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E:\TSL 12.8.24\Work\0. Financials\23-24\Tirupati Sugars Limited\FAR\"/>
    </mc:Choice>
  </mc:AlternateContent>
  <bookViews>
    <workbookView xWindow="0" yWindow="0" windowWidth="20490" windowHeight="7050"/>
  </bookViews>
  <sheets>
    <sheet name="Summary" sheetId="3" r:id="rId1"/>
    <sheet name="Register" sheetId="2" r:id="rId2"/>
    <sheet name="Ageing" sheetId="7" state="hidden" r:id="rId3"/>
    <sheet name="31.03.2024 SAP" sheetId="6" state="hidden" r:id="rId4"/>
    <sheet name="Movement of CWIP" sheetId="8" state="hidden" r:id="rId5"/>
    <sheet name="CWIP Ledger" sheetId="9" state="hidden" r:id="rId6"/>
    <sheet name="Sheet1" sheetId="1" state="hidden" r:id="rId7"/>
  </sheets>
  <definedNames>
    <definedName name="_xlnm._FilterDatabase" localSheetId="3" hidden="1">'31.03.2024 SAP'!$A$2:$AG$1315</definedName>
    <definedName name="_xlnm._FilterDatabase" localSheetId="5" hidden="1">'CWIP Ledger'!$B$1:$X$4237</definedName>
    <definedName name="_xlnm._FilterDatabase" localSheetId="1" hidden="1">Register!$A$2:$AP$1316</definedName>
    <definedName name="_xlnm.Print_Titles" localSheetId="1">Register!$1:$2</definedName>
  </definedNames>
  <calcPr calcId="162913"/>
  <pivotCaches>
    <pivotCache cacheId="0" r:id="rId8"/>
    <pivotCache cacheId="1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9" i="3" l="1"/>
  <c r="A4237" i="9"/>
  <c r="A4236" i="9"/>
  <c r="A4235" i="9"/>
  <c r="A4234" i="9"/>
  <c r="A4233" i="9"/>
  <c r="A4232" i="9"/>
  <c r="A4231" i="9"/>
  <c r="A4230" i="9"/>
  <c r="A4229" i="9"/>
  <c r="A4228" i="9"/>
  <c r="A4227" i="9"/>
  <c r="A4226" i="9"/>
  <c r="A4225" i="9"/>
  <c r="A4224" i="9"/>
  <c r="A4223" i="9"/>
  <c r="A4222" i="9"/>
  <c r="A4221" i="9"/>
  <c r="A4220" i="9"/>
  <c r="A4219" i="9"/>
  <c r="A4218" i="9"/>
  <c r="A4217" i="9"/>
  <c r="A4216" i="9"/>
  <c r="A4215" i="9"/>
  <c r="A4214" i="9"/>
  <c r="A4213" i="9"/>
  <c r="A4212" i="9"/>
  <c r="A4211" i="9"/>
  <c r="A4210" i="9"/>
  <c r="A4209" i="9"/>
  <c r="A4208" i="9"/>
  <c r="A4207" i="9"/>
  <c r="A4206" i="9"/>
  <c r="A4205" i="9"/>
  <c r="A4204" i="9"/>
  <c r="A4203" i="9"/>
  <c r="A4202" i="9"/>
  <c r="A4201" i="9"/>
  <c r="A4200" i="9"/>
  <c r="A4199" i="9"/>
  <c r="A4198" i="9"/>
  <c r="A4197" i="9"/>
  <c r="A4196" i="9"/>
  <c r="A4195" i="9"/>
  <c r="A4194" i="9"/>
  <c r="A4193" i="9"/>
  <c r="A4192" i="9"/>
  <c r="A4191" i="9"/>
  <c r="A4190" i="9"/>
  <c r="A4189" i="9"/>
  <c r="A4188" i="9"/>
  <c r="A4187" i="9"/>
  <c r="A4186" i="9"/>
  <c r="A4185" i="9"/>
  <c r="A4184" i="9"/>
  <c r="A4183" i="9"/>
  <c r="A4182" i="9"/>
  <c r="A4181" i="9"/>
  <c r="A4180" i="9"/>
  <c r="A4179" i="9"/>
  <c r="A4178" i="9"/>
  <c r="A4177" i="9"/>
  <c r="A4176" i="9"/>
  <c r="A4175" i="9"/>
  <c r="A4174" i="9"/>
  <c r="A4173" i="9"/>
  <c r="A4172" i="9"/>
  <c r="A4171" i="9"/>
  <c r="A4170" i="9"/>
  <c r="A4169" i="9"/>
  <c r="A4168" i="9"/>
  <c r="A4167" i="9"/>
  <c r="A4166" i="9"/>
  <c r="A4165" i="9"/>
  <c r="A4164" i="9"/>
  <c r="A4163" i="9"/>
  <c r="A4162" i="9"/>
  <c r="A4161" i="9"/>
  <c r="A4160" i="9"/>
  <c r="A4159" i="9"/>
  <c r="A4158" i="9"/>
  <c r="A4157" i="9"/>
  <c r="A4156" i="9"/>
  <c r="A4155" i="9"/>
  <c r="A4154" i="9"/>
  <c r="A4153" i="9"/>
  <c r="A4152" i="9"/>
  <c r="A4151" i="9"/>
  <c r="A4150" i="9"/>
  <c r="A4149" i="9"/>
  <c r="A4148" i="9"/>
  <c r="A4147" i="9"/>
  <c r="A4146" i="9"/>
  <c r="A4145" i="9"/>
  <c r="A4144" i="9"/>
  <c r="A4143" i="9"/>
  <c r="A4142" i="9"/>
  <c r="A4141" i="9"/>
  <c r="A4140" i="9"/>
  <c r="A4139" i="9"/>
  <c r="A4138" i="9"/>
  <c r="A4137" i="9"/>
  <c r="A4136" i="9"/>
  <c r="A4135" i="9"/>
  <c r="A4134" i="9"/>
  <c r="A4133" i="9"/>
  <c r="A4132" i="9"/>
  <c r="A4131" i="9"/>
  <c r="A4130" i="9"/>
  <c r="A4129" i="9"/>
  <c r="A4128" i="9"/>
  <c r="A4127" i="9"/>
  <c r="A4126" i="9"/>
  <c r="A4125" i="9"/>
  <c r="A4124" i="9"/>
  <c r="A4123" i="9"/>
  <c r="A4122" i="9"/>
  <c r="A4121" i="9"/>
  <c r="A4120" i="9"/>
  <c r="A4119" i="9"/>
  <c r="A4118" i="9"/>
  <c r="A4117" i="9"/>
  <c r="A4116" i="9"/>
  <c r="A4115" i="9"/>
  <c r="A4114" i="9"/>
  <c r="A4113" i="9"/>
  <c r="A4112" i="9"/>
  <c r="A4111" i="9"/>
  <c r="A4110" i="9"/>
  <c r="A4109" i="9"/>
  <c r="A4108" i="9"/>
  <c r="A4107" i="9"/>
  <c r="A4106" i="9"/>
  <c r="A4105" i="9"/>
  <c r="A4104" i="9"/>
  <c r="A4103" i="9"/>
  <c r="A4102" i="9"/>
  <c r="A4101" i="9"/>
  <c r="A4100" i="9"/>
  <c r="A4099" i="9"/>
  <c r="A4098" i="9"/>
  <c r="A4097" i="9"/>
  <c r="A4096" i="9"/>
  <c r="A4095" i="9"/>
  <c r="A4094" i="9"/>
  <c r="A4093" i="9"/>
  <c r="A4092" i="9"/>
  <c r="A4091" i="9"/>
  <c r="A4090" i="9"/>
  <c r="A4089" i="9"/>
  <c r="A4088" i="9"/>
  <c r="A4087" i="9"/>
  <c r="A4086" i="9"/>
  <c r="A4085" i="9"/>
  <c r="A4084" i="9"/>
  <c r="A4083" i="9"/>
  <c r="A4082" i="9"/>
  <c r="A4081" i="9"/>
  <c r="A4080" i="9"/>
  <c r="A4079" i="9"/>
  <c r="A4078" i="9"/>
  <c r="A4077" i="9"/>
  <c r="A4076" i="9"/>
  <c r="A4075" i="9"/>
  <c r="A4074" i="9"/>
  <c r="A4073" i="9"/>
  <c r="A4072" i="9"/>
  <c r="A4071" i="9"/>
  <c r="A4070" i="9"/>
  <c r="A4069" i="9"/>
  <c r="A4068" i="9"/>
  <c r="A4067" i="9"/>
  <c r="A4066" i="9"/>
  <c r="A4065" i="9"/>
  <c r="A4064" i="9"/>
  <c r="A4063" i="9"/>
  <c r="A4062" i="9"/>
  <c r="A4061" i="9"/>
  <c r="A4060" i="9"/>
  <c r="A4059" i="9"/>
  <c r="A4058" i="9"/>
  <c r="A4057" i="9"/>
  <c r="A4056" i="9"/>
  <c r="A4055" i="9"/>
  <c r="A4054" i="9"/>
  <c r="A4053" i="9"/>
  <c r="A4052" i="9"/>
  <c r="A4051" i="9"/>
  <c r="A4050" i="9"/>
  <c r="A4049" i="9"/>
  <c r="A4048" i="9"/>
  <c r="A4047" i="9"/>
  <c r="A4046" i="9"/>
  <c r="A4045" i="9"/>
  <c r="A4044" i="9"/>
  <c r="A4043" i="9"/>
  <c r="A4042" i="9"/>
  <c r="A4041" i="9"/>
  <c r="A4040" i="9"/>
  <c r="A4039" i="9"/>
  <c r="A4038" i="9"/>
  <c r="A4037" i="9"/>
  <c r="A4036" i="9"/>
  <c r="A4035" i="9"/>
  <c r="A4034" i="9"/>
  <c r="A4033" i="9"/>
  <c r="A4032" i="9"/>
  <c r="A4031" i="9"/>
  <c r="A4030" i="9"/>
  <c r="A4029" i="9"/>
  <c r="A4028" i="9"/>
  <c r="A4027" i="9"/>
  <c r="A4026" i="9"/>
  <c r="A4025" i="9"/>
  <c r="A4024" i="9"/>
  <c r="A4023" i="9"/>
  <c r="A4022" i="9"/>
  <c r="A4021" i="9"/>
  <c r="A4020" i="9"/>
  <c r="A4019" i="9"/>
  <c r="A4018" i="9"/>
  <c r="A4017" i="9"/>
  <c r="A4016" i="9"/>
  <c r="A4015" i="9"/>
  <c r="A4014" i="9"/>
  <c r="A4013" i="9"/>
  <c r="A4012" i="9"/>
  <c r="A4011" i="9"/>
  <c r="A4010" i="9"/>
  <c r="A4009" i="9"/>
  <c r="A4008" i="9"/>
  <c r="A4007" i="9"/>
  <c r="A4006" i="9"/>
  <c r="A4005" i="9"/>
  <c r="A4004" i="9"/>
  <c r="A4003" i="9"/>
  <c r="A4002" i="9"/>
  <c r="A4001" i="9"/>
  <c r="A4000" i="9"/>
  <c r="A3999" i="9"/>
  <c r="A3998" i="9"/>
  <c r="A3997" i="9"/>
  <c r="A3996" i="9"/>
  <c r="A3995" i="9"/>
  <c r="A3994" i="9"/>
  <c r="A3993" i="9"/>
  <c r="A3992" i="9"/>
  <c r="A3991" i="9"/>
  <c r="A3990" i="9"/>
  <c r="A3989" i="9"/>
  <c r="A3988" i="9"/>
  <c r="A3987" i="9"/>
  <c r="A3986" i="9"/>
  <c r="A3985" i="9"/>
  <c r="A3984" i="9"/>
  <c r="A3983" i="9"/>
  <c r="A3982" i="9"/>
  <c r="A3981" i="9"/>
  <c r="A3980" i="9"/>
  <c r="A3979" i="9"/>
  <c r="A3978" i="9"/>
  <c r="A3977" i="9"/>
  <c r="A3976" i="9"/>
  <c r="A3975" i="9"/>
  <c r="A3974" i="9"/>
  <c r="A3973" i="9"/>
  <c r="A3972" i="9"/>
  <c r="A3971" i="9"/>
  <c r="A3970" i="9"/>
  <c r="A3969" i="9"/>
  <c r="A3968" i="9"/>
  <c r="A3967" i="9"/>
  <c r="A3966" i="9"/>
  <c r="A3965" i="9"/>
  <c r="A3964" i="9"/>
  <c r="A3963" i="9"/>
  <c r="A3962" i="9"/>
  <c r="A3961" i="9"/>
  <c r="A3960" i="9"/>
  <c r="A3959" i="9"/>
  <c r="A3958" i="9"/>
  <c r="A3957" i="9"/>
  <c r="A3956" i="9"/>
  <c r="A3955" i="9"/>
  <c r="A3954" i="9"/>
  <c r="A3953" i="9"/>
  <c r="A3952" i="9"/>
  <c r="A3951" i="9"/>
  <c r="A3950" i="9"/>
  <c r="A3949" i="9"/>
  <c r="A3948" i="9"/>
  <c r="A3947" i="9"/>
  <c r="A3946" i="9"/>
  <c r="A3945" i="9"/>
  <c r="A3944" i="9"/>
  <c r="A3943" i="9"/>
  <c r="A3942" i="9"/>
  <c r="A3941" i="9"/>
  <c r="A3940" i="9"/>
  <c r="A3939" i="9"/>
  <c r="A3938" i="9"/>
  <c r="A3937" i="9"/>
  <c r="A3936" i="9"/>
  <c r="A3935" i="9"/>
  <c r="A3934" i="9"/>
  <c r="A3933" i="9"/>
  <c r="A3932" i="9"/>
  <c r="A3931" i="9"/>
  <c r="A3930" i="9"/>
  <c r="A3929" i="9"/>
  <c r="A3928" i="9"/>
  <c r="A3927" i="9"/>
  <c r="A3926" i="9"/>
  <c r="A3925" i="9"/>
  <c r="A3924" i="9"/>
  <c r="A3923" i="9"/>
  <c r="A3922" i="9"/>
  <c r="A3921" i="9"/>
  <c r="A3920" i="9"/>
  <c r="A3919" i="9"/>
  <c r="A3918" i="9"/>
  <c r="A3917" i="9"/>
  <c r="A3916" i="9"/>
  <c r="A3915" i="9"/>
  <c r="A3914" i="9"/>
  <c r="A3913" i="9"/>
  <c r="A3912" i="9"/>
  <c r="A3911" i="9"/>
  <c r="A3910" i="9"/>
  <c r="A3909" i="9"/>
  <c r="A3908" i="9"/>
  <c r="A3907" i="9"/>
  <c r="A3906" i="9"/>
  <c r="A3905" i="9"/>
  <c r="A3904" i="9"/>
  <c r="A3903" i="9"/>
  <c r="A3902" i="9"/>
  <c r="A3901" i="9"/>
  <c r="A3900" i="9"/>
  <c r="A3899" i="9"/>
  <c r="A3898" i="9"/>
  <c r="A3897" i="9"/>
  <c r="A3896" i="9"/>
  <c r="A3895" i="9"/>
  <c r="A3894" i="9"/>
  <c r="A3893" i="9"/>
  <c r="A3892" i="9"/>
  <c r="A3891" i="9"/>
  <c r="A3890" i="9"/>
  <c r="A3889" i="9"/>
  <c r="A3888" i="9"/>
  <c r="A3887" i="9"/>
  <c r="A3886" i="9"/>
  <c r="A3885" i="9"/>
  <c r="A3884" i="9"/>
  <c r="A3883" i="9"/>
  <c r="A3882" i="9"/>
  <c r="A3881" i="9"/>
  <c r="A3880" i="9"/>
  <c r="A3879" i="9"/>
  <c r="A3878" i="9"/>
  <c r="A3877" i="9"/>
  <c r="A3876" i="9"/>
  <c r="A3875" i="9"/>
  <c r="A3874" i="9"/>
  <c r="A3873" i="9"/>
  <c r="A3872" i="9"/>
  <c r="A3871" i="9"/>
  <c r="A3870" i="9"/>
  <c r="A3869" i="9"/>
  <c r="A3868" i="9"/>
  <c r="A3867" i="9"/>
  <c r="A3866" i="9"/>
  <c r="A3865" i="9"/>
  <c r="A3864" i="9"/>
  <c r="A3863" i="9"/>
  <c r="A3862" i="9"/>
  <c r="A3861" i="9"/>
  <c r="A3860" i="9"/>
  <c r="A3859" i="9"/>
  <c r="A3858" i="9"/>
  <c r="A3857" i="9"/>
  <c r="A3856" i="9"/>
  <c r="A3855" i="9"/>
  <c r="A3854" i="9"/>
  <c r="A3853" i="9"/>
  <c r="A3852" i="9"/>
  <c r="A3851" i="9"/>
  <c r="A3850" i="9"/>
  <c r="A3849" i="9"/>
  <c r="A3848" i="9"/>
  <c r="A3847" i="9"/>
  <c r="A3846" i="9"/>
  <c r="A3845" i="9"/>
  <c r="A3844" i="9"/>
  <c r="A3843" i="9"/>
  <c r="A3842" i="9"/>
  <c r="A3841" i="9"/>
  <c r="A3840" i="9"/>
  <c r="A3839" i="9"/>
  <c r="A3838" i="9"/>
  <c r="A3837" i="9"/>
  <c r="A3836" i="9"/>
  <c r="A3835" i="9"/>
  <c r="A3834" i="9"/>
  <c r="A3833" i="9"/>
  <c r="A3832" i="9"/>
  <c r="A3831" i="9"/>
  <c r="A3830" i="9"/>
  <c r="A3829" i="9"/>
  <c r="A3828" i="9"/>
  <c r="A3827" i="9"/>
  <c r="A3826" i="9"/>
  <c r="A3825" i="9"/>
  <c r="A3824" i="9"/>
  <c r="A3823" i="9"/>
  <c r="A3822" i="9"/>
  <c r="A3821" i="9"/>
  <c r="A3820" i="9"/>
  <c r="A3819" i="9"/>
  <c r="A3818" i="9"/>
  <c r="A3817" i="9"/>
  <c r="A3816" i="9"/>
  <c r="A3815" i="9"/>
  <c r="A3814" i="9"/>
  <c r="A3813" i="9"/>
  <c r="A3812" i="9"/>
  <c r="A3811" i="9"/>
  <c r="A3810" i="9"/>
  <c r="A3809" i="9"/>
  <c r="A3808" i="9"/>
  <c r="A3807" i="9"/>
  <c r="A3806" i="9"/>
  <c r="A3805" i="9"/>
  <c r="A3804" i="9"/>
  <c r="A3803" i="9"/>
  <c r="A3802" i="9"/>
  <c r="A3801" i="9"/>
  <c r="A3800" i="9"/>
  <c r="A3799" i="9"/>
  <c r="A3798" i="9"/>
  <c r="A3797" i="9"/>
  <c r="A3796" i="9"/>
  <c r="A3795" i="9"/>
  <c r="A3794" i="9"/>
  <c r="A3793" i="9"/>
  <c r="A3792" i="9"/>
  <c r="A3791" i="9"/>
  <c r="A3790" i="9"/>
  <c r="A3789" i="9"/>
  <c r="A3788" i="9"/>
  <c r="A3787" i="9"/>
  <c r="A3786" i="9"/>
  <c r="A3785" i="9"/>
  <c r="A3784" i="9"/>
  <c r="A3783" i="9"/>
  <c r="A3782" i="9"/>
  <c r="A3781" i="9"/>
  <c r="A3780" i="9"/>
  <c r="A3779" i="9"/>
  <c r="A3778" i="9"/>
  <c r="A3777" i="9"/>
  <c r="A3776" i="9"/>
  <c r="A3775" i="9"/>
  <c r="A3774" i="9"/>
  <c r="A3773" i="9"/>
  <c r="A3772" i="9"/>
  <c r="A3771" i="9"/>
  <c r="A3770" i="9"/>
  <c r="A3769" i="9"/>
  <c r="A3768" i="9"/>
  <c r="A3767" i="9"/>
  <c r="A3766" i="9"/>
  <c r="A3765" i="9"/>
  <c r="A3764" i="9"/>
  <c r="A3763" i="9"/>
  <c r="A3762" i="9"/>
  <c r="A3761" i="9"/>
  <c r="A3760" i="9"/>
  <c r="A3759" i="9"/>
  <c r="A3758" i="9"/>
  <c r="A3757" i="9"/>
  <c r="A3756" i="9"/>
  <c r="A3755" i="9"/>
  <c r="A3754" i="9"/>
  <c r="A3753" i="9"/>
  <c r="A3752" i="9"/>
  <c r="A3751" i="9"/>
  <c r="A3750" i="9"/>
  <c r="A3749" i="9"/>
  <c r="A3748" i="9"/>
  <c r="A3747" i="9"/>
  <c r="A3746" i="9"/>
  <c r="A3745" i="9"/>
  <c r="A3744" i="9"/>
  <c r="A3743" i="9"/>
  <c r="A3742" i="9"/>
  <c r="A3741" i="9"/>
  <c r="A3740" i="9"/>
  <c r="A3739" i="9"/>
  <c r="A3738" i="9"/>
  <c r="A3737" i="9"/>
  <c r="A3736" i="9"/>
  <c r="A3735" i="9"/>
  <c r="A3734" i="9"/>
  <c r="A3733" i="9"/>
  <c r="A3732" i="9"/>
  <c r="A3731" i="9"/>
  <c r="A3730" i="9"/>
  <c r="A3729" i="9"/>
  <c r="A3728" i="9"/>
  <c r="A3727" i="9"/>
  <c r="A3726" i="9"/>
  <c r="A3725" i="9"/>
  <c r="A3724" i="9"/>
  <c r="A3723" i="9"/>
  <c r="A3722" i="9"/>
  <c r="A3721" i="9"/>
  <c r="A3720" i="9"/>
  <c r="A3719" i="9"/>
  <c r="A3718" i="9"/>
  <c r="A3717" i="9"/>
  <c r="A3716" i="9"/>
  <c r="A3715" i="9"/>
  <c r="A3714" i="9"/>
  <c r="A3713" i="9"/>
  <c r="A3712" i="9"/>
  <c r="A3711" i="9"/>
  <c r="A3710" i="9"/>
  <c r="A3709" i="9"/>
  <c r="A3708" i="9"/>
  <c r="A3707" i="9"/>
  <c r="A3706" i="9"/>
  <c r="A3705" i="9"/>
  <c r="A3704" i="9"/>
  <c r="A3703" i="9"/>
  <c r="A3702" i="9"/>
  <c r="A3701" i="9"/>
  <c r="A3700" i="9"/>
  <c r="A3699" i="9"/>
  <c r="A3698" i="9"/>
  <c r="A3697" i="9"/>
  <c r="A3696" i="9"/>
  <c r="A3695" i="9"/>
  <c r="A3694" i="9"/>
  <c r="A3693" i="9"/>
  <c r="A3692" i="9"/>
  <c r="A3691" i="9"/>
  <c r="A3690" i="9"/>
  <c r="A3689" i="9"/>
  <c r="A3688" i="9"/>
  <c r="A3687" i="9"/>
  <c r="A3686" i="9"/>
  <c r="A3685" i="9"/>
  <c r="A3684" i="9"/>
  <c r="A3683" i="9"/>
  <c r="A3682" i="9"/>
  <c r="A3681" i="9"/>
  <c r="A3680" i="9"/>
  <c r="A3679" i="9"/>
  <c r="A3678" i="9"/>
  <c r="A3677" i="9"/>
  <c r="A3676" i="9"/>
  <c r="A3675" i="9"/>
  <c r="A3674" i="9"/>
  <c r="A3673" i="9"/>
  <c r="A3672" i="9"/>
  <c r="A3671" i="9"/>
  <c r="A3670" i="9"/>
  <c r="A3669" i="9"/>
  <c r="A3668" i="9"/>
  <c r="A3667" i="9"/>
  <c r="A3666" i="9"/>
  <c r="A3665" i="9"/>
  <c r="A3664" i="9"/>
  <c r="A3663" i="9"/>
  <c r="A3662" i="9"/>
  <c r="A3661" i="9"/>
  <c r="A3660" i="9"/>
  <c r="A3659" i="9"/>
  <c r="A3658" i="9"/>
  <c r="A3657" i="9"/>
  <c r="A3656" i="9"/>
  <c r="A3655" i="9"/>
  <c r="A3654" i="9"/>
  <c r="A3653" i="9"/>
  <c r="A3652" i="9"/>
  <c r="A3651" i="9"/>
  <c r="A3650" i="9"/>
  <c r="A3649" i="9"/>
  <c r="A3648" i="9"/>
  <c r="A3647" i="9"/>
  <c r="A3646" i="9"/>
  <c r="A3645" i="9"/>
  <c r="A3644" i="9"/>
  <c r="A3643" i="9"/>
  <c r="A3642" i="9"/>
  <c r="A3641" i="9"/>
  <c r="A3640" i="9"/>
  <c r="A3639" i="9"/>
  <c r="A3638" i="9"/>
  <c r="A3637" i="9"/>
  <c r="A3636" i="9"/>
  <c r="A3635" i="9"/>
  <c r="A3634" i="9"/>
  <c r="A3633" i="9"/>
  <c r="A3632" i="9"/>
  <c r="A3631" i="9"/>
  <c r="A3630" i="9"/>
  <c r="A3629" i="9"/>
  <c r="A3628" i="9"/>
  <c r="A3627" i="9"/>
  <c r="A3626" i="9"/>
  <c r="A3625" i="9"/>
  <c r="A3624" i="9"/>
  <c r="A3623" i="9"/>
  <c r="A3622" i="9"/>
  <c r="A3621" i="9"/>
  <c r="A3620" i="9"/>
  <c r="A3619" i="9"/>
  <c r="A3618" i="9"/>
  <c r="A3617" i="9"/>
  <c r="A3616" i="9"/>
  <c r="A3615" i="9"/>
  <c r="A3614" i="9"/>
  <c r="A3613" i="9"/>
  <c r="A3612" i="9"/>
  <c r="A3611" i="9"/>
  <c r="A3610" i="9"/>
  <c r="A3609" i="9"/>
  <c r="A3608" i="9"/>
  <c r="A3607" i="9"/>
  <c r="A3606" i="9"/>
  <c r="A3605" i="9"/>
  <c r="A3604" i="9"/>
  <c r="A3603" i="9"/>
  <c r="A3602" i="9"/>
  <c r="A3601" i="9"/>
  <c r="A3600" i="9"/>
  <c r="A3599" i="9"/>
  <c r="A3598" i="9"/>
  <c r="A3597" i="9"/>
  <c r="A3596" i="9"/>
  <c r="A3595" i="9"/>
  <c r="A3594" i="9"/>
  <c r="A3593" i="9"/>
  <c r="A3592" i="9"/>
  <c r="A3591" i="9"/>
  <c r="A3590" i="9"/>
  <c r="A3589" i="9"/>
  <c r="A3588" i="9"/>
  <c r="A3587" i="9"/>
  <c r="A3586" i="9"/>
  <c r="A3585" i="9"/>
  <c r="A3584" i="9"/>
  <c r="A3583" i="9"/>
  <c r="A3582" i="9"/>
  <c r="A3581" i="9"/>
  <c r="A3580" i="9"/>
  <c r="A3579" i="9"/>
  <c r="A3578" i="9"/>
  <c r="A3577" i="9"/>
  <c r="A3576" i="9"/>
  <c r="A3575" i="9"/>
  <c r="A3574" i="9"/>
  <c r="A3573" i="9"/>
  <c r="A3572" i="9"/>
  <c r="A3571" i="9"/>
  <c r="A3570" i="9"/>
  <c r="A3569" i="9"/>
  <c r="A3568" i="9"/>
  <c r="A3567" i="9"/>
  <c r="A3566" i="9"/>
  <c r="A3565" i="9"/>
  <c r="A3564" i="9"/>
  <c r="A3563" i="9"/>
  <c r="A3562" i="9"/>
  <c r="A3561" i="9"/>
  <c r="A3560" i="9"/>
  <c r="A3559" i="9"/>
  <c r="A3558" i="9"/>
  <c r="A3557" i="9"/>
  <c r="A3556" i="9"/>
  <c r="A3555" i="9"/>
  <c r="A3554" i="9"/>
  <c r="A3553" i="9"/>
  <c r="A3552" i="9"/>
  <c r="A3551" i="9"/>
  <c r="A3550" i="9"/>
  <c r="A3549" i="9"/>
  <c r="A3548" i="9"/>
  <c r="A3547" i="9"/>
  <c r="A3546" i="9"/>
  <c r="A3545" i="9"/>
  <c r="A3544" i="9"/>
  <c r="A3543" i="9"/>
  <c r="A3542" i="9"/>
  <c r="A3541" i="9"/>
  <c r="A3540" i="9"/>
  <c r="A3539" i="9"/>
  <c r="A3538" i="9"/>
  <c r="A3537" i="9"/>
  <c r="A3536" i="9"/>
  <c r="A3535" i="9"/>
  <c r="A3534" i="9"/>
  <c r="A3533" i="9"/>
  <c r="A3532" i="9"/>
  <c r="A3531" i="9"/>
  <c r="A3530" i="9"/>
  <c r="A3529" i="9"/>
  <c r="A3528" i="9"/>
  <c r="A3527" i="9"/>
  <c r="A3526" i="9"/>
  <c r="A3525" i="9"/>
  <c r="A3524" i="9"/>
  <c r="A3523" i="9"/>
  <c r="A3522" i="9"/>
  <c r="A3521" i="9"/>
  <c r="A3520" i="9"/>
  <c r="A3519" i="9"/>
  <c r="A3518" i="9"/>
  <c r="A3517" i="9"/>
  <c r="A3516" i="9"/>
  <c r="A3515" i="9"/>
  <c r="A3514" i="9"/>
  <c r="A3513" i="9"/>
  <c r="A3512" i="9"/>
  <c r="A3511" i="9"/>
  <c r="A3510" i="9"/>
  <c r="A3509" i="9"/>
  <c r="A3508" i="9"/>
  <c r="A3507" i="9"/>
  <c r="A3506" i="9"/>
  <c r="A3505" i="9"/>
  <c r="A3504" i="9"/>
  <c r="A3503" i="9"/>
  <c r="A3502" i="9"/>
  <c r="A3501" i="9"/>
  <c r="A3500" i="9"/>
  <c r="A3499" i="9"/>
  <c r="A3498" i="9"/>
  <c r="A3497" i="9"/>
  <c r="A3496" i="9"/>
  <c r="A3495" i="9"/>
  <c r="A3494" i="9"/>
  <c r="A3493" i="9"/>
  <c r="A3492" i="9"/>
  <c r="A3491" i="9"/>
  <c r="A3490" i="9"/>
  <c r="A3489" i="9"/>
  <c r="A3488" i="9"/>
  <c r="A3487" i="9"/>
  <c r="A3486" i="9"/>
  <c r="A3485" i="9"/>
  <c r="A3484" i="9"/>
  <c r="A3483" i="9"/>
  <c r="A3482" i="9"/>
  <c r="A3481" i="9"/>
  <c r="A3480" i="9"/>
  <c r="A3479" i="9"/>
  <c r="A3478" i="9"/>
  <c r="A3477" i="9"/>
  <c r="A3476" i="9"/>
  <c r="A3475" i="9"/>
  <c r="A3474" i="9"/>
  <c r="A3473" i="9"/>
  <c r="A3472" i="9"/>
  <c r="A3471" i="9"/>
  <c r="A3470" i="9"/>
  <c r="A3469" i="9"/>
  <c r="A3468" i="9"/>
  <c r="A3467" i="9"/>
  <c r="A3466" i="9"/>
  <c r="A3465" i="9"/>
  <c r="A3464" i="9"/>
  <c r="A3463" i="9"/>
  <c r="A3462" i="9"/>
  <c r="A3461" i="9"/>
  <c r="A3460" i="9"/>
  <c r="A3459" i="9"/>
  <c r="A3458" i="9"/>
  <c r="A3457" i="9"/>
  <c r="A3456" i="9"/>
  <c r="A3455" i="9"/>
  <c r="A3454" i="9"/>
  <c r="A3453" i="9"/>
  <c r="A3452" i="9"/>
  <c r="A3451" i="9"/>
  <c r="A3450" i="9"/>
  <c r="A3449" i="9"/>
  <c r="A3448" i="9"/>
  <c r="A3447" i="9"/>
  <c r="A3446" i="9"/>
  <c r="A3445" i="9"/>
  <c r="A3444" i="9"/>
  <c r="A3443" i="9"/>
  <c r="A3442" i="9"/>
  <c r="A3441" i="9"/>
  <c r="A3440" i="9"/>
  <c r="A3439" i="9"/>
  <c r="A3438" i="9"/>
  <c r="A3437" i="9"/>
  <c r="A3436" i="9"/>
  <c r="A3435" i="9"/>
  <c r="A3434" i="9"/>
  <c r="A3433" i="9"/>
  <c r="A3432" i="9"/>
  <c r="A3431" i="9"/>
  <c r="A3430" i="9"/>
  <c r="A3429" i="9"/>
  <c r="A3428" i="9"/>
  <c r="A3427" i="9"/>
  <c r="A3426" i="9"/>
  <c r="A3425" i="9"/>
  <c r="A3424" i="9"/>
  <c r="A3423" i="9"/>
  <c r="A3422" i="9"/>
  <c r="A3421" i="9"/>
  <c r="A3420" i="9"/>
  <c r="A3419" i="9"/>
  <c r="A3418" i="9"/>
  <c r="A3417" i="9"/>
  <c r="A3416" i="9"/>
  <c r="A3415" i="9"/>
  <c r="A3414" i="9"/>
  <c r="A3413" i="9"/>
  <c r="A3412" i="9"/>
  <c r="A3411" i="9"/>
  <c r="A3410" i="9"/>
  <c r="A3409" i="9"/>
  <c r="A3408" i="9"/>
  <c r="A3407" i="9"/>
  <c r="A3406" i="9"/>
  <c r="A3405" i="9"/>
  <c r="A3404" i="9"/>
  <c r="A3403" i="9"/>
  <c r="A3402" i="9"/>
  <c r="A3401" i="9"/>
  <c r="A3400" i="9"/>
  <c r="A3399" i="9"/>
  <c r="A3398" i="9"/>
  <c r="A3397" i="9"/>
  <c r="A3396" i="9"/>
  <c r="A3395" i="9"/>
  <c r="A3394" i="9"/>
  <c r="A3393" i="9"/>
  <c r="A3392" i="9"/>
  <c r="A3391" i="9"/>
  <c r="A3390" i="9"/>
  <c r="A3389" i="9"/>
  <c r="A3388" i="9"/>
  <c r="A3387" i="9"/>
  <c r="A3386" i="9"/>
  <c r="A3385" i="9"/>
  <c r="A3384" i="9"/>
  <c r="A3383" i="9"/>
  <c r="A3382" i="9"/>
  <c r="A3381" i="9"/>
  <c r="A3380" i="9"/>
  <c r="A3379" i="9"/>
  <c r="A3378" i="9"/>
  <c r="A3377" i="9"/>
  <c r="A3376" i="9"/>
  <c r="A3375" i="9"/>
  <c r="A3374" i="9"/>
  <c r="A3373" i="9"/>
  <c r="A3372" i="9"/>
  <c r="A3371" i="9"/>
  <c r="A3370" i="9"/>
  <c r="A3369" i="9"/>
  <c r="A3368" i="9"/>
  <c r="A3367" i="9"/>
  <c r="A3366" i="9"/>
  <c r="A3365" i="9"/>
  <c r="A3364" i="9"/>
  <c r="A3363" i="9"/>
  <c r="A3362" i="9"/>
  <c r="A3361" i="9"/>
  <c r="A3360" i="9"/>
  <c r="A3359" i="9"/>
  <c r="A3358" i="9"/>
  <c r="A3357" i="9"/>
  <c r="A3356" i="9"/>
  <c r="A3355" i="9"/>
  <c r="A3354" i="9"/>
  <c r="A3353" i="9"/>
  <c r="A3352" i="9"/>
  <c r="A3351" i="9"/>
  <c r="A3350" i="9"/>
  <c r="A3349" i="9"/>
  <c r="A3348" i="9"/>
  <c r="A3347" i="9"/>
  <c r="A3346" i="9"/>
  <c r="A3345" i="9"/>
  <c r="A3344" i="9"/>
  <c r="A3343" i="9"/>
  <c r="A3342" i="9"/>
  <c r="A3341" i="9"/>
  <c r="A3340" i="9"/>
  <c r="A3339" i="9"/>
  <c r="A3338" i="9"/>
  <c r="A3337" i="9"/>
  <c r="A3336" i="9"/>
  <c r="A3335" i="9"/>
  <c r="A3334" i="9"/>
  <c r="A3333" i="9"/>
  <c r="A3332" i="9"/>
  <c r="A3331" i="9"/>
  <c r="A3330" i="9"/>
  <c r="A3329" i="9"/>
  <c r="A3328" i="9"/>
  <c r="A3327" i="9"/>
  <c r="A3326" i="9"/>
  <c r="A3325" i="9"/>
  <c r="A3324" i="9"/>
  <c r="A3323" i="9"/>
  <c r="A3322" i="9"/>
  <c r="A3321" i="9"/>
  <c r="A3320" i="9"/>
  <c r="A3319" i="9"/>
  <c r="A3318" i="9"/>
  <c r="A3317" i="9"/>
  <c r="A3316" i="9"/>
  <c r="A3315" i="9"/>
  <c r="A3314" i="9"/>
  <c r="A3313" i="9"/>
  <c r="A3312" i="9"/>
  <c r="A3311" i="9"/>
  <c r="A3310" i="9"/>
  <c r="A3309" i="9"/>
  <c r="A3308" i="9"/>
  <c r="A3307" i="9"/>
  <c r="A3306" i="9"/>
  <c r="A3305" i="9"/>
  <c r="A3304" i="9"/>
  <c r="A3303" i="9"/>
  <c r="A3302" i="9"/>
  <c r="A3301" i="9"/>
  <c r="A3300" i="9"/>
  <c r="A3299" i="9"/>
  <c r="A3298" i="9"/>
  <c r="A3297" i="9"/>
  <c r="A3296" i="9"/>
  <c r="A3295" i="9"/>
  <c r="A3294" i="9"/>
  <c r="A3293" i="9"/>
  <c r="A3292" i="9"/>
  <c r="A3291" i="9"/>
  <c r="A3290" i="9"/>
  <c r="A3289" i="9"/>
  <c r="A3288" i="9"/>
  <c r="A3287" i="9"/>
  <c r="A3286" i="9"/>
  <c r="A3285" i="9"/>
  <c r="A3284" i="9"/>
  <c r="A3283" i="9"/>
  <c r="A3282" i="9"/>
  <c r="A3281" i="9"/>
  <c r="A3280" i="9"/>
  <c r="A3279" i="9"/>
  <c r="A3278" i="9"/>
  <c r="A3277" i="9"/>
  <c r="A3276" i="9"/>
  <c r="A3275" i="9"/>
  <c r="A3274" i="9"/>
  <c r="A3273" i="9"/>
  <c r="A3272" i="9"/>
  <c r="A3271" i="9"/>
  <c r="A3270" i="9"/>
  <c r="A3269" i="9"/>
  <c r="A3268" i="9"/>
  <c r="A3267" i="9"/>
  <c r="A3266" i="9"/>
  <c r="A3265" i="9"/>
  <c r="A3264" i="9"/>
  <c r="A3263" i="9"/>
  <c r="A3262" i="9"/>
  <c r="A3261" i="9"/>
  <c r="A3260" i="9"/>
  <c r="A3259" i="9"/>
  <c r="A3258" i="9"/>
  <c r="A3257" i="9"/>
  <c r="A3256" i="9"/>
  <c r="A3255" i="9"/>
  <c r="A3254" i="9"/>
  <c r="A3253" i="9"/>
  <c r="A3252" i="9"/>
  <c r="A3251" i="9"/>
  <c r="A3250" i="9"/>
  <c r="A3249" i="9"/>
  <c r="A3248" i="9"/>
  <c r="A3247" i="9"/>
  <c r="A3246" i="9"/>
  <c r="A3245" i="9"/>
  <c r="A3244" i="9"/>
  <c r="A3243" i="9"/>
  <c r="A3242" i="9"/>
  <c r="A3241" i="9"/>
  <c r="A3240" i="9"/>
  <c r="A3239" i="9"/>
  <c r="A3238" i="9"/>
  <c r="A3237" i="9"/>
  <c r="A3236" i="9"/>
  <c r="A3235" i="9"/>
  <c r="A3234" i="9"/>
  <c r="A3233" i="9"/>
  <c r="A3232" i="9"/>
  <c r="A3231" i="9"/>
  <c r="A3230" i="9"/>
  <c r="A3229" i="9"/>
  <c r="A3228" i="9"/>
  <c r="A3227" i="9"/>
  <c r="A3226" i="9"/>
  <c r="A3225" i="9"/>
  <c r="A3224" i="9"/>
  <c r="A3223" i="9"/>
  <c r="A3222" i="9"/>
  <c r="A3221" i="9"/>
  <c r="A3220" i="9"/>
  <c r="A3219" i="9"/>
  <c r="A3218" i="9"/>
  <c r="A3217" i="9"/>
  <c r="A3216" i="9"/>
  <c r="A3215" i="9"/>
  <c r="A3214" i="9"/>
  <c r="A3213" i="9"/>
  <c r="A3212" i="9"/>
  <c r="A3211" i="9"/>
  <c r="A3210" i="9"/>
  <c r="A3209" i="9"/>
  <c r="A3208" i="9"/>
  <c r="A3207" i="9"/>
  <c r="A3206" i="9"/>
  <c r="A3205" i="9"/>
  <c r="A3204" i="9"/>
  <c r="A3203" i="9"/>
  <c r="A3202" i="9"/>
  <c r="A3201" i="9"/>
  <c r="A3200" i="9"/>
  <c r="A3199" i="9"/>
  <c r="A3198" i="9"/>
  <c r="A3197" i="9"/>
  <c r="A3196" i="9"/>
  <c r="A3195" i="9"/>
  <c r="A3194" i="9"/>
  <c r="A3193" i="9"/>
  <c r="A3192" i="9"/>
  <c r="A3191" i="9"/>
  <c r="A3190" i="9"/>
  <c r="A3189" i="9"/>
  <c r="A3188" i="9"/>
  <c r="A3187" i="9"/>
  <c r="A3186" i="9"/>
  <c r="A3185" i="9"/>
  <c r="A3184" i="9"/>
  <c r="A3183" i="9"/>
  <c r="A3182" i="9"/>
  <c r="A3181" i="9"/>
  <c r="A3180" i="9"/>
  <c r="A3179" i="9"/>
  <c r="A3178" i="9"/>
  <c r="A3177" i="9"/>
  <c r="A3176" i="9"/>
  <c r="A3175" i="9"/>
  <c r="A3174" i="9"/>
  <c r="A3173" i="9"/>
  <c r="A3172" i="9"/>
  <c r="A3171" i="9"/>
  <c r="A3170" i="9"/>
  <c r="A3169" i="9"/>
  <c r="A3168" i="9"/>
  <c r="A3167" i="9"/>
  <c r="A3166" i="9"/>
  <c r="A3165" i="9"/>
  <c r="A3164" i="9"/>
  <c r="A3163" i="9"/>
  <c r="A3162" i="9"/>
  <c r="A3161" i="9"/>
  <c r="A3160" i="9"/>
  <c r="A3159" i="9"/>
  <c r="A3158" i="9"/>
  <c r="A3157" i="9"/>
  <c r="A3156" i="9"/>
  <c r="A3155" i="9"/>
  <c r="A3154" i="9"/>
  <c r="A3153" i="9"/>
  <c r="A3152" i="9"/>
  <c r="A3151" i="9"/>
  <c r="A3150" i="9"/>
  <c r="A3149" i="9"/>
  <c r="A3148" i="9"/>
  <c r="A3147" i="9"/>
  <c r="A3146" i="9"/>
  <c r="A3145" i="9"/>
  <c r="A3144" i="9"/>
  <c r="A3143" i="9"/>
  <c r="A3142" i="9"/>
  <c r="A3141" i="9"/>
  <c r="A3140" i="9"/>
  <c r="A3139" i="9"/>
  <c r="A3138" i="9"/>
  <c r="A3137" i="9"/>
  <c r="A3136" i="9"/>
  <c r="A3135" i="9"/>
  <c r="A3134" i="9"/>
  <c r="A3133" i="9"/>
  <c r="A3132" i="9"/>
  <c r="A3131" i="9"/>
  <c r="A3130" i="9"/>
  <c r="A3129" i="9"/>
  <c r="A3128" i="9"/>
  <c r="A3127" i="9"/>
  <c r="A3126" i="9"/>
  <c r="A3125" i="9"/>
  <c r="A3124" i="9"/>
  <c r="A3123" i="9"/>
  <c r="A3122" i="9"/>
  <c r="A3121" i="9"/>
  <c r="A3120" i="9"/>
  <c r="A3119" i="9"/>
  <c r="A3118" i="9"/>
  <c r="A3117" i="9"/>
  <c r="A3116" i="9"/>
  <c r="A3115" i="9"/>
  <c r="A3114" i="9"/>
  <c r="A3113" i="9"/>
  <c r="A3112" i="9"/>
  <c r="A3111" i="9"/>
  <c r="A3110" i="9"/>
  <c r="A3109" i="9"/>
  <c r="A3108" i="9"/>
  <c r="A3107" i="9"/>
  <c r="A3106" i="9"/>
  <c r="A3105" i="9"/>
  <c r="A3104" i="9"/>
  <c r="A3103" i="9"/>
  <c r="A3102" i="9"/>
  <c r="A3101" i="9"/>
  <c r="A3100" i="9"/>
  <c r="A3099" i="9"/>
  <c r="A3098" i="9"/>
  <c r="A3097" i="9"/>
  <c r="A3096" i="9"/>
  <c r="A3095" i="9"/>
  <c r="A3094" i="9"/>
  <c r="A3093" i="9"/>
  <c r="A3092" i="9"/>
  <c r="A3091" i="9"/>
  <c r="A3090" i="9"/>
  <c r="A3089" i="9"/>
  <c r="A3088" i="9"/>
  <c r="A3087" i="9"/>
  <c r="A3086" i="9"/>
  <c r="A3085" i="9"/>
  <c r="A3084" i="9"/>
  <c r="A3083" i="9"/>
  <c r="A3082" i="9"/>
  <c r="A3081" i="9"/>
  <c r="A3080" i="9"/>
  <c r="A3079" i="9"/>
  <c r="A3078" i="9"/>
  <c r="A3077" i="9"/>
  <c r="A3076" i="9"/>
  <c r="A3075" i="9"/>
  <c r="A3074" i="9"/>
  <c r="A3073" i="9"/>
  <c r="A3072" i="9"/>
  <c r="A3071" i="9"/>
  <c r="A3070" i="9"/>
  <c r="A3069" i="9"/>
  <c r="A3068" i="9"/>
  <c r="A3067" i="9"/>
  <c r="A3066" i="9"/>
  <c r="A3065" i="9"/>
  <c r="A3064" i="9"/>
  <c r="A3063" i="9"/>
  <c r="A3062" i="9"/>
  <c r="A3061" i="9"/>
  <c r="A3060" i="9"/>
  <c r="A3059" i="9"/>
  <c r="A3058" i="9"/>
  <c r="A3057" i="9"/>
  <c r="A3056" i="9"/>
  <c r="A3055" i="9"/>
  <c r="A3054" i="9"/>
  <c r="A3053" i="9"/>
  <c r="A3052" i="9"/>
  <c r="A3051" i="9"/>
  <c r="A3050" i="9"/>
  <c r="A3049" i="9"/>
  <c r="A3048" i="9"/>
  <c r="A3047" i="9"/>
  <c r="A3046" i="9"/>
  <c r="A3045" i="9"/>
  <c r="A3044" i="9"/>
  <c r="A3043" i="9"/>
  <c r="A3042" i="9"/>
  <c r="A3041" i="9"/>
  <c r="A3040" i="9"/>
  <c r="A3039" i="9"/>
  <c r="A3038" i="9"/>
  <c r="A3037" i="9"/>
  <c r="A3036" i="9"/>
  <c r="A3035" i="9"/>
  <c r="A3034" i="9"/>
  <c r="A3033" i="9"/>
  <c r="A3032" i="9"/>
  <c r="A3031" i="9"/>
  <c r="A3030" i="9"/>
  <c r="A3029" i="9"/>
  <c r="A3028" i="9"/>
  <c r="A3027" i="9"/>
  <c r="A3026" i="9"/>
  <c r="A3025" i="9"/>
  <c r="A3024" i="9"/>
  <c r="A3023" i="9"/>
  <c r="A3022" i="9"/>
  <c r="A3021" i="9"/>
  <c r="A3020" i="9"/>
  <c r="A3019" i="9"/>
  <c r="A3018" i="9"/>
  <c r="A3017" i="9"/>
  <c r="A3016" i="9"/>
  <c r="A3015" i="9"/>
  <c r="A3014" i="9"/>
  <c r="A3013" i="9"/>
  <c r="A3012" i="9"/>
  <c r="A3011" i="9"/>
  <c r="A3010" i="9"/>
  <c r="A3009" i="9"/>
  <c r="A3008" i="9"/>
  <c r="A3007" i="9"/>
  <c r="A3006" i="9"/>
  <c r="A3005" i="9"/>
  <c r="A3004" i="9"/>
  <c r="A3003" i="9"/>
  <c r="A3002" i="9"/>
  <c r="A3001" i="9"/>
  <c r="A3000" i="9"/>
  <c r="A2999" i="9"/>
  <c r="A2998" i="9"/>
  <c r="A2997" i="9"/>
  <c r="A2996" i="9"/>
  <c r="A2995" i="9"/>
  <c r="A2994" i="9"/>
  <c r="A2993" i="9"/>
  <c r="A2992" i="9"/>
  <c r="A2991" i="9"/>
  <c r="A2990" i="9"/>
  <c r="A2989" i="9"/>
  <c r="A2988" i="9"/>
  <c r="A2987" i="9"/>
  <c r="A2986" i="9"/>
  <c r="A2985" i="9"/>
  <c r="A2984" i="9"/>
  <c r="A2983" i="9"/>
  <c r="A2982" i="9"/>
  <c r="A2981" i="9"/>
  <c r="A2980" i="9"/>
  <c r="A2979" i="9"/>
  <c r="A2978" i="9"/>
  <c r="A2977" i="9"/>
  <c r="A2976" i="9"/>
  <c r="A2975" i="9"/>
  <c r="A2974" i="9"/>
  <c r="A2973" i="9"/>
  <c r="A2972" i="9"/>
  <c r="A2971" i="9"/>
  <c r="A2970" i="9"/>
  <c r="A2969" i="9"/>
  <c r="A2968" i="9"/>
  <c r="A2967" i="9"/>
  <c r="A2966" i="9"/>
  <c r="A2965" i="9"/>
  <c r="A2964" i="9"/>
  <c r="A2963" i="9"/>
  <c r="A2962" i="9"/>
  <c r="A2961" i="9"/>
  <c r="A2960" i="9"/>
  <c r="A2959" i="9"/>
  <c r="A2958" i="9"/>
  <c r="A2957" i="9"/>
  <c r="A2956" i="9"/>
  <c r="A2955" i="9"/>
  <c r="A2954" i="9"/>
  <c r="A2953" i="9"/>
  <c r="A2952" i="9"/>
  <c r="A2951" i="9"/>
  <c r="A2950" i="9"/>
  <c r="A2949" i="9"/>
  <c r="A2948" i="9"/>
  <c r="A2947" i="9"/>
  <c r="A2946" i="9"/>
  <c r="A2945" i="9"/>
  <c r="A2944" i="9"/>
  <c r="A2943" i="9"/>
  <c r="A2942" i="9"/>
  <c r="A2941" i="9"/>
  <c r="A2940" i="9"/>
  <c r="A2939" i="9"/>
  <c r="A2938" i="9"/>
  <c r="A2937" i="9"/>
  <c r="A2936" i="9"/>
  <c r="A2935" i="9"/>
  <c r="A2934" i="9"/>
  <c r="A2933" i="9"/>
  <c r="A2932" i="9"/>
  <c r="A2931" i="9"/>
  <c r="A2930" i="9"/>
  <c r="A2929" i="9"/>
  <c r="A2928" i="9"/>
  <c r="A2927" i="9"/>
  <c r="A2926" i="9"/>
  <c r="A2925" i="9"/>
  <c r="A2924" i="9"/>
  <c r="A2923" i="9"/>
  <c r="A2922" i="9"/>
  <c r="A2921" i="9"/>
  <c r="A2920" i="9"/>
  <c r="A2919" i="9"/>
  <c r="A2918" i="9"/>
  <c r="A2917" i="9"/>
  <c r="A2916" i="9"/>
  <c r="A2915" i="9"/>
  <c r="A2914" i="9"/>
  <c r="A2913" i="9"/>
  <c r="A2912" i="9"/>
  <c r="A2911" i="9"/>
  <c r="A2910" i="9"/>
  <c r="A2909" i="9"/>
  <c r="A2908" i="9"/>
  <c r="A2907" i="9"/>
  <c r="A2906" i="9"/>
  <c r="A2905" i="9"/>
  <c r="A2904" i="9"/>
  <c r="A2903" i="9"/>
  <c r="A2902" i="9"/>
  <c r="A2901" i="9"/>
  <c r="A2900" i="9"/>
  <c r="A2899" i="9"/>
  <c r="A2898" i="9"/>
  <c r="A2897" i="9"/>
  <c r="A2896" i="9"/>
  <c r="A2895" i="9"/>
  <c r="A2894" i="9"/>
  <c r="A2893" i="9"/>
  <c r="A2892" i="9"/>
  <c r="A2891" i="9"/>
  <c r="A2890" i="9"/>
  <c r="A2889" i="9"/>
  <c r="A2888" i="9"/>
  <c r="A2887" i="9"/>
  <c r="A2886" i="9"/>
  <c r="A2885" i="9"/>
  <c r="A2884" i="9"/>
  <c r="A2883" i="9"/>
  <c r="A2882" i="9"/>
  <c r="A2881" i="9"/>
  <c r="A2880" i="9"/>
  <c r="A2879" i="9"/>
  <c r="A2878" i="9"/>
  <c r="A2877" i="9"/>
  <c r="A2876" i="9"/>
  <c r="A2875" i="9"/>
  <c r="A2874" i="9"/>
  <c r="A2873" i="9"/>
  <c r="A2872" i="9"/>
  <c r="A2871" i="9"/>
  <c r="A2870" i="9"/>
  <c r="A2869" i="9"/>
  <c r="A2868" i="9"/>
  <c r="A2867" i="9"/>
  <c r="A2866" i="9"/>
  <c r="A2865" i="9"/>
  <c r="A2864" i="9"/>
  <c r="A2863" i="9"/>
  <c r="A2862" i="9"/>
  <c r="A2861" i="9"/>
  <c r="A2860" i="9"/>
  <c r="A2859" i="9"/>
  <c r="A2858" i="9"/>
  <c r="A2857" i="9"/>
  <c r="A2856" i="9"/>
  <c r="A2855" i="9"/>
  <c r="A2854" i="9"/>
  <c r="A2853" i="9"/>
  <c r="A2852" i="9"/>
  <c r="A2851" i="9"/>
  <c r="A2850" i="9"/>
  <c r="A2849" i="9"/>
  <c r="A2848" i="9"/>
  <c r="A2847" i="9"/>
  <c r="A2846" i="9"/>
  <c r="A2845" i="9"/>
  <c r="A2844" i="9"/>
  <c r="A2843" i="9"/>
  <c r="A2842" i="9"/>
  <c r="A2841" i="9"/>
  <c r="A2840" i="9"/>
  <c r="A2839" i="9"/>
  <c r="A2838" i="9"/>
  <c r="A2837" i="9"/>
  <c r="A2836" i="9"/>
  <c r="A2835" i="9"/>
  <c r="A2834" i="9"/>
  <c r="A2833" i="9"/>
  <c r="A2832" i="9"/>
  <c r="A2831" i="9"/>
  <c r="A2830" i="9"/>
  <c r="A2829" i="9"/>
  <c r="A2828" i="9"/>
  <c r="A2827" i="9"/>
  <c r="A2826" i="9"/>
  <c r="A2825" i="9"/>
  <c r="A2824" i="9"/>
  <c r="A2823" i="9"/>
  <c r="A2822" i="9"/>
  <c r="A2821" i="9"/>
  <c r="A2820" i="9"/>
  <c r="A2819" i="9"/>
  <c r="A2818" i="9"/>
  <c r="A2817" i="9"/>
  <c r="A2816" i="9"/>
  <c r="A2815" i="9"/>
  <c r="A2814" i="9"/>
  <c r="A2813" i="9"/>
  <c r="A2812" i="9"/>
  <c r="A2811" i="9"/>
  <c r="A2810" i="9"/>
  <c r="A2809" i="9"/>
  <c r="A2808" i="9"/>
  <c r="A2807" i="9"/>
  <c r="A2806" i="9"/>
  <c r="A2805" i="9"/>
  <c r="A2804" i="9"/>
  <c r="A2803" i="9"/>
  <c r="A2802" i="9"/>
  <c r="A2801" i="9"/>
  <c r="A2800" i="9"/>
  <c r="A2799" i="9"/>
  <c r="A2798" i="9"/>
  <c r="A2797" i="9"/>
  <c r="A2796" i="9"/>
  <c r="A2795" i="9"/>
  <c r="A2794" i="9"/>
  <c r="A2793" i="9"/>
  <c r="A2792" i="9"/>
  <c r="A2791" i="9"/>
  <c r="A2790" i="9"/>
  <c r="A2789" i="9"/>
  <c r="A2788" i="9"/>
  <c r="A2787" i="9"/>
  <c r="A2786" i="9"/>
  <c r="A2785" i="9"/>
  <c r="A2784" i="9"/>
  <c r="A2783" i="9"/>
  <c r="A2782" i="9"/>
  <c r="A2781" i="9"/>
  <c r="A2780" i="9"/>
  <c r="A2779" i="9"/>
  <c r="A2778" i="9"/>
  <c r="A2777" i="9"/>
  <c r="A2776" i="9"/>
  <c r="A2775" i="9"/>
  <c r="A2774" i="9"/>
  <c r="A2773" i="9"/>
  <c r="A2772" i="9"/>
  <c r="A2771" i="9"/>
  <c r="A2770" i="9"/>
  <c r="A2769" i="9"/>
  <c r="A2768" i="9"/>
  <c r="A2767" i="9"/>
  <c r="A2766" i="9"/>
  <c r="A2765" i="9"/>
  <c r="A2764" i="9"/>
  <c r="A2763" i="9"/>
  <c r="A2762" i="9"/>
  <c r="A2761" i="9"/>
  <c r="A2760" i="9"/>
  <c r="A2759" i="9"/>
  <c r="A2758" i="9"/>
  <c r="A2757" i="9"/>
  <c r="A2756" i="9"/>
  <c r="A2755" i="9"/>
  <c r="A2754" i="9"/>
  <c r="A2753" i="9"/>
  <c r="A2752" i="9"/>
  <c r="A2751" i="9"/>
  <c r="A2750" i="9"/>
  <c r="A2749" i="9"/>
  <c r="A2748" i="9"/>
  <c r="A2747" i="9"/>
  <c r="A2746" i="9"/>
  <c r="A2745" i="9"/>
  <c r="A2744" i="9"/>
  <c r="A2743" i="9"/>
  <c r="A2742" i="9"/>
  <c r="A2741" i="9"/>
  <c r="A2740" i="9"/>
  <c r="A2739" i="9"/>
  <c r="A2738" i="9"/>
  <c r="A2737" i="9"/>
  <c r="A2736" i="9"/>
  <c r="A2735" i="9"/>
  <c r="A2734" i="9"/>
  <c r="A2733" i="9"/>
  <c r="A2732" i="9"/>
  <c r="A2731" i="9"/>
  <c r="A2730" i="9"/>
  <c r="A2729" i="9"/>
  <c r="A2728" i="9"/>
  <c r="A2727" i="9"/>
  <c r="A2726" i="9"/>
  <c r="A2725" i="9"/>
  <c r="A2724" i="9"/>
  <c r="A2723" i="9"/>
  <c r="A2722" i="9"/>
  <c r="A2721" i="9"/>
  <c r="A2720" i="9"/>
  <c r="A2719" i="9"/>
  <c r="A2718" i="9"/>
  <c r="A2717" i="9"/>
  <c r="A2716" i="9"/>
  <c r="A2715" i="9"/>
  <c r="A2714" i="9"/>
  <c r="A2713" i="9"/>
  <c r="A2712" i="9"/>
  <c r="A2711" i="9"/>
  <c r="A2710" i="9"/>
  <c r="A2709" i="9"/>
  <c r="A2708" i="9"/>
  <c r="A2707" i="9"/>
  <c r="A2706" i="9"/>
  <c r="A2705" i="9"/>
  <c r="A2704" i="9"/>
  <c r="A2703" i="9"/>
  <c r="A2702" i="9"/>
  <c r="A2701" i="9"/>
  <c r="A2700" i="9"/>
  <c r="A2699" i="9"/>
  <c r="A2698" i="9"/>
  <c r="A2697" i="9"/>
  <c r="A2696" i="9"/>
  <c r="A2695" i="9"/>
  <c r="A2694" i="9"/>
  <c r="A2693" i="9"/>
  <c r="A2692" i="9"/>
  <c r="A2691" i="9"/>
  <c r="A2690" i="9"/>
  <c r="A2689" i="9"/>
  <c r="A2688" i="9"/>
  <c r="A2687" i="9"/>
  <c r="A2686" i="9"/>
  <c r="A2685" i="9"/>
  <c r="A2684" i="9"/>
  <c r="A2683" i="9"/>
  <c r="A2682" i="9"/>
  <c r="A2681" i="9"/>
  <c r="A2680" i="9"/>
  <c r="A2679" i="9"/>
  <c r="A2678" i="9"/>
  <c r="A2677" i="9"/>
  <c r="A2676" i="9"/>
  <c r="A2675" i="9"/>
  <c r="A2674" i="9"/>
  <c r="A2673" i="9"/>
  <c r="A2672" i="9"/>
  <c r="A2671" i="9"/>
  <c r="A2670" i="9"/>
  <c r="A2669" i="9"/>
  <c r="A2668" i="9"/>
  <c r="A2667" i="9"/>
  <c r="A2666" i="9"/>
  <c r="A2665" i="9"/>
  <c r="A2664" i="9"/>
  <c r="A2663" i="9"/>
  <c r="A2662" i="9"/>
  <c r="A2661" i="9"/>
  <c r="A2660" i="9"/>
  <c r="A2659" i="9"/>
  <c r="A2658" i="9"/>
  <c r="A2657" i="9"/>
  <c r="A2656" i="9"/>
  <c r="A2655" i="9"/>
  <c r="A2654" i="9"/>
  <c r="A2653" i="9"/>
  <c r="A2652" i="9"/>
  <c r="A2651" i="9"/>
  <c r="A2650" i="9"/>
  <c r="A2649" i="9"/>
  <c r="A2648" i="9"/>
  <c r="A2647" i="9"/>
  <c r="A2646" i="9"/>
  <c r="A2645" i="9"/>
  <c r="A2644" i="9"/>
  <c r="A2643" i="9"/>
  <c r="A2642" i="9"/>
  <c r="A2641" i="9"/>
  <c r="A2640" i="9"/>
  <c r="A2639" i="9"/>
  <c r="A2638" i="9"/>
  <c r="A2637" i="9"/>
  <c r="A2636" i="9"/>
  <c r="A2635" i="9"/>
  <c r="A2634" i="9"/>
  <c r="A2633" i="9"/>
  <c r="A2632" i="9"/>
  <c r="A2631" i="9"/>
  <c r="A2630" i="9"/>
  <c r="A2629" i="9"/>
  <c r="A2628" i="9"/>
  <c r="A2627" i="9"/>
  <c r="A2626" i="9"/>
  <c r="A2625" i="9"/>
  <c r="A2624" i="9"/>
  <c r="A2623" i="9"/>
  <c r="A2622" i="9"/>
  <c r="A2621" i="9"/>
  <c r="A2620" i="9"/>
  <c r="A2619" i="9"/>
  <c r="A2618" i="9"/>
  <c r="A2617" i="9"/>
  <c r="A2616" i="9"/>
  <c r="A2615" i="9"/>
  <c r="A2614" i="9"/>
  <c r="A2613" i="9"/>
  <c r="A2612" i="9"/>
  <c r="A2611" i="9"/>
  <c r="A2610" i="9"/>
  <c r="A2609" i="9"/>
  <c r="A2608" i="9"/>
  <c r="A2607" i="9"/>
  <c r="A2606" i="9"/>
  <c r="A2605" i="9"/>
  <c r="A2604" i="9"/>
  <c r="A2603" i="9"/>
  <c r="A2602" i="9"/>
  <c r="A2601" i="9"/>
  <c r="A2600" i="9"/>
  <c r="A2599" i="9"/>
  <c r="A2598" i="9"/>
  <c r="A2597" i="9"/>
  <c r="A2596" i="9"/>
  <c r="A2595" i="9"/>
  <c r="A2594" i="9"/>
  <c r="A2593" i="9"/>
  <c r="A2592" i="9"/>
  <c r="A2591" i="9"/>
  <c r="A2590" i="9"/>
  <c r="A2589" i="9"/>
  <c r="A2588" i="9"/>
  <c r="A2587" i="9"/>
  <c r="A2586" i="9"/>
  <c r="A2585" i="9"/>
  <c r="A2584" i="9"/>
  <c r="A2583" i="9"/>
  <c r="A2582" i="9"/>
  <c r="A2581" i="9"/>
  <c r="A2580" i="9"/>
  <c r="A2579" i="9"/>
  <c r="A2578" i="9"/>
  <c r="A2577" i="9"/>
  <c r="A2576" i="9"/>
  <c r="A2575" i="9"/>
  <c r="A2574" i="9"/>
  <c r="A2573" i="9"/>
  <c r="A2572" i="9"/>
  <c r="A2571" i="9"/>
  <c r="A2570" i="9"/>
  <c r="A2569" i="9"/>
  <c r="A2568" i="9"/>
  <c r="A2567" i="9"/>
  <c r="A2566" i="9"/>
  <c r="A2565" i="9"/>
  <c r="A2564" i="9"/>
  <c r="A2563" i="9"/>
  <c r="A2562" i="9"/>
  <c r="A2561" i="9"/>
  <c r="A2560" i="9"/>
  <c r="A2559" i="9"/>
  <c r="A2558" i="9"/>
  <c r="A2557" i="9"/>
  <c r="A2556" i="9"/>
  <c r="A2555" i="9"/>
  <c r="A2554" i="9"/>
  <c r="A2553" i="9"/>
  <c r="A2552" i="9"/>
  <c r="A2551" i="9"/>
  <c r="A2550" i="9"/>
  <c r="A2549" i="9"/>
  <c r="A2548" i="9"/>
  <c r="A2547" i="9"/>
  <c r="A2546" i="9"/>
  <c r="A2545" i="9"/>
  <c r="A2544" i="9"/>
  <c r="A2543" i="9"/>
  <c r="A2542" i="9"/>
  <c r="A2541" i="9"/>
  <c r="A2540" i="9"/>
  <c r="A2539" i="9"/>
  <c r="A2538" i="9"/>
  <c r="A2537" i="9"/>
  <c r="A2536" i="9"/>
  <c r="A2535" i="9"/>
  <c r="A2534" i="9"/>
  <c r="A2533" i="9"/>
  <c r="A2532" i="9"/>
  <c r="A2531" i="9"/>
  <c r="A2530" i="9"/>
  <c r="A2529" i="9"/>
  <c r="A2528" i="9"/>
  <c r="A2527" i="9"/>
  <c r="A2526" i="9"/>
  <c r="A2525" i="9"/>
  <c r="A2524" i="9"/>
  <c r="A2523" i="9"/>
  <c r="A2522" i="9"/>
  <c r="A2521" i="9"/>
  <c r="A2520" i="9"/>
  <c r="A2519" i="9"/>
  <c r="A2518" i="9"/>
  <c r="A2517" i="9"/>
  <c r="A2516" i="9"/>
  <c r="A2515" i="9"/>
  <c r="A2514" i="9"/>
  <c r="A2513" i="9"/>
  <c r="A2512" i="9"/>
  <c r="A2511" i="9"/>
  <c r="A2510" i="9"/>
  <c r="A2509" i="9"/>
  <c r="A2508" i="9"/>
  <c r="A2507" i="9"/>
  <c r="A2506" i="9"/>
  <c r="A2505" i="9"/>
  <c r="A2504" i="9"/>
  <c r="A2503" i="9"/>
  <c r="A2502" i="9"/>
  <c r="A2501" i="9"/>
  <c r="A2500" i="9"/>
  <c r="A2499" i="9"/>
  <c r="A2498" i="9"/>
  <c r="A2497" i="9"/>
  <c r="A2496" i="9"/>
  <c r="A2495" i="9"/>
  <c r="A2494" i="9"/>
  <c r="A2493" i="9"/>
  <c r="A2492" i="9"/>
  <c r="A2491" i="9"/>
  <c r="A2490" i="9"/>
  <c r="A2489" i="9"/>
  <c r="A2488" i="9"/>
  <c r="A2487" i="9"/>
  <c r="A2486" i="9"/>
  <c r="A2485" i="9"/>
  <c r="A2484" i="9"/>
  <c r="A2483" i="9"/>
  <c r="A2482" i="9"/>
  <c r="A2481" i="9"/>
  <c r="A2480" i="9"/>
  <c r="A2479" i="9"/>
  <c r="A2478" i="9"/>
  <c r="A2477" i="9"/>
  <c r="A2476" i="9"/>
  <c r="A2475" i="9"/>
  <c r="A2474" i="9"/>
  <c r="A2473" i="9"/>
  <c r="A2472" i="9"/>
  <c r="A2471" i="9"/>
  <c r="A2470" i="9"/>
  <c r="A2469" i="9"/>
  <c r="A2468" i="9"/>
  <c r="A2467" i="9"/>
  <c r="A2466" i="9"/>
  <c r="A2465" i="9"/>
  <c r="A2464" i="9"/>
  <c r="A2463" i="9"/>
  <c r="A2462" i="9"/>
  <c r="A2461" i="9"/>
  <c r="A2460" i="9"/>
  <c r="A2459" i="9"/>
  <c r="A2458" i="9"/>
  <c r="A2457" i="9"/>
  <c r="A2456" i="9"/>
  <c r="A2455" i="9"/>
  <c r="A2454" i="9"/>
  <c r="A2453" i="9"/>
  <c r="A2452" i="9"/>
  <c r="A2451" i="9"/>
  <c r="A2450" i="9"/>
  <c r="A2449" i="9"/>
  <c r="A2448" i="9"/>
  <c r="A2447" i="9"/>
  <c r="A2446" i="9"/>
  <c r="A2445" i="9"/>
  <c r="A2444" i="9"/>
  <c r="A2443" i="9"/>
  <c r="A2442" i="9"/>
  <c r="A2441" i="9"/>
  <c r="A2440" i="9"/>
  <c r="A2439" i="9"/>
  <c r="A2438" i="9"/>
  <c r="A2437" i="9"/>
  <c r="A2436" i="9"/>
  <c r="A2435" i="9"/>
  <c r="A2434" i="9"/>
  <c r="A2433" i="9"/>
  <c r="A2432" i="9"/>
  <c r="A2431" i="9"/>
  <c r="A2430" i="9"/>
  <c r="A2429" i="9"/>
  <c r="A2428" i="9"/>
  <c r="A2427" i="9"/>
  <c r="A2426" i="9"/>
  <c r="A2425" i="9"/>
  <c r="A2424" i="9"/>
  <c r="A2423" i="9"/>
  <c r="A2422" i="9"/>
  <c r="A2421" i="9"/>
  <c r="A2420" i="9"/>
  <c r="A2419" i="9"/>
  <c r="A2418" i="9"/>
  <c r="A2417" i="9"/>
  <c r="A2416" i="9"/>
  <c r="A2415" i="9"/>
  <c r="A2414" i="9"/>
  <c r="A2413" i="9"/>
  <c r="A2412" i="9"/>
  <c r="A2411" i="9"/>
  <c r="A2410" i="9"/>
  <c r="A2409" i="9"/>
  <c r="A2408" i="9"/>
  <c r="A2407" i="9"/>
  <c r="A2406" i="9"/>
  <c r="A2405" i="9"/>
  <c r="A2404" i="9"/>
  <c r="A2403" i="9"/>
  <c r="A2402" i="9"/>
  <c r="A2401" i="9"/>
  <c r="A2400" i="9"/>
  <c r="A2399" i="9"/>
  <c r="A2398" i="9"/>
  <c r="A2397" i="9"/>
  <c r="A2396" i="9"/>
  <c r="A2395" i="9"/>
  <c r="A2394" i="9"/>
  <c r="A2393" i="9"/>
  <c r="A2392" i="9"/>
  <c r="A2391" i="9"/>
  <c r="A2390" i="9"/>
  <c r="A2389" i="9"/>
  <c r="A2388" i="9"/>
  <c r="A2387" i="9"/>
  <c r="A2386" i="9"/>
  <c r="A2385" i="9"/>
  <c r="A2384" i="9"/>
  <c r="A2383" i="9"/>
  <c r="A2382" i="9"/>
  <c r="A2381" i="9"/>
  <c r="A2380" i="9"/>
  <c r="A2379" i="9"/>
  <c r="A2378" i="9"/>
  <c r="A2377" i="9"/>
  <c r="A2376" i="9"/>
  <c r="A2375" i="9"/>
  <c r="A2374" i="9"/>
  <c r="A2373" i="9"/>
  <c r="A2372" i="9"/>
  <c r="A2371" i="9"/>
  <c r="A2370" i="9"/>
  <c r="A2369" i="9"/>
  <c r="A2368" i="9"/>
  <c r="A2367" i="9"/>
  <c r="A2366" i="9"/>
  <c r="A2365" i="9"/>
  <c r="A2364" i="9"/>
  <c r="A2363" i="9"/>
  <c r="A2362" i="9"/>
  <c r="A2361" i="9"/>
  <c r="A2360" i="9"/>
  <c r="A2359" i="9"/>
  <c r="A2358" i="9"/>
  <c r="A2357" i="9"/>
  <c r="A2356" i="9"/>
  <c r="A2355" i="9"/>
  <c r="A2354" i="9"/>
  <c r="A2353" i="9"/>
  <c r="A2352" i="9"/>
  <c r="A2351" i="9"/>
  <c r="A2350" i="9"/>
  <c r="A2349" i="9"/>
  <c r="A2348" i="9"/>
  <c r="A2347" i="9"/>
  <c r="A2346" i="9"/>
  <c r="A2345" i="9"/>
  <c r="A2344" i="9"/>
  <c r="A2343" i="9"/>
  <c r="A2342" i="9"/>
  <c r="A2341" i="9"/>
  <c r="A2340" i="9"/>
  <c r="A2339" i="9"/>
  <c r="A2338" i="9"/>
  <c r="A2337" i="9"/>
  <c r="A2336" i="9"/>
  <c r="A2335" i="9"/>
  <c r="A2334" i="9"/>
  <c r="A2333" i="9"/>
  <c r="A2332" i="9"/>
  <c r="A2331" i="9"/>
  <c r="A2330" i="9"/>
  <c r="A2329" i="9"/>
  <c r="A2328" i="9"/>
  <c r="A2327" i="9"/>
  <c r="A2326" i="9"/>
  <c r="A2325" i="9"/>
  <c r="A2324" i="9"/>
  <c r="A2323" i="9"/>
  <c r="A2322" i="9"/>
  <c r="A2321" i="9"/>
  <c r="A2320" i="9"/>
  <c r="A2319" i="9"/>
  <c r="A2318" i="9"/>
  <c r="A2317" i="9"/>
  <c r="A2316" i="9"/>
  <c r="A2315" i="9"/>
  <c r="A2314" i="9"/>
  <c r="A2313" i="9"/>
  <c r="A2312" i="9"/>
  <c r="A2311" i="9"/>
  <c r="A2310" i="9"/>
  <c r="A2309" i="9"/>
  <c r="A2308" i="9"/>
  <c r="A2307" i="9"/>
  <c r="A2306" i="9"/>
  <c r="A2305" i="9"/>
  <c r="A2304" i="9"/>
  <c r="A2303" i="9"/>
  <c r="A2302" i="9"/>
  <c r="A2301" i="9"/>
  <c r="A2300" i="9"/>
  <c r="A2299" i="9"/>
  <c r="A2298" i="9"/>
  <c r="A2297" i="9"/>
  <c r="A2296" i="9"/>
  <c r="A2295" i="9"/>
  <c r="A2294" i="9"/>
  <c r="A2293" i="9"/>
  <c r="A2292" i="9"/>
  <c r="A2291" i="9"/>
  <c r="A2290" i="9"/>
  <c r="A2289" i="9"/>
  <c r="A2288" i="9"/>
  <c r="A2287" i="9"/>
  <c r="A2286" i="9"/>
  <c r="A2285" i="9"/>
  <c r="A2284" i="9"/>
  <c r="A2283" i="9"/>
  <c r="A2282" i="9"/>
  <c r="A2281" i="9"/>
  <c r="A2280" i="9"/>
  <c r="A2279" i="9"/>
  <c r="A2278" i="9"/>
  <c r="A2277" i="9"/>
  <c r="A2276" i="9"/>
  <c r="A2275" i="9"/>
  <c r="A2274" i="9"/>
  <c r="A2273" i="9"/>
  <c r="A2272" i="9"/>
  <c r="A2271" i="9"/>
  <c r="A2270" i="9"/>
  <c r="A2269" i="9"/>
  <c r="A2268" i="9"/>
  <c r="A2267" i="9"/>
  <c r="A2266" i="9"/>
  <c r="A2265" i="9"/>
  <c r="A2264" i="9"/>
  <c r="A2263" i="9"/>
  <c r="A2262" i="9"/>
  <c r="A2261" i="9"/>
  <c r="A2260" i="9"/>
  <c r="A2259" i="9"/>
  <c r="A2258" i="9"/>
  <c r="A2257" i="9"/>
  <c r="A2256" i="9"/>
  <c r="A2255" i="9"/>
  <c r="A2254" i="9"/>
  <c r="A2253" i="9"/>
  <c r="A2252" i="9"/>
  <c r="A2251" i="9"/>
  <c r="A2250" i="9"/>
  <c r="A2249" i="9"/>
  <c r="A2248" i="9"/>
  <c r="A2247" i="9"/>
  <c r="A2246" i="9"/>
  <c r="A2245" i="9"/>
  <c r="A2244" i="9"/>
  <c r="A2243" i="9"/>
  <c r="A2242" i="9"/>
  <c r="A2241" i="9"/>
  <c r="A2240" i="9"/>
  <c r="A2239" i="9"/>
  <c r="A2238" i="9"/>
  <c r="A2237" i="9"/>
  <c r="A2236" i="9"/>
  <c r="A2235" i="9"/>
  <c r="A2234" i="9"/>
  <c r="A2233" i="9"/>
  <c r="A2232" i="9"/>
  <c r="A2231" i="9"/>
  <c r="A2230" i="9"/>
  <c r="A2229" i="9"/>
  <c r="A2228" i="9"/>
  <c r="A2227" i="9"/>
  <c r="A2226" i="9"/>
  <c r="A2225" i="9"/>
  <c r="A2224" i="9"/>
  <c r="A2223" i="9"/>
  <c r="A2222" i="9"/>
  <c r="A2221" i="9"/>
  <c r="A2220" i="9"/>
  <c r="A2219" i="9"/>
  <c r="A2218" i="9"/>
  <c r="A2217" i="9"/>
  <c r="A2216" i="9"/>
  <c r="A2215" i="9"/>
  <c r="A2214" i="9"/>
  <c r="A2213" i="9"/>
  <c r="A2212" i="9"/>
  <c r="A2211" i="9"/>
  <c r="A2210" i="9"/>
  <c r="A2209" i="9"/>
  <c r="A2208" i="9"/>
  <c r="A2207" i="9"/>
  <c r="A2206" i="9"/>
  <c r="A2205" i="9"/>
  <c r="A2204" i="9"/>
  <c r="A2203" i="9"/>
  <c r="A2202" i="9"/>
  <c r="A2201" i="9"/>
  <c r="A2200" i="9"/>
  <c r="A2199" i="9"/>
  <c r="A2198" i="9"/>
  <c r="A2197" i="9"/>
  <c r="A2196" i="9"/>
  <c r="A2195" i="9"/>
  <c r="A2194" i="9"/>
  <c r="A2193" i="9"/>
  <c r="A2192" i="9"/>
  <c r="A2191" i="9"/>
  <c r="A2190" i="9"/>
  <c r="A2189" i="9"/>
  <c r="A2188" i="9"/>
  <c r="A2187" i="9"/>
  <c r="A2186" i="9"/>
  <c r="A2185" i="9"/>
  <c r="A2184" i="9"/>
  <c r="A2183" i="9"/>
  <c r="A2182" i="9"/>
  <c r="A2181" i="9"/>
  <c r="A2180" i="9"/>
  <c r="A2179" i="9"/>
  <c r="A2178" i="9"/>
  <c r="A2177" i="9"/>
  <c r="A2176" i="9"/>
  <c r="A2175" i="9"/>
  <c r="A2174" i="9"/>
  <c r="A2173" i="9"/>
  <c r="A2172" i="9"/>
  <c r="A2171" i="9"/>
  <c r="A2170" i="9"/>
  <c r="A2169" i="9"/>
  <c r="A2168" i="9"/>
  <c r="A2167" i="9"/>
  <c r="A2166" i="9"/>
  <c r="A2165" i="9"/>
  <c r="A2164" i="9"/>
  <c r="A2163" i="9"/>
  <c r="A2162" i="9"/>
  <c r="A2161" i="9"/>
  <c r="A2160" i="9"/>
  <c r="A2159" i="9"/>
  <c r="A2158" i="9"/>
  <c r="A2157" i="9"/>
  <c r="A2156" i="9"/>
  <c r="A2155" i="9"/>
  <c r="A2154" i="9"/>
  <c r="A2153" i="9"/>
  <c r="A2152" i="9"/>
  <c r="A2151" i="9"/>
  <c r="A2150" i="9"/>
  <c r="A2149" i="9"/>
  <c r="A2148" i="9"/>
  <c r="A2147" i="9"/>
  <c r="A2146" i="9"/>
  <c r="A2145" i="9"/>
  <c r="A2144" i="9"/>
  <c r="A2143" i="9"/>
  <c r="A2142" i="9"/>
  <c r="A2141" i="9"/>
  <c r="A2140" i="9"/>
  <c r="A2139" i="9"/>
  <c r="A2138" i="9"/>
  <c r="A2137" i="9"/>
  <c r="A2136" i="9"/>
  <c r="A2135" i="9"/>
  <c r="A2134" i="9"/>
  <c r="A2133" i="9"/>
  <c r="A2132" i="9"/>
  <c r="A2131" i="9"/>
  <c r="A2130" i="9"/>
  <c r="A2129" i="9"/>
  <c r="A2128" i="9"/>
  <c r="A2127" i="9"/>
  <c r="A2126" i="9"/>
  <c r="A2125" i="9"/>
  <c r="A2124" i="9"/>
  <c r="A2123" i="9"/>
  <c r="A2122" i="9"/>
  <c r="A2121" i="9"/>
  <c r="A2120" i="9"/>
  <c r="A2119" i="9"/>
  <c r="A2118" i="9"/>
  <c r="A2117" i="9"/>
  <c r="A2116" i="9"/>
  <c r="A2115" i="9"/>
  <c r="A2114" i="9"/>
  <c r="A2113" i="9"/>
  <c r="A2112" i="9"/>
  <c r="A2111" i="9"/>
  <c r="A2110" i="9"/>
  <c r="A2109" i="9"/>
  <c r="A2108" i="9"/>
  <c r="A2107" i="9"/>
  <c r="A2106" i="9"/>
  <c r="A2105" i="9"/>
  <c r="A2104" i="9"/>
  <c r="A2103" i="9"/>
  <c r="A2102" i="9"/>
  <c r="A2101" i="9"/>
  <c r="A2100" i="9"/>
  <c r="A2099" i="9"/>
  <c r="A2098" i="9"/>
  <c r="A2097" i="9"/>
  <c r="A2096" i="9"/>
  <c r="A2095" i="9"/>
  <c r="A2094" i="9"/>
  <c r="A2093" i="9"/>
  <c r="A2092" i="9"/>
  <c r="A2091" i="9"/>
  <c r="A2090" i="9"/>
  <c r="A2089" i="9"/>
  <c r="A2088" i="9"/>
  <c r="A2087" i="9"/>
  <c r="A2086" i="9"/>
  <c r="A2085" i="9"/>
  <c r="A2084" i="9"/>
  <c r="A2083" i="9"/>
  <c r="A2082" i="9"/>
  <c r="A2081" i="9"/>
  <c r="A2080" i="9"/>
  <c r="A2079" i="9"/>
  <c r="A2078" i="9"/>
  <c r="A2077" i="9"/>
  <c r="A2076" i="9"/>
  <c r="A2075" i="9"/>
  <c r="A2074" i="9"/>
  <c r="A2073" i="9"/>
  <c r="A2072" i="9"/>
  <c r="A2071" i="9"/>
  <c r="A2070" i="9"/>
  <c r="A2069" i="9"/>
  <c r="A2068" i="9"/>
  <c r="A2067" i="9"/>
  <c r="A2066" i="9"/>
  <c r="A2065" i="9"/>
  <c r="A2064" i="9"/>
  <c r="A2063" i="9"/>
  <c r="A2062" i="9"/>
  <c r="A2061" i="9"/>
  <c r="A2060" i="9"/>
  <c r="A2059" i="9"/>
  <c r="A2058" i="9"/>
  <c r="A2057" i="9"/>
  <c r="A2056" i="9"/>
  <c r="A2055" i="9"/>
  <c r="A2054" i="9"/>
  <c r="A2053" i="9"/>
  <c r="A2052" i="9"/>
  <c r="A2051" i="9"/>
  <c r="A2050" i="9"/>
  <c r="A2049" i="9"/>
  <c r="A2048" i="9"/>
  <c r="A2047" i="9"/>
  <c r="A2046" i="9"/>
  <c r="A2045" i="9"/>
  <c r="A2044" i="9"/>
  <c r="A2043" i="9"/>
  <c r="A2042" i="9"/>
  <c r="A2041" i="9"/>
  <c r="A2040" i="9"/>
  <c r="A2039" i="9"/>
  <c r="A2038" i="9"/>
  <c r="A2037" i="9"/>
  <c r="A2036" i="9"/>
  <c r="A2035" i="9"/>
  <c r="A2034" i="9"/>
  <c r="A2033" i="9"/>
  <c r="A2032" i="9"/>
  <c r="A2031" i="9"/>
  <c r="A2030" i="9"/>
  <c r="A2029" i="9"/>
  <c r="A2028" i="9"/>
  <c r="A2027" i="9"/>
  <c r="A2026" i="9"/>
  <c r="A2025" i="9"/>
  <c r="A2024" i="9"/>
  <c r="A2023" i="9"/>
  <c r="A2022" i="9"/>
  <c r="A2021" i="9"/>
  <c r="A2020" i="9"/>
  <c r="A2019" i="9"/>
  <c r="A2018" i="9"/>
  <c r="A2017" i="9"/>
  <c r="A2016" i="9"/>
  <c r="A2015" i="9"/>
  <c r="A2014" i="9"/>
  <c r="A2013" i="9"/>
  <c r="A2012" i="9"/>
  <c r="A2011" i="9"/>
  <c r="A2010" i="9"/>
  <c r="A2009" i="9"/>
  <c r="A2008" i="9"/>
  <c r="A2007" i="9"/>
  <c r="A2006" i="9"/>
  <c r="A2005" i="9"/>
  <c r="A2004" i="9"/>
  <c r="A2003" i="9"/>
  <c r="A2002" i="9"/>
  <c r="A2001" i="9"/>
  <c r="A2000" i="9"/>
  <c r="A1999" i="9"/>
  <c r="A1998" i="9"/>
  <c r="A1997" i="9"/>
  <c r="A1996" i="9"/>
  <c r="A1995" i="9"/>
  <c r="A1994" i="9"/>
  <c r="A1993" i="9"/>
  <c r="A1992" i="9"/>
  <c r="A1991" i="9"/>
  <c r="A1990" i="9"/>
  <c r="A1989" i="9"/>
  <c r="A1988" i="9"/>
  <c r="A1987" i="9"/>
  <c r="A1986" i="9"/>
  <c r="A1985" i="9"/>
  <c r="A1984" i="9"/>
  <c r="A1983" i="9"/>
  <c r="A1982" i="9"/>
  <c r="A1981" i="9"/>
  <c r="A1980" i="9"/>
  <c r="A1979" i="9"/>
  <c r="A1978" i="9"/>
  <c r="A1977" i="9"/>
  <c r="A1976" i="9"/>
  <c r="A1975" i="9"/>
  <c r="A1974" i="9"/>
  <c r="A1973" i="9"/>
  <c r="A1972" i="9"/>
  <c r="A1971" i="9"/>
  <c r="A1970" i="9"/>
  <c r="A1969" i="9"/>
  <c r="A1968" i="9"/>
  <c r="A1967" i="9"/>
  <c r="A1966" i="9"/>
  <c r="A1965" i="9"/>
  <c r="A1964" i="9"/>
  <c r="A1963" i="9"/>
  <c r="A1962" i="9"/>
  <c r="A1961" i="9"/>
  <c r="A1960" i="9"/>
  <c r="A1959" i="9"/>
  <c r="A1958" i="9"/>
  <c r="A1957" i="9"/>
  <c r="A1956" i="9"/>
  <c r="A1955" i="9"/>
  <c r="A1954" i="9"/>
  <c r="A1953" i="9"/>
  <c r="A1952" i="9"/>
  <c r="A1951" i="9"/>
  <c r="A1950" i="9"/>
  <c r="A1949" i="9"/>
  <c r="A1948" i="9"/>
  <c r="A1947" i="9"/>
  <c r="A1946" i="9"/>
  <c r="A1945" i="9"/>
  <c r="A1944" i="9"/>
  <c r="A1943" i="9"/>
  <c r="A1942" i="9"/>
  <c r="A1941" i="9"/>
  <c r="A1940" i="9"/>
  <c r="A1939" i="9"/>
  <c r="A1938" i="9"/>
  <c r="A1937" i="9"/>
  <c r="A1936" i="9"/>
  <c r="A1935" i="9"/>
  <c r="A1934" i="9"/>
  <c r="A1933" i="9"/>
  <c r="A1932" i="9"/>
  <c r="A1931" i="9"/>
  <c r="A1930" i="9"/>
  <c r="A1929" i="9"/>
  <c r="A1928" i="9"/>
  <c r="A1927" i="9"/>
  <c r="A1926" i="9"/>
  <c r="A1925" i="9"/>
  <c r="A1924" i="9"/>
  <c r="A1923" i="9"/>
  <c r="A1922" i="9"/>
  <c r="A1921" i="9"/>
  <c r="A1920" i="9"/>
  <c r="A1919" i="9"/>
  <c r="A1918" i="9"/>
  <c r="A1917" i="9"/>
  <c r="A1916" i="9"/>
  <c r="A1915" i="9"/>
  <c r="A1914" i="9"/>
  <c r="A1913" i="9"/>
  <c r="A1912" i="9"/>
  <c r="A1911" i="9"/>
  <c r="A1910" i="9"/>
  <c r="A1909" i="9"/>
  <c r="A1908" i="9"/>
  <c r="A1907" i="9"/>
  <c r="A1906" i="9"/>
  <c r="A1905" i="9"/>
  <c r="A1904" i="9"/>
  <c r="A1903" i="9"/>
  <c r="A1902" i="9"/>
  <c r="A1901" i="9"/>
  <c r="A1900" i="9"/>
  <c r="A1899" i="9"/>
  <c r="A1898" i="9"/>
  <c r="A1897" i="9"/>
  <c r="A1896" i="9"/>
  <c r="A1895" i="9"/>
  <c r="A1894" i="9"/>
  <c r="A1893" i="9"/>
  <c r="A1892" i="9"/>
  <c r="A1891" i="9"/>
  <c r="A1890" i="9"/>
  <c r="A1889" i="9"/>
  <c r="A1888" i="9"/>
  <c r="A1887" i="9"/>
  <c r="A1886" i="9"/>
  <c r="A1885" i="9"/>
  <c r="A1884" i="9"/>
  <c r="A1883" i="9"/>
  <c r="A1882" i="9"/>
  <c r="A1881" i="9"/>
  <c r="A1880" i="9"/>
  <c r="A1879" i="9"/>
  <c r="A1878" i="9"/>
  <c r="A1877" i="9"/>
  <c r="A1876" i="9"/>
  <c r="A1875" i="9"/>
  <c r="A1874" i="9"/>
  <c r="A1873" i="9"/>
  <c r="A1872" i="9"/>
  <c r="A1871" i="9"/>
  <c r="A1870" i="9"/>
  <c r="A1869" i="9"/>
  <c r="A1868" i="9"/>
  <c r="A1867" i="9"/>
  <c r="A1866" i="9"/>
  <c r="A1865" i="9"/>
  <c r="A1864" i="9"/>
  <c r="A1863" i="9"/>
  <c r="A1862" i="9"/>
  <c r="A1861" i="9"/>
  <c r="A1860" i="9"/>
  <c r="A1859" i="9"/>
  <c r="A1858" i="9"/>
  <c r="A1857" i="9"/>
  <c r="A1856" i="9"/>
  <c r="A1855" i="9"/>
  <c r="A1854" i="9"/>
  <c r="A1853" i="9"/>
  <c r="A1852" i="9"/>
  <c r="A1851" i="9"/>
  <c r="A1850" i="9"/>
  <c r="A1849" i="9"/>
  <c r="A1848" i="9"/>
  <c r="A1847" i="9"/>
  <c r="A1846" i="9"/>
  <c r="A1845" i="9"/>
  <c r="A1844" i="9"/>
  <c r="A1843" i="9"/>
  <c r="A1842" i="9"/>
  <c r="A1841" i="9"/>
  <c r="A1840" i="9"/>
  <c r="A1839" i="9"/>
  <c r="A1838" i="9"/>
  <c r="A1837" i="9"/>
  <c r="A1836" i="9"/>
  <c r="A1835" i="9"/>
  <c r="A1834" i="9"/>
  <c r="A1833" i="9"/>
  <c r="A1832" i="9"/>
  <c r="A1831" i="9"/>
  <c r="A1830" i="9"/>
  <c r="A1829" i="9"/>
  <c r="A1828" i="9"/>
  <c r="A1827" i="9"/>
  <c r="A1826" i="9"/>
  <c r="A1825" i="9"/>
  <c r="A1824" i="9"/>
  <c r="A1823" i="9"/>
  <c r="A1822" i="9"/>
  <c r="A1821" i="9"/>
  <c r="A1820" i="9"/>
  <c r="A1819" i="9"/>
  <c r="A1818" i="9"/>
  <c r="A1817" i="9"/>
  <c r="A1816" i="9"/>
  <c r="A1815" i="9"/>
  <c r="A1814" i="9"/>
  <c r="A1813" i="9"/>
  <c r="A1812" i="9"/>
  <c r="A1811" i="9"/>
  <c r="A1810" i="9"/>
  <c r="A1809" i="9"/>
  <c r="A1808" i="9"/>
  <c r="A1807" i="9"/>
  <c r="A1806" i="9"/>
  <c r="A1805" i="9"/>
  <c r="A1804" i="9"/>
  <c r="A1803" i="9"/>
  <c r="A1802" i="9"/>
  <c r="A1801" i="9"/>
  <c r="A1800" i="9"/>
  <c r="A1799" i="9"/>
  <c r="A1798" i="9"/>
  <c r="A1797" i="9"/>
  <c r="A1796" i="9"/>
  <c r="A1795" i="9"/>
  <c r="A1794" i="9"/>
  <c r="A1793" i="9"/>
  <c r="A1792" i="9"/>
  <c r="A1791" i="9"/>
  <c r="A1790" i="9"/>
  <c r="A1789" i="9"/>
  <c r="A1788" i="9"/>
  <c r="A1787" i="9"/>
  <c r="A1786" i="9"/>
  <c r="A1785" i="9"/>
  <c r="A1784" i="9"/>
  <c r="A1783" i="9"/>
  <c r="A1782" i="9"/>
  <c r="A1781" i="9"/>
  <c r="A1780" i="9"/>
  <c r="A1779" i="9"/>
  <c r="A1778" i="9"/>
  <c r="A1777" i="9"/>
  <c r="A1776" i="9"/>
  <c r="A1775" i="9"/>
  <c r="A1774" i="9"/>
  <c r="A1773" i="9"/>
  <c r="A1772" i="9"/>
  <c r="A1771" i="9"/>
  <c r="A1770" i="9"/>
  <c r="A1769" i="9"/>
  <c r="A1768" i="9"/>
  <c r="A1767" i="9"/>
  <c r="A1766" i="9"/>
  <c r="A1765" i="9"/>
  <c r="A1764" i="9"/>
  <c r="A1763" i="9"/>
  <c r="A1762" i="9"/>
  <c r="A1761" i="9"/>
  <c r="A1760" i="9"/>
  <c r="A1759" i="9"/>
  <c r="A1758" i="9"/>
  <c r="A1757" i="9"/>
  <c r="A1756" i="9"/>
  <c r="A1755" i="9"/>
  <c r="A1754" i="9"/>
  <c r="A1753" i="9"/>
  <c r="A1752" i="9"/>
  <c r="A1751" i="9"/>
  <c r="A1750" i="9"/>
  <c r="A1749" i="9"/>
  <c r="A1748" i="9"/>
  <c r="A1747" i="9"/>
  <c r="A1746" i="9"/>
  <c r="A1745" i="9"/>
  <c r="A1744" i="9"/>
  <c r="A1743" i="9"/>
  <c r="A1742" i="9"/>
  <c r="A1741" i="9"/>
  <c r="A1740" i="9"/>
  <c r="A1739" i="9"/>
  <c r="A1738" i="9"/>
  <c r="A1737" i="9"/>
  <c r="A1736" i="9"/>
  <c r="A1735" i="9"/>
  <c r="A1734" i="9"/>
  <c r="A1733" i="9"/>
  <c r="A1732" i="9"/>
  <c r="A1731" i="9"/>
  <c r="A1730" i="9"/>
  <c r="A1729" i="9"/>
  <c r="A1728" i="9"/>
  <c r="A1727" i="9"/>
  <c r="A1726" i="9"/>
  <c r="A1725" i="9"/>
  <c r="A1724" i="9"/>
  <c r="A1723" i="9"/>
  <c r="A1722" i="9"/>
  <c r="A1721" i="9"/>
  <c r="A1720" i="9"/>
  <c r="A1719" i="9"/>
  <c r="A1718" i="9"/>
  <c r="A1717" i="9"/>
  <c r="A1716" i="9"/>
  <c r="A1715" i="9"/>
  <c r="A1714" i="9"/>
  <c r="A1713" i="9"/>
  <c r="A1712" i="9"/>
  <c r="A1711" i="9"/>
  <c r="A1710" i="9"/>
  <c r="A1709" i="9"/>
  <c r="A1708" i="9"/>
  <c r="A1707" i="9"/>
  <c r="A1706" i="9"/>
  <c r="A1705" i="9"/>
  <c r="A1704" i="9"/>
  <c r="A1703" i="9"/>
  <c r="A1702" i="9"/>
  <c r="A1701" i="9"/>
  <c r="A1700" i="9"/>
  <c r="A1699" i="9"/>
  <c r="A1698" i="9"/>
  <c r="A1697" i="9"/>
  <c r="A1696" i="9"/>
  <c r="A1695" i="9"/>
  <c r="A1694" i="9"/>
  <c r="A1693" i="9"/>
  <c r="A1692" i="9"/>
  <c r="A1691" i="9"/>
  <c r="A1690" i="9"/>
  <c r="A1689" i="9"/>
  <c r="A1688" i="9"/>
  <c r="A1687" i="9"/>
  <c r="A1686" i="9"/>
  <c r="A1685" i="9"/>
  <c r="A1684" i="9"/>
  <c r="A1683" i="9"/>
  <c r="A1682" i="9"/>
  <c r="A1681" i="9"/>
  <c r="A1680" i="9"/>
  <c r="A1679" i="9"/>
  <c r="A1678" i="9"/>
  <c r="A1677" i="9"/>
  <c r="A1676" i="9"/>
  <c r="A1675" i="9"/>
  <c r="A1674" i="9"/>
  <c r="A1673" i="9"/>
  <c r="A1672" i="9"/>
  <c r="A1671" i="9"/>
  <c r="A1670" i="9"/>
  <c r="A1669" i="9"/>
  <c r="A1668" i="9"/>
  <c r="A1667" i="9"/>
  <c r="A1666" i="9"/>
  <c r="A1665" i="9"/>
  <c r="A1664" i="9"/>
  <c r="A1663" i="9"/>
  <c r="A1662" i="9"/>
  <c r="A1661" i="9"/>
  <c r="A1660" i="9"/>
  <c r="A1659" i="9"/>
  <c r="A1658" i="9"/>
  <c r="A1657" i="9"/>
  <c r="A1656" i="9"/>
  <c r="A1655" i="9"/>
  <c r="A1654" i="9"/>
  <c r="A1653" i="9"/>
  <c r="A1652" i="9"/>
  <c r="A1651" i="9"/>
  <c r="A1650" i="9"/>
  <c r="A1649" i="9"/>
  <c r="A1648" i="9"/>
  <c r="A1647" i="9"/>
  <c r="A1646" i="9"/>
  <c r="A1645" i="9"/>
  <c r="A1644" i="9"/>
  <c r="A1643" i="9"/>
  <c r="A1642" i="9"/>
  <c r="A1641" i="9"/>
  <c r="A1640" i="9"/>
  <c r="A1639" i="9"/>
  <c r="A1638" i="9"/>
  <c r="A1637" i="9"/>
  <c r="A1636" i="9"/>
  <c r="A1635" i="9"/>
  <c r="A1634" i="9"/>
  <c r="A1633" i="9"/>
  <c r="A1632" i="9"/>
  <c r="A1631" i="9"/>
  <c r="A1630" i="9"/>
  <c r="A1629" i="9"/>
  <c r="A1628" i="9"/>
  <c r="A1627" i="9"/>
  <c r="A1626" i="9"/>
  <c r="A1625" i="9"/>
  <c r="A1624" i="9"/>
  <c r="A1623" i="9"/>
  <c r="A1622" i="9"/>
  <c r="A1621" i="9"/>
  <c r="A1620" i="9"/>
  <c r="A1619" i="9"/>
  <c r="A1618" i="9"/>
  <c r="A1617" i="9"/>
  <c r="A1616" i="9"/>
  <c r="A1615" i="9"/>
  <c r="A1614" i="9"/>
  <c r="A1613" i="9"/>
  <c r="A1612" i="9"/>
  <c r="A1611" i="9"/>
  <c r="A1610" i="9"/>
  <c r="A1609" i="9"/>
  <c r="A1608" i="9"/>
  <c r="A1607" i="9"/>
  <c r="A1606" i="9"/>
  <c r="A1605" i="9"/>
  <c r="A1604" i="9"/>
  <c r="A1603" i="9"/>
  <c r="A1602" i="9"/>
  <c r="A1601" i="9"/>
  <c r="A1600" i="9"/>
  <c r="A1599" i="9"/>
  <c r="A1598" i="9"/>
  <c r="A1597" i="9"/>
  <c r="A1596" i="9"/>
  <c r="A1595" i="9"/>
  <c r="A1594" i="9"/>
  <c r="A1593" i="9"/>
  <c r="A1592" i="9"/>
  <c r="A1591" i="9"/>
  <c r="A1590" i="9"/>
  <c r="A1589" i="9"/>
  <c r="A1588" i="9"/>
  <c r="A1587" i="9"/>
  <c r="A1586" i="9"/>
  <c r="A1585" i="9"/>
  <c r="A1584" i="9"/>
  <c r="A1583" i="9"/>
  <c r="A1582" i="9"/>
  <c r="A1581" i="9"/>
  <c r="A1580" i="9"/>
  <c r="A1579" i="9"/>
  <c r="A1578" i="9"/>
  <c r="A1577" i="9"/>
  <c r="A1576" i="9"/>
  <c r="A1575" i="9"/>
  <c r="A1574" i="9"/>
  <c r="A1573" i="9"/>
  <c r="A1572" i="9"/>
  <c r="A1571" i="9"/>
  <c r="A1570" i="9"/>
  <c r="A1569" i="9"/>
  <c r="A1568" i="9"/>
  <c r="A1567" i="9"/>
  <c r="A1566" i="9"/>
  <c r="A1565" i="9"/>
  <c r="A1564" i="9"/>
  <c r="A1563" i="9"/>
  <c r="A1562" i="9"/>
  <c r="A1561" i="9"/>
  <c r="A1560" i="9"/>
  <c r="A1559" i="9"/>
  <c r="A1558" i="9"/>
  <c r="A1557" i="9"/>
  <c r="A1556" i="9"/>
  <c r="A1555" i="9"/>
  <c r="A1554" i="9"/>
  <c r="A1553" i="9"/>
  <c r="A1552" i="9"/>
  <c r="A1551" i="9"/>
  <c r="A1550" i="9"/>
  <c r="A1549" i="9"/>
  <c r="A1548" i="9"/>
  <c r="A1547" i="9"/>
  <c r="A1546" i="9"/>
  <c r="A1545" i="9"/>
  <c r="A1544" i="9"/>
  <c r="A1543" i="9"/>
  <c r="A1542" i="9"/>
  <c r="A1541" i="9"/>
  <c r="A1540" i="9"/>
  <c r="A1539" i="9"/>
  <c r="A1538" i="9"/>
  <c r="A1537" i="9"/>
  <c r="A1536" i="9"/>
  <c r="A1535" i="9"/>
  <c r="A1534" i="9"/>
  <c r="A1533" i="9"/>
  <c r="A1532" i="9"/>
  <c r="A1531" i="9"/>
  <c r="A1530" i="9"/>
  <c r="A1529" i="9"/>
  <c r="A1528" i="9"/>
  <c r="A1527" i="9"/>
  <c r="A1526" i="9"/>
  <c r="A1525" i="9"/>
  <c r="A1524" i="9"/>
  <c r="A1523" i="9"/>
  <c r="A1522" i="9"/>
  <c r="A1521" i="9"/>
  <c r="A1520" i="9"/>
  <c r="A1519" i="9"/>
  <c r="A1518" i="9"/>
  <c r="A1517" i="9"/>
  <c r="A1516" i="9"/>
  <c r="A1515" i="9"/>
  <c r="A1514" i="9"/>
  <c r="A1513" i="9"/>
  <c r="A1512" i="9"/>
  <c r="A1511" i="9"/>
  <c r="A1510" i="9"/>
  <c r="A1509" i="9"/>
  <c r="A1508" i="9"/>
  <c r="A1507" i="9"/>
  <c r="A1506" i="9"/>
  <c r="A1505" i="9"/>
  <c r="A1504" i="9"/>
  <c r="A1503" i="9"/>
  <c r="A1502" i="9"/>
  <c r="A1501" i="9"/>
  <c r="A1500" i="9"/>
  <c r="A1499" i="9"/>
  <c r="A1498" i="9"/>
  <c r="A1497" i="9"/>
  <c r="A1496" i="9"/>
  <c r="A1495" i="9"/>
  <c r="A1494" i="9"/>
  <c r="A1493" i="9"/>
  <c r="A1492" i="9"/>
  <c r="A1491" i="9"/>
  <c r="A1490" i="9"/>
  <c r="A1489" i="9"/>
  <c r="A1488" i="9"/>
  <c r="A1487" i="9"/>
  <c r="A1486" i="9"/>
  <c r="A1485" i="9"/>
  <c r="A1484" i="9"/>
  <c r="A1483" i="9"/>
  <c r="A1482" i="9"/>
  <c r="A1481" i="9"/>
  <c r="A1480" i="9"/>
  <c r="A1479" i="9"/>
  <c r="A1478" i="9"/>
  <c r="A1477" i="9"/>
  <c r="A1476" i="9"/>
  <c r="A1475" i="9"/>
  <c r="A1474" i="9"/>
  <c r="A1473" i="9"/>
  <c r="A1472" i="9"/>
  <c r="A1471" i="9"/>
  <c r="A1470" i="9"/>
  <c r="A1469" i="9"/>
  <c r="A1468" i="9"/>
  <c r="A1467" i="9"/>
  <c r="A1466" i="9"/>
  <c r="A1465" i="9"/>
  <c r="A1464" i="9"/>
  <c r="A1463" i="9"/>
  <c r="A1462" i="9"/>
  <c r="A1461" i="9"/>
  <c r="A1460" i="9"/>
  <c r="A1459" i="9"/>
  <c r="A1458" i="9"/>
  <c r="A1457" i="9"/>
  <c r="A1456" i="9"/>
  <c r="A1455" i="9"/>
  <c r="A1454" i="9"/>
  <c r="A1453" i="9"/>
  <c r="A1452" i="9"/>
  <c r="A1451" i="9"/>
  <c r="A1450" i="9"/>
  <c r="A1449" i="9"/>
  <c r="A1448" i="9"/>
  <c r="A1447" i="9"/>
  <c r="A1446" i="9"/>
  <c r="A1445" i="9"/>
  <c r="A1444" i="9"/>
  <c r="A1443" i="9"/>
  <c r="A1442" i="9"/>
  <c r="A1441" i="9"/>
  <c r="A1440" i="9"/>
  <c r="A1439" i="9"/>
  <c r="A1438" i="9"/>
  <c r="A1437" i="9"/>
  <c r="A1436" i="9"/>
  <c r="A1435" i="9"/>
  <c r="A1434" i="9"/>
  <c r="A1433" i="9"/>
  <c r="A1432" i="9"/>
  <c r="A1431" i="9"/>
  <c r="A1430" i="9"/>
  <c r="A1429" i="9"/>
  <c r="A1428" i="9"/>
  <c r="A1427" i="9"/>
  <c r="A1426" i="9"/>
  <c r="A1425" i="9"/>
  <c r="A1424" i="9"/>
  <c r="A1423" i="9"/>
  <c r="A1422" i="9"/>
  <c r="A1421" i="9"/>
  <c r="A1420" i="9"/>
  <c r="A1419" i="9"/>
  <c r="A1418" i="9"/>
  <c r="A1417" i="9"/>
  <c r="A1416" i="9"/>
  <c r="A1415" i="9"/>
  <c r="A1414" i="9"/>
  <c r="A1413" i="9"/>
  <c r="A1412" i="9"/>
  <c r="A1411" i="9"/>
  <c r="A1410" i="9"/>
  <c r="A1409" i="9"/>
  <c r="A1408" i="9"/>
  <c r="A1407" i="9"/>
  <c r="A1406" i="9"/>
  <c r="A1405" i="9"/>
  <c r="A1404" i="9"/>
  <c r="A1403" i="9"/>
  <c r="A1402" i="9"/>
  <c r="A1401" i="9"/>
  <c r="A1400" i="9"/>
  <c r="A1399" i="9"/>
  <c r="A1398" i="9"/>
  <c r="A1397" i="9"/>
  <c r="A1396" i="9"/>
  <c r="A1395" i="9"/>
  <c r="A1394" i="9"/>
  <c r="A1393" i="9"/>
  <c r="A1392" i="9"/>
  <c r="A1391" i="9"/>
  <c r="A1390" i="9"/>
  <c r="A1389" i="9"/>
  <c r="A1388" i="9"/>
  <c r="A1387" i="9"/>
  <c r="A1386" i="9"/>
  <c r="A1385" i="9"/>
  <c r="A1384" i="9"/>
  <c r="A1383" i="9"/>
  <c r="A1382" i="9"/>
  <c r="A1381" i="9"/>
  <c r="A1380" i="9"/>
  <c r="A1379" i="9"/>
  <c r="A1378" i="9"/>
  <c r="A1377" i="9"/>
  <c r="A1376" i="9"/>
  <c r="A1375" i="9"/>
  <c r="A1374" i="9"/>
  <c r="A1373" i="9"/>
  <c r="A1372" i="9"/>
  <c r="A1371" i="9"/>
  <c r="A1370" i="9"/>
  <c r="A1369" i="9"/>
  <c r="A1368" i="9"/>
  <c r="A1367" i="9"/>
  <c r="A1366" i="9"/>
  <c r="A1365" i="9"/>
  <c r="A1364" i="9"/>
  <c r="A1363" i="9"/>
  <c r="A1362" i="9"/>
  <c r="A1361" i="9"/>
  <c r="A1360" i="9"/>
  <c r="A1359" i="9"/>
  <c r="A1358" i="9"/>
  <c r="A1357" i="9"/>
  <c r="A1356" i="9"/>
  <c r="A1355" i="9"/>
  <c r="A1354" i="9"/>
  <c r="A1353" i="9"/>
  <c r="A1352" i="9"/>
  <c r="A1351" i="9"/>
  <c r="A1350" i="9"/>
  <c r="A1349" i="9"/>
  <c r="A1348" i="9"/>
  <c r="A1347" i="9"/>
  <c r="A1346" i="9"/>
  <c r="A1345" i="9"/>
  <c r="A1344" i="9"/>
  <c r="A1343" i="9"/>
  <c r="A1342" i="9"/>
  <c r="A1341" i="9"/>
  <c r="A1340" i="9"/>
  <c r="A1339" i="9"/>
  <c r="A1338" i="9"/>
  <c r="A1337" i="9"/>
  <c r="A1336" i="9"/>
  <c r="A1335" i="9"/>
  <c r="A1334" i="9"/>
  <c r="A1333" i="9"/>
  <c r="A1332" i="9"/>
  <c r="A1331" i="9"/>
  <c r="A1330" i="9"/>
  <c r="A1329" i="9"/>
  <c r="A1328" i="9"/>
  <c r="A1327" i="9"/>
  <c r="A1326" i="9"/>
  <c r="A1325" i="9"/>
  <c r="A1324" i="9"/>
  <c r="A1323" i="9"/>
  <c r="A1322" i="9"/>
  <c r="A1321" i="9"/>
  <c r="A1320" i="9"/>
  <c r="A1319" i="9"/>
  <c r="A1318" i="9"/>
  <c r="A1317" i="9"/>
  <c r="A1316" i="9"/>
  <c r="A1315" i="9"/>
  <c r="A1314" i="9"/>
  <c r="A1313" i="9"/>
  <c r="A1312" i="9"/>
  <c r="A1311" i="9"/>
  <c r="A1310" i="9"/>
  <c r="A1309" i="9"/>
  <c r="A1308" i="9"/>
  <c r="A1307" i="9"/>
  <c r="A1306" i="9"/>
  <c r="A1305" i="9"/>
  <c r="A1304" i="9"/>
  <c r="A1303" i="9"/>
  <c r="A1302" i="9"/>
  <c r="A1301" i="9"/>
  <c r="A1300" i="9"/>
  <c r="A1299" i="9"/>
  <c r="A1298" i="9"/>
  <c r="A1297" i="9"/>
  <c r="A1296" i="9"/>
  <c r="A1295" i="9"/>
  <c r="A1294" i="9"/>
  <c r="A1293" i="9"/>
  <c r="A1292" i="9"/>
  <c r="A1291" i="9"/>
  <c r="A1290" i="9"/>
  <c r="A1289" i="9"/>
  <c r="A1288" i="9"/>
  <c r="A1287" i="9"/>
  <c r="A1286" i="9"/>
  <c r="A1285" i="9"/>
  <c r="A1284" i="9"/>
  <c r="A1283" i="9"/>
  <c r="A1282" i="9"/>
  <c r="A1281" i="9"/>
  <c r="A1280" i="9"/>
  <c r="A1279" i="9"/>
  <c r="A1278" i="9"/>
  <c r="A1277" i="9"/>
  <c r="A1276" i="9"/>
  <c r="A1275" i="9"/>
  <c r="A1274" i="9"/>
  <c r="A1273" i="9"/>
  <c r="A1272" i="9"/>
  <c r="A1271" i="9"/>
  <c r="A1270" i="9"/>
  <c r="A1269" i="9"/>
  <c r="A1268" i="9"/>
  <c r="A1267" i="9"/>
  <c r="A1266" i="9"/>
  <c r="A1265" i="9"/>
  <c r="A1264" i="9"/>
  <c r="A1263" i="9"/>
  <c r="A1262" i="9"/>
  <c r="A1261" i="9"/>
  <c r="A1260" i="9"/>
  <c r="A1259" i="9"/>
  <c r="A1258" i="9"/>
  <c r="A1257" i="9"/>
  <c r="A1256" i="9"/>
  <c r="A1255" i="9"/>
  <c r="A1254" i="9"/>
  <c r="A1253" i="9"/>
  <c r="A1252" i="9"/>
  <c r="A1251" i="9"/>
  <c r="A1250" i="9"/>
  <c r="A1249" i="9"/>
  <c r="A1248" i="9"/>
  <c r="A1247" i="9"/>
  <c r="A1246" i="9"/>
  <c r="A1245" i="9"/>
  <c r="A1244" i="9"/>
  <c r="A1243" i="9"/>
  <c r="A1242" i="9"/>
  <c r="A1241" i="9"/>
  <c r="A1240" i="9"/>
  <c r="A1239" i="9"/>
  <c r="A1238" i="9"/>
  <c r="A1237" i="9"/>
  <c r="A1236" i="9"/>
  <c r="A1235" i="9"/>
  <c r="A1234" i="9"/>
  <c r="A1233" i="9"/>
  <c r="A1232" i="9"/>
  <c r="A1231" i="9"/>
  <c r="A1230" i="9"/>
  <c r="A1229" i="9"/>
  <c r="A1228" i="9"/>
  <c r="A1227" i="9"/>
  <c r="A1226" i="9"/>
  <c r="A1225" i="9"/>
  <c r="A1224" i="9"/>
  <c r="A1223" i="9"/>
  <c r="A1222" i="9"/>
  <c r="A1221" i="9"/>
  <c r="A1220" i="9"/>
  <c r="A1219" i="9"/>
  <c r="A1218" i="9"/>
  <c r="A1217" i="9"/>
  <c r="A1216" i="9"/>
  <c r="A1215" i="9"/>
  <c r="A1214" i="9"/>
  <c r="A1213" i="9"/>
  <c r="A1212" i="9"/>
  <c r="A1211" i="9"/>
  <c r="A1210" i="9"/>
  <c r="A1209" i="9"/>
  <c r="A1208" i="9"/>
  <c r="A1207" i="9"/>
  <c r="A1206" i="9"/>
  <c r="A1205" i="9"/>
  <c r="A1204" i="9"/>
  <c r="A1203" i="9"/>
  <c r="A1202" i="9"/>
  <c r="A1201" i="9"/>
  <c r="A1200" i="9"/>
  <c r="A1199" i="9"/>
  <c r="A1198" i="9"/>
  <c r="A1197" i="9"/>
  <c r="A1196" i="9"/>
  <c r="A1195" i="9"/>
  <c r="A1194" i="9"/>
  <c r="A1193" i="9"/>
  <c r="A1192" i="9"/>
  <c r="A1191" i="9"/>
  <c r="A1190" i="9"/>
  <c r="A1189" i="9"/>
  <c r="A1188" i="9"/>
  <c r="A1187" i="9"/>
  <c r="A1186" i="9"/>
  <c r="A1185" i="9"/>
  <c r="A1184" i="9"/>
  <c r="A1183" i="9"/>
  <c r="A1182" i="9"/>
  <c r="A1181" i="9"/>
  <c r="A1180" i="9"/>
  <c r="A1179" i="9"/>
  <c r="A1178" i="9"/>
  <c r="A1177" i="9"/>
  <c r="A1176" i="9"/>
  <c r="A1175" i="9"/>
  <c r="A1174" i="9"/>
  <c r="A1173" i="9"/>
  <c r="A1172" i="9"/>
  <c r="A1171" i="9"/>
  <c r="A1170" i="9"/>
  <c r="A1169" i="9"/>
  <c r="A1168" i="9"/>
  <c r="A1167" i="9"/>
  <c r="A1166" i="9"/>
  <c r="A1165" i="9"/>
  <c r="A1164" i="9"/>
  <c r="A1163" i="9"/>
  <c r="A1162" i="9"/>
  <c r="A1161" i="9"/>
  <c r="A1160" i="9"/>
  <c r="A1159" i="9"/>
  <c r="A1158" i="9"/>
  <c r="A1157" i="9"/>
  <c r="A1156" i="9"/>
  <c r="A1155" i="9"/>
  <c r="A1154" i="9"/>
  <c r="A1153" i="9"/>
  <c r="A1152" i="9"/>
  <c r="A1151" i="9"/>
  <c r="A1150" i="9"/>
  <c r="A1149" i="9"/>
  <c r="A1148" i="9"/>
  <c r="A1147" i="9"/>
  <c r="A1146" i="9"/>
  <c r="A1145" i="9"/>
  <c r="A1144" i="9"/>
  <c r="A1143" i="9"/>
  <c r="A1142" i="9"/>
  <c r="A1141" i="9"/>
  <c r="A1140" i="9"/>
  <c r="A1139" i="9"/>
  <c r="A1138" i="9"/>
  <c r="A1137" i="9"/>
  <c r="A1136" i="9"/>
  <c r="A1135" i="9"/>
  <c r="A1134" i="9"/>
  <c r="A1133" i="9"/>
  <c r="A1132" i="9"/>
  <c r="A1131" i="9"/>
  <c r="A1130" i="9"/>
  <c r="A1129" i="9"/>
  <c r="A1128" i="9"/>
  <c r="A1127" i="9"/>
  <c r="A1126" i="9"/>
  <c r="A1125" i="9"/>
  <c r="A1124" i="9"/>
  <c r="A1123" i="9"/>
  <c r="A1122" i="9"/>
  <c r="A1121" i="9"/>
  <c r="A1120" i="9"/>
  <c r="A1119" i="9"/>
  <c r="A1118" i="9"/>
  <c r="A1117" i="9"/>
  <c r="A1116" i="9"/>
  <c r="A1115" i="9"/>
  <c r="A1114" i="9"/>
  <c r="A1113" i="9"/>
  <c r="A1112" i="9"/>
  <c r="A1111" i="9"/>
  <c r="A1110" i="9"/>
  <c r="A1109" i="9"/>
  <c r="A1108" i="9"/>
  <c r="A1107" i="9"/>
  <c r="A1106" i="9"/>
  <c r="A1105" i="9"/>
  <c r="A1104" i="9"/>
  <c r="A1103" i="9"/>
  <c r="A1102" i="9"/>
  <c r="A1101" i="9"/>
  <c r="A1100" i="9"/>
  <c r="A1099" i="9"/>
  <c r="A1098" i="9"/>
  <c r="A1097" i="9"/>
  <c r="A1096" i="9"/>
  <c r="A1095" i="9"/>
  <c r="A1094" i="9"/>
  <c r="A1093" i="9"/>
  <c r="A1092" i="9"/>
  <c r="A1091" i="9"/>
  <c r="A1090" i="9"/>
  <c r="A1089" i="9"/>
  <c r="A1088" i="9"/>
  <c r="A1087" i="9"/>
  <c r="A1086" i="9"/>
  <c r="A1085" i="9"/>
  <c r="A1084" i="9"/>
  <c r="A1083" i="9"/>
  <c r="A1082" i="9"/>
  <c r="A1081" i="9"/>
  <c r="A1080" i="9"/>
  <c r="A1079" i="9"/>
  <c r="A1078" i="9"/>
  <c r="A1077" i="9"/>
  <c r="A1076" i="9"/>
  <c r="A1075" i="9"/>
  <c r="A1074" i="9"/>
  <c r="A1073" i="9"/>
  <c r="A1072" i="9"/>
  <c r="A1071" i="9"/>
  <c r="A1070" i="9"/>
  <c r="A1069" i="9"/>
  <c r="A1068" i="9"/>
  <c r="A1067" i="9"/>
  <c r="A1066" i="9"/>
  <c r="A1065" i="9"/>
  <c r="A1064" i="9"/>
  <c r="A1063" i="9"/>
  <c r="A1062" i="9"/>
  <c r="A1061" i="9"/>
  <c r="A1060" i="9"/>
  <c r="A1059" i="9"/>
  <c r="A1058" i="9"/>
  <c r="A1057" i="9"/>
  <c r="A1056" i="9"/>
  <c r="A1055" i="9"/>
  <c r="A1054" i="9"/>
  <c r="A1053" i="9"/>
  <c r="A1052" i="9"/>
  <c r="A1051" i="9"/>
  <c r="A1050" i="9"/>
  <c r="A1049" i="9"/>
  <c r="A1048" i="9"/>
  <c r="A1047" i="9"/>
  <c r="A1046" i="9"/>
  <c r="A1045" i="9"/>
  <c r="A1044" i="9"/>
  <c r="A1043" i="9"/>
  <c r="A1042" i="9"/>
  <c r="A1041" i="9"/>
  <c r="A1040" i="9"/>
  <c r="A1039" i="9"/>
  <c r="A1038" i="9"/>
  <c r="A1037" i="9"/>
  <c r="A1036" i="9"/>
  <c r="A1035" i="9"/>
  <c r="A1034" i="9"/>
  <c r="A1033" i="9"/>
  <c r="A1032" i="9"/>
  <c r="A1031" i="9"/>
  <c r="A1030" i="9"/>
  <c r="A1029" i="9"/>
  <c r="A1028" i="9"/>
  <c r="A1027" i="9"/>
  <c r="A1026" i="9"/>
  <c r="A1025" i="9"/>
  <c r="A1024" i="9"/>
  <c r="A1023" i="9"/>
  <c r="A1022" i="9"/>
  <c r="A1021" i="9"/>
  <c r="A1020" i="9"/>
  <c r="A1019" i="9"/>
  <c r="A1018" i="9"/>
  <c r="A1017" i="9"/>
  <c r="A1016" i="9"/>
  <c r="A1015" i="9"/>
  <c r="A1014" i="9"/>
  <c r="A1013" i="9"/>
  <c r="A1012" i="9"/>
  <c r="A1011" i="9"/>
  <c r="A1010" i="9"/>
  <c r="A1009" i="9"/>
  <c r="A1008" i="9"/>
  <c r="A1007" i="9"/>
  <c r="A1006" i="9"/>
  <c r="A1005" i="9"/>
  <c r="A1004" i="9"/>
  <c r="A1003" i="9"/>
  <c r="A1002" i="9"/>
  <c r="A1001" i="9"/>
  <c r="A1000" i="9"/>
  <c r="A999" i="9"/>
  <c r="A998" i="9"/>
  <c r="A997" i="9"/>
  <c r="A996" i="9"/>
  <c r="A995" i="9"/>
  <c r="A994" i="9"/>
  <c r="A993" i="9"/>
  <c r="A992" i="9"/>
  <c r="A991" i="9"/>
  <c r="A990" i="9"/>
  <c r="A989" i="9"/>
  <c r="A988" i="9"/>
  <c r="A987" i="9"/>
  <c r="A986" i="9"/>
  <c r="A985" i="9"/>
  <c r="A984" i="9"/>
  <c r="A983" i="9"/>
  <c r="A982" i="9"/>
  <c r="A981" i="9"/>
  <c r="A980" i="9"/>
  <c r="A979" i="9"/>
  <c r="A978" i="9"/>
  <c r="A977" i="9"/>
  <c r="A976" i="9"/>
  <c r="A975" i="9"/>
  <c r="A974" i="9"/>
  <c r="A973" i="9"/>
  <c r="A972" i="9"/>
  <c r="A971" i="9"/>
  <c r="A970" i="9"/>
  <c r="A969" i="9"/>
  <c r="A968" i="9"/>
  <c r="A967" i="9"/>
  <c r="A966" i="9"/>
  <c r="A965" i="9"/>
  <c r="A964" i="9"/>
  <c r="A963" i="9"/>
  <c r="A962" i="9"/>
  <c r="A961" i="9"/>
  <c r="A960" i="9"/>
  <c r="A959" i="9"/>
  <c r="A958" i="9"/>
  <c r="A957" i="9"/>
  <c r="A956" i="9"/>
  <c r="A955" i="9"/>
  <c r="A954" i="9"/>
  <c r="A953" i="9"/>
  <c r="A952" i="9"/>
  <c r="A951" i="9"/>
  <c r="A950" i="9"/>
  <c r="A949" i="9"/>
  <c r="A948" i="9"/>
  <c r="A947" i="9"/>
  <c r="A946" i="9"/>
  <c r="A945" i="9"/>
  <c r="A944" i="9"/>
  <c r="A943" i="9"/>
  <c r="A942" i="9"/>
  <c r="A941" i="9"/>
  <c r="A940" i="9"/>
  <c r="A939" i="9"/>
  <c r="A938" i="9"/>
  <c r="A937" i="9"/>
  <c r="A936" i="9"/>
  <c r="A935" i="9"/>
  <c r="A934" i="9"/>
  <c r="A933" i="9"/>
  <c r="A932" i="9"/>
  <c r="A931" i="9"/>
  <c r="A930" i="9"/>
  <c r="A929" i="9"/>
  <c r="A928" i="9"/>
  <c r="A927" i="9"/>
  <c r="A926" i="9"/>
  <c r="A925" i="9"/>
  <c r="A924" i="9"/>
  <c r="A923" i="9"/>
  <c r="A922" i="9"/>
  <c r="A921" i="9"/>
  <c r="A920" i="9"/>
  <c r="A919" i="9"/>
  <c r="A918" i="9"/>
  <c r="A917" i="9"/>
  <c r="A916" i="9"/>
  <c r="A915" i="9"/>
  <c r="A914" i="9"/>
  <c r="A913" i="9"/>
  <c r="A912" i="9"/>
  <c r="A911" i="9"/>
  <c r="A910" i="9"/>
  <c r="A909" i="9"/>
  <c r="A908" i="9"/>
  <c r="A907" i="9"/>
  <c r="A906" i="9"/>
  <c r="A905" i="9"/>
  <c r="A904" i="9"/>
  <c r="A903" i="9"/>
  <c r="A902" i="9"/>
  <c r="A901" i="9"/>
  <c r="A900" i="9"/>
  <c r="A899" i="9"/>
  <c r="A898" i="9"/>
  <c r="A897" i="9"/>
  <c r="A896" i="9"/>
  <c r="A895" i="9"/>
  <c r="A894" i="9"/>
  <c r="A893" i="9"/>
  <c r="A892" i="9"/>
  <c r="A891" i="9"/>
  <c r="A890" i="9"/>
  <c r="A889" i="9"/>
  <c r="A888" i="9"/>
  <c r="A887" i="9"/>
  <c r="A886" i="9"/>
  <c r="A885" i="9"/>
  <c r="A884" i="9"/>
  <c r="A883" i="9"/>
  <c r="A882" i="9"/>
  <c r="A881" i="9"/>
  <c r="A880" i="9"/>
  <c r="A879" i="9"/>
  <c r="A878" i="9"/>
  <c r="A877" i="9"/>
  <c r="A876" i="9"/>
  <c r="A875" i="9"/>
  <c r="A874" i="9"/>
  <c r="A873" i="9"/>
  <c r="A872" i="9"/>
  <c r="A871" i="9"/>
  <c r="A870" i="9"/>
  <c r="A869" i="9"/>
  <c r="A868" i="9"/>
  <c r="A867" i="9"/>
  <c r="A866" i="9"/>
  <c r="A865" i="9"/>
  <c r="A864" i="9"/>
  <c r="A863" i="9"/>
  <c r="A862" i="9"/>
  <c r="A861" i="9"/>
  <c r="A860" i="9"/>
  <c r="A859" i="9"/>
  <c r="A858" i="9"/>
  <c r="A857" i="9"/>
  <c r="A856" i="9"/>
  <c r="A855" i="9"/>
  <c r="A854" i="9"/>
  <c r="A853" i="9"/>
  <c r="A852" i="9"/>
  <c r="A851" i="9"/>
  <c r="A850" i="9"/>
  <c r="A849" i="9"/>
  <c r="A848" i="9"/>
  <c r="A847" i="9"/>
  <c r="A846" i="9"/>
  <c r="A845" i="9"/>
  <c r="A844" i="9"/>
  <c r="A843" i="9"/>
  <c r="A842" i="9"/>
  <c r="A841" i="9"/>
  <c r="A840" i="9"/>
  <c r="A839" i="9"/>
  <c r="A838" i="9"/>
  <c r="A837" i="9"/>
  <c r="A836" i="9"/>
  <c r="A835" i="9"/>
  <c r="A834" i="9"/>
  <c r="A833" i="9"/>
  <c r="A832" i="9"/>
  <c r="A831" i="9"/>
  <c r="A830" i="9"/>
  <c r="A829" i="9"/>
  <c r="A828" i="9"/>
  <c r="A827" i="9"/>
  <c r="A826" i="9"/>
  <c r="A825" i="9"/>
  <c r="A824" i="9"/>
  <c r="A823" i="9"/>
  <c r="A822" i="9"/>
  <c r="A821" i="9"/>
  <c r="A820" i="9"/>
  <c r="A819" i="9"/>
  <c r="A818" i="9"/>
  <c r="A817" i="9"/>
  <c r="A816" i="9"/>
  <c r="A815" i="9"/>
  <c r="A814" i="9"/>
  <c r="A813" i="9"/>
  <c r="A812" i="9"/>
  <c r="A811" i="9"/>
  <c r="A810" i="9"/>
  <c r="A809" i="9"/>
  <c r="A808" i="9"/>
  <c r="A807" i="9"/>
  <c r="A806" i="9"/>
  <c r="A805" i="9"/>
  <c r="A804" i="9"/>
  <c r="A803" i="9"/>
  <c r="A802" i="9"/>
  <c r="A801" i="9"/>
  <c r="A800" i="9"/>
  <c r="A799" i="9"/>
  <c r="A798" i="9"/>
  <c r="A797" i="9"/>
  <c r="A796" i="9"/>
  <c r="A795" i="9"/>
  <c r="A794" i="9"/>
  <c r="A793" i="9"/>
  <c r="A792" i="9"/>
  <c r="A791" i="9"/>
  <c r="A790" i="9"/>
  <c r="A789" i="9"/>
  <c r="A788" i="9"/>
  <c r="A787" i="9"/>
  <c r="A786" i="9"/>
  <c r="A785" i="9"/>
  <c r="A784" i="9"/>
  <c r="A783" i="9"/>
  <c r="A782" i="9"/>
  <c r="A781" i="9"/>
  <c r="A780" i="9"/>
  <c r="A779" i="9"/>
  <c r="A778" i="9"/>
  <c r="A777" i="9"/>
  <c r="A776" i="9"/>
  <c r="A775" i="9"/>
  <c r="A774" i="9"/>
  <c r="A773" i="9"/>
  <c r="A772" i="9"/>
  <c r="A771" i="9"/>
  <c r="A770" i="9"/>
  <c r="A769" i="9"/>
  <c r="A768" i="9"/>
  <c r="A767" i="9"/>
  <c r="A766" i="9"/>
  <c r="A765" i="9"/>
  <c r="A764" i="9"/>
  <c r="A763" i="9"/>
  <c r="A762" i="9"/>
  <c r="A761" i="9"/>
  <c r="A760" i="9"/>
  <c r="A759" i="9"/>
  <c r="A758" i="9"/>
  <c r="A757" i="9"/>
  <c r="A756" i="9"/>
  <c r="A755" i="9"/>
  <c r="A754" i="9"/>
  <c r="A753" i="9"/>
  <c r="A752" i="9"/>
  <c r="A751" i="9"/>
  <c r="A750" i="9"/>
  <c r="A749" i="9"/>
  <c r="A748" i="9"/>
  <c r="A747" i="9"/>
  <c r="A746" i="9"/>
  <c r="A745" i="9"/>
  <c r="A744" i="9"/>
  <c r="A743" i="9"/>
  <c r="A742" i="9"/>
  <c r="A741" i="9"/>
  <c r="A740" i="9"/>
  <c r="A739" i="9"/>
  <c r="A738" i="9"/>
  <c r="A737" i="9"/>
  <c r="A736" i="9"/>
  <c r="A735" i="9"/>
  <c r="A734" i="9"/>
  <c r="A733" i="9"/>
  <c r="A732" i="9"/>
  <c r="A731" i="9"/>
  <c r="A730" i="9"/>
  <c r="A729" i="9"/>
  <c r="A728" i="9"/>
  <c r="A727" i="9"/>
  <c r="A726" i="9"/>
  <c r="A725" i="9"/>
  <c r="A724" i="9"/>
  <c r="A723" i="9"/>
  <c r="A722" i="9"/>
  <c r="A721" i="9"/>
  <c r="A720" i="9"/>
  <c r="A719" i="9"/>
  <c r="A718" i="9"/>
  <c r="A717" i="9"/>
  <c r="A716" i="9"/>
  <c r="A715" i="9"/>
  <c r="A714" i="9"/>
  <c r="A713" i="9"/>
  <c r="A712" i="9"/>
  <c r="A711" i="9"/>
  <c r="A710" i="9"/>
  <c r="A709" i="9"/>
  <c r="A708" i="9"/>
  <c r="A707" i="9"/>
  <c r="A706" i="9"/>
  <c r="A705" i="9"/>
  <c r="A704" i="9"/>
  <c r="A703" i="9"/>
  <c r="A702" i="9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2" i="9"/>
  <c r="B6" i="7"/>
  <c r="B5" i="7"/>
  <c r="AJ1315" i="2"/>
  <c r="AK1315" i="2" s="1"/>
  <c r="AJ1314" i="2"/>
  <c r="AK1314" i="2" s="1"/>
  <c r="AJ1311" i="2"/>
  <c r="AK1311" i="2" s="1"/>
  <c r="AN1311" i="2" s="1"/>
  <c r="AJ1225" i="2"/>
  <c r="AK1225" i="2" s="1"/>
  <c r="AJ1224" i="2"/>
  <c r="AK1224" i="2" s="1"/>
  <c r="AJ1223" i="2"/>
  <c r="AK1223" i="2" s="1"/>
  <c r="AJ1221" i="2"/>
  <c r="AK1221" i="2" s="1"/>
  <c r="AJ1215" i="2"/>
  <c r="AK1215" i="2" s="1"/>
  <c r="AJ1180" i="2"/>
  <c r="AK1180" i="2" s="1"/>
  <c r="AJ1160" i="2"/>
  <c r="AK1160" i="2" s="1"/>
  <c r="AJ1159" i="2"/>
  <c r="AK1159" i="2" s="1"/>
  <c r="AJ1154" i="2"/>
  <c r="AK1154" i="2" s="1"/>
  <c r="AJ1153" i="2"/>
  <c r="AK1153" i="2" s="1"/>
  <c r="AJ1152" i="2"/>
  <c r="AK1152" i="2" s="1"/>
  <c r="AJ1151" i="2"/>
  <c r="AK1151" i="2" s="1"/>
  <c r="AJ1150" i="2"/>
  <c r="AK1150" i="2" s="1"/>
  <c r="AJ1140" i="2"/>
  <c r="AK1140" i="2" s="1"/>
  <c r="AJ1136" i="2"/>
  <c r="AK1136" i="2" s="1"/>
  <c r="AL1150" i="2" l="1"/>
  <c r="AO1150" i="2"/>
  <c r="AM1150" i="2"/>
  <c r="AN1150" i="2"/>
  <c r="AL1225" i="2"/>
  <c r="AO1225" i="2"/>
  <c r="AM1225" i="2"/>
  <c r="AN1225" i="2"/>
  <c r="AN1221" i="2"/>
  <c r="AO1221" i="2"/>
  <c r="AM1221" i="2"/>
  <c r="AL1221" i="2"/>
  <c r="AL1154" i="2"/>
  <c r="AO1154" i="2"/>
  <c r="AM1154" i="2"/>
  <c r="AN1154" i="2"/>
  <c r="AN1151" i="2"/>
  <c r="AO1151" i="2"/>
  <c r="AM1151" i="2"/>
  <c r="AL1151" i="2"/>
  <c r="AL1136" i="2"/>
  <c r="AN1136" i="2"/>
  <c r="AO1136" i="2"/>
  <c r="AM1136" i="2"/>
  <c r="AL1152" i="2"/>
  <c r="AN1152" i="2"/>
  <c r="AO1152" i="2"/>
  <c r="AM1152" i="2"/>
  <c r="AL1160" i="2"/>
  <c r="AN1160" i="2"/>
  <c r="AO1160" i="2"/>
  <c r="AM1160" i="2"/>
  <c r="AL1223" i="2"/>
  <c r="AN1223" i="2"/>
  <c r="AO1223" i="2"/>
  <c r="AM1223" i="2"/>
  <c r="AL1314" i="2"/>
  <c r="AN1314" i="2"/>
  <c r="AO1314" i="2"/>
  <c r="AM1314" i="2"/>
  <c r="AL1215" i="2"/>
  <c r="AO1215" i="2"/>
  <c r="AM1215" i="2"/>
  <c r="AN1215" i="2"/>
  <c r="AN1159" i="2"/>
  <c r="AO1159" i="2"/>
  <c r="AM1159" i="2"/>
  <c r="AL1159" i="2"/>
  <c r="AO1140" i="2"/>
  <c r="AM1140" i="2"/>
  <c r="AN1140" i="2"/>
  <c r="AL1140" i="2"/>
  <c r="AO1153" i="2"/>
  <c r="AM1153" i="2"/>
  <c r="AN1153" i="2"/>
  <c r="AL1153" i="2"/>
  <c r="AO1180" i="2"/>
  <c r="AM1180" i="2"/>
  <c r="AN1180" i="2"/>
  <c r="AL1180" i="2"/>
  <c r="AO1224" i="2"/>
  <c r="AM1224" i="2"/>
  <c r="AN1224" i="2"/>
  <c r="AL1224" i="2"/>
  <c r="AO1315" i="2"/>
  <c r="AM1315" i="2"/>
  <c r="AN1315" i="2"/>
  <c r="AL1315" i="2"/>
  <c r="AL1311" i="2"/>
  <c r="AM1311" i="2"/>
  <c r="AO1311" i="2"/>
  <c r="AM1" i="2" l="1"/>
  <c r="AO1" i="2"/>
  <c r="AL1" i="2"/>
  <c r="AN1" i="2"/>
  <c r="D19" i="3" l="1"/>
  <c r="E19" i="3"/>
  <c r="H19" i="3"/>
  <c r="I19" i="3"/>
  <c r="C19" i="3"/>
  <c r="D1309" i="2"/>
  <c r="AP1309" i="2" s="1"/>
  <c r="D1310" i="2"/>
  <c r="AP1310" i="2" s="1"/>
  <c r="D1311" i="2"/>
  <c r="AP1311" i="2" s="1"/>
  <c r="D1312" i="2"/>
  <c r="AP1312" i="2" s="1"/>
  <c r="D1313" i="2"/>
  <c r="AP1313" i="2" s="1"/>
  <c r="D1314" i="2"/>
  <c r="AP1314" i="2" s="1"/>
  <c r="D1315" i="2"/>
  <c r="AP1315" i="2" s="1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3" i="6"/>
  <c r="N7" i="3" l="1"/>
  <c r="M7" i="3"/>
  <c r="AI1107" i="2"/>
  <c r="AH1107" i="2"/>
  <c r="AH1078" i="2"/>
  <c r="AH834" i="2"/>
  <c r="AH651" i="2"/>
  <c r="AI622" i="2"/>
  <c r="AH586" i="2"/>
  <c r="AI513" i="2"/>
  <c r="AH513" i="2"/>
  <c r="AI509" i="2"/>
  <c r="AH509" i="2"/>
  <c r="AH503" i="2"/>
  <c r="AH494" i="2"/>
  <c r="AH178" i="2"/>
  <c r="AI176" i="2"/>
  <c r="AH170" i="2"/>
  <c r="AI160" i="2"/>
  <c r="AH160" i="2"/>
  <c r="AH1" i="2"/>
  <c r="AH1109" i="2" s="1"/>
  <c r="AH176" i="2" l="1"/>
  <c r="AI494" i="2"/>
  <c r="AH511" i="2"/>
  <c r="AH622" i="2"/>
  <c r="AI834" i="2"/>
  <c r="AI1108" i="2"/>
  <c r="AI1112" i="2"/>
  <c r="AI1091" i="2"/>
  <c r="AI1081" i="2"/>
  <c r="AI839" i="2"/>
  <c r="AI837" i="2"/>
  <c r="AI657" i="2"/>
  <c r="AI654" i="2"/>
  <c r="AI627" i="2"/>
  <c r="AI625" i="2"/>
  <c r="AI589" i="2"/>
  <c r="AI518" i="2"/>
  <c r="AI516" i="2"/>
  <c r="AI514" i="2"/>
  <c r="AH1111" i="2"/>
  <c r="AH1080" i="2"/>
  <c r="AH836" i="2"/>
  <c r="AH653" i="2"/>
  <c r="AH624" i="2"/>
  <c r="AH517" i="2"/>
  <c r="AH1112" i="2"/>
  <c r="AH1091" i="2"/>
  <c r="AH1081" i="2"/>
  <c r="AH839" i="2"/>
  <c r="AH837" i="2"/>
  <c r="AH657" i="2"/>
  <c r="AH654" i="2"/>
  <c r="AH627" i="2"/>
  <c r="AH625" i="2"/>
  <c r="AH589" i="2"/>
  <c r="AH518" i="2"/>
  <c r="AH516" i="2"/>
  <c r="AH514" i="2"/>
  <c r="AH1113" i="2"/>
  <c r="AH515" i="2"/>
  <c r="AI1113" i="2"/>
  <c r="AI1111" i="2"/>
  <c r="AI1090" i="2"/>
  <c r="AI1080" i="2"/>
  <c r="AI838" i="2"/>
  <c r="AI836" i="2"/>
  <c r="AI655" i="2"/>
  <c r="AI653" i="2"/>
  <c r="AI626" i="2"/>
  <c r="AI624" i="2"/>
  <c r="AI519" i="2"/>
  <c r="AI517" i="2"/>
  <c r="AI515" i="2"/>
  <c r="AH1090" i="2"/>
  <c r="AH838" i="2"/>
  <c r="AH655" i="2"/>
  <c r="AH626" i="2"/>
  <c r="AH519" i="2"/>
  <c r="AI170" i="2"/>
  <c r="AI178" i="2"/>
  <c r="AI503" i="2"/>
  <c r="AI511" i="2"/>
  <c r="AI586" i="2"/>
  <c r="AI651" i="2"/>
  <c r="AI1078" i="2"/>
  <c r="AI1109" i="2"/>
  <c r="N14" i="3"/>
  <c r="AH164" i="2"/>
  <c r="AH175" i="2"/>
  <c r="AH177" i="2"/>
  <c r="AH435" i="2"/>
  <c r="AH497" i="2"/>
  <c r="AH508" i="2"/>
  <c r="AH510" i="2"/>
  <c r="AH512" i="2"/>
  <c r="AH621" i="2"/>
  <c r="AH623" i="2"/>
  <c r="AH650" i="2"/>
  <c r="AH652" i="2"/>
  <c r="AH833" i="2"/>
  <c r="AH835" i="2"/>
  <c r="AH1077" i="2"/>
  <c r="AH1087" i="2"/>
  <c r="AH1108" i="2"/>
  <c r="AI164" i="2"/>
  <c r="AI175" i="2"/>
  <c r="AI177" i="2"/>
  <c r="AI435" i="2"/>
  <c r="AI497" i="2"/>
  <c r="AI508" i="2"/>
  <c r="AI510" i="2"/>
  <c r="AI512" i="2"/>
  <c r="AI621" i="2"/>
  <c r="AI623" i="2"/>
  <c r="AI650" i="2"/>
  <c r="AI652" i="2"/>
  <c r="AI833" i="2"/>
  <c r="AI835" i="2"/>
  <c r="AI1077" i="2"/>
  <c r="AI1087" i="2"/>
  <c r="M14" i="3" l="1"/>
  <c r="O14" i="3" s="1"/>
  <c r="AI1316" i="2"/>
  <c r="AH1316" i="2"/>
  <c r="N10" i="3"/>
  <c r="M13" i="3"/>
  <c r="M12" i="3"/>
  <c r="N8" i="3"/>
  <c r="M10" i="3"/>
  <c r="N12" i="3"/>
  <c r="M11" i="3"/>
  <c r="M15" i="3"/>
  <c r="N13" i="3"/>
  <c r="N11" i="3"/>
  <c r="N15" i="3"/>
  <c r="M9" i="3"/>
  <c r="N9" i="3"/>
  <c r="M8" i="3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AP1114" i="2" s="1"/>
  <c r="D1115" i="2"/>
  <c r="AP1115" i="2" s="1"/>
  <c r="D1116" i="2"/>
  <c r="AP1116" i="2" s="1"/>
  <c r="D1117" i="2"/>
  <c r="AP1117" i="2" s="1"/>
  <c r="D1118" i="2"/>
  <c r="AP1118" i="2" s="1"/>
  <c r="D1119" i="2"/>
  <c r="AP1119" i="2" s="1"/>
  <c r="D1120" i="2"/>
  <c r="AP1120" i="2" s="1"/>
  <c r="D1121" i="2"/>
  <c r="AP1121" i="2" s="1"/>
  <c r="D1122" i="2"/>
  <c r="AP1122" i="2" s="1"/>
  <c r="D1123" i="2"/>
  <c r="AP1123" i="2" s="1"/>
  <c r="D1124" i="2"/>
  <c r="AP1124" i="2" s="1"/>
  <c r="D1125" i="2"/>
  <c r="AP1125" i="2" s="1"/>
  <c r="D1126" i="2"/>
  <c r="AP1126" i="2" s="1"/>
  <c r="D1127" i="2"/>
  <c r="AP1127" i="2" s="1"/>
  <c r="D1128" i="2"/>
  <c r="AP1128" i="2" s="1"/>
  <c r="D1129" i="2"/>
  <c r="AP1129" i="2" s="1"/>
  <c r="D1130" i="2"/>
  <c r="AP1130" i="2" s="1"/>
  <c r="D1131" i="2"/>
  <c r="AP1131" i="2" s="1"/>
  <c r="D1132" i="2"/>
  <c r="AP1132" i="2" s="1"/>
  <c r="D1133" i="2"/>
  <c r="AP1133" i="2" s="1"/>
  <c r="D1134" i="2"/>
  <c r="AP1134" i="2" s="1"/>
  <c r="D1135" i="2"/>
  <c r="AP1135" i="2" s="1"/>
  <c r="D1136" i="2"/>
  <c r="AP1136" i="2" s="1"/>
  <c r="D1137" i="2"/>
  <c r="AP1137" i="2" s="1"/>
  <c r="D1138" i="2"/>
  <c r="AP1138" i="2" s="1"/>
  <c r="D1139" i="2"/>
  <c r="AP1139" i="2" s="1"/>
  <c r="D1140" i="2"/>
  <c r="AP1140" i="2" s="1"/>
  <c r="D1141" i="2"/>
  <c r="AP1141" i="2" s="1"/>
  <c r="D1142" i="2"/>
  <c r="AP1142" i="2" s="1"/>
  <c r="D1143" i="2"/>
  <c r="AP1143" i="2" s="1"/>
  <c r="D1144" i="2"/>
  <c r="AP1144" i="2" s="1"/>
  <c r="D1145" i="2"/>
  <c r="AP1145" i="2" s="1"/>
  <c r="D1146" i="2"/>
  <c r="AP1146" i="2" s="1"/>
  <c r="D1147" i="2"/>
  <c r="AP1147" i="2" s="1"/>
  <c r="D1148" i="2"/>
  <c r="AP1148" i="2" s="1"/>
  <c r="D1149" i="2"/>
  <c r="AP1149" i="2" s="1"/>
  <c r="D1150" i="2"/>
  <c r="AP1150" i="2" s="1"/>
  <c r="D1151" i="2"/>
  <c r="AP1151" i="2" s="1"/>
  <c r="D1152" i="2"/>
  <c r="AP1152" i="2" s="1"/>
  <c r="D1153" i="2"/>
  <c r="AP1153" i="2" s="1"/>
  <c r="D1154" i="2"/>
  <c r="AP1154" i="2" s="1"/>
  <c r="D1155" i="2"/>
  <c r="AP1155" i="2" s="1"/>
  <c r="D1156" i="2"/>
  <c r="AP1156" i="2" s="1"/>
  <c r="D1157" i="2"/>
  <c r="AP1157" i="2" s="1"/>
  <c r="D1158" i="2"/>
  <c r="AP1158" i="2" s="1"/>
  <c r="D1159" i="2"/>
  <c r="AP1159" i="2" s="1"/>
  <c r="D1160" i="2"/>
  <c r="AP1160" i="2" s="1"/>
  <c r="D1161" i="2"/>
  <c r="AP1161" i="2" s="1"/>
  <c r="D1162" i="2"/>
  <c r="AP1162" i="2" s="1"/>
  <c r="D1163" i="2"/>
  <c r="AP1163" i="2" s="1"/>
  <c r="D1164" i="2"/>
  <c r="AP1164" i="2" s="1"/>
  <c r="D1165" i="2"/>
  <c r="AP1165" i="2" s="1"/>
  <c r="D1166" i="2"/>
  <c r="AP1166" i="2" s="1"/>
  <c r="D1167" i="2"/>
  <c r="AP1167" i="2" s="1"/>
  <c r="D1168" i="2"/>
  <c r="AP1168" i="2" s="1"/>
  <c r="D1169" i="2"/>
  <c r="AP1169" i="2" s="1"/>
  <c r="D1170" i="2"/>
  <c r="AP1170" i="2" s="1"/>
  <c r="D1171" i="2"/>
  <c r="AP1171" i="2" s="1"/>
  <c r="D1172" i="2"/>
  <c r="AP1172" i="2" s="1"/>
  <c r="D1173" i="2"/>
  <c r="AP1173" i="2" s="1"/>
  <c r="D1174" i="2"/>
  <c r="AP1174" i="2" s="1"/>
  <c r="D1175" i="2"/>
  <c r="AP1175" i="2" s="1"/>
  <c r="D1176" i="2"/>
  <c r="AP1176" i="2" s="1"/>
  <c r="D1177" i="2"/>
  <c r="AP1177" i="2" s="1"/>
  <c r="D1178" i="2"/>
  <c r="AP1178" i="2" s="1"/>
  <c r="D1179" i="2"/>
  <c r="AP1179" i="2" s="1"/>
  <c r="D1180" i="2"/>
  <c r="AP1180" i="2" s="1"/>
  <c r="D1181" i="2"/>
  <c r="AP1181" i="2" s="1"/>
  <c r="D1182" i="2"/>
  <c r="AP1182" i="2" s="1"/>
  <c r="D1183" i="2"/>
  <c r="AP1183" i="2" s="1"/>
  <c r="D1184" i="2"/>
  <c r="AP1184" i="2" s="1"/>
  <c r="D1185" i="2"/>
  <c r="AP1185" i="2" s="1"/>
  <c r="D1186" i="2"/>
  <c r="AP1186" i="2" s="1"/>
  <c r="D1187" i="2"/>
  <c r="AP1187" i="2" s="1"/>
  <c r="D1188" i="2"/>
  <c r="AP1188" i="2" s="1"/>
  <c r="D1189" i="2"/>
  <c r="AP1189" i="2" s="1"/>
  <c r="D1190" i="2"/>
  <c r="AP1190" i="2" s="1"/>
  <c r="D1191" i="2"/>
  <c r="AP1191" i="2" s="1"/>
  <c r="D1192" i="2"/>
  <c r="AP1192" i="2" s="1"/>
  <c r="D1193" i="2"/>
  <c r="AP1193" i="2" s="1"/>
  <c r="D1194" i="2"/>
  <c r="AP1194" i="2" s="1"/>
  <c r="D1195" i="2"/>
  <c r="AP1195" i="2" s="1"/>
  <c r="D1196" i="2"/>
  <c r="AP1196" i="2" s="1"/>
  <c r="D1197" i="2"/>
  <c r="AP1197" i="2" s="1"/>
  <c r="D1198" i="2"/>
  <c r="AP1198" i="2" s="1"/>
  <c r="D1199" i="2"/>
  <c r="AP1199" i="2" s="1"/>
  <c r="D1200" i="2"/>
  <c r="AP1200" i="2" s="1"/>
  <c r="D1201" i="2"/>
  <c r="AP1201" i="2" s="1"/>
  <c r="D1202" i="2"/>
  <c r="AP1202" i="2" s="1"/>
  <c r="D1203" i="2"/>
  <c r="AP1203" i="2" s="1"/>
  <c r="D1204" i="2"/>
  <c r="AP1204" i="2" s="1"/>
  <c r="D1205" i="2"/>
  <c r="AP1205" i="2" s="1"/>
  <c r="D1206" i="2"/>
  <c r="AP1206" i="2" s="1"/>
  <c r="D1207" i="2"/>
  <c r="AP1207" i="2" s="1"/>
  <c r="D1208" i="2"/>
  <c r="AP1208" i="2" s="1"/>
  <c r="D1209" i="2"/>
  <c r="AP1209" i="2" s="1"/>
  <c r="D1210" i="2"/>
  <c r="AP1210" i="2" s="1"/>
  <c r="D1211" i="2"/>
  <c r="AP1211" i="2" s="1"/>
  <c r="D1212" i="2"/>
  <c r="AP1212" i="2" s="1"/>
  <c r="D1213" i="2"/>
  <c r="AP1213" i="2" s="1"/>
  <c r="D1214" i="2"/>
  <c r="AP1214" i="2" s="1"/>
  <c r="D1215" i="2"/>
  <c r="AP1215" i="2" s="1"/>
  <c r="D1216" i="2"/>
  <c r="AP1216" i="2" s="1"/>
  <c r="D1217" i="2"/>
  <c r="AP1217" i="2" s="1"/>
  <c r="D1218" i="2"/>
  <c r="AP1218" i="2" s="1"/>
  <c r="D1219" i="2"/>
  <c r="AP1219" i="2" s="1"/>
  <c r="D1220" i="2"/>
  <c r="AP1220" i="2" s="1"/>
  <c r="D1221" i="2"/>
  <c r="AP1221" i="2" s="1"/>
  <c r="D1222" i="2"/>
  <c r="AP1222" i="2" s="1"/>
  <c r="D1223" i="2"/>
  <c r="AP1223" i="2" s="1"/>
  <c r="D1224" i="2"/>
  <c r="AP1224" i="2" s="1"/>
  <c r="D1225" i="2"/>
  <c r="AP1225" i="2" s="1"/>
  <c r="D1226" i="2"/>
  <c r="AP1226" i="2" s="1"/>
  <c r="D1227" i="2"/>
  <c r="AP1227" i="2" s="1"/>
  <c r="D1228" i="2"/>
  <c r="AP1228" i="2" s="1"/>
  <c r="D1229" i="2"/>
  <c r="AP1229" i="2" s="1"/>
  <c r="D1230" i="2"/>
  <c r="AP1230" i="2" s="1"/>
  <c r="D1231" i="2"/>
  <c r="AP1231" i="2" s="1"/>
  <c r="D1232" i="2"/>
  <c r="AP1232" i="2" s="1"/>
  <c r="D1233" i="2"/>
  <c r="AP1233" i="2" s="1"/>
  <c r="D1234" i="2"/>
  <c r="AP1234" i="2" s="1"/>
  <c r="D1235" i="2"/>
  <c r="AP1235" i="2" s="1"/>
  <c r="D1236" i="2"/>
  <c r="AP1236" i="2" s="1"/>
  <c r="D1237" i="2"/>
  <c r="AP1237" i="2" s="1"/>
  <c r="D1238" i="2"/>
  <c r="AP1238" i="2" s="1"/>
  <c r="D1239" i="2"/>
  <c r="AP1239" i="2" s="1"/>
  <c r="D1240" i="2"/>
  <c r="AP1240" i="2" s="1"/>
  <c r="D1241" i="2"/>
  <c r="AP1241" i="2" s="1"/>
  <c r="D1242" i="2"/>
  <c r="AP1242" i="2" s="1"/>
  <c r="D1243" i="2"/>
  <c r="AP1243" i="2" s="1"/>
  <c r="D1244" i="2"/>
  <c r="AP1244" i="2" s="1"/>
  <c r="D1245" i="2"/>
  <c r="AP1245" i="2" s="1"/>
  <c r="D1246" i="2"/>
  <c r="AP1246" i="2" s="1"/>
  <c r="D1247" i="2"/>
  <c r="AP1247" i="2" s="1"/>
  <c r="D1248" i="2"/>
  <c r="AP1248" i="2" s="1"/>
  <c r="D1249" i="2"/>
  <c r="AP1249" i="2" s="1"/>
  <c r="D1250" i="2"/>
  <c r="AP1250" i="2" s="1"/>
  <c r="D1251" i="2"/>
  <c r="AP1251" i="2" s="1"/>
  <c r="D1252" i="2"/>
  <c r="AP1252" i="2" s="1"/>
  <c r="D1253" i="2"/>
  <c r="AP1253" i="2" s="1"/>
  <c r="D1254" i="2"/>
  <c r="AP1254" i="2" s="1"/>
  <c r="D1255" i="2"/>
  <c r="AP1255" i="2" s="1"/>
  <c r="D1256" i="2"/>
  <c r="AP1256" i="2" s="1"/>
  <c r="D1257" i="2"/>
  <c r="AP1257" i="2" s="1"/>
  <c r="D1258" i="2"/>
  <c r="AP1258" i="2" s="1"/>
  <c r="D1259" i="2"/>
  <c r="AP1259" i="2" s="1"/>
  <c r="D1260" i="2"/>
  <c r="AP1260" i="2" s="1"/>
  <c r="D1261" i="2"/>
  <c r="AP1261" i="2" s="1"/>
  <c r="D1262" i="2"/>
  <c r="AP1262" i="2" s="1"/>
  <c r="D1263" i="2"/>
  <c r="AP1263" i="2" s="1"/>
  <c r="D1264" i="2"/>
  <c r="AP1264" i="2" s="1"/>
  <c r="D1265" i="2"/>
  <c r="AP1265" i="2" s="1"/>
  <c r="D1266" i="2"/>
  <c r="AP1266" i="2" s="1"/>
  <c r="D1267" i="2"/>
  <c r="AP1267" i="2" s="1"/>
  <c r="D1268" i="2"/>
  <c r="AP1268" i="2" s="1"/>
  <c r="D1269" i="2"/>
  <c r="AP1269" i="2" s="1"/>
  <c r="D1270" i="2"/>
  <c r="AP1270" i="2" s="1"/>
  <c r="D1271" i="2"/>
  <c r="AP1271" i="2" s="1"/>
  <c r="D1272" i="2"/>
  <c r="AP1272" i="2" s="1"/>
  <c r="D1273" i="2"/>
  <c r="AP1273" i="2" s="1"/>
  <c r="D1274" i="2"/>
  <c r="AP1274" i="2" s="1"/>
  <c r="D1275" i="2"/>
  <c r="AP1275" i="2" s="1"/>
  <c r="D1276" i="2"/>
  <c r="AP1276" i="2" s="1"/>
  <c r="D1277" i="2"/>
  <c r="AP1277" i="2" s="1"/>
  <c r="D1278" i="2"/>
  <c r="AP1278" i="2" s="1"/>
  <c r="D1279" i="2"/>
  <c r="AP1279" i="2" s="1"/>
  <c r="D1280" i="2"/>
  <c r="AP1280" i="2" s="1"/>
  <c r="D1281" i="2"/>
  <c r="AP1281" i="2" s="1"/>
  <c r="D1282" i="2"/>
  <c r="AP1282" i="2" s="1"/>
  <c r="D1283" i="2"/>
  <c r="AP1283" i="2" s="1"/>
  <c r="D1284" i="2"/>
  <c r="AP1284" i="2" s="1"/>
  <c r="D1285" i="2"/>
  <c r="AP1285" i="2" s="1"/>
  <c r="D1286" i="2"/>
  <c r="AP1286" i="2" s="1"/>
  <c r="D1287" i="2"/>
  <c r="AP1287" i="2" s="1"/>
  <c r="D1288" i="2"/>
  <c r="AP1288" i="2" s="1"/>
  <c r="D1289" i="2"/>
  <c r="AP1289" i="2" s="1"/>
  <c r="D1290" i="2"/>
  <c r="AP1290" i="2" s="1"/>
  <c r="D1291" i="2"/>
  <c r="AP1291" i="2" s="1"/>
  <c r="D1292" i="2"/>
  <c r="AP1292" i="2" s="1"/>
  <c r="D1293" i="2"/>
  <c r="AP1293" i="2" s="1"/>
  <c r="D1294" i="2"/>
  <c r="AP1294" i="2" s="1"/>
  <c r="D1295" i="2"/>
  <c r="AP1295" i="2" s="1"/>
  <c r="D1296" i="2"/>
  <c r="AP1296" i="2" s="1"/>
  <c r="D1297" i="2"/>
  <c r="AP1297" i="2" s="1"/>
  <c r="D1298" i="2"/>
  <c r="AP1298" i="2" s="1"/>
  <c r="D1299" i="2"/>
  <c r="AP1299" i="2" s="1"/>
  <c r="D1300" i="2"/>
  <c r="AP1300" i="2" s="1"/>
  <c r="D1301" i="2"/>
  <c r="AP1301" i="2" s="1"/>
  <c r="D1302" i="2"/>
  <c r="AP1302" i="2" s="1"/>
  <c r="D1303" i="2"/>
  <c r="AP1303" i="2" s="1"/>
  <c r="D1304" i="2"/>
  <c r="AP1304" i="2" s="1"/>
  <c r="D1305" i="2"/>
  <c r="AP1305" i="2" s="1"/>
  <c r="D1306" i="2"/>
  <c r="AP1306" i="2" s="1"/>
  <c r="D1307" i="2"/>
  <c r="AP1307" i="2" s="1"/>
  <c r="D1308" i="2"/>
  <c r="AP1308" i="2" s="1"/>
  <c r="G48" i="8" l="1"/>
  <c r="H48" i="8" s="1"/>
  <c r="G46" i="8"/>
  <c r="H46" i="8" s="1"/>
  <c r="G44" i="8"/>
  <c r="H44" i="8" s="1"/>
  <c r="G42" i="8"/>
  <c r="H42" i="8" s="1"/>
  <c r="G40" i="8"/>
  <c r="H40" i="8" s="1"/>
  <c r="G38" i="8"/>
  <c r="H38" i="8" s="1"/>
  <c r="G36" i="8"/>
  <c r="H36" i="8" s="1"/>
  <c r="G34" i="8"/>
  <c r="H34" i="8" s="1"/>
  <c r="G32" i="8"/>
  <c r="H32" i="8" s="1"/>
  <c r="G30" i="8"/>
  <c r="H30" i="8" s="1"/>
  <c r="G28" i="8"/>
  <c r="H28" i="8" s="1"/>
  <c r="G26" i="8"/>
  <c r="H26" i="8" s="1"/>
  <c r="G24" i="8"/>
  <c r="H24" i="8" s="1"/>
  <c r="G22" i="8"/>
  <c r="H22" i="8" s="1"/>
  <c r="G20" i="8"/>
  <c r="H20" i="8" s="1"/>
  <c r="G18" i="8"/>
  <c r="H18" i="8" s="1"/>
  <c r="G16" i="8"/>
  <c r="H16" i="8" s="1"/>
  <c r="G14" i="8"/>
  <c r="H14" i="8" s="1"/>
  <c r="G12" i="8"/>
  <c r="H12" i="8" s="1"/>
  <c r="G10" i="8"/>
  <c r="H10" i="8" s="1"/>
  <c r="G8" i="8"/>
  <c r="H8" i="8" s="1"/>
  <c r="G6" i="8"/>
  <c r="H6" i="8" s="1"/>
  <c r="G45" i="8"/>
  <c r="H45" i="8" s="1"/>
  <c r="G37" i="8"/>
  <c r="H37" i="8" s="1"/>
  <c r="G29" i="8"/>
  <c r="H29" i="8" s="1"/>
  <c r="G21" i="8"/>
  <c r="H21" i="8" s="1"/>
  <c r="G13" i="8"/>
  <c r="H13" i="8" s="1"/>
  <c r="G47" i="8"/>
  <c r="H47" i="8" s="1"/>
  <c r="G33" i="8"/>
  <c r="H33" i="8" s="1"/>
  <c r="G19" i="8"/>
  <c r="H19" i="8" s="1"/>
  <c r="G15" i="8"/>
  <c r="H15" i="8" s="1"/>
  <c r="G23" i="8"/>
  <c r="H23" i="8" s="1"/>
  <c r="G9" i="8"/>
  <c r="H9" i="8" s="1"/>
  <c r="G39" i="8"/>
  <c r="H39" i="8" s="1"/>
  <c r="G27" i="8"/>
  <c r="H27" i="8" s="1"/>
  <c r="G7" i="8"/>
  <c r="H7" i="8" s="1"/>
  <c r="G31" i="8"/>
  <c r="H31" i="8" s="1"/>
  <c r="G43" i="8"/>
  <c r="H43" i="8" s="1"/>
  <c r="G11" i="8"/>
  <c r="H11" i="8" s="1"/>
  <c r="G25" i="8"/>
  <c r="H25" i="8" s="1"/>
  <c r="G17" i="8"/>
  <c r="H17" i="8" s="1"/>
  <c r="G35" i="8"/>
  <c r="H35" i="8" s="1"/>
  <c r="G41" i="8"/>
  <c r="H41" i="8" s="1"/>
  <c r="O10" i="3"/>
  <c r="O8" i="3"/>
  <c r="O13" i="3"/>
  <c r="O9" i="3"/>
  <c r="O11" i="3"/>
  <c r="O12" i="3"/>
  <c r="N16" i="3"/>
  <c r="N19" i="3" s="1"/>
  <c r="M16" i="3"/>
  <c r="M19" i="3" s="1"/>
  <c r="D3" i="2"/>
  <c r="L16" i="3"/>
  <c r="L19" i="3" s="1"/>
  <c r="K16" i="3"/>
  <c r="K19" i="3" s="1"/>
  <c r="L15" i="3"/>
  <c r="K15" i="3"/>
  <c r="L14" i="3"/>
  <c r="K14" i="3"/>
  <c r="L13" i="3"/>
  <c r="K13" i="3"/>
  <c r="L12" i="3"/>
  <c r="K12" i="3"/>
  <c r="L11" i="3"/>
  <c r="K11" i="3"/>
  <c r="L10" i="3"/>
  <c r="K10" i="3"/>
  <c r="L9" i="3"/>
  <c r="K9" i="3"/>
  <c r="L8" i="3"/>
  <c r="K8" i="3"/>
  <c r="L7" i="3"/>
  <c r="K7" i="3"/>
  <c r="V4224" i="9" l="1"/>
  <c r="V4202" i="9"/>
  <c r="V4186" i="9"/>
  <c r="V4168" i="9"/>
  <c r="V4130" i="9"/>
  <c r="V4098" i="9"/>
  <c r="V4039" i="9"/>
  <c r="V4029" i="9"/>
  <c r="V4226" i="9"/>
  <c r="V4214" i="9"/>
  <c r="V4208" i="9"/>
  <c r="V4192" i="9"/>
  <c r="V4170" i="9"/>
  <c r="V4154" i="9"/>
  <c r="V4142" i="9"/>
  <c r="V4136" i="9"/>
  <c r="V4122" i="9"/>
  <c r="V4110" i="9"/>
  <c r="V4104" i="9"/>
  <c r="V4090" i="9"/>
  <c r="V4078" i="9"/>
  <c r="V4072" i="9"/>
  <c r="V4055" i="9"/>
  <c r="V4045" i="9"/>
  <c r="V4031" i="9"/>
  <c r="V4232" i="9"/>
  <c r="V4216" i="9"/>
  <c r="V4210" i="9"/>
  <c r="V4194" i="9"/>
  <c r="V4182" i="9"/>
  <c r="V4176" i="9"/>
  <c r="V4160" i="9"/>
  <c r="V4150" i="9"/>
  <c r="V4144" i="9"/>
  <c r="V4138" i="9"/>
  <c r="V4118" i="9"/>
  <c r="V4112" i="9"/>
  <c r="V4106" i="9"/>
  <c r="V4086" i="9"/>
  <c r="V4080" i="9"/>
  <c r="V4074" i="9"/>
  <c r="V4061" i="9"/>
  <c r="V4047" i="9"/>
  <c r="V4007" i="9"/>
  <c r="V3997" i="9"/>
  <c r="V3983" i="9"/>
  <c r="V3963" i="9"/>
  <c r="V3957" i="9"/>
  <c r="V3951" i="9"/>
  <c r="V3935" i="9"/>
  <c r="V3919" i="9"/>
  <c r="V3903" i="9"/>
  <c r="V3887" i="9"/>
  <c r="V4218" i="9"/>
  <c r="V4184" i="9"/>
  <c r="V4162" i="9"/>
  <c r="V4023" i="9"/>
  <c r="V4013" i="9"/>
  <c r="V3991" i="9"/>
  <c r="V3959" i="9"/>
  <c r="V3949" i="9"/>
  <c r="V3905" i="9"/>
  <c r="V3895" i="9"/>
  <c r="V3881" i="9"/>
  <c r="V3865" i="9"/>
  <c r="V3849" i="9"/>
  <c r="V3833" i="9"/>
  <c r="V3817" i="9"/>
  <c r="V3801" i="9"/>
  <c r="V3785" i="9"/>
  <c r="V3769" i="9"/>
  <c r="V3753" i="9"/>
  <c r="V3737" i="9"/>
  <c r="V3721" i="9"/>
  <c r="V3705" i="9"/>
  <c r="V4146" i="9"/>
  <c r="V4015" i="9"/>
  <c r="V3955" i="9"/>
  <c r="V3921" i="9"/>
  <c r="V3911" i="9"/>
  <c r="V3897" i="9"/>
  <c r="V3871" i="9"/>
  <c r="V3855" i="9"/>
  <c r="V3839" i="9"/>
  <c r="V3823" i="9"/>
  <c r="V3807" i="9"/>
  <c r="V3791" i="9"/>
  <c r="V3999" i="9"/>
  <c r="V3943" i="9"/>
  <c r="V3929" i="9"/>
  <c r="V3863" i="9"/>
  <c r="V3831" i="9"/>
  <c r="V3799" i="9"/>
  <c r="V3775" i="9"/>
  <c r="V3761" i="9"/>
  <c r="V3751" i="9"/>
  <c r="V3711" i="9"/>
  <c r="V3697" i="9"/>
  <c r="V3673" i="9"/>
  <c r="V3643" i="9"/>
  <c r="V3635" i="9"/>
  <c r="V3627" i="9"/>
  <c r="V3619" i="9"/>
  <c r="V3611" i="9"/>
  <c r="V3603" i="9"/>
  <c r="V3595" i="9"/>
  <c r="V3587" i="9"/>
  <c r="V3579" i="9"/>
  <c r="V3571" i="9"/>
  <c r="V4178" i="9"/>
  <c r="V3873" i="9"/>
  <c r="V3841" i="9"/>
  <c r="V3809" i="9"/>
  <c r="V3777" i="9"/>
  <c r="V3767" i="9"/>
  <c r="V3727" i="9"/>
  <c r="V3713" i="9"/>
  <c r="V3703" i="9"/>
  <c r="V3665" i="9"/>
  <c r="V3645" i="9"/>
  <c r="V3637" i="9"/>
  <c r="V3629" i="9"/>
  <c r="V3621" i="9"/>
  <c r="V3613" i="9"/>
  <c r="V3605" i="9"/>
  <c r="V3597" i="9"/>
  <c r="V3589" i="9"/>
  <c r="V3581" i="9"/>
  <c r="V3573" i="9"/>
  <c r="V3568" i="9"/>
  <c r="V3566" i="9"/>
  <c r="V3564" i="9"/>
  <c r="V3562" i="9"/>
  <c r="V3560" i="9"/>
  <c r="V3558" i="9"/>
  <c r="V3556" i="9"/>
  <c r="V3554" i="9"/>
  <c r="V3552" i="9"/>
  <c r="V3550" i="9"/>
  <c r="V3975" i="9"/>
  <c r="V3937" i="9"/>
  <c r="V3847" i="9"/>
  <c r="V3783" i="9"/>
  <c r="V3745" i="9"/>
  <c r="V3735" i="9"/>
  <c r="V3657" i="9"/>
  <c r="V3647" i="9"/>
  <c r="V3631" i="9"/>
  <c r="V3615" i="9"/>
  <c r="V3599" i="9"/>
  <c r="V3583" i="9"/>
  <c r="V3567" i="9"/>
  <c r="V3559" i="9"/>
  <c r="V3551" i="9"/>
  <c r="V4114" i="9"/>
  <c r="V3981" i="9"/>
  <c r="V3967" i="9"/>
  <c r="V3857" i="9"/>
  <c r="V3793" i="9"/>
  <c r="V3759" i="9"/>
  <c r="V3649" i="9"/>
  <c r="V3633" i="9"/>
  <c r="V3617" i="9"/>
  <c r="V3601" i="9"/>
  <c r="V3585" i="9"/>
  <c r="V3569" i="9"/>
  <c r="V3561" i="9"/>
  <c r="V3553" i="9"/>
  <c r="V3548" i="9"/>
  <c r="V3546" i="9"/>
  <c r="V3544" i="9"/>
  <c r="V3542" i="9"/>
  <c r="V3540" i="9"/>
  <c r="V3538" i="9"/>
  <c r="V3536" i="9"/>
  <c r="V3534" i="9"/>
  <c r="V3532" i="9"/>
  <c r="V3530" i="9"/>
  <c r="V3528" i="9"/>
  <c r="V3526" i="9"/>
  <c r="V3524" i="9"/>
  <c r="V3522" i="9"/>
  <c r="V3520" i="9"/>
  <c r="V3518" i="9"/>
  <c r="V3516" i="9"/>
  <c r="V3514" i="9"/>
  <c r="V3512" i="9"/>
  <c r="V3510" i="9"/>
  <c r="V3508" i="9"/>
  <c r="V3506" i="9"/>
  <c r="V3504" i="9"/>
  <c r="V3502" i="9"/>
  <c r="V3500" i="9"/>
  <c r="V3498" i="9"/>
  <c r="V3496" i="9"/>
  <c r="V3494" i="9"/>
  <c r="V3492" i="9"/>
  <c r="V3490" i="9"/>
  <c r="V3488" i="9"/>
  <c r="V3486" i="9"/>
  <c r="V3484" i="9"/>
  <c r="V3482" i="9"/>
  <c r="V3480" i="9"/>
  <c r="V3478" i="9"/>
  <c r="V3476" i="9"/>
  <c r="V3474" i="9"/>
  <c r="V3472" i="9"/>
  <c r="V3470" i="9"/>
  <c r="V3468" i="9"/>
  <c r="V3466" i="9"/>
  <c r="V3464" i="9"/>
  <c r="V3462" i="9"/>
  <c r="V3460" i="9"/>
  <c r="V3458" i="9"/>
  <c r="V3456" i="9"/>
  <c r="V3454" i="9"/>
  <c r="V3452" i="9"/>
  <c r="V3450" i="9"/>
  <c r="V3448" i="9"/>
  <c r="V3446" i="9"/>
  <c r="V3444" i="9"/>
  <c r="V3442" i="9"/>
  <c r="V3440" i="9"/>
  <c r="V3438" i="9"/>
  <c r="V3436" i="9"/>
  <c r="V3434" i="9"/>
  <c r="V3432" i="9"/>
  <c r="V3430" i="9"/>
  <c r="V3428" i="9"/>
  <c r="V3426" i="9"/>
  <c r="V3424" i="9"/>
  <c r="V3422" i="9"/>
  <c r="V3420" i="9"/>
  <c r="V3418" i="9"/>
  <c r="V3416" i="9"/>
  <c r="V3414" i="9"/>
  <c r="V3412" i="9"/>
  <c r="V3410" i="9"/>
  <c r="V3408" i="9"/>
  <c r="V3406" i="9"/>
  <c r="V3404" i="9"/>
  <c r="V3402" i="9"/>
  <c r="V3400" i="9"/>
  <c r="V3398" i="9"/>
  <c r="V3396" i="9"/>
  <c r="V3394" i="9"/>
  <c r="V3392" i="9"/>
  <c r="V3390" i="9"/>
  <c r="V3388" i="9"/>
  <c r="V3386" i="9"/>
  <c r="V3384" i="9"/>
  <c r="V3382" i="9"/>
  <c r="V3380" i="9"/>
  <c r="V3378" i="9"/>
  <c r="V3376" i="9"/>
  <c r="V3374" i="9"/>
  <c r="V3372" i="9"/>
  <c r="V3370" i="9"/>
  <c r="V3368" i="9"/>
  <c r="V3366" i="9"/>
  <c r="V3364" i="9"/>
  <c r="V3362" i="9"/>
  <c r="V3360" i="9"/>
  <c r="V3358" i="9"/>
  <c r="V3356" i="9"/>
  <c r="V3354" i="9"/>
  <c r="V3352" i="9"/>
  <c r="V3350" i="9"/>
  <c r="V3348" i="9"/>
  <c r="V3346" i="9"/>
  <c r="V3344" i="9"/>
  <c r="V3342" i="9"/>
  <c r="V3340" i="9"/>
  <c r="V3338" i="9"/>
  <c r="V3336" i="9"/>
  <c r="V3334" i="9"/>
  <c r="V3332" i="9"/>
  <c r="V3330" i="9"/>
  <c r="V3328" i="9"/>
  <c r="V3326" i="9"/>
  <c r="V3324" i="9"/>
  <c r="V3322" i="9"/>
  <c r="V3320" i="9"/>
  <c r="V3318" i="9"/>
  <c r="V3316" i="9"/>
  <c r="V3314" i="9"/>
  <c r="V3312" i="9"/>
  <c r="V3310" i="9"/>
  <c r="V3308" i="9"/>
  <c r="V3306" i="9"/>
  <c r="V3304" i="9"/>
  <c r="V3302" i="9"/>
  <c r="V3300" i="9"/>
  <c r="V3298" i="9"/>
  <c r="V3296" i="9"/>
  <c r="V3294" i="9"/>
  <c r="V3292" i="9"/>
  <c r="V3290" i="9"/>
  <c r="V3825" i="9"/>
  <c r="V3743" i="9"/>
  <c r="V3641" i="9"/>
  <c r="V3609" i="9"/>
  <c r="V3577" i="9"/>
  <c r="V3557" i="9"/>
  <c r="V3545" i="9"/>
  <c r="V3537" i="9"/>
  <c r="V3529" i="9"/>
  <c r="V3521" i="9"/>
  <c r="V3513" i="9"/>
  <c r="V3505" i="9"/>
  <c r="V3497" i="9"/>
  <c r="V3489" i="9"/>
  <c r="V3481" i="9"/>
  <c r="V3473" i="9"/>
  <c r="V3465" i="9"/>
  <c r="V3457" i="9"/>
  <c r="V3449" i="9"/>
  <c r="V3441" i="9"/>
  <c r="V3433" i="9"/>
  <c r="V3425" i="9"/>
  <c r="V3417" i="9"/>
  <c r="V3409" i="9"/>
  <c r="V3401" i="9"/>
  <c r="V3393" i="9"/>
  <c r="V3385" i="9"/>
  <c r="V3377" i="9"/>
  <c r="V3369" i="9"/>
  <c r="V3361" i="9"/>
  <c r="V3353" i="9"/>
  <c r="V3345" i="9"/>
  <c r="V3337" i="9"/>
  <c r="V3329" i="9"/>
  <c r="V3321" i="9"/>
  <c r="V3313" i="9"/>
  <c r="V3305" i="9"/>
  <c r="V3297" i="9"/>
  <c r="V3289" i="9"/>
  <c r="V3287" i="9"/>
  <c r="V3285" i="9"/>
  <c r="V3283" i="9"/>
  <c r="V3281" i="9"/>
  <c r="V3279" i="9"/>
  <c r="V3277" i="9"/>
  <c r="V3275" i="9"/>
  <c r="V3273" i="9"/>
  <c r="V3271" i="9"/>
  <c r="V3269" i="9"/>
  <c r="V3267" i="9"/>
  <c r="V3265" i="9"/>
  <c r="V3263" i="9"/>
  <c r="V3261" i="9"/>
  <c r="V3259" i="9"/>
  <c r="V3257" i="9"/>
  <c r="V3255" i="9"/>
  <c r="V3253" i="9"/>
  <c r="V3251" i="9"/>
  <c r="V3249" i="9"/>
  <c r="V3247" i="9"/>
  <c r="V3245" i="9"/>
  <c r="V3243" i="9"/>
  <c r="V3241" i="9"/>
  <c r="V3239" i="9"/>
  <c r="V3237" i="9"/>
  <c r="V3235" i="9"/>
  <c r="V3233" i="9"/>
  <c r="V3231" i="9"/>
  <c r="V3229" i="9"/>
  <c r="V3227" i="9"/>
  <c r="V3225" i="9"/>
  <c r="V3223" i="9"/>
  <c r="V3221" i="9"/>
  <c r="V3219" i="9"/>
  <c r="V3217" i="9"/>
  <c r="V3215" i="9"/>
  <c r="V3213" i="9"/>
  <c r="V3211" i="9"/>
  <c r="V3209" i="9"/>
  <c r="V3207" i="9"/>
  <c r="V3205" i="9"/>
  <c r="V3203" i="9"/>
  <c r="V3201" i="9"/>
  <c r="V3199" i="9"/>
  <c r="V3197" i="9"/>
  <c r="V3195" i="9"/>
  <c r="V3193" i="9"/>
  <c r="V3191" i="9"/>
  <c r="V3189" i="9"/>
  <c r="V3187" i="9"/>
  <c r="V3185" i="9"/>
  <c r="V3183" i="9"/>
  <c r="V3181" i="9"/>
  <c r="V3179" i="9"/>
  <c r="V3177" i="9"/>
  <c r="V3175" i="9"/>
  <c r="V3173" i="9"/>
  <c r="V3171" i="9"/>
  <c r="V3169" i="9"/>
  <c r="V3167" i="9"/>
  <c r="V3165" i="9"/>
  <c r="V3163" i="9"/>
  <c r="V3161" i="9"/>
  <c r="V3159" i="9"/>
  <c r="V3157" i="9"/>
  <c r="V3155" i="9"/>
  <c r="V3153" i="9"/>
  <c r="V3151" i="9"/>
  <c r="V3149" i="9"/>
  <c r="V3147" i="9"/>
  <c r="V3145" i="9"/>
  <c r="V3143" i="9"/>
  <c r="V3141" i="9"/>
  <c r="V3139" i="9"/>
  <c r="V3137" i="9"/>
  <c r="V3135" i="9"/>
  <c r="V3133" i="9"/>
  <c r="V3131" i="9"/>
  <c r="V3129" i="9"/>
  <c r="V3127" i="9"/>
  <c r="V3125" i="9"/>
  <c r="V3123" i="9"/>
  <c r="V3121" i="9"/>
  <c r="V3119" i="9"/>
  <c r="V3117" i="9"/>
  <c r="V3115" i="9"/>
  <c r="V3113" i="9"/>
  <c r="V3111" i="9"/>
  <c r="V3109" i="9"/>
  <c r="V3107" i="9"/>
  <c r="V3105" i="9"/>
  <c r="V3103" i="9"/>
  <c r="V3101" i="9"/>
  <c r="V3099" i="9"/>
  <c r="V3097" i="9"/>
  <c r="V3095" i="9"/>
  <c r="V3093" i="9"/>
  <c r="V3091" i="9"/>
  <c r="V3089" i="9"/>
  <c r="V3087" i="9"/>
  <c r="V3085" i="9"/>
  <c r="V3083" i="9"/>
  <c r="V3081" i="9"/>
  <c r="V3079" i="9"/>
  <c r="V3077" i="9"/>
  <c r="V3075" i="9"/>
  <c r="V3073" i="9"/>
  <c r="V3071" i="9"/>
  <c r="V3069" i="9"/>
  <c r="V3067" i="9"/>
  <c r="V3065" i="9"/>
  <c r="V3063" i="9"/>
  <c r="V3061" i="9"/>
  <c r="V3059" i="9"/>
  <c r="V3057" i="9"/>
  <c r="V3055" i="9"/>
  <c r="V3053" i="9"/>
  <c r="V3051" i="9"/>
  <c r="V3049" i="9"/>
  <c r="V3047" i="9"/>
  <c r="V3045" i="9"/>
  <c r="V3043" i="9"/>
  <c r="V3041" i="9"/>
  <c r="V3039" i="9"/>
  <c r="V3037" i="9"/>
  <c r="V4082" i="9"/>
  <c r="V4063" i="9"/>
  <c r="V3913" i="9"/>
  <c r="V3879" i="9"/>
  <c r="V3623" i="9"/>
  <c r="V3591" i="9"/>
  <c r="V3563" i="9"/>
  <c r="V3547" i="9"/>
  <c r="V3539" i="9"/>
  <c r="V3531" i="9"/>
  <c r="V3523" i="9"/>
  <c r="V3515" i="9"/>
  <c r="V3507" i="9"/>
  <c r="V3499" i="9"/>
  <c r="V3491" i="9"/>
  <c r="V3483" i="9"/>
  <c r="V3475" i="9"/>
  <c r="V3467" i="9"/>
  <c r="V3459" i="9"/>
  <c r="V3451" i="9"/>
  <c r="V3443" i="9"/>
  <c r="V3435" i="9"/>
  <c r="V3427" i="9"/>
  <c r="V3419" i="9"/>
  <c r="V3411" i="9"/>
  <c r="V3403" i="9"/>
  <c r="V3395" i="9"/>
  <c r="V3387" i="9"/>
  <c r="V3379" i="9"/>
  <c r="V3371" i="9"/>
  <c r="V3363" i="9"/>
  <c r="V3355" i="9"/>
  <c r="V3347" i="9"/>
  <c r="V3339" i="9"/>
  <c r="V3331" i="9"/>
  <c r="V3323" i="9"/>
  <c r="V3315" i="9"/>
  <c r="V3307" i="9"/>
  <c r="V3299" i="9"/>
  <c r="V3291" i="9"/>
  <c r="V3927" i="9"/>
  <c r="V3719" i="9"/>
  <c r="V3689" i="9"/>
  <c r="V3639" i="9"/>
  <c r="V3575" i="9"/>
  <c r="V3543" i="9"/>
  <c r="V3527" i="9"/>
  <c r="V3511" i="9"/>
  <c r="V3495" i="9"/>
  <c r="V3479" i="9"/>
  <c r="V3463" i="9"/>
  <c r="V3447" i="9"/>
  <c r="V3431" i="9"/>
  <c r="V3415" i="9"/>
  <c r="V3399" i="9"/>
  <c r="V3383" i="9"/>
  <c r="V3367" i="9"/>
  <c r="V3351" i="9"/>
  <c r="V3335" i="9"/>
  <c r="V3319" i="9"/>
  <c r="V3303" i="9"/>
  <c r="V3282" i="9"/>
  <c r="V3274" i="9"/>
  <c r="V3266" i="9"/>
  <c r="V3258" i="9"/>
  <c r="V3250" i="9"/>
  <c r="V3242" i="9"/>
  <c r="V3234" i="9"/>
  <c r="V3226" i="9"/>
  <c r="V3218" i="9"/>
  <c r="V3210" i="9"/>
  <c r="V3202" i="9"/>
  <c r="V3194" i="9"/>
  <c r="V3186" i="9"/>
  <c r="V3178" i="9"/>
  <c r="V3170" i="9"/>
  <c r="V3162" i="9"/>
  <c r="V3154" i="9"/>
  <c r="V3146" i="9"/>
  <c r="V3138" i="9"/>
  <c r="V3130" i="9"/>
  <c r="V3122" i="9"/>
  <c r="V3114" i="9"/>
  <c r="V3106" i="9"/>
  <c r="V3098" i="9"/>
  <c r="V3090" i="9"/>
  <c r="V3082" i="9"/>
  <c r="V3074" i="9"/>
  <c r="V3066" i="9"/>
  <c r="V3058" i="9"/>
  <c r="V3050" i="9"/>
  <c r="V3042" i="9"/>
  <c r="V2802" i="9"/>
  <c r="V2734" i="9"/>
  <c r="V2728" i="9"/>
  <c r="V2724" i="9"/>
  <c r="V2720" i="9"/>
  <c r="V2716" i="9"/>
  <c r="V2712" i="9"/>
  <c r="V2708" i="9"/>
  <c r="V2704" i="9"/>
  <c r="V2700" i="9"/>
  <c r="V2696" i="9"/>
  <c r="V2692" i="9"/>
  <c r="V2688" i="9"/>
  <c r="V2684" i="9"/>
  <c r="V2680" i="9"/>
  <c r="V2676" i="9"/>
  <c r="V2670" i="9"/>
  <c r="V2668" i="9"/>
  <c r="V2664" i="9"/>
  <c r="V2660" i="9"/>
  <c r="V2656" i="9"/>
  <c r="V2652" i="9"/>
  <c r="V2648" i="9"/>
  <c r="V2644" i="9"/>
  <c r="V2640" i="9"/>
  <c r="V2636" i="9"/>
  <c r="V2630" i="9"/>
  <c r="V2628" i="9"/>
  <c r="V2622" i="9"/>
  <c r="V2618" i="9"/>
  <c r="V2614" i="9"/>
  <c r="V2610" i="9"/>
  <c r="V2606" i="9"/>
  <c r="V2604" i="9"/>
  <c r="V2600" i="9"/>
  <c r="V2596" i="9"/>
  <c r="V2592" i="9"/>
  <c r="V2590" i="9"/>
  <c r="V2586" i="9"/>
  <c r="V2582" i="9"/>
  <c r="V2578" i="9"/>
  <c r="V2574" i="9"/>
  <c r="V2570" i="9"/>
  <c r="V2566" i="9"/>
  <c r="V2562" i="9"/>
  <c r="V2558" i="9"/>
  <c r="V2554" i="9"/>
  <c r="V2550" i="9"/>
  <c r="V2546" i="9"/>
  <c r="V2542" i="9"/>
  <c r="V2538" i="9"/>
  <c r="V2534" i="9"/>
  <c r="V2530" i="9"/>
  <c r="V2526" i="9"/>
  <c r="V2522" i="9"/>
  <c r="V2518" i="9"/>
  <c r="V2514" i="9"/>
  <c r="V2510" i="9"/>
  <c r="V2504" i="9"/>
  <c r="V2502" i="9"/>
  <c r="V2498" i="9"/>
  <c r="V2494" i="9"/>
  <c r="V2490" i="9"/>
  <c r="V2486" i="9"/>
  <c r="V2482" i="9"/>
  <c r="V2478" i="9"/>
  <c r="V2474" i="9"/>
  <c r="V2470" i="9"/>
  <c r="V2466" i="9"/>
  <c r="V2462" i="9"/>
  <c r="V2458" i="9"/>
  <c r="V2454" i="9"/>
  <c r="V2450" i="9"/>
  <c r="V2446" i="9"/>
  <c r="V2442" i="9"/>
  <c r="V2438" i="9"/>
  <c r="V2434" i="9"/>
  <c r="V2430" i="9"/>
  <c r="V2426" i="9"/>
  <c r="V2422" i="9"/>
  <c r="V2418" i="9"/>
  <c r="V2414" i="9"/>
  <c r="V2410" i="9"/>
  <c r="V2406" i="9"/>
  <c r="V2402" i="9"/>
  <c r="V2398" i="9"/>
  <c r="V2394" i="9"/>
  <c r="V2390" i="9"/>
  <c r="V2386" i="9"/>
  <c r="V2382" i="9"/>
  <c r="V2378" i="9"/>
  <c r="V2374" i="9"/>
  <c r="V2370" i="9"/>
  <c r="V2366" i="9"/>
  <c r="V2362" i="9"/>
  <c r="V2358" i="9"/>
  <c r="V2352" i="9"/>
  <c r="V2348" i="9"/>
  <c r="V2344" i="9"/>
  <c r="V2340" i="9"/>
  <c r="V2336" i="9"/>
  <c r="V2332" i="9"/>
  <c r="V2328" i="9"/>
  <c r="V2324" i="9"/>
  <c r="V2320" i="9"/>
  <c r="V2316" i="9"/>
  <c r="V2312" i="9"/>
  <c r="V2308" i="9"/>
  <c r="V2304" i="9"/>
  <c r="V2300" i="9"/>
  <c r="V2294" i="9"/>
  <c r="V2290" i="9"/>
  <c r="V2288" i="9"/>
  <c r="V2284" i="9"/>
  <c r="V2280" i="9"/>
  <c r="V2276" i="9"/>
  <c r="V2272" i="9"/>
  <c r="V2268" i="9"/>
  <c r="V2264" i="9"/>
  <c r="V2260" i="9"/>
  <c r="V2256" i="9"/>
  <c r="V2252" i="9"/>
  <c r="V2248" i="9"/>
  <c r="V2244" i="9"/>
  <c r="V2240" i="9"/>
  <c r="V2236" i="9"/>
  <c r="V2230" i="9"/>
  <c r="V2226" i="9"/>
  <c r="V2222" i="9"/>
  <c r="V2220" i="9"/>
  <c r="V2216" i="9"/>
  <c r="V3729" i="9"/>
  <c r="V3695" i="9"/>
  <c r="V3681" i="9"/>
  <c r="V3593" i="9"/>
  <c r="V3549" i="9"/>
  <c r="V3533" i="9"/>
  <c r="V3517" i="9"/>
  <c r="V3501" i="9"/>
  <c r="V3485" i="9"/>
  <c r="V3469" i="9"/>
  <c r="V3453" i="9"/>
  <c r="V3437" i="9"/>
  <c r="V3421" i="9"/>
  <c r="V3405" i="9"/>
  <c r="V3389" i="9"/>
  <c r="V3373" i="9"/>
  <c r="V3357" i="9"/>
  <c r="V3341" i="9"/>
  <c r="V3325" i="9"/>
  <c r="V3309" i="9"/>
  <c r="V3293" i="9"/>
  <c r="V3284" i="9"/>
  <c r="V3276" i="9"/>
  <c r="V3268" i="9"/>
  <c r="V3260" i="9"/>
  <c r="V3252" i="9"/>
  <c r="V3244" i="9"/>
  <c r="V3236" i="9"/>
  <c r="V3228" i="9"/>
  <c r="V3220" i="9"/>
  <c r="V3212" i="9"/>
  <c r="V3204" i="9"/>
  <c r="V3196" i="9"/>
  <c r="V3188" i="9"/>
  <c r="V3180" i="9"/>
  <c r="V3172" i="9"/>
  <c r="V3164" i="9"/>
  <c r="V3156" i="9"/>
  <c r="V3148" i="9"/>
  <c r="V3140" i="9"/>
  <c r="V3132" i="9"/>
  <c r="V3124" i="9"/>
  <c r="V3116" i="9"/>
  <c r="V3108" i="9"/>
  <c r="V3100" i="9"/>
  <c r="V3092" i="9"/>
  <c r="V3084" i="9"/>
  <c r="V3076" i="9"/>
  <c r="V3068" i="9"/>
  <c r="V3060" i="9"/>
  <c r="V3052" i="9"/>
  <c r="V3044" i="9"/>
  <c r="V3036" i="9"/>
  <c r="V3034" i="9"/>
  <c r="V3032" i="9"/>
  <c r="V3030" i="9"/>
  <c r="V3028" i="9"/>
  <c r="V3026" i="9"/>
  <c r="V3024" i="9"/>
  <c r="V3022" i="9"/>
  <c r="V3020" i="9"/>
  <c r="V3018" i="9"/>
  <c r="V3016" i="9"/>
  <c r="V3014" i="9"/>
  <c r="V3012" i="9"/>
  <c r="V3010" i="9"/>
  <c r="V3008" i="9"/>
  <c r="V3006" i="9"/>
  <c r="V3004" i="9"/>
  <c r="V3002" i="9"/>
  <c r="V3000" i="9"/>
  <c r="V2998" i="9"/>
  <c r="V2996" i="9"/>
  <c r="V2994" i="9"/>
  <c r="V2992" i="9"/>
  <c r="V2990" i="9"/>
  <c r="V2988" i="9"/>
  <c r="V2986" i="9"/>
  <c r="V2984" i="9"/>
  <c r="V2982" i="9"/>
  <c r="V2980" i="9"/>
  <c r="V2978" i="9"/>
  <c r="V2976" i="9"/>
  <c r="V2974" i="9"/>
  <c r="V2972" i="9"/>
  <c r="V2970" i="9"/>
  <c r="V2968" i="9"/>
  <c r="V2966" i="9"/>
  <c r="V2964" i="9"/>
  <c r="V2962" i="9"/>
  <c r="V2960" i="9"/>
  <c r="V2958" i="9"/>
  <c r="V2956" i="9"/>
  <c r="V2954" i="9"/>
  <c r="V2952" i="9"/>
  <c r="V2950" i="9"/>
  <c r="V2948" i="9"/>
  <c r="V2946" i="9"/>
  <c r="V2944" i="9"/>
  <c r="V2942" i="9"/>
  <c r="V2940" i="9"/>
  <c r="V2938" i="9"/>
  <c r="V2936" i="9"/>
  <c r="V2934" i="9"/>
  <c r="V2932" i="9"/>
  <c r="V2930" i="9"/>
  <c r="V2928" i="9"/>
  <c r="V2926" i="9"/>
  <c r="V2924" i="9"/>
  <c r="V2922" i="9"/>
  <c r="V2920" i="9"/>
  <c r="V2918" i="9"/>
  <c r="V2916" i="9"/>
  <c r="V2914" i="9"/>
  <c r="V2912" i="9"/>
  <c r="V2910" i="9"/>
  <c r="V2908" i="9"/>
  <c r="V2906" i="9"/>
  <c r="V2904" i="9"/>
  <c r="V2902" i="9"/>
  <c r="V2900" i="9"/>
  <c r="V2898" i="9"/>
  <c r="V2896" i="9"/>
  <c r="V2894" i="9"/>
  <c r="V2892" i="9"/>
  <c r="V2890" i="9"/>
  <c r="V2888" i="9"/>
  <c r="V2886" i="9"/>
  <c r="V2884" i="9"/>
  <c r="V2882" i="9"/>
  <c r="V2880" i="9"/>
  <c r="V2878" i="9"/>
  <c r="V2876" i="9"/>
  <c r="V2874" i="9"/>
  <c r="V2872" i="9"/>
  <c r="V2870" i="9"/>
  <c r="V2868" i="9"/>
  <c r="V2866" i="9"/>
  <c r="V2864" i="9"/>
  <c r="V2862" i="9"/>
  <c r="V2860" i="9"/>
  <c r="V2858" i="9"/>
  <c r="V2856" i="9"/>
  <c r="V2854" i="9"/>
  <c r="V2852" i="9"/>
  <c r="V2850" i="9"/>
  <c r="V2848" i="9"/>
  <c r="V2846" i="9"/>
  <c r="V2844" i="9"/>
  <c r="V2842" i="9"/>
  <c r="V2840" i="9"/>
  <c r="V2838" i="9"/>
  <c r="V2836" i="9"/>
  <c r="V2834" i="9"/>
  <c r="V2832" i="9"/>
  <c r="V2830" i="9"/>
  <c r="V2828" i="9"/>
  <c r="V2826" i="9"/>
  <c r="V2824" i="9"/>
  <c r="V2822" i="9"/>
  <c r="V2820" i="9"/>
  <c r="V2818" i="9"/>
  <c r="V2816" i="9"/>
  <c r="V2814" i="9"/>
  <c r="V2812" i="9"/>
  <c r="V2810" i="9"/>
  <c r="V2808" i="9"/>
  <c r="V2806" i="9"/>
  <c r="V2804" i="9"/>
  <c r="V2800" i="9"/>
  <c r="V2798" i="9"/>
  <c r="V2796" i="9"/>
  <c r="V2794" i="9"/>
  <c r="V2792" i="9"/>
  <c r="V2790" i="9"/>
  <c r="V2788" i="9"/>
  <c r="V2786" i="9"/>
  <c r="V2784" i="9"/>
  <c r="V2782" i="9"/>
  <c r="V2780" i="9"/>
  <c r="V2778" i="9"/>
  <c r="V2776" i="9"/>
  <c r="V2774" i="9"/>
  <c r="V2772" i="9"/>
  <c r="V2770" i="9"/>
  <c r="V2768" i="9"/>
  <c r="V2766" i="9"/>
  <c r="V2764" i="9"/>
  <c r="V2762" i="9"/>
  <c r="V2760" i="9"/>
  <c r="V2758" i="9"/>
  <c r="V2756" i="9"/>
  <c r="V2754" i="9"/>
  <c r="V2752" i="9"/>
  <c r="V2750" i="9"/>
  <c r="V2748" i="9"/>
  <c r="V2746" i="9"/>
  <c r="V2744" i="9"/>
  <c r="V2742" i="9"/>
  <c r="V2740" i="9"/>
  <c r="V2738" i="9"/>
  <c r="V2736" i="9"/>
  <c r="V2732" i="9"/>
  <c r="V2730" i="9"/>
  <c r="V2726" i="9"/>
  <c r="V2722" i="9"/>
  <c r="V2718" i="9"/>
  <c r="V2714" i="9"/>
  <c r="V2710" i="9"/>
  <c r="V2706" i="9"/>
  <c r="V2702" i="9"/>
  <c r="V2698" i="9"/>
  <c r="V2694" i="9"/>
  <c r="V2690" i="9"/>
  <c r="V2686" i="9"/>
  <c r="V2682" i="9"/>
  <c r="V2678" i="9"/>
  <c r="V2674" i="9"/>
  <c r="V2672" i="9"/>
  <c r="V2666" i="9"/>
  <c r="V2662" i="9"/>
  <c r="V2658" i="9"/>
  <c r="V2654" i="9"/>
  <c r="V2650" i="9"/>
  <c r="V2646" i="9"/>
  <c r="V2642" i="9"/>
  <c r="V2638" i="9"/>
  <c r="V2634" i="9"/>
  <c r="V2632" i="9"/>
  <c r="V2626" i="9"/>
  <c r="V2624" i="9"/>
  <c r="V2620" i="9"/>
  <c r="V2616" i="9"/>
  <c r="V2612" i="9"/>
  <c r="V2608" i="9"/>
  <c r="V2602" i="9"/>
  <c r="V2598" i="9"/>
  <c r="V2594" i="9"/>
  <c r="V2588" i="9"/>
  <c r="V2584" i="9"/>
  <c r="V2580" i="9"/>
  <c r="V2576" i="9"/>
  <c r="V2572" i="9"/>
  <c r="V2568" i="9"/>
  <c r="V2564" i="9"/>
  <c r="V2560" i="9"/>
  <c r="V2556" i="9"/>
  <c r="V2552" i="9"/>
  <c r="V2548" i="9"/>
  <c r="V2544" i="9"/>
  <c r="V2540" i="9"/>
  <c r="V2536" i="9"/>
  <c r="V2532" i="9"/>
  <c r="V2528" i="9"/>
  <c r="V2524" i="9"/>
  <c r="V2520" i="9"/>
  <c r="V2516" i="9"/>
  <c r="V2512" i="9"/>
  <c r="V2508" i="9"/>
  <c r="V2506" i="9"/>
  <c r="V2500" i="9"/>
  <c r="V2496" i="9"/>
  <c r="V2492" i="9"/>
  <c r="V2488" i="9"/>
  <c r="V2484" i="9"/>
  <c r="V2480" i="9"/>
  <c r="V2476" i="9"/>
  <c r="V2472" i="9"/>
  <c r="V2468" i="9"/>
  <c r="V2464" i="9"/>
  <c r="V2460" i="9"/>
  <c r="V2456" i="9"/>
  <c r="V2452" i="9"/>
  <c r="V2448" i="9"/>
  <c r="V2444" i="9"/>
  <c r="V2440" i="9"/>
  <c r="V2436" i="9"/>
  <c r="V2432" i="9"/>
  <c r="V2428" i="9"/>
  <c r="V2424" i="9"/>
  <c r="V2420" i="9"/>
  <c r="V2416" i="9"/>
  <c r="V2412" i="9"/>
  <c r="V2408" i="9"/>
  <c r="V2404" i="9"/>
  <c r="V2400" i="9"/>
  <c r="V2396" i="9"/>
  <c r="V2392" i="9"/>
  <c r="V2388" i="9"/>
  <c r="V2384" i="9"/>
  <c r="V2380" i="9"/>
  <c r="V2376" i="9"/>
  <c r="V2372" i="9"/>
  <c r="V2368" i="9"/>
  <c r="V2364" i="9"/>
  <c r="V2360" i="9"/>
  <c r="V2356" i="9"/>
  <c r="V2354" i="9"/>
  <c r="V2350" i="9"/>
  <c r="V2346" i="9"/>
  <c r="V2342" i="9"/>
  <c r="V2338" i="9"/>
  <c r="V2334" i="9"/>
  <c r="V2330" i="9"/>
  <c r="V2326" i="9"/>
  <c r="V2322" i="9"/>
  <c r="V2318" i="9"/>
  <c r="V2314" i="9"/>
  <c r="V2310" i="9"/>
  <c r="V2306" i="9"/>
  <c r="V2302" i="9"/>
  <c r="V2298" i="9"/>
  <c r="V2296" i="9"/>
  <c r="V2292" i="9"/>
  <c r="V2286" i="9"/>
  <c r="V2282" i="9"/>
  <c r="V2278" i="9"/>
  <c r="V2274" i="9"/>
  <c r="V2270" i="9"/>
  <c r="V2266" i="9"/>
  <c r="V2262" i="9"/>
  <c r="V2258" i="9"/>
  <c r="V2254" i="9"/>
  <c r="V2250" i="9"/>
  <c r="V2246" i="9"/>
  <c r="V2242" i="9"/>
  <c r="V2238" i="9"/>
  <c r="V2234" i="9"/>
  <c r="V2232" i="9"/>
  <c r="V2228" i="9"/>
  <c r="V2224" i="9"/>
  <c r="V2218" i="9"/>
  <c r="V3625" i="9"/>
  <c r="V3541" i="9"/>
  <c r="V3509" i="9"/>
  <c r="V3477" i="9"/>
  <c r="V3445" i="9"/>
  <c r="V3413" i="9"/>
  <c r="V3381" i="9"/>
  <c r="V3349" i="9"/>
  <c r="V3317" i="9"/>
  <c r="V3286" i="9"/>
  <c r="V3270" i="9"/>
  <c r="V3254" i="9"/>
  <c r="V3238" i="9"/>
  <c r="V3222" i="9"/>
  <c r="V3206" i="9"/>
  <c r="V3190" i="9"/>
  <c r="V3174" i="9"/>
  <c r="V3158" i="9"/>
  <c r="V3142" i="9"/>
  <c r="V3126" i="9"/>
  <c r="V3110" i="9"/>
  <c r="V3094" i="9"/>
  <c r="V3078" i="9"/>
  <c r="V3062" i="9"/>
  <c r="V3046" i="9"/>
  <c r="V3031" i="9"/>
  <c r="V3023" i="9"/>
  <c r="V3015" i="9"/>
  <c r="V3007" i="9"/>
  <c r="V2999" i="9"/>
  <c r="V2991" i="9"/>
  <c r="V2983" i="9"/>
  <c r="V2975" i="9"/>
  <c r="V2967" i="9"/>
  <c r="V2959" i="9"/>
  <c r="V2951" i="9"/>
  <c r="V2943" i="9"/>
  <c r="V2935" i="9"/>
  <c r="V2927" i="9"/>
  <c r="V2919" i="9"/>
  <c r="V2911" i="9"/>
  <c r="V2903" i="9"/>
  <c r="V2895" i="9"/>
  <c r="V2887" i="9"/>
  <c r="V2879" i="9"/>
  <c r="V2871" i="9"/>
  <c r="V2863" i="9"/>
  <c r="V2855" i="9"/>
  <c r="V2847" i="9"/>
  <c r="V2839" i="9"/>
  <c r="V2831" i="9"/>
  <c r="V2823" i="9"/>
  <c r="V2815" i="9"/>
  <c r="V2807" i="9"/>
  <c r="V2799" i="9"/>
  <c r="V2791" i="9"/>
  <c r="V2783" i="9"/>
  <c r="V2775" i="9"/>
  <c r="V2767" i="9"/>
  <c r="V2759" i="9"/>
  <c r="V2751" i="9"/>
  <c r="V2743" i="9"/>
  <c r="V2735" i="9"/>
  <c r="V2727" i="9"/>
  <c r="V2719" i="9"/>
  <c r="V2711" i="9"/>
  <c r="V2703" i="9"/>
  <c r="V2695" i="9"/>
  <c r="V2687" i="9"/>
  <c r="V2679" i="9"/>
  <c r="V2671" i="9"/>
  <c r="V2663" i="9"/>
  <c r="V2655" i="9"/>
  <c r="V2647" i="9"/>
  <c r="V2639" i="9"/>
  <c r="V2631" i="9"/>
  <c r="V2623" i="9"/>
  <c r="V2615" i="9"/>
  <c r="V2607" i="9"/>
  <c r="V2599" i="9"/>
  <c r="V2591" i="9"/>
  <c r="V2583" i="9"/>
  <c r="V2575" i="9"/>
  <c r="V2567" i="9"/>
  <c r="V2559" i="9"/>
  <c r="V2551" i="9"/>
  <c r="V2543" i="9"/>
  <c r="V2535" i="9"/>
  <c r="V2527" i="9"/>
  <c r="V2519" i="9"/>
  <c r="V2511" i="9"/>
  <c r="V2503" i="9"/>
  <c r="V2495" i="9"/>
  <c r="V2487" i="9"/>
  <c r="V2479" i="9"/>
  <c r="V2471" i="9"/>
  <c r="V2463" i="9"/>
  <c r="V2455" i="9"/>
  <c r="V2447" i="9"/>
  <c r="V2439" i="9"/>
  <c r="V2431" i="9"/>
  <c r="V2423" i="9"/>
  <c r="V2415" i="9"/>
  <c r="V2407" i="9"/>
  <c r="V2399" i="9"/>
  <c r="V2391" i="9"/>
  <c r="V2383" i="9"/>
  <c r="V2375" i="9"/>
  <c r="V2367" i="9"/>
  <c r="V2359" i="9"/>
  <c r="V2351" i="9"/>
  <c r="V2343" i="9"/>
  <c r="V2335" i="9"/>
  <c r="V2327" i="9"/>
  <c r="V2319" i="9"/>
  <c r="V2311" i="9"/>
  <c r="V2303" i="9"/>
  <c r="V2295" i="9"/>
  <c r="V2287" i="9"/>
  <c r="V2279" i="9"/>
  <c r="V2271" i="9"/>
  <c r="V2263" i="9"/>
  <c r="V2255" i="9"/>
  <c r="V2247" i="9"/>
  <c r="V2239" i="9"/>
  <c r="V2231" i="9"/>
  <c r="V2223" i="9"/>
  <c r="V2215" i="9"/>
  <c r="V2213" i="9"/>
  <c r="V2211" i="9"/>
  <c r="V2209" i="9"/>
  <c r="V2207" i="9"/>
  <c r="V2205" i="9"/>
  <c r="V2203" i="9"/>
  <c r="V2201" i="9"/>
  <c r="V2199" i="9"/>
  <c r="V2197" i="9"/>
  <c r="V2195" i="9"/>
  <c r="V2193" i="9"/>
  <c r="V2191" i="9"/>
  <c r="V2189" i="9"/>
  <c r="V2187" i="9"/>
  <c r="V2185" i="9"/>
  <c r="V2183" i="9"/>
  <c r="V2181" i="9"/>
  <c r="V2179" i="9"/>
  <c r="V2177" i="9"/>
  <c r="V2175" i="9"/>
  <c r="V2173" i="9"/>
  <c r="V2171" i="9"/>
  <c r="V2169" i="9"/>
  <c r="V2167" i="9"/>
  <c r="V2165" i="9"/>
  <c r="V2163" i="9"/>
  <c r="V2161" i="9"/>
  <c r="V2159" i="9"/>
  <c r="V2157" i="9"/>
  <c r="V2155" i="9"/>
  <c r="V2153" i="9"/>
  <c r="V2151" i="9"/>
  <c r="V2149" i="9"/>
  <c r="V2147" i="9"/>
  <c r="V2145" i="9"/>
  <c r="V2143" i="9"/>
  <c r="V2141" i="9"/>
  <c r="V2139" i="9"/>
  <c r="V2137" i="9"/>
  <c r="V2135" i="9"/>
  <c r="V2133" i="9"/>
  <c r="V2131" i="9"/>
  <c r="V2129" i="9"/>
  <c r="V2127" i="9"/>
  <c r="V2125" i="9"/>
  <c r="V2123" i="9"/>
  <c r="V2121" i="9"/>
  <c r="V2119" i="9"/>
  <c r="V2117" i="9"/>
  <c r="V2115" i="9"/>
  <c r="V2113" i="9"/>
  <c r="V2111" i="9"/>
  <c r="V2109" i="9"/>
  <c r="V2107" i="9"/>
  <c r="V2105" i="9"/>
  <c r="V2103" i="9"/>
  <c r="V2101" i="9"/>
  <c r="V2099" i="9"/>
  <c r="V2097" i="9"/>
  <c r="V2095" i="9"/>
  <c r="V2093" i="9"/>
  <c r="V2091" i="9"/>
  <c r="V2089" i="9"/>
  <c r="V2087" i="9"/>
  <c r="V2085" i="9"/>
  <c r="V2083" i="9"/>
  <c r="V2081" i="9"/>
  <c r="V2079" i="9"/>
  <c r="V2077" i="9"/>
  <c r="V2075" i="9"/>
  <c r="V2073" i="9"/>
  <c r="V2071" i="9"/>
  <c r="V2069" i="9"/>
  <c r="V2067" i="9"/>
  <c r="V2065" i="9"/>
  <c r="V2063" i="9"/>
  <c r="V2061" i="9"/>
  <c r="V2059" i="9"/>
  <c r="V2057" i="9"/>
  <c r="V2055" i="9"/>
  <c r="V2053" i="9"/>
  <c r="V2051" i="9"/>
  <c r="V2049" i="9"/>
  <c r="V2047" i="9"/>
  <c r="V2045" i="9"/>
  <c r="V2043" i="9"/>
  <c r="V2041" i="9"/>
  <c r="V2039" i="9"/>
  <c r="V2037" i="9"/>
  <c r="V2035" i="9"/>
  <c r="V2033" i="9"/>
  <c r="V2031" i="9"/>
  <c r="V2029" i="9"/>
  <c r="V2027" i="9"/>
  <c r="V2025" i="9"/>
  <c r="V2023" i="9"/>
  <c r="V2021" i="9"/>
  <c r="V2019" i="9"/>
  <c r="V2017" i="9"/>
  <c r="V2015" i="9"/>
  <c r="V2013" i="9"/>
  <c r="V2011" i="9"/>
  <c r="V2009" i="9"/>
  <c r="V2007" i="9"/>
  <c r="V2005" i="9"/>
  <c r="V2003" i="9"/>
  <c r="V2001" i="9"/>
  <c r="V1999" i="9"/>
  <c r="V1997" i="9"/>
  <c r="V1995" i="9"/>
  <c r="V1993" i="9"/>
  <c r="V1991" i="9"/>
  <c r="V1989" i="9"/>
  <c r="V1987" i="9"/>
  <c r="V1985" i="9"/>
  <c r="V1983" i="9"/>
  <c r="V1981" i="9"/>
  <c r="V1979" i="9"/>
  <c r="V1977" i="9"/>
  <c r="V1975" i="9"/>
  <c r="V1973" i="9"/>
  <c r="V1971" i="9"/>
  <c r="V1969" i="9"/>
  <c r="V1967" i="9"/>
  <c r="V1965" i="9"/>
  <c r="V1963" i="9"/>
  <c r="V1961" i="9"/>
  <c r="V1959" i="9"/>
  <c r="V1957" i="9"/>
  <c r="V1955" i="9"/>
  <c r="V1953" i="9"/>
  <c r="V1951" i="9"/>
  <c r="V1949" i="9"/>
  <c r="V1947" i="9"/>
  <c r="V1945" i="9"/>
  <c r="V1943" i="9"/>
  <c r="V1941" i="9"/>
  <c r="V1939" i="9"/>
  <c r="V1937" i="9"/>
  <c r="V1935" i="9"/>
  <c r="V1933" i="9"/>
  <c r="V1931" i="9"/>
  <c r="V1929" i="9"/>
  <c r="V1927" i="9"/>
  <c r="V1925" i="9"/>
  <c r="V1923" i="9"/>
  <c r="V1921" i="9"/>
  <c r="V1919" i="9"/>
  <c r="V1917" i="9"/>
  <c r="V1915" i="9"/>
  <c r="V1913" i="9"/>
  <c r="V1911" i="9"/>
  <c r="V1909" i="9"/>
  <c r="V1907" i="9"/>
  <c r="V1905" i="9"/>
  <c r="V1903" i="9"/>
  <c r="V1901" i="9"/>
  <c r="V1899" i="9"/>
  <c r="V1897" i="9"/>
  <c r="V1895" i="9"/>
  <c r="V1893" i="9"/>
  <c r="V1891" i="9"/>
  <c r="V1889" i="9"/>
  <c r="V1887" i="9"/>
  <c r="V1885" i="9"/>
  <c r="V1883" i="9"/>
  <c r="V1881" i="9"/>
  <c r="V1879" i="9"/>
  <c r="V1877" i="9"/>
  <c r="V1875" i="9"/>
  <c r="V1873" i="9"/>
  <c r="V1871" i="9"/>
  <c r="V1869" i="9"/>
  <c r="V1867" i="9"/>
  <c r="V1865" i="9"/>
  <c r="V1863" i="9"/>
  <c r="V1861" i="9"/>
  <c r="V1859" i="9"/>
  <c r="V1857" i="9"/>
  <c r="V1855" i="9"/>
  <c r="V1853" i="9"/>
  <c r="V1851" i="9"/>
  <c r="V1849" i="9"/>
  <c r="V1847" i="9"/>
  <c r="V1845" i="9"/>
  <c r="V1843" i="9"/>
  <c r="V1841" i="9"/>
  <c r="V1839" i="9"/>
  <c r="V1837" i="9"/>
  <c r="V1835" i="9"/>
  <c r="V1833" i="9"/>
  <c r="V1831" i="9"/>
  <c r="V1829" i="9"/>
  <c r="V1827" i="9"/>
  <c r="V1825" i="9"/>
  <c r="V1823" i="9"/>
  <c r="V1821" i="9"/>
  <c r="V1819" i="9"/>
  <c r="V1817" i="9"/>
  <c r="V1815" i="9"/>
  <c r="V1813" i="9"/>
  <c r="V1811" i="9"/>
  <c r="V1809" i="9"/>
  <c r="V1807" i="9"/>
  <c r="V1805" i="9"/>
  <c r="V1803" i="9"/>
  <c r="V1801" i="9"/>
  <c r="V1799" i="9"/>
  <c r="V1797" i="9"/>
  <c r="V1795" i="9"/>
  <c r="V1793" i="9"/>
  <c r="V1791" i="9"/>
  <c r="V3815" i="9"/>
  <c r="V3555" i="9"/>
  <c r="V3519" i="9"/>
  <c r="V3487" i="9"/>
  <c r="V3455" i="9"/>
  <c r="V3423" i="9"/>
  <c r="V3391" i="9"/>
  <c r="V3359" i="9"/>
  <c r="V3327" i="9"/>
  <c r="V3295" i="9"/>
  <c r="V3288" i="9"/>
  <c r="V3272" i="9"/>
  <c r="V3256" i="9"/>
  <c r="V3240" i="9"/>
  <c r="V3224" i="9"/>
  <c r="V3208" i="9"/>
  <c r="V3192" i="9"/>
  <c r="V3176" i="9"/>
  <c r="V3160" i="9"/>
  <c r="V3144" i="9"/>
  <c r="V3128" i="9"/>
  <c r="V3112" i="9"/>
  <c r="V3096" i="9"/>
  <c r="V3080" i="9"/>
  <c r="V3064" i="9"/>
  <c r="V3048" i="9"/>
  <c r="V3033" i="9"/>
  <c r="V3025" i="9"/>
  <c r="V3017" i="9"/>
  <c r="V3009" i="9"/>
  <c r="V3001" i="9"/>
  <c r="V2993" i="9"/>
  <c r="V2985" i="9"/>
  <c r="V2977" i="9"/>
  <c r="V2969" i="9"/>
  <c r="V2961" i="9"/>
  <c r="V2953" i="9"/>
  <c r="V2945" i="9"/>
  <c r="V2937" i="9"/>
  <c r="V2929" i="9"/>
  <c r="V2921" i="9"/>
  <c r="V2913" i="9"/>
  <c r="V2905" i="9"/>
  <c r="V2897" i="9"/>
  <c r="V2889" i="9"/>
  <c r="V2881" i="9"/>
  <c r="V2873" i="9"/>
  <c r="V2865" i="9"/>
  <c r="V2857" i="9"/>
  <c r="V2849" i="9"/>
  <c r="V2841" i="9"/>
  <c r="V2833" i="9"/>
  <c r="V2825" i="9"/>
  <c r="V2817" i="9"/>
  <c r="V2809" i="9"/>
  <c r="V2801" i="9"/>
  <c r="V2793" i="9"/>
  <c r="V2785" i="9"/>
  <c r="V2777" i="9"/>
  <c r="V2769" i="9"/>
  <c r="V2761" i="9"/>
  <c r="V2753" i="9"/>
  <c r="V2745" i="9"/>
  <c r="V2737" i="9"/>
  <c r="V2729" i="9"/>
  <c r="V2721" i="9"/>
  <c r="V2713" i="9"/>
  <c r="V2705" i="9"/>
  <c r="V2697" i="9"/>
  <c r="V2689" i="9"/>
  <c r="V2681" i="9"/>
  <c r="V2673" i="9"/>
  <c r="V2665" i="9"/>
  <c r="V2657" i="9"/>
  <c r="V2649" i="9"/>
  <c r="V2641" i="9"/>
  <c r="V2633" i="9"/>
  <c r="V2625" i="9"/>
  <c r="V2617" i="9"/>
  <c r="V2609" i="9"/>
  <c r="V2601" i="9"/>
  <c r="V2593" i="9"/>
  <c r="V2585" i="9"/>
  <c r="V2577" i="9"/>
  <c r="V2569" i="9"/>
  <c r="V2561" i="9"/>
  <c r="V2553" i="9"/>
  <c r="V2545" i="9"/>
  <c r="V2537" i="9"/>
  <c r="V2529" i="9"/>
  <c r="V2521" i="9"/>
  <c r="V2513" i="9"/>
  <c r="V2505" i="9"/>
  <c r="V2497" i="9"/>
  <c r="V2489" i="9"/>
  <c r="V2481" i="9"/>
  <c r="V2473" i="9"/>
  <c r="V2465" i="9"/>
  <c r="V2457" i="9"/>
  <c r="V2449" i="9"/>
  <c r="V2441" i="9"/>
  <c r="V2433" i="9"/>
  <c r="V2425" i="9"/>
  <c r="V2417" i="9"/>
  <c r="V2409" i="9"/>
  <c r="V2401" i="9"/>
  <c r="V2393" i="9"/>
  <c r="V2385" i="9"/>
  <c r="V2377" i="9"/>
  <c r="V2369" i="9"/>
  <c r="V2361" i="9"/>
  <c r="V2353" i="9"/>
  <c r="V2345" i="9"/>
  <c r="V2337" i="9"/>
  <c r="V2329" i="9"/>
  <c r="V2321" i="9"/>
  <c r="V2313" i="9"/>
  <c r="V2305" i="9"/>
  <c r="V2297" i="9"/>
  <c r="V2289" i="9"/>
  <c r="V2281" i="9"/>
  <c r="V2273" i="9"/>
  <c r="V2265" i="9"/>
  <c r="V2257" i="9"/>
  <c r="V2249" i="9"/>
  <c r="V2241" i="9"/>
  <c r="V2233" i="9"/>
  <c r="V2225" i="9"/>
  <c r="V2217" i="9"/>
  <c r="V4200" i="9"/>
  <c r="V3889" i="9"/>
  <c r="V3565" i="9"/>
  <c r="V3525" i="9"/>
  <c r="V3493" i="9"/>
  <c r="V3461" i="9"/>
  <c r="V3429" i="9"/>
  <c r="V3397" i="9"/>
  <c r="V3365" i="9"/>
  <c r="V3333" i="9"/>
  <c r="V3301" i="9"/>
  <c r="V3278" i="9"/>
  <c r="V3262" i="9"/>
  <c r="V3246" i="9"/>
  <c r="V3230" i="9"/>
  <c r="V3214" i="9"/>
  <c r="V3198" i="9"/>
  <c r="V3182" i="9"/>
  <c r="V3166" i="9"/>
  <c r="V3150" i="9"/>
  <c r="V3134" i="9"/>
  <c r="V3118" i="9"/>
  <c r="V3102" i="9"/>
  <c r="V3086" i="9"/>
  <c r="V3070" i="9"/>
  <c r="V3054" i="9"/>
  <c r="V3038" i="9"/>
  <c r="V3035" i="9"/>
  <c r="V3027" i="9"/>
  <c r="V3019" i="9"/>
  <c r="V3011" i="9"/>
  <c r="V3003" i="9"/>
  <c r="V2995" i="9"/>
  <c r="V2987" i="9"/>
  <c r="V2979" i="9"/>
  <c r="V2971" i="9"/>
  <c r="V2963" i="9"/>
  <c r="V2955" i="9"/>
  <c r="V2947" i="9"/>
  <c r="V2939" i="9"/>
  <c r="V3535" i="9"/>
  <c r="V3407" i="9"/>
  <c r="V3264" i="9"/>
  <c r="V3200" i="9"/>
  <c r="V3136" i="9"/>
  <c r="V3072" i="9"/>
  <c r="V3013" i="9"/>
  <c r="V2981" i="9"/>
  <c r="V2949" i="9"/>
  <c r="V2925" i="9"/>
  <c r="V2909" i="9"/>
  <c r="V2893" i="9"/>
  <c r="V2877" i="9"/>
  <c r="V2861" i="9"/>
  <c r="V2845" i="9"/>
  <c r="V2829" i="9"/>
  <c r="V2813" i="9"/>
  <c r="V2797" i="9"/>
  <c r="V2781" i="9"/>
  <c r="V2765" i="9"/>
  <c r="V2749" i="9"/>
  <c r="V2733" i="9"/>
  <c r="V2717" i="9"/>
  <c r="V2701" i="9"/>
  <c r="V2685" i="9"/>
  <c r="V2669" i="9"/>
  <c r="V2653" i="9"/>
  <c r="V2637" i="9"/>
  <c r="V2621" i="9"/>
  <c r="V2605" i="9"/>
  <c r="V2589" i="9"/>
  <c r="V2573" i="9"/>
  <c r="V2557" i="9"/>
  <c r="V2541" i="9"/>
  <c r="V2525" i="9"/>
  <c r="V2509" i="9"/>
  <c r="V2493" i="9"/>
  <c r="V2477" i="9"/>
  <c r="V2461" i="9"/>
  <c r="V2445" i="9"/>
  <c r="V2429" i="9"/>
  <c r="V2413" i="9"/>
  <c r="V2397" i="9"/>
  <c r="V2381" i="9"/>
  <c r="V2365" i="9"/>
  <c r="V2349" i="9"/>
  <c r="V2333" i="9"/>
  <c r="V2317" i="9"/>
  <c r="V2301" i="9"/>
  <c r="V2285" i="9"/>
  <c r="V2269" i="9"/>
  <c r="V2253" i="9"/>
  <c r="V2237" i="9"/>
  <c r="V2221" i="9"/>
  <c r="V2212" i="9"/>
  <c r="V2204" i="9"/>
  <c r="V2196" i="9"/>
  <c r="V2188" i="9"/>
  <c r="V2180" i="9"/>
  <c r="V2172" i="9"/>
  <c r="V2164" i="9"/>
  <c r="V2156" i="9"/>
  <c r="V2148" i="9"/>
  <c r="V2140" i="9"/>
  <c r="V2132" i="9"/>
  <c r="V2124" i="9"/>
  <c r="V2116" i="9"/>
  <c r="V2108" i="9"/>
  <c r="V2100" i="9"/>
  <c r="V2092" i="9"/>
  <c r="V2084" i="9"/>
  <c r="V2076" i="9"/>
  <c r="V2068" i="9"/>
  <c r="V2060" i="9"/>
  <c r="V2052" i="9"/>
  <c r="V2044" i="9"/>
  <c r="V2036" i="9"/>
  <c r="V2028" i="9"/>
  <c r="V2020" i="9"/>
  <c r="V2012" i="9"/>
  <c r="V2004" i="9"/>
  <c r="V1996" i="9"/>
  <c r="V1988" i="9"/>
  <c r="V1980" i="9"/>
  <c r="V1972" i="9"/>
  <c r="V1964" i="9"/>
  <c r="V1956" i="9"/>
  <c r="V1948" i="9"/>
  <c r="V1940" i="9"/>
  <c r="V1932" i="9"/>
  <c r="V1924" i="9"/>
  <c r="V1916" i="9"/>
  <c r="V1908" i="9"/>
  <c r="V1900" i="9"/>
  <c r="V1892" i="9"/>
  <c r="V1884" i="9"/>
  <c r="V1876" i="9"/>
  <c r="V1868" i="9"/>
  <c r="V1860" i="9"/>
  <c r="V1852" i="9"/>
  <c r="V1844" i="9"/>
  <c r="V1836" i="9"/>
  <c r="V1828" i="9"/>
  <c r="V1820" i="9"/>
  <c r="V1812" i="9"/>
  <c r="V1804" i="9"/>
  <c r="V1796" i="9"/>
  <c r="V1574" i="9"/>
  <c r="V1514" i="9"/>
  <c r="V1510" i="9"/>
  <c r="V1506" i="9"/>
  <c r="V1502" i="9"/>
  <c r="V1496" i="9"/>
  <c r="V1492" i="9"/>
  <c r="V1488" i="9"/>
  <c r="V1484" i="9"/>
  <c r="V1480" i="9"/>
  <c r="V1478" i="9"/>
  <c r="V1474" i="9"/>
  <c r="V1470" i="9"/>
  <c r="V1466" i="9"/>
  <c r="V1462" i="9"/>
  <c r="V1458" i="9"/>
  <c r="V1454" i="9"/>
  <c r="V1450" i="9"/>
  <c r="V1446" i="9"/>
  <c r="V1442" i="9"/>
  <c r="V1438" i="9"/>
  <c r="V1434" i="9"/>
  <c r="V1430" i="9"/>
  <c r="V1426" i="9"/>
  <c r="V1422" i="9"/>
  <c r="V1418" i="9"/>
  <c r="V1414" i="9"/>
  <c r="V1410" i="9"/>
  <c r="V1406" i="9"/>
  <c r="V1400" i="9"/>
  <c r="V1396" i="9"/>
  <c r="V1392" i="9"/>
  <c r="V1388" i="9"/>
  <c r="V1384" i="9"/>
  <c r="V1380" i="9"/>
  <c r="V1376" i="9"/>
  <c r="V1372" i="9"/>
  <c r="V1368" i="9"/>
  <c r="V1364" i="9"/>
  <c r="V1360" i="9"/>
  <c r="V1356" i="9"/>
  <c r="V1352" i="9"/>
  <c r="V1348" i="9"/>
  <c r="V1344" i="9"/>
  <c r="V1340" i="9"/>
  <c r="V1336" i="9"/>
  <c r="V1332" i="9"/>
  <c r="V1328" i="9"/>
  <c r="V1324" i="9"/>
  <c r="V1320" i="9"/>
  <c r="V1316" i="9"/>
  <c r="V1312" i="9"/>
  <c r="V1308" i="9"/>
  <c r="V1304" i="9"/>
  <c r="V1300" i="9"/>
  <c r="V1296" i="9"/>
  <c r="V1292" i="9"/>
  <c r="V1288" i="9"/>
  <c r="V1284" i="9"/>
  <c r="V1280" i="9"/>
  <c r="V1276" i="9"/>
  <c r="V1272" i="9"/>
  <c r="V1268" i="9"/>
  <c r="V1264" i="9"/>
  <c r="V1258" i="9"/>
  <c r="V1254" i="9"/>
  <c r="V1250" i="9"/>
  <c r="V1246" i="9"/>
  <c r="V1242" i="9"/>
  <c r="V1238" i="9"/>
  <c r="V1234" i="9"/>
  <c r="V1230" i="9"/>
  <c r="V1226" i="9"/>
  <c r="V1222" i="9"/>
  <c r="V1218" i="9"/>
  <c r="V1214" i="9"/>
  <c r="V1210" i="9"/>
  <c r="V1206" i="9"/>
  <c r="V1202" i="9"/>
  <c r="V1198" i="9"/>
  <c r="V1194" i="9"/>
  <c r="V1190" i="9"/>
  <c r="V1186" i="9"/>
  <c r="V1182" i="9"/>
  <c r="V1178" i="9"/>
  <c r="V1174" i="9"/>
  <c r="V1170" i="9"/>
  <c r="V1166" i="9"/>
  <c r="V1162" i="9"/>
  <c r="V1158" i="9"/>
  <c r="V1154" i="9"/>
  <c r="V1150" i="9"/>
  <c r="V1146" i="9"/>
  <c r="V1142" i="9"/>
  <c r="V1138" i="9"/>
  <c r="V1136" i="9"/>
  <c r="V1134" i="9"/>
  <c r="V1132" i="9"/>
  <c r="V1130" i="9"/>
  <c r="V1124" i="9"/>
  <c r="V1122" i="9"/>
  <c r="V1118" i="9"/>
  <c r="V1114" i="9"/>
  <c r="V1108" i="9"/>
  <c r="V1104" i="9"/>
  <c r="V1102" i="9"/>
  <c r="V1098" i="9"/>
  <c r="V1094" i="9"/>
  <c r="V1090" i="9"/>
  <c r="V1086" i="9"/>
  <c r="V1082" i="9"/>
  <c r="V1078" i="9"/>
  <c r="V1074" i="9"/>
  <c r="V1070" i="9"/>
  <c r="V1066" i="9"/>
  <c r="V1062" i="9"/>
  <c r="V1058" i="9"/>
  <c r="V1054" i="9"/>
  <c r="V1050" i="9"/>
  <c r="V1046" i="9"/>
  <c r="V1042" i="9"/>
  <c r="V1038" i="9"/>
  <c r="V1034" i="9"/>
  <c r="V1030" i="9"/>
  <c r="V1026" i="9"/>
  <c r="V1022" i="9"/>
  <c r="V1018" i="9"/>
  <c r="V1014" i="9"/>
  <c r="V1010" i="9"/>
  <c r="V1006" i="9"/>
  <c r="V1002" i="9"/>
  <c r="V998" i="9"/>
  <c r="V994" i="9"/>
  <c r="V990" i="9"/>
  <c r="V986" i="9"/>
  <c r="V982" i="9"/>
  <c r="V978" i="9"/>
  <c r="V974" i="9"/>
  <c r="V970" i="9"/>
  <c r="V966" i="9"/>
  <c r="V964" i="9"/>
  <c r="V960" i="9"/>
  <c r="V954" i="9"/>
  <c r="V950" i="9"/>
  <c r="V946" i="9"/>
  <c r="V944" i="9"/>
  <c r="V940" i="9"/>
  <c r="V936" i="9"/>
  <c r="V932" i="9"/>
  <c r="V928" i="9"/>
  <c r="V924" i="9"/>
  <c r="V920" i="9"/>
  <c r="V916" i="9"/>
  <c r="V912" i="9"/>
  <c r="V908" i="9"/>
  <c r="V904" i="9"/>
  <c r="V900" i="9"/>
  <c r="V896" i="9"/>
  <c r="V892" i="9"/>
  <c r="V888" i="9"/>
  <c r="V884" i="9"/>
  <c r="V880" i="9"/>
  <c r="V876" i="9"/>
  <c r="V872" i="9"/>
  <c r="V868" i="9"/>
  <c r="V864" i="9"/>
  <c r="V860" i="9"/>
  <c r="V856" i="9"/>
  <c r="V852" i="9"/>
  <c r="V848" i="9"/>
  <c r="V844" i="9"/>
  <c r="V838" i="9"/>
  <c r="V836" i="9"/>
  <c r="V830" i="9"/>
  <c r="V826" i="9"/>
  <c r="V822" i="9"/>
  <c r="V818" i="9"/>
  <c r="V814" i="9"/>
  <c r="V810" i="9"/>
  <c r="V808" i="9"/>
  <c r="V804" i="9"/>
  <c r="V800" i="9"/>
  <c r="V794" i="9"/>
  <c r="V792" i="9"/>
  <c r="V788" i="9"/>
  <c r="V784" i="9"/>
  <c r="V780" i="9"/>
  <c r="V776" i="9"/>
  <c r="V772" i="9"/>
  <c r="V768" i="9"/>
  <c r="V764" i="9"/>
  <c r="V760" i="9"/>
  <c r="V756" i="9"/>
  <c r="V752" i="9"/>
  <c r="V748" i="9"/>
  <c r="V744" i="9"/>
  <c r="V740" i="9"/>
  <c r="V736" i="9"/>
  <c r="V732" i="9"/>
  <c r="V728" i="9"/>
  <c r="V724" i="9"/>
  <c r="V720" i="9"/>
  <c r="V716" i="9"/>
  <c r="V712" i="9"/>
  <c r="V708" i="9"/>
  <c r="V706" i="9"/>
  <c r="V702" i="9"/>
  <c r="V698" i="9"/>
  <c r="V694" i="9"/>
  <c r="V690" i="9"/>
  <c r="V686" i="9"/>
  <c r="V682" i="9"/>
  <c r="V678" i="9"/>
  <c r="V674" i="9"/>
  <c r="V670" i="9"/>
  <c r="V666" i="9"/>
  <c r="V662" i="9"/>
  <c r="V660" i="9"/>
  <c r="V656" i="9"/>
  <c r="V652" i="9"/>
  <c r="V648" i="9"/>
  <c r="V644" i="9"/>
  <c r="V640" i="9"/>
  <c r="V636" i="9"/>
  <c r="V632" i="9"/>
  <c r="V628" i="9"/>
  <c r="V624" i="9"/>
  <c r="V620" i="9"/>
  <c r="V616" i="9"/>
  <c r="V612" i="9"/>
  <c r="V608" i="9"/>
  <c r="V604" i="9"/>
  <c r="V600" i="9"/>
  <c r="V596" i="9"/>
  <c r="V592" i="9"/>
  <c r="V586" i="9"/>
  <c r="V582" i="9"/>
  <c r="V578" i="9"/>
  <c r="V574" i="9"/>
  <c r="V570" i="9"/>
  <c r="V566" i="9"/>
  <c r="V562" i="9"/>
  <c r="V558" i="9"/>
  <c r="V554" i="9"/>
  <c r="V550" i="9"/>
  <c r="V546" i="9"/>
  <c r="V542" i="9"/>
  <c r="V538" i="9"/>
  <c r="V534" i="9"/>
  <c r="V530" i="9"/>
  <c r="V526" i="9"/>
  <c r="V522" i="9"/>
  <c r="V520" i="9"/>
  <c r="V516" i="9"/>
  <c r="V512" i="9"/>
  <c r="V508" i="9"/>
  <c r="V504" i="9"/>
  <c r="V500" i="9"/>
  <c r="V496" i="9"/>
  <c r="V492" i="9"/>
  <c r="V488" i="9"/>
  <c r="V484" i="9"/>
  <c r="V480" i="9"/>
  <c r="V474" i="9"/>
  <c r="V470" i="9"/>
  <c r="V466" i="9"/>
  <c r="V462" i="9"/>
  <c r="V458" i="9"/>
  <c r="V454" i="9"/>
  <c r="V450" i="9"/>
  <c r="V446" i="9"/>
  <c r="V442" i="9"/>
  <c r="V438" i="9"/>
  <c r="V434" i="9"/>
  <c r="V430" i="9"/>
  <c r="V426" i="9"/>
  <c r="V422" i="9"/>
  <c r="V418" i="9"/>
  <c r="V414" i="9"/>
  <c r="V410" i="9"/>
  <c r="V408" i="9"/>
  <c r="V404" i="9"/>
  <c r="V400" i="9"/>
  <c r="V394" i="9"/>
  <c r="V392" i="9"/>
  <c r="V388" i="9"/>
  <c r="V384" i="9"/>
  <c r="V378" i="9"/>
  <c r="V374" i="9"/>
  <c r="V372" i="9"/>
  <c r="V368" i="9"/>
  <c r="V364" i="9"/>
  <c r="V360" i="9"/>
  <c r="V354" i="9"/>
  <c r="V350" i="9"/>
  <c r="V348" i="9"/>
  <c r="V344" i="9"/>
  <c r="V340" i="9"/>
  <c r="V336" i="9"/>
  <c r="V332" i="9"/>
  <c r="V328" i="9"/>
  <c r="V324" i="9"/>
  <c r="V318" i="9"/>
  <c r="V316" i="9"/>
  <c r="V312" i="9"/>
  <c r="V308" i="9"/>
  <c r="V304" i="9"/>
  <c r="V300" i="9"/>
  <c r="V296" i="9"/>
  <c r="V292" i="9"/>
  <c r="V288" i="9"/>
  <c r="V284" i="9"/>
  <c r="V280" i="9"/>
  <c r="V276" i="9"/>
  <c r="V272" i="9"/>
  <c r="V268" i="9"/>
  <c r="V264" i="9"/>
  <c r="V260" i="9"/>
  <c r="V256" i="9"/>
  <c r="V252" i="9"/>
  <c r="V250" i="9"/>
  <c r="V246" i="9"/>
  <c r="V242" i="9"/>
  <c r="V238" i="9"/>
  <c r="V234" i="9"/>
  <c r="V230" i="9"/>
  <c r="V226" i="9"/>
  <c r="V222" i="9"/>
  <c r="V218" i="9"/>
  <c r="V214" i="9"/>
  <c r="V210" i="9"/>
  <c r="V206" i="9"/>
  <c r="V202" i="9"/>
  <c r="V198" i="9"/>
  <c r="V194" i="9"/>
  <c r="V190" i="9"/>
  <c r="V186" i="9"/>
  <c r="V182" i="9"/>
  <c r="V178" i="9"/>
  <c r="V174" i="9"/>
  <c r="V170" i="9"/>
  <c r="V166" i="9"/>
  <c r="V162" i="9"/>
  <c r="V158" i="9"/>
  <c r="V154" i="9"/>
  <c r="V150" i="9"/>
  <c r="V146" i="9"/>
  <c r="V142" i="9"/>
  <c r="V138" i="9"/>
  <c r="V134" i="9"/>
  <c r="V130" i="9"/>
  <c r="V126" i="9"/>
  <c r="V122" i="9"/>
  <c r="V118" i="9"/>
  <c r="V114" i="9"/>
  <c r="V112" i="9"/>
  <c r="V108" i="9"/>
  <c r="V104" i="9"/>
  <c r="V100" i="9"/>
  <c r="V96" i="9"/>
  <c r="V92" i="9"/>
  <c r="V88" i="9"/>
  <c r="V84" i="9"/>
  <c r="V80" i="9"/>
  <c r="V76" i="9"/>
  <c r="V72" i="9"/>
  <c r="V68" i="9"/>
  <c r="V64" i="9"/>
  <c r="V60" i="9"/>
  <c r="V56" i="9"/>
  <c r="V52" i="9"/>
  <c r="V48" i="9"/>
  <c r="V44" i="9"/>
  <c r="V40" i="9"/>
  <c r="V36" i="9"/>
  <c r="V32" i="9"/>
  <c r="V28" i="9"/>
  <c r="V24" i="9"/>
  <c r="V20" i="9"/>
  <c r="V18" i="9"/>
  <c r="V14" i="9"/>
  <c r="V10" i="9"/>
  <c r="V6" i="9"/>
  <c r="V2" i="9"/>
  <c r="V3471" i="9"/>
  <c r="V3232" i="9"/>
  <c r="V3104" i="9"/>
  <c r="V3029" i="9"/>
  <c r="V2933" i="9"/>
  <c r="V2901" i="9"/>
  <c r="V2869" i="9"/>
  <c r="V2837" i="9"/>
  <c r="V2805" i="9"/>
  <c r="V2773" i="9"/>
  <c r="V2741" i="9"/>
  <c r="V2709" i="9"/>
  <c r="V2693" i="9"/>
  <c r="V2661" i="9"/>
  <c r="V2629" i="9"/>
  <c r="V2597" i="9"/>
  <c r="V2565" i="9"/>
  <c r="V2533" i="9"/>
  <c r="V2501" i="9"/>
  <c r="V2469" i="9"/>
  <c r="V2437" i="9"/>
  <c r="V2405" i="9"/>
  <c r="V2373" i="9"/>
  <c r="V2341" i="9"/>
  <c r="V2309" i="9"/>
  <c r="V2277" i="9"/>
  <c r="V2245" i="9"/>
  <c r="V2208" i="9"/>
  <c r="V2192" i="9"/>
  <c r="V2176" i="9"/>
  <c r="V2160" i="9"/>
  <c r="V2144" i="9"/>
  <c r="V2128" i="9"/>
  <c r="V2112" i="9"/>
  <c r="V2088" i="9"/>
  <c r="V2072" i="9"/>
  <c r="V2056" i="9"/>
  <c r="V2040" i="9"/>
  <c r="V2024" i="9"/>
  <c r="V2016" i="9"/>
  <c r="V2000" i="9"/>
  <c r="V1984" i="9"/>
  <c r="V1968" i="9"/>
  <c r="V1952" i="9"/>
  <c r="V1936" i="9"/>
  <c r="V1920" i="9"/>
  <c r="V1904" i="9"/>
  <c r="V1888" i="9"/>
  <c r="V1872" i="9"/>
  <c r="V1856" i="9"/>
  <c r="V1840" i="9"/>
  <c r="V1824" i="9"/>
  <c r="V1808" i="9"/>
  <c r="V1792" i="9"/>
  <c r="V3439" i="9"/>
  <c r="V3280" i="9"/>
  <c r="V3152" i="9"/>
  <c r="V3503" i="9"/>
  <c r="V3375" i="9"/>
  <c r="V3248" i="9"/>
  <c r="V3184" i="9"/>
  <c r="V3120" i="9"/>
  <c r="V3056" i="9"/>
  <c r="V3005" i="9"/>
  <c r="V2973" i="9"/>
  <c r="V2941" i="9"/>
  <c r="V2931" i="9"/>
  <c r="V2915" i="9"/>
  <c r="V2899" i="9"/>
  <c r="V2883" i="9"/>
  <c r="V2867" i="9"/>
  <c r="V2851" i="9"/>
  <c r="V2835" i="9"/>
  <c r="V2819" i="9"/>
  <c r="V2803" i="9"/>
  <c r="V2787" i="9"/>
  <c r="V2771" i="9"/>
  <c r="V2755" i="9"/>
  <c r="V2739" i="9"/>
  <c r="V2723" i="9"/>
  <c r="V2707" i="9"/>
  <c r="V2691" i="9"/>
  <c r="V2675" i="9"/>
  <c r="V2659" i="9"/>
  <c r="V2643" i="9"/>
  <c r="V2627" i="9"/>
  <c r="V2611" i="9"/>
  <c r="V2595" i="9"/>
  <c r="V2579" i="9"/>
  <c r="V2563" i="9"/>
  <c r="V2547" i="9"/>
  <c r="V2531" i="9"/>
  <c r="V2515" i="9"/>
  <c r="V2499" i="9"/>
  <c r="V2483" i="9"/>
  <c r="V2467" i="9"/>
  <c r="V2451" i="9"/>
  <c r="V2435" i="9"/>
  <c r="V2419" i="9"/>
  <c r="V2403" i="9"/>
  <c r="V2387" i="9"/>
  <c r="V2371" i="9"/>
  <c r="V2355" i="9"/>
  <c r="V2339" i="9"/>
  <c r="V2323" i="9"/>
  <c r="V2307" i="9"/>
  <c r="V2291" i="9"/>
  <c r="V2275" i="9"/>
  <c r="V2259" i="9"/>
  <c r="V2243" i="9"/>
  <c r="V2227" i="9"/>
  <c r="V2214" i="9"/>
  <c r="V2206" i="9"/>
  <c r="V2198" i="9"/>
  <c r="V2190" i="9"/>
  <c r="V2182" i="9"/>
  <c r="V2174" i="9"/>
  <c r="V2166" i="9"/>
  <c r="V2158" i="9"/>
  <c r="V2150" i="9"/>
  <c r="V2142" i="9"/>
  <c r="V2134" i="9"/>
  <c r="V2126" i="9"/>
  <c r="V2118" i="9"/>
  <c r="V2110" i="9"/>
  <c r="V2102" i="9"/>
  <c r="V2094" i="9"/>
  <c r="V2086" i="9"/>
  <c r="V2078" i="9"/>
  <c r="V2070" i="9"/>
  <c r="V2062" i="9"/>
  <c r="V2054" i="9"/>
  <c r="V2046" i="9"/>
  <c r="V2038" i="9"/>
  <c r="V2030" i="9"/>
  <c r="V2022" i="9"/>
  <c r="V2014" i="9"/>
  <c r="V2006" i="9"/>
  <c r="V1998" i="9"/>
  <c r="V1990" i="9"/>
  <c r="V1982" i="9"/>
  <c r="V1974" i="9"/>
  <c r="V1966" i="9"/>
  <c r="V1958" i="9"/>
  <c r="V1950" i="9"/>
  <c r="V1942" i="9"/>
  <c r="V1934" i="9"/>
  <c r="V1926" i="9"/>
  <c r="V1918" i="9"/>
  <c r="V1910" i="9"/>
  <c r="V1902" i="9"/>
  <c r="V1894" i="9"/>
  <c r="V1886" i="9"/>
  <c r="V1878" i="9"/>
  <c r="V1870" i="9"/>
  <c r="V1862" i="9"/>
  <c r="V1854" i="9"/>
  <c r="V1846" i="9"/>
  <c r="V1838" i="9"/>
  <c r="V1830" i="9"/>
  <c r="V1822" i="9"/>
  <c r="V1814" i="9"/>
  <c r="V1806" i="9"/>
  <c r="V1798" i="9"/>
  <c r="V1790" i="9"/>
  <c r="V1788" i="9"/>
  <c r="V1786" i="9"/>
  <c r="V1784" i="9"/>
  <c r="V1782" i="9"/>
  <c r="V1780" i="9"/>
  <c r="V1778" i="9"/>
  <c r="V1776" i="9"/>
  <c r="V1774" i="9"/>
  <c r="V1772" i="9"/>
  <c r="V1770" i="9"/>
  <c r="V1768" i="9"/>
  <c r="V1766" i="9"/>
  <c r="V1764" i="9"/>
  <c r="V1762" i="9"/>
  <c r="V1760" i="9"/>
  <c r="V1758" i="9"/>
  <c r="V1756" i="9"/>
  <c r="V1754" i="9"/>
  <c r="V1752" i="9"/>
  <c r="V1750" i="9"/>
  <c r="V1748" i="9"/>
  <c r="V1746" i="9"/>
  <c r="V1744" i="9"/>
  <c r="V1742" i="9"/>
  <c r="V1740" i="9"/>
  <c r="V1738" i="9"/>
  <c r="V1736" i="9"/>
  <c r="V1734" i="9"/>
  <c r="V1732" i="9"/>
  <c r="V1730" i="9"/>
  <c r="V1728" i="9"/>
  <c r="V1726" i="9"/>
  <c r="V1724" i="9"/>
  <c r="V1722" i="9"/>
  <c r="V1720" i="9"/>
  <c r="V1718" i="9"/>
  <c r="V1716" i="9"/>
  <c r="V1714" i="9"/>
  <c r="V1712" i="9"/>
  <c r="V1710" i="9"/>
  <c r="V1708" i="9"/>
  <c r="V1706" i="9"/>
  <c r="V1704" i="9"/>
  <c r="V1702" i="9"/>
  <c r="V1700" i="9"/>
  <c r="V1698" i="9"/>
  <c r="V1696" i="9"/>
  <c r="V1694" i="9"/>
  <c r="V1692" i="9"/>
  <c r="V1690" i="9"/>
  <c r="V1688" i="9"/>
  <c r="V1686" i="9"/>
  <c r="V1684" i="9"/>
  <c r="V1682" i="9"/>
  <c r="V1680" i="9"/>
  <c r="V1678" i="9"/>
  <c r="V1676" i="9"/>
  <c r="V1674" i="9"/>
  <c r="V1672" i="9"/>
  <c r="V1670" i="9"/>
  <c r="V1668" i="9"/>
  <c r="V1666" i="9"/>
  <c r="V1664" i="9"/>
  <c r="V1662" i="9"/>
  <c r="V1660" i="9"/>
  <c r="V1658" i="9"/>
  <c r="V1656" i="9"/>
  <c r="V1654" i="9"/>
  <c r="V1652" i="9"/>
  <c r="V1650" i="9"/>
  <c r="V1648" i="9"/>
  <c r="V1646" i="9"/>
  <c r="V1644" i="9"/>
  <c r="V1642" i="9"/>
  <c r="V1640" i="9"/>
  <c r="V1638" i="9"/>
  <c r="V1636" i="9"/>
  <c r="V1634" i="9"/>
  <c r="V1632" i="9"/>
  <c r="V1630" i="9"/>
  <c r="V1628" i="9"/>
  <c r="V1626" i="9"/>
  <c r="V1624" i="9"/>
  <c r="V1622" i="9"/>
  <c r="V1620" i="9"/>
  <c r="V1618" i="9"/>
  <c r="V1616" i="9"/>
  <c r="V1614" i="9"/>
  <c r="V1612" i="9"/>
  <c r="V1610" i="9"/>
  <c r="V1608" i="9"/>
  <c r="V1606" i="9"/>
  <c r="V1604" i="9"/>
  <c r="V1602" i="9"/>
  <c r="V1600" i="9"/>
  <c r="V1598" i="9"/>
  <c r="V1596" i="9"/>
  <c r="V1594" i="9"/>
  <c r="V1592" i="9"/>
  <c r="V1590" i="9"/>
  <c r="V1588" i="9"/>
  <c r="V1586" i="9"/>
  <c r="V1584" i="9"/>
  <c r="V1582" i="9"/>
  <c r="V1580" i="9"/>
  <c r="V1578" i="9"/>
  <c r="V1576" i="9"/>
  <c r="V1572" i="9"/>
  <c r="V1570" i="9"/>
  <c r="V1568" i="9"/>
  <c r="V1566" i="9"/>
  <c r="V1564" i="9"/>
  <c r="V1562" i="9"/>
  <c r="V1560" i="9"/>
  <c r="V1558" i="9"/>
  <c r="V1556" i="9"/>
  <c r="V1554" i="9"/>
  <c r="V1552" i="9"/>
  <c r="V1550" i="9"/>
  <c r="V1548" i="9"/>
  <c r="V1546" i="9"/>
  <c r="V1544" i="9"/>
  <c r="V1542" i="9"/>
  <c r="V1540" i="9"/>
  <c r="V1538" i="9"/>
  <c r="V1536" i="9"/>
  <c r="V1534" i="9"/>
  <c r="V1532" i="9"/>
  <c r="V1530" i="9"/>
  <c r="V1528" i="9"/>
  <c r="V1526" i="9"/>
  <c r="V1524" i="9"/>
  <c r="V1522" i="9"/>
  <c r="V1520" i="9"/>
  <c r="V1518" i="9"/>
  <c r="V1516" i="9"/>
  <c r="V1512" i="9"/>
  <c r="V1508" i="9"/>
  <c r="V1504" i="9"/>
  <c r="V1500" i="9"/>
  <c r="V1498" i="9"/>
  <c r="V1494" i="9"/>
  <c r="V1490" i="9"/>
  <c r="V1486" i="9"/>
  <c r="V1482" i="9"/>
  <c r="V1476" i="9"/>
  <c r="V1472" i="9"/>
  <c r="V1468" i="9"/>
  <c r="V1464" i="9"/>
  <c r="V1460" i="9"/>
  <c r="V1456" i="9"/>
  <c r="V1452" i="9"/>
  <c r="V1448" i="9"/>
  <c r="V1444" i="9"/>
  <c r="V1440" i="9"/>
  <c r="V1436" i="9"/>
  <c r="V1432" i="9"/>
  <c r="V1428" i="9"/>
  <c r="V1424" i="9"/>
  <c r="V1420" i="9"/>
  <c r="V1416" i="9"/>
  <c r="V1412" i="9"/>
  <c r="V1408" i="9"/>
  <c r="V1404" i="9"/>
  <c r="V1402" i="9"/>
  <c r="V1398" i="9"/>
  <c r="V1394" i="9"/>
  <c r="V1390" i="9"/>
  <c r="V1386" i="9"/>
  <c r="V1382" i="9"/>
  <c r="V1378" i="9"/>
  <c r="V1374" i="9"/>
  <c r="V1370" i="9"/>
  <c r="V1366" i="9"/>
  <c r="V1362" i="9"/>
  <c r="V1358" i="9"/>
  <c r="V1354" i="9"/>
  <c r="V1350" i="9"/>
  <c r="V1346" i="9"/>
  <c r="V1342" i="9"/>
  <c r="V1338" i="9"/>
  <c r="V1334" i="9"/>
  <c r="V1330" i="9"/>
  <c r="V1326" i="9"/>
  <c r="V1322" i="9"/>
  <c r="V1318" i="9"/>
  <c r="V1314" i="9"/>
  <c r="V1310" i="9"/>
  <c r="V1306" i="9"/>
  <c r="V1302" i="9"/>
  <c r="V1298" i="9"/>
  <c r="V1294" i="9"/>
  <c r="V1290" i="9"/>
  <c r="V1286" i="9"/>
  <c r="V1282" i="9"/>
  <c r="V1278" i="9"/>
  <c r="V1274" i="9"/>
  <c r="V1270" i="9"/>
  <c r="V1266" i="9"/>
  <c r="V1262" i="9"/>
  <c r="V1260" i="9"/>
  <c r="V1256" i="9"/>
  <c r="V1252" i="9"/>
  <c r="V1248" i="9"/>
  <c r="V1244" i="9"/>
  <c r="V1240" i="9"/>
  <c r="V1236" i="9"/>
  <c r="V1232" i="9"/>
  <c r="V1228" i="9"/>
  <c r="V1224" i="9"/>
  <c r="V1220" i="9"/>
  <c r="V1216" i="9"/>
  <c r="V1212" i="9"/>
  <c r="V1208" i="9"/>
  <c r="V1204" i="9"/>
  <c r="V1200" i="9"/>
  <c r="V1196" i="9"/>
  <c r="V1192" i="9"/>
  <c r="V1188" i="9"/>
  <c r="V1184" i="9"/>
  <c r="V1180" i="9"/>
  <c r="V1176" i="9"/>
  <c r="V1172" i="9"/>
  <c r="V1168" i="9"/>
  <c r="V1164" i="9"/>
  <c r="V1160" i="9"/>
  <c r="V1156" i="9"/>
  <c r="V1152" i="9"/>
  <c r="V1148" i="9"/>
  <c r="V1144" i="9"/>
  <c r="V1140" i="9"/>
  <c r="V1128" i="9"/>
  <c r="V1126" i="9"/>
  <c r="V1120" i="9"/>
  <c r="V1116" i="9"/>
  <c r="V1112" i="9"/>
  <c r="V1110" i="9"/>
  <c r="V1106" i="9"/>
  <c r="V1100" i="9"/>
  <c r="V1096" i="9"/>
  <c r="V1092" i="9"/>
  <c r="V1088" i="9"/>
  <c r="V1084" i="9"/>
  <c r="V1080" i="9"/>
  <c r="V1076" i="9"/>
  <c r="V1072" i="9"/>
  <c r="V1068" i="9"/>
  <c r="V1064" i="9"/>
  <c r="V1060" i="9"/>
  <c r="V1056" i="9"/>
  <c r="V1052" i="9"/>
  <c r="V1048" i="9"/>
  <c r="V1044" i="9"/>
  <c r="V1040" i="9"/>
  <c r="V1036" i="9"/>
  <c r="V1032" i="9"/>
  <c r="V1028" i="9"/>
  <c r="V1024" i="9"/>
  <c r="V1020" i="9"/>
  <c r="V1016" i="9"/>
  <c r="V1012" i="9"/>
  <c r="V1008" i="9"/>
  <c r="V1004" i="9"/>
  <c r="V1000" i="9"/>
  <c r="V996" i="9"/>
  <c r="V992" i="9"/>
  <c r="V988" i="9"/>
  <c r="V984" i="9"/>
  <c r="V980" i="9"/>
  <c r="V976" i="9"/>
  <c r="V972" i="9"/>
  <c r="V968" i="9"/>
  <c r="V962" i="9"/>
  <c r="V958" i="9"/>
  <c r="V956" i="9"/>
  <c r="V952" i="9"/>
  <c r="V948" i="9"/>
  <c r="V942" i="9"/>
  <c r="V938" i="9"/>
  <c r="V934" i="9"/>
  <c r="V930" i="9"/>
  <c r="V926" i="9"/>
  <c r="V922" i="9"/>
  <c r="V918" i="9"/>
  <c r="V914" i="9"/>
  <c r="V910" i="9"/>
  <c r="V906" i="9"/>
  <c r="V902" i="9"/>
  <c r="V898" i="9"/>
  <c r="V894" i="9"/>
  <c r="V890" i="9"/>
  <c r="V886" i="9"/>
  <c r="V882" i="9"/>
  <c r="V878" i="9"/>
  <c r="V874" i="9"/>
  <c r="V870" i="9"/>
  <c r="V866" i="9"/>
  <c r="V862" i="9"/>
  <c r="V858" i="9"/>
  <c r="V854" i="9"/>
  <c r="V850" i="9"/>
  <c r="V846" i="9"/>
  <c r="V842" i="9"/>
  <c r="V840" i="9"/>
  <c r="V834" i="9"/>
  <c r="V832" i="9"/>
  <c r="V828" i="9"/>
  <c r="V824" i="9"/>
  <c r="V820" i="9"/>
  <c r="V816" i="9"/>
  <c r="V812" i="9"/>
  <c r="V806" i="9"/>
  <c r="V802" i="9"/>
  <c r="V798" i="9"/>
  <c r="V796" i="9"/>
  <c r="V790" i="9"/>
  <c r="V786" i="9"/>
  <c r="V782" i="9"/>
  <c r="V778" i="9"/>
  <c r="V774" i="9"/>
  <c r="V770" i="9"/>
  <c r="V766" i="9"/>
  <c r="V762" i="9"/>
  <c r="V758" i="9"/>
  <c r="V754" i="9"/>
  <c r="V750" i="9"/>
  <c r="V746" i="9"/>
  <c r="V742" i="9"/>
  <c r="V738" i="9"/>
  <c r="V734" i="9"/>
  <c r="V730" i="9"/>
  <c r="V726" i="9"/>
  <c r="V722" i="9"/>
  <c r="V718" i="9"/>
  <c r="V714" i="9"/>
  <c r="V710" i="9"/>
  <c r="V704" i="9"/>
  <c r="V700" i="9"/>
  <c r="V696" i="9"/>
  <c r="V692" i="9"/>
  <c r="V688" i="9"/>
  <c r="V684" i="9"/>
  <c r="V680" i="9"/>
  <c r="V676" i="9"/>
  <c r="V672" i="9"/>
  <c r="V668" i="9"/>
  <c r="V664" i="9"/>
  <c r="V658" i="9"/>
  <c r="V654" i="9"/>
  <c r="V650" i="9"/>
  <c r="V646" i="9"/>
  <c r="V642" i="9"/>
  <c r="V638" i="9"/>
  <c r="V634" i="9"/>
  <c r="V630" i="9"/>
  <c r="V626" i="9"/>
  <c r="V622" i="9"/>
  <c r="V618" i="9"/>
  <c r="V614" i="9"/>
  <c r="V610" i="9"/>
  <c r="V606" i="9"/>
  <c r="V602" i="9"/>
  <c r="V598" i="9"/>
  <c r="V594" i="9"/>
  <c r="V590" i="9"/>
  <c r="V588" i="9"/>
  <c r="V584" i="9"/>
  <c r="V580" i="9"/>
  <c r="V576" i="9"/>
  <c r="V572" i="9"/>
  <c r="V568" i="9"/>
  <c r="V564" i="9"/>
  <c r="V560" i="9"/>
  <c r="V556" i="9"/>
  <c r="V552" i="9"/>
  <c r="V548" i="9"/>
  <c r="V544" i="9"/>
  <c r="V540" i="9"/>
  <c r="V536" i="9"/>
  <c r="V532" i="9"/>
  <c r="V528" i="9"/>
  <c r="V524" i="9"/>
  <c r="V518" i="9"/>
  <c r="V514" i="9"/>
  <c r="V510" i="9"/>
  <c r="V506" i="9"/>
  <c r="V502" i="9"/>
  <c r="V498" i="9"/>
  <c r="V494" i="9"/>
  <c r="V490" i="9"/>
  <c r="V486" i="9"/>
  <c r="V482" i="9"/>
  <c r="V478" i="9"/>
  <c r="V476" i="9"/>
  <c r="V472" i="9"/>
  <c r="V468" i="9"/>
  <c r="V464" i="9"/>
  <c r="V460" i="9"/>
  <c r="V456" i="9"/>
  <c r="V452" i="9"/>
  <c r="V448" i="9"/>
  <c r="V444" i="9"/>
  <c r="V440" i="9"/>
  <c r="V436" i="9"/>
  <c r="V432" i="9"/>
  <c r="V428" i="9"/>
  <c r="V424" i="9"/>
  <c r="V420" i="9"/>
  <c r="V416" i="9"/>
  <c r="V412" i="9"/>
  <c r="V406" i="9"/>
  <c r="V402" i="9"/>
  <c r="V398" i="9"/>
  <c r="V396" i="9"/>
  <c r="V390" i="9"/>
  <c r="V386" i="9"/>
  <c r="V382" i="9"/>
  <c r="V380" i="9"/>
  <c r="V376" i="9"/>
  <c r="V370" i="9"/>
  <c r="V366" i="9"/>
  <c r="V362" i="9"/>
  <c r="V358" i="9"/>
  <c r="V356" i="9"/>
  <c r="V352" i="9"/>
  <c r="V346" i="9"/>
  <c r="V342" i="9"/>
  <c r="V338" i="9"/>
  <c r="V334" i="9"/>
  <c r="V330" i="9"/>
  <c r="V326" i="9"/>
  <c r="V322" i="9"/>
  <c r="V320" i="9"/>
  <c r="V314" i="9"/>
  <c r="V310" i="9"/>
  <c r="V306" i="9"/>
  <c r="V302" i="9"/>
  <c r="V298" i="9"/>
  <c r="V294" i="9"/>
  <c r="V290" i="9"/>
  <c r="V286" i="9"/>
  <c r="V282" i="9"/>
  <c r="V278" i="9"/>
  <c r="V274" i="9"/>
  <c r="V270" i="9"/>
  <c r="V266" i="9"/>
  <c r="V262" i="9"/>
  <c r="V258" i="9"/>
  <c r="V254" i="9"/>
  <c r="V248" i="9"/>
  <c r="V244" i="9"/>
  <c r="V240" i="9"/>
  <c r="V236" i="9"/>
  <c r="V232" i="9"/>
  <c r="V228" i="9"/>
  <c r="V224" i="9"/>
  <c r="V220" i="9"/>
  <c r="V216" i="9"/>
  <c r="V212" i="9"/>
  <c r="V208" i="9"/>
  <c r="V204" i="9"/>
  <c r="V200" i="9"/>
  <c r="V196" i="9"/>
  <c r="V192" i="9"/>
  <c r="V188" i="9"/>
  <c r="V184" i="9"/>
  <c r="V180" i="9"/>
  <c r="V176" i="9"/>
  <c r="V172" i="9"/>
  <c r="V168" i="9"/>
  <c r="V164" i="9"/>
  <c r="V160" i="9"/>
  <c r="V156" i="9"/>
  <c r="V152" i="9"/>
  <c r="V148" i="9"/>
  <c r="V144" i="9"/>
  <c r="V140" i="9"/>
  <c r="V136" i="9"/>
  <c r="V132" i="9"/>
  <c r="V128" i="9"/>
  <c r="V124" i="9"/>
  <c r="V120" i="9"/>
  <c r="V116" i="9"/>
  <c r="V110" i="9"/>
  <c r="V106" i="9"/>
  <c r="V102" i="9"/>
  <c r="V98" i="9"/>
  <c r="V94" i="9"/>
  <c r="V90" i="9"/>
  <c r="V86" i="9"/>
  <c r="V82" i="9"/>
  <c r="V78" i="9"/>
  <c r="V74" i="9"/>
  <c r="V70" i="9"/>
  <c r="V66" i="9"/>
  <c r="V62" i="9"/>
  <c r="V58" i="9"/>
  <c r="V54" i="9"/>
  <c r="V50" i="9"/>
  <c r="V46" i="9"/>
  <c r="V42" i="9"/>
  <c r="V38" i="9"/>
  <c r="V34" i="9"/>
  <c r="V30" i="9"/>
  <c r="V26" i="9"/>
  <c r="V22" i="9"/>
  <c r="V16" i="9"/>
  <c r="V12" i="9"/>
  <c r="V8" i="9"/>
  <c r="V4" i="9"/>
  <c r="V3343" i="9"/>
  <c r="V3168" i="9"/>
  <c r="V3040" i="9"/>
  <c r="V2997" i="9"/>
  <c r="V2965" i="9"/>
  <c r="V2917" i="9"/>
  <c r="V2885" i="9"/>
  <c r="V2853" i="9"/>
  <c r="V2821" i="9"/>
  <c r="V2789" i="9"/>
  <c r="V2757" i="9"/>
  <c r="V2725" i="9"/>
  <c r="V2677" i="9"/>
  <c r="V2645" i="9"/>
  <c r="V2613" i="9"/>
  <c r="V2581" i="9"/>
  <c r="V2549" i="9"/>
  <c r="V2517" i="9"/>
  <c r="V2485" i="9"/>
  <c r="V2453" i="9"/>
  <c r="V2421" i="9"/>
  <c r="V2389" i="9"/>
  <c r="V2357" i="9"/>
  <c r="V2325" i="9"/>
  <c r="V2293" i="9"/>
  <c r="V2261" i="9"/>
  <c r="V2229" i="9"/>
  <c r="V2200" i="9"/>
  <c r="V2184" i="9"/>
  <c r="V2168" i="9"/>
  <c r="V2152" i="9"/>
  <c r="V2136" i="9"/>
  <c r="V2120" i="9"/>
  <c r="V2104" i="9"/>
  <c r="V2096" i="9"/>
  <c r="V2080" i="9"/>
  <c r="V2064" i="9"/>
  <c r="V2048" i="9"/>
  <c r="V2032" i="9"/>
  <c r="V2008" i="9"/>
  <c r="V1992" i="9"/>
  <c r="V1976" i="9"/>
  <c r="V1960" i="9"/>
  <c r="V1944" i="9"/>
  <c r="V1928" i="9"/>
  <c r="V1912" i="9"/>
  <c r="V1896" i="9"/>
  <c r="V1880" i="9"/>
  <c r="V1864" i="9"/>
  <c r="V1848" i="9"/>
  <c r="V1832" i="9"/>
  <c r="V1816" i="9"/>
  <c r="V1800" i="9"/>
  <c r="V4234" i="9"/>
  <c r="V3607" i="9"/>
  <c r="V3311" i="9"/>
  <c r="V3216" i="9"/>
  <c r="V2891" i="9"/>
  <c r="V2827" i="9"/>
  <c r="V2763" i="9"/>
  <c r="V2699" i="9"/>
  <c r="V2635" i="9"/>
  <c r="V2571" i="9"/>
  <c r="V2507" i="9"/>
  <c r="V2443" i="9"/>
  <c r="V2379" i="9"/>
  <c r="V2315" i="9"/>
  <c r="V2251" i="9"/>
  <c r="V2210" i="9"/>
  <c r="V2178" i="9"/>
  <c r="V2146" i="9"/>
  <c r="V2114" i="9"/>
  <c r="V2082" i="9"/>
  <c r="V2050" i="9"/>
  <c r="V2018" i="9"/>
  <c r="V1986" i="9"/>
  <c r="V1954" i="9"/>
  <c r="V1922" i="9"/>
  <c r="V1890" i="9"/>
  <c r="V1858" i="9"/>
  <c r="V1826" i="9"/>
  <c r="V1794" i="9"/>
  <c r="V1785" i="9"/>
  <c r="V1777" i="9"/>
  <c r="V1769" i="9"/>
  <c r="V1761" i="9"/>
  <c r="V1753" i="9"/>
  <c r="V1745" i="9"/>
  <c r="V1737" i="9"/>
  <c r="V1729" i="9"/>
  <c r="V1721" i="9"/>
  <c r="V1713" i="9"/>
  <c r="V1705" i="9"/>
  <c r="V1697" i="9"/>
  <c r="V1689" i="9"/>
  <c r="V1681" i="9"/>
  <c r="V1673" i="9"/>
  <c r="V1665" i="9"/>
  <c r="V1657" i="9"/>
  <c r="V1649" i="9"/>
  <c r="V1641" i="9"/>
  <c r="V1633" i="9"/>
  <c r="V1625" i="9"/>
  <c r="V1617" i="9"/>
  <c r="V1609" i="9"/>
  <c r="V1601" i="9"/>
  <c r="V1593" i="9"/>
  <c r="V1585" i="9"/>
  <c r="V1577" i="9"/>
  <c r="V1569" i="9"/>
  <c r="V1561" i="9"/>
  <c r="V1553" i="9"/>
  <c r="V1545" i="9"/>
  <c r="V1537" i="9"/>
  <c r="V1529" i="9"/>
  <c r="V1521" i="9"/>
  <c r="V1513" i="9"/>
  <c r="V1505" i="9"/>
  <c r="V1497" i="9"/>
  <c r="V1489" i="9"/>
  <c r="V1481" i="9"/>
  <c r="V1473" i="9"/>
  <c r="V1465" i="9"/>
  <c r="V1457" i="9"/>
  <c r="V1449" i="9"/>
  <c r="V1441" i="9"/>
  <c r="V1433" i="9"/>
  <c r="V1425" i="9"/>
  <c r="V1417" i="9"/>
  <c r="V1409" i="9"/>
  <c r="V1401" i="9"/>
  <c r="V1393" i="9"/>
  <c r="V1385" i="9"/>
  <c r="V1377" i="9"/>
  <c r="V1369" i="9"/>
  <c r="V1361" i="9"/>
  <c r="V1353" i="9"/>
  <c r="V1345" i="9"/>
  <c r="V1337" i="9"/>
  <c r="V1329" i="9"/>
  <c r="V1321" i="9"/>
  <c r="V1313" i="9"/>
  <c r="V1305" i="9"/>
  <c r="V1297" i="9"/>
  <c r="V1289" i="9"/>
  <c r="V1281" i="9"/>
  <c r="V1273" i="9"/>
  <c r="V1265" i="9"/>
  <c r="V1257" i="9"/>
  <c r="V1249" i="9"/>
  <c r="V1241" i="9"/>
  <c r="V1233" i="9"/>
  <c r="V1225" i="9"/>
  <c r="V1217" i="9"/>
  <c r="V1209" i="9"/>
  <c r="V1201" i="9"/>
  <c r="V1193" i="9"/>
  <c r="V1185" i="9"/>
  <c r="V1177" i="9"/>
  <c r="V1169" i="9"/>
  <c r="V1161" i="9"/>
  <c r="V1153" i="9"/>
  <c r="V1145" i="9"/>
  <c r="V1137" i="9"/>
  <c r="V1129" i="9"/>
  <c r="V1121" i="9"/>
  <c r="V1113" i="9"/>
  <c r="V1105" i="9"/>
  <c r="V1097" i="9"/>
  <c r="V1089" i="9"/>
  <c r="V1081" i="9"/>
  <c r="V1073" i="9"/>
  <c r="V1065" i="9"/>
  <c r="V1057" i="9"/>
  <c r="V1049" i="9"/>
  <c r="V1041" i="9"/>
  <c r="V1033" i="9"/>
  <c r="V1025" i="9"/>
  <c r="V1017" i="9"/>
  <c r="V1009" i="9"/>
  <c r="V1001" i="9"/>
  <c r="V993" i="9"/>
  <c r="V985" i="9"/>
  <c r="V977" i="9"/>
  <c r="V969" i="9"/>
  <c r="V961" i="9"/>
  <c r="V953" i="9"/>
  <c r="V945" i="9"/>
  <c r="V937" i="9"/>
  <c r="V929" i="9"/>
  <c r="V921" i="9"/>
  <c r="V913" i="9"/>
  <c r="V905" i="9"/>
  <c r="V897" i="9"/>
  <c r="V889" i="9"/>
  <c r="V881" i="9"/>
  <c r="V873" i="9"/>
  <c r="V865" i="9"/>
  <c r="V857" i="9"/>
  <c r="V849" i="9"/>
  <c r="V841" i="9"/>
  <c r="V833" i="9"/>
  <c r="V825" i="9"/>
  <c r="V817" i="9"/>
  <c r="V809" i="9"/>
  <c r="V801" i="9"/>
  <c r="V793" i="9"/>
  <c r="V785" i="9"/>
  <c r="V777" i="9"/>
  <c r="V769" i="9"/>
  <c r="V761" i="9"/>
  <c r="V753" i="9"/>
  <c r="V745" i="9"/>
  <c r="V737" i="9"/>
  <c r="V729" i="9"/>
  <c r="V721" i="9"/>
  <c r="V713" i="9"/>
  <c r="V705" i="9"/>
  <c r="V697" i="9"/>
  <c r="V689" i="9"/>
  <c r="V681" i="9"/>
  <c r="V673" i="9"/>
  <c r="V665" i="9"/>
  <c r="V657" i="9"/>
  <c r="V649" i="9"/>
  <c r="V641" i="9"/>
  <c r="V633" i="9"/>
  <c r="V625" i="9"/>
  <c r="V617" i="9"/>
  <c r="V609" i="9"/>
  <c r="V601" i="9"/>
  <c r="V593" i="9"/>
  <c r="V585" i="9"/>
  <c r="V577" i="9"/>
  <c r="V569" i="9"/>
  <c r="V561" i="9"/>
  <c r="V553" i="9"/>
  <c r="V545" i="9"/>
  <c r="V537" i="9"/>
  <c r="V529" i="9"/>
  <c r="V521" i="9"/>
  <c r="V513" i="9"/>
  <c r="V505" i="9"/>
  <c r="V497" i="9"/>
  <c r="V489" i="9"/>
  <c r="V481" i="9"/>
  <c r="V473" i="9"/>
  <c r="V465" i="9"/>
  <c r="V457" i="9"/>
  <c r="V449" i="9"/>
  <c r="V441" i="9"/>
  <c r="V433" i="9"/>
  <c r="V425" i="9"/>
  <c r="V417" i="9"/>
  <c r="V409" i="9"/>
  <c r="V401" i="9"/>
  <c r="V393" i="9"/>
  <c r="V385" i="9"/>
  <c r="V377" i="9"/>
  <c r="V369" i="9"/>
  <c r="V361" i="9"/>
  <c r="V353" i="9"/>
  <c r="V345" i="9"/>
  <c r="V337" i="9"/>
  <c r="V329" i="9"/>
  <c r="V321" i="9"/>
  <c r="V313" i="9"/>
  <c r="V305" i="9"/>
  <c r="V297" i="9"/>
  <c r="V289" i="9"/>
  <c r="V281" i="9"/>
  <c r="V273" i="9"/>
  <c r="V265" i="9"/>
  <c r="V257" i="9"/>
  <c r="V249" i="9"/>
  <c r="V241" i="9"/>
  <c r="V233" i="9"/>
  <c r="V225" i="9"/>
  <c r="V217" i="9"/>
  <c r="V209" i="9"/>
  <c r="V201" i="9"/>
  <c r="V193" i="9"/>
  <c r="V185" i="9"/>
  <c r="V177" i="9"/>
  <c r="V169" i="9"/>
  <c r="V161" i="9"/>
  <c r="V153" i="9"/>
  <c r="V145" i="9"/>
  <c r="V137" i="9"/>
  <c r="V129" i="9"/>
  <c r="V121" i="9"/>
  <c r="V113" i="9"/>
  <c r="V105" i="9"/>
  <c r="V97" i="9"/>
  <c r="V89" i="9"/>
  <c r="V81" i="9"/>
  <c r="V73" i="9"/>
  <c r="V65" i="9"/>
  <c r="V57" i="9"/>
  <c r="V49" i="9"/>
  <c r="V41" i="9"/>
  <c r="V33" i="9"/>
  <c r="V25" i="9"/>
  <c r="V17" i="9"/>
  <c r="V9" i="9"/>
  <c r="V2923" i="9"/>
  <c r="V2795" i="9"/>
  <c r="V2731" i="9"/>
  <c r="V2603" i="9"/>
  <c r="V2475" i="9"/>
  <c r="V2347" i="9"/>
  <c r="V2219" i="9"/>
  <c r="V2130" i="9"/>
  <c r="V2098" i="9"/>
  <c r="V2002" i="9"/>
  <c r="V1938" i="9"/>
  <c r="V1906" i="9"/>
  <c r="V1842" i="9"/>
  <c r="V1789" i="9"/>
  <c r="V1773" i="9"/>
  <c r="V1757" i="9"/>
  <c r="V1741" i="9"/>
  <c r="V1725" i="9"/>
  <c r="V1709" i="9"/>
  <c r="V1693" i="9"/>
  <c r="V1669" i="9"/>
  <c r="V1661" i="9"/>
  <c r="V1645" i="9"/>
  <c r="V1629" i="9"/>
  <c r="V1605" i="9"/>
  <c r="V1589" i="9"/>
  <c r="V1573" i="9"/>
  <c r="V1557" i="9"/>
  <c r="V1541" i="9"/>
  <c r="V1525" i="9"/>
  <c r="V1509" i="9"/>
  <c r="V1493" i="9"/>
  <c r="V1485" i="9"/>
  <c r="V1469" i="9"/>
  <c r="V1453" i="9"/>
  <c r="V1437" i="9"/>
  <c r="V1413" i="9"/>
  <c r="V1397" i="9"/>
  <c r="V1381" i="9"/>
  <c r="V1373" i="9"/>
  <c r="V1357" i="9"/>
  <c r="V1341" i="9"/>
  <c r="V1325" i="9"/>
  <c r="V1309" i="9"/>
  <c r="V1293" i="9"/>
  <c r="V1269" i="9"/>
  <c r="V1253" i="9"/>
  <c r="V1237" i="9"/>
  <c r="V1221" i="9"/>
  <c r="V1205" i="9"/>
  <c r="V1189" i="9"/>
  <c r="V1181" i="9"/>
  <c r="V1157" i="9"/>
  <c r="V1141" i="9"/>
  <c r="V1125" i="9"/>
  <c r="V1109" i="9"/>
  <c r="V1101" i="9"/>
  <c r="V1085" i="9"/>
  <c r="V1069" i="9"/>
  <c r="V1045" i="9"/>
  <c r="V1037" i="9"/>
  <c r="V1021" i="9"/>
  <c r="V1005" i="9"/>
  <c r="V989" i="9"/>
  <c r="V973" i="9"/>
  <c r="V957" i="9"/>
  <c r="V941" i="9"/>
  <c r="V925" i="9"/>
  <c r="V909" i="9"/>
  <c r="V893" i="9"/>
  <c r="V877" i="9"/>
  <c r="V861" i="9"/>
  <c r="V845" i="9"/>
  <c r="V829" i="9"/>
  <c r="V813" i="9"/>
  <c r="V797" i="9"/>
  <c r="V773" i="9"/>
  <c r="V765" i="9"/>
  <c r="V741" i="9"/>
  <c r="V725" i="9"/>
  <c r="V709" i="9"/>
  <c r="V693" i="9"/>
  <c r="V677" i="9"/>
  <c r="V669" i="9"/>
  <c r="V653" i="9"/>
  <c r="V637" i="9"/>
  <c r="V613" i="9"/>
  <c r="V597" i="9"/>
  <c r="V581" i="9"/>
  <c r="V573" i="9"/>
  <c r="V557" i="9"/>
  <c r="V541" i="9"/>
  <c r="V517" i="9"/>
  <c r="V509" i="9"/>
  <c r="V493" i="9"/>
  <c r="V477" i="9"/>
  <c r="V453" i="9"/>
  <c r="V437" i="9"/>
  <c r="V421" i="9"/>
  <c r="V405" i="9"/>
  <c r="V389" i="9"/>
  <c r="V373" i="9"/>
  <c r="V357" i="9"/>
  <c r="V341" i="9"/>
  <c r="V325" i="9"/>
  <c r="V317" i="9"/>
  <c r="V293" i="9"/>
  <c r="V277" i="9"/>
  <c r="V261" i="9"/>
  <c r="V245" i="9"/>
  <c r="V237" i="9"/>
  <c r="V221" i="9"/>
  <c r="V205" i="9"/>
  <c r="V189" i="9"/>
  <c r="V173" i="9"/>
  <c r="V157" i="9"/>
  <c r="V141" i="9"/>
  <c r="V125" i="9"/>
  <c r="V109" i="9"/>
  <c r="V93" i="9"/>
  <c r="V77" i="9"/>
  <c r="V61" i="9"/>
  <c r="V45" i="9"/>
  <c r="V29" i="9"/>
  <c r="V13" i="9"/>
  <c r="V2907" i="9"/>
  <c r="V2779" i="9"/>
  <c r="V2651" i="9"/>
  <c r="V2523" i="9"/>
  <c r="V2395" i="9"/>
  <c r="V2267" i="9"/>
  <c r="V2186" i="9"/>
  <c r="V2090" i="9"/>
  <c r="V2026" i="9"/>
  <c r="V1962" i="9"/>
  <c r="V1898" i="9"/>
  <c r="V1866" i="9"/>
  <c r="V1802" i="9"/>
  <c r="V1775" i="9"/>
  <c r="V1759" i="9"/>
  <c r="V1743" i="9"/>
  <c r="V1727" i="9"/>
  <c r="V1711" i="9"/>
  <c r="V1695" i="9"/>
  <c r="V1671" i="9"/>
  <c r="V1655" i="9"/>
  <c r="V1639" i="9"/>
  <c r="V1631" i="9"/>
  <c r="V1607" i="9"/>
  <c r="V1591" i="9"/>
  <c r="V1575" i="9"/>
  <c r="V1559" i="9"/>
  <c r="V1543" i="9"/>
  <c r="V1527" i="9"/>
  <c r="V1511" i="9"/>
  <c r="V1495" i="9"/>
  <c r="V1487" i="9"/>
  <c r="V1471" i="9"/>
  <c r="V1455" i="9"/>
  <c r="V1431" i="9"/>
  <c r="V1423" i="9"/>
  <c r="V1407" i="9"/>
  <c r="V1391" i="9"/>
  <c r="V1375" i="9"/>
  <c r="V1359" i="9"/>
  <c r="V1343" i="9"/>
  <c r="V1327" i="9"/>
  <c r="V1311" i="9"/>
  <c r="V1287" i="9"/>
  <c r="V1271" i="9"/>
  <c r="V1255" i="9"/>
  <c r="V1239" i="9"/>
  <c r="V1223" i="9"/>
  <c r="V1207" i="9"/>
  <c r="V1191" i="9"/>
  <c r="V1175" i="9"/>
  <c r="V1159" i="9"/>
  <c r="V1143" i="9"/>
  <c r="V1127" i="9"/>
  <c r="V1111" i="9"/>
  <c r="V1095" i="9"/>
  <c r="V1079" i="9"/>
  <c r="V1063" i="9"/>
  <c r="V1047" i="9"/>
  <c r="V1031" i="9"/>
  <c r="V1015" i="9"/>
  <c r="V999" i="9"/>
  <c r="V983" i="9"/>
  <c r="V967" i="9"/>
  <c r="V951" i="9"/>
  <c r="V935" i="9"/>
  <c r="V919" i="9"/>
  <c r="V903" i="9"/>
  <c r="V895" i="9"/>
  <c r="V879" i="9"/>
  <c r="V863" i="9"/>
  <c r="V847" i="9"/>
  <c r="V831" i="9"/>
  <c r="V815" i="9"/>
  <c r="V799" i="9"/>
  <c r="V783" i="9"/>
  <c r="V759" i="9"/>
  <c r="V743" i="9"/>
  <c r="V735" i="9"/>
  <c r="V719" i="9"/>
  <c r="V703" i="9"/>
  <c r="V687" i="9"/>
  <c r="V671" i="9"/>
  <c r="V655" i="9"/>
  <c r="V639" i="9"/>
  <c r="V623" i="9"/>
  <c r="V607" i="9"/>
  <c r="V591" i="9"/>
  <c r="V575" i="9"/>
  <c r="V559" i="9"/>
  <c r="V543" i="9"/>
  <c r="V527" i="9"/>
  <c r="V511" i="9"/>
  <c r="V495" i="9"/>
  <c r="V479" i="9"/>
  <c r="V463" i="9"/>
  <c r="V447" i="9"/>
  <c r="V431" i="9"/>
  <c r="V415" i="9"/>
  <c r="V399" i="9"/>
  <c r="V383" i="9"/>
  <c r="V367" i="9"/>
  <c r="V351" i="9"/>
  <c r="V335" i="9"/>
  <c r="V319" i="9"/>
  <c r="V303" i="9"/>
  <c r="V287" i="9"/>
  <c r="V271" i="9"/>
  <c r="V255" i="9"/>
  <c r="V239" i="9"/>
  <c r="V223" i="9"/>
  <c r="V207" i="9"/>
  <c r="V191" i="9"/>
  <c r="V183" i="9"/>
  <c r="V167" i="9"/>
  <c r="V143" i="9"/>
  <c r="V127" i="9"/>
  <c r="V111" i="9"/>
  <c r="V95" i="9"/>
  <c r="V87" i="9"/>
  <c r="V71" i="9"/>
  <c r="V55" i="9"/>
  <c r="V39" i="9"/>
  <c r="V23" i="9"/>
  <c r="V7" i="9"/>
  <c r="V3088" i="9"/>
  <c r="V3021" i="9"/>
  <c r="V2875" i="9"/>
  <c r="V2811" i="9"/>
  <c r="V2747" i="9"/>
  <c r="V2683" i="9"/>
  <c r="V2619" i="9"/>
  <c r="V2555" i="9"/>
  <c r="V2491" i="9"/>
  <c r="V2427" i="9"/>
  <c r="V2363" i="9"/>
  <c r="V2299" i="9"/>
  <c r="V2235" i="9"/>
  <c r="V2202" i="9"/>
  <c r="V2170" i="9"/>
  <c r="V2138" i="9"/>
  <c r="V2106" i="9"/>
  <c r="V2074" i="9"/>
  <c r="V2042" i="9"/>
  <c r="V2010" i="9"/>
  <c r="V1978" i="9"/>
  <c r="V1946" i="9"/>
  <c r="V1914" i="9"/>
  <c r="V1882" i="9"/>
  <c r="V1850" i="9"/>
  <c r="V1818" i="9"/>
  <c r="V1787" i="9"/>
  <c r="V1779" i="9"/>
  <c r="V1771" i="9"/>
  <c r="V1763" i="9"/>
  <c r="V1755" i="9"/>
  <c r="V1747" i="9"/>
  <c r="V1739" i="9"/>
  <c r="V1731" i="9"/>
  <c r="V1723" i="9"/>
  <c r="V1715" i="9"/>
  <c r="V1707" i="9"/>
  <c r="V1699" i="9"/>
  <c r="V1691" i="9"/>
  <c r="V1683" i="9"/>
  <c r="V1675" i="9"/>
  <c r="V1667" i="9"/>
  <c r="V1659" i="9"/>
  <c r="V1651" i="9"/>
  <c r="V1643" i="9"/>
  <c r="V1635" i="9"/>
  <c r="V1627" i="9"/>
  <c r="V1619" i="9"/>
  <c r="V1611" i="9"/>
  <c r="V1603" i="9"/>
  <c r="V1595" i="9"/>
  <c r="V1587" i="9"/>
  <c r="V1579" i="9"/>
  <c r="V1571" i="9"/>
  <c r="V1563" i="9"/>
  <c r="V1555" i="9"/>
  <c r="V1547" i="9"/>
  <c r="V1539" i="9"/>
  <c r="V1531" i="9"/>
  <c r="V1523" i="9"/>
  <c r="V1515" i="9"/>
  <c r="V1507" i="9"/>
  <c r="V1499" i="9"/>
  <c r="V1491" i="9"/>
  <c r="V1483" i="9"/>
  <c r="V1475" i="9"/>
  <c r="V1467" i="9"/>
  <c r="V1459" i="9"/>
  <c r="V1451" i="9"/>
  <c r="V1443" i="9"/>
  <c r="V1435" i="9"/>
  <c r="V1427" i="9"/>
  <c r="V1419" i="9"/>
  <c r="V1411" i="9"/>
  <c r="V1403" i="9"/>
  <c r="V1395" i="9"/>
  <c r="V1387" i="9"/>
  <c r="V1379" i="9"/>
  <c r="V1371" i="9"/>
  <c r="V1363" i="9"/>
  <c r="V1355" i="9"/>
  <c r="V1347" i="9"/>
  <c r="V1339" i="9"/>
  <c r="V1331" i="9"/>
  <c r="V1323" i="9"/>
  <c r="V1315" i="9"/>
  <c r="V1307" i="9"/>
  <c r="V1299" i="9"/>
  <c r="V1291" i="9"/>
  <c r="V1283" i="9"/>
  <c r="V1275" i="9"/>
  <c r="V1267" i="9"/>
  <c r="V1259" i="9"/>
  <c r="V1251" i="9"/>
  <c r="V1243" i="9"/>
  <c r="V1235" i="9"/>
  <c r="V1227" i="9"/>
  <c r="V1219" i="9"/>
  <c r="V1211" i="9"/>
  <c r="V1203" i="9"/>
  <c r="V1195" i="9"/>
  <c r="V1187" i="9"/>
  <c r="V1179" i="9"/>
  <c r="V1171" i="9"/>
  <c r="V1163" i="9"/>
  <c r="V1155" i="9"/>
  <c r="V1147" i="9"/>
  <c r="V1139" i="9"/>
  <c r="V1131" i="9"/>
  <c r="V1123" i="9"/>
  <c r="V1115" i="9"/>
  <c r="V1107" i="9"/>
  <c r="V1099" i="9"/>
  <c r="V1091" i="9"/>
  <c r="V1083" i="9"/>
  <c r="V1075" i="9"/>
  <c r="V1067" i="9"/>
  <c r="V1059" i="9"/>
  <c r="V1051" i="9"/>
  <c r="V1043" i="9"/>
  <c r="V1035" i="9"/>
  <c r="V1027" i="9"/>
  <c r="V1019" i="9"/>
  <c r="V1011" i="9"/>
  <c r="V1003" i="9"/>
  <c r="V995" i="9"/>
  <c r="V987" i="9"/>
  <c r="V979" i="9"/>
  <c r="V971" i="9"/>
  <c r="V963" i="9"/>
  <c r="V955" i="9"/>
  <c r="V947" i="9"/>
  <c r="V939" i="9"/>
  <c r="V931" i="9"/>
  <c r="V923" i="9"/>
  <c r="V915" i="9"/>
  <c r="V907" i="9"/>
  <c r="V899" i="9"/>
  <c r="V891" i="9"/>
  <c r="V883" i="9"/>
  <c r="V875" i="9"/>
  <c r="V867" i="9"/>
  <c r="V859" i="9"/>
  <c r="V851" i="9"/>
  <c r="V843" i="9"/>
  <c r="V835" i="9"/>
  <c r="V827" i="9"/>
  <c r="V819" i="9"/>
  <c r="V811" i="9"/>
  <c r="V803" i="9"/>
  <c r="V795" i="9"/>
  <c r="V787" i="9"/>
  <c r="V779" i="9"/>
  <c r="V771" i="9"/>
  <c r="V763" i="9"/>
  <c r="V755" i="9"/>
  <c r="V747" i="9"/>
  <c r="V739" i="9"/>
  <c r="V731" i="9"/>
  <c r="V723" i="9"/>
  <c r="V715" i="9"/>
  <c r="V707" i="9"/>
  <c r="V699" i="9"/>
  <c r="V691" i="9"/>
  <c r="V683" i="9"/>
  <c r="V675" i="9"/>
  <c r="V667" i="9"/>
  <c r="V659" i="9"/>
  <c r="V651" i="9"/>
  <c r="V643" i="9"/>
  <c r="V635" i="9"/>
  <c r="V627" i="9"/>
  <c r="V619" i="9"/>
  <c r="V611" i="9"/>
  <c r="V603" i="9"/>
  <c r="V595" i="9"/>
  <c r="V587" i="9"/>
  <c r="V579" i="9"/>
  <c r="V571" i="9"/>
  <c r="V563" i="9"/>
  <c r="V555" i="9"/>
  <c r="V547" i="9"/>
  <c r="V539" i="9"/>
  <c r="V531" i="9"/>
  <c r="V523" i="9"/>
  <c r="V515" i="9"/>
  <c r="V507" i="9"/>
  <c r="V499" i="9"/>
  <c r="V491" i="9"/>
  <c r="V483" i="9"/>
  <c r="V475" i="9"/>
  <c r="V467" i="9"/>
  <c r="V459" i="9"/>
  <c r="V451" i="9"/>
  <c r="V443" i="9"/>
  <c r="V435" i="9"/>
  <c r="V427" i="9"/>
  <c r="V419" i="9"/>
  <c r="V411" i="9"/>
  <c r="V403" i="9"/>
  <c r="V395" i="9"/>
  <c r="V387" i="9"/>
  <c r="V379" i="9"/>
  <c r="V371" i="9"/>
  <c r="V363" i="9"/>
  <c r="V355" i="9"/>
  <c r="V347" i="9"/>
  <c r="V339" i="9"/>
  <c r="V331" i="9"/>
  <c r="V323" i="9"/>
  <c r="V315" i="9"/>
  <c r="V307" i="9"/>
  <c r="V299" i="9"/>
  <c r="V291" i="9"/>
  <c r="V283" i="9"/>
  <c r="V275" i="9"/>
  <c r="V267" i="9"/>
  <c r="V259" i="9"/>
  <c r="V251" i="9"/>
  <c r="V243" i="9"/>
  <c r="V235" i="9"/>
  <c r="V227" i="9"/>
  <c r="V219" i="9"/>
  <c r="V211" i="9"/>
  <c r="V203" i="9"/>
  <c r="V195" i="9"/>
  <c r="V187" i="9"/>
  <c r="V179" i="9"/>
  <c r="V171" i="9"/>
  <c r="V163" i="9"/>
  <c r="V155" i="9"/>
  <c r="V147" i="9"/>
  <c r="V139" i="9"/>
  <c r="V131" i="9"/>
  <c r="V123" i="9"/>
  <c r="V115" i="9"/>
  <c r="V107" i="9"/>
  <c r="V99" i="9"/>
  <c r="V91" i="9"/>
  <c r="V83" i="9"/>
  <c r="V75" i="9"/>
  <c r="V67" i="9"/>
  <c r="V59" i="9"/>
  <c r="V51" i="9"/>
  <c r="V43" i="9"/>
  <c r="V35" i="9"/>
  <c r="V27" i="9"/>
  <c r="V19" i="9"/>
  <c r="V11" i="9"/>
  <c r="V3" i="9"/>
  <c r="V2989" i="9"/>
  <c r="V2859" i="9"/>
  <c r="V2667" i="9"/>
  <c r="V2539" i="9"/>
  <c r="V2411" i="9"/>
  <c r="V2283" i="9"/>
  <c r="V2194" i="9"/>
  <c r="V2162" i="9"/>
  <c r="V2066" i="9"/>
  <c r="V2034" i="9"/>
  <c r="V1970" i="9"/>
  <c r="V1874" i="9"/>
  <c r="V1810" i="9"/>
  <c r="V1781" i="9"/>
  <c r="V1765" i="9"/>
  <c r="V1749" i="9"/>
  <c r="V1733" i="9"/>
  <c r="V1717" i="9"/>
  <c r="V1701" i="9"/>
  <c r="V1685" i="9"/>
  <c r="V1677" i="9"/>
  <c r="V1653" i="9"/>
  <c r="V1637" i="9"/>
  <c r="V1621" i="9"/>
  <c r="V1613" i="9"/>
  <c r="V1597" i="9"/>
  <c r="V1581" i="9"/>
  <c r="V1565" i="9"/>
  <c r="V1549" i="9"/>
  <c r="V1533" i="9"/>
  <c r="V1517" i="9"/>
  <c r="V1501" i="9"/>
  <c r="V1477" i="9"/>
  <c r="V1461" i="9"/>
  <c r="V1445" i="9"/>
  <c r="V1429" i="9"/>
  <c r="V1421" i="9"/>
  <c r="V1405" i="9"/>
  <c r="V1389" i="9"/>
  <c r="V1365" i="9"/>
  <c r="V1349" i="9"/>
  <c r="V1333" i="9"/>
  <c r="V1317" i="9"/>
  <c r="V1301" i="9"/>
  <c r="V1285" i="9"/>
  <c r="V1277" i="9"/>
  <c r="V1261" i="9"/>
  <c r="V1245" i="9"/>
  <c r="V1229" i="9"/>
  <c r="V1213" i="9"/>
  <c r="V1197" i="9"/>
  <c r="V1173" i="9"/>
  <c r="V1165" i="9"/>
  <c r="V1149" i="9"/>
  <c r="V1133" i="9"/>
  <c r="V1117" i="9"/>
  <c r="V1093" i="9"/>
  <c r="V1077" i="9"/>
  <c r="V1061" i="9"/>
  <c r="V1053" i="9"/>
  <c r="V1029" i="9"/>
  <c r="V1013" i="9"/>
  <c r="V997" i="9"/>
  <c r="V981" i="9"/>
  <c r="V965" i="9"/>
  <c r="V949" i="9"/>
  <c r="V933" i="9"/>
  <c r="V917" i="9"/>
  <c r="V901" i="9"/>
  <c r="V885" i="9"/>
  <c r="V869" i="9"/>
  <c r="V853" i="9"/>
  <c r="V837" i="9"/>
  <c r="V821" i="9"/>
  <c r="V805" i="9"/>
  <c r="V789" i="9"/>
  <c r="V781" i="9"/>
  <c r="V757" i="9"/>
  <c r="V749" i="9"/>
  <c r="V733" i="9"/>
  <c r="V717" i="9"/>
  <c r="V701" i="9"/>
  <c r="V685" i="9"/>
  <c r="V661" i="9"/>
  <c r="V645" i="9"/>
  <c r="V629" i="9"/>
  <c r="V621" i="9"/>
  <c r="V605" i="9"/>
  <c r="V589" i="9"/>
  <c r="V565" i="9"/>
  <c r="V549" i="9"/>
  <c r="V533" i="9"/>
  <c r="V525" i="9"/>
  <c r="V501" i="9"/>
  <c r="V485" i="9"/>
  <c r="V469" i="9"/>
  <c r="V461" i="9"/>
  <c r="V445" i="9"/>
  <c r="V429" i="9"/>
  <c r="V413" i="9"/>
  <c r="V397" i="9"/>
  <c r="V381" i="9"/>
  <c r="V365" i="9"/>
  <c r="V349" i="9"/>
  <c r="V333" i="9"/>
  <c r="V309" i="9"/>
  <c r="V301" i="9"/>
  <c r="V285" i="9"/>
  <c r="V269" i="9"/>
  <c r="V253" i="9"/>
  <c r="V229" i="9"/>
  <c r="V213" i="9"/>
  <c r="V197" i="9"/>
  <c r="V181" i="9"/>
  <c r="V165" i="9"/>
  <c r="V149" i="9"/>
  <c r="V133" i="9"/>
  <c r="V117" i="9"/>
  <c r="V101" i="9"/>
  <c r="V85" i="9"/>
  <c r="V69" i="9"/>
  <c r="V53" i="9"/>
  <c r="V37" i="9"/>
  <c r="V21" i="9"/>
  <c r="V5" i="9"/>
  <c r="V2957" i="9"/>
  <c r="V2843" i="9"/>
  <c r="V2715" i="9"/>
  <c r="V2587" i="9"/>
  <c r="V2459" i="9"/>
  <c r="V2331" i="9"/>
  <c r="V2154" i="9"/>
  <c r="V2122" i="9"/>
  <c r="V2058" i="9"/>
  <c r="V1994" i="9"/>
  <c r="V1930" i="9"/>
  <c r="V1834" i="9"/>
  <c r="V1783" i="9"/>
  <c r="V1767" i="9"/>
  <c r="V1751" i="9"/>
  <c r="V1735" i="9"/>
  <c r="V1719" i="9"/>
  <c r="V1703" i="9"/>
  <c r="V1687" i="9"/>
  <c r="V1679" i="9"/>
  <c r="V1663" i="9"/>
  <c r="V1647" i="9"/>
  <c r="V1623" i="9"/>
  <c r="V1615" i="9"/>
  <c r="V1599" i="9"/>
  <c r="V1583" i="9"/>
  <c r="V1567" i="9"/>
  <c r="V1551" i="9"/>
  <c r="V1535" i="9"/>
  <c r="V1519" i="9"/>
  <c r="V1503" i="9"/>
  <c r="V1479" i="9"/>
  <c r="V1463" i="9"/>
  <c r="V1447" i="9"/>
  <c r="V1439" i="9"/>
  <c r="V1415" i="9"/>
  <c r="V1399" i="9"/>
  <c r="V1383" i="9"/>
  <c r="V1367" i="9"/>
  <c r="V1351" i="9"/>
  <c r="V1335" i="9"/>
  <c r="V1319" i="9"/>
  <c r="V1303" i="9"/>
  <c r="V1295" i="9"/>
  <c r="V1279" i="9"/>
  <c r="V1263" i="9"/>
  <c r="V1247" i="9"/>
  <c r="V1231" i="9"/>
  <c r="V1215" i="9"/>
  <c r="V1199" i="9"/>
  <c r="V1183" i="9"/>
  <c r="V1167" i="9"/>
  <c r="V1151" i="9"/>
  <c r="V1135" i="9"/>
  <c r="V1119" i="9"/>
  <c r="V1103" i="9"/>
  <c r="V1087" i="9"/>
  <c r="V1071" i="9"/>
  <c r="V1055" i="9"/>
  <c r="V1039" i="9"/>
  <c r="V1023" i="9"/>
  <c r="V1007" i="9"/>
  <c r="V991" i="9"/>
  <c r="V975" i="9"/>
  <c r="V959" i="9"/>
  <c r="V943" i="9"/>
  <c r="V927" i="9"/>
  <c r="V911" i="9"/>
  <c r="V887" i="9"/>
  <c r="V871" i="9"/>
  <c r="V855" i="9"/>
  <c r="V839" i="9"/>
  <c r="V823" i="9"/>
  <c r="V807" i="9"/>
  <c r="V791" i="9"/>
  <c r="V775" i="9"/>
  <c r="V767" i="9"/>
  <c r="V751" i="9"/>
  <c r="V727" i="9"/>
  <c r="V711" i="9"/>
  <c r="V695" i="9"/>
  <c r="V679" i="9"/>
  <c r="V663" i="9"/>
  <c r="V647" i="9"/>
  <c r="V631" i="9"/>
  <c r="V615" i="9"/>
  <c r="V599" i="9"/>
  <c r="V583" i="9"/>
  <c r="V567" i="9"/>
  <c r="V551" i="9"/>
  <c r="V535" i="9"/>
  <c r="V519" i="9"/>
  <c r="V503" i="9"/>
  <c r="V487" i="9"/>
  <c r="V471" i="9"/>
  <c r="V455" i="9"/>
  <c r="V439" i="9"/>
  <c r="V423" i="9"/>
  <c r="V407" i="9"/>
  <c r="V391" i="9"/>
  <c r="V375" i="9"/>
  <c r="V359" i="9"/>
  <c r="V343" i="9"/>
  <c r="V327" i="9"/>
  <c r="V311" i="9"/>
  <c r="V295" i="9"/>
  <c r="V279" i="9"/>
  <c r="V263" i="9"/>
  <c r="V247" i="9"/>
  <c r="V231" i="9"/>
  <c r="V215" i="9"/>
  <c r="V199" i="9"/>
  <c r="V175" i="9"/>
  <c r="V159" i="9"/>
  <c r="V151" i="9"/>
  <c r="V135" i="9"/>
  <c r="V119" i="9"/>
  <c r="V103" i="9"/>
  <c r="V79" i="9"/>
  <c r="V63" i="9"/>
  <c r="V47" i="9"/>
  <c r="V31" i="9"/>
  <c r="V15" i="9"/>
  <c r="V3604" i="9"/>
  <c r="V4121" i="9"/>
  <c r="V4228" i="9"/>
  <c r="V3610" i="9"/>
  <c r="V3678" i="9"/>
  <c r="V3726" i="9"/>
  <c r="V3667" i="9"/>
  <c r="V3682" i="9"/>
  <c r="V3716" i="9"/>
  <c r="V3588" i="9"/>
  <c r="V3746" i="9"/>
  <c r="V3770" i="9"/>
  <c r="V3883" i="9"/>
  <c r="V4040" i="9"/>
  <c r="V3736" i="9"/>
  <c r="V3829" i="9"/>
  <c r="V3668" i="9"/>
  <c r="V3786" i="9"/>
  <c r="V3854" i="9"/>
  <c r="V3964" i="9"/>
  <c r="V3989" i="9"/>
  <c r="V4057" i="9"/>
  <c r="V3580" i="9"/>
  <c r="V3612" i="9"/>
  <c r="V3644" i="9"/>
  <c r="V3698" i="9"/>
  <c r="V3732" i="9"/>
  <c r="V3787" i="9"/>
  <c r="V3930" i="9"/>
  <c r="V3965" i="9"/>
  <c r="V3982" i="9"/>
  <c r="V3584" i="9"/>
  <c r="V3616" i="9"/>
  <c r="V3648" i="9"/>
  <c r="V3662" i="9"/>
  <c r="V3683" i="9"/>
  <c r="V3700" i="9"/>
  <c r="V3724" i="9"/>
  <c r="V3758" i="9"/>
  <c r="V3784" i="9"/>
  <c r="V3813" i="9"/>
  <c r="V3845" i="9"/>
  <c r="V3877" i="9"/>
  <c r="V3950" i="9"/>
  <c r="V4022" i="9"/>
  <c r="V3590" i="9"/>
  <c r="V3622" i="9"/>
  <c r="V3652" i="9"/>
  <c r="V3666" i="9"/>
  <c r="V3688" i="9"/>
  <c r="V3708" i="9"/>
  <c r="V3742" i="9"/>
  <c r="V3768" i="9"/>
  <c r="V3796" i="9"/>
  <c r="V3860" i="9"/>
  <c r="V3923" i="9"/>
  <c r="V3992" i="9"/>
  <c r="V4172" i="9"/>
  <c r="V3810" i="9"/>
  <c r="V3830" i="9"/>
  <c r="V3852" i="9"/>
  <c r="V3874" i="9"/>
  <c r="V3901" i="9"/>
  <c r="V3925" i="9"/>
  <c r="V3962" i="9"/>
  <c r="V3976" i="9"/>
  <c r="V4005" i="9"/>
  <c r="V4050" i="9"/>
  <c r="V4096" i="9"/>
  <c r="V4187" i="9"/>
  <c r="V3709" i="9"/>
  <c r="V3728" i="9"/>
  <c r="V3747" i="9"/>
  <c r="V3773" i="9"/>
  <c r="V3792" i="9"/>
  <c r="V3811" i="9"/>
  <c r="V3837" i="9"/>
  <c r="V3856" i="9"/>
  <c r="V3875" i="9"/>
  <c r="V3902" i="9"/>
  <c r="V3936" i="9"/>
  <c r="V3956" i="9"/>
  <c r="V4002" i="9"/>
  <c r="V4020" i="9"/>
  <c r="V4124" i="9"/>
  <c r="V4207" i="9"/>
  <c r="V3894" i="9"/>
  <c r="V3916" i="9"/>
  <c r="V3938" i="9"/>
  <c r="V3970" i="9"/>
  <c r="V3994" i="9"/>
  <c r="V4014" i="9"/>
  <c r="V4028" i="9"/>
  <c r="V4051" i="9"/>
  <c r="V4083" i="9"/>
  <c r="V4115" i="9"/>
  <c r="V4147" i="9"/>
  <c r="V4173" i="9"/>
  <c r="V4198" i="9"/>
  <c r="V4223" i="9"/>
  <c r="V4035" i="9"/>
  <c r="V4059" i="9"/>
  <c r="V4075" i="9"/>
  <c r="V4094" i="9"/>
  <c r="V4116" i="9"/>
  <c r="V4139" i="9"/>
  <c r="V4158" i="9"/>
  <c r="V4177" i="9"/>
  <c r="V4195" i="9"/>
  <c r="V4217" i="9"/>
  <c r="V4236" i="9"/>
  <c r="V4043" i="9"/>
  <c r="V4056" i="9"/>
  <c r="V4073" i="9"/>
  <c r="V4088" i="9"/>
  <c r="V4105" i="9"/>
  <c r="V4120" i="9"/>
  <c r="V4137" i="9"/>
  <c r="V4152" i="9"/>
  <c r="V4171" i="9"/>
  <c r="V4193" i="9"/>
  <c r="V4212" i="9"/>
  <c r="V4231" i="9"/>
  <c r="V4153" i="9"/>
  <c r="V3642" i="9"/>
  <c r="V3692" i="9"/>
  <c r="V3675" i="9"/>
  <c r="V3920" i="9"/>
  <c r="V3762" i="9"/>
  <c r="V4008" i="9"/>
  <c r="V3818" i="9"/>
  <c r="V3752" i="9"/>
  <c r="V3944" i="9"/>
  <c r="V4033" i="9"/>
  <c r="V3628" i="9"/>
  <c r="V3706" i="9"/>
  <c r="V3844" i="9"/>
  <c r="V3972" i="9"/>
  <c r="V3600" i="9"/>
  <c r="V3655" i="9"/>
  <c r="V3676" i="9"/>
  <c r="V3717" i="9"/>
  <c r="V3802" i="9"/>
  <c r="V3866" i="9"/>
  <c r="V3958" i="9"/>
  <c r="V3606" i="9"/>
  <c r="V3638" i="9"/>
  <c r="V3677" i="9"/>
  <c r="V3718" i="9"/>
  <c r="V3778" i="9"/>
  <c r="V3896" i="9"/>
  <c r="V4003" i="9"/>
  <c r="V3820" i="9"/>
  <c r="V3862" i="9"/>
  <c r="V3914" i="9"/>
  <c r="V3969" i="9"/>
  <c r="V4019" i="9"/>
  <c r="V4135" i="9"/>
  <c r="V3715" i="9"/>
  <c r="V3760" i="9"/>
  <c r="V3824" i="9"/>
  <c r="V3869" i="9"/>
  <c r="V3912" i="9"/>
  <c r="V3946" i="9"/>
  <c r="V4010" i="9"/>
  <c r="V4166" i="9"/>
  <c r="V3906" i="9"/>
  <c r="V3945" i="9"/>
  <c r="V4004" i="9"/>
  <c r="V4038" i="9"/>
  <c r="V4129" i="9"/>
  <c r="V4185" i="9"/>
  <c r="V4235" i="9"/>
  <c r="V4065" i="9"/>
  <c r="V4107" i="9"/>
  <c r="V4148" i="9"/>
  <c r="V4183" i="9"/>
  <c r="V4230" i="9"/>
  <c r="V4032" i="9"/>
  <c r="V4066" i="9"/>
  <c r="V4095" i="9"/>
  <c r="V4127" i="9"/>
  <c r="V4159" i="9"/>
  <c r="V4206" i="9"/>
  <c r="V3893" i="9"/>
  <c r="V3819" i="9"/>
  <c r="V3722" i="9"/>
  <c r="V3679" i="9"/>
  <c r="V3924" i="9"/>
  <c r="V3766" i="9"/>
  <c r="V4012" i="9"/>
  <c r="V3822" i="9"/>
  <c r="V3756" i="9"/>
  <c r="V3985" i="9"/>
  <c r="V4037" i="9"/>
  <c r="V3602" i="9"/>
  <c r="V3661" i="9"/>
  <c r="V3780" i="9"/>
  <c r="V3961" i="9"/>
  <c r="V3576" i="9"/>
  <c r="V3640" i="9"/>
  <c r="V3680" i="9"/>
  <c r="V3720" i="9"/>
  <c r="V3781" i="9"/>
  <c r="V3838" i="9"/>
  <c r="V4018" i="9"/>
  <c r="V3614" i="9"/>
  <c r="V3663" i="9"/>
  <c r="V3684" i="9"/>
  <c r="V3765" i="9"/>
  <c r="V3835" i="9"/>
  <c r="V3947" i="9"/>
  <c r="V4156" i="9"/>
  <c r="V3826" i="9"/>
  <c r="V3868" i="9"/>
  <c r="V3918" i="9"/>
  <c r="V3973" i="9"/>
  <c r="V4030" i="9"/>
  <c r="V3699" i="9"/>
  <c r="V3744" i="9"/>
  <c r="V3789" i="9"/>
  <c r="V3827" i="9"/>
  <c r="V3853" i="9"/>
  <c r="V3898" i="9"/>
  <c r="V3953" i="9"/>
  <c r="V4016" i="9"/>
  <c r="V4203" i="9"/>
  <c r="V3910" i="9"/>
  <c r="V3960" i="9"/>
  <c r="V4011" i="9"/>
  <c r="V4041" i="9"/>
  <c r="V4100" i="9"/>
  <c r="V4167" i="9"/>
  <c r="V4219" i="9"/>
  <c r="V4052" i="9"/>
  <c r="V4087" i="9"/>
  <c r="V4133" i="9"/>
  <c r="V4174" i="9"/>
  <c r="V4211" i="9"/>
  <c r="V4036" i="9"/>
  <c r="V4070" i="9"/>
  <c r="V4117" i="9"/>
  <c r="V4149" i="9"/>
  <c r="V4190" i="9"/>
  <c r="V4227" i="9"/>
  <c r="V3882" i="9"/>
  <c r="V4141" i="9"/>
  <c r="V3800" i="9"/>
  <c r="V3578" i="9"/>
  <c r="V3685" i="9"/>
  <c r="V3733" i="9"/>
  <c r="V3671" i="9"/>
  <c r="V3686" i="9"/>
  <c r="V3723" i="9"/>
  <c r="V3594" i="9"/>
  <c r="V3750" i="9"/>
  <c r="V3774" i="9"/>
  <c r="V3917" i="9"/>
  <c r="V4044" i="9"/>
  <c r="V3740" i="9"/>
  <c r="V3653" i="9"/>
  <c r="V3672" i="9"/>
  <c r="V3790" i="9"/>
  <c r="V3861" i="9"/>
  <c r="V3971" i="9"/>
  <c r="V3993" i="9"/>
  <c r="V4099" i="9"/>
  <c r="V3586" i="9"/>
  <c r="V3618" i="9"/>
  <c r="V3650" i="9"/>
  <c r="V3702" i="9"/>
  <c r="V3739" i="9"/>
  <c r="V3832" i="9"/>
  <c r="V3934" i="9"/>
  <c r="V3968" i="9"/>
  <c r="V3986" i="9"/>
  <c r="V3592" i="9"/>
  <c r="V3624" i="9"/>
  <c r="V3651" i="9"/>
  <c r="V3669" i="9"/>
  <c r="V3687" i="9"/>
  <c r="V3707" i="9"/>
  <c r="V3730" i="9"/>
  <c r="V3764" i="9"/>
  <c r="V3788" i="9"/>
  <c r="V3816" i="9"/>
  <c r="V3848" i="9"/>
  <c r="V3880" i="9"/>
  <c r="V3954" i="9"/>
  <c r="V4213" i="9"/>
  <c r="V3598" i="9"/>
  <c r="V3630" i="9"/>
  <c r="V3656" i="9"/>
  <c r="V3670" i="9"/>
  <c r="V3691" i="9"/>
  <c r="V3714" i="9"/>
  <c r="V3748" i="9"/>
  <c r="V3772" i="9"/>
  <c r="V3803" i="9"/>
  <c r="V3867" i="9"/>
  <c r="V3933" i="9"/>
  <c r="V3996" i="9"/>
  <c r="V3794" i="9"/>
  <c r="V3814" i="9"/>
  <c r="V3836" i="9"/>
  <c r="V3858" i="9"/>
  <c r="V3878" i="9"/>
  <c r="V3908" i="9"/>
  <c r="V3928" i="9"/>
  <c r="V3966" i="9"/>
  <c r="V3980" i="9"/>
  <c r="V4009" i="9"/>
  <c r="V4054" i="9"/>
  <c r="V4131" i="9"/>
  <c r="V4191" i="9"/>
  <c r="V3712" i="9"/>
  <c r="V3731" i="9"/>
  <c r="V3757" i="9"/>
  <c r="V3776" i="9"/>
  <c r="V3795" i="9"/>
  <c r="V3821" i="9"/>
  <c r="V3840" i="9"/>
  <c r="V3859" i="9"/>
  <c r="V3885" i="9"/>
  <c r="V3909" i="9"/>
  <c r="V3939" i="9"/>
  <c r="V3984" i="9"/>
  <c r="V4006" i="9"/>
  <c r="V4027" i="9"/>
  <c r="V4128" i="9"/>
  <c r="V4222" i="9"/>
  <c r="V3900" i="9"/>
  <c r="V3922" i="9"/>
  <c r="V3942" i="9"/>
  <c r="V3974" i="9"/>
  <c r="V4000" i="9"/>
  <c r="V4017" i="9"/>
  <c r="V4034" i="9"/>
  <c r="V4058" i="9"/>
  <c r="V4093" i="9"/>
  <c r="V4125" i="9"/>
  <c r="V4157" i="9"/>
  <c r="V4179" i="9"/>
  <c r="V4201" i="9"/>
  <c r="V4229" i="9"/>
  <c r="V4042" i="9"/>
  <c r="V4062" i="9"/>
  <c r="V4081" i="9"/>
  <c r="V4101" i="9"/>
  <c r="V4119" i="9"/>
  <c r="V4145" i="9"/>
  <c r="V4161" i="9"/>
  <c r="V4180" i="9"/>
  <c r="V4199" i="9"/>
  <c r="V4220" i="9"/>
  <c r="V4026" i="9"/>
  <c r="V4046" i="9"/>
  <c r="V4060" i="9"/>
  <c r="V4076" i="9"/>
  <c r="V4091" i="9"/>
  <c r="V4108" i="9"/>
  <c r="V4123" i="9"/>
  <c r="V4140" i="9"/>
  <c r="V4155" i="9"/>
  <c r="V4175" i="9"/>
  <c r="V4196" i="9"/>
  <c r="V4215" i="9"/>
  <c r="V4237" i="9"/>
  <c r="V3886" i="9"/>
  <c r="V3812" i="9"/>
  <c r="V3572" i="9"/>
  <c r="V3693" i="9"/>
  <c r="V3620" i="9"/>
  <c r="V3864" i="9"/>
  <c r="V4067" i="9"/>
  <c r="V3660" i="9"/>
  <c r="V3797" i="9"/>
  <c r="V3978" i="9"/>
  <c r="V4103" i="9"/>
  <c r="V3596" i="9"/>
  <c r="V3654" i="9"/>
  <c r="V3749" i="9"/>
  <c r="V3941" i="9"/>
  <c r="V3990" i="9"/>
  <c r="V3632" i="9"/>
  <c r="V3690" i="9"/>
  <c r="V3734" i="9"/>
  <c r="V3771" i="9"/>
  <c r="V3834" i="9"/>
  <c r="V3899" i="9"/>
  <c r="V3574" i="9"/>
  <c r="V3659" i="9"/>
  <c r="V3701" i="9"/>
  <c r="V3755" i="9"/>
  <c r="V3828" i="9"/>
  <c r="V3940" i="9"/>
  <c r="V3798" i="9"/>
  <c r="V3842" i="9"/>
  <c r="V3888" i="9"/>
  <c r="V3931" i="9"/>
  <c r="V3998" i="9"/>
  <c r="V4077" i="9"/>
  <c r="V4225" i="9"/>
  <c r="V3741" i="9"/>
  <c r="V3779" i="9"/>
  <c r="V3805" i="9"/>
  <c r="V3843" i="9"/>
  <c r="V3892" i="9"/>
  <c r="V3988" i="9"/>
  <c r="V4089" i="9"/>
  <c r="V3884" i="9"/>
  <c r="V3926" i="9"/>
  <c r="V3977" i="9"/>
  <c r="V4021" i="9"/>
  <c r="V4064" i="9"/>
  <c r="V4097" i="9"/>
  <c r="V4163" i="9"/>
  <c r="V4204" i="9"/>
  <c r="V4048" i="9"/>
  <c r="V4084" i="9"/>
  <c r="V4126" i="9"/>
  <c r="V4164" i="9"/>
  <c r="V4205" i="9"/>
  <c r="V4049" i="9"/>
  <c r="V4079" i="9"/>
  <c r="V4111" i="9"/>
  <c r="V4143" i="9"/>
  <c r="V4181" i="9"/>
  <c r="V4221" i="9"/>
  <c r="V4197" i="9"/>
  <c r="V3674" i="9"/>
  <c r="V3636" i="9"/>
  <c r="V3696" i="9"/>
  <c r="V3626" i="9"/>
  <c r="V3876" i="9"/>
  <c r="V4071" i="9"/>
  <c r="V3664" i="9"/>
  <c r="V3850" i="9"/>
  <c r="V3948" i="9"/>
  <c r="V3570" i="9"/>
  <c r="V3634" i="9"/>
  <c r="V3710" i="9"/>
  <c r="V3851" i="9"/>
  <c r="V3979" i="9"/>
  <c r="V3608" i="9"/>
  <c r="V3658" i="9"/>
  <c r="V3694" i="9"/>
  <c r="V3754" i="9"/>
  <c r="V3806" i="9"/>
  <c r="V3870" i="9"/>
  <c r="V3907" i="9"/>
  <c r="V3582" i="9"/>
  <c r="V3646" i="9"/>
  <c r="V3704" i="9"/>
  <c r="V3738" i="9"/>
  <c r="V3782" i="9"/>
  <c r="V3904" i="9"/>
  <c r="V3804" i="9"/>
  <c r="V3846" i="9"/>
  <c r="V3891" i="9"/>
  <c r="V3952" i="9"/>
  <c r="V4001" i="9"/>
  <c r="V4092" i="9"/>
  <c r="V4169" i="9"/>
  <c r="V3725" i="9"/>
  <c r="V3763" i="9"/>
  <c r="V3808" i="9"/>
  <c r="V3872" i="9"/>
  <c r="V3915" i="9"/>
  <c r="V3995" i="9"/>
  <c r="V4109" i="9"/>
  <c r="V3890" i="9"/>
  <c r="V3932" i="9"/>
  <c r="V3987" i="9"/>
  <c r="V4024" i="9"/>
  <c r="V4068" i="9"/>
  <c r="V4132" i="9"/>
  <c r="V4188" i="9"/>
  <c r="V4025" i="9"/>
  <c r="V4069" i="9"/>
  <c r="V4113" i="9"/>
  <c r="V4151" i="9"/>
  <c r="V4189" i="9"/>
  <c r="V4233" i="9"/>
  <c r="V4053" i="9"/>
  <c r="V4085" i="9"/>
  <c r="V4102" i="9"/>
  <c r="V4134" i="9"/>
  <c r="V4165" i="9"/>
  <c r="V4209" i="9"/>
</calcChain>
</file>

<file path=xl/comments1.xml><?xml version="1.0" encoding="utf-8"?>
<comments xmlns="http://schemas.openxmlformats.org/spreadsheetml/2006/main">
  <authors>
    <author>HP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Asset</t>
        </r>
      </text>
    </comment>
    <comment ref="F2" authorId="0" shapeId="0">
      <text>
        <r>
          <rPr>
            <b/>
            <sz val="9"/>
            <color indexed="81"/>
            <rFont val="Tahoma"/>
            <family val="2"/>
          </rPr>
          <t>-------(1)-------</t>
        </r>
      </text>
    </comment>
    <comment ref="G2" authorId="0" shapeId="0">
      <text>
        <r>
          <rPr>
            <b/>
            <sz val="9"/>
            <color indexed="81"/>
            <rFont val="Tahoma"/>
            <family val="2"/>
          </rPr>
          <t>-------(3)-------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</rPr>
          <t>Sub-number</t>
        </r>
      </text>
    </comment>
    <comment ref="I2" authorId="0" shapeId="0">
      <text>
        <r>
          <rPr>
            <b/>
            <sz val="9"/>
            <color indexed="81"/>
            <rFont val="Tahoma"/>
            <family val="2"/>
          </rPr>
          <t>Depreciation key</t>
        </r>
      </text>
    </comment>
    <comment ref="J2" authorId="0" shapeId="0">
      <text>
        <r>
          <rPr>
            <b/>
            <sz val="9"/>
            <color indexed="81"/>
            <rFont val="Tahoma"/>
            <family val="2"/>
          </rPr>
          <t>Plant</t>
        </r>
      </text>
    </comment>
    <comment ref="K2" authorId="0" shapeId="0">
      <text>
        <r>
          <rPr>
            <b/>
            <sz val="9"/>
            <color indexed="81"/>
            <rFont val="Tahoma"/>
            <family val="2"/>
          </rPr>
          <t>Capitalized On</t>
        </r>
      </text>
    </comment>
    <comment ref="L2" authorId="0" shapeId="0">
      <text>
        <r>
          <rPr>
            <b/>
            <sz val="9"/>
            <color indexed="81"/>
            <rFont val="Tahoma"/>
            <family val="2"/>
          </rPr>
          <t>Ord.dep.start date</t>
        </r>
      </text>
    </comment>
    <comment ref="M2" authorId="0" shapeId="0">
      <text>
        <r>
          <rPr>
            <b/>
            <sz val="9"/>
            <color indexed="81"/>
            <rFont val="Tahoma"/>
            <family val="2"/>
          </rPr>
          <t>Cost Center</t>
        </r>
      </text>
    </comment>
    <comment ref="N2" authorId="0" shapeId="0">
      <text>
        <r>
          <rPr>
            <b/>
            <sz val="9"/>
            <color indexed="81"/>
            <rFont val="Tahoma"/>
            <family val="2"/>
          </rPr>
          <t>Description</t>
        </r>
      </text>
    </comment>
    <comment ref="O2" authorId="0" shapeId="0">
      <text>
        <r>
          <rPr>
            <b/>
            <sz val="9"/>
            <color indexed="81"/>
            <rFont val="Tahoma"/>
            <family val="2"/>
          </rPr>
          <t>Life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</rPr>
          <t>Location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</rPr>
          <t xml:space="preserve">  Cum.acq.value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</rPr>
          <t>Spec.depreciation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</rPr>
          <t>Vendor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 xml:space="preserve">     Accum.dep.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</rPr>
          <t>Quantity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WBS Element</t>
        </r>
      </text>
    </comment>
    <comment ref="W2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2" authorId="0" shapeId="0">
      <text>
        <r>
          <rPr>
            <b/>
            <sz val="9"/>
            <color indexed="81"/>
            <rFont val="Tahoma"/>
            <family val="2"/>
          </rPr>
          <t>Base Unit of Measure</t>
        </r>
      </text>
    </comment>
    <comment ref="Y2" authorId="0" shapeId="0">
      <text>
        <r>
          <rPr>
            <b/>
            <sz val="9"/>
            <color indexed="81"/>
            <rFont val="Tahoma"/>
            <family val="2"/>
          </rPr>
          <t>-------(4)-------</t>
        </r>
      </text>
    </comment>
    <comment ref="Z2" authorId="0" shapeId="0">
      <text>
        <r>
          <rPr>
            <b/>
            <sz val="9"/>
            <color indexed="81"/>
            <rFont val="Tahoma"/>
            <family val="2"/>
          </rPr>
          <t>Currency</t>
        </r>
      </text>
    </comment>
    <comment ref="AA2" authorId="0" shapeId="0">
      <text>
        <r>
          <rPr>
            <b/>
            <sz val="9"/>
            <color indexed="81"/>
            <rFont val="Tahoma"/>
            <family val="2"/>
          </rPr>
          <t>-------(2)-------</t>
        </r>
      </text>
    </comment>
    <comment ref="AB2" authorId="0" shapeId="0">
      <text>
        <r>
          <rPr>
            <b/>
            <sz val="9"/>
            <color indexed="81"/>
            <rFont val="Tahoma"/>
            <family val="2"/>
          </rPr>
          <t>Write-ups</t>
        </r>
      </text>
    </comment>
    <comment ref="AC2" authorId="0" shapeId="0">
      <text>
        <r>
          <rPr>
            <b/>
            <sz val="9"/>
            <color indexed="81"/>
            <rFont val="Tahoma"/>
            <family val="2"/>
          </rPr>
          <t xml:space="preserve">  Trans.acq.val</t>
        </r>
      </text>
    </comment>
    <comment ref="AE2" authorId="0" shapeId="0">
      <text>
        <r>
          <rPr>
            <b/>
            <sz val="9"/>
            <color indexed="81"/>
            <rFont val="Tahoma"/>
            <family val="2"/>
          </rPr>
          <t xml:space="preserve">    Trns.AccDep</t>
        </r>
      </text>
    </comment>
    <comment ref="AF2" authorId="0" shapeId="0">
      <text>
        <r>
          <rPr>
            <b/>
            <sz val="9"/>
            <color indexed="81"/>
            <rFont val="Tahoma"/>
            <family val="2"/>
          </rPr>
          <t xml:space="preserve">       PlndDep</t>
        </r>
      </text>
    </comment>
    <comment ref="AG2" authorId="0" shapeId="0">
      <text>
        <r>
          <rPr>
            <b/>
            <sz val="9"/>
            <color indexed="81"/>
            <rFont val="Tahoma"/>
            <family val="2"/>
          </rPr>
          <t xml:space="preserve">   End book val</t>
        </r>
      </text>
    </comment>
  </commentList>
</comments>
</file>

<file path=xl/comments2.xml><?xml version="1.0" encoding="utf-8"?>
<comments xmlns="http://schemas.openxmlformats.org/spreadsheetml/2006/main">
  <authors>
    <author>HP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1" authorId="0" shapeId="0">
      <text>
        <r>
          <rPr>
            <b/>
            <sz val="9"/>
            <color indexed="81"/>
            <rFont val="Tahoma"/>
            <family val="2"/>
          </rPr>
          <t xml:space="preserve">   End book val</t>
        </r>
      </text>
    </comment>
    <comment ref="A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C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D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E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F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G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H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I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J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K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L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M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N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O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P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Q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R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S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V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W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X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Y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Z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A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B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C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D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E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F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G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H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I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J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K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L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M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N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O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P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Q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R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S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T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U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V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W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X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Y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AZ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A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B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C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D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E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F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G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H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I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J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K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L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M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N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O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P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Q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R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S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T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E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F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G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H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I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J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K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L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M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N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O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P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Q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R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T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U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V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W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X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Y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UZ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VA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VB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VC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VD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B2" authorId="0" shapeId="0">
      <text>
        <r>
          <rPr>
            <b/>
            <sz val="9"/>
            <color indexed="81"/>
            <rFont val="Tahoma"/>
            <family val="2"/>
          </rPr>
          <t>Asset</t>
        </r>
      </text>
    </comment>
    <comment ref="C2" authorId="0" shapeId="0">
      <text>
        <r>
          <rPr>
            <b/>
            <sz val="9"/>
            <color indexed="81"/>
            <rFont val="Tahoma"/>
            <family val="2"/>
          </rPr>
          <t>-------(1)-------</t>
        </r>
      </text>
    </comment>
    <comment ref="D2" authorId="0" shapeId="0">
      <text>
        <r>
          <rPr>
            <b/>
            <sz val="9"/>
            <color indexed="81"/>
            <rFont val="Tahoma"/>
            <family val="2"/>
          </rPr>
          <t>-------(3)-------</t>
        </r>
      </text>
    </comment>
    <comment ref="E2" authorId="0" shapeId="0">
      <text>
        <r>
          <rPr>
            <b/>
            <sz val="9"/>
            <color indexed="81"/>
            <rFont val="Tahoma"/>
            <family val="2"/>
          </rPr>
          <t>Sub-number</t>
        </r>
      </text>
    </comment>
    <comment ref="F2" authorId="0" shapeId="0">
      <text>
        <r>
          <rPr>
            <b/>
            <sz val="9"/>
            <color indexed="81"/>
            <rFont val="Tahoma"/>
            <family val="2"/>
          </rPr>
          <t>Depreciation key</t>
        </r>
      </text>
    </comment>
    <comment ref="G2" authorId="0" shapeId="0">
      <text>
        <r>
          <rPr>
            <b/>
            <sz val="9"/>
            <color indexed="81"/>
            <rFont val="Tahoma"/>
            <family val="2"/>
          </rPr>
          <t>Plant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</rPr>
          <t>Capitalized On</t>
        </r>
      </text>
    </comment>
    <comment ref="I2" authorId="0" shapeId="0">
      <text>
        <r>
          <rPr>
            <b/>
            <sz val="9"/>
            <color indexed="81"/>
            <rFont val="Tahoma"/>
            <family val="2"/>
          </rPr>
          <t>Ord.dep.start date</t>
        </r>
      </text>
    </comment>
    <comment ref="J2" authorId="0" shapeId="0">
      <text>
        <r>
          <rPr>
            <b/>
            <sz val="9"/>
            <color indexed="81"/>
            <rFont val="Tahoma"/>
            <family val="2"/>
          </rPr>
          <t>Cost Center</t>
        </r>
      </text>
    </comment>
    <comment ref="K2" authorId="0" shapeId="0">
      <text>
        <r>
          <rPr>
            <b/>
            <sz val="9"/>
            <color indexed="81"/>
            <rFont val="Tahoma"/>
            <family val="2"/>
          </rPr>
          <t>Description</t>
        </r>
      </text>
    </comment>
    <comment ref="L2" authorId="0" shapeId="0">
      <text>
        <r>
          <rPr>
            <b/>
            <sz val="9"/>
            <color indexed="81"/>
            <rFont val="Tahoma"/>
            <family val="2"/>
          </rPr>
          <t>Life</t>
        </r>
      </text>
    </comment>
    <comment ref="M2" authorId="0" shapeId="0">
      <text>
        <r>
          <rPr>
            <b/>
            <sz val="9"/>
            <color indexed="81"/>
            <rFont val="Tahoma"/>
            <family val="2"/>
          </rPr>
          <t>Location</t>
        </r>
      </text>
    </comment>
    <comment ref="N2" authorId="0" shapeId="0">
      <text>
        <r>
          <rPr>
            <b/>
            <sz val="9"/>
            <color indexed="81"/>
            <rFont val="Tahoma"/>
            <family val="2"/>
          </rPr>
          <t xml:space="preserve">  Cum.acq.value</t>
        </r>
      </text>
    </comment>
    <comment ref="O2" authorId="0" shapeId="0">
      <text>
        <r>
          <rPr>
            <b/>
            <sz val="9"/>
            <color indexed="81"/>
            <rFont val="Tahoma"/>
            <family val="2"/>
          </rPr>
          <t>Spec.depreciation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</rPr>
          <t>Vendor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</rPr>
          <t xml:space="preserve">     Accum.dep.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</rPr>
          <t>Quantity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</rPr>
          <t>WBS Element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</rPr>
          <t>Base Unit of Measure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-------(4)-------</t>
        </r>
      </text>
    </comment>
    <comment ref="W2" authorId="0" shapeId="0">
      <text>
        <r>
          <rPr>
            <b/>
            <sz val="9"/>
            <color indexed="81"/>
            <rFont val="Tahoma"/>
            <family val="2"/>
          </rPr>
          <t>Currency</t>
        </r>
      </text>
    </comment>
    <comment ref="X2" authorId="0" shapeId="0">
      <text>
        <r>
          <rPr>
            <b/>
            <sz val="9"/>
            <color indexed="81"/>
            <rFont val="Tahoma"/>
            <family val="2"/>
          </rPr>
          <t>-------(2)-------</t>
        </r>
      </text>
    </comment>
    <comment ref="Y2" authorId="0" shapeId="0">
      <text>
        <r>
          <rPr>
            <b/>
            <sz val="9"/>
            <color indexed="81"/>
            <rFont val="Tahoma"/>
            <family val="2"/>
          </rPr>
          <t>Write-ups</t>
        </r>
      </text>
    </comment>
    <comment ref="Z2" authorId="0" shapeId="0">
      <text>
        <r>
          <rPr>
            <b/>
            <sz val="9"/>
            <color indexed="81"/>
            <rFont val="Tahoma"/>
            <family val="2"/>
          </rPr>
          <t xml:space="preserve">  Trans.acq.val</t>
        </r>
      </text>
    </comment>
    <comment ref="AA2" authorId="0" shapeId="0">
      <text>
        <r>
          <rPr>
            <b/>
            <sz val="9"/>
            <color indexed="81"/>
            <rFont val="Tahoma"/>
            <family val="2"/>
          </rPr>
          <t xml:space="preserve">    Trns.AccDep</t>
        </r>
      </text>
    </comment>
    <comment ref="AB2" authorId="0" shapeId="0">
      <text>
        <r>
          <rPr>
            <b/>
            <sz val="9"/>
            <color indexed="81"/>
            <rFont val="Tahoma"/>
            <family val="2"/>
          </rPr>
          <t xml:space="preserve">       PlndDep</t>
        </r>
      </text>
    </comment>
    <comment ref="AC2" authorId="0" shapeId="0">
      <text>
        <r>
          <rPr>
            <b/>
            <sz val="9"/>
            <color indexed="81"/>
            <rFont val="Tahoma"/>
            <family val="2"/>
          </rPr>
          <t xml:space="preserve">   End book val</t>
        </r>
      </text>
    </comment>
  </commentList>
</comments>
</file>

<file path=xl/comments3.xml><?xml version="1.0" encoding="utf-8"?>
<comments xmlns="http://schemas.openxmlformats.org/spreadsheetml/2006/main">
  <authors>
    <author>HP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Asset</t>
        </r>
      </text>
    </comment>
    <comment ref="B1" authorId="0" shapeId="0">
      <text>
        <r>
          <rPr>
            <b/>
            <sz val="9"/>
            <color indexed="81"/>
            <rFont val="Tahoma"/>
            <family val="2"/>
          </rPr>
          <t>-------(1)-------</t>
        </r>
      </text>
    </comment>
    <comment ref="C1" authorId="0" shapeId="0">
      <text>
        <r>
          <rPr>
            <b/>
            <sz val="9"/>
            <color indexed="81"/>
            <rFont val="Tahoma"/>
            <family val="2"/>
          </rPr>
          <t>-------(3)-------</t>
        </r>
      </text>
    </comment>
    <comment ref="D1" authorId="0" shapeId="0">
      <text>
        <r>
          <rPr>
            <b/>
            <sz val="9"/>
            <color indexed="81"/>
            <rFont val="Tahoma"/>
            <family val="2"/>
          </rPr>
          <t>Sub-number</t>
        </r>
      </text>
    </comment>
    <comment ref="E1" authorId="0" shapeId="0">
      <text>
        <r>
          <rPr>
            <b/>
            <sz val="9"/>
            <color indexed="81"/>
            <rFont val="Tahoma"/>
            <family val="2"/>
          </rPr>
          <t>Depreciation key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</rPr>
          <t>Plant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</rPr>
          <t>Capitalized On</t>
        </r>
      </text>
    </comment>
    <comment ref="H1" authorId="0" shapeId="0">
      <text>
        <r>
          <rPr>
            <b/>
            <sz val="9"/>
            <color indexed="81"/>
            <rFont val="Tahoma"/>
            <family val="2"/>
          </rPr>
          <t>Ord.dep.start date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Cost Center</t>
        </r>
      </text>
    </comment>
    <comment ref="J1" authorId="0" shapeId="0">
      <text>
        <r>
          <rPr>
            <b/>
            <sz val="9"/>
            <color indexed="81"/>
            <rFont val="Tahoma"/>
            <family val="2"/>
          </rPr>
          <t>Description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>Life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Location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 xml:space="preserve">  Cum.acq.value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Spec.depreciation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Vendor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 xml:space="preserve">     Accum.dep.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>Quantity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WBS Element</t>
        </r>
      </text>
    </comment>
    <comment ref="S1" authorId="0" shapeId="0">
      <text>
        <r>
          <rPr>
            <b/>
            <sz val="9"/>
            <color indexed="81"/>
            <rFont val="Tahoma"/>
            <family val="2"/>
          </rPr>
          <t xml:space="preserve"> Start book.val</t>
        </r>
      </text>
    </comment>
    <comment ref="T1" authorId="0" shapeId="0">
      <text>
        <r>
          <rPr>
            <b/>
            <sz val="9"/>
            <color indexed="81"/>
            <rFont val="Tahoma"/>
            <family val="2"/>
          </rPr>
          <t>Base Unit of Measure</t>
        </r>
      </text>
    </comment>
    <comment ref="U1" authorId="0" shapeId="0">
      <text>
        <r>
          <rPr>
            <b/>
            <sz val="9"/>
            <color indexed="81"/>
            <rFont val="Tahoma"/>
            <family val="2"/>
          </rPr>
          <t>-------(4)-------</t>
        </r>
      </text>
    </comment>
    <comment ref="V1" authorId="0" shapeId="0">
      <text>
        <r>
          <rPr>
            <b/>
            <sz val="9"/>
            <color indexed="81"/>
            <rFont val="Tahoma"/>
            <family val="2"/>
          </rPr>
          <t>Currency</t>
        </r>
      </text>
    </comment>
    <comment ref="W1" authorId="0" shapeId="0">
      <text>
        <r>
          <rPr>
            <b/>
            <sz val="9"/>
            <color indexed="81"/>
            <rFont val="Tahoma"/>
            <family val="2"/>
          </rPr>
          <t>-------(2)-------</t>
        </r>
      </text>
    </comment>
    <comment ref="X1" authorId="0" shapeId="0">
      <text>
        <r>
          <rPr>
            <b/>
            <sz val="9"/>
            <color indexed="81"/>
            <rFont val="Tahoma"/>
            <family val="2"/>
          </rPr>
          <t>Write-ups</t>
        </r>
      </text>
    </comment>
    <comment ref="Y1" authorId="0" shapeId="0">
      <text>
        <r>
          <rPr>
            <b/>
            <sz val="9"/>
            <color indexed="81"/>
            <rFont val="Tahoma"/>
            <family val="2"/>
          </rPr>
          <t xml:space="preserve">  Trans.acq.val</t>
        </r>
      </text>
    </comment>
    <comment ref="Z1" authorId="0" shapeId="0">
      <text>
        <r>
          <rPr>
            <b/>
            <sz val="9"/>
            <color indexed="81"/>
            <rFont val="Tahoma"/>
            <family val="2"/>
          </rPr>
          <t xml:space="preserve">    Trns.AccDep</t>
        </r>
      </text>
    </comment>
    <comment ref="AA1" authorId="0" shapeId="0">
      <text>
        <r>
          <rPr>
            <b/>
            <sz val="9"/>
            <color indexed="81"/>
            <rFont val="Tahoma"/>
            <family val="2"/>
          </rPr>
          <t xml:space="preserve">       PlndDep</t>
        </r>
      </text>
    </comment>
    <comment ref="AB1" authorId="0" shapeId="0">
      <text>
        <r>
          <rPr>
            <b/>
            <sz val="9"/>
            <color indexed="81"/>
            <rFont val="Tahoma"/>
            <family val="2"/>
          </rPr>
          <t xml:space="preserve">   End book val</t>
        </r>
      </text>
    </comment>
  </commentList>
</comments>
</file>

<file path=xl/sharedStrings.xml><?xml version="1.0" encoding="utf-8"?>
<sst xmlns="http://schemas.openxmlformats.org/spreadsheetml/2006/main" count="153108" uniqueCount="5181">
  <si>
    <t>Asset</t>
  </si>
  <si>
    <t>-------(1)-------</t>
  </si>
  <si>
    <t>-------(3)-------</t>
  </si>
  <si>
    <t>Sub-number</t>
  </si>
  <si>
    <t>Depreciation key</t>
  </si>
  <si>
    <t>Plant</t>
  </si>
  <si>
    <t>Capitalized On</t>
  </si>
  <si>
    <t>Ord.dep.start date</t>
  </si>
  <si>
    <t>Cost Center</t>
  </si>
  <si>
    <t>Description</t>
  </si>
  <si>
    <t>Life</t>
  </si>
  <si>
    <t>Location</t>
  </si>
  <si>
    <t xml:space="preserve">  Cum.acq.value</t>
  </si>
  <si>
    <t>Spec.depreciation</t>
  </si>
  <si>
    <t>Vendor</t>
  </si>
  <si>
    <t xml:space="preserve">     Accum.dep.</t>
  </si>
  <si>
    <t>Quantity</t>
  </si>
  <si>
    <t>WBS Element</t>
  </si>
  <si>
    <t xml:space="preserve"> Start book.val</t>
  </si>
  <si>
    <t>Base Unit of Measure</t>
  </si>
  <si>
    <t>-------(4)-------</t>
  </si>
  <si>
    <t>Currency</t>
  </si>
  <si>
    <t>-------(2)-------</t>
  </si>
  <si>
    <t>Write-ups</t>
  </si>
  <si>
    <t xml:space="preserve">  Trans.acq.val</t>
  </si>
  <si>
    <t xml:space="preserve">    Trns.AccDep</t>
  </si>
  <si>
    <t xml:space="preserve">       PlndDep</t>
  </si>
  <si>
    <t xml:space="preserve">   End book val</t>
  </si>
  <si>
    <t>1000000000</t>
  </si>
  <si>
    <t/>
  </si>
  <si>
    <t>0</t>
  </si>
  <si>
    <t>0000</t>
  </si>
  <si>
    <t>1000</t>
  </si>
  <si>
    <t>1010ADM02</t>
  </si>
  <si>
    <t>Land</t>
  </si>
  <si>
    <t>999/000</t>
  </si>
  <si>
    <t>EA</t>
  </si>
  <si>
    <t>INR</t>
  </si>
  <si>
    <t>1000000004</t>
  </si>
  <si>
    <t>LAND- VIMALADEVI-2</t>
  </si>
  <si>
    <t>000/000</t>
  </si>
  <si>
    <t>1000000005</t>
  </si>
  <si>
    <t>LAND- UMESH SHAH</t>
  </si>
  <si>
    <t>1000000006</t>
  </si>
  <si>
    <t>LAND - SHANKAR CHOUDHARY</t>
  </si>
  <si>
    <t>1000000007</t>
  </si>
  <si>
    <t>LAND- RAM DHYAN THAKUR</t>
  </si>
  <si>
    <t>1000000008</t>
  </si>
  <si>
    <t>LAND- VIKAS GUPTA</t>
  </si>
  <si>
    <t>1000000009</t>
  </si>
  <si>
    <t>LAND- LALIT ADEVI</t>
  </si>
  <si>
    <t>1354</t>
  </si>
  <si>
    <t>1000000010</t>
  </si>
  <si>
    <t>Land- Brijeshwer Lahera</t>
  </si>
  <si>
    <t>1000000011</t>
  </si>
  <si>
    <t>Land- Dev Saran Sah</t>
  </si>
  <si>
    <t>1000000012</t>
  </si>
  <si>
    <t>Land- Dinesh Choudhary</t>
  </si>
  <si>
    <t>1000000013</t>
  </si>
  <si>
    <t>Land- Kishori Gond</t>
  </si>
  <si>
    <t>1000000014</t>
  </si>
  <si>
    <t>Land- Parsuram Yadav</t>
  </si>
  <si>
    <t>1000000015</t>
  </si>
  <si>
    <t>Land- Ramesh Yadav</t>
  </si>
  <si>
    <t>1108</t>
  </si>
  <si>
    <t>1000000016</t>
  </si>
  <si>
    <t>Land- Vijay Choudhary</t>
  </si>
  <si>
    <t>1000000017</t>
  </si>
  <si>
    <t>Land- Devanti Devi</t>
  </si>
  <si>
    <t>1000000018</t>
  </si>
  <si>
    <t>Land- Suresh Choudhary</t>
  </si>
  <si>
    <t>1000000019</t>
  </si>
  <si>
    <t>Land- Sanjay Choudhary</t>
  </si>
  <si>
    <t>1000000020</t>
  </si>
  <si>
    <t>Land- Prabhawati Devi</t>
  </si>
  <si>
    <t>1000000021</t>
  </si>
  <si>
    <t>LAND - SURESH YADAV</t>
  </si>
  <si>
    <t>1000000022</t>
  </si>
  <si>
    <t>LAND - DEEPAK YADAV</t>
  </si>
  <si>
    <t>1000000023</t>
  </si>
  <si>
    <t>Land- Akhileshwar Pandey</t>
  </si>
  <si>
    <t>1000000024</t>
  </si>
  <si>
    <t>Land- Chandra Bhushan Pandey</t>
  </si>
  <si>
    <t>1000000025</t>
  </si>
  <si>
    <t>Land-  Jitendra Kr Pandey</t>
  </si>
  <si>
    <t>1000000026</t>
  </si>
  <si>
    <t>Land- Maya Mishra</t>
  </si>
  <si>
    <t>1000000027</t>
  </si>
  <si>
    <t>LAND - BASUDEV</t>
  </si>
  <si>
    <t>1000000028</t>
  </si>
  <si>
    <t>Land- Raghunath Yadav</t>
  </si>
  <si>
    <t>1000000029</t>
  </si>
  <si>
    <t>Land- Avinash Kumar Singh</t>
  </si>
  <si>
    <t>1000000030</t>
  </si>
  <si>
    <t>Land- Firoj Khan</t>
  </si>
  <si>
    <t>1000000031</t>
  </si>
  <si>
    <t>Land- Manoj Kumar Yadav</t>
  </si>
  <si>
    <t>1000000032</t>
  </si>
  <si>
    <t>Land- Gopal Yadav</t>
  </si>
  <si>
    <t>1000000033</t>
  </si>
  <si>
    <t>Land- Kamlesh Prasad Yadav</t>
  </si>
  <si>
    <t>1000000034</t>
  </si>
  <si>
    <t>Land- Lalji Prasad Yadav</t>
  </si>
  <si>
    <t>1000000035</t>
  </si>
  <si>
    <t>Land- Surendra Prasad Yadav</t>
  </si>
  <si>
    <t>1000000036</t>
  </si>
  <si>
    <t>Land- Suresh Prasad Yadav</t>
  </si>
  <si>
    <t>1000000037</t>
  </si>
  <si>
    <t>Land- Lal Babu Pandey</t>
  </si>
  <si>
    <t>1000000038</t>
  </si>
  <si>
    <t>1010CVL32</t>
  </si>
  <si>
    <t>LAND - MINI DEVI</t>
  </si>
  <si>
    <t>MPS</t>
  </si>
  <si>
    <t>1000000040</t>
  </si>
  <si>
    <t>LAND - NIBHA DEVI</t>
  </si>
  <si>
    <t>1000000041</t>
  </si>
  <si>
    <t>Land - Girish Mishra 2katha 6 Dhoor</t>
  </si>
  <si>
    <t>1000000042</t>
  </si>
  <si>
    <t>LAND - SURESH PRASAD 6 KATHA</t>
  </si>
  <si>
    <t>ACR</t>
  </si>
  <si>
    <t>1000000043</t>
  </si>
  <si>
    <t>LAND - SURESH YADAV, RAMESH YADAV, RAJESHWAR YADAV</t>
  </si>
  <si>
    <t>1000000044</t>
  </si>
  <si>
    <t>LAND - RAJESHWAR YADAV</t>
  </si>
  <si>
    <t>1000000045</t>
  </si>
  <si>
    <t>LAND - AWADHESH YADAV</t>
  </si>
  <si>
    <t>1000000046</t>
  </si>
  <si>
    <t>LAND - CHANDRIKA SINGH</t>
  </si>
  <si>
    <t>1000000047</t>
  </si>
  <si>
    <t>LAND - ARVIND KUMAR RAO</t>
  </si>
  <si>
    <t>1000000048</t>
  </si>
  <si>
    <t>1000000049</t>
  </si>
  <si>
    <t>LAND - VIKASH KUMAR GUPTA</t>
  </si>
  <si>
    <t>1000000050</t>
  </si>
  <si>
    <t>LAND - ARVIND KUMAR RAO, JITENDRA RAO, SANJEEV RAO</t>
  </si>
  <si>
    <t>1000000051</t>
  </si>
  <si>
    <t>LAND - SANJEEV RAO</t>
  </si>
  <si>
    <t>1000000052</t>
  </si>
  <si>
    <t>LAND - YOGENDRA PANDEY</t>
  </si>
  <si>
    <t>1000000053</t>
  </si>
  <si>
    <t>LAND - RAMDEV KEWAT,PINTU KEWAT, RAMKISHUN KEWAT</t>
  </si>
  <si>
    <t>1000000054</t>
  </si>
  <si>
    <t>LAND - VINOD RAM, PRAMOD RAM, CHHOTELAL RAM</t>
  </si>
  <si>
    <t>1000000055</t>
  </si>
  <si>
    <t>LAND - CHUMAN SAH 5 KATHA 1/2 DHOOR PLOT NO. 943</t>
  </si>
  <si>
    <t>1000000056</t>
  </si>
  <si>
    <t>LAND - BAIDHNATH HARIJAN, SITARAM HARIJAN</t>
  </si>
  <si>
    <t>1000000057</t>
  </si>
  <si>
    <t>LAND - VISHWANATH HARIJAN 1 KATHA 10 DHOOR</t>
  </si>
  <si>
    <t>1000000058</t>
  </si>
  <si>
    <t>LAND - RAM CHANDRA KEWAT 2 KATHA 14 DHOOR</t>
  </si>
  <si>
    <t>1000000059</t>
  </si>
  <si>
    <t>LAND - DINANATH RAM 14 KATHA 14 DHOOR</t>
  </si>
  <si>
    <t>1000000060</t>
  </si>
  <si>
    <t>LAND - HARENDRA PRASAD 10 KATHA 19 DHOOR</t>
  </si>
  <si>
    <t>1000000061</t>
  </si>
  <si>
    <t>LAND - MAYA MISHRA 32 KATHA 13 DHOOR</t>
  </si>
  <si>
    <t>1000000062</t>
  </si>
  <si>
    <t>LAND - RAKESH KUMAR MISHRA 1 KATHA 19 DHOOR</t>
  </si>
  <si>
    <t>1000000063</t>
  </si>
  <si>
    <t>LAND - RAJKUMAR RAO &amp; SHIV KUMAR RAO</t>
  </si>
  <si>
    <t>10000382</t>
  </si>
  <si>
    <t>1000000064</t>
  </si>
  <si>
    <t>LAND - LAND DEVELOPMENT</t>
  </si>
  <si>
    <t>LUM</t>
  </si>
  <si>
    <t>1000000065</t>
  </si>
  <si>
    <t>LAND - MADAN KISHOR KUWAR 14 KTH 2 DHOOR</t>
  </si>
  <si>
    <t>1000000066</t>
  </si>
  <si>
    <t>Land - Dinanath Yadav Plot No. 390 &amp; 414</t>
  </si>
  <si>
    <t>1000000067</t>
  </si>
  <si>
    <t>LAND - JUIT YADAV PLOT NO.156</t>
  </si>
  <si>
    <t>1000000068</t>
  </si>
  <si>
    <t>Land- Nisha Devi</t>
  </si>
  <si>
    <t>001/000</t>
  </si>
  <si>
    <t>1000000069</t>
  </si>
  <si>
    <t>1010ADM06</t>
  </si>
  <si>
    <t>LAND - MOTILALA YADAV &amp; MADHU DEVI</t>
  </si>
  <si>
    <t>1000000070</t>
  </si>
  <si>
    <t>LAND - Kolai yadav &amp; Prahalad yadav Parsa Site</t>
  </si>
  <si>
    <t>1000000071</t>
  </si>
  <si>
    <t>1011ADM06</t>
  </si>
  <si>
    <t>Land-Dinesh Chander Missra Naraipur</t>
  </si>
  <si>
    <t>100/000</t>
  </si>
  <si>
    <t>1000000072</t>
  </si>
  <si>
    <t>Land-Ravi Kant Missra Naraipur</t>
  </si>
  <si>
    <t>Asset Class Z100 Land</t>
  </si>
  <si>
    <t>Bal.Sh.Acct APC 200010 Land</t>
  </si>
  <si>
    <t>2000000000</t>
  </si>
  <si>
    <t>T002</t>
  </si>
  <si>
    <t>SLM Building</t>
  </si>
  <si>
    <t>030/000</t>
  </si>
  <si>
    <t>2000000001</t>
  </si>
  <si>
    <t>011/000</t>
  </si>
  <si>
    <t>2000000002</t>
  </si>
  <si>
    <t>1010MFG44</t>
  </si>
  <si>
    <t>Boiling House Building</t>
  </si>
  <si>
    <t>2000000003</t>
  </si>
  <si>
    <t>1011ENG16</t>
  </si>
  <si>
    <t>Boiler House Building</t>
  </si>
  <si>
    <t>2000000004</t>
  </si>
  <si>
    <t>DRAIN</t>
  </si>
  <si>
    <t>2000000005</t>
  </si>
  <si>
    <t>1010ENG24</t>
  </si>
  <si>
    <t>TEMPORARY OFFICE IN PLANT</t>
  </si>
  <si>
    <t>2000000006</t>
  </si>
  <si>
    <t>Electrical Panel Room</t>
  </si>
  <si>
    <t>2000000007</t>
  </si>
  <si>
    <t>Z002</t>
  </si>
  <si>
    <t>Mill House</t>
  </si>
  <si>
    <t>2000000008</t>
  </si>
  <si>
    <t>1010ELC34</t>
  </si>
  <si>
    <t>TEMPORARY SHED AT DG SET</t>
  </si>
  <si>
    <t>2000000009</t>
  </si>
  <si>
    <t>Road</t>
  </si>
  <si>
    <t>2000000010</t>
  </si>
  <si>
    <t>1010MFG52</t>
  </si>
  <si>
    <t>Molassess Pit</t>
  </si>
  <si>
    <t>2000000011</t>
  </si>
  <si>
    <t>1010ADM03</t>
  </si>
  <si>
    <t>TEMPORARY CONSTRUCTION IN GUEST HOUSE</t>
  </si>
  <si>
    <t>2000000012</t>
  </si>
  <si>
    <t>1010LOG71</t>
  </si>
  <si>
    <t>General Store</t>
  </si>
  <si>
    <t>2000000013</t>
  </si>
  <si>
    <t>1010ENG09</t>
  </si>
  <si>
    <t>Misc. Construction (Cane Yard)</t>
  </si>
  <si>
    <t>2000000014</t>
  </si>
  <si>
    <t>1010MFG57</t>
  </si>
  <si>
    <t>Lime Godown</t>
  </si>
  <si>
    <t>2000000015</t>
  </si>
  <si>
    <t>Boundry Wall</t>
  </si>
  <si>
    <t>2000000016</t>
  </si>
  <si>
    <t>1010ADM05</t>
  </si>
  <si>
    <t>TEMPORARY RESIDENTIAL BUILDING</t>
  </si>
  <si>
    <t>2000000017</t>
  </si>
  <si>
    <t>1010CAN68</t>
  </si>
  <si>
    <t>Pantoon Bridge</t>
  </si>
  <si>
    <t>2000000018</t>
  </si>
  <si>
    <t>2000000019</t>
  </si>
  <si>
    <t>2000000020</t>
  </si>
  <si>
    <t>Sulpher Godown</t>
  </si>
  <si>
    <t>2000000021</t>
  </si>
  <si>
    <t>2000000022</t>
  </si>
  <si>
    <t>New Residential Building Near Guest House</t>
  </si>
  <si>
    <t>2000000023</t>
  </si>
  <si>
    <t>2000000024</t>
  </si>
  <si>
    <t>1011ELC28</t>
  </si>
  <si>
    <t>Electrical Panel &amp; Power House Room</t>
  </si>
  <si>
    <t>2000000025</t>
  </si>
  <si>
    <t>1010LOG69</t>
  </si>
  <si>
    <t>Dryer House</t>
  </si>
  <si>
    <t>2000000026</t>
  </si>
  <si>
    <t>Residencial Building (Dormatory)</t>
  </si>
  <si>
    <t>2000000027</t>
  </si>
  <si>
    <t>1010CAN67</t>
  </si>
  <si>
    <t>New Building of cane Payment Office</t>
  </si>
  <si>
    <t>2000000028</t>
  </si>
  <si>
    <t>2000000029</t>
  </si>
  <si>
    <t>Admin Block- Faridabad</t>
  </si>
  <si>
    <t>2000000030</t>
  </si>
  <si>
    <t>2000000031</t>
  </si>
  <si>
    <t>Road &amp; Drain</t>
  </si>
  <si>
    <t>2000000032</t>
  </si>
  <si>
    <t>1010ENG22</t>
  </si>
  <si>
    <t>Instrument Lab Building</t>
  </si>
  <si>
    <t>2000000033</t>
  </si>
  <si>
    <t>2000000034</t>
  </si>
  <si>
    <t>Temporary Sugar Godown</t>
  </si>
  <si>
    <t>2000000035</t>
  </si>
  <si>
    <t>Extanssion of Dormatory</t>
  </si>
  <si>
    <t>2000000036</t>
  </si>
  <si>
    <t>2000000037</t>
  </si>
  <si>
    <t>New Boundary Wall</t>
  </si>
  <si>
    <t>2000000038</t>
  </si>
  <si>
    <t>T001</t>
  </si>
  <si>
    <t>New Colony</t>
  </si>
  <si>
    <t>060/000</t>
  </si>
  <si>
    <t>2000000039</t>
  </si>
  <si>
    <t>New Culvert</t>
  </si>
  <si>
    <t>2000000040</t>
  </si>
  <si>
    <t>New Road &amp; Drain Inside Factory</t>
  </si>
  <si>
    <t>2000000041</t>
  </si>
  <si>
    <t>T003</t>
  </si>
  <si>
    <t>Temperory Godown</t>
  </si>
  <si>
    <t>003/000</t>
  </si>
  <si>
    <t>2000000042</t>
  </si>
  <si>
    <t>Cane Yard/ Cane Carrier Flooring</t>
  </si>
  <si>
    <t>2000000043</t>
  </si>
  <si>
    <t>New One Room Set</t>
  </si>
  <si>
    <t>2000000044</t>
  </si>
  <si>
    <t>CANE CARRIER FLOORING</t>
  </si>
  <si>
    <t>2000000045</t>
  </si>
  <si>
    <t>2000000046</t>
  </si>
  <si>
    <t>ROAD &amp; DRAIN INSIDE FACTORY</t>
  </si>
  <si>
    <t>2000000047</t>
  </si>
  <si>
    <t>New Sugar Godown</t>
  </si>
  <si>
    <t>2000000048</t>
  </si>
  <si>
    <t>1010MFG42</t>
  </si>
  <si>
    <t>New Sugar Laboratory</t>
  </si>
  <si>
    <t>2000000049</t>
  </si>
  <si>
    <t>2000000050</t>
  </si>
  <si>
    <t>2000000051</t>
  </si>
  <si>
    <t>New Colony (One Room Set 12 Complete)</t>
  </si>
  <si>
    <t>2000000052</t>
  </si>
  <si>
    <t>New ATM Room</t>
  </si>
  <si>
    <t>2000000053</t>
  </si>
  <si>
    <t>Finncle Office at Faridabad</t>
  </si>
  <si>
    <t>2000000054</t>
  </si>
  <si>
    <t>Road &amp; Drains</t>
  </si>
  <si>
    <t>2000000055</t>
  </si>
  <si>
    <t>New Canteen</t>
  </si>
  <si>
    <t>2000000056</t>
  </si>
  <si>
    <t>T004</t>
  </si>
  <si>
    <t>MOLASSES KUTCHA PIT</t>
  </si>
  <si>
    <t>2000000057</t>
  </si>
  <si>
    <t>2000000058</t>
  </si>
  <si>
    <t>TEMPORARY NEW ROOM  IN GUEST HOUSE</t>
  </si>
  <si>
    <t>2000000059</t>
  </si>
  <si>
    <t>TEMPORARY SUGAR GODOWN</t>
  </si>
  <si>
    <t>2000000060</t>
  </si>
  <si>
    <t>Road &amp; Drain Inside factory</t>
  </si>
  <si>
    <t>2000000061</t>
  </si>
  <si>
    <t>Boundary Wall</t>
  </si>
  <si>
    <t>2000000062</t>
  </si>
  <si>
    <t>Two Room Set Building</t>
  </si>
  <si>
    <t>2000000063</t>
  </si>
  <si>
    <t>One Room Set Building</t>
  </si>
  <si>
    <t>2000000064</t>
  </si>
  <si>
    <t>Sugar Godown No.2</t>
  </si>
  <si>
    <t>11000982</t>
  </si>
  <si>
    <t>2000000065</t>
  </si>
  <si>
    <t>IT Office Building</t>
  </si>
  <si>
    <t>2000000066</t>
  </si>
  <si>
    <t>Guest House Building</t>
  </si>
  <si>
    <t>2000000067</t>
  </si>
  <si>
    <t>Molasses Kutcha Pit</t>
  </si>
  <si>
    <t>2000000068</t>
  </si>
  <si>
    <t>1010ADM04</t>
  </si>
  <si>
    <t>ETP Gate</t>
  </si>
  <si>
    <t>NOS</t>
  </si>
  <si>
    <t>2000000069</t>
  </si>
  <si>
    <t>Toilet Near Sales Godown</t>
  </si>
  <si>
    <t>2000000070</t>
  </si>
  <si>
    <t>Solling Work Cane Yard</t>
  </si>
  <si>
    <t>2000000071</t>
  </si>
  <si>
    <t>Modification of Quarter C-24</t>
  </si>
  <si>
    <t>2000000072</t>
  </si>
  <si>
    <t>Sales Office</t>
  </si>
  <si>
    <t>2000000073</t>
  </si>
  <si>
    <t>Road &amp; Drain Inside Factory</t>
  </si>
  <si>
    <t>2000000074</t>
  </si>
  <si>
    <t>2000000075</t>
  </si>
  <si>
    <t>Sugar Godown Loading Platform &amp; Shuter</t>
  </si>
  <si>
    <t>2000000076</t>
  </si>
  <si>
    <t>Drain Near Molasses Tank</t>
  </si>
  <si>
    <t>2000000077</t>
  </si>
  <si>
    <t>Cane Yard Road &amp; Drain</t>
  </si>
  <si>
    <t>010/000</t>
  </si>
  <si>
    <t>2000000078</t>
  </si>
  <si>
    <t>Toilet Near Mill House</t>
  </si>
  <si>
    <t>2000000079</t>
  </si>
  <si>
    <t>Securtity Room Near Kothi</t>
  </si>
  <si>
    <t>2000000080</t>
  </si>
  <si>
    <t>1010CVL31</t>
  </si>
  <si>
    <t>One Room Set (G+3) Building</t>
  </si>
  <si>
    <t>2000000081</t>
  </si>
  <si>
    <t>Boundry Wall (2020-2021)</t>
  </si>
  <si>
    <t>2000000082</t>
  </si>
  <si>
    <t>2000000083</t>
  </si>
  <si>
    <t>Building at Faridabad (Surajkund)</t>
  </si>
  <si>
    <t>TS10</t>
  </si>
  <si>
    <t>1370</t>
  </si>
  <si>
    <t>2000000084</t>
  </si>
  <si>
    <t xml:space="preserve"> Waiting Room &amp; Accounts Office</t>
  </si>
  <si>
    <t>2000000085</t>
  </si>
  <si>
    <t>1</t>
  </si>
  <si>
    <t>2</t>
  </si>
  <si>
    <t>2000000086</t>
  </si>
  <si>
    <t>1010SND96</t>
  </si>
  <si>
    <t>Solar Godown</t>
  </si>
  <si>
    <t>2000000087</t>
  </si>
  <si>
    <t>2000000088</t>
  </si>
  <si>
    <t>Culvert</t>
  </si>
  <si>
    <t>2000000089</t>
  </si>
  <si>
    <t>Sliding Gate</t>
  </si>
  <si>
    <t>10000434</t>
  </si>
  <si>
    <t>2000000090</t>
  </si>
  <si>
    <t>2000000091</t>
  </si>
  <si>
    <t>1010ENG17</t>
  </si>
  <si>
    <t>Work Shop Building</t>
  </si>
  <si>
    <t>2000000092</t>
  </si>
  <si>
    <t>SWAMI NARAYAN HALL</t>
  </si>
  <si>
    <t>2000000093</t>
  </si>
  <si>
    <t>ADMIN BUILDING</t>
  </si>
  <si>
    <t>Asset Class Z200 Building</t>
  </si>
  <si>
    <t>Bal.Sh.Acct APC 200020 Buildings</t>
  </si>
  <si>
    <t>3000000000</t>
  </si>
  <si>
    <t>Wet Scrubbing System</t>
  </si>
  <si>
    <t>015/000</t>
  </si>
  <si>
    <t>3000000001</t>
  </si>
  <si>
    <t>1010MFG43</t>
  </si>
  <si>
    <t>Juice Clarifire</t>
  </si>
  <si>
    <t>3000000002</t>
  </si>
  <si>
    <t>Molasses Conditioner</t>
  </si>
  <si>
    <t>3000000003</t>
  </si>
  <si>
    <t>O.C. Filter</t>
  </si>
  <si>
    <t>3000000004</t>
  </si>
  <si>
    <t>1010ENG08</t>
  </si>
  <si>
    <t>Cane Unloader</t>
  </si>
  <si>
    <t>3000000005</t>
  </si>
  <si>
    <t>Cane Chopper</t>
  </si>
  <si>
    <t>3000000006</t>
  </si>
  <si>
    <t>Electric Control Panel</t>
  </si>
  <si>
    <t>3000000007</t>
  </si>
  <si>
    <t>1010ITS78</t>
  </si>
  <si>
    <t>Weighbridge Electronic 200 Kg 02 nos.</t>
  </si>
  <si>
    <t>3000000008</t>
  </si>
  <si>
    <t>Weighbridge For Trolly Cart 02 Nos.</t>
  </si>
  <si>
    <t>3000000009</t>
  </si>
  <si>
    <t>1010MFG45</t>
  </si>
  <si>
    <t>Hand Stiching Machine 03 Nos.</t>
  </si>
  <si>
    <t>3000000010</t>
  </si>
  <si>
    <t>Weighridge 5 Ton 02 Nos.</t>
  </si>
  <si>
    <t>3000000011</t>
  </si>
  <si>
    <t>Electronic Weighbridge 200 Kg 02 Nos.</t>
  </si>
  <si>
    <t>3000000012</t>
  </si>
  <si>
    <t>Hand Stiching Machine 01 No.</t>
  </si>
  <si>
    <t>3000000013</t>
  </si>
  <si>
    <t>Digital Weigh Bridge 01 No.</t>
  </si>
  <si>
    <t>3000000014</t>
  </si>
  <si>
    <t>Weigh Bridge 80 Ton</t>
  </si>
  <si>
    <t>3000000015</t>
  </si>
  <si>
    <t>1011ELC37</t>
  </si>
  <si>
    <t>D.G Set 500 KVA</t>
  </si>
  <si>
    <t>3000000016</t>
  </si>
  <si>
    <t>Sugar Bag Printing Machine 01 No.</t>
  </si>
  <si>
    <t>3000000017</t>
  </si>
  <si>
    <t>Weighing Machine Mechnical 10 Ton 05 Nos.</t>
  </si>
  <si>
    <t>3000000018</t>
  </si>
  <si>
    <t>Mechenical Weighbridge 10 MT Jyoti Make 04 Nos.</t>
  </si>
  <si>
    <t>3000000019</t>
  </si>
  <si>
    <t>Weighbridge 10 MT Plateform Size (14'x8') 06 Nos.</t>
  </si>
  <si>
    <t>3000000020</t>
  </si>
  <si>
    <t>1010MFG48</t>
  </si>
  <si>
    <t>Centrifugal Machine 1503</t>
  </si>
  <si>
    <t>3000000021</t>
  </si>
  <si>
    <t>Centrifugal Machine 1750</t>
  </si>
  <si>
    <t>3000000022</t>
  </si>
  <si>
    <t>1010MFG47</t>
  </si>
  <si>
    <t>Pan 80 Ton</t>
  </si>
  <si>
    <t>3000000023</t>
  </si>
  <si>
    <t>3000000024</t>
  </si>
  <si>
    <t>3000000025</t>
  </si>
  <si>
    <t>Cane Leveller</t>
  </si>
  <si>
    <t>3000000026</t>
  </si>
  <si>
    <t>1011ENG19</t>
  </si>
  <si>
    <t>Semikestner</t>
  </si>
  <si>
    <t>3000000027</t>
  </si>
  <si>
    <t>Air Cooled Crystallizer</t>
  </si>
  <si>
    <t>3000000028</t>
  </si>
  <si>
    <t>Vacuum Crystallizer</t>
  </si>
  <si>
    <t>3000000029</t>
  </si>
  <si>
    <t>EOT Crane</t>
  </si>
  <si>
    <t>3000000030</t>
  </si>
  <si>
    <t>Twin Vertical Crystallizer 300 Ton</t>
  </si>
  <si>
    <t>3000000031</t>
  </si>
  <si>
    <t>1010MFG61</t>
  </si>
  <si>
    <t>Sulphur Furnace</t>
  </si>
  <si>
    <t>3000000032</t>
  </si>
  <si>
    <t>1010MFG49</t>
  </si>
  <si>
    <t>Sugar Hopper</t>
  </si>
  <si>
    <t>3000000033</t>
  </si>
  <si>
    <t>Chain Electric Hoist</t>
  </si>
  <si>
    <t>3000000034</t>
  </si>
  <si>
    <t>Modification of Old Centrifugal Machine</t>
  </si>
  <si>
    <t>3000000035</t>
  </si>
  <si>
    <t>Evoperator Modification</t>
  </si>
  <si>
    <t>3000000036</t>
  </si>
  <si>
    <t>Sugar Grader</t>
  </si>
  <si>
    <t>3000000037</t>
  </si>
  <si>
    <t>1010MFG46</t>
  </si>
  <si>
    <t>Modification Juice Sulphiter</t>
  </si>
  <si>
    <t>3000000038</t>
  </si>
  <si>
    <t>Raw Juice Receiving Tank</t>
  </si>
  <si>
    <t>3000000039</t>
  </si>
  <si>
    <t>Sugar Melter</t>
  </si>
  <si>
    <t>3000000040</t>
  </si>
  <si>
    <t>Cigar</t>
  </si>
  <si>
    <t>3000000041</t>
  </si>
  <si>
    <t>1010ENG25</t>
  </si>
  <si>
    <t>Vibro Screen</t>
  </si>
  <si>
    <t>3000000042</t>
  </si>
  <si>
    <t>Milk of Lime Station Modification</t>
  </si>
  <si>
    <t>3000000043</t>
  </si>
  <si>
    <t>Old Pan Modification</t>
  </si>
  <si>
    <t>3000000044</t>
  </si>
  <si>
    <t>1010ENG13</t>
  </si>
  <si>
    <t>Old Juice Heater Modification</t>
  </si>
  <si>
    <t>3000000045</t>
  </si>
  <si>
    <t>Insulation Work</t>
  </si>
  <si>
    <t>3000000046</t>
  </si>
  <si>
    <t>Vapour Line Juice Heater</t>
  </si>
  <si>
    <t>3000000047</t>
  </si>
  <si>
    <t>1010MFG55</t>
  </si>
  <si>
    <t>E.T.P  Modification</t>
  </si>
  <si>
    <t>3000000048</t>
  </si>
  <si>
    <t>Staging Plateform &amp; Railing</t>
  </si>
  <si>
    <t>3000000049</t>
  </si>
  <si>
    <t>Pipes &amp; Pipes Fittings</t>
  </si>
  <si>
    <t>3000000050</t>
  </si>
  <si>
    <t>Modification of Equipment at Mills</t>
  </si>
  <si>
    <t>3000000051</t>
  </si>
  <si>
    <t>Modification at Boiler</t>
  </si>
  <si>
    <t>3000000052</t>
  </si>
  <si>
    <t>Cane Carrier Modification</t>
  </si>
  <si>
    <t>3000000053</t>
  </si>
  <si>
    <t>Air Cooled Crystallizer Modification</t>
  </si>
  <si>
    <t>3000000054</t>
  </si>
  <si>
    <t>Modification Syrup Sulphiter</t>
  </si>
  <si>
    <t>3000000055</t>
  </si>
  <si>
    <t>1010MFG50</t>
  </si>
  <si>
    <t>Injection &amp; Spray Pond Modification</t>
  </si>
  <si>
    <t>3000000056</t>
  </si>
  <si>
    <t>O.C. Filter Modification</t>
  </si>
  <si>
    <t>3000000057</t>
  </si>
  <si>
    <t>Clearifier Modification</t>
  </si>
  <si>
    <t>3000000058</t>
  </si>
  <si>
    <t>Instrumentation &amp; Automation System</t>
  </si>
  <si>
    <t>3000000059</t>
  </si>
  <si>
    <t>1010ENG14</t>
  </si>
  <si>
    <t>Pump &amp; Drive</t>
  </si>
  <si>
    <t>3000000060</t>
  </si>
  <si>
    <t>Motor</t>
  </si>
  <si>
    <t>3000000061</t>
  </si>
  <si>
    <t>Mechenical Weighbridge 10 MT Jyoti Make 06 Nos.</t>
  </si>
  <si>
    <t>3000000062</t>
  </si>
  <si>
    <t>1011ELC30</t>
  </si>
  <si>
    <t>Cabling Wiring and Electrical Installation</t>
  </si>
  <si>
    <t>3000000063</t>
  </si>
  <si>
    <t>Mechenical Weighbridge</t>
  </si>
  <si>
    <t>3000000064</t>
  </si>
  <si>
    <t>3000000065</t>
  </si>
  <si>
    <t>Tempreture Gun 01Nos.</t>
  </si>
  <si>
    <t>3000000066</t>
  </si>
  <si>
    <t>Temperature Gun</t>
  </si>
  <si>
    <t>3000000067</t>
  </si>
  <si>
    <t>Air Conditioner windows type 1.5Ton 01No.</t>
  </si>
  <si>
    <t>3000000068</t>
  </si>
  <si>
    <t>VOLTAGE STABLISER 01NO.</t>
  </si>
  <si>
    <t>025/000</t>
  </si>
  <si>
    <t>3000000069</t>
  </si>
  <si>
    <t>CELLING FAN 48 " 04NOS.</t>
  </si>
  <si>
    <t>3000000070</t>
  </si>
  <si>
    <t>COOLER DESERT 01NO.</t>
  </si>
  <si>
    <t>3000000071</t>
  </si>
  <si>
    <t>CELLING FAN 48" 02NOS.</t>
  </si>
  <si>
    <t>3000000072</t>
  </si>
  <si>
    <t>COOLER DESERT 02NOS.</t>
  </si>
  <si>
    <t>3000000073</t>
  </si>
  <si>
    <t>AIR COOLER DESERT 02NOS.</t>
  </si>
  <si>
    <t>3000000074</t>
  </si>
  <si>
    <t>3000000075</t>
  </si>
  <si>
    <t>CELLING FAN 48" 01NO.</t>
  </si>
  <si>
    <t>3000000076</t>
  </si>
  <si>
    <t>3000000077</t>
  </si>
  <si>
    <t>WALL MOUNTED FAN 01NO.</t>
  </si>
  <si>
    <t>3000000078</t>
  </si>
  <si>
    <t>3000000079</t>
  </si>
  <si>
    <t>3000000080</t>
  </si>
  <si>
    <t>Gyser 25 Ltrs. Capacity</t>
  </si>
  <si>
    <t>3000000081</t>
  </si>
  <si>
    <t>Hydraulic Mobile Crane 01No.</t>
  </si>
  <si>
    <t>3000000082</t>
  </si>
  <si>
    <t>1010ITS77</t>
  </si>
  <si>
    <t>Compressed Air Dryer</t>
  </si>
  <si>
    <t>3000000083</t>
  </si>
  <si>
    <t>3000000084</t>
  </si>
  <si>
    <t>BATTERY CHARGER 24V 01NO.</t>
  </si>
  <si>
    <t>3000000085</t>
  </si>
  <si>
    <t>GATOR SPRAY MACHINE 100NOS.</t>
  </si>
  <si>
    <t>3000000086</t>
  </si>
  <si>
    <t>3000000087</t>
  </si>
  <si>
    <t>Sugar bags Stiching machine 02Nos.</t>
  </si>
  <si>
    <t>3000000088</t>
  </si>
  <si>
    <t>3000000089</t>
  </si>
  <si>
    <t>1011ELC33</t>
  </si>
  <si>
    <t>Turbine 3 MW</t>
  </si>
  <si>
    <t>3000000090</t>
  </si>
  <si>
    <t>Weighbridge 80 Ton with advance control station</t>
  </si>
  <si>
    <t>3000000091</t>
  </si>
  <si>
    <t>AIR BLOWER 01NO.</t>
  </si>
  <si>
    <t>3000000092</t>
  </si>
  <si>
    <t>Gyser 25 Ltrs. Capacity 02Nos.</t>
  </si>
  <si>
    <t>3000000093</t>
  </si>
  <si>
    <t>Sugar Handling System</t>
  </si>
  <si>
    <t>3000000094</t>
  </si>
  <si>
    <t>1010ENG20</t>
  </si>
  <si>
    <t>Bagasse &amp; Ash Handling System</t>
  </si>
  <si>
    <t>3000000095</t>
  </si>
  <si>
    <t>Pan Modification</t>
  </si>
  <si>
    <t>3000000096</t>
  </si>
  <si>
    <t>Juice Sulphiter</t>
  </si>
  <si>
    <t>3000000097</t>
  </si>
  <si>
    <t>Extension &amp; Modification of Rack Carrier</t>
  </si>
  <si>
    <t>3000000098</t>
  </si>
  <si>
    <t>Boiling House Insulation</t>
  </si>
  <si>
    <t>3000000099</t>
  </si>
  <si>
    <t>3000000100</t>
  </si>
  <si>
    <t>1011ENG15</t>
  </si>
  <si>
    <t>DCS System</t>
  </si>
  <si>
    <t>3000000101</t>
  </si>
  <si>
    <t>3000000102</t>
  </si>
  <si>
    <t>Crystaliser Modification</t>
  </si>
  <si>
    <t>3000000103</t>
  </si>
  <si>
    <t>Centrifugal Machine Modification</t>
  </si>
  <si>
    <t>3000000104</t>
  </si>
  <si>
    <t>3000000105</t>
  </si>
  <si>
    <t>Fire Fighting equipment</t>
  </si>
  <si>
    <t>3000000106</t>
  </si>
  <si>
    <t>OC Filter/Vacuum Filter</t>
  </si>
  <si>
    <t>3000000107</t>
  </si>
  <si>
    <t>Bagasse Bailing Machine</t>
  </si>
  <si>
    <t>3000000108</t>
  </si>
  <si>
    <t>3000000109</t>
  </si>
  <si>
    <t>3000000110</t>
  </si>
  <si>
    <t>DC Drives at Mills</t>
  </si>
  <si>
    <t>3000000111</t>
  </si>
  <si>
    <t>Weighbridge Mannual 10 Ton Cap. 04 Nos.</t>
  </si>
  <si>
    <t>3000000112</t>
  </si>
  <si>
    <t>3000000113</t>
  </si>
  <si>
    <t>Air Blower 01No.</t>
  </si>
  <si>
    <t>3000000114</t>
  </si>
  <si>
    <t>3000000115</t>
  </si>
  <si>
    <t>Crane</t>
  </si>
  <si>
    <t>3000000116</t>
  </si>
  <si>
    <t>3000000117</t>
  </si>
  <si>
    <t>1011ELC34</t>
  </si>
  <si>
    <t>3000000118</t>
  </si>
  <si>
    <t>1011ELC35</t>
  </si>
  <si>
    <t>Turbine 6 MW</t>
  </si>
  <si>
    <t>3000000119</t>
  </si>
  <si>
    <t>3000000120</t>
  </si>
  <si>
    <t>3000000121</t>
  </si>
  <si>
    <t>Sulphur Furnace Modification</t>
  </si>
  <si>
    <t>3000000122</t>
  </si>
  <si>
    <t>Sugar Grader Modification</t>
  </si>
  <si>
    <t>3000000123</t>
  </si>
  <si>
    <t>3000000124</t>
  </si>
  <si>
    <t>3000000125</t>
  </si>
  <si>
    <t>3000000126</t>
  </si>
  <si>
    <t>Boiling House Modification</t>
  </si>
  <si>
    <t>3000000127</t>
  </si>
  <si>
    <t>3000000128</t>
  </si>
  <si>
    <t>3000000129</t>
  </si>
  <si>
    <t>3000000130</t>
  </si>
  <si>
    <t>Transformer</t>
  </si>
  <si>
    <t>3000000131</t>
  </si>
  <si>
    <t>Bagasse Elevator 11.12</t>
  </si>
  <si>
    <t>3000000132</t>
  </si>
  <si>
    <t>Boiler New 11.12</t>
  </si>
  <si>
    <t>3000000133</t>
  </si>
  <si>
    <t>PRDS</t>
  </si>
  <si>
    <t>3000000134</t>
  </si>
  <si>
    <t>Syrup Sulphitor</t>
  </si>
  <si>
    <t>3000000135</t>
  </si>
  <si>
    <t>DG Set 320 KVA</t>
  </si>
  <si>
    <t>3000000136</t>
  </si>
  <si>
    <t>Vertical Crystalizer</t>
  </si>
  <si>
    <t>3000000137</t>
  </si>
  <si>
    <t>Vaccum Crystalizer</t>
  </si>
  <si>
    <t>3000000138</t>
  </si>
  <si>
    <t>Air Cooled Crystalizer</t>
  </si>
  <si>
    <t>3000000139</t>
  </si>
  <si>
    <t>3000000140</t>
  </si>
  <si>
    <t>Juice Heater</t>
  </si>
  <si>
    <t>3000000141</t>
  </si>
  <si>
    <t>3000000142</t>
  </si>
  <si>
    <t>3000000143</t>
  </si>
  <si>
    <t>1010ENG12</t>
  </si>
  <si>
    <t>Cane Fabrizer</t>
  </si>
  <si>
    <t>3000000144</t>
  </si>
  <si>
    <t>1010ENG11</t>
  </si>
  <si>
    <t>Cane Carrier</t>
  </si>
  <si>
    <t>3000000145</t>
  </si>
  <si>
    <t>GRPF</t>
  </si>
  <si>
    <t>3000000146</t>
  </si>
  <si>
    <t>1010ENG10</t>
  </si>
  <si>
    <t>3000000147</t>
  </si>
  <si>
    <t>3000000148</t>
  </si>
  <si>
    <t>3000000149</t>
  </si>
  <si>
    <t>Vapour Cell</t>
  </si>
  <si>
    <t>3000000150</t>
  </si>
  <si>
    <t>1010ENG15</t>
  </si>
  <si>
    <t>Cooling Tower</t>
  </si>
  <si>
    <t>3000000151</t>
  </si>
  <si>
    <t>D.M. Plant</t>
  </si>
  <si>
    <t>3000000152</t>
  </si>
  <si>
    <t>Spray Pond Modification</t>
  </si>
  <si>
    <t>3000000153</t>
  </si>
  <si>
    <t>Sugar Bag Stacker</t>
  </si>
  <si>
    <t>PORTABLE WOODEN STACKER 5 MTR WIDE 650MM</t>
  </si>
  <si>
    <t>3000000154</t>
  </si>
  <si>
    <t>Sugar Elevator</t>
  </si>
  <si>
    <t>3000000155</t>
  </si>
  <si>
    <t>Bag Closing Machine &amp; Weighing System</t>
  </si>
  <si>
    <t>BAG STITCHING MACHINE CONVEYOR COMPLETE</t>
  </si>
  <si>
    <t>3000000156</t>
  </si>
  <si>
    <t>Modification of 80Ton Weighbridge</t>
  </si>
  <si>
    <t>3000000157</t>
  </si>
  <si>
    <t>1010ENG16</t>
  </si>
  <si>
    <t>Tube Well</t>
  </si>
  <si>
    <t>3000000158</t>
  </si>
  <si>
    <t>3000000159</t>
  </si>
  <si>
    <t>RCC Chimney</t>
  </si>
  <si>
    <t>3000000160</t>
  </si>
  <si>
    <t>DG Set 200 KVA</t>
  </si>
  <si>
    <t>3000000161</t>
  </si>
  <si>
    <t>3000000162</t>
  </si>
  <si>
    <t>3000000163</t>
  </si>
  <si>
    <t>3000000164</t>
  </si>
  <si>
    <t>MILL ROLLER 12.13</t>
  </si>
  <si>
    <t>3000000165</t>
  </si>
  <si>
    <t>Boiler New 12.13</t>
  </si>
  <si>
    <t>3000000166</t>
  </si>
  <si>
    <t>3000000167</t>
  </si>
  <si>
    <t>3000000168</t>
  </si>
  <si>
    <t>Sugar Dust Collection System</t>
  </si>
  <si>
    <t>3000000169</t>
  </si>
  <si>
    <t>3000000170</t>
  </si>
  <si>
    <t>Bagasse handling System</t>
  </si>
  <si>
    <t>3000000171</t>
  </si>
  <si>
    <t>3000000172</t>
  </si>
  <si>
    <t>Vaccume Pump</t>
  </si>
  <si>
    <t>3000000173</t>
  </si>
  <si>
    <t>Rack Elevator</t>
  </si>
  <si>
    <t>3000000174</t>
  </si>
  <si>
    <t>Rack Carrier</t>
  </si>
  <si>
    <t>3000000175</t>
  </si>
  <si>
    <t>Evaporator</t>
  </si>
  <si>
    <t>3000000176</t>
  </si>
  <si>
    <t>Molasses Tank</t>
  </si>
  <si>
    <t>10000013</t>
  </si>
  <si>
    <t>3000000177</t>
  </si>
  <si>
    <t>Transformer 4000 KVA</t>
  </si>
  <si>
    <t>3000000178</t>
  </si>
  <si>
    <t>D.G. Set 25KVA</t>
  </si>
  <si>
    <t>3000000179</t>
  </si>
  <si>
    <t>3000000180</t>
  </si>
  <si>
    <t>3000000181</t>
  </si>
  <si>
    <t>3000000182</t>
  </si>
  <si>
    <t>3000000183</t>
  </si>
  <si>
    <t>3000000184</t>
  </si>
  <si>
    <t>3000000185</t>
  </si>
  <si>
    <t>3000000186</t>
  </si>
  <si>
    <t>3000000187</t>
  </si>
  <si>
    <t>3000000188</t>
  </si>
  <si>
    <t>3000000189</t>
  </si>
  <si>
    <t>3000000190</t>
  </si>
  <si>
    <t>3000000191</t>
  </si>
  <si>
    <t>3000000192</t>
  </si>
  <si>
    <t>Mill Roller 13.14</t>
  </si>
  <si>
    <t>3000000193</t>
  </si>
  <si>
    <t>3000000194</t>
  </si>
  <si>
    <t>Bagasse Elevator 13.14</t>
  </si>
  <si>
    <t>3000000195</t>
  </si>
  <si>
    <t>3000000196</t>
  </si>
  <si>
    <t>3000000197</t>
  </si>
  <si>
    <t>3000000198</t>
  </si>
  <si>
    <t>3000000199</t>
  </si>
  <si>
    <t>3000000200</t>
  </si>
  <si>
    <t>Mud Mixture</t>
  </si>
  <si>
    <t>3000000201</t>
  </si>
  <si>
    <t>Centralised Lubrication System for Mills</t>
  </si>
  <si>
    <t>3000000202</t>
  </si>
  <si>
    <t>3000000203</t>
  </si>
  <si>
    <t>Weighing Scale Additions</t>
  </si>
  <si>
    <t>3000000204</t>
  </si>
  <si>
    <t>Air Cooled XLR 90 TON</t>
  </si>
  <si>
    <t>3000000205</t>
  </si>
  <si>
    <t>Hot Water Line from Over Head Tank</t>
  </si>
  <si>
    <t>3000000206</t>
  </si>
  <si>
    <t>Hot Water Storage Tank</t>
  </si>
  <si>
    <t>3000000207</t>
  </si>
  <si>
    <t>Instrumentation At Mill</t>
  </si>
  <si>
    <t>3000000208</t>
  </si>
  <si>
    <t>3000000209</t>
  </si>
  <si>
    <t>Streigthing of Cane Unloader</t>
  </si>
  <si>
    <t>3000000210</t>
  </si>
  <si>
    <t>Evaporation Station</t>
  </si>
  <si>
    <t>3000000211</t>
  </si>
  <si>
    <t>Primary &amp; Inter Rack Carrier</t>
  </si>
  <si>
    <t>3000000212</t>
  </si>
  <si>
    <t>PRDS Station</t>
  </si>
  <si>
    <t>3000000213</t>
  </si>
  <si>
    <t>Boiler Chimney</t>
  </si>
  <si>
    <t>3000000214</t>
  </si>
  <si>
    <t>3000000215</t>
  </si>
  <si>
    <t>Motors</t>
  </si>
  <si>
    <t>3000000216</t>
  </si>
  <si>
    <t>New Batch Type Centrifugal Machine 1750</t>
  </si>
  <si>
    <t>3000000217</t>
  </si>
  <si>
    <t>1010SND95</t>
  </si>
  <si>
    <t>New Bio Compost</t>
  </si>
  <si>
    <t>3000000218</t>
  </si>
  <si>
    <t>New Centrifugal Machine 1503</t>
  </si>
  <si>
    <t>3000000219</t>
  </si>
  <si>
    <t>New Evaporator</t>
  </si>
  <si>
    <t>3000000220</t>
  </si>
  <si>
    <t>New Juice Sulphitor</t>
  </si>
  <si>
    <t>3000000221</t>
  </si>
  <si>
    <t>New PLC Panel room for Boiling House</t>
  </si>
  <si>
    <t>3000000222</t>
  </si>
  <si>
    <t>New Vapour Line Juice Heater</t>
  </si>
  <si>
    <t>3000000223</t>
  </si>
  <si>
    <t>New Pan 80 Ton</t>
  </si>
  <si>
    <t>3000000224</t>
  </si>
  <si>
    <t>Panels</t>
  </si>
  <si>
    <t>3000000225</t>
  </si>
  <si>
    <t>Power House</t>
  </si>
  <si>
    <t>3000000226</t>
  </si>
  <si>
    <t>Pumps</t>
  </si>
  <si>
    <t>3000000227</t>
  </si>
  <si>
    <t>Rack for MBC &amp; RBC</t>
  </si>
  <si>
    <t>3000000228</t>
  </si>
  <si>
    <t>New Semikestner</t>
  </si>
  <si>
    <t>3000000229</t>
  </si>
  <si>
    <t>New Vapour Cell</t>
  </si>
  <si>
    <t>3000000230</t>
  </si>
  <si>
    <t>1011ELC36</t>
  </si>
  <si>
    <t>Power Turbine 6 MW</t>
  </si>
  <si>
    <t>3000000231</t>
  </si>
  <si>
    <t>Solar panel 12 v, 150 watt with all accessories</t>
  </si>
  <si>
    <t>3000000232</t>
  </si>
  <si>
    <t>Microvave brix analyser</t>
  </si>
  <si>
    <t>3000000233</t>
  </si>
  <si>
    <t>3000000234</t>
  </si>
  <si>
    <t>Automation Of Rotary Screen Tank (Mill House)</t>
  </si>
  <si>
    <t>3000000235</t>
  </si>
  <si>
    <t>1010MFG51</t>
  </si>
  <si>
    <t>New Cooling Tower</t>
  </si>
  <si>
    <t>3000000236</t>
  </si>
  <si>
    <t>Water Management for Discharge</t>
  </si>
  <si>
    <t>3000000237</t>
  </si>
  <si>
    <t>Gate &amp; O/C Weightment Bridge</t>
  </si>
  <si>
    <t>3000000238</t>
  </si>
  <si>
    <t>Modification &amp; Upgradation Of Ijt Boiler No</t>
  </si>
  <si>
    <t>3000000239</t>
  </si>
  <si>
    <t>Centrifugal Machine Upgtadation</t>
  </si>
  <si>
    <t>3000000240</t>
  </si>
  <si>
    <t>Tubewell</t>
  </si>
  <si>
    <t>3000000241</t>
  </si>
  <si>
    <t>New ETP Plant</t>
  </si>
  <si>
    <t>3000000242</t>
  </si>
  <si>
    <t>Weighment Bridge</t>
  </si>
  <si>
    <t>3000000243</t>
  </si>
  <si>
    <t>Steam Saving &amp; Automation in Boiling House</t>
  </si>
  <si>
    <t>3000000244</t>
  </si>
  <si>
    <t>Auto Feed Control System for Continious C/f Machin</t>
  </si>
  <si>
    <t>3000000245</t>
  </si>
  <si>
    <t>Mechenical Circulator for Pan Enhancement</t>
  </si>
  <si>
    <t>3000000246</t>
  </si>
  <si>
    <t>New DCH (Direct Contact Heater)</t>
  </si>
  <si>
    <t>3000000247</t>
  </si>
  <si>
    <t>Streigthning of Machineries Foundation Column</t>
  </si>
  <si>
    <t>3000000248</t>
  </si>
  <si>
    <t>EOT Crane cap. 50 Ton</t>
  </si>
  <si>
    <t>3000000249</t>
  </si>
  <si>
    <t>Mill House Machinery shed &amp; coloum  Extention</t>
  </si>
  <si>
    <t>3000000250</t>
  </si>
  <si>
    <t>Modification of Ash Hendling System Of Lipi Boilie</t>
  </si>
  <si>
    <t>3000000251</t>
  </si>
  <si>
    <t>Water management for 0 Discharge</t>
  </si>
  <si>
    <t>3000000252</t>
  </si>
  <si>
    <t>Weighbridge</t>
  </si>
  <si>
    <t>3000000253</t>
  </si>
  <si>
    <t>Solar Panel</t>
  </si>
  <si>
    <t>3000000254</t>
  </si>
  <si>
    <t>Electrical Panel Room At  Boiling House</t>
  </si>
  <si>
    <t>3000000255</t>
  </si>
  <si>
    <t>Panel Room at Mill House</t>
  </si>
  <si>
    <t>3000000257</t>
  </si>
  <si>
    <t>Ulka CMR Mill</t>
  </si>
  <si>
    <t>3000000258</t>
  </si>
  <si>
    <t>Mechenical Circulator for Pan</t>
  </si>
  <si>
    <t>3000000259</t>
  </si>
  <si>
    <t>3000000260</t>
  </si>
  <si>
    <t>Modification in New DCH</t>
  </si>
  <si>
    <t>3000000261</t>
  </si>
  <si>
    <t>Sugar Bag Conveyors</t>
  </si>
  <si>
    <t>3000000262</t>
  </si>
  <si>
    <t>1011ELC29</t>
  </si>
  <si>
    <t>Switch Yard</t>
  </si>
  <si>
    <t>3000000263</t>
  </si>
  <si>
    <t>New ETP</t>
  </si>
  <si>
    <t>10000009</t>
  </si>
  <si>
    <t>3000000264</t>
  </si>
  <si>
    <t>Workshop Machineries</t>
  </si>
  <si>
    <t>3000000265</t>
  </si>
  <si>
    <t>SLM Plant &amp; Machinery</t>
  </si>
  <si>
    <t>3000000266</t>
  </si>
  <si>
    <t>STAND FANS 04NOS.</t>
  </si>
  <si>
    <t>3000000267</t>
  </si>
  <si>
    <t>SPRAY MACHINE 14NOS.</t>
  </si>
  <si>
    <t>3000000268</t>
  </si>
  <si>
    <t>3000000270</t>
  </si>
  <si>
    <t>1011ELC38</t>
  </si>
  <si>
    <t>3000000271</t>
  </si>
  <si>
    <t>Automation of Cooling Tower</t>
  </si>
  <si>
    <t>Cooling Tower Near Spray Ponds</t>
  </si>
  <si>
    <t>3000000272</t>
  </si>
  <si>
    <t>Molasses Tank No. 6</t>
  </si>
  <si>
    <t>3000000273</t>
  </si>
  <si>
    <t>Molasses Tank No. 7</t>
  </si>
  <si>
    <t>3000000274</t>
  </si>
  <si>
    <t>Molasses Tank No.5</t>
  </si>
  <si>
    <t>3000000275</t>
  </si>
  <si>
    <t>Z003</t>
  </si>
  <si>
    <t>IJT Boiler Modification</t>
  </si>
  <si>
    <t>3000000276</t>
  </si>
  <si>
    <t>Molasses Tank No. 8</t>
  </si>
  <si>
    <t>3000000277</t>
  </si>
  <si>
    <t>Modification of Molasses tank No.02</t>
  </si>
  <si>
    <t>3000000278</t>
  </si>
  <si>
    <t>Motor 3 ph motor 224 kw for cane Choper</t>
  </si>
  <si>
    <t>3000000279</t>
  </si>
  <si>
    <t>Motor 3 ph motor 260 kw for IJT Boiler</t>
  </si>
  <si>
    <t>3000000280</t>
  </si>
  <si>
    <t>Cane Unloader Trolly</t>
  </si>
  <si>
    <t>3000000281</t>
  </si>
  <si>
    <t>Water Management for 0 Discharge</t>
  </si>
  <si>
    <t>3000000282</t>
  </si>
  <si>
    <t>New ETP 2018-19</t>
  </si>
  <si>
    <t>3000000283</t>
  </si>
  <si>
    <t>Solar Panel 110 KW</t>
  </si>
  <si>
    <t>TS09</t>
  </si>
  <si>
    <t>11000938</t>
  </si>
  <si>
    <t>3000000284</t>
  </si>
  <si>
    <t>Sugar Weighing &amp; Bagging Machine</t>
  </si>
  <si>
    <t>11000926</t>
  </si>
  <si>
    <t>3000000285</t>
  </si>
  <si>
    <t>Rotary Air Blower for ETP</t>
  </si>
  <si>
    <t>11000195</t>
  </si>
  <si>
    <t>3000000286</t>
  </si>
  <si>
    <t>IJT Boiler Dereator Automation</t>
  </si>
  <si>
    <t>11000142</t>
  </si>
  <si>
    <t>3000000287</t>
  </si>
  <si>
    <t>Modification of Auxiliary Cane Carrier</t>
  </si>
  <si>
    <t>3000000288</t>
  </si>
  <si>
    <t>Water Management System</t>
  </si>
  <si>
    <t>11000131</t>
  </si>
  <si>
    <t>3000000289</t>
  </si>
  <si>
    <t>1010MFG62</t>
  </si>
  <si>
    <t>Air Compressor</t>
  </si>
  <si>
    <t>11000927</t>
  </si>
  <si>
    <t>3000000290</t>
  </si>
  <si>
    <t>Decanter For ETP</t>
  </si>
  <si>
    <t>11000930</t>
  </si>
  <si>
    <t>3000000291</t>
  </si>
  <si>
    <t>Cane Mud Rotary Vaccum Filter (OC Filter)</t>
  </si>
  <si>
    <t>11000304</t>
  </si>
  <si>
    <t>3000000292</t>
  </si>
  <si>
    <t>Fanless Cooling Tower</t>
  </si>
  <si>
    <t>11000832</t>
  </si>
  <si>
    <t>3000000293</t>
  </si>
  <si>
    <t>Paver Tiles Plant</t>
  </si>
  <si>
    <t>11000944</t>
  </si>
  <si>
    <t>3000000294</t>
  </si>
  <si>
    <t>Automation of Batch Type Pan</t>
  </si>
  <si>
    <t>12000000</t>
  </si>
  <si>
    <t>3000000295</t>
  </si>
  <si>
    <t>Mod. Cane Unloader Trolly</t>
  </si>
  <si>
    <t>10000259</t>
  </si>
  <si>
    <t>3000000296</t>
  </si>
  <si>
    <t>1010MFG53</t>
  </si>
  <si>
    <t>Air Compressor (Sugar Godown)</t>
  </si>
  <si>
    <t>11001101</t>
  </si>
  <si>
    <t>3000000297</t>
  </si>
  <si>
    <t>1010ENG29</t>
  </si>
  <si>
    <t>E-Boiler 1200KW</t>
  </si>
  <si>
    <t>11000406</t>
  </si>
  <si>
    <t>3000000298</t>
  </si>
  <si>
    <t>1750 Centrifugal Machine Zuka</t>
  </si>
  <si>
    <t>11001036</t>
  </si>
  <si>
    <t>Centrifugal Machine 1500</t>
  </si>
  <si>
    <t>11001233</t>
  </si>
  <si>
    <t>3000000299</t>
  </si>
  <si>
    <t>Extension of Primery Cane Carrier</t>
  </si>
  <si>
    <t>3000000300</t>
  </si>
  <si>
    <t>3MVA Convertor Transformer</t>
  </si>
  <si>
    <t>11001043</t>
  </si>
  <si>
    <t>3000000301</t>
  </si>
  <si>
    <t>3000000302</t>
  </si>
  <si>
    <t>Weighbridge 100 Ton</t>
  </si>
  <si>
    <t>11000956</t>
  </si>
  <si>
    <t>3000000303</t>
  </si>
  <si>
    <t>Water Harvesting &amp; Piezometer</t>
  </si>
  <si>
    <t>3000000304</t>
  </si>
  <si>
    <t>EOT Crane 5 Ton</t>
  </si>
  <si>
    <t>10000445</t>
  </si>
  <si>
    <t>3000000305</t>
  </si>
  <si>
    <t>Electronic Weighing Machine 100KG</t>
  </si>
  <si>
    <t>11000266</t>
  </si>
  <si>
    <t>3000000306</t>
  </si>
  <si>
    <t xml:space="preserve"> Rigour Sugarcane Juice M/C SS304</t>
  </si>
  <si>
    <t>11001167</t>
  </si>
  <si>
    <t>3000000307</t>
  </si>
  <si>
    <t>3000000308</t>
  </si>
  <si>
    <t>1010ELC38</t>
  </si>
  <si>
    <t>Gas Powered Genset 30 KVA Mahindra</t>
  </si>
  <si>
    <t>11001202</t>
  </si>
  <si>
    <t>3000000309</t>
  </si>
  <si>
    <t>HMT Semi Automatic Lath Machine</t>
  </si>
  <si>
    <t>11001121</t>
  </si>
  <si>
    <t>3000000310</t>
  </si>
  <si>
    <t>T014</t>
  </si>
  <si>
    <t>CWIP-ECONOMISER COILS FOR LIPI BOILER</t>
  </si>
  <si>
    <t>TS14</t>
  </si>
  <si>
    <t>10000098</t>
  </si>
  <si>
    <t>3000000311</t>
  </si>
  <si>
    <t>Spray Pond</t>
  </si>
  <si>
    <t>SET</t>
  </si>
  <si>
    <t>3000000312</t>
  </si>
  <si>
    <t>CURTAIN CONDENSER &amp; AIR EJECTOR</t>
  </si>
  <si>
    <t>3000000313</t>
  </si>
  <si>
    <t>Sewage Treatment Plant (STP) 150 KLD</t>
  </si>
  <si>
    <t>3000000314</t>
  </si>
  <si>
    <t>HCL Storage Tank for DM Plant</t>
  </si>
  <si>
    <t>3000000315</t>
  </si>
  <si>
    <t>ULKA MILL NO.1 CMR 50'' X 100''</t>
  </si>
  <si>
    <t>11000657</t>
  </si>
  <si>
    <t>3000000316</t>
  </si>
  <si>
    <t>New CLARIFIER FOR ETP</t>
  </si>
  <si>
    <t>3000000317</t>
  </si>
  <si>
    <t>Z001</t>
  </si>
  <si>
    <t>1010CAN66</t>
  </si>
  <si>
    <t>Agriculture impliments</t>
  </si>
  <si>
    <t>020/000</t>
  </si>
  <si>
    <t>TS18</t>
  </si>
  <si>
    <t>3000000318</t>
  </si>
  <si>
    <t>ERW AIR HEATER TUBE OD63.5X2.64X6100 MM</t>
  </si>
  <si>
    <t>3000000319</t>
  </si>
  <si>
    <t>1011ENG09</t>
  </si>
  <si>
    <t>Diesel Tank Diameter 2.0x10.5 MTR</t>
  </si>
  <si>
    <t>3000000320</t>
  </si>
  <si>
    <t>VERTICAL TURBINE PUMP SVT450-40M FOR UGR</t>
  </si>
  <si>
    <t>3000000321</t>
  </si>
  <si>
    <t>INDUCTION MOTOR 90KW/120 HP 4 POLE 415 V</t>
  </si>
  <si>
    <t>Asset Class Z300 Plant &amp; Machinery</t>
  </si>
  <si>
    <t>Bal.Sh.Acct APC 200030 Plant &amp; Machinery</t>
  </si>
  <si>
    <t>5000000000</t>
  </si>
  <si>
    <t>1010LOG75</t>
  </si>
  <si>
    <t>SAFE GODREJ MAKE</t>
  </si>
  <si>
    <t>5000000001</t>
  </si>
  <si>
    <t>Revolving Chair 01 Nos.</t>
  </si>
  <si>
    <t>5000000002</t>
  </si>
  <si>
    <t>STEEL ALMIRAH</t>
  </si>
  <si>
    <t>5000000003</t>
  </si>
  <si>
    <t>Storewel (Almirah)</t>
  </si>
  <si>
    <t>5000000004</t>
  </si>
  <si>
    <t>5000000005</t>
  </si>
  <si>
    <t>T009</t>
  </si>
  <si>
    <t>SLM Furniture &amp; Fixtures</t>
  </si>
  <si>
    <t>5000000006</t>
  </si>
  <si>
    <t>Storewel (Almirah) Model II</t>
  </si>
  <si>
    <t>5000000007</t>
  </si>
  <si>
    <t>REVOLVING CHAIR</t>
  </si>
  <si>
    <t>5000000008</t>
  </si>
  <si>
    <t>Steel Almirah 01 No.</t>
  </si>
  <si>
    <t>5000000009</t>
  </si>
  <si>
    <t>5000000010</t>
  </si>
  <si>
    <t>Steel Almirah</t>
  </si>
  <si>
    <t>5000000011</t>
  </si>
  <si>
    <t>Office Almirah 78" X 36" X 19"</t>
  </si>
  <si>
    <t>5000000012</t>
  </si>
  <si>
    <t>5000000013</t>
  </si>
  <si>
    <t>Office almirah 78"36"19"</t>
  </si>
  <si>
    <t>5000000014</t>
  </si>
  <si>
    <t>Revolving Chair 02 Nos.</t>
  </si>
  <si>
    <t>5000000015</t>
  </si>
  <si>
    <t>5000000016</t>
  </si>
  <si>
    <t>WOODEN BOARD CABINET</t>
  </si>
  <si>
    <t>5000000017</t>
  </si>
  <si>
    <t>WOODEN BOARD DESK</t>
  </si>
  <si>
    <t>5000000018</t>
  </si>
  <si>
    <t>5000000019</t>
  </si>
  <si>
    <t>5000000020</t>
  </si>
  <si>
    <t>Aquagard Water Purifier</t>
  </si>
  <si>
    <t>5000000021</t>
  </si>
  <si>
    <t>Extra Partition at Ground Floor Rack</t>
  </si>
  <si>
    <t>5000000022</t>
  </si>
  <si>
    <t>Office Table Set</t>
  </si>
  <si>
    <t>5000000023</t>
  </si>
  <si>
    <t>Wooden Almirah</t>
  </si>
  <si>
    <t>5000000024</t>
  </si>
  <si>
    <t>5000000025</t>
  </si>
  <si>
    <t>CHAIR REVOLVING</t>
  </si>
  <si>
    <t>5000000026</t>
  </si>
  <si>
    <t>5000000027</t>
  </si>
  <si>
    <t>PLASTIC CHAIR WITHOUT ARMS</t>
  </si>
  <si>
    <t>5000000028</t>
  </si>
  <si>
    <t>STEEL OFFICE TABLE</t>
  </si>
  <si>
    <t>5000000029</t>
  </si>
  <si>
    <t>Steel Almirah 78" X 36" X 19"</t>
  </si>
  <si>
    <t>5000000030</t>
  </si>
  <si>
    <t>Steel Almirah 78"X36"X19"</t>
  </si>
  <si>
    <t>5000000031</t>
  </si>
  <si>
    <t>5000000032</t>
  </si>
  <si>
    <t>Chair</t>
  </si>
  <si>
    <t>5000000033</t>
  </si>
  <si>
    <t>Wooden table</t>
  </si>
  <si>
    <t>5000000034</t>
  </si>
  <si>
    <t>Revolving Chair</t>
  </si>
  <si>
    <t>5000000035</t>
  </si>
  <si>
    <t>5000000036</t>
  </si>
  <si>
    <t>5000000037</t>
  </si>
  <si>
    <t>5000000038</t>
  </si>
  <si>
    <t>STEEL ALMIRAH 78"X36"X19</t>
  </si>
  <si>
    <t>TS08</t>
  </si>
  <si>
    <t>5000000039</t>
  </si>
  <si>
    <t>1010FIN84</t>
  </si>
  <si>
    <t>Revolving Chairs</t>
  </si>
  <si>
    <t>11000289</t>
  </si>
  <si>
    <t>5000000040</t>
  </si>
  <si>
    <t>Steel Office Table</t>
  </si>
  <si>
    <t>5000000041</t>
  </si>
  <si>
    <t>5000000042</t>
  </si>
  <si>
    <t>STEEL ALMIRAH 78" X 36" X 19"</t>
  </si>
  <si>
    <t>5000000043</t>
  </si>
  <si>
    <t>5000000044</t>
  </si>
  <si>
    <t>Steel Chair Three Seater</t>
  </si>
  <si>
    <t>5000000045</t>
  </si>
  <si>
    <t>5000000046</t>
  </si>
  <si>
    <t>WOODEN TABLE</t>
  </si>
  <si>
    <t>5000000047</t>
  </si>
  <si>
    <t>Old &amp; used Furnitures for Guest House</t>
  </si>
  <si>
    <t>5000000048</t>
  </si>
  <si>
    <t>CHAIR (COMPUTER)</t>
  </si>
  <si>
    <t>5000000049</t>
  </si>
  <si>
    <t>Chair Revolving 01No</t>
  </si>
  <si>
    <t>11000889</t>
  </si>
  <si>
    <t>5000000050</t>
  </si>
  <si>
    <t>Sofa-Three seater</t>
  </si>
  <si>
    <t>11000837</t>
  </si>
  <si>
    <t>5000000051</t>
  </si>
  <si>
    <t>Sofa-One Seater</t>
  </si>
  <si>
    <t>5000000052</t>
  </si>
  <si>
    <t>Table With Chair Set</t>
  </si>
  <si>
    <t>5000000053</t>
  </si>
  <si>
    <t>Side table With Rack</t>
  </si>
  <si>
    <t>5000000054</t>
  </si>
  <si>
    <t>High Back Office Swivel Chair XK-A012 Black</t>
  </si>
  <si>
    <t>11000971</t>
  </si>
  <si>
    <t>5000000055</t>
  </si>
  <si>
    <t>11000972</t>
  </si>
  <si>
    <t>5000000056</t>
  </si>
  <si>
    <t>Visitor Chairs</t>
  </si>
  <si>
    <t>5000000057</t>
  </si>
  <si>
    <t>Table</t>
  </si>
  <si>
    <t>5000000058</t>
  </si>
  <si>
    <t>Office Table</t>
  </si>
  <si>
    <t>5000000059</t>
  </si>
  <si>
    <t>Chair Plastic (Sagun)</t>
  </si>
  <si>
    <t>5000000060</t>
  </si>
  <si>
    <t>Almirah</t>
  </si>
  <si>
    <t>5000000061</t>
  </si>
  <si>
    <t>Chair Three Seater</t>
  </si>
  <si>
    <t>5000000062</t>
  </si>
  <si>
    <t>Arm Chair Supreme</t>
  </si>
  <si>
    <t>5000000063</t>
  </si>
  <si>
    <t>Barbar Chair Model zeus</t>
  </si>
  <si>
    <t>11001076</t>
  </si>
  <si>
    <t>5000000064</t>
  </si>
  <si>
    <t>Steel Almirah Size 78''*36''*19''</t>
  </si>
  <si>
    <t>5000000065</t>
  </si>
  <si>
    <t>Chair Revolving</t>
  </si>
  <si>
    <t>5000000066</t>
  </si>
  <si>
    <t>Chair Office Suprime Make</t>
  </si>
  <si>
    <t>CHAIR OFFICE</t>
  </si>
  <si>
    <t>5000000067</t>
  </si>
  <si>
    <t>Office Table Supreme Make</t>
  </si>
  <si>
    <t>5000000068</t>
  </si>
  <si>
    <t>TS06</t>
  </si>
  <si>
    <t>11000905</t>
  </si>
  <si>
    <t>3</t>
  </si>
  <si>
    <t>1010HRS80</t>
  </si>
  <si>
    <t>5000000069</t>
  </si>
  <si>
    <t>5000000070</t>
  </si>
  <si>
    <t>5000000071</t>
  </si>
  <si>
    <t>Snoozer Posture care Mattress</t>
  </si>
  <si>
    <t>11001160</t>
  </si>
  <si>
    <t>5000000072</t>
  </si>
  <si>
    <t>Merryfair Chair</t>
  </si>
  <si>
    <t>11000673</t>
  </si>
  <si>
    <t>5000000073</t>
  </si>
  <si>
    <t>5000000074</t>
  </si>
  <si>
    <t>Conference Table</t>
  </si>
  <si>
    <t>5000000075</t>
  </si>
  <si>
    <t>Dining Table</t>
  </si>
  <si>
    <t>11001210</t>
  </si>
  <si>
    <t>5000000076</t>
  </si>
  <si>
    <t>Single Seater Sofa Set</t>
  </si>
  <si>
    <t>11001206</t>
  </si>
  <si>
    <t>5000000077</t>
  </si>
  <si>
    <t>Fabric Wing Chair</t>
  </si>
  <si>
    <t>5000000078</t>
  </si>
  <si>
    <t>TUB Chairs</t>
  </si>
  <si>
    <t>5000000079</t>
  </si>
  <si>
    <t>Night Stand</t>
  </si>
  <si>
    <t>5000000080</t>
  </si>
  <si>
    <t>King Size Bed</t>
  </si>
  <si>
    <t>5000000081</t>
  </si>
  <si>
    <t>Snoozer Posture care mattress</t>
  </si>
  <si>
    <t>5000000082</t>
  </si>
  <si>
    <t>Snoozer box spring Bed</t>
  </si>
  <si>
    <t>5000000083</t>
  </si>
  <si>
    <t>Aeron Chair Garphite</t>
  </si>
  <si>
    <t>11001107</t>
  </si>
  <si>
    <t>5000000084</t>
  </si>
  <si>
    <t>Snoozer Posture care Matteress</t>
  </si>
  <si>
    <t>5000000085</t>
  </si>
  <si>
    <t>Table Size 460MM X 460MM</t>
  </si>
  <si>
    <t>5000000086</t>
  </si>
  <si>
    <t>Table (TEA) Size 1150MM X 1150MM</t>
  </si>
  <si>
    <t>5000000087</t>
  </si>
  <si>
    <t>Console Size 1150MM X 240MM</t>
  </si>
  <si>
    <t>5000000088</t>
  </si>
  <si>
    <t>Console Size 1100MM X 350MM</t>
  </si>
  <si>
    <t>5000000089</t>
  </si>
  <si>
    <t>Table Size 9' X 2'</t>
  </si>
  <si>
    <t>5000000090</t>
  </si>
  <si>
    <t>Sofa Stark in ss legs euronappa</t>
  </si>
  <si>
    <t>11001217</t>
  </si>
  <si>
    <t>5000000091</t>
  </si>
  <si>
    <t>5000000092</t>
  </si>
  <si>
    <t>Mattress</t>
  </si>
  <si>
    <t>11001219</t>
  </si>
  <si>
    <t>5000000093</t>
  </si>
  <si>
    <t>Asset Class Z500 Furniture &amp; Fixture</t>
  </si>
  <si>
    <t>Bal.Sh.Acct APC 200040 Furnitures &amp; Fixture</t>
  </si>
  <si>
    <t>4000000000</t>
  </si>
  <si>
    <t>T012</t>
  </si>
  <si>
    <t>1010ADM07</t>
  </si>
  <si>
    <t>HERO CYCLE 02 NOS.</t>
  </si>
  <si>
    <t>4000000001</t>
  </si>
  <si>
    <t>BAJAJ PLATINA MOTORCYCLE</t>
  </si>
  <si>
    <t>4000000002</t>
  </si>
  <si>
    <t>T013</t>
  </si>
  <si>
    <t>LAND CRUISER PRADO CAR</t>
  </si>
  <si>
    <t>008/000</t>
  </si>
  <si>
    <t>4000000003</t>
  </si>
  <si>
    <t>NEW HYDRAULIC TROLLY</t>
  </si>
  <si>
    <t>4000000004</t>
  </si>
  <si>
    <t>HYDRAULIC PRESSURE TROLLY</t>
  </si>
  <si>
    <t>4000000005</t>
  </si>
  <si>
    <t>TRACTOR COMPLETE WITH ALL RESPECT</t>
  </si>
  <si>
    <t>4000000006</t>
  </si>
  <si>
    <t>NEW FORD ENDEAVOUR 3.2 TITANIUM 4*4 DIESEL CAR</t>
  </si>
  <si>
    <t>4000000007</t>
  </si>
  <si>
    <t>MAHENDRA REWA ELECTRIC CAR (DL ICW 7691)</t>
  </si>
  <si>
    <t>4000000008</t>
  </si>
  <si>
    <t>JCB - BACKHOE LOADER CATERPILLER 424B</t>
  </si>
  <si>
    <t>4000000009</t>
  </si>
  <si>
    <t>Bolero Power + SLX BS4</t>
  </si>
  <si>
    <t>4000000010</t>
  </si>
  <si>
    <t>MARUTI ERTIGA CNG CAR (HR51 BP 3520)</t>
  </si>
  <si>
    <t>4000000011</t>
  </si>
  <si>
    <t>MERCEDES VINTO CAR</t>
  </si>
  <si>
    <t>4000000012</t>
  </si>
  <si>
    <t>RANGE ROVER CAR</t>
  </si>
  <si>
    <t>4000000013</t>
  </si>
  <si>
    <t>SWARAJ TRACTOR 744 FE (48 HP)</t>
  </si>
  <si>
    <t>4000000014</t>
  </si>
  <si>
    <t>NEW HYDRAULIC TROLLY FOR NE TRACTOR</t>
  </si>
  <si>
    <t>4000000015</t>
  </si>
  <si>
    <t>MAHINDRATRACTOR 475 DI</t>
  </si>
  <si>
    <t>4000000016</t>
  </si>
  <si>
    <t>BOLERO PICKUP MDI MAHINDRA</t>
  </si>
  <si>
    <t>4000000017</t>
  </si>
  <si>
    <t>AGRICULTURAL TRACTOR WITH ATTACHMENT</t>
  </si>
  <si>
    <t>4000000018</t>
  </si>
  <si>
    <t>BOLERO POWER + SLX BS4</t>
  </si>
  <si>
    <t>4000000020</t>
  </si>
  <si>
    <t>Swaraj Tractor 744 FE</t>
  </si>
  <si>
    <t>11000726</t>
  </si>
  <si>
    <t>4000000021</t>
  </si>
  <si>
    <t>Backhoe Loader (CAT)JCB</t>
  </si>
  <si>
    <t>TS05</t>
  </si>
  <si>
    <t>11000943</t>
  </si>
  <si>
    <t>4000000022</t>
  </si>
  <si>
    <t>Hammer for JCB (CAT)</t>
  </si>
  <si>
    <t>4000000023</t>
  </si>
  <si>
    <t>Kia Carnival Car (BR 22AQ 0001)</t>
  </si>
  <si>
    <t>0001</t>
  </si>
  <si>
    <t>11001017</t>
  </si>
  <si>
    <t>4000000024</t>
  </si>
  <si>
    <t>1010CAN69</t>
  </si>
  <si>
    <t>Tractor Mahindra Yuvraj 215 (15 HP)</t>
  </si>
  <si>
    <t>11001161</t>
  </si>
  <si>
    <t>4000000025</t>
  </si>
  <si>
    <t>Tractor Mahindra NOVO 605 DI</t>
  </si>
  <si>
    <t>4000000026</t>
  </si>
  <si>
    <t>Tractor Swaraj 855</t>
  </si>
  <si>
    <t>4000000027</t>
  </si>
  <si>
    <t>Swaraj-717  Mini Tractor</t>
  </si>
  <si>
    <t>4000000028</t>
  </si>
  <si>
    <t>Swaraj-744 3star Tractor 50 HP for Civil deptt.</t>
  </si>
  <si>
    <t>TS01</t>
  </si>
  <si>
    <t>4000000029</t>
  </si>
  <si>
    <t>Hyundai Car Venue 1.5 CRDI MT SX</t>
  </si>
  <si>
    <t>11001352</t>
  </si>
  <si>
    <t>4000000030</t>
  </si>
  <si>
    <t>1011ADM07</t>
  </si>
  <si>
    <t>Mahindra Bolero Neo N4 Diamond White</t>
  </si>
  <si>
    <t>050/000</t>
  </si>
  <si>
    <t>10000551</t>
  </si>
  <si>
    <t>Asset Class Z400 Vehicles</t>
  </si>
  <si>
    <t>Bal.Sh.Acct APC 200050 Vehicles</t>
  </si>
  <si>
    <t>6000000000</t>
  </si>
  <si>
    <t>T007</t>
  </si>
  <si>
    <t>1010ELC35</t>
  </si>
  <si>
    <t>Celling Fan</t>
  </si>
  <si>
    <t>005/000</t>
  </si>
  <si>
    <t>6000000001</t>
  </si>
  <si>
    <t>Celling Fan 02 Nos.</t>
  </si>
  <si>
    <t>6000000002</t>
  </si>
  <si>
    <t>Colour TV</t>
  </si>
  <si>
    <t>6000000003</t>
  </si>
  <si>
    <t>DTH System Tata Sky</t>
  </si>
  <si>
    <t>6000000004</t>
  </si>
  <si>
    <t>6000000005</t>
  </si>
  <si>
    <t>Clock</t>
  </si>
  <si>
    <t>6000000006</t>
  </si>
  <si>
    <t>Mixer and grinder</t>
  </si>
  <si>
    <t>6000000007</t>
  </si>
  <si>
    <t>Time Pices (table watch)</t>
  </si>
  <si>
    <t>6000000008</t>
  </si>
  <si>
    <t>Home Ups Inverter</t>
  </si>
  <si>
    <t>6000000009</t>
  </si>
  <si>
    <t>Battery Model Inverter</t>
  </si>
  <si>
    <t>6000000010</t>
  </si>
  <si>
    <t>Steblizer for AC</t>
  </si>
  <si>
    <t>6000000011</t>
  </si>
  <si>
    <t>Air Conditioner 1.5 Ton 01 No.</t>
  </si>
  <si>
    <t>6000000012</t>
  </si>
  <si>
    <t>Telephone Set 10 Nos.</t>
  </si>
  <si>
    <t>6000000013</t>
  </si>
  <si>
    <t>Electric Geaser 01 No.</t>
  </si>
  <si>
    <t>6000000014</t>
  </si>
  <si>
    <t>Matel Socket Box for AC</t>
  </si>
  <si>
    <t>6000000015</t>
  </si>
  <si>
    <t>MCB 32 Amp For AC</t>
  </si>
  <si>
    <t>6000000016</t>
  </si>
  <si>
    <t>6000000017</t>
  </si>
  <si>
    <t>6000000018</t>
  </si>
  <si>
    <t>6000000019</t>
  </si>
  <si>
    <t>6000000020</t>
  </si>
  <si>
    <t>6000000021</t>
  </si>
  <si>
    <t>UTC RO System</t>
  </si>
  <si>
    <t>6000000022</t>
  </si>
  <si>
    <t>Photocopy Machine</t>
  </si>
  <si>
    <t>6000000023</t>
  </si>
  <si>
    <t>Colour TV Samsung</t>
  </si>
  <si>
    <t>6000000024</t>
  </si>
  <si>
    <t>Microwave Oven Samsung</t>
  </si>
  <si>
    <t>6000000025</t>
  </si>
  <si>
    <t>Washing Machine</t>
  </si>
  <si>
    <t>6000000026</t>
  </si>
  <si>
    <t>Sucroscan Spectrophotometre</t>
  </si>
  <si>
    <t>6000000027</t>
  </si>
  <si>
    <t>Slurry Machine</t>
  </si>
  <si>
    <t>6000000028</t>
  </si>
  <si>
    <t>Battery Charger 01 No.</t>
  </si>
  <si>
    <t>6000000029</t>
  </si>
  <si>
    <t>Home UPS 850 VA</t>
  </si>
  <si>
    <t>6000000030</t>
  </si>
  <si>
    <t>Cash Counting Machine</t>
  </si>
  <si>
    <t>6000000031</t>
  </si>
  <si>
    <t>Fax Machine 01No.</t>
  </si>
  <si>
    <t>6000000032</t>
  </si>
  <si>
    <t>Mobile Hand Set ( CDMA ) 02Nos.</t>
  </si>
  <si>
    <t>6000000033</t>
  </si>
  <si>
    <t>Telephone Set 01No.</t>
  </si>
  <si>
    <t>6000000034</t>
  </si>
  <si>
    <t>Seed Elevator</t>
  </si>
  <si>
    <t>6000000035</t>
  </si>
  <si>
    <t>Telephone Set 02Nos.</t>
  </si>
  <si>
    <t>6000000036</t>
  </si>
  <si>
    <t>Xerox Machine Model 518 01No.</t>
  </si>
  <si>
    <t>6000000037</t>
  </si>
  <si>
    <t>Telephone Set 04Nos.</t>
  </si>
  <si>
    <t>6000000038</t>
  </si>
  <si>
    <t>Mic For Loud Speaker &amp; Diaphragam</t>
  </si>
  <si>
    <t>6000000039</t>
  </si>
  <si>
    <t>6000000040</t>
  </si>
  <si>
    <t>Telephone Ringer</t>
  </si>
  <si>
    <t>6000000041</t>
  </si>
  <si>
    <t>CASH COUNTING MACHINE</t>
  </si>
  <si>
    <t>6000000042</t>
  </si>
  <si>
    <t>MOBILE PHONE</t>
  </si>
  <si>
    <t>6000000043</t>
  </si>
  <si>
    <t>ATTENDENCE MACHINE</t>
  </si>
  <si>
    <t>6000000044</t>
  </si>
  <si>
    <t>RADIO TOKEN</t>
  </si>
  <si>
    <t>6000000045</t>
  </si>
  <si>
    <t>6000000046</t>
  </si>
  <si>
    <t>6000000047</t>
  </si>
  <si>
    <t>PC UNIT FOR XEROX MACHINE</t>
  </si>
  <si>
    <t>6000000048</t>
  </si>
  <si>
    <t>DEVELOPER FOR XEROX MACHINE</t>
  </si>
  <si>
    <t>6000000049</t>
  </si>
  <si>
    <t>I P CAMERA</t>
  </si>
  <si>
    <t>6000000050</t>
  </si>
  <si>
    <t>WINDMAX WITH EXTERNAL ANTINA</t>
  </si>
  <si>
    <t>6000000051</t>
  </si>
  <si>
    <t>EXTERNAL GPS RECEIVER</t>
  </si>
  <si>
    <t>6000000052</t>
  </si>
  <si>
    <t>Air condition split type cap. 2. ton</t>
  </si>
  <si>
    <t>6000000053</t>
  </si>
  <si>
    <t>Celling fan 48"</t>
  </si>
  <si>
    <t>6000000054</t>
  </si>
  <si>
    <t>Gyser 15 Ltr capacity</t>
  </si>
  <si>
    <t>6000000055</t>
  </si>
  <si>
    <t>Fridge</t>
  </si>
  <si>
    <t>6000000056</t>
  </si>
  <si>
    <t>Air Purifier</t>
  </si>
  <si>
    <t>6000000057</t>
  </si>
  <si>
    <t>COOLER DESERT</t>
  </si>
  <si>
    <t>6000000058</t>
  </si>
  <si>
    <t>6000000059</t>
  </si>
  <si>
    <t>T008</t>
  </si>
  <si>
    <t>IP CAMERA</t>
  </si>
  <si>
    <t>6000000060</t>
  </si>
  <si>
    <t>Gyser 15 Ltrs. Capacity</t>
  </si>
  <si>
    <t>6000000061</t>
  </si>
  <si>
    <t>Desert Coller</t>
  </si>
  <si>
    <t>6000000062</t>
  </si>
  <si>
    <t>ATTENDANCE FACE MACHINE</t>
  </si>
  <si>
    <t>ATTENDANCE MACHINE MODEL UFACE-800</t>
  </si>
  <si>
    <t>6000000063</t>
  </si>
  <si>
    <t>Air Purifier Model healthpro 250 (1BC EAO)</t>
  </si>
  <si>
    <t>6000000064</t>
  </si>
  <si>
    <t>6000000065</t>
  </si>
  <si>
    <t>LOUD SPEAKER COMPLETE SET</t>
  </si>
  <si>
    <t>6000000066</t>
  </si>
  <si>
    <t>ADOPTER FOR IP CAMERA 220AC TO 12V DC</t>
  </si>
  <si>
    <t>6000000067</t>
  </si>
  <si>
    <t>Industrial Vaccum Cleaner Model M-402</t>
  </si>
  <si>
    <t>6000000068</t>
  </si>
  <si>
    <t>Celling Fan 48"</t>
  </si>
  <si>
    <t>6000000069</t>
  </si>
  <si>
    <t>11000788</t>
  </si>
  <si>
    <t>4</t>
  </si>
  <si>
    <t>5</t>
  </si>
  <si>
    <t>6000000070</t>
  </si>
  <si>
    <t>MICROMAX CANVAS TAB MODEL- P680</t>
  </si>
  <si>
    <t>6000000071</t>
  </si>
  <si>
    <t>6000000072</t>
  </si>
  <si>
    <t>Air Condition Split Type Cap 2.0 Ton</t>
  </si>
  <si>
    <t>6000000073</t>
  </si>
  <si>
    <t>6000000074</t>
  </si>
  <si>
    <t>AIR CONDITION SPLIT TYPE CAP.1.5 TON</t>
  </si>
  <si>
    <t>6000000075</t>
  </si>
  <si>
    <t>VOLTAGE STABLIZER 5 KVA RANGE 130V - 290V</t>
  </si>
  <si>
    <t>6000000076</t>
  </si>
  <si>
    <t>6000000077</t>
  </si>
  <si>
    <t>6000000078</t>
  </si>
  <si>
    <t>Aquaguard Reviva RO With Pre Filter</t>
  </si>
  <si>
    <t>6000000079</t>
  </si>
  <si>
    <t>6000000080</t>
  </si>
  <si>
    <t>6000000081</t>
  </si>
  <si>
    <t>6000000082</t>
  </si>
  <si>
    <t>AIR CONDITION SPLIT TYPE CAP.1 TON</t>
  </si>
  <si>
    <t>6000000083</t>
  </si>
  <si>
    <t>6000000084</t>
  </si>
  <si>
    <t>WTP Plant Cap 500 LPH Compricing of Multigrade Fil</t>
  </si>
  <si>
    <t>6000000085</t>
  </si>
  <si>
    <t>WTP Plant Cap 1.5 M3/HR Compricing of Multigrade F</t>
  </si>
  <si>
    <t>6000000086</t>
  </si>
  <si>
    <t>RO Plant Flow 500 LPH Compricing of Reverse Osmosi</t>
  </si>
  <si>
    <t>6000000087</t>
  </si>
  <si>
    <t>Iron Rack &amp; Link for Online UPS - 9145 - 10KXL</t>
  </si>
  <si>
    <t>6000000088</t>
  </si>
  <si>
    <t>APW President Smart rack 42U 800/1000 MVD rack Wit</t>
  </si>
  <si>
    <t>6000000089</t>
  </si>
  <si>
    <t>EXHAUST FAN</t>
  </si>
  <si>
    <t>6000000090</t>
  </si>
  <si>
    <t>EARTH SOUL MODEL SE-03</t>
  </si>
  <si>
    <t>6000000091</t>
  </si>
  <si>
    <t>TELEPHONE SET 03 NOS.</t>
  </si>
  <si>
    <t>6000000092</t>
  </si>
  <si>
    <t>TELEPHONE SET 05 NOS.</t>
  </si>
  <si>
    <t>6000000093</t>
  </si>
  <si>
    <t>AUTOMATIC LEVEL MACHINE 01NO.</t>
  </si>
  <si>
    <t>6000000094</t>
  </si>
  <si>
    <t>MOBILE HAND SET (CDMA) 01NO.</t>
  </si>
  <si>
    <t>6000000095</t>
  </si>
  <si>
    <t>POST PAID DUAL MODE SIM CARD 03 NOS.</t>
  </si>
  <si>
    <t>6000000096</t>
  </si>
  <si>
    <t>TELEPHONE SET 01NO.</t>
  </si>
  <si>
    <t>6000000097</t>
  </si>
  <si>
    <t>TELEPHONE SET 02NOS.</t>
  </si>
  <si>
    <t>6000000098</t>
  </si>
  <si>
    <t>6000000099</t>
  </si>
  <si>
    <t>TELEPHONE SET 04NOS.</t>
  </si>
  <si>
    <t>6000000100</t>
  </si>
  <si>
    <t>TELEPHONE WIRE</t>
  </si>
  <si>
    <t>6000000106</t>
  </si>
  <si>
    <t>Walkie Talkie Model No. VHF</t>
  </si>
  <si>
    <t>11000885</t>
  </si>
  <si>
    <t>6000000107</t>
  </si>
  <si>
    <t>Fridge/ refrigerator complete in all respect</t>
  </si>
  <si>
    <t>11000884</t>
  </si>
  <si>
    <t>6000000108</t>
  </si>
  <si>
    <t>Aquaguard water purifier</t>
  </si>
  <si>
    <t>11000887</t>
  </si>
  <si>
    <t>6000000109</t>
  </si>
  <si>
    <t>11000850</t>
  </si>
  <si>
    <t>6000000110</t>
  </si>
  <si>
    <t>Industrial vaccum cleaner</t>
  </si>
  <si>
    <t>6000000111</t>
  </si>
  <si>
    <t>Hot Air Oven (Digital) With Fan</t>
  </si>
  <si>
    <t>6000000112</t>
  </si>
  <si>
    <t>15MM Rubber Flooring</t>
  </si>
  <si>
    <t>11000994</t>
  </si>
  <si>
    <t>FT2</t>
  </si>
  <si>
    <t>6000000113</t>
  </si>
  <si>
    <t>Adaptive Motion Trainer</t>
  </si>
  <si>
    <t>11000948</t>
  </si>
  <si>
    <t>6000000114</t>
  </si>
  <si>
    <t>FTS Glide</t>
  </si>
  <si>
    <t>6000000115</t>
  </si>
  <si>
    <t>Precor S3.45 Multigym</t>
  </si>
  <si>
    <t>6000000116</t>
  </si>
  <si>
    <t>Precor 3-Tier DumbellRack</t>
  </si>
  <si>
    <t>6000000117</t>
  </si>
  <si>
    <t>Adjustable Bench</t>
  </si>
  <si>
    <t>6000000118</t>
  </si>
  <si>
    <t>Jordan Classic Rubber Dumbells set</t>
  </si>
  <si>
    <t>6000000119</t>
  </si>
  <si>
    <t>Preacher Curl</t>
  </si>
  <si>
    <t>6000000120</t>
  </si>
  <si>
    <t>Half Rack</t>
  </si>
  <si>
    <t>6000000121</t>
  </si>
  <si>
    <t>Decline Bench</t>
  </si>
  <si>
    <t>6000000122</t>
  </si>
  <si>
    <t>Plate Loaded Incline Lever Row</t>
  </si>
  <si>
    <t>6000000123</t>
  </si>
  <si>
    <t>Vertical Knee-Up</t>
  </si>
  <si>
    <t>6000000124</t>
  </si>
  <si>
    <t>Leveluk SD501</t>
  </si>
  <si>
    <t>11000932</t>
  </si>
  <si>
    <t>6000000125</t>
  </si>
  <si>
    <t>Air Purifier  (Model Health Pro250)</t>
  </si>
  <si>
    <t>11000904</t>
  </si>
  <si>
    <t>6000000126</t>
  </si>
  <si>
    <t>A.C.Split Type Cap 1.5 Ton LG</t>
  </si>
  <si>
    <t>11000785</t>
  </si>
  <si>
    <t>6000000127</t>
  </si>
  <si>
    <t>A.C.Split Type Cap 1.5 Ton Voltas</t>
  </si>
  <si>
    <t>11000825</t>
  </si>
  <si>
    <t>6000000128</t>
  </si>
  <si>
    <t>A.C.Split Type Cap 1.5 Ton Voltas 01No</t>
  </si>
  <si>
    <t>6000000129</t>
  </si>
  <si>
    <t>A.C.Split Type Cap 1.5 Ton Samsung 02Nos.</t>
  </si>
  <si>
    <t>11000151</t>
  </si>
  <si>
    <t>6000000130</t>
  </si>
  <si>
    <t>A.C.Split Type Cap 1 Ton Voltas 01Nos.</t>
  </si>
  <si>
    <t>6000000131</t>
  </si>
  <si>
    <t>HD SMART OLED TV MODEL OLED65C9PTA LG</t>
  </si>
  <si>
    <t>6000000132</t>
  </si>
  <si>
    <t>HD SMART OLED TV MODEL OLED55C9PTA LG</t>
  </si>
  <si>
    <t>6000000133</t>
  </si>
  <si>
    <t>Exercise Equipment</t>
  </si>
  <si>
    <t>6000000134</t>
  </si>
  <si>
    <t>Washing Machine IFB Make 6 KG</t>
  </si>
  <si>
    <t>11000339</t>
  </si>
  <si>
    <t>6000000135</t>
  </si>
  <si>
    <t>Dryer Turbo IFB Make</t>
  </si>
  <si>
    <t>6000000136</t>
  </si>
  <si>
    <t xml:space="preserve"> Bose F1 Model 812 Flex Array</t>
  </si>
  <si>
    <t>11001061</t>
  </si>
  <si>
    <t>6000000137</t>
  </si>
  <si>
    <t>Bose F1 Subwoofer Powered 230EU</t>
  </si>
  <si>
    <t>6000000138</t>
  </si>
  <si>
    <t>Bose Make Pull Bracket</t>
  </si>
  <si>
    <t>6000000139</t>
  </si>
  <si>
    <t>Refrigrator 687 LTR GC-B247 SLUV LG</t>
  </si>
  <si>
    <t>6000000140</t>
  </si>
  <si>
    <t>Gym Equipments</t>
  </si>
  <si>
    <t>LOT</t>
  </si>
  <si>
    <t>6000000141</t>
  </si>
  <si>
    <t xml:space="preserve"> Godrej strong Room Door</t>
  </si>
  <si>
    <t>11001037</t>
  </si>
  <si>
    <t>6000000142</t>
  </si>
  <si>
    <t>Godrej Safe 61-DEF Prime Neutronics</t>
  </si>
  <si>
    <t>6000000143</t>
  </si>
  <si>
    <t>Air Conditoner split type-2 Ton</t>
  </si>
  <si>
    <t>6000000144</t>
  </si>
  <si>
    <t>6000000145</t>
  </si>
  <si>
    <t>Air Conditoner split type-1.5Ton 10Nos.</t>
  </si>
  <si>
    <t>6000000146</t>
  </si>
  <si>
    <t>Godrej Exhaust fan</t>
  </si>
  <si>
    <t>6000000147</t>
  </si>
  <si>
    <t>Air Conditoner split type-1.5Ton</t>
  </si>
  <si>
    <t>6000000148</t>
  </si>
  <si>
    <t>Tractor Mounted Hydraulic Road Sweeper</t>
  </si>
  <si>
    <t>11001124</t>
  </si>
  <si>
    <t>6000000149</t>
  </si>
  <si>
    <t>Bose S1 Pro Bluetooth Speaker</t>
  </si>
  <si>
    <t>6000000150</t>
  </si>
  <si>
    <t>Biomatric Machine Uface-800</t>
  </si>
  <si>
    <t>11000590</t>
  </si>
  <si>
    <t>6000000151</t>
  </si>
  <si>
    <t>Air Conditioner Split 1.5 ton Voltas</t>
  </si>
  <si>
    <t>11000010</t>
  </si>
  <si>
    <t>6000000152</t>
  </si>
  <si>
    <t>GYM EQUIPMENT</t>
  </si>
  <si>
    <t>11001058</t>
  </si>
  <si>
    <t>6000000153</t>
  </si>
  <si>
    <t>AIR CONDITION SPLIT TYPE CAP 1.5 TON</t>
  </si>
  <si>
    <t>11001144</t>
  </si>
  <si>
    <t>6000000154</t>
  </si>
  <si>
    <t>6000000155</t>
  </si>
  <si>
    <t>ELECTRONIC AIR CLEANER 1000 CFM 4 TR</t>
  </si>
  <si>
    <t>11001145</t>
  </si>
  <si>
    <t>6000000156</t>
  </si>
  <si>
    <t>ELECTRONIC AIR CLEANER 1000 CFM 3 TR</t>
  </si>
  <si>
    <t>6000000157</t>
  </si>
  <si>
    <t>OUTDOOR UNIT 14 HP (TOP DISCHARGE)</t>
  </si>
  <si>
    <t>6000000158</t>
  </si>
  <si>
    <t xml:space="preserve"> ELECTRIC GEYSER 200 LTR CAPACITY</t>
  </si>
  <si>
    <t>11000222</t>
  </si>
  <si>
    <t>6000000159</t>
  </si>
  <si>
    <t>6000000160</t>
  </si>
  <si>
    <t>11000287</t>
  </si>
  <si>
    <t>6000000161</t>
  </si>
  <si>
    <t>CEILLING FAN MOD SAVOY MAKE USHA HUNTER</t>
  </si>
  <si>
    <t>11000747</t>
  </si>
  <si>
    <t>6000000162</t>
  </si>
  <si>
    <t>6000000163</t>
  </si>
  <si>
    <t>SUBMERSIBLE PUMP 15 HP 2900 RPM 3 PHASE</t>
  </si>
  <si>
    <t>11001042</t>
  </si>
  <si>
    <t>6000000164</t>
  </si>
  <si>
    <t>PEDESTAL FAN WITH REMOTE - CALMA (WHITE)</t>
  </si>
  <si>
    <t>6000000165</t>
  </si>
  <si>
    <t>AIR PURIFIER (MODEL HEALTH PRO 250)</t>
  </si>
  <si>
    <t>11001224</t>
  </si>
  <si>
    <t>6000000166</t>
  </si>
  <si>
    <t>1010ADM08</t>
  </si>
  <si>
    <t>REFRIGERATOR 884LTR SIDE BY SIDE DOOR</t>
  </si>
  <si>
    <t>6000000167</t>
  </si>
  <si>
    <t>PROJECTOR 4K PRO-UHD 3LCD MOD EH-TW9400</t>
  </si>
  <si>
    <t>11001138</t>
  </si>
  <si>
    <t>6000000168</t>
  </si>
  <si>
    <t>CHIMNEY</t>
  </si>
  <si>
    <t>11001152</t>
  </si>
  <si>
    <t>6000000169</t>
  </si>
  <si>
    <t>WALL MOUNTED FAN</t>
  </si>
  <si>
    <t>11000659</t>
  </si>
  <si>
    <t>6000000170</t>
  </si>
  <si>
    <t>BATTERY 12 VOLT</t>
  </si>
  <si>
    <t>11000434</t>
  </si>
  <si>
    <t>6000000171</t>
  </si>
  <si>
    <t>HOME THEATER SCREEN 150", 16:9</t>
  </si>
  <si>
    <t>11001150</t>
  </si>
  <si>
    <t>Asset Class Z600 Equipments - Office</t>
  </si>
  <si>
    <t>Bal.Sh.Acct APC 200060 Office Equipments</t>
  </si>
  <si>
    <t>7000000000</t>
  </si>
  <si>
    <t>VOLTAGE STABILISER 02 NOS.</t>
  </si>
  <si>
    <t>7000000001</t>
  </si>
  <si>
    <t>AIR CONDITIONER 02 NOS.</t>
  </si>
  <si>
    <t>7000000002</t>
  </si>
  <si>
    <t>7000000003</t>
  </si>
  <si>
    <t>2 KVA CVT</t>
  </si>
  <si>
    <t>7000000004</t>
  </si>
  <si>
    <t>COOLERS 04 NOS.</t>
  </si>
  <si>
    <t>7000000005</t>
  </si>
  <si>
    <t>COOLERS 02 NOS.</t>
  </si>
  <si>
    <t>7000000006</t>
  </si>
  <si>
    <t>CELLING FAN BAJAJ BAHAR 20 NOS.</t>
  </si>
  <si>
    <t>7000000007</t>
  </si>
  <si>
    <t>COOLERS 03 NOS.</t>
  </si>
  <si>
    <t>7000000008</t>
  </si>
  <si>
    <t>THERMOCOOL DESERT COOLER 01 NO.</t>
  </si>
  <si>
    <t>7000000009</t>
  </si>
  <si>
    <t>7000000010</t>
  </si>
  <si>
    <t>CELLING FAN BAJAJ BAHAR 05 NOS.</t>
  </si>
  <si>
    <t>7000000011</t>
  </si>
  <si>
    <t>AIR CONDITION SPLIT 2.0 TON 02 NOS.</t>
  </si>
  <si>
    <t>7000000012</t>
  </si>
  <si>
    <t>7000000013</t>
  </si>
  <si>
    <t>7000000014</t>
  </si>
  <si>
    <t>CVT 1 KVA</t>
  </si>
  <si>
    <t>7000000015</t>
  </si>
  <si>
    <t>ELECTRICAL PANEL</t>
  </si>
  <si>
    <t>7000000016</t>
  </si>
  <si>
    <t>7000000017</t>
  </si>
  <si>
    <t>7000000018</t>
  </si>
  <si>
    <t>7000000019</t>
  </si>
  <si>
    <t>CELLING FAN 01NO.</t>
  </si>
  <si>
    <t>7000000020</t>
  </si>
  <si>
    <t>Air Conditionar 1 No. 1.5 ton</t>
  </si>
  <si>
    <t>7000000021</t>
  </si>
  <si>
    <t>7000000022</t>
  </si>
  <si>
    <t>STAND FAN 02 NOS.</t>
  </si>
  <si>
    <t>7000000023</t>
  </si>
  <si>
    <t>AIR COOLER DESERT 01NO.</t>
  </si>
  <si>
    <t>7000000024</t>
  </si>
  <si>
    <t>Air Condition Split Type Cap.2 Ton 02Nos.</t>
  </si>
  <si>
    <t>7000000025</t>
  </si>
  <si>
    <t>VOLTAGE STABLISER 02 NOS.</t>
  </si>
  <si>
    <t>7000000026</t>
  </si>
  <si>
    <t>7000000027</t>
  </si>
  <si>
    <t>Air Cooler Desert 01No.</t>
  </si>
  <si>
    <t>7000000028</t>
  </si>
  <si>
    <t>WATER FILTER</t>
  </si>
  <si>
    <t>7000000029</t>
  </si>
  <si>
    <t>Water Cooler with Stablizer</t>
  </si>
  <si>
    <t>7000000030</t>
  </si>
  <si>
    <t>CELLING FAN 48" 70NOS.</t>
  </si>
  <si>
    <t>7000000031</t>
  </si>
  <si>
    <t>7000000032</t>
  </si>
  <si>
    <t>7000000033</t>
  </si>
  <si>
    <t>AIR COOLER DESERT</t>
  </si>
  <si>
    <t>7000000034</t>
  </si>
  <si>
    <t>Air Condition Split Tye Cap. 1.5 Ton 02Nos.</t>
  </si>
  <si>
    <t>7000000035</t>
  </si>
  <si>
    <t>Refregerator Cap. 491 Ltrs. 01No.</t>
  </si>
  <si>
    <t>7000000036</t>
  </si>
  <si>
    <t>Air Condition Ductable Split Type 03Nos.</t>
  </si>
  <si>
    <t>7000000037</t>
  </si>
  <si>
    <t>Air Condition Ductable Split Type Cap. 2 Ton 05Nos</t>
  </si>
  <si>
    <t>7000000038</t>
  </si>
  <si>
    <t>VOLTAGE STABLISER 5 KVA 05NOS.</t>
  </si>
  <si>
    <t>7000000039</t>
  </si>
  <si>
    <t>Installation,Uninstallation of Ductable type Air C</t>
  </si>
  <si>
    <t>7000000040</t>
  </si>
  <si>
    <t>Installation&amp; Comm.of Ductable type Air Conditione</t>
  </si>
  <si>
    <t>7000000041</t>
  </si>
  <si>
    <t>EXHUST FAN 15" 02NOS</t>
  </si>
  <si>
    <t>7000000042</t>
  </si>
  <si>
    <t>Chain Electric Hoist 1 Ton X 12 Miters</t>
  </si>
  <si>
    <t>7000000043</t>
  </si>
  <si>
    <t>DESERT COOLER 01 NO.</t>
  </si>
  <si>
    <t>7000000044</t>
  </si>
  <si>
    <t>Voltage Stablizer 5KVA 2Nos.</t>
  </si>
  <si>
    <t>7000000045</t>
  </si>
  <si>
    <t>Air Condition Split Type 2 Ton Carrier Make</t>
  </si>
  <si>
    <t>7000000046</t>
  </si>
  <si>
    <t>7000000047</t>
  </si>
  <si>
    <t>DESERT COOLER 02 NOS.</t>
  </si>
  <si>
    <t>7000000048</t>
  </si>
  <si>
    <t>Air Condition Split Type 1.8 Ton Daikin Sac</t>
  </si>
  <si>
    <t>7000000049</t>
  </si>
  <si>
    <t>7000000050</t>
  </si>
  <si>
    <t>Desert Cooler 01 No.</t>
  </si>
  <si>
    <t>7000000051</t>
  </si>
  <si>
    <t>7000000052</t>
  </si>
  <si>
    <t>Spare Indoor Split Unit</t>
  </si>
  <si>
    <t>7000000053</t>
  </si>
  <si>
    <t>Hot Air Blower</t>
  </si>
  <si>
    <t>7000000054</t>
  </si>
  <si>
    <t>Electrical Installation</t>
  </si>
  <si>
    <t>7000000055</t>
  </si>
  <si>
    <t>Solar Panel 12V, 150 Watt With all Accessories</t>
  </si>
  <si>
    <t>7000000056</t>
  </si>
  <si>
    <t>STAND FAN 03 NOS.</t>
  </si>
  <si>
    <t>7000000057</t>
  </si>
  <si>
    <t>CELLING FAN 48" 32 NOS.</t>
  </si>
  <si>
    <t>7000000058</t>
  </si>
  <si>
    <t>7000000059</t>
  </si>
  <si>
    <t>T006</t>
  </si>
  <si>
    <t>7000000060</t>
  </si>
  <si>
    <t>A.C.Split Type Cap 1.5 Ton Voltas 3 Nos.</t>
  </si>
  <si>
    <t>7000000061</t>
  </si>
  <si>
    <t>A.C.Split Type Cap 1.5 Ton Voltas 01No.</t>
  </si>
  <si>
    <t>7000000062</t>
  </si>
  <si>
    <t>A.C.Split Type Cap 1.5 Ton Samsung 02 Nos</t>
  </si>
  <si>
    <t>7000000063</t>
  </si>
  <si>
    <t>A.C.Split Type Cap 1 Ton Voltas 01No</t>
  </si>
  <si>
    <t>Asset Class Z700 Electrical Installat</t>
  </si>
  <si>
    <t>Bal.Sh.Acct APC 200070 Electrical Installat</t>
  </si>
  <si>
    <t>8000000000</t>
  </si>
  <si>
    <t>T005</t>
  </si>
  <si>
    <t>UPS for Computer</t>
  </si>
  <si>
    <t>8000000001</t>
  </si>
  <si>
    <t>600 VA Line Intrraupt UPS</t>
  </si>
  <si>
    <t>8000000002</t>
  </si>
  <si>
    <t>1 KVA on Line IPS System</t>
  </si>
  <si>
    <t>8000000003</t>
  </si>
  <si>
    <t>HP Office Jet 4355 Printer</t>
  </si>
  <si>
    <t>8000000004</t>
  </si>
  <si>
    <t>Cane Management Software</t>
  </si>
  <si>
    <t>8000000005</t>
  </si>
  <si>
    <t>Weight Bridge Digital 03 Nos.</t>
  </si>
  <si>
    <t>8000000006</t>
  </si>
  <si>
    <t>Jambo Display 6 Digital Segement 05 Nos.</t>
  </si>
  <si>
    <t>8000000007</t>
  </si>
  <si>
    <t>Hp Leaser Jet Printer P-1007</t>
  </si>
  <si>
    <t>8000000008</t>
  </si>
  <si>
    <t>PC with Moniter 08 Nos.</t>
  </si>
  <si>
    <t>8000000009</t>
  </si>
  <si>
    <t>Dell Make Computer System Intel Core 07 Nos.</t>
  </si>
  <si>
    <t>8000000010</t>
  </si>
  <si>
    <t>WEP Make DMP Printer 80 Col. 04 Nos.</t>
  </si>
  <si>
    <t>8000000011</t>
  </si>
  <si>
    <t>WEP Make DMP Printer 132 Col. 02 Nos.</t>
  </si>
  <si>
    <t>8000000012</t>
  </si>
  <si>
    <t>8000000013</t>
  </si>
  <si>
    <t>3 KVA APC Smart - UPS  02Nos.</t>
  </si>
  <si>
    <t>8000000014</t>
  </si>
  <si>
    <t>Battery for UPS</t>
  </si>
  <si>
    <t>8000000015</t>
  </si>
  <si>
    <t>Laser Printer HP -1007 01 No.</t>
  </si>
  <si>
    <t>8000000016</t>
  </si>
  <si>
    <t>MSP-240 Classic Printer 02 Nos.</t>
  </si>
  <si>
    <t>8000000017</t>
  </si>
  <si>
    <t>Computer with all accessories 05Nos.</t>
  </si>
  <si>
    <t>8000000018</t>
  </si>
  <si>
    <t>Weigh Bridge Indicators 01 No.</t>
  </si>
  <si>
    <t>8000000019</t>
  </si>
  <si>
    <t>Desktop with LCD Monitor 03 Nos.</t>
  </si>
  <si>
    <t>8000000020</t>
  </si>
  <si>
    <t>Laptop With All Accessories 11 Nos.</t>
  </si>
  <si>
    <t>8000000021</t>
  </si>
  <si>
    <t>AMPLIFIRE WITH ALL ACCESSORIES 01 No.</t>
  </si>
  <si>
    <t>8000000022</t>
  </si>
  <si>
    <t>MOTHER BOARD 03Nos.</t>
  </si>
  <si>
    <t>8000000023</t>
  </si>
  <si>
    <t>SPEAKER 02Nos.</t>
  </si>
  <si>
    <t>8000000024</t>
  </si>
  <si>
    <t>KEY BOARD + MOUSE 10Nos.</t>
  </si>
  <si>
    <t>8000000025</t>
  </si>
  <si>
    <t>PRINTER HP DESIGNJET 111</t>
  </si>
  <si>
    <t>8000000026</t>
  </si>
  <si>
    <t>HAND HELD TERMINAL FOR OUT CENTRE 07Nos.</t>
  </si>
  <si>
    <t>8000000027</t>
  </si>
  <si>
    <t>CARTRIDGE HP FOR PRINTER 03Nos.</t>
  </si>
  <si>
    <t>8000000028</t>
  </si>
  <si>
    <t>CARTRIDGE FOR LIPI PRINTER 02Nos.</t>
  </si>
  <si>
    <t>8000000029</t>
  </si>
  <si>
    <t>CABLE 305 E MTR 02Nos.</t>
  </si>
  <si>
    <t>8000000030</t>
  </si>
  <si>
    <t>ROUTER</t>
  </si>
  <si>
    <t>8000000031</t>
  </si>
  <si>
    <t>Desktop 02 Nos.</t>
  </si>
  <si>
    <t>8000000032</t>
  </si>
  <si>
    <t>Cable , Patch Cord and D Link Cat</t>
  </si>
  <si>
    <t>8000000033</t>
  </si>
  <si>
    <t>Software Licence Fee for smart weighing System</t>
  </si>
  <si>
    <t>8000000034</t>
  </si>
  <si>
    <t>IBM Server With Monitor &amp; Acessaries</t>
  </si>
  <si>
    <t>8000000035</t>
  </si>
  <si>
    <t>Laser Printer HP-1007</t>
  </si>
  <si>
    <t>8000000036</t>
  </si>
  <si>
    <t>8000000037</t>
  </si>
  <si>
    <t>Radio Token 100Nos.</t>
  </si>
  <si>
    <t>8000000038</t>
  </si>
  <si>
    <t>IP Camera 03Nos.</t>
  </si>
  <si>
    <t>8000000039</t>
  </si>
  <si>
    <t>Windmax With External Antenna 02Nos.</t>
  </si>
  <si>
    <t>8000000040</t>
  </si>
  <si>
    <t>Desktop HP 3090 05Nos.</t>
  </si>
  <si>
    <t>8000000041</t>
  </si>
  <si>
    <t>Laptop With all Accessories 02Nos.</t>
  </si>
  <si>
    <t>8000000042</t>
  </si>
  <si>
    <t>Printer 6312,SER/PAR,CLOSE Pedstal 01No.</t>
  </si>
  <si>
    <t>8000000043</t>
  </si>
  <si>
    <t>8000000044</t>
  </si>
  <si>
    <t>Speaker 07 Nos.</t>
  </si>
  <si>
    <t>8000000045</t>
  </si>
  <si>
    <t>Key Board &amp; Mouse 10Nos.</t>
  </si>
  <si>
    <t>8000000046</t>
  </si>
  <si>
    <t>Hand Held Terminal for out Cane Centre 30Nos.</t>
  </si>
  <si>
    <t>8000000047</t>
  </si>
  <si>
    <t>Roll Feeder for Plotter Printer 01No.</t>
  </si>
  <si>
    <t>8000000048</t>
  </si>
  <si>
    <t>On Line UPS 6 KV 01No.</t>
  </si>
  <si>
    <t>8000000049</t>
  </si>
  <si>
    <t>Radio Token Card 200Nos.</t>
  </si>
  <si>
    <t>8000000050</t>
  </si>
  <si>
    <t>TVS HD 245 Gold Printer 01No.</t>
  </si>
  <si>
    <t>TVS PRINTER 80 COL</t>
  </si>
  <si>
    <t>8000000051</t>
  </si>
  <si>
    <t>Digitizer 03Nos.</t>
  </si>
  <si>
    <t>8000000052</t>
  </si>
  <si>
    <t>Modem (GSM External) 01No.</t>
  </si>
  <si>
    <t>8000000053</t>
  </si>
  <si>
    <t>BATTERY RACK</t>
  </si>
  <si>
    <t>8000000054</t>
  </si>
  <si>
    <t>Laptop with all Accessories 03 Nos.</t>
  </si>
  <si>
    <t>8000000055</t>
  </si>
  <si>
    <t>UPS RT 2 KVA</t>
  </si>
  <si>
    <t>8000000056</t>
  </si>
  <si>
    <t>UPS 0.5 KVA</t>
  </si>
  <si>
    <t>8000000057</t>
  </si>
  <si>
    <t>Computer With All Sccessories 02 Nos.</t>
  </si>
  <si>
    <t>8000000058</t>
  </si>
  <si>
    <t>IBM Server X3 100 M4 Single Socket tower</t>
  </si>
  <si>
    <t>8000000059</t>
  </si>
  <si>
    <t>8000000060</t>
  </si>
  <si>
    <t>8000000061</t>
  </si>
  <si>
    <t>Printer Dot Matrix 03 Nos.</t>
  </si>
  <si>
    <t>8000000062</t>
  </si>
  <si>
    <t>External GPS Receiver</t>
  </si>
  <si>
    <t>8000000063</t>
  </si>
  <si>
    <t>Laser Printer HP-1020 02 Nos.</t>
  </si>
  <si>
    <t>8000000064</t>
  </si>
  <si>
    <t>Laptop Make HP</t>
  </si>
  <si>
    <t>8000000065</t>
  </si>
  <si>
    <t>Printer Cum Scanner 1005 LJ HP</t>
  </si>
  <si>
    <t>8000000066</t>
  </si>
  <si>
    <t>GPS Receiver 15 Nos.</t>
  </si>
  <si>
    <t>8000000067</t>
  </si>
  <si>
    <t>Scanner 01 No</t>
  </si>
  <si>
    <t>8000000068</t>
  </si>
  <si>
    <t>Hard Disc 1 Terabyte External</t>
  </si>
  <si>
    <t>8000000069</t>
  </si>
  <si>
    <t>Hardware for Optical Fibre Comunication</t>
  </si>
  <si>
    <t>8000000070</t>
  </si>
  <si>
    <t>Destop PC 01 No</t>
  </si>
  <si>
    <t>8000000071</t>
  </si>
  <si>
    <t>Licence Fee For Smart Centre Software</t>
  </si>
  <si>
    <t>8000000072</t>
  </si>
  <si>
    <t>8000000073</t>
  </si>
  <si>
    <t>Computer With All Accessories</t>
  </si>
  <si>
    <t>8000000074</t>
  </si>
  <si>
    <t>Laser Printer HP-1020</t>
  </si>
  <si>
    <t>8000000075</t>
  </si>
  <si>
    <t>Service Charges of Data Hosting of Sugar Cane Data</t>
  </si>
  <si>
    <t>8000000076</t>
  </si>
  <si>
    <t>Hard Disc 500 GB</t>
  </si>
  <si>
    <t>8000000077</t>
  </si>
  <si>
    <t>Hard Disc 320 GB for Laptop</t>
  </si>
  <si>
    <t>8000000078</t>
  </si>
  <si>
    <t>Hard Disc 2 Tera Bire External</t>
  </si>
  <si>
    <t>EXTERNAL HARD DISK 10TB</t>
  </si>
  <si>
    <t>8000000079</t>
  </si>
  <si>
    <t>Colour Moniter</t>
  </si>
  <si>
    <t>8000000080</t>
  </si>
  <si>
    <t>Printer Epson LQ 1150</t>
  </si>
  <si>
    <t>8000000081</t>
  </si>
  <si>
    <t>DVR 16 Port</t>
  </si>
  <si>
    <t>8000000082</t>
  </si>
  <si>
    <t>Battery for Server</t>
  </si>
  <si>
    <t>8000000083</t>
  </si>
  <si>
    <t>Key Board</t>
  </si>
  <si>
    <t>8000000084</t>
  </si>
  <si>
    <t>Optical Mouse</t>
  </si>
  <si>
    <t>8000000085</t>
  </si>
  <si>
    <t>DDR Ram</t>
  </si>
  <si>
    <t>8000000086</t>
  </si>
  <si>
    <t>CAT 6 Cables for Networking</t>
  </si>
  <si>
    <t>8000000087</t>
  </si>
  <si>
    <t>8000000088</t>
  </si>
  <si>
    <t>Scanner</t>
  </si>
  <si>
    <t>8000000089</t>
  </si>
  <si>
    <t>Printer Dot matrix wep LQ-1050 DMP</t>
  </si>
  <si>
    <t>8000000090</t>
  </si>
  <si>
    <t>LED Monitor,Screen Size 25" full HD make HP 25 x I</t>
  </si>
  <si>
    <t>8000000091</t>
  </si>
  <si>
    <t>Printer HP, M 1005</t>
  </si>
  <si>
    <t>8000000092</t>
  </si>
  <si>
    <t>Server prolient generation 8 DL380 2U rack, CTO, h</t>
  </si>
  <si>
    <t>8000000093</t>
  </si>
  <si>
    <t>Printer Boiler Make Model DCP7065</t>
  </si>
  <si>
    <t>8000000094</t>
  </si>
  <si>
    <t>Epson Printer L 455</t>
  </si>
  <si>
    <t>8000000095</t>
  </si>
  <si>
    <t>COLOUR TFT MONITOR 18.5"</t>
  </si>
  <si>
    <t>8000000096</t>
  </si>
  <si>
    <t>CONECTOR RJ-45</t>
  </si>
  <si>
    <t>8000000097</t>
  </si>
  <si>
    <t>D- LINK 16 POTR SWITCH</t>
  </si>
  <si>
    <t>8000000098</t>
  </si>
  <si>
    <t>SMPS 650 WATT</t>
  </si>
  <si>
    <t>8000000099</t>
  </si>
  <si>
    <t>UPS RT 3 K V A APC ON LINE</t>
  </si>
  <si>
    <t>8000000100</t>
  </si>
  <si>
    <t>HHT PRINTER</t>
  </si>
  <si>
    <t>8000000101</t>
  </si>
  <si>
    <t>PRINTER 80 COL (MODEL - MSP-250)</t>
  </si>
  <si>
    <t>8000000102</t>
  </si>
  <si>
    <t>KVM SWITCH 5 PORT</t>
  </si>
  <si>
    <t>8000000103</t>
  </si>
  <si>
    <t>WINDOWS SERVER</t>
  </si>
  <si>
    <t>8000000104</t>
  </si>
  <si>
    <t>FOC Cabling Work</t>
  </si>
  <si>
    <t>8000000105</t>
  </si>
  <si>
    <t>8000000106</t>
  </si>
  <si>
    <t>LED Monitor Screen Size 23" Full HD Make HP 25 X 2</t>
  </si>
  <si>
    <t>8000000107</t>
  </si>
  <si>
    <t>Computer with All Accessories</t>
  </si>
  <si>
    <t>8000000108</t>
  </si>
  <si>
    <t>8000000109</t>
  </si>
  <si>
    <t>ATS Card 16 AMPS Make - Eaton (Redundant)</t>
  </si>
  <si>
    <t>8000000110</t>
  </si>
  <si>
    <t>Online UPS - 945 - 10KXL, Double Conversion Online</t>
  </si>
  <si>
    <t>8000000111</t>
  </si>
  <si>
    <t>Power Edge R530 Server</t>
  </si>
  <si>
    <t>8000000112</t>
  </si>
  <si>
    <t>Power Edge R730 Server</t>
  </si>
  <si>
    <t>8000000113</t>
  </si>
  <si>
    <t>8000000114</t>
  </si>
  <si>
    <t>8000000115</t>
  </si>
  <si>
    <t>Dell Networking Switch N1524 X 1 GBE</t>
  </si>
  <si>
    <t>8000000116</t>
  </si>
  <si>
    <t>MICRO PROCESSER BASED ELECTRON</t>
  </si>
  <si>
    <t>8000000117</t>
  </si>
  <si>
    <t>HP PROBOOK 4420S LAPTOP 02NOS.</t>
  </si>
  <si>
    <t>8000000118</t>
  </si>
  <si>
    <t>I FACE &amp; FINGER PRINT BASED ATTENDENCE MACHINE 4NO</t>
  </si>
  <si>
    <t>8000000119</t>
  </si>
  <si>
    <t>INSTALLATION &amp; COMMISSIONING OF ATTENDENCE MACHINE</t>
  </si>
  <si>
    <t>8000000120</t>
  </si>
  <si>
    <t>SOFTWARE LICENCE FEE  FOR FARMER MASSAGING SYSTEM</t>
  </si>
  <si>
    <t>8000000121</t>
  </si>
  <si>
    <t>LASER PRINTER HP-1020 01NO.</t>
  </si>
  <si>
    <t>8000000122</t>
  </si>
  <si>
    <t>POWER TONNER</t>
  </si>
  <si>
    <t>8000000123</t>
  </si>
  <si>
    <t>DRUM FOR LASER PRINTER 10 NOS.</t>
  </si>
  <si>
    <t>8000000124</t>
  </si>
  <si>
    <t>INK CART  03 NOS.</t>
  </si>
  <si>
    <t>8000000125</t>
  </si>
  <si>
    <t>PRINTER 132 COL (MODEL - TVS 240) 05 NOS.</t>
  </si>
  <si>
    <t>8000000126</t>
  </si>
  <si>
    <t>ADOPTER FOR MODEM 05 NOS.</t>
  </si>
  <si>
    <t>8000000127</t>
  </si>
  <si>
    <t>RADIO TOKEN CARD READER 04NOS.</t>
  </si>
  <si>
    <t>8000000128</t>
  </si>
  <si>
    <t>UPS RT 3 KVA APC ON LINE 01 NO.</t>
  </si>
  <si>
    <t>8000000129</t>
  </si>
  <si>
    <t>IBM SERVER X3100</t>
  </si>
  <si>
    <t>8000000130</t>
  </si>
  <si>
    <t>LENOVO LCD PANEL 18.5"</t>
  </si>
  <si>
    <t>8000000131</t>
  </si>
  <si>
    <t>LASER PRINTER HP-1020 02 NOS.</t>
  </si>
  <si>
    <t>8000000132</t>
  </si>
  <si>
    <t>SCANNER 01 NO</t>
  </si>
  <si>
    <t>8000000133</t>
  </si>
  <si>
    <t>PRINTER DOT MATRIX 03 NOS.</t>
  </si>
  <si>
    <t>PORTABLE DOT MATRIX PRINTER(BT/WI-FI)</t>
  </si>
  <si>
    <t>DOT MATRIX PRINTER MSP 270 STAR (TVS)</t>
  </si>
  <si>
    <t>8000000134</t>
  </si>
  <si>
    <t>UPS UX-I 1 KVA</t>
  </si>
  <si>
    <t>8000000135</t>
  </si>
  <si>
    <t>BATERY 12 V</t>
  </si>
  <si>
    <t>8000000136</t>
  </si>
  <si>
    <t>HARDDISC 500 GB</t>
  </si>
  <si>
    <t>8000000137</t>
  </si>
  <si>
    <t>8000000138</t>
  </si>
  <si>
    <t>D- LINK</t>
  </si>
  <si>
    <t>8000000139</t>
  </si>
  <si>
    <t>MOTHER BOARD</t>
  </si>
  <si>
    <t>8000000140</t>
  </si>
  <si>
    <t>8000000141</t>
  </si>
  <si>
    <t>BATTERY FOR SERVER</t>
  </si>
  <si>
    <t>8000000142</t>
  </si>
  <si>
    <t>SWITCH HP</t>
  </si>
  <si>
    <t>8000000143</t>
  </si>
  <si>
    <t>PRINTER HP PLOTTER DESIGNJET 120-24" MODEL T-120 2</t>
  </si>
  <si>
    <t>8000000144</t>
  </si>
  <si>
    <t>PRINTER HP 1005</t>
  </si>
  <si>
    <t>8000000145</t>
  </si>
  <si>
    <t>COMPUTER WITH ALL ACCESSORIES</t>
  </si>
  <si>
    <t>8000000146</t>
  </si>
  <si>
    <t>NETWORKING CABINET 42U/600 X 1000 MM DEPTH</t>
  </si>
  <si>
    <t>8000000152</t>
  </si>
  <si>
    <t>Computer with all Accessories</t>
  </si>
  <si>
    <t>8000000154</t>
  </si>
  <si>
    <t>Computer with all Accessories Dell Make</t>
  </si>
  <si>
    <t>11000803</t>
  </si>
  <si>
    <t>8000000155</t>
  </si>
  <si>
    <t>Laptop with all accessories HP Make</t>
  </si>
  <si>
    <t>8000000156</t>
  </si>
  <si>
    <t>1010ITS79</t>
  </si>
  <si>
    <t>Laptop with all accessories Lenevo 10Nos.</t>
  </si>
  <si>
    <t>8000000157</t>
  </si>
  <si>
    <t>Laptop with all accessories HP 01 No.</t>
  </si>
  <si>
    <t>8000000158</t>
  </si>
  <si>
    <t>Dell Optiplex 5060 desktop with all accessories</t>
  </si>
  <si>
    <t>8000000159</t>
  </si>
  <si>
    <t>Dell Optiplex 3060 desktop with all accessories</t>
  </si>
  <si>
    <t>8000000160</t>
  </si>
  <si>
    <t>Computer with all Accessories HP Make 32"</t>
  </si>
  <si>
    <t>11000738</t>
  </si>
  <si>
    <t>8000000161</t>
  </si>
  <si>
    <t>Computer with all Accessories Dell Make TFT Monito</t>
  </si>
  <si>
    <t>11000780</t>
  </si>
  <si>
    <t>8000000162</t>
  </si>
  <si>
    <t>Computer with all Accessories HP Make TFT Monitor</t>
  </si>
  <si>
    <t>8000000163</t>
  </si>
  <si>
    <t>Printer Epson L805,Ink Tank System</t>
  </si>
  <si>
    <t>8000000164</t>
  </si>
  <si>
    <t>Dell EMC NX3240 (NAS Storage)</t>
  </si>
  <si>
    <t>11001057</t>
  </si>
  <si>
    <t>8000000165</t>
  </si>
  <si>
    <t>Precision 5820 Dell Workstation</t>
  </si>
  <si>
    <t>8000000166</t>
  </si>
  <si>
    <t>Monitor 32" 4K</t>
  </si>
  <si>
    <t>8000000167</t>
  </si>
  <si>
    <t>Windows Server</t>
  </si>
  <si>
    <t>006/000</t>
  </si>
  <si>
    <t>8000000168</t>
  </si>
  <si>
    <t>Computer with all Accessories Dell OptiPlex</t>
  </si>
  <si>
    <t>8000000169</t>
  </si>
  <si>
    <t>Inkjet Printer Canon</t>
  </si>
  <si>
    <t>8000000170</t>
  </si>
  <si>
    <t>8000000171</t>
  </si>
  <si>
    <t>CCR Fire wall Router</t>
  </si>
  <si>
    <t>11001012</t>
  </si>
  <si>
    <t>8000000172</t>
  </si>
  <si>
    <t>Netgear Router</t>
  </si>
  <si>
    <t>8000000173</t>
  </si>
  <si>
    <t>Dell Storage Rack Server</t>
  </si>
  <si>
    <t>8000000174</t>
  </si>
  <si>
    <t>Window Server</t>
  </si>
  <si>
    <t>8000000175</t>
  </si>
  <si>
    <t>LAPTOP WITH ACCESSORIES</t>
  </si>
  <si>
    <t>8000000176</t>
  </si>
  <si>
    <t>WIRELESS PRINTER HP 108W LASER PRINTER</t>
  </si>
  <si>
    <t>11001223</t>
  </si>
  <si>
    <t>8000000177</t>
  </si>
  <si>
    <t>I/O WITH BOX (CAT-6 WITH BOX)</t>
  </si>
  <si>
    <t>11000450</t>
  </si>
  <si>
    <t>8000000178</t>
  </si>
  <si>
    <t>CWIP:-New Gate Smart Weighing System</t>
  </si>
  <si>
    <t>TS16</t>
  </si>
  <si>
    <t>10000145</t>
  </si>
  <si>
    <t>Asset Class Z800 Computers</t>
  </si>
  <si>
    <t>Bal.Sh.Acct APC 200080 Computers</t>
  </si>
  <si>
    <t>9000000000</t>
  </si>
  <si>
    <t>T010</t>
  </si>
  <si>
    <t>Scada View Software Factory Talk View SE Station</t>
  </si>
  <si>
    <t>9000000001</t>
  </si>
  <si>
    <t>9000000002</t>
  </si>
  <si>
    <t>ERP Installation</t>
  </si>
  <si>
    <t>9000000003</t>
  </si>
  <si>
    <t>Windows Pro 8.1 Software</t>
  </si>
  <si>
    <t>9000000004</t>
  </si>
  <si>
    <t>MS Office STD 2013-Software</t>
  </si>
  <si>
    <t>9000000005</t>
  </si>
  <si>
    <t>Application Software for Cane Weighement</t>
  </si>
  <si>
    <t>9000000006</t>
  </si>
  <si>
    <t>Sugar cube modle software -ERP</t>
  </si>
  <si>
    <t>9000000007</t>
  </si>
  <si>
    <t>Enterprise Solution Software For GPS Device</t>
  </si>
  <si>
    <t>9000000008</t>
  </si>
  <si>
    <t>New ERP Software</t>
  </si>
  <si>
    <t>9000000009</t>
  </si>
  <si>
    <t>Web Designing &amp; Development</t>
  </si>
  <si>
    <t>9000000010</t>
  </si>
  <si>
    <t>Cane Management System Software</t>
  </si>
  <si>
    <t>9000000011</t>
  </si>
  <si>
    <t>Implementation Service of New ERP Software</t>
  </si>
  <si>
    <t>9000000012</t>
  </si>
  <si>
    <t>CWIP ERP Software</t>
  </si>
  <si>
    <t>9000000013</t>
  </si>
  <si>
    <t>Fortinet Firewall 50 Users</t>
  </si>
  <si>
    <t>9000000014</t>
  </si>
  <si>
    <t>9000000015</t>
  </si>
  <si>
    <t>SAP Software</t>
  </si>
  <si>
    <t>9000000016</t>
  </si>
  <si>
    <t xml:space="preserve"> HR MANAGEMENT SOFTWARE.</t>
  </si>
  <si>
    <t>10000402</t>
  </si>
  <si>
    <t>9000000017</t>
  </si>
  <si>
    <t xml:space="preserve"> HR MANAGEMENT SOFTWARE(Mobile App)</t>
  </si>
  <si>
    <t>9000000018</t>
  </si>
  <si>
    <t>MOBILE APPLICATION FOR BIDDING SYSTEM</t>
  </si>
  <si>
    <t>10000414</t>
  </si>
  <si>
    <t>Asset Class Z900 Intangible</t>
  </si>
  <si>
    <t>Bal.Sh.Acct APC 200085 Intangible</t>
  </si>
  <si>
    <t>9100000000</t>
  </si>
  <si>
    <t>CWIP New Colony (One Room Set)</t>
  </si>
  <si>
    <t>9100000001</t>
  </si>
  <si>
    <t>CWIP New Guest House Rooms</t>
  </si>
  <si>
    <t>10000146</t>
  </si>
  <si>
    <t>9100000002</t>
  </si>
  <si>
    <t>CWIP New Sugar Godown No.2</t>
  </si>
  <si>
    <t>11000629</t>
  </si>
  <si>
    <t>9100000003</t>
  </si>
  <si>
    <t>Cwip New I T Office</t>
  </si>
  <si>
    <t>10000118</t>
  </si>
  <si>
    <t>9100000004</t>
  </si>
  <si>
    <t>Cwip New Two Room Set</t>
  </si>
  <si>
    <t>9100000005</t>
  </si>
  <si>
    <t>New TC Laboratory &amp; Soil testing Laboratory</t>
  </si>
  <si>
    <t>9100000006</t>
  </si>
  <si>
    <t>CWIP LAND</t>
  </si>
  <si>
    <t>9100000007</t>
  </si>
  <si>
    <t>CWIP NEW IT OFFICE BUILDING</t>
  </si>
  <si>
    <t>10000056</t>
  </si>
  <si>
    <t>9100000008</t>
  </si>
  <si>
    <t>CWIP NEW GUEST HOUSE BULIDING</t>
  </si>
  <si>
    <t>9100000009</t>
  </si>
  <si>
    <t>CWIP NEW SUGAR GODOWN</t>
  </si>
  <si>
    <t>10000121</t>
  </si>
  <si>
    <t>9100000010</t>
  </si>
  <si>
    <t>1010CVL33</t>
  </si>
  <si>
    <t>CWIP NEW TWO ROOM SET BULIDING</t>
  </si>
  <si>
    <t>9100000011</t>
  </si>
  <si>
    <t>CWIP- Molasses Tank NO. 05</t>
  </si>
  <si>
    <t>TS07</t>
  </si>
  <si>
    <t>10000046</t>
  </si>
  <si>
    <t>9100000012</t>
  </si>
  <si>
    <t>CWIP- NEW BOUNDRY WALL</t>
  </si>
  <si>
    <t>10000079</t>
  </si>
  <si>
    <t>9100000013</t>
  </si>
  <si>
    <t>CWIP- NEW GUEST HOUSE RROM</t>
  </si>
  <si>
    <t>10000163</t>
  </si>
  <si>
    <t>9100000014</t>
  </si>
  <si>
    <t>CWIP- NEW IT OFFICE</t>
  </si>
  <si>
    <t>9100000015</t>
  </si>
  <si>
    <t>CWIP- EXPENSION OF DOREMETRY COLONY</t>
  </si>
  <si>
    <t>9100000016</t>
  </si>
  <si>
    <t>CWIP- ROAD &amp; DRAIN INSIDE FACTORY</t>
  </si>
  <si>
    <t>10000011</t>
  </si>
  <si>
    <t>9100000017</t>
  </si>
  <si>
    <t>CWIP- Waiting Rooms &amp; Security Room</t>
  </si>
  <si>
    <t>9100000018</t>
  </si>
  <si>
    <t>CWIP- FACTORY BUILDING</t>
  </si>
  <si>
    <t>10000217</t>
  </si>
  <si>
    <t>9100000019</t>
  </si>
  <si>
    <t xml:space="preserve"> CWIP -SUGAR GODOWN NO.3</t>
  </si>
  <si>
    <t>9100000020</t>
  </si>
  <si>
    <t>CWIP- NEW SALE OFFICE</t>
  </si>
  <si>
    <t>9100000021</t>
  </si>
  <si>
    <t>Extension &amp; Mod. of Colony C-24</t>
  </si>
  <si>
    <t>9100000022</t>
  </si>
  <si>
    <t>CWIP-New 12 Story Building</t>
  </si>
  <si>
    <t>10000246</t>
  </si>
  <si>
    <t>9100000023</t>
  </si>
  <si>
    <t>CWIP - NEW SECURITY ROOM</t>
  </si>
  <si>
    <t>9100000024</t>
  </si>
  <si>
    <t>CWIP Cane Yard Work</t>
  </si>
  <si>
    <t>10000181</t>
  </si>
  <si>
    <t>M2</t>
  </si>
  <si>
    <t>9100000025</t>
  </si>
  <si>
    <t>CWIP - SWAMI NARAYAN HALL</t>
  </si>
  <si>
    <t>9100000026</t>
  </si>
  <si>
    <t>One Room Set (G+3)</t>
  </si>
  <si>
    <t>10000245</t>
  </si>
  <si>
    <t>9100000027</t>
  </si>
  <si>
    <t>CWIP - NEW TOILETS</t>
  </si>
  <si>
    <t>9100000028</t>
  </si>
  <si>
    <t>CWIP - New ETP Gate</t>
  </si>
  <si>
    <t>9100000029</t>
  </si>
  <si>
    <t>CWIP - Solar Godown</t>
  </si>
  <si>
    <t>10000286</t>
  </si>
  <si>
    <t>9100000030</t>
  </si>
  <si>
    <t>CWIP - New Toilet at Mill House</t>
  </si>
  <si>
    <t>10000247</t>
  </si>
  <si>
    <t>9100000031</t>
  </si>
  <si>
    <t>CWIP - NEW WORKSHOP</t>
  </si>
  <si>
    <t>9100000032</t>
  </si>
  <si>
    <t>CWIP - CANE YARD ROAD &amp; DRAIN WORK</t>
  </si>
  <si>
    <t>9100000033</t>
  </si>
  <si>
    <t>CWIP - ADMIN BUILDING</t>
  </si>
  <si>
    <t>10000330</t>
  </si>
  <si>
    <t>9100000035</t>
  </si>
  <si>
    <t>CWIP ONE ROOM SET (G+4)</t>
  </si>
  <si>
    <t>9100000036</t>
  </si>
  <si>
    <t>CWIP - NEW CULVERT</t>
  </si>
  <si>
    <t>9100000037</t>
  </si>
  <si>
    <t>CWIP- Checkpost Englishia Building</t>
  </si>
  <si>
    <t>9100000038</t>
  </si>
  <si>
    <t>CWIP CHECKPOST MARJADPUR</t>
  </si>
  <si>
    <t>9100000039</t>
  </si>
  <si>
    <t>Three Room Set G+3</t>
  </si>
  <si>
    <t>10000090</t>
  </si>
  <si>
    <t>9100000040</t>
  </si>
  <si>
    <t>Two Room Set G+3</t>
  </si>
  <si>
    <t>9100000041</t>
  </si>
  <si>
    <t>Dormitory G+3</t>
  </si>
  <si>
    <t>9100000042</t>
  </si>
  <si>
    <t>CWIP- Token Room</t>
  </si>
  <si>
    <t>9100000043</t>
  </si>
  <si>
    <t>CWIP- Chemical Room</t>
  </si>
  <si>
    <t>TS13</t>
  </si>
  <si>
    <t>9100000044</t>
  </si>
  <si>
    <t>cwip-Security Room</t>
  </si>
  <si>
    <t>13000014</t>
  </si>
  <si>
    <t>9100000046</t>
  </si>
  <si>
    <t>1012DST07</t>
  </si>
  <si>
    <t xml:space="preserve"> CWIP-New Sulphur Godown</t>
  </si>
  <si>
    <t>10000523</t>
  </si>
  <si>
    <t>9100000047</t>
  </si>
  <si>
    <t>CWIP-DORMATORY (G+3) cane yard</t>
  </si>
  <si>
    <t>Asset Class Z910 CWIP-Building</t>
  </si>
  <si>
    <t>Bal.Sh.Acct APC 200090 CWIP - Buildings</t>
  </si>
  <si>
    <t>9200000000</t>
  </si>
  <si>
    <t>CWIP Molasses Tank</t>
  </si>
  <si>
    <t>10000044</t>
  </si>
  <si>
    <t>9200000001</t>
  </si>
  <si>
    <t>NEW MOLASSE TANK NO.6 CWIP</t>
  </si>
  <si>
    <t>9200000002</t>
  </si>
  <si>
    <t>CWIP- MOLASSES TANK NO-7</t>
  </si>
  <si>
    <t>9200000003</t>
  </si>
  <si>
    <t>CWIP- ETP SLUDGE TANK</t>
  </si>
  <si>
    <t>10000045</t>
  </si>
  <si>
    <t>9200000004</t>
  </si>
  <si>
    <t>CWIP- MOLASSES KUCCHA PIT</t>
  </si>
  <si>
    <t>9200000005</t>
  </si>
  <si>
    <t>CWIP- MECHANICAL CIRCULATOR FOR PAN</t>
  </si>
  <si>
    <t>9200000006</t>
  </si>
  <si>
    <t>CWIP- WATER MANAGEMENT</t>
  </si>
  <si>
    <t>10000052</t>
  </si>
  <si>
    <t>9200000007</t>
  </si>
  <si>
    <t>1100</t>
  </si>
  <si>
    <t>CWIP - MODI &amp; UPGRAD OF BOILER-1 (IJT)</t>
  </si>
  <si>
    <t>11000081</t>
  </si>
  <si>
    <t>9200000008</t>
  </si>
  <si>
    <t>CWIP - MODI &amp; UPGRAD OF BOILER-2 (IJT)</t>
  </si>
  <si>
    <t>9200000009</t>
  </si>
  <si>
    <t>CWIP- NEW SWITCH YARD</t>
  </si>
  <si>
    <t>9200000010</t>
  </si>
  <si>
    <t>CWIP- NEW MAGNAFLOW METER</t>
  </si>
  <si>
    <t>9200000011</t>
  </si>
  <si>
    <t>CWIP- COOLING TOWER</t>
  </si>
  <si>
    <t>9200000012</t>
  </si>
  <si>
    <t>CWIP- RESERVE VOIR</t>
  </si>
  <si>
    <t>9200000013</t>
  </si>
  <si>
    <t>CWIP- MOLASSES TANK NO-8</t>
  </si>
  <si>
    <t>9200000014</t>
  </si>
  <si>
    <t>CWIP- BOILING HOUSE</t>
  </si>
  <si>
    <t>9200000015</t>
  </si>
  <si>
    <t>CWIP- MODIFICATION MOLASSES TANK NO. 2</t>
  </si>
  <si>
    <t>9200000016</t>
  </si>
  <si>
    <t>CWIP- New Electric Panel Room (for Molasses Tank)</t>
  </si>
  <si>
    <t>10000225</t>
  </si>
  <si>
    <t>9200000017</t>
  </si>
  <si>
    <t>MODIFICATION OF A.C.C.</t>
  </si>
  <si>
    <t>9200000018</t>
  </si>
  <si>
    <t>CWIP-New Curtain Condenser</t>
  </si>
  <si>
    <t>TS03</t>
  </si>
  <si>
    <t>10000155</t>
  </si>
  <si>
    <t>9200000019</t>
  </si>
  <si>
    <t>Cwip- Distillery &amp; Power Project</t>
  </si>
  <si>
    <t>10000167</t>
  </si>
  <si>
    <t>9200000020</t>
  </si>
  <si>
    <t>CWIP - "IJT Boiler Dereator Automation"</t>
  </si>
  <si>
    <t>9200000021</t>
  </si>
  <si>
    <t>CWIP - New O.C. Filter 14" x 36"</t>
  </si>
  <si>
    <t>9200000022</t>
  </si>
  <si>
    <t>CWIP - Automation of Batch Type Pan No. 9</t>
  </si>
  <si>
    <t>9200000023</t>
  </si>
  <si>
    <t>CWIP - NEW TUBEWELL NEAR M.H.</t>
  </si>
  <si>
    <t>9200000024</t>
  </si>
  <si>
    <t>CWIP- NEW BAGGING M/C 3 NOS.</t>
  </si>
  <si>
    <t>10000177</t>
  </si>
  <si>
    <t>9200000025</t>
  </si>
  <si>
    <t>CWIP NEW DECANTER</t>
  </si>
  <si>
    <t>9200000026</t>
  </si>
  <si>
    <t>Air Compressor Near workshop</t>
  </si>
  <si>
    <t>TS04</t>
  </si>
  <si>
    <t>9200000027</t>
  </si>
  <si>
    <t>CWIP - Rotary Air Blower For ETP</t>
  </si>
  <si>
    <t>9200000028</t>
  </si>
  <si>
    <t>CWIP -  Pure Tile Plant</t>
  </si>
  <si>
    <t>9200000029</t>
  </si>
  <si>
    <t>CWIP-Solar Plant 110 KWp.</t>
  </si>
  <si>
    <t>9200000030</t>
  </si>
  <si>
    <t>CWIP - PRIMARY CANE CARRIER EXTENSION</t>
  </si>
  <si>
    <t>9200000031</t>
  </si>
  <si>
    <t>E-BOILER OPERATING CAPACITY 1200 KW</t>
  </si>
  <si>
    <t>9200000032</t>
  </si>
  <si>
    <t>NEW 1750 D BATCH TYPE CENTRIFUGAL M/Cs</t>
  </si>
  <si>
    <t>9200000033</t>
  </si>
  <si>
    <t>MODIFICATION OF CANE UNLOADER TROLLY 5 TON</t>
  </si>
  <si>
    <t>9200000034</t>
  </si>
  <si>
    <t>9200000035</t>
  </si>
  <si>
    <t>Weighbridge Cap. 100 Ton</t>
  </si>
  <si>
    <t>9200000036</t>
  </si>
  <si>
    <t>CWIP - NEW SECONDARY CLARIFIER FOR ETP</t>
  </si>
  <si>
    <t>9200000037</t>
  </si>
  <si>
    <t>CWIP  AIR COMPRESSOR FOR AIR FILL MODEL SD 2</t>
  </si>
  <si>
    <t>9200000038</t>
  </si>
  <si>
    <t>CWIP  Extend  of Pug Mill for New ZUKA 1750 MACH</t>
  </si>
  <si>
    <t>9200000039</t>
  </si>
  <si>
    <t>CWIP - NEW SPRAY POND</t>
  </si>
  <si>
    <t>9200000040</t>
  </si>
  <si>
    <t>CWIP - WATER HARVESTING AND PIEZOMETER</t>
  </si>
  <si>
    <t>9200000041</t>
  </si>
  <si>
    <t>CWIP - CURTAIN CONDENSER &amp; AIR EJECTOR</t>
  </si>
  <si>
    <t>10000094</t>
  </si>
  <si>
    <t>9200000042</t>
  </si>
  <si>
    <t>CWIP   PORTABLE WOODEN STACKER</t>
  </si>
  <si>
    <t>11000352</t>
  </si>
  <si>
    <t>9200000043</t>
  </si>
  <si>
    <t>CWIP - ELECTRONIC WEIGHBRIDGE 16X3M CAP 100 TON</t>
  </si>
  <si>
    <t>9200000044</t>
  </si>
  <si>
    <t>11001184</t>
  </si>
  <si>
    <t>9200000045</t>
  </si>
  <si>
    <t>CWIP HCL Storage Tank for DM Plant</t>
  </si>
  <si>
    <t>9200000046</t>
  </si>
  <si>
    <t>CWIP ULKA MILL NO.1 CMR 50'' X 100''</t>
  </si>
  <si>
    <t>9200000047</t>
  </si>
  <si>
    <t>CWIP EOT CRANE 5 TON SINGLE GIRDER</t>
  </si>
  <si>
    <t>11001170</t>
  </si>
  <si>
    <t>9200000048</t>
  </si>
  <si>
    <t>Electronic Weighing Machine 100Kg</t>
  </si>
  <si>
    <t>9200000052</t>
  </si>
  <si>
    <t>CWIP RIGOUR SUGARCANE JUICE M/C SS 304</t>
  </si>
  <si>
    <t>9200000053</t>
  </si>
  <si>
    <t>CWIP   HMT SEMI AUTOMATIC LATH MACHINE SIZE-10'</t>
  </si>
  <si>
    <t>9200000054</t>
  </si>
  <si>
    <t>CWIP GAS POWERED GENSET 30 KVA MAHINDRA</t>
  </si>
  <si>
    <t>9200000055</t>
  </si>
  <si>
    <t>9200000056</t>
  </si>
  <si>
    <t>9200000057</t>
  </si>
  <si>
    <t>CWIP- NEW JUICE CLARIFIER 42' DIA(DORR)</t>
  </si>
  <si>
    <t>9200000058</t>
  </si>
  <si>
    <t>T011</t>
  </si>
  <si>
    <t>CWIP-MILK OF LIME</t>
  </si>
  <si>
    <t>9200000059</t>
  </si>
  <si>
    <t>CWIP:-VACUUM FILTER STATION</t>
  </si>
  <si>
    <t>9200000060</t>
  </si>
  <si>
    <t>CWIP:-HYDRAULIC CANE UNLOADER FOR 5 TON SWL</t>
  </si>
  <si>
    <t>11000301</t>
  </si>
  <si>
    <t>Asset Class Z920 CWIP-Plant &amp; Machine</t>
  </si>
  <si>
    <t>Bal.Sh.Acct APC 200100 CWIP - Plant &amp; Machi</t>
  </si>
  <si>
    <t>9400000000</t>
  </si>
  <si>
    <t>CWIP- CHAIR REVOLVING</t>
  </si>
  <si>
    <t>9400000001</t>
  </si>
  <si>
    <t>SOFA THREE SEATER</t>
  </si>
  <si>
    <t>9400000002</t>
  </si>
  <si>
    <t>SOFA ONE SEATER</t>
  </si>
  <si>
    <t>9400000003</t>
  </si>
  <si>
    <t>TABLE WITH CAHIR SET</t>
  </si>
  <si>
    <t>9400000004</t>
  </si>
  <si>
    <t>SIDE TABLE WITH RACK</t>
  </si>
  <si>
    <t>9400000005</t>
  </si>
  <si>
    <t>BARBER CHAIR MODEL ZEUS MALETTI MAKE</t>
  </si>
  <si>
    <t>9400000006</t>
  </si>
  <si>
    <t>1011ADM03</t>
  </si>
  <si>
    <t>Steel Almirah 78" x 36" x 19"</t>
  </si>
  <si>
    <t>9400000007</t>
  </si>
  <si>
    <t>9400000008</t>
  </si>
  <si>
    <t>Office Chair</t>
  </si>
  <si>
    <t>9400000009</t>
  </si>
  <si>
    <t>9400000010</t>
  </si>
  <si>
    <t>Steel Almirah 76"x36"x19"</t>
  </si>
  <si>
    <t>9400000011</t>
  </si>
  <si>
    <t>9400000012</t>
  </si>
  <si>
    <t>9400000014</t>
  </si>
  <si>
    <t>CWIP Revolving Chair</t>
  </si>
  <si>
    <t>9400000015</t>
  </si>
  <si>
    <t>CWIP TABLES SIZE 9' X 2'</t>
  </si>
  <si>
    <t>9400000016</t>
  </si>
  <si>
    <t>CWIP CONSOLE SIZE 1100MM X 350MM</t>
  </si>
  <si>
    <t>9400000017</t>
  </si>
  <si>
    <t>CWIP CONSOLE SIZE 1150MM X 240MM</t>
  </si>
  <si>
    <t>9400000018</t>
  </si>
  <si>
    <t>CWIP TABLE (TEA) SIZE 1150MM X 1150MM</t>
  </si>
  <si>
    <t>9400000019</t>
  </si>
  <si>
    <t>CWIP TABLES SIZE 460MM X 460MM</t>
  </si>
  <si>
    <t>9400000020</t>
  </si>
  <si>
    <t>CWIP DINING TABLE (FURNITURE)</t>
  </si>
  <si>
    <t>9400000021</t>
  </si>
  <si>
    <t>CWIP SOFA STARK IN SS LEGS EURONAPPA</t>
  </si>
  <si>
    <t>9400000022</t>
  </si>
  <si>
    <t>CWIP SINGLE SEATER SOFA MODEL- HD-1420</t>
  </si>
  <si>
    <t>9400000023</t>
  </si>
  <si>
    <t>CWIP FABRIC WING CHAIR MODEL TN-3019-1</t>
  </si>
  <si>
    <t>9400000024</t>
  </si>
  <si>
    <t>CWIP TUB CHAIR MODEL- 2533</t>
  </si>
  <si>
    <t>9400000025</t>
  </si>
  <si>
    <t>NIGHT STAND MODEL KFC1140</t>
  </si>
  <si>
    <t>9400000026</t>
  </si>
  <si>
    <t>CWIP KING BED MODEL KFC1140</t>
  </si>
  <si>
    <t>9400000027</t>
  </si>
  <si>
    <t>CWIP MATTRESS - SNOOZER POSTURE CARE</t>
  </si>
  <si>
    <t>9400000028</t>
  </si>
  <si>
    <t>9400000029</t>
  </si>
  <si>
    <t>CWIP Merryfair Chair - Model 878 KT A4S N2</t>
  </si>
  <si>
    <t>9400000030</t>
  </si>
  <si>
    <t>CWIP CONFERENCE TABLE SIZE 3000X1200X750 MM</t>
  </si>
  <si>
    <t>9400000031</t>
  </si>
  <si>
    <t>SNOOZER POSTURE CARE MATTRESS</t>
  </si>
  <si>
    <t>9400000032</t>
  </si>
  <si>
    <t>SNOOZER BOX SPRING BED BASE</t>
  </si>
  <si>
    <t>9400000033</t>
  </si>
  <si>
    <t>AERON CHAIR GRAPHITE AER2B23DW ALP G1 G1</t>
  </si>
  <si>
    <t>9400000035</t>
  </si>
  <si>
    <t>Steel Almirah Official rake Type</t>
  </si>
  <si>
    <t>Asset Class Z940 CWIP-Furniture &amp; Fix</t>
  </si>
  <si>
    <t>Bal.Sh.Acct APC 200110 CWIP - Furniture &amp; F</t>
  </si>
  <si>
    <t>9300000000</t>
  </si>
  <si>
    <t>CWIP - New JCB (CAT-424B2)</t>
  </si>
  <si>
    <t>9300000001</t>
  </si>
  <si>
    <t>Kia Limousine Car (Steel Silver colour)</t>
  </si>
  <si>
    <t>9300000002</t>
  </si>
  <si>
    <t>9300000003</t>
  </si>
  <si>
    <t>Asset Class Z930 CWIP-Vehicles</t>
  </si>
  <si>
    <t>Bal.Sh.Acct APC 200120 CWIP - Vehicle</t>
  </si>
  <si>
    <t>9500000000</t>
  </si>
  <si>
    <t>SPLIT AIR CONDITIONER 1.5 TON LG</t>
  </si>
  <si>
    <t>1004</t>
  </si>
  <si>
    <t>9500000001</t>
  </si>
  <si>
    <t>SPLIT AIR CONDITIONER 1.5 TON VOLTAS</t>
  </si>
  <si>
    <t>9500000002</t>
  </si>
  <si>
    <t>CWIP- AIR PURIFIER</t>
  </si>
  <si>
    <t>9500000003</t>
  </si>
  <si>
    <t>CWIP Air Conditioner 1 Ton Cap Voltas</t>
  </si>
  <si>
    <t>9500000004</t>
  </si>
  <si>
    <t>Air Conditioner 1.5 ton Split "Samsung"</t>
  </si>
  <si>
    <t>9500000005</t>
  </si>
  <si>
    <t xml:space="preserve"> Air Conditioner 1.5 ton Split "Samsung"</t>
  </si>
  <si>
    <t>9500000006</t>
  </si>
  <si>
    <t>CWIP - Air Condition Split Type "VOLTAS"</t>
  </si>
  <si>
    <t>9500000007</t>
  </si>
  <si>
    <t>CWIP - Exercise Equipment</t>
  </si>
  <si>
    <t>9500000008</t>
  </si>
  <si>
    <t>9500000009</t>
  </si>
  <si>
    <t>9500000010</t>
  </si>
  <si>
    <t>IFB 6 KG. AUTO FRONT LOAD WASHING M/C</t>
  </si>
  <si>
    <t>9500000011</t>
  </si>
  <si>
    <t>IFB 5.5 KG. DRYER (TURBO DRY EX, SIVER)</t>
  </si>
  <si>
    <t>9500000012</t>
  </si>
  <si>
    <t>9500000013</t>
  </si>
  <si>
    <t>REFRIGERATOR 687 LTR GC-B247SLUV LG (MD BUNGALOW)</t>
  </si>
  <si>
    <t>9500000014</t>
  </si>
  <si>
    <t>BOSE F1 PORTABLE ARRAY TOPS (FOR NEW GYM)</t>
  </si>
  <si>
    <t>9500000015</t>
  </si>
  <si>
    <t>BOSE F1 PORTABLE ARRAY BASS  (FOR NEW GYM)</t>
  </si>
  <si>
    <t>9500000016</t>
  </si>
  <si>
    <t>PULL BRACKET MAKE BOSE (FOR NEW GYM)</t>
  </si>
  <si>
    <t>9500000017</t>
  </si>
  <si>
    <t>CWIP - GODREJ SAFE FOR NEW ACCOUNT OFFICE</t>
  </si>
  <si>
    <t>9500000018</t>
  </si>
  <si>
    <t>CWIP - EXHAUST FAN FOR NEW ACCOUNT OFFICE</t>
  </si>
  <si>
    <t>9500000019</t>
  </si>
  <si>
    <t>CWIP NEW AIR CONDITIONER</t>
  </si>
  <si>
    <t>9500000020</t>
  </si>
  <si>
    <t>9500000021</t>
  </si>
  <si>
    <t>9500000022</t>
  </si>
  <si>
    <t>CWIP Tractor Mounted Hydraulic Road Sweeper</t>
  </si>
  <si>
    <t>9500000024</t>
  </si>
  <si>
    <t>CWIP - Voltas Spit AC 1.5 Ton 3 Star</t>
  </si>
  <si>
    <t>1404</t>
  </si>
  <si>
    <t>9500000025</t>
  </si>
  <si>
    <t>9500000026</t>
  </si>
  <si>
    <t>9500000027</t>
  </si>
  <si>
    <t>CWIP ELECTRIC GEYSER 200 LTR CAPACITY</t>
  </si>
  <si>
    <t>9500000028</t>
  </si>
  <si>
    <t>CWIP CEILLING FAN MOD SAVOY MAKE USHA HUNTER</t>
  </si>
  <si>
    <t>9500000029</t>
  </si>
  <si>
    <t>11001165</t>
  </si>
  <si>
    <t>9500000030</t>
  </si>
  <si>
    <t>ELECTRIC GEYSER 200 LTR CAPACITY</t>
  </si>
  <si>
    <t>9500000031</t>
  </si>
  <si>
    <t>9500000032</t>
  </si>
  <si>
    <t>INDOOR UNIT DUCTABLE TYPE 4.0 TR</t>
  </si>
  <si>
    <t>9500000033</t>
  </si>
  <si>
    <t>INDOOR UNIT DUCTABLE TYPE 3.0 TR</t>
  </si>
  <si>
    <t>9500000034</t>
  </si>
  <si>
    <t>9500000035</t>
  </si>
  <si>
    <t>9500000036</t>
  </si>
  <si>
    <t>CWIP SUBMERSIBLE PUMP 15 HP 2900 RPM 3 PHASE</t>
  </si>
  <si>
    <t>9500000037</t>
  </si>
  <si>
    <t>CWIP GYM EQUIPMENT</t>
  </si>
  <si>
    <t>Asset Class Z950 CWIP-Equipments -Off</t>
  </si>
  <si>
    <t>Bal.Sh.Acct APC 200130 CWIP - Office Equipm</t>
  </si>
  <si>
    <t>9700000000</t>
  </si>
  <si>
    <t>CWIP- SAP SOFTWARE</t>
  </si>
  <si>
    <t>9700000001</t>
  </si>
  <si>
    <t>CWIP- LAPTOP</t>
  </si>
  <si>
    <t>9700000002</t>
  </si>
  <si>
    <t>DELL EMC NX3240 (NAS STORAGE)</t>
  </si>
  <si>
    <t>10000341</t>
  </si>
  <si>
    <t>9700000003</t>
  </si>
  <si>
    <t>DELL WORKSTATION WITH MONITOR (PRECISION 5820 TOWE</t>
  </si>
  <si>
    <t>9700000004</t>
  </si>
  <si>
    <t>Computer with Accessories "DELL"</t>
  </si>
  <si>
    <t>9700000005</t>
  </si>
  <si>
    <t>Computer with Accessories with TFT Monitor 22" Mak</t>
  </si>
  <si>
    <t>9700000006</t>
  </si>
  <si>
    <t>Computer with Accessories "HP"with LEDTV Screen32</t>
  </si>
  <si>
    <t>9700000007</t>
  </si>
  <si>
    <t>PRINTER EPSON L805, INK TANK SYSTEM TYPE Make "EPS</t>
  </si>
  <si>
    <t>9700000008</t>
  </si>
  <si>
    <t>CWIP -  DELL EMC NX3240 WITH COMPLETE SET</t>
  </si>
  <si>
    <t>Asset Class Z970 CWIP-Computers</t>
  </si>
  <si>
    <t>Bal.Sh.Acct APC 200142 CWIP-Computers</t>
  </si>
  <si>
    <t>9800000000</t>
  </si>
  <si>
    <t>CWIP SAP Software</t>
  </si>
  <si>
    <t>9800000001</t>
  </si>
  <si>
    <t>CWIP - HR MANAGEMENT SOFTWARE.</t>
  </si>
  <si>
    <t>9800000002</t>
  </si>
  <si>
    <t>CWIP - MOBILE APPLICATION FOR BIDDING SYSTEM</t>
  </si>
  <si>
    <t>10000407</t>
  </si>
  <si>
    <t>Asset Class Z980 CWIP - Intangible</t>
  </si>
  <si>
    <t>Bal.Sh.Acct APC 200145 CWIP - Intangible</t>
  </si>
  <si>
    <t>9900000000</t>
  </si>
  <si>
    <t>1012DST04</t>
  </si>
  <si>
    <t>CWIP Distillery Project Professional Charges</t>
  </si>
  <si>
    <t>10000408</t>
  </si>
  <si>
    <t>Asset Class Z990 CWIP - Pre-Operative</t>
  </si>
  <si>
    <t>Bal.Sh.Acct APC 200149 CWIP - Pre-operative</t>
  </si>
  <si>
    <t>Balance Sheet Item 8000000 Accounts not assigned</t>
  </si>
  <si>
    <t>Business Area</t>
  </si>
  <si>
    <t>Company Code 1000 TIRUPATI SUGARS LIMITED</t>
  </si>
  <si>
    <t>Balance Sheet Class</t>
  </si>
  <si>
    <t>Sub Group</t>
  </si>
  <si>
    <t>S.No.</t>
  </si>
  <si>
    <t>Plant and Equipment</t>
  </si>
  <si>
    <t>Vehicles</t>
  </si>
  <si>
    <t>Computers</t>
  </si>
  <si>
    <t>CWIP</t>
  </si>
  <si>
    <t>Building</t>
  </si>
  <si>
    <t>P&amp;M</t>
  </si>
  <si>
    <t>Tirupati Sugars Limited</t>
  </si>
  <si>
    <t>Additions</t>
  </si>
  <si>
    <t>Sum of   Cum.acq.value</t>
  </si>
  <si>
    <t>Sum of      Accum.dep.</t>
  </si>
  <si>
    <t>Sum of  Start book.val</t>
  </si>
  <si>
    <t>Sum of   Trans.acq.val</t>
  </si>
  <si>
    <t>Sum of        PlndDep</t>
  </si>
  <si>
    <t>Sum of     Trns.AccDep</t>
  </si>
  <si>
    <t>Sum of    End book val</t>
  </si>
  <si>
    <t>Amount</t>
  </si>
  <si>
    <t>Land 
(freehold/
Leasehold)</t>
  </si>
  <si>
    <t>Building (factory/
Others)</t>
  </si>
  <si>
    <t>Furniture &amp; Fixture</t>
  </si>
  <si>
    <t>Office Equipments</t>
  </si>
  <si>
    <t>Software</t>
  </si>
  <si>
    <t>Grand Total</t>
  </si>
  <si>
    <t>Gross Block
1-Apr-2023</t>
  </si>
  <si>
    <t>Acc Depreciation
1-Apr-2023</t>
  </si>
  <si>
    <t>Net Block
1-Apr-2023</t>
  </si>
  <si>
    <t>Dep 23-24</t>
  </si>
  <si>
    <t>Acc dep 
deletion 23-24</t>
  </si>
  <si>
    <t>Intangible</t>
  </si>
  <si>
    <t>Vechicle</t>
  </si>
  <si>
    <t>Furniture</t>
  </si>
  <si>
    <t>Unique Code</t>
  </si>
  <si>
    <t>9200000061</t>
  </si>
  <si>
    <t>11001408</t>
  </si>
  <si>
    <t>9800000003</t>
  </si>
  <si>
    <t>CWIP - New Smart Weighing Software</t>
  </si>
  <si>
    <t>11001398</t>
  </si>
  <si>
    <t>ECONOMISER COILS FOR LIPI BOILER</t>
  </si>
  <si>
    <t>6000000173</t>
  </si>
  <si>
    <t>Plastic Storage Containers (Store)</t>
  </si>
  <si>
    <t>9000000019</t>
  </si>
  <si>
    <t>Software - Lab</t>
  </si>
  <si>
    <t>9200000062</t>
  </si>
  <si>
    <t>CWIP - Hydra model 20XWx66 Ft (CE Hyd. Mobile Crn)</t>
  </si>
  <si>
    <t>3000000322</t>
  </si>
  <si>
    <t>Iron Weights - 50 Kg</t>
  </si>
  <si>
    <t>9200000063</t>
  </si>
  <si>
    <t>CWIP - Transformer 4000 KVA</t>
  </si>
  <si>
    <t>9200000064</t>
  </si>
  <si>
    <t>CWIP - Molasses Kaccha Pit No- 5</t>
  </si>
  <si>
    <t>9200000065</t>
  </si>
  <si>
    <t>1012DST01</t>
  </si>
  <si>
    <t>CWIP - Molasses Tank No- 1 for Distillery Plant</t>
  </si>
  <si>
    <t>Laptop with Accessories</t>
  </si>
  <si>
    <t>9000000020</t>
  </si>
  <si>
    <t>SugarCane Development Software</t>
  </si>
  <si>
    <t>9100000048</t>
  </si>
  <si>
    <t>CWIP- New Godown Near ETP</t>
  </si>
  <si>
    <t>9200000067</t>
  </si>
  <si>
    <t>CWIP - New Tubewell Bore</t>
  </si>
  <si>
    <t>FAR as on 31.3.24</t>
  </si>
  <si>
    <t>8000000179</t>
  </si>
  <si>
    <t>Thermal Printer 3"</t>
  </si>
  <si>
    <t>3000000323</t>
  </si>
  <si>
    <t>SPM Analyser and Data Acquisition System'</t>
  </si>
  <si>
    <t>11000613</t>
  </si>
  <si>
    <t>9200000068</t>
  </si>
  <si>
    <t>CWIP - Molasses Tank No - 2 for Distillery Plant</t>
  </si>
  <si>
    <t>10000584</t>
  </si>
  <si>
    <t>Date of Capitalisation</t>
  </si>
  <si>
    <t>2000000094</t>
  </si>
  <si>
    <t>Security Room</t>
  </si>
  <si>
    <t>2000000095</t>
  </si>
  <si>
    <t>New Sulphur Godown</t>
  </si>
  <si>
    <t>2000000096</t>
  </si>
  <si>
    <t>Token Room</t>
  </si>
  <si>
    <t>3000000324</t>
  </si>
  <si>
    <t>Hydra model 20XWx66 Ft (CE Hyd. Mobile Crn)</t>
  </si>
  <si>
    <t>3000000325</t>
  </si>
  <si>
    <t>HYDRAULIC CANE UNLOADER FOR 5 TON SWL</t>
  </si>
  <si>
    <t>3000000326</t>
  </si>
  <si>
    <t>VACUUM FILTER STATION</t>
  </si>
  <si>
    <t>3000000327</t>
  </si>
  <si>
    <t>Milk Of Lime Station</t>
  </si>
  <si>
    <t>3000000328</t>
  </si>
  <si>
    <t>CURTAIN CONDENSER &amp; AIR EJECTOR New</t>
  </si>
  <si>
    <t>3000000329</t>
  </si>
  <si>
    <t>TS17</t>
  </si>
  <si>
    <t>5000000095</t>
  </si>
  <si>
    <t>Furniture Accounts Office</t>
  </si>
  <si>
    <t>010/010</t>
  </si>
  <si>
    <t>5000000096</t>
  </si>
  <si>
    <t>Chair (IT office)</t>
  </si>
  <si>
    <t>5000000097</t>
  </si>
  <si>
    <t>STEEL ALMIRAH SIZE 78" X 36" X 19"</t>
  </si>
  <si>
    <t>5000000098</t>
  </si>
  <si>
    <t>6000000176</t>
  </si>
  <si>
    <t>FRONT LOADING WASHING M/C SAMSUNG 6.0 KG</t>
  </si>
  <si>
    <t>TS19</t>
  </si>
  <si>
    <t>6000000177</t>
  </si>
  <si>
    <t>KENT EXCELL PLUS RO WATER PURIFIER 11003</t>
  </si>
  <si>
    <t>6000000178</t>
  </si>
  <si>
    <t>1012DST06</t>
  </si>
  <si>
    <t>Swami Narayan Hall - Speakers, Amplifier and Elect</t>
  </si>
  <si>
    <t>9800000004</t>
  </si>
  <si>
    <t>CWIP - New Smart Weighing Software (Avery India)</t>
  </si>
  <si>
    <t>3000000330</t>
  </si>
  <si>
    <t>New Gate Smart Weighing System (Amity Weighing)</t>
  </si>
  <si>
    <t>9000000021</t>
  </si>
  <si>
    <t>New Smart Weighing Software (Amity Software)</t>
  </si>
  <si>
    <t>NBV as on 01-4-23</t>
  </si>
  <si>
    <t>NBV 31-3-24</t>
  </si>
  <si>
    <t>Tirupati Sugars Limited (Fixed Assets Register 23-24)</t>
  </si>
  <si>
    <t>&gt;= 04-Oct-2023</t>
  </si>
  <si>
    <t>More Than 180 Days</t>
  </si>
  <si>
    <t>Less Than 180 Days</t>
  </si>
  <si>
    <t>Agriculture Equipments</t>
  </si>
  <si>
    <t>3000000331</t>
  </si>
  <si>
    <t>AC VFD PANEL 37 KW</t>
  </si>
  <si>
    <t>3000000332</t>
  </si>
  <si>
    <t>1010ELC46</t>
  </si>
  <si>
    <t>ACVFD MODULE TYPE</t>
  </si>
  <si>
    <t>3000000333</t>
  </si>
  <si>
    <t>COMP MODULE INVERTOR</t>
  </si>
  <si>
    <t>8000000181</t>
  </si>
  <si>
    <t>COMPUTER WITH ALL ACCESORIES</t>
  </si>
  <si>
    <t>10000004</t>
  </si>
  <si>
    <t>As per Financials</t>
  </si>
  <si>
    <t>Difference</t>
  </si>
  <si>
    <t>Days</t>
  </si>
  <si>
    <t>Ageing</t>
  </si>
  <si>
    <t>Less than 1 year</t>
  </si>
  <si>
    <t>1 to 2 years</t>
  </si>
  <si>
    <t>2 to 3 years</t>
  </si>
  <si>
    <t>More than 3 Years</t>
  </si>
  <si>
    <t>More than 3 years</t>
  </si>
  <si>
    <t>Movement of CWIP FY 23-24</t>
  </si>
  <si>
    <t>Sum of Amount in Local Currency</t>
  </si>
  <si>
    <t>Capitalised/Not</t>
  </si>
  <si>
    <t>Account</t>
  </si>
  <si>
    <t>Asset Code</t>
  </si>
  <si>
    <t>Asset Name</t>
  </si>
  <si>
    <t>Net Addition</t>
  </si>
  <si>
    <t>Capitalised</t>
  </si>
  <si>
    <t>Opening</t>
  </si>
  <si>
    <t>Closing</t>
  </si>
  <si>
    <t>200090</t>
  </si>
  <si>
    <t>9100000003-0</t>
  </si>
  <si>
    <t>9100000012-0</t>
  </si>
  <si>
    <t>9100000016-0</t>
  </si>
  <si>
    <t>9100000017-0</t>
  </si>
  <si>
    <t>9100000025-0</t>
  </si>
  <si>
    <t>9100000026-0</t>
  </si>
  <si>
    <t>9100000032-0</t>
  </si>
  <si>
    <t>9100000033-0</t>
  </si>
  <si>
    <t>9100000037-0</t>
  </si>
  <si>
    <t>9100000040-0</t>
  </si>
  <si>
    <t>9100000041-0</t>
  </si>
  <si>
    <t>9100000042-0</t>
  </si>
  <si>
    <t>9100000043-0</t>
  </si>
  <si>
    <t>9100000044-0</t>
  </si>
  <si>
    <t>9100000046-0</t>
  </si>
  <si>
    <t>9100000047-0</t>
  </si>
  <si>
    <t>9100000048-0</t>
  </si>
  <si>
    <t>200090 Total</t>
  </si>
  <si>
    <t>200100</t>
  </si>
  <si>
    <t>9200000035-0</t>
  </si>
  <si>
    <t>9200000039-0</t>
  </si>
  <si>
    <t>9200000041-0</t>
  </si>
  <si>
    <t>9200000044-0</t>
  </si>
  <si>
    <t>9200000047-0</t>
  </si>
  <si>
    <t>9200000057-0</t>
  </si>
  <si>
    <t>9200000058-0</t>
  </si>
  <si>
    <t>9200000059-0</t>
  </si>
  <si>
    <t>9200000060-0</t>
  </si>
  <si>
    <t>9200000061-0</t>
  </si>
  <si>
    <t>9200000062-0</t>
  </si>
  <si>
    <t>9200000063-0</t>
  </si>
  <si>
    <t>9200000064-0</t>
  </si>
  <si>
    <t>9200000065-0</t>
  </si>
  <si>
    <t>9200000067-0</t>
  </si>
  <si>
    <t>9200000068-0</t>
  </si>
  <si>
    <t>200100 Total</t>
  </si>
  <si>
    <t>200110</t>
  </si>
  <si>
    <t>9400000014-0</t>
  </si>
  <si>
    <t>9400000035-0</t>
  </si>
  <si>
    <t>200110 Total</t>
  </si>
  <si>
    <t>200145</t>
  </si>
  <si>
    <t>9800000001-0</t>
  </si>
  <si>
    <t>9800000003-0</t>
  </si>
  <si>
    <t>9800000004-0</t>
  </si>
  <si>
    <t>200145 Total</t>
  </si>
  <si>
    <t>Cleared/Open Items Symbol</t>
  </si>
  <si>
    <t>Assignment</t>
  </si>
  <si>
    <t>Document Number</t>
  </si>
  <si>
    <t>Ledger Group</t>
  </si>
  <si>
    <t>Document Status</t>
  </si>
  <si>
    <t>Document type</t>
  </si>
  <si>
    <t>Document Date</t>
  </si>
  <si>
    <t>Posting Key</t>
  </si>
  <si>
    <t>Amount in Local Currency</t>
  </si>
  <si>
    <t>Local Currency</t>
  </si>
  <si>
    <t>Category</t>
  </si>
  <si>
    <t>Profit Center</t>
  </si>
  <si>
    <t>Segment</t>
  </si>
  <si>
    <t>Text</t>
  </si>
  <si>
    <t>Asset Subnumber</t>
  </si>
  <si>
    <t>Purchasing Document</t>
  </si>
  <si>
    <t>100000474</t>
  </si>
  <si>
    <t>0L</t>
  </si>
  <si>
    <t>AA</t>
  </si>
  <si>
    <t>70</t>
  </si>
  <si>
    <t>ITC reversed cwip building month of Apr-23</t>
  </si>
  <si>
    <t>100000745</t>
  </si>
  <si>
    <t>ITC reversed cwip building Material month May-23</t>
  </si>
  <si>
    <t>100001477</t>
  </si>
  <si>
    <t>SA</t>
  </si>
  <si>
    <t>ITC FY 2021-22 claimed in mar-23 now reversed</t>
  </si>
  <si>
    <t>100001481</t>
  </si>
  <si>
    <t>100002476</t>
  </si>
  <si>
    <t>ITC Reversed cwip build M/o July'2023</t>
  </si>
  <si>
    <t>100002478</t>
  </si>
  <si>
    <t>100002480</t>
  </si>
  <si>
    <t>100002482</t>
  </si>
  <si>
    <t>1200</t>
  </si>
  <si>
    <t>100002484</t>
  </si>
  <si>
    <t>100002486</t>
  </si>
  <si>
    <t>100002488</t>
  </si>
  <si>
    <t>100002490</t>
  </si>
  <si>
    <t>100002492</t>
  </si>
  <si>
    <t>100002494</t>
  </si>
  <si>
    <t>100002496</t>
  </si>
  <si>
    <t>100002498</t>
  </si>
  <si>
    <t>ITC Reversed cwip build M/o August'2023</t>
  </si>
  <si>
    <t>100002500</t>
  </si>
  <si>
    <t>100002502</t>
  </si>
  <si>
    <t>100002504</t>
  </si>
  <si>
    <t>100002506</t>
  </si>
  <si>
    <t>100002508</t>
  </si>
  <si>
    <t>100002510</t>
  </si>
  <si>
    <t>100002512</t>
  </si>
  <si>
    <t>100003376</t>
  </si>
  <si>
    <t>Being Asset already capitalised wrongly</t>
  </si>
  <si>
    <t>100004324</t>
  </si>
  <si>
    <t>100004326</t>
  </si>
  <si>
    <t>100004328</t>
  </si>
  <si>
    <t>ITC Reversed cwip build M/o JULY'2023</t>
  </si>
  <si>
    <t>100004330</t>
  </si>
  <si>
    <t>+</t>
  </si>
  <si>
    <t>100005745</t>
  </si>
  <si>
    <t>ITC Reversed cwip build M/o Sep'2023</t>
  </si>
  <si>
    <t>100006350</t>
  </si>
  <si>
    <t>ITC REVERSAL AGT CWIP M/O OCT'2023</t>
  </si>
  <si>
    <t>100008080</t>
  </si>
  <si>
    <t>Being Asset code recitification</t>
  </si>
  <si>
    <t>100008096</t>
  </si>
  <si>
    <t>Being Material issued capitaliised in wrong asset</t>
  </si>
  <si>
    <t>100009733</t>
  </si>
  <si>
    <t>ITC Reversed cwip build M/o November'2023</t>
  </si>
  <si>
    <t>100013534</t>
  </si>
  <si>
    <t>AB</t>
  </si>
  <si>
    <t>ITC Reversed cwip build M/o December'2023</t>
  </si>
  <si>
    <t>100013537</t>
  </si>
  <si>
    <t>ITC Reversed cwip build M/o January'2024</t>
  </si>
  <si>
    <t>100013539</t>
  </si>
  <si>
    <t>ITC Reversed cwip build M/o February'2024</t>
  </si>
  <si>
    <t>100015080</t>
  </si>
  <si>
    <t>75</t>
  </si>
  <si>
    <t>Being Furniture from MOD furniture for accounts of</t>
  </si>
  <si>
    <t>100015082</t>
  </si>
  <si>
    <t>Office Equipment</t>
  </si>
  <si>
    <t>Being Front Loading Washing machine wrongly capit</t>
  </si>
  <si>
    <t>100015084</t>
  </si>
  <si>
    <t>Being Kent RO water purifier capitalised from wron</t>
  </si>
  <si>
    <t>100015087</t>
  </si>
  <si>
    <t>Being Chair Capitalised for Use at IT office</t>
  </si>
  <si>
    <t>100015089</t>
  </si>
  <si>
    <t>Being Toilet area work in Accounts office transfer</t>
  </si>
  <si>
    <t>100015095</t>
  </si>
  <si>
    <t>Being Revenue nature expense tranfer to R&amp;M from C</t>
  </si>
  <si>
    <t>100015099</t>
  </si>
  <si>
    <t>Being Security Room capitalised as operational</t>
  </si>
  <si>
    <t>100015101</t>
  </si>
  <si>
    <t>Being Sulphur Godown capitalised as operational</t>
  </si>
  <si>
    <t>100015103</t>
  </si>
  <si>
    <t>Being Token Room capitalised as operational</t>
  </si>
  <si>
    <t>100015133</t>
  </si>
  <si>
    <t>Being Boundry Wall capitalised</t>
  </si>
  <si>
    <t>100015135</t>
  </si>
  <si>
    <t>Being Road and Drain Inside factory Capitalised</t>
  </si>
  <si>
    <t>100015137</t>
  </si>
  <si>
    <t>Being Cane yard road and drain work capitalised</t>
  </si>
  <si>
    <t>100015139</t>
  </si>
  <si>
    <t>Being Repair &amp; Maintenance of Guest house &amp; Swami</t>
  </si>
  <si>
    <t>100015141</t>
  </si>
  <si>
    <t>Being Swami Narayan Hall - Speaker , Amplifier and</t>
  </si>
  <si>
    <t>100015143</t>
  </si>
  <si>
    <t>Being Admin Building Capitalised</t>
  </si>
  <si>
    <t>4900000092</t>
  </si>
  <si>
    <t>WA</t>
  </si>
  <si>
    <t>NON CHARGEABLE BASIS.   dinesh chaudhary</t>
  </si>
  <si>
    <t>4900000150</t>
  </si>
  <si>
    <t>NON CHARGEABLE BASIS juit kewat</t>
  </si>
  <si>
    <t>4900000170</t>
  </si>
  <si>
    <t>NON CHARGEABLE - fOR Swami narayan hall</t>
  </si>
  <si>
    <t>4900000203</t>
  </si>
  <si>
    <t>NON CHARGEABLE BASIS narendra singh</t>
  </si>
  <si>
    <t>4900000221</t>
  </si>
  <si>
    <t>4900000235</t>
  </si>
  <si>
    <t>NON CHARGEABLE BASIS akber husain</t>
  </si>
  <si>
    <t>4900000284</t>
  </si>
  <si>
    <t>4900000287</t>
  </si>
  <si>
    <t>4900000299</t>
  </si>
  <si>
    <t>NON CHARGEABLE BASIS-For MD KHOTI</t>
  </si>
  <si>
    <t>4900000360</t>
  </si>
  <si>
    <t>NON CHARGEABLE BASIS.   lal babu sah</t>
  </si>
  <si>
    <t>4900000431</t>
  </si>
  <si>
    <t>4900000441</t>
  </si>
  <si>
    <t>4900000447</t>
  </si>
  <si>
    <t>4900000487</t>
  </si>
  <si>
    <t>4900000492</t>
  </si>
  <si>
    <t>NON CHARGEABLE BASIS akber husain paper plant</t>
  </si>
  <si>
    <t>4900000537</t>
  </si>
  <si>
    <t>4900000652</t>
  </si>
  <si>
    <t>4900000705</t>
  </si>
  <si>
    <t>4900000758</t>
  </si>
  <si>
    <t>4900000836</t>
  </si>
  <si>
    <t>4900000866</t>
  </si>
  <si>
    <t>4900000868</t>
  </si>
  <si>
    <t>NON CHARGEABLE BASIS.  dinesh chaudhary</t>
  </si>
  <si>
    <t>4900000984</t>
  </si>
  <si>
    <t>4900000990</t>
  </si>
  <si>
    <t>NEW INSTALLATION</t>
  </si>
  <si>
    <t>4900001056</t>
  </si>
  <si>
    <t>4900001065</t>
  </si>
  <si>
    <t>on loan g+3 colony room no.-43 RAJKISHOR CHAUDARY</t>
  </si>
  <si>
    <t>4900001119</t>
  </si>
  <si>
    <t>NON CHARGEABLE BASIS  narendra singh</t>
  </si>
  <si>
    <t>4900001210</t>
  </si>
  <si>
    <t>NON CHARGEABLe lal babu sah DORMITORY G+3</t>
  </si>
  <si>
    <t>4900001215</t>
  </si>
  <si>
    <t>NON CHARGEABLE BASIS  ramavtar</t>
  </si>
  <si>
    <t>4900001236</t>
  </si>
  <si>
    <t>NON CHARGEABLE BASIS  ramnarayan</t>
  </si>
  <si>
    <t>4900001238</t>
  </si>
  <si>
    <t>NON CHARGEABLe lal babu sah</t>
  </si>
  <si>
    <t>4900001240</t>
  </si>
  <si>
    <t>4900001242</t>
  </si>
  <si>
    <t>4900001255</t>
  </si>
  <si>
    <t>NON CHARGEABLE BASIS  akbar husain</t>
  </si>
  <si>
    <t>4900001257</t>
  </si>
  <si>
    <t>4900001270</t>
  </si>
  <si>
    <t>4900001292</t>
  </si>
  <si>
    <t>4900001303</t>
  </si>
  <si>
    <t>4900001305</t>
  </si>
  <si>
    <t>4900001338</t>
  </si>
  <si>
    <t>4900001341</t>
  </si>
  <si>
    <t>non chargeble narebdra singh 2room set</t>
  </si>
  <si>
    <t>4900001343</t>
  </si>
  <si>
    <t>non chargeble akbar road near molasses tank</t>
  </si>
  <si>
    <t>4900001473</t>
  </si>
  <si>
    <t>NON CHARGEABLE BASIS juit kewat-- CANE YARD ROAD D</t>
  </si>
  <si>
    <t>4900001555</t>
  </si>
  <si>
    <t>4900001563</t>
  </si>
  <si>
    <t>NON CHARGEABLE BASIS juit kewat paper plant</t>
  </si>
  <si>
    <t>4900001571</t>
  </si>
  <si>
    <t>4900001603</t>
  </si>
  <si>
    <t>4900001609</t>
  </si>
  <si>
    <t>SHAWAMINARAYAN HALL</t>
  </si>
  <si>
    <t>4900001651</t>
  </si>
  <si>
    <t>4900001695</t>
  </si>
  <si>
    <t>NON CHARGEABLE BASIS ramavtar</t>
  </si>
  <si>
    <t>4900001715</t>
  </si>
  <si>
    <t>NON CHARGEABLE BASIS lalbabu sah</t>
  </si>
  <si>
    <t>4900001745</t>
  </si>
  <si>
    <t>NON CHARGEABLE BASIS avnish NEAER MOLASSES TANK</t>
  </si>
  <si>
    <t>4900001791</t>
  </si>
  <si>
    <t>NON CHARGEABLE BASIS ramnaryn</t>
  </si>
  <si>
    <t>4900001795</t>
  </si>
  <si>
    <t>G+3 COLONY ROOM NO-39 &amp;41, ON LOAN ,</t>
  </si>
  <si>
    <t>4900001874</t>
  </si>
  <si>
    <t>NON CHARGEABLE BASIS avnish</t>
  </si>
  <si>
    <t>4900001881</t>
  </si>
  <si>
    <t>NON CHARGEABLE BASIS.   narendra singh</t>
  </si>
  <si>
    <t>4900001917</t>
  </si>
  <si>
    <t>NON CHARGEABLE BASIS.   akber husain</t>
  </si>
  <si>
    <t>4900001937</t>
  </si>
  <si>
    <t>4900001960</t>
  </si>
  <si>
    <t>NON CHARGEABLE BASIS.   avinash yadav</t>
  </si>
  <si>
    <t>4900001983</t>
  </si>
  <si>
    <t>4900001997</t>
  </si>
  <si>
    <t>4900002030</t>
  </si>
  <si>
    <t>4900002076</t>
  </si>
  <si>
    <t>NON CHARGEABLE BASIS lala babu sah</t>
  </si>
  <si>
    <t>4900002098</t>
  </si>
  <si>
    <t>4900002103</t>
  </si>
  <si>
    <t>4900002113</t>
  </si>
  <si>
    <t>4900002170</t>
  </si>
  <si>
    <t>4900002234</t>
  </si>
  <si>
    <t>NON CHARGEABLE BASIS.  dinesh ram</t>
  </si>
  <si>
    <t>4900002316</t>
  </si>
  <si>
    <t>for token room</t>
  </si>
  <si>
    <t>4900002327</t>
  </si>
  <si>
    <t>4900002422</t>
  </si>
  <si>
    <t>4900002474</t>
  </si>
  <si>
    <t>4900002662</t>
  </si>
  <si>
    <t>NON CHARGEABLE BASIS ramnaryan</t>
  </si>
  <si>
    <t>4900002740</t>
  </si>
  <si>
    <t>Building G+3 Room No 40</t>
  </si>
  <si>
    <t>4900002746</t>
  </si>
  <si>
    <t>Building G+3 Room No 28 (Sadanand Yadav)</t>
  </si>
  <si>
    <t>4900002766</t>
  </si>
  <si>
    <t>NON CHARGEABLE BASIS.  raju gupta</t>
  </si>
  <si>
    <t>4900002893</t>
  </si>
  <si>
    <t>4900002913</t>
  </si>
  <si>
    <t>NON CHARGEABLE BASIS  lal babbu</t>
  </si>
  <si>
    <t>4900002979</t>
  </si>
  <si>
    <t>4900003046</t>
  </si>
  <si>
    <t>NON CHARGEABLE BASIS.  akbar husan</t>
  </si>
  <si>
    <t>4900003064</t>
  </si>
  <si>
    <t>4900003225</t>
  </si>
  <si>
    <t>4900003375</t>
  </si>
  <si>
    <t>NON CHARGEABLE BASIS.   juit kewat</t>
  </si>
  <si>
    <t>4900003393</t>
  </si>
  <si>
    <t>NON CHARGEABLE akber husain</t>
  </si>
  <si>
    <t>4900003405</t>
  </si>
  <si>
    <t>4900003426</t>
  </si>
  <si>
    <t>4900003430</t>
  </si>
  <si>
    <t>NON CHARGEABLE BASIS  juit</t>
  </si>
  <si>
    <t>4900003497</t>
  </si>
  <si>
    <t>NON CHARGEABLE akber husainfor DORMITORY G+3</t>
  </si>
  <si>
    <t>4900003501</t>
  </si>
  <si>
    <t>NON CHARGEABLE akber husainCANE YARD ROAD &amp; Drain</t>
  </si>
  <si>
    <t>4900003627</t>
  </si>
  <si>
    <t>4900003795</t>
  </si>
  <si>
    <t>NON CHARGEABLE BASIS AJAY GUPTA</t>
  </si>
  <si>
    <t>4900003857</t>
  </si>
  <si>
    <t>4900003859</t>
  </si>
  <si>
    <t>4900003955</t>
  </si>
  <si>
    <t>NON CHARGEABLE BASIS ramnaryanCWIP- ROAD &amp; DRAIN I</t>
  </si>
  <si>
    <t>4900003979</t>
  </si>
  <si>
    <t>NON CHARGEABLE BASIS.  ramavtarTWO ROOM SET G+3</t>
  </si>
  <si>
    <t>4900004041</t>
  </si>
  <si>
    <t>ON LOAN , G+3 COLONY ROOM NO.-34 &amp;35</t>
  </si>
  <si>
    <t>4900004044</t>
  </si>
  <si>
    <t>NON CHARGEABLE BASIS. raju gupta-DORMITORY G+3</t>
  </si>
  <si>
    <t>NON CHARGEABLE BASIS.  raju guptaDORMITORY G+3</t>
  </si>
  <si>
    <t>4900004126</t>
  </si>
  <si>
    <t>4900004186</t>
  </si>
  <si>
    <t>4900004221</t>
  </si>
  <si>
    <t>NON CHARGEABLE BASIS.akber husain PAPER PLANT</t>
  </si>
  <si>
    <t>4900004232</t>
  </si>
  <si>
    <t>NON CHARGEABLE BASIS.  akber husain</t>
  </si>
  <si>
    <t>4900004361</t>
  </si>
  <si>
    <t>NON CHARGEABLE BASIS ramnaryan road &amp; drain e.t.p</t>
  </si>
  <si>
    <t>4900004363</t>
  </si>
  <si>
    <t>NON CHARGEABLE BASIS ramnaryan PAPER PLANT</t>
  </si>
  <si>
    <t>4900004381</t>
  </si>
  <si>
    <t>4900004389</t>
  </si>
  <si>
    <t>4900004412</t>
  </si>
  <si>
    <t>NON CHARGEABLE BASIS.  akber husainDORMITORY G+3</t>
  </si>
  <si>
    <t>4900004496</t>
  </si>
  <si>
    <t>4900004562</t>
  </si>
  <si>
    <t>CHARGEABLE BASIS akbar</t>
  </si>
  <si>
    <t>4900004626</t>
  </si>
  <si>
    <t>4900004653</t>
  </si>
  <si>
    <t>4900004655</t>
  </si>
  <si>
    <t>4900004688</t>
  </si>
  <si>
    <t>NON CHARGEABLE BASIS.  ram narayan</t>
  </si>
  <si>
    <t>4900004844</t>
  </si>
  <si>
    <t>NON CHARGEABLE BASIS.  ramavtar cane yard</t>
  </si>
  <si>
    <t>4900004884</t>
  </si>
  <si>
    <t>4900004886</t>
  </si>
  <si>
    <t>4900004991</t>
  </si>
  <si>
    <t>NON CHARGEABLE BASIS.  lalbabbu sah</t>
  </si>
  <si>
    <t>4900005000</t>
  </si>
  <si>
    <t>4900005056</t>
  </si>
  <si>
    <t>NON CHARGEABLE BASIS dinesh ram</t>
  </si>
  <si>
    <t>4900005108</t>
  </si>
  <si>
    <t>NON CHARGEABLE BASIS.  ramavtar cane yard tinahwa</t>
  </si>
  <si>
    <t>4900005126</t>
  </si>
  <si>
    <t>4900005135</t>
  </si>
  <si>
    <t>NON CHARGEABLE BASIS.  akber husain paper plant</t>
  </si>
  <si>
    <t>4900005139</t>
  </si>
  <si>
    <t>NON CHARGEABLE BASIS dinesh ram-SPRAY POND DRAIN</t>
  </si>
  <si>
    <t>4900005158</t>
  </si>
  <si>
    <t>NON CHARGEABLE BASIS. juit kawat papar plant</t>
  </si>
  <si>
    <t>4900005163</t>
  </si>
  <si>
    <t>NON CHARGEABLE BASIS. E.T.P PLANT DRAIN JUIT</t>
  </si>
  <si>
    <t>4900005208</t>
  </si>
  <si>
    <t>NON CHARGEABLE BASIS.  ram narayan e.t.p. road</t>
  </si>
  <si>
    <t>4900005225</t>
  </si>
  <si>
    <t>4900005252</t>
  </si>
  <si>
    <t>4900005254</t>
  </si>
  <si>
    <t>4900005256</t>
  </si>
  <si>
    <t>CWIP- ROAD &amp; DRAIN INSIDE FACT</t>
  </si>
  <si>
    <t>4900005258</t>
  </si>
  <si>
    <t>NON CHARGEABLE BASIS.  ramavtar</t>
  </si>
  <si>
    <t>4900005273</t>
  </si>
  <si>
    <t>NON CHARGEABLE BASIS. juit kawat e.t.p.</t>
  </si>
  <si>
    <t>4900005275</t>
  </si>
  <si>
    <t>4900005278</t>
  </si>
  <si>
    <t>NON CHARGEABLE BASIS. lal babu sah</t>
  </si>
  <si>
    <t>4900005280</t>
  </si>
  <si>
    <t>4900005284</t>
  </si>
  <si>
    <t>4900005286</t>
  </si>
  <si>
    <t>NON CHARGEABLE BASIS  akbar hushan</t>
  </si>
  <si>
    <t>4900005374</t>
  </si>
  <si>
    <t>4900005379</t>
  </si>
  <si>
    <t>NON CHARGEABLE BASIS.ramavtar-NEW SULPHAR GODOWN</t>
  </si>
  <si>
    <t>4900005384</t>
  </si>
  <si>
    <t>NON CHARGEABLE BASIS. ramavtar-TWO ROOM SET</t>
  </si>
  <si>
    <t>4900005471</t>
  </si>
  <si>
    <t>4900005490</t>
  </si>
  <si>
    <t>NON CHARGEABLE BASIS dinesh ram-E.T.P ROAD &amp; DRAIN</t>
  </si>
  <si>
    <t>4900005531</t>
  </si>
  <si>
    <t>NEW INSTALLATION TWO ROOM SET G+3</t>
  </si>
  <si>
    <t>4900005554</t>
  </si>
  <si>
    <t>4900005564</t>
  </si>
  <si>
    <t>NON CHARGEABLE BASIS - JuitKewat-E.T.P.ROAD &amp; DRAI</t>
  </si>
  <si>
    <t>4900005572</t>
  </si>
  <si>
    <t>NON CHARGEABLE BASIS. ramavtar-TWO ROOM SET G+3</t>
  </si>
  <si>
    <t>4900005640</t>
  </si>
  <si>
    <t>4900005644</t>
  </si>
  <si>
    <t>NON CHARGEABLE BASIS. ramavtar</t>
  </si>
  <si>
    <t>4900005652</t>
  </si>
  <si>
    <t>4900005655</t>
  </si>
  <si>
    <t>4900005724</t>
  </si>
  <si>
    <t>NON CHARGEABLE BASIS - Juit Kewat</t>
  </si>
  <si>
    <t>4900005761</t>
  </si>
  <si>
    <t>4900005763</t>
  </si>
  <si>
    <t>4900005774</t>
  </si>
  <si>
    <t>4900005796</t>
  </si>
  <si>
    <t>4900005859</t>
  </si>
  <si>
    <t>NON CHARGEABLE BASIS AJAY GUPTA USED FOR OLD IT</t>
  </si>
  <si>
    <t>4900005909</t>
  </si>
  <si>
    <t>4900005935</t>
  </si>
  <si>
    <t>NON CHARGEABLE BASIS.  ramavtar-CANE YARD Road dra</t>
  </si>
  <si>
    <t>4900005953</t>
  </si>
  <si>
    <t>4900005955</t>
  </si>
  <si>
    <t>G/H   HALL</t>
  </si>
  <si>
    <t>4900005984</t>
  </si>
  <si>
    <t>NON CHARGEABLE BASIS.lalbabbu sah-NEW SULPHAR GODO</t>
  </si>
  <si>
    <t>4900006063</t>
  </si>
  <si>
    <t>4900006065</t>
  </si>
  <si>
    <t>4900006068</t>
  </si>
  <si>
    <t>4900006097</t>
  </si>
  <si>
    <t>NEW G+3 COLONY LIGHTING PURPOSE</t>
  </si>
  <si>
    <t>4900006119</t>
  </si>
  <si>
    <t>4900006129</t>
  </si>
  <si>
    <t>4900006132</t>
  </si>
  <si>
    <t>NON CHARGEABLE BASIS - Akbar Hussain</t>
  </si>
  <si>
    <t>4900006134</t>
  </si>
  <si>
    <t>4900006197</t>
  </si>
  <si>
    <t>4900006201</t>
  </si>
  <si>
    <t>4900006226</t>
  </si>
  <si>
    <t>For hanatand</t>
  </si>
  <si>
    <t>4900006279</t>
  </si>
  <si>
    <t>non chargeble dinesh</t>
  </si>
  <si>
    <t>4900006366</t>
  </si>
  <si>
    <t>4900006368</t>
  </si>
  <si>
    <t>4900006430</t>
  </si>
  <si>
    <t>NON CHARGEABLE BASIS - lal babu sah</t>
  </si>
  <si>
    <t>4900006437</t>
  </si>
  <si>
    <t>G3 COLONY ,ON LOAN ,VIJAY SANKAR YADAV AND VIKAS K</t>
  </si>
  <si>
    <t>4900006475</t>
  </si>
  <si>
    <t>G+3 COLONY ROOM NO-44, ON LOAN ,</t>
  </si>
  <si>
    <t>4900006488</t>
  </si>
  <si>
    <t>NON CHARGEABLE BASIS narendera</t>
  </si>
  <si>
    <t>4900006504</t>
  </si>
  <si>
    <t>4900006510</t>
  </si>
  <si>
    <t>NONRGEABLE BASIS -juit</t>
  </si>
  <si>
    <t>4900006528</t>
  </si>
  <si>
    <t>4900006539</t>
  </si>
  <si>
    <t>NON CHARGEABLE BASIS - sahil</t>
  </si>
  <si>
    <t>4900006582</t>
  </si>
  <si>
    <t>non chargeble lal babou sah</t>
  </si>
  <si>
    <t>4900006598</t>
  </si>
  <si>
    <t>4900006600</t>
  </si>
  <si>
    <t>4900006628</t>
  </si>
  <si>
    <t>4900006650</t>
  </si>
  <si>
    <t>non chargable basis juit kewat cane yard</t>
  </si>
  <si>
    <t>4900006666</t>
  </si>
  <si>
    <t>non chargable basis juit kewat cane yard road drai</t>
  </si>
  <si>
    <t>4900006741</t>
  </si>
  <si>
    <t>4900006756</t>
  </si>
  <si>
    <t>NON CHARGEABLE BASIS- brijesh -ENGLISIYA CHEKPOST</t>
  </si>
  <si>
    <t>4900006811</t>
  </si>
  <si>
    <t>non chargable basis juit kewat</t>
  </si>
  <si>
    <t>4900006829</t>
  </si>
  <si>
    <t>non chargable basis akber husain</t>
  </si>
  <si>
    <t>4900006859</t>
  </si>
  <si>
    <t>non chargable basis NARENDRA SINGH</t>
  </si>
  <si>
    <t>4900006905</t>
  </si>
  <si>
    <t>4900006944</t>
  </si>
  <si>
    <t>4900006986</t>
  </si>
  <si>
    <t>4900007007</t>
  </si>
  <si>
    <t>non chargable basis dinesh ram</t>
  </si>
  <si>
    <t>4900007071</t>
  </si>
  <si>
    <t>4900007098</t>
  </si>
  <si>
    <t>4900007121</t>
  </si>
  <si>
    <t>non chargable basis lal babbou</t>
  </si>
  <si>
    <t>4900007123</t>
  </si>
  <si>
    <t>4900007133</t>
  </si>
  <si>
    <t>4900007143</t>
  </si>
  <si>
    <t>MATERIAL USED IN HO</t>
  </si>
  <si>
    <t>4900007175</t>
  </si>
  <si>
    <t>4900007177</t>
  </si>
  <si>
    <t>non chargable basis juit kewat paper  plant</t>
  </si>
  <si>
    <t>4900007179</t>
  </si>
  <si>
    <t>4900007181</t>
  </si>
  <si>
    <t>non chargable sahil construction</t>
  </si>
  <si>
    <t>4900007185</t>
  </si>
  <si>
    <t>non chargable basis NARENDRA SINGH cane yard road</t>
  </si>
  <si>
    <t>4900007217</t>
  </si>
  <si>
    <t>4900007270</t>
  </si>
  <si>
    <t>non chargable basis akber-DORMATORY (G+3)CANE YARD</t>
  </si>
  <si>
    <t>4900007297</t>
  </si>
  <si>
    <t>non chargable basis juit kewat-CWIP - CANE YARD RO</t>
  </si>
  <si>
    <t>4900007299</t>
  </si>
  <si>
    <t>4900007321</t>
  </si>
  <si>
    <t>4900007367</t>
  </si>
  <si>
    <t>non chargable basis lal babbu sah</t>
  </si>
  <si>
    <t>4900007403</t>
  </si>
  <si>
    <t>4900007452</t>
  </si>
  <si>
    <t>4900007462</t>
  </si>
  <si>
    <t>4900007485</t>
  </si>
  <si>
    <t>4900007505</t>
  </si>
  <si>
    <t>4900007544</t>
  </si>
  <si>
    <t>4900007554</t>
  </si>
  <si>
    <t>4900007569</t>
  </si>
  <si>
    <t>non chargable basis brijesh yadav</t>
  </si>
  <si>
    <t>4900007571</t>
  </si>
  <si>
    <t>4900007594</t>
  </si>
  <si>
    <t>4900007612</t>
  </si>
  <si>
    <t>non chargeble RAJU GUPTA</t>
  </si>
  <si>
    <t>4900007625</t>
  </si>
  <si>
    <t>non chargable basis juit kewat paper plant</t>
  </si>
  <si>
    <t>4900007750</t>
  </si>
  <si>
    <t>4900007789</t>
  </si>
  <si>
    <t>non chargable dinesh ram behind godown no-03</t>
  </si>
  <si>
    <t>4900007823</t>
  </si>
  <si>
    <t>4900007835</t>
  </si>
  <si>
    <t>4900007847</t>
  </si>
  <si>
    <t>4900007871</t>
  </si>
  <si>
    <t>4900007883</t>
  </si>
  <si>
    <t>4900007930</t>
  </si>
  <si>
    <t>4900008017</t>
  </si>
  <si>
    <t>4900008042</t>
  </si>
  <si>
    <t>4900008073</t>
  </si>
  <si>
    <t>NON CHARGABLE BASISI NARENDRA SINGH</t>
  </si>
  <si>
    <t>4900008075</t>
  </si>
  <si>
    <t>4900008077</t>
  </si>
  <si>
    <t>NON CHARGABLE BASISI juit kewat</t>
  </si>
  <si>
    <t>4900008085</t>
  </si>
  <si>
    <t>NON CHARGABLE BASISI lalbabu sah</t>
  </si>
  <si>
    <t>4900008112</t>
  </si>
  <si>
    <t>non chargeble juit papar plant cane yerd</t>
  </si>
  <si>
    <t>4900008164</t>
  </si>
  <si>
    <t>NON CHARGABLE BESSIS juit kewat</t>
  </si>
  <si>
    <t>4900008185</t>
  </si>
  <si>
    <t>4900008192</t>
  </si>
  <si>
    <t>4900008229</t>
  </si>
  <si>
    <t>4900008294</t>
  </si>
  <si>
    <t>4900008296</t>
  </si>
  <si>
    <t>4900008399</t>
  </si>
  <si>
    <t>non chargable basis juit kewat-CANE YARD ROAD &amp; DR</t>
  </si>
  <si>
    <t>4900008404</t>
  </si>
  <si>
    <t>4900008410</t>
  </si>
  <si>
    <t>4900008496</t>
  </si>
  <si>
    <t>non chargable basis akber husain PAPER PLANT</t>
  </si>
  <si>
    <t>4900008502</t>
  </si>
  <si>
    <t>4900008504</t>
  </si>
  <si>
    <t>4900008532</t>
  </si>
  <si>
    <t>4900008576</t>
  </si>
  <si>
    <t>4900008697</t>
  </si>
  <si>
    <t>non chargable basis NARENDRA SINGH-CANE YARD ROAD</t>
  </si>
  <si>
    <t>4900008725</t>
  </si>
  <si>
    <t>4900008729</t>
  </si>
  <si>
    <t>non chargable basis juit kewa CANE YARD PAPER PLAN</t>
  </si>
  <si>
    <t>4900008800</t>
  </si>
  <si>
    <t>4900008898</t>
  </si>
  <si>
    <t>4900008972</t>
  </si>
  <si>
    <t>4900008987</t>
  </si>
  <si>
    <t>juit kevat CWIP - CANE YARD ROAD  PAPER PLANT</t>
  </si>
  <si>
    <t>4900009002</t>
  </si>
  <si>
    <t>4900009072</t>
  </si>
  <si>
    <t>CANE YARD ROAD</t>
  </si>
  <si>
    <t>4900009081</t>
  </si>
  <si>
    <t>juit kevat</t>
  </si>
  <si>
    <t>4900009133</t>
  </si>
  <si>
    <t>4900009145</t>
  </si>
  <si>
    <t>NON CHARGABLE BASISI .papar plant cane yerd juit</t>
  </si>
  <si>
    <t>4900009155</t>
  </si>
  <si>
    <t>NON CHARGEABLE BASIS cane yerd raju gupta</t>
  </si>
  <si>
    <t>4900009157</t>
  </si>
  <si>
    <t>NON CHARGEABLE BASIS babloo</t>
  </si>
  <si>
    <t>4900009162</t>
  </si>
  <si>
    <t>4900009182</t>
  </si>
  <si>
    <t>NON CHARGABLE BASISI .papar plant cane yerd akbar</t>
  </si>
  <si>
    <t>4900009202</t>
  </si>
  <si>
    <t>4900009223</t>
  </si>
  <si>
    <t>4900009249</t>
  </si>
  <si>
    <t>4900009251</t>
  </si>
  <si>
    <t>NON CHARGABLE BASISI lal babbou</t>
  </si>
  <si>
    <t>4900009256</t>
  </si>
  <si>
    <t>NON CHARGABLE BASISI cane yerd</t>
  </si>
  <si>
    <t>NON CHARGABLE BASISI cane yerd raju</t>
  </si>
  <si>
    <t>4900009271</t>
  </si>
  <si>
    <t>NON CHARGEABLE BASIS cane yard akbar</t>
  </si>
  <si>
    <t>4900009273</t>
  </si>
  <si>
    <t>4900009275</t>
  </si>
  <si>
    <t>NON CHARGEABLE BASIS juit</t>
  </si>
  <si>
    <t>4900009278</t>
  </si>
  <si>
    <t>4900009316</t>
  </si>
  <si>
    <t>4900009320</t>
  </si>
  <si>
    <t>4900009375</t>
  </si>
  <si>
    <t>NON chargeable basis-ajay</t>
  </si>
  <si>
    <t>4900009402</t>
  </si>
  <si>
    <t>NON CHARGEABLE FOR MANJOOR</t>
  </si>
  <si>
    <t>4900009423</t>
  </si>
  <si>
    <t>4900009425</t>
  </si>
  <si>
    <t>NON CHARGEABLE BASIS raju gupta</t>
  </si>
  <si>
    <t>4900009469</t>
  </si>
  <si>
    <t>NON CHARGABLE BASIS raju gupta</t>
  </si>
  <si>
    <t>4900009471</t>
  </si>
  <si>
    <t>4900009473</t>
  </si>
  <si>
    <t>NON CHARGABLE BASIS lalbabou</t>
  </si>
  <si>
    <t>4900009488</t>
  </si>
  <si>
    <t>4900009505</t>
  </si>
  <si>
    <t>NON CHARGABLE BASIS juit</t>
  </si>
  <si>
    <t>4900009530</t>
  </si>
  <si>
    <t>NON CHARGABLE BASIS narendra singh cane yard</t>
  </si>
  <si>
    <t>4900009720</t>
  </si>
  <si>
    <t>non chargbile new token room center yerd akbar</t>
  </si>
  <si>
    <t>4900009722</t>
  </si>
  <si>
    <t>NON CHARGEABLE BASIS PAPAR PLANT JUIT</t>
  </si>
  <si>
    <t>4900009774</t>
  </si>
  <si>
    <t>NON CHARGABLE BASIS akber husain</t>
  </si>
  <si>
    <t>4900009793</t>
  </si>
  <si>
    <t>4900009866</t>
  </si>
  <si>
    <t>4900009873</t>
  </si>
  <si>
    <t>4900009892</t>
  </si>
  <si>
    <t>non chargbile lalbabou sah</t>
  </si>
  <si>
    <t>4900009894</t>
  </si>
  <si>
    <t>4900009911</t>
  </si>
  <si>
    <t>non chargbile akber husain</t>
  </si>
  <si>
    <t>4900010019</t>
  </si>
  <si>
    <t>non chargbile basis juit kewat</t>
  </si>
  <si>
    <t>4900010040</t>
  </si>
  <si>
    <t>non chargbile basis narendra singh</t>
  </si>
  <si>
    <t>4900010044</t>
  </si>
  <si>
    <t>4900010050</t>
  </si>
  <si>
    <t>4900010052</t>
  </si>
  <si>
    <t>4900010055</t>
  </si>
  <si>
    <t>4900010087</t>
  </si>
  <si>
    <t>4900010089</t>
  </si>
  <si>
    <t>4900010098</t>
  </si>
  <si>
    <t>NON CHARGABLE BASIS akber husain papar plant cane</t>
  </si>
  <si>
    <t>4900010105</t>
  </si>
  <si>
    <t>NON CHARGEABLE BASIS akbar papar plant</t>
  </si>
  <si>
    <t>4900010150</t>
  </si>
  <si>
    <t>MATERIAL USED IN HEAD OFFICE</t>
  </si>
  <si>
    <t>4900010154</t>
  </si>
  <si>
    <t>4900010172</t>
  </si>
  <si>
    <t>NON CHARGEABLE BASIS raju gupta-CANE YARD ROAD</t>
  </si>
  <si>
    <t>4900010229</t>
  </si>
  <si>
    <t>NON CHARGEABLE BASIS lalbabou-DORMITORY G+3</t>
  </si>
  <si>
    <t>4900010241</t>
  </si>
  <si>
    <t>4900010246</t>
  </si>
  <si>
    <t>NON CHARGEABLE BASIS juit papar plant</t>
  </si>
  <si>
    <t>4900010254</t>
  </si>
  <si>
    <t>NON CHARGEABLE BASIS lalbabou</t>
  </si>
  <si>
    <t>4900010261</t>
  </si>
  <si>
    <t>4900010263</t>
  </si>
  <si>
    <t>non chargeble center yard akbar hushan</t>
  </si>
  <si>
    <t>4900010280</t>
  </si>
  <si>
    <t>4900010329</t>
  </si>
  <si>
    <t>4900010333</t>
  </si>
  <si>
    <t>4900010341</t>
  </si>
  <si>
    <t>non chargeble akbar husan</t>
  </si>
  <si>
    <t>4900010413</t>
  </si>
  <si>
    <t>4900010415</t>
  </si>
  <si>
    <t>4900010418</t>
  </si>
  <si>
    <t>4900010446</t>
  </si>
  <si>
    <t>non chargeble ramavtar</t>
  </si>
  <si>
    <t>4900010492</t>
  </si>
  <si>
    <t>non chargeble tow room set g+3 vishwanath</t>
  </si>
  <si>
    <t>4900010526</t>
  </si>
  <si>
    <t>4900010528</t>
  </si>
  <si>
    <t>4900010535</t>
  </si>
  <si>
    <t>4900010537</t>
  </si>
  <si>
    <t>4900010565</t>
  </si>
  <si>
    <t>4900010573</t>
  </si>
  <si>
    <t>4900010575</t>
  </si>
  <si>
    <t>4900010579</t>
  </si>
  <si>
    <t>4900010581</t>
  </si>
  <si>
    <t>4900010583</t>
  </si>
  <si>
    <t>4900010674</t>
  </si>
  <si>
    <t>NON CHARGABLE BASIS papar plant juit</t>
  </si>
  <si>
    <t>4900010683</t>
  </si>
  <si>
    <t>NON CHARGABLE BASIS  dinesh</t>
  </si>
  <si>
    <t>4900010686</t>
  </si>
  <si>
    <t>4900010770</t>
  </si>
  <si>
    <t>non chargeble lalbabou</t>
  </si>
  <si>
    <t>4900010773</t>
  </si>
  <si>
    <t>4900010776</t>
  </si>
  <si>
    <t>4900010797</t>
  </si>
  <si>
    <t>4900010830</t>
  </si>
  <si>
    <t>4900010855</t>
  </si>
  <si>
    <t>ON LOAN  G+3 COLONY  ROOM NO.-30</t>
  </si>
  <si>
    <t>COLONY</t>
  </si>
  <si>
    <t>4900010928</t>
  </si>
  <si>
    <t>non chargeble harnatand sameer</t>
  </si>
  <si>
    <t>4900010931</t>
  </si>
  <si>
    <t>4900010933</t>
  </si>
  <si>
    <t>4900010986</t>
  </si>
  <si>
    <t>non chargeble NARESH</t>
  </si>
  <si>
    <t>4900010995</t>
  </si>
  <si>
    <t>4900011011</t>
  </si>
  <si>
    <t>Non chargablr basis dinesh ram</t>
  </si>
  <si>
    <t>4900011038</t>
  </si>
  <si>
    <t>4900011148</t>
  </si>
  <si>
    <t>non chargeble harnatand birjesh</t>
  </si>
  <si>
    <t>4900011167</t>
  </si>
  <si>
    <t>4900011218</t>
  </si>
  <si>
    <t>4900011229</t>
  </si>
  <si>
    <t>4900011234</t>
  </si>
  <si>
    <t>4900011236</t>
  </si>
  <si>
    <t>4900011240</t>
  </si>
  <si>
    <t>4900011285</t>
  </si>
  <si>
    <t>4900011317</t>
  </si>
  <si>
    <t>4900011324</t>
  </si>
  <si>
    <t>NON CHARGABLE BASIS juit papar plant cane</t>
  </si>
  <si>
    <t>4900011334</t>
  </si>
  <si>
    <t>4900011341</t>
  </si>
  <si>
    <t>4900011352</t>
  </si>
  <si>
    <t>4900011362</t>
  </si>
  <si>
    <t>non chargeble englishia birjesh</t>
  </si>
  <si>
    <t>4900011437</t>
  </si>
  <si>
    <t>non chargeble basis akber husain</t>
  </si>
  <si>
    <t>4900011443</t>
  </si>
  <si>
    <t>non chargeble basis raju gupta</t>
  </si>
  <si>
    <t>4900011452</t>
  </si>
  <si>
    <t>non chargeble brijesh yadav</t>
  </si>
  <si>
    <t>4900011460</t>
  </si>
  <si>
    <t>NON CHARGEABLE BASIS-ANUJ</t>
  </si>
  <si>
    <t>4900011571</t>
  </si>
  <si>
    <t>4900011573</t>
  </si>
  <si>
    <t>4900011668</t>
  </si>
  <si>
    <t>4900011802</t>
  </si>
  <si>
    <t>4900011865</t>
  </si>
  <si>
    <t>NON CHARGABLE BASIS raju gupta tinahwa</t>
  </si>
  <si>
    <t>4900011907</t>
  </si>
  <si>
    <t>NON CHARGABLE BASIS bagedan</t>
  </si>
  <si>
    <t>4900011917</t>
  </si>
  <si>
    <t>4900011920</t>
  </si>
  <si>
    <t>NON CHARGABLE BASIS chanreshwer</t>
  </si>
  <si>
    <t>4900011922</t>
  </si>
  <si>
    <t>4900011929</t>
  </si>
  <si>
    <t>NON CHARGABLE BASIS akber husain paper plant</t>
  </si>
  <si>
    <t>4900011955</t>
  </si>
  <si>
    <t>4900012019</t>
  </si>
  <si>
    <t>4900012028</t>
  </si>
  <si>
    <t>4900012031</t>
  </si>
  <si>
    <t>4900012130</t>
  </si>
  <si>
    <t>non chargeble basis narendra singh</t>
  </si>
  <si>
    <t>4900012170</t>
  </si>
  <si>
    <t>NON CHARGABLE BASIS lal babu sah</t>
  </si>
  <si>
    <t>4900012172</t>
  </si>
  <si>
    <t>NON CHARGABLE BASIS  akber husain</t>
  </si>
  <si>
    <t>4900012176</t>
  </si>
  <si>
    <t>4900012196</t>
  </si>
  <si>
    <t>non chargeble basis juit kewat</t>
  </si>
  <si>
    <t>4900012204</t>
  </si>
  <si>
    <t>4900012206</t>
  </si>
  <si>
    <t>4900012210</t>
  </si>
  <si>
    <t>4900012301</t>
  </si>
  <si>
    <t>4900012362</t>
  </si>
  <si>
    <t>NON CHARGABLE BASIS dinesh</t>
  </si>
  <si>
    <t>4900012364</t>
  </si>
  <si>
    <t>NON CHARGABLE BASIS juit kewat</t>
  </si>
  <si>
    <t>4900012366</t>
  </si>
  <si>
    <t>4900012368</t>
  </si>
  <si>
    <t>NON CHARGABLE BASIS narendra singh</t>
  </si>
  <si>
    <t>4900012370</t>
  </si>
  <si>
    <t>4900012430</t>
  </si>
  <si>
    <t>NON CHARGABLE BASIS AKBAR HUSAIN</t>
  </si>
  <si>
    <t>4900012432</t>
  </si>
  <si>
    <t>4900012442</t>
  </si>
  <si>
    <t>4900012479</t>
  </si>
  <si>
    <t>4900012482</t>
  </si>
  <si>
    <t>NON CHARGABLE BASIS  lal babu sah</t>
  </si>
  <si>
    <t>4900012495</t>
  </si>
  <si>
    <t>NON CHARGABLE BASIS  narendra singh cane yard</t>
  </si>
  <si>
    <t>4900012534</t>
  </si>
  <si>
    <t>4900012587</t>
  </si>
  <si>
    <t>4900012590</t>
  </si>
  <si>
    <t>4900012602</t>
  </si>
  <si>
    <t>4900012633</t>
  </si>
  <si>
    <t>NON CHARGABLE BASIS -juit kewat</t>
  </si>
  <si>
    <t>4900012659</t>
  </si>
  <si>
    <t>4900012677</t>
  </si>
  <si>
    <t>4900012682</t>
  </si>
  <si>
    <t>NON CHARGABLE BASIS akber husain center yard</t>
  </si>
  <si>
    <t>4900012685</t>
  </si>
  <si>
    <t>4900012716</t>
  </si>
  <si>
    <t>NON CHARGEABLE BASIS AJAYGUPTA</t>
  </si>
  <si>
    <t>4900012741</t>
  </si>
  <si>
    <t>NON CHARGABLE BASIS -juit kewat paper plant</t>
  </si>
  <si>
    <t>4900012836</t>
  </si>
  <si>
    <t>NON CHARGEABLE BASIS RAJU GUPTA</t>
  </si>
  <si>
    <t>4900012890</t>
  </si>
  <si>
    <t>4900012994</t>
  </si>
  <si>
    <t>4900013006</t>
  </si>
  <si>
    <t>NON CHARGEABLE BASIS RAJU GUPTA-FOR CANE YARD ROAD</t>
  </si>
  <si>
    <t>4900013010</t>
  </si>
  <si>
    <t>NON CHARGEABLE BASIS akber husain-CWIP- TOKEN ROOM</t>
  </si>
  <si>
    <t>4900013030</t>
  </si>
  <si>
    <t>non chargeble lalbabu sah</t>
  </si>
  <si>
    <t>4900013102</t>
  </si>
  <si>
    <t>4900013107</t>
  </si>
  <si>
    <t>4900013123</t>
  </si>
  <si>
    <t>NON CHARGEABLE BASIS  akber husain</t>
  </si>
  <si>
    <t>4900013208</t>
  </si>
  <si>
    <t>NON CHARGABLE BASIS LAL BABU SHAH</t>
  </si>
  <si>
    <t>4900013244</t>
  </si>
  <si>
    <t>NON CHARGABLE BASIS NARENDRA SINGH</t>
  </si>
  <si>
    <t>4900013320</t>
  </si>
  <si>
    <t>non chargeble lalbabu sah-CWIP-NEW SULPHUR GODOWN</t>
  </si>
  <si>
    <t>4900013328</t>
  </si>
  <si>
    <t>NON CHARGABLE BASIS AKBER HUSAIN</t>
  </si>
  <si>
    <t>4900013340</t>
  </si>
  <si>
    <t>4900013355</t>
  </si>
  <si>
    <t>4900013375</t>
  </si>
  <si>
    <t>4900013455</t>
  </si>
  <si>
    <t>4900013470</t>
  </si>
  <si>
    <t>4900013745</t>
  </si>
  <si>
    <t>4900013748</t>
  </si>
  <si>
    <t>4900013750</t>
  </si>
  <si>
    <t>4900013900</t>
  </si>
  <si>
    <t>4900013943</t>
  </si>
  <si>
    <t>NON CHARGABLE BASIS -akber husain</t>
  </si>
  <si>
    <t>4900013951</t>
  </si>
  <si>
    <t>4900013953</t>
  </si>
  <si>
    <t>4900013988</t>
  </si>
  <si>
    <t>4900014034</t>
  </si>
  <si>
    <t>4900014036</t>
  </si>
  <si>
    <t>4900014038</t>
  </si>
  <si>
    <t>4900014082</t>
  </si>
  <si>
    <t>NON CHARGABLE BASIS akber road &amp; drain</t>
  </si>
  <si>
    <t>4900014089</t>
  </si>
  <si>
    <t>Non chargeable basis-akber husain</t>
  </si>
  <si>
    <t>Non chargeable basis-akber husain-</t>
  </si>
  <si>
    <t>4900014091</t>
  </si>
  <si>
    <t>Non chargeable juit kewat</t>
  </si>
  <si>
    <t>4900014182</t>
  </si>
  <si>
    <t>4900014234</t>
  </si>
  <si>
    <t>4900014326</t>
  </si>
  <si>
    <t>4900014445</t>
  </si>
  <si>
    <t>4900014447</t>
  </si>
  <si>
    <t>4900014461</t>
  </si>
  <si>
    <t>4900014543</t>
  </si>
  <si>
    <t>4900014608</t>
  </si>
  <si>
    <t>4900014650</t>
  </si>
  <si>
    <t>4900014717</t>
  </si>
  <si>
    <t>NEW INSTALLATION-TOKEN ROOM TRUCK YARD</t>
  </si>
  <si>
    <t>4900014719</t>
  </si>
  <si>
    <t>4900014728</t>
  </si>
  <si>
    <t>4900014730</t>
  </si>
  <si>
    <t>NON CHARGABLE BASIS lal babu sah-</t>
  </si>
  <si>
    <t>4900014752</t>
  </si>
  <si>
    <t>4900014774</t>
  </si>
  <si>
    <t>4900014812</t>
  </si>
  <si>
    <t>4900014912</t>
  </si>
  <si>
    <t>4900014914</t>
  </si>
  <si>
    <t>4900014924</t>
  </si>
  <si>
    <t>4900014984</t>
  </si>
  <si>
    <t>NEW INSTALLATION-PAPER PLANT TOKEN ROOM</t>
  </si>
  <si>
    <t>4900015159</t>
  </si>
  <si>
    <t>non chargeble basis token room nadkashor</t>
  </si>
  <si>
    <t>4900015222</t>
  </si>
  <si>
    <t>4900015230</t>
  </si>
  <si>
    <t>non chargeble nandkashor</t>
  </si>
  <si>
    <t>4900015294</t>
  </si>
  <si>
    <t>NEW INSTALLATION-TOKEN ROOM PAPER PLANT</t>
  </si>
  <si>
    <t>4900015298</t>
  </si>
  <si>
    <t>non chargeble basis akber husain-PAPER PLANT ROAD</t>
  </si>
  <si>
    <t>4900015305</t>
  </si>
  <si>
    <t>4900015308</t>
  </si>
  <si>
    <t>4900015313</t>
  </si>
  <si>
    <t>NON CHARGEABLE BASIS- narendra singh</t>
  </si>
  <si>
    <t>4900015597</t>
  </si>
  <si>
    <t>4900015601</t>
  </si>
  <si>
    <t>4900015607</t>
  </si>
  <si>
    <t>4900015609</t>
  </si>
  <si>
    <t>4900015613</t>
  </si>
  <si>
    <t>NON CHARGABLE BASIS akber husain road &amp; drain</t>
  </si>
  <si>
    <t>4900015667</t>
  </si>
  <si>
    <t>4900015669</t>
  </si>
  <si>
    <t>4900015782</t>
  </si>
  <si>
    <t>non chargeble. akbar papar plant</t>
  </si>
  <si>
    <t>4900015792</t>
  </si>
  <si>
    <t>4900015799</t>
  </si>
  <si>
    <t>non chargeble JUIT papar plant</t>
  </si>
  <si>
    <t>4900015838</t>
  </si>
  <si>
    <t>4900015898</t>
  </si>
  <si>
    <t>non chargeble lalbabu sah e.t.p.side</t>
  </si>
  <si>
    <t>4900015906</t>
  </si>
  <si>
    <t>4900015909</t>
  </si>
  <si>
    <t>4900015918</t>
  </si>
  <si>
    <t>NON CHARGABLE BASIS - mukesh chaudhary</t>
  </si>
  <si>
    <t>4900015929</t>
  </si>
  <si>
    <t>NON CHARGABLE BASIS - juit kewat</t>
  </si>
  <si>
    <t>4900015931</t>
  </si>
  <si>
    <t>4900015940</t>
  </si>
  <si>
    <t>non chargeble raju gupta</t>
  </si>
  <si>
    <t>4900015948</t>
  </si>
  <si>
    <t>NON CHARGABLE BASIS - dinesh</t>
  </si>
  <si>
    <t>4900015981</t>
  </si>
  <si>
    <t>4900016005</t>
  </si>
  <si>
    <t>NON CHARGEABLE BASIS - juit kewat</t>
  </si>
  <si>
    <t>4900016037</t>
  </si>
  <si>
    <t>NON CHARGEABLE BASIS - akber hussain</t>
  </si>
  <si>
    <t>4900016041</t>
  </si>
  <si>
    <t>NON CHARGEABLE BASIS - dinesh</t>
  </si>
  <si>
    <t>4900016044</t>
  </si>
  <si>
    <t>4900016046</t>
  </si>
  <si>
    <t>4900016145</t>
  </si>
  <si>
    <t>4900016147</t>
  </si>
  <si>
    <t>NON CHARGABLE BASIS - narendra singh</t>
  </si>
  <si>
    <t>4900016149</t>
  </si>
  <si>
    <t>4900016174</t>
  </si>
  <si>
    <t>4900016179</t>
  </si>
  <si>
    <t>4900016261</t>
  </si>
  <si>
    <t>4900016269</t>
  </si>
  <si>
    <t>4900016271</t>
  </si>
  <si>
    <t>4900016450</t>
  </si>
  <si>
    <t>NON CHARGABLE BASIS - lal babu sah</t>
  </si>
  <si>
    <t>4900016455</t>
  </si>
  <si>
    <t>non chargeble nasis juit kewat</t>
  </si>
  <si>
    <t>4900016461</t>
  </si>
  <si>
    <t>4900016472</t>
  </si>
  <si>
    <t>NON CHARGABLE BASIS - sameer</t>
  </si>
  <si>
    <t>4900016539</t>
  </si>
  <si>
    <t>4900016571</t>
  </si>
  <si>
    <t>4900016635</t>
  </si>
  <si>
    <t>4900016724</t>
  </si>
  <si>
    <t>4900016756</t>
  </si>
  <si>
    <t>4900016769</t>
  </si>
  <si>
    <t>4900016777</t>
  </si>
  <si>
    <t>non chargeble akbar</t>
  </si>
  <si>
    <t>4900016779</t>
  </si>
  <si>
    <t>non chargeble lal babbou</t>
  </si>
  <si>
    <t>4900016881</t>
  </si>
  <si>
    <t>non chargeble juit kawat</t>
  </si>
  <si>
    <t>4900017061</t>
  </si>
  <si>
    <t>Non chargeble lalbabu sah for  Dormitory at ETP</t>
  </si>
  <si>
    <t>4900017086</t>
  </si>
  <si>
    <t>NEW INSTALLATION-TWO ROOM SET G+3</t>
  </si>
  <si>
    <t>4900017213</t>
  </si>
  <si>
    <t>4900017258</t>
  </si>
  <si>
    <t>4900017274</t>
  </si>
  <si>
    <t>4900017278</t>
  </si>
  <si>
    <t>4900017431</t>
  </si>
  <si>
    <t>4900017442</t>
  </si>
  <si>
    <t>4900017651</t>
  </si>
  <si>
    <t>4900017653</t>
  </si>
  <si>
    <t>4900017655</t>
  </si>
  <si>
    <t>4900017660</t>
  </si>
  <si>
    <t>NON CHARGEABLE FOR sawroo</t>
  </si>
  <si>
    <t>4900017700</t>
  </si>
  <si>
    <t>4900017757</t>
  </si>
  <si>
    <t>NON CHARGEABLE BASIS-JUIT KEWAT</t>
  </si>
  <si>
    <t>4900017836</t>
  </si>
  <si>
    <t>NON CHARGABLE BASIS- akber husain</t>
  </si>
  <si>
    <t>4900017896</t>
  </si>
  <si>
    <t>4900017944</t>
  </si>
  <si>
    <t>ON LOAN  G+3 COLONY  ROOM NO.-48, GOVIND LAL, LAB</t>
  </si>
  <si>
    <t>4900017946</t>
  </si>
  <si>
    <t>4900017995</t>
  </si>
  <si>
    <t>4900017997</t>
  </si>
  <si>
    <t>4900017999</t>
  </si>
  <si>
    <t>4900018002</t>
  </si>
  <si>
    <t>NON CHARGABLE BASIS -lal babu sah</t>
  </si>
  <si>
    <t>4900018037</t>
  </si>
  <si>
    <t>NON CHARGABLE BASIS -narendra singh</t>
  </si>
  <si>
    <t>4900018145</t>
  </si>
  <si>
    <t>NON CHARGEABLE BASIS - Sawru Yadav</t>
  </si>
  <si>
    <t>4900018153</t>
  </si>
  <si>
    <t>4900018190</t>
  </si>
  <si>
    <t>4900018278</t>
  </si>
  <si>
    <t>NON CHARGABLE BESSIS narendra singh</t>
  </si>
  <si>
    <t>4900018398</t>
  </si>
  <si>
    <t>NON CHARGABLE BASIS -akber hussain paper plant</t>
  </si>
  <si>
    <t>4900018402</t>
  </si>
  <si>
    <t>4900018413</t>
  </si>
  <si>
    <t>4900018607</t>
  </si>
  <si>
    <t>4900018701</t>
  </si>
  <si>
    <t>4900018757</t>
  </si>
  <si>
    <t>NON CHARGABLE BESSIS akber husain</t>
  </si>
  <si>
    <t>4900018779</t>
  </si>
  <si>
    <t>4900018883</t>
  </si>
  <si>
    <t>4900018892</t>
  </si>
  <si>
    <t>4900018898</t>
  </si>
  <si>
    <t>4900018942</t>
  </si>
  <si>
    <t>non chargeble  bassis dinesh</t>
  </si>
  <si>
    <t>4900018947</t>
  </si>
  <si>
    <t>Non chargeble two room set collected by narendra</t>
  </si>
  <si>
    <t>4900018968</t>
  </si>
  <si>
    <t>4900018970</t>
  </si>
  <si>
    <t>4900018972</t>
  </si>
  <si>
    <t>non chargeble akbar for papar plant</t>
  </si>
  <si>
    <t>4900018978</t>
  </si>
  <si>
    <t>non chargeble tenhbha cane narendera</t>
  </si>
  <si>
    <t>4900018980</t>
  </si>
  <si>
    <t>non chargeble tenhbha token room narendera</t>
  </si>
  <si>
    <t>4900019085</t>
  </si>
  <si>
    <t>4900019103</t>
  </si>
  <si>
    <t>NEW INSTALLATION  RAIL SIDE COLONY</t>
  </si>
  <si>
    <t>4900019171</t>
  </si>
  <si>
    <t>4900019177</t>
  </si>
  <si>
    <t>Non chargeble basis JUIT KAWAT PAPAR PLANT</t>
  </si>
  <si>
    <t>4900019232</t>
  </si>
  <si>
    <t>4900019234</t>
  </si>
  <si>
    <t>4900019257</t>
  </si>
  <si>
    <t>4900019354</t>
  </si>
  <si>
    <t>NON CHARGEABLE BASIS-akbar housain</t>
  </si>
  <si>
    <t>4900019374</t>
  </si>
  <si>
    <t>4900019380</t>
  </si>
  <si>
    <t>NON CHARGEABLE BASIS-dinesh</t>
  </si>
  <si>
    <t>4900019453</t>
  </si>
  <si>
    <t>NON CHARGABLE BASIS -idinesh</t>
  </si>
  <si>
    <t>4900019457</t>
  </si>
  <si>
    <t>Non chargeble basis JUIT KAWAT dor metery</t>
  </si>
  <si>
    <t>4900019459</t>
  </si>
  <si>
    <t>4900019562</t>
  </si>
  <si>
    <t>NON CHARGEABLE BASIS-narendra singh</t>
  </si>
  <si>
    <t>4900019666</t>
  </si>
  <si>
    <t>4900019766</t>
  </si>
  <si>
    <t>4900019863</t>
  </si>
  <si>
    <t>4900019942</t>
  </si>
  <si>
    <t>4900019989</t>
  </si>
  <si>
    <t>4900020077</t>
  </si>
  <si>
    <t>Non chargeble basis RAMAVTAR-TWO ROOM SET G+3</t>
  </si>
  <si>
    <t>4900020162</t>
  </si>
  <si>
    <t>NEW INSTALLATION,</t>
  </si>
  <si>
    <t>4900020195</t>
  </si>
  <si>
    <t>NON CHARGEABLE BASIS -akber hussain</t>
  </si>
  <si>
    <t>4900020205</t>
  </si>
  <si>
    <t>4900020232</t>
  </si>
  <si>
    <t>G+3 COLONY ROOM NO.-33</t>
  </si>
  <si>
    <t>4900020293</t>
  </si>
  <si>
    <t>NON CHARGABLE BASIS- lal babu sah-TWO ROOM SET G+3</t>
  </si>
  <si>
    <t>4900020295</t>
  </si>
  <si>
    <t>4900020297</t>
  </si>
  <si>
    <t>Non chargeble basis Akbar PAPAR PLANT building</t>
  </si>
  <si>
    <t>4900020299</t>
  </si>
  <si>
    <t>non chargeble lal babbou Building work at ETP</t>
  </si>
  <si>
    <t>4900020350</t>
  </si>
  <si>
    <t>4900020397</t>
  </si>
  <si>
    <t>4900020637</t>
  </si>
  <si>
    <t>NON CHARGEABLE BASIS-dinesh-SPRAY POND DRAIN</t>
  </si>
  <si>
    <t>4900020872</t>
  </si>
  <si>
    <t>Non chargeble Ram Avatar Two room set</t>
  </si>
  <si>
    <t>4900021065</t>
  </si>
  <si>
    <t>4900021067</t>
  </si>
  <si>
    <t>4900021140</t>
  </si>
  <si>
    <t>non chargeble one room set g+3 raju gupta</t>
  </si>
  <si>
    <t>4900021177</t>
  </si>
  <si>
    <t>Non chargeble basis JUIT KAWAT</t>
  </si>
  <si>
    <t>4900021179</t>
  </si>
  <si>
    <t>4900021227</t>
  </si>
  <si>
    <t>NEW COLONY TWO ROOM SET</t>
  </si>
  <si>
    <t>4900021388</t>
  </si>
  <si>
    <t>4900021542</t>
  </si>
  <si>
    <t>4900021564</t>
  </si>
  <si>
    <t>non chargeble dinesh for drain work at ETP</t>
  </si>
  <si>
    <t>4900021568</t>
  </si>
  <si>
    <t>Non chargeble basis JUIT *Drain work in paper plan</t>
  </si>
  <si>
    <t>4900021570</t>
  </si>
  <si>
    <t>Non chargeble basis Akba *Boundary wall near W/sho</t>
  </si>
  <si>
    <t>4900021572</t>
  </si>
  <si>
    <t>4900021575</t>
  </si>
  <si>
    <t>non chargeble *Akbar*Building work in paper plant</t>
  </si>
  <si>
    <t>4900021588</t>
  </si>
  <si>
    <t>non chargeble *Juit* Building work at ETP</t>
  </si>
  <si>
    <t>4900021590</t>
  </si>
  <si>
    <t>4900021693</t>
  </si>
  <si>
    <t>4900021751</t>
  </si>
  <si>
    <t>4900021833</t>
  </si>
  <si>
    <t>4900021835</t>
  </si>
  <si>
    <t>NON CHARGABLE BASIS-subham associates</t>
  </si>
  <si>
    <t>4900021837</t>
  </si>
  <si>
    <t>NON CHARGABLE BASIS-narendra singh</t>
  </si>
  <si>
    <t>4900021839</t>
  </si>
  <si>
    <t>4900021906</t>
  </si>
  <si>
    <t>NON CHARGABLE BASIS-ramavtar</t>
  </si>
  <si>
    <t>4900021908</t>
  </si>
  <si>
    <t>4900021918</t>
  </si>
  <si>
    <t>NON CHARGABLE BASIS-sameer</t>
  </si>
  <si>
    <t>4900022097</t>
  </si>
  <si>
    <t>Non chargeable basis- narendra singh</t>
  </si>
  <si>
    <t>4900022252</t>
  </si>
  <si>
    <t>4900022256</t>
  </si>
  <si>
    <t>NON CHARGABLE BASIS-lakber hussain</t>
  </si>
  <si>
    <t>4900022264</t>
  </si>
  <si>
    <t>4900022298</t>
  </si>
  <si>
    <t>NON CHARGEABLE BASIS-dinesh-ROAD &amp; DRAIN SPRAY PON</t>
  </si>
  <si>
    <t>4900022378</t>
  </si>
  <si>
    <t>NON CHARGABLE BASIS-akber hussain</t>
  </si>
  <si>
    <t>4900022381</t>
  </si>
  <si>
    <t>NON CHARGABLE BASIS-lal babu sah dormatory e.t.p.</t>
  </si>
  <si>
    <t>4900022385</t>
  </si>
  <si>
    <t>4900022434</t>
  </si>
  <si>
    <t>NON CHARGEABLE BASIS- juit kewat</t>
  </si>
  <si>
    <t>4900022436</t>
  </si>
  <si>
    <t>4900022605</t>
  </si>
  <si>
    <t>4900022869</t>
  </si>
  <si>
    <t>Non chargeble one room set g+3 ramavtar</t>
  </si>
  <si>
    <t>4900022957</t>
  </si>
  <si>
    <t>NONCHARGABLE BASSIS-akber</t>
  </si>
  <si>
    <t>4900023078</t>
  </si>
  <si>
    <t>on non chargable bassis naeem -narendra singh</t>
  </si>
  <si>
    <t>4900023081</t>
  </si>
  <si>
    <t>on non chargable bassis naeem -juit kewat</t>
  </si>
  <si>
    <t>4900023117</t>
  </si>
  <si>
    <t>on non chargable bassis akber hussain paper plant</t>
  </si>
  <si>
    <t>4900023197</t>
  </si>
  <si>
    <t>on non chargable bassis -narendra singh one room s</t>
  </si>
  <si>
    <t>4900023311</t>
  </si>
  <si>
    <t>4900023503</t>
  </si>
  <si>
    <t>4900023505</t>
  </si>
  <si>
    <t>4900023514</t>
  </si>
  <si>
    <t>4900023518</t>
  </si>
  <si>
    <t>4900023672</t>
  </si>
  <si>
    <t>4900023678</t>
  </si>
  <si>
    <t>4900023693</t>
  </si>
  <si>
    <t>on non chargable bassis  -juit kewat</t>
  </si>
  <si>
    <t>4900023782</t>
  </si>
  <si>
    <t>on non chargable bassis  -narendra singh</t>
  </si>
  <si>
    <t>4900023785</t>
  </si>
  <si>
    <t>Non chargeble basis g+3 lal babbou sah</t>
  </si>
  <si>
    <t>4900023819</t>
  </si>
  <si>
    <t>4900023822</t>
  </si>
  <si>
    <t>4900023910</t>
  </si>
  <si>
    <t>on non chargable bassis dinesh</t>
  </si>
  <si>
    <t>4900024195</t>
  </si>
  <si>
    <t>4900024218</t>
  </si>
  <si>
    <t>4900024377</t>
  </si>
  <si>
    <t>4900024488</t>
  </si>
  <si>
    <t>4900024602</t>
  </si>
  <si>
    <t>4900024735</t>
  </si>
  <si>
    <t>4900024864</t>
  </si>
  <si>
    <t>non chargeble Building work at paper plant(akbar)</t>
  </si>
  <si>
    <t>4900024907</t>
  </si>
  <si>
    <t>4900024911</t>
  </si>
  <si>
    <t>4900024915</t>
  </si>
  <si>
    <t>on non chargable bassis  -lal babu sah</t>
  </si>
  <si>
    <t>4900025076</t>
  </si>
  <si>
    <t>on non chargable bassis- narendra sing</t>
  </si>
  <si>
    <t>4900025177</t>
  </si>
  <si>
    <t>Non chargeble basis papar plant drian juit</t>
  </si>
  <si>
    <t>4900025273</t>
  </si>
  <si>
    <t>4900025384</t>
  </si>
  <si>
    <t>Non chargeble basis gard room  nandkashor</t>
  </si>
  <si>
    <t>4900025396</t>
  </si>
  <si>
    <t>4900025573</t>
  </si>
  <si>
    <t>4900025579</t>
  </si>
  <si>
    <t>on non chargable bassis -narrebdra singh</t>
  </si>
  <si>
    <t>4900025684</t>
  </si>
  <si>
    <t>4900025697</t>
  </si>
  <si>
    <t>4900025895</t>
  </si>
  <si>
    <t>non chargable bassis one room set g+3 ramavtar</t>
  </si>
  <si>
    <t>4900025969</t>
  </si>
  <si>
    <t>on non chargable bassis -akber hussain</t>
  </si>
  <si>
    <t>4900025971</t>
  </si>
  <si>
    <t>on non chargable bassis akber hussain</t>
  </si>
  <si>
    <t>4900025987</t>
  </si>
  <si>
    <t>4900026086</t>
  </si>
  <si>
    <t>4900026088</t>
  </si>
  <si>
    <t>4900026095</t>
  </si>
  <si>
    <t>4900026203</t>
  </si>
  <si>
    <t>4900026348</t>
  </si>
  <si>
    <t>on non chargable bassis- lalbabu sah</t>
  </si>
  <si>
    <t>4900026358</t>
  </si>
  <si>
    <t>4900026462</t>
  </si>
  <si>
    <t>4900026575</t>
  </si>
  <si>
    <t>4900026654</t>
  </si>
  <si>
    <t>4900026657</t>
  </si>
  <si>
    <t>4900026779</t>
  </si>
  <si>
    <t>on non chargable bassis -lal babu sah</t>
  </si>
  <si>
    <t>4900026787</t>
  </si>
  <si>
    <t>4900026796</t>
  </si>
  <si>
    <t>4900026952</t>
  </si>
  <si>
    <t>Non chargeble basis g+3 akbar</t>
  </si>
  <si>
    <t>4900026954</t>
  </si>
  <si>
    <t>Non chargeble basis papar plant drian</t>
  </si>
  <si>
    <t>4900026974</t>
  </si>
  <si>
    <t>4900027074</t>
  </si>
  <si>
    <t>4900027099</t>
  </si>
  <si>
    <t>swami narayan hall</t>
  </si>
  <si>
    <t>4900027200</t>
  </si>
  <si>
    <t>4900027206</t>
  </si>
  <si>
    <t>4900027209</t>
  </si>
  <si>
    <t>4900027252</t>
  </si>
  <si>
    <t>Faridabad khoti,CWIP - ADMIN BUILDING</t>
  </si>
  <si>
    <t>4900027439</t>
  </si>
  <si>
    <t>Non chargeble basis e t p road dinesh</t>
  </si>
  <si>
    <t>4900027441</t>
  </si>
  <si>
    <t>NON CHARGEABLE new godown etp *lokpati singh*</t>
  </si>
  <si>
    <t>4900027449</t>
  </si>
  <si>
    <t>4900027451</t>
  </si>
  <si>
    <t>4900027500</t>
  </si>
  <si>
    <t>Non chargeble New godown ETP *Lokpati singh*</t>
  </si>
  <si>
    <t>4900027513</t>
  </si>
  <si>
    <t>Non chargeble one room set g+3 narendra singh</t>
  </si>
  <si>
    <t>4900027618</t>
  </si>
  <si>
    <t>4900027620</t>
  </si>
  <si>
    <t>4900027745</t>
  </si>
  <si>
    <t>4900027819</t>
  </si>
  <si>
    <t>4900027823</t>
  </si>
  <si>
    <t>Non chargeble new godowm lokpath</t>
  </si>
  <si>
    <t>4900027929</t>
  </si>
  <si>
    <t>on non chargable bassis  -juit kewat ETP DORMATORY</t>
  </si>
  <si>
    <t>4900027947</t>
  </si>
  <si>
    <t>Non chargeble basis g+3 PAPAR PLANT ISLAM ANSARI</t>
  </si>
  <si>
    <t>4900028009</t>
  </si>
  <si>
    <t>4900028090</t>
  </si>
  <si>
    <t>on non chargable bassis dinesh road &amp; drain</t>
  </si>
  <si>
    <t>4900028106</t>
  </si>
  <si>
    <t>Non chargeble basis g+3  one room set narendera</t>
  </si>
  <si>
    <t>4900028110</t>
  </si>
  <si>
    <t>Non chargeble New new godown omparkesh</t>
  </si>
  <si>
    <t>4900028186</t>
  </si>
  <si>
    <t>on non chargable bassis -akber husain</t>
  </si>
  <si>
    <t>4900028188</t>
  </si>
  <si>
    <t>4900028200</t>
  </si>
  <si>
    <t>Non chargeble New new godown *Vishal*</t>
  </si>
  <si>
    <t>4900028203</t>
  </si>
  <si>
    <t>4900028244</t>
  </si>
  <si>
    <t>Non chargeble TOW room set g+3 narendra singh</t>
  </si>
  <si>
    <t>4900028249</t>
  </si>
  <si>
    <t>4900028254</t>
  </si>
  <si>
    <t>on non chargable bassis  -juit kewat paper plant</t>
  </si>
  <si>
    <t>4900028258</t>
  </si>
  <si>
    <t>4900028358</t>
  </si>
  <si>
    <t>on non chargable bassi -narendra singh</t>
  </si>
  <si>
    <t>4900028380</t>
  </si>
  <si>
    <t>4900028455</t>
  </si>
  <si>
    <t>onchargable bassis -bablu</t>
  </si>
  <si>
    <t>4900028482</t>
  </si>
  <si>
    <t>4900028568</t>
  </si>
  <si>
    <t>on non chargable bassi -dinesh</t>
  </si>
  <si>
    <t>4900028572</t>
  </si>
  <si>
    <t>onchargable bassis -mukesh kumar chaudhary e.t.p.</t>
  </si>
  <si>
    <t>4900028600</t>
  </si>
  <si>
    <t>onchargable bassis -akber hussain</t>
  </si>
  <si>
    <t>4900028602</t>
  </si>
  <si>
    <t>4900028615</t>
  </si>
  <si>
    <t>on non chargable bassi -narendra singh one room se</t>
  </si>
  <si>
    <t>4900028775</t>
  </si>
  <si>
    <t>4900028794</t>
  </si>
  <si>
    <t>4900028848</t>
  </si>
  <si>
    <t>4900028855</t>
  </si>
  <si>
    <t>4900028892</t>
  </si>
  <si>
    <t>on non chargable bassi -lal babu sah</t>
  </si>
  <si>
    <t>4900028901</t>
  </si>
  <si>
    <t>4900029003</t>
  </si>
  <si>
    <t>Non chargeble TOW room set g+3 raj kumar</t>
  </si>
  <si>
    <t>4900029005</t>
  </si>
  <si>
    <t>4900029014</t>
  </si>
  <si>
    <t>on non chargable bassi -lnarendra singh one room</t>
  </si>
  <si>
    <t>4900029091</t>
  </si>
  <si>
    <t>Non chargeble basis new molesess tank anuj jain</t>
  </si>
  <si>
    <t>4900029099</t>
  </si>
  <si>
    <t>Non chargeble papar plant g+3 akbar</t>
  </si>
  <si>
    <t>4900029101</t>
  </si>
  <si>
    <t>4900029103</t>
  </si>
  <si>
    <t>Non chargeble papar plant g+3 lal babou sah</t>
  </si>
  <si>
    <t>4900029120</t>
  </si>
  <si>
    <t>4900029131</t>
  </si>
  <si>
    <t>onchargable bassis -Dineh etp road spray pond</t>
  </si>
  <si>
    <t>4900029157</t>
  </si>
  <si>
    <t>4900029192</t>
  </si>
  <si>
    <t>onchargable bassis -mahboob alam</t>
  </si>
  <si>
    <t>4900029204</t>
  </si>
  <si>
    <t>Non chargeble e t p  g+3 lal babou sah</t>
  </si>
  <si>
    <t>4900029215</t>
  </si>
  <si>
    <t>onchargable bassis -akber hussain paper plant buil</t>
  </si>
  <si>
    <t>4900029244</t>
  </si>
  <si>
    <t>4900029246</t>
  </si>
  <si>
    <t>4900029249</t>
  </si>
  <si>
    <t>on non chargable bassis -juit</t>
  </si>
  <si>
    <t>4900029252</t>
  </si>
  <si>
    <t>on non chargable bassis -DINESH</t>
  </si>
  <si>
    <t>4900029257</t>
  </si>
  <si>
    <t>4900029264</t>
  </si>
  <si>
    <t>4900029309</t>
  </si>
  <si>
    <t>4900029332</t>
  </si>
  <si>
    <t>4900029334</t>
  </si>
  <si>
    <t>4900029389</t>
  </si>
  <si>
    <t>4900029451</t>
  </si>
  <si>
    <t>on non chargable bassi -lal babu sah etp building</t>
  </si>
  <si>
    <t>4900029466</t>
  </si>
  <si>
    <t>onchargable bassis -narendra singh</t>
  </si>
  <si>
    <t>4900029468</t>
  </si>
  <si>
    <t>4900029524</t>
  </si>
  <si>
    <t>onchargable bassis -MEHBOOB ALAM</t>
  </si>
  <si>
    <t>4900029526</t>
  </si>
  <si>
    <t>onchargable bassis -Dinesh etp  road spray pond</t>
  </si>
  <si>
    <t>4900029528</t>
  </si>
  <si>
    <t>4900029586</t>
  </si>
  <si>
    <t>onchargable bassis -ramavtar one room set g+3</t>
  </si>
  <si>
    <t>4900029588</t>
  </si>
  <si>
    <t>4900029590</t>
  </si>
  <si>
    <t>4900029659</t>
  </si>
  <si>
    <t>FOR CLEANING WORK</t>
  </si>
  <si>
    <t>4900029661</t>
  </si>
  <si>
    <t>FOR AUDITORIUM</t>
  </si>
  <si>
    <t>4900029698</t>
  </si>
  <si>
    <t>MATERIAL USED IN HEAD OFFICE/Already adjustment</t>
  </si>
  <si>
    <t>5100000470</t>
  </si>
  <si>
    <t>RE</t>
  </si>
  <si>
    <t>4200006146</t>
  </si>
  <si>
    <t>5100000472</t>
  </si>
  <si>
    <t>4200006167</t>
  </si>
  <si>
    <t>5100000475</t>
  </si>
  <si>
    <t>4200006165</t>
  </si>
  <si>
    <t>5100000622</t>
  </si>
  <si>
    <t>5100000624</t>
  </si>
  <si>
    <t>5100001584</t>
  </si>
  <si>
    <t>4200006268</t>
  </si>
  <si>
    <t>5100001586</t>
  </si>
  <si>
    <t>4200006227</t>
  </si>
  <si>
    <t>5100001601</t>
  </si>
  <si>
    <t>4200006266</t>
  </si>
  <si>
    <t>5100001750</t>
  </si>
  <si>
    <t>4200006225</t>
  </si>
  <si>
    <t>5100001753</t>
  </si>
  <si>
    <t>5100001756</t>
  </si>
  <si>
    <t>5100001767</t>
  </si>
  <si>
    <t>4200006322</t>
  </si>
  <si>
    <t>5100001769</t>
  </si>
  <si>
    <t>4200006321</t>
  </si>
  <si>
    <t>5100001875</t>
  </si>
  <si>
    <t>4200006323</t>
  </si>
  <si>
    <t>5100001882</t>
  </si>
  <si>
    <t>4200006224</t>
  </si>
  <si>
    <t>5100001884</t>
  </si>
  <si>
    <t>4200006320</t>
  </si>
  <si>
    <t>5100002269</t>
  </si>
  <si>
    <t>4200006469</t>
  </si>
  <si>
    <t>5100002271</t>
  </si>
  <si>
    <t>4200006466</t>
  </si>
  <si>
    <t>5100002283</t>
  </si>
  <si>
    <t>4200006470</t>
  </si>
  <si>
    <t>5100002288</t>
  </si>
  <si>
    <t>4200006471</t>
  </si>
  <si>
    <t>5100002293</t>
  </si>
  <si>
    <t>4200006441</t>
  </si>
  <si>
    <t>5100002323</t>
  </si>
  <si>
    <t>4300000004</t>
  </si>
  <si>
    <t>5100002454</t>
  </si>
  <si>
    <t>4200006467</t>
  </si>
  <si>
    <t>5100002655</t>
  </si>
  <si>
    <t>4200006609</t>
  </si>
  <si>
    <t>5100002657</t>
  </si>
  <si>
    <t>4200006608</t>
  </si>
  <si>
    <t>5100002660</t>
  </si>
  <si>
    <t>4200006617</t>
  </si>
  <si>
    <t>5100002708</t>
  </si>
  <si>
    <t>4200006691</t>
  </si>
  <si>
    <t>5100002710</t>
  </si>
  <si>
    <t>4200006694</t>
  </si>
  <si>
    <t>5100002722</t>
  </si>
  <si>
    <t>4200006674</t>
  </si>
  <si>
    <t>5100002725</t>
  </si>
  <si>
    <t>4200006692</t>
  </si>
  <si>
    <t>5100002812</t>
  </si>
  <si>
    <t>4200006675</t>
  </si>
  <si>
    <t>5100003013</t>
  </si>
  <si>
    <t>4200006835</t>
  </si>
  <si>
    <t>5100003016</t>
  </si>
  <si>
    <t>4200006838</t>
  </si>
  <si>
    <t>5100003495</t>
  </si>
  <si>
    <t>4200006614</t>
  </si>
  <si>
    <t>5100003739</t>
  </si>
  <si>
    <t>4200007133</t>
  </si>
  <si>
    <t>5100004279</t>
  </si>
  <si>
    <t>4200007441</t>
  </si>
  <si>
    <t>5100004418</t>
  </si>
  <si>
    <t>4200007351</t>
  </si>
  <si>
    <t>5100004421</t>
  </si>
  <si>
    <t>4200007339</t>
  </si>
  <si>
    <t>5100004423</t>
  </si>
  <si>
    <t>4200007352</t>
  </si>
  <si>
    <t>5100004535</t>
  </si>
  <si>
    <t>4200007463</t>
  </si>
  <si>
    <t>5100004580</t>
  </si>
  <si>
    <t>4200007539</t>
  </si>
  <si>
    <t>5100004838</t>
  </si>
  <si>
    <t>4200007557</t>
  </si>
  <si>
    <t>5100005086</t>
  </si>
  <si>
    <t>4200007749</t>
  </si>
  <si>
    <t>10000541</t>
  </si>
  <si>
    <t>5100005233</t>
  </si>
  <si>
    <t>4200007730</t>
  </si>
  <si>
    <t>5100005250</t>
  </si>
  <si>
    <t>4200007750</t>
  </si>
  <si>
    <t>10000580</t>
  </si>
  <si>
    <t>5100005278</t>
  </si>
  <si>
    <t>4200002698</t>
  </si>
  <si>
    <t>10000386</t>
  </si>
  <si>
    <t>5100005312</t>
  </si>
  <si>
    <t>4200007895</t>
  </si>
  <si>
    <t>5100005459</t>
  </si>
  <si>
    <t>4200006247</t>
  </si>
  <si>
    <t>10000550</t>
  </si>
  <si>
    <t>5100005485</t>
  </si>
  <si>
    <t>4200006237</t>
  </si>
  <si>
    <t>10000544</t>
  </si>
  <si>
    <t>100003382</t>
  </si>
  <si>
    <t>100003384</t>
  </si>
  <si>
    <t>100003386</t>
  </si>
  <si>
    <t>100003388</t>
  </si>
  <si>
    <t>100003390</t>
  </si>
  <si>
    <t>100003394</t>
  </si>
  <si>
    <t>100003515</t>
  </si>
  <si>
    <t>Being Asset Wrongly Capitalised before actual use</t>
  </si>
  <si>
    <t>100003527</t>
  </si>
  <si>
    <t>Being Asset wrongly capitalised before actual use</t>
  </si>
  <si>
    <t>100008100</t>
  </si>
  <si>
    <t>Rectification</t>
  </si>
  <si>
    <t>100008102</t>
  </si>
  <si>
    <t>Being Material issued in wrong asset code rectifie</t>
  </si>
  <si>
    <t>100008107</t>
  </si>
  <si>
    <t>100008111</t>
  </si>
  <si>
    <t>100008288</t>
  </si>
  <si>
    <t>100008290</t>
  </si>
  <si>
    <t>100008292</t>
  </si>
  <si>
    <t>100008297</t>
  </si>
  <si>
    <t>Being Transformer Wrongly debited in R&amp;M trf to CA</t>
  </si>
  <si>
    <t>100008299</t>
  </si>
  <si>
    <t>100012579</t>
  </si>
  <si>
    <t>100015105</t>
  </si>
  <si>
    <t>Being Expense of Molasses Tank Kacha Pit as no lon</t>
  </si>
  <si>
    <t>100015107</t>
  </si>
  <si>
    <t>Being Hydra Capitalised as put to use</t>
  </si>
  <si>
    <t>100015109</t>
  </si>
  <si>
    <t>Being Vaccum Filter Station Capitalised</t>
  </si>
  <si>
    <t>100015111</t>
  </si>
  <si>
    <t>Being milk of Lime Station Capitalised</t>
  </si>
  <si>
    <t>100015113</t>
  </si>
  <si>
    <t>Being R&amp;M of Curtain condensr trnf from wrong</t>
  </si>
  <si>
    <t>100015115</t>
  </si>
  <si>
    <t>Being Curtain Condenser &amp; air ejector capitalised</t>
  </si>
  <si>
    <t>100015122</t>
  </si>
  <si>
    <t>Being Weighbridge Capitalised</t>
  </si>
  <si>
    <t>100015124</t>
  </si>
  <si>
    <t>Being EOT Crane CURRENT COLLECTOR FOR CANE UNLOADE</t>
  </si>
  <si>
    <t>100015126</t>
  </si>
  <si>
    <t>Being HYDRAULIC CANE UNLOADER FOR 5 TON SWL Capita</t>
  </si>
  <si>
    <t>100015128</t>
  </si>
  <si>
    <t>Being Excavtion near STP transfer to R&amp;M wrongly c</t>
  </si>
  <si>
    <t>100015131</t>
  </si>
  <si>
    <t>Being Spray Pond Addition Capitalised</t>
  </si>
  <si>
    <t>100015145</t>
  </si>
  <si>
    <t>Being Smart Weighing System capitalised in Wrong A</t>
  </si>
  <si>
    <t>100015147</t>
  </si>
  <si>
    <t>100015149</t>
  </si>
  <si>
    <t>100015151</t>
  </si>
  <si>
    <t>100015153</t>
  </si>
  <si>
    <t>Being Software from amity wrongly classfied in Ami</t>
  </si>
  <si>
    <t>100015155</t>
  </si>
  <si>
    <t>100015157</t>
  </si>
  <si>
    <t>Being software from Avery India wrongly classified</t>
  </si>
  <si>
    <t>100015159</t>
  </si>
  <si>
    <t>Being Weighbridge new smart system capitalised</t>
  </si>
  <si>
    <t>4900001423</t>
  </si>
  <si>
    <t>non Chargeable Basis sunil</t>
  </si>
  <si>
    <t>4900001717</t>
  </si>
  <si>
    <t>NON CHARGEABLE BASIS.   dinesh</t>
  </si>
  <si>
    <t>4900001853</t>
  </si>
  <si>
    <t>4900001872</t>
  </si>
  <si>
    <t>4900001883</t>
  </si>
  <si>
    <t>4900001919</t>
  </si>
  <si>
    <t>4900001939</t>
  </si>
  <si>
    <t>4900001975</t>
  </si>
  <si>
    <t>NON CHARGEABLE BASIS juit kewat clarifier42</t>
  </si>
  <si>
    <t>4900001995</t>
  </si>
  <si>
    <t>4900002041</t>
  </si>
  <si>
    <t>NON CHARGEABLE BASIS dinesh</t>
  </si>
  <si>
    <t>4900002074</t>
  </si>
  <si>
    <t>4900002158</t>
  </si>
  <si>
    <t>4900002172</t>
  </si>
  <si>
    <t>4900002232</t>
  </si>
  <si>
    <t>4900002283</t>
  </si>
  <si>
    <t>4900002325</t>
  </si>
  <si>
    <t>4900002472</t>
  </si>
  <si>
    <t>4900002769</t>
  </si>
  <si>
    <t>4900002771</t>
  </si>
  <si>
    <t>4900002883</t>
  </si>
  <si>
    <t>4900002915</t>
  </si>
  <si>
    <t>NON CHARGEABLE BASIS.  lal babbu sah</t>
  </si>
  <si>
    <t>4900002982</t>
  </si>
  <si>
    <t>4900003044</t>
  </si>
  <si>
    <t>NON CHARGEABLE BASIS. akbar husan</t>
  </si>
  <si>
    <t>4900003048</t>
  </si>
  <si>
    <t>4900003066</t>
  </si>
  <si>
    <t>4900003222</t>
  </si>
  <si>
    <t>4900003228</t>
  </si>
  <si>
    <t>4900003237</t>
  </si>
  <si>
    <t>4900003275</t>
  </si>
  <si>
    <t>4900003364</t>
  </si>
  <si>
    <t>4900003373</t>
  </si>
  <si>
    <t>4900003377</t>
  </si>
  <si>
    <t>4900003397</t>
  </si>
  <si>
    <t>4900003403</t>
  </si>
  <si>
    <t>NON CHARGEABLE BASIS.juit kewat</t>
  </si>
  <si>
    <t>4900003423</t>
  </si>
  <si>
    <t>4900003458</t>
  </si>
  <si>
    <t>NON CHARGEABLE BASIS.  anuj kumar jain</t>
  </si>
  <si>
    <t>4900003499</t>
  </si>
  <si>
    <t>NON CHARGEABLE akber husainNEW JUICE CLARIFIER 42"</t>
  </si>
  <si>
    <t>4900003503</t>
  </si>
  <si>
    <t>4900003561</t>
  </si>
  <si>
    <t>NON CHARGEABLE BASISlalbabbuNEW JUICE CLARIFIER42"</t>
  </si>
  <si>
    <t>4900003590</t>
  </si>
  <si>
    <t>NON CHARGEABLE BASIS.  lalbabbu</t>
  </si>
  <si>
    <t>4900003639</t>
  </si>
  <si>
    <t>NON CHARGEABLE BASISdinesh ramCWIP- NEW JUICE CLAR</t>
  </si>
  <si>
    <t>4900003797</t>
  </si>
  <si>
    <t>100 T  KATA</t>
  </si>
  <si>
    <t>4900003855</t>
  </si>
  <si>
    <t>4900003886</t>
  </si>
  <si>
    <t>NON CHARGEABLE BASIS.dinesh ramCWIP- NEW JUICE CLA</t>
  </si>
  <si>
    <t>4900003948</t>
  </si>
  <si>
    <t>4900003981</t>
  </si>
  <si>
    <t>NON CHARGEABLE BASIS.  ramavtarCWIP- NEW JUICE CLA</t>
  </si>
  <si>
    <t>4900003983</t>
  </si>
  <si>
    <t>NON CHARGEABLE BASIS.  lalbabbuCWIP- NEW JUICE CLA</t>
  </si>
  <si>
    <t>4900004038</t>
  </si>
  <si>
    <t>NON CHARGEABLE BASIS -ASLAMCWIP-MILK OF LIME</t>
  </si>
  <si>
    <t>4900004046</t>
  </si>
  <si>
    <t>NON CHARGEABLE BASIS.raju guptaNEW JUICE CLA-42'</t>
  </si>
  <si>
    <t>NON CHARGEABLE BASIS.raju gupta NEW JUICE CLA-42'</t>
  </si>
  <si>
    <t>NON CHARGEABLE BASISraju gupta-NEW JUICE CLA-42'</t>
  </si>
  <si>
    <t>4900004115</t>
  </si>
  <si>
    <t>4900004219</t>
  </si>
  <si>
    <t>NON CHARGEABLE BASIS.akber husainNEW JUICE CAL-42'</t>
  </si>
  <si>
    <t>4900004234</t>
  </si>
  <si>
    <t>4900004261</t>
  </si>
  <si>
    <t>non chargeble for etp gate</t>
  </si>
  <si>
    <t>4900004264</t>
  </si>
  <si>
    <t>NON CHARGEABLE BASIS</t>
  </si>
  <si>
    <t>4900004314</t>
  </si>
  <si>
    <t>NON CHARGEABLE BASIS dinesh ram VACUUM FILTER STAT</t>
  </si>
  <si>
    <t>4900004330</t>
  </si>
  <si>
    <t>NON CHARGEABLE BASIS.  lalbabbuCWIP-MILK OF LIME</t>
  </si>
  <si>
    <t>4900004383</t>
  </si>
  <si>
    <t>4900004385</t>
  </si>
  <si>
    <t>4900004387</t>
  </si>
  <si>
    <t>NON CHARGEABLE BASIS  rajugupta</t>
  </si>
  <si>
    <t>4900004414</t>
  </si>
  <si>
    <t>NON CHARGEABLE BASIS.akber husain-VACUUM FILTER ST</t>
  </si>
  <si>
    <t>4900004501</t>
  </si>
  <si>
    <t>4900004601</t>
  </si>
  <si>
    <t>4900004604</t>
  </si>
  <si>
    <t>4900004609</t>
  </si>
  <si>
    <t>4900004611</t>
  </si>
  <si>
    <t>4900004648</t>
  </si>
  <si>
    <t>NON CHARGEABLE FOR TAUFEEQ</t>
  </si>
  <si>
    <t>4900004657</t>
  </si>
  <si>
    <t>4900004678</t>
  </si>
  <si>
    <t>4900004680</t>
  </si>
  <si>
    <t>4900004682</t>
  </si>
  <si>
    <t>4900004715</t>
  </si>
  <si>
    <t>4900004746</t>
  </si>
  <si>
    <t>NON CHARGEABLE FOR UNIVERSAL</t>
  </si>
  <si>
    <t>4900004781</t>
  </si>
  <si>
    <t>non Chargeable Basis manoj</t>
  </si>
  <si>
    <t>4900004811</t>
  </si>
  <si>
    <t>4900004813</t>
  </si>
  <si>
    <t>4900004830</t>
  </si>
  <si>
    <t>4900004880</t>
  </si>
  <si>
    <t>4900004882</t>
  </si>
  <si>
    <t>4900004901</t>
  </si>
  <si>
    <t>NON CHAR BASIS -AKABAR -VACCUM FILTER STATION</t>
  </si>
  <si>
    <t>4900004903</t>
  </si>
  <si>
    <t>NON Char baisi -akbar-CWIP-MILK OF LIME</t>
  </si>
  <si>
    <t>4900004952</t>
  </si>
  <si>
    <t>4900004993</t>
  </si>
  <si>
    <t>4900005006</t>
  </si>
  <si>
    <t>4900005008</t>
  </si>
  <si>
    <t>4900005054</t>
  </si>
  <si>
    <t>4900005066</t>
  </si>
  <si>
    <t>4900005068</t>
  </si>
  <si>
    <t>4900005133</t>
  </si>
  <si>
    <t>4900005227</t>
  </si>
  <si>
    <t>4900005246</t>
  </si>
  <si>
    <t>4900005248</t>
  </si>
  <si>
    <t>4900005356</t>
  </si>
  <si>
    <t>4900005483</t>
  </si>
  <si>
    <t>NON CHARGEABLE BASIS-VACCUM FILTER STATION</t>
  </si>
  <si>
    <t>4900005508</t>
  </si>
  <si>
    <t>NON CHARGEABLE BASIS-Masroor khan- vaccum filter s</t>
  </si>
  <si>
    <t>4900005574</t>
  </si>
  <si>
    <t>4900005693</t>
  </si>
  <si>
    <t>4900005714</t>
  </si>
  <si>
    <t>NON CHARGEABLE BASIS-For lime station (Aslam)</t>
  </si>
  <si>
    <t>4900005772</t>
  </si>
  <si>
    <t>4900005776</t>
  </si>
  <si>
    <t>4900005854</t>
  </si>
  <si>
    <t>non Chargeable Basis sunil-CURTAIN CONDENSOR &amp; AIR</t>
  </si>
  <si>
    <t>4900005905</t>
  </si>
  <si>
    <t>4900006087</t>
  </si>
  <si>
    <t>NON CHARGEABLE BASIS- Anuj</t>
  </si>
  <si>
    <t>4900006138</t>
  </si>
  <si>
    <t>non        CHARGEABLE BASIS -universal havy en</t>
  </si>
  <si>
    <t>4900006148</t>
  </si>
  <si>
    <t>non Chargeable Basis anuj</t>
  </si>
  <si>
    <t>4900006165</t>
  </si>
  <si>
    <t>4900006169</t>
  </si>
  <si>
    <t>NON CHARGEABLE BASIS-Aslam</t>
  </si>
  <si>
    <t>4900006243</t>
  </si>
  <si>
    <t>4900006274</t>
  </si>
  <si>
    <t>non chargeble lime station</t>
  </si>
  <si>
    <t>4900006382</t>
  </si>
  <si>
    <t>4900006480</t>
  </si>
  <si>
    <t>NON CHARGEABLE BASIS-Anuj</t>
  </si>
  <si>
    <t>4900006592</t>
  </si>
  <si>
    <t>4900006660</t>
  </si>
  <si>
    <t>non chargable basis NARENDRA SINGH-vacum filter st</t>
  </si>
  <si>
    <t>4900006674</t>
  </si>
  <si>
    <t>NON CHARGEABLE BASIS - Dinesh</t>
  </si>
  <si>
    <t>4900006681</t>
  </si>
  <si>
    <t>NON CHARGABLE BESSIS DINESH</t>
  </si>
  <si>
    <t>4900006758</t>
  </si>
  <si>
    <t>non chargable basis dinesh</t>
  </si>
  <si>
    <t>4900006816</t>
  </si>
  <si>
    <t>4900006834</t>
  </si>
  <si>
    <t>NON CHARGEABLE BASIS-universal havy engg</t>
  </si>
  <si>
    <t>4900006836</t>
  </si>
  <si>
    <t>non chargable dinesh ram</t>
  </si>
  <si>
    <t>4900006852</t>
  </si>
  <si>
    <t>4900006862</t>
  </si>
  <si>
    <t>4900006870</t>
  </si>
  <si>
    <t>4900006913</t>
  </si>
  <si>
    <t>non chargable dinesh ram-WEIGHBRIDGE CAP. 100 TON</t>
  </si>
  <si>
    <t>4900007131</t>
  </si>
  <si>
    <t>4900007149</t>
  </si>
  <si>
    <t>4900007183</t>
  </si>
  <si>
    <t>4900007192</t>
  </si>
  <si>
    <t>4900007202</t>
  </si>
  <si>
    <t>NON CHARGEABLE BASIS  dinesh ram</t>
  </si>
  <si>
    <t>4900007283</t>
  </si>
  <si>
    <t>4900007319</t>
  </si>
  <si>
    <t>4900007398</t>
  </si>
  <si>
    <t>4900007491</t>
  </si>
  <si>
    <t>non Chargeable Basis milind</t>
  </si>
  <si>
    <t>4900007535</t>
  </si>
  <si>
    <t>4900007539</t>
  </si>
  <si>
    <t>4900007596</t>
  </si>
  <si>
    <t>non chargable basis . raju gupta</t>
  </si>
  <si>
    <t>4900007614</t>
  </si>
  <si>
    <t>non chargeble RAJU GUPTA-CWIP:-VACUUM FILTER STATI</t>
  </si>
  <si>
    <t>4900007694</t>
  </si>
  <si>
    <t>NON CHARGEABLE BASIS-Aslam-MILK OF LIME</t>
  </si>
  <si>
    <t>4900007761</t>
  </si>
  <si>
    <t>4900007798</t>
  </si>
  <si>
    <t>4900007809</t>
  </si>
  <si>
    <t>NON CHARGEABLE BASIS- ASLAM-for milk of lime</t>
  </si>
  <si>
    <t>4900007873</t>
  </si>
  <si>
    <t>4900007891</t>
  </si>
  <si>
    <t>NON CHARGEABLE BASIS- ASLAM</t>
  </si>
  <si>
    <t>4900007899</t>
  </si>
  <si>
    <t>NON CHARGEABLE BASIS-Aslam-FOR MILK OF LIME</t>
  </si>
  <si>
    <t>4900007903</t>
  </si>
  <si>
    <t>4900007905</t>
  </si>
  <si>
    <t>4900007957</t>
  </si>
  <si>
    <t>4900007963</t>
  </si>
  <si>
    <t>4900007999</t>
  </si>
  <si>
    <t>4900008001</t>
  </si>
  <si>
    <t>4900008029</t>
  </si>
  <si>
    <t>NON CHARGEABLE BASIS- om fabrication</t>
  </si>
  <si>
    <t>4900008031</t>
  </si>
  <si>
    <t>4900008059</t>
  </si>
  <si>
    <t>4900008103</t>
  </si>
  <si>
    <t>4900008142</t>
  </si>
  <si>
    <t>NON CHARGEABLE BASIS- ASLAM-FOR MILK OF LIME</t>
  </si>
  <si>
    <t>NON CHARGEABLE BASIS- ASLAM--FOR MILK OF LIME</t>
  </si>
  <si>
    <t>4900008181</t>
  </si>
  <si>
    <t>4900008190</t>
  </si>
  <si>
    <t>4900008194</t>
  </si>
  <si>
    <t>4900008217</t>
  </si>
  <si>
    <t>4900008277</t>
  </si>
  <si>
    <t>4900008279</t>
  </si>
  <si>
    <t>NON CHARGEABLE BASIS-Aslam-CWIP-MILK OF LIME</t>
  </si>
  <si>
    <t>4900008300</t>
  </si>
  <si>
    <t>4900008326</t>
  </si>
  <si>
    <t>4900008328</t>
  </si>
  <si>
    <t>4900008436</t>
  </si>
  <si>
    <t>NONRGEABLE BASIS -ASLAM-CWIP-MILK OF LIME</t>
  </si>
  <si>
    <t>4900008444</t>
  </si>
  <si>
    <t>4900008499</t>
  </si>
  <si>
    <t>4900008517</t>
  </si>
  <si>
    <t>4900008598</t>
  </si>
  <si>
    <t>4900008723</t>
  </si>
  <si>
    <t>NONRGEABLE BASIS -UNI</t>
  </si>
  <si>
    <t>4900008796</t>
  </si>
  <si>
    <t>non chargable basis lal babbu sah-CWIP-MILK OF LIM</t>
  </si>
  <si>
    <t>4900008818</t>
  </si>
  <si>
    <t>non chargable basis dinesh-CWIP:-VACUUM FILTER STA</t>
  </si>
  <si>
    <t>4900008831</t>
  </si>
  <si>
    <t>NON chargeable basis- aslam-CWIP-MILK OF LIME</t>
  </si>
  <si>
    <t>4900008895</t>
  </si>
  <si>
    <t>4900008902</t>
  </si>
  <si>
    <t>4900008930</t>
  </si>
  <si>
    <t>4900008932</t>
  </si>
  <si>
    <t>4900008950</t>
  </si>
  <si>
    <t>NON chargeable basis- aslam</t>
  </si>
  <si>
    <t>4900008984</t>
  </si>
  <si>
    <t>4900008999</t>
  </si>
  <si>
    <t>4900009014</t>
  </si>
  <si>
    <t>NONRGEABLE BASIS -ASLAM</t>
  </si>
  <si>
    <t>4900009018</t>
  </si>
  <si>
    <t>4900009055</t>
  </si>
  <si>
    <t>4900009066</t>
  </si>
  <si>
    <t>manjoor ali</t>
  </si>
  <si>
    <t>4900009068</t>
  </si>
  <si>
    <t>4900009075</t>
  </si>
  <si>
    <t>NONRGEABLE BASIS -UNIVESHAL</t>
  </si>
  <si>
    <t>4900009111</t>
  </si>
  <si>
    <t>4900009113</t>
  </si>
  <si>
    <t>NON CHARGEABLE BASIS- ANUJ</t>
  </si>
  <si>
    <t>4900009119</t>
  </si>
  <si>
    <t>NON CHARGEABLE BASIS- ANUJ-VACUUM FILTER STATION</t>
  </si>
  <si>
    <t>4900009131</t>
  </si>
  <si>
    <t>NON CHARGEABLE BASIS- MASROOR KHAN</t>
  </si>
  <si>
    <t>4900009139</t>
  </si>
  <si>
    <t>NON CHARGEABLE BASIS-Aslam-VACUUM FILTER STATION</t>
  </si>
  <si>
    <t>4900009143</t>
  </si>
  <si>
    <t>NON CHARGEABLE BASIS-Aslam-CWIP:-VACUUM FILTER STA</t>
  </si>
  <si>
    <t>4900009159</t>
  </si>
  <si>
    <t>4900009164</t>
  </si>
  <si>
    <t>4900009210</t>
  </si>
  <si>
    <t>4900009231</t>
  </si>
  <si>
    <t>4900009247</t>
  </si>
  <si>
    <t>4900009287</t>
  </si>
  <si>
    <t>Non Chargable basis-CWIP:-VACUUM FILTER STATION</t>
  </si>
  <si>
    <t>4900009290</t>
  </si>
  <si>
    <t>NON CHARGABLE BASISI-CWIP:-VACUUM FILTER STATION</t>
  </si>
  <si>
    <t>NON CHARGABLE BASIS-CWIP:-VACUUM FILTER STATION</t>
  </si>
  <si>
    <t>4900009303</t>
  </si>
  <si>
    <t>NON CHARGEABLE BASIS- ASLAM-CWIP-MILK OF LIME</t>
  </si>
  <si>
    <t>4900009310</t>
  </si>
  <si>
    <t>NONRGEABLE BASIS -UNI-CWIP:-VACUUM FILTER STATION</t>
  </si>
  <si>
    <t>4900009318</t>
  </si>
  <si>
    <t>NON CHARGEABLE BASIS-  Universal Heavy Engg.</t>
  </si>
  <si>
    <t>4900009351</t>
  </si>
  <si>
    <t>4900009373</t>
  </si>
  <si>
    <t>NON chargeable basis- dinesh</t>
  </si>
  <si>
    <t>4900009394</t>
  </si>
  <si>
    <t>non Chargeable Basis aslam</t>
  </si>
  <si>
    <t>4900009419</t>
  </si>
  <si>
    <t>NON CHARGABLE BASIS- Universal heavy Engg.</t>
  </si>
  <si>
    <t>4900009433</t>
  </si>
  <si>
    <t>NON CHARGABLE BASIS-aslam</t>
  </si>
  <si>
    <t>4900009435</t>
  </si>
  <si>
    <t>4900009476</t>
  </si>
  <si>
    <t>NON CHARGEABLE BASIS -ram naryan</t>
  </si>
  <si>
    <t>4900009478</t>
  </si>
  <si>
    <t>4900009510</t>
  </si>
  <si>
    <t>4900009514</t>
  </si>
  <si>
    <t>4900009544</t>
  </si>
  <si>
    <t>4900009620</t>
  </si>
  <si>
    <t>NON CHARGEABLE BASIS-Om fabrication</t>
  </si>
  <si>
    <t>4900009647</t>
  </si>
  <si>
    <t>4900009650</t>
  </si>
  <si>
    <t>NON CHARGABLE BASIS UNIVERSAL HEAVY ENGG.</t>
  </si>
  <si>
    <t>4900009670</t>
  </si>
  <si>
    <t>non chargbile dinesh ram</t>
  </si>
  <si>
    <t>4900009679</t>
  </si>
  <si>
    <t>4900009687</t>
  </si>
  <si>
    <t>NON CHARGEABLE BASIS -Universal engg.</t>
  </si>
  <si>
    <t>4900009729</t>
  </si>
  <si>
    <t>NON CHARGABLE BASIS dinesh ram</t>
  </si>
  <si>
    <t>4900009755</t>
  </si>
  <si>
    <t>4900009761</t>
  </si>
  <si>
    <t>4900009778</t>
  </si>
  <si>
    <t>4900009800</t>
  </si>
  <si>
    <t>4900009821</t>
  </si>
  <si>
    <t>4900009823</t>
  </si>
  <si>
    <t>4900009840</t>
  </si>
  <si>
    <t>4900009855</t>
  </si>
  <si>
    <t>4900009879</t>
  </si>
  <si>
    <t>NON CHARGABLE BASIS mukesh</t>
  </si>
  <si>
    <t>4900009887</t>
  </si>
  <si>
    <t>4900009889</t>
  </si>
  <si>
    <t>4900010042</t>
  </si>
  <si>
    <t>4900010048</t>
  </si>
  <si>
    <t>4900010075</t>
  </si>
  <si>
    <t>4900010078</t>
  </si>
  <si>
    <t>NON CHARGABLE BASIS anuj jain</t>
  </si>
  <si>
    <t>4900010085</t>
  </si>
  <si>
    <t>4900010117</t>
  </si>
  <si>
    <t>4900010128</t>
  </si>
  <si>
    <t>non Chargeable Basis sunil kumar</t>
  </si>
  <si>
    <t>4900010136</t>
  </si>
  <si>
    <t>4900010160</t>
  </si>
  <si>
    <t>4900010169</t>
  </si>
  <si>
    <t>4900010198</t>
  </si>
  <si>
    <t>4900010231</t>
  </si>
  <si>
    <t>NON CHARGEABLE BASIS dinesh-VACUUM FILTER ST</t>
  </si>
  <si>
    <t>4900010252</t>
  </si>
  <si>
    <t>NON CHARGEABLE BASIS-mashroor Khan</t>
  </si>
  <si>
    <t>4900010265</t>
  </si>
  <si>
    <t>4900010269</t>
  </si>
  <si>
    <t>NEW INSTALLATION-CWIP-MILK OF LIME</t>
  </si>
  <si>
    <t>4900010298</t>
  </si>
  <si>
    <t>cable connection work</t>
  </si>
  <si>
    <t>4900010350</t>
  </si>
  <si>
    <t>non Chargeable Basis ravi kushwaha</t>
  </si>
  <si>
    <t>4900010352</t>
  </si>
  <si>
    <t>4900010356</t>
  </si>
  <si>
    <t>NON CHARGEABLE BASIS-om febricator</t>
  </si>
  <si>
    <t>4900010367</t>
  </si>
  <si>
    <t>NEW INSTALLATION-VACUUM FILTER STATION</t>
  </si>
  <si>
    <t>4900010369</t>
  </si>
  <si>
    <t>4900010384</t>
  </si>
  <si>
    <t>4900010410</t>
  </si>
  <si>
    <t>4900010459</t>
  </si>
  <si>
    <t>NEW INSTALLATIONCWIP:-VACUUM FILTER STATION</t>
  </si>
  <si>
    <t>4900010475</t>
  </si>
  <si>
    <t>NON CHARGEABLE BASIS -uni</t>
  </si>
  <si>
    <t>4900010506</t>
  </si>
  <si>
    <t>NON CHARGEABLE BASIS -aslam</t>
  </si>
  <si>
    <t>4900010511</t>
  </si>
  <si>
    <t>4900010521</t>
  </si>
  <si>
    <t>4900010548</t>
  </si>
  <si>
    <t>NON CHARGEABLE BASIS-aslam</t>
  </si>
  <si>
    <t>4900010550</t>
  </si>
  <si>
    <t>NON CHARGABLE BASIC-aslam</t>
  </si>
  <si>
    <t>4900010552</t>
  </si>
  <si>
    <t>4900010571</t>
  </si>
  <si>
    <t>4900010593</t>
  </si>
  <si>
    <t>4900010616</t>
  </si>
  <si>
    <t>4900010642</t>
  </si>
  <si>
    <t>NON CHARGABLE BASIC- Masroor khan</t>
  </si>
  <si>
    <t>4900010644</t>
  </si>
  <si>
    <t>NON CHARGEABLE BASIS - universal</t>
  </si>
  <si>
    <t>4900010679</t>
  </si>
  <si>
    <t>4900010681</t>
  </si>
  <si>
    <t>4900010718</t>
  </si>
  <si>
    <t>4900010779</t>
  </si>
  <si>
    <t>4900010788</t>
  </si>
  <si>
    <t>NON CHARGEABLE BASIS - UNIVERSAL HEAVY ENGG.</t>
  </si>
  <si>
    <t>4900010812</t>
  </si>
  <si>
    <t>4900010833</t>
  </si>
  <si>
    <t>NON CHARGABLE BASIS-ASLAM</t>
  </si>
  <si>
    <t>4900010906</t>
  </si>
  <si>
    <t>NON CHARGEABLE BASIS - aslam</t>
  </si>
  <si>
    <t>4900010913</t>
  </si>
  <si>
    <t>4900010924</t>
  </si>
  <si>
    <t>4900010982</t>
  </si>
  <si>
    <t>4900011030</t>
  </si>
  <si>
    <t>4900011056</t>
  </si>
  <si>
    <t>4900011085</t>
  </si>
  <si>
    <t>NON CHARGEABLE BASIS-ASLAM</t>
  </si>
  <si>
    <t>4900011098</t>
  </si>
  <si>
    <t>4900011111</t>
  </si>
  <si>
    <t>NON CHARGEABLE BASIS-UNIVERSAL</t>
  </si>
  <si>
    <t>4900011116</t>
  </si>
  <si>
    <t>4900011128</t>
  </si>
  <si>
    <t>4900011130</t>
  </si>
  <si>
    <t>4900011132</t>
  </si>
  <si>
    <t>4900011165</t>
  </si>
  <si>
    <t>4900011179</t>
  </si>
  <si>
    <t>4900011189</t>
  </si>
  <si>
    <t>4900011209</t>
  </si>
  <si>
    <t>4900011222</t>
  </si>
  <si>
    <t>4900011268</t>
  </si>
  <si>
    <t>4900011275</t>
  </si>
  <si>
    <t>4900011293</t>
  </si>
  <si>
    <t>4900011303</t>
  </si>
  <si>
    <t>4900011327</t>
  </si>
  <si>
    <t>4900011348</t>
  </si>
  <si>
    <t>NON CHARGEABLE BASIS-ASLAM-CWIP-MILK OF LIME</t>
  </si>
  <si>
    <t>4900011356</t>
  </si>
  <si>
    <t>4900011364</t>
  </si>
  <si>
    <t>4900011371</t>
  </si>
  <si>
    <t>4900011382</t>
  </si>
  <si>
    <t>4900011392</t>
  </si>
  <si>
    <t>4900011395</t>
  </si>
  <si>
    <t>4900011402</t>
  </si>
  <si>
    <t>4900011415</t>
  </si>
  <si>
    <t>4900011421</t>
  </si>
  <si>
    <t>non Chargeable Basis mukesh</t>
  </si>
  <si>
    <t>4900011423</t>
  </si>
  <si>
    <t>4900011431</t>
  </si>
  <si>
    <t>4900011447</t>
  </si>
  <si>
    <t>4900011449</t>
  </si>
  <si>
    <t>4900011468</t>
  </si>
  <si>
    <t>4900011470</t>
  </si>
  <si>
    <t>4900011484</t>
  </si>
  <si>
    <t>4900011520</t>
  </si>
  <si>
    <t>4900011531</t>
  </si>
  <si>
    <t>4900011533</t>
  </si>
  <si>
    <t>4900011535</t>
  </si>
  <si>
    <t>4900011551</t>
  </si>
  <si>
    <t>4900011558</t>
  </si>
  <si>
    <t>4900011566</t>
  </si>
  <si>
    <t>4900011577</t>
  </si>
  <si>
    <t>4900011583</t>
  </si>
  <si>
    <t>4900011585</t>
  </si>
  <si>
    <t>4900011590</t>
  </si>
  <si>
    <t>4900011596</t>
  </si>
  <si>
    <t>4900011606</t>
  </si>
  <si>
    <t>4900011609</t>
  </si>
  <si>
    <t>4900011616</t>
  </si>
  <si>
    <t>4900011636</t>
  </si>
  <si>
    <t>4900011663</t>
  </si>
  <si>
    <t>4900011665</t>
  </si>
  <si>
    <t>4900011670</t>
  </si>
  <si>
    <t>4900011676</t>
  </si>
  <si>
    <t>4900011679</t>
  </si>
  <si>
    <t>4900011689</t>
  </si>
  <si>
    <t>4900011716</t>
  </si>
  <si>
    <t>4900011718</t>
  </si>
  <si>
    <t>4900011720</t>
  </si>
  <si>
    <t>4900011743</t>
  </si>
  <si>
    <t>4900011746</t>
  </si>
  <si>
    <t>4900011748</t>
  </si>
  <si>
    <t>non Chargeable Basis sunil kumar-CURTAIN CONDENSOR</t>
  </si>
  <si>
    <t>4900011794</t>
  </si>
  <si>
    <t>NON CHARGEABLE BASIS-mashroor</t>
  </si>
  <si>
    <t>4900011867</t>
  </si>
  <si>
    <t>4900011896</t>
  </si>
  <si>
    <t>4900011914</t>
  </si>
  <si>
    <t>4900011931</t>
  </si>
  <si>
    <t>4900011934</t>
  </si>
  <si>
    <t>4900011970</t>
  </si>
  <si>
    <t>4900011972</t>
  </si>
  <si>
    <t>4900012023</t>
  </si>
  <si>
    <t>4900012037</t>
  </si>
  <si>
    <t>NON CHARGEABLE BASIS-om fab</t>
  </si>
  <si>
    <t>4900012040</t>
  </si>
  <si>
    <t>4900012042</t>
  </si>
  <si>
    <t>4900012045</t>
  </si>
  <si>
    <t>4900012049</t>
  </si>
  <si>
    <t>4900012051</t>
  </si>
  <si>
    <t>4900012053</t>
  </si>
  <si>
    <t>4900012057</t>
  </si>
  <si>
    <t>CHARGEABLE BASIS-mashroor Khan</t>
  </si>
  <si>
    <t>4900012107</t>
  </si>
  <si>
    <t>4900012122</t>
  </si>
  <si>
    <t>NON CHARGEABLE BASIS - lalbabu sah door</t>
  </si>
  <si>
    <t>4900012134</t>
  </si>
  <si>
    <t>4900012136</t>
  </si>
  <si>
    <t>4900012152</t>
  </si>
  <si>
    <t>4900012168</t>
  </si>
  <si>
    <t>4900012179</t>
  </si>
  <si>
    <t>4900012181</t>
  </si>
  <si>
    <t>4900012215</t>
  </si>
  <si>
    <t>Non chargeable</t>
  </si>
  <si>
    <t>Non chargeable basis</t>
  </si>
  <si>
    <t>4900012217</t>
  </si>
  <si>
    <t>4900012220</t>
  </si>
  <si>
    <t>4900012255</t>
  </si>
  <si>
    <t>4900012267</t>
  </si>
  <si>
    <t>4900012272</t>
  </si>
  <si>
    <t>4900012285</t>
  </si>
  <si>
    <t>4900012308</t>
  </si>
  <si>
    <t>4900012315</t>
  </si>
  <si>
    <t>4900012330</t>
  </si>
  <si>
    <t>4900012343</t>
  </si>
  <si>
    <t>4900012352</t>
  </si>
  <si>
    <t>4900012360</t>
  </si>
  <si>
    <t>4900012389</t>
  </si>
  <si>
    <t>4900012401</t>
  </si>
  <si>
    <t>4900012444</t>
  </si>
  <si>
    <t>4900012458</t>
  </si>
  <si>
    <t>NON CHARGABLE BASIS DINES</t>
  </si>
  <si>
    <t>4900012461</t>
  </si>
  <si>
    <t>4900012463</t>
  </si>
  <si>
    <t>4900012467</t>
  </si>
  <si>
    <t>4900012472</t>
  </si>
  <si>
    <t>4900012484</t>
  </si>
  <si>
    <t>4900012489</t>
  </si>
  <si>
    <t>Non chargeable basis-aslam</t>
  </si>
  <si>
    <t>4900012520</t>
  </si>
  <si>
    <t>4900012548</t>
  </si>
  <si>
    <t>4900012552</t>
  </si>
  <si>
    <t>4900012560</t>
  </si>
  <si>
    <t>4900012571</t>
  </si>
  <si>
    <t>4900012573</t>
  </si>
  <si>
    <t>4900012576</t>
  </si>
  <si>
    <t>4900012580</t>
  </si>
  <si>
    <t>4900012595</t>
  </si>
  <si>
    <t>NON CHARGABLE BASIS -aslam</t>
  </si>
  <si>
    <t>4900012614</t>
  </si>
  <si>
    <t>4900012657</t>
  </si>
  <si>
    <t>4900012661</t>
  </si>
  <si>
    <t>4900012669</t>
  </si>
  <si>
    <t>non Chargeable Basis dhanu kumar</t>
  </si>
  <si>
    <t>4900012671</t>
  </si>
  <si>
    <t>4900012675</t>
  </si>
  <si>
    <t>4900012687</t>
  </si>
  <si>
    <t>4900012689</t>
  </si>
  <si>
    <t>4900012695</t>
  </si>
  <si>
    <t>NON CHARGABLE BASIS -lalbabu sah</t>
  </si>
  <si>
    <t>4900012703</t>
  </si>
  <si>
    <t>4900012737</t>
  </si>
  <si>
    <t>4900012743</t>
  </si>
  <si>
    <t>NON CHARGEABLE BASIS-Hasmuddin</t>
  </si>
  <si>
    <t>4900012750</t>
  </si>
  <si>
    <t>4900012755</t>
  </si>
  <si>
    <t>4900012766</t>
  </si>
  <si>
    <t>4900012768</t>
  </si>
  <si>
    <t>4900012786</t>
  </si>
  <si>
    <t>4900012795</t>
  </si>
  <si>
    <t>Non chargeable basis-uni</t>
  </si>
  <si>
    <t>4900012808</t>
  </si>
  <si>
    <t>4900012812</t>
  </si>
  <si>
    <t>4900012827</t>
  </si>
  <si>
    <t>4900012829</t>
  </si>
  <si>
    <t>4900012841</t>
  </si>
  <si>
    <t>4900012844</t>
  </si>
  <si>
    <t>4900012862</t>
  </si>
  <si>
    <t>4900012887</t>
  </si>
  <si>
    <t>Non chargeable basis-CWIP:-VACUUM FILTER STATION</t>
  </si>
  <si>
    <t>4900012901</t>
  </si>
  <si>
    <t>NON CHARGABLE BASIS -dinesh</t>
  </si>
  <si>
    <t>4900012905</t>
  </si>
  <si>
    <t>4900012912</t>
  </si>
  <si>
    <t>4900012951</t>
  </si>
  <si>
    <t>4900012969</t>
  </si>
  <si>
    <t>4900012998</t>
  </si>
  <si>
    <t>Non chargeable basis-MILK OF LIME</t>
  </si>
  <si>
    <t>4900013000</t>
  </si>
  <si>
    <t>Non chargeable basis-VACUUM FILTER STATION</t>
  </si>
  <si>
    <t>4900013026</t>
  </si>
  <si>
    <t>NON CHARGEABLE BASIS-</t>
  </si>
  <si>
    <t>4900013043</t>
  </si>
  <si>
    <t>4900013086</t>
  </si>
  <si>
    <t>NON CHARGABLE BASIS - Mashroor</t>
  </si>
  <si>
    <t>4900013096</t>
  </si>
  <si>
    <t>4900013098</t>
  </si>
  <si>
    <t>4900013109</t>
  </si>
  <si>
    <t>4900013111</t>
  </si>
  <si>
    <t>4900013116</t>
  </si>
  <si>
    <t>4900013127</t>
  </si>
  <si>
    <t>4900013180</t>
  </si>
  <si>
    <t>Non chargeable basis-aslam-MILK OF LIME</t>
  </si>
  <si>
    <t>4900013182</t>
  </si>
  <si>
    <t>Non chargeable basis-Masroor Khan</t>
  </si>
  <si>
    <t>Non chargeable basis-Masroor Khan-</t>
  </si>
  <si>
    <t>4900013188</t>
  </si>
  <si>
    <t>Non chargeable basis-Masroor Khan-VACUUM FILTER ST</t>
  </si>
  <si>
    <t>4900013197</t>
  </si>
  <si>
    <t>4900013215</t>
  </si>
  <si>
    <t>NON CHARGABLE BASIS dinesh-WEIGHBRIDGE CAP. 100 TO</t>
  </si>
  <si>
    <t>4900013224</t>
  </si>
  <si>
    <t>4900013226</t>
  </si>
  <si>
    <t>4900013236</t>
  </si>
  <si>
    <t>4900013241</t>
  </si>
  <si>
    <t>NON CHARGEABLE BASIS-MASHROOR</t>
  </si>
  <si>
    <t>4900013257</t>
  </si>
  <si>
    <t>4900013272</t>
  </si>
  <si>
    <t>4900013314</t>
  </si>
  <si>
    <t>NEW INSTALLATION-CWIP:-VACUUM FILTER STATION</t>
  </si>
  <si>
    <t>4900013343</t>
  </si>
  <si>
    <t>4900013424</t>
  </si>
  <si>
    <t>NON CHARGABLE BASIS -</t>
  </si>
  <si>
    <t>4900013437</t>
  </si>
  <si>
    <t>NEW INSTALLATION OCF--VACUUM FILTER STATION</t>
  </si>
  <si>
    <t>4900013444</t>
  </si>
  <si>
    <t>NEW INSTALLATION OCF-CWIP:-VACUUM FILTER STATION</t>
  </si>
  <si>
    <t>4900013448</t>
  </si>
  <si>
    <t>non chargeble basis baley yedev-</t>
  </si>
  <si>
    <t>4900013459</t>
  </si>
  <si>
    <t>Non chargeable basis-Rambhawan</t>
  </si>
  <si>
    <t>4900013465</t>
  </si>
  <si>
    <t>4900013484</t>
  </si>
  <si>
    <t>NON CHARGEABLE BASIS-mukesh-VACUUM FILTER STATION</t>
  </si>
  <si>
    <t>4900013488</t>
  </si>
  <si>
    <t>NON CHARGEABLE BASIS- Mukesh</t>
  </si>
  <si>
    <t>4900013565</t>
  </si>
  <si>
    <t>4900013570</t>
  </si>
  <si>
    <t>4900013572</t>
  </si>
  <si>
    <t>NON CHARGEABLE BASIS-Aslam-</t>
  </si>
  <si>
    <t>4900013578</t>
  </si>
  <si>
    <t>4900013581</t>
  </si>
  <si>
    <t>4900013589</t>
  </si>
  <si>
    <t>4900013596</t>
  </si>
  <si>
    <t>4900013599</t>
  </si>
  <si>
    <t>4900013695</t>
  </si>
  <si>
    <t>4900013698</t>
  </si>
  <si>
    <t>4900013724</t>
  </si>
  <si>
    <t>NON CHARGEABLE BASIS-CWIP:-VACUUM FILTER STATION</t>
  </si>
  <si>
    <t>4900013731</t>
  </si>
  <si>
    <t>4900013773</t>
  </si>
  <si>
    <t>4900013778</t>
  </si>
  <si>
    <t>4900013786</t>
  </si>
  <si>
    <t>4900013791</t>
  </si>
  <si>
    <t>4900013793</t>
  </si>
  <si>
    <t>4900013842</t>
  </si>
  <si>
    <t>4900013876</t>
  </si>
  <si>
    <t>4900013894</t>
  </si>
  <si>
    <t>4900013905</t>
  </si>
  <si>
    <t>4900013933</t>
  </si>
  <si>
    <t>4900013983</t>
  </si>
  <si>
    <t>4900013991</t>
  </si>
  <si>
    <t>4900013994</t>
  </si>
  <si>
    <t>NON CHARGABLE BASIS -manjoor ali</t>
  </si>
  <si>
    <t>4900014000</t>
  </si>
  <si>
    <t>4900014002</t>
  </si>
  <si>
    <t>4900014023</t>
  </si>
  <si>
    <t>4900014041</t>
  </si>
  <si>
    <t>4900014061</t>
  </si>
  <si>
    <t>4900014064</t>
  </si>
  <si>
    <t>4900014066</t>
  </si>
  <si>
    <t>4900014071</t>
  </si>
  <si>
    <t>NON CHARGABLE BASIS sahil construction</t>
  </si>
  <si>
    <t>4900014085</t>
  </si>
  <si>
    <t>non chargeble lalbabu sah-CWIP- NEW JUICE CLARIFIE</t>
  </si>
  <si>
    <t>4900014094</t>
  </si>
  <si>
    <t>non Chargeable Basis mukesh yadav</t>
  </si>
  <si>
    <t>4900014102</t>
  </si>
  <si>
    <t>4900014110</t>
  </si>
  <si>
    <t>4900014112</t>
  </si>
  <si>
    <t>4900014125</t>
  </si>
  <si>
    <t>NEW INSTALLATION-CWIP EOT CRANE 5 TON SINGLE GI</t>
  </si>
  <si>
    <t>4900014129</t>
  </si>
  <si>
    <t>Non chargeable basis-upendra</t>
  </si>
  <si>
    <t>4900014136</t>
  </si>
  <si>
    <t>4900014149</t>
  </si>
  <si>
    <t>4900014191</t>
  </si>
  <si>
    <t>4900014228</t>
  </si>
  <si>
    <t>4900014230</t>
  </si>
  <si>
    <t>4900014295</t>
  </si>
  <si>
    <t>4900014329</t>
  </si>
  <si>
    <t>4900014340</t>
  </si>
  <si>
    <t>4900014360</t>
  </si>
  <si>
    <t>4900014405</t>
  </si>
  <si>
    <t>4900014497</t>
  </si>
  <si>
    <t>NON CHARGEABLE</t>
  </si>
  <si>
    <t>4900014531</t>
  </si>
  <si>
    <t>4900014722</t>
  </si>
  <si>
    <t>NON CHARGEABLE-VACUUM FILTER STATION</t>
  </si>
  <si>
    <t>4900014736</t>
  </si>
  <si>
    <t>4900014739</t>
  </si>
  <si>
    <t>NON CHARGABLE BASIS lal babu sah-CWIP:-VACUUM FILT</t>
  </si>
  <si>
    <t>4900014777</t>
  </si>
  <si>
    <t>non chargeble basis DINESH</t>
  </si>
  <si>
    <t>4900014798</t>
  </si>
  <si>
    <t>4900014806</t>
  </si>
  <si>
    <t>4900014823</t>
  </si>
  <si>
    <t>4900014904</t>
  </si>
  <si>
    <t>4900014907</t>
  </si>
  <si>
    <t>4900014919</t>
  </si>
  <si>
    <t>4900014922</t>
  </si>
  <si>
    <t>4900014975</t>
  </si>
  <si>
    <t>4900015022</t>
  </si>
  <si>
    <t>4900015042</t>
  </si>
  <si>
    <t>4900015068</t>
  </si>
  <si>
    <t>4900015071</t>
  </si>
  <si>
    <t>Non Chargeable for Taufeeq</t>
  </si>
  <si>
    <t>4900015089</t>
  </si>
  <si>
    <t>Non Chargeable for mansoor</t>
  </si>
  <si>
    <t>Non Chargeable for Rambhawan</t>
  </si>
  <si>
    <t>4900015095</t>
  </si>
  <si>
    <t>Non Chargeable for Universal</t>
  </si>
  <si>
    <t>4900015107</t>
  </si>
  <si>
    <t>4900015109</t>
  </si>
  <si>
    <t>4900015170</t>
  </si>
  <si>
    <t>4900015195</t>
  </si>
  <si>
    <t>4900015214</t>
  </si>
  <si>
    <t>4900015225</t>
  </si>
  <si>
    <t>4900015237</t>
  </si>
  <si>
    <t>NON CHARGEABLE BASIS Anuj</t>
  </si>
  <si>
    <t>4900015241</t>
  </si>
  <si>
    <t>4900015285</t>
  </si>
  <si>
    <t>4900015290</t>
  </si>
  <si>
    <t>Non chargeable basis-VACCUM FILTER STATION</t>
  </si>
  <si>
    <t>4900015334</t>
  </si>
  <si>
    <t>NON CHARGEABLE BASIS- dinesh</t>
  </si>
  <si>
    <t>4900015452</t>
  </si>
  <si>
    <t>4900015470</t>
  </si>
  <si>
    <t>4900015599</t>
  </si>
  <si>
    <t>4900015604</t>
  </si>
  <si>
    <t>4900015786</t>
  </si>
  <si>
    <t>4900015789</t>
  </si>
  <si>
    <t>4900015942</t>
  </si>
  <si>
    <t>NON CHARGEABLE BASIS- anuj</t>
  </si>
  <si>
    <t>4900016003</t>
  </si>
  <si>
    <t>NON CHARGEABLE BASIS-Masroor khan</t>
  </si>
  <si>
    <t>4900016238</t>
  </si>
  <si>
    <t>non Chargeable Basis anuj-CURTAIN CONDENSER &amp; AIR</t>
  </si>
  <si>
    <t>4900016478</t>
  </si>
  <si>
    <t>NON CHARGEABLE FOR MASROOR</t>
  </si>
  <si>
    <t>4900016500</t>
  </si>
  <si>
    <t>Non chargeable basis-RAMJEE KEWAT</t>
  </si>
  <si>
    <t>4900016524</t>
  </si>
  <si>
    <t>4900016573</t>
  </si>
  <si>
    <t>4900016625</t>
  </si>
  <si>
    <t>NON CHARGEABLE BASIS- aslam-VACUUM FILTER ST</t>
  </si>
  <si>
    <t>4900016629</t>
  </si>
  <si>
    <t>NON CHARGEABLE BASIS-Anuj Kr. Sahani</t>
  </si>
  <si>
    <t>4900016659</t>
  </si>
  <si>
    <t>4900016661</t>
  </si>
  <si>
    <t>NON CHARGEABLE FOR MANJOOR-CWIP - HYDRA MODEL 20XW</t>
  </si>
  <si>
    <t>4900016895</t>
  </si>
  <si>
    <t>NON CHARGEABLE BASIS- Masroor Khan</t>
  </si>
  <si>
    <t>4900016899</t>
  </si>
  <si>
    <t>4900016972</t>
  </si>
  <si>
    <t>4900016975</t>
  </si>
  <si>
    <t>4900017052</t>
  </si>
  <si>
    <t>4900017055</t>
  </si>
  <si>
    <t>4900017191</t>
  </si>
  <si>
    <t>Non chargeble lalbabu sah for  Dorr foundation</t>
  </si>
  <si>
    <t>4900017339</t>
  </si>
  <si>
    <t>4900017341</t>
  </si>
  <si>
    <t>4900017346</t>
  </si>
  <si>
    <t>non Chargeable Basis MANOJ YADAV</t>
  </si>
  <si>
    <t>4900017374</t>
  </si>
  <si>
    <t>4900017464</t>
  </si>
  <si>
    <t>4900017571</t>
  </si>
  <si>
    <t>4900017732</t>
  </si>
  <si>
    <t>4900017811</t>
  </si>
  <si>
    <t>4900017819</t>
  </si>
  <si>
    <t>Non chargeable basis- Masroor Khan</t>
  </si>
  <si>
    <t>4900017840</t>
  </si>
  <si>
    <t>4900017873</t>
  </si>
  <si>
    <t>4900017879</t>
  </si>
  <si>
    <t>4900017922</t>
  </si>
  <si>
    <t>4900017924</t>
  </si>
  <si>
    <t>4900017953</t>
  </si>
  <si>
    <t>4900018008</t>
  </si>
  <si>
    <t>4900018032</t>
  </si>
  <si>
    <t>4900018034</t>
  </si>
  <si>
    <t>non chargeble lal babbou sah</t>
  </si>
  <si>
    <t>4900018071</t>
  </si>
  <si>
    <t>4900018149</t>
  </si>
  <si>
    <t>4900018163</t>
  </si>
  <si>
    <t>4900018169</t>
  </si>
  <si>
    <t>4900018179</t>
  </si>
  <si>
    <t>4900018181</t>
  </si>
  <si>
    <t>4900018321</t>
  </si>
  <si>
    <t>4900018447</t>
  </si>
  <si>
    <t>4900018527</t>
  </si>
  <si>
    <t>CHARGEABLE BASIS FOR LAL BABU (DORR FDN. CASTING)</t>
  </si>
  <si>
    <t>4900018577</t>
  </si>
  <si>
    <t>4900018601</t>
  </si>
  <si>
    <t>NON CHARGEABLE BASIS- universal havy engg</t>
  </si>
  <si>
    <t>NON CHARGEABLE BASIS-For universal havy engg</t>
  </si>
  <si>
    <t>4900018682</t>
  </si>
  <si>
    <t>NON CHARGEABLE BASIS-Masroor Khan</t>
  </si>
  <si>
    <t>4900018695</t>
  </si>
  <si>
    <t>4900018704</t>
  </si>
  <si>
    <t>4900018708</t>
  </si>
  <si>
    <t>4900018777</t>
  </si>
  <si>
    <t>NON CHARGEABLE BASIS-For new OC filter</t>
  </si>
  <si>
    <t>4900018880</t>
  </si>
  <si>
    <t>4900019054</t>
  </si>
  <si>
    <t>NON CHARGEABLE BASIS-Anuj Kumar</t>
  </si>
  <si>
    <t>4900019071</t>
  </si>
  <si>
    <t>4900019126</t>
  </si>
  <si>
    <t>4900019148</t>
  </si>
  <si>
    <t>NEW INSTALLATION TRFO-7</t>
  </si>
  <si>
    <t>4900019230</t>
  </si>
  <si>
    <t>4900019301</t>
  </si>
  <si>
    <t>4900019542</t>
  </si>
  <si>
    <t>4900019560</t>
  </si>
  <si>
    <t>non chargeble new molesses tank e.t.p</t>
  </si>
  <si>
    <t>4900019589</t>
  </si>
  <si>
    <t>4900019643</t>
  </si>
  <si>
    <t>NON CHARGEABLE BASIS-Anuj sahani</t>
  </si>
  <si>
    <t>4900019669</t>
  </si>
  <si>
    <t>4900019709</t>
  </si>
  <si>
    <t>4900019764</t>
  </si>
  <si>
    <t>NON CHARGEABLE BASIS-masroor Khan</t>
  </si>
  <si>
    <t>4900019772</t>
  </si>
  <si>
    <t>4900019793</t>
  </si>
  <si>
    <t>4900019843</t>
  </si>
  <si>
    <t>4900019932</t>
  </si>
  <si>
    <t>4900019982</t>
  </si>
  <si>
    <t>4900020070</t>
  </si>
  <si>
    <t>NON CHARGEABLE BASIS-anuj sahni</t>
  </si>
  <si>
    <t>4900020074</t>
  </si>
  <si>
    <t>NON CHARGABLE BASIS-dinesh-CWIP - MOLASSES TANK NO</t>
  </si>
  <si>
    <t>4900020105</t>
  </si>
  <si>
    <t>NON CHARGEABLE BASIS - Manjoor Ali</t>
  </si>
  <si>
    <t>4900020328</t>
  </si>
  <si>
    <t>4900020845</t>
  </si>
  <si>
    <t>non chargeble dinesh new mollesses tank</t>
  </si>
  <si>
    <t>4900020847</t>
  </si>
  <si>
    <t>4900020991</t>
  </si>
  <si>
    <t>NON CHARGABLE BASIS-dinesh</t>
  </si>
  <si>
    <t>4900021393</t>
  </si>
  <si>
    <t>4900021440</t>
  </si>
  <si>
    <t>non chargeble Dorr foundation** Lalbabu</t>
  </si>
  <si>
    <t>4900021939</t>
  </si>
  <si>
    <t>NONCHARGABLE BASSIS-DINESH</t>
  </si>
  <si>
    <t>4900022002</t>
  </si>
  <si>
    <t>4900022004</t>
  </si>
  <si>
    <t>4900022102</t>
  </si>
  <si>
    <t>4900022118</t>
  </si>
  <si>
    <t>NONCHARGABLE BASSIS-LALBABU SAH</t>
  </si>
  <si>
    <t>4900022250</t>
  </si>
  <si>
    <t>4900022254</t>
  </si>
  <si>
    <t>4900022258</t>
  </si>
  <si>
    <t>4900022260</t>
  </si>
  <si>
    <t>NON CHARGABLE BASIS-lal babu sah</t>
  </si>
  <si>
    <t>4900022428</t>
  </si>
  <si>
    <t>4900022600</t>
  </si>
  <si>
    <t>4900022706</t>
  </si>
  <si>
    <t>100 t kata</t>
  </si>
  <si>
    <t>4900022708</t>
  </si>
  <si>
    <t>4900022828</t>
  </si>
  <si>
    <t>NON CHARGEABLE BASIS-dinesh-CWIP - MOLASSES TANK N</t>
  </si>
  <si>
    <t>4900022888</t>
  </si>
  <si>
    <t>Non chargeble basis dinesh</t>
  </si>
  <si>
    <t>4900022970</t>
  </si>
  <si>
    <t>4900023477</t>
  </si>
  <si>
    <t>on non chargable bassis -dinesh</t>
  </si>
  <si>
    <t>4900023912</t>
  </si>
  <si>
    <t>4900023936</t>
  </si>
  <si>
    <t>4900023953</t>
  </si>
  <si>
    <t>100 t kata-WEIGHBRIDGE CAP. 100 TON</t>
  </si>
  <si>
    <t>4900024118</t>
  </si>
  <si>
    <t>4900024243</t>
  </si>
  <si>
    <t>4900024612</t>
  </si>
  <si>
    <t>non chargable bassis new molesses tank</t>
  </si>
  <si>
    <t>4900025072</t>
  </si>
  <si>
    <t>Non chargeble basis dinesh-NEW MOLASESS TANK NO-1</t>
  </si>
  <si>
    <t>4900025460</t>
  </si>
  <si>
    <t>4900025782</t>
  </si>
  <si>
    <t>NON CHARGEABLE FOR Ramjee Kewat</t>
  </si>
  <si>
    <t>4900025845</t>
  </si>
  <si>
    <t>non chargable bassis new molesses tank anuj jain</t>
  </si>
  <si>
    <t>4900025982</t>
  </si>
  <si>
    <t>4900026083</t>
  </si>
  <si>
    <t>on non chargable bassis lal babu sah</t>
  </si>
  <si>
    <t>4900026444</t>
  </si>
  <si>
    <t>on non chargable bassis  -subham associate</t>
  </si>
  <si>
    <t>4900026567</t>
  </si>
  <si>
    <t>non chargeble *Lalbabu*for dorr</t>
  </si>
  <si>
    <t>4900026956</t>
  </si>
  <si>
    <t>4900026976</t>
  </si>
  <si>
    <t>4900027087</t>
  </si>
  <si>
    <t>NON CHARGEABLE FOR Ramjee Kewat (new bore)</t>
  </si>
  <si>
    <t>4900027136</t>
  </si>
  <si>
    <t>4900027335</t>
  </si>
  <si>
    <t>4900027525</t>
  </si>
  <si>
    <t>4900027875</t>
  </si>
  <si>
    <t>4900027936</t>
  </si>
  <si>
    <t>4900027938</t>
  </si>
  <si>
    <t>4900028004</t>
  </si>
  <si>
    <t>4900028362</t>
  </si>
  <si>
    <t>NON CHARGEABLE BASIS-For process</t>
  </si>
  <si>
    <t>4900028449</t>
  </si>
  <si>
    <t>onchargable bassis -Dineh</t>
  </si>
  <si>
    <t>4900028799</t>
  </si>
  <si>
    <t>4900029011</t>
  </si>
  <si>
    <t>4900029196</t>
  </si>
  <si>
    <t>Non chargeabul basis</t>
  </si>
  <si>
    <t>4900029329</t>
  </si>
  <si>
    <t>Non chargeable basis- universal havy engg</t>
  </si>
  <si>
    <t>4900029457</t>
  </si>
  <si>
    <t>4900029546</t>
  </si>
  <si>
    <t>4900029638</t>
  </si>
  <si>
    <t>onchargable bassis -Dineh new molasses tank no-02</t>
  </si>
  <si>
    <t>5100000466</t>
  </si>
  <si>
    <t>4200006147</t>
  </si>
  <si>
    <t>5100000468</t>
  </si>
  <si>
    <t>4200006145</t>
  </si>
  <si>
    <t>5100000770</t>
  </si>
  <si>
    <t>4200005574</t>
  </si>
  <si>
    <t>10000151</t>
  </si>
  <si>
    <t>5100000772</t>
  </si>
  <si>
    <t>4200005575</t>
  </si>
  <si>
    <t>5100000774</t>
  </si>
  <si>
    <t>4200006138</t>
  </si>
  <si>
    <t>5100000776</t>
  </si>
  <si>
    <t>4200006136</t>
  </si>
  <si>
    <t>5100000841</t>
  </si>
  <si>
    <t>4200006069</t>
  </si>
  <si>
    <t>5100001582</t>
  </si>
  <si>
    <t>4200006267</t>
  </si>
  <si>
    <t>5100001886</t>
  </si>
  <si>
    <t>4200006319</t>
  </si>
  <si>
    <t>5100002208</t>
  </si>
  <si>
    <t>4200006513</t>
  </si>
  <si>
    <t>5100002210</t>
  </si>
  <si>
    <t>4200006510</t>
  </si>
  <si>
    <t>5100002213</t>
  </si>
  <si>
    <t>4200006521</t>
  </si>
  <si>
    <t>5100002339</t>
  </si>
  <si>
    <t>4200006213</t>
  </si>
  <si>
    <t>5100002341</t>
  </si>
  <si>
    <t>4200006430</t>
  </si>
  <si>
    <t>5100002609</t>
  </si>
  <si>
    <t>4200006620</t>
  </si>
  <si>
    <t>10000012</t>
  </si>
  <si>
    <t>5100002643</t>
  </si>
  <si>
    <t>4200006229</t>
  </si>
  <si>
    <t>10000178</t>
  </si>
  <si>
    <t>5100002664</t>
  </si>
  <si>
    <t>4200006619</t>
  </si>
  <si>
    <t>5100002666</t>
  </si>
  <si>
    <t>4200006621</t>
  </si>
  <si>
    <t>5100002674</t>
  </si>
  <si>
    <t>4200006214</t>
  </si>
  <si>
    <t>10000545</t>
  </si>
  <si>
    <t>5100002712</t>
  </si>
  <si>
    <t>4200006724</t>
  </si>
  <si>
    <t>5100002716</t>
  </si>
  <si>
    <t>4200006727</t>
  </si>
  <si>
    <t>5100003210</t>
  </si>
  <si>
    <t>4200006862</t>
  </si>
  <si>
    <t>5100003212</t>
  </si>
  <si>
    <t>4200006913</t>
  </si>
  <si>
    <t>5100003488</t>
  </si>
  <si>
    <t>4200006216</t>
  </si>
  <si>
    <t>5100003583</t>
  </si>
  <si>
    <t>4200006721</t>
  </si>
  <si>
    <t>5100003727</t>
  </si>
  <si>
    <t>4200006791</t>
  </si>
  <si>
    <t>10000546</t>
  </si>
  <si>
    <t>5100003744</t>
  </si>
  <si>
    <t>4200006707</t>
  </si>
  <si>
    <t>5100003752</t>
  </si>
  <si>
    <t>4200007251</t>
  </si>
  <si>
    <t>5100003864</t>
  </si>
  <si>
    <t>4200006792</t>
  </si>
  <si>
    <t>5100004533</t>
  </si>
  <si>
    <t>4200007549</t>
  </si>
  <si>
    <t>5100004634</t>
  </si>
  <si>
    <t>5100005390</t>
  </si>
  <si>
    <t>4200007891</t>
  </si>
  <si>
    <t>5100005392</t>
  </si>
  <si>
    <t>4200007892</t>
  </si>
  <si>
    <t>5100005441</t>
  </si>
  <si>
    <t>4200007353</t>
  </si>
  <si>
    <t>100015091</t>
  </si>
  <si>
    <t>Being Steel Almirah Capitalised for Office Use</t>
  </si>
  <si>
    <t>100015093</t>
  </si>
  <si>
    <t>Being Revolving chair capitalised for Office Use</t>
  </si>
  <si>
    <t>4900004778</t>
  </si>
  <si>
    <t>FOR OFFICE USE</t>
  </si>
  <si>
    <t>4900016986</t>
  </si>
  <si>
    <t>For Civil office non chargeble collected by Islam</t>
  </si>
  <si>
    <t>4900018408</t>
  </si>
  <si>
    <t>NO CHARGABLE -RAMAGAYA SINGH</t>
  </si>
  <si>
    <t>4900022872</t>
  </si>
  <si>
    <t>non chargeble vinod thukrye</t>
  </si>
  <si>
    <t>100003534</t>
  </si>
  <si>
    <t>100003538</t>
  </si>
  <si>
    <t>100003543</t>
  </si>
  <si>
    <t>100003547</t>
  </si>
  <si>
    <t>100003553</t>
  </si>
  <si>
    <t>100015161</t>
  </si>
  <si>
    <t>Being Software from Amity Software Capitalised</t>
  </si>
  <si>
    <t>5100001872</t>
  </si>
  <si>
    <t>4200006433</t>
  </si>
  <si>
    <t>10000284</t>
  </si>
  <si>
    <t>Deletion</t>
  </si>
  <si>
    <t>Sum of Deletion</t>
  </si>
  <si>
    <t>Net Block
31-Mar-2024</t>
  </si>
  <si>
    <t>Gross Block
31-Mar-2024</t>
  </si>
  <si>
    <t>Acc Depreciation
31-Mar-2024</t>
  </si>
  <si>
    <t>Addition</t>
  </si>
  <si>
    <t>Deletion Dep</t>
  </si>
  <si>
    <t>Depreciation 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</si>
</sst>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4">
    <xf numFmtId="0" fontId="0" fillId="0" borderId="0"/>
    <xf numFmtId="0" fontId="5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62">
    <xf numFmtId="0" fontId="0" fillId="0" borderId="0" xfId="0"/>
    <xf numFmtId="0" fontId="2" fillId="2" borderId="1" xfId="0" applyFont="1" applyFill="1" applyBorder="1"/>
    <xf numFmtId="49" fontId="2" fillId="3" borderId="2" xfId="0" applyNumberFormat="1" applyFont="1" applyFill="1" applyBorder="1"/>
    <xf numFmtId="49" fontId="2" fillId="4" borderId="2" xfId="0" applyNumberFormat="1" applyFont="1" applyFill="1" applyBorder="1"/>
    <xf numFmtId="14" fontId="2" fillId="5" borderId="2" xfId="0" applyNumberFormat="1" applyFont="1" applyFill="1" applyBorder="1"/>
    <xf numFmtId="14" fontId="2" fillId="4" borderId="2" xfId="0" applyNumberFormat="1" applyFont="1" applyFill="1" applyBorder="1"/>
    <xf numFmtId="49" fontId="2" fillId="5" borderId="2" xfId="0" applyNumberFormat="1" applyFont="1" applyFill="1" applyBorder="1"/>
    <xf numFmtId="4" fontId="2" fillId="4" borderId="2" xfId="0" applyNumberFormat="1" applyFont="1" applyFill="1" applyBorder="1"/>
    <xf numFmtId="0" fontId="2" fillId="4" borderId="2" xfId="0" applyFont="1" applyFill="1" applyBorder="1"/>
    <xf numFmtId="49" fontId="2" fillId="3" borderId="1" xfId="0" applyNumberFormat="1" applyFont="1" applyFill="1" applyBorder="1"/>
    <xf numFmtId="49" fontId="2" fillId="4" borderId="1" xfId="0" applyNumberFormat="1" applyFont="1" applyFill="1" applyBorder="1"/>
    <xf numFmtId="14" fontId="2" fillId="5" borderId="1" xfId="0" applyNumberFormat="1" applyFont="1" applyFill="1" applyBorder="1"/>
    <xf numFmtId="14" fontId="2" fillId="4" borderId="1" xfId="0" applyNumberFormat="1" applyFont="1" applyFill="1" applyBorder="1"/>
    <xf numFmtId="49" fontId="2" fillId="5" borderId="1" xfId="0" applyNumberFormat="1" applyFont="1" applyFill="1" applyBorder="1"/>
    <xf numFmtId="4" fontId="2" fillId="4" borderId="1" xfId="0" applyNumberFormat="1" applyFont="1" applyFill="1" applyBorder="1"/>
    <xf numFmtId="0" fontId="2" fillId="4" borderId="1" xfId="0" applyFont="1" applyFill="1" applyBorder="1"/>
    <xf numFmtId="49" fontId="3" fillId="6" borderId="1" xfId="0" applyNumberFormat="1" applyFont="1" applyFill="1" applyBorder="1" applyAlignment="1">
      <alignment horizontal="left"/>
    </xf>
    <xf numFmtId="49" fontId="3" fillId="6" borderId="1" xfId="0" applyNumberFormat="1" applyFont="1" applyFill="1" applyBorder="1"/>
    <xf numFmtId="14" fontId="3" fillId="6" borderId="1" xfId="0" applyNumberFormat="1" applyFont="1" applyFill="1" applyBorder="1"/>
    <xf numFmtId="4" fontId="3" fillId="6" borderId="1" xfId="0" applyNumberFormat="1" applyFont="1" applyFill="1" applyBorder="1"/>
    <xf numFmtId="0" fontId="3" fillId="6" borderId="1" xfId="0" applyFont="1" applyFill="1" applyBorder="1"/>
    <xf numFmtId="3" fontId="2" fillId="4" borderId="1" xfId="0" applyNumberFormat="1" applyFont="1" applyFill="1" applyBorder="1"/>
    <xf numFmtId="0" fontId="0" fillId="0" borderId="0" xfId="0" applyAlignment="1">
      <alignment vertical="top"/>
    </xf>
    <xf numFmtId="0" fontId="5" fillId="7" borderId="3" xfId="1" applyFill="1" applyBorder="1" applyAlignment="1">
      <alignment vertical="top"/>
    </xf>
    <xf numFmtId="0" fontId="1" fillId="0" borderId="0" xfId="0" applyFont="1"/>
    <xf numFmtId="0" fontId="0" fillId="0" borderId="0" xfId="0" applyAlignment="1">
      <alignment vertical="center"/>
    </xf>
    <xf numFmtId="0" fontId="1" fillId="8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/>
    </xf>
    <xf numFmtId="164" fontId="0" fillId="0" borderId="0" xfId="0" applyNumberFormat="1"/>
    <xf numFmtId="164" fontId="1" fillId="8" borderId="5" xfId="0" applyNumberFormat="1" applyFont="1" applyFill="1" applyBorder="1"/>
    <xf numFmtId="0" fontId="0" fillId="0" borderId="0" xfId="0" pivotButton="1" applyAlignment="1">
      <alignment horizontal="center"/>
    </xf>
    <xf numFmtId="0" fontId="0" fillId="0" borderId="0" xfId="0" pivotButton="1"/>
    <xf numFmtId="0" fontId="5" fillId="7" borderId="0" xfId="1" applyFill="1" applyBorder="1" applyAlignment="1">
      <alignment vertical="top"/>
    </xf>
    <xf numFmtId="164" fontId="0" fillId="0" borderId="0" xfId="2" applyNumberFormat="1" applyFont="1"/>
    <xf numFmtId="0" fontId="0" fillId="0" borderId="3" xfId="0" applyBorder="1"/>
    <xf numFmtId="0" fontId="2" fillId="2" borderId="6" xfId="0" applyFont="1" applyFill="1" applyBorder="1"/>
    <xf numFmtId="0" fontId="0" fillId="0" borderId="3" xfId="0" applyBorder="1" applyAlignment="1">
      <alignment vertical="top"/>
    </xf>
    <xf numFmtId="0" fontId="2" fillId="2" borderId="3" xfId="0" applyFont="1" applyFill="1" applyBorder="1" applyAlignment="1">
      <alignment horizontal="center"/>
    </xf>
    <xf numFmtId="15" fontId="0" fillId="0" borderId="0" xfId="0" applyNumberFormat="1"/>
    <xf numFmtId="164" fontId="0" fillId="9" borderId="0" xfId="0" applyNumberFormat="1" applyFill="1"/>
    <xf numFmtId="164" fontId="1" fillId="9" borderId="0" xfId="0" applyNumberFormat="1" applyFont="1" applyFill="1"/>
    <xf numFmtId="0" fontId="1" fillId="0" borderId="7" xfId="0" applyFont="1" applyBorder="1"/>
    <xf numFmtId="164" fontId="1" fillId="0" borderId="7" xfId="0" applyNumberFormat="1" applyFont="1" applyBorder="1"/>
    <xf numFmtId="0" fontId="2" fillId="4" borderId="8" xfId="0" applyFont="1" applyFill="1" applyBorder="1"/>
    <xf numFmtId="0" fontId="2" fillId="2" borderId="0" xfId="0" applyFont="1" applyFill="1" applyBorder="1"/>
    <xf numFmtId="0" fontId="2" fillId="2" borderId="0" xfId="0" applyFont="1" applyFill="1" applyBorder="1" applyAlignment="1">
      <alignment horizontal="center" wrapText="1"/>
    </xf>
    <xf numFmtId="4" fontId="3" fillId="4" borderId="1" xfId="0" applyNumberFormat="1" applyFont="1" applyFill="1" applyBorder="1"/>
    <xf numFmtId="0" fontId="7" fillId="0" borderId="0" xfId="1" applyFont="1" applyAlignment="1">
      <alignment vertical="top"/>
    </xf>
    <xf numFmtId="0" fontId="5" fillId="0" borderId="0" xfId="1" applyAlignment="1">
      <alignment vertical="top"/>
    </xf>
    <xf numFmtId="0" fontId="5" fillId="0" borderId="0" xfId="1" applyFont="1" applyAlignment="1">
      <alignment vertical="top"/>
    </xf>
    <xf numFmtId="164" fontId="5" fillId="0" borderId="0" xfId="1" applyNumberFormat="1" applyAlignment="1">
      <alignment vertical="top"/>
    </xf>
    <xf numFmtId="164" fontId="0" fillId="0" borderId="0" xfId="3" applyNumberFormat="1" applyFont="1" applyAlignment="1">
      <alignment vertical="top"/>
    </xf>
    <xf numFmtId="0" fontId="5" fillId="7" borderId="3" xfId="1" applyFill="1" applyBorder="1" applyAlignment="1">
      <alignment vertical="top" wrapText="1"/>
    </xf>
    <xf numFmtId="0" fontId="5" fillId="7" borderId="3" xfId="1" applyFont="1" applyFill="1" applyBorder="1" applyAlignment="1">
      <alignment vertical="top"/>
    </xf>
    <xf numFmtId="0" fontId="5" fillId="7" borderId="3" xfId="1" applyFont="1" applyFill="1" applyBorder="1" applyAlignment="1">
      <alignment vertical="top" wrapText="1"/>
    </xf>
    <xf numFmtId="0" fontId="5" fillId="0" borderId="0" xfId="1" applyAlignment="1">
      <alignment vertical="top" indent="2"/>
    </xf>
    <xf numFmtId="14" fontId="5" fillId="0" borderId="0" xfId="1" applyNumberFormat="1" applyAlignment="1">
      <alignment horizontal="right" vertical="top"/>
    </xf>
    <xf numFmtId="4" fontId="5" fillId="0" borderId="0" xfId="1" applyNumberFormat="1" applyAlignment="1">
      <alignment horizontal="right" vertical="top"/>
    </xf>
    <xf numFmtId="0" fontId="5" fillId="0" borderId="0" xfId="1" quotePrefix="1" applyAlignment="1">
      <alignment vertical="top"/>
    </xf>
    <xf numFmtId="0" fontId="2" fillId="2" borderId="1" xfId="0" applyFont="1" applyFill="1" applyBorder="1" applyAlignment="1">
      <alignment wrapText="1"/>
    </xf>
  </cellXfs>
  <cellStyles count="4">
    <cellStyle name="Comma" xfId="2" builtinId="3"/>
    <cellStyle name="Comma 2" xfId="3"/>
    <cellStyle name="Normal" xfId="0" builtinId="0"/>
    <cellStyle name="Normal 2" xfId="1"/>
  </cellStyles>
  <dxfs count="9">
    <dxf>
      <numFmt numFmtId="164" formatCode="_ * #,##0_ ;_ * \-#,##0_ ;_ * &quot;-&quot;??_ ;_ @_ "/>
    </dxf>
    <dxf>
      <numFmt numFmtId="165" formatCode="_ * #,##0.0_ ;_ * \-#,##0.0_ ;_ * &quot;-&quot;??_ ;_ @_ "/>
    </dxf>
    <dxf>
      <numFmt numFmtId="35" formatCode="_ * #,##0.00_ ;_ * \-#,##0.00_ ;_ * &quot;-&quot;??_ ;_ @_ 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_ * #,##0_ ;_ * \-#,##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152400</xdr:colOff>
      <xdr:row>1</xdr:row>
      <xdr:rowOff>133350</xdr:rowOff>
    </xdr:to>
    <xdr:pic>
      <xdr:nvPicPr>
        <xdr:cNvPr id="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152400</xdr:colOff>
      <xdr:row>2</xdr:row>
      <xdr:rowOff>133350</xdr:rowOff>
    </xdr:to>
    <xdr:pic>
      <xdr:nvPicPr>
        <xdr:cNvPr id="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1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</xdr:col>
      <xdr:colOff>152400</xdr:colOff>
      <xdr:row>3</xdr:row>
      <xdr:rowOff>133350</xdr:rowOff>
    </xdr:to>
    <xdr:pic>
      <xdr:nvPicPr>
        <xdr:cNvPr id="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9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152400</xdr:colOff>
      <xdr:row>4</xdr:row>
      <xdr:rowOff>133350</xdr:rowOff>
    </xdr:to>
    <xdr:pic>
      <xdr:nvPicPr>
        <xdr:cNvPr id="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6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152400</xdr:colOff>
      <xdr:row>5</xdr:row>
      <xdr:rowOff>133350</xdr:rowOff>
    </xdr:to>
    <xdr:pic>
      <xdr:nvPicPr>
        <xdr:cNvPr id="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3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152400</xdr:colOff>
      <xdr:row>6</xdr:row>
      <xdr:rowOff>133350</xdr:rowOff>
    </xdr:to>
    <xdr:pic>
      <xdr:nvPicPr>
        <xdr:cNvPr id="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0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152400</xdr:colOff>
      <xdr:row>7</xdr:row>
      <xdr:rowOff>133350</xdr:rowOff>
    </xdr:to>
    <xdr:pic>
      <xdr:nvPicPr>
        <xdr:cNvPr id="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7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152400</xdr:colOff>
      <xdr:row>8</xdr:row>
      <xdr:rowOff>133350</xdr:rowOff>
    </xdr:to>
    <xdr:pic>
      <xdr:nvPicPr>
        <xdr:cNvPr id="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4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152400</xdr:colOff>
      <xdr:row>9</xdr:row>
      <xdr:rowOff>133350</xdr:rowOff>
    </xdr:to>
    <xdr:pic>
      <xdr:nvPicPr>
        <xdr:cNvPr id="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1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152400</xdr:colOff>
      <xdr:row>10</xdr:row>
      <xdr:rowOff>133350</xdr:rowOff>
    </xdr:to>
    <xdr:pic>
      <xdr:nvPicPr>
        <xdr:cNvPr id="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9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152400</xdr:colOff>
      <xdr:row>11</xdr:row>
      <xdr:rowOff>133350</xdr:rowOff>
    </xdr:to>
    <xdr:pic>
      <xdr:nvPicPr>
        <xdr:cNvPr id="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152400</xdr:colOff>
      <xdr:row>12</xdr:row>
      <xdr:rowOff>133350</xdr:rowOff>
    </xdr:to>
    <xdr:pic>
      <xdr:nvPicPr>
        <xdr:cNvPr id="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3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152400</xdr:colOff>
      <xdr:row>13</xdr:row>
      <xdr:rowOff>133350</xdr:rowOff>
    </xdr:to>
    <xdr:pic>
      <xdr:nvPicPr>
        <xdr:cNvPr id="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0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152400</xdr:colOff>
      <xdr:row>14</xdr:row>
      <xdr:rowOff>133350</xdr:rowOff>
    </xdr:to>
    <xdr:pic>
      <xdr:nvPicPr>
        <xdr:cNvPr id="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7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152400</xdr:colOff>
      <xdr:row>15</xdr:row>
      <xdr:rowOff>133350</xdr:rowOff>
    </xdr:to>
    <xdr:pic>
      <xdr:nvPicPr>
        <xdr:cNvPr id="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4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152400</xdr:colOff>
      <xdr:row>16</xdr:row>
      <xdr:rowOff>133350</xdr:rowOff>
    </xdr:to>
    <xdr:pic>
      <xdr:nvPicPr>
        <xdr:cNvPr id="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1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152400</xdr:colOff>
      <xdr:row>17</xdr:row>
      <xdr:rowOff>133350</xdr:rowOff>
    </xdr:to>
    <xdr:pic>
      <xdr:nvPicPr>
        <xdr:cNvPr id="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9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152400</xdr:colOff>
      <xdr:row>18</xdr:row>
      <xdr:rowOff>133350</xdr:rowOff>
    </xdr:to>
    <xdr:pic>
      <xdr:nvPicPr>
        <xdr:cNvPr id="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6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152400</xdr:colOff>
      <xdr:row>19</xdr:row>
      <xdr:rowOff>133350</xdr:rowOff>
    </xdr:to>
    <xdr:pic>
      <xdr:nvPicPr>
        <xdr:cNvPr id="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3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152400</xdr:colOff>
      <xdr:row>20</xdr:row>
      <xdr:rowOff>133350</xdr:rowOff>
    </xdr:to>
    <xdr:pic>
      <xdr:nvPicPr>
        <xdr:cNvPr id="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0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152400</xdr:colOff>
      <xdr:row>21</xdr:row>
      <xdr:rowOff>133350</xdr:rowOff>
    </xdr:to>
    <xdr:pic>
      <xdr:nvPicPr>
        <xdr:cNvPr id="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152400</xdr:colOff>
      <xdr:row>22</xdr:row>
      <xdr:rowOff>133350</xdr:rowOff>
    </xdr:to>
    <xdr:pic>
      <xdr:nvPicPr>
        <xdr:cNvPr id="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4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152400</xdr:colOff>
      <xdr:row>23</xdr:row>
      <xdr:rowOff>133350</xdr:rowOff>
    </xdr:to>
    <xdr:pic>
      <xdr:nvPicPr>
        <xdr:cNvPr id="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1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152400</xdr:colOff>
      <xdr:row>24</xdr:row>
      <xdr:rowOff>133350</xdr:rowOff>
    </xdr:to>
    <xdr:pic>
      <xdr:nvPicPr>
        <xdr:cNvPr id="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9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152400</xdr:colOff>
      <xdr:row>25</xdr:row>
      <xdr:rowOff>133350</xdr:rowOff>
    </xdr:to>
    <xdr:pic>
      <xdr:nvPicPr>
        <xdr:cNvPr id="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6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152400</xdr:colOff>
      <xdr:row>26</xdr:row>
      <xdr:rowOff>133350</xdr:rowOff>
    </xdr:to>
    <xdr:pic>
      <xdr:nvPicPr>
        <xdr:cNvPr id="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3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152400</xdr:colOff>
      <xdr:row>27</xdr:row>
      <xdr:rowOff>133350</xdr:rowOff>
    </xdr:to>
    <xdr:pic>
      <xdr:nvPicPr>
        <xdr:cNvPr id="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0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152400</xdr:colOff>
      <xdr:row>28</xdr:row>
      <xdr:rowOff>133350</xdr:rowOff>
    </xdr:to>
    <xdr:pic>
      <xdr:nvPicPr>
        <xdr:cNvPr id="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7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152400</xdr:colOff>
      <xdr:row>29</xdr:row>
      <xdr:rowOff>133350</xdr:rowOff>
    </xdr:to>
    <xdr:pic>
      <xdr:nvPicPr>
        <xdr:cNvPr id="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4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152400</xdr:colOff>
      <xdr:row>30</xdr:row>
      <xdr:rowOff>133350</xdr:rowOff>
    </xdr:to>
    <xdr:pic>
      <xdr:nvPicPr>
        <xdr:cNvPr id="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1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1</xdr:col>
      <xdr:colOff>152400</xdr:colOff>
      <xdr:row>31</xdr:row>
      <xdr:rowOff>133350</xdr:rowOff>
    </xdr:to>
    <xdr:pic>
      <xdr:nvPicPr>
        <xdr:cNvPr id="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152400</xdr:colOff>
      <xdr:row>32</xdr:row>
      <xdr:rowOff>133350</xdr:rowOff>
    </xdr:to>
    <xdr:pic>
      <xdr:nvPicPr>
        <xdr:cNvPr id="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6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1</xdr:col>
      <xdr:colOff>152400</xdr:colOff>
      <xdr:row>33</xdr:row>
      <xdr:rowOff>133350</xdr:rowOff>
    </xdr:to>
    <xdr:pic>
      <xdr:nvPicPr>
        <xdr:cNvPr id="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3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152400</xdr:colOff>
      <xdr:row>34</xdr:row>
      <xdr:rowOff>133350</xdr:rowOff>
    </xdr:to>
    <xdr:pic>
      <xdr:nvPicPr>
        <xdr:cNvPr id="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0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152400</xdr:colOff>
      <xdr:row>35</xdr:row>
      <xdr:rowOff>133350</xdr:rowOff>
    </xdr:to>
    <xdr:pic>
      <xdr:nvPicPr>
        <xdr:cNvPr id="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7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152400</xdr:colOff>
      <xdr:row>36</xdr:row>
      <xdr:rowOff>133350</xdr:rowOff>
    </xdr:to>
    <xdr:pic>
      <xdr:nvPicPr>
        <xdr:cNvPr id="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4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1</xdr:col>
      <xdr:colOff>152400</xdr:colOff>
      <xdr:row>37</xdr:row>
      <xdr:rowOff>133350</xdr:rowOff>
    </xdr:to>
    <xdr:pic>
      <xdr:nvPicPr>
        <xdr:cNvPr id="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1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1</xdr:col>
      <xdr:colOff>152400</xdr:colOff>
      <xdr:row>38</xdr:row>
      <xdr:rowOff>133350</xdr:rowOff>
    </xdr:to>
    <xdr:pic>
      <xdr:nvPicPr>
        <xdr:cNvPr id="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9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152400</xdr:colOff>
      <xdr:row>39</xdr:row>
      <xdr:rowOff>133350</xdr:rowOff>
    </xdr:to>
    <xdr:pic>
      <xdr:nvPicPr>
        <xdr:cNvPr id="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6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152400</xdr:colOff>
      <xdr:row>40</xdr:row>
      <xdr:rowOff>133350</xdr:rowOff>
    </xdr:to>
    <xdr:pic>
      <xdr:nvPicPr>
        <xdr:cNvPr id="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33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152400</xdr:colOff>
      <xdr:row>41</xdr:row>
      <xdr:rowOff>133350</xdr:rowOff>
    </xdr:to>
    <xdr:pic>
      <xdr:nvPicPr>
        <xdr:cNvPr id="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5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</xdr:col>
      <xdr:colOff>152400</xdr:colOff>
      <xdr:row>42</xdr:row>
      <xdr:rowOff>133350</xdr:rowOff>
    </xdr:to>
    <xdr:pic>
      <xdr:nvPicPr>
        <xdr:cNvPr id="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67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</xdr:col>
      <xdr:colOff>152400</xdr:colOff>
      <xdr:row>43</xdr:row>
      <xdr:rowOff>133350</xdr:rowOff>
    </xdr:to>
    <xdr:pic>
      <xdr:nvPicPr>
        <xdr:cNvPr id="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84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1</xdr:col>
      <xdr:colOff>152400</xdr:colOff>
      <xdr:row>44</xdr:row>
      <xdr:rowOff>133350</xdr:rowOff>
    </xdr:to>
    <xdr:pic>
      <xdr:nvPicPr>
        <xdr:cNvPr id="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02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</xdr:col>
      <xdr:colOff>152400</xdr:colOff>
      <xdr:row>45</xdr:row>
      <xdr:rowOff>133350</xdr:rowOff>
    </xdr:to>
    <xdr:pic>
      <xdr:nvPicPr>
        <xdr:cNvPr id="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19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1</xdr:col>
      <xdr:colOff>152400</xdr:colOff>
      <xdr:row>46</xdr:row>
      <xdr:rowOff>133350</xdr:rowOff>
    </xdr:to>
    <xdr:pic>
      <xdr:nvPicPr>
        <xdr:cNvPr id="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36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152400</xdr:colOff>
      <xdr:row>47</xdr:row>
      <xdr:rowOff>133350</xdr:rowOff>
    </xdr:to>
    <xdr:pic>
      <xdr:nvPicPr>
        <xdr:cNvPr id="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53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152400</xdr:colOff>
      <xdr:row>48</xdr:row>
      <xdr:rowOff>133350</xdr:rowOff>
    </xdr:to>
    <xdr:pic>
      <xdr:nvPicPr>
        <xdr:cNvPr id="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70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1</xdr:col>
      <xdr:colOff>152400</xdr:colOff>
      <xdr:row>49</xdr:row>
      <xdr:rowOff>133350</xdr:rowOff>
    </xdr:to>
    <xdr:pic>
      <xdr:nvPicPr>
        <xdr:cNvPr id="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87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</xdr:col>
      <xdr:colOff>152400</xdr:colOff>
      <xdr:row>50</xdr:row>
      <xdr:rowOff>133350</xdr:rowOff>
    </xdr:to>
    <xdr:pic>
      <xdr:nvPicPr>
        <xdr:cNvPr id="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04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1</xdr:col>
      <xdr:colOff>152400</xdr:colOff>
      <xdr:row>51</xdr:row>
      <xdr:rowOff>133350</xdr:rowOff>
    </xdr:to>
    <xdr:pic>
      <xdr:nvPicPr>
        <xdr:cNvPr id="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2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1</xdr:col>
      <xdr:colOff>152400</xdr:colOff>
      <xdr:row>52</xdr:row>
      <xdr:rowOff>133350</xdr:rowOff>
    </xdr:to>
    <xdr:pic>
      <xdr:nvPicPr>
        <xdr:cNvPr id="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39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152400</xdr:colOff>
      <xdr:row>53</xdr:row>
      <xdr:rowOff>133350</xdr:rowOff>
    </xdr:to>
    <xdr:pic>
      <xdr:nvPicPr>
        <xdr:cNvPr id="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56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</xdr:col>
      <xdr:colOff>152400</xdr:colOff>
      <xdr:row>54</xdr:row>
      <xdr:rowOff>133350</xdr:rowOff>
    </xdr:to>
    <xdr:pic>
      <xdr:nvPicPr>
        <xdr:cNvPr id="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73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</xdr:col>
      <xdr:colOff>152400</xdr:colOff>
      <xdr:row>55</xdr:row>
      <xdr:rowOff>133350</xdr:rowOff>
    </xdr:to>
    <xdr:pic>
      <xdr:nvPicPr>
        <xdr:cNvPr id="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90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152400</xdr:colOff>
      <xdr:row>56</xdr:row>
      <xdr:rowOff>133350</xdr:rowOff>
    </xdr:to>
    <xdr:pic>
      <xdr:nvPicPr>
        <xdr:cNvPr id="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07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1</xdr:col>
      <xdr:colOff>152400</xdr:colOff>
      <xdr:row>57</xdr:row>
      <xdr:rowOff>133350</xdr:rowOff>
    </xdr:to>
    <xdr:pic>
      <xdr:nvPicPr>
        <xdr:cNvPr id="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24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1</xdr:col>
      <xdr:colOff>152400</xdr:colOff>
      <xdr:row>58</xdr:row>
      <xdr:rowOff>133350</xdr:rowOff>
    </xdr:to>
    <xdr:pic>
      <xdr:nvPicPr>
        <xdr:cNvPr id="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42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152400</xdr:colOff>
      <xdr:row>59</xdr:row>
      <xdr:rowOff>133350</xdr:rowOff>
    </xdr:to>
    <xdr:pic>
      <xdr:nvPicPr>
        <xdr:cNvPr id="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59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1</xdr:col>
      <xdr:colOff>152400</xdr:colOff>
      <xdr:row>60</xdr:row>
      <xdr:rowOff>133350</xdr:rowOff>
    </xdr:to>
    <xdr:pic>
      <xdr:nvPicPr>
        <xdr:cNvPr id="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76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152400</xdr:colOff>
      <xdr:row>61</xdr:row>
      <xdr:rowOff>133350</xdr:rowOff>
    </xdr:to>
    <xdr:pic>
      <xdr:nvPicPr>
        <xdr:cNvPr id="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9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1</xdr:col>
      <xdr:colOff>152400</xdr:colOff>
      <xdr:row>62</xdr:row>
      <xdr:rowOff>133350</xdr:rowOff>
    </xdr:to>
    <xdr:pic>
      <xdr:nvPicPr>
        <xdr:cNvPr id="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10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1</xdr:col>
      <xdr:colOff>152400</xdr:colOff>
      <xdr:row>63</xdr:row>
      <xdr:rowOff>133350</xdr:rowOff>
    </xdr:to>
    <xdr:pic>
      <xdr:nvPicPr>
        <xdr:cNvPr id="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27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152400</xdr:colOff>
      <xdr:row>64</xdr:row>
      <xdr:rowOff>133350</xdr:rowOff>
    </xdr:to>
    <xdr:pic>
      <xdr:nvPicPr>
        <xdr:cNvPr id="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44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1</xdr:col>
      <xdr:colOff>152400</xdr:colOff>
      <xdr:row>65</xdr:row>
      <xdr:rowOff>133350</xdr:rowOff>
    </xdr:to>
    <xdr:pic>
      <xdr:nvPicPr>
        <xdr:cNvPr id="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62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152400</xdr:colOff>
      <xdr:row>66</xdr:row>
      <xdr:rowOff>133350</xdr:rowOff>
    </xdr:to>
    <xdr:pic>
      <xdr:nvPicPr>
        <xdr:cNvPr id="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79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152400</xdr:colOff>
      <xdr:row>67</xdr:row>
      <xdr:rowOff>133350</xdr:rowOff>
    </xdr:to>
    <xdr:pic>
      <xdr:nvPicPr>
        <xdr:cNvPr id="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96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152400</xdr:colOff>
      <xdr:row>68</xdr:row>
      <xdr:rowOff>133350</xdr:rowOff>
    </xdr:to>
    <xdr:pic>
      <xdr:nvPicPr>
        <xdr:cNvPr id="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13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152400</xdr:colOff>
      <xdr:row>69</xdr:row>
      <xdr:rowOff>133350</xdr:rowOff>
    </xdr:to>
    <xdr:pic>
      <xdr:nvPicPr>
        <xdr:cNvPr id="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30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152400</xdr:colOff>
      <xdr:row>70</xdr:row>
      <xdr:rowOff>133350</xdr:rowOff>
    </xdr:to>
    <xdr:pic>
      <xdr:nvPicPr>
        <xdr:cNvPr id="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47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152400</xdr:colOff>
      <xdr:row>71</xdr:row>
      <xdr:rowOff>133350</xdr:rowOff>
    </xdr:to>
    <xdr:pic>
      <xdr:nvPicPr>
        <xdr:cNvPr id="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6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152400</xdr:colOff>
      <xdr:row>72</xdr:row>
      <xdr:rowOff>133350</xdr:rowOff>
    </xdr:to>
    <xdr:pic>
      <xdr:nvPicPr>
        <xdr:cNvPr id="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82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152400</xdr:colOff>
      <xdr:row>73</xdr:row>
      <xdr:rowOff>133350</xdr:rowOff>
    </xdr:to>
    <xdr:pic>
      <xdr:nvPicPr>
        <xdr:cNvPr id="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99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1</xdr:col>
      <xdr:colOff>152400</xdr:colOff>
      <xdr:row>74</xdr:row>
      <xdr:rowOff>133350</xdr:rowOff>
    </xdr:to>
    <xdr:pic>
      <xdr:nvPicPr>
        <xdr:cNvPr id="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16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1</xdr:col>
      <xdr:colOff>152400</xdr:colOff>
      <xdr:row>75</xdr:row>
      <xdr:rowOff>133350</xdr:rowOff>
    </xdr:to>
    <xdr:pic>
      <xdr:nvPicPr>
        <xdr:cNvPr id="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33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152400</xdr:colOff>
      <xdr:row>76</xdr:row>
      <xdr:rowOff>133350</xdr:rowOff>
    </xdr:to>
    <xdr:pic>
      <xdr:nvPicPr>
        <xdr:cNvPr id="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50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1</xdr:col>
      <xdr:colOff>152400</xdr:colOff>
      <xdr:row>77</xdr:row>
      <xdr:rowOff>133350</xdr:rowOff>
    </xdr:to>
    <xdr:pic>
      <xdr:nvPicPr>
        <xdr:cNvPr id="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67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1</xdr:col>
      <xdr:colOff>152400</xdr:colOff>
      <xdr:row>78</xdr:row>
      <xdr:rowOff>133350</xdr:rowOff>
    </xdr:to>
    <xdr:pic>
      <xdr:nvPicPr>
        <xdr:cNvPr id="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84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1</xdr:col>
      <xdr:colOff>152400</xdr:colOff>
      <xdr:row>79</xdr:row>
      <xdr:rowOff>133350</xdr:rowOff>
    </xdr:to>
    <xdr:pic>
      <xdr:nvPicPr>
        <xdr:cNvPr id="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02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1</xdr:col>
      <xdr:colOff>152400</xdr:colOff>
      <xdr:row>80</xdr:row>
      <xdr:rowOff>133350</xdr:rowOff>
    </xdr:to>
    <xdr:pic>
      <xdr:nvPicPr>
        <xdr:cNvPr id="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19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152400</xdr:colOff>
      <xdr:row>81</xdr:row>
      <xdr:rowOff>133350</xdr:rowOff>
    </xdr:to>
    <xdr:pic>
      <xdr:nvPicPr>
        <xdr:cNvPr id="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3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1</xdr:col>
      <xdr:colOff>152400</xdr:colOff>
      <xdr:row>82</xdr:row>
      <xdr:rowOff>133350</xdr:rowOff>
    </xdr:to>
    <xdr:pic>
      <xdr:nvPicPr>
        <xdr:cNvPr id="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53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152400</xdr:colOff>
      <xdr:row>83</xdr:row>
      <xdr:rowOff>133350</xdr:rowOff>
    </xdr:to>
    <xdr:pic>
      <xdr:nvPicPr>
        <xdr:cNvPr id="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70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1</xdr:col>
      <xdr:colOff>152400</xdr:colOff>
      <xdr:row>84</xdr:row>
      <xdr:rowOff>133350</xdr:rowOff>
    </xdr:to>
    <xdr:pic>
      <xdr:nvPicPr>
        <xdr:cNvPr id="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87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1</xdr:col>
      <xdr:colOff>152400</xdr:colOff>
      <xdr:row>85</xdr:row>
      <xdr:rowOff>133350</xdr:rowOff>
    </xdr:to>
    <xdr:pic>
      <xdr:nvPicPr>
        <xdr:cNvPr id="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04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152400</xdr:colOff>
      <xdr:row>86</xdr:row>
      <xdr:rowOff>133350</xdr:rowOff>
    </xdr:to>
    <xdr:pic>
      <xdr:nvPicPr>
        <xdr:cNvPr id="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22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1</xdr:col>
      <xdr:colOff>152400</xdr:colOff>
      <xdr:row>87</xdr:row>
      <xdr:rowOff>133350</xdr:rowOff>
    </xdr:to>
    <xdr:pic>
      <xdr:nvPicPr>
        <xdr:cNvPr id="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39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1</xdr:col>
      <xdr:colOff>152400</xdr:colOff>
      <xdr:row>88</xdr:row>
      <xdr:rowOff>133350</xdr:rowOff>
    </xdr:to>
    <xdr:pic>
      <xdr:nvPicPr>
        <xdr:cNvPr id="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56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1</xdr:col>
      <xdr:colOff>152400</xdr:colOff>
      <xdr:row>89</xdr:row>
      <xdr:rowOff>133350</xdr:rowOff>
    </xdr:to>
    <xdr:pic>
      <xdr:nvPicPr>
        <xdr:cNvPr id="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73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1</xdr:col>
      <xdr:colOff>152400</xdr:colOff>
      <xdr:row>90</xdr:row>
      <xdr:rowOff>133350</xdr:rowOff>
    </xdr:to>
    <xdr:pic>
      <xdr:nvPicPr>
        <xdr:cNvPr id="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90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1</xdr:col>
      <xdr:colOff>152400</xdr:colOff>
      <xdr:row>91</xdr:row>
      <xdr:rowOff>133350</xdr:rowOff>
    </xdr:to>
    <xdr:pic>
      <xdr:nvPicPr>
        <xdr:cNvPr id="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0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1</xdr:col>
      <xdr:colOff>152400</xdr:colOff>
      <xdr:row>92</xdr:row>
      <xdr:rowOff>133350</xdr:rowOff>
    </xdr:to>
    <xdr:pic>
      <xdr:nvPicPr>
        <xdr:cNvPr id="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24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1</xdr:col>
      <xdr:colOff>152400</xdr:colOff>
      <xdr:row>93</xdr:row>
      <xdr:rowOff>133350</xdr:rowOff>
    </xdr:to>
    <xdr:pic>
      <xdr:nvPicPr>
        <xdr:cNvPr id="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42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1</xdr:col>
      <xdr:colOff>152400</xdr:colOff>
      <xdr:row>94</xdr:row>
      <xdr:rowOff>133350</xdr:rowOff>
    </xdr:to>
    <xdr:pic>
      <xdr:nvPicPr>
        <xdr:cNvPr id="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59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1</xdr:col>
      <xdr:colOff>152400</xdr:colOff>
      <xdr:row>95</xdr:row>
      <xdr:rowOff>133350</xdr:rowOff>
    </xdr:to>
    <xdr:pic>
      <xdr:nvPicPr>
        <xdr:cNvPr id="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76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1</xdr:col>
      <xdr:colOff>152400</xdr:colOff>
      <xdr:row>96</xdr:row>
      <xdr:rowOff>133350</xdr:rowOff>
    </xdr:to>
    <xdr:pic>
      <xdr:nvPicPr>
        <xdr:cNvPr id="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93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1</xdr:col>
      <xdr:colOff>152400</xdr:colOff>
      <xdr:row>97</xdr:row>
      <xdr:rowOff>133350</xdr:rowOff>
    </xdr:to>
    <xdr:pic>
      <xdr:nvPicPr>
        <xdr:cNvPr id="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10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152400</xdr:colOff>
      <xdr:row>98</xdr:row>
      <xdr:rowOff>133350</xdr:rowOff>
    </xdr:to>
    <xdr:pic>
      <xdr:nvPicPr>
        <xdr:cNvPr id="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27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1</xdr:col>
      <xdr:colOff>152400</xdr:colOff>
      <xdr:row>99</xdr:row>
      <xdr:rowOff>133350</xdr:rowOff>
    </xdr:to>
    <xdr:pic>
      <xdr:nvPicPr>
        <xdr:cNvPr id="1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44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152400</xdr:colOff>
      <xdr:row>100</xdr:row>
      <xdr:rowOff>133350</xdr:rowOff>
    </xdr:to>
    <xdr:pic>
      <xdr:nvPicPr>
        <xdr:cNvPr id="1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62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1</xdr:col>
      <xdr:colOff>152400</xdr:colOff>
      <xdr:row>101</xdr:row>
      <xdr:rowOff>133350</xdr:rowOff>
    </xdr:to>
    <xdr:pic>
      <xdr:nvPicPr>
        <xdr:cNvPr id="1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7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152400</xdr:colOff>
      <xdr:row>102</xdr:row>
      <xdr:rowOff>133350</xdr:rowOff>
    </xdr:to>
    <xdr:pic>
      <xdr:nvPicPr>
        <xdr:cNvPr id="1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96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152400</xdr:colOff>
      <xdr:row>103</xdr:row>
      <xdr:rowOff>133350</xdr:rowOff>
    </xdr:to>
    <xdr:pic>
      <xdr:nvPicPr>
        <xdr:cNvPr id="1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13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152400</xdr:colOff>
      <xdr:row>104</xdr:row>
      <xdr:rowOff>133350</xdr:rowOff>
    </xdr:to>
    <xdr:pic>
      <xdr:nvPicPr>
        <xdr:cNvPr id="1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30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152400</xdr:colOff>
      <xdr:row>105</xdr:row>
      <xdr:rowOff>133350</xdr:rowOff>
    </xdr:to>
    <xdr:pic>
      <xdr:nvPicPr>
        <xdr:cNvPr id="1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47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152400</xdr:colOff>
      <xdr:row>106</xdr:row>
      <xdr:rowOff>133350</xdr:rowOff>
    </xdr:to>
    <xdr:pic>
      <xdr:nvPicPr>
        <xdr:cNvPr id="1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64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152400</xdr:colOff>
      <xdr:row>107</xdr:row>
      <xdr:rowOff>133350</xdr:rowOff>
    </xdr:to>
    <xdr:pic>
      <xdr:nvPicPr>
        <xdr:cNvPr id="1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82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152400</xdr:colOff>
      <xdr:row>108</xdr:row>
      <xdr:rowOff>133350</xdr:rowOff>
    </xdr:to>
    <xdr:pic>
      <xdr:nvPicPr>
        <xdr:cNvPr id="1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99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152400</xdr:colOff>
      <xdr:row>109</xdr:row>
      <xdr:rowOff>133350</xdr:rowOff>
    </xdr:to>
    <xdr:pic>
      <xdr:nvPicPr>
        <xdr:cNvPr id="1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16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152400</xdr:colOff>
      <xdr:row>110</xdr:row>
      <xdr:rowOff>133350</xdr:rowOff>
    </xdr:to>
    <xdr:pic>
      <xdr:nvPicPr>
        <xdr:cNvPr id="1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33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1</xdr:col>
      <xdr:colOff>152400</xdr:colOff>
      <xdr:row>111</xdr:row>
      <xdr:rowOff>133350</xdr:rowOff>
    </xdr:to>
    <xdr:pic>
      <xdr:nvPicPr>
        <xdr:cNvPr id="1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5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152400</xdr:colOff>
      <xdr:row>112</xdr:row>
      <xdr:rowOff>133350</xdr:rowOff>
    </xdr:to>
    <xdr:pic>
      <xdr:nvPicPr>
        <xdr:cNvPr id="1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67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1</xdr:col>
      <xdr:colOff>152400</xdr:colOff>
      <xdr:row>113</xdr:row>
      <xdr:rowOff>133350</xdr:rowOff>
    </xdr:to>
    <xdr:pic>
      <xdr:nvPicPr>
        <xdr:cNvPr id="1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85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152400</xdr:colOff>
      <xdr:row>114</xdr:row>
      <xdr:rowOff>133350</xdr:rowOff>
    </xdr:to>
    <xdr:pic>
      <xdr:nvPicPr>
        <xdr:cNvPr id="1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02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152400</xdr:colOff>
      <xdr:row>115</xdr:row>
      <xdr:rowOff>133350</xdr:rowOff>
    </xdr:to>
    <xdr:pic>
      <xdr:nvPicPr>
        <xdr:cNvPr id="1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19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1</xdr:col>
      <xdr:colOff>152400</xdr:colOff>
      <xdr:row>116</xdr:row>
      <xdr:rowOff>133350</xdr:rowOff>
    </xdr:to>
    <xdr:pic>
      <xdr:nvPicPr>
        <xdr:cNvPr id="1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36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152400</xdr:colOff>
      <xdr:row>117</xdr:row>
      <xdr:rowOff>133350</xdr:rowOff>
    </xdr:to>
    <xdr:pic>
      <xdr:nvPicPr>
        <xdr:cNvPr id="1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53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152400</xdr:colOff>
      <xdr:row>118</xdr:row>
      <xdr:rowOff>133350</xdr:rowOff>
    </xdr:to>
    <xdr:pic>
      <xdr:nvPicPr>
        <xdr:cNvPr id="1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70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152400</xdr:colOff>
      <xdr:row>119</xdr:row>
      <xdr:rowOff>133350</xdr:rowOff>
    </xdr:to>
    <xdr:pic>
      <xdr:nvPicPr>
        <xdr:cNvPr id="1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8788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152400</xdr:colOff>
      <xdr:row>120</xdr:row>
      <xdr:rowOff>133350</xdr:rowOff>
    </xdr:to>
    <xdr:pic>
      <xdr:nvPicPr>
        <xdr:cNvPr id="1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8788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152400</xdr:colOff>
      <xdr:row>121</xdr:row>
      <xdr:rowOff>133350</xdr:rowOff>
    </xdr:to>
    <xdr:pic>
      <xdr:nvPicPr>
        <xdr:cNvPr id="1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8788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152400</xdr:colOff>
      <xdr:row>122</xdr:row>
      <xdr:rowOff>133350</xdr:rowOff>
    </xdr:to>
    <xdr:pic>
      <xdr:nvPicPr>
        <xdr:cNvPr id="1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8788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152400</xdr:colOff>
      <xdr:row>123</xdr:row>
      <xdr:rowOff>133350</xdr:rowOff>
    </xdr:to>
    <xdr:pic>
      <xdr:nvPicPr>
        <xdr:cNvPr id="1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87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152400</xdr:colOff>
      <xdr:row>124</xdr:row>
      <xdr:rowOff>133350</xdr:rowOff>
    </xdr:to>
    <xdr:pic>
      <xdr:nvPicPr>
        <xdr:cNvPr id="1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05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152400</xdr:colOff>
      <xdr:row>125</xdr:row>
      <xdr:rowOff>133350</xdr:rowOff>
    </xdr:to>
    <xdr:pic>
      <xdr:nvPicPr>
        <xdr:cNvPr id="1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2217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152400</xdr:colOff>
      <xdr:row>126</xdr:row>
      <xdr:rowOff>133350</xdr:rowOff>
    </xdr:to>
    <xdr:pic>
      <xdr:nvPicPr>
        <xdr:cNvPr id="1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2217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1</xdr:col>
      <xdr:colOff>152400</xdr:colOff>
      <xdr:row>127</xdr:row>
      <xdr:rowOff>133350</xdr:rowOff>
    </xdr:to>
    <xdr:pic>
      <xdr:nvPicPr>
        <xdr:cNvPr id="1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2217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1</xdr:col>
      <xdr:colOff>152400</xdr:colOff>
      <xdr:row>128</xdr:row>
      <xdr:rowOff>133350</xdr:rowOff>
    </xdr:to>
    <xdr:pic>
      <xdr:nvPicPr>
        <xdr:cNvPr id="1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2217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1</xdr:col>
      <xdr:colOff>152400</xdr:colOff>
      <xdr:row>129</xdr:row>
      <xdr:rowOff>133350</xdr:rowOff>
    </xdr:to>
    <xdr:pic>
      <xdr:nvPicPr>
        <xdr:cNvPr id="1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2217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1</xdr:col>
      <xdr:colOff>152400</xdr:colOff>
      <xdr:row>130</xdr:row>
      <xdr:rowOff>133350</xdr:rowOff>
    </xdr:to>
    <xdr:pic>
      <xdr:nvPicPr>
        <xdr:cNvPr id="1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2217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152400</xdr:colOff>
      <xdr:row>131</xdr:row>
      <xdr:rowOff>133350</xdr:rowOff>
    </xdr:to>
    <xdr:pic>
      <xdr:nvPicPr>
        <xdr:cNvPr id="1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2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152400</xdr:colOff>
      <xdr:row>132</xdr:row>
      <xdr:rowOff>133350</xdr:rowOff>
    </xdr:to>
    <xdr:pic>
      <xdr:nvPicPr>
        <xdr:cNvPr id="1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39315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152400</xdr:colOff>
      <xdr:row>133</xdr:row>
      <xdr:rowOff>133350</xdr:rowOff>
    </xdr:to>
    <xdr:pic>
      <xdr:nvPicPr>
        <xdr:cNvPr id="1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39315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152400</xdr:colOff>
      <xdr:row>134</xdr:row>
      <xdr:rowOff>133350</xdr:rowOff>
    </xdr:to>
    <xdr:pic>
      <xdr:nvPicPr>
        <xdr:cNvPr id="1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39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152400</xdr:colOff>
      <xdr:row>135</xdr:row>
      <xdr:rowOff>133350</xdr:rowOff>
    </xdr:to>
    <xdr:pic>
      <xdr:nvPicPr>
        <xdr:cNvPr id="1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56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152400</xdr:colOff>
      <xdr:row>136</xdr:row>
      <xdr:rowOff>133350</xdr:rowOff>
    </xdr:to>
    <xdr:pic>
      <xdr:nvPicPr>
        <xdr:cNvPr id="1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73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152400</xdr:colOff>
      <xdr:row>137</xdr:row>
      <xdr:rowOff>133350</xdr:rowOff>
    </xdr:to>
    <xdr:pic>
      <xdr:nvPicPr>
        <xdr:cNvPr id="1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90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152400</xdr:colOff>
      <xdr:row>138</xdr:row>
      <xdr:rowOff>133350</xdr:rowOff>
    </xdr:to>
    <xdr:pic>
      <xdr:nvPicPr>
        <xdr:cNvPr id="1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07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152400</xdr:colOff>
      <xdr:row>139</xdr:row>
      <xdr:rowOff>133350</xdr:rowOff>
    </xdr:to>
    <xdr:pic>
      <xdr:nvPicPr>
        <xdr:cNvPr id="1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25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1</xdr:col>
      <xdr:colOff>152400</xdr:colOff>
      <xdr:row>140</xdr:row>
      <xdr:rowOff>133350</xdr:rowOff>
    </xdr:to>
    <xdr:pic>
      <xdr:nvPicPr>
        <xdr:cNvPr id="1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42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152400</xdr:colOff>
      <xdr:row>141</xdr:row>
      <xdr:rowOff>133350</xdr:rowOff>
    </xdr:to>
    <xdr:pic>
      <xdr:nvPicPr>
        <xdr:cNvPr id="1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59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152400</xdr:colOff>
      <xdr:row>142</xdr:row>
      <xdr:rowOff>133350</xdr:rowOff>
    </xdr:to>
    <xdr:pic>
      <xdr:nvPicPr>
        <xdr:cNvPr id="1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76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152400</xdr:colOff>
      <xdr:row>143</xdr:row>
      <xdr:rowOff>133350</xdr:rowOff>
    </xdr:to>
    <xdr:pic>
      <xdr:nvPicPr>
        <xdr:cNvPr id="1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9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152400</xdr:colOff>
      <xdr:row>144</xdr:row>
      <xdr:rowOff>133350</xdr:rowOff>
    </xdr:to>
    <xdr:pic>
      <xdr:nvPicPr>
        <xdr:cNvPr id="1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10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152400</xdr:colOff>
      <xdr:row>145</xdr:row>
      <xdr:rowOff>133350</xdr:rowOff>
    </xdr:to>
    <xdr:pic>
      <xdr:nvPicPr>
        <xdr:cNvPr id="1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27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152400</xdr:colOff>
      <xdr:row>146</xdr:row>
      <xdr:rowOff>133350</xdr:rowOff>
    </xdr:to>
    <xdr:pic>
      <xdr:nvPicPr>
        <xdr:cNvPr id="1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45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152400</xdr:colOff>
      <xdr:row>147</xdr:row>
      <xdr:rowOff>133350</xdr:rowOff>
    </xdr:to>
    <xdr:pic>
      <xdr:nvPicPr>
        <xdr:cNvPr id="1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62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1</xdr:col>
      <xdr:colOff>152400</xdr:colOff>
      <xdr:row>148</xdr:row>
      <xdr:rowOff>133350</xdr:rowOff>
    </xdr:to>
    <xdr:pic>
      <xdr:nvPicPr>
        <xdr:cNvPr id="1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79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1</xdr:col>
      <xdr:colOff>152400</xdr:colOff>
      <xdr:row>149</xdr:row>
      <xdr:rowOff>133350</xdr:rowOff>
    </xdr:to>
    <xdr:pic>
      <xdr:nvPicPr>
        <xdr:cNvPr id="1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96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152400</xdr:colOff>
      <xdr:row>150</xdr:row>
      <xdr:rowOff>133350</xdr:rowOff>
    </xdr:to>
    <xdr:pic>
      <xdr:nvPicPr>
        <xdr:cNvPr id="1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13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152400</xdr:colOff>
      <xdr:row>151</xdr:row>
      <xdr:rowOff>133350</xdr:rowOff>
    </xdr:to>
    <xdr:pic>
      <xdr:nvPicPr>
        <xdr:cNvPr id="1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30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152400</xdr:colOff>
      <xdr:row>152</xdr:row>
      <xdr:rowOff>133350</xdr:rowOff>
    </xdr:to>
    <xdr:pic>
      <xdr:nvPicPr>
        <xdr:cNvPr id="1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47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152400</xdr:colOff>
      <xdr:row>153</xdr:row>
      <xdr:rowOff>133350</xdr:rowOff>
    </xdr:to>
    <xdr:pic>
      <xdr:nvPicPr>
        <xdr:cNvPr id="1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6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152400</xdr:colOff>
      <xdr:row>154</xdr:row>
      <xdr:rowOff>133350</xdr:rowOff>
    </xdr:to>
    <xdr:pic>
      <xdr:nvPicPr>
        <xdr:cNvPr id="1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82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152400</xdr:colOff>
      <xdr:row>155</xdr:row>
      <xdr:rowOff>133350</xdr:rowOff>
    </xdr:to>
    <xdr:pic>
      <xdr:nvPicPr>
        <xdr:cNvPr id="1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99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152400</xdr:colOff>
      <xdr:row>156</xdr:row>
      <xdr:rowOff>133350</xdr:rowOff>
    </xdr:to>
    <xdr:pic>
      <xdr:nvPicPr>
        <xdr:cNvPr id="1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16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152400</xdr:colOff>
      <xdr:row>157</xdr:row>
      <xdr:rowOff>133350</xdr:rowOff>
    </xdr:to>
    <xdr:pic>
      <xdr:nvPicPr>
        <xdr:cNvPr id="1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33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152400</xdr:colOff>
      <xdr:row>158</xdr:row>
      <xdr:rowOff>133350</xdr:rowOff>
    </xdr:to>
    <xdr:pic>
      <xdr:nvPicPr>
        <xdr:cNvPr id="1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50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152400</xdr:colOff>
      <xdr:row>159</xdr:row>
      <xdr:rowOff>133350</xdr:rowOff>
    </xdr:to>
    <xdr:pic>
      <xdr:nvPicPr>
        <xdr:cNvPr id="1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67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152400</xdr:colOff>
      <xdr:row>160</xdr:row>
      <xdr:rowOff>133350</xdr:rowOff>
    </xdr:to>
    <xdr:pic>
      <xdr:nvPicPr>
        <xdr:cNvPr id="1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85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152400</xdr:colOff>
      <xdr:row>161</xdr:row>
      <xdr:rowOff>133350</xdr:rowOff>
    </xdr:to>
    <xdr:pic>
      <xdr:nvPicPr>
        <xdr:cNvPr id="1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02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152400</xdr:colOff>
      <xdr:row>162</xdr:row>
      <xdr:rowOff>133350</xdr:rowOff>
    </xdr:to>
    <xdr:pic>
      <xdr:nvPicPr>
        <xdr:cNvPr id="1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19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152400</xdr:colOff>
      <xdr:row>163</xdr:row>
      <xdr:rowOff>133350</xdr:rowOff>
    </xdr:to>
    <xdr:pic>
      <xdr:nvPicPr>
        <xdr:cNvPr id="1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3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152400</xdr:colOff>
      <xdr:row>164</xdr:row>
      <xdr:rowOff>133350</xdr:rowOff>
    </xdr:to>
    <xdr:pic>
      <xdr:nvPicPr>
        <xdr:cNvPr id="1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53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152400</xdr:colOff>
      <xdr:row>165</xdr:row>
      <xdr:rowOff>133350</xdr:rowOff>
    </xdr:to>
    <xdr:pic>
      <xdr:nvPicPr>
        <xdr:cNvPr id="1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70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152400</xdr:colOff>
      <xdr:row>166</xdr:row>
      <xdr:rowOff>133350</xdr:rowOff>
    </xdr:to>
    <xdr:pic>
      <xdr:nvPicPr>
        <xdr:cNvPr id="1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87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152400</xdr:colOff>
      <xdr:row>167</xdr:row>
      <xdr:rowOff>133350</xdr:rowOff>
    </xdr:to>
    <xdr:pic>
      <xdr:nvPicPr>
        <xdr:cNvPr id="1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05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152400</xdr:colOff>
      <xdr:row>168</xdr:row>
      <xdr:rowOff>133350</xdr:rowOff>
    </xdr:to>
    <xdr:pic>
      <xdr:nvPicPr>
        <xdr:cNvPr id="1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22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152400</xdr:colOff>
      <xdr:row>169</xdr:row>
      <xdr:rowOff>133350</xdr:rowOff>
    </xdr:to>
    <xdr:pic>
      <xdr:nvPicPr>
        <xdr:cNvPr id="1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39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152400</xdr:colOff>
      <xdr:row>170</xdr:row>
      <xdr:rowOff>133350</xdr:rowOff>
    </xdr:to>
    <xdr:pic>
      <xdr:nvPicPr>
        <xdr:cNvPr id="1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56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152400</xdr:colOff>
      <xdr:row>171</xdr:row>
      <xdr:rowOff>133350</xdr:rowOff>
    </xdr:to>
    <xdr:pic>
      <xdr:nvPicPr>
        <xdr:cNvPr id="1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73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1</xdr:col>
      <xdr:colOff>152400</xdr:colOff>
      <xdr:row>172</xdr:row>
      <xdr:rowOff>133350</xdr:rowOff>
    </xdr:to>
    <xdr:pic>
      <xdr:nvPicPr>
        <xdr:cNvPr id="1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90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152400</xdr:colOff>
      <xdr:row>173</xdr:row>
      <xdr:rowOff>133350</xdr:rowOff>
    </xdr:to>
    <xdr:pic>
      <xdr:nvPicPr>
        <xdr:cNvPr id="1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0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152400</xdr:colOff>
      <xdr:row>174</xdr:row>
      <xdr:rowOff>133350</xdr:rowOff>
    </xdr:to>
    <xdr:pic>
      <xdr:nvPicPr>
        <xdr:cNvPr id="1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25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152400</xdr:colOff>
      <xdr:row>175</xdr:row>
      <xdr:rowOff>133350</xdr:rowOff>
    </xdr:to>
    <xdr:pic>
      <xdr:nvPicPr>
        <xdr:cNvPr id="1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42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152400</xdr:colOff>
      <xdr:row>176</xdr:row>
      <xdr:rowOff>133350</xdr:rowOff>
    </xdr:to>
    <xdr:pic>
      <xdr:nvPicPr>
        <xdr:cNvPr id="1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59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152400</xdr:colOff>
      <xdr:row>177</xdr:row>
      <xdr:rowOff>133350</xdr:rowOff>
    </xdr:to>
    <xdr:pic>
      <xdr:nvPicPr>
        <xdr:cNvPr id="1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76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152400</xdr:colOff>
      <xdr:row>178</xdr:row>
      <xdr:rowOff>133350</xdr:rowOff>
    </xdr:to>
    <xdr:pic>
      <xdr:nvPicPr>
        <xdr:cNvPr id="1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93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152400</xdr:colOff>
      <xdr:row>179</xdr:row>
      <xdr:rowOff>133350</xdr:rowOff>
    </xdr:to>
    <xdr:pic>
      <xdr:nvPicPr>
        <xdr:cNvPr id="1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10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152400</xdr:colOff>
      <xdr:row>180</xdr:row>
      <xdr:rowOff>133350</xdr:rowOff>
    </xdr:to>
    <xdr:pic>
      <xdr:nvPicPr>
        <xdr:cNvPr id="1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27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152400</xdr:colOff>
      <xdr:row>181</xdr:row>
      <xdr:rowOff>133350</xdr:rowOff>
    </xdr:to>
    <xdr:pic>
      <xdr:nvPicPr>
        <xdr:cNvPr id="1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45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152400</xdr:colOff>
      <xdr:row>182</xdr:row>
      <xdr:rowOff>133350</xdr:rowOff>
    </xdr:to>
    <xdr:pic>
      <xdr:nvPicPr>
        <xdr:cNvPr id="1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62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152400</xdr:colOff>
      <xdr:row>183</xdr:row>
      <xdr:rowOff>133350</xdr:rowOff>
    </xdr:to>
    <xdr:pic>
      <xdr:nvPicPr>
        <xdr:cNvPr id="1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7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1</xdr:col>
      <xdr:colOff>152400</xdr:colOff>
      <xdr:row>184</xdr:row>
      <xdr:rowOff>133350</xdr:rowOff>
    </xdr:to>
    <xdr:pic>
      <xdr:nvPicPr>
        <xdr:cNvPr id="1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96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152400</xdr:colOff>
      <xdr:row>185</xdr:row>
      <xdr:rowOff>133350</xdr:rowOff>
    </xdr:to>
    <xdr:pic>
      <xdr:nvPicPr>
        <xdr:cNvPr id="1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13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152400</xdr:colOff>
      <xdr:row>186</xdr:row>
      <xdr:rowOff>133350</xdr:rowOff>
    </xdr:to>
    <xdr:pic>
      <xdr:nvPicPr>
        <xdr:cNvPr id="1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30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152400</xdr:colOff>
      <xdr:row>187</xdr:row>
      <xdr:rowOff>133350</xdr:rowOff>
    </xdr:to>
    <xdr:pic>
      <xdr:nvPicPr>
        <xdr:cNvPr id="1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48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1</xdr:col>
      <xdr:colOff>152400</xdr:colOff>
      <xdr:row>188</xdr:row>
      <xdr:rowOff>133350</xdr:rowOff>
    </xdr:to>
    <xdr:pic>
      <xdr:nvPicPr>
        <xdr:cNvPr id="1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65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152400</xdr:colOff>
      <xdr:row>189</xdr:row>
      <xdr:rowOff>133350</xdr:rowOff>
    </xdr:to>
    <xdr:pic>
      <xdr:nvPicPr>
        <xdr:cNvPr id="1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82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152400</xdr:colOff>
      <xdr:row>190</xdr:row>
      <xdr:rowOff>133350</xdr:rowOff>
    </xdr:to>
    <xdr:pic>
      <xdr:nvPicPr>
        <xdr:cNvPr id="1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99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152400</xdr:colOff>
      <xdr:row>191</xdr:row>
      <xdr:rowOff>133350</xdr:rowOff>
    </xdr:to>
    <xdr:pic>
      <xdr:nvPicPr>
        <xdr:cNvPr id="1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16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152400</xdr:colOff>
      <xdr:row>192</xdr:row>
      <xdr:rowOff>133350</xdr:rowOff>
    </xdr:to>
    <xdr:pic>
      <xdr:nvPicPr>
        <xdr:cNvPr id="1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33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152400</xdr:colOff>
      <xdr:row>193</xdr:row>
      <xdr:rowOff>133350</xdr:rowOff>
    </xdr:to>
    <xdr:pic>
      <xdr:nvPicPr>
        <xdr:cNvPr id="1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5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1</xdr:col>
      <xdr:colOff>152400</xdr:colOff>
      <xdr:row>194</xdr:row>
      <xdr:rowOff>133350</xdr:rowOff>
    </xdr:to>
    <xdr:pic>
      <xdr:nvPicPr>
        <xdr:cNvPr id="1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68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152400</xdr:colOff>
      <xdr:row>195</xdr:row>
      <xdr:rowOff>133350</xdr:rowOff>
    </xdr:to>
    <xdr:pic>
      <xdr:nvPicPr>
        <xdr:cNvPr id="1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85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152400</xdr:colOff>
      <xdr:row>196</xdr:row>
      <xdr:rowOff>133350</xdr:rowOff>
    </xdr:to>
    <xdr:pic>
      <xdr:nvPicPr>
        <xdr:cNvPr id="1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02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152400</xdr:colOff>
      <xdr:row>197</xdr:row>
      <xdr:rowOff>133350</xdr:rowOff>
    </xdr:to>
    <xdr:pic>
      <xdr:nvPicPr>
        <xdr:cNvPr id="1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19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152400</xdr:colOff>
      <xdr:row>198</xdr:row>
      <xdr:rowOff>133350</xdr:rowOff>
    </xdr:to>
    <xdr:pic>
      <xdr:nvPicPr>
        <xdr:cNvPr id="1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36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152400</xdr:colOff>
      <xdr:row>199</xdr:row>
      <xdr:rowOff>133350</xdr:rowOff>
    </xdr:to>
    <xdr:pic>
      <xdr:nvPicPr>
        <xdr:cNvPr id="2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53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1</xdr:col>
      <xdr:colOff>152400</xdr:colOff>
      <xdr:row>200</xdr:row>
      <xdr:rowOff>133350</xdr:rowOff>
    </xdr:to>
    <xdr:pic>
      <xdr:nvPicPr>
        <xdr:cNvPr id="2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70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152400</xdr:colOff>
      <xdr:row>201</xdr:row>
      <xdr:rowOff>133350</xdr:rowOff>
    </xdr:to>
    <xdr:pic>
      <xdr:nvPicPr>
        <xdr:cNvPr id="2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88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152400</xdr:colOff>
      <xdr:row>202</xdr:row>
      <xdr:rowOff>133350</xdr:rowOff>
    </xdr:to>
    <xdr:pic>
      <xdr:nvPicPr>
        <xdr:cNvPr id="2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05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152400</xdr:colOff>
      <xdr:row>203</xdr:row>
      <xdr:rowOff>133350</xdr:rowOff>
    </xdr:to>
    <xdr:pic>
      <xdr:nvPicPr>
        <xdr:cNvPr id="2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2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1</xdr:col>
      <xdr:colOff>152400</xdr:colOff>
      <xdr:row>204</xdr:row>
      <xdr:rowOff>133350</xdr:rowOff>
    </xdr:to>
    <xdr:pic>
      <xdr:nvPicPr>
        <xdr:cNvPr id="2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39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152400</xdr:colOff>
      <xdr:row>205</xdr:row>
      <xdr:rowOff>133350</xdr:rowOff>
    </xdr:to>
    <xdr:pic>
      <xdr:nvPicPr>
        <xdr:cNvPr id="2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56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152400</xdr:colOff>
      <xdr:row>206</xdr:row>
      <xdr:rowOff>133350</xdr:rowOff>
    </xdr:to>
    <xdr:pic>
      <xdr:nvPicPr>
        <xdr:cNvPr id="2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73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152400</xdr:colOff>
      <xdr:row>207</xdr:row>
      <xdr:rowOff>133350</xdr:rowOff>
    </xdr:to>
    <xdr:pic>
      <xdr:nvPicPr>
        <xdr:cNvPr id="2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90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1</xdr:col>
      <xdr:colOff>152400</xdr:colOff>
      <xdr:row>208</xdr:row>
      <xdr:rowOff>133350</xdr:rowOff>
    </xdr:to>
    <xdr:pic>
      <xdr:nvPicPr>
        <xdr:cNvPr id="2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08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152400</xdr:colOff>
      <xdr:row>209</xdr:row>
      <xdr:rowOff>133350</xdr:rowOff>
    </xdr:to>
    <xdr:pic>
      <xdr:nvPicPr>
        <xdr:cNvPr id="2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25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1</xdr:col>
      <xdr:colOff>152400</xdr:colOff>
      <xdr:row>210</xdr:row>
      <xdr:rowOff>133350</xdr:rowOff>
    </xdr:to>
    <xdr:pic>
      <xdr:nvPicPr>
        <xdr:cNvPr id="2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42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152400</xdr:colOff>
      <xdr:row>211</xdr:row>
      <xdr:rowOff>133350</xdr:rowOff>
    </xdr:to>
    <xdr:pic>
      <xdr:nvPicPr>
        <xdr:cNvPr id="2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59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1</xdr:col>
      <xdr:colOff>152400</xdr:colOff>
      <xdr:row>212</xdr:row>
      <xdr:rowOff>133350</xdr:rowOff>
    </xdr:to>
    <xdr:pic>
      <xdr:nvPicPr>
        <xdr:cNvPr id="2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76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1</xdr:col>
      <xdr:colOff>152400</xdr:colOff>
      <xdr:row>213</xdr:row>
      <xdr:rowOff>133350</xdr:rowOff>
    </xdr:to>
    <xdr:pic>
      <xdr:nvPicPr>
        <xdr:cNvPr id="2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9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1</xdr:col>
      <xdr:colOff>152400</xdr:colOff>
      <xdr:row>214</xdr:row>
      <xdr:rowOff>133350</xdr:rowOff>
    </xdr:to>
    <xdr:pic>
      <xdr:nvPicPr>
        <xdr:cNvPr id="2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10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152400</xdr:colOff>
      <xdr:row>215</xdr:row>
      <xdr:rowOff>133350</xdr:rowOff>
    </xdr:to>
    <xdr:pic>
      <xdr:nvPicPr>
        <xdr:cNvPr id="2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28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1</xdr:col>
      <xdr:colOff>152400</xdr:colOff>
      <xdr:row>216</xdr:row>
      <xdr:rowOff>133350</xdr:rowOff>
    </xdr:to>
    <xdr:pic>
      <xdr:nvPicPr>
        <xdr:cNvPr id="2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45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152400</xdr:colOff>
      <xdr:row>217</xdr:row>
      <xdr:rowOff>133350</xdr:rowOff>
    </xdr:to>
    <xdr:pic>
      <xdr:nvPicPr>
        <xdr:cNvPr id="2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62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152400</xdr:colOff>
      <xdr:row>218</xdr:row>
      <xdr:rowOff>133350</xdr:rowOff>
    </xdr:to>
    <xdr:pic>
      <xdr:nvPicPr>
        <xdr:cNvPr id="2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79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152400</xdr:colOff>
      <xdr:row>219</xdr:row>
      <xdr:rowOff>133350</xdr:rowOff>
    </xdr:to>
    <xdr:pic>
      <xdr:nvPicPr>
        <xdr:cNvPr id="2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96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152400</xdr:colOff>
      <xdr:row>220</xdr:row>
      <xdr:rowOff>133350</xdr:rowOff>
    </xdr:to>
    <xdr:pic>
      <xdr:nvPicPr>
        <xdr:cNvPr id="2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13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1</xdr:col>
      <xdr:colOff>152400</xdr:colOff>
      <xdr:row>221</xdr:row>
      <xdr:rowOff>133350</xdr:rowOff>
    </xdr:to>
    <xdr:pic>
      <xdr:nvPicPr>
        <xdr:cNvPr id="2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30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1</xdr:col>
      <xdr:colOff>152400</xdr:colOff>
      <xdr:row>222</xdr:row>
      <xdr:rowOff>133350</xdr:rowOff>
    </xdr:to>
    <xdr:pic>
      <xdr:nvPicPr>
        <xdr:cNvPr id="2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48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152400</xdr:colOff>
      <xdr:row>223</xdr:row>
      <xdr:rowOff>133350</xdr:rowOff>
    </xdr:to>
    <xdr:pic>
      <xdr:nvPicPr>
        <xdr:cNvPr id="2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6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152400</xdr:colOff>
      <xdr:row>224</xdr:row>
      <xdr:rowOff>133350</xdr:rowOff>
    </xdr:to>
    <xdr:pic>
      <xdr:nvPicPr>
        <xdr:cNvPr id="2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82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1</xdr:col>
      <xdr:colOff>152400</xdr:colOff>
      <xdr:row>225</xdr:row>
      <xdr:rowOff>133350</xdr:rowOff>
    </xdr:to>
    <xdr:pic>
      <xdr:nvPicPr>
        <xdr:cNvPr id="2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99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152400</xdr:colOff>
      <xdr:row>226</xdr:row>
      <xdr:rowOff>133350</xdr:rowOff>
    </xdr:to>
    <xdr:pic>
      <xdr:nvPicPr>
        <xdr:cNvPr id="2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16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152400</xdr:colOff>
      <xdr:row>227</xdr:row>
      <xdr:rowOff>133350</xdr:rowOff>
    </xdr:to>
    <xdr:pic>
      <xdr:nvPicPr>
        <xdr:cNvPr id="2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33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1</xdr:col>
      <xdr:colOff>152400</xdr:colOff>
      <xdr:row>228</xdr:row>
      <xdr:rowOff>133350</xdr:rowOff>
    </xdr:to>
    <xdr:pic>
      <xdr:nvPicPr>
        <xdr:cNvPr id="2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50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1</xdr:col>
      <xdr:colOff>152400</xdr:colOff>
      <xdr:row>229</xdr:row>
      <xdr:rowOff>133350</xdr:rowOff>
    </xdr:to>
    <xdr:pic>
      <xdr:nvPicPr>
        <xdr:cNvPr id="2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68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152400</xdr:colOff>
      <xdr:row>230</xdr:row>
      <xdr:rowOff>133350</xdr:rowOff>
    </xdr:to>
    <xdr:pic>
      <xdr:nvPicPr>
        <xdr:cNvPr id="2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85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1</xdr:col>
      <xdr:colOff>152400</xdr:colOff>
      <xdr:row>231</xdr:row>
      <xdr:rowOff>133350</xdr:rowOff>
    </xdr:to>
    <xdr:pic>
      <xdr:nvPicPr>
        <xdr:cNvPr id="2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02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1</xdr:col>
      <xdr:colOff>152400</xdr:colOff>
      <xdr:row>232</xdr:row>
      <xdr:rowOff>133350</xdr:rowOff>
    </xdr:to>
    <xdr:pic>
      <xdr:nvPicPr>
        <xdr:cNvPr id="2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19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1</xdr:col>
      <xdr:colOff>152400</xdr:colOff>
      <xdr:row>233</xdr:row>
      <xdr:rowOff>133350</xdr:rowOff>
    </xdr:to>
    <xdr:pic>
      <xdr:nvPicPr>
        <xdr:cNvPr id="2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3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152400</xdr:colOff>
      <xdr:row>234</xdr:row>
      <xdr:rowOff>133350</xdr:rowOff>
    </xdr:to>
    <xdr:pic>
      <xdr:nvPicPr>
        <xdr:cNvPr id="2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53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1</xdr:col>
      <xdr:colOff>152400</xdr:colOff>
      <xdr:row>235</xdr:row>
      <xdr:rowOff>133350</xdr:rowOff>
    </xdr:to>
    <xdr:pic>
      <xdr:nvPicPr>
        <xdr:cNvPr id="2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70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1</xdr:col>
      <xdr:colOff>152400</xdr:colOff>
      <xdr:row>236</xdr:row>
      <xdr:rowOff>133350</xdr:rowOff>
    </xdr:to>
    <xdr:pic>
      <xdr:nvPicPr>
        <xdr:cNvPr id="2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88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1</xdr:col>
      <xdr:colOff>152400</xdr:colOff>
      <xdr:row>237</xdr:row>
      <xdr:rowOff>133350</xdr:rowOff>
    </xdr:to>
    <xdr:pic>
      <xdr:nvPicPr>
        <xdr:cNvPr id="2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05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152400</xdr:colOff>
      <xdr:row>238</xdr:row>
      <xdr:rowOff>133350</xdr:rowOff>
    </xdr:to>
    <xdr:pic>
      <xdr:nvPicPr>
        <xdr:cNvPr id="2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22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152400</xdr:colOff>
      <xdr:row>239</xdr:row>
      <xdr:rowOff>133350</xdr:rowOff>
    </xdr:to>
    <xdr:pic>
      <xdr:nvPicPr>
        <xdr:cNvPr id="2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39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1</xdr:col>
      <xdr:colOff>152400</xdr:colOff>
      <xdr:row>240</xdr:row>
      <xdr:rowOff>133350</xdr:rowOff>
    </xdr:to>
    <xdr:pic>
      <xdr:nvPicPr>
        <xdr:cNvPr id="2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56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152400</xdr:colOff>
      <xdr:row>241</xdr:row>
      <xdr:rowOff>133350</xdr:rowOff>
    </xdr:to>
    <xdr:pic>
      <xdr:nvPicPr>
        <xdr:cNvPr id="2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73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1</xdr:col>
      <xdr:colOff>152400</xdr:colOff>
      <xdr:row>242</xdr:row>
      <xdr:rowOff>133350</xdr:rowOff>
    </xdr:to>
    <xdr:pic>
      <xdr:nvPicPr>
        <xdr:cNvPr id="2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90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152400</xdr:colOff>
      <xdr:row>243</xdr:row>
      <xdr:rowOff>133350</xdr:rowOff>
    </xdr:to>
    <xdr:pic>
      <xdr:nvPicPr>
        <xdr:cNvPr id="2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0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1</xdr:col>
      <xdr:colOff>152400</xdr:colOff>
      <xdr:row>244</xdr:row>
      <xdr:rowOff>133350</xdr:rowOff>
    </xdr:to>
    <xdr:pic>
      <xdr:nvPicPr>
        <xdr:cNvPr id="2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25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1</xdr:col>
      <xdr:colOff>152400</xdr:colOff>
      <xdr:row>245</xdr:row>
      <xdr:rowOff>133350</xdr:rowOff>
    </xdr:to>
    <xdr:pic>
      <xdr:nvPicPr>
        <xdr:cNvPr id="2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42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1</xdr:col>
      <xdr:colOff>152400</xdr:colOff>
      <xdr:row>246</xdr:row>
      <xdr:rowOff>133350</xdr:rowOff>
    </xdr:to>
    <xdr:pic>
      <xdr:nvPicPr>
        <xdr:cNvPr id="2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59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1</xdr:col>
      <xdr:colOff>152400</xdr:colOff>
      <xdr:row>247</xdr:row>
      <xdr:rowOff>133350</xdr:rowOff>
    </xdr:to>
    <xdr:pic>
      <xdr:nvPicPr>
        <xdr:cNvPr id="2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76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152400</xdr:colOff>
      <xdr:row>248</xdr:row>
      <xdr:rowOff>133350</xdr:rowOff>
    </xdr:to>
    <xdr:pic>
      <xdr:nvPicPr>
        <xdr:cNvPr id="2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93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1</xdr:col>
      <xdr:colOff>152400</xdr:colOff>
      <xdr:row>249</xdr:row>
      <xdr:rowOff>133350</xdr:rowOff>
    </xdr:to>
    <xdr:pic>
      <xdr:nvPicPr>
        <xdr:cNvPr id="2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10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152400</xdr:colOff>
      <xdr:row>250</xdr:row>
      <xdr:rowOff>133350</xdr:rowOff>
    </xdr:to>
    <xdr:pic>
      <xdr:nvPicPr>
        <xdr:cNvPr id="2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28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152400</xdr:colOff>
      <xdr:row>251</xdr:row>
      <xdr:rowOff>133350</xdr:rowOff>
    </xdr:to>
    <xdr:pic>
      <xdr:nvPicPr>
        <xdr:cNvPr id="2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45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152400</xdr:colOff>
      <xdr:row>252</xdr:row>
      <xdr:rowOff>133350</xdr:rowOff>
    </xdr:to>
    <xdr:pic>
      <xdr:nvPicPr>
        <xdr:cNvPr id="2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62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152400</xdr:colOff>
      <xdr:row>253</xdr:row>
      <xdr:rowOff>133350</xdr:rowOff>
    </xdr:to>
    <xdr:pic>
      <xdr:nvPicPr>
        <xdr:cNvPr id="2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7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152400</xdr:colOff>
      <xdr:row>254</xdr:row>
      <xdr:rowOff>133350</xdr:rowOff>
    </xdr:to>
    <xdr:pic>
      <xdr:nvPicPr>
        <xdr:cNvPr id="2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96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152400</xdr:colOff>
      <xdr:row>255</xdr:row>
      <xdr:rowOff>133350</xdr:rowOff>
    </xdr:to>
    <xdr:pic>
      <xdr:nvPicPr>
        <xdr:cNvPr id="2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13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152400</xdr:colOff>
      <xdr:row>256</xdr:row>
      <xdr:rowOff>133350</xdr:rowOff>
    </xdr:to>
    <xdr:pic>
      <xdr:nvPicPr>
        <xdr:cNvPr id="2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31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1</xdr:col>
      <xdr:colOff>152400</xdr:colOff>
      <xdr:row>257</xdr:row>
      <xdr:rowOff>133350</xdr:rowOff>
    </xdr:to>
    <xdr:pic>
      <xdr:nvPicPr>
        <xdr:cNvPr id="2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48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152400</xdr:colOff>
      <xdr:row>258</xdr:row>
      <xdr:rowOff>133350</xdr:rowOff>
    </xdr:to>
    <xdr:pic>
      <xdr:nvPicPr>
        <xdr:cNvPr id="2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65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152400</xdr:colOff>
      <xdr:row>259</xdr:row>
      <xdr:rowOff>133350</xdr:rowOff>
    </xdr:to>
    <xdr:pic>
      <xdr:nvPicPr>
        <xdr:cNvPr id="2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82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152400</xdr:colOff>
      <xdr:row>260</xdr:row>
      <xdr:rowOff>133350</xdr:rowOff>
    </xdr:to>
    <xdr:pic>
      <xdr:nvPicPr>
        <xdr:cNvPr id="2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99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152400</xdr:colOff>
      <xdr:row>261</xdr:row>
      <xdr:rowOff>133350</xdr:rowOff>
    </xdr:to>
    <xdr:pic>
      <xdr:nvPicPr>
        <xdr:cNvPr id="2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16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1</xdr:col>
      <xdr:colOff>152400</xdr:colOff>
      <xdr:row>262</xdr:row>
      <xdr:rowOff>133350</xdr:rowOff>
    </xdr:to>
    <xdr:pic>
      <xdr:nvPicPr>
        <xdr:cNvPr id="2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33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152400</xdr:colOff>
      <xdr:row>263</xdr:row>
      <xdr:rowOff>133350</xdr:rowOff>
    </xdr:to>
    <xdr:pic>
      <xdr:nvPicPr>
        <xdr:cNvPr id="2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5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1</xdr:col>
      <xdr:colOff>152400</xdr:colOff>
      <xdr:row>264</xdr:row>
      <xdr:rowOff>133350</xdr:rowOff>
    </xdr:to>
    <xdr:pic>
      <xdr:nvPicPr>
        <xdr:cNvPr id="2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68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152400</xdr:colOff>
      <xdr:row>265</xdr:row>
      <xdr:rowOff>133350</xdr:rowOff>
    </xdr:to>
    <xdr:pic>
      <xdr:nvPicPr>
        <xdr:cNvPr id="2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85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1</xdr:col>
      <xdr:colOff>152400</xdr:colOff>
      <xdr:row>266</xdr:row>
      <xdr:rowOff>133350</xdr:rowOff>
    </xdr:to>
    <xdr:pic>
      <xdr:nvPicPr>
        <xdr:cNvPr id="2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02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152400</xdr:colOff>
      <xdr:row>267</xdr:row>
      <xdr:rowOff>133350</xdr:rowOff>
    </xdr:to>
    <xdr:pic>
      <xdr:nvPicPr>
        <xdr:cNvPr id="2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19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152400</xdr:colOff>
      <xdr:row>268</xdr:row>
      <xdr:rowOff>133350</xdr:rowOff>
    </xdr:to>
    <xdr:pic>
      <xdr:nvPicPr>
        <xdr:cNvPr id="2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36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152400</xdr:colOff>
      <xdr:row>269</xdr:row>
      <xdr:rowOff>133350</xdr:rowOff>
    </xdr:to>
    <xdr:pic>
      <xdr:nvPicPr>
        <xdr:cNvPr id="2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53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152400</xdr:colOff>
      <xdr:row>270</xdr:row>
      <xdr:rowOff>133350</xdr:rowOff>
    </xdr:to>
    <xdr:pic>
      <xdr:nvPicPr>
        <xdr:cNvPr id="2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71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1</xdr:col>
      <xdr:colOff>152400</xdr:colOff>
      <xdr:row>271</xdr:row>
      <xdr:rowOff>133350</xdr:rowOff>
    </xdr:to>
    <xdr:pic>
      <xdr:nvPicPr>
        <xdr:cNvPr id="2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88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152400</xdr:colOff>
      <xdr:row>272</xdr:row>
      <xdr:rowOff>133350</xdr:rowOff>
    </xdr:to>
    <xdr:pic>
      <xdr:nvPicPr>
        <xdr:cNvPr id="2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05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152400</xdr:colOff>
      <xdr:row>273</xdr:row>
      <xdr:rowOff>133350</xdr:rowOff>
    </xdr:to>
    <xdr:pic>
      <xdr:nvPicPr>
        <xdr:cNvPr id="2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2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152400</xdr:colOff>
      <xdr:row>274</xdr:row>
      <xdr:rowOff>133350</xdr:rowOff>
    </xdr:to>
    <xdr:pic>
      <xdr:nvPicPr>
        <xdr:cNvPr id="2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39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1</xdr:col>
      <xdr:colOff>152400</xdr:colOff>
      <xdr:row>275</xdr:row>
      <xdr:rowOff>133350</xdr:rowOff>
    </xdr:to>
    <xdr:pic>
      <xdr:nvPicPr>
        <xdr:cNvPr id="2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56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1</xdr:col>
      <xdr:colOff>152400</xdr:colOff>
      <xdr:row>276</xdr:row>
      <xdr:rowOff>133350</xdr:rowOff>
    </xdr:to>
    <xdr:pic>
      <xdr:nvPicPr>
        <xdr:cNvPr id="2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73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1</xdr:col>
      <xdr:colOff>152400</xdr:colOff>
      <xdr:row>277</xdr:row>
      <xdr:rowOff>133350</xdr:rowOff>
    </xdr:to>
    <xdr:pic>
      <xdr:nvPicPr>
        <xdr:cNvPr id="2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91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1</xdr:col>
      <xdr:colOff>152400</xdr:colOff>
      <xdr:row>278</xdr:row>
      <xdr:rowOff>133350</xdr:rowOff>
    </xdr:to>
    <xdr:pic>
      <xdr:nvPicPr>
        <xdr:cNvPr id="2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08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1</xdr:col>
      <xdr:colOff>152400</xdr:colOff>
      <xdr:row>279</xdr:row>
      <xdr:rowOff>133350</xdr:rowOff>
    </xdr:to>
    <xdr:pic>
      <xdr:nvPicPr>
        <xdr:cNvPr id="2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25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152400</xdr:colOff>
      <xdr:row>280</xdr:row>
      <xdr:rowOff>133350</xdr:rowOff>
    </xdr:to>
    <xdr:pic>
      <xdr:nvPicPr>
        <xdr:cNvPr id="2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42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1</xdr:col>
      <xdr:colOff>152400</xdr:colOff>
      <xdr:row>281</xdr:row>
      <xdr:rowOff>133350</xdr:rowOff>
    </xdr:to>
    <xdr:pic>
      <xdr:nvPicPr>
        <xdr:cNvPr id="2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59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1</xdr:col>
      <xdr:colOff>152400</xdr:colOff>
      <xdr:row>282</xdr:row>
      <xdr:rowOff>133350</xdr:rowOff>
    </xdr:to>
    <xdr:pic>
      <xdr:nvPicPr>
        <xdr:cNvPr id="2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76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1</xdr:col>
      <xdr:colOff>152400</xdr:colOff>
      <xdr:row>283</xdr:row>
      <xdr:rowOff>133350</xdr:rowOff>
    </xdr:to>
    <xdr:pic>
      <xdr:nvPicPr>
        <xdr:cNvPr id="2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9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1</xdr:col>
      <xdr:colOff>152400</xdr:colOff>
      <xdr:row>284</xdr:row>
      <xdr:rowOff>133350</xdr:rowOff>
    </xdr:to>
    <xdr:pic>
      <xdr:nvPicPr>
        <xdr:cNvPr id="2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11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152400</xdr:colOff>
      <xdr:row>285</xdr:row>
      <xdr:rowOff>133350</xdr:rowOff>
    </xdr:to>
    <xdr:pic>
      <xdr:nvPicPr>
        <xdr:cNvPr id="2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28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1</xdr:col>
      <xdr:colOff>152400</xdr:colOff>
      <xdr:row>286</xdr:row>
      <xdr:rowOff>133350</xdr:rowOff>
    </xdr:to>
    <xdr:pic>
      <xdr:nvPicPr>
        <xdr:cNvPr id="2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45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1</xdr:col>
      <xdr:colOff>152400</xdr:colOff>
      <xdr:row>287</xdr:row>
      <xdr:rowOff>133350</xdr:rowOff>
    </xdr:to>
    <xdr:pic>
      <xdr:nvPicPr>
        <xdr:cNvPr id="2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62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152400</xdr:colOff>
      <xdr:row>288</xdr:row>
      <xdr:rowOff>133350</xdr:rowOff>
    </xdr:to>
    <xdr:pic>
      <xdr:nvPicPr>
        <xdr:cNvPr id="2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79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152400</xdr:colOff>
      <xdr:row>289</xdr:row>
      <xdr:rowOff>133350</xdr:rowOff>
    </xdr:to>
    <xdr:pic>
      <xdr:nvPicPr>
        <xdr:cNvPr id="2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96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152400</xdr:colOff>
      <xdr:row>290</xdr:row>
      <xdr:rowOff>133350</xdr:rowOff>
    </xdr:to>
    <xdr:pic>
      <xdr:nvPicPr>
        <xdr:cNvPr id="2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13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1</xdr:col>
      <xdr:colOff>152400</xdr:colOff>
      <xdr:row>291</xdr:row>
      <xdr:rowOff>133350</xdr:rowOff>
    </xdr:to>
    <xdr:pic>
      <xdr:nvPicPr>
        <xdr:cNvPr id="2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31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1</xdr:col>
      <xdr:colOff>152400</xdr:colOff>
      <xdr:row>292</xdr:row>
      <xdr:rowOff>133350</xdr:rowOff>
    </xdr:to>
    <xdr:pic>
      <xdr:nvPicPr>
        <xdr:cNvPr id="2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48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1</xdr:col>
      <xdr:colOff>152400</xdr:colOff>
      <xdr:row>293</xdr:row>
      <xdr:rowOff>133350</xdr:rowOff>
    </xdr:to>
    <xdr:pic>
      <xdr:nvPicPr>
        <xdr:cNvPr id="2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6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1</xdr:col>
      <xdr:colOff>152400</xdr:colOff>
      <xdr:row>294</xdr:row>
      <xdr:rowOff>133350</xdr:rowOff>
    </xdr:to>
    <xdr:pic>
      <xdr:nvPicPr>
        <xdr:cNvPr id="2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82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1</xdr:col>
      <xdr:colOff>152400</xdr:colOff>
      <xdr:row>295</xdr:row>
      <xdr:rowOff>133350</xdr:rowOff>
    </xdr:to>
    <xdr:pic>
      <xdr:nvPicPr>
        <xdr:cNvPr id="2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99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1</xdr:col>
      <xdr:colOff>152400</xdr:colOff>
      <xdr:row>296</xdr:row>
      <xdr:rowOff>133350</xdr:rowOff>
    </xdr:to>
    <xdr:pic>
      <xdr:nvPicPr>
        <xdr:cNvPr id="2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16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152400</xdr:colOff>
      <xdr:row>297</xdr:row>
      <xdr:rowOff>133350</xdr:rowOff>
    </xdr:to>
    <xdr:pic>
      <xdr:nvPicPr>
        <xdr:cNvPr id="2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33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1</xdr:col>
      <xdr:colOff>152400</xdr:colOff>
      <xdr:row>298</xdr:row>
      <xdr:rowOff>133350</xdr:rowOff>
    </xdr:to>
    <xdr:pic>
      <xdr:nvPicPr>
        <xdr:cNvPr id="2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51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152400</xdr:colOff>
      <xdr:row>299</xdr:row>
      <xdr:rowOff>133350</xdr:rowOff>
    </xdr:to>
    <xdr:pic>
      <xdr:nvPicPr>
        <xdr:cNvPr id="3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68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1</xdr:col>
      <xdr:colOff>152400</xdr:colOff>
      <xdr:row>300</xdr:row>
      <xdr:rowOff>133350</xdr:rowOff>
    </xdr:to>
    <xdr:pic>
      <xdr:nvPicPr>
        <xdr:cNvPr id="3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85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1</xdr:col>
      <xdr:colOff>152400</xdr:colOff>
      <xdr:row>301</xdr:row>
      <xdr:rowOff>133350</xdr:rowOff>
    </xdr:to>
    <xdr:pic>
      <xdr:nvPicPr>
        <xdr:cNvPr id="3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02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1</xdr:col>
      <xdr:colOff>152400</xdr:colOff>
      <xdr:row>302</xdr:row>
      <xdr:rowOff>133350</xdr:rowOff>
    </xdr:to>
    <xdr:pic>
      <xdr:nvPicPr>
        <xdr:cNvPr id="3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19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152400</xdr:colOff>
      <xdr:row>303</xdr:row>
      <xdr:rowOff>133350</xdr:rowOff>
    </xdr:to>
    <xdr:pic>
      <xdr:nvPicPr>
        <xdr:cNvPr id="3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3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1</xdr:col>
      <xdr:colOff>152400</xdr:colOff>
      <xdr:row>304</xdr:row>
      <xdr:rowOff>133350</xdr:rowOff>
    </xdr:to>
    <xdr:pic>
      <xdr:nvPicPr>
        <xdr:cNvPr id="3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53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152400</xdr:colOff>
      <xdr:row>305</xdr:row>
      <xdr:rowOff>133350</xdr:rowOff>
    </xdr:to>
    <xdr:pic>
      <xdr:nvPicPr>
        <xdr:cNvPr id="3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71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152400</xdr:colOff>
      <xdr:row>306</xdr:row>
      <xdr:rowOff>133350</xdr:rowOff>
    </xdr:to>
    <xdr:pic>
      <xdr:nvPicPr>
        <xdr:cNvPr id="3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88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1</xdr:col>
      <xdr:colOff>152400</xdr:colOff>
      <xdr:row>307</xdr:row>
      <xdr:rowOff>133350</xdr:rowOff>
    </xdr:to>
    <xdr:pic>
      <xdr:nvPicPr>
        <xdr:cNvPr id="3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05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1</xdr:col>
      <xdr:colOff>152400</xdr:colOff>
      <xdr:row>308</xdr:row>
      <xdr:rowOff>133350</xdr:rowOff>
    </xdr:to>
    <xdr:pic>
      <xdr:nvPicPr>
        <xdr:cNvPr id="3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22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309</xdr:row>
      <xdr:rowOff>0</xdr:rowOff>
    </xdr:from>
    <xdr:to>
      <xdr:col>1</xdr:col>
      <xdr:colOff>152400</xdr:colOff>
      <xdr:row>309</xdr:row>
      <xdr:rowOff>133350</xdr:rowOff>
    </xdr:to>
    <xdr:pic>
      <xdr:nvPicPr>
        <xdr:cNvPr id="3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39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152400</xdr:colOff>
      <xdr:row>310</xdr:row>
      <xdr:rowOff>133350</xdr:rowOff>
    </xdr:to>
    <xdr:pic>
      <xdr:nvPicPr>
        <xdr:cNvPr id="3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56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311</xdr:row>
      <xdr:rowOff>0</xdr:rowOff>
    </xdr:from>
    <xdr:to>
      <xdr:col>1</xdr:col>
      <xdr:colOff>152400</xdr:colOff>
      <xdr:row>311</xdr:row>
      <xdr:rowOff>133350</xdr:rowOff>
    </xdr:to>
    <xdr:pic>
      <xdr:nvPicPr>
        <xdr:cNvPr id="3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73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312</xdr:row>
      <xdr:rowOff>0</xdr:rowOff>
    </xdr:from>
    <xdr:to>
      <xdr:col>1</xdr:col>
      <xdr:colOff>152400</xdr:colOff>
      <xdr:row>312</xdr:row>
      <xdr:rowOff>133350</xdr:rowOff>
    </xdr:to>
    <xdr:pic>
      <xdr:nvPicPr>
        <xdr:cNvPr id="3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91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1</xdr:col>
      <xdr:colOff>152400</xdr:colOff>
      <xdr:row>313</xdr:row>
      <xdr:rowOff>133350</xdr:rowOff>
    </xdr:to>
    <xdr:pic>
      <xdr:nvPicPr>
        <xdr:cNvPr id="3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0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1</xdr:col>
      <xdr:colOff>152400</xdr:colOff>
      <xdr:row>314</xdr:row>
      <xdr:rowOff>133350</xdr:rowOff>
    </xdr:to>
    <xdr:pic>
      <xdr:nvPicPr>
        <xdr:cNvPr id="3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25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1</xdr:col>
      <xdr:colOff>152400</xdr:colOff>
      <xdr:row>315</xdr:row>
      <xdr:rowOff>133350</xdr:rowOff>
    </xdr:to>
    <xdr:pic>
      <xdr:nvPicPr>
        <xdr:cNvPr id="3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42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316</xdr:row>
      <xdr:rowOff>0</xdr:rowOff>
    </xdr:from>
    <xdr:to>
      <xdr:col>1</xdr:col>
      <xdr:colOff>152400</xdr:colOff>
      <xdr:row>316</xdr:row>
      <xdr:rowOff>133350</xdr:rowOff>
    </xdr:to>
    <xdr:pic>
      <xdr:nvPicPr>
        <xdr:cNvPr id="3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59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317</xdr:row>
      <xdr:rowOff>0</xdr:rowOff>
    </xdr:from>
    <xdr:to>
      <xdr:col>1</xdr:col>
      <xdr:colOff>152400</xdr:colOff>
      <xdr:row>317</xdr:row>
      <xdr:rowOff>133350</xdr:rowOff>
    </xdr:to>
    <xdr:pic>
      <xdr:nvPicPr>
        <xdr:cNvPr id="3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76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318</xdr:row>
      <xdr:rowOff>0</xdr:rowOff>
    </xdr:from>
    <xdr:to>
      <xdr:col>1</xdr:col>
      <xdr:colOff>152400</xdr:colOff>
      <xdr:row>318</xdr:row>
      <xdr:rowOff>133350</xdr:rowOff>
    </xdr:to>
    <xdr:pic>
      <xdr:nvPicPr>
        <xdr:cNvPr id="3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93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319</xdr:row>
      <xdr:rowOff>0</xdr:rowOff>
    </xdr:from>
    <xdr:to>
      <xdr:col>1</xdr:col>
      <xdr:colOff>152400</xdr:colOff>
      <xdr:row>319</xdr:row>
      <xdr:rowOff>133350</xdr:rowOff>
    </xdr:to>
    <xdr:pic>
      <xdr:nvPicPr>
        <xdr:cNvPr id="3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11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320</xdr:row>
      <xdr:rowOff>0</xdr:rowOff>
    </xdr:from>
    <xdr:to>
      <xdr:col>1</xdr:col>
      <xdr:colOff>152400</xdr:colOff>
      <xdr:row>320</xdr:row>
      <xdr:rowOff>133350</xdr:rowOff>
    </xdr:to>
    <xdr:pic>
      <xdr:nvPicPr>
        <xdr:cNvPr id="3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28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</xdr:col>
      <xdr:colOff>152400</xdr:colOff>
      <xdr:row>321</xdr:row>
      <xdr:rowOff>133350</xdr:rowOff>
    </xdr:to>
    <xdr:pic>
      <xdr:nvPicPr>
        <xdr:cNvPr id="3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45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322</xdr:row>
      <xdr:rowOff>0</xdr:rowOff>
    </xdr:from>
    <xdr:to>
      <xdr:col>1</xdr:col>
      <xdr:colOff>152400</xdr:colOff>
      <xdr:row>322</xdr:row>
      <xdr:rowOff>133350</xdr:rowOff>
    </xdr:to>
    <xdr:pic>
      <xdr:nvPicPr>
        <xdr:cNvPr id="3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62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323</xdr:row>
      <xdr:rowOff>0</xdr:rowOff>
    </xdr:from>
    <xdr:to>
      <xdr:col>1</xdr:col>
      <xdr:colOff>152400</xdr:colOff>
      <xdr:row>323</xdr:row>
      <xdr:rowOff>133350</xdr:rowOff>
    </xdr:to>
    <xdr:pic>
      <xdr:nvPicPr>
        <xdr:cNvPr id="3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7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324</xdr:row>
      <xdr:rowOff>0</xdr:rowOff>
    </xdr:from>
    <xdr:to>
      <xdr:col>1</xdr:col>
      <xdr:colOff>152400</xdr:colOff>
      <xdr:row>324</xdr:row>
      <xdr:rowOff>133350</xdr:rowOff>
    </xdr:to>
    <xdr:pic>
      <xdr:nvPicPr>
        <xdr:cNvPr id="3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96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325</xdr:row>
      <xdr:rowOff>0</xdr:rowOff>
    </xdr:from>
    <xdr:to>
      <xdr:col>1</xdr:col>
      <xdr:colOff>152400</xdr:colOff>
      <xdr:row>325</xdr:row>
      <xdr:rowOff>133350</xdr:rowOff>
    </xdr:to>
    <xdr:pic>
      <xdr:nvPicPr>
        <xdr:cNvPr id="3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14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326</xdr:row>
      <xdr:rowOff>0</xdr:rowOff>
    </xdr:from>
    <xdr:to>
      <xdr:col>1</xdr:col>
      <xdr:colOff>152400</xdr:colOff>
      <xdr:row>326</xdr:row>
      <xdr:rowOff>133350</xdr:rowOff>
    </xdr:to>
    <xdr:pic>
      <xdr:nvPicPr>
        <xdr:cNvPr id="3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31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327</xdr:row>
      <xdr:rowOff>0</xdr:rowOff>
    </xdr:from>
    <xdr:to>
      <xdr:col>1</xdr:col>
      <xdr:colOff>152400</xdr:colOff>
      <xdr:row>327</xdr:row>
      <xdr:rowOff>133350</xdr:rowOff>
    </xdr:to>
    <xdr:pic>
      <xdr:nvPicPr>
        <xdr:cNvPr id="3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48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328</xdr:row>
      <xdr:rowOff>0</xdr:rowOff>
    </xdr:from>
    <xdr:to>
      <xdr:col>1</xdr:col>
      <xdr:colOff>152400</xdr:colOff>
      <xdr:row>328</xdr:row>
      <xdr:rowOff>133350</xdr:rowOff>
    </xdr:to>
    <xdr:pic>
      <xdr:nvPicPr>
        <xdr:cNvPr id="3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65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1</xdr:col>
      <xdr:colOff>152400</xdr:colOff>
      <xdr:row>329</xdr:row>
      <xdr:rowOff>133350</xdr:rowOff>
    </xdr:to>
    <xdr:pic>
      <xdr:nvPicPr>
        <xdr:cNvPr id="3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82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330</xdr:row>
      <xdr:rowOff>0</xdr:rowOff>
    </xdr:from>
    <xdr:to>
      <xdr:col>1</xdr:col>
      <xdr:colOff>152400</xdr:colOff>
      <xdr:row>330</xdr:row>
      <xdr:rowOff>133350</xdr:rowOff>
    </xdr:to>
    <xdr:pic>
      <xdr:nvPicPr>
        <xdr:cNvPr id="3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99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331</xdr:row>
      <xdr:rowOff>0</xdr:rowOff>
    </xdr:from>
    <xdr:to>
      <xdr:col>1</xdr:col>
      <xdr:colOff>152400</xdr:colOff>
      <xdr:row>331</xdr:row>
      <xdr:rowOff>133350</xdr:rowOff>
    </xdr:to>
    <xdr:pic>
      <xdr:nvPicPr>
        <xdr:cNvPr id="3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16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1</xdr:col>
      <xdr:colOff>152400</xdr:colOff>
      <xdr:row>332</xdr:row>
      <xdr:rowOff>133350</xdr:rowOff>
    </xdr:to>
    <xdr:pic>
      <xdr:nvPicPr>
        <xdr:cNvPr id="3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34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333</xdr:row>
      <xdr:rowOff>0</xdr:rowOff>
    </xdr:from>
    <xdr:to>
      <xdr:col>1</xdr:col>
      <xdr:colOff>152400</xdr:colOff>
      <xdr:row>333</xdr:row>
      <xdr:rowOff>133350</xdr:rowOff>
    </xdr:to>
    <xdr:pic>
      <xdr:nvPicPr>
        <xdr:cNvPr id="3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5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</xdr:col>
      <xdr:colOff>152400</xdr:colOff>
      <xdr:row>334</xdr:row>
      <xdr:rowOff>133350</xdr:rowOff>
    </xdr:to>
    <xdr:pic>
      <xdr:nvPicPr>
        <xdr:cNvPr id="3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68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335</xdr:row>
      <xdr:rowOff>0</xdr:rowOff>
    </xdr:from>
    <xdr:to>
      <xdr:col>1</xdr:col>
      <xdr:colOff>152400</xdr:colOff>
      <xdr:row>335</xdr:row>
      <xdr:rowOff>133350</xdr:rowOff>
    </xdr:to>
    <xdr:pic>
      <xdr:nvPicPr>
        <xdr:cNvPr id="3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85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336</xdr:row>
      <xdr:rowOff>0</xdr:rowOff>
    </xdr:from>
    <xdr:to>
      <xdr:col>1</xdr:col>
      <xdr:colOff>152400</xdr:colOff>
      <xdr:row>336</xdr:row>
      <xdr:rowOff>133350</xdr:rowOff>
    </xdr:to>
    <xdr:pic>
      <xdr:nvPicPr>
        <xdr:cNvPr id="3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02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337</xdr:row>
      <xdr:rowOff>0</xdr:rowOff>
    </xdr:from>
    <xdr:to>
      <xdr:col>1</xdr:col>
      <xdr:colOff>152400</xdr:colOff>
      <xdr:row>337</xdr:row>
      <xdr:rowOff>133350</xdr:rowOff>
    </xdr:to>
    <xdr:pic>
      <xdr:nvPicPr>
        <xdr:cNvPr id="3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19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338</xdr:row>
      <xdr:rowOff>0</xdr:rowOff>
    </xdr:from>
    <xdr:to>
      <xdr:col>1</xdr:col>
      <xdr:colOff>152400</xdr:colOff>
      <xdr:row>338</xdr:row>
      <xdr:rowOff>133350</xdr:rowOff>
    </xdr:to>
    <xdr:pic>
      <xdr:nvPicPr>
        <xdr:cNvPr id="3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36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339</xdr:row>
      <xdr:rowOff>0</xdr:rowOff>
    </xdr:from>
    <xdr:to>
      <xdr:col>1</xdr:col>
      <xdr:colOff>152400</xdr:colOff>
      <xdr:row>339</xdr:row>
      <xdr:rowOff>133350</xdr:rowOff>
    </xdr:to>
    <xdr:pic>
      <xdr:nvPicPr>
        <xdr:cNvPr id="3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54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340</xdr:row>
      <xdr:rowOff>0</xdr:rowOff>
    </xdr:from>
    <xdr:to>
      <xdr:col>1</xdr:col>
      <xdr:colOff>152400</xdr:colOff>
      <xdr:row>340</xdr:row>
      <xdr:rowOff>133350</xdr:rowOff>
    </xdr:to>
    <xdr:pic>
      <xdr:nvPicPr>
        <xdr:cNvPr id="3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71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341</xdr:row>
      <xdr:rowOff>0</xdr:rowOff>
    </xdr:from>
    <xdr:to>
      <xdr:col>1</xdr:col>
      <xdr:colOff>152400</xdr:colOff>
      <xdr:row>341</xdr:row>
      <xdr:rowOff>133350</xdr:rowOff>
    </xdr:to>
    <xdr:pic>
      <xdr:nvPicPr>
        <xdr:cNvPr id="3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88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342</xdr:row>
      <xdr:rowOff>0</xdr:rowOff>
    </xdr:from>
    <xdr:to>
      <xdr:col>1</xdr:col>
      <xdr:colOff>152400</xdr:colOff>
      <xdr:row>342</xdr:row>
      <xdr:rowOff>133350</xdr:rowOff>
    </xdr:to>
    <xdr:pic>
      <xdr:nvPicPr>
        <xdr:cNvPr id="3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05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152400</xdr:colOff>
      <xdr:row>343</xdr:row>
      <xdr:rowOff>133350</xdr:rowOff>
    </xdr:to>
    <xdr:pic>
      <xdr:nvPicPr>
        <xdr:cNvPr id="3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2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344</xdr:row>
      <xdr:rowOff>0</xdr:rowOff>
    </xdr:from>
    <xdr:to>
      <xdr:col>1</xdr:col>
      <xdr:colOff>152400</xdr:colOff>
      <xdr:row>344</xdr:row>
      <xdr:rowOff>133350</xdr:rowOff>
    </xdr:to>
    <xdr:pic>
      <xdr:nvPicPr>
        <xdr:cNvPr id="3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39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345</xdr:row>
      <xdr:rowOff>0</xdr:rowOff>
    </xdr:from>
    <xdr:to>
      <xdr:col>1</xdr:col>
      <xdr:colOff>152400</xdr:colOff>
      <xdr:row>345</xdr:row>
      <xdr:rowOff>133350</xdr:rowOff>
    </xdr:to>
    <xdr:pic>
      <xdr:nvPicPr>
        <xdr:cNvPr id="3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56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152400</xdr:colOff>
      <xdr:row>346</xdr:row>
      <xdr:rowOff>133350</xdr:rowOff>
    </xdr:to>
    <xdr:pic>
      <xdr:nvPicPr>
        <xdr:cNvPr id="3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74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152400</xdr:colOff>
      <xdr:row>347</xdr:row>
      <xdr:rowOff>133350</xdr:rowOff>
    </xdr:to>
    <xdr:pic>
      <xdr:nvPicPr>
        <xdr:cNvPr id="3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91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152400</xdr:colOff>
      <xdr:row>348</xdr:row>
      <xdr:rowOff>133350</xdr:rowOff>
    </xdr:to>
    <xdr:pic>
      <xdr:nvPicPr>
        <xdr:cNvPr id="3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08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152400</xdr:colOff>
      <xdr:row>349</xdr:row>
      <xdr:rowOff>133350</xdr:rowOff>
    </xdr:to>
    <xdr:pic>
      <xdr:nvPicPr>
        <xdr:cNvPr id="3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25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152400</xdr:colOff>
      <xdr:row>350</xdr:row>
      <xdr:rowOff>133350</xdr:rowOff>
    </xdr:to>
    <xdr:pic>
      <xdr:nvPicPr>
        <xdr:cNvPr id="3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42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351</xdr:row>
      <xdr:rowOff>0</xdr:rowOff>
    </xdr:from>
    <xdr:to>
      <xdr:col>1</xdr:col>
      <xdr:colOff>152400</xdr:colOff>
      <xdr:row>351</xdr:row>
      <xdr:rowOff>133350</xdr:rowOff>
    </xdr:to>
    <xdr:pic>
      <xdr:nvPicPr>
        <xdr:cNvPr id="3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59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</xdr:col>
      <xdr:colOff>152400</xdr:colOff>
      <xdr:row>352</xdr:row>
      <xdr:rowOff>133350</xdr:rowOff>
    </xdr:to>
    <xdr:pic>
      <xdr:nvPicPr>
        <xdr:cNvPr id="3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76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1</xdr:col>
      <xdr:colOff>152400</xdr:colOff>
      <xdr:row>353</xdr:row>
      <xdr:rowOff>133350</xdr:rowOff>
    </xdr:to>
    <xdr:pic>
      <xdr:nvPicPr>
        <xdr:cNvPr id="3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9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354</xdr:row>
      <xdr:rowOff>0</xdr:rowOff>
    </xdr:from>
    <xdr:to>
      <xdr:col>1</xdr:col>
      <xdr:colOff>152400</xdr:colOff>
      <xdr:row>354</xdr:row>
      <xdr:rowOff>133350</xdr:rowOff>
    </xdr:to>
    <xdr:pic>
      <xdr:nvPicPr>
        <xdr:cNvPr id="3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11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355</xdr:row>
      <xdr:rowOff>0</xdr:rowOff>
    </xdr:from>
    <xdr:to>
      <xdr:col>1</xdr:col>
      <xdr:colOff>152400</xdr:colOff>
      <xdr:row>355</xdr:row>
      <xdr:rowOff>133350</xdr:rowOff>
    </xdr:to>
    <xdr:pic>
      <xdr:nvPicPr>
        <xdr:cNvPr id="3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28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356</xdr:row>
      <xdr:rowOff>0</xdr:rowOff>
    </xdr:from>
    <xdr:to>
      <xdr:col>1</xdr:col>
      <xdr:colOff>152400</xdr:colOff>
      <xdr:row>356</xdr:row>
      <xdr:rowOff>133350</xdr:rowOff>
    </xdr:to>
    <xdr:pic>
      <xdr:nvPicPr>
        <xdr:cNvPr id="3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45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1</xdr:col>
      <xdr:colOff>152400</xdr:colOff>
      <xdr:row>357</xdr:row>
      <xdr:rowOff>133350</xdr:rowOff>
    </xdr:to>
    <xdr:pic>
      <xdr:nvPicPr>
        <xdr:cNvPr id="3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62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358</xdr:row>
      <xdr:rowOff>0</xdr:rowOff>
    </xdr:from>
    <xdr:to>
      <xdr:col>1</xdr:col>
      <xdr:colOff>152400</xdr:colOff>
      <xdr:row>358</xdr:row>
      <xdr:rowOff>133350</xdr:rowOff>
    </xdr:to>
    <xdr:pic>
      <xdr:nvPicPr>
        <xdr:cNvPr id="3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79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1</xdr:col>
      <xdr:colOff>152400</xdr:colOff>
      <xdr:row>359</xdr:row>
      <xdr:rowOff>133350</xdr:rowOff>
    </xdr:to>
    <xdr:pic>
      <xdr:nvPicPr>
        <xdr:cNvPr id="3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96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360</xdr:row>
      <xdr:rowOff>0</xdr:rowOff>
    </xdr:from>
    <xdr:to>
      <xdr:col>1</xdr:col>
      <xdr:colOff>152400</xdr:colOff>
      <xdr:row>360</xdr:row>
      <xdr:rowOff>133350</xdr:rowOff>
    </xdr:to>
    <xdr:pic>
      <xdr:nvPicPr>
        <xdr:cNvPr id="3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14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361</xdr:row>
      <xdr:rowOff>0</xdr:rowOff>
    </xdr:from>
    <xdr:to>
      <xdr:col>1</xdr:col>
      <xdr:colOff>152400</xdr:colOff>
      <xdr:row>361</xdr:row>
      <xdr:rowOff>133350</xdr:rowOff>
    </xdr:to>
    <xdr:pic>
      <xdr:nvPicPr>
        <xdr:cNvPr id="3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31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362</xdr:row>
      <xdr:rowOff>0</xdr:rowOff>
    </xdr:from>
    <xdr:to>
      <xdr:col>1</xdr:col>
      <xdr:colOff>152400</xdr:colOff>
      <xdr:row>362</xdr:row>
      <xdr:rowOff>133350</xdr:rowOff>
    </xdr:to>
    <xdr:pic>
      <xdr:nvPicPr>
        <xdr:cNvPr id="3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48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152400</xdr:colOff>
      <xdr:row>363</xdr:row>
      <xdr:rowOff>133350</xdr:rowOff>
    </xdr:to>
    <xdr:pic>
      <xdr:nvPicPr>
        <xdr:cNvPr id="3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6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364</xdr:row>
      <xdr:rowOff>0</xdr:rowOff>
    </xdr:from>
    <xdr:to>
      <xdr:col>1</xdr:col>
      <xdr:colOff>152400</xdr:colOff>
      <xdr:row>364</xdr:row>
      <xdr:rowOff>133350</xdr:rowOff>
    </xdr:to>
    <xdr:pic>
      <xdr:nvPicPr>
        <xdr:cNvPr id="3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82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1</xdr:col>
      <xdr:colOff>152400</xdr:colOff>
      <xdr:row>365</xdr:row>
      <xdr:rowOff>133350</xdr:rowOff>
    </xdr:to>
    <xdr:pic>
      <xdr:nvPicPr>
        <xdr:cNvPr id="3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99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366</xdr:row>
      <xdr:rowOff>0</xdr:rowOff>
    </xdr:from>
    <xdr:to>
      <xdr:col>1</xdr:col>
      <xdr:colOff>152400</xdr:colOff>
      <xdr:row>366</xdr:row>
      <xdr:rowOff>133350</xdr:rowOff>
    </xdr:to>
    <xdr:pic>
      <xdr:nvPicPr>
        <xdr:cNvPr id="3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16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367</xdr:row>
      <xdr:rowOff>0</xdr:rowOff>
    </xdr:from>
    <xdr:to>
      <xdr:col>1</xdr:col>
      <xdr:colOff>152400</xdr:colOff>
      <xdr:row>367</xdr:row>
      <xdr:rowOff>133350</xdr:rowOff>
    </xdr:to>
    <xdr:pic>
      <xdr:nvPicPr>
        <xdr:cNvPr id="3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34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152400</xdr:colOff>
      <xdr:row>368</xdr:row>
      <xdr:rowOff>133350</xdr:rowOff>
    </xdr:to>
    <xdr:pic>
      <xdr:nvPicPr>
        <xdr:cNvPr id="3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51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369</xdr:row>
      <xdr:rowOff>0</xdr:rowOff>
    </xdr:from>
    <xdr:to>
      <xdr:col>1</xdr:col>
      <xdr:colOff>152400</xdr:colOff>
      <xdr:row>369</xdr:row>
      <xdr:rowOff>133350</xdr:rowOff>
    </xdr:to>
    <xdr:pic>
      <xdr:nvPicPr>
        <xdr:cNvPr id="3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68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1</xdr:col>
      <xdr:colOff>152400</xdr:colOff>
      <xdr:row>370</xdr:row>
      <xdr:rowOff>133350</xdr:rowOff>
    </xdr:to>
    <xdr:pic>
      <xdr:nvPicPr>
        <xdr:cNvPr id="3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85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152400</xdr:colOff>
      <xdr:row>371</xdr:row>
      <xdr:rowOff>133350</xdr:rowOff>
    </xdr:to>
    <xdr:pic>
      <xdr:nvPicPr>
        <xdr:cNvPr id="3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02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372</xdr:row>
      <xdr:rowOff>0</xdr:rowOff>
    </xdr:from>
    <xdr:to>
      <xdr:col>1</xdr:col>
      <xdr:colOff>152400</xdr:colOff>
      <xdr:row>372</xdr:row>
      <xdr:rowOff>133350</xdr:rowOff>
    </xdr:to>
    <xdr:pic>
      <xdr:nvPicPr>
        <xdr:cNvPr id="3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19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373</xdr:row>
      <xdr:rowOff>0</xdr:rowOff>
    </xdr:from>
    <xdr:to>
      <xdr:col>1</xdr:col>
      <xdr:colOff>152400</xdr:colOff>
      <xdr:row>373</xdr:row>
      <xdr:rowOff>133350</xdr:rowOff>
    </xdr:to>
    <xdr:pic>
      <xdr:nvPicPr>
        <xdr:cNvPr id="3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3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152400</xdr:colOff>
      <xdr:row>374</xdr:row>
      <xdr:rowOff>133350</xdr:rowOff>
    </xdr:to>
    <xdr:pic>
      <xdr:nvPicPr>
        <xdr:cNvPr id="3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54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375</xdr:row>
      <xdr:rowOff>0</xdr:rowOff>
    </xdr:from>
    <xdr:to>
      <xdr:col>1</xdr:col>
      <xdr:colOff>152400</xdr:colOff>
      <xdr:row>375</xdr:row>
      <xdr:rowOff>133350</xdr:rowOff>
    </xdr:to>
    <xdr:pic>
      <xdr:nvPicPr>
        <xdr:cNvPr id="3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71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1</xdr:col>
      <xdr:colOff>152400</xdr:colOff>
      <xdr:row>376</xdr:row>
      <xdr:rowOff>133350</xdr:rowOff>
    </xdr:to>
    <xdr:pic>
      <xdr:nvPicPr>
        <xdr:cNvPr id="3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88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377</xdr:row>
      <xdr:rowOff>0</xdr:rowOff>
    </xdr:from>
    <xdr:to>
      <xdr:col>1</xdr:col>
      <xdr:colOff>152400</xdr:colOff>
      <xdr:row>377</xdr:row>
      <xdr:rowOff>133350</xdr:rowOff>
    </xdr:to>
    <xdr:pic>
      <xdr:nvPicPr>
        <xdr:cNvPr id="3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05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152400</xdr:colOff>
      <xdr:row>378</xdr:row>
      <xdr:rowOff>133350</xdr:rowOff>
    </xdr:to>
    <xdr:pic>
      <xdr:nvPicPr>
        <xdr:cNvPr id="3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22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379</xdr:row>
      <xdr:rowOff>0</xdr:rowOff>
    </xdr:from>
    <xdr:to>
      <xdr:col>1</xdr:col>
      <xdr:colOff>152400</xdr:colOff>
      <xdr:row>379</xdr:row>
      <xdr:rowOff>133350</xdr:rowOff>
    </xdr:to>
    <xdr:pic>
      <xdr:nvPicPr>
        <xdr:cNvPr id="3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39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380</xdr:row>
      <xdr:rowOff>0</xdr:rowOff>
    </xdr:from>
    <xdr:to>
      <xdr:col>1</xdr:col>
      <xdr:colOff>152400</xdr:colOff>
      <xdr:row>380</xdr:row>
      <xdr:rowOff>133350</xdr:rowOff>
    </xdr:to>
    <xdr:pic>
      <xdr:nvPicPr>
        <xdr:cNvPr id="3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56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152400</xdr:colOff>
      <xdr:row>381</xdr:row>
      <xdr:rowOff>133350</xdr:rowOff>
    </xdr:to>
    <xdr:pic>
      <xdr:nvPicPr>
        <xdr:cNvPr id="3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74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382</xdr:row>
      <xdr:rowOff>0</xdr:rowOff>
    </xdr:from>
    <xdr:to>
      <xdr:col>1</xdr:col>
      <xdr:colOff>152400</xdr:colOff>
      <xdr:row>382</xdr:row>
      <xdr:rowOff>133350</xdr:rowOff>
    </xdr:to>
    <xdr:pic>
      <xdr:nvPicPr>
        <xdr:cNvPr id="3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91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383</xdr:row>
      <xdr:rowOff>0</xdr:rowOff>
    </xdr:from>
    <xdr:to>
      <xdr:col>1</xdr:col>
      <xdr:colOff>152400</xdr:colOff>
      <xdr:row>383</xdr:row>
      <xdr:rowOff>133350</xdr:rowOff>
    </xdr:to>
    <xdr:pic>
      <xdr:nvPicPr>
        <xdr:cNvPr id="3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0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384</xdr:row>
      <xdr:rowOff>0</xdr:rowOff>
    </xdr:from>
    <xdr:to>
      <xdr:col>1</xdr:col>
      <xdr:colOff>152400</xdr:colOff>
      <xdr:row>384</xdr:row>
      <xdr:rowOff>133350</xdr:rowOff>
    </xdr:to>
    <xdr:pic>
      <xdr:nvPicPr>
        <xdr:cNvPr id="3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25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1</xdr:col>
      <xdr:colOff>152400</xdr:colOff>
      <xdr:row>385</xdr:row>
      <xdr:rowOff>133350</xdr:rowOff>
    </xdr:to>
    <xdr:pic>
      <xdr:nvPicPr>
        <xdr:cNvPr id="3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42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386</xdr:row>
      <xdr:rowOff>0</xdr:rowOff>
    </xdr:from>
    <xdr:to>
      <xdr:col>1</xdr:col>
      <xdr:colOff>152400</xdr:colOff>
      <xdr:row>386</xdr:row>
      <xdr:rowOff>133350</xdr:rowOff>
    </xdr:to>
    <xdr:pic>
      <xdr:nvPicPr>
        <xdr:cNvPr id="3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59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1</xdr:col>
      <xdr:colOff>152400</xdr:colOff>
      <xdr:row>387</xdr:row>
      <xdr:rowOff>133350</xdr:rowOff>
    </xdr:to>
    <xdr:pic>
      <xdr:nvPicPr>
        <xdr:cNvPr id="3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77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152400</xdr:colOff>
      <xdr:row>388</xdr:row>
      <xdr:rowOff>133350</xdr:rowOff>
    </xdr:to>
    <xdr:pic>
      <xdr:nvPicPr>
        <xdr:cNvPr id="3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94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389</xdr:row>
      <xdr:rowOff>0</xdr:rowOff>
    </xdr:from>
    <xdr:to>
      <xdr:col>1</xdr:col>
      <xdr:colOff>152400</xdr:colOff>
      <xdr:row>389</xdr:row>
      <xdr:rowOff>133350</xdr:rowOff>
    </xdr:to>
    <xdr:pic>
      <xdr:nvPicPr>
        <xdr:cNvPr id="3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11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390</xdr:row>
      <xdr:rowOff>0</xdr:rowOff>
    </xdr:from>
    <xdr:to>
      <xdr:col>1</xdr:col>
      <xdr:colOff>152400</xdr:colOff>
      <xdr:row>390</xdr:row>
      <xdr:rowOff>133350</xdr:rowOff>
    </xdr:to>
    <xdr:pic>
      <xdr:nvPicPr>
        <xdr:cNvPr id="3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28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152400</xdr:colOff>
      <xdr:row>391</xdr:row>
      <xdr:rowOff>133350</xdr:rowOff>
    </xdr:to>
    <xdr:pic>
      <xdr:nvPicPr>
        <xdr:cNvPr id="3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45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392</xdr:row>
      <xdr:rowOff>0</xdr:rowOff>
    </xdr:from>
    <xdr:to>
      <xdr:col>1</xdr:col>
      <xdr:colOff>152400</xdr:colOff>
      <xdr:row>392</xdr:row>
      <xdr:rowOff>133350</xdr:rowOff>
    </xdr:to>
    <xdr:pic>
      <xdr:nvPicPr>
        <xdr:cNvPr id="3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62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393</xdr:row>
      <xdr:rowOff>0</xdr:rowOff>
    </xdr:from>
    <xdr:to>
      <xdr:col>1</xdr:col>
      <xdr:colOff>152400</xdr:colOff>
      <xdr:row>393</xdr:row>
      <xdr:rowOff>133350</xdr:rowOff>
    </xdr:to>
    <xdr:pic>
      <xdr:nvPicPr>
        <xdr:cNvPr id="3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7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394</xdr:row>
      <xdr:rowOff>0</xdr:rowOff>
    </xdr:from>
    <xdr:to>
      <xdr:col>1</xdr:col>
      <xdr:colOff>152400</xdr:colOff>
      <xdr:row>394</xdr:row>
      <xdr:rowOff>133350</xdr:rowOff>
    </xdr:to>
    <xdr:pic>
      <xdr:nvPicPr>
        <xdr:cNvPr id="3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97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1</xdr:col>
      <xdr:colOff>152400</xdr:colOff>
      <xdr:row>395</xdr:row>
      <xdr:rowOff>133350</xdr:rowOff>
    </xdr:to>
    <xdr:pic>
      <xdr:nvPicPr>
        <xdr:cNvPr id="3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14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1</xdr:col>
      <xdr:colOff>152400</xdr:colOff>
      <xdr:row>396</xdr:row>
      <xdr:rowOff>133350</xdr:rowOff>
    </xdr:to>
    <xdr:pic>
      <xdr:nvPicPr>
        <xdr:cNvPr id="3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31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1</xdr:col>
      <xdr:colOff>152400</xdr:colOff>
      <xdr:row>397</xdr:row>
      <xdr:rowOff>133350</xdr:rowOff>
    </xdr:to>
    <xdr:pic>
      <xdr:nvPicPr>
        <xdr:cNvPr id="3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48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398</xdr:row>
      <xdr:rowOff>0</xdr:rowOff>
    </xdr:from>
    <xdr:to>
      <xdr:col>1</xdr:col>
      <xdr:colOff>152400</xdr:colOff>
      <xdr:row>398</xdr:row>
      <xdr:rowOff>133350</xdr:rowOff>
    </xdr:to>
    <xdr:pic>
      <xdr:nvPicPr>
        <xdr:cNvPr id="3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65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1</xdr:col>
      <xdr:colOff>152400</xdr:colOff>
      <xdr:row>399</xdr:row>
      <xdr:rowOff>133350</xdr:rowOff>
    </xdr:to>
    <xdr:pic>
      <xdr:nvPicPr>
        <xdr:cNvPr id="4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82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400</xdr:row>
      <xdr:rowOff>0</xdr:rowOff>
    </xdr:from>
    <xdr:to>
      <xdr:col>1</xdr:col>
      <xdr:colOff>152400</xdr:colOff>
      <xdr:row>400</xdr:row>
      <xdr:rowOff>133350</xdr:rowOff>
    </xdr:to>
    <xdr:pic>
      <xdr:nvPicPr>
        <xdr:cNvPr id="4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99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1</xdr:col>
      <xdr:colOff>152400</xdr:colOff>
      <xdr:row>401</xdr:row>
      <xdr:rowOff>133350</xdr:rowOff>
    </xdr:to>
    <xdr:pic>
      <xdr:nvPicPr>
        <xdr:cNvPr id="4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17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402</xdr:row>
      <xdr:rowOff>0</xdr:rowOff>
    </xdr:from>
    <xdr:to>
      <xdr:col>1</xdr:col>
      <xdr:colOff>152400</xdr:colOff>
      <xdr:row>402</xdr:row>
      <xdr:rowOff>133350</xdr:rowOff>
    </xdr:to>
    <xdr:pic>
      <xdr:nvPicPr>
        <xdr:cNvPr id="4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34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1</xdr:col>
      <xdr:colOff>152400</xdr:colOff>
      <xdr:row>403</xdr:row>
      <xdr:rowOff>133350</xdr:rowOff>
    </xdr:to>
    <xdr:pic>
      <xdr:nvPicPr>
        <xdr:cNvPr id="4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5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404</xdr:row>
      <xdr:rowOff>0</xdr:rowOff>
    </xdr:from>
    <xdr:to>
      <xdr:col>1</xdr:col>
      <xdr:colOff>152400</xdr:colOff>
      <xdr:row>404</xdr:row>
      <xdr:rowOff>133350</xdr:rowOff>
    </xdr:to>
    <xdr:pic>
      <xdr:nvPicPr>
        <xdr:cNvPr id="4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68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405</xdr:row>
      <xdr:rowOff>0</xdr:rowOff>
    </xdr:from>
    <xdr:to>
      <xdr:col>1</xdr:col>
      <xdr:colOff>152400</xdr:colOff>
      <xdr:row>405</xdr:row>
      <xdr:rowOff>133350</xdr:rowOff>
    </xdr:to>
    <xdr:pic>
      <xdr:nvPicPr>
        <xdr:cNvPr id="4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85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1</xdr:col>
      <xdr:colOff>152400</xdr:colOff>
      <xdr:row>406</xdr:row>
      <xdr:rowOff>133350</xdr:rowOff>
    </xdr:to>
    <xdr:pic>
      <xdr:nvPicPr>
        <xdr:cNvPr id="4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02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407</xdr:row>
      <xdr:rowOff>0</xdr:rowOff>
    </xdr:from>
    <xdr:to>
      <xdr:col>1</xdr:col>
      <xdr:colOff>152400</xdr:colOff>
      <xdr:row>407</xdr:row>
      <xdr:rowOff>133350</xdr:rowOff>
    </xdr:to>
    <xdr:pic>
      <xdr:nvPicPr>
        <xdr:cNvPr id="4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19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408</xdr:row>
      <xdr:rowOff>0</xdr:rowOff>
    </xdr:from>
    <xdr:to>
      <xdr:col>1</xdr:col>
      <xdr:colOff>152400</xdr:colOff>
      <xdr:row>408</xdr:row>
      <xdr:rowOff>133350</xdr:rowOff>
    </xdr:to>
    <xdr:pic>
      <xdr:nvPicPr>
        <xdr:cNvPr id="4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37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409</xdr:row>
      <xdr:rowOff>0</xdr:rowOff>
    </xdr:from>
    <xdr:to>
      <xdr:col>1</xdr:col>
      <xdr:colOff>152400</xdr:colOff>
      <xdr:row>409</xdr:row>
      <xdr:rowOff>133350</xdr:rowOff>
    </xdr:to>
    <xdr:pic>
      <xdr:nvPicPr>
        <xdr:cNvPr id="4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54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410</xdr:row>
      <xdr:rowOff>0</xdr:rowOff>
    </xdr:from>
    <xdr:to>
      <xdr:col>1</xdr:col>
      <xdr:colOff>152400</xdr:colOff>
      <xdr:row>410</xdr:row>
      <xdr:rowOff>133350</xdr:rowOff>
    </xdr:to>
    <xdr:pic>
      <xdr:nvPicPr>
        <xdr:cNvPr id="4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71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411</xdr:row>
      <xdr:rowOff>0</xdr:rowOff>
    </xdr:from>
    <xdr:to>
      <xdr:col>1</xdr:col>
      <xdr:colOff>152400</xdr:colOff>
      <xdr:row>411</xdr:row>
      <xdr:rowOff>133350</xdr:rowOff>
    </xdr:to>
    <xdr:pic>
      <xdr:nvPicPr>
        <xdr:cNvPr id="4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88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412</xdr:row>
      <xdr:rowOff>0</xdr:rowOff>
    </xdr:from>
    <xdr:to>
      <xdr:col>1</xdr:col>
      <xdr:colOff>152400</xdr:colOff>
      <xdr:row>412</xdr:row>
      <xdr:rowOff>133350</xdr:rowOff>
    </xdr:to>
    <xdr:pic>
      <xdr:nvPicPr>
        <xdr:cNvPr id="4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05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1</xdr:col>
      <xdr:colOff>152400</xdr:colOff>
      <xdr:row>413</xdr:row>
      <xdr:rowOff>133350</xdr:rowOff>
    </xdr:to>
    <xdr:pic>
      <xdr:nvPicPr>
        <xdr:cNvPr id="4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2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1</xdr:col>
      <xdr:colOff>152400</xdr:colOff>
      <xdr:row>414</xdr:row>
      <xdr:rowOff>133350</xdr:rowOff>
    </xdr:to>
    <xdr:pic>
      <xdr:nvPicPr>
        <xdr:cNvPr id="4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39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1</xdr:col>
      <xdr:colOff>152400</xdr:colOff>
      <xdr:row>415</xdr:row>
      <xdr:rowOff>133350</xdr:rowOff>
    </xdr:to>
    <xdr:pic>
      <xdr:nvPicPr>
        <xdr:cNvPr id="4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57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1</xdr:col>
      <xdr:colOff>152400</xdr:colOff>
      <xdr:row>416</xdr:row>
      <xdr:rowOff>133350</xdr:rowOff>
    </xdr:to>
    <xdr:pic>
      <xdr:nvPicPr>
        <xdr:cNvPr id="4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74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1</xdr:col>
      <xdr:colOff>152400</xdr:colOff>
      <xdr:row>417</xdr:row>
      <xdr:rowOff>133350</xdr:rowOff>
    </xdr:to>
    <xdr:pic>
      <xdr:nvPicPr>
        <xdr:cNvPr id="4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91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1</xdr:col>
      <xdr:colOff>152400</xdr:colOff>
      <xdr:row>418</xdr:row>
      <xdr:rowOff>133350</xdr:rowOff>
    </xdr:to>
    <xdr:pic>
      <xdr:nvPicPr>
        <xdr:cNvPr id="4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08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419</xdr:row>
      <xdr:rowOff>0</xdr:rowOff>
    </xdr:from>
    <xdr:to>
      <xdr:col>1</xdr:col>
      <xdr:colOff>152400</xdr:colOff>
      <xdr:row>419</xdr:row>
      <xdr:rowOff>133350</xdr:rowOff>
    </xdr:to>
    <xdr:pic>
      <xdr:nvPicPr>
        <xdr:cNvPr id="4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25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420</xdr:row>
      <xdr:rowOff>0</xdr:rowOff>
    </xdr:from>
    <xdr:to>
      <xdr:col>1</xdr:col>
      <xdr:colOff>152400</xdr:colOff>
      <xdr:row>420</xdr:row>
      <xdr:rowOff>133350</xdr:rowOff>
    </xdr:to>
    <xdr:pic>
      <xdr:nvPicPr>
        <xdr:cNvPr id="4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42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421</xdr:row>
      <xdr:rowOff>0</xdr:rowOff>
    </xdr:from>
    <xdr:to>
      <xdr:col>1</xdr:col>
      <xdr:colOff>152400</xdr:colOff>
      <xdr:row>421</xdr:row>
      <xdr:rowOff>133350</xdr:rowOff>
    </xdr:to>
    <xdr:pic>
      <xdr:nvPicPr>
        <xdr:cNvPr id="4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59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1</xdr:col>
      <xdr:colOff>152400</xdr:colOff>
      <xdr:row>422</xdr:row>
      <xdr:rowOff>133350</xdr:rowOff>
    </xdr:to>
    <xdr:pic>
      <xdr:nvPicPr>
        <xdr:cNvPr id="4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77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423</xdr:row>
      <xdr:rowOff>0</xdr:rowOff>
    </xdr:from>
    <xdr:to>
      <xdr:col>1</xdr:col>
      <xdr:colOff>152400</xdr:colOff>
      <xdr:row>423</xdr:row>
      <xdr:rowOff>133350</xdr:rowOff>
    </xdr:to>
    <xdr:pic>
      <xdr:nvPicPr>
        <xdr:cNvPr id="4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9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1</xdr:col>
      <xdr:colOff>152400</xdr:colOff>
      <xdr:row>424</xdr:row>
      <xdr:rowOff>133350</xdr:rowOff>
    </xdr:to>
    <xdr:pic>
      <xdr:nvPicPr>
        <xdr:cNvPr id="4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11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1</xdr:col>
      <xdr:colOff>152400</xdr:colOff>
      <xdr:row>425</xdr:row>
      <xdr:rowOff>133350</xdr:rowOff>
    </xdr:to>
    <xdr:pic>
      <xdr:nvPicPr>
        <xdr:cNvPr id="4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28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1</xdr:col>
      <xdr:colOff>152400</xdr:colOff>
      <xdr:row>426</xdr:row>
      <xdr:rowOff>133350</xdr:rowOff>
    </xdr:to>
    <xdr:pic>
      <xdr:nvPicPr>
        <xdr:cNvPr id="4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45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152400</xdr:colOff>
      <xdr:row>427</xdr:row>
      <xdr:rowOff>133350</xdr:rowOff>
    </xdr:to>
    <xdr:pic>
      <xdr:nvPicPr>
        <xdr:cNvPr id="4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62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152400</xdr:colOff>
      <xdr:row>428</xdr:row>
      <xdr:rowOff>133350</xdr:rowOff>
    </xdr:to>
    <xdr:pic>
      <xdr:nvPicPr>
        <xdr:cNvPr id="4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79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429</xdr:row>
      <xdr:rowOff>0</xdr:rowOff>
    </xdr:from>
    <xdr:to>
      <xdr:col>1</xdr:col>
      <xdr:colOff>152400</xdr:colOff>
      <xdr:row>429</xdr:row>
      <xdr:rowOff>133350</xdr:rowOff>
    </xdr:to>
    <xdr:pic>
      <xdr:nvPicPr>
        <xdr:cNvPr id="4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97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1</xdr:col>
      <xdr:colOff>152400</xdr:colOff>
      <xdr:row>430</xdr:row>
      <xdr:rowOff>133350</xdr:rowOff>
    </xdr:to>
    <xdr:pic>
      <xdr:nvPicPr>
        <xdr:cNvPr id="4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14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1</xdr:col>
      <xdr:colOff>152400</xdr:colOff>
      <xdr:row>431</xdr:row>
      <xdr:rowOff>133350</xdr:rowOff>
    </xdr:to>
    <xdr:pic>
      <xdr:nvPicPr>
        <xdr:cNvPr id="4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31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432</xdr:row>
      <xdr:rowOff>0</xdr:rowOff>
    </xdr:from>
    <xdr:to>
      <xdr:col>1</xdr:col>
      <xdr:colOff>152400</xdr:colOff>
      <xdr:row>432</xdr:row>
      <xdr:rowOff>133350</xdr:rowOff>
    </xdr:to>
    <xdr:pic>
      <xdr:nvPicPr>
        <xdr:cNvPr id="4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48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433</xdr:row>
      <xdr:rowOff>0</xdr:rowOff>
    </xdr:from>
    <xdr:to>
      <xdr:col>1</xdr:col>
      <xdr:colOff>152400</xdr:colOff>
      <xdr:row>433</xdr:row>
      <xdr:rowOff>133350</xdr:rowOff>
    </xdr:to>
    <xdr:pic>
      <xdr:nvPicPr>
        <xdr:cNvPr id="4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6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434</xdr:row>
      <xdr:rowOff>0</xdr:rowOff>
    </xdr:from>
    <xdr:to>
      <xdr:col>1</xdr:col>
      <xdr:colOff>152400</xdr:colOff>
      <xdr:row>434</xdr:row>
      <xdr:rowOff>133350</xdr:rowOff>
    </xdr:to>
    <xdr:pic>
      <xdr:nvPicPr>
        <xdr:cNvPr id="4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82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1</xdr:col>
      <xdr:colOff>152400</xdr:colOff>
      <xdr:row>435</xdr:row>
      <xdr:rowOff>133350</xdr:rowOff>
    </xdr:to>
    <xdr:pic>
      <xdr:nvPicPr>
        <xdr:cNvPr id="4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99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436</xdr:row>
      <xdr:rowOff>0</xdr:rowOff>
    </xdr:from>
    <xdr:to>
      <xdr:col>1</xdr:col>
      <xdr:colOff>152400</xdr:colOff>
      <xdr:row>436</xdr:row>
      <xdr:rowOff>133350</xdr:rowOff>
    </xdr:to>
    <xdr:pic>
      <xdr:nvPicPr>
        <xdr:cNvPr id="4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317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437</xdr:row>
      <xdr:rowOff>0</xdr:rowOff>
    </xdr:from>
    <xdr:to>
      <xdr:col>1</xdr:col>
      <xdr:colOff>152400</xdr:colOff>
      <xdr:row>437</xdr:row>
      <xdr:rowOff>133350</xdr:rowOff>
    </xdr:to>
    <xdr:pic>
      <xdr:nvPicPr>
        <xdr:cNvPr id="4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334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438</xdr:row>
      <xdr:rowOff>0</xdr:rowOff>
    </xdr:from>
    <xdr:to>
      <xdr:col>1</xdr:col>
      <xdr:colOff>152400</xdr:colOff>
      <xdr:row>438</xdr:row>
      <xdr:rowOff>133350</xdr:rowOff>
    </xdr:to>
    <xdr:pic>
      <xdr:nvPicPr>
        <xdr:cNvPr id="4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351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439</xdr:row>
      <xdr:rowOff>0</xdr:rowOff>
    </xdr:from>
    <xdr:to>
      <xdr:col>1</xdr:col>
      <xdr:colOff>152400</xdr:colOff>
      <xdr:row>439</xdr:row>
      <xdr:rowOff>133350</xdr:rowOff>
    </xdr:to>
    <xdr:pic>
      <xdr:nvPicPr>
        <xdr:cNvPr id="4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368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440</xdr:row>
      <xdr:rowOff>0</xdr:rowOff>
    </xdr:from>
    <xdr:to>
      <xdr:col>1</xdr:col>
      <xdr:colOff>152400</xdr:colOff>
      <xdr:row>440</xdr:row>
      <xdr:rowOff>133350</xdr:rowOff>
    </xdr:to>
    <xdr:pic>
      <xdr:nvPicPr>
        <xdr:cNvPr id="4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385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441</xdr:row>
      <xdr:rowOff>0</xdr:rowOff>
    </xdr:from>
    <xdr:to>
      <xdr:col>1</xdr:col>
      <xdr:colOff>152400</xdr:colOff>
      <xdr:row>441</xdr:row>
      <xdr:rowOff>133350</xdr:rowOff>
    </xdr:to>
    <xdr:pic>
      <xdr:nvPicPr>
        <xdr:cNvPr id="4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402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442</xdr:row>
      <xdr:rowOff>0</xdr:rowOff>
    </xdr:from>
    <xdr:to>
      <xdr:col>1</xdr:col>
      <xdr:colOff>152400</xdr:colOff>
      <xdr:row>442</xdr:row>
      <xdr:rowOff>133350</xdr:rowOff>
    </xdr:to>
    <xdr:pic>
      <xdr:nvPicPr>
        <xdr:cNvPr id="4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419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443</xdr:row>
      <xdr:rowOff>0</xdr:rowOff>
    </xdr:from>
    <xdr:to>
      <xdr:col>1</xdr:col>
      <xdr:colOff>152400</xdr:colOff>
      <xdr:row>443</xdr:row>
      <xdr:rowOff>133350</xdr:rowOff>
    </xdr:to>
    <xdr:pic>
      <xdr:nvPicPr>
        <xdr:cNvPr id="4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43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444</xdr:row>
      <xdr:rowOff>0</xdr:rowOff>
    </xdr:from>
    <xdr:to>
      <xdr:col>1</xdr:col>
      <xdr:colOff>152400</xdr:colOff>
      <xdr:row>444</xdr:row>
      <xdr:rowOff>133350</xdr:rowOff>
    </xdr:to>
    <xdr:pic>
      <xdr:nvPicPr>
        <xdr:cNvPr id="4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454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445</xdr:row>
      <xdr:rowOff>0</xdr:rowOff>
    </xdr:from>
    <xdr:to>
      <xdr:col>1</xdr:col>
      <xdr:colOff>152400</xdr:colOff>
      <xdr:row>445</xdr:row>
      <xdr:rowOff>133350</xdr:rowOff>
    </xdr:to>
    <xdr:pic>
      <xdr:nvPicPr>
        <xdr:cNvPr id="4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471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446</xdr:row>
      <xdr:rowOff>0</xdr:rowOff>
    </xdr:from>
    <xdr:to>
      <xdr:col>1</xdr:col>
      <xdr:colOff>152400</xdr:colOff>
      <xdr:row>446</xdr:row>
      <xdr:rowOff>133350</xdr:rowOff>
    </xdr:to>
    <xdr:pic>
      <xdr:nvPicPr>
        <xdr:cNvPr id="4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488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447</xdr:row>
      <xdr:rowOff>0</xdr:rowOff>
    </xdr:from>
    <xdr:to>
      <xdr:col>1</xdr:col>
      <xdr:colOff>152400</xdr:colOff>
      <xdr:row>447</xdr:row>
      <xdr:rowOff>133350</xdr:rowOff>
    </xdr:to>
    <xdr:pic>
      <xdr:nvPicPr>
        <xdr:cNvPr id="4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505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448</xdr:row>
      <xdr:rowOff>0</xdr:rowOff>
    </xdr:from>
    <xdr:to>
      <xdr:col>1</xdr:col>
      <xdr:colOff>152400</xdr:colOff>
      <xdr:row>448</xdr:row>
      <xdr:rowOff>133350</xdr:rowOff>
    </xdr:to>
    <xdr:pic>
      <xdr:nvPicPr>
        <xdr:cNvPr id="4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522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449</xdr:row>
      <xdr:rowOff>0</xdr:rowOff>
    </xdr:from>
    <xdr:to>
      <xdr:col>1</xdr:col>
      <xdr:colOff>152400</xdr:colOff>
      <xdr:row>449</xdr:row>
      <xdr:rowOff>133350</xdr:rowOff>
    </xdr:to>
    <xdr:pic>
      <xdr:nvPicPr>
        <xdr:cNvPr id="4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539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450</xdr:row>
      <xdr:rowOff>0</xdr:rowOff>
    </xdr:from>
    <xdr:to>
      <xdr:col>1</xdr:col>
      <xdr:colOff>152400</xdr:colOff>
      <xdr:row>450</xdr:row>
      <xdr:rowOff>133350</xdr:rowOff>
    </xdr:to>
    <xdr:pic>
      <xdr:nvPicPr>
        <xdr:cNvPr id="4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557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451</xdr:row>
      <xdr:rowOff>0</xdr:rowOff>
    </xdr:from>
    <xdr:to>
      <xdr:col>1</xdr:col>
      <xdr:colOff>152400</xdr:colOff>
      <xdr:row>451</xdr:row>
      <xdr:rowOff>133350</xdr:rowOff>
    </xdr:to>
    <xdr:pic>
      <xdr:nvPicPr>
        <xdr:cNvPr id="4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574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452</xdr:row>
      <xdr:rowOff>0</xdr:rowOff>
    </xdr:from>
    <xdr:to>
      <xdr:col>1</xdr:col>
      <xdr:colOff>152400</xdr:colOff>
      <xdr:row>452</xdr:row>
      <xdr:rowOff>133350</xdr:rowOff>
    </xdr:to>
    <xdr:pic>
      <xdr:nvPicPr>
        <xdr:cNvPr id="4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591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453</xdr:row>
      <xdr:rowOff>0</xdr:rowOff>
    </xdr:from>
    <xdr:to>
      <xdr:col>1</xdr:col>
      <xdr:colOff>152400</xdr:colOff>
      <xdr:row>453</xdr:row>
      <xdr:rowOff>133350</xdr:rowOff>
    </xdr:to>
    <xdr:pic>
      <xdr:nvPicPr>
        <xdr:cNvPr id="4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60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454</xdr:row>
      <xdr:rowOff>0</xdr:rowOff>
    </xdr:from>
    <xdr:to>
      <xdr:col>1</xdr:col>
      <xdr:colOff>152400</xdr:colOff>
      <xdr:row>454</xdr:row>
      <xdr:rowOff>133350</xdr:rowOff>
    </xdr:to>
    <xdr:pic>
      <xdr:nvPicPr>
        <xdr:cNvPr id="4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625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455</xdr:row>
      <xdr:rowOff>0</xdr:rowOff>
    </xdr:from>
    <xdr:to>
      <xdr:col>1</xdr:col>
      <xdr:colOff>152400</xdr:colOff>
      <xdr:row>455</xdr:row>
      <xdr:rowOff>133350</xdr:rowOff>
    </xdr:to>
    <xdr:pic>
      <xdr:nvPicPr>
        <xdr:cNvPr id="4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642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456</xdr:row>
      <xdr:rowOff>0</xdr:rowOff>
    </xdr:from>
    <xdr:to>
      <xdr:col>1</xdr:col>
      <xdr:colOff>152400</xdr:colOff>
      <xdr:row>456</xdr:row>
      <xdr:rowOff>133350</xdr:rowOff>
    </xdr:to>
    <xdr:pic>
      <xdr:nvPicPr>
        <xdr:cNvPr id="4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660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457</xdr:row>
      <xdr:rowOff>0</xdr:rowOff>
    </xdr:from>
    <xdr:to>
      <xdr:col>1</xdr:col>
      <xdr:colOff>152400</xdr:colOff>
      <xdr:row>457</xdr:row>
      <xdr:rowOff>133350</xdr:rowOff>
    </xdr:to>
    <xdr:pic>
      <xdr:nvPicPr>
        <xdr:cNvPr id="4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677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458</xdr:row>
      <xdr:rowOff>0</xdr:rowOff>
    </xdr:from>
    <xdr:to>
      <xdr:col>1</xdr:col>
      <xdr:colOff>152400</xdr:colOff>
      <xdr:row>458</xdr:row>
      <xdr:rowOff>133350</xdr:rowOff>
    </xdr:to>
    <xdr:pic>
      <xdr:nvPicPr>
        <xdr:cNvPr id="4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694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459</xdr:row>
      <xdr:rowOff>0</xdr:rowOff>
    </xdr:from>
    <xdr:to>
      <xdr:col>1</xdr:col>
      <xdr:colOff>152400</xdr:colOff>
      <xdr:row>459</xdr:row>
      <xdr:rowOff>133350</xdr:rowOff>
    </xdr:to>
    <xdr:pic>
      <xdr:nvPicPr>
        <xdr:cNvPr id="4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711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460</xdr:row>
      <xdr:rowOff>0</xdr:rowOff>
    </xdr:from>
    <xdr:to>
      <xdr:col>1</xdr:col>
      <xdr:colOff>152400</xdr:colOff>
      <xdr:row>460</xdr:row>
      <xdr:rowOff>133350</xdr:rowOff>
    </xdr:to>
    <xdr:pic>
      <xdr:nvPicPr>
        <xdr:cNvPr id="4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728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461</xdr:row>
      <xdr:rowOff>0</xdr:rowOff>
    </xdr:from>
    <xdr:to>
      <xdr:col>1</xdr:col>
      <xdr:colOff>152400</xdr:colOff>
      <xdr:row>461</xdr:row>
      <xdr:rowOff>133350</xdr:rowOff>
    </xdr:to>
    <xdr:pic>
      <xdr:nvPicPr>
        <xdr:cNvPr id="4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745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462</xdr:row>
      <xdr:rowOff>0</xdr:rowOff>
    </xdr:from>
    <xdr:to>
      <xdr:col>1</xdr:col>
      <xdr:colOff>152400</xdr:colOff>
      <xdr:row>462</xdr:row>
      <xdr:rowOff>133350</xdr:rowOff>
    </xdr:to>
    <xdr:pic>
      <xdr:nvPicPr>
        <xdr:cNvPr id="4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762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463</xdr:row>
      <xdr:rowOff>0</xdr:rowOff>
    </xdr:from>
    <xdr:to>
      <xdr:col>1</xdr:col>
      <xdr:colOff>152400</xdr:colOff>
      <xdr:row>463</xdr:row>
      <xdr:rowOff>133350</xdr:rowOff>
    </xdr:to>
    <xdr:pic>
      <xdr:nvPicPr>
        <xdr:cNvPr id="4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78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464</xdr:row>
      <xdr:rowOff>0</xdr:rowOff>
    </xdr:from>
    <xdr:to>
      <xdr:col>1</xdr:col>
      <xdr:colOff>152400</xdr:colOff>
      <xdr:row>464</xdr:row>
      <xdr:rowOff>133350</xdr:rowOff>
    </xdr:to>
    <xdr:pic>
      <xdr:nvPicPr>
        <xdr:cNvPr id="4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797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465</xdr:row>
      <xdr:rowOff>0</xdr:rowOff>
    </xdr:from>
    <xdr:to>
      <xdr:col>1</xdr:col>
      <xdr:colOff>152400</xdr:colOff>
      <xdr:row>465</xdr:row>
      <xdr:rowOff>133350</xdr:rowOff>
    </xdr:to>
    <xdr:pic>
      <xdr:nvPicPr>
        <xdr:cNvPr id="4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814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466</xdr:row>
      <xdr:rowOff>0</xdr:rowOff>
    </xdr:from>
    <xdr:to>
      <xdr:col>1</xdr:col>
      <xdr:colOff>152400</xdr:colOff>
      <xdr:row>466</xdr:row>
      <xdr:rowOff>133350</xdr:rowOff>
    </xdr:to>
    <xdr:pic>
      <xdr:nvPicPr>
        <xdr:cNvPr id="4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831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467</xdr:row>
      <xdr:rowOff>0</xdr:rowOff>
    </xdr:from>
    <xdr:to>
      <xdr:col>1</xdr:col>
      <xdr:colOff>152400</xdr:colOff>
      <xdr:row>467</xdr:row>
      <xdr:rowOff>133350</xdr:rowOff>
    </xdr:to>
    <xdr:pic>
      <xdr:nvPicPr>
        <xdr:cNvPr id="4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848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468</xdr:row>
      <xdr:rowOff>0</xdr:rowOff>
    </xdr:from>
    <xdr:to>
      <xdr:col>1</xdr:col>
      <xdr:colOff>152400</xdr:colOff>
      <xdr:row>468</xdr:row>
      <xdr:rowOff>133350</xdr:rowOff>
    </xdr:to>
    <xdr:pic>
      <xdr:nvPicPr>
        <xdr:cNvPr id="4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865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469</xdr:row>
      <xdr:rowOff>0</xdr:rowOff>
    </xdr:from>
    <xdr:to>
      <xdr:col>1</xdr:col>
      <xdr:colOff>152400</xdr:colOff>
      <xdr:row>469</xdr:row>
      <xdr:rowOff>133350</xdr:rowOff>
    </xdr:to>
    <xdr:pic>
      <xdr:nvPicPr>
        <xdr:cNvPr id="4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882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470</xdr:row>
      <xdr:rowOff>0</xdr:rowOff>
    </xdr:from>
    <xdr:to>
      <xdr:col>1</xdr:col>
      <xdr:colOff>152400</xdr:colOff>
      <xdr:row>470</xdr:row>
      <xdr:rowOff>133350</xdr:rowOff>
    </xdr:to>
    <xdr:pic>
      <xdr:nvPicPr>
        <xdr:cNvPr id="4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900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152400</xdr:colOff>
      <xdr:row>471</xdr:row>
      <xdr:rowOff>133350</xdr:rowOff>
    </xdr:to>
    <xdr:pic>
      <xdr:nvPicPr>
        <xdr:cNvPr id="4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917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472</xdr:row>
      <xdr:rowOff>0</xdr:rowOff>
    </xdr:from>
    <xdr:to>
      <xdr:col>1</xdr:col>
      <xdr:colOff>152400</xdr:colOff>
      <xdr:row>472</xdr:row>
      <xdr:rowOff>133350</xdr:rowOff>
    </xdr:to>
    <xdr:pic>
      <xdr:nvPicPr>
        <xdr:cNvPr id="4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934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473</xdr:row>
      <xdr:rowOff>0</xdr:rowOff>
    </xdr:from>
    <xdr:to>
      <xdr:col>1</xdr:col>
      <xdr:colOff>152400</xdr:colOff>
      <xdr:row>473</xdr:row>
      <xdr:rowOff>133350</xdr:rowOff>
    </xdr:to>
    <xdr:pic>
      <xdr:nvPicPr>
        <xdr:cNvPr id="4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95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474</xdr:row>
      <xdr:rowOff>0</xdr:rowOff>
    </xdr:from>
    <xdr:to>
      <xdr:col>1</xdr:col>
      <xdr:colOff>152400</xdr:colOff>
      <xdr:row>474</xdr:row>
      <xdr:rowOff>133350</xdr:rowOff>
    </xdr:to>
    <xdr:pic>
      <xdr:nvPicPr>
        <xdr:cNvPr id="4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968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475</xdr:row>
      <xdr:rowOff>0</xdr:rowOff>
    </xdr:from>
    <xdr:to>
      <xdr:col>1</xdr:col>
      <xdr:colOff>152400</xdr:colOff>
      <xdr:row>475</xdr:row>
      <xdr:rowOff>133350</xdr:rowOff>
    </xdr:to>
    <xdr:pic>
      <xdr:nvPicPr>
        <xdr:cNvPr id="4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985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476</xdr:row>
      <xdr:rowOff>0</xdr:rowOff>
    </xdr:from>
    <xdr:to>
      <xdr:col>1</xdr:col>
      <xdr:colOff>152400</xdr:colOff>
      <xdr:row>476</xdr:row>
      <xdr:rowOff>133350</xdr:rowOff>
    </xdr:to>
    <xdr:pic>
      <xdr:nvPicPr>
        <xdr:cNvPr id="4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002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477</xdr:row>
      <xdr:rowOff>0</xdr:rowOff>
    </xdr:from>
    <xdr:to>
      <xdr:col>1</xdr:col>
      <xdr:colOff>152400</xdr:colOff>
      <xdr:row>477</xdr:row>
      <xdr:rowOff>133350</xdr:rowOff>
    </xdr:to>
    <xdr:pic>
      <xdr:nvPicPr>
        <xdr:cNvPr id="4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020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478</xdr:row>
      <xdr:rowOff>0</xdr:rowOff>
    </xdr:from>
    <xdr:to>
      <xdr:col>1</xdr:col>
      <xdr:colOff>152400</xdr:colOff>
      <xdr:row>478</xdr:row>
      <xdr:rowOff>133350</xdr:rowOff>
    </xdr:to>
    <xdr:pic>
      <xdr:nvPicPr>
        <xdr:cNvPr id="4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037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479</xdr:row>
      <xdr:rowOff>0</xdr:rowOff>
    </xdr:from>
    <xdr:to>
      <xdr:col>1</xdr:col>
      <xdr:colOff>152400</xdr:colOff>
      <xdr:row>479</xdr:row>
      <xdr:rowOff>133350</xdr:rowOff>
    </xdr:to>
    <xdr:pic>
      <xdr:nvPicPr>
        <xdr:cNvPr id="4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054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480</xdr:row>
      <xdr:rowOff>0</xdr:rowOff>
    </xdr:from>
    <xdr:to>
      <xdr:col>1</xdr:col>
      <xdr:colOff>152400</xdr:colOff>
      <xdr:row>480</xdr:row>
      <xdr:rowOff>133350</xdr:rowOff>
    </xdr:to>
    <xdr:pic>
      <xdr:nvPicPr>
        <xdr:cNvPr id="4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071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481</xdr:row>
      <xdr:rowOff>0</xdr:rowOff>
    </xdr:from>
    <xdr:to>
      <xdr:col>1</xdr:col>
      <xdr:colOff>152400</xdr:colOff>
      <xdr:row>481</xdr:row>
      <xdr:rowOff>133350</xdr:rowOff>
    </xdr:to>
    <xdr:pic>
      <xdr:nvPicPr>
        <xdr:cNvPr id="4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088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482</xdr:row>
      <xdr:rowOff>0</xdr:rowOff>
    </xdr:from>
    <xdr:to>
      <xdr:col>1</xdr:col>
      <xdr:colOff>152400</xdr:colOff>
      <xdr:row>482</xdr:row>
      <xdr:rowOff>133350</xdr:rowOff>
    </xdr:to>
    <xdr:pic>
      <xdr:nvPicPr>
        <xdr:cNvPr id="4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105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483</xdr:row>
      <xdr:rowOff>0</xdr:rowOff>
    </xdr:from>
    <xdr:to>
      <xdr:col>1</xdr:col>
      <xdr:colOff>152400</xdr:colOff>
      <xdr:row>483</xdr:row>
      <xdr:rowOff>133350</xdr:rowOff>
    </xdr:to>
    <xdr:pic>
      <xdr:nvPicPr>
        <xdr:cNvPr id="4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12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484</xdr:row>
      <xdr:rowOff>0</xdr:rowOff>
    </xdr:from>
    <xdr:to>
      <xdr:col>1</xdr:col>
      <xdr:colOff>152400</xdr:colOff>
      <xdr:row>484</xdr:row>
      <xdr:rowOff>133350</xdr:rowOff>
    </xdr:to>
    <xdr:pic>
      <xdr:nvPicPr>
        <xdr:cNvPr id="4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140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485</xdr:row>
      <xdr:rowOff>0</xdr:rowOff>
    </xdr:from>
    <xdr:to>
      <xdr:col>1</xdr:col>
      <xdr:colOff>152400</xdr:colOff>
      <xdr:row>485</xdr:row>
      <xdr:rowOff>133350</xdr:rowOff>
    </xdr:to>
    <xdr:pic>
      <xdr:nvPicPr>
        <xdr:cNvPr id="4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157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486</xdr:row>
      <xdr:rowOff>0</xdr:rowOff>
    </xdr:from>
    <xdr:to>
      <xdr:col>1</xdr:col>
      <xdr:colOff>152400</xdr:colOff>
      <xdr:row>486</xdr:row>
      <xdr:rowOff>133350</xdr:rowOff>
    </xdr:to>
    <xdr:pic>
      <xdr:nvPicPr>
        <xdr:cNvPr id="4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174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487</xdr:row>
      <xdr:rowOff>0</xdr:rowOff>
    </xdr:from>
    <xdr:to>
      <xdr:col>1</xdr:col>
      <xdr:colOff>152400</xdr:colOff>
      <xdr:row>487</xdr:row>
      <xdr:rowOff>133350</xdr:rowOff>
    </xdr:to>
    <xdr:pic>
      <xdr:nvPicPr>
        <xdr:cNvPr id="4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191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488</xdr:row>
      <xdr:rowOff>0</xdr:rowOff>
    </xdr:from>
    <xdr:to>
      <xdr:col>1</xdr:col>
      <xdr:colOff>152400</xdr:colOff>
      <xdr:row>488</xdr:row>
      <xdr:rowOff>133350</xdr:rowOff>
    </xdr:to>
    <xdr:pic>
      <xdr:nvPicPr>
        <xdr:cNvPr id="4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208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489</xdr:row>
      <xdr:rowOff>0</xdr:rowOff>
    </xdr:from>
    <xdr:to>
      <xdr:col>1</xdr:col>
      <xdr:colOff>152400</xdr:colOff>
      <xdr:row>489</xdr:row>
      <xdr:rowOff>133350</xdr:rowOff>
    </xdr:to>
    <xdr:pic>
      <xdr:nvPicPr>
        <xdr:cNvPr id="4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225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490</xdr:row>
      <xdr:rowOff>0</xdr:rowOff>
    </xdr:from>
    <xdr:to>
      <xdr:col>1</xdr:col>
      <xdr:colOff>152400</xdr:colOff>
      <xdr:row>490</xdr:row>
      <xdr:rowOff>133350</xdr:rowOff>
    </xdr:to>
    <xdr:pic>
      <xdr:nvPicPr>
        <xdr:cNvPr id="4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242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491</xdr:row>
      <xdr:rowOff>0</xdr:rowOff>
    </xdr:from>
    <xdr:to>
      <xdr:col>1</xdr:col>
      <xdr:colOff>152400</xdr:colOff>
      <xdr:row>491</xdr:row>
      <xdr:rowOff>133350</xdr:rowOff>
    </xdr:to>
    <xdr:pic>
      <xdr:nvPicPr>
        <xdr:cNvPr id="4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260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492</xdr:row>
      <xdr:rowOff>0</xdr:rowOff>
    </xdr:from>
    <xdr:to>
      <xdr:col>1</xdr:col>
      <xdr:colOff>152400</xdr:colOff>
      <xdr:row>492</xdr:row>
      <xdr:rowOff>133350</xdr:rowOff>
    </xdr:to>
    <xdr:pic>
      <xdr:nvPicPr>
        <xdr:cNvPr id="4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277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493</xdr:row>
      <xdr:rowOff>0</xdr:rowOff>
    </xdr:from>
    <xdr:to>
      <xdr:col>1</xdr:col>
      <xdr:colOff>152400</xdr:colOff>
      <xdr:row>493</xdr:row>
      <xdr:rowOff>133350</xdr:rowOff>
    </xdr:to>
    <xdr:pic>
      <xdr:nvPicPr>
        <xdr:cNvPr id="4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29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494</xdr:row>
      <xdr:rowOff>0</xdr:rowOff>
    </xdr:from>
    <xdr:to>
      <xdr:col>1</xdr:col>
      <xdr:colOff>152400</xdr:colOff>
      <xdr:row>494</xdr:row>
      <xdr:rowOff>133350</xdr:rowOff>
    </xdr:to>
    <xdr:pic>
      <xdr:nvPicPr>
        <xdr:cNvPr id="4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311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495</xdr:row>
      <xdr:rowOff>0</xdr:rowOff>
    </xdr:from>
    <xdr:to>
      <xdr:col>1</xdr:col>
      <xdr:colOff>152400</xdr:colOff>
      <xdr:row>495</xdr:row>
      <xdr:rowOff>133350</xdr:rowOff>
    </xdr:to>
    <xdr:pic>
      <xdr:nvPicPr>
        <xdr:cNvPr id="4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328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496</xdr:row>
      <xdr:rowOff>0</xdr:rowOff>
    </xdr:from>
    <xdr:to>
      <xdr:col>1</xdr:col>
      <xdr:colOff>152400</xdr:colOff>
      <xdr:row>496</xdr:row>
      <xdr:rowOff>133350</xdr:rowOff>
    </xdr:to>
    <xdr:pic>
      <xdr:nvPicPr>
        <xdr:cNvPr id="4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345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497</xdr:row>
      <xdr:rowOff>0</xdr:rowOff>
    </xdr:from>
    <xdr:to>
      <xdr:col>1</xdr:col>
      <xdr:colOff>152400</xdr:colOff>
      <xdr:row>497</xdr:row>
      <xdr:rowOff>133350</xdr:rowOff>
    </xdr:to>
    <xdr:pic>
      <xdr:nvPicPr>
        <xdr:cNvPr id="4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362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498</xdr:row>
      <xdr:rowOff>0</xdr:rowOff>
    </xdr:from>
    <xdr:to>
      <xdr:col>1</xdr:col>
      <xdr:colOff>152400</xdr:colOff>
      <xdr:row>498</xdr:row>
      <xdr:rowOff>133350</xdr:rowOff>
    </xdr:to>
    <xdr:pic>
      <xdr:nvPicPr>
        <xdr:cNvPr id="4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380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499</xdr:row>
      <xdr:rowOff>0</xdr:rowOff>
    </xdr:from>
    <xdr:to>
      <xdr:col>1</xdr:col>
      <xdr:colOff>152400</xdr:colOff>
      <xdr:row>499</xdr:row>
      <xdr:rowOff>133350</xdr:rowOff>
    </xdr:to>
    <xdr:pic>
      <xdr:nvPicPr>
        <xdr:cNvPr id="5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397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500</xdr:row>
      <xdr:rowOff>0</xdr:rowOff>
    </xdr:from>
    <xdr:to>
      <xdr:col>1</xdr:col>
      <xdr:colOff>152400</xdr:colOff>
      <xdr:row>500</xdr:row>
      <xdr:rowOff>133350</xdr:rowOff>
    </xdr:to>
    <xdr:pic>
      <xdr:nvPicPr>
        <xdr:cNvPr id="5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414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501</xdr:row>
      <xdr:rowOff>0</xdr:rowOff>
    </xdr:from>
    <xdr:to>
      <xdr:col>1</xdr:col>
      <xdr:colOff>152400</xdr:colOff>
      <xdr:row>501</xdr:row>
      <xdr:rowOff>133350</xdr:rowOff>
    </xdr:to>
    <xdr:pic>
      <xdr:nvPicPr>
        <xdr:cNvPr id="5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431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502</xdr:row>
      <xdr:rowOff>0</xdr:rowOff>
    </xdr:from>
    <xdr:to>
      <xdr:col>1</xdr:col>
      <xdr:colOff>152400</xdr:colOff>
      <xdr:row>502</xdr:row>
      <xdr:rowOff>133350</xdr:rowOff>
    </xdr:to>
    <xdr:pic>
      <xdr:nvPicPr>
        <xdr:cNvPr id="5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448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503</xdr:row>
      <xdr:rowOff>0</xdr:rowOff>
    </xdr:from>
    <xdr:to>
      <xdr:col>1</xdr:col>
      <xdr:colOff>152400</xdr:colOff>
      <xdr:row>503</xdr:row>
      <xdr:rowOff>133350</xdr:rowOff>
    </xdr:to>
    <xdr:pic>
      <xdr:nvPicPr>
        <xdr:cNvPr id="5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46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504</xdr:row>
      <xdr:rowOff>0</xdr:rowOff>
    </xdr:from>
    <xdr:to>
      <xdr:col>1</xdr:col>
      <xdr:colOff>152400</xdr:colOff>
      <xdr:row>504</xdr:row>
      <xdr:rowOff>133350</xdr:rowOff>
    </xdr:to>
    <xdr:pic>
      <xdr:nvPicPr>
        <xdr:cNvPr id="5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482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505</xdr:row>
      <xdr:rowOff>0</xdr:rowOff>
    </xdr:from>
    <xdr:to>
      <xdr:col>1</xdr:col>
      <xdr:colOff>152400</xdr:colOff>
      <xdr:row>505</xdr:row>
      <xdr:rowOff>133350</xdr:rowOff>
    </xdr:to>
    <xdr:pic>
      <xdr:nvPicPr>
        <xdr:cNvPr id="5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500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506</xdr:row>
      <xdr:rowOff>0</xdr:rowOff>
    </xdr:from>
    <xdr:to>
      <xdr:col>1</xdr:col>
      <xdr:colOff>152400</xdr:colOff>
      <xdr:row>506</xdr:row>
      <xdr:rowOff>133350</xdr:rowOff>
    </xdr:to>
    <xdr:pic>
      <xdr:nvPicPr>
        <xdr:cNvPr id="5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517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152400</xdr:colOff>
      <xdr:row>507</xdr:row>
      <xdr:rowOff>133350</xdr:rowOff>
    </xdr:to>
    <xdr:pic>
      <xdr:nvPicPr>
        <xdr:cNvPr id="5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534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508</xdr:row>
      <xdr:rowOff>0</xdr:rowOff>
    </xdr:from>
    <xdr:to>
      <xdr:col>1</xdr:col>
      <xdr:colOff>152400</xdr:colOff>
      <xdr:row>508</xdr:row>
      <xdr:rowOff>133350</xdr:rowOff>
    </xdr:to>
    <xdr:pic>
      <xdr:nvPicPr>
        <xdr:cNvPr id="5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551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509</xdr:row>
      <xdr:rowOff>0</xdr:rowOff>
    </xdr:from>
    <xdr:to>
      <xdr:col>1</xdr:col>
      <xdr:colOff>152400</xdr:colOff>
      <xdr:row>509</xdr:row>
      <xdr:rowOff>133350</xdr:rowOff>
    </xdr:to>
    <xdr:pic>
      <xdr:nvPicPr>
        <xdr:cNvPr id="5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568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510</xdr:row>
      <xdr:rowOff>0</xdr:rowOff>
    </xdr:from>
    <xdr:to>
      <xdr:col>1</xdr:col>
      <xdr:colOff>152400</xdr:colOff>
      <xdr:row>510</xdr:row>
      <xdr:rowOff>133350</xdr:rowOff>
    </xdr:to>
    <xdr:pic>
      <xdr:nvPicPr>
        <xdr:cNvPr id="5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585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511</xdr:row>
      <xdr:rowOff>0</xdr:rowOff>
    </xdr:from>
    <xdr:to>
      <xdr:col>1</xdr:col>
      <xdr:colOff>152400</xdr:colOff>
      <xdr:row>511</xdr:row>
      <xdr:rowOff>133350</xdr:rowOff>
    </xdr:to>
    <xdr:pic>
      <xdr:nvPicPr>
        <xdr:cNvPr id="5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602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512</xdr:row>
      <xdr:rowOff>0</xdr:rowOff>
    </xdr:from>
    <xdr:to>
      <xdr:col>1</xdr:col>
      <xdr:colOff>152400</xdr:colOff>
      <xdr:row>512</xdr:row>
      <xdr:rowOff>133350</xdr:rowOff>
    </xdr:to>
    <xdr:pic>
      <xdr:nvPicPr>
        <xdr:cNvPr id="5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620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513</xdr:row>
      <xdr:rowOff>0</xdr:rowOff>
    </xdr:from>
    <xdr:to>
      <xdr:col>1</xdr:col>
      <xdr:colOff>152400</xdr:colOff>
      <xdr:row>513</xdr:row>
      <xdr:rowOff>133350</xdr:rowOff>
    </xdr:to>
    <xdr:pic>
      <xdr:nvPicPr>
        <xdr:cNvPr id="5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63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514</xdr:row>
      <xdr:rowOff>0</xdr:rowOff>
    </xdr:from>
    <xdr:to>
      <xdr:col>1</xdr:col>
      <xdr:colOff>152400</xdr:colOff>
      <xdr:row>514</xdr:row>
      <xdr:rowOff>133350</xdr:rowOff>
    </xdr:to>
    <xdr:pic>
      <xdr:nvPicPr>
        <xdr:cNvPr id="5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654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515</xdr:row>
      <xdr:rowOff>0</xdr:rowOff>
    </xdr:from>
    <xdr:to>
      <xdr:col>1</xdr:col>
      <xdr:colOff>152400</xdr:colOff>
      <xdr:row>515</xdr:row>
      <xdr:rowOff>133350</xdr:rowOff>
    </xdr:to>
    <xdr:pic>
      <xdr:nvPicPr>
        <xdr:cNvPr id="5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671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516</xdr:row>
      <xdr:rowOff>0</xdr:rowOff>
    </xdr:from>
    <xdr:to>
      <xdr:col>1</xdr:col>
      <xdr:colOff>152400</xdr:colOff>
      <xdr:row>516</xdr:row>
      <xdr:rowOff>133350</xdr:rowOff>
    </xdr:to>
    <xdr:pic>
      <xdr:nvPicPr>
        <xdr:cNvPr id="5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688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517</xdr:row>
      <xdr:rowOff>0</xdr:rowOff>
    </xdr:from>
    <xdr:to>
      <xdr:col>1</xdr:col>
      <xdr:colOff>152400</xdr:colOff>
      <xdr:row>517</xdr:row>
      <xdr:rowOff>133350</xdr:rowOff>
    </xdr:to>
    <xdr:pic>
      <xdr:nvPicPr>
        <xdr:cNvPr id="5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705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152400</xdr:colOff>
      <xdr:row>518</xdr:row>
      <xdr:rowOff>133350</xdr:rowOff>
    </xdr:to>
    <xdr:pic>
      <xdr:nvPicPr>
        <xdr:cNvPr id="5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722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519</xdr:row>
      <xdr:rowOff>0</xdr:rowOff>
    </xdr:from>
    <xdr:to>
      <xdr:col>1</xdr:col>
      <xdr:colOff>152400</xdr:colOff>
      <xdr:row>519</xdr:row>
      <xdr:rowOff>133350</xdr:rowOff>
    </xdr:to>
    <xdr:pic>
      <xdr:nvPicPr>
        <xdr:cNvPr id="5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740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520</xdr:row>
      <xdr:rowOff>0</xdr:rowOff>
    </xdr:from>
    <xdr:to>
      <xdr:col>1</xdr:col>
      <xdr:colOff>152400</xdr:colOff>
      <xdr:row>520</xdr:row>
      <xdr:rowOff>133350</xdr:rowOff>
    </xdr:to>
    <xdr:pic>
      <xdr:nvPicPr>
        <xdr:cNvPr id="5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757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521</xdr:row>
      <xdr:rowOff>0</xdr:rowOff>
    </xdr:from>
    <xdr:to>
      <xdr:col>1</xdr:col>
      <xdr:colOff>152400</xdr:colOff>
      <xdr:row>521</xdr:row>
      <xdr:rowOff>133350</xdr:rowOff>
    </xdr:to>
    <xdr:pic>
      <xdr:nvPicPr>
        <xdr:cNvPr id="5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774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522</xdr:row>
      <xdr:rowOff>0</xdr:rowOff>
    </xdr:from>
    <xdr:to>
      <xdr:col>1</xdr:col>
      <xdr:colOff>152400</xdr:colOff>
      <xdr:row>522</xdr:row>
      <xdr:rowOff>133350</xdr:rowOff>
    </xdr:to>
    <xdr:pic>
      <xdr:nvPicPr>
        <xdr:cNvPr id="5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791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523</xdr:row>
      <xdr:rowOff>0</xdr:rowOff>
    </xdr:from>
    <xdr:to>
      <xdr:col>1</xdr:col>
      <xdr:colOff>152400</xdr:colOff>
      <xdr:row>523</xdr:row>
      <xdr:rowOff>133350</xdr:rowOff>
    </xdr:to>
    <xdr:pic>
      <xdr:nvPicPr>
        <xdr:cNvPr id="5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80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524</xdr:row>
      <xdr:rowOff>0</xdr:rowOff>
    </xdr:from>
    <xdr:to>
      <xdr:col>1</xdr:col>
      <xdr:colOff>152400</xdr:colOff>
      <xdr:row>524</xdr:row>
      <xdr:rowOff>133350</xdr:rowOff>
    </xdr:to>
    <xdr:pic>
      <xdr:nvPicPr>
        <xdr:cNvPr id="5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825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525</xdr:row>
      <xdr:rowOff>0</xdr:rowOff>
    </xdr:from>
    <xdr:to>
      <xdr:col>1</xdr:col>
      <xdr:colOff>152400</xdr:colOff>
      <xdr:row>525</xdr:row>
      <xdr:rowOff>133350</xdr:rowOff>
    </xdr:to>
    <xdr:pic>
      <xdr:nvPicPr>
        <xdr:cNvPr id="5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843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526</xdr:row>
      <xdr:rowOff>0</xdr:rowOff>
    </xdr:from>
    <xdr:to>
      <xdr:col>1</xdr:col>
      <xdr:colOff>152400</xdr:colOff>
      <xdr:row>526</xdr:row>
      <xdr:rowOff>133350</xdr:rowOff>
    </xdr:to>
    <xdr:pic>
      <xdr:nvPicPr>
        <xdr:cNvPr id="5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860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527</xdr:row>
      <xdr:rowOff>0</xdr:rowOff>
    </xdr:from>
    <xdr:to>
      <xdr:col>1</xdr:col>
      <xdr:colOff>152400</xdr:colOff>
      <xdr:row>527</xdr:row>
      <xdr:rowOff>133350</xdr:rowOff>
    </xdr:to>
    <xdr:pic>
      <xdr:nvPicPr>
        <xdr:cNvPr id="5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877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528</xdr:row>
      <xdr:rowOff>0</xdr:rowOff>
    </xdr:from>
    <xdr:to>
      <xdr:col>1</xdr:col>
      <xdr:colOff>152400</xdr:colOff>
      <xdr:row>528</xdr:row>
      <xdr:rowOff>133350</xdr:rowOff>
    </xdr:to>
    <xdr:pic>
      <xdr:nvPicPr>
        <xdr:cNvPr id="5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894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529</xdr:row>
      <xdr:rowOff>0</xdr:rowOff>
    </xdr:from>
    <xdr:to>
      <xdr:col>1</xdr:col>
      <xdr:colOff>152400</xdr:colOff>
      <xdr:row>529</xdr:row>
      <xdr:rowOff>133350</xdr:rowOff>
    </xdr:to>
    <xdr:pic>
      <xdr:nvPicPr>
        <xdr:cNvPr id="5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911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530</xdr:row>
      <xdr:rowOff>0</xdr:rowOff>
    </xdr:from>
    <xdr:to>
      <xdr:col>1</xdr:col>
      <xdr:colOff>152400</xdr:colOff>
      <xdr:row>530</xdr:row>
      <xdr:rowOff>133350</xdr:rowOff>
    </xdr:to>
    <xdr:pic>
      <xdr:nvPicPr>
        <xdr:cNvPr id="5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928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531</xdr:row>
      <xdr:rowOff>0</xdr:rowOff>
    </xdr:from>
    <xdr:to>
      <xdr:col>1</xdr:col>
      <xdr:colOff>152400</xdr:colOff>
      <xdr:row>531</xdr:row>
      <xdr:rowOff>133350</xdr:rowOff>
    </xdr:to>
    <xdr:pic>
      <xdr:nvPicPr>
        <xdr:cNvPr id="5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945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532</xdr:row>
      <xdr:rowOff>0</xdr:rowOff>
    </xdr:from>
    <xdr:to>
      <xdr:col>1</xdr:col>
      <xdr:colOff>152400</xdr:colOff>
      <xdr:row>532</xdr:row>
      <xdr:rowOff>133350</xdr:rowOff>
    </xdr:to>
    <xdr:pic>
      <xdr:nvPicPr>
        <xdr:cNvPr id="5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963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533</xdr:row>
      <xdr:rowOff>0</xdr:rowOff>
    </xdr:from>
    <xdr:to>
      <xdr:col>1</xdr:col>
      <xdr:colOff>152400</xdr:colOff>
      <xdr:row>533</xdr:row>
      <xdr:rowOff>133350</xdr:rowOff>
    </xdr:to>
    <xdr:pic>
      <xdr:nvPicPr>
        <xdr:cNvPr id="5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98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534</xdr:row>
      <xdr:rowOff>0</xdr:rowOff>
    </xdr:from>
    <xdr:to>
      <xdr:col>1</xdr:col>
      <xdr:colOff>152400</xdr:colOff>
      <xdr:row>534</xdr:row>
      <xdr:rowOff>133350</xdr:rowOff>
    </xdr:to>
    <xdr:pic>
      <xdr:nvPicPr>
        <xdr:cNvPr id="5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8997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152400</xdr:colOff>
      <xdr:row>535</xdr:row>
      <xdr:rowOff>133350</xdr:rowOff>
    </xdr:to>
    <xdr:pic>
      <xdr:nvPicPr>
        <xdr:cNvPr id="5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014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536</xdr:row>
      <xdr:rowOff>0</xdr:rowOff>
    </xdr:from>
    <xdr:to>
      <xdr:col>1</xdr:col>
      <xdr:colOff>152400</xdr:colOff>
      <xdr:row>536</xdr:row>
      <xdr:rowOff>133350</xdr:rowOff>
    </xdr:to>
    <xdr:pic>
      <xdr:nvPicPr>
        <xdr:cNvPr id="5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031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537</xdr:row>
      <xdr:rowOff>0</xdr:rowOff>
    </xdr:from>
    <xdr:to>
      <xdr:col>1</xdr:col>
      <xdr:colOff>152400</xdr:colOff>
      <xdr:row>537</xdr:row>
      <xdr:rowOff>133350</xdr:rowOff>
    </xdr:to>
    <xdr:pic>
      <xdr:nvPicPr>
        <xdr:cNvPr id="5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048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538</xdr:row>
      <xdr:rowOff>0</xdr:rowOff>
    </xdr:from>
    <xdr:to>
      <xdr:col>1</xdr:col>
      <xdr:colOff>152400</xdr:colOff>
      <xdr:row>538</xdr:row>
      <xdr:rowOff>133350</xdr:rowOff>
    </xdr:to>
    <xdr:pic>
      <xdr:nvPicPr>
        <xdr:cNvPr id="5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065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539</xdr:row>
      <xdr:rowOff>0</xdr:rowOff>
    </xdr:from>
    <xdr:to>
      <xdr:col>1</xdr:col>
      <xdr:colOff>152400</xdr:colOff>
      <xdr:row>539</xdr:row>
      <xdr:rowOff>133350</xdr:rowOff>
    </xdr:to>
    <xdr:pic>
      <xdr:nvPicPr>
        <xdr:cNvPr id="5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083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540</xdr:row>
      <xdr:rowOff>0</xdr:rowOff>
    </xdr:from>
    <xdr:to>
      <xdr:col>1</xdr:col>
      <xdr:colOff>152400</xdr:colOff>
      <xdr:row>540</xdr:row>
      <xdr:rowOff>133350</xdr:rowOff>
    </xdr:to>
    <xdr:pic>
      <xdr:nvPicPr>
        <xdr:cNvPr id="5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100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541</xdr:row>
      <xdr:rowOff>0</xdr:rowOff>
    </xdr:from>
    <xdr:to>
      <xdr:col>1</xdr:col>
      <xdr:colOff>152400</xdr:colOff>
      <xdr:row>541</xdr:row>
      <xdr:rowOff>133350</xdr:rowOff>
    </xdr:to>
    <xdr:pic>
      <xdr:nvPicPr>
        <xdr:cNvPr id="5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117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542</xdr:row>
      <xdr:rowOff>0</xdr:rowOff>
    </xdr:from>
    <xdr:to>
      <xdr:col>1</xdr:col>
      <xdr:colOff>152400</xdr:colOff>
      <xdr:row>542</xdr:row>
      <xdr:rowOff>133350</xdr:rowOff>
    </xdr:to>
    <xdr:pic>
      <xdr:nvPicPr>
        <xdr:cNvPr id="5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134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543</xdr:row>
      <xdr:rowOff>0</xdr:rowOff>
    </xdr:from>
    <xdr:to>
      <xdr:col>1</xdr:col>
      <xdr:colOff>152400</xdr:colOff>
      <xdr:row>543</xdr:row>
      <xdr:rowOff>133350</xdr:rowOff>
    </xdr:to>
    <xdr:pic>
      <xdr:nvPicPr>
        <xdr:cNvPr id="5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15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544</xdr:row>
      <xdr:rowOff>0</xdr:rowOff>
    </xdr:from>
    <xdr:to>
      <xdr:col>1</xdr:col>
      <xdr:colOff>152400</xdr:colOff>
      <xdr:row>544</xdr:row>
      <xdr:rowOff>133350</xdr:rowOff>
    </xdr:to>
    <xdr:pic>
      <xdr:nvPicPr>
        <xdr:cNvPr id="5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168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545</xdr:row>
      <xdr:rowOff>0</xdr:rowOff>
    </xdr:from>
    <xdr:to>
      <xdr:col>1</xdr:col>
      <xdr:colOff>152400</xdr:colOff>
      <xdr:row>545</xdr:row>
      <xdr:rowOff>133350</xdr:rowOff>
    </xdr:to>
    <xdr:pic>
      <xdr:nvPicPr>
        <xdr:cNvPr id="5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185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546</xdr:row>
      <xdr:rowOff>0</xdr:rowOff>
    </xdr:from>
    <xdr:to>
      <xdr:col>1</xdr:col>
      <xdr:colOff>152400</xdr:colOff>
      <xdr:row>546</xdr:row>
      <xdr:rowOff>133350</xdr:rowOff>
    </xdr:to>
    <xdr:pic>
      <xdr:nvPicPr>
        <xdr:cNvPr id="5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203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547</xdr:row>
      <xdr:rowOff>0</xdr:rowOff>
    </xdr:from>
    <xdr:to>
      <xdr:col>1</xdr:col>
      <xdr:colOff>152400</xdr:colOff>
      <xdr:row>547</xdr:row>
      <xdr:rowOff>133350</xdr:rowOff>
    </xdr:to>
    <xdr:pic>
      <xdr:nvPicPr>
        <xdr:cNvPr id="5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220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548</xdr:row>
      <xdr:rowOff>0</xdr:rowOff>
    </xdr:from>
    <xdr:to>
      <xdr:col>1</xdr:col>
      <xdr:colOff>152400</xdr:colOff>
      <xdr:row>548</xdr:row>
      <xdr:rowOff>133350</xdr:rowOff>
    </xdr:to>
    <xdr:pic>
      <xdr:nvPicPr>
        <xdr:cNvPr id="5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237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152400</xdr:colOff>
      <xdr:row>549</xdr:row>
      <xdr:rowOff>133350</xdr:rowOff>
    </xdr:to>
    <xdr:pic>
      <xdr:nvPicPr>
        <xdr:cNvPr id="5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254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550</xdr:row>
      <xdr:rowOff>0</xdr:rowOff>
    </xdr:from>
    <xdr:to>
      <xdr:col>1</xdr:col>
      <xdr:colOff>152400</xdr:colOff>
      <xdr:row>550</xdr:row>
      <xdr:rowOff>133350</xdr:rowOff>
    </xdr:to>
    <xdr:pic>
      <xdr:nvPicPr>
        <xdr:cNvPr id="5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271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551</xdr:row>
      <xdr:rowOff>0</xdr:rowOff>
    </xdr:from>
    <xdr:to>
      <xdr:col>1</xdr:col>
      <xdr:colOff>152400</xdr:colOff>
      <xdr:row>551</xdr:row>
      <xdr:rowOff>133350</xdr:rowOff>
    </xdr:to>
    <xdr:pic>
      <xdr:nvPicPr>
        <xdr:cNvPr id="5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288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552</xdr:row>
      <xdr:rowOff>0</xdr:rowOff>
    </xdr:from>
    <xdr:to>
      <xdr:col>1</xdr:col>
      <xdr:colOff>152400</xdr:colOff>
      <xdr:row>552</xdr:row>
      <xdr:rowOff>133350</xdr:rowOff>
    </xdr:to>
    <xdr:pic>
      <xdr:nvPicPr>
        <xdr:cNvPr id="5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305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553</xdr:row>
      <xdr:rowOff>0</xdr:rowOff>
    </xdr:from>
    <xdr:to>
      <xdr:col>1</xdr:col>
      <xdr:colOff>152400</xdr:colOff>
      <xdr:row>553</xdr:row>
      <xdr:rowOff>133350</xdr:rowOff>
    </xdr:to>
    <xdr:pic>
      <xdr:nvPicPr>
        <xdr:cNvPr id="5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32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554</xdr:row>
      <xdr:rowOff>0</xdr:rowOff>
    </xdr:from>
    <xdr:to>
      <xdr:col>1</xdr:col>
      <xdr:colOff>152400</xdr:colOff>
      <xdr:row>554</xdr:row>
      <xdr:rowOff>133350</xdr:rowOff>
    </xdr:to>
    <xdr:pic>
      <xdr:nvPicPr>
        <xdr:cNvPr id="5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340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555</xdr:row>
      <xdr:rowOff>0</xdr:rowOff>
    </xdr:from>
    <xdr:to>
      <xdr:col>1</xdr:col>
      <xdr:colOff>152400</xdr:colOff>
      <xdr:row>555</xdr:row>
      <xdr:rowOff>133350</xdr:rowOff>
    </xdr:to>
    <xdr:pic>
      <xdr:nvPicPr>
        <xdr:cNvPr id="5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357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556</xdr:row>
      <xdr:rowOff>0</xdr:rowOff>
    </xdr:from>
    <xdr:to>
      <xdr:col>1</xdr:col>
      <xdr:colOff>152400</xdr:colOff>
      <xdr:row>556</xdr:row>
      <xdr:rowOff>133350</xdr:rowOff>
    </xdr:to>
    <xdr:pic>
      <xdr:nvPicPr>
        <xdr:cNvPr id="5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374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557</xdr:row>
      <xdr:rowOff>0</xdr:rowOff>
    </xdr:from>
    <xdr:to>
      <xdr:col>1</xdr:col>
      <xdr:colOff>152400</xdr:colOff>
      <xdr:row>557</xdr:row>
      <xdr:rowOff>133350</xdr:rowOff>
    </xdr:to>
    <xdr:pic>
      <xdr:nvPicPr>
        <xdr:cNvPr id="5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391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558</xdr:row>
      <xdr:rowOff>0</xdr:rowOff>
    </xdr:from>
    <xdr:to>
      <xdr:col>1</xdr:col>
      <xdr:colOff>152400</xdr:colOff>
      <xdr:row>558</xdr:row>
      <xdr:rowOff>133350</xdr:rowOff>
    </xdr:to>
    <xdr:pic>
      <xdr:nvPicPr>
        <xdr:cNvPr id="5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408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559</xdr:row>
      <xdr:rowOff>0</xdr:rowOff>
    </xdr:from>
    <xdr:to>
      <xdr:col>1</xdr:col>
      <xdr:colOff>152400</xdr:colOff>
      <xdr:row>559</xdr:row>
      <xdr:rowOff>133350</xdr:rowOff>
    </xdr:to>
    <xdr:pic>
      <xdr:nvPicPr>
        <xdr:cNvPr id="5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425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560</xdr:row>
      <xdr:rowOff>0</xdr:rowOff>
    </xdr:from>
    <xdr:to>
      <xdr:col>1</xdr:col>
      <xdr:colOff>152400</xdr:colOff>
      <xdr:row>560</xdr:row>
      <xdr:rowOff>133350</xdr:rowOff>
    </xdr:to>
    <xdr:pic>
      <xdr:nvPicPr>
        <xdr:cNvPr id="5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443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561</xdr:row>
      <xdr:rowOff>0</xdr:rowOff>
    </xdr:from>
    <xdr:to>
      <xdr:col>1</xdr:col>
      <xdr:colOff>152400</xdr:colOff>
      <xdr:row>561</xdr:row>
      <xdr:rowOff>133350</xdr:rowOff>
    </xdr:to>
    <xdr:pic>
      <xdr:nvPicPr>
        <xdr:cNvPr id="5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460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562</xdr:row>
      <xdr:rowOff>0</xdr:rowOff>
    </xdr:from>
    <xdr:to>
      <xdr:col>1</xdr:col>
      <xdr:colOff>152400</xdr:colOff>
      <xdr:row>562</xdr:row>
      <xdr:rowOff>133350</xdr:rowOff>
    </xdr:to>
    <xdr:pic>
      <xdr:nvPicPr>
        <xdr:cNvPr id="5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477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563</xdr:row>
      <xdr:rowOff>0</xdr:rowOff>
    </xdr:from>
    <xdr:to>
      <xdr:col>1</xdr:col>
      <xdr:colOff>152400</xdr:colOff>
      <xdr:row>563</xdr:row>
      <xdr:rowOff>133350</xdr:rowOff>
    </xdr:to>
    <xdr:pic>
      <xdr:nvPicPr>
        <xdr:cNvPr id="5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49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564</xdr:row>
      <xdr:rowOff>0</xdr:rowOff>
    </xdr:from>
    <xdr:to>
      <xdr:col>1</xdr:col>
      <xdr:colOff>152400</xdr:colOff>
      <xdr:row>564</xdr:row>
      <xdr:rowOff>133350</xdr:rowOff>
    </xdr:to>
    <xdr:pic>
      <xdr:nvPicPr>
        <xdr:cNvPr id="5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511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565</xdr:row>
      <xdr:rowOff>0</xdr:rowOff>
    </xdr:from>
    <xdr:to>
      <xdr:col>1</xdr:col>
      <xdr:colOff>152400</xdr:colOff>
      <xdr:row>565</xdr:row>
      <xdr:rowOff>133350</xdr:rowOff>
    </xdr:to>
    <xdr:pic>
      <xdr:nvPicPr>
        <xdr:cNvPr id="5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528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566</xdr:row>
      <xdr:rowOff>0</xdr:rowOff>
    </xdr:from>
    <xdr:to>
      <xdr:col>1</xdr:col>
      <xdr:colOff>152400</xdr:colOff>
      <xdr:row>566</xdr:row>
      <xdr:rowOff>133350</xdr:rowOff>
    </xdr:to>
    <xdr:pic>
      <xdr:nvPicPr>
        <xdr:cNvPr id="5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545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567</xdr:row>
      <xdr:rowOff>0</xdr:rowOff>
    </xdr:from>
    <xdr:to>
      <xdr:col>1</xdr:col>
      <xdr:colOff>152400</xdr:colOff>
      <xdr:row>567</xdr:row>
      <xdr:rowOff>133350</xdr:rowOff>
    </xdr:to>
    <xdr:pic>
      <xdr:nvPicPr>
        <xdr:cNvPr id="5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563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568</xdr:row>
      <xdr:rowOff>0</xdr:rowOff>
    </xdr:from>
    <xdr:to>
      <xdr:col>1</xdr:col>
      <xdr:colOff>152400</xdr:colOff>
      <xdr:row>568</xdr:row>
      <xdr:rowOff>133350</xdr:rowOff>
    </xdr:to>
    <xdr:pic>
      <xdr:nvPicPr>
        <xdr:cNvPr id="5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580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569</xdr:row>
      <xdr:rowOff>0</xdr:rowOff>
    </xdr:from>
    <xdr:to>
      <xdr:col>1</xdr:col>
      <xdr:colOff>152400</xdr:colOff>
      <xdr:row>569</xdr:row>
      <xdr:rowOff>133350</xdr:rowOff>
    </xdr:to>
    <xdr:pic>
      <xdr:nvPicPr>
        <xdr:cNvPr id="5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597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570</xdr:row>
      <xdr:rowOff>0</xdr:rowOff>
    </xdr:from>
    <xdr:to>
      <xdr:col>1</xdr:col>
      <xdr:colOff>152400</xdr:colOff>
      <xdr:row>570</xdr:row>
      <xdr:rowOff>133350</xdr:rowOff>
    </xdr:to>
    <xdr:pic>
      <xdr:nvPicPr>
        <xdr:cNvPr id="5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614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571</xdr:row>
      <xdr:rowOff>0</xdr:rowOff>
    </xdr:from>
    <xdr:to>
      <xdr:col>1</xdr:col>
      <xdr:colOff>152400</xdr:colOff>
      <xdr:row>571</xdr:row>
      <xdr:rowOff>133350</xdr:rowOff>
    </xdr:to>
    <xdr:pic>
      <xdr:nvPicPr>
        <xdr:cNvPr id="5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631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572</xdr:row>
      <xdr:rowOff>0</xdr:rowOff>
    </xdr:from>
    <xdr:to>
      <xdr:col>1</xdr:col>
      <xdr:colOff>152400</xdr:colOff>
      <xdr:row>572</xdr:row>
      <xdr:rowOff>133350</xdr:rowOff>
    </xdr:to>
    <xdr:pic>
      <xdr:nvPicPr>
        <xdr:cNvPr id="5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648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573</xdr:row>
      <xdr:rowOff>0</xdr:rowOff>
    </xdr:from>
    <xdr:to>
      <xdr:col>1</xdr:col>
      <xdr:colOff>152400</xdr:colOff>
      <xdr:row>573</xdr:row>
      <xdr:rowOff>133350</xdr:rowOff>
    </xdr:to>
    <xdr:pic>
      <xdr:nvPicPr>
        <xdr:cNvPr id="5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66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574</xdr:row>
      <xdr:rowOff>0</xdr:rowOff>
    </xdr:from>
    <xdr:to>
      <xdr:col>1</xdr:col>
      <xdr:colOff>152400</xdr:colOff>
      <xdr:row>574</xdr:row>
      <xdr:rowOff>133350</xdr:rowOff>
    </xdr:to>
    <xdr:pic>
      <xdr:nvPicPr>
        <xdr:cNvPr id="5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683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575</xdr:row>
      <xdr:rowOff>0</xdr:rowOff>
    </xdr:from>
    <xdr:to>
      <xdr:col>1</xdr:col>
      <xdr:colOff>152400</xdr:colOff>
      <xdr:row>575</xdr:row>
      <xdr:rowOff>133350</xdr:rowOff>
    </xdr:to>
    <xdr:pic>
      <xdr:nvPicPr>
        <xdr:cNvPr id="5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700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576</xdr:row>
      <xdr:rowOff>0</xdr:rowOff>
    </xdr:from>
    <xdr:to>
      <xdr:col>1</xdr:col>
      <xdr:colOff>152400</xdr:colOff>
      <xdr:row>576</xdr:row>
      <xdr:rowOff>133350</xdr:rowOff>
    </xdr:to>
    <xdr:pic>
      <xdr:nvPicPr>
        <xdr:cNvPr id="5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717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577</xdr:row>
      <xdr:rowOff>0</xdr:rowOff>
    </xdr:from>
    <xdr:to>
      <xdr:col>1</xdr:col>
      <xdr:colOff>152400</xdr:colOff>
      <xdr:row>577</xdr:row>
      <xdr:rowOff>133350</xdr:rowOff>
    </xdr:to>
    <xdr:pic>
      <xdr:nvPicPr>
        <xdr:cNvPr id="5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734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578</xdr:row>
      <xdr:rowOff>0</xdr:rowOff>
    </xdr:from>
    <xdr:to>
      <xdr:col>1</xdr:col>
      <xdr:colOff>152400</xdr:colOff>
      <xdr:row>578</xdr:row>
      <xdr:rowOff>133350</xdr:rowOff>
    </xdr:to>
    <xdr:pic>
      <xdr:nvPicPr>
        <xdr:cNvPr id="5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751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152400</xdr:colOff>
      <xdr:row>579</xdr:row>
      <xdr:rowOff>133350</xdr:rowOff>
    </xdr:to>
    <xdr:pic>
      <xdr:nvPicPr>
        <xdr:cNvPr id="5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768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580</xdr:row>
      <xdr:rowOff>0</xdr:rowOff>
    </xdr:from>
    <xdr:to>
      <xdr:col>1</xdr:col>
      <xdr:colOff>152400</xdr:colOff>
      <xdr:row>580</xdr:row>
      <xdr:rowOff>133350</xdr:rowOff>
    </xdr:to>
    <xdr:pic>
      <xdr:nvPicPr>
        <xdr:cNvPr id="5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785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581</xdr:row>
      <xdr:rowOff>0</xdr:rowOff>
    </xdr:from>
    <xdr:to>
      <xdr:col>1</xdr:col>
      <xdr:colOff>152400</xdr:colOff>
      <xdr:row>581</xdr:row>
      <xdr:rowOff>133350</xdr:rowOff>
    </xdr:to>
    <xdr:pic>
      <xdr:nvPicPr>
        <xdr:cNvPr id="5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803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152400</xdr:colOff>
      <xdr:row>582</xdr:row>
      <xdr:rowOff>133350</xdr:rowOff>
    </xdr:to>
    <xdr:pic>
      <xdr:nvPicPr>
        <xdr:cNvPr id="5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820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583</xdr:row>
      <xdr:rowOff>0</xdr:rowOff>
    </xdr:from>
    <xdr:to>
      <xdr:col>1</xdr:col>
      <xdr:colOff>152400</xdr:colOff>
      <xdr:row>583</xdr:row>
      <xdr:rowOff>133350</xdr:rowOff>
    </xdr:to>
    <xdr:pic>
      <xdr:nvPicPr>
        <xdr:cNvPr id="5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83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584</xdr:row>
      <xdr:rowOff>0</xdr:rowOff>
    </xdr:from>
    <xdr:to>
      <xdr:col>1</xdr:col>
      <xdr:colOff>152400</xdr:colOff>
      <xdr:row>584</xdr:row>
      <xdr:rowOff>133350</xdr:rowOff>
    </xdr:to>
    <xdr:pic>
      <xdr:nvPicPr>
        <xdr:cNvPr id="5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854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585</xdr:row>
      <xdr:rowOff>0</xdr:rowOff>
    </xdr:from>
    <xdr:to>
      <xdr:col>1</xdr:col>
      <xdr:colOff>152400</xdr:colOff>
      <xdr:row>585</xdr:row>
      <xdr:rowOff>133350</xdr:rowOff>
    </xdr:to>
    <xdr:pic>
      <xdr:nvPicPr>
        <xdr:cNvPr id="5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871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586</xdr:row>
      <xdr:rowOff>0</xdr:rowOff>
    </xdr:from>
    <xdr:to>
      <xdr:col>1</xdr:col>
      <xdr:colOff>152400</xdr:colOff>
      <xdr:row>586</xdr:row>
      <xdr:rowOff>133350</xdr:rowOff>
    </xdr:to>
    <xdr:pic>
      <xdr:nvPicPr>
        <xdr:cNvPr id="5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888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587</xdr:row>
      <xdr:rowOff>0</xdr:rowOff>
    </xdr:from>
    <xdr:to>
      <xdr:col>1</xdr:col>
      <xdr:colOff>152400</xdr:colOff>
      <xdr:row>587</xdr:row>
      <xdr:rowOff>133350</xdr:rowOff>
    </xdr:to>
    <xdr:pic>
      <xdr:nvPicPr>
        <xdr:cNvPr id="5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906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588</xdr:row>
      <xdr:rowOff>0</xdr:rowOff>
    </xdr:from>
    <xdr:to>
      <xdr:col>1</xdr:col>
      <xdr:colOff>152400</xdr:colOff>
      <xdr:row>588</xdr:row>
      <xdr:rowOff>133350</xdr:rowOff>
    </xdr:to>
    <xdr:pic>
      <xdr:nvPicPr>
        <xdr:cNvPr id="5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923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589</xdr:row>
      <xdr:rowOff>0</xdr:rowOff>
    </xdr:from>
    <xdr:to>
      <xdr:col>1</xdr:col>
      <xdr:colOff>152400</xdr:colOff>
      <xdr:row>589</xdr:row>
      <xdr:rowOff>133350</xdr:rowOff>
    </xdr:to>
    <xdr:pic>
      <xdr:nvPicPr>
        <xdr:cNvPr id="5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940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590</xdr:row>
      <xdr:rowOff>0</xdr:rowOff>
    </xdr:from>
    <xdr:to>
      <xdr:col>1</xdr:col>
      <xdr:colOff>152400</xdr:colOff>
      <xdr:row>590</xdr:row>
      <xdr:rowOff>133350</xdr:rowOff>
    </xdr:to>
    <xdr:pic>
      <xdr:nvPicPr>
        <xdr:cNvPr id="5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957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591</xdr:row>
      <xdr:rowOff>0</xdr:rowOff>
    </xdr:from>
    <xdr:to>
      <xdr:col>1</xdr:col>
      <xdr:colOff>152400</xdr:colOff>
      <xdr:row>591</xdr:row>
      <xdr:rowOff>133350</xdr:rowOff>
    </xdr:to>
    <xdr:pic>
      <xdr:nvPicPr>
        <xdr:cNvPr id="5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974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592</xdr:row>
      <xdr:rowOff>0</xdr:rowOff>
    </xdr:from>
    <xdr:to>
      <xdr:col>1</xdr:col>
      <xdr:colOff>152400</xdr:colOff>
      <xdr:row>592</xdr:row>
      <xdr:rowOff>133350</xdr:rowOff>
    </xdr:to>
    <xdr:pic>
      <xdr:nvPicPr>
        <xdr:cNvPr id="5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991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593</xdr:row>
      <xdr:rowOff>0</xdr:rowOff>
    </xdr:from>
    <xdr:to>
      <xdr:col>1</xdr:col>
      <xdr:colOff>152400</xdr:colOff>
      <xdr:row>593</xdr:row>
      <xdr:rowOff>133350</xdr:rowOff>
    </xdr:to>
    <xdr:pic>
      <xdr:nvPicPr>
        <xdr:cNvPr id="5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00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594</xdr:row>
      <xdr:rowOff>0</xdr:rowOff>
    </xdr:from>
    <xdr:to>
      <xdr:col>1</xdr:col>
      <xdr:colOff>152400</xdr:colOff>
      <xdr:row>594</xdr:row>
      <xdr:rowOff>133350</xdr:rowOff>
    </xdr:to>
    <xdr:pic>
      <xdr:nvPicPr>
        <xdr:cNvPr id="5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026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595</xdr:row>
      <xdr:rowOff>0</xdr:rowOff>
    </xdr:from>
    <xdr:to>
      <xdr:col>1</xdr:col>
      <xdr:colOff>152400</xdr:colOff>
      <xdr:row>595</xdr:row>
      <xdr:rowOff>133350</xdr:rowOff>
    </xdr:to>
    <xdr:pic>
      <xdr:nvPicPr>
        <xdr:cNvPr id="5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043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596</xdr:row>
      <xdr:rowOff>0</xdr:rowOff>
    </xdr:from>
    <xdr:to>
      <xdr:col>1</xdr:col>
      <xdr:colOff>152400</xdr:colOff>
      <xdr:row>596</xdr:row>
      <xdr:rowOff>133350</xdr:rowOff>
    </xdr:to>
    <xdr:pic>
      <xdr:nvPicPr>
        <xdr:cNvPr id="5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060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597</xdr:row>
      <xdr:rowOff>0</xdr:rowOff>
    </xdr:from>
    <xdr:to>
      <xdr:col>1</xdr:col>
      <xdr:colOff>152400</xdr:colOff>
      <xdr:row>597</xdr:row>
      <xdr:rowOff>133350</xdr:rowOff>
    </xdr:to>
    <xdr:pic>
      <xdr:nvPicPr>
        <xdr:cNvPr id="5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077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598</xdr:row>
      <xdr:rowOff>0</xdr:rowOff>
    </xdr:from>
    <xdr:to>
      <xdr:col>1</xdr:col>
      <xdr:colOff>152400</xdr:colOff>
      <xdr:row>598</xdr:row>
      <xdr:rowOff>133350</xdr:rowOff>
    </xdr:to>
    <xdr:pic>
      <xdr:nvPicPr>
        <xdr:cNvPr id="5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094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599</xdr:row>
      <xdr:rowOff>0</xdr:rowOff>
    </xdr:from>
    <xdr:to>
      <xdr:col>1</xdr:col>
      <xdr:colOff>152400</xdr:colOff>
      <xdr:row>599</xdr:row>
      <xdr:rowOff>133350</xdr:rowOff>
    </xdr:to>
    <xdr:pic>
      <xdr:nvPicPr>
        <xdr:cNvPr id="6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111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600</xdr:row>
      <xdr:rowOff>0</xdr:rowOff>
    </xdr:from>
    <xdr:to>
      <xdr:col>1</xdr:col>
      <xdr:colOff>152400</xdr:colOff>
      <xdr:row>600</xdr:row>
      <xdr:rowOff>133350</xdr:rowOff>
    </xdr:to>
    <xdr:pic>
      <xdr:nvPicPr>
        <xdr:cNvPr id="6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128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152400</xdr:colOff>
      <xdr:row>601</xdr:row>
      <xdr:rowOff>133350</xdr:rowOff>
    </xdr:to>
    <xdr:pic>
      <xdr:nvPicPr>
        <xdr:cNvPr id="6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146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602</xdr:row>
      <xdr:rowOff>0</xdr:rowOff>
    </xdr:from>
    <xdr:to>
      <xdr:col>1</xdr:col>
      <xdr:colOff>152400</xdr:colOff>
      <xdr:row>602</xdr:row>
      <xdr:rowOff>133350</xdr:rowOff>
    </xdr:to>
    <xdr:pic>
      <xdr:nvPicPr>
        <xdr:cNvPr id="6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163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603</xdr:row>
      <xdr:rowOff>0</xdr:rowOff>
    </xdr:from>
    <xdr:to>
      <xdr:col>1</xdr:col>
      <xdr:colOff>152400</xdr:colOff>
      <xdr:row>603</xdr:row>
      <xdr:rowOff>133350</xdr:rowOff>
    </xdr:to>
    <xdr:pic>
      <xdr:nvPicPr>
        <xdr:cNvPr id="6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18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604</xdr:row>
      <xdr:rowOff>0</xdr:rowOff>
    </xdr:from>
    <xdr:to>
      <xdr:col>1</xdr:col>
      <xdr:colOff>152400</xdr:colOff>
      <xdr:row>604</xdr:row>
      <xdr:rowOff>133350</xdr:rowOff>
    </xdr:to>
    <xdr:pic>
      <xdr:nvPicPr>
        <xdr:cNvPr id="6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197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605</xdr:row>
      <xdr:rowOff>0</xdr:rowOff>
    </xdr:from>
    <xdr:to>
      <xdr:col>1</xdr:col>
      <xdr:colOff>152400</xdr:colOff>
      <xdr:row>605</xdr:row>
      <xdr:rowOff>133350</xdr:rowOff>
    </xdr:to>
    <xdr:pic>
      <xdr:nvPicPr>
        <xdr:cNvPr id="6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214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606</xdr:row>
      <xdr:rowOff>0</xdr:rowOff>
    </xdr:from>
    <xdr:to>
      <xdr:col>1</xdr:col>
      <xdr:colOff>152400</xdr:colOff>
      <xdr:row>606</xdr:row>
      <xdr:rowOff>133350</xdr:rowOff>
    </xdr:to>
    <xdr:pic>
      <xdr:nvPicPr>
        <xdr:cNvPr id="6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231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607</xdr:row>
      <xdr:rowOff>0</xdr:rowOff>
    </xdr:from>
    <xdr:to>
      <xdr:col>1</xdr:col>
      <xdr:colOff>152400</xdr:colOff>
      <xdr:row>607</xdr:row>
      <xdr:rowOff>133350</xdr:rowOff>
    </xdr:to>
    <xdr:pic>
      <xdr:nvPicPr>
        <xdr:cNvPr id="6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248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608</xdr:row>
      <xdr:rowOff>0</xdr:rowOff>
    </xdr:from>
    <xdr:to>
      <xdr:col>1</xdr:col>
      <xdr:colOff>152400</xdr:colOff>
      <xdr:row>608</xdr:row>
      <xdr:rowOff>133350</xdr:rowOff>
    </xdr:to>
    <xdr:pic>
      <xdr:nvPicPr>
        <xdr:cNvPr id="6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266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609</xdr:row>
      <xdr:rowOff>0</xdr:rowOff>
    </xdr:from>
    <xdr:to>
      <xdr:col>1</xdr:col>
      <xdr:colOff>152400</xdr:colOff>
      <xdr:row>609</xdr:row>
      <xdr:rowOff>133350</xdr:rowOff>
    </xdr:to>
    <xdr:pic>
      <xdr:nvPicPr>
        <xdr:cNvPr id="6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283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610</xdr:row>
      <xdr:rowOff>0</xdr:rowOff>
    </xdr:from>
    <xdr:to>
      <xdr:col>1</xdr:col>
      <xdr:colOff>152400</xdr:colOff>
      <xdr:row>610</xdr:row>
      <xdr:rowOff>133350</xdr:rowOff>
    </xdr:to>
    <xdr:pic>
      <xdr:nvPicPr>
        <xdr:cNvPr id="6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300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611</xdr:row>
      <xdr:rowOff>0</xdr:rowOff>
    </xdr:from>
    <xdr:to>
      <xdr:col>1</xdr:col>
      <xdr:colOff>152400</xdr:colOff>
      <xdr:row>611</xdr:row>
      <xdr:rowOff>133350</xdr:rowOff>
    </xdr:to>
    <xdr:pic>
      <xdr:nvPicPr>
        <xdr:cNvPr id="6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317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612</xdr:row>
      <xdr:rowOff>0</xdr:rowOff>
    </xdr:from>
    <xdr:to>
      <xdr:col>1</xdr:col>
      <xdr:colOff>152400</xdr:colOff>
      <xdr:row>612</xdr:row>
      <xdr:rowOff>133350</xdr:rowOff>
    </xdr:to>
    <xdr:pic>
      <xdr:nvPicPr>
        <xdr:cNvPr id="6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334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613</xdr:row>
      <xdr:rowOff>0</xdr:rowOff>
    </xdr:from>
    <xdr:to>
      <xdr:col>1</xdr:col>
      <xdr:colOff>152400</xdr:colOff>
      <xdr:row>613</xdr:row>
      <xdr:rowOff>133350</xdr:rowOff>
    </xdr:to>
    <xdr:pic>
      <xdr:nvPicPr>
        <xdr:cNvPr id="6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35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614</xdr:row>
      <xdr:rowOff>0</xdr:rowOff>
    </xdr:from>
    <xdr:to>
      <xdr:col>1</xdr:col>
      <xdr:colOff>152400</xdr:colOff>
      <xdr:row>614</xdr:row>
      <xdr:rowOff>133350</xdr:rowOff>
    </xdr:to>
    <xdr:pic>
      <xdr:nvPicPr>
        <xdr:cNvPr id="6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368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615</xdr:row>
      <xdr:rowOff>0</xdr:rowOff>
    </xdr:from>
    <xdr:to>
      <xdr:col>1</xdr:col>
      <xdr:colOff>152400</xdr:colOff>
      <xdr:row>615</xdr:row>
      <xdr:rowOff>133350</xdr:rowOff>
    </xdr:to>
    <xdr:pic>
      <xdr:nvPicPr>
        <xdr:cNvPr id="6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386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152400</xdr:colOff>
      <xdr:row>616</xdr:row>
      <xdr:rowOff>133350</xdr:rowOff>
    </xdr:to>
    <xdr:pic>
      <xdr:nvPicPr>
        <xdr:cNvPr id="6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403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617</xdr:row>
      <xdr:rowOff>0</xdr:rowOff>
    </xdr:from>
    <xdr:to>
      <xdr:col>1</xdr:col>
      <xdr:colOff>152400</xdr:colOff>
      <xdr:row>617</xdr:row>
      <xdr:rowOff>133350</xdr:rowOff>
    </xdr:to>
    <xdr:pic>
      <xdr:nvPicPr>
        <xdr:cNvPr id="6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420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618</xdr:row>
      <xdr:rowOff>0</xdr:rowOff>
    </xdr:from>
    <xdr:to>
      <xdr:col>1</xdr:col>
      <xdr:colOff>152400</xdr:colOff>
      <xdr:row>618</xdr:row>
      <xdr:rowOff>133350</xdr:rowOff>
    </xdr:to>
    <xdr:pic>
      <xdr:nvPicPr>
        <xdr:cNvPr id="6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437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619</xdr:row>
      <xdr:rowOff>0</xdr:rowOff>
    </xdr:from>
    <xdr:to>
      <xdr:col>1</xdr:col>
      <xdr:colOff>152400</xdr:colOff>
      <xdr:row>619</xdr:row>
      <xdr:rowOff>133350</xdr:rowOff>
    </xdr:to>
    <xdr:pic>
      <xdr:nvPicPr>
        <xdr:cNvPr id="6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454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152400</xdr:colOff>
      <xdr:row>620</xdr:row>
      <xdr:rowOff>133350</xdr:rowOff>
    </xdr:to>
    <xdr:pic>
      <xdr:nvPicPr>
        <xdr:cNvPr id="6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471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152400</xdr:colOff>
      <xdr:row>621</xdr:row>
      <xdr:rowOff>133350</xdr:rowOff>
    </xdr:to>
    <xdr:pic>
      <xdr:nvPicPr>
        <xdr:cNvPr id="6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488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622</xdr:row>
      <xdr:rowOff>0</xdr:rowOff>
    </xdr:from>
    <xdr:to>
      <xdr:col>1</xdr:col>
      <xdr:colOff>152400</xdr:colOff>
      <xdr:row>622</xdr:row>
      <xdr:rowOff>133350</xdr:rowOff>
    </xdr:to>
    <xdr:pic>
      <xdr:nvPicPr>
        <xdr:cNvPr id="6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506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623</xdr:row>
      <xdr:rowOff>0</xdr:rowOff>
    </xdr:from>
    <xdr:to>
      <xdr:col>1</xdr:col>
      <xdr:colOff>152400</xdr:colOff>
      <xdr:row>623</xdr:row>
      <xdr:rowOff>133350</xdr:rowOff>
    </xdr:to>
    <xdr:pic>
      <xdr:nvPicPr>
        <xdr:cNvPr id="6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52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624</xdr:row>
      <xdr:rowOff>0</xdr:rowOff>
    </xdr:from>
    <xdr:to>
      <xdr:col>1</xdr:col>
      <xdr:colOff>152400</xdr:colOff>
      <xdr:row>624</xdr:row>
      <xdr:rowOff>133350</xdr:rowOff>
    </xdr:to>
    <xdr:pic>
      <xdr:nvPicPr>
        <xdr:cNvPr id="6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540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625</xdr:row>
      <xdr:rowOff>0</xdr:rowOff>
    </xdr:from>
    <xdr:to>
      <xdr:col>1</xdr:col>
      <xdr:colOff>152400</xdr:colOff>
      <xdr:row>625</xdr:row>
      <xdr:rowOff>133350</xdr:rowOff>
    </xdr:to>
    <xdr:pic>
      <xdr:nvPicPr>
        <xdr:cNvPr id="6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557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626</xdr:row>
      <xdr:rowOff>0</xdr:rowOff>
    </xdr:from>
    <xdr:to>
      <xdr:col>1</xdr:col>
      <xdr:colOff>152400</xdr:colOff>
      <xdr:row>626</xdr:row>
      <xdr:rowOff>133350</xdr:rowOff>
    </xdr:to>
    <xdr:pic>
      <xdr:nvPicPr>
        <xdr:cNvPr id="6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574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627</xdr:row>
      <xdr:rowOff>0</xdr:rowOff>
    </xdr:from>
    <xdr:to>
      <xdr:col>1</xdr:col>
      <xdr:colOff>152400</xdr:colOff>
      <xdr:row>627</xdr:row>
      <xdr:rowOff>133350</xdr:rowOff>
    </xdr:to>
    <xdr:pic>
      <xdr:nvPicPr>
        <xdr:cNvPr id="6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591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628</xdr:row>
      <xdr:rowOff>0</xdr:rowOff>
    </xdr:from>
    <xdr:to>
      <xdr:col>1</xdr:col>
      <xdr:colOff>152400</xdr:colOff>
      <xdr:row>628</xdr:row>
      <xdr:rowOff>133350</xdr:rowOff>
    </xdr:to>
    <xdr:pic>
      <xdr:nvPicPr>
        <xdr:cNvPr id="6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608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629</xdr:row>
      <xdr:rowOff>0</xdr:rowOff>
    </xdr:from>
    <xdr:to>
      <xdr:col>1</xdr:col>
      <xdr:colOff>152400</xdr:colOff>
      <xdr:row>629</xdr:row>
      <xdr:rowOff>133350</xdr:rowOff>
    </xdr:to>
    <xdr:pic>
      <xdr:nvPicPr>
        <xdr:cNvPr id="6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626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630</xdr:row>
      <xdr:rowOff>0</xdr:rowOff>
    </xdr:from>
    <xdr:to>
      <xdr:col>1</xdr:col>
      <xdr:colOff>152400</xdr:colOff>
      <xdr:row>630</xdr:row>
      <xdr:rowOff>133350</xdr:rowOff>
    </xdr:to>
    <xdr:pic>
      <xdr:nvPicPr>
        <xdr:cNvPr id="6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643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631</xdr:row>
      <xdr:rowOff>0</xdr:rowOff>
    </xdr:from>
    <xdr:to>
      <xdr:col>1</xdr:col>
      <xdr:colOff>152400</xdr:colOff>
      <xdr:row>631</xdr:row>
      <xdr:rowOff>133350</xdr:rowOff>
    </xdr:to>
    <xdr:pic>
      <xdr:nvPicPr>
        <xdr:cNvPr id="6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660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632</xdr:row>
      <xdr:rowOff>0</xdr:rowOff>
    </xdr:from>
    <xdr:to>
      <xdr:col>1</xdr:col>
      <xdr:colOff>152400</xdr:colOff>
      <xdr:row>632</xdr:row>
      <xdr:rowOff>133350</xdr:rowOff>
    </xdr:to>
    <xdr:pic>
      <xdr:nvPicPr>
        <xdr:cNvPr id="6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677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633</xdr:row>
      <xdr:rowOff>0</xdr:rowOff>
    </xdr:from>
    <xdr:to>
      <xdr:col>1</xdr:col>
      <xdr:colOff>152400</xdr:colOff>
      <xdr:row>633</xdr:row>
      <xdr:rowOff>133350</xdr:rowOff>
    </xdr:to>
    <xdr:pic>
      <xdr:nvPicPr>
        <xdr:cNvPr id="6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69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634</xdr:row>
      <xdr:rowOff>0</xdr:rowOff>
    </xdr:from>
    <xdr:to>
      <xdr:col>1</xdr:col>
      <xdr:colOff>152400</xdr:colOff>
      <xdr:row>634</xdr:row>
      <xdr:rowOff>133350</xdr:rowOff>
    </xdr:to>
    <xdr:pic>
      <xdr:nvPicPr>
        <xdr:cNvPr id="6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711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635</xdr:row>
      <xdr:rowOff>0</xdr:rowOff>
    </xdr:from>
    <xdr:to>
      <xdr:col>1</xdr:col>
      <xdr:colOff>152400</xdr:colOff>
      <xdr:row>635</xdr:row>
      <xdr:rowOff>133350</xdr:rowOff>
    </xdr:to>
    <xdr:pic>
      <xdr:nvPicPr>
        <xdr:cNvPr id="6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728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636</xdr:row>
      <xdr:rowOff>0</xdr:rowOff>
    </xdr:from>
    <xdr:to>
      <xdr:col>1</xdr:col>
      <xdr:colOff>152400</xdr:colOff>
      <xdr:row>636</xdr:row>
      <xdr:rowOff>133350</xdr:rowOff>
    </xdr:to>
    <xdr:pic>
      <xdr:nvPicPr>
        <xdr:cNvPr id="6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746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637</xdr:row>
      <xdr:rowOff>0</xdr:rowOff>
    </xdr:from>
    <xdr:to>
      <xdr:col>1</xdr:col>
      <xdr:colOff>152400</xdr:colOff>
      <xdr:row>637</xdr:row>
      <xdr:rowOff>133350</xdr:rowOff>
    </xdr:to>
    <xdr:pic>
      <xdr:nvPicPr>
        <xdr:cNvPr id="6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763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638</xdr:row>
      <xdr:rowOff>0</xdr:rowOff>
    </xdr:from>
    <xdr:to>
      <xdr:col>1</xdr:col>
      <xdr:colOff>152400</xdr:colOff>
      <xdr:row>638</xdr:row>
      <xdr:rowOff>133350</xdr:rowOff>
    </xdr:to>
    <xdr:pic>
      <xdr:nvPicPr>
        <xdr:cNvPr id="6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780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639</xdr:row>
      <xdr:rowOff>0</xdr:rowOff>
    </xdr:from>
    <xdr:to>
      <xdr:col>1</xdr:col>
      <xdr:colOff>152400</xdr:colOff>
      <xdr:row>639</xdr:row>
      <xdr:rowOff>133350</xdr:rowOff>
    </xdr:to>
    <xdr:pic>
      <xdr:nvPicPr>
        <xdr:cNvPr id="6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797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640</xdr:row>
      <xdr:rowOff>0</xdr:rowOff>
    </xdr:from>
    <xdr:to>
      <xdr:col>1</xdr:col>
      <xdr:colOff>152400</xdr:colOff>
      <xdr:row>640</xdr:row>
      <xdr:rowOff>133350</xdr:rowOff>
    </xdr:to>
    <xdr:pic>
      <xdr:nvPicPr>
        <xdr:cNvPr id="6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814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641</xdr:row>
      <xdr:rowOff>0</xdr:rowOff>
    </xdr:from>
    <xdr:to>
      <xdr:col>1</xdr:col>
      <xdr:colOff>152400</xdr:colOff>
      <xdr:row>641</xdr:row>
      <xdr:rowOff>133350</xdr:rowOff>
    </xdr:to>
    <xdr:pic>
      <xdr:nvPicPr>
        <xdr:cNvPr id="6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831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642</xdr:row>
      <xdr:rowOff>0</xdr:rowOff>
    </xdr:from>
    <xdr:to>
      <xdr:col>1</xdr:col>
      <xdr:colOff>152400</xdr:colOff>
      <xdr:row>642</xdr:row>
      <xdr:rowOff>133350</xdr:rowOff>
    </xdr:to>
    <xdr:pic>
      <xdr:nvPicPr>
        <xdr:cNvPr id="6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848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643</xdr:row>
      <xdr:rowOff>0</xdr:rowOff>
    </xdr:from>
    <xdr:to>
      <xdr:col>1</xdr:col>
      <xdr:colOff>152400</xdr:colOff>
      <xdr:row>643</xdr:row>
      <xdr:rowOff>133350</xdr:rowOff>
    </xdr:to>
    <xdr:pic>
      <xdr:nvPicPr>
        <xdr:cNvPr id="6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86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644</xdr:row>
      <xdr:rowOff>0</xdr:rowOff>
    </xdr:from>
    <xdr:to>
      <xdr:col>1</xdr:col>
      <xdr:colOff>152400</xdr:colOff>
      <xdr:row>644</xdr:row>
      <xdr:rowOff>133350</xdr:rowOff>
    </xdr:to>
    <xdr:pic>
      <xdr:nvPicPr>
        <xdr:cNvPr id="6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883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645</xdr:row>
      <xdr:rowOff>0</xdr:rowOff>
    </xdr:from>
    <xdr:to>
      <xdr:col>1</xdr:col>
      <xdr:colOff>152400</xdr:colOff>
      <xdr:row>645</xdr:row>
      <xdr:rowOff>133350</xdr:rowOff>
    </xdr:to>
    <xdr:pic>
      <xdr:nvPicPr>
        <xdr:cNvPr id="6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900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646</xdr:row>
      <xdr:rowOff>0</xdr:rowOff>
    </xdr:from>
    <xdr:to>
      <xdr:col>1</xdr:col>
      <xdr:colOff>152400</xdr:colOff>
      <xdr:row>646</xdr:row>
      <xdr:rowOff>133350</xdr:rowOff>
    </xdr:to>
    <xdr:pic>
      <xdr:nvPicPr>
        <xdr:cNvPr id="6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917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647</xdr:row>
      <xdr:rowOff>0</xdr:rowOff>
    </xdr:from>
    <xdr:to>
      <xdr:col>1</xdr:col>
      <xdr:colOff>152400</xdr:colOff>
      <xdr:row>647</xdr:row>
      <xdr:rowOff>133350</xdr:rowOff>
    </xdr:to>
    <xdr:pic>
      <xdr:nvPicPr>
        <xdr:cNvPr id="6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934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648</xdr:row>
      <xdr:rowOff>0</xdr:rowOff>
    </xdr:from>
    <xdr:to>
      <xdr:col>1</xdr:col>
      <xdr:colOff>152400</xdr:colOff>
      <xdr:row>648</xdr:row>
      <xdr:rowOff>133350</xdr:rowOff>
    </xdr:to>
    <xdr:pic>
      <xdr:nvPicPr>
        <xdr:cNvPr id="6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951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649</xdr:row>
      <xdr:rowOff>0</xdr:rowOff>
    </xdr:from>
    <xdr:to>
      <xdr:col>1</xdr:col>
      <xdr:colOff>152400</xdr:colOff>
      <xdr:row>649</xdr:row>
      <xdr:rowOff>133350</xdr:rowOff>
    </xdr:to>
    <xdr:pic>
      <xdr:nvPicPr>
        <xdr:cNvPr id="6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968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650</xdr:row>
      <xdr:rowOff>0</xdr:rowOff>
    </xdr:from>
    <xdr:to>
      <xdr:col>1</xdr:col>
      <xdr:colOff>152400</xdr:colOff>
      <xdr:row>650</xdr:row>
      <xdr:rowOff>133350</xdr:rowOff>
    </xdr:to>
    <xdr:pic>
      <xdr:nvPicPr>
        <xdr:cNvPr id="6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0986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651</xdr:row>
      <xdr:rowOff>0</xdr:rowOff>
    </xdr:from>
    <xdr:to>
      <xdr:col>1</xdr:col>
      <xdr:colOff>152400</xdr:colOff>
      <xdr:row>651</xdr:row>
      <xdr:rowOff>133350</xdr:rowOff>
    </xdr:to>
    <xdr:pic>
      <xdr:nvPicPr>
        <xdr:cNvPr id="6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003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652</xdr:row>
      <xdr:rowOff>0</xdr:rowOff>
    </xdr:from>
    <xdr:to>
      <xdr:col>1</xdr:col>
      <xdr:colOff>152400</xdr:colOff>
      <xdr:row>652</xdr:row>
      <xdr:rowOff>133350</xdr:rowOff>
    </xdr:to>
    <xdr:pic>
      <xdr:nvPicPr>
        <xdr:cNvPr id="6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020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653</xdr:row>
      <xdr:rowOff>0</xdr:rowOff>
    </xdr:from>
    <xdr:to>
      <xdr:col>1</xdr:col>
      <xdr:colOff>152400</xdr:colOff>
      <xdr:row>653</xdr:row>
      <xdr:rowOff>133350</xdr:rowOff>
    </xdr:to>
    <xdr:pic>
      <xdr:nvPicPr>
        <xdr:cNvPr id="6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03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654</xdr:row>
      <xdr:rowOff>0</xdr:rowOff>
    </xdr:from>
    <xdr:to>
      <xdr:col>1</xdr:col>
      <xdr:colOff>152400</xdr:colOff>
      <xdr:row>654</xdr:row>
      <xdr:rowOff>133350</xdr:rowOff>
    </xdr:to>
    <xdr:pic>
      <xdr:nvPicPr>
        <xdr:cNvPr id="6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054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655</xdr:row>
      <xdr:rowOff>0</xdr:rowOff>
    </xdr:from>
    <xdr:to>
      <xdr:col>1</xdr:col>
      <xdr:colOff>152400</xdr:colOff>
      <xdr:row>655</xdr:row>
      <xdr:rowOff>133350</xdr:rowOff>
    </xdr:to>
    <xdr:pic>
      <xdr:nvPicPr>
        <xdr:cNvPr id="6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071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656</xdr:row>
      <xdr:rowOff>0</xdr:rowOff>
    </xdr:from>
    <xdr:to>
      <xdr:col>1</xdr:col>
      <xdr:colOff>152400</xdr:colOff>
      <xdr:row>656</xdr:row>
      <xdr:rowOff>133350</xdr:rowOff>
    </xdr:to>
    <xdr:pic>
      <xdr:nvPicPr>
        <xdr:cNvPr id="6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089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657</xdr:row>
      <xdr:rowOff>0</xdr:rowOff>
    </xdr:from>
    <xdr:to>
      <xdr:col>1</xdr:col>
      <xdr:colOff>152400</xdr:colOff>
      <xdr:row>657</xdr:row>
      <xdr:rowOff>133350</xdr:rowOff>
    </xdr:to>
    <xdr:pic>
      <xdr:nvPicPr>
        <xdr:cNvPr id="6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106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152400</xdr:colOff>
      <xdr:row>658</xdr:row>
      <xdr:rowOff>133350</xdr:rowOff>
    </xdr:to>
    <xdr:pic>
      <xdr:nvPicPr>
        <xdr:cNvPr id="6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123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659</xdr:row>
      <xdr:rowOff>0</xdr:rowOff>
    </xdr:from>
    <xdr:to>
      <xdr:col>1</xdr:col>
      <xdr:colOff>152400</xdr:colOff>
      <xdr:row>659</xdr:row>
      <xdr:rowOff>133350</xdr:rowOff>
    </xdr:to>
    <xdr:pic>
      <xdr:nvPicPr>
        <xdr:cNvPr id="6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140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660</xdr:row>
      <xdr:rowOff>0</xdr:rowOff>
    </xdr:from>
    <xdr:to>
      <xdr:col>1</xdr:col>
      <xdr:colOff>152400</xdr:colOff>
      <xdr:row>660</xdr:row>
      <xdr:rowOff>133350</xdr:rowOff>
    </xdr:to>
    <xdr:pic>
      <xdr:nvPicPr>
        <xdr:cNvPr id="6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157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661</xdr:row>
      <xdr:rowOff>0</xdr:rowOff>
    </xdr:from>
    <xdr:to>
      <xdr:col>1</xdr:col>
      <xdr:colOff>152400</xdr:colOff>
      <xdr:row>661</xdr:row>
      <xdr:rowOff>133350</xdr:rowOff>
    </xdr:to>
    <xdr:pic>
      <xdr:nvPicPr>
        <xdr:cNvPr id="6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174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662</xdr:row>
      <xdr:rowOff>0</xdr:rowOff>
    </xdr:from>
    <xdr:to>
      <xdr:col>1</xdr:col>
      <xdr:colOff>152400</xdr:colOff>
      <xdr:row>662</xdr:row>
      <xdr:rowOff>133350</xdr:rowOff>
    </xdr:to>
    <xdr:pic>
      <xdr:nvPicPr>
        <xdr:cNvPr id="6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191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152400</xdr:colOff>
      <xdr:row>663</xdr:row>
      <xdr:rowOff>133350</xdr:rowOff>
    </xdr:to>
    <xdr:pic>
      <xdr:nvPicPr>
        <xdr:cNvPr id="6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20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664</xdr:row>
      <xdr:rowOff>0</xdr:rowOff>
    </xdr:from>
    <xdr:to>
      <xdr:col>1</xdr:col>
      <xdr:colOff>152400</xdr:colOff>
      <xdr:row>664</xdr:row>
      <xdr:rowOff>133350</xdr:rowOff>
    </xdr:to>
    <xdr:pic>
      <xdr:nvPicPr>
        <xdr:cNvPr id="6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226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665</xdr:row>
      <xdr:rowOff>0</xdr:rowOff>
    </xdr:from>
    <xdr:to>
      <xdr:col>1</xdr:col>
      <xdr:colOff>152400</xdr:colOff>
      <xdr:row>665</xdr:row>
      <xdr:rowOff>133350</xdr:rowOff>
    </xdr:to>
    <xdr:pic>
      <xdr:nvPicPr>
        <xdr:cNvPr id="6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243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666</xdr:row>
      <xdr:rowOff>0</xdr:rowOff>
    </xdr:from>
    <xdr:to>
      <xdr:col>1</xdr:col>
      <xdr:colOff>152400</xdr:colOff>
      <xdr:row>666</xdr:row>
      <xdr:rowOff>133350</xdr:rowOff>
    </xdr:to>
    <xdr:pic>
      <xdr:nvPicPr>
        <xdr:cNvPr id="6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260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667</xdr:row>
      <xdr:rowOff>0</xdr:rowOff>
    </xdr:from>
    <xdr:to>
      <xdr:col>1</xdr:col>
      <xdr:colOff>152400</xdr:colOff>
      <xdr:row>667</xdr:row>
      <xdr:rowOff>133350</xdr:rowOff>
    </xdr:to>
    <xdr:pic>
      <xdr:nvPicPr>
        <xdr:cNvPr id="6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277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668</xdr:row>
      <xdr:rowOff>0</xdr:rowOff>
    </xdr:from>
    <xdr:to>
      <xdr:col>1</xdr:col>
      <xdr:colOff>152400</xdr:colOff>
      <xdr:row>668</xdr:row>
      <xdr:rowOff>133350</xdr:rowOff>
    </xdr:to>
    <xdr:pic>
      <xdr:nvPicPr>
        <xdr:cNvPr id="6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294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669</xdr:row>
      <xdr:rowOff>0</xdr:rowOff>
    </xdr:from>
    <xdr:to>
      <xdr:col>1</xdr:col>
      <xdr:colOff>152400</xdr:colOff>
      <xdr:row>669</xdr:row>
      <xdr:rowOff>133350</xdr:rowOff>
    </xdr:to>
    <xdr:pic>
      <xdr:nvPicPr>
        <xdr:cNvPr id="6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311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670</xdr:row>
      <xdr:rowOff>0</xdr:rowOff>
    </xdr:from>
    <xdr:to>
      <xdr:col>1</xdr:col>
      <xdr:colOff>152400</xdr:colOff>
      <xdr:row>670</xdr:row>
      <xdr:rowOff>133350</xdr:rowOff>
    </xdr:to>
    <xdr:pic>
      <xdr:nvPicPr>
        <xdr:cNvPr id="6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329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671</xdr:row>
      <xdr:rowOff>0</xdr:rowOff>
    </xdr:from>
    <xdr:to>
      <xdr:col>1</xdr:col>
      <xdr:colOff>152400</xdr:colOff>
      <xdr:row>671</xdr:row>
      <xdr:rowOff>133350</xdr:rowOff>
    </xdr:to>
    <xdr:pic>
      <xdr:nvPicPr>
        <xdr:cNvPr id="6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346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672</xdr:row>
      <xdr:rowOff>0</xdr:rowOff>
    </xdr:from>
    <xdr:to>
      <xdr:col>1</xdr:col>
      <xdr:colOff>152400</xdr:colOff>
      <xdr:row>672</xdr:row>
      <xdr:rowOff>133350</xdr:rowOff>
    </xdr:to>
    <xdr:pic>
      <xdr:nvPicPr>
        <xdr:cNvPr id="6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363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673</xdr:row>
      <xdr:rowOff>0</xdr:rowOff>
    </xdr:from>
    <xdr:to>
      <xdr:col>1</xdr:col>
      <xdr:colOff>152400</xdr:colOff>
      <xdr:row>673</xdr:row>
      <xdr:rowOff>133350</xdr:rowOff>
    </xdr:to>
    <xdr:pic>
      <xdr:nvPicPr>
        <xdr:cNvPr id="6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38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674</xdr:row>
      <xdr:rowOff>0</xdr:rowOff>
    </xdr:from>
    <xdr:to>
      <xdr:col>1</xdr:col>
      <xdr:colOff>152400</xdr:colOff>
      <xdr:row>674</xdr:row>
      <xdr:rowOff>133350</xdr:rowOff>
    </xdr:to>
    <xdr:pic>
      <xdr:nvPicPr>
        <xdr:cNvPr id="6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397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675</xdr:row>
      <xdr:rowOff>0</xdr:rowOff>
    </xdr:from>
    <xdr:to>
      <xdr:col>1</xdr:col>
      <xdr:colOff>152400</xdr:colOff>
      <xdr:row>675</xdr:row>
      <xdr:rowOff>133350</xdr:rowOff>
    </xdr:to>
    <xdr:pic>
      <xdr:nvPicPr>
        <xdr:cNvPr id="6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414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676</xdr:row>
      <xdr:rowOff>0</xdr:rowOff>
    </xdr:from>
    <xdr:to>
      <xdr:col>1</xdr:col>
      <xdr:colOff>152400</xdr:colOff>
      <xdr:row>676</xdr:row>
      <xdr:rowOff>133350</xdr:rowOff>
    </xdr:to>
    <xdr:pic>
      <xdr:nvPicPr>
        <xdr:cNvPr id="6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431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677</xdr:row>
      <xdr:rowOff>0</xdr:rowOff>
    </xdr:from>
    <xdr:to>
      <xdr:col>1</xdr:col>
      <xdr:colOff>152400</xdr:colOff>
      <xdr:row>677</xdr:row>
      <xdr:rowOff>133350</xdr:rowOff>
    </xdr:to>
    <xdr:pic>
      <xdr:nvPicPr>
        <xdr:cNvPr id="6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449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678</xdr:row>
      <xdr:rowOff>0</xdr:rowOff>
    </xdr:from>
    <xdr:to>
      <xdr:col>1</xdr:col>
      <xdr:colOff>152400</xdr:colOff>
      <xdr:row>678</xdr:row>
      <xdr:rowOff>133350</xdr:rowOff>
    </xdr:to>
    <xdr:pic>
      <xdr:nvPicPr>
        <xdr:cNvPr id="6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466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679</xdr:row>
      <xdr:rowOff>0</xdr:rowOff>
    </xdr:from>
    <xdr:to>
      <xdr:col>1</xdr:col>
      <xdr:colOff>152400</xdr:colOff>
      <xdr:row>679</xdr:row>
      <xdr:rowOff>133350</xdr:rowOff>
    </xdr:to>
    <xdr:pic>
      <xdr:nvPicPr>
        <xdr:cNvPr id="6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483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680</xdr:row>
      <xdr:rowOff>0</xdr:rowOff>
    </xdr:from>
    <xdr:to>
      <xdr:col>1</xdr:col>
      <xdr:colOff>152400</xdr:colOff>
      <xdr:row>680</xdr:row>
      <xdr:rowOff>133350</xdr:rowOff>
    </xdr:to>
    <xdr:pic>
      <xdr:nvPicPr>
        <xdr:cNvPr id="6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500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681</xdr:row>
      <xdr:rowOff>0</xdr:rowOff>
    </xdr:from>
    <xdr:to>
      <xdr:col>1</xdr:col>
      <xdr:colOff>152400</xdr:colOff>
      <xdr:row>681</xdr:row>
      <xdr:rowOff>133350</xdr:rowOff>
    </xdr:to>
    <xdr:pic>
      <xdr:nvPicPr>
        <xdr:cNvPr id="6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517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682</xdr:row>
      <xdr:rowOff>0</xdr:rowOff>
    </xdr:from>
    <xdr:to>
      <xdr:col>1</xdr:col>
      <xdr:colOff>152400</xdr:colOff>
      <xdr:row>682</xdr:row>
      <xdr:rowOff>133350</xdr:rowOff>
    </xdr:to>
    <xdr:pic>
      <xdr:nvPicPr>
        <xdr:cNvPr id="6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534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683</xdr:row>
      <xdr:rowOff>0</xdr:rowOff>
    </xdr:from>
    <xdr:to>
      <xdr:col>1</xdr:col>
      <xdr:colOff>152400</xdr:colOff>
      <xdr:row>683</xdr:row>
      <xdr:rowOff>133350</xdr:rowOff>
    </xdr:to>
    <xdr:pic>
      <xdr:nvPicPr>
        <xdr:cNvPr id="6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55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684</xdr:row>
      <xdr:rowOff>0</xdr:rowOff>
    </xdr:from>
    <xdr:to>
      <xdr:col>1</xdr:col>
      <xdr:colOff>152400</xdr:colOff>
      <xdr:row>684</xdr:row>
      <xdr:rowOff>133350</xdr:rowOff>
    </xdr:to>
    <xdr:pic>
      <xdr:nvPicPr>
        <xdr:cNvPr id="6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569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685</xdr:row>
      <xdr:rowOff>0</xdr:rowOff>
    </xdr:from>
    <xdr:to>
      <xdr:col>1</xdr:col>
      <xdr:colOff>152400</xdr:colOff>
      <xdr:row>685</xdr:row>
      <xdr:rowOff>133350</xdr:rowOff>
    </xdr:to>
    <xdr:pic>
      <xdr:nvPicPr>
        <xdr:cNvPr id="6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586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686</xdr:row>
      <xdr:rowOff>0</xdr:rowOff>
    </xdr:from>
    <xdr:to>
      <xdr:col>1</xdr:col>
      <xdr:colOff>152400</xdr:colOff>
      <xdr:row>686</xdr:row>
      <xdr:rowOff>133350</xdr:rowOff>
    </xdr:to>
    <xdr:pic>
      <xdr:nvPicPr>
        <xdr:cNvPr id="6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603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687</xdr:row>
      <xdr:rowOff>0</xdr:rowOff>
    </xdr:from>
    <xdr:to>
      <xdr:col>1</xdr:col>
      <xdr:colOff>152400</xdr:colOff>
      <xdr:row>687</xdr:row>
      <xdr:rowOff>133350</xdr:rowOff>
    </xdr:to>
    <xdr:pic>
      <xdr:nvPicPr>
        <xdr:cNvPr id="6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620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688</xdr:row>
      <xdr:rowOff>0</xdr:rowOff>
    </xdr:from>
    <xdr:to>
      <xdr:col>1</xdr:col>
      <xdr:colOff>152400</xdr:colOff>
      <xdr:row>688</xdr:row>
      <xdr:rowOff>133350</xdr:rowOff>
    </xdr:to>
    <xdr:pic>
      <xdr:nvPicPr>
        <xdr:cNvPr id="6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637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689</xdr:row>
      <xdr:rowOff>0</xdr:rowOff>
    </xdr:from>
    <xdr:to>
      <xdr:col>1</xdr:col>
      <xdr:colOff>152400</xdr:colOff>
      <xdr:row>689</xdr:row>
      <xdr:rowOff>133350</xdr:rowOff>
    </xdr:to>
    <xdr:pic>
      <xdr:nvPicPr>
        <xdr:cNvPr id="6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654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690</xdr:row>
      <xdr:rowOff>0</xdr:rowOff>
    </xdr:from>
    <xdr:to>
      <xdr:col>1</xdr:col>
      <xdr:colOff>152400</xdr:colOff>
      <xdr:row>690</xdr:row>
      <xdr:rowOff>133350</xdr:rowOff>
    </xdr:to>
    <xdr:pic>
      <xdr:nvPicPr>
        <xdr:cNvPr id="6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671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691</xdr:row>
      <xdr:rowOff>0</xdr:rowOff>
    </xdr:from>
    <xdr:to>
      <xdr:col>1</xdr:col>
      <xdr:colOff>152400</xdr:colOff>
      <xdr:row>691</xdr:row>
      <xdr:rowOff>133350</xdr:rowOff>
    </xdr:to>
    <xdr:pic>
      <xdr:nvPicPr>
        <xdr:cNvPr id="6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689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692</xdr:row>
      <xdr:rowOff>0</xdr:rowOff>
    </xdr:from>
    <xdr:to>
      <xdr:col>1</xdr:col>
      <xdr:colOff>152400</xdr:colOff>
      <xdr:row>692</xdr:row>
      <xdr:rowOff>133350</xdr:rowOff>
    </xdr:to>
    <xdr:pic>
      <xdr:nvPicPr>
        <xdr:cNvPr id="6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706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693</xdr:row>
      <xdr:rowOff>0</xdr:rowOff>
    </xdr:from>
    <xdr:to>
      <xdr:col>1</xdr:col>
      <xdr:colOff>152400</xdr:colOff>
      <xdr:row>693</xdr:row>
      <xdr:rowOff>133350</xdr:rowOff>
    </xdr:to>
    <xdr:pic>
      <xdr:nvPicPr>
        <xdr:cNvPr id="6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72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694</xdr:row>
      <xdr:rowOff>0</xdr:rowOff>
    </xdr:from>
    <xdr:to>
      <xdr:col>1</xdr:col>
      <xdr:colOff>152400</xdr:colOff>
      <xdr:row>694</xdr:row>
      <xdr:rowOff>133350</xdr:rowOff>
    </xdr:to>
    <xdr:pic>
      <xdr:nvPicPr>
        <xdr:cNvPr id="6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740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695</xdr:row>
      <xdr:rowOff>0</xdr:rowOff>
    </xdr:from>
    <xdr:to>
      <xdr:col>1</xdr:col>
      <xdr:colOff>152400</xdr:colOff>
      <xdr:row>695</xdr:row>
      <xdr:rowOff>133350</xdr:rowOff>
    </xdr:to>
    <xdr:pic>
      <xdr:nvPicPr>
        <xdr:cNvPr id="6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757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696</xdr:row>
      <xdr:rowOff>0</xdr:rowOff>
    </xdr:from>
    <xdr:to>
      <xdr:col>1</xdr:col>
      <xdr:colOff>152400</xdr:colOff>
      <xdr:row>696</xdr:row>
      <xdr:rowOff>133350</xdr:rowOff>
    </xdr:to>
    <xdr:pic>
      <xdr:nvPicPr>
        <xdr:cNvPr id="6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774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697</xdr:row>
      <xdr:rowOff>0</xdr:rowOff>
    </xdr:from>
    <xdr:to>
      <xdr:col>1</xdr:col>
      <xdr:colOff>152400</xdr:colOff>
      <xdr:row>697</xdr:row>
      <xdr:rowOff>133350</xdr:rowOff>
    </xdr:to>
    <xdr:pic>
      <xdr:nvPicPr>
        <xdr:cNvPr id="6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791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698</xdr:row>
      <xdr:rowOff>0</xdr:rowOff>
    </xdr:from>
    <xdr:to>
      <xdr:col>1</xdr:col>
      <xdr:colOff>152400</xdr:colOff>
      <xdr:row>698</xdr:row>
      <xdr:rowOff>133350</xdr:rowOff>
    </xdr:to>
    <xdr:pic>
      <xdr:nvPicPr>
        <xdr:cNvPr id="6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809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699</xdr:row>
      <xdr:rowOff>0</xdr:rowOff>
    </xdr:from>
    <xdr:to>
      <xdr:col>1</xdr:col>
      <xdr:colOff>152400</xdr:colOff>
      <xdr:row>699</xdr:row>
      <xdr:rowOff>133350</xdr:rowOff>
    </xdr:to>
    <xdr:pic>
      <xdr:nvPicPr>
        <xdr:cNvPr id="7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826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152400</xdr:colOff>
      <xdr:row>700</xdr:row>
      <xdr:rowOff>133350</xdr:rowOff>
    </xdr:to>
    <xdr:pic>
      <xdr:nvPicPr>
        <xdr:cNvPr id="7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843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152400</xdr:colOff>
      <xdr:row>701</xdr:row>
      <xdr:rowOff>133350</xdr:rowOff>
    </xdr:to>
    <xdr:pic>
      <xdr:nvPicPr>
        <xdr:cNvPr id="7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860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702</xdr:row>
      <xdr:rowOff>0</xdr:rowOff>
    </xdr:from>
    <xdr:to>
      <xdr:col>1</xdr:col>
      <xdr:colOff>152400</xdr:colOff>
      <xdr:row>702</xdr:row>
      <xdr:rowOff>133350</xdr:rowOff>
    </xdr:to>
    <xdr:pic>
      <xdr:nvPicPr>
        <xdr:cNvPr id="7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877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703</xdr:row>
      <xdr:rowOff>0</xdr:rowOff>
    </xdr:from>
    <xdr:to>
      <xdr:col>1</xdr:col>
      <xdr:colOff>152400</xdr:colOff>
      <xdr:row>703</xdr:row>
      <xdr:rowOff>133350</xdr:rowOff>
    </xdr:to>
    <xdr:pic>
      <xdr:nvPicPr>
        <xdr:cNvPr id="7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89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704</xdr:row>
      <xdr:rowOff>0</xdr:rowOff>
    </xdr:from>
    <xdr:to>
      <xdr:col>1</xdr:col>
      <xdr:colOff>152400</xdr:colOff>
      <xdr:row>704</xdr:row>
      <xdr:rowOff>133350</xdr:rowOff>
    </xdr:to>
    <xdr:pic>
      <xdr:nvPicPr>
        <xdr:cNvPr id="7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911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705</xdr:row>
      <xdr:rowOff>0</xdr:rowOff>
    </xdr:from>
    <xdr:to>
      <xdr:col>1</xdr:col>
      <xdr:colOff>152400</xdr:colOff>
      <xdr:row>705</xdr:row>
      <xdr:rowOff>133350</xdr:rowOff>
    </xdr:to>
    <xdr:pic>
      <xdr:nvPicPr>
        <xdr:cNvPr id="7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929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706</xdr:row>
      <xdr:rowOff>0</xdr:rowOff>
    </xdr:from>
    <xdr:to>
      <xdr:col>1</xdr:col>
      <xdr:colOff>152400</xdr:colOff>
      <xdr:row>706</xdr:row>
      <xdr:rowOff>133350</xdr:rowOff>
    </xdr:to>
    <xdr:pic>
      <xdr:nvPicPr>
        <xdr:cNvPr id="7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946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707</xdr:row>
      <xdr:rowOff>0</xdr:rowOff>
    </xdr:from>
    <xdr:to>
      <xdr:col>1</xdr:col>
      <xdr:colOff>152400</xdr:colOff>
      <xdr:row>707</xdr:row>
      <xdr:rowOff>133350</xdr:rowOff>
    </xdr:to>
    <xdr:pic>
      <xdr:nvPicPr>
        <xdr:cNvPr id="7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963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708</xdr:row>
      <xdr:rowOff>0</xdr:rowOff>
    </xdr:from>
    <xdr:to>
      <xdr:col>1</xdr:col>
      <xdr:colOff>152400</xdr:colOff>
      <xdr:row>708</xdr:row>
      <xdr:rowOff>133350</xdr:rowOff>
    </xdr:to>
    <xdr:pic>
      <xdr:nvPicPr>
        <xdr:cNvPr id="7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980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709</xdr:row>
      <xdr:rowOff>0</xdr:rowOff>
    </xdr:from>
    <xdr:to>
      <xdr:col>1</xdr:col>
      <xdr:colOff>152400</xdr:colOff>
      <xdr:row>709</xdr:row>
      <xdr:rowOff>133350</xdr:rowOff>
    </xdr:to>
    <xdr:pic>
      <xdr:nvPicPr>
        <xdr:cNvPr id="7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1997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710</xdr:row>
      <xdr:rowOff>0</xdr:rowOff>
    </xdr:from>
    <xdr:to>
      <xdr:col>1</xdr:col>
      <xdr:colOff>152400</xdr:colOff>
      <xdr:row>710</xdr:row>
      <xdr:rowOff>133350</xdr:rowOff>
    </xdr:to>
    <xdr:pic>
      <xdr:nvPicPr>
        <xdr:cNvPr id="7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014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711</xdr:row>
      <xdr:rowOff>0</xdr:rowOff>
    </xdr:from>
    <xdr:to>
      <xdr:col>1</xdr:col>
      <xdr:colOff>152400</xdr:colOff>
      <xdr:row>711</xdr:row>
      <xdr:rowOff>133350</xdr:rowOff>
    </xdr:to>
    <xdr:pic>
      <xdr:nvPicPr>
        <xdr:cNvPr id="7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031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712</xdr:row>
      <xdr:rowOff>0</xdr:rowOff>
    </xdr:from>
    <xdr:to>
      <xdr:col>1</xdr:col>
      <xdr:colOff>152400</xdr:colOff>
      <xdr:row>712</xdr:row>
      <xdr:rowOff>133350</xdr:rowOff>
    </xdr:to>
    <xdr:pic>
      <xdr:nvPicPr>
        <xdr:cNvPr id="7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049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713</xdr:row>
      <xdr:rowOff>0</xdr:rowOff>
    </xdr:from>
    <xdr:to>
      <xdr:col>1</xdr:col>
      <xdr:colOff>152400</xdr:colOff>
      <xdr:row>713</xdr:row>
      <xdr:rowOff>133350</xdr:rowOff>
    </xdr:to>
    <xdr:pic>
      <xdr:nvPicPr>
        <xdr:cNvPr id="7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06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714</xdr:row>
      <xdr:rowOff>0</xdr:rowOff>
    </xdr:from>
    <xdr:to>
      <xdr:col>1</xdr:col>
      <xdr:colOff>152400</xdr:colOff>
      <xdr:row>714</xdr:row>
      <xdr:rowOff>133350</xdr:rowOff>
    </xdr:to>
    <xdr:pic>
      <xdr:nvPicPr>
        <xdr:cNvPr id="7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083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715</xdr:row>
      <xdr:rowOff>0</xdr:rowOff>
    </xdr:from>
    <xdr:to>
      <xdr:col>1</xdr:col>
      <xdr:colOff>152400</xdr:colOff>
      <xdr:row>715</xdr:row>
      <xdr:rowOff>133350</xdr:rowOff>
    </xdr:to>
    <xdr:pic>
      <xdr:nvPicPr>
        <xdr:cNvPr id="7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100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716</xdr:row>
      <xdr:rowOff>0</xdr:rowOff>
    </xdr:from>
    <xdr:to>
      <xdr:col>1</xdr:col>
      <xdr:colOff>152400</xdr:colOff>
      <xdr:row>716</xdr:row>
      <xdr:rowOff>133350</xdr:rowOff>
    </xdr:to>
    <xdr:pic>
      <xdr:nvPicPr>
        <xdr:cNvPr id="7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117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717</xdr:row>
      <xdr:rowOff>0</xdr:rowOff>
    </xdr:from>
    <xdr:to>
      <xdr:col>1</xdr:col>
      <xdr:colOff>152400</xdr:colOff>
      <xdr:row>717</xdr:row>
      <xdr:rowOff>133350</xdr:rowOff>
    </xdr:to>
    <xdr:pic>
      <xdr:nvPicPr>
        <xdr:cNvPr id="7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134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718</xdr:row>
      <xdr:rowOff>0</xdr:rowOff>
    </xdr:from>
    <xdr:to>
      <xdr:col>1</xdr:col>
      <xdr:colOff>152400</xdr:colOff>
      <xdr:row>718</xdr:row>
      <xdr:rowOff>133350</xdr:rowOff>
    </xdr:to>
    <xdr:pic>
      <xdr:nvPicPr>
        <xdr:cNvPr id="7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151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719</xdr:row>
      <xdr:rowOff>0</xdr:rowOff>
    </xdr:from>
    <xdr:to>
      <xdr:col>1</xdr:col>
      <xdr:colOff>152400</xdr:colOff>
      <xdr:row>719</xdr:row>
      <xdr:rowOff>133350</xdr:rowOff>
    </xdr:to>
    <xdr:pic>
      <xdr:nvPicPr>
        <xdr:cNvPr id="7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169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720</xdr:row>
      <xdr:rowOff>0</xdr:rowOff>
    </xdr:from>
    <xdr:to>
      <xdr:col>1</xdr:col>
      <xdr:colOff>152400</xdr:colOff>
      <xdr:row>720</xdr:row>
      <xdr:rowOff>133350</xdr:rowOff>
    </xdr:to>
    <xdr:pic>
      <xdr:nvPicPr>
        <xdr:cNvPr id="7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186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721</xdr:row>
      <xdr:rowOff>0</xdr:rowOff>
    </xdr:from>
    <xdr:to>
      <xdr:col>1</xdr:col>
      <xdr:colOff>152400</xdr:colOff>
      <xdr:row>721</xdr:row>
      <xdr:rowOff>133350</xdr:rowOff>
    </xdr:to>
    <xdr:pic>
      <xdr:nvPicPr>
        <xdr:cNvPr id="7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203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722</xdr:row>
      <xdr:rowOff>0</xdr:rowOff>
    </xdr:from>
    <xdr:to>
      <xdr:col>1</xdr:col>
      <xdr:colOff>152400</xdr:colOff>
      <xdr:row>722</xdr:row>
      <xdr:rowOff>133350</xdr:rowOff>
    </xdr:to>
    <xdr:pic>
      <xdr:nvPicPr>
        <xdr:cNvPr id="7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220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723</xdr:row>
      <xdr:rowOff>0</xdr:rowOff>
    </xdr:from>
    <xdr:to>
      <xdr:col>1</xdr:col>
      <xdr:colOff>152400</xdr:colOff>
      <xdr:row>723</xdr:row>
      <xdr:rowOff>133350</xdr:rowOff>
    </xdr:to>
    <xdr:pic>
      <xdr:nvPicPr>
        <xdr:cNvPr id="7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23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724</xdr:row>
      <xdr:rowOff>0</xdr:rowOff>
    </xdr:from>
    <xdr:to>
      <xdr:col>1</xdr:col>
      <xdr:colOff>152400</xdr:colOff>
      <xdr:row>724</xdr:row>
      <xdr:rowOff>133350</xdr:rowOff>
    </xdr:to>
    <xdr:pic>
      <xdr:nvPicPr>
        <xdr:cNvPr id="7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254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725</xdr:row>
      <xdr:rowOff>0</xdr:rowOff>
    </xdr:from>
    <xdr:to>
      <xdr:col>1</xdr:col>
      <xdr:colOff>152400</xdr:colOff>
      <xdr:row>725</xdr:row>
      <xdr:rowOff>133350</xdr:rowOff>
    </xdr:to>
    <xdr:pic>
      <xdr:nvPicPr>
        <xdr:cNvPr id="7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272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726</xdr:row>
      <xdr:rowOff>0</xdr:rowOff>
    </xdr:from>
    <xdr:to>
      <xdr:col>1</xdr:col>
      <xdr:colOff>152400</xdr:colOff>
      <xdr:row>726</xdr:row>
      <xdr:rowOff>133350</xdr:rowOff>
    </xdr:to>
    <xdr:pic>
      <xdr:nvPicPr>
        <xdr:cNvPr id="7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289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727</xdr:row>
      <xdr:rowOff>0</xdr:rowOff>
    </xdr:from>
    <xdr:to>
      <xdr:col>1</xdr:col>
      <xdr:colOff>152400</xdr:colOff>
      <xdr:row>727</xdr:row>
      <xdr:rowOff>133350</xdr:rowOff>
    </xdr:to>
    <xdr:pic>
      <xdr:nvPicPr>
        <xdr:cNvPr id="7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306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728</xdr:row>
      <xdr:rowOff>0</xdr:rowOff>
    </xdr:from>
    <xdr:to>
      <xdr:col>1</xdr:col>
      <xdr:colOff>152400</xdr:colOff>
      <xdr:row>728</xdr:row>
      <xdr:rowOff>133350</xdr:rowOff>
    </xdr:to>
    <xdr:pic>
      <xdr:nvPicPr>
        <xdr:cNvPr id="7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323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729</xdr:row>
      <xdr:rowOff>0</xdr:rowOff>
    </xdr:from>
    <xdr:to>
      <xdr:col>1</xdr:col>
      <xdr:colOff>152400</xdr:colOff>
      <xdr:row>729</xdr:row>
      <xdr:rowOff>133350</xdr:rowOff>
    </xdr:to>
    <xdr:pic>
      <xdr:nvPicPr>
        <xdr:cNvPr id="7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340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730</xdr:row>
      <xdr:rowOff>0</xdr:rowOff>
    </xdr:from>
    <xdr:to>
      <xdr:col>1</xdr:col>
      <xdr:colOff>152400</xdr:colOff>
      <xdr:row>730</xdr:row>
      <xdr:rowOff>133350</xdr:rowOff>
    </xdr:to>
    <xdr:pic>
      <xdr:nvPicPr>
        <xdr:cNvPr id="7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357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731</xdr:row>
      <xdr:rowOff>0</xdr:rowOff>
    </xdr:from>
    <xdr:to>
      <xdr:col>1</xdr:col>
      <xdr:colOff>152400</xdr:colOff>
      <xdr:row>731</xdr:row>
      <xdr:rowOff>133350</xdr:rowOff>
    </xdr:to>
    <xdr:pic>
      <xdr:nvPicPr>
        <xdr:cNvPr id="7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374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732</xdr:row>
      <xdr:rowOff>0</xdr:rowOff>
    </xdr:from>
    <xdr:to>
      <xdr:col>1</xdr:col>
      <xdr:colOff>152400</xdr:colOff>
      <xdr:row>732</xdr:row>
      <xdr:rowOff>133350</xdr:rowOff>
    </xdr:to>
    <xdr:pic>
      <xdr:nvPicPr>
        <xdr:cNvPr id="7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392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733</xdr:row>
      <xdr:rowOff>0</xdr:rowOff>
    </xdr:from>
    <xdr:to>
      <xdr:col>1</xdr:col>
      <xdr:colOff>152400</xdr:colOff>
      <xdr:row>733</xdr:row>
      <xdr:rowOff>133350</xdr:rowOff>
    </xdr:to>
    <xdr:pic>
      <xdr:nvPicPr>
        <xdr:cNvPr id="7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40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734</xdr:row>
      <xdr:rowOff>0</xdr:rowOff>
    </xdr:from>
    <xdr:to>
      <xdr:col>1</xdr:col>
      <xdr:colOff>152400</xdr:colOff>
      <xdr:row>734</xdr:row>
      <xdr:rowOff>133350</xdr:rowOff>
    </xdr:to>
    <xdr:pic>
      <xdr:nvPicPr>
        <xdr:cNvPr id="7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426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735</xdr:row>
      <xdr:rowOff>0</xdr:rowOff>
    </xdr:from>
    <xdr:to>
      <xdr:col>1</xdr:col>
      <xdr:colOff>152400</xdr:colOff>
      <xdr:row>735</xdr:row>
      <xdr:rowOff>133350</xdr:rowOff>
    </xdr:to>
    <xdr:pic>
      <xdr:nvPicPr>
        <xdr:cNvPr id="7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443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736</xdr:row>
      <xdr:rowOff>0</xdr:rowOff>
    </xdr:from>
    <xdr:to>
      <xdr:col>1</xdr:col>
      <xdr:colOff>152400</xdr:colOff>
      <xdr:row>736</xdr:row>
      <xdr:rowOff>133350</xdr:rowOff>
    </xdr:to>
    <xdr:pic>
      <xdr:nvPicPr>
        <xdr:cNvPr id="7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460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737</xdr:row>
      <xdr:rowOff>0</xdr:rowOff>
    </xdr:from>
    <xdr:to>
      <xdr:col>1</xdr:col>
      <xdr:colOff>152400</xdr:colOff>
      <xdr:row>737</xdr:row>
      <xdr:rowOff>133350</xdr:rowOff>
    </xdr:to>
    <xdr:pic>
      <xdr:nvPicPr>
        <xdr:cNvPr id="7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477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738</xdr:row>
      <xdr:rowOff>0</xdr:rowOff>
    </xdr:from>
    <xdr:to>
      <xdr:col>1</xdr:col>
      <xdr:colOff>152400</xdr:colOff>
      <xdr:row>738</xdr:row>
      <xdr:rowOff>133350</xdr:rowOff>
    </xdr:to>
    <xdr:pic>
      <xdr:nvPicPr>
        <xdr:cNvPr id="7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494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739</xdr:row>
      <xdr:rowOff>0</xdr:rowOff>
    </xdr:from>
    <xdr:to>
      <xdr:col>1</xdr:col>
      <xdr:colOff>152400</xdr:colOff>
      <xdr:row>739</xdr:row>
      <xdr:rowOff>133350</xdr:rowOff>
    </xdr:to>
    <xdr:pic>
      <xdr:nvPicPr>
        <xdr:cNvPr id="7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512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740</xdr:row>
      <xdr:rowOff>0</xdr:rowOff>
    </xdr:from>
    <xdr:to>
      <xdr:col>1</xdr:col>
      <xdr:colOff>152400</xdr:colOff>
      <xdr:row>740</xdr:row>
      <xdr:rowOff>133350</xdr:rowOff>
    </xdr:to>
    <xdr:pic>
      <xdr:nvPicPr>
        <xdr:cNvPr id="7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529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741</xdr:row>
      <xdr:rowOff>0</xdr:rowOff>
    </xdr:from>
    <xdr:to>
      <xdr:col>1</xdr:col>
      <xdr:colOff>152400</xdr:colOff>
      <xdr:row>741</xdr:row>
      <xdr:rowOff>133350</xdr:rowOff>
    </xdr:to>
    <xdr:pic>
      <xdr:nvPicPr>
        <xdr:cNvPr id="7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546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742</xdr:row>
      <xdr:rowOff>0</xdr:rowOff>
    </xdr:from>
    <xdr:to>
      <xdr:col>1</xdr:col>
      <xdr:colOff>152400</xdr:colOff>
      <xdr:row>742</xdr:row>
      <xdr:rowOff>133350</xdr:rowOff>
    </xdr:to>
    <xdr:pic>
      <xdr:nvPicPr>
        <xdr:cNvPr id="7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563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743</xdr:row>
      <xdr:rowOff>0</xdr:rowOff>
    </xdr:from>
    <xdr:to>
      <xdr:col>1</xdr:col>
      <xdr:colOff>152400</xdr:colOff>
      <xdr:row>743</xdr:row>
      <xdr:rowOff>133350</xdr:rowOff>
    </xdr:to>
    <xdr:pic>
      <xdr:nvPicPr>
        <xdr:cNvPr id="7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58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744</xdr:row>
      <xdr:rowOff>0</xdr:rowOff>
    </xdr:from>
    <xdr:to>
      <xdr:col>1</xdr:col>
      <xdr:colOff>152400</xdr:colOff>
      <xdr:row>744</xdr:row>
      <xdr:rowOff>133350</xdr:rowOff>
    </xdr:to>
    <xdr:pic>
      <xdr:nvPicPr>
        <xdr:cNvPr id="7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597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745</xdr:row>
      <xdr:rowOff>0</xdr:rowOff>
    </xdr:from>
    <xdr:to>
      <xdr:col>1</xdr:col>
      <xdr:colOff>152400</xdr:colOff>
      <xdr:row>745</xdr:row>
      <xdr:rowOff>133350</xdr:rowOff>
    </xdr:to>
    <xdr:pic>
      <xdr:nvPicPr>
        <xdr:cNvPr id="7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614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746</xdr:row>
      <xdr:rowOff>0</xdr:rowOff>
    </xdr:from>
    <xdr:to>
      <xdr:col>1</xdr:col>
      <xdr:colOff>152400</xdr:colOff>
      <xdr:row>746</xdr:row>
      <xdr:rowOff>133350</xdr:rowOff>
    </xdr:to>
    <xdr:pic>
      <xdr:nvPicPr>
        <xdr:cNvPr id="7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632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747</xdr:row>
      <xdr:rowOff>0</xdr:rowOff>
    </xdr:from>
    <xdr:to>
      <xdr:col>1</xdr:col>
      <xdr:colOff>152400</xdr:colOff>
      <xdr:row>747</xdr:row>
      <xdr:rowOff>133350</xdr:rowOff>
    </xdr:to>
    <xdr:pic>
      <xdr:nvPicPr>
        <xdr:cNvPr id="7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649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748</xdr:row>
      <xdr:rowOff>0</xdr:rowOff>
    </xdr:from>
    <xdr:to>
      <xdr:col>1</xdr:col>
      <xdr:colOff>152400</xdr:colOff>
      <xdr:row>748</xdr:row>
      <xdr:rowOff>133350</xdr:rowOff>
    </xdr:to>
    <xdr:pic>
      <xdr:nvPicPr>
        <xdr:cNvPr id="7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666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749</xdr:row>
      <xdr:rowOff>0</xdr:rowOff>
    </xdr:from>
    <xdr:to>
      <xdr:col>1</xdr:col>
      <xdr:colOff>152400</xdr:colOff>
      <xdr:row>749</xdr:row>
      <xdr:rowOff>133350</xdr:rowOff>
    </xdr:to>
    <xdr:pic>
      <xdr:nvPicPr>
        <xdr:cNvPr id="7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683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750</xdr:row>
      <xdr:rowOff>0</xdr:rowOff>
    </xdr:from>
    <xdr:to>
      <xdr:col>1</xdr:col>
      <xdr:colOff>152400</xdr:colOff>
      <xdr:row>750</xdr:row>
      <xdr:rowOff>133350</xdr:rowOff>
    </xdr:to>
    <xdr:pic>
      <xdr:nvPicPr>
        <xdr:cNvPr id="7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700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751</xdr:row>
      <xdr:rowOff>0</xdr:rowOff>
    </xdr:from>
    <xdr:to>
      <xdr:col>1</xdr:col>
      <xdr:colOff>152400</xdr:colOff>
      <xdr:row>751</xdr:row>
      <xdr:rowOff>133350</xdr:rowOff>
    </xdr:to>
    <xdr:pic>
      <xdr:nvPicPr>
        <xdr:cNvPr id="7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717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752</xdr:row>
      <xdr:rowOff>0</xdr:rowOff>
    </xdr:from>
    <xdr:to>
      <xdr:col>1</xdr:col>
      <xdr:colOff>152400</xdr:colOff>
      <xdr:row>752</xdr:row>
      <xdr:rowOff>133350</xdr:rowOff>
    </xdr:to>
    <xdr:pic>
      <xdr:nvPicPr>
        <xdr:cNvPr id="7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734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753</xdr:row>
      <xdr:rowOff>0</xdr:rowOff>
    </xdr:from>
    <xdr:to>
      <xdr:col>1</xdr:col>
      <xdr:colOff>152400</xdr:colOff>
      <xdr:row>753</xdr:row>
      <xdr:rowOff>133350</xdr:rowOff>
    </xdr:to>
    <xdr:pic>
      <xdr:nvPicPr>
        <xdr:cNvPr id="7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75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754</xdr:row>
      <xdr:rowOff>0</xdr:rowOff>
    </xdr:from>
    <xdr:to>
      <xdr:col>1</xdr:col>
      <xdr:colOff>152400</xdr:colOff>
      <xdr:row>754</xdr:row>
      <xdr:rowOff>133350</xdr:rowOff>
    </xdr:to>
    <xdr:pic>
      <xdr:nvPicPr>
        <xdr:cNvPr id="7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769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755</xdr:row>
      <xdr:rowOff>0</xdr:rowOff>
    </xdr:from>
    <xdr:to>
      <xdr:col>1</xdr:col>
      <xdr:colOff>152400</xdr:colOff>
      <xdr:row>755</xdr:row>
      <xdr:rowOff>133350</xdr:rowOff>
    </xdr:to>
    <xdr:pic>
      <xdr:nvPicPr>
        <xdr:cNvPr id="7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786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756</xdr:row>
      <xdr:rowOff>0</xdr:rowOff>
    </xdr:from>
    <xdr:to>
      <xdr:col>1</xdr:col>
      <xdr:colOff>152400</xdr:colOff>
      <xdr:row>756</xdr:row>
      <xdr:rowOff>133350</xdr:rowOff>
    </xdr:to>
    <xdr:pic>
      <xdr:nvPicPr>
        <xdr:cNvPr id="7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803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757</xdr:row>
      <xdr:rowOff>0</xdr:rowOff>
    </xdr:from>
    <xdr:to>
      <xdr:col>1</xdr:col>
      <xdr:colOff>152400</xdr:colOff>
      <xdr:row>757</xdr:row>
      <xdr:rowOff>133350</xdr:rowOff>
    </xdr:to>
    <xdr:pic>
      <xdr:nvPicPr>
        <xdr:cNvPr id="7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820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758</xdr:row>
      <xdr:rowOff>0</xdr:rowOff>
    </xdr:from>
    <xdr:to>
      <xdr:col>1</xdr:col>
      <xdr:colOff>152400</xdr:colOff>
      <xdr:row>758</xdr:row>
      <xdr:rowOff>133350</xdr:rowOff>
    </xdr:to>
    <xdr:pic>
      <xdr:nvPicPr>
        <xdr:cNvPr id="7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837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759</xdr:row>
      <xdr:rowOff>0</xdr:rowOff>
    </xdr:from>
    <xdr:to>
      <xdr:col>1</xdr:col>
      <xdr:colOff>152400</xdr:colOff>
      <xdr:row>759</xdr:row>
      <xdr:rowOff>133350</xdr:rowOff>
    </xdr:to>
    <xdr:pic>
      <xdr:nvPicPr>
        <xdr:cNvPr id="7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854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760</xdr:row>
      <xdr:rowOff>0</xdr:rowOff>
    </xdr:from>
    <xdr:to>
      <xdr:col>1</xdr:col>
      <xdr:colOff>152400</xdr:colOff>
      <xdr:row>760</xdr:row>
      <xdr:rowOff>133350</xdr:rowOff>
    </xdr:to>
    <xdr:pic>
      <xdr:nvPicPr>
        <xdr:cNvPr id="7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872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761</xdr:row>
      <xdr:rowOff>0</xdr:rowOff>
    </xdr:from>
    <xdr:to>
      <xdr:col>1</xdr:col>
      <xdr:colOff>152400</xdr:colOff>
      <xdr:row>761</xdr:row>
      <xdr:rowOff>133350</xdr:rowOff>
    </xdr:to>
    <xdr:pic>
      <xdr:nvPicPr>
        <xdr:cNvPr id="7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889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762</xdr:row>
      <xdr:rowOff>0</xdr:rowOff>
    </xdr:from>
    <xdr:to>
      <xdr:col>1</xdr:col>
      <xdr:colOff>152400</xdr:colOff>
      <xdr:row>762</xdr:row>
      <xdr:rowOff>133350</xdr:rowOff>
    </xdr:to>
    <xdr:pic>
      <xdr:nvPicPr>
        <xdr:cNvPr id="7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906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763</xdr:row>
      <xdr:rowOff>0</xdr:rowOff>
    </xdr:from>
    <xdr:to>
      <xdr:col>1</xdr:col>
      <xdr:colOff>152400</xdr:colOff>
      <xdr:row>763</xdr:row>
      <xdr:rowOff>133350</xdr:rowOff>
    </xdr:to>
    <xdr:pic>
      <xdr:nvPicPr>
        <xdr:cNvPr id="7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92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764</xdr:row>
      <xdr:rowOff>0</xdr:rowOff>
    </xdr:from>
    <xdr:to>
      <xdr:col>1</xdr:col>
      <xdr:colOff>152400</xdr:colOff>
      <xdr:row>764</xdr:row>
      <xdr:rowOff>133350</xdr:rowOff>
    </xdr:to>
    <xdr:pic>
      <xdr:nvPicPr>
        <xdr:cNvPr id="7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940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765</xdr:row>
      <xdr:rowOff>0</xdr:rowOff>
    </xdr:from>
    <xdr:to>
      <xdr:col>1</xdr:col>
      <xdr:colOff>152400</xdr:colOff>
      <xdr:row>765</xdr:row>
      <xdr:rowOff>133350</xdr:rowOff>
    </xdr:to>
    <xdr:pic>
      <xdr:nvPicPr>
        <xdr:cNvPr id="7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957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766</xdr:row>
      <xdr:rowOff>0</xdr:rowOff>
    </xdr:from>
    <xdr:to>
      <xdr:col>1</xdr:col>
      <xdr:colOff>152400</xdr:colOff>
      <xdr:row>766</xdr:row>
      <xdr:rowOff>133350</xdr:rowOff>
    </xdr:to>
    <xdr:pic>
      <xdr:nvPicPr>
        <xdr:cNvPr id="7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974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767</xdr:row>
      <xdr:rowOff>0</xdr:rowOff>
    </xdr:from>
    <xdr:to>
      <xdr:col>1</xdr:col>
      <xdr:colOff>152400</xdr:colOff>
      <xdr:row>767</xdr:row>
      <xdr:rowOff>133350</xdr:rowOff>
    </xdr:to>
    <xdr:pic>
      <xdr:nvPicPr>
        <xdr:cNvPr id="7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2992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768</xdr:row>
      <xdr:rowOff>0</xdr:rowOff>
    </xdr:from>
    <xdr:to>
      <xdr:col>1</xdr:col>
      <xdr:colOff>152400</xdr:colOff>
      <xdr:row>768</xdr:row>
      <xdr:rowOff>133350</xdr:rowOff>
    </xdr:to>
    <xdr:pic>
      <xdr:nvPicPr>
        <xdr:cNvPr id="7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009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769</xdr:row>
      <xdr:rowOff>0</xdr:rowOff>
    </xdr:from>
    <xdr:to>
      <xdr:col>1</xdr:col>
      <xdr:colOff>152400</xdr:colOff>
      <xdr:row>769</xdr:row>
      <xdr:rowOff>133350</xdr:rowOff>
    </xdr:to>
    <xdr:pic>
      <xdr:nvPicPr>
        <xdr:cNvPr id="7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026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770</xdr:row>
      <xdr:rowOff>0</xdr:rowOff>
    </xdr:from>
    <xdr:to>
      <xdr:col>1</xdr:col>
      <xdr:colOff>152400</xdr:colOff>
      <xdr:row>770</xdr:row>
      <xdr:rowOff>133350</xdr:rowOff>
    </xdr:to>
    <xdr:pic>
      <xdr:nvPicPr>
        <xdr:cNvPr id="7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043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771</xdr:row>
      <xdr:rowOff>0</xdr:rowOff>
    </xdr:from>
    <xdr:to>
      <xdr:col>1</xdr:col>
      <xdr:colOff>152400</xdr:colOff>
      <xdr:row>771</xdr:row>
      <xdr:rowOff>133350</xdr:rowOff>
    </xdr:to>
    <xdr:pic>
      <xdr:nvPicPr>
        <xdr:cNvPr id="7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060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772</xdr:row>
      <xdr:rowOff>0</xdr:rowOff>
    </xdr:from>
    <xdr:to>
      <xdr:col>1</xdr:col>
      <xdr:colOff>152400</xdr:colOff>
      <xdr:row>772</xdr:row>
      <xdr:rowOff>133350</xdr:rowOff>
    </xdr:to>
    <xdr:pic>
      <xdr:nvPicPr>
        <xdr:cNvPr id="7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077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773</xdr:row>
      <xdr:rowOff>0</xdr:rowOff>
    </xdr:from>
    <xdr:to>
      <xdr:col>1</xdr:col>
      <xdr:colOff>152400</xdr:colOff>
      <xdr:row>773</xdr:row>
      <xdr:rowOff>133350</xdr:rowOff>
    </xdr:to>
    <xdr:pic>
      <xdr:nvPicPr>
        <xdr:cNvPr id="7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09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774</xdr:row>
      <xdr:rowOff>0</xdr:rowOff>
    </xdr:from>
    <xdr:to>
      <xdr:col>1</xdr:col>
      <xdr:colOff>152400</xdr:colOff>
      <xdr:row>774</xdr:row>
      <xdr:rowOff>133350</xdr:rowOff>
    </xdr:to>
    <xdr:pic>
      <xdr:nvPicPr>
        <xdr:cNvPr id="7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112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775</xdr:row>
      <xdr:rowOff>0</xdr:rowOff>
    </xdr:from>
    <xdr:to>
      <xdr:col>1</xdr:col>
      <xdr:colOff>152400</xdr:colOff>
      <xdr:row>775</xdr:row>
      <xdr:rowOff>133350</xdr:rowOff>
    </xdr:to>
    <xdr:pic>
      <xdr:nvPicPr>
        <xdr:cNvPr id="7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129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776</xdr:row>
      <xdr:rowOff>0</xdr:rowOff>
    </xdr:from>
    <xdr:to>
      <xdr:col>1</xdr:col>
      <xdr:colOff>152400</xdr:colOff>
      <xdr:row>776</xdr:row>
      <xdr:rowOff>133350</xdr:rowOff>
    </xdr:to>
    <xdr:pic>
      <xdr:nvPicPr>
        <xdr:cNvPr id="7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146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777</xdr:row>
      <xdr:rowOff>0</xdr:rowOff>
    </xdr:from>
    <xdr:to>
      <xdr:col>1</xdr:col>
      <xdr:colOff>152400</xdr:colOff>
      <xdr:row>777</xdr:row>
      <xdr:rowOff>133350</xdr:rowOff>
    </xdr:to>
    <xdr:pic>
      <xdr:nvPicPr>
        <xdr:cNvPr id="7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163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152400</xdr:colOff>
      <xdr:row>778</xdr:row>
      <xdr:rowOff>133350</xdr:rowOff>
    </xdr:to>
    <xdr:pic>
      <xdr:nvPicPr>
        <xdr:cNvPr id="7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180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779</xdr:row>
      <xdr:rowOff>0</xdr:rowOff>
    </xdr:from>
    <xdr:to>
      <xdr:col>1</xdr:col>
      <xdr:colOff>152400</xdr:colOff>
      <xdr:row>779</xdr:row>
      <xdr:rowOff>133350</xdr:rowOff>
    </xdr:to>
    <xdr:pic>
      <xdr:nvPicPr>
        <xdr:cNvPr id="7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197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780</xdr:row>
      <xdr:rowOff>0</xdr:rowOff>
    </xdr:from>
    <xdr:to>
      <xdr:col>1</xdr:col>
      <xdr:colOff>152400</xdr:colOff>
      <xdr:row>780</xdr:row>
      <xdr:rowOff>133350</xdr:rowOff>
    </xdr:to>
    <xdr:pic>
      <xdr:nvPicPr>
        <xdr:cNvPr id="7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214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781</xdr:row>
      <xdr:rowOff>0</xdr:rowOff>
    </xdr:from>
    <xdr:to>
      <xdr:col>1</xdr:col>
      <xdr:colOff>152400</xdr:colOff>
      <xdr:row>781</xdr:row>
      <xdr:rowOff>133350</xdr:rowOff>
    </xdr:to>
    <xdr:pic>
      <xdr:nvPicPr>
        <xdr:cNvPr id="7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232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782</xdr:row>
      <xdr:rowOff>0</xdr:rowOff>
    </xdr:from>
    <xdr:to>
      <xdr:col>1</xdr:col>
      <xdr:colOff>152400</xdr:colOff>
      <xdr:row>782</xdr:row>
      <xdr:rowOff>133350</xdr:rowOff>
    </xdr:to>
    <xdr:pic>
      <xdr:nvPicPr>
        <xdr:cNvPr id="7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249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783</xdr:row>
      <xdr:rowOff>0</xdr:rowOff>
    </xdr:from>
    <xdr:to>
      <xdr:col>1</xdr:col>
      <xdr:colOff>152400</xdr:colOff>
      <xdr:row>783</xdr:row>
      <xdr:rowOff>133350</xdr:rowOff>
    </xdr:to>
    <xdr:pic>
      <xdr:nvPicPr>
        <xdr:cNvPr id="7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26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784</xdr:row>
      <xdr:rowOff>0</xdr:rowOff>
    </xdr:from>
    <xdr:to>
      <xdr:col>1</xdr:col>
      <xdr:colOff>152400</xdr:colOff>
      <xdr:row>784</xdr:row>
      <xdr:rowOff>133350</xdr:rowOff>
    </xdr:to>
    <xdr:pic>
      <xdr:nvPicPr>
        <xdr:cNvPr id="7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283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785</xdr:row>
      <xdr:rowOff>0</xdr:rowOff>
    </xdr:from>
    <xdr:to>
      <xdr:col>1</xdr:col>
      <xdr:colOff>152400</xdr:colOff>
      <xdr:row>785</xdr:row>
      <xdr:rowOff>133350</xdr:rowOff>
    </xdr:to>
    <xdr:pic>
      <xdr:nvPicPr>
        <xdr:cNvPr id="7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300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786</xdr:row>
      <xdr:rowOff>0</xdr:rowOff>
    </xdr:from>
    <xdr:to>
      <xdr:col>1</xdr:col>
      <xdr:colOff>152400</xdr:colOff>
      <xdr:row>786</xdr:row>
      <xdr:rowOff>133350</xdr:rowOff>
    </xdr:to>
    <xdr:pic>
      <xdr:nvPicPr>
        <xdr:cNvPr id="7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317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787</xdr:row>
      <xdr:rowOff>0</xdr:rowOff>
    </xdr:from>
    <xdr:to>
      <xdr:col>1</xdr:col>
      <xdr:colOff>152400</xdr:colOff>
      <xdr:row>787</xdr:row>
      <xdr:rowOff>133350</xdr:rowOff>
    </xdr:to>
    <xdr:pic>
      <xdr:nvPicPr>
        <xdr:cNvPr id="7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335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788</xdr:row>
      <xdr:rowOff>0</xdr:rowOff>
    </xdr:from>
    <xdr:to>
      <xdr:col>1</xdr:col>
      <xdr:colOff>152400</xdr:colOff>
      <xdr:row>788</xdr:row>
      <xdr:rowOff>133350</xdr:rowOff>
    </xdr:to>
    <xdr:pic>
      <xdr:nvPicPr>
        <xdr:cNvPr id="7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352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789</xdr:row>
      <xdr:rowOff>0</xdr:rowOff>
    </xdr:from>
    <xdr:to>
      <xdr:col>1</xdr:col>
      <xdr:colOff>152400</xdr:colOff>
      <xdr:row>789</xdr:row>
      <xdr:rowOff>133350</xdr:rowOff>
    </xdr:to>
    <xdr:pic>
      <xdr:nvPicPr>
        <xdr:cNvPr id="7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369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790</xdr:row>
      <xdr:rowOff>0</xdr:rowOff>
    </xdr:from>
    <xdr:to>
      <xdr:col>1</xdr:col>
      <xdr:colOff>152400</xdr:colOff>
      <xdr:row>790</xdr:row>
      <xdr:rowOff>133350</xdr:rowOff>
    </xdr:to>
    <xdr:pic>
      <xdr:nvPicPr>
        <xdr:cNvPr id="7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386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791</xdr:row>
      <xdr:rowOff>0</xdr:rowOff>
    </xdr:from>
    <xdr:to>
      <xdr:col>1</xdr:col>
      <xdr:colOff>152400</xdr:colOff>
      <xdr:row>791</xdr:row>
      <xdr:rowOff>133350</xdr:rowOff>
    </xdr:to>
    <xdr:pic>
      <xdr:nvPicPr>
        <xdr:cNvPr id="7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403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792</xdr:row>
      <xdr:rowOff>0</xdr:rowOff>
    </xdr:from>
    <xdr:to>
      <xdr:col>1</xdr:col>
      <xdr:colOff>152400</xdr:colOff>
      <xdr:row>792</xdr:row>
      <xdr:rowOff>133350</xdr:rowOff>
    </xdr:to>
    <xdr:pic>
      <xdr:nvPicPr>
        <xdr:cNvPr id="7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420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793</xdr:row>
      <xdr:rowOff>0</xdr:rowOff>
    </xdr:from>
    <xdr:to>
      <xdr:col>1</xdr:col>
      <xdr:colOff>152400</xdr:colOff>
      <xdr:row>793</xdr:row>
      <xdr:rowOff>133350</xdr:rowOff>
    </xdr:to>
    <xdr:pic>
      <xdr:nvPicPr>
        <xdr:cNvPr id="7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43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794</xdr:row>
      <xdr:rowOff>0</xdr:rowOff>
    </xdr:from>
    <xdr:to>
      <xdr:col>1</xdr:col>
      <xdr:colOff>152400</xdr:colOff>
      <xdr:row>794</xdr:row>
      <xdr:rowOff>133350</xdr:rowOff>
    </xdr:to>
    <xdr:pic>
      <xdr:nvPicPr>
        <xdr:cNvPr id="7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455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795</xdr:row>
      <xdr:rowOff>0</xdr:rowOff>
    </xdr:from>
    <xdr:to>
      <xdr:col>1</xdr:col>
      <xdr:colOff>152400</xdr:colOff>
      <xdr:row>795</xdr:row>
      <xdr:rowOff>133350</xdr:rowOff>
    </xdr:to>
    <xdr:pic>
      <xdr:nvPicPr>
        <xdr:cNvPr id="7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472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796</xdr:row>
      <xdr:rowOff>0</xdr:rowOff>
    </xdr:from>
    <xdr:to>
      <xdr:col>1</xdr:col>
      <xdr:colOff>152400</xdr:colOff>
      <xdr:row>796</xdr:row>
      <xdr:rowOff>133350</xdr:rowOff>
    </xdr:to>
    <xdr:pic>
      <xdr:nvPicPr>
        <xdr:cNvPr id="7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489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797</xdr:row>
      <xdr:rowOff>0</xdr:rowOff>
    </xdr:from>
    <xdr:to>
      <xdr:col>1</xdr:col>
      <xdr:colOff>152400</xdr:colOff>
      <xdr:row>797</xdr:row>
      <xdr:rowOff>133350</xdr:rowOff>
    </xdr:to>
    <xdr:pic>
      <xdr:nvPicPr>
        <xdr:cNvPr id="7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506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798</xdr:row>
      <xdr:rowOff>0</xdr:rowOff>
    </xdr:from>
    <xdr:to>
      <xdr:col>1</xdr:col>
      <xdr:colOff>152400</xdr:colOff>
      <xdr:row>798</xdr:row>
      <xdr:rowOff>133350</xdr:rowOff>
    </xdr:to>
    <xdr:pic>
      <xdr:nvPicPr>
        <xdr:cNvPr id="7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523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799</xdr:row>
      <xdr:rowOff>0</xdr:rowOff>
    </xdr:from>
    <xdr:to>
      <xdr:col>1</xdr:col>
      <xdr:colOff>152400</xdr:colOff>
      <xdr:row>799</xdr:row>
      <xdr:rowOff>133350</xdr:rowOff>
    </xdr:to>
    <xdr:pic>
      <xdr:nvPicPr>
        <xdr:cNvPr id="8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540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800</xdr:row>
      <xdr:rowOff>0</xdr:rowOff>
    </xdr:from>
    <xdr:to>
      <xdr:col>1</xdr:col>
      <xdr:colOff>152400</xdr:colOff>
      <xdr:row>800</xdr:row>
      <xdr:rowOff>133350</xdr:rowOff>
    </xdr:to>
    <xdr:pic>
      <xdr:nvPicPr>
        <xdr:cNvPr id="8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557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801</xdr:row>
      <xdr:rowOff>0</xdr:rowOff>
    </xdr:from>
    <xdr:to>
      <xdr:col>1</xdr:col>
      <xdr:colOff>152400</xdr:colOff>
      <xdr:row>801</xdr:row>
      <xdr:rowOff>133350</xdr:rowOff>
    </xdr:to>
    <xdr:pic>
      <xdr:nvPicPr>
        <xdr:cNvPr id="8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575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802</xdr:row>
      <xdr:rowOff>0</xdr:rowOff>
    </xdr:from>
    <xdr:to>
      <xdr:col>1</xdr:col>
      <xdr:colOff>152400</xdr:colOff>
      <xdr:row>802</xdr:row>
      <xdr:rowOff>133350</xdr:rowOff>
    </xdr:to>
    <xdr:pic>
      <xdr:nvPicPr>
        <xdr:cNvPr id="8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592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803</xdr:row>
      <xdr:rowOff>0</xdr:rowOff>
    </xdr:from>
    <xdr:to>
      <xdr:col>1</xdr:col>
      <xdr:colOff>152400</xdr:colOff>
      <xdr:row>803</xdr:row>
      <xdr:rowOff>133350</xdr:rowOff>
    </xdr:to>
    <xdr:pic>
      <xdr:nvPicPr>
        <xdr:cNvPr id="8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60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804</xdr:row>
      <xdr:rowOff>0</xdr:rowOff>
    </xdr:from>
    <xdr:to>
      <xdr:col>1</xdr:col>
      <xdr:colOff>152400</xdr:colOff>
      <xdr:row>804</xdr:row>
      <xdr:rowOff>133350</xdr:rowOff>
    </xdr:to>
    <xdr:pic>
      <xdr:nvPicPr>
        <xdr:cNvPr id="8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626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805</xdr:row>
      <xdr:rowOff>0</xdr:rowOff>
    </xdr:from>
    <xdr:to>
      <xdr:col>1</xdr:col>
      <xdr:colOff>152400</xdr:colOff>
      <xdr:row>805</xdr:row>
      <xdr:rowOff>133350</xdr:rowOff>
    </xdr:to>
    <xdr:pic>
      <xdr:nvPicPr>
        <xdr:cNvPr id="8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643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806</xdr:row>
      <xdr:rowOff>0</xdr:rowOff>
    </xdr:from>
    <xdr:to>
      <xdr:col>1</xdr:col>
      <xdr:colOff>152400</xdr:colOff>
      <xdr:row>806</xdr:row>
      <xdr:rowOff>133350</xdr:rowOff>
    </xdr:to>
    <xdr:pic>
      <xdr:nvPicPr>
        <xdr:cNvPr id="8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660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807</xdr:row>
      <xdr:rowOff>0</xdr:rowOff>
    </xdr:from>
    <xdr:to>
      <xdr:col>1</xdr:col>
      <xdr:colOff>152400</xdr:colOff>
      <xdr:row>807</xdr:row>
      <xdr:rowOff>133350</xdr:rowOff>
    </xdr:to>
    <xdr:pic>
      <xdr:nvPicPr>
        <xdr:cNvPr id="8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677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808</xdr:row>
      <xdr:rowOff>0</xdr:rowOff>
    </xdr:from>
    <xdr:to>
      <xdr:col>1</xdr:col>
      <xdr:colOff>152400</xdr:colOff>
      <xdr:row>808</xdr:row>
      <xdr:rowOff>133350</xdr:rowOff>
    </xdr:to>
    <xdr:pic>
      <xdr:nvPicPr>
        <xdr:cNvPr id="8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695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809</xdr:row>
      <xdr:rowOff>0</xdr:rowOff>
    </xdr:from>
    <xdr:to>
      <xdr:col>1</xdr:col>
      <xdr:colOff>152400</xdr:colOff>
      <xdr:row>809</xdr:row>
      <xdr:rowOff>133350</xdr:rowOff>
    </xdr:to>
    <xdr:pic>
      <xdr:nvPicPr>
        <xdr:cNvPr id="8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712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810</xdr:row>
      <xdr:rowOff>0</xdr:rowOff>
    </xdr:from>
    <xdr:to>
      <xdr:col>1</xdr:col>
      <xdr:colOff>152400</xdr:colOff>
      <xdr:row>810</xdr:row>
      <xdr:rowOff>133350</xdr:rowOff>
    </xdr:to>
    <xdr:pic>
      <xdr:nvPicPr>
        <xdr:cNvPr id="8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729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811</xdr:row>
      <xdr:rowOff>0</xdr:rowOff>
    </xdr:from>
    <xdr:to>
      <xdr:col>1</xdr:col>
      <xdr:colOff>152400</xdr:colOff>
      <xdr:row>811</xdr:row>
      <xdr:rowOff>133350</xdr:rowOff>
    </xdr:to>
    <xdr:pic>
      <xdr:nvPicPr>
        <xdr:cNvPr id="8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746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812</xdr:row>
      <xdr:rowOff>0</xdr:rowOff>
    </xdr:from>
    <xdr:to>
      <xdr:col>1</xdr:col>
      <xdr:colOff>152400</xdr:colOff>
      <xdr:row>812</xdr:row>
      <xdr:rowOff>133350</xdr:rowOff>
    </xdr:to>
    <xdr:pic>
      <xdr:nvPicPr>
        <xdr:cNvPr id="8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763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813</xdr:row>
      <xdr:rowOff>0</xdr:rowOff>
    </xdr:from>
    <xdr:to>
      <xdr:col>1</xdr:col>
      <xdr:colOff>152400</xdr:colOff>
      <xdr:row>813</xdr:row>
      <xdr:rowOff>133350</xdr:rowOff>
    </xdr:to>
    <xdr:pic>
      <xdr:nvPicPr>
        <xdr:cNvPr id="8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78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814</xdr:row>
      <xdr:rowOff>0</xdr:rowOff>
    </xdr:from>
    <xdr:to>
      <xdr:col>1</xdr:col>
      <xdr:colOff>152400</xdr:colOff>
      <xdr:row>814</xdr:row>
      <xdr:rowOff>133350</xdr:rowOff>
    </xdr:to>
    <xdr:pic>
      <xdr:nvPicPr>
        <xdr:cNvPr id="8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797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815</xdr:row>
      <xdr:rowOff>0</xdr:rowOff>
    </xdr:from>
    <xdr:to>
      <xdr:col>1</xdr:col>
      <xdr:colOff>152400</xdr:colOff>
      <xdr:row>815</xdr:row>
      <xdr:rowOff>133350</xdr:rowOff>
    </xdr:to>
    <xdr:pic>
      <xdr:nvPicPr>
        <xdr:cNvPr id="8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815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816</xdr:row>
      <xdr:rowOff>0</xdr:rowOff>
    </xdr:from>
    <xdr:to>
      <xdr:col>1</xdr:col>
      <xdr:colOff>152400</xdr:colOff>
      <xdr:row>816</xdr:row>
      <xdr:rowOff>133350</xdr:rowOff>
    </xdr:to>
    <xdr:pic>
      <xdr:nvPicPr>
        <xdr:cNvPr id="8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832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817</xdr:row>
      <xdr:rowOff>0</xdr:rowOff>
    </xdr:from>
    <xdr:to>
      <xdr:col>1</xdr:col>
      <xdr:colOff>152400</xdr:colOff>
      <xdr:row>817</xdr:row>
      <xdr:rowOff>133350</xdr:rowOff>
    </xdr:to>
    <xdr:pic>
      <xdr:nvPicPr>
        <xdr:cNvPr id="8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849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818</xdr:row>
      <xdr:rowOff>0</xdr:rowOff>
    </xdr:from>
    <xdr:to>
      <xdr:col>1</xdr:col>
      <xdr:colOff>152400</xdr:colOff>
      <xdr:row>818</xdr:row>
      <xdr:rowOff>133350</xdr:rowOff>
    </xdr:to>
    <xdr:pic>
      <xdr:nvPicPr>
        <xdr:cNvPr id="8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866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819</xdr:row>
      <xdr:rowOff>0</xdr:rowOff>
    </xdr:from>
    <xdr:to>
      <xdr:col>1</xdr:col>
      <xdr:colOff>152400</xdr:colOff>
      <xdr:row>819</xdr:row>
      <xdr:rowOff>133350</xdr:rowOff>
    </xdr:to>
    <xdr:pic>
      <xdr:nvPicPr>
        <xdr:cNvPr id="8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883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820</xdr:row>
      <xdr:rowOff>0</xdr:rowOff>
    </xdr:from>
    <xdr:to>
      <xdr:col>1</xdr:col>
      <xdr:colOff>152400</xdr:colOff>
      <xdr:row>820</xdr:row>
      <xdr:rowOff>133350</xdr:rowOff>
    </xdr:to>
    <xdr:pic>
      <xdr:nvPicPr>
        <xdr:cNvPr id="8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900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821</xdr:row>
      <xdr:rowOff>0</xdr:rowOff>
    </xdr:from>
    <xdr:to>
      <xdr:col>1</xdr:col>
      <xdr:colOff>152400</xdr:colOff>
      <xdr:row>821</xdr:row>
      <xdr:rowOff>133350</xdr:rowOff>
    </xdr:to>
    <xdr:pic>
      <xdr:nvPicPr>
        <xdr:cNvPr id="8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917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822</xdr:row>
      <xdr:rowOff>0</xdr:rowOff>
    </xdr:from>
    <xdr:to>
      <xdr:col>1</xdr:col>
      <xdr:colOff>152400</xdr:colOff>
      <xdr:row>822</xdr:row>
      <xdr:rowOff>133350</xdr:rowOff>
    </xdr:to>
    <xdr:pic>
      <xdr:nvPicPr>
        <xdr:cNvPr id="8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935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823</xdr:row>
      <xdr:rowOff>0</xdr:rowOff>
    </xdr:from>
    <xdr:to>
      <xdr:col>1</xdr:col>
      <xdr:colOff>152400</xdr:colOff>
      <xdr:row>823</xdr:row>
      <xdr:rowOff>133350</xdr:rowOff>
    </xdr:to>
    <xdr:pic>
      <xdr:nvPicPr>
        <xdr:cNvPr id="8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95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152400</xdr:colOff>
      <xdr:row>824</xdr:row>
      <xdr:rowOff>133350</xdr:rowOff>
    </xdr:to>
    <xdr:pic>
      <xdr:nvPicPr>
        <xdr:cNvPr id="8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969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825</xdr:row>
      <xdr:rowOff>0</xdr:rowOff>
    </xdr:from>
    <xdr:to>
      <xdr:col>1</xdr:col>
      <xdr:colOff>152400</xdr:colOff>
      <xdr:row>825</xdr:row>
      <xdr:rowOff>133350</xdr:rowOff>
    </xdr:to>
    <xdr:pic>
      <xdr:nvPicPr>
        <xdr:cNvPr id="8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3986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826</xdr:row>
      <xdr:rowOff>0</xdr:rowOff>
    </xdr:from>
    <xdr:to>
      <xdr:col>1</xdr:col>
      <xdr:colOff>152400</xdr:colOff>
      <xdr:row>826</xdr:row>
      <xdr:rowOff>133350</xdr:rowOff>
    </xdr:to>
    <xdr:pic>
      <xdr:nvPicPr>
        <xdr:cNvPr id="8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003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827</xdr:row>
      <xdr:rowOff>0</xdr:rowOff>
    </xdr:from>
    <xdr:to>
      <xdr:col>1</xdr:col>
      <xdr:colOff>152400</xdr:colOff>
      <xdr:row>827</xdr:row>
      <xdr:rowOff>133350</xdr:rowOff>
    </xdr:to>
    <xdr:pic>
      <xdr:nvPicPr>
        <xdr:cNvPr id="8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020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828</xdr:row>
      <xdr:rowOff>0</xdr:rowOff>
    </xdr:from>
    <xdr:to>
      <xdr:col>1</xdr:col>
      <xdr:colOff>152400</xdr:colOff>
      <xdr:row>828</xdr:row>
      <xdr:rowOff>133350</xdr:rowOff>
    </xdr:to>
    <xdr:pic>
      <xdr:nvPicPr>
        <xdr:cNvPr id="8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037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829</xdr:row>
      <xdr:rowOff>0</xdr:rowOff>
    </xdr:from>
    <xdr:to>
      <xdr:col>1</xdr:col>
      <xdr:colOff>152400</xdr:colOff>
      <xdr:row>829</xdr:row>
      <xdr:rowOff>133350</xdr:rowOff>
    </xdr:to>
    <xdr:pic>
      <xdr:nvPicPr>
        <xdr:cNvPr id="8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055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830</xdr:row>
      <xdr:rowOff>0</xdr:rowOff>
    </xdr:from>
    <xdr:to>
      <xdr:col>1</xdr:col>
      <xdr:colOff>152400</xdr:colOff>
      <xdr:row>830</xdr:row>
      <xdr:rowOff>133350</xdr:rowOff>
    </xdr:to>
    <xdr:pic>
      <xdr:nvPicPr>
        <xdr:cNvPr id="8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072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831</xdr:row>
      <xdr:rowOff>0</xdr:rowOff>
    </xdr:from>
    <xdr:to>
      <xdr:col>1</xdr:col>
      <xdr:colOff>152400</xdr:colOff>
      <xdr:row>831</xdr:row>
      <xdr:rowOff>133350</xdr:rowOff>
    </xdr:to>
    <xdr:pic>
      <xdr:nvPicPr>
        <xdr:cNvPr id="8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089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832</xdr:row>
      <xdr:rowOff>0</xdr:rowOff>
    </xdr:from>
    <xdr:to>
      <xdr:col>1</xdr:col>
      <xdr:colOff>152400</xdr:colOff>
      <xdr:row>832</xdr:row>
      <xdr:rowOff>133350</xdr:rowOff>
    </xdr:to>
    <xdr:pic>
      <xdr:nvPicPr>
        <xdr:cNvPr id="8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106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833</xdr:row>
      <xdr:rowOff>0</xdr:rowOff>
    </xdr:from>
    <xdr:to>
      <xdr:col>1</xdr:col>
      <xdr:colOff>152400</xdr:colOff>
      <xdr:row>833</xdr:row>
      <xdr:rowOff>133350</xdr:rowOff>
    </xdr:to>
    <xdr:pic>
      <xdr:nvPicPr>
        <xdr:cNvPr id="8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12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834</xdr:row>
      <xdr:rowOff>0</xdr:rowOff>
    </xdr:from>
    <xdr:to>
      <xdr:col>1</xdr:col>
      <xdr:colOff>152400</xdr:colOff>
      <xdr:row>834</xdr:row>
      <xdr:rowOff>133350</xdr:rowOff>
    </xdr:to>
    <xdr:pic>
      <xdr:nvPicPr>
        <xdr:cNvPr id="8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140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835</xdr:row>
      <xdr:rowOff>0</xdr:rowOff>
    </xdr:from>
    <xdr:to>
      <xdr:col>1</xdr:col>
      <xdr:colOff>152400</xdr:colOff>
      <xdr:row>835</xdr:row>
      <xdr:rowOff>133350</xdr:rowOff>
    </xdr:to>
    <xdr:pic>
      <xdr:nvPicPr>
        <xdr:cNvPr id="8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157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836</xdr:row>
      <xdr:rowOff>0</xdr:rowOff>
    </xdr:from>
    <xdr:to>
      <xdr:col>1</xdr:col>
      <xdr:colOff>152400</xdr:colOff>
      <xdr:row>836</xdr:row>
      <xdr:rowOff>133350</xdr:rowOff>
    </xdr:to>
    <xdr:pic>
      <xdr:nvPicPr>
        <xdr:cNvPr id="8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175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837</xdr:row>
      <xdr:rowOff>0</xdr:rowOff>
    </xdr:from>
    <xdr:to>
      <xdr:col>1</xdr:col>
      <xdr:colOff>152400</xdr:colOff>
      <xdr:row>837</xdr:row>
      <xdr:rowOff>133350</xdr:rowOff>
    </xdr:to>
    <xdr:pic>
      <xdr:nvPicPr>
        <xdr:cNvPr id="8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192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838</xdr:row>
      <xdr:rowOff>0</xdr:rowOff>
    </xdr:from>
    <xdr:to>
      <xdr:col>1</xdr:col>
      <xdr:colOff>152400</xdr:colOff>
      <xdr:row>838</xdr:row>
      <xdr:rowOff>133350</xdr:rowOff>
    </xdr:to>
    <xdr:pic>
      <xdr:nvPicPr>
        <xdr:cNvPr id="8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209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839</xdr:row>
      <xdr:rowOff>0</xdr:rowOff>
    </xdr:from>
    <xdr:to>
      <xdr:col>1</xdr:col>
      <xdr:colOff>152400</xdr:colOff>
      <xdr:row>839</xdr:row>
      <xdr:rowOff>133350</xdr:rowOff>
    </xdr:to>
    <xdr:pic>
      <xdr:nvPicPr>
        <xdr:cNvPr id="8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226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840</xdr:row>
      <xdr:rowOff>0</xdr:rowOff>
    </xdr:from>
    <xdr:to>
      <xdr:col>1</xdr:col>
      <xdr:colOff>152400</xdr:colOff>
      <xdr:row>840</xdr:row>
      <xdr:rowOff>133350</xdr:rowOff>
    </xdr:to>
    <xdr:pic>
      <xdr:nvPicPr>
        <xdr:cNvPr id="8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243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841</xdr:row>
      <xdr:rowOff>0</xdr:rowOff>
    </xdr:from>
    <xdr:to>
      <xdr:col>1</xdr:col>
      <xdr:colOff>152400</xdr:colOff>
      <xdr:row>841</xdr:row>
      <xdr:rowOff>133350</xdr:rowOff>
    </xdr:to>
    <xdr:pic>
      <xdr:nvPicPr>
        <xdr:cNvPr id="8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260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842</xdr:row>
      <xdr:rowOff>0</xdr:rowOff>
    </xdr:from>
    <xdr:to>
      <xdr:col>1</xdr:col>
      <xdr:colOff>152400</xdr:colOff>
      <xdr:row>842</xdr:row>
      <xdr:rowOff>133350</xdr:rowOff>
    </xdr:to>
    <xdr:pic>
      <xdr:nvPicPr>
        <xdr:cNvPr id="8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277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843</xdr:row>
      <xdr:rowOff>0</xdr:rowOff>
    </xdr:from>
    <xdr:to>
      <xdr:col>1</xdr:col>
      <xdr:colOff>152400</xdr:colOff>
      <xdr:row>843</xdr:row>
      <xdr:rowOff>133350</xdr:rowOff>
    </xdr:to>
    <xdr:pic>
      <xdr:nvPicPr>
        <xdr:cNvPr id="8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29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152400</xdr:colOff>
      <xdr:row>844</xdr:row>
      <xdr:rowOff>133350</xdr:rowOff>
    </xdr:to>
    <xdr:pic>
      <xdr:nvPicPr>
        <xdr:cNvPr id="8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312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845</xdr:row>
      <xdr:rowOff>0</xdr:rowOff>
    </xdr:from>
    <xdr:to>
      <xdr:col>1</xdr:col>
      <xdr:colOff>152400</xdr:colOff>
      <xdr:row>845</xdr:row>
      <xdr:rowOff>133350</xdr:rowOff>
    </xdr:to>
    <xdr:pic>
      <xdr:nvPicPr>
        <xdr:cNvPr id="8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329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846</xdr:row>
      <xdr:rowOff>0</xdr:rowOff>
    </xdr:from>
    <xdr:to>
      <xdr:col>1</xdr:col>
      <xdr:colOff>152400</xdr:colOff>
      <xdr:row>846</xdr:row>
      <xdr:rowOff>133350</xdr:rowOff>
    </xdr:to>
    <xdr:pic>
      <xdr:nvPicPr>
        <xdr:cNvPr id="8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346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847</xdr:row>
      <xdr:rowOff>0</xdr:rowOff>
    </xdr:from>
    <xdr:to>
      <xdr:col>1</xdr:col>
      <xdr:colOff>152400</xdr:colOff>
      <xdr:row>847</xdr:row>
      <xdr:rowOff>133350</xdr:rowOff>
    </xdr:to>
    <xdr:pic>
      <xdr:nvPicPr>
        <xdr:cNvPr id="8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363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848</xdr:row>
      <xdr:rowOff>0</xdr:rowOff>
    </xdr:from>
    <xdr:to>
      <xdr:col>1</xdr:col>
      <xdr:colOff>152400</xdr:colOff>
      <xdr:row>848</xdr:row>
      <xdr:rowOff>133350</xdr:rowOff>
    </xdr:to>
    <xdr:pic>
      <xdr:nvPicPr>
        <xdr:cNvPr id="8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380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849</xdr:row>
      <xdr:rowOff>0</xdr:rowOff>
    </xdr:from>
    <xdr:to>
      <xdr:col>1</xdr:col>
      <xdr:colOff>152400</xdr:colOff>
      <xdr:row>849</xdr:row>
      <xdr:rowOff>133350</xdr:rowOff>
    </xdr:to>
    <xdr:pic>
      <xdr:nvPicPr>
        <xdr:cNvPr id="8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397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850</xdr:row>
      <xdr:rowOff>0</xdr:rowOff>
    </xdr:from>
    <xdr:to>
      <xdr:col>1</xdr:col>
      <xdr:colOff>152400</xdr:colOff>
      <xdr:row>850</xdr:row>
      <xdr:rowOff>133350</xdr:rowOff>
    </xdr:to>
    <xdr:pic>
      <xdr:nvPicPr>
        <xdr:cNvPr id="8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415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851</xdr:row>
      <xdr:rowOff>0</xdr:rowOff>
    </xdr:from>
    <xdr:to>
      <xdr:col>1</xdr:col>
      <xdr:colOff>152400</xdr:colOff>
      <xdr:row>851</xdr:row>
      <xdr:rowOff>133350</xdr:rowOff>
    </xdr:to>
    <xdr:pic>
      <xdr:nvPicPr>
        <xdr:cNvPr id="8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432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852</xdr:row>
      <xdr:rowOff>0</xdr:rowOff>
    </xdr:from>
    <xdr:to>
      <xdr:col>1</xdr:col>
      <xdr:colOff>152400</xdr:colOff>
      <xdr:row>852</xdr:row>
      <xdr:rowOff>133350</xdr:rowOff>
    </xdr:to>
    <xdr:pic>
      <xdr:nvPicPr>
        <xdr:cNvPr id="8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449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853</xdr:row>
      <xdr:rowOff>0</xdr:rowOff>
    </xdr:from>
    <xdr:to>
      <xdr:col>1</xdr:col>
      <xdr:colOff>152400</xdr:colOff>
      <xdr:row>853</xdr:row>
      <xdr:rowOff>133350</xdr:rowOff>
    </xdr:to>
    <xdr:pic>
      <xdr:nvPicPr>
        <xdr:cNvPr id="8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46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854</xdr:row>
      <xdr:rowOff>0</xdr:rowOff>
    </xdr:from>
    <xdr:to>
      <xdr:col>1</xdr:col>
      <xdr:colOff>152400</xdr:colOff>
      <xdr:row>854</xdr:row>
      <xdr:rowOff>133350</xdr:rowOff>
    </xdr:to>
    <xdr:pic>
      <xdr:nvPicPr>
        <xdr:cNvPr id="8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483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855</xdr:row>
      <xdr:rowOff>0</xdr:rowOff>
    </xdr:from>
    <xdr:to>
      <xdr:col>1</xdr:col>
      <xdr:colOff>152400</xdr:colOff>
      <xdr:row>855</xdr:row>
      <xdr:rowOff>133350</xdr:rowOff>
    </xdr:to>
    <xdr:pic>
      <xdr:nvPicPr>
        <xdr:cNvPr id="8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500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856</xdr:row>
      <xdr:rowOff>0</xdr:rowOff>
    </xdr:from>
    <xdr:to>
      <xdr:col>1</xdr:col>
      <xdr:colOff>152400</xdr:colOff>
      <xdr:row>856</xdr:row>
      <xdr:rowOff>133350</xdr:rowOff>
    </xdr:to>
    <xdr:pic>
      <xdr:nvPicPr>
        <xdr:cNvPr id="8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518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857</xdr:row>
      <xdr:rowOff>0</xdr:rowOff>
    </xdr:from>
    <xdr:to>
      <xdr:col>1</xdr:col>
      <xdr:colOff>152400</xdr:colOff>
      <xdr:row>857</xdr:row>
      <xdr:rowOff>133350</xdr:rowOff>
    </xdr:to>
    <xdr:pic>
      <xdr:nvPicPr>
        <xdr:cNvPr id="8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535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858</xdr:row>
      <xdr:rowOff>0</xdr:rowOff>
    </xdr:from>
    <xdr:to>
      <xdr:col>1</xdr:col>
      <xdr:colOff>152400</xdr:colOff>
      <xdr:row>858</xdr:row>
      <xdr:rowOff>133350</xdr:rowOff>
    </xdr:to>
    <xdr:pic>
      <xdr:nvPicPr>
        <xdr:cNvPr id="8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552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859</xdr:row>
      <xdr:rowOff>0</xdr:rowOff>
    </xdr:from>
    <xdr:to>
      <xdr:col>1</xdr:col>
      <xdr:colOff>152400</xdr:colOff>
      <xdr:row>859</xdr:row>
      <xdr:rowOff>133350</xdr:rowOff>
    </xdr:to>
    <xdr:pic>
      <xdr:nvPicPr>
        <xdr:cNvPr id="8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569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860</xdr:row>
      <xdr:rowOff>0</xdr:rowOff>
    </xdr:from>
    <xdr:to>
      <xdr:col>1</xdr:col>
      <xdr:colOff>152400</xdr:colOff>
      <xdr:row>860</xdr:row>
      <xdr:rowOff>133350</xdr:rowOff>
    </xdr:to>
    <xdr:pic>
      <xdr:nvPicPr>
        <xdr:cNvPr id="8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586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861</xdr:row>
      <xdr:rowOff>0</xdr:rowOff>
    </xdr:from>
    <xdr:to>
      <xdr:col>1</xdr:col>
      <xdr:colOff>152400</xdr:colOff>
      <xdr:row>861</xdr:row>
      <xdr:rowOff>133350</xdr:rowOff>
    </xdr:to>
    <xdr:pic>
      <xdr:nvPicPr>
        <xdr:cNvPr id="8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603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862</xdr:row>
      <xdr:rowOff>0</xdr:rowOff>
    </xdr:from>
    <xdr:to>
      <xdr:col>1</xdr:col>
      <xdr:colOff>152400</xdr:colOff>
      <xdr:row>862</xdr:row>
      <xdr:rowOff>133350</xdr:rowOff>
    </xdr:to>
    <xdr:pic>
      <xdr:nvPicPr>
        <xdr:cNvPr id="8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620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863</xdr:row>
      <xdr:rowOff>0</xdr:rowOff>
    </xdr:from>
    <xdr:to>
      <xdr:col>1</xdr:col>
      <xdr:colOff>152400</xdr:colOff>
      <xdr:row>863</xdr:row>
      <xdr:rowOff>133350</xdr:rowOff>
    </xdr:to>
    <xdr:pic>
      <xdr:nvPicPr>
        <xdr:cNvPr id="8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63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864</xdr:row>
      <xdr:rowOff>0</xdr:rowOff>
    </xdr:from>
    <xdr:to>
      <xdr:col>1</xdr:col>
      <xdr:colOff>152400</xdr:colOff>
      <xdr:row>864</xdr:row>
      <xdr:rowOff>133350</xdr:rowOff>
    </xdr:to>
    <xdr:pic>
      <xdr:nvPicPr>
        <xdr:cNvPr id="8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655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865</xdr:row>
      <xdr:rowOff>0</xdr:rowOff>
    </xdr:from>
    <xdr:to>
      <xdr:col>1</xdr:col>
      <xdr:colOff>152400</xdr:colOff>
      <xdr:row>865</xdr:row>
      <xdr:rowOff>133350</xdr:rowOff>
    </xdr:to>
    <xdr:pic>
      <xdr:nvPicPr>
        <xdr:cNvPr id="8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672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866</xdr:row>
      <xdr:rowOff>0</xdr:rowOff>
    </xdr:from>
    <xdr:to>
      <xdr:col>1</xdr:col>
      <xdr:colOff>152400</xdr:colOff>
      <xdr:row>866</xdr:row>
      <xdr:rowOff>133350</xdr:rowOff>
    </xdr:to>
    <xdr:pic>
      <xdr:nvPicPr>
        <xdr:cNvPr id="8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689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867</xdr:row>
      <xdr:rowOff>0</xdr:rowOff>
    </xdr:from>
    <xdr:to>
      <xdr:col>1</xdr:col>
      <xdr:colOff>152400</xdr:colOff>
      <xdr:row>867</xdr:row>
      <xdr:rowOff>133350</xdr:rowOff>
    </xdr:to>
    <xdr:pic>
      <xdr:nvPicPr>
        <xdr:cNvPr id="8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706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868</xdr:row>
      <xdr:rowOff>0</xdr:rowOff>
    </xdr:from>
    <xdr:to>
      <xdr:col>1</xdr:col>
      <xdr:colOff>152400</xdr:colOff>
      <xdr:row>868</xdr:row>
      <xdr:rowOff>133350</xdr:rowOff>
    </xdr:to>
    <xdr:pic>
      <xdr:nvPicPr>
        <xdr:cNvPr id="8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723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869</xdr:row>
      <xdr:rowOff>0</xdr:rowOff>
    </xdr:from>
    <xdr:to>
      <xdr:col>1</xdr:col>
      <xdr:colOff>152400</xdr:colOff>
      <xdr:row>869</xdr:row>
      <xdr:rowOff>133350</xdr:rowOff>
    </xdr:to>
    <xdr:pic>
      <xdr:nvPicPr>
        <xdr:cNvPr id="8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740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870</xdr:row>
      <xdr:rowOff>0</xdr:rowOff>
    </xdr:from>
    <xdr:to>
      <xdr:col>1</xdr:col>
      <xdr:colOff>152400</xdr:colOff>
      <xdr:row>870</xdr:row>
      <xdr:rowOff>133350</xdr:rowOff>
    </xdr:to>
    <xdr:pic>
      <xdr:nvPicPr>
        <xdr:cNvPr id="8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758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871</xdr:row>
      <xdr:rowOff>0</xdr:rowOff>
    </xdr:from>
    <xdr:to>
      <xdr:col>1</xdr:col>
      <xdr:colOff>152400</xdr:colOff>
      <xdr:row>871</xdr:row>
      <xdr:rowOff>133350</xdr:rowOff>
    </xdr:to>
    <xdr:pic>
      <xdr:nvPicPr>
        <xdr:cNvPr id="8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775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872</xdr:row>
      <xdr:rowOff>0</xdr:rowOff>
    </xdr:from>
    <xdr:to>
      <xdr:col>1</xdr:col>
      <xdr:colOff>152400</xdr:colOff>
      <xdr:row>872</xdr:row>
      <xdr:rowOff>133350</xdr:rowOff>
    </xdr:to>
    <xdr:pic>
      <xdr:nvPicPr>
        <xdr:cNvPr id="8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792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873</xdr:row>
      <xdr:rowOff>0</xdr:rowOff>
    </xdr:from>
    <xdr:to>
      <xdr:col>1</xdr:col>
      <xdr:colOff>152400</xdr:colOff>
      <xdr:row>873</xdr:row>
      <xdr:rowOff>133350</xdr:rowOff>
    </xdr:to>
    <xdr:pic>
      <xdr:nvPicPr>
        <xdr:cNvPr id="8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80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874</xdr:row>
      <xdr:rowOff>0</xdr:rowOff>
    </xdr:from>
    <xdr:to>
      <xdr:col>1</xdr:col>
      <xdr:colOff>152400</xdr:colOff>
      <xdr:row>874</xdr:row>
      <xdr:rowOff>133350</xdr:rowOff>
    </xdr:to>
    <xdr:pic>
      <xdr:nvPicPr>
        <xdr:cNvPr id="8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826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875</xdr:row>
      <xdr:rowOff>0</xdr:rowOff>
    </xdr:from>
    <xdr:to>
      <xdr:col>1</xdr:col>
      <xdr:colOff>152400</xdr:colOff>
      <xdr:row>875</xdr:row>
      <xdr:rowOff>133350</xdr:rowOff>
    </xdr:to>
    <xdr:pic>
      <xdr:nvPicPr>
        <xdr:cNvPr id="8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843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876</xdr:row>
      <xdr:rowOff>0</xdr:rowOff>
    </xdr:from>
    <xdr:to>
      <xdr:col>1</xdr:col>
      <xdr:colOff>152400</xdr:colOff>
      <xdr:row>876</xdr:row>
      <xdr:rowOff>133350</xdr:rowOff>
    </xdr:to>
    <xdr:pic>
      <xdr:nvPicPr>
        <xdr:cNvPr id="8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860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877</xdr:row>
      <xdr:rowOff>0</xdr:rowOff>
    </xdr:from>
    <xdr:to>
      <xdr:col>1</xdr:col>
      <xdr:colOff>152400</xdr:colOff>
      <xdr:row>877</xdr:row>
      <xdr:rowOff>133350</xdr:rowOff>
    </xdr:to>
    <xdr:pic>
      <xdr:nvPicPr>
        <xdr:cNvPr id="8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878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878</xdr:row>
      <xdr:rowOff>0</xdr:rowOff>
    </xdr:from>
    <xdr:to>
      <xdr:col>1</xdr:col>
      <xdr:colOff>152400</xdr:colOff>
      <xdr:row>878</xdr:row>
      <xdr:rowOff>133350</xdr:rowOff>
    </xdr:to>
    <xdr:pic>
      <xdr:nvPicPr>
        <xdr:cNvPr id="8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895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879</xdr:row>
      <xdr:rowOff>0</xdr:rowOff>
    </xdr:from>
    <xdr:to>
      <xdr:col>1</xdr:col>
      <xdr:colOff>152400</xdr:colOff>
      <xdr:row>879</xdr:row>
      <xdr:rowOff>133350</xdr:rowOff>
    </xdr:to>
    <xdr:pic>
      <xdr:nvPicPr>
        <xdr:cNvPr id="8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912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880</xdr:row>
      <xdr:rowOff>0</xdr:rowOff>
    </xdr:from>
    <xdr:to>
      <xdr:col>1</xdr:col>
      <xdr:colOff>152400</xdr:colOff>
      <xdr:row>880</xdr:row>
      <xdr:rowOff>133350</xdr:rowOff>
    </xdr:to>
    <xdr:pic>
      <xdr:nvPicPr>
        <xdr:cNvPr id="8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929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881</xdr:row>
      <xdr:rowOff>0</xdr:rowOff>
    </xdr:from>
    <xdr:to>
      <xdr:col>1</xdr:col>
      <xdr:colOff>152400</xdr:colOff>
      <xdr:row>881</xdr:row>
      <xdr:rowOff>133350</xdr:rowOff>
    </xdr:to>
    <xdr:pic>
      <xdr:nvPicPr>
        <xdr:cNvPr id="8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946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882</xdr:row>
      <xdr:rowOff>0</xdr:rowOff>
    </xdr:from>
    <xdr:to>
      <xdr:col>1</xdr:col>
      <xdr:colOff>152400</xdr:colOff>
      <xdr:row>882</xdr:row>
      <xdr:rowOff>133350</xdr:rowOff>
    </xdr:to>
    <xdr:pic>
      <xdr:nvPicPr>
        <xdr:cNvPr id="8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963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883</xdr:row>
      <xdr:rowOff>0</xdr:rowOff>
    </xdr:from>
    <xdr:to>
      <xdr:col>1</xdr:col>
      <xdr:colOff>152400</xdr:colOff>
      <xdr:row>883</xdr:row>
      <xdr:rowOff>133350</xdr:rowOff>
    </xdr:to>
    <xdr:pic>
      <xdr:nvPicPr>
        <xdr:cNvPr id="8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98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884</xdr:row>
      <xdr:rowOff>0</xdr:rowOff>
    </xdr:from>
    <xdr:to>
      <xdr:col>1</xdr:col>
      <xdr:colOff>152400</xdr:colOff>
      <xdr:row>884</xdr:row>
      <xdr:rowOff>133350</xdr:rowOff>
    </xdr:to>
    <xdr:pic>
      <xdr:nvPicPr>
        <xdr:cNvPr id="8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4998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885</xdr:row>
      <xdr:rowOff>0</xdr:rowOff>
    </xdr:from>
    <xdr:to>
      <xdr:col>1</xdr:col>
      <xdr:colOff>152400</xdr:colOff>
      <xdr:row>885</xdr:row>
      <xdr:rowOff>133350</xdr:rowOff>
    </xdr:to>
    <xdr:pic>
      <xdr:nvPicPr>
        <xdr:cNvPr id="8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015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886</xdr:row>
      <xdr:rowOff>0</xdr:rowOff>
    </xdr:from>
    <xdr:to>
      <xdr:col>1</xdr:col>
      <xdr:colOff>152400</xdr:colOff>
      <xdr:row>886</xdr:row>
      <xdr:rowOff>133350</xdr:rowOff>
    </xdr:to>
    <xdr:pic>
      <xdr:nvPicPr>
        <xdr:cNvPr id="8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032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887</xdr:row>
      <xdr:rowOff>0</xdr:rowOff>
    </xdr:from>
    <xdr:to>
      <xdr:col>1</xdr:col>
      <xdr:colOff>152400</xdr:colOff>
      <xdr:row>887</xdr:row>
      <xdr:rowOff>133350</xdr:rowOff>
    </xdr:to>
    <xdr:pic>
      <xdr:nvPicPr>
        <xdr:cNvPr id="8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049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888</xdr:row>
      <xdr:rowOff>0</xdr:rowOff>
    </xdr:from>
    <xdr:to>
      <xdr:col>1</xdr:col>
      <xdr:colOff>152400</xdr:colOff>
      <xdr:row>888</xdr:row>
      <xdr:rowOff>133350</xdr:rowOff>
    </xdr:to>
    <xdr:pic>
      <xdr:nvPicPr>
        <xdr:cNvPr id="8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066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889</xdr:row>
      <xdr:rowOff>0</xdr:rowOff>
    </xdr:from>
    <xdr:to>
      <xdr:col>1</xdr:col>
      <xdr:colOff>152400</xdr:colOff>
      <xdr:row>889</xdr:row>
      <xdr:rowOff>133350</xdr:rowOff>
    </xdr:to>
    <xdr:pic>
      <xdr:nvPicPr>
        <xdr:cNvPr id="8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083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890</xdr:row>
      <xdr:rowOff>0</xdr:rowOff>
    </xdr:from>
    <xdr:to>
      <xdr:col>1</xdr:col>
      <xdr:colOff>152400</xdr:colOff>
      <xdr:row>890</xdr:row>
      <xdr:rowOff>133350</xdr:rowOff>
    </xdr:to>
    <xdr:pic>
      <xdr:nvPicPr>
        <xdr:cNvPr id="8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100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891</xdr:row>
      <xdr:rowOff>0</xdr:rowOff>
    </xdr:from>
    <xdr:to>
      <xdr:col>1</xdr:col>
      <xdr:colOff>152400</xdr:colOff>
      <xdr:row>891</xdr:row>
      <xdr:rowOff>133350</xdr:rowOff>
    </xdr:to>
    <xdr:pic>
      <xdr:nvPicPr>
        <xdr:cNvPr id="8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118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892</xdr:row>
      <xdr:rowOff>0</xdr:rowOff>
    </xdr:from>
    <xdr:to>
      <xdr:col>1</xdr:col>
      <xdr:colOff>152400</xdr:colOff>
      <xdr:row>892</xdr:row>
      <xdr:rowOff>133350</xdr:rowOff>
    </xdr:to>
    <xdr:pic>
      <xdr:nvPicPr>
        <xdr:cNvPr id="8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135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893</xdr:row>
      <xdr:rowOff>0</xdr:rowOff>
    </xdr:from>
    <xdr:to>
      <xdr:col>1</xdr:col>
      <xdr:colOff>152400</xdr:colOff>
      <xdr:row>893</xdr:row>
      <xdr:rowOff>133350</xdr:rowOff>
    </xdr:to>
    <xdr:pic>
      <xdr:nvPicPr>
        <xdr:cNvPr id="8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15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894</xdr:row>
      <xdr:rowOff>0</xdr:rowOff>
    </xdr:from>
    <xdr:to>
      <xdr:col>1</xdr:col>
      <xdr:colOff>152400</xdr:colOff>
      <xdr:row>894</xdr:row>
      <xdr:rowOff>133350</xdr:rowOff>
    </xdr:to>
    <xdr:pic>
      <xdr:nvPicPr>
        <xdr:cNvPr id="8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169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895</xdr:row>
      <xdr:rowOff>0</xdr:rowOff>
    </xdr:from>
    <xdr:to>
      <xdr:col>1</xdr:col>
      <xdr:colOff>152400</xdr:colOff>
      <xdr:row>895</xdr:row>
      <xdr:rowOff>133350</xdr:rowOff>
    </xdr:to>
    <xdr:pic>
      <xdr:nvPicPr>
        <xdr:cNvPr id="8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186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896</xdr:row>
      <xdr:rowOff>0</xdr:rowOff>
    </xdr:from>
    <xdr:to>
      <xdr:col>1</xdr:col>
      <xdr:colOff>152400</xdr:colOff>
      <xdr:row>896</xdr:row>
      <xdr:rowOff>133350</xdr:rowOff>
    </xdr:to>
    <xdr:pic>
      <xdr:nvPicPr>
        <xdr:cNvPr id="8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203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897</xdr:row>
      <xdr:rowOff>0</xdr:rowOff>
    </xdr:from>
    <xdr:to>
      <xdr:col>1</xdr:col>
      <xdr:colOff>152400</xdr:colOff>
      <xdr:row>897</xdr:row>
      <xdr:rowOff>133350</xdr:rowOff>
    </xdr:to>
    <xdr:pic>
      <xdr:nvPicPr>
        <xdr:cNvPr id="8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220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898</xdr:row>
      <xdr:rowOff>0</xdr:rowOff>
    </xdr:from>
    <xdr:to>
      <xdr:col>1</xdr:col>
      <xdr:colOff>152400</xdr:colOff>
      <xdr:row>898</xdr:row>
      <xdr:rowOff>133350</xdr:rowOff>
    </xdr:to>
    <xdr:pic>
      <xdr:nvPicPr>
        <xdr:cNvPr id="8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238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899</xdr:row>
      <xdr:rowOff>0</xdr:rowOff>
    </xdr:from>
    <xdr:to>
      <xdr:col>1</xdr:col>
      <xdr:colOff>152400</xdr:colOff>
      <xdr:row>899</xdr:row>
      <xdr:rowOff>133350</xdr:rowOff>
    </xdr:to>
    <xdr:pic>
      <xdr:nvPicPr>
        <xdr:cNvPr id="9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255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900</xdr:row>
      <xdr:rowOff>0</xdr:rowOff>
    </xdr:from>
    <xdr:to>
      <xdr:col>1</xdr:col>
      <xdr:colOff>152400</xdr:colOff>
      <xdr:row>900</xdr:row>
      <xdr:rowOff>133350</xdr:rowOff>
    </xdr:to>
    <xdr:pic>
      <xdr:nvPicPr>
        <xdr:cNvPr id="9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272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901</xdr:row>
      <xdr:rowOff>0</xdr:rowOff>
    </xdr:from>
    <xdr:to>
      <xdr:col>1</xdr:col>
      <xdr:colOff>152400</xdr:colOff>
      <xdr:row>901</xdr:row>
      <xdr:rowOff>133350</xdr:rowOff>
    </xdr:to>
    <xdr:pic>
      <xdr:nvPicPr>
        <xdr:cNvPr id="9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289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1</xdr:col>
      <xdr:colOff>152400</xdr:colOff>
      <xdr:row>902</xdr:row>
      <xdr:rowOff>133350</xdr:rowOff>
    </xdr:to>
    <xdr:pic>
      <xdr:nvPicPr>
        <xdr:cNvPr id="9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306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903</xdr:row>
      <xdr:rowOff>0</xdr:rowOff>
    </xdr:from>
    <xdr:to>
      <xdr:col>1</xdr:col>
      <xdr:colOff>152400</xdr:colOff>
      <xdr:row>903</xdr:row>
      <xdr:rowOff>133350</xdr:rowOff>
    </xdr:to>
    <xdr:pic>
      <xdr:nvPicPr>
        <xdr:cNvPr id="9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32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904</xdr:row>
      <xdr:rowOff>0</xdr:rowOff>
    </xdr:from>
    <xdr:to>
      <xdr:col>1</xdr:col>
      <xdr:colOff>152400</xdr:colOff>
      <xdr:row>904</xdr:row>
      <xdr:rowOff>133350</xdr:rowOff>
    </xdr:to>
    <xdr:pic>
      <xdr:nvPicPr>
        <xdr:cNvPr id="9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340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905</xdr:row>
      <xdr:rowOff>0</xdr:rowOff>
    </xdr:from>
    <xdr:to>
      <xdr:col>1</xdr:col>
      <xdr:colOff>152400</xdr:colOff>
      <xdr:row>905</xdr:row>
      <xdr:rowOff>133350</xdr:rowOff>
    </xdr:to>
    <xdr:pic>
      <xdr:nvPicPr>
        <xdr:cNvPr id="9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358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906</xdr:row>
      <xdr:rowOff>0</xdr:rowOff>
    </xdr:from>
    <xdr:to>
      <xdr:col>1</xdr:col>
      <xdr:colOff>152400</xdr:colOff>
      <xdr:row>906</xdr:row>
      <xdr:rowOff>133350</xdr:rowOff>
    </xdr:to>
    <xdr:pic>
      <xdr:nvPicPr>
        <xdr:cNvPr id="9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375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907</xdr:row>
      <xdr:rowOff>0</xdr:rowOff>
    </xdr:from>
    <xdr:to>
      <xdr:col>1</xdr:col>
      <xdr:colOff>152400</xdr:colOff>
      <xdr:row>907</xdr:row>
      <xdr:rowOff>133350</xdr:rowOff>
    </xdr:to>
    <xdr:pic>
      <xdr:nvPicPr>
        <xdr:cNvPr id="9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392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908</xdr:row>
      <xdr:rowOff>0</xdr:rowOff>
    </xdr:from>
    <xdr:to>
      <xdr:col>1</xdr:col>
      <xdr:colOff>152400</xdr:colOff>
      <xdr:row>908</xdr:row>
      <xdr:rowOff>133350</xdr:rowOff>
    </xdr:to>
    <xdr:pic>
      <xdr:nvPicPr>
        <xdr:cNvPr id="9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409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909</xdr:row>
      <xdr:rowOff>0</xdr:rowOff>
    </xdr:from>
    <xdr:to>
      <xdr:col>1</xdr:col>
      <xdr:colOff>152400</xdr:colOff>
      <xdr:row>909</xdr:row>
      <xdr:rowOff>133350</xdr:rowOff>
    </xdr:to>
    <xdr:pic>
      <xdr:nvPicPr>
        <xdr:cNvPr id="9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426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910</xdr:row>
      <xdr:rowOff>0</xdr:rowOff>
    </xdr:from>
    <xdr:to>
      <xdr:col>1</xdr:col>
      <xdr:colOff>152400</xdr:colOff>
      <xdr:row>910</xdr:row>
      <xdr:rowOff>133350</xdr:rowOff>
    </xdr:to>
    <xdr:pic>
      <xdr:nvPicPr>
        <xdr:cNvPr id="9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443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911</xdr:row>
      <xdr:rowOff>0</xdr:rowOff>
    </xdr:from>
    <xdr:to>
      <xdr:col>1</xdr:col>
      <xdr:colOff>152400</xdr:colOff>
      <xdr:row>911</xdr:row>
      <xdr:rowOff>133350</xdr:rowOff>
    </xdr:to>
    <xdr:pic>
      <xdr:nvPicPr>
        <xdr:cNvPr id="9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460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912</xdr:row>
      <xdr:rowOff>0</xdr:rowOff>
    </xdr:from>
    <xdr:to>
      <xdr:col>1</xdr:col>
      <xdr:colOff>152400</xdr:colOff>
      <xdr:row>912</xdr:row>
      <xdr:rowOff>133350</xdr:rowOff>
    </xdr:to>
    <xdr:pic>
      <xdr:nvPicPr>
        <xdr:cNvPr id="9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478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913</xdr:row>
      <xdr:rowOff>0</xdr:rowOff>
    </xdr:from>
    <xdr:to>
      <xdr:col>1</xdr:col>
      <xdr:colOff>152400</xdr:colOff>
      <xdr:row>913</xdr:row>
      <xdr:rowOff>133350</xdr:rowOff>
    </xdr:to>
    <xdr:pic>
      <xdr:nvPicPr>
        <xdr:cNvPr id="9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49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914</xdr:row>
      <xdr:rowOff>0</xdr:rowOff>
    </xdr:from>
    <xdr:to>
      <xdr:col>1</xdr:col>
      <xdr:colOff>152400</xdr:colOff>
      <xdr:row>914</xdr:row>
      <xdr:rowOff>133350</xdr:rowOff>
    </xdr:to>
    <xdr:pic>
      <xdr:nvPicPr>
        <xdr:cNvPr id="9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512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915</xdr:row>
      <xdr:rowOff>0</xdr:rowOff>
    </xdr:from>
    <xdr:to>
      <xdr:col>1</xdr:col>
      <xdr:colOff>152400</xdr:colOff>
      <xdr:row>915</xdr:row>
      <xdr:rowOff>133350</xdr:rowOff>
    </xdr:to>
    <xdr:pic>
      <xdr:nvPicPr>
        <xdr:cNvPr id="9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529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916</xdr:row>
      <xdr:rowOff>0</xdr:rowOff>
    </xdr:from>
    <xdr:to>
      <xdr:col>1</xdr:col>
      <xdr:colOff>152400</xdr:colOff>
      <xdr:row>916</xdr:row>
      <xdr:rowOff>133350</xdr:rowOff>
    </xdr:to>
    <xdr:pic>
      <xdr:nvPicPr>
        <xdr:cNvPr id="9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546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917</xdr:row>
      <xdr:rowOff>0</xdr:rowOff>
    </xdr:from>
    <xdr:to>
      <xdr:col>1</xdr:col>
      <xdr:colOff>152400</xdr:colOff>
      <xdr:row>917</xdr:row>
      <xdr:rowOff>133350</xdr:rowOff>
    </xdr:to>
    <xdr:pic>
      <xdr:nvPicPr>
        <xdr:cNvPr id="9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563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918</xdr:row>
      <xdr:rowOff>0</xdr:rowOff>
    </xdr:from>
    <xdr:to>
      <xdr:col>1</xdr:col>
      <xdr:colOff>152400</xdr:colOff>
      <xdr:row>918</xdr:row>
      <xdr:rowOff>133350</xdr:rowOff>
    </xdr:to>
    <xdr:pic>
      <xdr:nvPicPr>
        <xdr:cNvPr id="9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580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919</xdr:row>
      <xdr:rowOff>0</xdr:rowOff>
    </xdr:from>
    <xdr:to>
      <xdr:col>1</xdr:col>
      <xdr:colOff>152400</xdr:colOff>
      <xdr:row>919</xdr:row>
      <xdr:rowOff>133350</xdr:rowOff>
    </xdr:to>
    <xdr:pic>
      <xdr:nvPicPr>
        <xdr:cNvPr id="9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598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920</xdr:row>
      <xdr:rowOff>0</xdr:rowOff>
    </xdr:from>
    <xdr:to>
      <xdr:col>1</xdr:col>
      <xdr:colOff>152400</xdr:colOff>
      <xdr:row>920</xdr:row>
      <xdr:rowOff>133350</xdr:rowOff>
    </xdr:to>
    <xdr:pic>
      <xdr:nvPicPr>
        <xdr:cNvPr id="9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615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921</xdr:row>
      <xdr:rowOff>0</xdr:rowOff>
    </xdr:from>
    <xdr:to>
      <xdr:col>1</xdr:col>
      <xdr:colOff>152400</xdr:colOff>
      <xdr:row>921</xdr:row>
      <xdr:rowOff>133350</xdr:rowOff>
    </xdr:to>
    <xdr:pic>
      <xdr:nvPicPr>
        <xdr:cNvPr id="9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632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922</xdr:row>
      <xdr:rowOff>0</xdr:rowOff>
    </xdr:from>
    <xdr:to>
      <xdr:col>1</xdr:col>
      <xdr:colOff>152400</xdr:colOff>
      <xdr:row>922</xdr:row>
      <xdr:rowOff>133350</xdr:rowOff>
    </xdr:to>
    <xdr:pic>
      <xdr:nvPicPr>
        <xdr:cNvPr id="9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649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133350</xdr:rowOff>
    </xdr:to>
    <xdr:pic>
      <xdr:nvPicPr>
        <xdr:cNvPr id="9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66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924</xdr:row>
      <xdr:rowOff>0</xdr:rowOff>
    </xdr:from>
    <xdr:to>
      <xdr:col>1</xdr:col>
      <xdr:colOff>152400</xdr:colOff>
      <xdr:row>924</xdr:row>
      <xdr:rowOff>133350</xdr:rowOff>
    </xdr:to>
    <xdr:pic>
      <xdr:nvPicPr>
        <xdr:cNvPr id="9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683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925</xdr:row>
      <xdr:rowOff>0</xdr:rowOff>
    </xdr:from>
    <xdr:to>
      <xdr:col>1</xdr:col>
      <xdr:colOff>152400</xdr:colOff>
      <xdr:row>925</xdr:row>
      <xdr:rowOff>133350</xdr:rowOff>
    </xdr:to>
    <xdr:pic>
      <xdr:nvPicPr>
        <xdr:cNvPr id="9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701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926</xdr:row>
      <xdr:rowOff>0</xdr:rowOff>
    </xdr:from>
    <xdr:to>
      <xdr:col>1</xdr:col>
      <xdr:colOff>152400</xdr:colOff>
      <xdr:row>926</xdr:row>
      <xdr:rowOff>133350</xdr:rowOff>
    </xdr:to>
    <xdr:pic>
      <xdr:nvPicPr>
        <xdr:cNvPr id="9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718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927</xdr:row>
      <xdr:rowOff>0</xdr:rowOff>
    </xdr:from>
    <xdr:to>
      <xdr:col>1</xdr:col>
      <xdr:colOff>152400</xdr:colOff>
      <xdr:row>927</xdr:row>
      <xdr:rowOff>133350</xdr:rowOff>
    </xdr:to>
    <xdr:pic>
      <xdr:nvPicPr>
        <xdr:cNvPr id="9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735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928</xdr:row>
      <xdr:rowOff>0</xdr:rowOff>
    </xdr:from>
    <xdr:to>
      <xdr:col>1</xdr:col>
      <xdr:colOff>152400</xdr:colOff>
      <xdr:row>928</xdr:row>
      <xdr:rowOff>133350</xdr:rowOff>
    </xdr:to>
    <xdr:pic>
      <xdr:nvPicPr>
        <xdr:cNvPr id="9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752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929</xdr:row>
      <xdr:rowOff>0</xdr:rowOff>
    </xdr:from>
    <xdr:to>
      <xdr:col>1</xdr:col>
      <xdr:colOff>152400</xdr:colOff>
      <xdr:row>929</xdr:row>
      <xdr:rowOff>133350</xdr:rowOff>
    </xdr:to>
    <xdr:pic>
      <xdr:nvPicPr>
        <xdr:cNvPr id="9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769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930</xdr:row>
      <xdr:rowOff>0</xdr:rowOff>
    </xdr:from>
    <xdr:to>
      <xdr:col>1</xdr:col>
      <xdr:colOff>152400</xdr:colOff>
      <xdr:row>930</xdr:row>
      <xdr:rowOff>133350</xdr:rowOff>
    </xdr:to>
    <xdr:pic>
      <xdr:nvPicPr>
        <xdr:cNvPr id="9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786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931</xdr:row>
      <xdr:rowOff>0</xdr:rowOff>
    </xdr:from>
    <xdr:to>
      <xdr:col>1</xdr:col>
      <xdr:colOff>152400</xdr:colOff>
      <xdr:row>931</xdr:row>
      <xdr:rowOff>133350</xdr:rowOff>
    </xdr:to>
    <xdr:pic>
      <xdr:nvPicPr>
        <xdr:cNvPr id="9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803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932</xdr:row>
      <xdr:rowOff>0</xdr:rowOff>
    </xdr:from>
    <xdr:to>
      <xdr:col>1</xdr:col>
      <xdr:colOff>152400</xdr:colOff>
      <xdr:row>932</xdr:row>
      <xdr:rowOff>133350</xdr:rowOff>
    </xdr:to>
    <xdr:pic>
      <xdr:nvPicPr>
        <xdr:cNvPr id="9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821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933</xdr:row>
      <xdr:rowOff>0</xdr:rowOff>
    </xdr:from>
    <xdr:to>
      <xdr:col>1</xdr:col>
      <xdr:colOff>152400</xdr:colOff>
      <xdr:row>933</xdr:row>
      <xdr:rowOff>133350</xdr:rowOff>
    </xdr:to>
    <xdr:pic>
      <xdr:nvPicPr>
        <xdr:cNvPr id="9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83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934</xdr:row>
      <xdr:rowOff>0</xdr:rowOff>
    </xdr:from>
    <xdr:to>
      <xdr:col>1</xdr:col>
      <xdr:colOff>152400</xdr:colOff>
      <xdr:row>934</xdr:row>
      <xdr:rowOff>133350</xdr:rowOff>
    </xdr:to>
    <xdr:pic>
      <xdr:nvPicPr>
        <xdr:cNvPr id="9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855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935</xdr:row>
      <xdr:rowOff>0</xdr:rowOff>
    </xdr:from>
    <xdr:to>
      <xdr:col>1</xdr:col>
      <xdr:colOff>152400</xdr:colOff>
      <xdr:row>935</xdr:row>
      <xdr:rowOff>133350</xdr:rowOff>
    </xdr:to>
    <xdr:pic>
      <xdr:nvPicPr>
        <xdr:cNvPr id="9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872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936</xdr:row>
      <xdr:rowOff>0</xdr:rowOff>
    </xdr:from>
    <xdr:to>
      <xdr:col>1</xdr:col>
      <xdr:colOff>152400</xdr:colOff>
      <xdr:row>936</xdr:row>
      <xdr:rowOff>133350</xdr:rowOff>
    </xdr:to>
    <xdr:pic>
      <xdr:nvPicPr>
        <xdr:cNvPr id="9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889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937</xdr:row>
      <xdr:rowOff>0</xdr:rowOff>
    </xdr:from>
    <xdr:to>
      <xdr:col>1</xdr:col>
      <xdr:colOff>152400</xdr:colOff>
      <xdr:row>937</xdr:row>
      <xdr:rowOff>133350</xdr:rowOff>
    </xdr:to>
    <xdr:pic>
      <xdr:nvPicPr>
        <xdr:cNvPr id="9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906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938</xdr:row>
      <xdr:rowOff>0</xdr:rowOff>
    </xdr:from>
    <xdr:to>
      <xdr:col>1</xdr:col>
      <xdr:colOff>152400</xdr:colOff>
      <xdr:row>938</xdr:row>
      <xdr:rowOff>133350</xdr:rowOff>
    </xdr:to>
    <xdr:pic>
      <xdr:nvPicPr>
        <xdr:cNvPr id="9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923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939</xdr:row>
      <xdr:rowOff>0</xdr:rowOff>
    </xdr:from>
    <xdr:to>
      <xdr:col>1</xdr:col>
      <xdr:colOff>152400</xdr:colOff>
      <xdr:row>939</xdr:row>
      <xdr:rowOff>133350</xdr:rowOff>
    </xdr:to>
    <xdr:pic>
      <xdr:nvPicPr>
        <xdr:cNvPr id="9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941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940</xdr:row>
      <xdr:rowOff>0</xdr:rowOff>
    </xdr:from>
    <xdr:to>
      <xdr:col>1</xdr:col>
      <xdr:colOff>152400</xdr:colOff>
      <xdr:row>940</xdr:row>
      <xdr:rowOff>133350</xdr:rowOff>
    </xdr:to>
    <xdr:pic>
      <xdr:nvPicPr>
        <xdr:cNvPr id="9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958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941</xdr:row>
      <xdr:rowOff>0</xdr:rowOff>
    </xdr:from>
    <xdr:to>
      <xdr:col>1</xdr:col>
      <xdr:colOff>152400</xdr:colOff>
      <xdr:row>941</xdr:row>
      <xdr:rowOff>133350</xdr:rowOff>
    </xdr:to>
    <xdr:pic>
      <xdr:nvPicPr>
        <xdr:cNvPr id="9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975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942</xdr:row>
      <xdr:rowOff>0</xdr:rowOff>
    </xdr:from>
    <xdr:to>
      <xdr:col>1</xdr:col>
      <xdr:colOff>152400</xdr:colOff>
      <xdr:row>942</xdr:row>
      <xdr:rowOff>133350</xdr:rowOff>
    </xdr:to>
    <xdr:pic>
      <xdr:nvPicPr>
        <xdr:cNvPr id="9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992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943</xdr:row>
      <xdr:rowOff>0</xdr:rowOff>
    </xdr:from>
    <xdr:to>
      <xdr:col>1</xdr:col>
      <xdr:colOff>152400</xdr:colOff>
      <xdr:row>943</xdr:row>
      <xdr:rowOff>133350</xdr:rowOff>
    </xdr:to>
    <xdr:pic>
      <xdr:nvPicPr>
        <xdr:cNvPr id="9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00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944</xdr:row>
      <xdr:rowOff>0</xdr:rowOff>
    </xdr:from>
    <xdr:to>
      <xdr:col>1</xdr:col>
      <xdr:colOff>152400</xdr:colOff>
      <xdr:row>944</xdr:row>
      <xdr:rowOff>133350</xdr:rowOff>
    </xdr:to>
    <xdr:pic>
      <xdr:nvPicPr>
        <xdr:cNvPr id="9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026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945</xdr:row>
      <xdr:rowOff>0</xdr:rowOff>
    </xdr:from>
    <xdr:to>
      <xdr:col>1</xdr:col>
      <xdr:colOff>152400</xdr:colOff>
      <xdr:row>945</xdr:row>
      <xdr:rowOff>133350</xdr:rowOff>
    </xdr:to>
    <xdr:pic>
      <xdr:nvPicPr>
        <xdr:cNvPr id="9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043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946</xdr:row>
      <xdr:rowOff>0</xdr:rowOff>
    </xdr:from>
    <xdr:to>
      <xdr:col>1</xdr:col>
      <xdr:colOff>152400</xdr:colOff>
      <xdr:row>946</xdr:row>
      <xdr:rowOff>133350</xdr:rowOff>
    </xdr:to>
    <xdr:pic>
      <xdr:nvPicPr>
        <xdr:cNvPr id="9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061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947</xdr:row>
      <xdr:rowOff>0</xdr:rowOff>
    </xdr:from>
    <xdr:to>
      <xdr:col>1</xdr:col>
      <xdr:colOff>152400</xdr:colOff>
      <xdr:row>947</xdr:row>
      <xdr:rowOff>133350</xdr:rowOff>
    </xdr:to>
    <xdr:pic>
      <xdr:nvPicPr>
        <xdr:cNvPr id="9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078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948</xdr:row>
      <xdr:rowOff>0</xdr:rowOff>
    </xdr:from>
    <xdr:to>
      <xdr:col>1</xdr:col>
      <xdr:colOff>152400</xdr:colOff>
      <xdr:row>948</xdr:row>
      <xdr:rowOff>133350</xdr:rowOff>
    </xdr:to>
    <xdr:pic>
      <xdr:nvPicPr>
        <xdr:cNvPr id="9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095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949</xdr:row>
      <xdr:rowOff>0</xdr:rowOff>
    </xdr:from>
    <xdr:to>
      <xdr:col>1</xdr:col>
      <xdr:colOff>152400</xdr:colOff>
      <xdr:row>949</xdr:row>
      <xdr:rowOff>133350</xdr:rowOff>
    </xdr:to>
    <xdr:pic>
      <xdr:nvPicPr>
        <xdr:cNvPr id="9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112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950</xdr:row>
      <xdr:rowOff>0</xdr:rowOff>
    </xdr:from>
    <xdr:to>
      <xdr:col>1</xdr:col>
      <xdr:colOff>152400</xdr:colOff>
      <xdr:row>950</xdr:row>
      <xdr:rowOff>133350</xdr:rowOff>
    </xdr:to>
    <xdr:pic>
      <xdr:nvPicPr>
        <xdr:cNvPr id="9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129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951</xdr:row>
      <xdr:rowOff>0</xdr:rowOff>
    </xdr:from>
    <xdr:to>
      <xdr:col>1</xdr:col>
      <xdr:colOff>152400</xdr:colOff>
      <xdr:row>951</xdr:row>
      <xdr:rowOff>133350</xdr:rowOff>
    </xdr:to>
    <xdr:pic>
      <xdr:nvPicPr>
        <xdr:cNvPr id="9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146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952</xdr:row>
      <xdr:rowOff>0</xdr:rowOff>
    </xdr:from>
    <xdr:to>
      <xdr:col>1</xdr:col>
      <xdr:colOff>152400</xdr:colOff>
      <xdr:row>952</xdr:row>
      <xdr:rowOff>133350</xdr:rowOff>
    </xdr:to>
    <xdr:pic>
      <xdr:nvPicPr>
        <xdr:cNvPr id="9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163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953</xdr:row>
      <xdr:rowOff>0</xdr:rowOff>
    </xdr:from>
    <xdr:to>
      <xdr:col>1</xdr:col>
      <xdr:colOff>152400</xdr:colOff>
      <xdr:row>953</xdr:row>
      <xdr:rowOff>133350</xdr:rowOff>
    </xdr:to>
    <xdr:pic>
      <xdr:nvPicPr>
        <xdr:cNvPr id="9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18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954</xdr:row>
      <xdr:rowOff>0</xdr:rowOff>
    </xdr:from>
    <xdr:to>
      <xdr:col>1</xdr:col>
      <xdr:colOff>152400</xdr:colOff>
      <xdr:row>954</xdr:row>
      <xdr:rowOff>133350</xdr:rowOff>
    </xdr:to>
    <xdr:pic>
      <xdr:nvPicPr>
        <xdr:cNvPr id="9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198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955</xdr:row>
      <xdr:rowOff>0</xdr:rowOff>
    </xdr:from>
    <xdr:to>
      <xdr:col>1</xdr:col>
      <xdr:colOff>152400</xdr:colOff>
      <xdr:row>955</xdr:row>
      <xdr:rowOff>133350</xdr:rowOff>
    </xdr:to>
    <xdr:pic>
      <xdr:nvPicPr>
        <xdr:cNvPr id="9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215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956</xdr:row>
      <xdr:rowOff>0</xdr:rowOff>
    </xdr:from>
    <xdr:to>
      <xdr:col>1</xdr:col>
      <xdr:colOff>152400</xdr:colOff>
      <xdr:row>956</xdr:row>
      <xdr:rowOff>133350</xdr:rowOff>
    </xdr:to>
    <xdr:pic>
      <xdr:nvPicPr>
        <xdr:cNvPr id="9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232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957</xdr:row>
      <xdr:rowOff>0</xdr:rowOff>
    </xdr:from>
    <xdr:to>
      <xdr:col>1</xdr:col>
      <xdr:colOff>152400</xdr:colOff>
      <xdr:row>957</xdr:row>
      <xdr:rowOff>133350</xdr:rowOff>
    </xdr:to>
    <xdr:pic>
      <xdr:nvPicPr>
        <xdr:cNvPr id="9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249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958</xdr:row>
      <xdr:rowOff>0</xdr:rowOff>
    </xdr:from>
    <xdr:to>
      <xdr:col>1</xdr:col>
      <xdr:colOff>152400</xdr:colOff>
      <xdr:row>958</xdr:row>
      <xdr:rowOff>133350</xdr:rowOff>
    </xdr:to>
    <xdr:pic>
      <xdr:nvPicPr>
        <xdr:cNvPr id="9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266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959</xdr:row>
      <xdr:rowOff>0</xdr:rowOff>
    </xdr:from>
    <xdr:to>
      <xdr:col>1</xdr:col>
      <xdr:colOff>152400</xdr:colOff>
      <xdr:row>959</xdr:row>
      <xdr:rowOff>133350</xdr:rowOff>
    </xdr:to>
    <xdr:pic>
      <xdr:nvPicPr>
        <xdr:cNvPr id="9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283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960</xdr:row>
      <xdr:rowOff>0</xdr:rowOff>
    </xdr:from>
    <xdr:to>
      <xdr:col>1</xdr:col>
      <xdr:colOff>152400</xdr:colOff>
      <xdr:row>960</xdr:row>
      <xdr:rowOff>133350</xdr:rowOff>
    </xdr:to>
    <xdr:pic>
      <xdr:nvPicPr>
        <xdr:cNvPr id="9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301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961</xdr:row>
      <xdr:rowOff>0</xdr:rowOff>
    </xdr:from>
    <xdr:to>
      <xdr:col>1</xdr:col>
      <xdr:colOff>152400</xdr:colOff>
      <xdr:row>961</xdr:row>
      <xdr:rowOff>133350</xdr:rowOff>
    </xdr:to>
    <xdr:pic>
      <xdr:nvPicPr>
        <xdr:cNvPr id="9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318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962</xdr:row>
      <xdr:rowOff>0</xdr:rowOff>
    </xdr:from>
    <xdr:to>
      <xdr:col>1</xdr:col>
      <xdr:colOff>152400</xdr:colOff>
      <xdr:row>962</xdr:row>
      <xdr:rowOff>133350</xdr:rowOff>
    </xdr:to>
    <xdr:pic>
      <xdr:nvPicPr>
        <xdr:cNvPr id="9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335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963</xdr:row>
      <xdr:rowOff>0</xdr:rowOff>
    </xdr:from>
    <xdr:to>
      <xdr:col>1</xdr:col>
      <xdr:colOff>152400</xdr:colOff>
      <xdr:row>963</xdr:row>
      <xdr:rowOff>133350</xdr:rowOff>
    </xdr:to>
    <xdr:pic>
      <xdr:nvPicPr>
        <xdr:cNvPr id="9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35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964</xdr:row>
      <xdr:rowOff>0</xdr:rowOff>
    </xdr:from>
    <xdr:to>
      <xdr:col>1</xdr:col>
      <xdr:colOff>152400</xdr:colOff>
      <xdr:row>964</xdr:row>
      <xdr:rowOff>133350</xdr:rowOff>
    </xdr:to>
    <xdr:pic>
      <xdr:nvPicPr>
        <xdr:cNvPr id="9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369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965</xdr:row>
      <xdr:rowOff>0</xdr:rowOff>
    </xdr:from>
    <xdr:to>
      <xdr:col>1</xdr:col>
      <xdr:colOff>152400</xdr:colOff>
      <xdr:row>965</xdr:row>
      <xdr:rowOff>133350</xdr:rowOff>
    </xdr:to>
    <xdr:pic>
      <xdr:nvPicPr>
        <xdr:cNvPr id="9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386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966</xdr:row>
      <xdr:rowOff>0</xdr:rowOff>
    </xdr:from>
    <xdr:to>
      <xdr:col>1</xdr:col>
      <xdr:colOff>152400</xdr:colOff>
      <xdr:row>966</xdr:row>
      <xdr:rowOff>133350</xdr:rowOff>
    </xdr:to>
    <xdr:pic>
      <xdr:nvPicPr>
        <xdr:cNvPr id="9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403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967</xdr:row>
      <xdr:rowOff>0</xdr:rowOff>
    </xdr:from>
    <xdr:to>
      <xdr:col>1</xdr:col>
      <xdr:colOff>152400</xdr:colOff>
      <xdr:row>967</xdr:row>
      <xdr:rowOff>133350</xdr:rowOff>
    </xdr:to>
    <xdr:pic>
      <xdr:nvPicPr>
        <xdr:cNvPr id="9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421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968</xdr:row>
      <xdr:rowOff>0</xdr:rowOff>
    </xdr:from>
    <xdr:to>
      <xdr:col>1</xdr:col>
      <xdr:colOff>152400</xdr:colOff>
      <xdr:row>968</xdr:row>
      <xdr:rowOff>133350</xdr:rowOff>
    </xdr:to>
    <xdr:pic>
      <xdr:nvPicPr>
        <xdr:cNvPr id="9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438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969</xdr:row>
      <xdr:rowOff>0</xdr:rowOff>
    </xdr:from>
    <xdr:to>
      <xdr:col>1</xdr:col>
      <xdr:colOff>152400</xdr:colOff>
      <xdr:row>969</xdr:row>
      <xdr:rowOff>133350</xdr:rowOff>
    </xdr:to>
    <xdr:pic>
      <xdr:nvPicPr>
        <xdr:cNvPr id="9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455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970</xdr:row>
      <xdr:rowOff>0</xdr:rowOff>
    </xdr:from>
    <xdr:to>
      <xdr:col>1</xdr:col>
      <xdr:colOff>152400</xdr:colOff>
      <xdr:row>970</xdr:row>
      <xdr:rowOff>133350</xdr:rowOff>
    </xdr:to>
    <xdr:pic>
      <xdr:nvPicPr>
        <xdr:cNvPr id="9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472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971</xdr:row>
      <xdr:rowOff>0</xdr:rowOff>
    </xdr:from>
    <xdr:to>
      <xdr:col>1</xdr:col>
      <xdr:colOff>152400</xdr:colOff>
      <xdr:row>971</xdr:row>
      <xdr:rowOff>133350</xdr:rowOff>
    </xdr:to>
    <xdr:pic>
      <xdr:nvPicPr>
        <xdr:cNvPr id="9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489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972</xdr:row>
      <xdr:rowOff>0</xdr:rowOff>
    </xdr:from>
    <xdr:to>
      <xdr:col>1</xdr:col>
      <xdr:colOff>152400</xdr:colOff>
      <xdr:row>972</xdr:row>
      <xdr:rowOff>133350</xdr:rowOff>
    </xdr:to>
    <xdr:pic>
      <xdr:nvPicPr>
        <xdr:cNvPr id="9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506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973</xdr:row>
      <xdr:rowOff>0</xdr:rowOff>
    </xdr:from>
    <xdr:to>
      <xdr:col>1</xdr:col>
      <xdr:colOff>152400</xdr:colOff>
      <xdr:row>973</xdr:row>
      <xdr:rowOff>133350</xdr:rowOff>
    </xdr:to>
    <xdr:pic>
      <xdr:nvPicPr>
        <xdr:cNvPr id="9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52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974</xdr:row>
      <xdr:rowOff>0</xdr:rowOff>
    </xdr:from>
    <xdr:to>
      <xdr:col>1</xdr:col>
      <xdr:colOff>152400</xdr:colOff>
      <xdr:row>974</xdr:row>
      <xdr:rowOff>133350</xdr:rowOff>
    </xdr:to>
    <xdr:pic>
      <xdr:nvPicPr>
        <xdr:cNvPr id="9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541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975</xdr:row>
      <xdr:rowOff>0</xdr:rowOff>
    </xdr:from>
    <xdr:to>
      <xdr:col>1</xdr:col>
      <xdr:colOff>152400</xdr:colOff>
      <xdr:row>975</xdr:row>
      <xdr:rowOff>133350</xdr:rowOff>
    </xdr:to>
    <xdr:pic>
      <xdr:nvPicPr>
        <xdr:cNvPr id="9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558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976</xdr:row>
      <xdr:rowOff>0</xdr:rowOff>
    </xdr:from>
    <xdr:to>
      <xdr:col>1</xdr:col>
      <xdr:colOff>152400</xdr:colOff>
      <xdr:row>976</xdr:row>
      <xdr:rowOff>133350</xdr:rowOff>
    </xdr:to>
    <xdr:pic>
      <xdr:nvPicPr>
        <xdr:cNvPr id="9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575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977</xdr:row>
      <xdr:rowOff>0</xdr:rowOff>
    </xdr:from>
    <xdr:to>
      <xdr:col>1</xdr:col>
      <xdr:colOff>152400</xdr:colOff>
      <xdr:row>977</xdr:row>
      <xdr:rowOff>133350</xdr:rowOff>
    </xdr:to>
    <xdr:pic>
      <xdr:nvPicPr>
        <xdr:cNvPr id="9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592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978</xdr:row>
      <xdr:rowOff>0</xdr:rowOff>
    </xdr:from>
    <xdr:to>
      <xdr:col>1</xdr:col>
      <xdr:colOff>152400</xdr:colOff>
      <xdr:row>978</xdr:row>
      <xdr:rowOff>133350</xdr:rowOff>
    </xdr:to>
    <xdr:pic>
      <xdr:nvPicPr>
        <xdr:cNvPr id="9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609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979</xdr:row>
      <xdr:rowOff>0</xdr:rowOff>
    </xdr:from>
    <xdr:to>
      <xdr:col>1</xdr:col>
      <xdr:colOff>152400</xdr:colOff>
      <xdr:row>979</xdr:row>
      <xdr:rowOff>133350</xdr:rowOff>
    </xdr:to>
    <xdr:pic>
      <xdr:nvPicPr>
        <xdr:cNvPr id="9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626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980</xdr:row>
      <xdr:rowOff>0</xdr:rowOff>
    </xdr:from>
    <xdr:to>
      <xdr:col>1</xdr:col>
      <xdr:colOff>152400</xdr:colOff>
      <xdr:row>980</xdr:row>
      <xdr:rowOff>133350</xdr:rowOff>
    </xdr:to>
    <xdr:pic>
      <xdr:nvPicPr>
        <xdr:cNvPr id="9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643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981</xdr:row>
      <xdr:rowOff>0</xdr:rowOff>
    </xdr:from>
    <xdr:to>
      <xdr:col>1</xdr:col>
      <xdr:colOff>152400</xdr:colOff>
      <xdr:row>981</xdr:row>
      <xdr:rowOff>133350</xdr:rowOff>
    </xdr:to>
    <xdr:pic>
      <xdr:nvPicPr>
        <xdr:cNvPr id="9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661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982</xdr:row>
      <xdr:rowOff>0</xdr:rowOff>
    </xdr:from>
    <xdr:to>
      <xdr:col>1</xdr:col>
      <xdr:colOff>152400</xdr:colOff>
      <xdr:row>982</xdr:row>
      <xdr:rowOff>133350</xdr:rowOff>
    </xdr:to>
    <xdr:pic>
      <xdr:nvPicPr>
        <xdr:cNvPr id="9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678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983</xdr:row>
      <xdr:rowOff>0</xdr:rowOff>
    </xdr:from>
    <xdr:to>
      <xdr:col>1</xdr:col>
      <xdr:colOff>152400</xdr:colOff>
      <xdr:row>983</xdr:row>
      <xdr:rowOff>133350</xdr:rowOff>
    </xdr:to>
    <xdr:pic>
      <xdr:nvPicPr>
        <xdr:cNvPr id="9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69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984</xdr:row>
      <xdr:rowOff>0</xdr:rowOff>
    </xdr:from>
    <xdr:to>
      <xdr:col>1</xdr:col>
      <xdr:colOff>152400</xdr:colOff>
      <xdr:row>984</xdr:row>
      <xdr:rowOff>133350</xdr:rowOff>
    </xdr:to>
    <xdr:pic>
      <xdr:nvPicPr>
        <xdr:cNvPr id="9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712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985</xdr:row>
      <xdr:rowOff>0</xdr:rowOff>
    </xdr:from>
    <xdr:to>
      <xdr:col>1</xdr:col>
      <xdr:colOff>152400</xdr:colOff>
      <xdr:row>985</xdr:row>
      <xdr:rowOff>133350</xdr:rowOff>
    </xdr:to>
    <xdr:pic>
      <xdr:nvPicPr>
        <xdr:cNvPr id="9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729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986</xdr:row>
      <xdr:rowOff>0</xdr:rowOff>
    </xdr:from>
    <xdr:to>
      <xdr:col>1</xdr:col>
      <xdr:colOff>152400</xdr:colOff>
      <xdr:row>986</xdr:row>
      <xdr:rowOff>133350</xdr:rowOff>
    </xdr:to>
    <xdr:pic>
      <xdr:nvPicPr>
        <xdr:cNvPr id="9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746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987</xdr:row>
      <xdr:rowOff>0</xdr:rowOff>
    </xdr:from>
    <xdr:to>
      <xdr:col>1</xdr:col>
      <xdr:colOff>152400</xdr:colOff>
      <xdr:row>987</xdr:row>
      <xdr:rowOff>133350</xdr:rowOff>
    </xdr:to>
    <xdr:pic>
      <xdr:nvPicPr>
        <xdr:cNvPr id="9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764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988</xdr:row>
      <xdr:rowOff>0</xdr:rowOff>
    </xdr:from>
    <xdr:to>
      <xdr:col>1</xdr:col>
      <xdr:colOff>152400</xdr:colOff>
      <xdr:row>988</xdr:row>
      <xdr:rowOff>133350</xdr:rowOff>
    </xdr:to>
    <xdr:pic>
      <xdr:nvPicPr>
        <xdr:cNvPr id="9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781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989</xdr:row>
      <xdr:rowOff>0</xdr:rowOff>
    </xdr:from>
    <xdr:to>
      <xdr:col>1</xdr:col>
      <xdr:colOff>152400</xdr:colOff>
      <xdr:row>989</xdr:row>
      <xdr:rowOff>133350</xdr:rowOff>
    </xdr:to>
    <xdr:pic>
      <xdr:nvPicPr>
        <xdr:cNvPr id="9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798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990</xdr:row>
      <xdr:rowOff>0</xdr:rowOff>
    </xdr:from>
    <xdr:to>
      <xdr:col>1</xdr:col>
      <xdr:colOff>152400</xdr:colOff>
      <xdr:row>990</xdr:row>
      <xdr:rowOff>133350</xdr:rowOff>
    </xdr:to>
    <xdr:pic>
      <xdr:nvPicPr>
        <xdr:cNvPr id="9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815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991</xdr:row>
      <xdr:rowOff>0</xdr:rowOff>
    </xdr:from>
    <xdr:to>
      <xdr:col>1</xdr:col>
      <xdr:colOff>152400</xdr:colOff>
      <xdr:row>991</xdr:row>
      <xdr:rowOff>133350</xdr:rowOff>
    </xdr:to>
    <xdr:pic>
      <xdr:nvPicPr>
        <xdr:cNvPr id="9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832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992</xdr:row>
      <xdr:rowOff>0</xdr:rowOff>
    </xdr:from>
    <xdr:to>
      <xdr:col>1</xdr:col>
      <xdr:colOff>152400</xdr:colOff>
      <xdr:row>992</xdr:row>
      <xdr:rowOff>133350</xdr:rowOff>
    </xdr:to>
    <xdr:pic>
      <xdr:nvPicPr>
        <xdr:cNvPr id="9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849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993</xdr:row>
      <xdr:rowOff>0</xdr:rowOff>
    </xdr:from>
    <xdr:to>
      <xdr:col>1</xdr:col>
      <xdr:colOff>152400</xdr:colOff>
      <xdr:row>993</xdr:row>
      <xdr:rowOff>133350</xdr:rowOff>
    </xdr:to>
    <xdr:pic>
      <xdr:nvPicPr>
        <xdr:cNvPr id="9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86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994</xdr:row>
      <xdr:rowOff>0</xdr:rowOff>
    </xdr:from>
    <xdr:to>
      <xdr:col>1</xdr:col>
      <xdr:colOff>152400</xdr:colOff>
      <xdr:row>994</xdr:row>
      <xdr:rowOff>133350</xdr:rowOff>
    </xdr:to>
    <xdr:pic>
      <xdr:nvPicPr>
        <xdr:cNvPr id="9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884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995</xdr:row>
      <xdr:rowOff>0</xdr:rowOff>
    </xdr:from>
    <xdr:to>
      <xdr:col>1</xdr:col>
      <xdr:colOff>152400</xdr:colOff>
      <xdr:row>995</xdr:row>
      <xdr:rowOff>133350</xdr:rowOff>
    </xdr:to>
    <xdr:pic>
      <xdr:nvPicPr>
        <xdr:cNvPr id="9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901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996</xdr:row>
      <xdr:rowOff>0</xdr:rowOff>
    </xdr:from>
    <xdr:to>
      <xdr:col>1</xdr:col>
      <xdr:colOff>152400</xdr:colOff>
      <xdr:row>996</xdr:row>
      <xdr:rowOff>133350</xdr:rowOff>
    </xdr:to>
    <xdr:pic>
      <xdr:nvPicPr>
        <xdr:cNvPr id="9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918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997</xdr:row>
      <xdr:rowOff>0</xdr:rowOff>
    </xdr:from>
    <xdr:to>
      <xdr:col>1</xdr:col>
      <xdr:colOff>152400</xdr:colOff>
      <xdr:row>997</xdr:row>
      <xdr:rowOff>133350</xdr:rowOff>
    </xdr:to>
    <xdr:pic>
      <xdr:nvPicPr>
        <xdr:cNvPr id="9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935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998</xdr:row>
      <xdr:rowOff>0</xdr:rowOff>
    </xdr:from>
    <xdr:to>
      <xdr:col>1</xdr:col>
      <xdr:colOff>152400</xdr:colOff>
      <xdr:row>998</xdr:row>
      <xdr:rowOff>133350</xdr:rowOff>
    </xdr:to>
    <xdr:pic>
      <xdr:nvPicPr>
        <xdr:cNvPr id="9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952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999</xdr:row>
      <xdr:rowOff>0</xdr:rowOff>
    </xdr:from>
    <xdr:to>
      <xdr:col>1</xdr:col>
      <xdr:colOff>152400</xdr:colOff>
      <xdr:row>999</xdr:row>
      <xdr:rowOff>133350</xdr:rowOff>
    </xdr:to>
    <xdr:pic>
      <xdr:nvPicPr>
        <xdr:cNvPr id="10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969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1000</xdr:row>
      <xdr:rowOff>0</xdr:rowOff>
    </xdr:from>
    <xdr:to>
      <xdr:col>1</xdr:col>
      <xdr:colOff>152400</xdr:colOff>
      <xdr:row>1000</xdr:row>
      <xdr:rowOff>133350</xdr:rowOff>
    </xdr:to>
    <xdr:pic>
      <xdr:nvPicPr>
        <xdr:cNvPr id="10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6986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1001</xdr:row>
      <xdr:rowOff>0</xdr:rowOff>
    </xdr:from>
    <xdr:to>
      <xdr:col>1</xdr:col>
      <xdr:colOff>152400</xdr:colOff>
      <xdr:row>1001</xdr:row>
      <xdr:rowOff>133350</xdr:rowOff>
    </xdr:to>
    <xdr:pic>
      <xdr:nvPicPr>
        <xdr:cNvPr id="10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004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1002</xdr:row>
      <xdr:rowOff>0</xdr:rowOff>
    </xdr:from>
    <xdr:to>
      <xdr:col>1</xdr:col>
      <xdr:colOff>152400</xdr:colOff>
      <xdr:row>1002</xdr:row>
      <xdr:rowOff>133350</xdr:rowOff>
    </xdr:to>
    <xdr:pic>
      <xdr:nvPicPr>
        <xdr:cNvPr id="10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021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1003</xdr:row>
      <xdr:rowOff>0</xdr:rowOff>
    </xdr:from>
    <xdr:to>
      <xdr:col>1</xdr:col>
      <xdr:colOff>152400</xdr:colOff>
      <xdr:row>1003</xdr:row>
      <xdr:rowOff>133350</xdr:rowOff>
    </xdr:to>
    <xdr:pic>
      <xdr:nvPicPr>
        <xdr:cNvPr id="10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03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1004</xdr:row>
      <xdr:rowOff>0</xdr:rowOff>
    </xdr:from>
    <xdr:to>
      <xdr:col>1</xdr:col>
      <xdr:colOff>152400</xdr:colOff>
      <xdr:row>1004</xdr:row>
      <xdr:rowOff>133350</xdr:rowOff>
    </xdr:to>
    <xdr:pic>
      <xdr:nvPicPr>
        <xdr:cNvPr id="10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055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1005</xdr:row>
      <xdr:rowOff>0</xdr:rowOff>
    </xdr:from>
    <xdr:to>
      <xdr:col>1</xdr:col>
      <xdr:colOff>152400</xdr:colOff>
      <xdr:row>1005</xdr:row>
      <xdr:rowOff>133350</xdr:rowOff>
    </xdr:to>
    <xdr:pic>
      <xdr:nvPicPr>
        <xdr:cNvPr id="10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072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1006</xdr:row>
      <xdr:rowOff>0</xdr:rowOff>
    </xdr:from>
    <xdr:to>
      <xdr:col>1</xdr:col>
      <xdr:colOff>152400</xdr:colOff>
      <xdr:row>1006</xdr:row>
      <xdr:rowOff>133350</xdr:rowOff>
    </xdr:to>
    <xdr:pic>
      <xdr:nvPicPr>
        <xdr:cNvPr id="10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089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1007</xdr:row>
      <xdr:rowOff>0</xdr:rowOff>
    </xdr:from>
    <xdr:to>
      <xdr:col>1</xdr:col>
      <xdr:colOff>152400</xdr:colOff>
      <xdr:row>1007</xdr:row>
      <xdr:rowOff>133350</xdr:rowOff>
    </xdr:to>
    <xdr:pic>
      <xdr:nvPicPr>
        <xdr:cNvPr id="10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106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1008</xdr:row>
      <xdr:rowOff>0</xdr:rowOff>
    </xdr:from>
    <xdr:to>
      <xdr:col>1</xdr:col>
      <xdr:colOff>152400</xdr:colOff>
      <xdr:row>1008</xdr:row>
      <xdr:rowOff>133350</xdr:rowOff>
    </xdr:to>
    <xdr:pic>
      <xdr:nvPicPr>
        <xdr:cNvPr id="10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124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1009</xdr:row>
      <xdr:rowOff>0</xdr:rowOff>
    </xdr:from>
    <xdr:to>
      <xdr:col>1</xdr:col>
      <xdr:colOff>152400</xdr:colOff>
      <xdr:row>1009</xdr:row>
      <xdr:rowOff>133350</xdr:rowOff>
    </xdr:to>
    <xdr:pic>
      <xdr:nvPicPr>
        <xdr:cNvPr id="10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141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1010</xdr:row>
      <xdr:rowOff>0</xdr:rowOff>
    </xdr:from>
    <xdr:to>
      <xdr:col>1</xdr:col>
      <xdr:colOff>152400</xdr:colOff>
      <xdr:row>1010</xdr:row>
      <xdr:rowOff>133350</xdr:rowOff>
    </xdr:to>
    <xdr:pic>
      <xdr:nvPicPr>
        <xdr:cNvPr id="10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158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1011</xdr:row>
      <xdr:rowOff>0</xdr:rowOff>
    </xdr:from>
    <xdr:to>
      <xdr:col>1</xdr:col>
      <xdr:colOff>152400</xdr:colOff>
      <xdr:row>1011</xdr:row>
      <xdr:rowOff>133350</xdr:rowOff>
    </xdr:to>
    <xdr:pic>
      <xdr:nvPicPr>
        <xdr:cNvPr id="10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175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1012</xdr:row>
      <xdr:rowOff>0</xdr:rowOff>
    </xdr:from>
    <xdr:to>
      <xdr:col>1</xdr:col>
      <xdr:colOff>152400</xdr:colOff>
      <xdr:row>1012</xdr:row>
      <xdr:rowOff>133350</xdr:rowOff>
    </xdr:to>
    <xdr:pic>
      <xdr:nvPicPr>
        <xdr:cNvPr id="10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192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1013</xdr:row>
      <xdr:rowOff>0</xdr:rowOff>
    </xdr:from>
    <xdr:to>
      <xdr:col>1</xdr:col>
      <xdr:colOff>152400</xdr:colOff>
      <xdr:row>1013</xdr:row>
      <xdr:rowOff>133350</xdr:rowOff>
    </xdr:to>
    <xdr:pic>
      <xdr:nvPicPr>
        <xdr:cNvPr id="10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20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1014</xdr:row>
      <xdr:rowOff>0</xdr:rowOff>
    </xdr:from>
    <xdr:to>
      <xdr:col>1</xdr:col>
      <xdr:colOff>152400</xdr:colOff>
      <xdr:row>1014</xdr:row>
      <xdr:rowOff>133350</xdr:rowOff>
    </xdr:to>
    <xdr:pic>
      <xdr:nvPicPr>
        <xdr:cNvPr id="10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226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1015</xdr:row>
      <xdr:rowOff>0</xdr:rowOff>
    </xdr:from>
    <xdr:to>
      <xdr:col>1</xdr:col>
      <xdr:colOff>152400</xdr:colOff>
      <xdr:row>1015</xdr:row>
      <xdr:rowOff>133350</xdr:rowOff>
    </xdr:to>
    <xdr:pic>
      <xdr:nvPicPr>
        <xdr:cNvPr id="10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244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1016</xdr:row>
      <xdr:rowOff>0</xdr:rowOff>
    </xdr:from>
    <xdr:to>
      <xdr:col>1</xdr:col>
      <xdr:colOff>152400</xdr:colOff>
      <xdr:row>1016</xdr:row>
      <xdr:rowOff>133350</xdr:rowOff>
    </xdr:to>
    <xdr:pic>
      <xdr:nvPicPr>
        <xdr:cNvPr id="10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261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1017</xdr:row>
      <xdr:rowOff>0</xdr:rowOff>
    </xdr:from>
    <xdr:to>
      <xdr:col>1</xdr:col>
      <xdr:colOff>152400</xdr:colOff>
      <xdr:row>1017</xdr:row>
      <xdr:rowOff>133350</xdr:rowOff>
    </xdr:to>
    <xdr:pic>
      <xdr:nvPicPr>
        <xdr:cNvPr id="10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278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1018</xdr:row>
      <xdr:rowOff>0</xdr:rowOff>
    </xdr:from>
    <xdr:to>
      <xdr:col>1</xdr:col>
      <xdr:colOff>152400</xdr:colOff>
      <xdr:row>1018</xdr:row>
      <xdr:rowOff>133350</xdr:rowOff>
    </xdr:to>
    <xdr:pic>
      <xdr:nvPicPr>
        <xdr:cNvPr id="10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295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1019</xdr:row>
      <xdr:rowOff>0</xdr:rowOff>
    </xdr:from>
    <xdr:to>
      <xdr:col>1</xdr:col>
      <xdr:colOff>152400</xdr:colOff>
      <xdr:row>1019</xdr:row>
      <xdr:rowOff>133350</xdr:rowOff>
    </xdr:to>
    <xdr:pic>
      <xdr:nvPicPr>
        <xdr:cNvPr id="10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312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1020</xdr:row>
      <xdr:rowOff>0</xdr:rowOff>
    </xdr:from>
    <xdr:to>
      <xdr:col>1</xdr:col>
      <xdr:colOff>152400</xdr:colOff>
      <xdr:row>1020</xdr:row>
      <xdr:rowOff>133350</xdr:rowOff>
    </xdr:to>
    <xdr:pic>
      <xdr:nvPicPr>
        <xdr:cNvPr id="10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329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1021</xdr:row>
      <xdr:rowOff>0</xdr:rowOff>
    </xdr:from>
    <xdr:to>
      <xdr:col>1</xdr:col>
      <xdr:colOff>152400</xdr:colOff>
      <xdr:row>1021</xdr:row>
      <xdr:rowOff>133350</xdr:rowOff>
    </xdr:to>
    <xdr:pic>
      <xdr:nvPicPr>
        <xdr:cNvPr id="10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346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1022</xdr:row>
      <xdr:rowOff>0</xdr:rowOff>
    </xdr:from>
    <xdr:to>
      <xdr:col>1</xdr:col>
      <xdr:colOff>152400</xdr:colOff>
      <xdr:row>1022</xdr:row>
      <xdr:rowOff>133350</xdr:rowOff>
    </xdr:to>
    <xdr:pic>
      <xdr:nvPicPr>
        <xdr:cNvPr id="10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364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1023</xdr:row>
      <xdr:rowOff>0</xdr:rowOff>
    </xdr:from>
    <xdr:to>
      <xdr:col>1</xdr:col>
      <xdr:colOff>152400</xdr:colOff>
      <xdr:row>1023</xdr:row>
      <xdr:rowOff>133350</xdr:rowOff>
    </xdr:to>
    <xdr:pic>
      <xdr:nvPicPr>
        <xdr:cNvPr id="10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38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1024</xdr:row>
      <xdr:rowOff>0</xdr:rowOff>
    </xdr:from>
    <xdr:to>
      <xdr:col>1</xdr:col>
      <xdr:colOff>152400</xdr:colOff>
      <xdr:row>1024</xdr:row>
      <xdr:rowOff>133350</xdr:rowOff>
    </xdr:to>
    <xdr:pic>
      <xdr:nvPicPr>
        <xdr:cNvPr id="10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398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1025</xdr:row>
      <xdr:rowOff>0</xdr:rowOff>
    </xdr:from>
    <xdr:to>
      <xdr:col>1</xdr:col>
      <xdr:colOff>152400</xdr:colOff>
      <xdr:row>1025</xdr:row>
      <xdr:rowOff>133350</xdr:rowOff>
    </xdr:to>
    <xdr:pic>
      <xdr:nvPicPr>
        <xdr:cNvPr id="10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415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1026</xdr:row>
      <xdr:rowOff>0</xdr:rowOff>
    </xdr:from>
    <xdr:to>
      <xdr:col>1</xdr:col>
      <xdr:colOff>152400</xdr:colOff>
      <xdr:row>1026</xdr:row>
      <xdr:rowOff>133350</xdr:rowOff>
    </xdr:to>
    <xdr:pic>
      <xdr:nvPicPr>
        <xdr:cNvPr id="10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432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1027</xdr:row>
      <xdr:rowOff>0</xdr:rowOff>
    </xdr:from>
    <xdr:to>
      <xdr:col>1</xdr:col>
      <xdr:colOff>152400</xdr:colOff>
      <xdr:row>1027</xdr:row>
      <xdr:rowOff>133350</xdr:rowOff>
    </xdr:to>
    <xdr:pic>
      <xdr:nvPicPr>
        <xdr:cNvPr id="10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449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1028</xdr:row>
      <xdr:rowOff>0</xdr:rowOff>
    </xdr:from>
    <xdr:to>
      <xdr:col>1</xdr:col>
      <xdr:colOff>152400</xdr:colOff>
      <xdr:row>1028</xdr:row>
      <xdr:rowOff>133350</xdr:rowOff>
    </xdr:to>
    <xdr:pic>
      <xdr:nvPicPr>
        <xdr:cNvPr id="10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466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1029</xdr:row>
      <xdr:rowOff>0</xdr:rowOff>
    </xdr:from>
    <xdr:to>
      <xdr:col>1</xdr:col>
      <xdr:colOff>152400</xdr:colOff>
      <xdr:row>1029</xdr:row>
      <xdr:rowOff>133350</xdr:rowOff>
    </xdr:to>
    <xdr:pic>
      <xdr:nvPicPr>
        <xdr:cNvPr id="10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484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1030</xdr:row>
      <xdr:rowOff>0</xdr:rowOff>
    </xdr:from>
    <xdr:to>
      <xdr:col>1</xdr:col>
      <xdr:colOff>152400</xdr:colOff>
      <xdr:row>1030</xdr:row>
      <xdr:rowOff>133350</xdr:rowOff>
    </xdr:to>
    <xdr:pic>
      <xdr:nvPicPr>
        <xdr:cNvPr id="10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501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1031</xdr:row>
      <xdr:rowOff>0</xdr:rowOff>
    </xdr:from>
    <xdr:to>
      <xdr:col>1</xdr:col>
      <xdr:colOff>152400</xdr:colOff>
      <xdr:row>1031</xdr:row>
      <xdr:rowOff>133350</xdr:rowOff>
    </xdr:to>
    <xdr:pic>
      <xdr:nvPicPr>
        <xdr:cNvPr id="10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518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1032</xdr:row>
      <xdr:rowOff>0</xdr:rowOff>
    </xdr:from>
    <xdr:to>
      <xdr:col>1</xdr:col>
      <xdr:colOff>152400</xdr:colOff>
      <xdr:row>1032</xdr:row>
      <xdr:rowOff>133350</xdr:rowOff>
    </xdr:to>
    <xdr:pic>
      <xdr:nvPicPr>
        <xdr:cNvPr id="10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535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1033</xdr:row>
      <xdr:rowOff>0</xdr:rowOff>
    </xdr:from>
    <xdr:to>
      <xdr:col>1</xdr:col>
      <xdr:colOff>152400</xdr:colOff>
      <xdr:row>1033</xdr:row>
      <xdr:rowOff>133350</xdr:rowOff>
    </xdr:to>
    <xdr:pic>
      <xdr:nvPicPr>
        <xdr:cNvPr id="10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55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1034</xdr:row>
      <xdr:rowOff>0</xdr:rowOff>
    </xdr:from>
    <xdr:to>
      <xdr:col>1</xdr:col>
      <xdr:colOff>152400</xdr:colOff>
      <xdr:row>1034</xdr:row>
      <xdr:rowOff>133350</xdr:rowOff>
    </xdr:to>
    <xdr:pic>
      <xdr:nvPicPr>
        <xdr:cNvPr id="10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569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1035</xdr:row>
      <xdr:rowOff>0</xdr:rowOff>
    </xdr:from>
    <xdr:to>
      <xdr:col>1</xdr:col>
      <xdr:colOff>152400</xdr:colOff>
      <xdr:row>1035</xdr:row>
      <xdr:rowOff>133350</xdr:rowOff>
    </xdr:to>
    <xdr:pic>
      <xdr:nvPicPr>
        <xdr:cNvPr id="10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586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1036</xdr:row>
      <xdr:rowOff>0</xdr:rowOff>
    </xdr:from>
    <xdr:to>
      <xdr:col>1</xdr:col>
      <xdr:colOff>152400</xdr:colOff>
      <xdr:row>1036</xdr:row>
      <xdr:rowOff>133350</xdr:rowOff>
    </xdr:to>
    <xdr:pic>
      <xdr:nvPicPr>
        <xdr:cNvPr id="10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604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1037</xdr:row>
      <xdr:rowOff>0</xdr:rowOff>
    </xdr:from>
    <xdr:to>
      <xdr:col>1</xdr:col>
      <xdr:colOff>152400</xdr:colOff>
      <xdr:row>1037</xdr:row>
      <xdr:rowOff>133350</xdr:rowOff>
    </xdr:to>
    <xdr:pic>
      <xdr:nvPicPr>
        <xdr:cNvPr id="10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621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1038</xdr:row>
      <xdr:rowOff>0</xdr:rowOff>
    </xdr:from>
    <xdr:to>
      <xdr:col>1</xdr:col>
      <xdr:colOff>152400</xdr:colOff>
      <xdr:row>1038</xdr:row>
      <xdr:rowOff>133350</xdr:rowOff>
    </xdr:to>
    <xdr:pic>
      <xdr:nvPicPr>
        <xdr:cNvPr id="10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638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1039</xdr:row>
      <xdr:rowOff>0</xdr:rowOff>
    </xdr:from>
    <xdr:to>
      <xdr:col>1</xdr:col>
      <xdr:colOff>152400</xdr:colOff>
      <xdr:row>1039</xdr:row>
      <xdr:rowOff>133350</xdr:rowOff>
    </xdr:to>
    <xdr:pic>
      <xdr:nvPicPr>
        <xdr:cNvPr id="10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655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1040</xdr:row>
      <xdr:rowOff>0</xdr:rowOff>
    </xdr:from>
    <xdr:to>
      <xdr:col>1</xdr:col>
      <xdr:colOff>152400</xdr:colOff>
      <xdr:row>1040</xdr:row>
      <xdr:rowOff>133350</xdr:rowOff>
    </xdr:to>
    <xdr:pic>
      <xdr:nvPicPr>
        <xdr:cNvPr id="10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672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1041</xdr:row>
      <xdr:rowOff>0</xdr:rowOff>
    </xdr:from>
    <xdr:to>
      <xdr:col>1</xdr:col>
      <xdr:colOff>152400</xdr:colOff>
      <xdr:row>1041</xdr:row>
      <xdr:rowOff>133350</xdr:rowOff>
    </xdr:to>
    <xdr:pic>
      <xdr:nvPicPr>
        <xdr:cNvPr id="10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689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1042</xdr:row>
      <xdr:rowOff>0</xdr:rowOff>
    </xdr:from>
    <xdr:to>
      <xdr:col>1</xdr:col>
      <xdr:colOff>152400</xdr:colOff>
      <xdr:row>1042</xdr:row>
      <xdr:rowOff>133350</xdr:rowOff>
    </xdr:to>
    <xdr:pic>
      <xdr:nvPicPr>
        <xdr:cNvPr id="10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706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1043</xdr:row>
      <xdr:rowOff>0</xdr:rowOff>
    </xdr:from>
    <xdr:to>
      <xdr:col>1</xdr:col>
      <xdr:colOff>152400</xdr:colOff>
      <xdr:row>1043</xdr:row>
      <xdr:rowOff>133350</xdr:rowOff>
    </xdr:to>
    <xdr:pic>
      <xdr:nvPicPr>
        <xdr:cNvPr id="10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72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1044</xdr:row>
      <xdr:rowOff>0</xdr:rowOff>
    </xdr:from>
    <xdr:to>
      <xdr:col>1</xdr:col>
      <xdr:colOff>152400</xdr:colOff>
      <xdr:row>1044</xdr:row>
      <xdr:rowOff>133350</xdr:rowOff>
    </xdr:to>
    <xdr:pic>
      <xdr:nvPicPr>
        <xdr:cNvPr id="10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741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1045</xdr:row>
      <xdr:rowOff>0</xdr:rowOff>
    </xdr:from>
    <xdr:to>
      <xdr:col>1</xdr:col>
      <xdr:colOff>152400</xdr:colOff>
      <xdr:row>1045</xdr:row>
      <xdr:rowOff>133350</xdr:rowOff>
    </xdr:to>
    <xdr:pic>
      <xdr:nvPicPr>
        <xdr:cNvPr id="10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758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1046</xdr:row>
      <xdr:rowOff>0</xdr:rowOff>
    </xdr:from>
    <xdr:to>
      <xdr:col>1</xdr:col>
      <xdr:colOff>152400</xdr:colOff>
      <xdr:row>1046</xdr:row>
      <xdr:rowOff>133350</xdr:rowOff>
    </xdr:to>
    <xdr:pic>
      <xdr:nvPicPr>
        <xdr:cNvPr id="10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775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1047</xdr:row>
      <xdr:rowOff>0</xdr:rowOff>
    </xdr:from>
    <xdr:to>
      <xdr:col>1</xdr:col>
      <xdr:colOff>152400</xdr:colOff>
      <xdr:row>1047</xdr:row>
      <xdr:rowOff>133350</xdr:rowOff>
    </xdr:to>
    <xdr:pic>
      <xdr:nvPicPr>
        <xdr:cNvPr id="10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792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1048</xdr:row>
      <xdr:rowOff>0</xdr:rowOff>
    </xdr:from>
    <xdr:to>
      <xdr:col>1</xdr:col>
      <xdr:colOff>152400</xdr:colOff>
      <xdr:row>1048</xdr:row>
      <xdr:rowOff>133350</xdr:rowOff>
    </xdr:to>
    <xdr:pic>
      <xdr:nvPicPr>
        <xdr:cNvPr id="10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809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1049</xdr:row>
      <xdr:rowOff>0</xdr:rowOff>
    </xdr:from>
    <xdr:to>
      <xdr:col>1</xdr:col>
      <xdr:colOff>152400</xdr:colOff>
      <xdr:row>1049</xdr:row>
      <xdr:rowOff>133350</xdr:rowOff>
    </xdr:to>
    <xdr:pic>
      <xdr:nvPicPr>
        <xdr:cNvPr id="10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826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1050</xdr:row>
      <xdr:rowOff>0</xdr:rowOff>
    </xdr:from>
    <xdr:to>
      <xdr:col>1</xdr:col>
      <xdr:colOff>152400</xdr:colOff>
      <xdr:row>1050</xdr:row>
      <xdr:rowOff>133350</xdr:rowOff>
    </xdr:to>
    <xdr:pic>
      <xdr:nvPicPr>
        <xdr:cNvPr id="10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844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1051</xdr:row>
      <xdr:rowOff>0</xdr:rowOff>
    </xdr:from>
    <xdr:to>
      <xdr:col>1</xdr:col>
      <xdr:colOff>152400</xdr:colOff>
      <xdr:row>1051</xdr:row>
      <xdr:rowOff>133350</xdr:rowOff>
    </xdr:to>
    <xdr:pic>
      <xdr:nvPicPr>
        <xdr:cNvPr id="10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861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1052</xdr:row>
      <xdr:rowOff>0</xdr:rowOff>
    </xdr:from>
    <xdr:to>
      <xdr:col>1</xdr:col>
      <xdr:colOff>152400</xdr:colOff>
      <xdr:row>1052</xdr:row>
      <xdr:rowOff>133350</xdr:rowOff>
    </xdr:to>
    <xdr:pic>
      <xdr:nvPicPr>
        <xdr:cNvPr id="10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878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1053</xdr:row>
      <xdr:rowOff>0</xdr:rowOff>
    </xdr:from>
    <xdr:to>
      <xdr:col>1</xdr:col>
      <xdr:colOff>152400</xdr:colOff>
      <xdr:row>1053</xdr:row>
      <xdr:rowOff>133350</xdr:rowOff>
    </xdr:to>
    <xdr:pic>
      <xdr:nvPicPr>
        <xdr:cNvPr id="10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89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1054</xdr:row>
      <xdr:rowOff>0</xdr:rowOff>
    </xdr:from>
    <xdr:to>
      <xdr:col>1</xdr:col>
      <xdr:colOff>152400</xdr:colOff>
      <xdr:row>1054</xdr:row>
      <xdr:rowOff>133350</xdr:rowOff>
    </xdr:to>
    <xdr:pic>
      <xdr:nvPicPr>
        <xdr:cNvPr id="10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912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1055</xdr:row>
      <xdr:rowOff>0</xdr:rowOff>
    </xdr:from>
    <xdr:to>
      <xdr:col>1</xdr:col>
      <xdr:colOff>152400</xdr:colOff>
      <xdr:row>1055</xdr:row>
      <xdr:rowOff>133350</xdr:rowOff>
    </xdr:to>
    <xdr:pic>
      <xdr:nvPicPr>
        <xdr:cNvPr id="10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929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1056</xdr:row>
      <xdr:rowOff>0</xdr:rowOff>
    </xdr:from>
    <xdr:to>
      <xdr:col>1</xdr:col>
      <xdr:colOff>152400</xdr:colOff>
      <xdr:row>1056</xdr:row>
      <xdr:rowOff>133350</xdr:rowOff>
    </xdr:to>
    <xdr:pic>
      <xdr:nvPicPr>
        <xdr:cNvPr id="10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947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1057</xdr:row>
      <xdr:rowOff>0</xdr:rowOff>
    </xdr:from>
    <xdr:to>
      <xdr:col>1</xdr:col>
      <xdr:colOff>152400</xdr:colOff>
      <xdr:row>1057</xdr:row>
      <xdr:rowOff>133350</xdr:rowOff>
    </xdr:to>
    <xdr:pic>
      <xdr:nvPicPr>
        <xdr:cNvPr id="10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964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1058</xdr:row>
      <xdr:rowOff>0</xdr:rowOff>
    </xdr:from>
    <xdr:to>
      <xdr:col>1</xdr:col>
      <xdr:colOff>152400</xdr:colOff>
      <xdr:row>1058</xdr:row>
      <xdr:rowOff>133350</xdr:rowOff>
    </xdr:to>
    <xdr:pic>
      <xdr:nvPicPr>
        <xdr:cNvPr id="10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981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1059</xdr:row>
      <xdr:rowOff>0</xdr:rowOff>
    </xdr:from>
    <xdr:to>
      <xdr:col>1</xdr:col>
      <xdr:colOff>152400</xdr:colOff>
      <xdr:row>1059</xdr:row>
      <xdr:rowOff>133350</xdr:rowOff>
    </xdr:to>
    <xdr:pic>
      <xdr:nvPicPr>
        <xdr:cNvPr id="10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7998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1060</xdr:row>
      <xdr:rowOff>0</xdr:rowOff>
    </xdr:from>
    <xdr:to>
      <xdr:col>1</xdr:col>
      <xdr:colOff>152400</xdr:colOff>
      <xdr:row>1060</xdr:row>
      <xdr:rowOff>133350</xdr:rowOff>
    </xdr:to>
    <xdr:pic>
      <xdr:nvPicPr>
        <xdr:cNvPr id="10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015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1061</xdr:row>
      <xdr:rowOff>0</xdr:rowOff>
    </xdr:from>
    <xdr:to>
      <xdr:col>1</xdr:col>
      <xdr:colOff>152400</xdr:colOff>
      <xdr:row>1061</xdr:row>
      <xdr:rowOff>133350</xdr:rowOff>
    </xdr:to>
    <xdr:pic>
      <xdr:nvPicPr>
        <xdr:cNvPr id="10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032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1062</xdr:row>
      <xdr:rowOff>0</xdr:rowOff>
    </xdr:from>
    <xdr:to>
      <xdr:col>1</xdr:col>
      <xdr:colOff>152400</xdr:colOff>
      <xdr:row>1062</xdr:row>
      <xdr:rowOff>133350</xdr:rowOff>
    </xdr:to>
    <xdr:pic>
      <xdr:nvPicPr>
        <xdr:cNvPr id="10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049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1063</xdr:row>
      <xdr:rowOff>0</xdr:rowOff>
    </xdr:from>
    <xdr:to>
      <xdr:col>1</xdr:col>
      <xdr:colOff>152400</xdr:colOff>
      <xdr:row>1063</xdr:row>
      <xdr:rowOff>133350</xdr:rowOff>
    </xdr:to>
    <xdr:pic>
      <xdr:nvPicPr>
        <xdr:cNvPr id="10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06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1064</xdr:row>
      <xdr:rowOff>0</xdr:rowOff>
    </xdr:from>
    <xdr:to>
      <xdr:col>1</xdr:col>
      <xdr:colOff>152400</xdr:colOff>
      <xdr:row>1064</xdr:row>
      <xdr:rowOff>133350</xdr:rowOff>
    </xdr:to>
    <xdr:pic>
      <xdr:nvPicPr>
        <xdr:cNvPr id="10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084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1065</xdr:row>
      <xdr:rowOff>0</xdr:rowOff>
    </xdr:from>
    <xdr:to>
      <xdr:col>1</xdr:col>
      <xdr:colOff>152400</xdr:colOff>
      <xdr:row>1065</xdr:row>
      <xdr:rowOff>133350</xdr:rowOff>
    </xdr:to>
    <xdr:pic>
      <xdr:nvPicPr>
        <xdr:cNvPr id="10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101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1066</xdr:row>
      <xdr:rowOff>0</xdr:rowOff>
    </xdr:from>
    <xdr:to>
      <xdr:col>1</xdr:col>
      <xdr:colOff>152400</xdr:colOff>
      <xdr:row>1066</xdr:row>
      <xdr:rowOff>133350</xdr:rowOff>
    </xdr:to>
    <xdr:pic>
      <xdr:nvPicPr>
        <xdr:cNvPr id="10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118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1067</xdr:row>
      <xdr:rowOff>0</xdr:rowOff>
    </xdr:from>
    <xdr:to>
      <xdr:col>1</xdr:col>
      <xdr:colOff>152400</xdr:colOff>
      <xdr:row>1067</xdr:row>
      <xdr:rowOff>133350</xdr:rowOff>
    </xdr:to>
    <xdr:pic>
      <xdr:nvPicPr>
        <xdr:cNvPr id="10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135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1068</xdr:row>
      <xdr:rowOff>0</xdr:rowOff>
    </xdr:from>
    <xdr:to>
      <xdr:col>1</xdr:col>
      <xdr:colOff>152400</xdr:colOff>
      <xdr:row>1068</xdr:row>
      <xdr:rowOff>133350</xdr:rowOff>
    </xdr:to>
    <xdr:pic>
      <xdr:nvPicPr>
        <xdr:cNvPr id="10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152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1069</xdr:row>
      <xdr:rowOff>0</xdr:rowOff>
    </xdr:from>
    <xdr:to>
      <xdr:col>1</xdr:col>
      <xdr:colOff>152400</xdr:colOff>
      <xdr:row>1069</xdr:row>
      <xdr:rowOff>133350</xdr:rowOff>
    </xdr:to>
    <xdr:pic>
      <xdr:nvPicPr>
        <xdr:cNvPr id="10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169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1070</xdr:row>
      <xdr:rowOff>0</xdr:rowOff>
    </xdr:from>
    <xdr:to>
      <xdr:col>1</xdr:col>
      <xdr:colOff>152400</xdr:colOff>
      <xdr:row>1070</xdr:row>
      <xdr:rowOff>133350</xdr:rowOff>
    </xdr:to>
    <xdr:pic>
      <xdr:nvPicPr>
        <xdr:cNvPr id="10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187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1071</xdr:row>
      <xdr:rowOff>0</xdr:rowOff>
    </xdr:from>
    <xdr:to>
      <xdr:col>1</xdr:col>
      <xdr:colOff>152400</xdr:colOff>
      <xdr:row>1071</xdr:row>
      <xdr:rowOff>133350</xdr:rowOff>
    </xdr:to>
    <xdr:pic>
      <xdr:nvPicPr>
        <xdr:cNvPr id="10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204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1072</xdr:row>
      <xdr:rowOff>0</xdr:rowOff>
    </xdr:from>
    <xdr:to>
      <xdr:col>1</xdr:col>
      <xdr:colOff>152400</xdr:colOff>
      <xdr:row>1072</xdr:row>
      <xdr:rowOff>133350</xdr:rowOff>
    </xdr:to>
    <xdr:pic>
      <xdr:nvPicPr>
        <xdr:cNvPr id="10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221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1073</xdr:row>
      <xdr:rowOff>0</xdr:rowOff>
    </xdr:from>
    <xdr:to>
      <xdr:col>1</xdr:col>
      <xdr:colOff>152400</xdr:colOff>
      <xdr:row>1073</xdr:row>
      <xdr:rowOff>133350</xdr:rowOff>
    </xdr:to>
    <xdr:pic>
      <xdr:nvPicPr>
        <xdr:cNvPr id="10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23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1074</xdr:row>
      <xdr:rowOff>0</xdr:rowOff>
    </xdr:from>
    <xdr:to>
      <xdr:col>1</xdr:col>
      <xdr:colOff>152400</xdr:colOff>
      <xdr:row>1074</xdr:row>
      <xdr:rowOff>133350</xdr:rowOff>
    </xdr:to>
    <xdr:pic>
      <xdr:nvPicPr>
        <xdr:cNvPr id="10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255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1075</xdr:row>
      <xdr:rowOff>0</xdr:rowOff>
    </xdr:from>
    <xdr:to>
      <xdr:col>1</xdr:col>
      <xdr:colOff>152400</xdr:colOff>
      <xdr:row>1075</xdr:row>
      <xdr:rowOff>133350</xdr:rowOff>
    </xdr:to>
    <xdr:pic>
      <xdr:nvPicPr>
        <xdr:cNvPr id="10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272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1076</xdr:row>
      <xdr:rowOff>0</xdr:rowOff>
    </xdr:from>
    <xdr:to>
      <xdr:col>1</xdr:col>
      <xdr:colOff>152400</xdr:colOff>
      <xdr:row>1076</xdr:row>
      <xdr:rowOff>133350</xdr:rowOff>
    </xdr:to>
    <xdr:pic>
      <xdr:nvPicPr>
        <xdr:cNvPr id="10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289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1077</xdr:row>
      <xdr:rowOff>0</xdr:rowOff>
    </xdr:from>
    <xdr:to>
      <xdr:col>1</xdr:col>
      <xdr:colOff>152400</xdr:colOff>
      <xdr:row>1077</xdr:row>
      <xdr:rowOff>133350</xdr:rowOff>
    </xdr:to>
    <xdr:pic>
      <xdr:nvPicPr>
        <xdr:cNvPr id="10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307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1078</xdr:row>
      <xdr:rowOff>0</xdr:rowOff>
    </xdr:from>
    <xdr:to>
      <xdr:col>1</xdr:col>
      <xdr:colOff>152400</xdr:colOff>
      <xdr:row>1078</xdr:row>
      <xdr:rowOff>133350</xdr:rowOff>
    </xdr:to>
    <xdr:pic>
      <xdr:nvPicPr>
        <xdr:cNvPr id="10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324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1079</xdr:row>
      <xdr:rowOff>0</xdr:rowOff>
    </xdr:from>
    <xdr:to>
      <xdr:col>1</xdr:col>
      <xdr:colOff>152400</xdr:colOff>
      <xdr:row>1079</xdr:row>
      <xdr:rowOff>133350</xdr:rowOff>
    </xdr:to>
    <xdr:pic>
      <xdr:nvPicPr>
        <xdr:cNvPr id="10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341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1080</xdr:row>
      <xdr:rowOff>0</xdr:rowOff>
    </xdr:from>
    <xdr:to>
      <xdr:col>1</xdr:col>
      <xdr:colOff>152400</xdr:colOff>
      <xdr:row>1080</xdr:row>
      <xdr:rowOff>133350</xdr:rowOff>
    </xdr:to>
    <xdr:pic>
      <xdr:nvPicPr>
        <xdr:cNvPr id="10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358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1081</xdr:row>
      <xdr:rowOff>0</xdr:rowOff>
    </xdr:from>
    <xdr:to>
      <xdr:col>1</xdr:col>
      <xdr:colOff>152400</xdr:colOff>
      <xdr:row>1081</xdr:row>
      <xdr:rowOff>133350</xdr:rowOff>
    </xdr:to>
    <xdr:pic>
      <xdr:nvPicPr>
        <xdr:cNvPr id="10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375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1082</xdr:row>
      <xdr:rowOff>0</xdr:rowOff>
    </xdr:from>
    <xdr:to>
      <xdr:col>1</xdr:col>
      <xdr:colOff>152400</xdr:colOff>
      <xdr:row>1082</xdr:row>
      <xdr:rowOff>133350</xdr:rowOff>
    </xdr:to>
    <xdr:pic>
      <xdr:nvPicPr>
        <xdr:cNvPr id="10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392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1083</xdr:row>
      <xdr:rowOff>0</xdr:rowOff>
    </xdr:from>
    <xdr:to>
      <xdr:col>1</xdr:col>
      <xdr:colOff>152400</xdr:colOff>
      <xdr:row>1083</xdr:row>
      <xdr:rowOff>133350</xdr:rowOff>
    </xdr:to>
    <xdr:pic>
      <xdr:nvPicPr>
        <xdr:cNvPr id="10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40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1084</xdr:row>
      <xdr:rowOff>0</xdr:rowOff>
    </xdr:from>
    <xdr:to>
      <xdr:col>1</xdr:col>
      <xdr:colOff>152400</xdr:colOff>
      <xdr:row>1084</xdr:row>
      <xdr:rowOff>133350</xdr:rowOff>
    </xdr:to>
    <xdr:pic>
      <xdr:nvPicPr>
        <xdr:cNvPr id="10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427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1085</xdr:row>
      <xdr:rowOff>0</xdr:rowOff>
    </xdr:from>
    <xdr:to>
      <xdr:col>1</xdr:col>
      <xdr:colOff>152400</xdr:colOff>
      <xdr:row>1085</xdr:row>
      <xdr:rowOff>133350</xdr:rowOff>
    </xdr:to>
    <xdr:pic>
      <xdr:nvPicPr>
        <xdr:cNvPr id="10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444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1086</xdr:row>
      <xdr:rowOff>0</xdr:rowOff>
    </xdr:from>
    <xdr:to>
      <xdr:col>1</xdr:col>
      <xdr:colOff>152400</xdr:colOff>
      <xdr:row>1086</xdr:row>
      <xdr:rowOff>133350</xdr:rowOff>
    </xdr:to>
    <xdr:pic>
      <xdr:nvPicPr>
        <xdr:cNvPr id="10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461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1087</xdr:row>
      <xdr:rowOff>0</xdr:rowOff>
    </xdr:from>
    <xdr:to>
      <xdr:col>1</xdr:col>
      <xdr:colOff>152400</xdr:colOff>
      <xdr:row>1087</xdr:row>
      <xdr:rowOff>133350</xdr:rowOff>
    </xdr:to>
    <xdr:pic>
      <xdr:nvPicPr>
        <xdr:cNvPr id="10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478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1088</xdr:row>
      <xdr:rowOff>0</xdr:rowOff>
    </xdr:from>
    <xdr:to>
      <xdr:col>1</xdr:col>
      <xdr:colOff>152400</xdr:colOff>
      <xdr:row>1088</xdr:row>
      <xdr:rowOff>133350</xdr:rowOff>
    </xdr:to>
    <xdr:pic>
      <xdr:nvPicPr>
        <xdr:cNvPr id="10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495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1089</xdr:row>
      <xdr:rowOff>0</xdr:rowOff>
    </xdr:from>
    <xdr:to>
      <xdr:col>1</xdr:col>
      <xdr:colOff>152400</xdr:colOff>
      <xdr:row>1089</xdr:row>
      <xdr:rowOff>133350</xdr:rowOff>
    </xdr:to>
    <xdr:pic>
      <xdr:nvPicPr>
        <xdr:cNvPr id="10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512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1090</xdr:row>
      <xdr:rowOff>0</xdr:rowOff>
    </xdr:from>
    <xdr:to>
      <xdr:col>1</xdr:col>
      <xdr:colOff>152400</xdr:colOff>
      <xdr:row>1090</xdr:row>
      <xdr:rowOff>133350</xdr:rowOff>
    </xdr:to>
    <xdr:pic>
      <xdr:nvPicPr>
        <xdr:cNvPr id="10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529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1091</xdr:row>
      <xdr:rowOff>0</xdr:rowOff>
    </xdr:from>
    <xdr:to>
      <xdr:col>1</xdr:col>
      <xdr:colOff>152400</xdr:colOff>
      <xdr:row>1091</xdr:row>
      <xdr:rowOff>133350</xdr:rowOff>
    </xdr:to>
    <xdr:pic>
      <xdr:nvPicPr>
        <xdr:cNvPr id="10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547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1092</xdr:row>
      <xdr:rowOff>0</xdr:rowOff>
    </xdr:from>
    <xdr:to>
      <xdr:col>1</xdr:col>
      <xdr:colOff>152400</xdr:colOff>
      <xdr:row>1092</xdr:row>
      <xdr:rowOff>133350</xdr:rowOff>
    </xdr:to>
    <xdr:pic>
      <xdr:nvPicPr>
        <xdr:cNvPr id="10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564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1093</xdr:row>
      <xdr:rowOff>0</xdr:rowOff>
    </xdr:from>
    <xdr:to>
      <xdr:col>1</xdr:col>
      <xdr:colOff>152400</xdr:colOff>
      <xdr:row>1093</xdr:row>
      <xdr:rowOff>133350</xdr:rowOff>
    </xdr:to>
    <xdr:pic>
      <xdr:nvPicPr>
        <xdr:cNvPr id="10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58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1094</xdr:row>
      <xdr:rowOff>0</xdr:rowOff>
    </xdr:from>
    <xdr:to>
      <xdr:col>1</xdr:col>
      <xdr:colOff>152400</xdr:colOff>
      <xdr:row>1094</xdr:row>
      <xdr:rowOff>133350</xdr:rowOff>
    </xdr:to>
    <xdr:pic>
      <xdr:nvPicPr>
        <xdr:cNvPr id="10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598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1095</xdr:row>
      <xdr:rowOff>0</xdr:rowOff>
    </xdr:from>
    <xdr:to>
      <xdr:col>1</xdr:col>
      <xdr:colOff>152400</xdr:colOff>
      <xdr:row>1095</xdr:row>
      <xdr:rowOff>133350</xdr:rowOff>
    </xdr:to>
    <xdr:pic>
      <xdr:nvPicPr>
        <xdr:cNvPr id="10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615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1096</xdr:row>
      <xdr:rowOff>0</xdr:rowOff>
    </xdr:from>
    <xdr:to>
      <xdr:col>1</xdr:col>
      <xdr:colOff>152400</xdr:colOff>
      <xdr:row>1096</xdr:row>
      <xdr:rowOff>133350</xdr:rowOff>
    </xdr:to>
    <xdr:pic>
      <xdr:nvPicPr>
        <xdr:cNvPr id="10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632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1097</xdr:row>
      <xdr:rowOff>0</xdr:rowOff>
    </xdr:from>
    <xdr:to>
      <xdr:col>1</xdr:col>
      <xdr:colOff>152400</xdr:colOff>
      <xdr:row>1097</xdr:row>
      <xdr:rowOff>133350</xdr:rowOff>
    </xdr:to>
    <xdr:pic>
      <xdr:nvPicPr>
        <xdr:cNvPr id="10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649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1098</xdr:row>
      <xdr:rowOff>0</xdr:rowOff>
    </xdr:from>
    <xdr:to>
      <xdr:col>1</xdr:col>
      <xdr:colOff>152400</xdr:colOff>
      <xdr:row>1098</xdr:row>
      <xdr:rowOff>133350</xdr:rowOff>
    </xdr:to>
    <xdr:pic>
      <xdr:nvPicPr>
        <xdr:cNvPr id="10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667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1099</xdr:row>
      <xdr:rowOff>0</xdr:rowOff>
    </xdr:from>
    <xdr:to>
      <xdr:col>1</xdr:col>
      <xdr:colOff>152400</xdr:colOff>
      <xdr:row>1099</xdr:row>
      <xdr:rowOff>133350</xdr:rowOff>
    </xdr:to>
    <xdr:pic>
      <xdr:nvPicPr>
        <xdr:cNvPr id="11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684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1100</xdr:row>
      <xdr:rowOff>0</xdr:rowOff>
    </xdr:from>
    <xdr:to>
      <xdr:col>1</xdr:col>
      <xdr:colOff>152400</xdr:colOff>
      <xdr:row>1100</xdr:row>
      <xdr:rowOff>133350</xdr:rowOff>
    </xdr:to>
    <xdr:pic>
      <xdr:nvPicPr>
        <xdr:cNvPr id="11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701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1101</xdr:row>
      <xdr:rowOff>0</xdr:rowOff>
    </xdr:from>
    <xdr:to>
      <xdr:col>1</xdr:col>
      <xdr:colOff>152400</xdr:colOff>
      <xdr:row>1101</xdr:row>
      <xdr:rowOff>133350</xdr:rowOff>
    </xdr:to>
    <xdr:pic>
      <xdr:nvPicPr>
        <xdr:cNvPr id="11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718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1102</xdr:row>
      <xdr:rowOff>0</xdr:rowOff>
    </xdr:from>
    <xdr:to>
      <xdr:col>1</xdr:col>
      <xdr:colOff>152400</xdr:colOff>
      <xdr:row>1102</xdr:row>
      <xdr:rowOff>133350</xdr:rowOff>
    </xdr:to>
    <xdr:pic>
      <xdr:nvPicPr>
        <xdr:cNvPr id="11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735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1103</xdr:row>
      <xdr:rowOff>0</xdr:rowOff>
    </xdr:from>
    <xdr:to>
      <xdr:col>1</xdr:col>
      <xdr:colOff>152400</xdr:colOff>
      <xdr:row>1103</xdr:row>
      <xdr:rowOff>133350</xdr:rowOff>
    </xdr:to>
    <xdr:pic>
      <xdr:nvPicPr>
        <xdr:cNvPr id="11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75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1104</xdr:row>
      <xdr:rowOff>0</xdr:rowOff>
    </xdr:from>
    <xdr:to>
      <xdr:col>1</xdr:col>
      <xdr:colOff>152400</xdr:colOff>
      <xdr:row>1104</xdr:row>
      <xdr:rowOff>133350</xdr:rowOff>
    </xdr:to>
    <xdr:pic>
      <xdr:nvPicPr>
        <xdr:cNvPr id="11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769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1105</xdr:row>
      <xdr:rowOff>0</xdr:rowOff>
    </xdr:from>
    <xdr:to>
      <xdr:col>1</xdr:col>
      <xdr:colOff>152400</xdr:colOff>
      <xdr:row>1105</xdr:row>
      <xdr:rowOff>133350</xdr:rowOff>
    </xdr:to>
    <xdr:pic>
      <xdr:nvPicPr>
        <xdr:cNvPr id="11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787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1106</xdr:row>
      <xdr:rowOff>0</xdr:rowOff>
    </xdr:from>
    <xdr:to>
      <xdr:col>1</xdr:col>
      <xdr:colOff>152400</xdr:colOff>
      <xdr:row>1106</xdr:row>
      <xdr:rowOff>133350</xdr:rowOff>
    </xdr:to>
    <xdr:pic>
      <xdr:nvPicPr>
        <xdr:cNvPr id="11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804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1107</xdr:row>
      <xdr:rowOff>0</xdr:rowOff>
    </xdr:from>
    <xdr:to>
      <xdr:col>1</xdr:col>
      <xdr:colOff>152400</xdr:colOff>
      <xdr:row>1107</xdr:row>
      <xdr:rowOff>133350</xdr:rowOff>
    </xdr:to>
    <xdr:pic>
      <xdr:nvPicPr>
        <xdr:cNvPr id="11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821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1108</xdr:row>
      <xdr:rowOff>0</xdr:rowOff>
    </xdr:from>
    <xdr:to>
      <xdr:col>1</xdr:col>
      <xdr:colOff>152400</xdr:colOff>
      <xdr:row>1108</xdr:row>
      <xdr:rowOff>133350</xdr:rowOff>
    </xdr:to>
    <xdr:pic>
      <xdr:nvPicPr>
        <xdr:cNvPr id="11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838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1109</xdr:row>
      <xdr:rowOff>0</xdr:rowOff>
    </xdr:from>
    <xdr:to>
      <xdr:col>1</xdr:col>
      <xdr:colOff>152400</xdr:colOff>
      <xdr:row>1109</xdr:row>
      <xdr:rowOff>133350</xdr:rowOff>
    </xdr:to>
    <xdr:pic>
      <xdr:nvPicPr>
        <xdr:cNvPr id="11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855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1110</xdr:row>
      <xdr:rowOff>0</xdr:rowOff>
    </xdr:from>
    <xdr:to>
      <xdr:col>1</xdr:col>
      <xdr:colOff>152400</xdr:colOff>
      <xdr:row>1110</xdr:row>
      <xdr:rowOff>133350</xdr:rowOff>
    </xdr:to>
    <xdr:pic>
      <xdr:nvPicPr>
        <xdr:cNvPr id="11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872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1111</xdr:row>
      <xdr:rowOff>0</xdr:rowOff>
    </xdr:from>
    <xdr:to>
      <xdr:col>1</xdr:col>
      <xdr:colOff>152400</xdr:colOff>
      <xdr:row>1111</xdr:row>
      <xdr:rowOff>133350</xdr:rowOff>
    </xdr:to>
    <xdr:pic>
      <xdr:nvPicPr>
        <xdr:cNvPr id="11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889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1112</xdr:row>
      <xdr:rowOff>0</xdr:rowOff>
    </xdr:from>
    <xdr:to>
      <xdr:col>1</xdr:col>
      <xdr:colOff>152400</xdr:colOff>
      <xdr:row>1112</xdr:row>
      <xdr:rowOff>133350</xdr:rowOff>
    </xdr:to>
    <xdr:pic>
      <xdr:nvPicPr>
        <xdr:cNvPr id="11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907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1113</xdr:row>
      <xdr:rowOff>0</xdr:rowOff>
    </xdr:from>
    <xdr:to>
      <xdr:col>1</xdr:col>
      <xdr:colOff>152400</xdr:colOff>
      <xdr:row>1113</xdr:row>
      <xdr:rowOff>133350</xdr:rowOff>
    </xdr:to>
    <xdr:pic>
      <xdr:nvPicPr>
        <xdr:cNvPr id="11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92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1114</xdr:row>
      <xdr:rowOff>0</xdr:rowOff>
    </xdr:from>
    <xdr:to>
      <xdr:col>1</xdr:col>
      <xdr:colOff>152400</xdr:colOff>
      <xdr:row>1114</xdr:row>
      <xdr:rowOff>133350</xdr:rowOff>
    </xdr:to>
    <xdr:pic>
      <xdr:nvPicPr>
        <xdr:cNvPr id="11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941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1115</xdr:row>
      <xdr:rowOff>0</xdr:rowOff>
    </xdr:from>
    <xdr:to>
      <xdr:col>1</xdr:col>
      <xdr:colOff>152400</xdr:colOff>
      <xdr:row>1115</xdr:row>
      <xdr:rowOff>133350</xdr:rowOff>
    </xdr:to>
    <xdr:pic>
      <xdr:nvPicPr>
        <xdr:cNvPr id="11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958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1116</xdr:row>
      <xdr:rowOff>0</xdr:rowOff>
    </xdr:from>
    <xdr:to>
      <xdr:col>1</xdr:col>
      <xdr:colOff>152400</xdr:colOff>
      <xdr:row>1116</xdr:row>
      <xdr:rowOff>133350</xdr:rowOff>
    </xdr:to>
    <xdr:pic>
      <xdr:nvPicPr>
        <xdr:cNvPr id="11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975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1117</xdr:row>
      <xdr:rowOff>0</xdr:rowOff>
    </xdr:from>
    <xdr:to>
      <xdr:col>1</xdr:col>
      <xdr:colOff>152400</xdr:colOff>
      <xdr:row>1117</xdr:row>
      <xdr:rowOff>133350</xdr:rowOff>
    </xdr:to>
    <xdr:pic>
      <xdr:nvPicPr>
        <xdr:cNvPr id="11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8992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1118</xdr:row>
      <xdr:rowOff>0</xdr:rowOff>
    </xdr:from>
    <xdr:to>
      <xdr:col>1</xdr:col>
      <xdr:colOff>152400</xdr:colOff>
      <xdr:row>1118</xdr:row>
      <xdr:rowOff>133350</xdr:rowOff>
    </xdr:to>
    <xdr:pic>
      <xdr:nvPicPr>
        <xdr:cNvPr id="11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009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1119</xdr:row>
      <xdr:rowOff>0</xdr:rowOff>
    </xdr:from>
    <xdr:to>
      <xdr:col>1</xdr:col>
      <xdr:colOff>152400</xdr:colOff>
      <xdr:row>1119</xdr:row>
      <xdr:rowOff>133350</xdr:rowOff>
    </xdr:to>
    <xdr:pic>
      <xdr:nvPicPr>
        <xdr:cNvPr id="11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027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1120</xdr:row>
      <xdr:rowOff>0</xdr:rowOff>
    </xdr:from>
    <xdr:to>
      <xdr:col>1</xdr:col>
      <xdr:colOff>152400</xdr:colOff>
      <xdr:row>1120</xdr:row>
      <xdr:rowOff>133350</xdr:rowOff>
    </xdr:to>
    <xdr:pic>
      <xdr:nvPicPr>
        <xdr:cNvPr id="11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044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1121</xdr:row>
      <xdr:rowOff>0</xdr:rowOff>
    </xdr:from>
    <xdr:to>
      <xdr:col>1</xdr:col>
      <xdr:colOff>152400</xdr:colOff>
      <xdr:row>1121</xdr:row>
      <xdr:rowOff>133350</xdr:rowOff>
    </xdr:to>
    <xdr:pic>
      <xdr:nvPicPr>
        <xdr:cNvPr id="11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061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1122</xdr:row>
      <xdr:rowOff>0</xdr:rowOff>
    </xdr:from>
    <xdr:to>
      <xdr:col>1</xdr:col>
      <xdr:colOff>152400</xdr:colOff>
      <xdr:row>1122</xdr:row>
      <xdr:rowOff>133350</xdr:rowOff>
    </xdr:to>
    <xdr:pic>
      <xdr:nvPicPr>
        <xdr:cNvPr id="11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078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1123</xdr:row>
      <xdr:rowOff>0</xdr:rowOff>
    </xdr:from>
    <xdr:to>
      <xdr:col>1</xdr:col>
      <xdr:colOff>152400</xdr:colOff>
      <xdr:row>1123</xdr:row>
      <xdr:rowOff>133350</xdr:rowOff>
    </xdr:to>
    <xdr:pic>
      <xdr:nvPicPr>
        <xdr:cNvPr id="11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09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1124</xdr:row>
      <xdr:rowOff>0</xdr:rowOff>
    </xdr:from>
    <xdr:to>
      <xdr:col>1</xdr:col>
      <xdr:colOff>152400</xdr:colOff>
      <xdr:row>1124</xdr:row>
      <xdr:rowOff>133350</xdr:rowOff>
    </xdr:to>
    <xdr:pic>
      <xdr:nvPicPr>
        <xdr:cNvPr id="11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112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1125</xdr:row>
      <xdr:rowOff>0</xdr:rowOff>
    </xdr:from>
    <xdr:to>
      <xdr:col>1</xdr:col>
      <xdr:colOff>152400</xdr:colOff>
      <xdr:row>1125</xdr:row>
      <xdr:rowOff>133350</xdr:rowOff>
    </xdr:to>
    <xdr:pic>
      <xdr:nvPicPr>
        <xdr:cNvPr id="11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130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1126</xdr:row>
      <xdr:rowOff>0</xdr:rowOff>
    </xdr:from>
    <xdr:to>
      <xdr:col>1</xdr:col>
      <xdr:colOff>152400</xdr:colOff>
      <xdr:row>1126</xdr:row>
      <xdr:rowOff>133350</xdr:rowOff>
    </xdr:to>
    <xdr:pic>
      <xdr:nvPicPr>
        <xdr:cNvPr id="11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147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1127</xdr:row>
      <xdr:rowOff>0</xdr:rowOff>
    </xdr:from>
    <xdr:to>
      <xdr:col>1</xdr:col>
      <xdr:colOff>152400</xdr:colOff>
      <xdr:row>1127</xdr:row>
      <xdr:rowOff>133350</xdr:rowOff>
    </xdr:to>
    <xdr:pic>
      <xdr:nvPicPr>
        <xdr:cNvPr id="11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164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1128</xdr:row>
      <xdr:rowOff>0</xdr:rowOff>
    </xdr:from>
    <xdr:to>
      <xdr:col>1</xdr:col>
      <xdr:colOff>152400</xdr:colOff>
      <xdr:row>1128</xdr:row>
      <xdr:rowOff>133350</xdr:rowOff>
    </xdr:to>
    <xdr:pic>
      <xdr:nvPicPr>
        <xdr:cNvPr id="11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181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1129</xdr:row>
      <xdr:rowOff>0</xdr:rowOff>
    </xdr:from>
    <xdr:to>
      <xdr:col>1</xdr:col>
      <xdr:colOff>152400</xdr:colOff>
      <xdr:row>1129</xdr:row>
      <xdr:rowOff>133350</xdr:rowOff>
    </xdr:to>
    <xdr:pic>
      <xdr:nvPicPr>
        <xdr:cNvPr id="11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198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1130</xdr:row>
      <xdr:rowOff>0</xdr:rowOff>
    </xdr:from>
    <xdr:to>
      <xdr:col>1</xdr:col>
      <xdr:colOff>152400</xdr:colOff>
      <xdr:row>1130</xdr:row>
      <xdr:rowOff>133350</xdr:rowOff>
    </xdr:to>
    <xdr:pic>
      <xdr:nvPicPr>
        <xdr:cNvPr id="11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215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1131</xdr:row>
      <xdr:rowOff>0</xdr:rowOff>
    </xdr:from>
    <xdr:to>
      <xdr:col>1</xdr:col>
      <xdr:colOff>152400</xdr:colOff>
      <xdr:row>1131</xdr:row>
      <xdr:rowOff>133350</xdr:rowOff>
    </xdr:to>
    <xdr:pic>
      <xdr:nvPicPr>
        <xdr:cNvPr id="11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232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1132</xdr:row>
      <xdr:rowOff>0</xdr:rowOff>
    </xdr:from>
    <xdr:to>
      <xdr:col>1</xdr:col>
      <xdr:colOff>152400</xdr:colOff>
      <xdr:row>1132</xdr:row>
      <xdr:rowOff>133350</xdr:rowOff>
    </xdr:to>
    <xdr:pic>
      <xdr:nvPicPr>
        <xdr:cNvPr id="11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250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1133</xdr:row>
      <xdr:rowOff>0</xdr:rowOff>
    </xdr:from>
    <xdr:to>
      <xdr:col>1</xdr:col>
      <xdr:colOff>152400</xdr:colOff>
      <xdr:row>1133</xdr:row>
      <xdr:rowOff>133350</xdr:rowOff>
    </xdr:to>
    <xdr:pic>
      <xdr:nvPicPr>
        <xdr:cNvPr id="11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26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1134</xdr:row>
      <xdr:rowOff>0</xdr:rowOff>
    </xdr:from>
    <xdr:to>
      <xdr:col>1</xdr:col>
      <xdr:colOff>152400</xdr:colOff>
      <xdr:row>1134</xdr:row>
      <xdr:rowOff>133350</xdr:rowOff>
    </xdr:to>
    <xdr:pic>
      <xdr:nvPicPr>
        <xdr:cNvPr id="11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284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1135</xdr:row>
      <xdr:rowOff>0</xdr:rowOff>
    </xdr:from>
    <xdr:to>
      <xdr:col>1</xdr:col>
      <xdr:colOff>152400</xdr:colOff>
      <xdr:row>1135</xdr:row>
      <xdr:rowOff>133350</xdr:rowOff>
    </xdr:to>
    <xdr:pic>
      <xdr:nvPicPr>
        <xdr:cNvPr id="11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301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1136</xdr:row>
      <xdr:rowOff>0</xdr:rowOff>
    </xdr:from>
    <xdr:to>
      <xdr:col>1</xdr:col>
      <xdr:colOff>152400</xdr:colOff>
      <xdr:row>1136</xdr:row>
      <xdr:rowOff>133350</xdr:rowOff>
    </xdr:to>
    <xdr:pic>
      <xdr:nvPicPr>
        <xdr:cNvPr id="11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318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1137</xdr:row>
      <xdr:rowOff>0</xdr:rowOff>
    </xdr:from>
    <xdr:to>
      <xdr:col>1</xdr:col>
      <xdr:colOff>152400</xdr:colOff>
      <xdr:row>1137</xdr:row>
      <xdr:rowOff>133350</xdr:rowOff>
    </xdr:to>
    <xdr:pic>
      <xdr:nvPicPr>
        <xdr:cNvPr id="11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335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1138</xdr:row>
      <xdr:rowOff>0</xdr:rowOff>
    </xdr:from>
    <xdr:to>
      <xdr:col>1</xdr:col>
      <xdr:colOff>152400</xdr:colOff>
      <xdr:row>1138</xdr:row>
      <xdr:rowOff>133350</xdr:rowOff>
    </xdr:to>
    <xdr:pic>
      <xdr:nvPicPr>
        <xdr:cNvPr id="11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352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1139</xdr:row>
      <xdr:rowOff>0</xdr:rowOff>
    </xdr:from>
    <xdr:to>
      <xdr:col>1</xdr:col>
      <xdr:colOff>152400</xdr:colOff>
      <xdr:row>1139</xdr:row>
      <xdr:rowOff>133350</xdr:rowOff>
    </xdr:to>
    <xdr:pic>
      <xdr:nvPicPr>
        <xdr:cNvPr id="11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370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1140</xdr:row>
      <xdr:rowOff>0</xdr:rowOff>
    </xdr:from>
    <xdr:to>
      <xdr:col>1</xdr:col>
      <xdr:colOff>152400</xdr:colOff>
      <xdr:row>1140</xdr:row>
      <xdr:rowOff>133350</xdr:rowOff>
    </xdr:to>
    <xdr:pic>
      <xdr:nvPicPr>
        <xdr:cNvPr id="11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387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1141</xdr:row>
      <xdr:rowOff>0</xdr:rowOff>
    </xdr:from>
    <xdr:to>
      <xdr:col>1</xdr:col>
      <xdr:colOff>152400</xdr:colOff>
      <xdr:row>1141</xdr:row>
      <xdr:rowOff>133350</xdr:rowOff>
    </xdr:to>
    <xdr:pic>
      <xdr:nvPicPr>
        <xdr:cNvPr id="11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404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1142</xdr:row>
      <xdr:rowOff>0</xdr:rowOff>
    </xdr:from>
    <xdr:to>
      <xdr:col>1</xdr:col>
      <xdr:colOff>152400</xdr:colOff>
      <xdr:row>1142</xdr:row>
      <xdr:rowOff>133350</xdr:rowOff>
    </xdr:to>
    <xdr:pic>
      <xdr:nvPicPr>
        <xdr:cNvPr id="11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421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1143</xdr:row>
      <xdr:rowOff>0</xdr:rowOff>
    </xdr:from>
    <xdr:to>
      <xdr:col>1</xdr:col>
      <xdr:colOff>152400</xdr:colOff>
      <xdr:row>1143</xdr:row>
      <xdr:rowOff>133350</xdr:rowOff>
    </xdr:to>
    <xdr:pic>
      <xdr:nvPicPr>
        <xdr:cNvPr id="11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43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1144</xdr:row>
      <xdr:rowOff>0</xdr:rowOff>
    </xdr:from>
    <xdr:to>
      <xdr:col>1</xdr:col>
      <xdr:colOff>152400</xdr:colOff>
      <xdr:row>1144</xdr:row>
      <xdr:rowOff>133350</xdr:rowOff>
    </xdr:to>
    <xdr:pic>
      <xdr:nvPicPr>
        <xdr:cNvPr id="11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455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1145</xdr:row>
      <xdr:rowOff>0</xdr:rowOff>
    </xdr:from>
    <xdr:to>
      <xdr:col>1</xdr:col>
      <xdr:colOff>152400</xdr:colOff>
      <xdr:row>1145</xdr:row>
      <xdr:rowOff>133350</xdr:rowOff>
    </xdr:to>
    <xdr:pic>
      <xdr:nvPicPr>
        <xdr:cNvPr id="11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472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1146</xdr:row>
      <xdr:rowOff>0</xdr:rowOff>
    </xdr:from>
    <xdr:to>
      <xdr:col>1</xdr:col>
      <xdr:colOff>152400</xdr:colOff>
      <xdr:row>1146</xdr:row>
      <xdr:rowOff>133350</xdr:rowOff>
    </xdr:to>
    <xdr:pic>
      <xdr:nvPicPr>
        <xdr:cNvPr id="11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490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1147</xdr:row>
      <xdr:rowOff>0</xdr:rowOff>
    </xdr:from>
    <xdr:to>
      <xdr:col>1</xdr:col>
      <xdr:colOff>152400</xdr:colOff>
      <xdr:row>1147</xdr:row>
      <xdr:rowOff>133350</xdr:rowOff>
    </xdr:to>
    <xdr:pic>
      <xdr:nvPicPr>
        <xdr:cNvPr id="11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507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1148</xdr:row>
      <xdr:rowOff>0</xdr:rowOff>
    </xdr:from>
    <xdr:to>
      <xdr:col>1</xdr:col>
      <xdr:colOff>152400</xdr:colOff>
      <xdr:row>1148</xdr:row>
      <xdr:rowOff>133350</xdr:rowOff>
    </xdr:to>
    <xdr:pic>
      <xdr:nvPicPr>
        <xdr:cNvPr id="11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524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1149</xdr:row>
      <xdr:rowOff>0</xdr:rowOff>
    </xdr:from>
    <xdr:to>
      <xdr:col>1</xdr:col>
      <xdr:colOff>152400</xdr:colOff>
      <xdr:row>1149</xdr:row>
      <xdr:rowOff>133350</xdr:rowOff>
    </xdr:to>
    <xdr:pic>
      <xdr:nvPicPr>
        <xdr:cNvPr id="11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541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1150</xdr:row>
      <xdr:rowOff>0</xdr:rowOff>
    </xdr:from>
    <xdr:to>
      <xdr:col>1</xdr:col>
      <xdr:colOff>152400</xdr:colOff>
      <xdr:row>1150</xdr:row>
      <xdr:rowOff>133350</xdr:rowOff>
    </xdr:to>
    <xdr:pic>
      <xdr:nvPicPr>
        <xdr:cNvPr id="11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558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1151</xdr:row>
      <xdr:rowOff>0</xdr:rowOff>
    </xdr:from>
    <xdr:to>
      <xdr:col>1</xdr:col>
      <xdr:colOff>152400</xdr:colOff>
      <xdr:row>1151</xdr:row>
      <xdr:rowOff>133350</xdr:rowOff>
    </xdr:to>
    <xdr:pic>
      <xdr:nvPicPr>
        <xdr:cNvPr id="11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575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1152</xdr:row>
      <xdr:rowOff>0</xdr:rowOff>
    </xdr:from>
    <xdr:to>
      <xdr:col>1</xdr:col>
      <xdr:colOff>152400</xdr:colOff>
      <xdr:row>1152</xdr:row>
      <xdr:rowOff>133350</xdr:rowOff>
    </xdr:to>
    <xdr:pic>
      <xdr:nvPicPr>
        <xdr:cNvPr id="11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592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1153</xdr:row>
      <xdr:rowOff>0</xdr:rowOff>
    </xdr:from>
    <xdr:to>
      <xdr:col>1</xdr:col>
      <xdr:colOff>152400</xdr:colOff>
      <xdr:row>1153</xdr:row>
      <xdr:rowOff>133350</xdr:rowOff>
    </xdr:to>
    <xdr:pic>
      <xdr:nvPicPr>
        <xdr:cNvPr id="11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61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1154</xdr:row>
      <xdr:rowOff>0</xdr:rowOff>
    </xdr:from>
    <xdr:to>
      <xdr:col>1</xdr:col>
      <xdr:colOff>152400</xdr:colOff>
      <xdr:row>1154</xdr:row>
      <xdr:rowOff>133350</xdr:rowOff>
    </xdr:to>
    <xdr:pic>
      <xdr:nvPicPr>
        <xdr:cNvPr id="11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627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1155</xdr:row>
      <xdr:rowOff>0</xdr:rowOff>
    </xdr:from>
    <xdr:to>
      <xdr:col>1</xdr:col>
      <xdr:colOff>152400</xdr:colOff>
      <xdr:row>1155</xdr:row>
      <xdr:rowOff>133350</xdr:rowOff>
    </xdr:to>
    <xdr:pic>
      <xdr:nvPicPr>
        <xdr:cNvPr id="11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644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1156</xdr:row>
      <xdr:rowOff>0</xdr:rowOff>
    </xdr:from>
    <xdr:to>
      <xdr:col>1</xdr:col>
      <xdr:colOff>152400</xdr:colOff>
      <xdr:row>1156</xdr:row>
      <xdr:rowOff>133350</xdr:rowOff>
    </xdr:to>
    <xdr:pic>
      <xdr:nvPicPr>
        <xdr:cNvPr id="11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661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1157</xdr:row>
      <xdr:rowOff>0</xdr:rowOff>
    </xdr:from>
    <xdr:to>
      <xdr:col>1</xdr:col>
      <xdr:colOff>152400</xdr:colOff>
      <xdr:row>1157</xdr:row>
      <xdr:rowOff>133350</xdr:rowOff>
    </xdr:to>
    <xdr:pic>
      <xdr:nvPicPr>
        <xdr:cNvPr id="11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678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1158</xdr:row>
      <xdr:rowOff>0</xdr:rowOff>
    </xdr:from>
    <xdr:to>
      <xdr:col>1</xdr:col>
      <xdr:colOff>152400</xdr:colOff>
      <xdr:row>1158</xdr:row>
      <xdr:rowOff>133350</xdr:rowOff>
    </xdr:to>
    <xdr:pic>
      <xdr:nvPicPr>
        <xdr:cNvPr id="11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695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1159</xdr:row>
      <xdr:rowOff>0</xdr:rowOff>
    </xdr:from>
    <xdr:to>
      <xdr:col>1</xdr:col>
      <xdr:colOff>152400</xdr:colOff>
      <xdr:row>1159</xdr:row>
      <xdr:rowOff>133350</xdr:rowOff>
    </xdr:to>
    <xdr:pic>
      <xdr:nvPicPr>
        <xdr:cNvPr id="11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712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1160</xdr:row>
      <xdr:rowOff>0</xdr:rowOff>
    </xdr:from>
    <xdr:to>
      <xdr:col>1</xdr:col>
      <xdr:colOff>152400</xdr:colOff>
      <xdr:row>1160</xdr:row>
      <xdr:rowOff>133350</xdr:rowOff>
    </xdr:to>
    <xdr:pic>
      <xdr:nvPicPr>
        <xdr:cNvPr id="11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730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1161</xdr:row>
      <xdr:rowOff>0</xdr:rowOff>
    </xdr:from>
    <xdr:to>
      <xdr:col>1</xdr:col>
      <xdr:colOff>152400</xdr:colOff>
      <xdr:row>1161</xdr:row>
      <xdr:rowOff>133350</xdr:rowOff>
    </xdr:to>
    <xdr:pic>
      <xdr:nvPicPr>
        <xdr:cNvPr id="11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747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1162</xdr:row>
      <xdr:rowOff>0</xdr:rowOff>
    </xdr:from>
    <xdr:to>
      <xdr:col>1</xdr:col>
      <xdr:colOff>152400</xdr:colOff>
      <xdr:row>1162</xdr:row>
      <xdr:rowOff>133350</xdr:rowOff>
    </xdr:to>
    <xdr:pic>
      <xdr:nvPicPr>
        <xdr:cNvPr id="11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764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1163</xdr:row>
      <xdr:rowOff>0</xdr:rowOff>
    </xdr:from>
    <xdr:to>
      <xdr:col>1</xdr:col>
      <xdr:colOff>152400</xdr:colOff>
      <xdr:row>1163</xdr:row>
      <xdr:rowOff>133350</xdr:rowOff>
    </xdr:to>
    <xdr:pic>
      <xdr:nvPicPr>
        <xdr:cNvPr id="11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78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1164</xdr:row>
      <xdr:rowOff>0</xdr:rowOff>
    </xdr:from>
    <xdr:to>
      <xdr:col>1</xdr:col>
      <xdr:colOff>152400</xdr:colOff>
      <xdr:row>1164</xdr:row>
      <xdr:rowOff>133350</xdr:rowOff>
    </xdr:to>
    <xdr:pic>
      <xdr:nvPicPr>
        <xdr:cNvPr id="11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798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1165</xdr:row>
      <xdr:rowOff>0</xdr:rowOff>
    </xdr:from>
    <xdr:to>
      <xdr:col>1</xdr:col>
      <xdr:colOff>152400</xdr:colOff>
      <xdr:row>1165</xdr:row>
      <xdr:rowOff>133350</xdr:rowOff>
    </xdr:to>
    <xdr:pic>
      <xdr:nvPicPr>
        <xdr:cNvPr id="11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815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1166</xdr:row>
      <xdr:rowOff>0</xdr:rowOff>
    </xdr:from>
    <xdr:to>
      <xdr:col>1</xdr:col>
      <xdr:colOff>152400</xdr:colOff>
      <xdr:row>1166</xdr:row>
      <xdr:rowOff>133350</xdr:rowOff>
    </xdr:to>
    <xdr:pic>
      <xdr:nvPicPr>
        <xdr:cNvPr id="11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832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1167</xdr:row>
      <xdr:rowOff>0</xdr:rowOff>
    </xdr:from>
    <xdr:to>
      <xdr:col>1</xdr:col>
      <xdr:colOff>152400</xdr:colOff>
      <xdr:row>1167</xdr:row>
      <xdr:rowOff>133350</xdr:rowOff>
    </xdr:to>
    <xdr:pic>
      <xdr:nvPicPr>
        <xdr:cNvPr id="11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850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1168</xdr:row>
      <xdr:rowOff>0</xdr:rowOff>
    </xdr:from>
    <xdr:to>
      <xdr:col>1</xdr:col>
      <xdr:colOff>152400</xdr:colOff>
      <xdr:row>1168</xdr:row>
      <xdr:rowOff>133350</xdr:rowOff>
    </xdr:to>
    <xdr:pic>
      <xdr:nvPicPr>
        <xdr:cNvPr id="11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867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1169</xdr:row>
      <xdr:rowOff>0</xdr:rowOff>
    </xdr:from>
    <xdr:to>
      <xdr:col>1</xdr:col>
      <xdr:colOff>152400</xdr:colOff>
      <xdr:row>1169</xdr:row>
      <xdr:rowOff>133350</xdr:rowOff>
    </xdr:to>
    <xdr:pic>
      <xdr:nvPicPr>
        <xdr:cNvPr id="11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884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1170</xdr:row>
      <xdr:rowOff>0</xdr:rowOff>
    </xdr:from>
    <xdr:to>
      <xdr:col>1</xdr:col>
      <xdr:colOff>152400</xdr:colOff>
      <xdr:row>1170</xdr:row>
      <xdr:rowOff>133350</xdr:rowOff>
    </xdr:to>
    <xdr:pic>
      <xdr:nvPicPr>
        <xdr:cNvPr id="11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901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1171</xdr:row>
      <xdr:rowOff>0</xdr:rowOff>
    </xdr:from>
    <xdr:to>
      <xdr:col>1</xdr:col>
      <xdr:colOff>152400</xdr:colOff>
      <xdr:row>1171</xdr:row>
      <xdr:rowOff>133350</xdr:rowOff>
    </xdr:to>
    <xdr:pic>
      <xdr:nvPicPr>
        <xdr:cNvPr id="11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918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1172</xdr:row>
      <xdr:rowOff>0</xdr:rowOff>
    </xdr:from>
    <xdr:to>
      <xdr:col>1</xdr:col>
      <xdr:colOff>152400</xdr:colOff>
      <xdr:row>1172</xdr:row>
      <xdr:rowOff>133350</xdr:rowOff>
    </xdr:to>
    <xdr:pic>
      <xdr:nvPicPr>
        <xdr:cNvPr id="11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935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1173</xdr:row>
      <xdr:rowOff>0</xdr:rowOff>
    </xdr:from>
    <xdr:to>
      <xdr:col>1</xdr:col>
      <xdr:colOff>152400</xdr:colOff>
      <xdr:row>1173</xdr:row>
      <xdr:rowOff>133350</xdr:rowOff>
    </xdr:to>
    <xdr:pic>
      <xdr:nvPicPr>
        <xdr:cNvPr id="11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95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1174</xdr:row>
      <xdr:rowOff>0</xdr:rowOff>
    </xdr:from>
    <xdr:to>
      <xdr:col>1</xdr:col>
      <xdr:colOff>152400</xdr:colOff>
      <xdr:row>1174</xdr:row>
      <xdr:rowOff>133350</xdr:rowOff>
    </xdr:to>
    <xdr:pic>
      <xdr:nvPicPr>
        <xdr:cNvPr id="11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970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1175</xdr:row>
      <xdr:rowOff>0</xdr:rowOff>
    </xdr:from>
    <xdr:to>
      <xdr:col>1</xdr:col>
      <xdr:colOff>152400</xdr:colOff>
      <xdr:row>1175</xdr:row>
      <xdr:rowOff>133350</xdr:rowOff>
    </xdr:to>
    <xdr:pic>
      <xdr:nvPicPr>
        <xdr:cNvPr id="11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9987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1176</xdr:row>
      <xdr:rowOff>0</xdr:rowOff>
    </xdr:from>
    <xdr:to>
      <xdr:col>1</xdr:col>
      <xdr:colOff>152400</xdr:colOff>
      <xdr:row>1176</xdr:row>
      <xdr:rowOff>133350</xdr:rowOff>
    </xdr:to>
    <xdr:pic>
      <xdr:nvPicPr>
        <xdr:cNvPr id="11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004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1177</xdr:row>
      <xdr:rowOff>0</xdr:rowOff>
    </xdr:from>
    <xdr:to>
      <xdr:col>1</xdr:col>
      <xdr:colOff>152400</xdr:colOff>
      <xdr:row>1177</xdr:row>
      <xdr:rowOff>133350</xdr:rowOff>
    </xdr:to>
    <xdr:pic>
      <xdr:nvPicPr>
        <xdr:cNvPr id="11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021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1178</xdr:row>
      <xdr:rowOff>0</xdr:rowOff>
    </xdr:from>
    <xdr:to>
      <xdr:col>1</xdr:col>
      <xdr:colOff>152400</xdr:colOff>
      <xdr:row>1178</xdr:row>
      <xdr:rowOff>133350</xdr:rowOff>
    </xdr:to>
    <xdr:pic>
      <xdr:nvPicPr>
        <xdr:cNvPr id="11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038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1179</xdr:row>
      <xdr:rowOff>0</xdr:rowOff>
    </xdr:from>
    <xdr:to>
      <xdr:col>1</xdr:col>
      <xdr:colOff>152400</xdr:colOff>
      <xdr:row>1179</xdr:row>
      <xdr:rowOff>133350</xdr:rowOff>
    </xdr:to>
    <xdr:pic>
      <xdr:nvPicPr>
        <xdr:cNvPr id="11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055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1180</xdr:row>
      <xdr:rowOff>0</xdr:rowOff>
    </xdr:from>
    <xdr:to>
      <xdr:col>1</xdr:col>
      <xdr:colOff>152400</xdr:colOff>
      <xdr:row>1180</xdr:row>
      <xdr:rowOff>133350</xdr:rowOff>
    </xdr:to>
    <xdr:pic>
      <xdr:nvPicPr>
        <xdr:cNvPr id="11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072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1181</xdr:row>
      <xdr:rowOff>0</xdr:rowOff>
    </xdr:from>
    <xdr:to>
      <xdr:col>1</xdr:col>
      <xdr:colOff>152400</xdr:colOff>
      <xdr:row>1181</xdr:row>
      <xdr:rowOff>133350</xdr:rowOff>
    </xdr:to>
    <xdr:pic>
      <xdr:nvPicPr>
        <xdr:cNvPr id="11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090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1182</xdr:row>
      <xdr:rowOff>0</xdr:rowOff>
    </xdr:from>
    <xdr:to>
      <xdr:col>1</xdr:col>
      <xdr:colOff>152400</xdr:colOff>
      <xdr:row>1182</xdr:row>
      <xdr:rowOff>133350</xdr:rowOff>
    </xdr:to>
    <xdr:pic>
      <xdr:nvPicPr>
        <xdr:cNvPr id="11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107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1183</xdr:row>
      <xdr:rowOff>0</xdr:rowOff>
    </xdr:from>
    <xdr:to>
      <xdr:col>1</xdr:col>
      <xdr:colOff>152400</xdr:colOff>
      <xdr:row>1183</xdr:row>
      <xdr:rowOff>133350</xdr:rowOff>
    </xdr:to>
    <xdr:pic>
      <xdr:nvPicPr>
        <xdr:cNvPr id="11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12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1184</xdr:row>
      <xdr:rowOff>0</xdr:rowOff>
    </xdr:from>
    <xdr:to>
      <xdr:col>1</xdr:col>
      <xdr:colOff>152400</xdr:colOff>
      <xdr:row>1184</xdr:row>
      <xdr:rowOff>133350</xdr:rowOff>
    </xdr:to>
    <xdr:pic>
      <xdr:nvPicPr>
        <xdr:cNvPr id="11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141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1185</xdr:row>
      <xdr:rowOff>0</xdr:rowOff>
    </xdr:from>
    <xdr:to>
      <xdr:col>1</xdr:col>
      <xdr:colOff>152400</xdr:colOff>
      <xdr:row>1185</xdr:row>
      <xdr:rowOff>133350</xdr:rowOff>
    </xdr:to>
    <xdr:pic>
      <xdr:nvPicPr>
        <xdr:cNvPr id="11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158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1186</xdr:row>
      <xdr:rowOff>0</xdr:rowOff>
    </xdr:from>
    <xdr:to>
      <xdr:col>1</xdr:col>
      <xdr:colOff>152400</xdr:colOff>
      <xdr:row>1186</xdr:row>
      <xdr:rowOff>133350</xdr:rowOff>
    </xdr:to>
    <xdr:pic>
      <xdr:nvPicPr>
        <xdr:cNvPr id="11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175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1187</xdr:row>
      <xdr:rowOff>0</xdr:rowOff>
    </xdr:from>
    <xdr:to>
      <xdr:col>1</xdr:col>
      <xdr:colOff>152400</xdr:colOff>
      <xdr:row>1187</xdr:row>
      <xdr:rowOff>133350</xdr:rowOff>
    </xdr:to>
    <xdr:pic>
      <xdr:nvPicPr>
        <xdr:cNvPr id="11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193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1188</xdr:row>
      <xdr:rowOff>0</xdr:rowOff>
    </xdr:from>
    <xdr:to>
      <xdr:col>1</xdr:col>
      <xdr:colOff>152400</xdr:colOff>
      <xdr:row>1188</xdr:row>
      <xdr:rowOff>133350</xdr:rowOff>
    </xdr:to>
    <xdr:pic>
      <xdr:nvPicPr>
        <xdr:cNvPr id="11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210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1189</xdr:row>
      <xdr:rowOff>0</xdr:rowOff>
    </xdr:from>
    <xdr:to>
      <xdr:col>1</xdr:col>
      <xdr:colOff>152400</xdr:colOff>
      <xdr:row>1189</xdr:row>
      <xdr:rowOff>133350</xdr:rowOff>
    </xdr:to>
    <xdr:pic>
      <xdr:nvPicPr>
        <xdr:cNvPr id="11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227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1190</xdr:row>
      <xdr:rowOff>0</xdr:rowOff>
    </xdr:from>
    <xdr:to>
      <xdr:col>1</xdr:col>
      <xdr:colOff>152400</xdr:colOff>
      <xdr:row>1190</xdr:row>
      <xdr:rowOff>133350</xdr:rowOff>
    </xdr:to>
    <xdr:pic>
      <xdr:nvPicPr>
        <xdr:cNvPr id="11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244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1191</xdr:row>
      <xdr:rowOff>0</xdr:rowOff>
    </xdr:from>
    <xdr:to>
      <xdr:col>1</xdr:col>
      <xdr:colOff>152400</xdr:colOff>
      <xdr:row>1191</xdr:row>
      <xdr:rowOff>133350</xdr:rowOff>
    </xdr:to>
    <xdr:pic>
      <xdr:nvPicPr>
        <xdr:cNvPr id="11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261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1192</xdr:row>
      <xdr:rowOff>0</xdr:rowOff>
    </xdr:from>
    <xdr:to>
      <xdr:col>1</xdr:col>
      <xdr:colOff>152400</xdr:colOff>
      <xdr:row>1192</xdr:row>
      <xdr:rowOff>133350</xdr:rowOff>
    </xdr:to>
    <xdr:pic>
      <xdr:nvPicPr>
        <xdr:cNvPr id="11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278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1193</xdr:row>
      <xdr:rowOff>0</xdr:rowOff>
    </xdr:from>
    <xdr:to>
      <xdr:col>1</xdr:col>
      <xdr:colOff>152400</xdr:colOff>
      <xdr:row>1193</xdr:row>
      <xdr:rowOff>133350</xdr:rowOff>
    </xdr:to>
    <xdr:pic>
      <xdr:nvPicPr>
        <xdr:cNvPr id="11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29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1194</xdr:row>
      <xdr:rowOff>0</xdr:rowOff>
    </xdr:from>
    <xdr:to>
      <xdr:col>1</xdr:col>
      <xdr:colOff>152400</xdr:colOff>
      <xdr:row>1194</xdr:row>
      <xdr:rowOff>133350</xdr:rowOff>
    </xdr:to>
    <xdr:pic>
      <xdr:nvPicPr>
        <xdr:cNvPr id="11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313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1195</xdr:row>
      <xdr:rowOff>0</xdr:rowOff>
    </xdr:from>
    <xdr:to>
      <xdr:col>1</xdr:col>
      <xdr:colOff>152400</xdr:colOff>
      <xdr:row>1195</xdr:row>
      <xdr:rowOff>133350</xdr:rowOff>
    </xdr:to>
    <xdr:pic>
      <xdr:nvPicPr>
        <xdr:cNvPr id="11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330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1196</xdr:row>
      <xdr:rowOff>0</xdr:rowOff>
    </xdr:from>
    <xdr:to>
      <xdr:col>1</xdr:col>
      <xdr:colOff>152400</xdr:colOff>
      <xdr:row>1196</xdr:row>
      <xdr:rowOff>133350</xdr:rowOff>
    </xdr:to>
    <xdr:pic>
      <xdr:nvPicPr>
        <xdr:cNvPr id="11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347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1197</xdr:row>
      <xdr:rowOff>0</xdr:rowOff>
    </xdr:from>
    <xdr:to>
      <xdr:col>1</xdr:col>
      <xdr:colOff>152400</xdr:colOff>
      <xdr:row>1197</xdr:row>
      <xdr:rowOff>133350</xdr:rowOff>
    </xdr:to>
    <xdr:pic>
      <xdr:nvPicPr>
        <xdr:cNvPr id="11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364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1198</xdr:row>
      <xdr:rowOff>0</xdr:rowOff>
    </xdr:from>
    <xdr:to>
      <xdr:col>1</xdr:col>
      <xdr:colOff>152400</xdr:colOff>
      <xdr:row>1198</xdr:row>
      <xdr:rowOff>133350</xdr:rowOff>
    </xdr:to>
    <xdr:pic>
      <xdr:nvPicPr>
        <xdr:cNvPr id="11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381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1199</xdr:row>
      <xdr:rowOff>0</xdr:rowOff>
    </xdr:from>
    <xdr:to>
      <xdr:col>1</xdr:col>
      <xdr:colOff>152400</xdr:colOff>
      <xdr:row>1199</xdr:row>
      <xdr:rowOff>133350</xdr:rowOff>
    </xdr:to>
    <xdr:pic>
      <xdr:nvPicPr>
        <xdr:cNvPr id="12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398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1200</xdr:row>
      <xdr:rowOff>0</xdr:rowOff>
    </xdr:from>
    <xdr:to>
      <xdr:col>1</xdr:col>
      <xdr:colOff>152400</xdr:colOff>
      <xdr:row>1200</xdr:row>
      <xdr:rowOff>133350</xdr:rowOff>
    </xdr:to>
    <xdr:pic>
      <xdr:nvPicPr>
        <xdr:cNvPr id="12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415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1201</xdr:row>
      <xdr:rowOff>0</xdr:rowOff>
    </xdr:from>
    <xdr:to>
      <xdr:col>1</xdr:col>
      <xdr:colOff>152400</xdr:colOff>
      <xdr:row>1201</xdr:row>
      <xdr:rowOff>133350</xdr:rowOff>
    </xdr:to>
    <xdr:pic>
      <xdr:nvPicPr>
        <xdr:cNvPr id="12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433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1202</xdr:row>
      <xdr:rowOff>0</xdr:rowOff>
    </xdr:from>
    <xdr:to>
      <xdr:col>1</xdr:col>
      <xdr:colOff>152400</xdr:colOff>
      <xdr:row>1202</xdr:row>
      <xdr:rowOff>133350</xdr:rowOff>
    </xdr:to>
    <xdr:pic>
      <xdr:nvPicPr>
        <xdr:cNvPr id="12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450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1203</xdr:row>
      <xdr:rowOff>0</xdr:rowOff>
    </xdr:from>
    <xdr:to>
      <xdr:col>1</xdr:col>
      <xdr:colOff>152400</xdr:colOff>
      <xdr:row>1203</xdr:row>
      <xdr:rowOff>133350</xdr:rowOff>
    </xdr:to>
    <xdr:pic>
      <xdr:nvPicPr>
        <xdr:cNvPr id="12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46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1204</xdr:row>
      <xdr:rowOff>0</xdr:rowOff>
    </xdr:from>
    <xdr:to>
      <xdr:col>1</xdr:col>
      <xdr:colOff>152400</xdr:colOff>
      <xdr:row>1204</xdr:row>
      <xdr:rowOff>133350</xdr:rowOff>
    </xdr:to>
    <xdr:pic>
      <xdr:nvPicPr>
        <xdr:cNvPr id="12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484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1205</xdr:row>
      <xdr:rowOff>0</xdr:rowOff>
    </xdr:from>
    <xdr:to>
      <xdr:col>1</xdr:col>
      <xdr:colOff>152400</xdr:colOff>
      <xdr:row>1205</xdr:row>
      <xdr:rowOff>133350</xdr:rowOff>
    </xdr:to>
    <xdr:pic>
      <xdr:nvPicPr>
        <xdr:cNvPr id="12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501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1206</xdr:row>
      <xdr:rowOff>0</xdr:rowOff>
    </xdr:from>
    <xdr:to>
      <xdr:col>1</xdr:col>
      <xdr:colOff>152400</xdr:colOff>
      <xdr:row>1206</xdr:row>
      <xdr:rowOff>133350</xdr:rowOff>
    </xdr:to>
    <xdr:pic>
      <xdr:nvPicPr>
        <xdr:cNvPr id="12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518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1207</xdr:row>
      <xdr:rowOff>0</xdr:rowOff>
    </xdr:from>
    <xdr:to>
      <xdr:col>1</xdr:col>
      <xdr:colOff>152400</xdr:colOff>
      <xdr:row>1207</xdr:row>
      <xdr:rowOff>133350</xdr:rowOff>
    </xdr:to>
    <xdr:pic>
      <xdr:nvPicPr>
        <xdr:cNvPr id="12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535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1208</xdr:row>
      <xdr:rowOff>0</xdr:rowOff>
    </xdr:from>
    <xdr:to>
      <xdr:col>1</xdr:col>
      <xdr:colOff>152400</xdr:colOff>
      <xdr:row>1208</xdr:row>
      <xdr:rowOff>133350</xdr:rowOff>
    </xdr:to>
    <xdr:pic>
      <xdr:nvPicPr>
        <xdr:cNvPr id="12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553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1209</xdr:row>
      <xdr:rowOff>0</xdr:rowOff>
    </xdr:from>
    <xdr:to>
      <xdr:col>1</xdr:col>
      <xdr:colOff>152400</xdr:colOff>
      <xdr:row>1209</xdr:row>
      <xdr:rowOff>133350</xdr:rowOff>
    </xdr:to>
    <xdr:pic>
      <xdr:nvPicPr>
        <xdr:cNvPr id="12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570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1210</xdr:row>
      <xdr:rowOff>0</xdr:rowOff>
    </xdr:from>
    <xdr:to>
      <xdr:col>1</xdr:col>
      <xdr:colOff>152400</xdr:colOff>
      <xdr:row>1210</xdr:row>
      <xdr:rowOff>133350</xdr:rowOff>
    </xdr:to>
    <xdr:pic>
      <xdr:nvPicPr>
        <xdr:cNvPr id="12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587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1211</xdr:row>
      <xdr:rowOff>0</xdr:rowOff>
    </xdr:from>
    <xdr:to>
      <xdr:col>1</xdr:col>
      <xdr:colOff>152400</xdr:colOff>
      <xdr:row>1211</xdr:row>
      <xdr:rowOff>133350</xdr:rowOff>
    </xdr:to>
    <xdr:pic>
      <xdr:nvPicPr>
        <xdr:cNvPr id="12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604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1212</xdr:row>
      <xdr:rowOff>0</xdr:rowOff>
    </xdr:from>
    <xdr:to>
      <xdr:col>1</xdr:col>
      <xdr:colOff>152400</xdr:colOff>
      <xdr:row>1212</xdr:row>
      <xdr:rowOff>133350</xdr:rowOff>
    </xdr:to>
    <xdr:pic>
      <xdr:nvPicPr>
        <xdr:cNvPr id="12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621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1213</xdr:row>
      <xdr:rowOff>0</xdr:rowOff>
    </xdr:from>
    <xdr:to>
      <xdr:col>1</xdr:col>
      <xdr:colOff>152400</xdr:colOff>
      <xdr:row>1213</xdr:row>
      <xdr:rowOff>133350</xdr:rowOff>
    </xdr:to>
    <xdr:pic>
      <xdr:nvPicPr>
        <xdr:cNvPr id="12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63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1214</xdr:row>
      <xdr:rowOff>0</xdr:rowOff>
    </xdr:from>
    <xdr:to>
      <xdr:col>1</xdr:col>
      <xdr:colOff>152400</xdr:colOff>
      <xdr:row>1214</xdr:row>
      <xdr:rowOff>133350</xdr:rowOff>
    </xdr:to>
    <xdr:pic>
      <xdr:nvPicPr>
        <xdr:cNvPr id="12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655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1215</xdr:row>
      <xdr:rowOff>0</xdr:rowOff>
    </xdr:from>
    <xdr:to>
      <xdr:col>1</xdr:col>
      <xdr:colOff>152400</xdr:colOff>
      <xdr:row>1215</xdr:row>
      <xdr:rowOff>133350</xdr:rowOff>
    </xdr:to>
    <xdr:pic>
      <xdr:nvPicPr>
        <xdr:cNvPr id="12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673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1216</xdr:row>
      <xdr:rowOff>0</xdr:rowOff>
    </xdr:from>
    <xdr:to>
      <xdr:col>1</xdr:col>
      <xdr:colOff>152400</xdr:colOff>
      <xdr:row>1216</xdr:row>
      <xdr:rowOff>133350</xdr:rowOff>
    </xdr:to>
    <xdr:pic>
      <xdr:nvPicPr>
        <xdr:cNvPr id="12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690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1217</xdr:row>
      <xdr:rowOff>0</xdr:rowOff>
    </xdr:from>
    <xdr:to>
      <xdr:col>1</xdr:col>
      <xdr:colOff>152400</xdr:colOff>
      <xdr:row>1217</xdr:row>
      <xdr:rowOff>133350</xdr:rowOff>
    </xdr:to>
    <xdr:pic>
      <xdr:nvPicPr>
        <xdr:cNvPr id="12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707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1218</xdr:row>
      <xdr:rowOff>0</xdr:rowOff>
    </xdr:from>
    <xdr:to>
      <xdr:col>1</xdr:col>
      <xdr:colOff>152400</xdr:colOff>
      <xdr:row>1218</xdr:row>
      <xdr:rowOff>133350</xdr:rowOff>
    </xdr:to>
    <xdr:pic>
      <xdr:nvPicPr>
        <xdr:cNvPr id="12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724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1219</xdr:row>
      <xdr:rowOff>0</xdr:rowOff>
    </xdr:from>
    <xdr:to>
      <xdr:col>1</xdr:col>
      <xdr:colOff>152400</xdr:colOff>
      <xdr:row>1219</xdr:row>
      <xdr:rowOff>133350</xdr:rowOff>
    </xdr:to>
    <xdr:pic>
      <xdr:nvPicPr>
        <xdr:cNvPr id="12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741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1220</xdr:row>
      <xdr:rowOff>0</xdr:rowOff>
    </xdr:from>
    <xdr:to>
      <xdr:col>1</xdr:col>
      <xdr:colOff>152400</xdr:colOff>
      <xdr:row>1220</xdr:row>
      <xdr:rowOff>133350</xdr:rowOff>
    </xdr:to>
    <xdr:pic>
      <xdr:nvPicPr>
        <xdr:cNvPr id="12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758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1221</xdr:row>
      <xdr:rowOff>0</xdr:rowOff>
    </xdr:from>
    <xdr:to>
      <xdr:col>1</xdr:col>
      <xdr:colOff>152400</xdr:colOff>
      <xdr:row>1221</xdr:row>
      <xdr:rowOff>133350</xdr:rowOff>
    </xdr:to>
    <xdr:pic>
      <xdr:nvPicPr>
        <xdr:cNvPr id="12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775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1222</xdr:row>
      <xdr:rowOff>0</xdr:rowOff>
    </xdr:from>
    <xdr:to>
      <xdr:col>1</xdr:col>
      <xdr:colOff>152400</xdr:colOff>
      <xdr:row>1222</xdr:row>
      <xdr:rowOff>133350</xdr:rowOff>
    </xdr:to>
    <xdr:pic>
      <xdr:nvPicPr>
        <xdr:cNvPr id="12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793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1223</xdr:row>
      <xdr:rowOff>0</xdr:rowOff>
    </xdr:from>
    <xdr:to>
      <xdr:col>1</xdr:col>
      <xdr:colOff>152400</xdr:colOff>
      <xdr:row>1223</xdr:row>
      <xdr:rowOff>133350</xdr:rowOff>
    </xdr:to>
    <xdr:pic>
      <xdr:nvPicPr>
        <xdr:cNvPr id="12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81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1224</xdr:row>
      <xdr:rowOff>0</xdr:rowOff>
    </xdr:from>
    <xdr:to>
      <xdr:col>1</xdr:col>
      <xdr:colOff>152400</xdr:colOff>
      <xdr:row>1224</xdr:row>
      <xdr:rowOff>133350</xdr:rowOff>
    </xdr:to>
    <xdr:pic>
      <xdr:nvPicPr>
        <xdr:cNvPr id="12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827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1225</xdr:row>
      <xdr:rowOff>0</xdr:rowOff>
    </xdr:from>
    <xdr:to>
      <xdr:col>1</xdr:col>
      <xdr:colOff>152400</xdr:colOff>
      <xdr:row>1225</xdr:row>
      <xdr:rowOff>133350</xdr:rowOff>
    </xdr:to>
    <xdr:pic>
      <xdr:nvPicPr>
        <xdr:cNvPr id="12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844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1226</xdr:row>
      <xdr:rowOff>0</xdr:rowOff>
    </xdr:from>
    <xdr:to>
      <xdr:col>1</xdr:col>
      <xdr:colOff>152400</xdr:colOff>
      <xdr:row>1226</xdr:row>
      <xdr:rowOff>133350</xdr:rowOff>
    </xdr:to>
    <xdr:pic>
      <xdr:nvPicPr>
        <xdr:cNvPr id="12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861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1227</xdr:row>
      <xdr:rowOff>0</xdr:rowOff>
    </xdr:from>
    <xdr:to>
      <xdr:col>1</xdr:col>
      <xdr:colOff>152400</xdr:colOff>
      <xdr:row>1227</xdr:row>
      <xdr:rowOff>133350</xdr:rowOff>
    </xdr:to>
    <xdr:pic>
      <xdr:nvPicPr>
        <xdr:cNvPr id="12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878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1228</xdr:row>
      <xdr:rowOff>0</xdr:rowOff>
    </xdr:from>
    <xdr:to>
      <xdr:col>1</xdr:col>
      <xdr:colOff>152400</xdr:colOff>
      <xdr:row>1228</xdr:row>
      <xdr:rowOff>133350</xdr:rowOff>
    </xdr:to>
    <xdr:pic>
      <xdr:nvPicPr>
        <xdr:cNvPr id="12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895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1229</xdr:row>
      <xdr:rowOff>0</xdr:rowOff>
    </xdr:from>
    <xdr:to>
      <xdr:col>1</xdr:col>
      <xdr:colOff>152400</xdr:colOff>
      <xdr:row>1229</xdr:row>
      <xdr:rowOff>133350</xdr:rowOff>
    </xdr:to>
    <xdr:pic>
      <xdr:nvPicPr>
        <xdr:cNvPr id="12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913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1230</xdr:row>
      <xdr:rowOff>0</xdr:rowOff>
    </xdr:from>
    <xdr:to>
      <xdr:col>1</xdr:col>
      <xdr:colOff>152400</xdr:colOff>
      <xdr:row>1230</xdr:row>
      <xdr:rowOff>133350</xdr:rowOff>
    </xdr:to>
    <xdr:pic>
      <xdr:nvPicPr>
        <xdr:cNvPr id="12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930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1231</xdr:row>
      <xdr:rowOff>0</xdr:rowOff>
    </xdr:from>
    <xdr:to>
      <xdr:col>1</xdr:col>
      <xdr:colOff>152400</xdr:colOff>
      <xdr:row>1231</xdr:row>
      <xdr:rowOff>133350</xdr:rowOff>
    </xdr:to>
    <xdr:pic>
      <xdr:nvPicPr>
        <xdr:cNvPr id="12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947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1232</xdr:row>
      <xdr:rowOff>0</xdr:rowOff>
    </xdr:from>
    <xdr:to>
      <xdr:col>1</xdr:col>
      <xdr:colOff>152400</xdr:colOff>
      <xdr:row>1232</xdr:row>
      <xdr:rowOff>133350</xdr:rowOff>
    </xdr:to>
    <xdr:pic>
      <xdr:nvPicPr>
        <xdr:cNvPr id="12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964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1233</xdr:row>
      <xdr:rowOff>0</xdr:rowOff>
    </xdr:from>
    <xdr:to>
      <xdr:col>1</xdr:col>
      <xdr:colOff>152400</xdr:colOff>
      <xdr:row>1233</xdr:row>
      <xdr:rowOff>133350</xdr:rowOff>
    </xdr:to>
    <xdr:pic>
      <xdr:nvPicPr>
        <xdr:cNvPr id="12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98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1234</xdr:row>
      <xdr:rowOff>0</xdr:rowOff>
    </xdr:from>
    <xdr:to>
      <xdr:col>1</xdr:col>
      <xdr:colOff>152400</xdr:colOff>
      <xdr:row>1234</xdr:row>
      <xdr:rowOff>133350</xdr:rowOff>
    </xdr:to>
    <xdr:pic>
      <xdr:nvPicPr>
        <xdr:cNvPr id="12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0998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1235</xdr:row>
      <xdr:rowOff>0</xdr:rowOff>
    </xdr:from>
    <xdr:to>
      <xdr:col>1</xdr:col>
      <xdr:colOff>152400</xdr:colOff>
      <xdr:row>1235</xdr:row>
      <xdr:rowOff>133350</xdr:rowOff>
    </xdr:to>
    <xdr:pic>
      <xdr:nvPicPr>
        <xdr:cNvPr id="12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015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1236</xdr:row>
      <xdr:rowOff>0</xdr:rowOff>
    </xdr:from>
    <xdr:to>
      <xdr:col>1</xdr:col>
      <xdr:colOff>152400</xdr:colOff>
      <xdr:row>1236</xdr:row>
      <xdr:rowOff>133350</xdr:rowOff>
    </xdr:to>
    <xdr:pic>
      <xdr:nvPicPr>
        <xdr:cNvPr id="12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033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1237</xdr:row>
      <xdr:rowOff>0</xdr:rowOff>
    </xdr:from>
    <xdr:to>
      <xdr:col>1</xdr:col>
      <xdr:colOff>152400</xdr:colOff>
      <xdr:row>1237</xdr:row>
      <xdr:rowOff>133350</xdr:rowOff>
    </xdr:to>
    <xdr:pic>
      <xdr:nvPicPr>
        <xdr:cNvPr id="12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050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1238</xdr:row>
      <xdr:rowOff>0</xdr:rowOff>
    </xdr:from>
    <xdr:to>
      <xdr:col>1</xdr:col>
      <xdr:colOff>152400</xdr:colOff>
      <xdr:row>1238</xdr:row>
      <xdr:rowOff>133350</xdr:rowOff>
    </xdr:to>
    <xdr:pic>
      <xdr:nvPicPr>
        <xdr:cNvPr id="12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067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1239</xdr:row>
      <xdr:rowOff>0</xdr:rowOff>
    </xdr:from>
    <xdr:to>
      <xdr:col>1</xdr:col>
      <xdr:colOff>152400</xdr:colOff>
      <xdr:row>1239</xdr:row>
      <xdr:rowOff>133350</xdr:rowOff>
    </xdr:to>
    <xdr:pic>
      <xdr:nvPicPr>
        <xdr:cNvPr id="12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084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1240</xdr:row>
      <xdr:rowOff>0</xdr:rowOff>
    </xdr:from>
    <xdr:to>
      <xdr:col>1</xdr:col>
      <xdr:colOff>152400</xdr:colOff>
      <xdr:row>1240</xdr:row>
      <xdr:rowOff>133350</xdr:rowOff>
    </xdr:to>
    <xdr:pic>
      <xdr:nvPicPr>
        <xdr:cNvPr id="12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101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1241</xdr:row>
      <xdr:rowOff>0</xdr:rowOff>
    </xdr:from>
    <xdr:to>
      <xdr:col>1</xdr:col>
      <xdr:colOff>152400</xdr:colOff>
      <xdr:row>1241</xdr:row>
      <xdr:rowOff>133350</xdr:rowOff>
    </xdr:to>
    <xdr:pic>
      <xdr:nvPicPr>
        <xdr:cNvPr id="12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118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1242</xdr:row>
      <xdr:rowOff>0</xdr:rowOff>
    </xdr:from>
    <xdr:to>
      <xdr:col>1</xdr:col>
      <xdr:colOff>152400</xdr:colOff>
      <xdr:row>1242</xdr:row>
      <xdr:rowOff>133350</xdr:rowOff>
    </xdr:to>
    <xdr:pic>
      <xdr:nvPicPr>
        <xdr:cNvPr id="12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135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1243</xdr:row>
      <xdr:rowOff>0</xdr:rowOff>
    </xdr:from>
    <xdr:to>
      <xdr:col>1</xdr:col>
      <xdr:colOff>152400</xdr:colOff>
      <xdr:row>1243</xdr:row>
      <xdr:rowOff>133350</xdr:rowOff>
    </xdr:to>
    <xdr:pic>
      <xdr:nvPicPr>
        <xdr:cNvPr id="12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15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1244</xdr:row>
      <xdr:rowOff>0</xdr:rowOff>
    </xdr:from>
    <xdr:to>
      <xdr:col>1</xdr:col>
      <xdr:colOff>152400</xdr:colOff>
      <xdr:row>1244</xdr:row>
      <xdr:rowOff>133350</xdr:rowOff>
    </xdr:to>
    <xdr:pic>
      <xdr:nvPicPr>
        <xdr:cNvPr id="12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170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1245</xdr:row>
      <xdr:rowOff>0</xdr:rowOff>
    </xdr:from>
    <xdr:to>
      <xdr:col>1</xdr:col>
      <xdr:colOff>152400</xdr:colOff>
      <xdr:row>1245</xdr:row>
      <xdr:rowOff>133350</xdr:rowOff>
    </xdr:to>
    <xdr:pic>
      <xdr:nvPicPr>
        <xdr:cNvPr id="12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187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1246</xdr:row>
      <xdr:rowOff>0</xdr:rowOff>
    </xdr:from>
    <xdr:to>
      <xdr:col>1</xdr:col>
      <xdr:colOff>152400</xdr:colOff>
      <xdr:row>1246</xdr:row>
      <xdr:rowOff>133350</xdr:rowOff>
    </xdr:to>
    <xdr:pic>
      <xdr:nvPicPr>
        <xdr:cNvPr id="12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204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1247</xdr:row>
      <xdr:rowOff>0</xdr:rowOff>
    </xdr:from>
    <xdr:to>
      <xdr:col>1</xdr:col>
      <xdr:colOff>152400</xdr:colOff>
      <xdr:row>1247</xdr:row>
      <xdr:rowOff>133350</xdr:rowOff>
    </xdr:to>
    <xdr:pic>
      <xdr:nvPicPr>
        <xdr:cNvPr id="12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221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1248</xdr:row>
      <xdr:rowOff>0</xdr:rowOff>
    </xdr:from>
    <xdr:to>
      <xdr:col>1</xdr:col>
      <xdr:colOff>152400</xdr:colOff>
      <xdr:row>1248</xdr:row>
      <xdr:rowOff>133350</xdr:rowOff>
    </xdr:to>
    <xdr:pic>
      <xdr:nvPicPr>
        <xdr:cNvPr id="12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238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1249</xdr:row>
      <xdr:rowOff>0</xdr:rowOff>
    </xdr:from>
    <xdr:to>
      <xdr:col>1</xdr:col>
      <xdr:colOff>152400</xdr:colOff>
      <xdr:row>1249</xdr:row>
      <xdr:rowOff>133350</xdr:rowOff>
    </xdr:to>
    <xdr:pic>
      <xdr:nvPicPr>
        <xdr:cNvPr id="12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255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1250</xdr:row>
      <xdr:rowOff>0</xdr:rowOff>
    </xdr:from>
    <xdr:to>
      <xdr:col>1</xdr:col>
      <xdr:colOff>152400</xdr:colOff>
      <xdr:row>1250</xdr:row>
      <xdr:rowOff>133350</xdr:rowOff>
    </xdr:to>
    <xdr:pic>
      <xdr:nvPicPr>
        <xdr:cNvPr id="12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273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1251</xdr:row>
      <xdr:rowOff>0</xdr:rowOff>
    </xdr:from>
    <xdr:to>
      <xdr:col>1</xdr:col>
      <xdr:colOff>152400</xdr:colOff>
      <xdr:row>1251</xdr:row>
      <xdr:rowOff>133350</xdr:rowOff>
    </xdr:to>
    <xdr:pic>
      <xdr:nvPicPr>
        <xdr:cNvPr id="12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290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1252</xdr:row>
      <xdr:rowOff>0</xdr:rowOff>
    </xdr:from>
    <xdr:to>
      <xdr:col>1</xdr:col>
      <xdr:colOff>152400</xdr:colOff>
      <xdr:row>1252</xdr:row>
      <xdr:rowOff>133350</xdr:rowOff>
    </xdr:to>
    <xdr:pic>
      <xdr:nvPicPr>
        <xdr:cNvPr id="12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307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1253</xdr:row>
      <xdr:rowOff>0</xdr:rowOff>
    </xdr:from>
    <xdr:to>
      <xdr:col>1</xdr:col>
      <xdr:colOff>152400</xdr:colOff>
      <xdr:row>1253</xdr:row>
      <xdr:rowOff>133350</xdr:rowOff>
    </xdr:to>
    <xdr:pic>
      <xdr:nvPicPr>
        <xdr:cNvPr id="12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32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1254</xdr:row>
      <xdr:rowOff>0</xdr:rowOff>
    </xdr:from>
    <xdr:to>
      <xdr:col>1</xdr:col>
      <xdr:colOff>152400</xdr:colOff>
      <xdr:row>1254</xdr:row>
      <xdr:rowOff>133350</xdr:rowOff>
    </xdr:to>
    <xdr:pic>
      <xdr:nvPicPr>
        <xdr:cNvPr id="12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341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1255</xdr:row>
      <xdr:rowOff>0</xdr:rowOff>
    </xdr:from>
    <xdr:to>
      <xdr:col>1</xdr:col>
      <xdr:colOff>152400</xdr:colOff>
      <xdr:row>1255</xdr:row>
      <xdr:rowOff>133350</xdr:rowOff>
    </xdr:to>
    <xdr:pic>
      <xdr:nvPicPr>
        <xdr:cNvPr id="12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358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152400</xdr:colOff>
      <xdr:row>1256</xdr:row>
      <xdr:rowOff>133350</xdr:rowOff>
    </xdr:to>
    <xdr:pic>
      <xdr:nvPicPr>
        <xdr:cNvPr id="12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376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1257</xdr:row>
      <xdr:rowOff>0</xdr:rowOff>
    </xdr:from>
    <xdr:to>
      <xdr:col>1</xdr:col>
      <xdr:colOff>152400</xdr:colOff>
      <xdr:row>1257</xdr:row>
      <xdr:rowOff>133350</xdr:rowOff>
    </xdr:to>
    <xdr:pic>
      <xdr:nvPicPr>
        <xdr:cNvPr id="12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393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1258</xdr:row>
      <xdr:rowOff>0</xdr:rowOff>
    </xdr:from>
    <xdr:to>
      <xdr:col>1</xdr:col>
      <xdr:colOff>152400</xdr:colOff>
      <xdr:row>1258</xdr:row>
      <xdr:rowOff>133350</xdr:rowOff>
    </xdr:to>
    <xdr:pic>
      <xdr:nvPicPr>
        <xdr:cNvPr id="12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410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1259</xdr:row>
      <xdr:rowOff>0</xdr:rowOff>
    </xdr:from>
    <xdr:to>
      <xdr:col>1</xdr:col>
      <xdr:colOff>152400</xdr:colOff>
      <xdr:row>1259</xdr:row>
      <xdr:rowOff>133350</xdr:rowOff>
    </xdr:to>
    <xdr:pic>
      <xdr:nvPicPr>
        <xdr:cNvPr id="12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427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1260</xdr:row>
      <xdr:rowOff>0</xdr:rowOff>
    </xdr:from>
    <xdr:to>
      <xdr:col>1</xdr:col>
      <xdr:colOff>152400</xdr:colOff>
      <xdr:row>1260</xdr:row>
      <xdr:rowOff>133350</xdr:rowOff>
    </xdr:to>
    <xdr:pic>
      <xdr:nvPicPr>
        <xdr:cNvPr id="12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444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1261</xdr:row>
      <xdr:rowOff>0</xdr:rowOff>
    </xdr:from>
    <xdr:to>
      <xdr:col>1</xdr:col>
      <xdr:colOff>152400</xdr:colOff>
      <xdr:row>1261</xdr:row>
      <xdr:rowOff>133350</xdr:rowOff>
    </xdr:to>
    <xdr:pic>
      <xdr:nvPicPr>
        <xdr:cNvPr id="12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461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1262</xdr:row>
      <xdr:rowOff>0</xdr:rowOff>
    </xdr:from>
    <xdr:to>
      <xdr:col>1</xdr:col>
      <xdr:colOff>152400</xdr:colOff>
      <xdr:row>1262</xdr:row>
      <xdr:rowOff>133350</xdr:rowOff>
    </xdr:to>
    <xdr:pic>
      <xdr:nvPicPr>
        <xdr:cNvPr id="12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478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1263</xdr:row>
      <xdr:rowOff>0</xdr:rowOff>
    </xdr:from>
    <xdr:to>
      <xdr:col>1</xdr:col>
      <xdr:colOff>152400</xdr:colOff>
      <xdr:row>1263</xdr:row>
      <xdr:rowOff>133350</xdr:rowOff>
    </xdr:to>
    <xdr:pic>
      <xdr:nvPicPr>
        <xdr:cNvPr id="12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49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1264</xdr:row>
      <xdr:rowOff>0</xdr:rowOff>
    </xdr:from>
    <xdr:to>
      <xdr:col>1</xdr:col>
      <xdr:colOff>152400</xdr:colOff>
      <xdr:row>1264</xdr:row>
      <xdr:rowOff>133350</xdr:rowOff>
    </xdr:to>
    <xdr:pic>
      <xdr:nvPicPr>
        <xdr:cNvPr id="12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513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1265</xdr:row>
      <xdr:rowOff>0</xdr:rowOff>
    </xdr:from>
    <xdr:to>
      <xdr:col>1</xdr:col>
      <xdr:colOff>152400</xdr:colOff>
      <xdr:row>1265</xdr:row>
      <xdr:rowOff>133350</xdr:rowOff>
    </xdr:to>
    <xdr:pic>
      <xdr:nvPicPr>
        <xdr:cNvPr id="12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530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1266</xdr:row>
      <xdr:rowOff>0</xdr:rowOff>
    </xdr:from>
    <xdr:to>
      <xdr:col>1</xdr:col>
      <xdr:colOff>152400</xdr:colOff>
      <xdr:row>1266</xdr:row>
      <xdr:rowOff>133350</xdr:rowOff>
    </xdr:to>
    <xdr:pic>
      <xdr:nvPicPr>
        <xdr:cNvPr id="12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547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1267</xdr:row>
      <xdr:rowOff>0</xdr:rowOff>
    </xdr:from>
    <xdr:to>
      <xdr:col>1</xdr:col>
      <xdr:colOff>152400</xdr:colOff>
      <xdr:row>1267</xdr:row>
      <xdr:rowOff>133350</xdr:rowOff>
    </xdr:to>
    <xdr:pic>
      <xdr:nvPicPr>
        <xdr:cNvPr id="12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564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1268</xdr:row>
      <xdr:rowOff>0</xdr:rowOff>
    </xdr:from>
    <xdr:to>
      <xdr:col>1</xdr:col>
      <xdr:colOff>152400</xdr:colOff>
      <xdr:row>1268</xdr:row>
      <xdr:rowOff>133350</xdr:rowOff>
    </xdr:to>
    <xdr:pic>
      <xdr:nvPicPr>
        <xdr:cNvPr id="12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581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1269</xdr:row>
      <xdr:rowOff>0</xdr:rowOff>
    </xdr:from>
    <xdr:to>
      <xdr:col>1</xdr:col>
      <xdr:colOff>152400</xdr:colOff>
      <xdr:row>1269</xdr:row>
      <xdr:rowOff>133350</xdr:rowOff>
    </xdr:to>
    <xdr:pic>
      <xdr:nvPicPr>
        <xdr:cNvPr id="12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598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1270</xdr:row>
      <xdr:rowOff>0</xdr:rowOff>
    </xdr:from>
    <xdr:to>
      <xdr:col>1</xdr:col>
      <xdr:colOff>152400</xdr:colOff>
      <xdr:row>1270</xdr:row>
      <xdr:rowOff>133350</xdr:rowOff>
    </xdr:to>
    <xdr:pic>
      <xdr:nvPicPr>
        <xdr:cNvPr id="12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616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1271</xdr:row>
      <xdr:rowOff>0</xdr:rowOff>
    </xdr:from>
    <xdr:to>
      <xdr:col>1</xdr:col>
      <xdr:colOff>152400</xdr:colOff>
      <xdr:row>1271</xdr:row>
      <xdr:rowOff>133350</xdr:rowOff>
    </xdr:to>
    <xdr:pic>
      <xdr:nvPicPr>
        <xdr:cNvPr id="12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633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1272</xdr:row>
      <xdr:rowOff>0</xdr:rowOff>
    </xdr:from>
    <xdr:to>
      <xdr:col>1</xdr:col>
      <xdr:colOff>152400</xdr:colOff>
      <xdr:row>1272</xdr:row>
      <xdr:rowOff>133350</xdr:rowOff>
    </xdr:to>
    <xdr:pic>
      <xdr:nvPicPr>
        <xdr:cNvPr id="12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650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1273</xdr:row>
      <xdr:rowOff>0</xdr:rowOff>
    </xdr:from>
    <xdr:to>
      <xdr:col>1</xdr:col>
      <xdr:colOff>152400</xdr:colOff>
      <xdr:row>1273</xdr:row>
      <xdr:rowOff>133350</xdr:rowOff>
    </xdr:to>
    <xdr:pic>
      <xdr:nvPicPr>
        <xdr:cNvPr id="12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66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1274</xdr:row>
      <xdr:rowOff>0</xdr:rowOff>
    </xdr:from>
    <xdr:to>
      <xdr:col>1</xdr:col>
      <xdr:colOff>152400</xdr:colOff>
      <xdr:row>1274</xdr:row>
      <xdr:rowOff>133350</xdr:rowOff>
    </xdr:to>
    <xdr:pic>
      <xdr:nvPicPr>
        <xdr:cNvPr id="12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684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1275</xdr:row>
      <xdr:rowOff>0</xdr:rowOff>
    </xdr:from>
    <xdr:to>
      <xdr:col>1</xdr:col>
      <xdr:colOff>152400</xdr:colOff>
      <xdr:row>1275</xdr:row>
      <xdr:rowOff>133350</xdr:rowOff>
    </xdr:to>
    <xdr:pic>
      <xdr:nvPicPr>
        <xdr:cNvPr id="12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701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1276</xdr:row>
      <xdr:rowOff>0</xdr:rowOff>
    </xdr:from>
    <xdr:to>
      <xdr:col>1</xdr:col>
      <xdr:colOff>152400</xdr:colOff>
      <xdr:row>1276</xdr:row>
      <xdr:rowOff>133350</xdr:rowOff>
    </xdr:to>
    <xdr:pic>
      <xdr:nvPicPr>
        <xdr:cNvPr id="12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718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1277</xdr:row>
      <xdr:rowOff>0</xdr:rowOff>
    </xdr:from>
    <xdr:to>
      <xdr:col>1</xdr:col>
      <xdr:colOff>152400</xdr:colOff>
      <xdr:row>1277</xdr:row>
      <xdr:rowOff>133350</xdr:rowOff>
    </xdr:to>
    <xdr:pic>
      <xdr:nvPicPr>
        <xdr:cNvPr id="12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736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1278</xdr:row>
      <xdr:rowOff>0</xdr:rowOff>
    </xdr:from>
    <xdr:to>
      <xdr:col>1</xdr:col>
      <xdr:colOff>152400</xdr:colOff>
      <xdr:row>1278</xdr:row>
      <xdr:rowOff>133350</xdr:rowOff>
    </xdr:to>
    <xdr:pic>
      <xdr:nvPicPr>
        <xdr:cNvPr id="12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753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1279</xdr:row>
      <xdr:rowOff>0</xdr:rowOff>
    </xdr:from>
    <xdr:to>
      <xdr:col>1</xdr:col>
      <xdr:colOff>152400</xdr:colOff>
      <xdr:row>1279</xdr:row>
      <xdr:rowOff>133350</xdr:rowOff>
    </xdr:to>
    <xdr:pic>
      <xdr:nvPicPr>
        <xdr:cNvPr id="12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770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1280</xdr:row>
      <xdr:rowOff>0</xdr:rowOff>
    </xdr:from>
    <xdr:to>
      <xdr:col>1</xdr:col>
      <xdr:colOff>152400</xdr:colOff>
      <xdr:row>1280</xdr:row>
      <xdr:rowOff>133350</xdr:rowOff>
    </xdr:to>
    <xdr:pic>
      <xdr:nvPicPr>
        <xdr:cNvPr id="12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787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1281</xdr:row>
      <xdr:rowOff>0</xdr:rowOff>
    </xdr:from>
    <xdr:to>
      <xdr:col>1</xdr:col>
      <xdr:colOff>152400</xdr:colOff>
      <xdr:row>1281</xdr:row>
      <xdr:rowOff>133350</xdr:rowOff>
    </xdr:to>
    <xdr:pic>
      <xdr:nvPicPr>
        <xdr:cNvPr id="12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804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1282</xdr:row>
      <xdr:rowOff>0</xdr:rowOff>
    </xdr:from>
    <xdr:to>
      <xdr:col>1</xdr:col>
      <xdr:colOff>152400</xdr:colOff>
      <xdr:row>1282</xdr:row>
      <xdr:rowOff>133350</xdr:rowOff>
    </xdr:to>
    <xdr:pic>
      <xdr:nvPicPr>
        <xdr:cNvPr id="12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821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1283</xdr:row>
      <xdr:rowOff>0</xdr:rowOff>
    </xdr:from>
    <xdr:to>
      <xdr:col>1</xdr:col>
      <xdr:colOff>152400</xdr:colOff>
      <xdr:row>1283</xdr:row>
      <xdr:rowOff>133350</xdr:rowOff>
    </xdr:to>
    <xdr:pic>
      <xdr:nvPicPr>
        <xdr:cNvPr id="12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83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1284</xdr:row>
      <xdr:rowOff>0</xdr:rowOff>
    </xdr:from>
    <xdr:to>
      <xdr:col>1</xdr:col>
      <xdr:colOff>152400</xdr:colOff>
      <xdr:row>1284</xdr:row>
      <xdr:rowOff>133350</xdr:rowOff>
    </xdr:to>
    <xdr:pic>
      <xdr:nvPicPr>
        <xdr:cNvPr id="12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856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1285</xdr:row>
      <xdr:rowOff>0</xdr:rowOff>
    </xdr:from>
    <xdr:to>
      <xdr:col>1</xdr:col>
      <xdr:colOff>152400</xdr:colOff>
      <xdr:row>1285</xdr:row>
      <xdr:rowOff>133350</xdr:rowOff>
    </xdr:to>
    <xdr:pic>
      <xdr:nvPicPr>
        <xdr:cNvPr id="12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873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1286</xdr:row>
      <xdr:rowOff>0</xdr:rowOff>
    </xdr:from>
    <xdr:to>
      <xdr:col>1</xdr:col>
      <xdr:colOff>152400</xdr:colOff>
      <xdr:row>1286</xdr:row>
      <xdr:rowOff>133350</xdr:rowOff>
    </xdr:to>
    <xdr:pic>
      <xdr:nvPicPr>
        <xdr:cNvPr id="12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890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1287</xdr:row>
      <xdr:rowOff>0</xdr:rowOff>
    </xdr:from>
    <xdr:to>
      <xdr:col>1</xdr:col>
      <xdr:colOff>152400</xdr:colOff>
      <xdr:row>1287</xdr:row>
      <xdr:rowOff>133350</xdr:rowOff>
    </xdr:to>
    <xdr:pic>
      <xdr:nvPicPr>
        <xdr:cNvPr id="12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907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1288</xdr:row>
      <xdr:rowOff>0</xdr:rowOff>
    </xdr:from>
    <xdr:to>
      <xdr:col>1</xdr:col>
      <xdr:colOff>152400</xdr:colOff>
      <xdr:row>1288</xdr:row>
      <xdr:rowOff>133350</xdr:rowOff>
    </xdr:to>
    <xdr:pic>
      <xdr:nvPicPr>
        <xdr:cNvPr id="12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924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1289</xdr:row>
      <xdr:rowOff>0</xdr:rowOff>
    </xdr:from>
    <xdr:to>
      <xdr:col>1</xdr:col>
      <xdr:colOff>152400</xdr:colOff>
      <xdr:row>1289</xdr:row>
      <xdr:rowOff>133350</xdr:rowOff>
    </xdr:to>
    <xdr:pic>
      <xdr:nvPicPr>
        <xdr:cNvPr id="12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941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1290</xdr:row>
      <xdr:rowOff>0</xdr:rowOff>
    </xdr:from>
    <xdr:to>
      <xdr:col>1</xdr:col>
      <xdr:colOff>152400</xdr:colOff>
      <xdr:row>1290</xdr:row>
      <xdr:rowOff>133350</xdr:rowOff>
    </xdr:to>
    <xdr:pic>
      <xdr:nvPicPr>
        <xdr:cNvPr id="12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958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1291</xdr:row>
      <xdr:rowOff>0</xdr:rowOff>
    </xdr:from>
    <xdr:to>
      <xdr:col>1</xdr:col>
      <xdr:colOff>152400</xdr:colOff>
      <xdr:row>1291</xdr:row>
      <xdr:rowOff>133350</xdr:rowOff>
    </xdr:to>
    <xdr:pic>
      <xdr:nvPicPr>
        <xdr:cNvPr id="12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976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1292</xdr:row>
      <xdr:rowOff>0</xdr:rowOff>
    </xdr:from>
    <xdr:to>
      <xdr:col>1</xdr:col>
      <xdr:colOff>152400</xdr:colOff>
      <xdr:row>1292</xdr:row>
      <xdr:rowOff>133350</xdr:rowOff>
    </xdr:to>
    <xdr:pic>
      <xdr:nvPicPr>
        <xdr:cNvPr id="12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1993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1293</xdr:row>
      <xdr:rowOff>0</xdr:rowOff>
    </xdr:from>
    <xdr:to>
      <xdr:col>1</xdr:col>
      <xdr:colOff>152400</xdr:colOff>
      <xdr:row>1293</xdr:row>
      <xdr:rowOff>133350</xdr:rowOff>
    </xdr:to>
    <xdr:pic>
      <xdr:nvPicPr>
        <xdr:cNvPr id="12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01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1294</xdr:row>
      <xdr:rowOff>0</xdr:rowOff>
    </xdr:from>
    <xdr:to>
      <xdr:col>1</xdr:col>
      <xdr:colOff>152400</xdr:colOff>
      <xdr:row>1294</xdr:row>
      <xdr:rowOff>133350</xdr:rowOff>
    </xdr:to>
    <xdr:pic>
      <xdr:nvPicPr>
        <xdr:cNvPr id="12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027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1295</xdr:row>
      <xdr:rowOff>0</xdr:rowOff>
    </xdr:from>
    <xdr:to>
      <xdr:col>1</xdr:col>
      <xdr:colOff>152400</xdr:colOff>
      <xdr:row>1295</xdr:row>
      <xdr:rowOff>133350</xdr:rowOff>
    </xdr:to>
    <xdr:pic>
      <xdr:nvPicPr>
        <xdr:cNvPr id="12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044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1296</xdr:row>
      <xdr:rowOff>0</xdr:rowOff>
    </xdr:from>
    <xdr:to>
      <xdr:col>1</xdr:col>
      <xdr:colOff>152400</xdr:colOff>
      <xdr:row>1296</xdr:row>
      <xdr:rowOff>133350</xdr:rowOff>
    </xdr:to>
    <xdr:pic>
      <xdr:nvPicPr>
        <xdr:cNvPr id="12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061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1297</xdr:row>
      <xdr:rowOff>0</xdr:rowOff>
    </xdr:from>
    <xdr:to>
      <xdr:col>1</xdr:col>
      <xdr:colOff>152400</xdr:colOff>
      <xdr:row>1297</xdr:row>
      <xdr:rowOff>133350</xdr:rowOff>
    </xdr:to>
    <xdr:pic>
      <xdr:nvPicPr>
        <xdr:cNvPr id="12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078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1298</xdr:row>
      <xdr:rowOff>0</xdr:rowOff>
    </xdr:from>
    <xdr:to>
      <xdr:col>1</xdr:col>
      <xdr:colOff>152400</xdr:colOff>
      <xdr:row>1298</xdr:row>
      <xdr:rowOff>133350</xdr:rowOff>
    </xdr:to>
    <xdr:pic>
      <xdr:nvPicPr>
        <xdr:cNvPr id="12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096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1299</xdr:row>
      <xdr:rowOff>0</xdr:rowOff>
    </xdr:from>
    <xdr:to>
      <xdr:col>1</xdr:col>
      <xdr:colOff>152400</xdr:colOff>
      <xdr:row>1299</xdr:row>
      <xdr:rowOff>133350</xdr:rowOff>
    </xdr:to>
    <xdr:pic>
      <xdr:nvPicPr>
        <xdr:cNvPr id="13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113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1300</xdr:row>
      <xdr:rowOff>0</xdr:rowOff>
    </xdr:from>
    <xdr:to>
      <xdr:col>1</xdr:col>
      <xdr:colOff>152400</xdr:colOff>
      <xdr:row>1300</xdr:row>
      <xdr:rowOff>133350</xdr:rowOff>
    </xdr:to>
    <xdr:pic>
      <xdr:nvPicPr>
        <xdr:cNvPr id="13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130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1301</xdr:row>
      <xdr:rowOff>0</xdr:rowOff>
    </xdr:from>
    <xdr:to>
      <xdr:col>1</xdr:col>
      <xdr:colOff>152400</xdr:colOff>
      <xdr:row>1301</xdr:row>
      <xdr:rowOff>133350</xdr:rowOff>
    </xdr:to>
    <xdr:pic>
      <xdr:nvPicPr>
        <xdr:cNvPr id="13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147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1302</xdr:row>
      <xdr:rowOff>0</xdr:rowOff>
    </xdr:from>
    <xdr:to>
      <xdr:col>1</xdr:col>
      <xdr:colOff>152400</xdr:colOff>
      <xdr:row>1302</xdr:row>
      <xdr:rowOff>133350</xdr:rowOff>
    </xdr:to>
    <xdr:pic>
      <xdr:nvPicPr>
        <xdr:cNvPr id="13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164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1303</xdr:row>
      <xdr:rowOff>0</xdr:rowOff>
    </xdr:from>
    <xdr:to>
      <xdr:col>1</xdr:col>
      <xdr:colOff>152400</xdr:colOff>
      <xdr:row>1303</xdr:row>
      <xdr:rowOff>133350</xdr:rowOff>
    </xdr:to>
    <xdr:pic>
      <xdr:nvPicPr>
        <xdr:cNvPr id="13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18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1304</xdr:row>
      <xdr:rowOff>0</xdr:rowOff>
    </xdr:from>
    <xdr:to>
      <xdr:col>1</xdr:col>
      <xdr:colOff>152400</xdr:colOff>
      <xdr:row>1304</xdr:row>
      <xdr:rowOff>133350</xdr:rowOff>
    </xdr:to>
    <xdr:pic>
      <xdr:nvPicPr>
        <xdr:cNvPr id="13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198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1305</xdr:row>
      <xdr:rowOff>0</xdr:rowOff>
    </xdr:from>
    <xdr:to>
      <xdr:col>1</xdr:col>
      <xdr:colOff>152400</xdr:colOff>
      <xdr:row>1305</xdr:row>
      <xdr:rowOff>133350</xdr:rowOff>
    </xdr:to>
    <xdr:pic>
      <xdr:nvPicPr>
        <xdr:cNvPr id="13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216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1306</xdr:row>
      <xdr:rowOff>0</xdr:rowOff>
    </xdr:from>
    <xdr:to>
      <xdr:col>1</xdr:col>
      <xdr:colOff>152400</xdr:colOff>
      <xdr:row>1306</xdr:row>
      <xdr:rowOff>133350</xdr:rowOff>
    </xdr:to>
    <xdr:pic>
      <xdr:nvPicPr>
        <xdr:cNvPr id="13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233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1307</xdr:row>
      <xdr:rowOff>0</xdr:rowOff>
    </xdr:from>
    <xdr:to>
      <xdr:col>1</xdr:col>
      <xdr:colOff>152400</xdr:colOff>
      <xdr:row>1307</xdr:row>
      <xdr:rowOff>133350</xdr:rowOff>
    </xdr:to>
    <xdr:pic>
      <xdr:nvPicPr>
        <xdr:cNvPr id="13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250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1308</xdr:row>
      <xdr:rowOff>0</xdr:rowOff>
    </xdr:from>
    <xdr:to>
      <xdr:col>1</xdr:col>
      <xdr:colOff>152400</xdr:colOff>
      <xdr:row>1308</xdr:row>
      <xdr:rowOff>133350</xdr:rowOff>
    </xdr:to>
    <xdr:pic>
      <xdr:nvPicPr>
        <xdr:cNvPr id="13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267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1309</xdr:row>
      <xdr:rowOff>0</xdr:rowOff>
    </xdr:from>
    <xdr:to>
      <xdr:col>1</xdr:col>
      <xdr:colOff>152400</xdr:colOff>
      <xdr:row>1309</xdr:row>
      <xdr:rowOff>133350</xdr:rowOff>
    </xdr:to>
    <xdr:pic>
      <xdr:nvPicPr>
        <xdr:cNvPr id="13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284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1310</xdr:row>
      <xdr:rowOff>0</xdr:rowOff>
    </xdr:from>
    <xdr:to>
      <xdr:col>1</xdr:col>
      <xdr:colOff>152400</xdr:colOff>
      <xdr:row>1310</xdr:row>
      <xdr:rowOff>133350</xdr:rowOff>
    </xdr:to>
    <xdr:pic>
      <xdr:nvPicPr>
        <xdr:cNvPr id="13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301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1311</xdr:row>
      <xdr:rowOff>0</xdr:rowOff>
    </xdr:from>
    <xdr:to>
      <xdr:col>1</xdr:col>
      <xdr:colOff>152400</xdr:colOff>
      <xdr:row>1311</xdr:row>
      <xdr:rowOff>133350</xdr:rowOff>
    </xdr:to>
    <xdr:pic>
      <xdr:nvPicPr>
        <xdr:cNvPr id="13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318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1312</xdr:row>
      <xdr:rowOff>0</xdr:rowOff>
    </xdr:from>
    <xdr:to>
      <xdr:col>1</xdr:col>
      <xdr:colOff>152400</xdr:colOff>
      <xdr:row>1312</xdr:row>
      <xdr:rowOff>133350</xdr:rowOff>
    </xdr:to>
    <xdr:pic>
      <xdr:nvPicPr>
        <xdr:cNvPr id="13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336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152400</xdr:colOff>
      <xdr:row>1313</xdr:row>
      <xdr:rowOff>133350</xdr:rowOff>
    </xdr:to>
    <xdr:pic>
      <xdr:nvPicPr>
        <xdr:cNvPr id="13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35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1314</xdr:row>
      <xdr:rowOff>0</xdr:rowOff>
    </xdr:from>
    <xdr:to>
      <xdr:col>1</xdr:col>
      <xdr:colOff>152400</xdr:colOff>
      <xdr:row>1314</xdr:row>
      <xdr:rowOff>133350</xdr:rowOff>
    </xdr:to>
    <xdr:pic>
      <xdr:nvPicPr>
        <xdr:cNvPr id="13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370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1315</xdr:row>
      <xdr:rowOff>0</xdr:rowOff>
    </xdr:from>
    <xdr:to>
      <xdr:col>1</xdr:col>
      <xdr:colOff>152400</xdr:colOff>
      <xdr:row>1315</xdr:row>
      <xdr:rowOff>133350</xdr:rowOff>
    </xdr:to>
    <xdr:pic>
      <xdr:nvPicPr>
        <xdr:cNvPr id="13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387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1316</xdr:row>
      <xdr:rowOff>0</xdr:rowOff>
    </xdr:from>
    <xdr:to>
      <xdr:col>1</xdr:col>
      <xdr:colOff>152400</xdr:colOff>
      <xdr:row>1316</xdr:row>
      <xdr:rowOff>133350</xdr:rowOff>
    </xdr:to>
    <xdr:pic>
      <xdr:nvPicPr>
        <xdr:cNvPr id="13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404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1317</xdr:row>
      <xdr:rowOff>0</xdr:rowOff>
    </xdr:from>
    <xdr:to>
      <xdr:col>1</xdr:col>
      <xdr:colOff>152400</xdr:colOff>
      <xdr:row>1317</xdr:row>
      <xdr:rowOff>133350</xdr:rowOff>
    </xdr:to>
    <xdr:pic>
      <xdr:nvPicPr>
        <xdr:cNvPr id="13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421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1318</xdr:row>
      <xdr:rowOff>0</xdr:rowOff>
    </xdr:from>
    <xdr:to>
      <xdr:col>1</xdr:col>
      <xdr:colOff>152400</xdr:colOff>
      <xdr:row>1318</xdr:row>
      <xdr:rowOff>133350</xdr:rowOff>
    </xdr:to>
    <xdr:pic>
      <xdr:nvPicPr>
        <xdr:cNvPr id="13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438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1319</xdr:row>
      <xdr:rowOff>0</xdr:rowOff>
    </xdr:from>
    <xdr:to>
      <xdr:col>1</xdr:col>
      <xdr:colOff>152400</xdr:colOff>
      <xdr:row>1319</xdr:row>
      <xdr:rowOff>133350</xdr:rowOff>
    </xdr:to>
    <xdr:pic>
      <xdr:nvPicPr>
        <xdr:cNvPr id="13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456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1320</xdr:row>
      <xdr:rowOff>0</xdr:rowOff>
    </xdr:from>
    <xdr:to>
      <xdr:col>1</xdr:col>
      <xdr:colOff>152400</xdr:colOff>
      <xdr:row>1320</xdr:row>
      <xdr:rowOff>133350</xdr:rowOff>
    </xdr:to>
    <xdr:pic>
      <xdr:nvPicPr>
        <xdr:cNvPr id="13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473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1321</xdr:row>
      <xdr:rowOff>0</xdr:rowOff>
    </xdr:from>
    <xdr:to>
      <xdr:col>1</xdr:col>
      <xdr:colOff>152400</xdr:colOff>
      <xdr:row>1321</xdr:row>
      <xdr:rowOff>133350</xdr:rowOff>
    </xdr:to>
    <xdr:pic>
      <xdr:nvPicPr>
        <xdr:cNvPr id="13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490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1322</xdr:row>
      <xdr:rowOff>0</xdr:rowOff>
    </xdr:from>
    <xdr:to>
      <xdr:col>1</xdr:col>
      <xdr:colOff>152400</xdr:colOff>
      <xdr:row>1322</xdr:row>
      <xdr:rowOff>133350</xdr:rowOff>
    </xdr:to>
    <xdr:pic>
      <xdr:nvPicPr>
        <xdr:cNvPr id="13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507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1323</xdr:row>
      <xdr:rowOff>0</xdr:rowOff>
    </xdr:from>
    <xdr:to>
      <xdr:col>1</xdr:col>
      <xdr:colOff>152400</xdr:colOff>
      <xdr:row>1323</xdr:row>
      <xdr:rowOff>133350</xdr:rowOff>
    </xdr:to>
    <xdr:pic>
      <xdr:nvPicPr>
        <xdr:cNvPr id="13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52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1324</xdr:row>
      <xdr:rowOff>0</xdr:rowOff>
    </xdr:from>
    <xdr:to>
      <xdr:col>1</xdr:col>
      <xdr:colOff>152400</xdr:colOff>
      <xdr:row>1324</xdr:row>
      <xdr:rowOff>133350</xdr:rowOff>
    </xdr:to>
    <xdr:pic>
      <xdr:nvPicPr>
        <xdr:cNvPr id="13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541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1325</xdr:row>
      <xdr:rowOff>0</xdr:rowOff>
    </xdr:from>
    <xdr:to>
      <xdr:col>1</xdr:col>
      <xdr:colOff>152400</xdr:colOff>
      <xdr:row>1325</xdr:row>
      <xdr:rowOff>133350</xdr:rowOff>
    </xdr:to>
    <xdr:pic>
      <xdr:nvPicPr>
        <xdr:cNvPr id="13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559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1326</xdr:row>
      <xdr:rowOff>0</xdr:rowOff>
    </xdr:from>
    <xdr:to>
      <xdr:col>1</xdr:col>
      <xdr:colOff>152400</xdr:colOff>
      <xdr:row>1326</xdr:row>
      <xdr:rowOff>133350</xdr:rowOff>
    </xdr:to>
    <xdr:pic>
      <xdr:nvPicPr>
        <xdr:cNvPr id="13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576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1327</xdr:row>
      <xdr:rowOff>0</xdr:rowOff>
    </xdr:from>
    <xdr:to>
      <xdr:col>1</xdr:col>
      <xdr:colOff>152400</xdr:colOff>
      <xdr:row>1327</xdr:row>
      <xdr:rowOff>133350</xdr:rowOff>
    </xdr:to>
    <xdr:pic>
      <xdr:nvPicPr>
        <xdr:cNvPr id="13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593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1328</xdr:row>
      <xdr:rowOff>0</xdr:rowOff>
    </xdr:from>
    <xdr:to>
      <xdr:col>1</xdr:col>
      <xdr:colOff>152400</xdr:colOff>
      <xdr:row>1328</xdr:row>
      <xdr:rowOff>133350</xdr:rowOff>
    </xdr:to>
    <xdr:pic>
      <xdr:nvPicPr>
        <xdr:cNvPr id="13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610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1329</xdr:row>
      <xdr:rowOff>0</xdr:rowOff>
    </xdr:from>
    <xdr:to>
      <xdr:col>1</xdr:col>
      <xdr:colOff>152400</xdr:colOff>
      <xdr:row>1329</xdr:row>
      <xdr:rowOff>133350</xdr:rowOff>
    </xdr:to>
    <xdr:pic>
      <xdr:nvPicPr>
        <xdr:cNvPr id="13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627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1330</xdr:row>
      <xdr:rowOff>0</xdr:rowOff>
    </xdr:from>
    <xdr:to>
      <xdr:col>1</xdr:col>
      <xdr:colOff>152400</xdr:colOff>
      <xdr:row>1330</xdr:row>
      <xdr:rowOff>133350</xdr:rowOff>
    </xdr:to>
    <xdr:pic>
      <xdr:nvPicPr>
        <xdr:cNvPr id="13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644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1331</xdr:row>
      <xdr:rowOff>0</xdr:rowOff>
    </xdr:from>
    <xdr:to>
      <xdr:col>1</xdr:col>
      <xdr:colOff>152400</xdr:colOff>
      <xdr:row>1331</xdr:row>
      <xdr:rowOff>133350</xdr:rowOff>
    </xdr:to>
    <xdr:pic>
      <xdr:nvPicPr>
        <xdr:cNvPr id="13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661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1332</xdr:row>
      <xdr:rowOff>0</xdr:rowOff>
    </xdr:from>
    <xdr:to>
      <xdr:col>1</xdr:col>
      <xdr:colOff>152400</xdr:colOff>
      <xdr:row>1332</xdr:row>
      <xdr:rowOff>133350</xdr:rowOff>
    </xdr:to>
    <xdr:pic>
      <xdr:nvPicPr>
        <xdr:cNvPr id="13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679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1333</xdr:row>
      <xdr:rowOff>0</xdr:rowOff>
    </xdr:from>
    <xdr:to>
      <xdr:col>1</xdr:col>
      <xdr:colOff>152400</xdr:colOff>
      <xdr:row>1333</xdr:row>
      <xdr:rowOff>133350</xdr:rowOff>
    </xdr:to>
    <xdr:pic>
      <xdr:nvPicPr>
        <xdr:cNvPr id="13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69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1334</xdr:row>
      <xdr:rowOff>0</xdr:rowOff>
    </xdr:from>
    <xdr:to>
      <xdr:col>1</xdr:col>
      <xdr:colOff>152400</xdr:colOff>
      <xdr:row>1334</xdr:row>
      <xdr:rowOff>133350</xdr:rowOff>
    </xdr:to>
    <xdr:pic>
      <xdr:nvPicPr>
        <xdr:cNvPr id="13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713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1335</xdr:row>
      <xdr:rowOff>0</xdr:rowOff>
    </xdr:from>
    <xdr:to>
      <xdr:col>1</xdr:col>
      <xdr:colOff>152400</xdr:colOff>
      <xdr:row>1335</xdr:row>
      <xdr:rowOff>133350</xdr:rowOff>
    </xdr:to>
    <xdr:pic>
      <xdr:nvPicPr>
        <xdr:cNvPr id="13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730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1336</xdr:row>
      <xdr:rowOff>0</xdr:rowOff>
    </xdr:from>
    <xdr:to>
      <xdr:col>1</xdr:col>
      <xdr:colOff>152400</xdr:colOff>
      <xdr:row>1336</xdr:row>
      <xdr:rowOff>133350</xdr:rowOff>
    </xdr:to>
    <xdr:pic>
      <xdr:nvPicPr>
        <xdr:cNvPr id="13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747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1337</xdr:row>
      <xdr:rowOff>0</xdr:rowOff>
    </xdr:from>
    <xdr:to>
      <xdr:col>1</xdr:col>
      <xdr:colOff>152400</xdr:colOff>
      <xdr:row>1337</xdr:row>
      <xdr:rowOff>133350</xdr:rowOff>
    </xdr:to>
    <xdr:pic>
      <xdr:nvPicPr>
        <xdr:cNvPr id="13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764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1338</xdr:row>
      <xdr:rowOff>0</xdr:rowOff>
    </xdr:from>
    <xdr:to>
      <xdr:col>1</xdr:col>
      <xdr:colOff>152400</xdr:colOff>
      <xdr:row>1338</xdr:row>
      <xdr:rowOff>133350</xdr:rowOff>
    </xdr:to>
    <xdr:pic>
      <xdr:nvPicPr>
        <xdr:cNvPr id="13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781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1339</xdr:row>
      <xdr:rowOff>0</xdr:rowOff>
    </xdr:from>
    <xdr:to>
      <xdr:col>1</xdr:col>
      <xdr:colOff>152400</xdr:colOff>
      <xdr:row>1339</xdr:row>
      <xdr:rowOff>133350</xdr:rowOff>
    </xdr:to>
    <xdr:pic>
      <xdr:nvPicPr>
        <xdr:cNvPr id="13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799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1340</xdr:row>
      <xdr:rowOff>0</xdr:rowOff>
    </xdr:from>
    <xdr:to>
      <xdr:col>1</xdr:col>
      <xdr:colOff>152400</xdr:colOff>
      <xdr:row>1340</xdr:row>
      <xdr:rowOff>133350</xdr:rowOff>
    </xdr:to>
    <xdr:pic>
      <xdr:nvPicPr>
        <xdr:cNvPr id="13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816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1341</xdr:row>
      <xdr:rowOff>0</xdr:rowOff>
    </xdr:from>
    <xdr:to>
      <xdr:col>1</xdr:col>
      <xdr:colOff>152400</xdr:colOff>
      <xdr:row>1341</xdr:row>
      <xdr:rowOff>133350</xdr:rowOff>
    </xdr:to>
    <xdr:pic>
      <xdr:nvPicPr>
        <xdr:cNvPr id="13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833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1342</xdr:row>
      <xdr:rowOff>0</xdr:rowOff>
    </xdr:from>
    <xdr:to>
      <xdr:col>1</xdr:col>
      <xdr:colOff>152400</xdr:colOff>
      <xdr:row>1342</xdr:row>
      <xdr:rowOff>133350</xdr:rowOff>
    </xdr:to>
    <xdr:pic>
      <xdr:nvPicPr>
        <xdr:cNvPr id="13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850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1343</xdr:row>
      <xdr:rowOff>0</xdr:rowOff>
    </xdr:from>
    <xdr:to>
      <xdr:col>1</xdr:col>
      <xdr:colOff>152400</xdr:colOff>
      <xdr:row>1343</xdr:row>
      <xdr:rowOff>133350</xdr:rowOff>
    </xdr:to>
    <xdr:pic>
      <xdr:nvPicPr>
        <xdr:cNvPr id="13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86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1344</xdr:row>
      <xdr:rowOff>0</xdr:rowOff>
    </xdr:from>
    <xdr:to>
      <xdr:col>1</xdr:col>
      <xdr:colOff>152400</xdr:colOff>
      <xdr:row>1344</xdr:row>
      <xdr:rowOff>133350</xdr:rowOff>
    </xdr:to>
    <xdr:pic>
      <xdr:nvPicPr>
        <xdr:cNvPr id="13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884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1345</xdr:row>
      <xdr:rowOff>0</xdr:rowOff>
    </xdr:from>
    <xdr:to>
      <xdr:col>1</xdr:col>
      <xdr:colOff>152400</xdr:colOff>
      <xdr:row>1345</xdr:row>
      <xdr:rowOff>133350</xdr:rowOff>
    </xdr:to>
    <xdr:pic>
      <xdr:nvPicPr>
        <xdr:cNvPr id="13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901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1346</xdr:row>
      <xdr:rowOff>0</xdr:rowOff>
    </xdr:from>
    <xdr:to>
      <xdr:col>1</xdr:col>
      <xdr:colOff>152400</xdr:colOff>
      <xdr:row>1346</xdr:row>
      <xdr:rowOff>133350</xdr:rowOff>
    </xdr:to>
    <xdr:pic>
      <xdr:nvPicPr>
        <xdr:cNvPr id="13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919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1347</xdr:row>
      <xdr:rowOff>0</xdr:rowOff>
    </xdr:from>
    <xdr:to>
      <xdr:col>1</xdr:col>
      <xdr:colOff>152400</xdr:colOff>
      <xdr:row>1347</xdr:row>
      <xdr:rowOff>133350</xdr:rowOff>
    </xdr:to>
    <xdr:pic>
      <xdr:nvPicPr>
        <xdr:cNvPr id="13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936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1348</xdr:row>
      <xdr:rowOff>0</xdr:rowOff>
    </xdr:from>
    <xdr:to>
      <xdr:col>1</xdr:col>
      <xdr:colOff>152400</xdr:colOff>
      <xdr:row>1348</xdr:row>
      <xdr:rowOff>133350</xdr:rowOff>
    </xdr:to>
    <xdr:pic>
      <xdr:nvPicPr>
        <xdr:cNvPr id="13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953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1349</xdr:row>
      <xdr:rowOff>0</xdr:rowOff>
    </xdr:from>
    <xdr:to>
      <xdr:col>1</xdr:col>
      <xdr:colOff>152400</xdr:colOff>
      <xdr:row>1349</xdr:row>
      <xdr:rowOff>133350</xdr:rowOff>
    </xdr:to>
    <xdr:pic>
      <xdr:nvPicPr>
        <xdr:cNvPr id="13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970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1350</xdr:row>
      <xdr:rowOff>0</xdr:rowOff>
    </xdr:from>
    <xdr:to>
      <xdr:col>1</xdr:col>
      <xdr:colOff>152400</xdr:colOff>
      <xdr:row>1350</xdr:row>
      <xdr:rowOff>133350</xdr:rowOff>
    </xdr:to>
    <xdr:pic>
      <xdr:nvPicPr>
        <xdr:cNvPr id="13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2987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1351</xdr:row>
      <xdr:rowOff>0</xdr:rowOff>
    </xdr:from>
    <xdr:to>
      <xdr:col>1</xdr:col>
      <xdr:colOff>152400</xdr:colOff>
      <xdr:row>1351</xdr:row>
      <xdr:rowOff>133350</xdr:rowOff>
    </xdr:to>
    <xdr:pic>
      <xdr:nvPicPr>
        <xdr:cNvPr id="13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004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1352</xdr:row>
      <xdr:rowOff>0</xdr:rowOff>
    </xdr:from>
    <xdr:to>
      <xdr:col>1</xdr:col>
      <xdr:colOff>152400</xdr:colOff>
      <xdr:row>1352</xdr:row>
      <xdr:rowOff>133350</xdr:rowOff>
    </xdr:to>
    <xdr:pic>
      <xdr:nvPicPr>
        <xdr:cNvPr id="13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021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1353</xdr:row>
      <xdr:rowOff>0</xdr:rowOff>
    </xdr:from>
    <xdr:to>
      <xdr:col>1</xdr:col>
      <xdr:colOff>152400</xdr:colOff>
      <xdr:row>1353</xdr:row>
      <xdr:rowOff>133350</xdr:rowOff>
    </xdr:to>
    <xdr:pic>
      <xdr:nvPicPr>
        <xdr:cNvPr id="13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03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1354</xdr:row>
      <xdr:rowOff>0</xdr:rowOff>
    </xdr:from>
    <xdr:to>
      <xdr:col>1</xdr:col>
      <xdr:colOff>152400</xdr:colOff>
      <xdr:row>1354</xdr:row>
      <xdr:rowOff>133350</xdr:rowOff>
    </xdr:to>
    <xdr:pic>
      <xdr:nvPicPr>
        <xdr:cNvPr id="13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056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1355</xdr:row>
      <xdr:rowOff>0</xdr:rowOff>
    </xdr:from>
    <xdr:to>
      <xdr:col>1</xdr:col>
      <xdr:colOff>152400</xdr:colOff>
      <xdr:row>1355</xdr:row>
      <xdr:rowOff>133350</xdr:rowOff>
    </xdr:to>
    <xdr:pic>
      <xdr:nvPicPr>
        <xdr:cNvPr id="13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073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1356</xdr:row>
      <xdr:rowOff>0</xdr:rowOff>
    </xdr:from>
    <xdr:to>
      <xdr:col>1</xdr:col>
      <xdr:colOff>152400</xdr:colOff>
      <xdr:row>1356</xdr:row>
      <xdr:rowOff>133350</xdr:rowOff>
    </xdr:to>
    <xdr:pic>
      <xdr:nvPicPr>
        <xdr:cNvPr id="13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090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1357</xdr:row>
      <xdr:rowOff>0</xdr:rowOff>
    </xdr:from>
    <xdr:to>
      <xdr:col>1</xdr:col>
      <xdr:colOff>152400</xdr:colOff>
      <xdr:row>1357</xdr:row>
      <xdr:rowOff>133350</xdr:rowOff>
    </xdr:to>
    <xdr:pic>
      <xdr:nvPicPr>
        <xdr:cNvPr id="13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107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1358</xdr:row>
      <xdr:rowOff>0</xdr:rowOff>
    </xdr:from>
    <xdr:to>
      <xdr:col>1</xdr:col>
      <xdr:colOff>152400</xdr:colOff>
      <xdr:row>1358</xdr:row>
      <xdr:rowOff>133350</xdr:rowOff>
    </xdr:to>
    <xdr:pic>
      <xdr:nvPicPr>
        <xdr:cNvPr id="13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124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1359</xdr:row>
      <xdr:rowOff>0</xdr:rowOff>
    </xdr:from>
    <xdr:to>
      <xdr:col>1</xdr:col>
      <xdr:colOff>152400</xdr:colOff>
      <xdr:row>1359</xdr:row>
      <xdr:rowOff>133350</xdr:rowOff>
    </xdr:to>
    <xdr:pic>
      <xdr:nvPicPr>
        <xdr:cNvPr id="13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141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1360</xdr:row>
      <xdr:rowOff>0</xdr:rowOff>
    </xdr:from>
    <xdr:to>
      <xdr:col>1</xdr:col>
      <xdr:colOff>152400</xdr:colOff>
      <xdr:row>1360</xdr:row>
      <xdr:rowOff>133350</xdr:rowOff>
    </xdr:to>
    <xdr:pic>
      <xdr:nvPicPr>
        <xdr:cNvPr id="13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159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1361</xdr:row>
      <xdr:rowOff>0</xdr:rowOff>
    </xdr:from>
    <xdr:to>
      <xdr:col>1</xdr:col>
      <xdr:colOff>152400</xdr:colOff>
      <xdr:row>1361</xdr:row>
      <xdr:rowOff>133350</xdr:rowOff>
    </xdr:to>
    <xdr:pic>
      <xdr:nvPicPr>
        <xdr:cNvPr id="13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176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1362</xdr:row>
      <xdr:rowOff>0</xdr:rowOff>
    </xdr:from>
    <xdr:to>
      <xdr:col>1</xdr:col>
      <xdr:colOff>152400</xdr:colOff>
      <xdr:row>1362</xdr:row>
      <xdr:rowOff>133350</xdr:rowOff>
    </xdr:to>
    <xdr:pic>
      <xdr:nvPicPr>
        <xdr:cNvPr id="13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193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1363</xdr:row>
      <xdr:rowOff>0</xdr:rowOff>
    </xdr:from>
    <xdr:to>
      <xdr:col>1</xdr:col>
      <xdr:colOff>152400</xdr:colOff>
      <xdr:row>1363</xdr:row>
      <xdr:rowOff>133350</xdr:rowOff>
    </xdr:to>
    <xdr:pic>
      <xdr:nvPicPr>
        <xdr:cNvPr id="13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21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1364</xdr:row>
      <xdr:rowOff>0</xdr:rowOff>
    </xdr:from>
    <xdr:to>
      <xdr:col>1</xdr:col>
      <xdr:colOff>152400</xdr:colOff>
      <xdr:row>1364</xdr:row>
      <xdr:rowOff>133350</xdr:rowOff>
    </xdr:to>
    <xdr:pic>
      <xdr:nvPicPr>
        <xdr:cNvPr id="13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227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1365</xdr:row>
      <xdr:rowOff>0</xdr:rowOff>
    </xdr:from>
    <xdr:to>
      <xdr:col>1</xdr:col>
      <xdr:colOff>152400</xdr:colOff>
      <xdr:row>1365</xdr:row>
      <xdr:rowOff>133350</xdr:rowOff>
    </xdr:to>
    <xdr:pic>
      <xdr:nvPicPr>
        <xdr:cNvPr id="13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244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1366</xdr:row>
      <xdr:rowOff>0</xdr:rowOff>
    </xdr:from>
    <xdr:to>
      <xdr:col>1</xdr:col>
      <xdr:colOff>152400</xdr:colOff>
      <xdr:row>1366</xdr:row>
      <xdr:rowOff>133350</xdr:rowOff>
    </xdr:to>
    <xdr:pic>
      <xdr:nvPicPr>
        <xdr:cNvPr id="13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261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1367</xdr:row>
      <xdr:rowOff>0</xdr:rowOff>
    </xdr:from>
    <xdr:to>
      <xdr:col>1</xdr:col>
      <xdr:colOff>152400</xdr:colOff>
      <xdr:row>1367</xdr:row>
      <xdr:rowOff>133350</xdr:rowOff>
    </xdr:to>
    <xdr:pic>
      <xdr:nvPicPr>
        <xdr:cNvPr id="13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279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1368</xdr:row>
      <xdr:rowOff>0</xdr:rowOff>
    </xdr:from>
    <xdr:to>
      <xdr:col>1</xdr:col>
      <xdr:colOff>152400</xdr:colOff>
      <xdr:row>1368</xdr:row>
      <xdr:rowOff>133350</xdr:rowOff>
    </xdr:to>
    <xdr:pic>
      <xdr:nvPicPr>
        <xdr:cNvPr id="13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296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1369</xdr:row>
      <xdr:rowOff>0</xdr:rowOff>
    </xdr:from>
    <xdr:to>
      <xdr:col>1</xdr:col>
      <xdr:colOff>152400</xdr:colOff>
      <xdr:row>1369</xdr:row>
      <xdr:rowOff>133350</xdr:rowOff>
    </xdr:to>
    <xdr:pic>
      <xdr:nvPicPr>
        <xdr:cNvPr id="13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313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1370</xdr:row>
      <xdr:rowOff>0</xdr:rowOff>
    </xdr:from>
    <xdr:to>
      <xdr:col>1</xdr:col>
      <xdr:colOff>152400</xdr:colOff>
      <xdr:row>1370</xdr:row>
      <xdr:rowOff>133350</xdr:rowOff>
    </xdr:to>
    <xdr:pic>
      <xdr:nvPicPr>
        <xdr:cNvPr id="13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330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1371</xdr:row>
      <xdr:rowOff>0</xdr:rowOff>
    </xdr:from>
    <xdr:to>
      <xdr:col>1</xdr:col>
      <xdr:colOff>152400</xdr:colOff>
      <xdr:row>1371</xdr:row>
      <xdr:rowOff>133350</xdr:rowOff>
    </xdr:to>
    <xdr:pic>
      <xdr:nvPicPr>
        <xdr:cNvPr id="13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347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1372</xdr:row>
      <xdr:rowOff>0</xdr:rowOff>
    </xdr:from>
    <xdr:to>
      <xdr:col>1</xdr:col>
      <xdr:colOff>152400</xdr:colOff>
      <xdr:row>1372</xdr:row>
      <xdr:rowOff>133350</xdr:rowOff>
    </xdr:to>
    <xdr:pic>
      <xdr:nvPicPr>
        <xdr:cNvPr id="13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364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1373</xdr:row>
      <xdr:rowOff>0</xdr:rowOff>
    </xdr:from>
    <xdr:to>
      <xdr:col>1</xdr:col>
      <xdr:colOff>152400</xdr:colOff>
      <xdr:row>1373</xdr:row>
      <xdr:rowOff>133350</xdr:rowOff>
    </xdr:to>
    <xdr:pic>
      <xdr:nvPicPr>
        <xdr:cNvPr id="13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38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1374</xdr:row>
      <xdr:rowOff>0</xdr:rowOff>
    </xdr:from>
    <xdr:to>
      <xdr:col>1</xdr:col>
      <xdr:colOff>152400</xdr:colOff>
      <xdr:row>1374</xdr:row>
      <xdr:rowOff>133350</xdr:rowOff>
    </xdr:to>
    <xdr:pic>
      <xdr:nvPicPr>
        <xdr:cNvPr id="13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399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1375</xdr:row>
      <xdr:rowOff>0</xdr:rowOff>
    </xdr:from>
    <xdr:to>
      <xdr:col>1</xdr:col>
      <xdr:colOff>152400</xdr:colOff>
      <xdr:row>1375</xdr:row>
      <xdr:rowOff>133350</xdr:rowOff>
    </xdr:to>
    <xdr:pic>
      <xdr:nvPicPr>
        <xdr:cNvPr id="13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416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1376</xdr:row>
      <xdr:rowOff>0</xdr:rowOff>
    </xdr:from>
    <xdr:to>
      <xdr:col>1</xdr:col>
      <xdr:colOff>152400</xdr:colOff>
      <xdr:row>1376</xdr:row>
      <xdr:rowOff>133350</xdr:rowOff>
    </xdr:to>
    <xdr:pic>
      <xdr:nvPicPr>
        <xdr:cNvPr id="13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433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1377</xdr:row>
      <xdr:rowOff>0</xdr:rowOff>
    </xdr:from>
    <xdr:to>
      <xdr:col>1</xdr:col>
      <xdr:colOff>152400</xdr:colOff>
      <xdr:row>1377</xdr:row>
      <xdr:rowOff>133350</xdr:rowOff>
    </xdr:to>
    <xdr:pic>
      <xdr:nvPicPr>
        <xdr:cNvPr id="13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450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1378</xdr:row>
      <xdr:rowOff>0</xdr:rowOff>
    </xdr:from>
    <xdr:to>
      <xdr:col>1</xdr:col>
      <xdr:colOff>152400</xdr:colOff>
      <xdr:row>1378</xdr:row>
      <xdr:rowOff>133350</xdr:rowOff>
    </xdr:to>
    <xdr:pic>
      <xdr:nvPicPr>
        <xdr:cNvPr id="13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467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1379</xdr:row>
      <xdr:rowOff>0</xdr:rowOff>
    </xdr:from>
    <xdr:to>
      <xdr:col>1</xdr:col>
      <xdr:colOff>152400</xdr:colOff>
      <xdr:row>1379</xdr:row>
      <xdr:rowOff>133350</xdr:rowOff>
    </xdr:to>
    <xdr:pic>
      <xdr:nvPicPr>
        <xdr:cNvPr id="13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484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1380</xdr:row>
      <xdr:rowOff>0</xdr:rowOff>
    </xdr:from>
    <xdr:to>
      <xdr:col>1</xdr:col>
      <xdr:colOff>152400</xdr:colOff>
      <xdr:row>1380</xdr:row>
      <xdr:rowOff>133350</xdr:rowOff>
    </xdr:to>
    <xdr:pic>
      <xdr:nvPicPr>
        <xdr:cNvPr id="13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501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1381</xdr:row>
      <xdr:rowOff>0</xdr:rowOff>
    </xdr:from>
    <xdr:to>
      <xdr:col>1</xdr:col>
      <xdr:colOff>152400</xdr:colOff>
      <xdr:row>1381</xdr:row>
      <xdr:rowOff>133350</xdr:rowOff>
    </xdr:to>
    <xdr:pic>
      <xdr:nvPicPr>
        <xdr:cNvPr id="13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519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1382</xdr:row>
      <xdr:rowOff>0</xdr:rowOff>
    </xdr:from>
    <xdr:to>
      <xdr:col>1</xdr:col>
      <xdr:colOff>152400</xdr:colOff>
      <xdr:row>1382</xdr:row>
      <xdr:rowOff>133350</xdr:rowOff>
    </xdr:to>
    <xdr:pic>
      <xdr:nvPicPr>
        <xdr:cNvPr id="13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536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1383</xdr:row>
      <xdr:rowOff>0</xdr:rowOff>
    </xdr:from>
    <xdr:to>
      <xdr:col>1</xdr:col>
      <xdr:colOff>152400</xdr:colOff>
      <xdr:row>1383</xdr:row>
      <xdr:rowOff>133350</xdr:rowOff>
    </xdr:to>
    <xdr:pic>
      <xdr:nvPicPr>
        <xdr:cNvPr id="13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55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1384</xdr:row>
      <xdr:rowOff>0</xdr:rowOff>
    </xdr:from>
    <xdr:to>
      <xdr:col>1</xdr:col>
      <xdr:colOff>152400</xdr:colOff>
      <xdr:row>1384</xdr:row>
      <xdr:rowOff>133350</xdr:rowOff>
    </xdr:to>
    <xdr:pic>
      <xdr:nvPicPr>
        <xdr:cNvPr id="13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570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1385</xdr:row>
      <xdr:rowOff>0</xdr:rowOff>
    </xdr:from>
    <xdr:to>
      <xdr:col>1</xdr:col>
      <xdr:colOff>152400</xdr:colOff>
      <xdr:row>1385</xdr:row>
      <xdr:rowOff>133350</xdr:rowOff>
    </xdr:to>
    <xdr:pic>
      <xdr:nvPicPr>
        <xdr:cNvPr id="13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587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1386</xdr:row>
      <xdr:rowOff>0</xdr:rowOff>
    </xdr:from>
    <xdr:to>
      <xdr:col>1</xdr:col>
      <xdr:colOff>152400</xdr:colOff>
      <xdr:row>1386</xdr:row>
      <xdr:rowOff>133350</xdr:rowOff>
    </xdr:to>
    <xdr:pic>
      <xdr:nvPicPr>
        <xdr:cNvPr id="13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604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1387</xdr:row>
      <xdr:rowOff>0</xdr:rowOff>
    </xdr:from>
    <xdr:to>
      <xdr:col>1</xdr:col>
      <xdr:colOff>152400</xdr:colOff>
      <xdr:row>1387</xdr:row>
      <xdr:rowOff>133350</xdr:rowOff>
    </xdr:to>
    <xdr:pic>
      <xdr:nvPicPr>
        <xdr:cNvPr id="13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622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1388</xdr:row>
      <xdr:rowOff>0</xdr:rowOff>
    </xdr:from>
    <xdr:to>
      <xdr:col>1</xdr:col>
      <xdr:colOff>152400</xdr:colOff>
      <xdr:row>1388</xdr:row>
      <xdr:rowOff>133350</xdr:rowOff>
    </xdr:to>
    <xdr:pic>
      <xdr:nvPicPr>
        <xdr:cNvPr id="13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639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1389</xdr:row>
      <xdr:rowOff>0</xdr:rowOff>
    </xdr:from>
    <xdr:to>
      <xdr:col>1</xdr:col>
      <xdr:colOff>152400</xdr:colOff>
      <xdr:row>1389</xdr:row>
      <xdr:rowOff>133350</xdr:rowOff>
    </xdr:to>
    <xdr:pic>
      <xdr:nvPicPr>
        <xdr:cNvPr id="13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656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1390</xdr:row>
      <xdr:rowOff>0</xdr:rowOff>
    </xdr:from>
    <xdr:to>
      <xdr:col>1</xdr:col>
      <xdr:colOff>152400</xdr:colOff>
      <xdr:row>1390</xdr:row>
      <xdr:rowOff>133350</xdr:rowOff>
    </xdr:to>
    <xdr:pic>
      <xdr:nvPicPr>
        <xdr:cNvPr id="13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673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1391</xdr:row>
      <xdr:rowOff>0</xdr:rowOff>
    </xdr:from>
    <xdr:to>
      <xdr:col>1</xdr:col>
      <xdr:colOff>152400</xdr:colOff>
      <xdr:row>1391</xdr:row>
      <xdr:rowOff>133350</xdr:rowOff>
    </xdr:to>
    <xdr:pic>
      <xdr:nvPicPr>
        <xdr:cNvPr id="13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690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1392</xdr:row>
      <xdr:rowOff>0</xdr:rowOff>
    </xdr:from>
    <xdr:to>
      <xdr:col>1</xdr:col>
      <xdr:colOff>152400</xdr:colOff>
      <xdr:row>1392</xdr:row>
      <xdr:rowOff>133350</xdr:rowOff>
    </xdr:to>
    <xdr:pic>
      <xdr:nvPicPr>
        <xdr:cNvPr id="13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707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1393</xdr:row>
      <xdr:rowOff>0</xdr:rowOff>
    </xdr:from>
    <xdr:to>
      <xdr:col>1</xdr:col>
      <xdr:colOff>152400</xdr:colOff>
      <xdr:row>1393</xdr:row>
      <xdr:rowOff>133350</xdr:rowOff>
    </xdr:to>
    <xdr:pic>
      <xdr:nvPicPr>
        <xdr:cNvPr id="13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72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1394</xdr:row>
      <xdr:rowOff>0</xdr:rowOff>
    </xdr:from>
    <xdr:to>
      <xdr:col>1</xdr:col>
      <xdr:colOff>152400</xdr:colOff>
      <xdr:row>1394</xdr:row>
      <xdr:rowOff>133350</xdr:rowOff>
    </xdr:to>
    <xdr:pic>
      <xdr:nvPicPr>
        <xdr:cNvPr id="13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742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1395</xdr:row>
      <xdr:rowOff>0</xdr:rowOff>
    </xdr:from>
    <xdr:to>
      <xdr:col>1</xdr:col>
      <xdr:colOff>152400</xdr:colOff>
      <xdr:row>1395</xdr:row>
      <xdr:rowOff>133350</xdr:rowOff>
    </xdr:to>
    <xdr:pic>
      <xdr:nvPicPr>
        <xdr:cNvPr id="13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759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1396</xdr:row>
      <xdr:rowOff>0</xdr:rowOff>
    </xdr:from>
    <xdr:to>
      <xdr:col>1</xdr:col>
      <xdr:colOff>152400</xdr:colOff>
      <xdr:row>1396</xdr:row>
      <xdr:rowOff>133350</xdr:rowOff>
    </xdr:to>
    <xdr:pic>
      <xdr:nvPicPr>
        <xdr:cNvPr id="13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776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1397</xdr:row>
      <xdr:rowOff>0</xdr:rowOff>
    </xdr:from>
    <xdr:to>
      <xdr:col>1</xdr:col>
      <xdr:colOff>152400</xdr:colOff>
      <xdr:row>1397</xdr:row>
      <xdr:rowOff>133350</xdr:rowOff>
    </xdr:to>
    <xdr:pic>
      <xdr:nvPicPr>
        <xdr:cNvPr id="13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793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1398</xdr:row>
      <xdr:rowOff>0</xdr:rowOff>
    </xdr:from>
    <xdr:to>
      <xdr:col>1</xdr:col>
      <xdr:colOff>152400</xdr:colOff>
      <xdr:row>1398</xdr:row>
      <xdr:rowOff>133350</xdr:rowOff>
    </xdr:to>
    <xdr:pic>
      <xdr:nvPicPr>
        <xdr:cNvPr id="13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810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1399</xdr:row>
      <xdr:rowOff>0</xdr:rowOff>
    </xdr:from>
    <xdr:to>
      <xdr:col>1</xdr:col>
      <xdr:colOff>152400</xdr:colOff>
      <xdr:row>1399</xdr:row>
      <xdr:rowOff>133350</xdr:rowOff>
    </xdr:to>
    <xdr:pic>
      <xdr:nvPicPr>
        <xdr:cNvPr id="14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827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1400</xdr:row>
      <xdr:rowOff>0</xdr:rowOff>
    </xdr:from>
    <xdr:to>
      <xdr:col>1</xdr:col>
      <xdr:colOff>152400</xdr:colOff>
      <xdr:row>1400</xdr:row>
      <xdr:rowOff>133350</xdr:rowOff>
    </xdr:to>
    <xdr:pic>
      <xdr:nvPicPr>
        <xdr:cNvPr id="14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844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1401</xdr:row>
      <xdr:rowOff>0</xdr:rowOff>
    </xdr:from>
    <xdr:to>
      <xdr:col>1</xdr:col>
      <xdr:colOff>152400</xdr:colOff>
      <xdr:row>1401</xdr:row>
      <xdr:rowOff>133350</xdr:rowOff>
    </xdr:to>
    <xdr:pic>
      <xdr:nvPicPr>
        <xdr:cNvPr id="14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862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1402</xdr:row>
      <xdr:rowOff>0</xdr:rowOff>
    </xdr:from>
    <xdr:to>
      <xdr:col>1</xdr:col>
      <xdr:colOff>152400</xdr:colOff>
      <xdr:row>1402</xdr:row>
      <xdr:rowOff>133350</xdr:rowOff>
    </xdr:to>
    <xdr:pic>
      <xdr:nvPicPr>
        <xdr:cNvPr id="14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879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1403</xdr:row>
      <xdr:rowOff>0</xdr:rowOff>
    </xdr:from>
    <xdr:to>
      <xdr:col>1</xdr:col>
      <xdr:colOff>152400</xdr:colOff>
      <xdr:row>1403</xdr:row>
      <xdr:rowOff>133350</xdr:rowOff>
    </xdr:to>
    <xdr:pic>
      <xdr:nvPicPr>
        <xdr:cNvPr id="14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89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1404</xdr:row>
      <xdr:rowOff>0</xdr:rowOff>
    </xdr:from>
    <xdr:to>
      <xdr:col>1</xdr:col>
      <xdr:colOff>152400</xdr:colOff>
      <xdr:row>1404</xdr:row>
      <xdr:rowOff>133350</xdr:rowOff>
    </xdr:to>
    <xdr:pic>
      <xdr:nvPicPr>
        <xdr:cNvPr id="14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913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1405</xdr:row>
      <xdr:rowOff>0</xdr:rowOff>
    </xdr:from>
    <xdr:to>
      <xdr:col>1</xdr:col>
      <xdr:colOff>152400</xdr:colOff>
      <xdr:row>1405</xdr:row>
      <xdr:rowOff>133350</xdr:rowOff>
    </xdr:to>
    <xdr:pic>
      <xdr:nvPicPr>
        <xdr:cNvPr id="14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930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1406</xdr:row>
      <xdr:rowOff>0</xdr:rowOff>
    </xdr:from>
    <xdr:to>
      <xdr:col>1</xdr:col>
      <xdr:colOff>152400</xdr:colOff>
      <xdr:row>1406</xdr:row>
      <xdr:rowOff>133350</xdr:rowOff>
    </xdr:to>
    <xdr:pic>
      <xdr:nvPicPr>
        <xdr:cNvPr id="14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947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1407</xdr:row>
      <xdr:rowOff>0</xdr:rowOff>
    </xdr:from>
    <xdr:to>
      <xdr:col>1</xdr:col>
      <xdr:colOff>152400</xdr:colOff>
      <xdr:row>1407</xdr:row>
      <xdr:rowOff>133350</xdr:rowOff>
    </xdr:to>
    <xdr:pic>
      <xdr:nvPicPr>
        <xdr:cNvPr id="14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964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1408</xdr:row>
      <xdr:rowOff>0</xdr:rowOff>
    </xdr:from>
    <xdr:to>
      <xdr:col>1</xdr:col>
      <xdr:colOff>152400</xdr:colOff>
      <xdr:row>1408</xdr:row>
      <xdr:rowOff>133350</xdr:rowOff>
    </xdr:to>
    <xdr:pic>
      <xdr:nvPicPr>
        <xdr:cNvPr id="14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982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1409</xdr:row>
      <xdr:rowOff>0</xdr:rowOff>
    </xdr:from>
    <xdr:to>
      <xdr:col>1</xdr:col>
      <xdr:colOff>152400</xdr:colOff>
      <xdr:row>1409</xdr:row>
      <xdr:rowOff>133350</xdr:rowOff>
    </xdr:to>
    <xdr:pic>
      <xdr:nvPicPr>
        <xdr:cNvPr id="14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3999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1410</xdr:row>
      <xdr:rowOff>0</xdr:rowOff>
    </xdr:from>
    <xdr:to>
      <xdr:col>1</xdr:col>
      <xdr:colOff>152400</xdr:colOff>
      <xdr:row>1410</xdr:row>
      <xdr:rowOff>133350</xdr:rowOff>
    </xdr:to>
    <xdr:pic>
      <xdr:nvPicPr>
        <xdr:cNvPr id="14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016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1411</xdr:row>
      <xdr:rowOff>0</xdr:rowOff>
    </xdr:from>
    <xdr:to>
      <xdr:col>1</xdr:col>
      <xdr:colOff>152400</xdr:colOff>
      <xdr:row>1411</xdr:row>
      <xdr:rowOff>133350</xdr:rowOff>
    </xdr:to>
    <xdr:pic>
      <xdr:nvPicPr>
        <xdr:cNvPr id="14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033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1412</xdr:row>
      <xdr:rowOff>0</xdr:rowOff>
    </xdr:from>
    <xdr:to>
      <xdr:col>1</xdr:col>
      <xdr:colOff>152400</xdr:colOff>
      <xdr:row>1412</xdr:row>
      <xdr:rowOff>133350</xdr:rowOff>
    </xdr:to>
    <xdr:pic>
      <xdr:nvPicPr>
        <xdr:cNvPr id="14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050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1413</xdr:row>
      <xdr:rowOff>0</xdr:rowOff>
    </xdr:from>
    <xdr:to>
      <xdr:col>1</xdr:col>
      <xdr:colOff>152400</xdr:colOff>
      <xdr:row>1413</xdr:row>
      <xdr:rowOff>133350</xdr:rowOff>
    </xdr:to>
    <xdr:pic>
      <xdr:nvPicPr>
        <xdr:cNvPr id="14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06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1414</xdr:row>
      <xdr:rowOff>0</xdr:rowOff>
    </xdr:from>
    <xdr:to>
      <xdr:col>1</xdr:col>
      <xdr:colOff>152400</xdr:colOff>
      <xdr:row>1414</xdr:row>
      <xdr:rowOff>133350</xdr:rowOff>
    </xdr:to>
    <xdr:pic>
      <xdr:nvPicPr>
        <xdr:cNvPr id="14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084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1415</xdr:row>
      <xdr:rowOff>0</xdr:rowOff>
    </xdr:from>
    <xdr:to>
      <xdr:col>1</xdr:col>
      <xdr:colOff>152400</xdr:colOff>
      <xdr:row>1415</xdr:row>
      <xdr:rowOff>133350</xdr:rowOff>
    </xdr:to>
    <xdr:pic>
      <xdr:nvPicPr>
        <xdr:cNvPr id="14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102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1416</xdr:row>
      <xdr:rowOff>0</xdr:rowOff>
    </xdr:from>
    <xdr:to>
      <xdr:col>1</xdr:col>
      <xdr:colOff>152400</xdr:colOff>
      <xdr:row>1416</xdr:row>
      <xdr:rowOff>133350</xdr:rowOff>
    </xdr:to>
    <xdr:pic>
      <xdr:nvPicPr>
        <xdr:cNvPr id="14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119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1417</xdr:row>
      <xdr:rowOff>0</xdr:rowOff>
    </xdr:from>
    <xdr:to>
      <xdr:col>1</xdr:col>
      <xdr:colOff>152400</xdr:colOff>
      <xdr:row>1417</xdr:row>
      <xdr:rowOff>133350</xdr:rowOff>
    </xdr:to>
    <xdr:pic>
      <xdr:nvPicPr>
        <xdr:cNvPr id="14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136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1418</xdr:row>
      <xdr:rowOff>0</xdr:rowOff>
    </xdr:from>
    <xdr:to>
      <xdr:col>1</xdr:col>
      <xdr:colOff>152400</xdr:colOff>
      <xdr:row>1418</xdr:row>
      <xdr:rowOff>133350</xdr:rowOff>
    </xdr:to>
    <xdr:pic>
      <xdr:nvPicPr>
        <xdr:cNvPr id="14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153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1419</xdr:row>
      <xdr:rowOff>0</xdr:rowOff>
    </xdr:from>
    <xdr:to>
      <xdr:col>1</xdr:col>
      <xdr:colOff>152400</xdr:colOff>
      <xdr:row>1419</xdr:row>
      <xdr:rowOff>133350</xdr:rowOff>
    </xdr:to>
    <xdr:pic>
      <xdr:nvPicPr>
        <xdr:cNvPr id="14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170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1420</xdr:row>
      <xdr:rowOff>0</xdr:rowOff>
    </xdr:from>
    <xdr:to>
      <xdr:col>1</xdr:col>
      <xdr:colOff>152400</xdr:colOff>
      <xdr:row>1420</xdr:row>
      <xdr:rowOff>133350</xdr:rowOff>
    </xdr:to>
    <xdr:pic>
      <xdr:nvPicPr>
        <xdr:cNvPr id="14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187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1421</xdr:row>
      <xdr:rowOff>0</xdr:rowOff>
    </xdr:from>
    <xdr:to>
      <xdr:col>1</xdr:col>
      <xdr:colOff>152400</xdr:colOff>
      <xdr:row>1421</xdr:row>
      <xdr:rowOff>133350</xdr:rowOff>
    </xdr:to>
    <xdr:pic>
      <xdr:nvPicPr>
        <xdr:cNvPr id="14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204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1422</xdr:row>
      <xdr:rowOff>0</xdr:rowOff>
    </xdr:from>
    <xdr:to>
      <xdr:col>1</xdr:col>
      <xdr:colOff>152400</xdr:colOff>
      <xdr:row>1422</xdr:row>
      <xdr:rowOff>133350</xdr:rowOff>
    </xdr:to>
    <xdr:pic>
      <xdr:nvPicPr>
        <xdr:cNvPr id="14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222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1423</xdr:row>
      <xdr:rowOff>0</xdr:rowOff>
    </xdr:from>
    <xdr:to>
      <xdr:col>1</xdr:col>
      <xdr:colOff>152400</xdr:colOff>
      <xdr:row>1423</xdr:row>
      <xdr:rowOff>133350</xdr:rowOff>
    </xdr:to>
    <xdr:pic>
      <xdr:nvPicPr>
        <xdr:cNvPr id="14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23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1424</xdr:row>
      <xdr:rowOff>0</xdr:rowOff>
    </xdr:from>
    <xdr:to>
      <xdr:col>1</xdr:col>
      <xdr:colOff>152400</xdr:colOff>
      <xdr:row>1424</xdr:row>
      <xdr:rowOff>133350</xdr:rowOff>
    </xdr:to>
    <xdr:pic>
      <xdr:nvPicPr>
        <xdr:cNvPr id="14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256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1425</xdr:row>
      <xdr:rowOff>0</xdr:rowOff>
    </xdr:from>
    <xdr:to>
      <xdr:col>1</xdr:col>
      <xdr:colOff>152400</xdr:colOff>
      <xdr:row>1425</xdr:row>
      <xdr:rowOff>133350</xdr:rowOff>
    </xdr:to>
    <xdr:pic>
      <xdr:nvPicPr>
        <xdr:cNvPr id="14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273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1426</xdr:row>
      <xdr:rowOff>0</xdr:rowOff>
    </xdr:from>
    <xdr:to>
      <xdr:col>1</xdr:col>
      <xdr:colOff>152400</xdr:colOff>
      <xdr:row>1426</xdr:row>
      <xdr:rowOff>133350</xdr:rowOff>
    </xdr:to>
    <xdr:pic>
      <xdr:nvPicPr>
        <xdr:cNvPr id="14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290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1427</xdr:row>
      <xdr:rowOff>0</xdr:rowOff>
    </xdr:from>
    <xdr:to>
      <xdr:col>1</xdr:col>
      <xdr:colOff>152400</xdr:colOff>
      <xdr:row>1427</xdr:row>
      <xdr:rowOff>133350</xdr:rowOff>
    </xdr:to>
    <xdr:pic>
      <xdr:nvPicPr>
        <xdr:cNvPr id="14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307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1428</xdr:row>
      <xdr:rowOff>0</xdr:rowOff>
    </xdr:from>
    <xdr:to>
      <xdr:col>1</xdr:col>
      <xdr:colOff>152400</xdr:colOff>
      <xdr:row>1428</xdr:row>
      <xdr:rowOff>133350</xdr:rowOff>
    </xdr:to>
    <xdr:pic>
      <xdr:nvPicPr>
        <xdr:cNvPr id="14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324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1429</xdr:row>
      <xdr:rowOff>0</xdr:rowOff>
    </xdr:from>
    <xdr:to>
      <xdr:col>1</xdr:col>
      <xdr:colOff>152400</xdr:colOff>
      <xdr:row>1429</xdr:row>
      <xdr:rowOff>133350</xdr:rowOff>
    </xdr:to>
    <xdr:pic>
      <xdr:nvPicPr>
        <xdr:cNvPr id="14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342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1430</xdr:row>
      <xdr:rowOff>0</xdr:rowOff>
    </xdr:from>
    <xdr:to>
      <xdr:col>1</xdr:col>
      <xdr:colOff>152400</xdr:colOff>
      <xdr:row>1430</xdr:row>
      <xdr:rowOff>133350</xdr:rowOff>
    </xdr:to>
    <xdr:pic>
      <xdr:nvPicPr>
        <xdr:cNvPr id="14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359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1431</xdr:row>
      <xdr:rowOff>0</xdr:rowOff>
    </xdr:from>
    <xdr:to>
      <xdr:col>1</xdr:col>
      <xdr:colOff>152400</xdr:colOff>
      <xdr:row>1431</xdr:row>
      <xdr:rowOff>133350</xdr:rowOff>
    </xdr:to>
    <xdr:pic>
      <xdr:nvPicPr>
        <xdr:cNvPr id="14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376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1432</xdr:row>
      <xdr:rowOff>0</xdr:rowOff>
    </xdr:from>
    <xdr:to>
      <xdr:col>1</xdr:col>
      <xdr:colOff>152400</xdr:colOff>
      <xdr:row>1432</xdr:row>
      <xdr:rowOff>133350</xdr:rowOff>
    </xdr:to>
    <xdr:pic>
      <xdr:nvPicPr>
        <xdr:cNvPr id="14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393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1433</xdr:row>
      <xdr:rowOff>0</xdr:rowOff>
    </xdr:from>
    <xdr:to>
      <xdr:col>1</xdr:col>
      <xdr:colOff>152400</xdr:colOff>
      <xdr:row>1433</xdr:row>
      <xdr:rowOff>133350</xdr:rowOff>
    </xdr:to>
    <xdr:pic>
      <xdr:nvPicPr>
        <xdr:cNvPr id="14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41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1434</xdr:row>
      <xdr:rowOff>0</xdr:rowOff>
    </xdr:from>
    <xdr:to>
      <xdr:col>1</xdr:col>
      <xdr:colOff>152400</xdr:colOff>
      <xdr:row>1434</xdr:row>
      <xdr:rowOff>133350</xdr:rowOff>
    </xdr:to>
    <xdr:pic>
      <xdr:nvPicPr>
        <xdr:cNvPr id="14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427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1435</xdr:row>
      <xdr:rowOff>0</xdr:rowOff>
    </xdr:from>
    <xdr:to>
      <xdr:col>1</xdr:col>
      <xdr:colOff>152400</xdr:colOff>
      <xdr:row>1435</xdr:row>
      <xdr:rowOff>133350</xdr:rowOff>
    </xdr:to>
    <xdr:pic>
      <xdr:nvPicPr>
        <xdr:cNvPr id="14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444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1436</xdr:row>
      <xdr:rowOff>0</xdr:rowOff>
    </xdr:from>
    <xdr:to>
      <xdr:col>1</xdr:col>
      <xdr:colOff>152400</xdr:colOff>
      <xdr:row>1436</xdr:row>
      <xdr:rowOff>133350</xdr:rowOff>
    </xdr:to>
    <xdr:pic>
      <xdr:nvPicPr>
        <xdr:cNvPr id="14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462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1437</xdr:row>
      <xdr:rowOff>0</xdr:rowOff>
    </xdr:from>
    <xdr:to>
      <xdr:col>1</xdr:col>
      <xdr:colOff>152400</xdr:colOff>
      <xdr:row>1437</xdr:row>
      <xdr:rowOff>133350</xdr:rowOff>
    </xdr:to>
    <xdr:pic>
      <xdr:nvPicPr>
        <xdr:cNvPr id="14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479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1438</xdr:row>
      <xdr:rowOff>0</xdr:rowOff>
    </xdr:from>
    <xdr:to>
      <xdr:col>1</xdr:col>
      <xdr:colOff>152400</xdr:colOff>
      <xdr:row>1438</xdr:row>
      <xdr:rowOff>133350</xdr:rowOff>
    </xdr:to>
    <xdr:pic>
      <xdr:nvPicPr>
        <xdr:cNvPr id="14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496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1439</xdr:row>
      <xdr:rowOff>0</xdr:rowOff>
    </xdr:from>
    <xdr:to>
      <xdr:col>1</xdr:col>
      <xdr:colOff>152400</xdr:colOff>
      <xdr:row>1439</xdr:row>
      <xdr:rowOff>133350</xdr:rowOff>
    </xdr:to>
    <xdr:pic>
      <xdr:nvPicPr>
        <xdr:cNvPr id="14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513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1440</xdr:row>
      <xdr:rowOff>0</xdr:rowOff>
    </xdr:from>
    <xdr:to>
      <xdr:col>1</xdr:col>
      <xdr:colOff>152400</xdr:colOff>
      <xdr:row>1440</xdr:row>
      <xdr:rowOff>133350</xdr:rowOff>
    </xdr:to>
    <xdr:pic>
      <xdr:nvPicPr>
        <xdr:cNvPr id="14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530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1441</xdr:row>
      <xdr:rowOff>0</xdr:rowOff>
    </xdr:from>
    <xdr:to>
      <xdr:col>1</xdr:col>
      <xdr:colOff>152400</xdr:colOff>
      <xdr:row>1441</xdr:row>
      <xdr:rowOff>133350</xdr:rowOff>
    </xdr:to>
    <xdr:pic>
      <xdr:nvPicPr>
        <xdr:cNvPr id="14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547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1442</xdr:row>
      <xdr:rowOff>0</xdr:rowOff>
    </xdr:from>
    <xdr:to>
      <xdr:col>1</xdr:col>
      <xdr:colOff>152400</xdr:colOff>
      <xdr:row>1442</xdr:row>
      <xdr:rowOff>133350</xdr:rowOff>
    </xdr:to>
    <xdr:pic>
      <xdr:nvPicPr>
        <xdr:cNvPr id="14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564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1443</xdr:row>
      <xdr:rowOff>0</xdr:rowOff>
    </xdr:from>
    <xdr:to>
      <xdr:col>1</xdr:col>
      <xdr:colOff>152400</xdr:colOff>
      <xdr:row>1443</xdr:row>
      <xdr:rowOff>133350</xdr:rowOff>
    </xdr:to>
    <xdr:pic>
      <xdr:nvPicPr>
        <xdr:cNvPr id="14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58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1444</xdr:row>
      <xdr:rowOff>0</xdr:rowOff>
    </xdr:from>
    <xdr:to>
      <xdr:col>1</xdr:col>
      <xdr:colOff>152400</xdr:colOff>
      <xdr:row>1444</xdr:row>
      <xdr:rowOff>133350</xdr:rowOff>
    </xdr:to>
    <xdr:pic>
      <xdr:nvPicPr>
        <xdr:cNvPr id="14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599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1445</xdr:row>
      <xdr:rowOff>0</xdr:rowOff>
    </xdr:from>
    <xdr:to>
      <xdr:col>1</xdr:col>
      <xdr:colOff>152400</xdr:colOff>
      <xdr:row>1445</xdr:row>
      <xdr:rowOff>133350</xdr:rowOff>
    </xdr:to>
    <xdr:pic>
      <xdr:nvPicPr>
        <xdr:cNvPr id="14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616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1446</xdr:row>
      <xdr:rowOff>0</xdr:rowOff>
    </xdr:from>
    <xdr:to>
      <xdr:col>1</xdr:col>
      <xdr:colOff>152400</xdr:colOff>
      <xdr:row>1446</xdr:row>
      <xdr:rowOff>133350</xdr:rowOff>
    </xdr:to>
    <xdr:pic>
      <xdr:nvPicPr>
        <xdr:cNvPr id="14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633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1447</xdr:row>
      <xdr:rowOff>0</xdr:rowOff>
    </xdr:from>
    <xdr:to>
      <xdr:col>1</xdr:col>
      <xdr:colOff>152400</xdr:colOff>
      <xdr:row>1447</xdr:row>
      <xdr:rowOff>133350</xdr:rowOff>
    </xdr:to>
    <xdr:pic>
      <xdr:nvPicPr>
        <xdr:cNvPr id="14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650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1448</xdr:row>
      <xdr:rowOff>0</xdr:rowOff>
    </xdr:from>
    <xdr:to>
      <xdr:col>1</xdr:col>
      <xdr:colOff>152400</xdr:colOff>
      <xdr:row>1448</xdr:row>
      <xdr:rowOff>133350</xdr:rowOff>
    </xdr:to>
    <xdr:pic>
      <xdr:nvPicPr>
        <xdr:cNvPr id="14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667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1449</xdr:row>
      <xdr:rowOff>0</xdr:rowOff>
    </xdr:from>
    <xdr:to>
      <xdr:col>1</xdr:col>
      <xdr:colOff>152400</xdr:colOff>
      <xdr:row>1449</xdr:row>
      <xdr:rowOff>133350</xdr:rowOff>
    </xdr:to>
    <xdr:pic>
      <xdr:nvPicPr>
        <xdr:cNvPr id="14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684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1450</xdr:row>
      <xdr:rowOff>0</xdr:rowOff>
    </xdr:from>
    <xdr:to>
      <xdr:col>1</xdr:col>
      <xdr:colOff>152400</xdr:colOff>
      <xdr:row>1450</xdr:row>
      <xdr:rowOff>133350</xdr:rowOff>
    </xdr:to>
    <xdr:pic>
      <xdr:nvPicPr>
        <xdr:cNvPr id="14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702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1451</xdr:row>
      <xdr:rowOff>0</xdr:rowOff>
    </xdr:from>
    <xdr:to>
      <xdr:col>1</xdr:col>
      <xdr:colOff>152400</xdr:colOff>
      <xdr:row>1451</xdr:row>
      <xdr:rowOff>133350</xdr:rowOff>
    </xdr:to>
    <xdr:pic>
      <xdr:nvPicPr>
        <xdr:cNvPr id="14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719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1452</xdr:row>
      <xdr:rowOff>0</xdr:rowOff>
    </xdr:from>
    <xdr:to>
      <xdr:col>1</xdr:col>
      <xdr:colOff>152400</xdr:colOff>
      <xdr:row>1452</xdr:row>
      <xdr:rowOff>133350</xdr:rowOff>
    </xdr:to>
    <xdr:pic>
      <xdr:nvPicPr>
        <xdr:cNvPr id="14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736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1453</xdr:row>
      <xdr:rowOff>0</xdr:rowOff>
    </xdr:from>
    <xdr:to>
      <xdr:col>1</xdr:col>
      <xdr:colOff>152400</xdr:colOff>
      <xdr:row>1453</xdr:row>
      <xdr:rowOff>133350</xdr:rowOff>
    </xdr:to>
    <xdr:pic>
      <xdr:nvPicPr>
        <xdr:cNvPr id="14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75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1454</xdr:row>
      <xdr:rowOff>0</xdr:rowOff>
    </xdr:from>
    <xdr:to>
      <xdr:col>1</xdr:col>
      <xdr:colOff>152400</xdr:colOff>
      <xdr:row>1454</xdr:row>
      <xdr:rowOff>133350</xdr:rowOff>
    </xdr:to>
    <xdr:pic>
      <xdr:nvPicPr>
        <xdr:cNvPr id="14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770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1455</xdr:row>
      <xdr:rowOff>0</xdr:rowOff>
    </xdr:from>
    <xdr:to>
      <xdr:col>1</xdr:col>
      <xdr:colOff>152400</xdr:colOff>
      <xdr:row>1455</xdr:row>
      <xdr:rowOff>133350</xdr:rowOff>
    </xdr:to>
    <xdr:pic>
      <xdr:nvPicPr>
        <xdr:cNvPr id="14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787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1456</xdr:row>
      <xdr:rowOff>0</xdr:rowOff>
    </xdr:from>
    <xdr:to>
      <xdr:col>1</xdr:col>
      <xdr:colOff>152400</xdr:colOff>
      <xdr:row>1456</xdr:row>
      <xdr:rowOff>133350</xdr:rowOff>
    </xdr:to>
    <xdr:pic>
      <xdr:nvPicPr>
        <xdr:cNvPr id="14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805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1457</xdr:row>
      <xdr:rowOff>0</xdr:rowOff>
    </xdr:from>
    <xdr:to>
      <xdr:col>1</xdr:col>
      <xdr:colOff>152400</xdr:colOff>
      <xdr:row>1457</xdr:row>
      <xdr:rowOff>133350</xdr:rowOff>
    </xdr:to>
    <xdr:pic>
      <xdr:nvPicPr>
        <xdr:cNvPr id="14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822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1458</xdr:row>
      <xdr:rowOff>0</xdr:rowOff>
    </xdr:from>
    <xdr:to>
      <xdr:col>1</xdr:col>
      <xdr:colOff>152400</xdr:colOff>
      <xdr:row>1458</xdr:row>
      <xdr:rowOff>133350</xdr:rowOff>
    </xdr:to>
    <xdr:pic>
      <xdr:nvPicPr>
        <xdr:cNvPr id="14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839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1459</xdr:row>
      <xdr:rowOff>0</xdr:rowOff>
    </xdr:from>
    <xdr:to>
      <xdr:col>1</xdr:col>
      <xdr:colOff>152400</xdr:colOff>
      <xdr:row>1459</xdr:row>
      <xdr:rowOff>133350</xdr:rowOff>
    </xdr:to>
    <xdr:pic>
      <xdr:nvPicPr>
        <xdr:cNvPr id="14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856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1460</xdr:row>
      <xdr:rowOff>0</xdr:rowOff>
    </xdr:from>
    <xdr:to>
      <xdr:col>1</xdr:col>
      <xdr:colOff>152400</xdr:colOff>
      <xdr:row>1460</xdr:row>
      <xdr:rowOff>133350</xdr:rowOff>
    </xdr:to>
    <xdr:pic>
      <xdr:nvPicPr>
        <xdr:cNvPr id="14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873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1461</xdr:row>
      <xdr:rowOff>0</xdr:rowOff>
    </xdr:from>
    <xdr:to>
      <xdr:col>1</xdr:col>
      <xdr:colOff>152400</xdr:colOff>
      <xdr:row>1461</xdr:row>
      <xdr:rowOff>133350</xdr:rowOff>
    </xdr:to>
    <xdr:pic>
      <xdr:nvPicPr>
        <xdr:cNvPr id="14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890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1462</xdr:row>
      <xdr:rowOff>0</xdr:rowOff>
    </xdr:from>
    <xdr:to>
      <xdr:col>1</xdr:col>
      <xdr:colOff>152400</xdr:colOff>
      <xdr:row>1462</xdr:row>
      <xdr:rowOff>133350</xdr:rowOff>
    </xdr:to>
    <xdr:pic>
      <xdr:nvPicPr>
        <xdr:cNvPr id="14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907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1463</xdr:row>
      <xdr:rowOff>0</xdr:rowOff>
    </xdr:from>
    <xdr:to>
      <xdr:col>1</xdr:col>
      <xdr:colOff>152400</xdr:colOff>
      <xdr:row>1463</xdr:row>
      <xdr:rowOff>133350</xdr:rowOff>
    </xdr:to>
    <xdr:pic>
      <xdr:nvPicPr>
        <xdr:cNvPr id="14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92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1464</xdr:row>
      <xdr:rowOff>0</xdr:rowOff>
    </xdr:from>
    <xdr:to>
      <xdr:col>1</xdr:col>
      <xdr:colOff>152400</xdr:colOff>
      <xdr:row>1464</xdr:row>
      <xdr:rowOff>133350</xdr:rowOff>
    </xdr:to>
    <xdr:pic>
      <xdr:nvPicPr>
        <xdr:cNvPr id="14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942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1465</xdr:row>
      <xdr:rowOff>0</xdr:rowOff>
    </xdr:from>
    <xdr:to>
      <xdr:col>1</xdr:col>
      <xdr:colOff>152400</xdr:colOff>
      <xdr:row>1465</xdr:row>
      <xdr:rowOff>133350</xdr:rowOff>
    </xdr:to>
    <xdr:pic>
      <xdr:nvPicPr>
        <xdr:cNvPr id="14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959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1466</xdr:row>
      <xdr:rowOff>0</xdr:rowOff>
    </xdr:from>
    <xdr:to>
      <xdr:col>1</xdr:col>
      <xdr:colOff>152400</xdr:colOff>
      <xdr:row>1466</xdr:row>
      <xdr:rowOff>133350</xdr:rowOff>
    </xdr:to>
    <xdr:pic>
      <xdr:nvPicPr>
        <xdr:cNvPr id="14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976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1467</xdr:row>
      <xdr:rowOff>0</xdr:rowOff>
    </xdr:from>
    <xdr:to>
      <xdr:col>1</xdr:col>
      <xdr:colOff>152400</xdr:colOff>
      <xdr:row>1467</xdr:row>
      <xdr:rowOff>133350</xdr:rowOff>
    </xdr:to>
    <xdr:pic>
      <xdr:nvPicPr>
        <xdr:cNvPr id="14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4993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1468</xdr:row>
      <xdr:rowOff>0</xdr:rowOff>
    </xdr:from>
    <xdr:to>
      <xdr:col>1</xdr:col>
      <xdr:colOff>152400</xdr:colOff>
      <xdr:row>1468</xdr:row>
      <xdr:rowOff>133350</xdr:rowOff>
    </xdr:to>
    <xdr:pic>
      <xdr:nvPicPr>
        <xdr:cNvPr id="14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010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1469</xdr:row>
      <xdr:rowOff>0</xdr:rowOff>
    </xdr:from>
    <xdr:to>
      <xdr:col>1</xdr:col>
      <xdr:colOff>152400</xdr:colOff>
      <xdr:row>1469</xdr:row>
      <xdr:rowOff>133350</xdr:rowOff>
    </xdr:to>
    <xdr:pic>
      <xdr:nvPicPr>
        <xdr:cNvPr id="14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027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1470</xdr:row>
      <xdr:rowOff>0</xdr:rowOff>
    </xdr:from>
    <xdr:to>
      <xdr:col>1</xdr:col>
      <xdr:colOff>152400</xdr:colOff>
      <xdr:row>1470</xdr:row>
      <xdr:rowOff>133350</xdr:rowOff>
    </xdr:to>
    <xdr:pic>
      <xdr:nvPicPr>
        <xdr:cNvPr id="14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045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1471</xdr:row>
      <xdr:rowOff>0</xdr:rowOff>
    </xdr:from>
    <xdr:to>
      <xdr:col>1</xdr:col>
      <xdr:colOff>152400</xdr:colOff>
      <xdr:row>1471</xdr:row>
      <xdr:rowOff>133350</xdr:rowOff>
    </xdr:to>
    <xdr:pic>
      <xdr:nvPicPr>
        <xdr:cNvPr id="14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062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1472</xdr:row>
      <xdr:rowOff>0</xdr:rowOff>
    </xdr:from>
    <xdr:to>
      <xdr:col>1</xdr:col>
      <xdr:colOff>152400</xdr:colOff>
      <xdr:row>1472</xdr:row>
      <xdr:rowOff>133350</xdr:rowOff>
    </xdr:to>
    <xdr:pic>
      <xdr:nvPicPr>
        <xdr:cNvPr id="14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079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1473</xdr:row>
      <xdr:rowOff>0</xdr:rowOff>
    </xdr:from>
    <xdr:to>
      <xdr:col>1</xdr:col>
      <xdr:colOff>152400</xdr:colOff>
      <xdr:row>1473</xdr:row>
      <xdr:rowOff>133350</xdr:rowOff>
    </xdr:to>
    <xdr:pic>
      <xdr:nvPicPr>
        <xdr:cNvPr id="14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09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1474</xdr:row>
      <xdr:rowOff>0</xdr:rowOff>
    </xdr:from>
    <xdr:to>
      <xdr:col>1</xdr:col>
      <xdr:colOff>152400</xdr:colOff>
      <xdr:row>1474</xdr:row>
      <xdr:rowOff>133350</xdr:rowOff>
    </xdr:to>
    <xdr:pic>
      <xdr:nvPicPr>
        <xdr:cNvPr id="14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113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1475</xdr:row>
      <xdr:rowOff>0</xdr:rowOff>
    </xdr:from>
    <xdr:to>
      <xdr:col>1</xdr:col>
      <xdr:colOff>152400</xdr:colOff>
      <xdr:row>1475</xdr:row>
      <xdr:rowOff>133350</xdr:rowOff>
    </xdr:to>
    <xdr:pic>
      <xdr:nvPicPr>
        <xdr:cNvPr id="14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130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1476</xdr:row>
      <xdr:rowOff>0</xdr:rowOff>
    </xdr:from>
    <xdr:to>
      <xdr:col>1</xdr:col>
      <xdr:colOff>152400</xdr:colOff>
      <xdr:row>1476</xdr:row>
      <xdr:rowOff>133350</xdr:rowOff>
    </xdr:to>
    <xdr:pic>
      <xdr:nvPicPr>
        <xdr:cNvPr id="14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147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1477</xdr:row>
      <xdr:rowOff>0</xdr:rowOff>
    </xdr:from>
    <xdr:to>
      <xdr:col>1</xdr:col>
      <xdr:colOff>152400</xdr:colOff>
      <xdr:row>1477</xdr:row>
      <xdr:rowOff>133350</xdr:rowOff>
    </xdr:to>
    <xdr:pic>
      <xdr:nvPicPr>
        <xdr:cNvPr id="14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165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1478</xdr:row>
      <xdr:rowOff>0</xdr:rowOff>
    </xdr:from>
    <xdr:to>
      <xdr:col>1</xdr:col>
      <xdr:colOff>152400</xdr:colOff>
      <xdr:row>1478</xdr:row>
      <xdr:rowOff>133350</xdr:rowOff>
    </xdr:to>
    <xdr:pic>
      <xdr:nvPicPr>
        <xdr:cNvPr id="14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182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1479</xdr:row>
      <xdr:rowOff>0</xdr:rowOff>
    </xdr:from>
    <xdr:to>
      <xdr:col>1</xdr:col>
      <xdr:colOff>152400</xdr:colOff>
      <xdr:row>1479</xdr:row>
      <xdr:rowOff>133350</xdr:rowOff>
    </xdr:to>
    <xdr:pic>
      <xdr:nvPicPr>
        <xdr:cNvPr id="14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199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1480</xdr:row>
      <xdr:rowOff>0</xdr:rowOff>
    </xdr:from>
    <xdr:to>
      <xdr:col>1</xdr:col>
      <xdr:colOff>152400</xdr:colOff>
      <xdr:row>1480</xdr:row>
      <xdr:rowOff>133350</xdr:rowOff>
    </xdr:to>
    <xdr:pic>
      <xdr:nvPicPr>
        <xdr:cNvPr id="14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216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1481</xdr:row>
      <xdr:rowOff>0</xdr:rowOff>
    </xdr:from>
    <xdr:to>
      <xdr:col>1</xdr:col>
      <xdr:colOff>152400</xdr:colOff>
      <xdr:row>1481</xdr:row>
      <xdr:rowOff>133350</xdr:rowOff>
    </xdr:to>
    <xdr:pic>
      <xdr:nvPicPr>
        <xdr:cNvPr id="14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233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1482</xdr:row>
      <xdr:rowOff>0</xdr:rowOff>
    </xdr:from>
    <xdr:to>
      <xdr:col>1</xdr:col>
      <xdr:colOff>152400</xdr:colOff>
      <xdr:row>1482</xdr:row>
      <xdr:rowOff>133350</xdr:rowOff>
    </xdr:to>
    <xdr:pic>
      <xdr:nvPicPr>
        <xdr:cNvPr id="14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250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1483</xdr:row>
      <xdr:rowOff>0</xdr:rowOff>
    </xdr:from>
    <xdr:to>
      <xdr:col>1</xdr:col>
      <xdr:colOff>152400</xdr:colOff>
      <xdr:row>1483</xdr:row>
      <xdr:rowOff>133350</xdr:rowOff>
    </xdr:to>
    <xdr:pic>
      <xdr:nvPicPr>
        <xdr:cNvPr id="14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26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1484</xdr:row>
      <xdr:rowOff>0</xdr:rowOff>
    </xdr:from>
    <xdr:to>
      <xdr:col>1</xdr:col>
      <xdr:colOff>152400</xdr:colOff>
      <xdr:row>1484</xdr:row>
      <xdr:rowOff>133350</xdr:rowOff>
    </xdr:to>
    <xdr:pic>
      <xdr:nvPicPr>
        <xdr:cNvPr id="14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285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1485</xdr:row>
      <xdr:rowOff>0</xdr:rowOff>
    </xdr:from>
    <xdr:to>
      <xdr:col>1</xdr:col>
      <xdr:colOff>152400</xdr:colOff>
      <xdr:row>1485</xdr:row>
      <xdr:rowOff>133350</xdr:rowOff>
    </xdr:to>
    <xdr:pic>
      <xdr:nvPicPr>
        <xdr:cNvPr id="14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302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1486</xdr:row>
      <xdr:rowOff>0</xdr:rowOff>
    </xdr:from>
    <xdr:to>
      <xdr:col>1</xdr:col>
      <xdr:colOff>152400</xdr:colOff>
      <xdr:row>1486</xdr:row>
      <xdr:rowOff>133350</xdr:rowOff>
    </xdr:to>
    <xdr:pic>
      <xdr:nvPicPr>
        <xdr:cNvPr id="14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319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1487</xdr:row>
      <xdr:rowOff>0</xdr:rowOff>
    </xdr:from>
    <xdr:to>
      <xdr:col>1</xdr:col>
      <xdr:colOff>152400</xdr:colOff>
      <xdr:row>1487</xdr:row>
      <xdr:rowOff>133350</xdr:rowOff>
    </xdr:to>
    <xdr:pic>
      <xdr:nvPicPr>
        <xdr:cNvPr id="14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336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1488</xdr:row>
      <xdr:rowOff>0</xdr:rowOff>
    </xdr:from>
    <xdr:to>
      <xdr:col>1</xdr:col>
      <xdr:colOff>152400</xdr:colOff>
      <xdr:row>1488</xdr:row>
      <xdr:rowOff>133350</xdr:rowOff>
    </xdr:to>
    <xdr:pic>
      <xdr:nvPicPr>
        <xdr:cNvPr id="14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353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1489</xdr:row>
      <xdr:rowOff>0</xdr:rowOff>
    </xdr:from>
    <xdr:to>
      <xdr:col>1</xdr:col>
      <xdr:colOff>152400</xdr:colOff>
      <xdr:row>1489</xdr:row>
      <xdr:rowOff>133350</xdr:rowOff>
    </xdr:to>
    <xdr:pic>
      <xdr:nvPicPr>
        <xdr:cNvPr id="14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370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1490</xdr:row>
      <xdr:rowOff>0</xdr:rowOff>
    </xdr:from>
    <xdr:to>
      <xdr:col>1</xdr:col>
      <xdr:colOff>152400</xdr:colOff>
      <xdr:row>1490</xdr:row>
      <xdr:rowOff>133350</xdr:rowOff>
    </xdr:to>
    <xdr:pic>
      <xdr:nvPicPr>
        <xdr:cNvPr id="14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387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1491</xdr:row>
      <xdr:rowOff>0</xdr:rowOff>
    </xdr:from>
    <xdr:to>
      <xdr:col>1</xdr:col>
      <xdr:colOff>152400</xdr:colOff>
      <xdr:row>1491</xdr:row>
      <xdr:rowOff>133350</xdr:rowOff>
    </xdr:to>
    <xdr:pic>
      <xdr:nvPicPr>
        <xdr:cNvPr id="14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405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1492</xdr:row>
      <xdr:rowOff>0</xdr:rowOff>
    </xdr:from>
    <xdr:to>
      <xdr:col>1</xdr:col>
      <xdr:colOff>152400</xdr:colOff>
      <xdr:row>1492</xdr:row>
      <xdr:rowOff>133350</xdr:rowOff>
    </xdr:to>
    <xdr:pic>
      <xdr:nvPicPr>
        <xdr:cNvPr id="14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422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1493</xdr:row>
      <xdr:rowOff>0</xdr:rowOff>
    </xdr:from>
    <xdr:to>
      <xdr:col>1</xdr:col>
      <xdr:colOff>152400</xdr:colOff>
      <xdr:row>1493</xdr:row>
      <xdr:rowOff>133350</xdr:rowOff>
    </xdr:to>
    <xdr:pic>
      <xdr:nvPicPr>
        <xdr:cNvPr id="14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43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1494</xdr:row>
      <xdr:rowOff>0</xdr:rowOff>
    </xdr:from>
    <xdr:to>
      <xdr:col>1</xdr:col>
      <xdr:colOff>152400</xdr:colOff>
      <xdr:row>1494</xdr:row>
      <xdr:rowOff>133350</xdr:rowOff>
    </xdr:to>
    <xdr:pic>
      <xdr:nvPicPr>
        <xdr:cNvPr id="14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456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1495</xdr:row>
      <xdr:rowOff>0</xdr:rowOff>
    </xdr:from>
    <xdr:to>
      <xdr:col>1</xdr:col>
      <xdr:colOff>152400</xdr:colOff>
      <xdr:row>1495</xdr:row>
      <xdr:rowOff>133350</xdr:rowOff>
    </xdr:to>
    <xdr:pic>
      <xdr:nvPicPr>
        <xdr:cNvPr id="14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473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1496</xdr:row>
      <xdr:rowOff>0</xdr:rowOff>
    </xdr:from>
    <xdr:to>
      <xdr:col>1</xdr:col>
      <xdr:colOff>152400</xdr:colOff>
      <xdr:row>1496</xdr:row>
      <xdr:rowOff>133350</xdr:rowOff>
    </xdr:to>
    <xdr:pic>
      <xdr:nvPicPr>
        <xdr:cNvPr id="14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490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1497</xdr:row>
      <xdr:rowOff>0</xdr:rowOff>
    </xdr:from>
    <xdr:to>
      <xdr:col>1</xdr:col>
      <xdr:colOff>152400</xdr:colOff>
      <xdr:row>1497</xdr:row>
      <xdr:rowOff>133350</xdr:rowOff>
    </xdr:to>
    <xdr:pic>
      <xdr:nvPicPr>
        <xdr:cNvPr id="14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507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1498</xdr:row>
      <xdr:rowOff>0</xdr:rowOff>
    </xdr:from>
    <xdr:to>
      <xdr:col>1</xdr:col>
      <xdr:colOff>152400</xdr:colOff>
      <xdr:row>1498</xdr:row>
      <xdr:rowOff>133350</xdr:rowOff>
    </xdr:to>
    <xdr:pic>
      <xdr:nvPicPr>
        <xdr:cNvPr id="14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525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1499</xdr:row>
      <xdr:rowOff>0</xdr:rowOff>
    </xdr:from>
    <xdr:to>
      <xdr:col>1</xdr:col>
      <xdr:colOff>152400</xdr:colOff>
      <xdr:row>1499</xdr:row>
      <xdr:rowOff>133350</xdr:rowOff>
    </xdr:to>
    <xdr:pic>
      <xdr:nvPicPr>
        <xdr:cNvPr id="15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542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1500</xdr:row>
      <xdr:rowOff>0</xdr:rowOff>
    </xdr:from>
    <xdr:to>
      <xdr:col>1</xdr:col>
      <xdr:colOff>152400</xdr:colOff>
      <xdr:row>1500</xdr:row>
      <xdr:rowOff>133350</xdr:rowOff>
    </xdr:to>
    <xdr:pic>
      <xdr:nvPicPr>
        <xdr:cNvPr id="15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559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1501</xdr:row>
      <xdr:rowOff>0</xdr:rowOff>
    </xdr:from>
    <xdr:to>
      <xdr:col>1</xdr:col>
      <xdr:colOff>152400</xdr:colOff>
      <xdr:row>1501</xdr:row>
      <xdr:rowOff>133350</xdr:rowOff>
    </xdr:to>
    <xdr:pic>
      <xdr:nvPicPr>
        <xdr:cNvPr id="15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576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1502</xdr:row>
      <xdr:rowOff>0</xdr:rowOff>
    </xdr:from>
    <xdr:to>
      <xdr:col>1</xdr:col>
      <xdr:colOff>152400</xdr:colOff>
      <xdr:row>1502</xdr:row>
      <xdr:rowOff>133350</xdr:rowOff>
    </xdr:to>
    <xdr:pic>
      <xdr:nvPicPr>
        <xdr:cNvPr id="15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593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1503</xdr:row>
      <xdr:rowOff>0</xdr:rowOff>
    </xdr:from>
    <xdr:to>
      <xdr:col>1</xdr:col>
      <xdr:colOff>152400</xdr:colOff>
      <xdr:row>1503</xdr:row>
      <xdr:rowOff>133350</xdr:rowOff>
    </xdr:to>
    <xdr:pic>
      <xdr:nvPicPr>
        <xdr:cNvPr id="15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61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1504</xdr:row>
      <xdr:rowOff>0</xdr:rowOff>
    </xdr:from>
    <xdr:to>
      <xdr:col>1</xdr:col>
      <xdr:colOff>152400</xdr:colOff>
      <xdr:row>1504</xdr:row>
      <xdr:rowOff>133350</xdr:rowOff>
    </xdr:to>
    <xdr:pic>
      <xdr:nvPicPr>
        <xdr:cNvPr id="15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627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1505</xdr:row>
      <xdr:rowOff>0</xdr:rowOff>
    </xdr:from>
    <xdr:to>
      <xdr:col>1</xdr:col>
      <xdr:colOff>152400</xdr:colOff>
      <xdr:row>1505</xdr:row>
      <xdr:rowOff>133350</xdr:rowOff>
    </xdr:to>
    <xdr:pic>
      <xdr:nvPicPr>
        <xdr:cNvPr id="15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645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1506</xdr:row>
      <xdr:rowOff>0</xdr:rowOff>
    </xdr:from>
    <xdr:to>
      <xdr:col>1</xdr:col>
      <xdr:colOff>152400</xdr:colOff>
      <xdr:row>1506</xdr:row>
      <xdr:rowOff>133350</xdr:rowOff>
    </xdr:to>
    <xdr:pic>
      <xdr:nvPicPr>
        <xdr:cNvPr id="15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662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1507</xdr:row>
      <xdr:rowOff>0</xdr:rowOff>
    </xdr:from>
    <xdr:to>
      <xdr:col>1</xdr:col>
      <xdr:colOff>152400</xdr:colOff>
      <xdr:row>1507</xdr:row>
      <xdr:rowOff>133350</xdr:rowOff>
    </xdr:to>
    <xdr:pic>
      <xdr:nvPicPr>
        <xdr:cNvPr id="15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679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1508</xdr:row>
      <xdr:rowOff>0</xdr:rowOff>
    </xdr:from>
    <xdr:to>
      <xdr:col>1</xdr:col>
      <xdr:colOff>152400</xdr:colOff>
      <xdr:row>1508</xdr:row>
      <xdr:rowOff>133350</xdr:rowOff>
    </xdr:to>
    <xdr:pic>
      <xdr:nvPicPr>
        <xdr:cNvPr id="15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696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1509</xdr:row>
      <xdr:rowOff>0</xdr:rowOff>
    </xdr:from>
    <xdr:to>
      <xdr:col>1</xdr:col>
      <xdr:colOff>152400</xdr:colOff>
      <xdr:row>1509</xdr:row>
      <xdr:rowOff>133350</xdr:rowOff>
    </xdr:to>
    <xdr:pic>
      <xdr:nvPicPr>
        <xdr:cNvPr id="15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713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1510</xdr:row>
      <xdr:rowOff>0</xdr:rowOff>
    </xdr:from>
    <xdr:to>
      <xdr:col>1</xdr:col>
      <xdr:colOff>152400</xdr:colOff>
      <xdr:row>1510</xdr:row>
      <xdr:rowOff>133350</xdr:rowOff>
    </xdr:to>
    <xdr:pic>
      <xdr:nvPicPr>
        <xdr:cNvPr id="15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730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1511</xdr:row>
      <xdr:rowOff>0</xdr:rowOff>
    </xdr:from>
    <xdr:to>
      <xdr:col>1</xdr:col>
      <xdr:colOff>152400</xdr:colOff>
      <xdr:row>1511</xdr:row>
      <xdr:rowOff>133350</xdr:rowOff>
    </xdr:to>
    <xdr:pic>
      <xdr:nvPicPr>
        <xdr:cNvPr id="15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747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1512</xdr:row>
      <xdr:rowOff>0</xdr:rowOff>
    </xdr:from>
    <xdr:to>
      <xdr:col>1</xdr:col>
      <xdr:colOff>152400</xdr:colOff>
      <xdr:row>1512</xdr:row>
      <xdr:rowOff>133350</xdr:rowOff>
    </xdr:to>
    <xdr:pic>
      <xdr:nvPicPr>
        <xdr:cNvPr id="15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765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1513</xdr:row>
      <xdr:rowOff>0</xdr:rowOff>
    </xdr:from>
    <xdr:to>
      <xdr:col>1</xdr:col>
      <xdr:colOff>152400</xdr:colOff>
      <xdr:row>1513</xdr:row>
      <xdr:rowOff>133350</xdr:rowOff>
    </xdr:to>
    <xdr:pic>
      <xdr:nvPicPr>
        <xdr:cNvPr id="15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78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1514</xdr:row>
      <xdr:rowOff>0</xdr:rowOff>
    </xdr:from>
    <xdr:to>
      <xdr:col>1</xdr:col>
      <xdr:colOff>152400</xdr:colOff>
      <xdr:row>1514</xdr:row>
      <xdr:rowOff>133350</xdr:rowOff>
    </xdr:to>
    <xdr:pic>
      <xdr:nvPicPr>
        <xdr:cNvPr id="15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799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1515</xdr:row>
      <xdr:rowOff>0</xdr:rowOff>
    </xdr:from>
    <xdr:to>
      <xdr:col>1</xdr:col>
      <xdr:colOff>152400</xdr:colOff>
      <xdr:row>1515</xdr:row>
      <xdr:rowOff>133350</xdr:rowOff>
    </xdr:to>
    <xdr:pic>
      <xdr:nvPicPr>
        <xdr:cNvPr id="15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816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1516</xdr:row>
      <xdr:rowOff>0</xdr:rowOff>
    </xdr:from>
    <xdr:to>
      <xdr:col>1</xdr:col>
      <xdr:colOff>152400</xdr:colOff>
      <xdr:row>1516</xdr:row>
      <xdr:rowOff>133350</xdr:rowOff>
    </xdr:to>
    <xdr:pic>
      <xdr:nvPicPr>
        <xdr:cNvPr id="15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833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1517</xdr:row>
      <xdr:rowOff>0</xdr:rowOff>
    </xdr:from>
    <xdr:to>
      <xdr:col>1</xdr:col>
      <xdr:colOff>152400</xdr:colOff>
      <xdr:row>1517</xdr:row>
      <xdr:rowOff>133350</xdr:rowOff>
    </xdr:to>
    <xdr:pic>
      <xdr:nvPicPr>
        <xdr:cNvPr id="15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850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1518</xdr:row>
      <xdr:rowOff>0</xdr:rowOff>
    </xdr:from>
    <xdr:to>
      <xdr:col>1</xdr:col>
      <xdr:colOff>152400</xdr:colOff>
      <xdr:row>1518</xdr:row>
      <xdr:rowOff>133350</xdr:rowOff>
    </xdr:to>
    <xdr:pic>
      <xdr:nvPicPr>
        <xdr:cNvPr id="15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867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1519</xdr:row>
      <xdr:rowOff>0</xdr:rowOff>
    </xdr:from>
    <xdr:to>
      <xdr:col>1</xdr:col>
      <xdr:colOff>152400</xdr:colOff>
      <xdr:row>1519</xdr:row>
      <xdr:rowOff>133350</xdr:rowOff>
    </xdr:to>
    <xdr:pic>
      <xdr:nvPicPr>
        <xdr:cNvPr id="15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885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1520</xdr:row>
      <xdr:rowOff>0</xdr:rowOff>
    </xdr:from>
    <xdr:to>
      <xdr:col>1</xdr:col>
      <xdr:colOff>152400</xdr:colOff>
      <xdr:row>1520</xdr:row>
      <xdr:rowOff>133350</xdr:rowOff>
    </xdr:to>
    <xdr:pic>
      <xdr:nvPicPr>
        <xdr:cNvPr id="15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902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1521</xdr:row>
      <xdr:rowOff>0</xdr:rowOff>
    </xdr:from>
    <xdr:to>
      <xdr:col>1</xdr:col>
      <xdr:colOff>152400</xdr:colOff>
      <xdr:row>1521</xdr:row>
      <xdr:rowOff>133350</xdr:rowOff>
    </xdr:to>
    <xdr:pic>
      <xdr:nvPicPr>
        <xdr:cNvPr id="15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919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1522</xdr:row>
      <xdr:rowOff>0</xdr:rowOff>
    </xdr:from>
    <xdr:to>
      <xdr:col>1</xdr:col>
      <xdr:colOff>152400</xdr:colOff>
      <xdr:row>1522</xdr:row>
      <xdr:rowOff>133350</xdr:rowOff>
    </xdr:to>
    <xdr:pic>
      <xdr:nvPicPr>
        <xdr:cNvPr id="15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936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1523</xdr:row>
      <xdr:rowOff>0</xdr:rowOff>
    </xdr:from>
    <xdr:to>
      <xdr:col>1</xdr:col>
      <xdr:colOff>152400</xdr:colOff>
      <xdr:row>1523</xdr:row>
      <xdr:rowOff>133350</xdr:rowOff>
    </xdr:to>
    <xdr:pic>
      <xdr:nvPicPr>
        <xdr:cNvPr id="15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95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1524</xdr:row>
      <xdr:rowOff>0</xdr:rowOff>
    </xdr:from>
    <xdr:to>
      <xdr:col>1</xdr:col>
      <xdr:colOff>152400</xdr:colOff>
      <xdr:row>1524</xdr:row>
      <xdr:rowOff>133350</xdr:rowOff>
    </xdr:to>
    <xdr:pic>
      <xdr:nvPicPr>
        <xdr:cNvPr id="15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970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1525</xdr:row>
      <xdr:rowOff>0</xdr:rowOff>
    </xdr:from>
    <xdr:to>
      <xdr:col>1</xdr:col>
      <xdr:colOff>152400</xdr:colOff>
      <xdr:row>1525</xdr:row>
      <xdr:rowOff>133350</xdr:rowOff>
    </xdr:to>
    <xdr:pic>
      <xdr:nvPicPr>
        <xdr:cNvPr id="15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5988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1526</xdr:row>
      <xdr:rowOff>0</xdr:rowOff>
    </xdr:from>
    <xdr:to>
      <xdr:col>1</xdr:col>
      <xdr:colOff>152400</xdr:colOff>
      <xdr:row>1526</xdr:row>
      <xdr:rowOff>133350</xdr:rowOff>
    </xdr:to>
    <xdr:pic>
      <xdr:nvPicPr>
        <xdr:cNvPr id="15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005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1527</xdr:row>
      <xdr:rowOff>0</xdr:rowOff>
    </xdr:from>
    <xdr:to>
      <xdr:col>1</xdr:col>
      <xdr:colOff>152400</xdr:colOff>
      <xdr:row>1527</xdr:row>
      <xdr:rowOff>133350</xdr:rowOff>
    </xdr:to>
    <xdr:pic>
      <xdr:nvPicPr>
        <xdr:cNvPr id="15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022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1528</xdr:row>
      <xdr:rowOff>0</xdr:rowOff>
    </xdr:from>
    <xdr:to>
      <xdr:col>1</xdr:col>
      <xdr:colOff>152400</xdr:colOff>
      <xdr:row>1528</xdr:row>
      <xdr:rowOff>133350</xdr:rowOff>
    </xdr:to>
    <xdr:pic>
      <xdr:nvPicPr>
        <xdr:cNvPr id="15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039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1529</xdr:row>
      <xdr:rowOff>0</xdr:rowOff>
    </xdr:from>
    <xdr:to>
      <xdr:col>1</xdr:col>
      <xdr:colOff>152400</xdr:colOff>
      <xdr:row>1529</xdr:row>
      <xdr:rowOff>133350</xdr:rowOff>
    </xdr:to>
    <xdr:pic>
      <xdr:nvPicPr>
        <xdr:cNvPr id="15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056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1530</xdr:row>
      <xdr:rowOff>0</xdr:rowOff>
    </xdr:from>
    <xdr:to>
      <xdr:col>1</xdr:col>
      <xdr:colOff>152400</xdr:colOff>
      <xdr:row>1530</xdr:row>
      <xdr:rowOff>133350</xdr:rowOff>
    </xdr:to>
    <xdr:pic>
      <xdr:nvPicPr>
        <xdr:cNvPr id="15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073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1531</xdr:row>
      <xdr:rowOff>0</xdr:rowOff>
    </xdr:from>
    <xdr:to>
      <xdr:col>1</xdr:col>
      <xdr:colOff>152400</xdr:colOff>
      <xdr:row>1531</xdr:row>
      <xdr:rowOff>133350</xdr:rowOff>
    </xdr:to>
    <xdr:pic>
      <xdr:nvPicPr>
        <xdr:cNvPr id="15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090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1532</xdr:row>
      <xdr:rowOff>0</xdr:rowOff>
    </xdr:from>
    <xdr:to>
      <xdr:col>1</xdr:col>
      <xdr:colOff>152400</xdr:colOff>
      <xdr:row>1532</xdr:row>
      <xdr:rowOff>133350</xdr:rowOff>
    </xdr:to>
    <xdr:pic>
      <xdr:nvPicPr>
        <xdr:cNvPr id="15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108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1533</xdr:row>
      <xdr:rowOff>0</xdr:rowOff>
    </xdr:from>
    <xdr:to>
      <xdr:col>1</xdr:col>
      <xdr:colOff>152400</xdr:colOff>
      <xdr:row>1533</xdr:row>
      <xdr:rowOff>133350</xdr:rowOff>
    </xdr:to>
    <xdr:pic>
      <xdr:nvPicPr>
        <xdr:cNvPr id="15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12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1534</xdr:row>
      <xdr:rowOff>0</xdr:rowOff>
    </xdr:from>
    <xdr:to>
      <xdr:col>1</xdr:col>
      <xdr:colOff>152400</xdr:colOff>
      <xdr:row>1534</xdr:row>
      <xdr:rowOff>133350</xdr:rowOff>
    </xdr:to>
    <xdr:pic>
      <xdr:nvPicPr>
        <xdr:cNvPr id="15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142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1535</xdr:row>
      <xdr:rowOff>0</xdr:rowOff>
    </xdr:from>
    <xdr:to>
      <xdr:col>1</xdr:col>
      <xdr:colOff>152400</xdr:colOff>
      <xdr:row>1535</xdr:row>
      <xdr:rowOff>133350</xdr:rowOff>
    </xdr:to>
    <xdr:pic>
      <xdr:nvPicPr>
        <xdr:cNvPr id="15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159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1536</xdr:row>
      <xdr:rowOff>0</xdr:rowOff>
    </xdr:from>
    <xdr:to>
      <xdr:col>1</xdr:col>
      <xdr:colOff>152400</xdr:colOff>
      <xdr:row>1536</xdr:row>
      <xdr:rowOff>133350</xdr:rowOff>
    </xdr:to>
    <xdr:pic>
      <xdr:nvPicPr>
        <xdr:cNvPr id="15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176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1537</xdr:row>
      <xdr:rowOff>0</xdr:rowOff>
    </xdr:from>
    <xdr:to>
      <xdr:col>1</xdr:col>
      <xdr:colOff>152400</xdr:colOff>
      <xdr:row>1537</xdr:row>
      <xdr:rowOff>133350</xdr:rowOff>
    </xdr:to>
    <xdr:pic>
      <xdr:nvPicPr>
        <xdr:cNvPr id="15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193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1538</xdr:row>
      <xdr:rowOff>0</xdr:rowOff>
    </xdr:from>
    <xdr:to>
      <xdr:col>1</xdr:col>
      <xdr:colOff>152400</xdr:colOff>
      <xdr:row>1538</xdr:row>
      <xdr:rowOff>133350</xdr:rowOff>
    </xdr:to>
    <xdr:pic>
      <xdr:nvPicPr>
        <xdr:cNvPr id="15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210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1539</xdr:row>
      <xdr:rowOff>0</xdr:rowOff>
    </xdr:from>
    <xdr:to>
      <xdr:col>1</xdr:col>
      <xdr:colOff>152400</xdr:colOff>
      <xdr:row>1539</xdr:row>
      <xdr:rowOff>133350</xdr:rowOff>
    </xdr:to>
    <xdr:pic>
      <xdr:nvPicPr>
        <xdr:cNvPr id="15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228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1540</xdr:row>
      <xdr:rowOff>0</xdr:rowOff>
    </xdr:from>
    <xdr:to>
      <xdr:col>1</xdr:col>
      <xdr:colOff>152400</xdr:colOff>
      <xdr:row>1540</xdr:row>
      <xdr:rowOff>133350</xdr:rowOff>
    </xdr:to>
    <xdr:pic>
      <xdr:nvPicPr>
        <xdr:cNvPr id="15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245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1541</xdr:row>
      <xdr:rowOff>0</xdr:rowOff>
    </xdr:from>
    <xdr:to>
      <xdr:col>1</xdr:col>
      <xdr:colOff>152400</xdr:colOff>
      <xdr:row>1541</xdr:row>
      <xdr:rowOff>133350</xdr:rowOff>
    </xdr:to>
    <xdr:pic>
      <xdr:nvPicPr>
        <xdr:cNvPr id="15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262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1542</xdr:row>
      <xdr:rowOff>0</xdr:rowOff>
    </xdr:from>
    <xdr:to>
      <xdr:col>1</xdr:col>
      <xdr:colOff>152400</xdr:colOff>
      <xdr:row>1542</xdr:row>
      <xdr:rowOff>133350</xdr:rowOff>
    </xdr:to>
    <xdr:pic>
      <xdr:nvPicPr>
        <xdr:cNvPr id="15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279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1543</xdr:row>
      <xdr:rowOff>0</xdr:rowOff>
    </xdr:from>
    <xdr:to>
      <xdr:col>1</xdr:col>
      <xdr:colOff>152400</xdr:colOff>
      <xdr:row>1543</xdr:row>
      <xdr:rowOff>133350</xdr:rowOff>
    </xdr:to>
    <xdr:pic>
      <xdr:nvPicPr>
        <xdr:cNvPr id="15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29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1544</xdr:row>
      <xdr:rowOff>0</xdr:rowOff>
    </xdr:from>
    <xdr:to>
      <xdr:col>1</xdr:col>
      <xdr:colOff>152400</xdr:colOff>
      <xdr:row>1544</xdr:row>
      <xdr:rowOff>133350</xdr:rowOff>
    </xdr:to>
    <xdr:pic>
      <xdr:nvPicPr>
        <xdr:cNvPr id="15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313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1545</xdr:row>
      <xdr:rowOff>0</xdr:rowOff>
    </xdr:from>
    <xdr:to>
      <xdr:col>1</xdr:col>
      <xdr:colOff>152400</xdr:colOff>
      <xdr:row>1545</xdr:row>
      <xdr:rowOff>133350</xdr:rowOff>
    </xdr:to>
    <xdr:pic>
      <xdr:nvPicPr>
        <xdr:cNvPr id="15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330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1546</xdr:row>
      <xdr:rowOff>0</xdr:rowOff>
    </xdr:from>
    <xdr:to>
      <xdr:col>1</xdr:col>
      <xdr:colOff>152400</xdr:colOff>
      <xdr:row>1546</xdr:row>
      <xdr:rowOff>133350</xdr:rowOff>
    </xdr:to>
    <xdr:pic>
      <xdr:nvPicPr>
        <xdr:cNvPr id="15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348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1547</xdr:row>
      <xdr:rowOff>0</xdr:rowOff>
    </xdr:from>
    <xdr:to>
      <xdr:col>1</xdr:col>
      <xdr:colOff>152400</xdr:colOff>
      <xdr:row>1547</xdr:row>
      <xdr:rowOff>133350</xdr:rowOff>
    </xdr:to>
    <xdr:pic>
      <xdr:nvPicPr>
        <xdr:cNvPr id="15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365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1548</xdr:row>
      <xdr:rowOff>0</xdr:rowOff>
    </xdr:from>
    <xdr:to>
      <xdr:col>1</xdr:col>
      <xdr:colOff>152400</xdr:colOff>
      <xdr:row>1548</xdr:row>
      <xdr:rowOff>133350</xdr:rowOff>
    </xdr:to>
    <xdr:pic>
      <xdr:nvPicPr>
        <xdr:cNvPr id="15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382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1549</xdr:row>
      <xdr:rowOff>0</xdr:rowOff>
    </xdr:from>
    <xdr:to>
      <xdr:col>1</xdr:col>
      <xdr:colOff>152400</xdr:colOff>
      <xdr:row>1549</xdr:row>
      <xdr:rowOff>133350</xdr:rowOff>
    </xdr:to>
    <xdr:pic>
      <xdr:nvPicPr>
        <xdr:cNvPr id="15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399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1550</xdr:row>
      <xdr:rowOff>0</xdr:rowOff>
    </xdr:from>
    <xdr:to>
      <xdr:col>1</xdr:col>
      <xdr:colOff>152400</xdr:colOff>
      <xdr:row>1550</xdr:row>
      <xdr:rowOff>133350</xdr:rowOff>
    </xdr:to>
    <xdr:pic>
      <xdr:nvPicPr>
        <xdr:cNvPr id="15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416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1551</xdr:row>
      <xdr:rowOff>0</xdr:rowOff>
    </xdr:from>
    <xdr:to>
      <xdr:col>1</xdr:col>
      <xdr:colOff>152400</xdr:colOff>
      <xdr:row>1551</xdr:row>
      <xdr:rowOff>133350</xdr:rowOff>
    </xdr:to>
    <xdr:pic>
      <xdr:nvPicPr>
        <xdr:cNvPr id="15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433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1552</xdr:row>
      <xdr:rowOff>0</xdr:rowOff>
    </xdr:from>
    <xdr:to>
      <xdr:col>1</xdr:col>
      <xdr:colOff>152400</xdr:colOff>
      <xdr:row>1552</xdr:row>
      <xdr:rowOff>133350</xdr:rowOff>
    </xdr:to>
    <xdr:pic>
      <xdr:nvPicPr>
        <xdr:cNvPr id="15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450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1553</xdr:row>
      <xdr:rowOff>0</xdr:rowOff>
    </xdr:from>
    <xdr:to>
      <xdr:col>1</xdr:col>
      <xdr:colOff>152400</xdr:colOff>
      <xdr:row>1553</xdr:row>
      <xdr:rowOff>133350</xdr:rowOff>
    </xdr:to>
    <xdr:pic>
      <xdr:nvPicPr>
        <xdr:cNvPr id="15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46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1554</xdr:row>
      <xdr:rowOff>0</xdr:rowOff>
    </xdr:from>
    <xdr:to>
      <xdr:col>1</xdr:col>
      <xdr:colOff>152400</xdr:colOff>
      <xdr:row>1554</xdr:row>
      <xdr:rowOff>133350</xdr:rowOff>
    </xdr:to>
    <xdr:pic>
      <xdr:nvPicPr>
        <xdr:cNvPr id="15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485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1555</xdr:row>
      <xdr:rowOff>0</xdr:rowOff>
    </xdr:from>
    <xdr:to>
      <xdr:col>1</xdr:col>
      <xdr:colOff>152400</xdr:colOff>
      <xdr:row>1555</xdr:row>
      <xdr:rowOff>133350</xdr:rowOff>
    </xdr:to>
    <xdr:pic>
      <xdr:nvPicPr>
        <xdr:cNvPr id="15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502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1556</xdr:row>
      <xdr:rowOff>0</xdr:rowOff>
    </xdr:from>
    <xdr:to>
      <xdr:col>1</xdr:col>
      <xdr:colOff>152400</xdr:colOff>
      <xdr:row>1556</xdr:row>
      <xdr:rowOff>133350</xdr:rowOff>
    </xdr:to>
    <xdr:pic>
      <xdr:nvPicPr>
        <xdr:cNvPr id="15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519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1557</xdr:row>
      <xdr:rowOff>0</xdr:rowOff>
    </xdr:from>
    <xdr:to>
      <xdr:col>1</xdr:col>
      <xdr:colOff>152400</xdr:colOff>
      <xdr:row>1557</xdr:row>
      <xdr:rowOff>133350</xdr:rowOff>
    </xdr:to>
    <xdr:pic>
      <xdr:nvPicPr>
        <xdr:cNvPr id="15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536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1558</xdr:row>
      <xdr:rowOff>0</xdr:rowOff>
    </xdr:from>
    <xdr:to>
      <xdr:col>1</xdr:col>
      <xdr:colOff>152400</xdr:colOff>
      <xdr:row>1558</xdr:row>
      <xdr:rowOff>133350</xdr:rowOff>
    </xdr:to>
    <xdr:pic>
      <xdr:nvPicPr>
        <xdr:cNvPr id="15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553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1559</xdr:row>
      <xdr:rowOff>0</xdr:rowOff>
    </xdr:from>
    <xdr:to>
      <xdr:col>1</xdr:col>
      <xdr:colOff>152400</xdr:colOff>
      <xdr:row>1559</xdr:row>
      <xdr:rowOff>133350</xdr:rowOff>
    </xdr:to>
    <xdr:pic>
      <xdr:nvPicPr>
        <xdr:cNvPr id="15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570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1560</xdr:row>
      <xdr:rowOff>0</xdr:rowOff>
    </xdr:from>
    <xdr:to>
      <xdr:col>1</xdr:col>
      <xdr:colOff>152400</xdr:colOff>
      <xdr:row>1560</xdr:row>
      <xdr:rowOff>133350</xdr:rowOff>
    </xdr:to>
    <xdr:pic>
      <xdr:nvPicPr>
        <xdr:cNvPr id="15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588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1561</xdr:row>
      <xdr:rowOff>0</xdr:rowOff>
    </xdr:from>
    <xdr:to>
      <xdr:col>1</xdr:col>
      <xdr:colOff>152400</xdr:colOff>
      <xdr:row>1561</xdr:row>
      <xdr:rowOff>133350</xdr:rowOff>
    </xdr:to>
    <xdr:pic>
      <xdr:nvPicPr>
        <xdr:cNvPr id="15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605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1562</xdr:row>
      <xdr:rowOff>0</xdr:rowOff>
    </xdr:from>
    <xdr:to>
      <xdr:col>1</xdr:col>
      <xdr:colOff>152400</xdr:colOff>
      <xdr:row>1562</xdr:row>
      <xdr:rowOff>133350</xdr:rowOff>
    </xdr:to>
    <xdr:pic>
      <xdr:nvPicPr>
        <xdr:cNvPr id="15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622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1563</xdr:row>
      <xdr:rowOff>0</xdr:rowOff>
    </xdr:from>
    <xdr:to>
      <xdr:col>1</xdr:col>
      <xdr:colOff>152400</xdr:colOff>
      <xdr:row>1563</xdr:row>
      <xdr:rowOff>133350</xdr:rowOff>
    </xdr:to>
    <xdr:pic>
      <xdr:nvPicPr>
        <xdr:cNvPr id="15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63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1564</xdr:row>
      <xdr:rowOff>0</xdr:rowOff>
    </xdr:from>
    <xdr:to>
      <xdr:col>1</xdr:col>
      <xdr:colOff>152400</xdr:colOff>
      <xdr:row>1564</xdr:row>
      <xdr:rowOff>133350</xdr:rowOff>
    </xdr:to>
    <xdr:pic>
      <xdr:nvPicPr>
        <xdr:cNvPr id="15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656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1565</xdr:row>
      <xdr:rowOff>0</xdr:rowOff>
    </xdr:from>
    <xdr:to>
      <xdr:col>1</xdr:col>
      <xdr:colOff>152400</xdr:colOff>
      <xdr:row>1565</xdr:row>
      <xdr:rowOff>133350</xdr:rowOff>
    </xdr:to>
    <xdr:pic>
      <xdr:nvPicPr>
        <xdr:cNvPr id="15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673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1566</xdr:row>
      <xdr:rowOff>0</xdr:rowOff>
    </xdr:from>
    <xdr:to>
      <xdr:col>1</xdr:col>
      <xdr:colOff>152400</xdr:colOff>
      <xdr:row>1566</xdr:row>
      <xdr:rowOff>133350</xdr:rowOff>
    </xdr:to>
    <xdr:pic>
      <xdr:nvPicPr>
        <xdr:cNvPr id="15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690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1567</xdr:row>
      <xdr:rowOff>0</xdr:rowOff>
    </xdr:from>
    <xdr:to>
      <xdr:col>1</xdr:col>
      <xdr:colOff>152400</xdr:colOff>
      <xdr:row>1567</xdr:row>
      <xdr:rowOff>133350</xdr:rowOff>
    </xdr:to>
    <xdr:pic>
      <xdr:nvPicPr>
        <xdr:cNvPr id="15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708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1568</xdr:row>
      <xdr:rowOff>0</xdr:rowOff>
    </xdr:from>
    <xdr:to>
      <xdr:col>1</xdr:col>
      <xdr:colOff>152400</xdr:colOff>
      <xdr:row>1568</xdr:row>
      <xdr:rowOff>133350</xdr:rowOff>
    </xdr:to>
    <xdr:pic>
      <xdr:nvPicPr>
        <xdr:cNvPr id="15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725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1569</xdr:row>
      <xdr:rowOff>0</xdr:rowOff>
    </xdr:from>
    <xdr:to>
      <xdr:col>1</xdr:col>
      <xdr:colOff>152400</xdr:colOff>
      <xdr:row>1569</xdr:row>
      <xdr:rowOff>133350</xdr:rowOff>
    </xdr:to>
    <xdr:pic>
      <xdr:nvPicPr>
        <xdr:cNvPr id="15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742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1570</xdr:row>
      <xdr:rowOff>0</xdr:rowOff>
    </xdr:from>
    <xdr:to>
      <xdr:col>1</xdr:col>
      <xdr:colOff>152400</xdr:colOff>
      <xdr:row>1570</xdr:row>
      <xdr:rowOff>133350</xdr:rowOff>
    </xdr:to>
    <xdr:pic>
      <xdr:nvPicPr>
        <xdr:cNvPr id="15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759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1571</xdr:row>
      <xdr:rowOff>0</xdr:rowOff>
    </xdr:from>
    <xdr:to>
      <xdr:col>1</xdr:col>
      <xdr:colOff>152400</xdr:colOff>
      <xdr:row>1571</xdr:row>
      <xdr:rowOff>133350</xdr:rowOff>
    </xdr:to>
    <xdr:pic>
      <xdr:nvPicPr>
        <xdr:cNvPr id="15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776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1572</xdr:row>
      <xdr:rowOff>0</xdr:rowOff>
    </xdr:from>
    <xdr:to>
      <xdr:col>1</xdr:col>
      <xdr:colOff>152400</xdr:colOff>
      <xdr:row>1572</xdr:row>
      <xdr:rowOff>133350</xdr:rowOff>
    </xdr:to>
    <xdr:pic>
      <xdr:nvPicPr>
        <xdr:cNvPr id="15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793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1573</xdr:row>
      <xdr:rowOff>0</xdr:rowOff>
    </xdr:from>
    <xdr:to>
      <xdr:col>1</xdr:col>
      <xdr:colOff>152400</xdr:colOff>
      <xdr:row>1573</xdr:row>
      <xdr:rowOff>133350</xdr:rowOff>
    </xdr:to>
    <xdr:pic>
      <xdr:nvPicPr>
        <xdr:cNvPr id="15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81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1574</xdr:row>
      <xdr:rowOff>0</xdr:rowOff>
    </xdr:from>
    <xdr:to>
      <xdr:col>1</xdr:col>
      <xdr:colOff>152400</xdr:colOff>
      <xdr:row>1574</xdr:row>
      <xdr:rowOff>133350</xdr:rowOff>
    </xdr:to>
    <xdr:pic>
      <xdr:nvPicPr>
        <xdr:cNvPr id="15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828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1575</xdr:row>
      <xdr:rowOff>0</xdr:rowOff>
    </xdr:from>
    <xdr:to>
      <xdr:col>1</xdr:col>
      <xdr:colOff>152400</xdr:colOff>
      <xdr:row>1575</xdr:row>
      <xdr:rowOff>133350</xdr:rowOff>
    </xdr:to>
    <xdr:pic>
      <xdr:nvPicPr>
        <xdr:cNvPr id="15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845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1576</xdr:row>
      <xdr:rowOff>0</xdr:rowOff>
    </xdr:from>
    <xdr:to>
      <xdr:col>1</xdr:col>
      <xdr:colOff>152400</xdr:colOff>
      <xdr:row>1576</xdr:row>
      <xdr:rowOff>133350</xdr:rowOff>
    </xdr:to>
    <xdr:pic>
      <xdr:nvPicPr>
        <xdr:cNvPr id="15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862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1577</xdr:row>
      <xdr:rowOff>0</xdr:rowOff>
    </xdr:from>
    <xdr:to>
      <xdr:col>1</xdr:col>
      <xdr:colOff>152400</xdr:colOff>
      <xdr:row>1577</xdr:row>
      <xdr:rowOff>133350</xdr:rowOff>
    </xdr:to>
    <xdr:pic>
      <xdr:nvPicPr>
        <xdr:cNvPr id="15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879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1578</xdr:row>
      <xdr:rowOff>0</xdr:rowOff>
    </xdr:from>
    <xdr:to>
      <xdr:col>1</xdr:col>
      <xdr:colOff>152400</xdr:colOff>
      <xdr:row>1578</xdr:row>
      <xdr:rowOff>133350</xdr:rowOff>
    </xdr:to>
    <xdr:pic>
      <xdr:nvPicPr>
        <xdr:cNvPr id="15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896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1579</xdr:row>
      <xdr:rowOff>0</xdr:rowOff>
    </xdr:from>
    <xdr:to>
      <xdr:col>1</xdr:col>
      <xdr:colOff>152400</xdr:colOff>
      <xdr:row>1579</xdr:row>
      <xdr:rowOff>133350</xdr:rowOff>
    </xdr:to>
    <xdr:pic>
      <xdr:nvPicPr>
        <xdr:cNvPr id="15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913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1580</xdr:row>
      <xdr:rowOff>0</xdr:rowOff>
    </xdr:from>
    <xdr:to>
      <xdr:col>1</xdr:col>
      <xdr:colOff>152400</xdr:colOff>
      <xdr:row>1580</xdr:row>
      <xdr:rowOff>133350</xdr:rowOff>
    </xdr:to>
    <xdr:pic>
      <xdr:nvPicPr>
        <xdr:cNvPr id="15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930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1581</xdr:row>
      <xdr:rowOff>0</xdr:rowOff>
    </xdr:from>
    <xdr:to>
      <xdr:col>1</xdr:col>
      <xdr:colOff>152400</xdr:colOff>
      <xdr:row>1581</xdr:row>
      <xdr:rowOff>133350</xdr:rowOff>
    </xdr:to>
    <xdr:pic>
      <xdr:nvPicPr>
        <xdr:cNvPr id="15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948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1582</xdr:row>
      <xdr:rowOff>0</xdr:rowOff>
    </xdr:from>
    <xdr:to>
      <xdr:col>1</xdr:col>
      <xdr:colOff>152400</xdr:colOff>
      <xdr:row>1582</xdr:row>
      <xdr:rowOff>133350</xdr:rowOff>
    </xdr:to>
    <xdr:pic>
      <xdr:nvPicPr>
        <xdr:cNvPr id="15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965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1583</xdr:row>
      <xdr:rowOff>0</xdr:rowOff>
    </xdr:from>
    <xdr:to>
      <xdr:col>1</xdr:col>
      <xdr:colOff>152400</xdr:colOff>
      <xdr:row>1583</xdr:row>
      <xdr:rowOff>133350</xdr:rowOff>
    </xdr:to>
    <xdr:pic>
      <xdr:nvPicPr>
        <xdr:cNvPr id="15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98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1584</xdr:row>
      <xdr:rowOff>0</xdr:rowOff>
    </xdr:from>
    <xdr:to>
      <xdr:col>1</xdr:col>
      <xdr:colOff>152400</xdr:colOff>
      <xdr:row>1584</xdr:row>
      <xdr:rowOff>133350</xdr:rowOff>
    </xdr:to>
    <xdr:pic>
      <xdr:nvPicPr>
        <xdr:cNvPr id="15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6999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1585</xdr:row>
      <xdr:rowOff>0</xdr:rowOff>
    </xdr:from>
    <xdr:to>
      <xdr:col>1</xdr:col>
      <xdr:colOff>152400</xdr:colOff>
      <xdr:row>1585</xdr:row>
      <xdr:rowOff>133350</xdr:rowOff>
    </xdr:to>
    <xdr:pic>
      <xdr:nvPicPr>
        <xdr:cNvPr id="15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016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1586</xdr:row>
      <xdr:rowOff>0</xdr:rowOff>
    </xdr:from>
    <xdr:to>
      <xdr:col>1</xdr:col>
      <xdr:colOff>152400</xdr:colOff>
      <xdr:row>1586</xdr:row>
      <xdr:rowOff>133350</xdr:rowOff>
    </xdr:to>
    <xdr:pic>
      <xdr:nvPicPr>
        <xdr:cNvPr id="15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033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1587</xdr:row>
      <xdr:rowOff>0</xdr:rowOff>
    </xdr:from>
    <xdr:to>
      <xdr:col>1</xdr:col>
      <xdr:colOff>152400</xdr:colOff>
      <xdr:row>1587</xdr:row>
      <xdr:rowOff>133350</xdr:rowOff>
    </xdr:to>
    <xdr:pic>
      <xdr:nvPicPr>
        <xdr:cNvPr id="15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051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1588</xdr:row>
      <xdr:rowOff>0</xdr:rowOff>
    </xdr:from>
    <xdr:to>
      <xdr:col>1</xdr:col>
      <xdr:colOff>152400</xdr:colOff>
      <xdr:row>1588</xdr:row>
      <xdr:rowOff>133350</xdr:rowOff>
    </xdr:to>
    <xdr:pic>
      <xdr:nvPicPr>
        <xdr:cNvPr id="15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068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1589</xdr:row>
      <xdr:rowOff>0</xdr:rowOff>
    </xdr:from>
    <xdr:to>
      <xdr:col>1</xdr:col>
      <xdr:colOff>152400</xdr:colOff>
      <xdr:row>1589</xdr:row>
      <xdr:rowOff>133350</xdr:rowOff>
    </xdr:to>
    <xdr:pic>
      <xdr:nvPicPr>
        <xdr:cNvPr id="15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085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1590</xdr:row>
      <xdr:rowOff>0</xdr:rowOff>
    </xdr:from>
    <xdr:to>
      <xdr:col>1</xdr:col>
      <xdr:colOff>152400</xdr:colOff>
      <xdr:row>1590</xdr:row>
      <xdr:rowOff>133350</xdr:rowOff>
    </xdr:to>
    <xdr:pic>
      <xdr:nvPicPr>
        <xdr:cNvPr id="15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102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1591</xdr:row>
      <xdr:rowOff>0</xdr:rowOff>
    </xdr:from>
    <xdr:to>
      <xdr:col>1</xdr:col>
      <xdr:colOff>152400</xdr:colOff>
      <xdr:row>1591</xdr:row>
      <xdr:rowOff>133350</xdr:rowOff>
    </xdr:to>
    <xdr:pic>
      <xdr:nvPicPr>
        <xdr:cNvPr id="15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119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1592</xdr:row>
      <xdr:rowOff>0</xdr:rowOff>
    </xdr:from>
    <xdr:to>
      <xdr:col>1</xdr:col>
      <xdr:colOff>152400</xdr:colOff>
      <xdr:row>1592</xdr:row>
      <xdr:rowOff>133350</xdr:rowOff>
    </xdr:to>
    <xdr:pic>
      <xdr:nvPicPr>
        <xdr:cNvPr id="15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136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1593</xdr:row>
      <xdr:rowOff>0</xdr:rowOff>
    </xdr:from>
    <xdr:to>
      <xdr:col>1</xdr:col>
      <xdr:colOff>152400</xdr:colOff>
      <xdr:row>1593</xdr:row>
      <xdr:rowOff>133350</xdr:rowOff>
    </xdr:to>
    <xdr:pic>
      <xdr:nvPicPr>
        <xdr:cNvPr id="15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15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1594</xdr:row>
      <xdr:rowOff>0</xdr:rowOff>
    </xdr:from>
    <xdr:to>
      <xdr:col>1</xdr:col>
      <xdr:colOff>152400</xdr:colOff>
      <xdr:row>1594</xdr:row>
      <xdr:rowOff>133350</xdr:rowOff>
    </xdr:to>
    <xdr:pic>
      <xdr:nvPicPr>
        <xdr:cNvPr id="15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171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1595</xdr:row>
      <xdr:rowOff>0</xdr:rowOff>
    </xdr:from>
    <xdr:to>
      <xdr:col>1</xdr:col>
      <xdr:colOff>152400</xdr:colOff>
      <xdr:row>1595</xdr:row>
      <xdr:rowOff>133350</xdr:rowOff>
    </xdr:to>
    <xdr:pic>
      <xdr:nvPicPr>
        <xdr:cNvPr id="15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188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1596</xdr:row>
      <xdr:rowOff>0</xdr:rowOff>
    </xdr:from>
    <xdr:to>
      <xdr:col>1</xdr:col>
      <xdr:colOff>152400</xdr:colOff>
      <xdr:row>1596</xdr:row>
      <xdr:rowOff>133350</xdr:rowOff>
    </xdr:to>
    <xdr:pic>
      <xdr:nvPicPr>
        <xdr:cNvPr id="15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205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1597</xdr:row>
      <xdr:rowOff>0</xdr:rowOff>
    </xdr:from>
    <xdr:to>
      <xdr:col>1</xdr:col>
      <xdr:colOff>152400</xdr:colOff>
      <xdr:row>1597</xdr:row>
      <xdr:rowOff>133350</xdr:rowOff>
    </xdr:to>
    <xdr:pic>
      <xdr:nvPicPr>
        <xdr:cNvPr id="15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222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1598</xdr:row>
      <xdr:rowOff>0</xdr:rowOff>
    </xdr:from>
    <xdr:to>
      <xdr:col>1</xdr:col>
      <xdr:colOff>152400</xdr:colOff>
      <xdr:row>1598</xdr:row>
      <xdr:rowOff>133350</xdr:rowOff>
    </xdr:to>
    <xdr:pic>
      <xdr:nvPicPr>
        <xdr:cNvPr id="15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239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1599</xdr:row>
      <xdr:rowOff>0</xdr:rowOff>
    </xdr:from>
    <xdr:to>
      <xdr:col>1</xdr:col>
      <xdr:colOff>152400</xdr:colOff>
      <xdr:row>1599</xdr:row>
      <xdr:rowOff>133350</xdr:rowOff>
    </xdr:to>
    <xdr:pic>
      <xdr:nvPicPr>
        <xdr:cNvPr id="16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256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1600</xdr:row>
      <xdr:rowOff>0</xdr:rowOff>
    </xdr:from>
    <xdr:to>
      <xdr:col>1</xdr:col>
      <xdr:colOff>152400</xdr:colOff>
      <xdr:row>1600</xdr:row>
      <xdr:rowOff>133350</xdr:rowOff>
    </xdr:to>
    <xdr:pic>
      <xdr:nvPicPr>
        <xdr:cNvPr id="16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273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1601</xdr:row>
      <xdr:rowOff>0</xdr:rowOff>
    </xdr:from>
    <xdr:to>
      <xdr:col>1</xdr:col>
      <xdr:colOff>152400</xdr:colOff>
      <xdr:row>1601</xdr:row>
      <xdr:rowOff>133350</xdr:rowOff>
    </xdr:to>
    <xdr:pic>
      <xdr:nvPicPr>
        <xdr:cNvPr id="16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291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1602</xdr:row>
      <xdr:rowOff>0</xdr:rowOff>
    </xdr:from>
    <xdr:to>
      <xdr:col>1</xdr:col>
      <xdr:colOff>152400</xdr:colOff>
      <xdr:row>1602</xdr:row>
      <xdr:rowOff>133350</xdr:rowOff>
    </xdr:to>
    <xdr:pic>
      <xdr:nvPicPr>
        <xdr:cNvPr id="16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308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1603</xdr:row>
      <xdr:rowOff>0</xdr:rowOff>
    </xdr:from>
    <xdr:to>
      <xdr:col>1</xdr:col>
      <xdr:colOff>152400</xdr:colOff>
      <xdr:row>1603</xdr:row>
      <xdr:rowOff>133350</xdr:rowOff>
    </xdr:to>
    <xdr:pic>
      <xdr:nvPicPr>
        <xdr:cNvPr id="16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32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1604</xdr:row>
      <xdr:rowOff>0</xdr:rowOff>
    </xdr:from>
    <xdr:to>
      <xdr:col>1</xdr:col>
      <xdr:colOff>152400</xdr:colOff>
      <xdr:row>1604</xdr:row>
      <xdr:rowOff>133350</xdr:rowOff>
    </xdr:to>
    <xdr:pic>
      <xdr:nvPicPr>
        <xdr:cNvPr id="16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342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1605</xdr:row>
      <xdr:rowOff>0</xdr:rowOff>
    </xdr:from>
    <xdr:to>
      <xdr:col>1</xdr:col>
      <xdr:colOff>152400</xdr:colOff>
      <xdr:row>1605</xdr:row>
      <xdr:rowOff>133350</xdr:rowOff>
    </xdr:to>
    <xdr:pic>
      <xdr:nvPicPr>
        <xdr:cNvPr id="16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359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1606</xdr:row>
      <xdr:rowOff>0</xdr:rowOff>
    </xdr:from>
    <xdr:to>
      <xdr:col>1</xdr:col>
      <xdr:colOff>152400</xdr:colOff>
      <xdr:row>1606</xdr:row>
      <xdr:rowOff>133350</xdr:rowOff>
    </xdr:to>
    <xdr:pic>
      <xdr:nvPicPr>
        <xdr:cNvPr id="16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376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1607</xdr:row>
      <xdr:rowOff>0</xdr:rowOff>
    </xdr:from>
    <xdr:to>
      <xdr:col>1</xdr:col>
      <xdr:colOff>152400</xdr:colOff>
      <xdr:row>1607</xdr:row>
      <xdr:rowOff>133350</xdr:rowOff>
    </xdr:to>
    <xdr:pic>
      <xdr:nvPicPr>
        <xdr:cNvPr id="16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393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1608</xdr:row>
      <xdr:rowOff>0</xdr:rowOff>
    </xdr:from>
    <xdr:to>
      <xdr:col>1</xdr:col>
      <xdr:colOff>152400</xdr:colOff>
      <xdr:row>1608</xdr:row>
      <xdr:rowOff>133350</xdr:rowOff>
    </xdr:to>
    <xdr:pic>
      <xdr:nvPicPr>
        <xdr:cNvPr id="16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411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1609</xdr:row>
      <xdr:rowOff>0</xdr:rowOff>
    </xdr:from>
    <xdr:to>
      <xdr:col>1</xdr:col>
      <xdr:colOff>152400</xdr:colOff>
      <xdr:row>1609</xdr:row>
      <xdr:rowOff>133350</xdr:rowOff>
    </xdr:to>
    <xdr:pic>
      <xdr:nvPicPr>
        <xdr:cNvPr id="16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428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1610</xdr:row>
      <xdr:rowOff>0</xdr:rowOff>
    </xdr:from>
    <xdr:to>
      <xdr:col>1</xdr:col>
      <xdr:colOff>152400</xdr:colOff>
      <xdr:row>1610</xdr:row>
      <xdr:rowOff>133350</xdr:rowOff>
    </xdr:to>
    <xdr:pic>
      <xdr:nvPicPr>
        <xdr:cNvPr id="16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445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1611</xdr:row>
      <xdr:rowOff>0</xdr:rowOff>
    </xdr:from>
    <xdr:to>
      <xdr:col>1</xdr:col>
      <xdr:colOff>152400</xdr:colOff>
      <xdr:row>1611</xdr:row>
      <xdr:rowOff>133350</xdr:rowOff>
    </xdr:to>
    <xdr:pic>
      <xdr:nvPicPr>
        <xdr:cNvPr id="16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462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1612</xdr:row>
      <xdr:rowOff>0</xdr:rowOff>
    </xdr:from>
    <xdr:to>
      <xdr:col>1</xdr:col>
      <xdr:colOff>152400</xdr:colOff>
      <xdr:row>1612</xdr:row>
      <xdr:rowOff>133350</xdr:rowOff>
    </xdr:to>
    <xdr:pic>
      <xdr:nvPicPr>
        <xdr:cNvPr id="16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479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1613</xdr:row>
      <xdr:rowOff>0</xdr:rowOff>
    </xdr:from>
    <xdr:to>
      <xdr:col>1</xdr:col>
      <xdr:colOff>152400</xdr:colOff>
      <xdr:row>1613</xdr:row>
      <xdr:rowOff>133350</xdr:rowOff>
    </xdr:to>
    <xdr:pic>
      <xdr:nvPicPr>
        <xdr:cNvPr id="16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49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1614</xdr:row>
      <xdr:rowOff>0</xdr:rowOff>
    </xdr:from>
    <xdr:to>
      <xdr:col>1</xdr:col>
      <xdr:colOff>152400</xdr:colOff>
      <xdr:row>1614</xdr:row>
      <xdr:rowOff>133350</xdr:rowOff>
    </xdr:to>
    <xdr:pic>
      <xdr:nvPicPr>
        <xdr:cNvPr id="16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513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1615</xdr:row>
      <xdr:rowOff>0</xdr:rowOff>
    </xdr:from>
    <xdr:to>
      <xdr:col>1</xdr:col>
      <xdr:colOff>152400</xdr:colOff>
      <xdr:row>1615</xdr:row>
      <xdr:rowOff>133350</xdr:rowOff>
    </xdr:to>
    <xdr:pic>
      <xdr:nvPicPr>
        <xdr:cNvPr id="16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531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1616</xdr:row>
      <xdr:rowOff>0</xdr:rowOff>
    </xdr:from>
    <xdr:to>
      <xdr:col>1</xdr:col>
      <xdr:colOff>152400</xdr:colOff>
      <xdr:row>1616</xdr:row>
      <xdr:rowOff>133350</xdr:rowOff>
    </xdr:to>
    <xdr:pic>
      <xdr:nvPicPr>
        <xdr:cNvPr id="16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548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1617</xdr:row>
      <xdr:rowOff>0</xdr:rowOff>
    </xdr:from>
    <xdr:to>
      <xdr:col>1</xdr:col>
      <xdr:colOff>152400</xdr:colOff>
      <xdr:row>1617</xdr:row>
      <xdr:rowOff>133350</xdr:rowOff>
    </xdr:to>
    <xdr:pic>
      <xdr:nvPicPr>
        <xdr:cNvPr id="16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565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1618</xdr:row>
      <xdr:rowOff>0</xdr:rowOff>
    </xdr:from>
    <xdr:to>
      <xdr:col>1</xdr:col>
      <xdr:colOff>152400</xdr:colOff>
      <xdr:row>1618</xdr:row>
      <xdr:rowOff>133350</xdr:rowOff>
    </xdr:to>
    <xdr:pic>
      <xdr:nvPicPr>
        <xdr:cNvPr id="16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582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1619</xdr:row>
      <xdr:rowOff>0</xdr:rowOff>
    </xdr:from>
    <xdr:to>
      <xdr:col>1</xdr:col>
      <xdr:colOff>152400</xdr:colOff>
      <xdr:row>1619</xdr:row>
      <xdr:rowOff>133350</xdr:rowOff>
    </xdr:to>
    <xdr:pic>
      <xdr:nvPicPr>
        <xdr:cNvPr id="16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599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1620</xdr:row>
      <xdr:rowOff>0</xdr:rowOff>
    </xdr:from>
    <xdr:to>
      <xdr:col>1</xdr:col>
      <xdr:colOff>152400</xdr:colOff>
      <xdr:row>1620</xdr:row>
      <xdr:rowOff>133350</xdr:rowOff>
    </xdr:to>
    <xdr:pic>
      <xdr:nvPicPr>
        <xdr:cNvPr id="16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616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1621</xdr:row>
      <xdr:rowOff>0</xdr:rowOff>
    </xdr:from>
    <xdr:to>
      <xdr:col>1</xdr:col>
      <xdr:colOff>152400</xdr:colOff>
      <xdr:row>1621</xdr:row>
      <xdr:rowOff>133350</xdr:rowOff>
    </xdr:to>
    <xdr:pic>
      <xdr:nvPicPr>
        <xdr:cNvPr id="16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633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1622</xdr:row>
      <xdr:rowOff>0</xdr:rowOff>
    </xdr:from>
    <xdr:to>
      <xdr:col>1</xdr:col>
      <xdr:colOff>152400</xdr:colOff>
      <xdr:row>1622</xdr:row>
      <xdr:rowOff>133350</xdr:rowOff>
    </xdr:to>
    <xdr:pic>
      <xdr:nvPicPr>
        <xdr:cNvPr id="16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651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1623</xdr:row>
      <xdr:rowOff>0</xdr:rowOff>
    </xdr:from>
    <xdr:to>
      <xdr:col>1</xdr:col>
      <xdr:colOff>152400</xdr:colOff>
      <xdr:row>1623</xdr:row>
      <xdr:rowOff>133350</xdr:rowOff>
    </xdr:to>
    <xdr:pic>
      <xdr:nvPicPr>
        <xdr:cNvPr id="16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66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1624</xdr:row>
      <xdr:rowOff>0</xdr:rowOff>
    </xdr:from>
    <xdr:to>
      <xdr:col>1</xdr:col>
      <xdr:colOff>152400</xdr:colOff>
      <xdr:row>1624</xdr:row>
      <xdr:rowOff>133350</xdr:rowOff>
    </xdr:to>
    <xdr:pic>
      <xdr:nvPicPr>
        <xdr:cNvPr id="16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685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1625</xdr:row>
      <xdr:rowOff>0</xdr:rowOff>
    </xdr:from>
    <xdr:to>
      <xdr:col>1</xdr:col>
      <xdr:colOff>152400</xdr:colOff>
      <xdr:row>1625</xdr:row>
      <xdr:rowOff>133350</xdr:rowOff>
    </xdr:to>
    <xdr:pic>
      <xdr:nvPicPr>
        <xdr:cNvPr id="16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702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1626</xdr:row>
      <xdr:rowOff>0</xdr:rowOff>
    </xdr:from>
    <xdr:to>
      <xdr:col>1</xdr:col>
      <xdr:colOff>152400</xdr:colOff>
      <xdr:row>1626</xdr:row>
      <xdr:rowOff>133350</xdr:rowOff>
    </xdr:to>
    <xdr:pic>
      <xdr:nvPicPr>
        <xdr:cNvPr id="16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719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1627</xdr:row>
      <xdr:rowOff>0</xdr:rowOff>
    </xdr:from>
    <xdr:to>
      <xdr:col>1</xdr:col>
      <xdr:colOff>152400</xdr:colOff>
      <xdr:row>1627</xdr:row>
      <xdr:rowOff>133350</xdr:rowOff>
    </xdr:to>
    <xdr:pic>
      <xdr:nvPicPr>
        <xdr:cNvPr id="16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736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1628</xdr:row>
      <xdr:rowOff>0</xdr:rowOff>
    </xdr:from>
    <xdr:to>
      <xdr:col>1</xdr:col>
      <xdr:colOff>152400</xdr:colOff>
      <xdr:row>1628</xdr:row>
      <xdr:rowOff>133350</xdr:rowOff>
    </xdr:to>
    <xdr:pic>
      <xdr:nvPicPr>
        <xdr:cNvPr id="16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753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1629</xdr:row>
      <xdr:rowOff>0</xdr:rowOff>
    </xdr:from>
    <xdr:to>
      <xdr:col>1</xdr:col>
      <xdr:colOff>152400</xdr:colOff>
      <xdr:row>1629</xdr:row>
      <xdr:rowOff>133350</xdr:rowOff>
    </xdr:to>
    <xdr:pic>
      <xdr:nvPicPr>
        <xdr:cNvPr id="16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771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1630</xdr:row>
      <xdr:rowOff>0</xdr:rowOff>
    </xdr:from>
    <xdr:to>
      <xdr:col>1</xdr:col>
      <xdr:colOff>152400</xdr:colOff>
      <xdr:row>1630</xdr:row>
      <xdr:rowOff>133350</xdr:rowOff>
    </xdr:to>
    <xdr:pic>
      <xdr:nvPicPr>
        <xdr:cNvPr id="16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788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1631</xdr:row>
      <xdr:rowOff>0</xdr:rowOff>
    </xdr:from>
    <xdr:to>
      <xdr:col>1</xdr:col>
      <xdr:colOff>152400</xdr:colOff>
      <xdr:row>1631</xdr:row>
      <xdr:rowOff>133350</xdr:rowOff>
    </xdr:to>
    <xdr:pic>
      <xdr:nvPicPr>
        <xdr:cNvPr id="16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805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1632</xdr:row>
      <xdr:rowOff>0</xdr:rowOff>
    </xdr:from>
    <xdr:to>
      <xdr:col>1</xdr:col>
      <xdr:colOff>152400</xdr:colOff>
      <xdr:row>1632</xdr:row>
      <xdr:rowOff>133350</xdr:rowOff>
    </xdr:to>
    <xdr:pic>
      <xdr:nvPicPr>
        <xdr:cNvPr id="16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822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1633</xdr:row>
      <xdr:rowOff>0</xdr:rowOff>
    </xdr:from>
    <xdr:to>
      <xdr:col>1</xdr:col>
      <xdr:colOff>152400</xdr:colOff>
      <xdr:row>1633</xdr:row>
      <xdr:rowOff>133350</xdr:rowOff>
    </xdr:to>
    <xdr:pic>
      <xdr:nvPicPr>
        <xdr:cNvPr id="16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83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1634</xdr:row>
      <xdr:rowOff>0</xdr:rowOff>
    </xdr:from>
    <xdr:to>
      <xdr:col>1</xdr:col>
      <xdr:colOff>152400</xdr:colOff>
      <xdr:row>1634</xdr:row>
      <xdr:rowOff>133350</xdr:rowOff>
    </xdr:to>
    <xdr:pic>
      <xdr:nvPicPr>
        <xdr:cNvPr id="16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856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1635</xdr:row>
      <xdr:rowOff>0</xdr:rowOff>
    </xdr:from>
    <xdr:to>
      <xdr:col>1</xdr:col>
      <xdr:colOff>152400</xdr:colOff>
      <xdr:row>1635</xdr:row>
      <xdr:rowOff>133350</xdr:rowOff>
    </xdr:to>
    <xdr:pic>
      <xdr:nvPicPr>
        <xdr:cNvPr id="16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873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1636</xdr:row>
      <xdr:rowOff>0</xdr:rowOff>
    </xdr:from>
    <xdr:to>
      <xdr:col>1</xdr:col>
      <xdr:colOff>152400</xdr:colOff>
      <xdr:row>1636</xdr:row>
      <xdr:rowOff>133350</xdr:rowOff>
    </xdr:to>
    <xdr:pic>
      <xdr:nvPicPr>
        <xdr:cNvPr id="16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891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1637</xdr:row>
      <xdr:rowOff>0</xdr:rowOff>
    </xdr:from>
    <xdr:to>
      <xdr:col>1</xdr:col>
      <xdr:colOff>152400</xdr:colOff>
      <xdr:row>1637</xdr:row>
      <xdr:rowOff>133350</xdr:rowOff>
    </xdr:to>
    <xdr:pic>
      <xdr:nvPicPr>
        <xdr:cNvPr id="16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908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1638</xdr:row>
      <xdr:rowOff>0</xdr:rowOff>
    </xdr:from>
    <xdr:to>
      <xdr:col>1</xdr:col>
      <xdr:colOff>152400</xdr:colOff>
      <xdr:row>1638</xdr:row>
      <xdr:rowOff>133350</xdr:rowOff>
    </xdr:to>
    <xdr:pic>
      <xdr:nvPicPr>
        <xdr:cNvPr id="16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925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1639</xdr:row>
      <xdr:rowOff>0</xdr:rowOff>
    </xdr:from>
    <xdr:to>
      <xdr:col>1</xdr:col>
      <xdr:colOff>152400</xdr:colOff>
      <xdr:row>1639</xdr:row>
      <xdr:rowOff>133350</xdr:rowOff>
    </xdr:to>
    <xdr:pic>
      <xdr:nvPicPr>
        <xdr:cNvPr id="16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942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1640</xdr:row>
      <xdr:rowOff>0</xdr:rowOff>
    </xdr:from>
    <xdr:to>
      <xdr:col>1</xdr:col>
      <xdr:colOff>152400</xdr:colOff>
      <xdr:row>1640</xdr:row>
      <xdr:rowOff>133350</xdr:rowOff>
    </xdr:to>
    <xdr:pic>
      <xdr:nvPicPr>
        <xdr:cNvPr id="16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959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1641</xdr:row>
      <xdr:rowOff>0</xdr:rowOff>
    </xdr:from>
    <xdr:to>
      <xdr:col>1</xdr:col>
      <xdr:colOff>152400</xdr:colOff>
      <xdr:row>1641</xdr:row>
      <xdr:rowOff>133350</xdr:rowOff>
    </xdr:to>
    <xdr:pic>
      <xdr:nvPicPr>
        <xdr:cNvPr id="16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976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1642</xdr:row>
      <xdr:rowOff>0</xdr:rowOff>
    </xdr:from>
    <xdr:to>
      <xdr:col>1</xdr:col>
      <xdr:colOff>152400</xdr:colOff>
      <xdr:row>1642</xdr:row>
      <xdr:rowOff>133350</xdr:rowOff>
    </xdr:to>
    <xdr:pic>
      <xdr:nvPicPr>
        <xdr:cNvPr id="16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7993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1643</xdr:row>
      <xdr:rowOff>0</xdr:rowOff>
    </xdr:from>
    <xdr:to>
      <xdr:col>1</xdr:col>
      <xdr:colOff>152400</xdr:colOff>
      <xdr:row>1643</xdr:row>
      <xdr:rowOff>133350</xdr:rowOff>
    </xdr:to>
    <xdr:pic>
      <xdr:nvPicPr>
        <xdr:cNvPr id="16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01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1644</xdr:row>
      <xdr:rowOff>0</xdr:rowOff>
    </xdr:from>
    <xdr:to>
      <xdr:col>1</xdr:col>
      <xdr:colOff>152400</xdr:colOff>
      <xdr:row>1644</xdr:row>
      <xdr:rowOff>133350</xdr:rowOff>
    </xdr:to>
    <xdr:pic>
      <xdr:nvPicPr>
        <xdr:cNvPr id="16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028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1645</xdr:row>
      <xdr:rowOff>0</xdr:rowOff>
    </xdr:from>
    <xdr:to>
      <xdr:col>1</xdr:col>
      <xdr:colOff>152400</xdr:colOff>
      <xdr:row>1645</xdr:row>
      <xdr:rowOff>133350</xdr:rowOff>
    </xdr:to>
    <xdr:pic>
      <xdr:nvPicPr>
        <xdr:cNvPr id="16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045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1646</xdr:row>
      <xdr:rowOff>0</xdr:rowOff>
    </xdr:from>
    <xdr:to>
      <xdr:col>1</xdr:col>
      <xdr:colOff>152400</xdr:colOff>
      <xdr:row>1646</xdr:row>
      <xdr:rowOff>133350</xdr:rowOff>
    </xdr:to>
    <xdr:pic>
      <xdr:nvPicPr>
        <xdr:cNvPr id="16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062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1647</xdr:row>
      <xdr:rowOff>0</xdr:rowOff>
    </xdr:from>
    <xdr:to>
      <xdr:col>1</xdr:col>
      <xdr:colOff>152400</xdr:colOff>
      <xdr:row>1647</xdr:row>
      <xdr:rowOff>133350</xdr:rowOff>
    </xdr:to>
    <xdr:pic>
      <xdr:nvPicPr>
        <xdr:cNvPr id="16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079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1648</xdr:row>
      <xdr:rowOff>0</xdr:rowOff>
    </xdr:from>
    <xdr:to>
      <xdr:col>1</xdr:col>
      <xdr:colOff>152400</xdr:colOff>
      <xdr:row>1648</xdr:row>
      <xdr:rowOff>133350</xdr:rowOff>
    </xdr:to>
    <xdr:pic>
      <xdr:nvPicPr>
        <xdr:cNvPr id="16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096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1649</xdr:row>
      <xdr:rowOff>0</xdr:rowOff>
    </xdr:from>
    <xdr:to>
      <xdr:col>1</xdr:col>
      <xdr:colOff>152400</xdr:colOff>
      <xdr:row>1649</xdr:row>
      <xdr:rowOff>133350</xdr:rowOff>
    </xdr:to>
    <xdr:pic>
      <xdr:nvPicPr>
        <xdr:cNvPr id="16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113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1650</xdr:row>
      <xdr:rowOff>0</xdr:rowOff>
    </xdr:from>
    <xdr:to>
      <xdr:col>1</xdr:col>
      <xdr:colOff>152400</xdr:colOff>
      <xdr:row>1650</xdr:row>
      <xdr:rowOff>133350</xdr:rowOff>
    </xdr:to>
    <xdr:pic>
      <xdr:nvPicPr>
        <xdr:cNvPr id="16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131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1651</xdr:row>
      <xdr:rowOff>0</xdr:rowOff>
    </xdr:from>
    <xdr:to>
      <xdr:col>1</xdr:col>
      <xdr:colOff>152400</xdr:colOff>
      <xdr:row>1651</xdr:row>
      <xdr:rowOff>133350</xdr:rowOff>
    </xdr:to>
    <xdr:pic>
      <xdr:nvPicPr>
        <xdr:cNvPr id="16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148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1652</xdr:row>
      <xdr:rowOff>0</xdr:rowOff>
    </xdr:from>
    <xdr:to>
      <xdr:col>1</xdr:col>
      <xdr:colOff>152400</xdr:colOff>
      <xdr:row>1652</xdr:row>
      <xdr:rowOff>133350</xdr:rowOff>
    </xdr:to>
    <xdr:pic>
      <xdr:nvPicPr>
        <xdr:cNvPr id="16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165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1653</xdr:row>
      <xdr:rowOff>0</xdr:rowOff>
    </xdr:from>
    <xdr:to>
      <xdr:col>1</xdr:col>
      <xdr:colOff>152400</xdr:colOff>
      <xdr:row>1653</xdr:row>
      <xdr:rowOff>133350</xdr:rowOff>
    </xdr:to>
    <xdr:pic>
      <xdr:nvPicPr>
        <xdr:cNvPr id="16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18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1654</xdr:row>
      <xdr:rowOff>0</xdr:rowOff>
    </xdr:from>
    <xdr:to>
      <xdr:col>1</xdr:col>
      <xdr:colOff>152400</xdr:colOff>
      <xdr:row>1654</xdr:row>
      <xdr:rowOff>133350</xdr:rowOff>
    </xdr:to>
    <xdr:pic>
      <xdr:nvPicPr>
        <xdr:cNvPr id="16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199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1655</xdr:row>
      <xdr:rowOff>0</xdr:rowOff>
    </xdr:from>
    <xdr:to>
      <xdr:col>1</xdr:col>
      <xdr:colOff>152400</xdr:colOff>
      <xdr:row>1655</xdr:row>
      <xdr:rowOff>133350</xdr:rowOff>
    </xdr:to>
    <xdr:pic>
      <xdr:nvPicPr>
        <xdr:cNvPr id="16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216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1656</xdr:row>
      <xdr:rowOff>0</xdr:rowOff>
    </xdr:from>
    <xdr:to>
      <xdr:col>1</xdr:col>
      <xdr:colOff>152400</xdr:colOff>
      <xdr:row>1656</xdr:row>
      <xdr:rowOff>133350</xdr:rowOff>
    </xdr:to>
    <xdr:pic>
      <xdr:nvPicPr>
        <xdr:cNvPr id="16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234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1657</xdr:row>
      <xdr:rowOff>0</xdr:rowOff>
    </xdr:from>
    <xdr:to>
      <xdr:col>1</xdr:col>
      <xdr:colOff>152400</xdr:colOff>
      <xdr:row>1657</xdr:row>
      <xdr:rowOff>133350</xdr:rowOff>
    </xdr:to>
    <xdr:pic>
      <xdr:nvPicPr>
        <xdr:cNvPr id="16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251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1658</xdr:row>
      <xdr:rowOff>0</xdr:rowOff>
    </xdr:from>
    <xdr:to>
      <xdr:col>1</xdr:col>
      <xdr:colOff>152400</xdr:colOff>
      <xdr:row>1658</xdr:row>
      <xdr:rowOff>133350</xdr:rowOff>
    </xdr:to>
    <xdr:pic>
      <xdr:nvPicPr>
        <xdr:cNvPr id="16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268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1659</xdr:row>
      <xdr:rowOff>0</xdr:rowOff>
    </xdr:from>
    <xdr:to>
      <xdr:col>1</xdr:col>
      <xdr:colOff>152400</xdr:colOff>
      <xdr:row>1659</xdr:row>
      <xdr:rowOff>133350</xdr:rowOff>
    </xdr:to>
    <xdr:pic>
      <xdr:nvPicPr>
        <xdr:cNvPr id="16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285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1660</xdr:row>
      <xdr:rowOff>0</xdr:rowOff>
    </xdr:from>
    <xdr:to>
      <xdr:col>1</xdr:col>
      <xdr:colOff>152400</xdr:colOff>
      <xdr:row>1660</xdr:row>
      <xdr:rowOff>133350</xdr:rowOff>
    </xdr:to>
    <xdr:pic>
      <xdr:nvPicPr>
        <xdr:cNvPr id="16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302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1661</xdr:row>
      <xdr:rowOff>0</xdr:rowOff>
    </xdr:from>
    <xdr:to>
      <xdr:col>1</xdr:col>
      <xdr:colOff>152400</xdr:colOff>
      <xdr:row>1661</xdr:row>
      <xdr:rowOff>133350</xdr:rowOff>
    </xdr:to>
    <xdr:pic>
      <xdr:nvPicPr>
        <xdr:cNvPr id="16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319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1662</xdr:row>
      <xdr:rowOff>0</xdr:rowOff>
    </xdr:from>
    <xdr:to>
      <xdr:col>1</xdr:col>
      <xdr:colOff>152400</xdr:colOff>
      <xdr:row>1662</xdr:row>
      <xdr:rowOff>133350</xdr:rowOff>
    </xdr:to>
    <xdr:pic>
      <xdr:nvPicPr>
        <xdr:cNvPr id="16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336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1663</xdr:row>
      <xdr:rowOff>0</xdr:rowOff>
    </xdr:from>
    <xdr:to>
      <xdr:col>1</xdr:col>
      <xdr:colOff>152400</xdr:colOff>
      <xdr:row>1663</xdr:row>
      <xdr:rowOff>133350</xdr:rowOff>
    </xdr:to>
    <xdr:pic>
      <xdr:nvPicPr>
        <xdr:cNvPr id="16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35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1664</xdr:row>
      <xdr:rowOff>0</xdr:rowOff>
    </xdr:from>
    <xdr:to>
      <xdr:col>1</xdr:col>
      <xdr:colOff>152400</xdr:colOff>
      <xdr:row>1664</xdr:row>
      <xdr:rowOff>133350</xdr:rowOff>
    </xdr:to>
    <xdr:pic>
      <xdr:nvPicPr>
        <xdr:cNvPr id="16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371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1665</xdr:row>
      <xdr:rowOff>0</xdr:rowOff>
    </xdr:from>
    <xdr:to>
      <xdr:col>1</xdr:col>
      <xdr:colOff>152400</xdr:colOff>
      <xdr:row>1665</xdr:row>
      <xdr:rowOff>133350</xdr:rowOff>
    </xdr:to>
    <xdr:pic>
      <xdr:nvPicPr>
        <xdr:cNvPr id="16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388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1666</xdr:row>
      <xdr:rowOff>0</xdr:rowOff>
    </xdr:from>
    <xdr:to>
      <xdr:col>1</xdr:col>
      <xdr:colOff>152400</xdr:colOff>
      <xdr:row>1666</xdr:row>
      <xdr:rowOff>133350</xdr:rowOff>
    </xdr:to>
    <xdr:pic>
      <xdr:nvPicPr>
        <xdr:cNvPr id="16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405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1667</xdr:row>
      <xdr:rowOff>0</xdr:rowOff>
    </xdr:from>
    <xdr:to>
      <xdr:col>1</xdr:col>
      <xdr:colOff>152400</xdr:colOff>
      <xdr:row>1667</xdr:row>
      <xdr:rowOff>133350</xdr:rowOff>
    </xdr:to>
    <xdr:pic>
      <xdr:nvPicPr>
        <xdr:cNvPr id="16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422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1668</xdr:row>
      <xdr:rowOff>0</xdr:rowOff>
    </xdr:from>
    <xdr:to>
      <xdr:col>1</xdr:col>
      <xdr:colOff>152400</xdr:colOff>
      <xdr:row>1668</xdr:row>
      <xdr:rowOff>133350</xdr:rowOff>
    </xdr:to>
    <xdr:pic>
      <xdr:nvPicPr>
        <xdr:cNvPr id="16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439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1669</xdr:row>
      <xdr:rowOff>0</xdr:rowOff>
    </xdr:from>
    <xdr:to>
      <xdr:col>1</xdr:col>
      <xdr:colOff>152400</xdr:colOff>
      <xdr:row>1669</xdr:row>
      <xdr:rowOff>133350</xdr:rowOff>
    </xdr:to>
    <xdr:pic>
      <xdr:nvPicPr>
        <xdr:cNvPr id="16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456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1670</xdr:row>
      <xdr:rowOff>0</xdr:rowOff>
    </xdr:from>
    <xdr:to>
      <xdr:col>1</xdr:col>
      <xdr:colOff>152400</xdr:colOff>
      <xdr:row>1670</xdr:row>
      <xdr:rowOff>133350</xdr:rowOff>
    </xdr:to>
    <xdr:pic>
      <xdr:nvPicPr>
        <xdr:cNvPr id="16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474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1671</xdr:row>
      <xdr:rowOff>0</xdr:rowOff>
    </xdr:from>
    <xdr:to>
      <xdr:col>1</xdr:col>
      <xdr:colOff>152400</xdr:colOff>
      <xdr:row>1671</xdr:row>
      <xdr:rowOff>133350</xdr:rowOff>
    </xdr:to>
    <xdr:pic>
      <xdr:nvPicPr>
        <xdr:cNvPr id="16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491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1672</xdr:row>
      <xdr:rowOff>0</xdr:rowOff>
    </xdr:from>
    <xdr:to>
      <xdr:col>1</xdr:col>
      <xdr:colOff>152400</xdr:colOff>
      <xdr:row>1672</xdr:row>
      <xdr:rowOff>133350</xdr:rowOff>
    </xdr:to>
    <xdr:pic>
      <xdr:nvPicPr>
        <xdr:cNvPr id="16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508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1673</xdr:row>
      <xdr:rowOff>0</xdr:rowOff>
    </xdr:from>
    <xdr:to>
      <xdr:col>1</xdr:col>
      <xdr:colOff>152400</xdr:colOff>
      <xdr:row>1673</xdr:row>
      <xdr:rowOff>133350</xdr:rowOff>
    </xdr:to>
    <xdr:pic>
      <xdr:nvPicPr>
        <xdr:cNvPr id="16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52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1674</xdr:row>
      <xdr:rowOff>0</xdr:rowOff>
    </xdr:from>
    <xdr:to>
      <xdr:col>1</xdr:col>
      <xdr:colOff>152400</xdr:colOff>
      <xdr:row>1674</xdr:row>
      <xdr:rowOff>133350</xdr:rowOff>
    </xdr:to>
    <xdr:pic>
      <xdr:nvPicPr>
        <xdr:cNvPr id="16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542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1675</xdr:row>
      <xdr:rowOff>0</xdr:rowOff>
    </xdr:from>
    <xdr:to>
      <xdr:col>1</xdr:col>
      <xdr:colOff>152400</xdr:colOff>
      <xdr:row>1675</xdr:row>
      <xdr:rowOff>133350</xdr:rowOff>
    </xdr:to>
    <xdr:pic>
      <xdr:nvPicPr>
        <xdr:cNvPr id="16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559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1676</xdr:row>
      <xdr:rowOff>0</xdr:rowOff>
    </xdr:from>
    <xdr:to>
      <xdr:col>1</xdr:col>
      <xdr:colOff>152400</xdr:colOff>
      <xdr:row>1676</xdr:row>
      <xdr:rowOff>133350</xdr:rowOff>
    </xdr:to>
    <xdr:pic>
      <xdr:nvPicPr>
        <xdr:cNvPr id="16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576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1677</xdr:row>
      <xdr:rowOff>0</xdr:rowOff>
    </xdr:from>
    <xdr:to>
      <xdr:col>1</xdr:col>
      <xdr:colOff>152400</xdr:colOff>
      <xdr:row>1677</xdr:row>
      <xdr:rowOff>133350</xdr:rowOff>
    </xdr:to>
    <xdr:pic>
      <xdr:nvPicPr>
        <xdr:cNvPr id="16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594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1678</xdr:row>
      <xdr:rowOff>0</xdr:rowOff>
    </xdr:from>
    <xdr:to>
      <xdr:col>1</xdr:col>
      <xdr:colOff>152400</xdr:colOff>
      <xdr:row>1678</xdr:row>
      <xdr:rowOff>133350</xdr:rowOff>
    </xdr:to>
    <xdr:pic>
      <xdr:nvPicPr>
        <xdr:cNvPr id="16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611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1679</xdr:row>
      <xdr:rowOff>0</xdr:rowOff>
    </xdr:from>
    <xdr:to>
      <xdr:col>1</xdr:col>
      <xdr:colOff>152400</xdr:colOff>
      <xdr:row>1679</xdr:row>
      <xdr:rowOff>133350</xdr:rowOff>
    </xdr:to>
    <xdr:pic>
      <xdr:nvPicPr>
        <xdr:cNvPr id="16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628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1680</xdr:row>
      <xdr:rowOff>0</xdr:rowOff>
    </xdr:from>
    <xdr:to>
      <xdr:col>1</xdr:col>
      <xdr:colOff>152400</xdr:colOff>
      <xdr:row>1680</xdr:row>
      <xdr:rowOff>133350</xdr:rowOff>
    </xdr:to>
    <xdr:pic>
      <xdr:nvPicPr>
        <xdr:cNvPr id="16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645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1681</xdr:row>
      <xdr:rowOff>0</xdr:rowOff>
    </xdr:from>
    <xdr:to>
      <xdr:col>1</xdr:col>
      <xdr:colOff>152400</xdr:colOff>
      <xdr:row>1681</xdr:row>
      <xdr:rowOff>133350</xdr:rowOff>
    </xdr:to>
    <xdr:pic>
      <xdr:nvPicPr>
        <xdr:cNvPr id="16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662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1682</xdr:row>
      <xdr:rowOff>0</xdr:rowOff>
    </xdr:from>
    <xdr:to>
      <xdr:col>1</xdr:col>
      <xdr:colOff>152400</xdr:colOff>
      <xdr:row>1682</xdr:row>
      <xdr:rowOff>133350</xdr:rowOff>
    </xdr:to>
    <xdr:pic>
      <xdr:nvPicPr>
        <xdr:cNvPr id="16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679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1683</xdr:row>
      <xdr:rowOff>0</xdr:rowOff>
    </xdr:from>
    <xdr:to>
      <xdr:col>1</xdr:col>
      <xdr:colOff>152400</xdr:colOff>
      <xdr:row>1683</xdr:row>
      <xdr:rowOff>133350</xdr:rowOff>
    </xdr:to>
    <xdr:pic>
      <xdr:nvPicPr>
        <xdr:cNvPr id="16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69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1684</xdr:row>
      <xdr:rowOff>0</xdr:rowOff>
    </xdr:from>
    <xdr:to>
      <xdr:col>1</xdr:col>
      <xdr:colOff>152400</xdr:colOff>
      <xdr:row>1684</xdr:row>
      <xdr:rowOff>133350</xdr:rowOff>
    </xdr:to>
    <xdr:pic>
      <xdr:nvPicPr>
        <xdr:cNvPr id="16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714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1685</xdr:row>
      <xdr:rowOff>0</xdr:rowOff>
    </xdr:from>
    <xdr:to>
      <xdr:col>1</xdr:col>
      <xdr:colOff>152400</xdr:colOff>
      <xdr:row>1685</xdr:row>
      <xdr:rowOff>133350</xdr:rowOff>
    </xdr:to>
    <xdr:pic>
      <xdr:nvPicPr>
        <xdr:cNvPr id="16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731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1686</xdr:row>
      <xdr:rowOff>0</xdr:rowOff>
    </xdr:from>
    <xdr:to>
      <xdr:col>1</xdr:col>
      <xdr:colOff>152400</xdr:colOff>
      <xdr:row>1686</xdr:row>
      <xdr:rowOff>133350</xdr:rowOff>
    </xdr:to>
    <xdr:pic>
      <xdr:nvPicPr>
        <xdr:cNvPr id="16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748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1687</xdr:row>
      <xdr:rowOff>0</xdr:rowOff>
    </xdr:from>
    <xdr:to>
      <xdr:col>1</xdr:col>
      <xdr:colOff>152400</xdr:colOff>
      <xdr:row>1687</xdr:row>
      <xdr:rowOff>133350</xdr:rowOff>
    </xdr:to>
    <xdr:pic>
      <xdr:nvPicPr>
        <xdr:cNvPr id="16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765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1688</xdr:row>
      <xdr:rowOff>0</xdr:rowOff>
    </xdr:from>
    <xdr:to>
      <xdr:col>1</xdr:col>
      <xdr:colOff>152400</xdr:colOff>
      <xdr:row>1688</xdr:row>
      <xdr:rowOff>133350</xdr:rowOff>
    </xdr:to>
    <xdr:pic>
      <xdr:nvPicPr>
        <xdr:cNvPr id="16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782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1689</xdr:row>
      <xdr:rowOff>0</xdr:rowOff>
    </xdr:from>
    <xdr:to>
      <xdr:col>1</xdr:col>
      <xdr:colOff>152400</xdr:colOff>
      <xdr:row>1689</xdr:row>
      <xdr:rowOff>133350</xdr:rowOff>
    </xdr:to>
    <xdr:pic>
      <xdr:nvPicPr>
        <xdr:cNvPr id="16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799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1690</xdr:row>
      <xdr:rowOff>0</xdr:rowOff>
    </xdr:from>
    <xdr:to>
      <xdr:col>1</xdr:col>
      <xdr:colOff>152400</xdr:colOff>
      <xdr:row>1690</xdr:row>
      <xdr:rowOff>133350</xdr:rowOff>
    </xdr:to>
    <xdr:pic>
      <xdr:nvPicPr>
        <xdr:cNvPr id="16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816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1691</xdr:row>
      <xdr:rowOff>0</xdr:rowOff>
    </xdr:from>
    <xdr:to>
      <xdr:col>1</xdr:col>
      <xdr:colOff>152400</xdr:colOff>
      <xdr:row>1691</xdr:row>
      <xdr:rowOff>133350</xdr:rowOff>
    </xdr:to>
    <xdr:pic>
      <xdr:nvPicPr>
        <xdr:cNvPr id="16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834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1692</xdr:row>
      <xdr:rowOff>0</xdr:rowOff>
    </xdr:from>
    <xdr:to>
      <xdr:col>1</xdr:col>
      <xdr:colOff>152400</xdr:colOff>
      <xdr:row>1692</xdr:row>
      <xdr:rowOff>133350</xdr:rowOff>
    </xdr:to>
    <xdr:pic>
      <xdr:nvPicPr>
        <xdr:cNvPr id="16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851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1693</xdr:row>
      <xdr:rowOff>0</xdr:rowOff>
    </xdr:from>
    <xdr:to>
      <xdr:col>1</xdr:col>
      <xdr:colOff>152400</xdr:colOff>
      <xdr:row>1693</xdr:row>
      <xdr:rowOff>133350</xdr:rowOff>
    </xdr:to>
    <xdr:pic>
      <xdr:nvPicPr>
        <xdr:cNvPr id="16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86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1694</xdr:row>
      <xdr:rowOff>0</xdr:rowOff>
    </xdr:from>
    <xdr:to>
      <xdr:col>1</xdr:col>
      <xdr:colOff>152400</xdr:colOff>
      <xdr:row>1694</xdr:row>
      <xdr:rowOff>133350</xdr:rowOff>
    </xdr:to>
    <xdr:pic>
      <xdr:nvPicPr>
        <xdr:cNvPr id="16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885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1695</xdr:row>
      <xdr:rowOff>0</xdr:rowOff>
    </xdr:from>
    <xdr:to>
      <xdr:col>1</xdr:col>
      <xdr:colOff>152400</xdr:colOff>
      <xdr:row>1695</xdr:row>
      <xdr:rowOff>133350</xdr:rowOff>
    </xdr:to>
    <xdr:pic>
      <xdr:nvPicPr>
        <xdr:cNvPr id="16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902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1696</xdr:row>
      <xdr:rowOff>0</xdr:rowOff>
    </xdr:from>
    <xdr:to>
      <xdr:col>1</xdr:col>
      <xdr:colOff>152400</xdr:colOff>
      <xdr:row>1696</xdr:row>
      <xdr:rowOff>133350</xdr:rowOff>
    </xdr:to>
    <xdr:pic>
      <xdr:nvPicPr>
        <xdr:cNvPr id="16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919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1697</xdr:row>
      <xdr:rowOff>0</xdr:rowOff>
    </xdr:from>
    <xdr:to>
      <xdr:col>1</xdr:col>
      <xdr:colOff>152400</xdr:colOff>
      <xdr:row>1697</xdr:row>
      <xdr:rowOff>133350</xdr:rowOff>
    </xdr:to>
    <xdr:pic>
      <xdr:nvPicPr>
        <xdr:cNvPr id="16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936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1698</xdr:row>
      <xdr:rowOff>0</xdr:rowOff>
    </xdr:from>
    <xdr:to>
      <xdr:col>1</xdr:col>
      <xdr:colOff>152400</xdr:colOff>
      <xdr:row>1698</xdr:row>
      <xdr:rowOff>133350</xdr:rowOff>
    </xdr:to>
    <xdr:pic>
      <xdr:nvPicPr>
        <xdr:cNvPr id="16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954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1699</xdr:row>
      <xdr:rowOff>0</xdr:rowOff>
    </xdr:from>
    <xdr:to>
      <xdr:col>1</xdr:col>
      <xdr:colOff>152400</xdr:colOff>
      <xdr:row>1699</xdr:row>
      <xdr:rowOff>133350</xdr:rowOff>
    </xdr:to>
    <xdr:pic>
      <xdr:nvPicPr>
        <xdr:cNvPr id="17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971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1700</xdr:row>
      <xdr:rowOff>0</xdr:rowOff>
    </xdr:from>
    <xdr:to>
      <xdr:col>1</xdr:col>
      <xdr:colOff>152400</xdr:colOff>
      <xdr:row>1700</xdr:row>
      <xdr:rowOff>133350</xdr:rowOff>
    </xdr:to>
    <xdr:pic>
      <xdr:nvPicPr>
        <xdr:cNvPr id="17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8988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1701</xdr:row>
      <xdr:rowOff>0</xdr:rowOff>
    </xdr:from>
    <xdr:to>
      <xdr:col>1</xdr:col>
      <xdr:colOff>152400</xdr:colOff>
      <xdr:row>1701</xdr:row>
      <xdr:rowOff>133350</xdr:rowOff>
    </xdr:to>
    <xdr:pic>
      <xdr:nvPicPr>
        <xdr:cNvPr id="17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005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1702</xdr:row>
      <xdr:rowOff>0</xdr:rowOff>
    </xdr:from>
    <xdr:to>
      <xdr:col>1</xdr:col>
      <xdr:colOff>152400</xdr:colOff>
      <xdr:row>1702</xdr:row>
      <xdr:rowOff>133350</xdr:rowOff>
    </xdr:to>
    <xdr:pic>
      <xdr:nvPicPr>
        <xdr:cNvPr id="17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022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1703</xdr:row>
      <xdr:rowOff>0</xdr:rowOff>
    </xdr:from>
    <xdr:to>
      <xdr:col>1</xdr:col>
      <xdr:colOff>152400</xdr:colOff>
      <xdr:row>1703</xdr:row>
      <xdr:rowOff>133350</xdr:rowOff>
    </xdr:to>
    <xdr:pic>
      <xdr:nvPicPr>
        <xdr:cNvPr id="17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03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1704</xdr:row>
      <xdr:rowOff>0</xdr:rowOff>
    </xdr:from>
    <xdr:to>
      <xdr:col>1</xdr:col>
      <xdr:colOff>152400</xdr:colOff>
      <xdr:row>1704</xdr:row>
      <xdr:rowOff>133350</xdr:rowOff>
    </xdr:to>
    <xdr:pic>
      <xdr:nvPicPr>
        <xdr:cNvPr id="17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056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1705</xdr:row>
      <xdr:rowOff>0</xdr:rowOff>
    </xdr:from>
    <xdr:to>
      <xdr:col>1</xdr:col>
      <xdr:colOff>152400</xdr:colOff>
      <xdr:row>1705</xdr:row>
      <xdr:rowOff>133350</xdr:rowOff>
    </xdr:to>
    <xdr:pic>
      <xdr:nvPicPr>
        <xdr:cNvPr id="17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074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1706</xdr:row>
      <xdr:rowOff>0</xdr:rowOff>
    </xdr:from>
    <xdr:to>
      <xdr:col>1</xdr:col>
      <xdr:colOff>152400</xdr:colOff>
      <xdr:row>1706</xdr:row>
      <xdr:rowOff>133350</xdr:rowOff>
    </xdr:to>
    <xdr:pic>
      <xdr:nvPicPr>
        <xdr:cNvPr id="17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091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1707</xdr:row>
      <xdr:rowOff>0</xdr:rowOff>
    </xdr:from>
    <xdr:to>
      <xdr:col>1</xdr:col>
      <xdr:colOff>152400</xdr:colOff>
      <xdr:row>1707</xdr:row>
      <xdr:rowOff>133350</xdr:rowOff>
    </xdr:to>
    <xdr:pic>
      <xdr:nvPicPr>
        <xdr:cNvPr id="17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108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1708</xdr:row>
      <xdr:rowOff>0</xdr:rowOff>
    </xdr:from>
    <xdr:to>
      <xdr:col>1</xdr:col>
      <xdr:colOff>152400</xdr:colOff>
      <xdr:row>1708</xdr:row>
      <xdr:rowOff>133350</xdr:rowOff>
    </xdr:to>
    <xdr:pic>
      <xdr:nvPicPr>
        <xdr:cNvPr id="17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125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1709</xdr:row>
      <xdr:rowOff>0</xdr:rowOff>
    </xdr:from>
    <xdr:to>
      <xdr:col>1</xdr:col>
      <xdr:colOff>152400</xdr:colOff>
      <xdr:row>1709</xdr:row>
      <xdr:rowOff>133350</xdr:rowOff>
    </xdr:to>
    <xdr:pic>
      <xdr:nvPicPr>
        <xdr:cNvPr id="17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142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1710</xdr:row>
      <xdr:rowOff>0</xdr:rowOff>
    </xdr:from>
    <xdr:to>
      <xdr:col>1</xdr:col>
      <xdr:colOff>152400</xdr:colOff>
      <xdr:row>1710</xdr:row>
      <xdr:rowOff>133350</xdr:rowOff>
    </xdr:to>
    <xdr:pic>
      <xdr:nvPicPr>
        <xdr:cNvPr id="17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159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1711</xdr:row>
      <xdr:rowOff>0</xdr:rowOff>
    </xdr:from>
    <xdr:to>
      <xdr:col>1</xdr:col>
      <xdr:colOff>152400</xdr:colOff>
      <xdr:row>1711</xdr:row>
      <xdr:rowOff>133350</xdr:rowOff>
    </xdr:to>
    <xdr:pic>
      <xdr:nvPicPr>
        <xdr:cNvPr id="17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176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1712</xdr:row>
      <xdr:rowOff>0</xdr:rowOff>
    </xdr:from>
    <xdr:to>
      <xdr:col>1</xdr:col>
      <xdr:colOff>152400</xdr:colOff>
      <xdr:row>1712</xdr:row>
      <xdr:rowOff>133350</xdr:rowOff>
    </xdr:to>
    <xdr:pic>
      <xdr:nvPicPr>
        <xdr:cNvPr id="17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194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1713</xdr:row>
      <xdr:rowOff>0</xdr:rowOff>
    </xdr:from>
    <xdr:to>
      <xdr:col>1</xdr:col>
      <xdr:colOff>152400</xdr:colOff>
      <xdr:row>1713</xdr:row>
      <xdr:rowOff>133350</xdr:rowOff>
    </xdr:to>
    <xdr:pic>
      <xdr:nvPicPr>
        <xdr:cNvPr id="17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21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1714</xdr:row>
      <xdr:rowOff>0</xdr:rowOff>
    </xdr:from>
    <xdr:to>
      <xdr:col>1</xdr:col>
      <xdr:colOff>152400</xdr:colOff>
      <xdr:row>1714</xdr:row>
      <xdr:rowOff>133350</xdr:rowOff>
    </xdr:to>
    <xdr:pic>
      <xdr:nvPicPr>
        <xdr:cNvPr id="17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228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1715</xdr:row>
      <xdr:rowOff>0</xdr:rowOff>
    </xdr:from>
    <xdr:to>
      <xdr:col>1</xdr:col>
      <xdr:colOff>152400</xdr:colOff>
      <xdr:row>1715</xdr:row>
      <xdr:rowOff>133350</xdr:rowOff>
    </xdr:to>
    <xdr:pic>
      <xdr:nvPicPr>
        <xdr:cNvPr id="17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245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1716</xdr:row>
      <xdr:rowOff>0</xdr:rowOff>
    </xdr:from>
    <xdr:to>
      <xdr:col>1</xdr:col>
      <xdr:colOff>152400</xdr:colOff>
      <xdr:row>1716</xdr:row>
      <xdr:rowOff>133350</xdr:rowOff>
    </xdr:to>
    <xdr:pic>
      <xdr:nvPicPr>
        <xdr:cNvPr id="17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262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1717</xdr:row>
      <xdr:rowOff>0</xdr:rowOff>
    </xdr:from>
    <xdr:to>
      <xdr:col>1</xdr:col>
      <xdr:colOff>152400</xdr:colOff>
      <xdr:row>1717</xdr:row>
      <xdr:rowOff>133350</xdr:rowOff>
    </xdr:to>
    <xdr:pic>
      <xdr:nvPicPr>
        <xdr:cNvPr id="17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279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1718</xdr:row>
      <xdr:rowOff>0</xdr:rowOff>
    </xdr:from>
    <xdr:to>
      <xdr:col>1</xdr:col>
      <xdr:colOff>152400</xdr:colOff>
      <xdr:row>1718</xdr:row>
      <xdr:rowOff>133350</xdr:rowOff>
    </xdr:to>
    <xdr:pic>
      <xdr:nvPicPr>
        <xdr:cNvPr id="17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296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1719</xdr:row>
      <xdr:rowOff>0</xdr:rowOff>
    </xdr:from>
    <xdr:to>
      <xdr:col>1</xdr:col>
      <xdr:colOff>152400</xdr:colOff>
      <xdr:row>1719</xdr:row>
      <xdr:rowOff>133350</xdr:rowOff>
    </xdr:to>
    <xdr:pic>
      <xdr:nvPicPr>
        <xdr:cNvPr id="17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314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1720</xdr:row>
      <xdr:rowOff>0</xdr:rowOff>
    </xdr:from>
    <xdr:to>
      <xdr:col>1</xdr:col>
      <xdr:colOff>152400</xdr:colOff>
      <xdr:row>1720</xdr:row>
      <xdr:rowOff>133350</xdr:rowOff>
    </xdr:to>
    <xdr:pic>
      <xdr:nvPicPr>
        <xdr:cNvPr id="17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331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1721</xdr:row>
      <xdr:rowOff>0</xdr:rowOff>
    </xdr:from>
    <xdr:to>
      <xdr:col>1</xdr:col>
      <xdr:colOff>152400</xdr:colOff>
      <xdr:row>1721</xdr:row>
      <xdr:rowOff>133350</xdr:rowOff>
    </xdr:to>
    <xdr:pic>
      <xdr:nvPicPr>
        <xdr:cNvPr id="17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348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1722</xdr:row>
      <xdr:rowOff>0</xdr:rowOff>
    </xdr:from>
    <xdr:to>
      <xdr:col>1</xdr:col>
      <xdr:colOff>152400</xdr:colOff>
      <xdr:row>1722</xdr:row>
      <xdr:rowOff>133350</xdr:rowOff>
    </xdr:to>
    <xdr:pic>
      <xdr:nvPicPr>
        <xdr:cNvPr id="17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365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1723</xdr:row>
      <xdr:rowOff>0</xdr:rowOff>
    </xdr:from>
    <xdr:to>
      <xdr:col>1</xdr:col>
      <xdr:colOff>152400</xdr:colOff>
      <xdr:row>1723</xdr:row>
      <xdr:rowOff>133350</xdr:rowOff>
    </xdr:to>
    <xdr:pic>
      <xdr:nvPicPr>
        <xdr:cNvPr id="17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38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1724</xdr:row>
      <xdr:rowOff>0</xdr:rowOff>
    </xdr:from>
    <xdr:to>
      <xdr:col>1</xdr:col>
      <xdr:colOff>152400</xdr:colOff>
      <xdr:row>1724</xdr:row>
      <xdr:rowOff>133350</xdr:rowOff>
    </xdr:to>
    <xdr:pic>
      <xdr:nvPicPr>
        <xdr:cNvPr id="17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399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1725</xdr:row>
      <xdr:rowOff>0</xdr:rowOff>
    </xdr:from>
    <xdr:to>
      <xdr:col>1</xdr:col>
      <xdr:colOff>152400</xdr:colOff>
      <xdr:row>1725</xdr:row>
      <xdr:rowOff>133350</xdr:rowOff>
    </xdr:to>
    <xdr:pic>
      <xdr:nvPicPr>
        <xdr:cNvPr id="17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417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1726</xdr:row>
      <xdr:rowOff>0</xdr:rowOff>
    </xdr:from>
    <xdr:to>
      <xdr:col>1</xdr:col>
      <xdr:colOff>152400</xdr:colOff>
      <xdr:row>1726</xdr:row>
      <xdr:rowOff>133350</xdr:rowOff>
    </xdr:to>
    <xdr:pic>
      <xdr:nvPicPr>
        <xdr:cNvPr id="17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434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1727</xdr:row>
      <xdr:rowOff>0</xdr:rowOff>
    </xdr:from>
    <xdr:to>
      <xdr:col>1</xdr:col>
      <xdr:colOff>152400</xdr:colOff>
      <xdr:row>1727</xdr:row>
      <xdr:rowOff>133350</xdr:rowOff>
    </xdr:to>
    <xdr:pic>
      <xdr:nvPicPr>
        <xdr:cNvPr id="17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451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1728</xdr:row>
      <xdr:rowOff>0</xdr:rowOff>
    </xdr:from>
    <xdr:to>
      <xdr:col>1</xdr:col>
      <xdr:colOff>152400</xdr:colOff>
      <xdr:row>1728</xdr:row>
      <xdr:rowOff>133350</xdr:rowOff>
    </xdr:to>
    <xdr:pic>
      <xdr:nvPicPr>
        <xdr:cNvPr id="17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468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1729</xdr:row>
      <xdr:rowOff>0</xdr:rowOff>
    </xdr:from>
    <xdr:to>
      <xdr:col>1</xdr:col>
      <xdr:colOff>152400</xdr:colOff>
      <xdr:row>1729</xdr:row>
      <xdr:rowOff>133350</xdr:rowOff>
    </xdr:to>
    <xdr:pic>
      <xdr:nvPicPr>
        <xdr:cNvPr id="17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485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1730</xdr:row>
      <xdr:rowOff>0</xdr:rowOff>
    </xdr:from>
    <xdr:to>
      <xdr:col>1</xdr:col>
      <xdr:colOff>152400</xdr:colOff>
      <xdr:row>1730</xdr:row>
      <xdr:rowOff>133350</xdr:rowOff>
    </xdr:to>
    <xdr:pic>
      <xdr:nvPicPr>
        <xdr:cNvPr id="17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502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1731</xdr:row>
      <xdr:rowOff>0</xdr:rowOff>
    </xdr:from>
    <xdr:to>
      <xdr:col>1</xdr:col>
      <xdr:colOff>152400</xdr:colOff>
      <xdr:row>1731</xdr:row>
      <xdr:rowOff>133350</xdr:rowOff>
    </xdr:to>
    <xdr:pic>
      <xdr:nvPicPr>
        <xdr:cNvPr id="17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519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1732</xdr:row>
      <xdr:rowOff>0</xdr:rowOff>
    </xdr:from>
    <xdr:to>
      <xdr:col>1</xdr:col>
      <xdr:colOff>152400</xdr:colOff>
      <xdr:row>1732</xdr:row>
      <xdr:rowOff>133350</xdr:rowOff>
    </xdr:to>
    <xdr:pic>
      <xdr:nvPicPr>
        <xdr:cNvPr id="17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537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1733</xdr:row>
      <xdr:rowOff>0</xdr:rowOff>
    </xdr:from>
    <xdr:to>
      <xdr:col>1</xdr:col>
      <xdr:colOff>152400</xdr:colOff>
      <xdr:row>1733</xdr:row>
      <xdr:rowOff>133350</xdr:rowOff>
    </xdr:to>
    <xdr:pic>
      <xdr:nvPicPr>
        <xdr:cNvPr id="17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55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1734</xdr:row>
      <xdr:rowOff>0</xdr:rowOff>
    </xdr:from>
    <xdr:to>
      <xdr:col>1</xdr:col>
      <xdr:colOff>152400</xdr:colOff>
      <xdr:row>1734</xdr:row>
      <xdr:rowOff>133350</xdr:rowOff>
    </xdr:to>
    <xdr:pic>
      <xdr:nvPicPr>
        <xdr:cNvPr id="17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571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1735</xdr:row>
      <xdr:rowOff>0</xdr:rowOff>
    </xdr:from>
    <xdr:to>
      <xdr:col>1</xdr:col>
      <xdr:colOff>152400</xdr:colOff>
      <xdr:row>1735</xdr:row>
      <xdr:rowOff>133350</xdr:rowOff>
    </xdr:to>
    <xdr:pic>
      <xdr:nvPicPr>
        <xdr:cNvPr id="17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588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1736</xdr:row>
      <xdr:rowOff>0</xdr:rowOff>
    </xdr:from>
    <xdr:to>
      <xdr:col>1</xdr:col>
      <xdr:colOff>152400</xdr:colOff>
      <xdr:row>1736</xdr:row>
      <xdr:rowOff>133350</xdr:rowOff>
    </xdr:to>
    <xdr:pic>
      <xdr:nvPicPr>
        <xdr:cNvPr id="17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605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1737</xdr:row>
      <xdr:rowOff>0</xdr:rowOff>
    </xdr:from>
    <xdr:to>
      <xdr:col>1</xdr:col>
      <xdr:colOff>152400</xdr:colOff>
      <xdr:row>1737</xdr:row>
      <xdr:rowOff>133350</xdr:rowOff>
    </xdr:to>
    <xdr:pic>
      <xdr:nvPicPr>
        <xdr:cNvPr id="17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622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1738</xdr:row>
      <xdr:rowOff>0</xdr:rowOff>
    </xdr:from>
    <xdr:to>
      <xdr:col>1</xdr:col>
      <xdr:colOff>152400</xdr:colOff>
      <xdr:row>1738</xdr:row>
      <xdr:rowOff>133350</xdr:rowOff>
    </xdr:to>
    <xdr:pic>
      <xdr:nvPicPr>
        <xdr:cNvPr id="17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639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1739</xdr:row>
      <xdr:rowOff>0</xdr:rowOff>
    </xdr:from>
    <xdr:to>
      <xdr:col>1</xdr:col>
      <xdr:colOff>152400</xdr:colOff>
      <xdr:row>1739</xdr:row>
      <xdr:rowOff>133350</xdr:rowOff>
    </xdr:to>
    <xdr:pic>
      <xdr:nvPicPr>
        <xdr:cNvPr id="17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657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1740</xdr:row>
      <xdr:rowOff>0</xdr:rowOff>
    </xdr:from>
    <xdr:to>
      <xdr:col>1</xdr:col>
      <xdr:colOff>152400</xdr:colOff>
      <xdr:row>1740</xdr:row>
      <xdr:rowOff>133350</xdr:rowOff>
    </xdr:to>
    <xdr:pic>
      <xdr:nvPicPr>
        <xdr:cNvPr id="17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674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1741</xdr:row>
      <xdr:rowOff>0</xdr:rowOff>
    </xdr:from>
    <xdr:to>
      <xdr:col>1</xdr:col>
      <xdr:colOff>152400</xdr:colOff>
      <xdr:row>1741</xdr:row>
      <xdr:rowOff>133350</xdr:rowOff>
    </xdr:to>
    <xdr:pic>
      <xdr:nvPicPr>
        <xdr:cNvPr id="17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691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1742</xdr:row>
      <xdr:rowOff>0</xdr:rowOff>
    </xdr:from>
    <xdr:to>
      <xdr:col>1</xdr:col>
      <xdr:colOff>152400</xdr:colOff>
      <xdr:row>1742</xdr:row>
      <xdr:rowOff>133350</xdr:rowOff>
    </xdr:to>
    <xdr:pic>
      <xdr:nvPicPr>
        <xdr:cNvPr id="17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708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1743</xdr:row>
      <xdr:rowOff>0</xdr:rowOff>
    </xdr:from>
    <xdr:to>
      <xdr:col>1</xdr:col>
      <xdr:colOff>152400</xdr:colOff>
      <xdr:row>1743</xdr:row>
      <xdr:rowOff>133350</xdr:rowOff>
    </xdr:to>
    <xdr:pic>
      <xdr:nvPicPr>
        <xdr:cNvPr id="17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72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1744</xdr:row>
      <xdr:rowOff>0</xdr:rowOff>
    </xdr:from>
    <xdr:to>
      <xdr:col>1</xdr:col>
      <xdr:colOff>152400</xdr:colOff>
      <xdr:row>1744</xdr:row>
      <xdr:rowOff>133350</xdr:rowOff>
    </xdr:to>
    <xdr:pic>
      <xdr:nvPicPr>
        <xdr:cNvPr id="17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742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1745</xdr:row>
      <xdr:rowOff>0</xdr:rowOff>
    </xdr:from>
    <xdr:to>
      <xdr:col>1</xdr:col>
      <xdr:colOff>152400</xdr:colOff>
      <xdr:row>1745</xdr:row>
      <xdr:rowOff>133350</xdr:rowOff>
    </xdr:to>
    <xdr:pic>
      <xdr:nvPicPr>
        <xdr:cNvPr id="17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759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1746</xdr:row>
      <xdr:rowOff>0</xdr:rowOff>
    </xdr:from>
    <xdr:to>
      <xdr:col>1</xdr:col>
      <xdr:colOff>152400</xdr:colOff>
      <xdr:row>1746</xdr:row>
      <xdr:rowOff>133350</xdr:rowOff>
    </xdr:to>
    <xdr:pic>
      <xdr:nvPicPr>
        <xdr:cNvPr id="17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777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1747</xdr:row>
      <xdr:rowOff>0</xdr:rowOff>
    </xdr:from>
    <xdr:to>
      <xdr:col>1</xdr:col>
      <xdr:colOff>152400</xdr:colOff>
      <xdr:row>1747</xdr:row>
      <xdr:rowOff>133350</xdr:rowOff>
    </xdr:to>
    <xdr:pic>
      <xdr:nvPicPr>
        <xdr:cNvPr id="17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794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1748</xdr:row>
      <xdr:rowOff>0</xdr:rowOff>
    </xdr:from>
    <xdr:to>
      <xdr:col>1</xdr:col>
      <xdr:colOff>152400</xdr:colOff>
      <xdr:row>1748</xdr:row>
      <xdr:rowOff>133350</xdr:rowOff>
    </xdr:to>
    <xdr:pic>
      <xdr:nvPicPr>
        <xdr:cNvPr id="17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811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1749</xdr:row>
      <xdr:rowOff>0</xdr:rowOff>
    </xdr:from>
    <xdr:to>
      <xdr:col>1</xdr:col>
      <xdr:colOff>152400</xdr:colOff>
      <xdr:row>1749</xdr:row>
      <xdr:rowOff>133350</xdr:rowOff>
    </xdr:to>
    <xdr:pic>
      <xdr:nvPicPr>
        <xdr:cNvPr id="17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828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1750</xdr:row>
      <xdr:rowOff>0</xdr:rowOff>
    </xdr:from>
    <xdr:to>
      <xdr:col>1</xdr:col>
      <xdr:colOff>152400</xdr:colOff>
      <xdr:row>1750</xdr:row>
      <xdr:rowOff>133350</xdr:rowOff>
    </xdr:to>
    <xdr:pic>
      <xdr:nvPicPr>
        <xdr:cNvPr id="17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845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1751</xdr:row>
      <xdr:rowOff>0</xdr:rowOff>
    </xdr:from>
    <xdr:to>
      <xdr:col>1</xdr:col>
      <xdr:colOff>152400</xdr:colOff>
      <xdr:row>1751</xdr:row>
      <xdr:rowOff>133350</xdr:rowOff>
    </xdr:to>
    <xdr:pic>
      <xdr:nvPicPr>
        <xdr:cNvPr id="17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862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1752</xdr:row>
      <xdr:rowOff>0</xdr:rowOff>
    </xdr:from>
    <xdr:to>
      <xdr:col>1</xdr:col>
      <xdr:colOff>152400</xdr:colOff>
      <xdr:row>1752</xdr:row>
      <xdr:rowOff>133350</xdr:rowOff>
    </xdr:to>
    <xdr:pic>
      <xdr:nvPicPr>
        <xdr:cNvPr id="17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879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1753</xdr:row>
      <xdr:rowOff>0</xdr:rowOff>
    </xdr:from>
    <xdr:to>
      <xdr:col>1</xdr:col>
      <xdr:colOff>152400</xdr:colOff>
      <xdr:row>1753</xdr:row>
      <xdr:rowOff>133350</xdr:rowOff>
    </xdr:to>
    <xdr:pic>
      <xdr:nvPicPr>
        <xdr:cNvPr id="17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89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1754</xdr:row>
      <xdr:rowOff>0</xdr:rowOff>
    </xdr:from>
    <xdr:to>
      <xdr:col>1</xdr:col>
      <xdr:colOff>152400</xdr:colOff>
      <xdr:row>1754</xdr:row>
      <xdr:rowOff>133350</xdr:rowOff>
    </xdr:to>
    <xdr:pic>
      <xdr:nvPicPr>
        <xdr:cNvPr id="17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914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1755</xdr:row>
      <xdr:rowOff>0</xdr:rowOff>
    </xdr:from>
    <xdr:to>
      <xdr:col>1</xdr:col>
      <xdr:colOff>152400</xdr:colOff>
      <xdr:row>1755</xdr:row>
      <xdr:rowOff>133350</xdr:rowOff>
    </xdr:to>
    <xdr:pic>
      <xdr:nvPicPr>
        <xdr:cNvPr id="17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931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1756</xdr:row>
      <xdr:rowOff>0</xdr:rowOff>
    </xdr:from>
    <xdr:to>
      <xdr:col>1</xdr:col>
      <xdr:colOff>152400</xdr:colOff>
      <xdr:row>1756</xdr:row>
      <xdr:rowOff>133350</xdr:rowOff>
    </xdr:to>
    <xdr:pic>
      <xdr:nvPicPr>
        <xdr:cNvPr id="17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948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1757</xdr:row>
      <xdr:rowOff>0</xdr:rowOff>
    </xdr:from>
    <xdr:to>
      <xdr:col>1</xdr:col>
      <xdr:colOff>152400</xdr:colOff>
      <xdr:row>1757</xdr:row>
      <xdr:rowOff>133350</xdr:rowOff>
    </xdr:to>
    <xdr:pic>
      <xdr:nvPicPr>
        <xdr:cNvPr id="17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965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1758</xdr:row>
      <xdr:rowOff>0</xdr:rowOff>
    </xdr:from>
    <xdr:to>
      <xdr:col>1</xdr:col>
      <xdr:colOff>152400</xdr:colOff>
      <xdr:row>1758</xdr:row>
      <xdr:rowOff>133350</xdr:rowOff>
    </xdr:to>
    <xdr:pic>
      <xdr:nvPicPr>
        <xdr:cNvPr id="17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982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1759</xdr:row>
      <xdr:rowOff>0</xdr:rowOff>
    </xdr:from>
    <xdr:to>
      <xdr:col>1</xdr:col>
      <xdr:colOff>152400</xdr:colOff>
      <xdr:row>1759</xdr:row>
      <xdr:rowOff>133350</xdr:rowOff>
    </xdr:to>
    <xdr:pic>
      <xdr:nvPicPr>
        <xdr:cNvPr id="17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29999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1760</xdr:row>
      <xdr:rowOff>0</xdr:rowOff>
    </xdr:from>
    <xdr:to>
      <xdr:col>1</xdr:col>
      <xdr:colOff>152400</xdr:colOff>
      <xdr:row>1760</xdr:row>
      <xdr:rowOff>133350</xdr:rowOff>
    </xdr:to>
    <xdr:pic>
      <xdr:nvPicPr>
        <xdr:cNvPr id="17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017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1761</xdr:row>
      <xdr:rowOff>0</xdr:rowOff>
    </xdr:from>
    <xdr:to>
      <xdr:col>1</xdr:col>
      <xdr:colOff>152400</xdr:colOff>
      <xdr:row>1761</xdr:row>
      <xdr:rowOff>133350</xdr:rowOff>
    </xdr:to>
    <xdr:pic>
      <xdr:nvPicPr>
        <xdr:cNvPr id="17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034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1762</xdr:row>
      <xdr:rowOff>0</xdr:rowOff>
    </xdr:from>
    <xdr:to>
      <xdr:col>1</xdr:col>
      <xdr:colOff>152400</xdr:colOff>
      <xdr:row>1762</xdr:row>
      <xdr:rowOff>133350</xdr:rowOff>
    </xdr:to>
    <xdr:pic>
      <xdr:nvPicPr>
        <xdr:cNvPr id="17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051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1763</xdr:row>
      <xdr:rowOff>0</xdr:rowOff>
    </xdr:from>
    <xdr:to>
      <xdr:col>1</xdr:col>
      <xdr:colOff>152400</xdr:colOff>
      <xdr:row>1763</xdr:row>
      <xdr:rowOff>133350</xdr:rowOff>
    </xdr:to>
    <xdr:pic>
      <xdr:nvPicPr>
        <xdr:cNvPr id="17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06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1764</xdr:row>
      <xdr:rowOff>0</xdr:rowOff>
    </xdr:from>
    <xdr:to>
      <xdr:col>1</xdr:col>
      <xdr:colOff>152400</xdr:colOff>
      <xdr:row>1764</xdr:row>
      <xdr:rowOff>133350</xdr:rowOff>
    </xdr:to>
    <xdr:pic>
      <xdr:nvPicPr>
        <xdr:cNvPr id="17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085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1765</xdr:row>
      <xdr:rowOff>0</xdr:rowOff>
    </xdr:from>
    <xdr:to>
      <xdr:col>1</xdr:col>
      <xdr:colOff>152400</xdr:colOff>
      <xdr:row>1765</xdr:row>
      <xdr:rowOff>133350</xdr:rowOff>
    </xdr:to>
    <xdr:pic>
      <xdr:nvPicPr>
        <xdr:cNvPr id="17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102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1766</xdr:row>
      <xdr:rowOff>0</xdr:rowOff>
    </xdr:from>
    <xdr:to>
      <xdr:col>1</xdr:col>
      <xdr:colOff>152400</xdr:colOff>
      <xdr:row>1766</xdr:row>
      <xdr:rowOff>133350</xdr:rowOff>
    </xdr:to>
    <xdr:pic>
      <xdr:nvPicPr>
        <xdr:cNvPr id="17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119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1767</xdr:row>
      <xdr:rowOff>0</xdr:rowOff>
    </xdr:from>
    <xdr:to>
      <xdr:col>1</xdr:col>
      <xdr:colOff>152400</xdr:colOff>
      <xdr:row>1767</xdr:row>
      <xdr:rowOff>133350</xdr:rowOff>
    </xdr:to>
    <xdr:pic>
      <xdr:nvPicPr>
        <xdr:cNvPr id="17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137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1768</xdr:row>
      <xdr:rowOff>0</xdr:rowOff>
    </xdr:from>
    <xdr:to>
      <xdr:col>1</xdr:col>
      <xdr:colOff>152400</xdr:colOff>
      <xdr:row>1768</xdr:row>
      <xdr:rowOff>133350</xdr:rowOff>
    </xdr:to>
    <xdr:pic>
      <xdr:nvPicPr>
        <xdr:cNvPr id="17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154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1769</xdr:row>
      <xdr:rowOff>0</xdr:rowOff>
    </xdr:from>
    <xdr:to>
      <xdr:col>1</xdr:col>
      <xdr:colOff>152400</xdr:colOff>
      <xdr:row>1769</xdr:row>
      <xdr:rowOff>133350</xdr:rowOff>
    </xdr:to>
    <xdr:pic>
      <xdr:nvPicPr>
        <xdr:cNvPr id="17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171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1770</xdr:row>
      <xdr:rowOff>0</xdr:rowOff>
    </xdr:from>
    <xdr:to>
      <xdr:col>1</xdr:col>
      <xdr:colOff>152400</xdr:colOff>
      <xdr:row>1770</xdr:row>
      <xdr:rowOff>133350</xdr:rowOff>
    </xdr:to>
    <xdr:pic>
      <xdr:nvPicPr>
        <xdr:cNvPr id="17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188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1771</xdr:row>
      <xdr:rowOff>0</xdr:rowOff>
    </xdr:from>
    <xdr:to>
      <xdr:col>1</xdr:col>
      <xdr:colOff>152400</xdr:colOff>
      <xdr:row>1771</xdr:row>
      <xdr:rowOff>133350</xdr:rowOff>
    </xdr:to>
    <xdr:pic>
      <xdr:nvPicPr>
        <xdr:cNvPr id="17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205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1772</xdr:row>
      <xdr:rowOff>0</xdr:rowOff>
    </xdr:from>
    <xdr:to>
      <xdr:col>1</xdr:col>
      <xdr:colOff>152400</xdr:colOff>
      <xdr:row>1772</xdr:row>
      <xdr:rowOff>133350</xdr:rowOff>
    </xdr:to>
    <xdr:pic>
      <xdr:nvPicPr>
        <xdr:cNvPr id="17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222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1773</xdr:row>
      <xdr:rowOff>0</xdr:rowOff>
    </xdr:from>
    <xdr:to>
      <xdr:col>1</xdr:col>
      <xdr:colOff>152400</xdr:colOff>
      <xdr:row>1773</xdr:row>
      <xdr:rowOff>133350</xdr:rowOff>
    </xdr:to>
    <xdr:pic>
      <xdr:nvPicPr>
        <xdr:cNvPr id="17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23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1774</xdr:row>
      <xdr:rowOff>0</xdr:rowOff>
    </xdr:from>
    <xdr:to>
      <xdr:col>1</xdr:col>
      <xdr:colOff>152400</xdr:colOff>
      <xdr:row>1774</xdr:row>
      <xdr:rowOff>133350</xdr:rowOff>
    </xdr:to>
    <xdr:pic>
      <xdr:nvPicPr>
        <xdr:cNvPr id="17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257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1775</xdr:row>
      <xdr:rowOff>0</xdr:rowOff>
    </xdr:from>
    <xdr:to>
      <xdr:col>1</xdr:col>
      <xdr:colOff>152400</xdr:colOff>
      <xdr:row>1775</xdr:row>
      <xdr:rowOff>133350</xdr:rowOff>
    </xdr:to>
    <xdr:pic>
      <xdr:nvPicPr>
        <xdr:cNvPr id="17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274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1776</xdr:row>
      <xdr:rowOff>0</xdr:rowOff>
    </xdr:from>
    <xdr:to>
      <xdr:col>1</xdr:col>
      <xdr:colOff>152400</xdr:colOff>
      <xdr:row>1776</xdr:row>
      <xdr:rowOff>133350</xdr:rowOff>
    </xdr:to>
    <xdr:pic>
      <xdr:nvPicPr>
        <xdr:cNvPr id="17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291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1777</xdr:row>
      <xdr:rowOff>0</xdr:rowOff>
    </xdr:from>
    <xdr:to>
      <xdr:col>1</xdr:col>
      <xdr:colOff>152400</xdr:colOff>
      <xdr:row>1777</xdr:row>
      <xdr:rowOff>133350</xdr:rowOff>
    </xdr:to>
    <xdr:pic>
      <xdr:nvPicPr>
        <xdr:cNvPr id="17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308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1778</xdr:row>
      <xdr:rowOff>0</xdr:rowOff>
    </xdr:from>
    <xdr:to>
      <xdr:col>1</xdr:col>
      <xdr:colOff>152400</xdr:colOff>
      <xdr:row>1778</xdr:row>
      <xdr:rowOff>133350</xdr:rowOff>
    </xdr:to>
    <xdr:pic>
      <xdr:nvPicPr>
        <xdr:cNvPr id="17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325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1779</xdr:row>
      <xdr:rowOff>0</xdr:rowOff>
    </xdr:from>
    <xdr:to>
      <xdr:col>1</xdr:col>
      <xdr:colOff>152400</xdr:colOff>
      <xdr:row>1779</xdr:row>
      <xdr:rowOff>133350</xdr:rowOff>
    </xdr:to>
    <xdr:pic>
      <xdr:nvPicPr>
        <xdr:cNvPr id="17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342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1780</xdr:row>
      <xdr:rowOff>0</xdr:rowOff>
    </xdr:from>
    <xdr:to>
      <xdr:col>1</xdr:col>
      <xdr:colOff>152400</xdr:colOff>
      <xdr:row>1780</xdr:row>
      <xdr:rowOff>133350</xdr:rowOff>
    </xdr:to>
    <xdr:pic>
      <xdr:nvPicPr>
        <xdr:cNvPr id="17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359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1781</xdr:row>
      <xdr:rowOff>0</xdr:rowOff>
    </xdr:from>
    <xdr:to>
      <xdr:col>1</xdr:col>
      <xdr:colOff>152400</xdr:colOff>
      <xdr:row>1781</xdr:row>
      <xdr:rowOff>133350</xdr:rowOff>
    </xdr:to>
    <xdr:pic>
      <xdr:nvPicPr>
        <xdr:cNvPr id="17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377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1782</xdr:row>
      <xdr:rowOff>0</xdr:rowOff>
    </xdr:from>
    <xdr:to>
      <xdr:col>1</xdr:col>
      <xdr:colOff>152400</xdr:colOff>
      <xdr:row>1782</xdr:row>
      <xdr:rowOff>133350</xdr:rowOff>
    </xdr:to>
    <xdr:pic>
      <xdr:nvPicPr>
        <xdr:cNvPr id="17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394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1783</xdr:row>
      <xdr:rowOff>0</xdr:rowOff>
    </xdr:from>
    <xdr:to>
      <xdr:col>1</xdr:col>
      <xdr:colOff>152400</xdr:colOff>
      <xdr:row>1783</xdr:row>
      <xdr:rowOff>133350</xdr:rowOff>
    </xdr:to>
    <xdr:pic>
      <xdr:nvPicPr>
        <xdr:cNvPr id="17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41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1784</xdr:row>
      <xdr:rowOff>0</xdr:rowOff>
    </xdr:from>
    <xdr:to>
      <xdr:col>1</xdr:col>
      <xdr:colOff>152400</xdr:colOff>
      <xdr:row>1784</xdr:row>
      <xdr:rowOff>133350</xdr:rowOff>
    </xdr:to>
    <xdr:pic>
      <xdr:nvPicPr>
        <xdr:cNvPr id="17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428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1785</xdr:row>
      <xdr:rowOff>0</xdr:rowOff>
    </xdr:from>
    <xdr:to>
      <xdr:col>1</xdr:col>
      <xdr:colOff>152400</xdr:colOff>
      <xdr:row>1785</xdr:row>
      <xdr:rowOff>133350</xdr:rowOff>
    </xdr:to>
    <xdr:pic>
      <xdr:nvPicPr>
        <xdr:cNvPr id="17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445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1786</xdr:row>
      <xdr:rowOff>0</xdr:rowOff>
    </xdr:from>
    <xdr:to>
      <xdr:col>1</xdr:col>
      <xdr:colOff>152400</xdr:colOff>
      <xdr:row>1786</xdr:row>
      <xdr:rowOff>133350</xdr:rowOff>
    </xdr:to>
    <xdr:pic>
      <xdr:nvPicPr>
        <xdr:cNvPr id="17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462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1787</xdr:row>
      <xdr:rowOff>0</xdr:rowOff>
    </xdr:from>
    <xdr:to>
      <xdr:col>1</xdr:col>
      <xdr:colOff>152400</xdr:colOff>
      <xdr:row>1787</xdr:row>
      <xdr:rowOff>133350</xdr:rowOff>
    </xdr:to>
    <xdr:pic>
      <xdr:nvPicPr>
        <xdr:cNvPr id="17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480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1788</xdr:row>
      <xdr:rowOff>0</xdr:rowOff>
    </xdr:from>
    <xdr:to>
      <xdr:col>1</xdr:col>
      <xdr:colOff>152400</xdr:colOff>
      <xdr:row>1788</xdr:row>
      <xdr:rowOff>133350</xdr:rowOff>
    </xdr:to>
    <xdr:pic>
      <xdr:nvPicPr>
        <xdr:cNvPr id="17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497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1789</xdr:row>
      <xdr:rowOff>0</xdr:rowOff>
    </xdr:from>
    <xdr:to>
      <xdr:col>1</xdr:col>
      <xdr:colOff>152400</xdr:colOff>
      <xdr:row>1789</xdr:row>
      <xdr:rowOff>133350</xdr:rowOff>
    </xdr:to>
    <xdr:pic>
      <xdr:nvPicPr>
        <xdr:cNvPr id="17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514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1790</xdr:row>
      <xdr:rowOff>0</xdr:rowOff>
    </xdr:from>
    <xdr:to>
      <xdr:col>1</xdr:col>
      <xdr:colOff>152400</xdr:colOff>
      <xdr:row>1790</xdr:row>
      <xdr:rowOff>133350</xdr:rowOff>
    </xdr:to>
    <xdr:pic>
      <xdr:nvPicPr>
        <xdr:cNvPr id="17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531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1791</xdr:row>
      <xdr:rowOff>0</xdr:rowOff>
    </xdr:from>
    <xdr:to>
      <xdr:col>1</xdr:col>
      <xdr:colOff>152400</xdr:colOff>
      <xdr:row>1791</xdr:row>
      <xdr:rowOff>133350</xdr:rowOff>
    </xdr:to>
    <xdr:pic>
      <xdr:nvPicPr>
        <xdr:cNvPr id="17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548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1792</xdr:row>
      <xdr:rowOff>0</xdr:rowOff>
    </xdr:from>
    <xdr:to>
      <xdr:col>1</xdr:col>
      <xdr:colOff>152400</xdr:colOff>
      <xdr:row>1792</xdr:row>
      <xdr:rowOff>133350</xdr:rowOff>
    </xdr:to>
    <xdr:pic>
      <xdr:nvPicPr>
        <xdr:cNvPr id="17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565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1793</xdr:row>
      <xdr:rowOff>0</xdr:rowOff>
    </xdr:from>
    <xdr:to>
      <xdr:col>1</xdr:col>
      <xdr:colOff>152400</xdr:colOff>
      <xdr:row>1793</xdr:row>
      <xdr:rowOff>133350</xdr:rowOff>
    </xdr:to>
    <xdr:pic>
      <xdr:nvPicPr>
        <xdr:cNvPr id="17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58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1794</xdr:row>
      <xdr:rowOff>0</xdr:rowOff>
    </xdr:from>
    <xdr:to>
      <xdr:col>1</xdr:col>
      <xdr:colOff>152400</xdr:colOff>
      <xdr:row>1794</xdr:row>
      <xdr:rowOff>133350</xdr:rowOff>
    </xdr:to>
    <xdr:pic>
      <xdr:nvPicPr>
        <xdr:cNvPr id="17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600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1795</xdr:row>
      <xdr:rowOff>0</xdr:rowOff>
    </xdr:from>
    <xdr:to>
      <xdr:col>1</xdr:col>
      <xdr:colOff>152400</xdr:colOff>
      <xdr:row>1795</xdr:row>
      <xdr:rowOff>133350</xdr:rowOff>
    </xdr:to>
    <xdr:pic>
      <xdr:nvPicPr>
        <xdr:cNvPr id="17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617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1796</xdr:row>
      <xdr:rowOff>0</xdr:rowOff>
    </xdr:from>
    <xdr:to>
      <xdr:col>1</xdr:col>
      <xdr:colOff>152400</xdr:colOff>
      <xdr:row>1796</xdr:row>
      <xdr:rowOff>133350</xdr:rowOff>
    </xdr:to>
    <xdr:pic>
      <xdr:nvPicPr>
        <xdr:cNvPr id="17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634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1797</xdr:row>
      <xdr:rowOff>0</xdr:rowOff>
    </xdr:from>
    <xdr:to>
      <xdr:col>1</xdr:col>
      <xdr:colOff>152400</xdr:colOff>
      <xdr:row>1797</xdr:row>
      <xdr:rowOff>133350</xdr:rowOff>
    </xdr:to>
    <xdr:pic>
      <xdr:nvPicPr>
        <xdr:cNvPr id="17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651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1798</xdr:row>
      <xdr:rowOff>0</xdr:rowOff>
    </xdr:from>
    <xdr:to>
      <xdr:col>1</xdr:col>
      <xdr:colOff>152400</xdr:colOff>
      <xdr:row>1798</xdr:row>
      <xdr:rowOff>133350</xdr:rowOff>
    </xdr:to>
    <xdr:pic>
      <xdr:nvPicPr>
        <xdr:cNvPr id="17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668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1799</xdr:row>
      <xdr:rowOff>0</xdr:rowOff>
    </xdr:from>
    <xdr:to>
      <xdr:col>1</xdr:col>
      <xdr:colOff>152400</xdr:colOff>
      <xdr:row>1799</xdr:row>
      <xdr:rowOff>133350</xdr:rowOff>
    </xdr:to>
    <xdr:pic>
      <xdr:nvPicPr>
        <xdr:cNvPr id="18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685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1800</xdr:row>
      <xdr:rowOff>0</xdr:rowOff>
    </xdr:from>
    <xdr:to>
      <xdr:col>1</xdr:col>
      <xdr:colOff>152400</xdr:colOff>
      <xdr:row>1800</xdr:row>
      <xdr:rowOff>133350</xdr:rowOff>
    </xdr:to>
    <xdr:pic>
      <xdr:nvPicPr>
        <xdr:cNvPr id="18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702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1801</xdr:row>
      <xdr:rowOff>0</xdr:rowOff>
    </xdr:from>
    <xdr:to>
      <xdr:col>1</xdr:col>
      <xdr:colOff>152400</xdr:colOff>
      <xdr:row>1801</xdr:row>
      <xdr:rowOff>133350</xdr:rowOff>
    </xdr:to>
    <xdr:pic>
      <xdr:nvPicPr>
        <xdr:cNvPr id="18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720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1802</xdr:row>
      <xdr:rowOff>0</xdr:rowOff>
    </xdr:from>
    <xdr:to>
      <xdr:col>1</xdr:col>
      <xdr:colOff>152400</xdr:colOff>
      <xdr:row>1802</xdr:row>
      <xdr:rowOff>133350</xdr:rowOff>
    </xdr:to>
    <xdr:pic>
      <xdr:nvPicPr>
        <xdr:cNvPr id="18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737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1803</xdr:row>
      <xdr:rowOff>0</xdr:rowOff>
    </xdr:from>
    <xdr:to>
      <xdr:col>1</xdr:col>
      <xdr:colOff>152400</xdr:colOff>
      <xdr:row>1803</xdr:row>
      <xdr:rowOff>133350</xdr:rowOff>
    </xdr:to>
    <xdr:pic>
      <xdr:nvPicPr>
        <xdr:cNvPr id="18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75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1804</xdr:row>
      <xdr:rowOff>0</xdr:rowOff>
    </xdr:from>
    <xdr:to>
      <xdr:col>1</xdr:col>
      <xdr:colOff>152400</xdr:colOff>
      <xdr:row>1804</xdr:row>
      <xdr:rowOff>133350</xdr:rowOff>
    </xdr:to>
    <xdr:pic>
      <xdr:nvPicPr>
        <xdr:cNvPr id="18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771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1805</xdr:row>
      <xdr:rowOff>0</xdr:rowOff>
    </xdr:from>
    <xdr:to>
      <xdr:col>1</xdr:col>
      <xdr:colOff>152400</xdr:colOff>
      <xdr:row>1805</xdr:row>
      <xdr:rowOff>133350</xdr:rowOff>
    </xdr:to>
    <xdr:pic>
      <xdr:nvPicPr>
        <xdr:cNvPr id="18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788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1806</xdr:row>
      <xdr:rowOff>0</xdr:rowOff>
    </xdr:from>
    <xdr:to>
      <xdr:col>1</xdr:col>
      <xdr:colOff>152400</xdr:colOff>
      <xdr:row>1806</xdr:row>
      <xdr:rowOff>133350</xdr:rowOff>
    </xdr:to>
    <xdr:pic>
      <xdr:nvPicPr>
        <xdr:cNvPr id="18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805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1807</xdr:row>
      <xdr:rowOff>0</xdr:rowOff>
    </xdr:from>
    <xdr:to>
      <xdr:col>1</xdr:col>
      <xdr:colOff>152400</xdr:colOff>
      <xdr:row>1807</xdr:row>
      <xdr:rowOff>133350</xdr:rowOff>
    </xdr:to>
    <xdr:pic>
      <xdr:nvPicPr>
        <xdr:cNvPr id="18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822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1808</xdr:row>
      <xdr:rowOff>0</xdr:rowOff>
    </xdr:from>
    <xdr:to>
      <xdr:col>1</xdr:col>
      <xdr:colOff>152400</xdr:colOff>
      <xdr:row>1808</xdr:row>
      <xdr:rowOff>133350</xdr:rowOff>
    </xdr:to>
    <xdr:pic>
      <xdr:nvPicPr>
        <xdr:cNvPr id="18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840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1809</xdr:row>
      <xdr:rowOff>0</xdr:rowOff>
    </xdr:from>
    <xdr:to>
      <xdr:col>1</xdr:col>
      <xdr:colOff>152400</xdr:colOff>
      <xdr:row>1809</xdr:row>
      <xdr:rowOff>133350</xdr:rowOff>
    </xdr:to>
    <xdr:pic>
      <xdr:nvPicPr>
        <xdr:cNvPr id="18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857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1810</xdr:row>
      <xdr:rowOff>0</xdr:rowOff>
    </xdr:from>
    <xdr:to>
      <xdr:col>1</xdr:col>
      <xdr:colOff>152400</xdr:colOff>
      <xdr:row>1810</xdr:row>
      <xdr:rowOff>133350</xdr:rowOff>
    </xdr:to>
    <xdr:pic>
      <xdr:nvPicPr>
        <xdr:cNvPr id="18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874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1811</xdr:row>
      <xdr:rowOff>0</xdr:rowOff>
    </xdr:from>
    <xdr:to>
      <xdr:col>1</xdr:col>
      <xdr:colOff>152400</xdr:colOff>
      <xdr:row>1811</xdr:row>
      <xdr:rowOff>133350</xdr:rowOff>
    </xdr:to>
    <xdr:pic>
      <xdr:nvPicPr>
        <xdr:cNvPr id="18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891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1812</xdr:row>
      <xdr:rowOff>0</xdr:rowOff>
    </xdr:from>
    <xdr:to>
      <xdr:col>1</xdr:col>
      <xdr:colOff>152400</xdr:colOff>
      <xdr:row>1812</xdr:row>
      <xdr:rowOff>133350</xdr:rowOff>
    </xdr:to>
    <xdr:pic>
      <xdr:nvPicPr>
        <xdr:cNvPr id="18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908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1813</xdr:row>
      <xdr:rowOff>0</xdr:rowOff>
    </xdr:from>
    <xdr:to>
      <xdr:col>1</xdr:col>
      <xdr:colOff>152400</xdr:colOff>
      <xdr:row>1813</xdr:row>
      <xdr:rowOff>133350</xdr:rowOff>
    </xdr:to>
    <xdr:pic>
      <xdr:nvPicPr>
        <xdr:cNvPr id="18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92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1814</xdr:row>
      <xdr:rowOff>0</xdr:rowOff>
    </xdr:from>
    <xdr:to>
      <xdr:col>1</xdr:col>
      <xdr:colOff>152400</xdr:colOff>
      <xdr:row>1814</xdr:row>
      <xdr:rowOff>133350</xdr:rowOff>
    </xdr:to>
    <xdr:pic>
      <xdr:nvPicPr>
        <xdr:cNvPr id="18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942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1815</xdr:row>
      <xdr:rowOff>0</xdr:rowOff>
    </xdr:from>
    <xdr:to>
      <xdr:col>1</xdr:col>
      <xdr:colOff>152400</xdr:colOff>
      <xdr:row>1815</xdr:row>
      <xdr:rowOff>133350</xdr:rowOff>
    </xdr:to>
    <xdr:pic>
      <xdr:nvPicPr>
        <xdr:cNvPr id="18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960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1816</xdr:row>
      <xdr:rowOff>0</xdr:rowOff>
    </xdr:from>
    <xdr:to>
      <xdr:col>1</xdr:col>
      <xdr:colOff>152400</xdr:colOff>
      <xdr:row>1816</xdr:row>
      <xdr:rowOff>133350</xdr:rowOff>
    </xdr:to>
    <xdr:pic>
      <xdr:nvPicPr>
        <xdr:cNvPr id="18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977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1817</xdr:row>
      <xdr:rowOff>0</xdr:rowOff>
    </xdr:from>
    <xdr:to>
      <xdr:col>1</xdr:col>
      <xdr:colOff>152400</xdr:colOff>
      <xdr:row>1817</xdr:row>
      <xdr:rowOff>133350</xdr:rowOff>
    </xdr:to>
    <xdr:pic>
      <xdr:nvPicPr>
        <xdr:cNvPr id="18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0994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1818</xdr:row>
      <xdr:rowOff>0</xdr:rowOff>
    </xdr:from>
    <xdr:to>
      <xdr:col>1</xdr:col>
      <xdr:colOff>152400</xdr:colOff>
      <xdr:row>1818</xdr:row>
      <xdr:rowOff>133350</xdr:rowOff>
    </xdr:to>
    <xdr:pic>
      <xdr:nvPicPr>
        <xdr:cNvPr id="18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011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1819</xdr:row>
      <xdr:rowOff>0</xdr:rowOff>
    </xdr:from>
    <xdr:to>
      <xdr:col>1</xdr:col>
      <xdr:colOff>152400</xdr:colOff>
      <xdr:row>1819</xdr:row>
      <xdr:rowOff>133350</xdr:rowOff>
    </xdr:to>
    <xdr:pic>
      <xdr:nvPicPr>
        <xdr:cNvPr id="18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028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1820</xdr:row>
      <xdr:rowOff>0</xdr:rowOff>
    </xdr:from>
    <xdr:to>
      <xdr:col>1</xdr:col>
      <xdr:colOff>152400</xdr:colOff>
      <xdr:row>1820</xdr:row>
      <xdr:rowOff>133350</xdr:rowOff>
    </xdr:to>
    <xdr:pic>
      <xdr:nvPicPr>
        <xdr:cNvPr id="18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045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1821</xdr:row>
      <xdr:rowOff>0</xdr:rowOff>
    </xdr:from>
    <xdr:to>
      <xdr:col>1</xdr:col>
      <xdr:colOff>152400</xdr:colOff>
      <xdr:row>1821</xdr:row>
      <xdr:rowOff>133350</xdr:rowOff>
    </xdr:to>
    <xdr:pic>
      <xdr:nvPicPr>
        <xdr:cNvPr id="18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062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1822</xdr:row>
      <xdr:rowOff>0</xdr:rowOff>
    </xdr:from>
    <xdr:to>
      <xdr:col>1</xdr:col>
      <xdr:colOff>152400</xdr:colOff>
      <xdr:row>1822</xdr:row>
      <xdr:rowOff>133350</xdr:rowOff>
    </xdr:to>
    <xdr:pic>
      <xdr:nvPicPr>
        <xdr:cNvPr id="18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080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1823</xdr:row>
      <xdr:rowOff>0</xdr:rowOff>
    </xdr:from>
    <xdr:to>
      <xdr:col>1</xdr:col>
      <xdr:colOff>152400</xdr:colOff>
      <xdr:row>1823</xdr:row>
      <xdr:rowOff>133350</xdr:rowOff>
    </xdr:to>
    <xdr:pic>
      <xdr:nvPicPr>
        <xdr:cNvPr id="18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09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1824</xdr:row>
      <xdr:rowOff>0</xdr:rowOff>
    </xdr:from>
    <xdr:to>
      <xdr:col>1</xdr:col>
      <xdr:colOff>152400</xdr:colOff>
      <xdr:row>1824</xdr:row>
      <xdr:rowOff>133350</xdr:rowOff>
    </xdr:to>
    <xdr:pic>
      <xdr:nvPicPr>
        <xdr:cNvPr id="18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114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1825</xdr:row>
      <xdr:rowOff>0</xdr:rowOff>
    </xdr:from>
    <xdr:to>
      <xdr:col>1</xdr:col>
      <xdr:colOff>152400</xdr:colOff>
      <xdr:row>1825</xdr:row>
      <xdr:rowOff>133350</xdr:rowOff>
    </xdr:to>
    <xdr:pic>
      <xdr:nvPicPr>
        <xdr:cNvPr id="18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131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1826</xdr:row>
      <xdr:rowOff>0</xdr:rowOff>
    </xdr:from>
    <xdr:to>
      <xdr:col>1</xdr:col>
      <xdr:colOff>152400</xdr:colOff>
      <xdr:row>1826</xdr:row>
      <xdr:rowOff>133350</xdr:rowOff>
    </xdr:to>
    <xdr:pic>
      <xdr:nvPicPr>
        <xdr:cNvPr id="18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148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1827</xdr:row>
      <xdr:rowOff>0</xdr:rowOff>
    </xdr:from>
    <xdr:to>
      <xdr:col>1</xdr:col>
      <xdr:colOff>152400</xdr:colOff>
      <xdr:row>1827</xdr:row>
      <xdr:rowOff>133350</xdr:rowOff>
    </xdr:to>
    <xdr:pic>
      <xdr:nvPicPr>
        <xdr:cNvPr id="18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165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1828</xdr:row>
      <xdr:rowOff>0</xdr:rowOff>
    </xdr:from>
    <xdr:to>
      <xdr:col>1</xdr:col>
      <xdr:colOff>152400</xdr:colOff>
      <xdr:row>1828</xdr:row>
      <xdr:rowOff>133350</xdr:rowOff>
    </xdr:to>
    <xdr:pic>
      <xdr:nvPicPr>
        <xdr:cNvPr id="18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182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1829</xdr:row>
      <xdr:rowOff>0</xdr:rowOff>
    </xdr:from>
    <xdr:to>
      <xdr:col>1</xdr:col>
      <xdr:colOff>152400</xdr:colOff>
      <xdr:row>1829</xdr:row>
      <xdr:rowOff>133350</xdr:rowOff>
    </xdr:to>
    <xdr:pic>
      <xdr:nvPicPr>
        <xdr:cNvPr id="18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200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1830</xdr:row>
      <xdr:rowOff>0</xdr:rowOff>
    </xdr:from>
    <xdr:to>
      <xdr:col>1</xdr:col>
      <xdr:colOff>152400</xdr:colOff>
      <xdr:row>1830</xdr:row>
      <xdr:rowOff>133350</xdr:rowOff>
    </xdr:to>
    <xdr:pic>
      <xdr:nvPicPr>
        <xdr:cNvPr id="18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217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1831</xdr:row>
      <xdr:rowOff>0</xdr:rowOff>
    </xdr:from>
    <xdr:to>
      <xdr:col>1</xdr:col>
      <xdr:colOff>152400</xdr:colOff>
      <xdr:row>1831</xdr:row>
      <xdr:rowOff>133350</xdr:rowOff>
    </xdr:to>
    <xdr:pic>
      <xdr:nvPicPr>
        <xdr:cNvPr id="18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234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1832</xdr:row>
      <xdr:rowOff>0</xdr:rowOff>
    </xdr:from>
    <xdr:to>
      <xdr:col>1</xdr:col>
      <xdr:colOff>152400</xdr:colOff>
      <xdr:row>1832</xdr:row>
      <xdr:rowOff>133350</xdr:rowOff>
    </xdr:to>
    <xdr:pic>
      <xdr:nvPicPr>
        <xdr:cNvPr id="18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251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1833</xdr:row>
      <xdr:rowOff>0</xdr:rowOff>
    </xdr:from>
    <xdr:to>
      <xdr:col>1</xdr:col>
      <xdr:colOff>152400</xdr:colOff>
      <xdr:row>1833</xdr:row>
      <xdr:rowOff>133350</xdr:rowOff>
    </xdr:to>
    <xdr:pic>
      <xdr:nvPicPr>
        <xdr:cNvPr id="18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26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1834</xdr:row>
      <xdr:rowOff>0</xdr:rowOff>
    </xdr:from>
    <xdr:to>
      <xdr:col>1</xdr:col>
      <xdr:colOff>152400</xdr:colOff>
      <xdr:row>1834</xdr:row>
      <xdr:rowOff>133350</xdr:rowOff>
    </xdr:to>
    <xdr:pic>
      <xdr:nvPicPr>
        <xdr:cNvPr id="18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285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1835</xdr:row>
      <xdr:rowOff>0</xdr:rowOff>
    </xdr:from>
    <xdr:to>
      <xdr:col>1</xdr:col>
      <xdr:colOff>152400</xdr:colOff>
      <xdr:row>1835</xdr:row>
      <xdr:rowOff>133350</xdr:rowOff>
    </xdr:to>
    <xdr:pic>
      <xdr:nvPicPr>
        <xdr:cNvPr id="18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302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1836</xdr:row>
      <xdr:rowOff>0</xdr:rowOff>
    </xdr:from>
    <xdr:to>
      <xdr:col>1</xdr:col>
      <xdr:colOff>152400</xdr:colOff>
      <xdr:row>1836</xdr:row>
      <xdr:rowOff>133350</xdr:rowOff>
    </xdr:to>
    <xdr:pic>
      <xdr:nvPicPr>
        <xdr:cNvPr id="18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320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1837</xdr:row>
      <xdr:rowOff>0</xdr:rowOff>
    </xdr:from>
    <xdr:to>
      <xdr:col>1</xdr:col>
      <xdr:colOff>152400</xdr:colOff>
      <xdr:row>1837</xdr:row>
      <xdr:rowOff>133350</xdr:rowOff>
    </xdr:to>
    <xdr:pic>
      <xdr:nvPicPr>
        <xdr:cNvPr id="18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337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1838</xdr:row>
      <xdr:rowOff>0</xdr:rowOff>
    </xdr:from>
    <xdr:to>
      <xdr:col>1</xdr:col>
      <xdr:colOff>152400</xdr:colOff>
      <xdr:row>1838</xdr:row>
      <xdr:rowOff>133350</xdr:rowOff>
    </xdr:to>
    <xdr:pic>
      <xdr:nvPicPr>
        <xdr:cNvPr id="18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354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1839</xdr:row>
      <xdr:rowOff>0</xdr:rowOff>
    </xdr:from>
    <xdr:to>
      <xdr:col>1</xdr:col>
      <xdr:colOff>152400</xdr:colOff>
      <xdr:row>1839</xdr:row>
      <xdr:rowOff>133350</xdr:rowOff>
    </xdr:to>
    <xdr:pic>
      <xdr:nvPicPr>
        <xdr:cNvPr id="18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371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1840</xdr:row>
      <xdr:rowOff>0</xdr:rowOff>
    </xdr:from>
    <xdr:to>
      <xdr:col>1</xdr:col>
      <xdr:colOff>152400</xdr:colOff>
      <xdr:row>1840</xdr:row>
      <xdr:rowOff>133350</xdr:rowOff>
    </xdr:to>
    <xdr:pic>
      <xdr:nvPicPr>
        <xdr:cNvPr id="18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388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1841</xdr:row>
      <xdr:rowOff>0</xdr:rowOff>
    </xdr:from>
    <xdr:to>
      <xdr:col>1</xdr:col>
      <xdr:colOff>152400</xdr:colOff>
      <xdr:row>1841</xdr:row>
      <xdr:rowOff>133350</xdr:rowOff>
    </xdr:to>
    <xdr:pic>
      <xdr:nvPicPr>
        <xdr:cNvPr id="18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405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1842</xdr:row>
      <xdr:rowOff>0</xdr:rowOff>
    </xdr:from>
    <xdr:to>
      <xdr:col>1</xdr:col>
      <xdr:colOff>152400</xdr:colOff>
      <xdr:row>1842</xdr:row>
      <xdr:rowOff>133350</xdr:rowOff>
    </xdr:to>
    <xdr:pic>
      <xdr:nvPicPr>
        <xdr:cNvPr id="18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422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1843</xdr:row>
      <xdr:rowOff>0</xdr:rowOff>
    </xdr:from>
    <xdr:to>
      <xdr:col>1</xdr:col>
      <xdr:colOff>152400</xdr:colOff>
      <xdr:row>1843</xdr:row>
      <xdr:rowOff>133350</xdr:rowOff>
    </xdr:to>
    <xdr:pic>
      <xdr:nvPicPr>
        <xdr:cNvPr id="18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44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1844</xdr:row>
      <xdr:rowOff>0</xdr:rowOff>
    </xdr:from>
    <xdr:to>
      <xdr:col>1</xdr:col>
      <xdr:colOff>152400</xdr:colOff>
      <xdr:row>1844</xdr:row>
      <xdr:rowOff>133350</xdr:rowOff>
    </xdr:to>
    <xdr:pic>
      <xdr:nvPicPr>
        <xdr:cNvPr id="18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457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1845</xdr:row>
      <xdr:rowOff>0</xdr:rowOff>
    </xdr:from>
    <xdr:to>
      <xdr:col>1</xdr:col>
      <xdr:colOff>152400</xdr:colOff>
      <xdr:row>1845</xdr:row>
      <xdr:rowOff>133350</xdr:rowOff>
    </xdr:to>
    <xdr:pic>
      <xdr:nvPicPr>
        <xdr:cNvPr id="18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474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1846</xdr:row>
      <xdr:rowOff>0</xdr:rowOff>
    </xdr:from>
    <xdr:to>
      <xdr:col>1</xdr:col>
      <xdr:colOff>152400</xdr:colOff>
      <xdr:row>1846</xdr:row>
      <xdr:rowOff>133350</xdr:rowOff>
    </xdr:to>
    <xdr:pic>
      <xdr:nvPicPr>
        <xdr:cNvPr id="18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491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1847</xdr:row>
      <xdr:rowOff>0</xdr:rowOff>
    </xdr:from>
    <xdr:to>
      <xdr:col>1</xdr:col>
      <xdr:colOff>152400</xdr:colOff>
      <xdr:row>1847</xdr:row>
      <xdr:rowOff>133350</xdr:rowOff>
    </xdr:to>
    <xdr:pic>
      <xdr:nvPicPr>
        <xdr:cNvPr id="18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508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1848</xdr:row>
      <xdr:rowOff>0</xdr:rowOff>
    </xdr:from>
    <xdr:to>
      <xdr:col>1</xdr:col>
      <xdr:colOff>152400</xdr:colOff>
      <xdr:row>1848</xdr:row>
      <xdr:rowOff>133350</xdr:rowOff>
    </xdr:to>
    <xdr:pic>
      <xdr:nvPicPr>
        <xdr:cNvPr id="18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525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1849</xdr:row>
      <xdr:rowOff>0</xdr:rowOff>
    </xdr:from>
    <xdr:to>
      <xdr:col>1</xdr:col>
      <xdr:colOff>152400</xdr:colOff>
      <xdr:row>1849</xdr:row>
      <xdr:rowOff>133350</xdr:rowOff>
    </xdr:to>
    <xdr:pic>
      <xdr:nvPicPr>
        <xdr:cNvPr id="18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542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1850</xdr:row>
      <xdr:rowOff>0</xdr:rowOff>
    </xdr:from>
    <xdr:to>
      <xdr:col>1</xdr:col>
      <xdr:colOff>152400</xdr:colOff>
      <xdr:row>1850</xdr:row>
      <xdr:rowOff>133350</xdr:rowOff>
    </xdr:to>
    <xdr:pic>
      <xdr:nvPicPr>
        <xdr:cNvPr id="18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560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1851</xdr:row>
      <xdr:rowOff>0</xdr:rowOff>
    </xdr:from>
    <xdr:to>
      <xdr:col>1</xdr:col>
      <xdr:colOff>152400</xdr:colOff>
      <xdr:row>1851</xdr:row>
      <xdr:rowOff>133350</xdr:rowOff>
    </xdr:to>
    <xdr:pic>
      <xdr:nvPicPr>
        <xdr:cNvPr id="18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577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1852</xdr:row>
      <xdr:rowOff>0</xdr:rowOff>
    </xdr:from>
    <xdr:to>
      <xdr:col>1</xdr:col>
      <xdr:colOff>152400</xdr:colOff>
      <xdr:row>1852</xdr:row>
      <xdr:rowOff>133350</xdr:rowOff>
    </xdr:to>
    <xdr:pic>
      <xdr:nvPicPr>
        <xdr:cNvPr id="18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594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1853</xdr:row>
      <xdr:rowOff>0</xdr:rowOff>
    </xdr:from>
    <xdr:to>
      <xdr:col>1</xdr:col>
      <xdr:colOff>152400</xdr:colOff>
      <xdr:row>1853</xdr:row>
      <xdr:rowOff>133350</xdr:rowOff>
    </xdr:to>
    <xdr:pic>
      <xdr:nvPicPr>
        <xdr:cNvPr id="18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61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1854</xdr:row>
      <xdr:rowOff>0</xdr:rowOff>
    </xdr:from>
    <xdr:to>
      <xdr:col>1</xdr:col>
      <xdr:colOff>152400</xdr:colOff>
      <xdr:row>1854</xdr:row>
      <xdr:rowOff>133350</xdr:rowOff>
    </xdr:to>
    <xdr:pic>
      <xdr:nvPicPr>
        <xdr:cNvPr id="18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628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1855</xdr:row>
      <xdr:rowOff>0</xdr:rowOff>
    </xdr:from>
    <xdr:to>
      <xdr:col>1</xdr:col>
      <xdr:colOff>152400</xdr:colOff>
      <xdr:row>1855</xdr:row>
      <xdr:rowOff>133350</xdr:rowOff>
    </xdr:to>
    <xdr:pic>
      <xdr:nvPicPr>
        <xdr:cNvPr id="18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645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1856</xdr:row>
      <xdr:rowOff>0</xdr:rowOff>
    </xdr:from>
    <xdr:to>
      <xdr:col>1</xdr:col>
      <xdr:colOff>152400</xdr:colOff>
      <xdr:row>1856</xdr:row>
      <xdr:rowOff>133350</xdr:rowOff>
    </xdr:to>
    <xdr:pic>
      <xdr:nvPicPr>
        <xdr:cNvPr id="18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663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1857</xdr:row>
      <xdr:rowOff>0</xdr:rowOff>
    </xdr:from>
    <xdr:to>
      <xdr:col>1</xdr:col>
      <xdr:colOff>152400</xdr:colOff>
      <xdr:row>1857</xdr:row>
      <xdr:rowOff>133350</xdr:rowOff>
    </xdr:to>
    <xdr:pic>
      <xdr:nvPicPr>
        <xdr:cNvPr id="18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680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1858</xdr:row>
      <xdr:rowOff>0</xdr:rowOff>
    </xdr:from>
    <xdr:to>
      <xdr:col>1</xdr:col>
      <xdr:colOff>152400</xdr:colOff>
      <xdr:row>1858</xdr:row>
      <xdr:rowOff>133350</xdr:rowOff>
    </xdr:to>
    <xdr:pic>
      <xdr:nvPicPr>
        <xdr:cNvPr id="18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697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1859</xdr:row>
      <xdr:rowOff>0</xdr:rowOff>
    </xdr:from>
    <xdr:to>
      <xdr:col>1</xdr:col>
      <xdr:colOff>152400</xdr:colOff>
      <xdr:row>1859</xdr:row>
      <xdr:rowOff>133350</xdr:rowOff>
    </xdr:to>
    <xdr:pic>
      <xdr:nvPicPr>
        <xdr:cNvPr id="18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714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1860</xdr:row>
      <xdr:rowOff>0</xdr:rowOff>
    </xdr:from>
    <xdr:to>
      <xdr:col>1</xdr:col>
      <xdr:colOff>152400</xdr:colOff>
      <xdr:row>1860</xdr:row>
      <xdr:rowOff>133350</xdr:rowOff>
    </xdr:to>
    <xdr:pic>
      <xdr:nvPicPr>
        <xdr:cNvPr id="18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731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1861</xdr:row>
      <xdr:rowOff>0</xdr:rowOff>
    </xdr:from>
    <xdr:to>
      <xdr:col>1</xdr:col>
      <xdr:colOff>152400</xdr:colOff>
      <xdr:row>1861</xdr:row>
      <xdr:rowOff>133350</xdr:rowOff>
    </xdr:to>
    <xdr:pic>
      <xdr:nvPicPr>
        <xdr:cNvPr id="18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748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1862</xdr:row>
      <xdr:rowOff>0</xdr:rowOff>
    </xdr:from>
    <xdr:to>
      <xdr:col>1</xdr:col>
      <xdr:colOff>152400</xdr:colOff>
      <xdr:row>1862</xdr:row>
      <xdr:rowOff>133350</xdr:rowOff>
    </xdr:to>
    <xdr:pic>
      <xdr:nvPicPr>
        <xdr:cNvPr id="18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765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1863</xdr:row>
      <xdr:rowOff>0</xdr:rowOff>
    </xdr:from>
    <xdr:to>
      <xdr:col>1</xdr:col>
      <xdr:colOff>152400</xdr:colOff>
      <xdr:row>1863</xdr:row>
      <xdr:rowOff>133350</xdr:rowOff>
    </xdr:to>
    <xdr:pic>
      <xdr:nvPicPr>
        <xdr:cNvPr id="18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78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1864</xdr:row>
      <xdr:rowOff>0</xdr:rowOff>
    </xdr:from>
    <xdr:to>
      <xdr:col>1</xdr:col>
      <xdr:colOff>152400</xdr:colOff>
      <xdr:row>1864</xdr:row>
      <xdr:rowOff>133350</xdr:rowOff>
    </xdr:to>
    <xdr:pic>
      <xdr:nvPicPr>
        <xdr:cNvPr id="18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800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1865</xdr:row>
      <xdr:rowOff>0</xdr:rowOff>
    </xdr:from>
    <xdr:to>
      <xdr:col>1</xdr:col>
      <xdr:colOff>152400</xdr:colOff>
      <xdr:row>1865</xdr:row>
      <xdr:rowOff>133350</xdr:rowOff>
    </xdr:to>
    <xdr:pic>
      <xdr:nvPicPr>
        <xdr:cNvPr id="18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817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1866</xdr:row>
      <xdr:rowOff>0</xdr:rowOff>
    </xdr:from>
    <xdr:to>
      <xdr:col>1</xdr:col>
      <xdr:colOff>152400</xdr:colOff>
      <xdr:row>1866</xdr:row>
      <xdr:rowOff>133350</xdr:rowOff>
    </xdr:to>
    <xdr:pic>
      <xdr:nvPicPr>
        <xdr:cNvPr id="18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834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1867</xdr:row>
      <xdr:rowOff>0</xdr:rowOff>
    </xdr:from>
    <xdr:to>
      <xdr:col>1</xdr:col>
      <xdr:colOff>152400</xdr:colOff>
      <xdr:row>1867</xdr:row>
      <xdr:rowOff>133350</xdr:rowOff>
    </xdr:to>
    <xdr:pic>
      <xdr:nvPicPr>
        <xdr:cNvPr id="18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851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1868</xdr:row>
      <xdr:rowOff>0</xdr:rowOff>
    </xdr:from>
    <xdr:to>
      <xdr:col>1</xdr:col>
      <xdr:colOff>152400</xdr:colOff>
      <xdr:row>1868</xdr:row>
      <xdr:rowOff>133350</xdr:rowOff>
    </xdr:to>
    <xdr:pic>
      <xdr:nvPicPr>
        <xdr:cNvPr id="18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868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1869</xdr:row>
      <xdr:rowOff>0</xdr:rowOff>
    </xdr:from>
    <xdr:to>
      <xdr:col>1</xdr:col>
      <xdr:colOff>152400</xdr:colOff>
      <xdr:row>1869</xdr:row>
      <xdr:rowOff>133350</xdr:rowOff>
    </xdr:to>
    <xdr:pic>
      <xdr:nvPicPr>
        <xdr:cNvPr id="18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885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1870</xdr:row>
      <xdr:rowOff>0</xdr:rowOff>
    </xdr:from>
    <xdr:to>
      <xdr:col>1</xdr:col>
      <xdr:colOff>152400</xdr:colOff>
      <xdr:row>1870</xdr:row>
      <xdr:rowOff>133350</xdr:rowOff>
    </xdr:to>
    <xdr:pic>
      <xdr:nvPicPr>
        <xdr:cNvPr id="18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903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1871</xdr:row>
      <xdr:rowOff>0</xdr:rowOff>
    </xdr:from>
    <xdr:to>
      <xdr:col>1</xdr:col>
      <xdr:colOff>152400</xdr:colOff>
      <xdr:row>1871</xdr:row>
      <xdr:rowOff>133350</xdr:rowOff>
    </xdr:to>
    <xdr:pic>
      <xdr:nvPicPr>
        <xdr:cNvPr id="18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920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1872</xdr:row>
      <xdr:rowOff>0</xdr:rowOff>
    </xdr:from>
    <xdr:to>
      <xdr:col>1</xdr:col>
      <xdr:colOff>152400</xdr:colOff>
      <xdr:row>1872</xdr:row>
      <xdr:rowOff>133350</xdr:rowOff>
    </xdr:to>
    <xdr:pic>
      <xdr:nvPicPr>
        <xdr:cNvPr id="18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937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1873</xdr:row>
      <xdr:rowOff>0</xdr:rowOff>
    </xdr:from>
    <xdr:to>
      <xdr:col>1</xdr:col>
      <xdr:colOff>152400</xdr:colOff>
      <xdr:row>1873</xdr:row>
      <xdr:rowOff>133350</xdr:rowOff>
    </xdr:to>
    <xdr:pic>
      <xdr:nvPicPr>
        <xdr:cNvPr id="18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95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1874</xdr:row>
      <xdr:rowOff>0</xdr:rowOff>
    </xdr:from>
    <xdr:to>
      <xdr:col>1</xdr:col>
      <xdr:colOff>152400</xdr:colOff>
      <xdr:row>1874</xdr:row>
      <xdr:rowOff>133350</xdr:rowOff>
    </xdr:to>
    <xdr:pic>
      <xdr:nvPicPr>
        <xdr:cNvPr id="18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971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1875</xdr:row>
      <xdr:rowOff>0</xdr:rowOff>
    </xdr:from>
    <xdr:to>
      <xdr:col>1</xdr:col>
      <xdr:colOff>152400</xdr:colOff>
      <xdr:row>1875</xdr:row>
      <xdr:rowOff>133350</xdr:rowOff>
    </xdr:to>
    <xdr:pic>
      <xdr:nvPicPr>
        <xdr:cNvPr id="18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1988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1876</xdr:row>
      <xdr:rowOff>0</xdr:rowOff>
    </xdr:from>
    <xdr:to>
      <xdr:col>1</xdr:col>
      <xdr:colOff>152400</xdr:colOff>
      <xdr:row>1876</xdr:row>
      <xdr:rowOff>133350</xdr:rowOff>
    </xdr:to>
    <xdr:pic>
      <xdr:nvPicPr>
        <xdr:cNvPr id="18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005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1877</xdr:row>
      <xdr:rowOff>0</xdr:rowOff>
    </xdr:from>
    <xdr:to>
      <xdr:col>1</xdr:col>
      <xdr:colOff>152400</xdr:colOff>
      <xdr:row>1877</xdr:row>
      <xdr:rowOff>133350</xdr:rowOff>
    </xdr:to>
    <xdr:pic>
      <xdr:nvPicPr>
        <xdr:cNvPr id="18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023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1878</xdr:row>
      <xdr:rowOff>0</xdr:rowOff>
    </xdr:from>
    <xdr:to>
      <xdr:col>1</xdr:col>
      <xdr:colOff>152400</xdr:colOff>
      <xdr:row>1878</xdr:row>
      <xdr:rowOff>133350</xdr:rowOff>
    </xdr:to>
    <xdr:pic>
      <xdr:nvPicPr>
        <xdr:cNvPr id="18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040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1879</xdr:row>
      <xdr:rowOff>0</xdr:rowOff>
    </xdr:from>
    <xdr:to>
      <xdr:col>1</xdr:col>
      <xdr:colOff>152400</xdr:colOff>
      <xdr:row>1879</xdr:row>
      <xdr:rowOff>133350</xdr:rowOff>
    </xdr:to>
    <xdr:pic>
      <xdr:nvPicPr>
        <xdr:cNvPr id="18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057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1880</xdr:row>
      <xdr:rowOff>0</xdr:rowOff>
    </xdr:from>
    <xdr:to>
      <xdr:col>1</xdr:col>
      <xdr:colOff>152400</xdr:colOff>
      <xdr:row>1880</xdr:row>
      <xdr:rowOff>133350</xdr:rowOff>
    </xdr:to>
    <xdr:pic>
      <xdr:nvPicPr>
        <xdr:cNvPr id="18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074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1881</xdr:row>
      <xdr:rowOff>0</xdr:rowOff>
    </xdr:from>
    <xdr:to>
      <xdr:col>1</xdr:col>
      <xdr:colOff>152400</xdr:colOff>
      <xdr:row>1881</xdr:row>
      <xdr:rowOff>133350</xdr:rowOff>
    </xdr:to>
    <xdr:pic>
      <xdr:nvPicPr>
        <xdr:cNvPr id="18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091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1882</xdr:row>
      <xdr:rowOff>0</xdr:rowOff>
    </xdr:from>
    <xdr:to>
      <xdr:col>1</xdr:col>
      <xdr:colOff>152400</xdr:colOff>
      <xdr:row>1882</xdr:row>
      <xdr:rowOff>133350</xdr:rowOff>
    </xdr:to>
    <xdr:pic>
      <xdr:nvPicPr>
        <xdr:cNvPr id="18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108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1883</xdr:row>
      <xdr:rowOff>0</xdr:rowOff>
    </xdr:from>
    <xdr:to>
      <xdr:col>1</xdr:col>
      <xdr:colOff>152400</xdr:colOff>
      <xdr:row>1883</xdr:row>
      <xdr:rowOff>133350</xdr:rowOff>
    </xdr:to>
    <xdr:pic>
      <xdr:nvPicPr>
        <xdr:cNvPr id="18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12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1884</xdr:row>
      <xdr:rowOff>0</xdr:rowOff>
    </xdr:from>
    <xdr:to>
      <xdr:col>1</xdr:col>
      <xdr:colOff>152400</xdr:colOff>
      <xdr:row>1884</xdr:row>
      <xdr:rowOff>133350</xdr:rowOff>
    </xdr:to>
    <xdr:pic>
      <xdr:nvPicPr>
        <xdr:cNvPr id="18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143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1885</xdr:row>
      <xdr:rowOff>0</xdr:rowOff>
    </xdr:from>
    <xdr:to>
      <xdr:col>1</xdr:col>
      <xdr:colOff>152400</xdr:colOff>
      <xdr:row>1885</xdr:row>
      <xdr:rowOff>133350</xdr:rowOff>
    </xdr:to>
    <xdr:pic>
      <xdr:nvPicPr>
        <xdr:cNvPr id="18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160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1886</xdr:row>
      <xdr:rowOff>0</xdr:rowOff>
    </xdr:from>
    <xdr:to>
      <xdr:col>1</xdr:col>
      <xdr:colOff>152400</xdr:colOff>
      <xdr:row>1886</xdr:row>
      <xdr:rowOff>133350</xdr:rowOff>
    </xdr:to>
    <xdr:pic>
      <xdr:nvPicPr>
        <xdr:cNvPr id="18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177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1887</xdr:row>
      <xdr:rowOff>0</xdr:rowOff>
    </xdr:from>
    <xdr:to>
      <xdr:col>1</xdr:col>
      <xdr:colOff>152400</xdr:colOff>
      <xdr:row>1887</xdr:row>
      <xdr:rowOff>133350</xdr:rowOff>
    </xdr:to>
    <xdr:pic>
      <xdr:nvPicPr>
        <xdr:cNvPr id="18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194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1888</xdr:row>
      <xdr:rowOff>0</xdr:rowOff>
    </xdr:from>
    <xdr:to>
      <xdr:col>1</xdr:col>
      <xdr:colOff>152400</xdr:colOff>
      <xdr:row>1888</xdr:row>
      <xdr:rowOff>133350</xdr:rowOff>
    </xdr:to>
    <xdr:pic>
      <xdr:nvPicPr>
        <xdr:cNvPr id="18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211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1889</xdr:row>
      <xdr:rowOff>0</xdr:rowOff>
    </xdr:from>
    <xdr:to>
      <xdr:col>1</xdr:col>
      <xdr:colOff>152400</xdr:colOff>
      <xdr:row>1889</xdr:row>
      <xdr:rowOff>133350</xdr:rowOff>
    </xdr:to>
    <xdr:pic>
      <xdr:nvPicPr>
        <xdr:cNvPr id="18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228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1890</xdr:row>
      <xdr:rowOff>0</xdr:rowOff>
    </xdr:from>
    <xdr:to>
      <xdr:col>1</xdr:col>
      <xdr:colOff>152400</xdr:colOff>
      <xdr:row>1890</xdr:row>
      <xdr:rowOff>133350</xdr:rowOff>
    </xdr:to>
    <xdr:pic>
      <xdr:nvPicPr>
        <xdr:cNvPr id="18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245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1891</xdr:row>
      <xdr:rowOff>0</xdr:rowOff>
    </xdr:from>
    <xdr:to>
      <xdr:col>1</xdr:col>
      <xdr:colOff>152400</xdr:colOff>
      <xdr:row>1891</xdr:row>
      <xdr:rowOff>133350</xdr:rowOff>
    </xdr:to>
    <xdr:pic>
      <xdr:nvPicPr>
        <xdr:cNvPr id="18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263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1892</xdr:row>
      <xdr:rowOff>0</xdr:rowOff>
    </xdr:from>
    <xdr:to>
      <xdr:col>1</xdr:col>
      <xdr:colOff>152400</xdr:colOff>
      <xdr:row>1892</xdr:row>
      <xdr:rowOff>133350</xdr:rowOff>
    </xdr:to>
    <xdr:pic>
      <xdr:nvPicPr>
        <xdr:cNvPr id="18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280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1893</xdr:row>
      <xdr:rowOff>0</xdr:rowOff>
    </xdr:from>
    <xdr:to>
      <xdr:col>1</xdr:col>
      <xdr:colOff>152400</xdr:colOff>
      <xdr:row>1893</xdr:row>
      <xdr:rowOff>133350</xdr:rowOff>
    </xdr:to>
    <xdr:pic>
      <xdr:nvPicPr>
        <xdr:cNvPr id="18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29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1894</xdr:row>
      <xdr:rowOff>0</xdr:rowOff>
    </xdr:from>
    <xdr:to>
      <xdr:col>1</xdr:col>
      <xdr:colOff>152400</xdr:colOff>
      <xdr:row>1894</xdr:row>
      <xdr:rowOff>133350</xdr:rowOff>
    </xdr:to>
    <xdr:pic>
      <xdr:nvPicPr>
        <xdr:cNvPr id="18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314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1895</xdr:row>
      <xdr:rowOff>0</xdr:rowOff>
    </xdr:from>
    <xdr:to>
      <xdr:col>1</xdr:col>
      <xdr:colOff>152400</xdr:colOff>
      <xdr:row>1895</xdr:row>
      <xdr:rowOff>133350</xdr:rowOff>
    </xdr:to>
    <xdr:pic>
      <xdr:nvPicPr>
        <xdr:cNvPr id="18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331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1896</xdr:row>
      <xdr:rowOff>0</xdr:rowOff>
    </xdr:from>
    <xdr:to>
      <xdr:col>1</xdr:col>
      <xdr:colOff>152400</xdr:colOff>
      <xdr:row>1896</xdr:row>
      <xdr:rowOff>133350</xdr:rowOff>
    </xdr:to>
    <xdr:pic>
      <xdr:nvPicPr>
        <xdr:cNvPr id="18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348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1897</xdr:row>
      <xdr:rowOff>0</xdr:rowOff>
    </xdr:from>
    <xdr:to>
      <xdr:col>1</xdr:col>
      <xdr:colOff>152400</xdr:colOff>
      <xdr:row>1897</xdr:row>
      <xdr:rowOff>133350</xdr:rowOff>
    </xdr:to>
    <xdr:pic>
      <xdr:nvPicPr>
        <xdr:cNvPr id="18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365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1898</xdr:row>
      <xdr:rowOff>0</xdr:rowOff>
    </xdr:from>
    <xdr:to>
      <xdr:col>1</xdr:col>
      <xdr:colOff>152400</xdr:colOff>
      <xdr:row>1898</xdr:row>
      <xdr:rowOff>133350</xdr:rowOff>
    </xdr:to>
    <xdr:pic>
      <xdr:nvPicPr>
        <xdr:cNvPr id="18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383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1899</xdr:row>
      <xdr:rowOff>0</xdr:rowOff>
    </xdr:from>
    <xdr:to>
      <xdr:col>1</xdr:col>
      <xdr:colOff>152400</xdr:colOff>
      <xdr:row>1899</xdr:row>
      <xdr:rowOff>133350</xdr:rowOff>
    </xdr:to>
    <xdr:pic>
      <xdr:nvPicPr>
        <xdr:cNvPr id="19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400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1900</xdr:row>
      <xdr:rowOff>0</xdr:rowOff>
    </xdr:from>
    <xdr:to>
      <xdr:col>1</xdr:col>
      <xdr:colOff>152400</xdr:colOff>
      <xdr:row>1900</xdr:row>
      <xdr:rowOff>133350</xdr:rowOff>
    </xdr:to>
    <xdr:pic>
      <xdr:nvPicPr>
        <xdr:cNvPr id="19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417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1901</xdr:row>
      <xdr:rowOff>0</xdr:rowOff>
    </xdr:from>
    <xdr:to>
      <xdr:col>1</xdr:col>
      <xdr:colOff>152400</xdr:colOff>
      <xdr:row>1901</xdr:row>
      <xdr:rowOff>133350</xdr:rowOff>
    </xdr:to>
    <xdr:pic>
      <xdr:nvPicPr>
        <xdr:cNvPr id="19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434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1902</xdr:row>
      <xdr:rowOff>0</xdr:rowOff>
    </xdr:from>
    <xdr:to>
      <xdr:col>1</xdr:col>
      <xdr:colOff>152400</xdr:colOff>
      <xdr:row>1902</xdr:row>
      <xdr:rowOff>133350</xdr:rowOff>
    </xdr:to>
    <xdr:pic>
      <xdr:nvPicPr>
        <xdr:cNvPr id="19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451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1903</xdr:row>
      <xdr:rowOff>0</xdr:rowOff>
    </xdr:from>
    <xdr:to>
      <xdr:col>1</xdr:col>
      <xdr:colOff>152400</xdr:colOff>
      <xdr:row>1903</xdr:row>
      <xdr:rowOff>133350</xdr:rowOff>
    </xdr:to>
    <xdr:pic>
      <xdr:nvPicPr>
        <xdr:cNvPr id="19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46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1904</xdr:row>
      <xdr:rowOff>0</xdr:rowOff>
    </xdr:from>
    <xdr:to>
      <xdr:col>1</xdr:col>
      <xdr:colOff>152400</xdr:colOff>
      <xdr:row>1904</xdr:row>
      <xdr:rowOff>133350</xdr:rowOff>
    </xdr:to>
    <xdr:pic>
      <xdr:nvPicPr>
        <xdr:cNvPr id="19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485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1905</xdr:row>
      <xdr:rowOff>0</xdr:rowOff>
    </xdr:from>
    <xdr:to>
      <xdr:col>1</xdr:col>
      <xdr:colOff>152400</xdr:colOff>
      <xdr:row>1905</xdr:row>
      <xdr:rowOff>133350</xdr:rowOff>
    </xdr:to>
    <xdr:pic>
      <xdr:nvPicPr>
        <xdr:cNvPr id="19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503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1906</xdr:row>
      <xdr:rowOff>0</xdr:rowOff>
    </xdr:from>
    <xdr:to>
      <xdr:col>1</xdr:col>
      <xdr:colOff>152400</xdr:colOff>
      <xdr:row>1906</xdr:row>
      <xdr:rowOff>133350</xdr:rowOff>
    </xdr:to>
    <xdr:pic>
      <xdr:nvPicPr>
        <xdr:cNvPr id="19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520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1907</xdr:row>
      <xdr:rowOff>0</xdr:rowOff>
    </xdr:from>
    <xdr:to>
      <xdr:col>1</xdr:col>
      <xdr:colOff>152400</xdr:colOff>
      <xdr:row>1907</xdr:row>
      <xdr:rowOff>133350</xdr:rowOff>
    </xdr:to>
    <xdr:pic>
      <xdr:nvPicPr>
        <xdr:cNvPr id="19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537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1908</xdr:row>
      <xdr:rowOff>0</xdr:rowOff>
    </xdr:from>
    <xdr:to>
      <xdr:col>1</xdr:col>
      <xdr:colOff>152400</xdr:colOff>
      <xdr:row>1908</xdr:row>
      <xdr:rowOff>133350</xdr:rowOff>
    </xdr:to>
    <xdr:pic>
      <xdr:nvPicPr>
        <xdr:cNvPr id="19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554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1909</xdr:row>
      <xdr:rowOff>0</xdr:rowOff>
    </xdr:from>
    <xdr:to>
      <xdr:col>1</xdr:col>
      <xdr:colOff>152400</xdr:colOff>
      <xdr:row>1909</xdr:row>
      <xdr:rowOff>133350</xdr:rowOff>
    </xdr:to>
    <xdr:pic>
      <xdr:nvPicPr>
        <xdr:cNvPr id="19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571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1910</xdr:row>
      <xdr:rowOff>0</xdr:rowOff>
    </xdr:from>
    <xdr:to>
      <xdr:col>1</xdr:col>
      <xdr:colOff>152400</xdr:colOff>
      <xdr:row>1910</xdr:row>
      <xdr:rowOff>133350</xdr:rowOff>
    </xdr:to>
    <xdr:pic>
      <xdr:nvPicPr>
        <xdr:cNvPr id="19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588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1911</xdr:row>
      <xdr:rowOff>0</xdr:rowOff>
    </xdr:from>
    <xdr:to>
      <xdr:col>1</xdr:col>
      <xdr:colOff>152400</xdr:colOff>
      <xdr:row>1911</xdr:row>
      <xdr:rowOff>133350</xdr:rowOff>
    </xdr:to>
    <xdr:pic>
      <xdr:nvPicPr>
        <xdr:cNvPr id="19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605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1912</xdr:row>
      <xdr:rowOff>0</xdr:rowOff>
    </xdr:from>
    <xdr:to>
      <xdr:col>1</xdr:col>
      <xdr:colOff>152400</xdr:colOff>
      <xdr:row>1912</xdr:row>
      <xdr:rowOff>133350</xdr:rowOff>
    </xdr:to>
    <xdr:pic>
      <xdr:nvPicPr>
        <xdr:cNvPr id="19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623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1913</xdr:row>
      <xdr:rowOff>0</xdr:rowOff>
    </xdr:from>
    <xdr:to>
      <xdr:col>1</xdr:col>
      <xdr:colOff>152400</xdr:colOff>
      <xdr:row>1913</xdr:row>
      <xdr:rowOff>133350</xdr:rowOff>
    </xdr:to>
    <xdr:pic>
      <xdr:nvPicPr>
        <xdr:cNvPr id="19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64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1914</xdr:row>
      <xdr:rowOff>0</xdr:rowOff>
    </xdr:from>
    <xdr:to>
      <xdr:col>1</xdr:col>
      <xdr:colOff>152400</xdr:colOff>
      <xdr:row>1914</xdr:row>
      <xdr:rowOff>133350</xdr:rowOff>
    </xdr:to>
    <xdr:pic>
      <xdr:nvPicPr>
        <xdr:cNvPr id="19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657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1915</xdr:row>
      <xdr:rowOff>0</xdr:rowOff>
    </xdr:from>
    <xdr:to>
      <xdr:col>1</xdr:col>
      <xdr:colOff>152400</xdr:colOff>
      <xdr:row>1915</xdr:row>
      <xdr:rowOff>133350</xdr:rowOff>
    </xdr:to>
    <xdr:pic>
      <xdr:nvPicPr>
        <xdr:cNvPr id="19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674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1916</xdr:row>
      <xdr:rowOff>0</xdr:rowOff>
    </xdr:from>
    <xdr:to>
      <xdr:col>1</xdr:col>
      <xdr:colOff>152400</xdr:colOff>
      <xdr:row>1916</xdr:row>
      <xdr:rowOff>133350</xdr:rowOff>
    </xdr:to>
    <xdr:pic>
      <xdr:nvPicPr>
        <xdr:cNvPr id="19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691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1917</xdr:row>
      <xdr:rowOff>0</xdr:rowOff>
    </xdr:from>
    <xdr:to>
      <xdr:col>1</xdr:col>
      <xdr:colOff>152400</xdr:colOff>
      <xdr:row>1917</xdr:row>
      <xdr:rowOff>133350</xdr:rowOff>
    </xdr:to>
    <xdr:pic>
      <xdr:nvPicPr>
        <xdr:cNvPr id="19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708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1918</xdr:row>
      <xdr:rowOff>0</xdr:rowOff>
    </xdr:from>
    <xdr:to>
      <xdr:col>1</xdr:col>
      <xdr:colOff>152400</xdr:colOff>
      <xdr:row>1918</xdr:row>
      <xdr:rowOff>133350</xdr:rowOff>
    </xdr:to>
    <xdr:pic>
      <xdr:nvPicPr>
        <xdr:cNvPr id="19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725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1919</xdr:row>
      <xdr:rowOff>0</xdr:rowOff>
    </xdr:from>
    <xdr:to>
      <xdr:col>1</xdr:col>
      <xdr:colOff>152400</xdr:colOff>
      <xdr:row>1919</xdr:row>
      <xdr:rowOff>133350</xdr:rowOff>
    </xdr:to>
    <xdr:pic>
      <xdr:nvPicPr>
        <xdr:cNvPr id="19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743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1920</xdr:row>
      <xdr:rowOff>0</xdr:rowOff>
    </xdr:from>
    <xdr:to>
      <xdr:col>1</xdr:col>
      <xdr:colOff>152400</xdr:colOff>
      <xdr:row>1920</xdr:row>
      <xdr:rowOff>133350</xdr:rowOff>
    </xdr:to>
    <xdr:pic>
      <xdr:nvPicPr>
        <xdr:cNvPr id="19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760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1921</xdr:row>
      <xdr:rowOff>0</xdr:rowOff>
    </xdr:from>
    <xdr:to>
      <xdr:col>1</xdr:col>
      <xdr:colOff>152400</xdr:colOff>
      <xdr:row>1921</xdr:row>
      <xdr:rowOff>133350</xdr:rowOff>
    </xdr:to>
    <xdr:pic>
      <xdr:nvPicPr>
        <xdr:cNvPr id="19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777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1922</xdr:row>
      <xdr:rowOff>0</xdr:rowOff>
    </xdr:from>
    <xdr:to>
      <xdr:col>1</xdr:col>
      <xdr:colOff>152400</xdr:colOff>
      <xdr:row>1922</xdr:row>
      <xdr:rowOff>133350</xdr:rowOff>
    </xdr:to>
    <xdr:pic>
      <xdr:nvPicPr>
        <xdr:cNvPr id="19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794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1923</xdr:row>
      <xdr:rowOff>0</xdr:rowOff>
    </xdr:from>
    <xdr:to>
      <xdr:col>1</xdr:col>
      <xdr:colOff>152400</xdr:colOff>
      <xdr:row>1923</xdr:row>
      <xdr:rowOff>133350</xdr:rowOff>
    </xdr:to>
    <xdr:pic>
      <xdr:nvPicPr>
        <xdr:cNvPr id="19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81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1924</xdr:row>
      <xdr:rowOff>0</xdr:rowOff>
    </xdr:from>
    <xdr:to>
      <xdr:col>1</xdr:col>
      <xdr:colOff>152400</xdr:colOff>
      <xdr:row>1924</xdr:row>
      <xdr:rowOff>133350</xdr:rowOff>
    </xdr:to>
    <xdr:pic>
      <xdr:nvPicPr>
        <xdr:cNvPr id="19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828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1925</xdr:row>
      <xdr:rowOff>0</xdr:rowOff>
    </xdr:from>
    <xdr:to>
      <xdr:col>1</xdr:col>
      <xdr:colOff>152400</xdr:colOff>
      <xdr:row>1925</xdr:row>
      <xdr:rowOff>133350</xdr:rowOff>
    </xdr:to>
    <xdr:pic>
      <xdr:nvPicPr>
        <xdr:cNvPr id="19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846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1926</xdr:row>
      <xdr:rowOff>0</xdr:rowOff>
    </xdr:from>
    <xdr:to>
      <xdr:col>1</xdr:col>
      <xdr:colOff>152400</xdr:colOff>
      <xdr:row>1926</xdr:row>
      <xdr:rowOff>133350</xdr:rowOff>
    </xdr:to>
    <xdr:pic>
      <xdr:nvPicPr>
        <xdr:cNvPr id="19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863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1927</xdr:row>
      <xdr:rowOff>0</xdr:rowOff>
    </xdr:from>
    <xdr:to>
      <xdr:col>1</xdr:col>
      <xdr:colOff>152400</xdr:colOff>
      <xdr:row>1927</xdr:row>
      <xdr:rowOff>133350</xdr:rowOff>
    </xdr:to>
    <xdr:pic>
      <xdr:nvPicPr>
        <xdr:cNvPr id="19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880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1928</xdr:row>
      <xdr:rowOff>0</xdr:rowOff>
    </xdr:from>
    <xdr:to>
      <xdr:col>1</xdr:col>
      <xdr:colOff>152400</xdr:colOff>
      <xdr:row>1928</xdr:row>
      <xdr:rowOff>133350</xdr:rowOff>
    </xdr:to>
    <xdr:pic>
      <xdr:nvPicPr>
        <xdr:cNvPr id="19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897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1929</xdr:row>
      <xdr:rowOff>0</xdr:rowOff>
    </xdr:from>
    <xdr:to>
      <xdr:col>1</xdr:col>
      <xdr:colOff>152400</xdr:colOff>
      <xdr:row>1929</xdr:row>
      <xdr:rowOff>133350</xdr:rowOff>
    </xdr:to>
    <xdr:pic>
      <xdr:nvPicPr>
        <xdr:cNvPr id="19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914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1930</xdr:row>
      <xdr:rowOff>0</xdr:rowOff>
    </xdr:from>
    <xdr:to>
      <xdr:col>1</xdr:col>
      <xdr:colOff>152400</xdr:colOff>
      <xdr:row>1930</xdr:row>
      <xdr:rowOff>133350</xdr:rowOff>
    </xdr:to>
    <xdr:pic>
      <xdr:nvPicPr>
        <xdr:cNvPr id="19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931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1931</xdr:row>
      <xdr:rowOff>0</xdr:rowOff>
    </xdr:from>
    <xdr:to>
      <xdr:col>1</xdr:col>
      <xdr:colOff>152400</xdr:colOff>
      <xdr:row>1931</xdr:row>
      <xdr:rowOff>133350</xdr:rowOff>
    </xdr:to>
    <xdr:pic>
      <xdr:nvPicPr>
        <xdr:cNvPr id="19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948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1932</xdr:row>
      <xdr:rowOff>0</xdr:rowOff>
    </xdr:from>
    <xdr:to>
      <xdr:col>1</xdr:col>
      <xdr:colOff>152400</xdr:colOff>
      <xdr:row>1932</xdr:row>
      <xdr:rowOff>133350</xdr:rowOff>
    </xdr:to>
    <xdr:pic>
      <xdr:nvPicPr>
        <xdr:cNvPr id="19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966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1933</xdr:row>
      <xdr:rowOff>0</xdr:rowOff>
    </xdr:from>
    <xdr:to>
      <xdr:col>1</xdr:col>
      <xdr:colOff>152400</xdr:colOff>
      <xdr:row>1933</xdr:row>
      <xdr:rowOff>133350</xdr:rowOff>
    </xdr:to>
    <xdr:pic>
      <xdr:nvPicPr>
        <xdr:cNvPr id="19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298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1934</xdr:row>
      <xdr:rowOff>0</xdr:rowOff>
    </xdr:from>
    <xdr:to>
      <xdr:col>1</xdr:col>
      <xdr:colOff>152400</xdr:colOff>
      <xdr:row>1934</xdr:row>
      <xdr:rowOff>133350</xdr:rowOff>
    </xdr:to>
    <xdr:pic>
      <xdr:nvPicPr>
        <xdr:cNvPr id="19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000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1935</xdr:row>
      <xdr:rowOff>0</xdr:rowOff>
    </xdr:from>
    <xdr:to>
      <xdr:col>1</xdr:col>
      <xdr:colOff>152400</xdr:colOff>
      <xdr:row>1935</xdr:row>
      <xdr:rowOff>133350</xdr:rowOff>
    </xdr:to>
    <xdr:pic>
      <xdr:nvPicPr>
        <xdr:cNvPr id="19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017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1936</xdr:row>
      <xdr:rowOff>0</xdr:rowOff>
    </xdr:from>
    <xdr:to>
      <xdr:col>1</xdr:col>
      <xdr:colOff>152400</xdr:colOff>
      <xdr:row>1936</xdr:row>
      <xdr:rowOff>133350</xdr:rowOff>
    </xdr:to>
    <xdr:pic>
      <xdr:nvPicPr>
        <xdr:cNvPr id="19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034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1937</xdr:row>
      <xdr:rowOff>0</xdr:rowOff>
    </xdr:from>
    <xdr:to>
      <xdr:col>1</xdr:col>
      <xdr:colOff>152400</xdr:colOff>
      <xdr:row>1937</xdr:row>
      <xdr:rowOff>133350</xdr:rowOff>
    </xdr:to>
    <xdr:pic>
      <xdr:nvPicPr>
        <xdr:cNvPr id="19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051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1938</xdr:row>
      <xdr:rowOff>0</xdr:rowOff>
    </xdr:from>
    <xdr:to>
      <xdr:col>1</xdr:col>
      <xdr:colOff>152400</xdr:colOff>
      <xdr:row>1938</xdr:row>
      <xdr:rowOff>133350</xdr:rowOff>
    </xdr:to>
    <xdr:pic>
      <xdr:nvPicPr>
        <xdr:cNvPr id="19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068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1939</xdr:row>
      <xdr:rowOff>0</xdr:rowOff>
    </xdr:from>
    <xdr:to>
      <xdr:col>1</xdr:col>
      <xdr:colOff>152400</xdr:colOff>
      <xdr:row>1939</xdr:row>
      <xdr:rowOff>133350</xdr:rowOff>
    </xdr:to>
    <xdr:pic>
      <xdr:nvPicPr>
        <xdr:cNvPr id="19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086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1940</xdr:row>
      <xdr:rowOff>0</xdr:rowOff>
    </xdr:from>
    <xdr:to>
      <xdr:col>1</xdr:col>
      <xdr:colOff>152400</xdr:colOff>
      <xdr:row>1940</xdr:row>
      <xdr:rowOff>133350</xdr:rowOff>
    </xdr:to>
    <xdr:pic>
      <xdr:nvPicPr>
        <xdr:cNvPr id="19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103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1941</xdr:row>
      <xdr:rowOff>0</xdr:rowOff>
    </xdr:from>
    <xdr:to>
      <xdr:col>1</xdr:col>
      <xdr:colOff>152400</xdr:colOff>
      <xdr:row>1941</xdr:row>
      <xdr:rowOff>133350</xdr:rowOff>
    </xdr:to>
    <xdr:pic>
      <xdr:nvPicPr>
        <xdr:cNvPr id="19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120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1942</xdr:row>
      <xdr:rowOff>0</xdr:rowOff>
    </xdr:from>
    <xdr:to>
      <xdr:col>1</xdr:col>
      <xdr:colOff>152400</xdr:colOff>
      <xdr:row>1942</xdr:row>
      <xdr:rowOff>133350</xdr:rowOff>
    </xdr:to>
    <xdr:pic>
      <xdr:nvPicPr>
        <xdr:cNvPr id="19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137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1943</xdr:row>
      <xdr:rowOff>0</xdr:rowOff>
    </xdr:from>
    <xdr:to>
      <xdr:col>1</xdr:col>
      <xdr:colOff>152400</xdr:colOff>
      <xdr:row>1943</xdr:row>
      <xdr:rowOff>133350</xdr:rowOff>
    </xdr:to>
    <xdr:pic>
      <xdr:nvPicPr>
        <xdr:cNvPr id="19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15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1944</xdr:row>
      <xdr:rowOff>0</xdr:rowOff>
    </xdr:from>
    <xdr:to>
      <xdr:col>1</xdr:col>
      <xdr:colOff>152400</xdr:colOff>
      <xdr:row>1944</xdr:row>
      <xdr:rowOff>133350</xdr:rowOff>
    </xdr:to>
    <xdr:pic>
      <xdr:nvPicPr>
        <xdr:cNvPr id="19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171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1945</xdr:row>
      <xdr:rowOff>0</xdr:rowOff>
    </xdr:from>
    <xdr:to>
      <xdr:col>1</xdr:col>
      <xdr:colOff>152400</xdr:colOff>
      <xdr:row>1945</xdr:row>
      <xdr:rowOff>133350</xdr:rowOff>
    </xdr:to>
    <xdr:pic>
      <xdr:nvPicPr>
        <xdr:cNvPr id="19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188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1946</xdr:row>
      <xdr:rowOff>0</xdr:rowOff>
    </xdr:from>
    <xdr:to>
      <xdr:col>1</xdr:col>
      <xdr:colOff>152400</xdr:colOff>
      <xdr:row>1946</xdr:row>
      <xdr:rowOff>133350</xdr:rowOff>
    </xdr:to>
    <xdr:pic>
      <xdr:nvPicPr>
        <xdr:cNvPr id="19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206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1947</xdr:row>
      <xdr:rowOff>0</xdr:rowOff>
    </xdr:from>
    <xdr:to>
      <xdr:col>1</xdr:col>
      <xdr:colOff>152400</xdr:colOff>
      <xdr:row>1947</xdr:row>
      <xdr:rowOff>133350</xdr:rowOff>
    </xdr:to>
    <xdr:pic>
      <xdr:nvPicPr>
        <xdr:cNvPr id="19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223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1948</xdr:row>
      <xdr:rowOff>0</xdr:rowOff>
    </xdr:from>
    <xdr:to>
      <xdr:col>1</xdr:col>
      <xdr:colOff>152400</xdr:colOff>
      <xdr:row>1948</xdr:row>
      <xdr:rowOff>133350</xdr:rowOff>
    </xdr:to>
    <xdr:pic>
      <xdr:nvPicPr>
        <xdr:cNvPr id="19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240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1949</xdr:row>
      <xdr:rowOff>0</xdr:rowOff>
    </xdr:from>
    <xdr:to>
      <xdr:col>1</xdr:col>
      <xdr:colOff>152400</xdr:colOff>
      <xdr:row>1949</xdr:row>
      <xdr:rowOff>133350</xdr:rowOff>
    </xdr:to>
    <xdr:pic>
      <xdr:nvPicPr>
        <xdr:cNvPr id="19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257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1950</xdr:row>
      <xdr:rowOff>0</xdr:rowOff>
    </xdr:from>
    <xdr:to>
      <xdr:col>1</xdr:col>
      <xdr:colOff>152400</xdr:colOff>
      <xdr:row>1950</xdr:row>
      <xdr:rowOff>133350</xdr:rowOff>
    </xdr:to>
    <xdr:pic>
      <xdr:nvPicPr>
        <xdr:cNvPr id="19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274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1951</xdr:row>
      <xdr:rowOff>0</xdr:rowOff>
    </xdr:from>
    <xdr:to>
      <xdr:col>1</xdr:col>
      <xdr:colOff>152400</xdr:colOff>
      <xdr:row>1951</xdr:row>
      <xdr:rowOff>133350</xdr:rowOff>
    </xdr:to>
    <xdr:pic>
      <xdr:nvPicPr>
        <xdr:cNvPr id="19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291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1952</xdr:row>
      <xdr:rowOff>0</xdr:rowOff>
    </xdr:from>
    <xdr:to>
      <xdr:col>1</xdr:col>
      <xdr:colOff>152400</xdr:colOff>
      <xdr:row>1952</xdr:row>
      <xdr:rowOff>133350</xdr:rowOff>
    </xdr:to>
    <xdr:pic>
      <xdr:nvPicPr>
        <xdr:cNvPr id="19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308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1953</xdr:row>
      <xdr:rowOff>0</xdr:rowOff>
    </xdr:from>
    <xdr:to>
      <xdr:col>1</xdr:col>
      <xdr:colOff>152400</xdr:colOff>
      <xdr:row>1953</xdr:row>
      <xdr:rowOff>133350</xdr:rowOff>
    </xdr:to>
    <xdr:pic>
      <xdr:nvPicPr>
        <xdr:cNvPr id="19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32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1954</xdr:row>
      <xdr:rowOff>0</xdr:rowOff>
    </xdr:from>
    <xdr:to>
      <xdr:col>1</xdr:col>
      <xdr:colOff>152400</xdr:colOff>
      <xdr:row>1954</xdr:row>
      <xdr:rowOff>133350</xdr:rowOff>
    </xdr:to>
    <xdr:pic>
      <xdr:nvPicPr>
        <xdr:cNvPr id="19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343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1955</xdr:row>
      <xdr:rowOff>0</xdr:rowOff>
    </xdr:from>
    <xdr:to>
      <xdr:col>1</xdr:col>
      <xdr:colOff>152400</xdr:colOff>
      <xdr:row>1955</xdr:row>
      <xdr:rowOff>133350</xdr:rowOff>
    </xdr:to>
    <xdr:pic>
      <xdr:nvPicPr>
        <xdr:cNvPr id="19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360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1956</xdr:row>
      <xdr:rowOff>0</xdr:rowOff>
    </xdr:from>
    <xdr:to>
      <xdr:col>1</xdr:col>
      <xdr:colOff>152400</xdr:colOff>
      <xdr:row>1956</xdr:row>
      <xdr:rowOff>133350</xdr:rowOff>
    </xdr:to>
    <xdr:pic>
      <xdr:nvPicPr>
        <xdr:cNvPr id="19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377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1957</xdr:row>
      <xdr:rowOff>0</xdr:rowOff>
    </xdr:from>
    <xdr:to>
      <xdr:col>1</xdr:col>
      <xdr:colOff>152400</xdr:colOff>
      <xdr:row>1957</xdr:row>
      <xdr:rowOff>133350</xdr:rowOff>
    </xdr:to>
    <xdr:pic>
      <xdr:nvPicPr>
        <xdr:cNvPr id="19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394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1958</xdr:row>
      <xdr:rowOff>0</xdr:rowOff>
    </xdr:from>
    <xdr:to>
      <xdr:col>1</xdr:col>
      <xdr:colOff>152400</xdr:colOff>
      <xdr:row>1958</xdr:row>
      <xdr:rowOff>133350</xdr:rowOff>
    </xdr:to>
    <xdr:pic>
      <xdr:nvPicPr>
        <xdr:cNvPr id="19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411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1959</xdr:row>
      <xdr:rowOff>0</xdr:rowOff>
    </xdr:from>
    <xdr:to>
      <xdr:col>1</xdr:col>
      <xdr:colOff>152400</xdr:colOff>
      <xdr:row>1959</xdr:row>
      <xdr:rowOff>133350</xdr:rowOff>
    </xdr:to>
    <xdr:pic>
      <xdr:nvPicPr>
        <xdr:cNvPr id="19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428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1960</xdr:row>
      <xdr:rowOff>0</xdr:rowOff>
    </xdr:from>
    <xdr:to>
      <xdr:col>1</xdr:col>
      <xdr:colOff>152400</xdr:colOff>
      <xdr:row>1960</xdr:row>
      <xdr:rowOff>133350</xdr:rowOff>
    </xdr:to>
    <xdr:pic>
      <xdr:nvPicPr>
        <xdr:cNvPr id="19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446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1961</xdr:row>
      <xdr:rowOff>0</xdr:rowOff>
    </xdr:from>
    <xdr:to>
      <xdr:col>1</xdr:col>
      <xdr:colOff>152400</xdr:colOff>
      <xdr:row>1961</xdr:row>
      <xdr:rowOff>133350</xdr:rowOff>
    </xdr:to>
    <xdr:pic>
      <xdr:nvPicPr>
        <xdr:cNvPr id="19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463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1962</xdr:row>
      <xdr:rowOff>0</xdr:rowOff>
    </xdr:from>
    <xdr:to>
      <xdr:col>1</xdr:col>
      <xdr:colOff>152400</xdr:colOff>
      <xdr:row>1962</xdr:row>
      <xdr:rowOff>133350</xdr:rowOff>
    </xdr:to>
    <xdr:pic>
      <xdr:nvPicPr>
        <xdr:cNvPr id="19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480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1963</xdr:row>
      <xdr:rowOff>0</xdr:rowOff>
    </xdr:from>
    <xdr:to>
      <xdr:col>1</xdr:col>
      <xdr:colOff>152400</xdr:colOff>
      <xdr:row>1963</xdr:row>
      <xdr:rowOff>133350</xdr:rowOff>
    </xdr:to>
    <xdr:pic>
      <xdr:nvPicPr>
        <xdr:cNvPr id="19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49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1964</xdr:row>
      <xdr:rowOff>0</xdr:rowOff>
    </xdr:from>
    <xdr:to>
      <xdr:col>1</xdr:col>
      <xdr:colOff>152400</xdr:colOff>
      <xdr:row>1964</xdr:row>
      <xdr:rowOff>133350</xdr:rowOff>
    </xdr:to>
    <xdr:pic>
      <xdr:nvPicPr>
        <xdr:cNvPr id="19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514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1965</xdr:row>
      <xdr:rowOff>0</xdr:rowOff>
    </xdr:from>
    <xdr:to>
      <xdr:col>1</xdr:col>
      <xdr:colOff>152400</xdr:colOff>
      <xdr:row>1965</xdr:row>
      <xdr:rowOff>133350</xdr:rowOff>
    </xdr:to>
    <xdr:pic>
      <xdr:nvPicPr>
        <xdr:cNvPr id="19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531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1966</xdr:row>
      <xdr:rowOff>0</xdr:rowOff>
    </xdr:from>
    <xdr:to>
      <xdr:col>1</xdr:col>
      <xdr:colOff>152400</xdr:colOff>
      <xdr:row>1966</xdr:row>
      <xdr:rowOff>133350</xdr:rowOff>
    </xdr:to>
    <xdr:pic>
      <xdr:nvPicPr>
        <xdr:cNvPr id="19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548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1967</xdr:row>
      <xdr:rowOff>0</xdr:rowOff>
    </xdr:from>
    <xdr:to>
      <xdr:col>1</xdr:col>
      <xdr:colOff>152400</xdr:colOff>
      <xdr:row>1967</xdr:row>
      <xdr:rowOff>133350</xdr:rowOff>
    </xdr:to>
    <xdr:pic>
      <xdr:nvPicPr>
        <xdr:cNvPr id="19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566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1968</xdr:row>
      <xdr:rowOff>0</xdr:rowOff>
    </xdr:from>
    <xdr:to>
      <xdr:col>1</xdr:col>
      <xdr:colOff>152400</xdr:colOff>
      <xdr:row>1968</xdr:row>
      <xdr:rowOff>133350</xdr:rowOff>
    </xdr:to>
    <xdr:pic>
      <xdr:nvPicPr>
        <xdr:cNvPr id="19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583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1969</xdr:row>
      <xdr:rowOff>0</xdr:rowOff>
    </xdr:from>
    <xdr:to>
      <xdr:col>1</xdr:col>
      <xdr:colOff>152400</xdr:colOff>
      <xdr:row>1969</xdr:row>
      <xdr:rowOff>133350</xdr:rowOff>
    </xdr:to>
    <xdr:pic>
      <xdr:nvPicPr>
        <xdr:cNvPr id="19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600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1970</xdr:row>
      <xdr:rowOff>0</xdr:rowOff>
    </xdr:from>
    <xdr:to>
      <xdr:col>1</xdr:col>
      <xdr:colOff>152400</xdr:colOff>
      <xdr:row>1970</xdr:row>
      <xdr:rowOff>133350</xdr:rowOff>
    </xdr:to>
    <xdr:pic>
      <xdr:nvPicPr>
        <xdr:cNvPr id="19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617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1971</xdr:row>
      <xdr:rowOff>0</xdr:rowOff>
    </xdr:from>
    <xdr:to>
      <xdr:col>1</xdr:col>
      <xdr:colOff>152400</xdr:colOff>
      <xdr:row>1971</xdr:row>
      <xdr:rowOff>133350</xdr:rowOff>
    </xdr:to>
    <xdr:pic>
      <xdr:nvPicPr>
        <xdr:cNvPr id="19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634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1972</xdr:row>
      <xdr:rowOff>0</xdr:rowOff>
    </xdr:from>
    <xdr:to>
      <xdr:col>1</xdr:col>
      <xdr:colOff>152400</xdr:colOff>
      <xdr:row>1972</xdr:row>
      <xdr:rowOff>133350</xdr:rowOff>
    </xdr:to>
    <xdr:pic>
      <xdr:nvPicPr>
        <xdr:cNvPr id="19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651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1973</xdr:row>
      <xdr:rowOff>0</xdr:rowOff>
    </xdr:from>
    <xdr:to>
      <xdr:col>1</xdr:col>
      <xdr:colOff>152400</xdr:colOff>
      <xdr:row>1973</xdr:row>
      <xdr:rowOff>133350</xdr:rowOff>
    </xdr:to>
    <xdr:pic>
      <xdr:nvPicPr>
        <xdr:cNvPr id="19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66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1974</xdr:row>
      <xdr:rowOff>0</xdr:rowOff>
    </xdr:from>
    <xdr:to>
      <xdr:col>1</xdr:col>
      <xdr:colOff>152400</xdr:colOff>
      <xdr:row>1974</xdr:row>
      <xdr:rowOff>133350</xdr:rowOff>
    </xdr:to>
    <xdr:pic>
      <xdr:nvPicPr>
        <xdr:cNvPr id="19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686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1975</xdr:row>
      <xdr:rowOff>0</xdr:rowOff>
    </xdr:from>
    <xdr:to>
      <xdr:col>1</xdr:col>
      <xdr:colOff>152400</xdr:colOff>
      <xdr:row>1975</xdr:row>
      <xdr:rowOff>133350</xdr:rowOff>
    </xdr:to>
    <xdr:pic>
      <xdr:nvPicPr>
        <xdr:cNvPr id="19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703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1976</xdr:row>
      <xdr:rowOff>0</xdr:rowOff>
    </xdr:from>
    <xdr:to>
      <xdr:col>1</xdr:col>
      <xdr:colOff>152400</xdr:colOff>
      <xdr:row>1976</xdr:row>
      <xdr:rowOff>133350</xdr:rowOff>
    </xdr:to>
    <xdr:pic>
      <xdr:nvPicPr>
        <xdr:cNvPr id="19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720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1977</xdr:row>
      <xdr:rowOff>0</xdr:rowOff>
    </xdr:from>
    <xdr:to>
      <xdr:col>1</xdr:col>
      <xdr:colOff>152400</xdr:colOff>
      <xdr:row>1977</xdr:row>
      <xdr:rowOff>133350</xdr:rowOff>
    </xdr:to>
    <xdr:pic>
      <xdr:nvPicPr>
        <xdr:cNvPr id="19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737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1978</xdr:row>
      <xdr:rowOff>0</xdr:rowOff>
    </xdr:from>
    <xdr:to>
      <xdr:col>1</xdr:col>
      <xdr:colOff>152400</xdr:colOff>
      <xdr:row>1978</xdr:row>
      <xdr:rowOff>133350</xdr:rowOff>
    </xdr:to>
    <xdr:pic>
      <xdr:nvPicPr>
        <xdr:cNvPr id="19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754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1979</xdr:row>
      <xdr:rowOff>0</xdr:rowOff>
    </xdr:from>
    <xdr:to>
      <xdr:col>1</xdr:col>
      <xdr:colOff>152400</xdr:colOff>
      <xdr:row>1979</xdr:row>
      <xdr:rowOff>133350</xdr:rowOff>
    </xdr:to>
    <xdr:pic>
      <xdr:nvPicPr>
        <xdr:cNvPr id="19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771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1980</xdr:row>
      <xdr:rowOff>0</xdr:rowOff>
    </xdr:from>
    <xdr:to>
      <xdr:col>1</xdr:col>
      <xdr:colOff>152400</xdr:colOff>
      <xdr:row>1980</xdr:row>
      <xdr:rowOff>133350</xdr:rowOff>
    </xdr:to>
    <xdr:pic>
      <xdr:nvPicPr>
        <xdr:cNvPr id="19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788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1981</xdr:row>
      <xdr:rowOff>0</xdr:rowOff>
    </xdr:from>
    <xdr:to>
      <xdr:col>1</xdr:col>
      <xdr:colOff>152400</xdr:colOff>
      <xdr:row>1981</xdr:row>
      <xdr:rowOff>133350</xdr:rowOff>
    </xdr:to>
    <xdr:pic>
      <xdr:nvPicPr>
        <xdr:cNvPr id="19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806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1982</xdr:row>
      <xdr:rowOff>0</xdr:rowOff>
    </xdr:from>
    <xdr:to>
      <xdr:col>1</xdr:col>
      <xdr:colOff>152400</xdr:colOff>
      <xdr:row>1982</xdr:row>
      <xdr:rowOff>133350</xdr:rowOff>
    </xdr:to>
    <xdr:pic>
      <xdr:nvPicPr>
        <xdr:cNvPr id="19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823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1983</xdr:row>
      <xdr:rowOff>0</xdr:rowOff>
    </xdr:from>
    <xdr:to>
      <xdr:col>1</xdr:col>
      <xdr:colOff>152400</xdr:colOff>
      <xdr:row>1983</xdr:row>
      <xdr:rowOff>133350</xdr:rowOff>
    </xdr:to>
    <xdr:pic>
      <xdr:nvPicPr>
        <xdr:cNvPr id="19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84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1984</xdr:row>
      <xdr:rowOff>0</xdr:rowOff>
    </xdr:from>
    <xdr:to>
      <xdr:col>1</xdr:col>
      <xdr:colOff>152400</xdr:colOff>
      <xdr:row>1984</xdr:row>
      <xdr:rowOff>133350</xdr:rowOff>
    </xdr:to>
    <xdr:pic>
      <xdr:nvPicPr>
        <xdr:cNvPr id="19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857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1985</xdr:row>
      <xdr:rowOff>0</xdr:rowOff>
    </xdr:from>
    <xdr:to>
      <xdr:col>1</xdr:col>
      <xdr:colOff>152400</xdr:colOff>
      <xdr:row>1985</xdr:row>
      <xdr:rowOff>133350</xdr:rowOff>
    </xdr:to>
    <xdr:pic>
      <xdr:nvPicPr>
        <xdr:cNvPr id="19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874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1986</xdr:row>
      <xdr:rowOff>0</xdr:rowOff>
    </xdr:from>
    <xdr:to>
      <xdr:col>1</xdr:col>
      <xdr:colOff>152400</xdr:colOff>
      <xdr:row>1986</xdr:row>
      <xdr:rowOff>133350</xdr:rowOff>
    </xdr:to>
    <xdr:pic>
      <xdr:nvPicPr>
        <xdr:cNvPr id="19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891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1987</xdr:row>
      <xdr:rowOff>0</xdr:rowOff>
    </xdr:from>
    <xdr:to>
      <xdr:col>1</xdr:col>
      <xdr:colOff>152400</xdr:colOff>
      <xdr:row>1987</xdr:row>
      <xdr:rowOff>133350</xdr:rowOff>
    </xdr:to>
    <xdr:pic>
      <xdr:nvPicPr>
        <xdr:cNvPr id="19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909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1988</xdr:row>
      <xdr:rowOff>0</xdr:rowOff>
    </xdr:from>
    <xdr:to>
      <xdr:col>1</xdr:col>
      <xdr:colOff>152400</xdr:colOff>
      <xdr:row>1988</xdr:row>
      <xdr:rowOff>133350</xdr:rowOff>
    </xdr:to>
    <xdr:pic>
      <xdr:nvPicPr>
        <xdr:cNvPr id="19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926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1989</xdr:row>
      <xdr:rowOff>0</xdr:rowOff>
    </xdr:from>
    <xdr:to>
      <xdr:col>1</xdr:col>
      <xdr:colOff>152400</xdr:colOff>
      <xdr:row>1989</xdr:row>
      <xdr:rowOff>133350</xdr:rowOff>
    </xdr:to>
    <xdr:pic>
      <xdr:nvPicPr>
        <xdr:cNvPr id="19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943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1990</xdr:row>
      <xdr:rowOff>0</xdr:rowOff>
    </xdr:from>
    <xdr:to>
      <xdr:col>1</xdr:col>
      <xdr:colOff>152400</xdr:colOff>
      <xdr:row>1990</xdr:row>
      <xdr:rowOff>133350</xdr:rowOff>
    </xdr:to>
    <xdr:pic>
      <xdr:nvPicPr>
        <xdr:cNvPr id="19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960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1991</xdr:row>
      <xdr:rowOff>0</xdr:rowOff>
    </xdr:from>
    <xdr:to>
      <xdr:col>1</xdr:col>
      <xdr:colOff>152400</xdr:colOff>
      <xdr:row>1991</xdr:row>
      <xdr:rowOff>133350</xdr:rowOff>
    </xdr:to>
    <xdr:pic>
      <xdr:nvPicPr>
        <xdr:cNvPr id="19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977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1992</xdr:row>
      <xdr:rowOff>0</xdr:rowOff>
    </xdr:from>
    <xdr:to>
      <xdr:col>1</xdr:col>
      <xdr:colOff>152400</xdr:colOff>
      <xdr:row>1992</xdr:row>
      <xdr:rowOff>133350</xdr:rowOff>
    </xdr:to>
    <xdr:pic>
      <xdr:nvPicPr>
        <xdr:cNvPr id="19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3994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1993</xdr:row>
      <xdr:rowOff>0</xdr:rowOff>
    </xdr:from>
    <xdr:to>
      <xdr:col>1</xdr:col>
      <xdr:colOff>152400</xdr:colOff>
      <xdr:row>1993</xdr:row>
      <xdr:rowOff>133350</xdr:rowOff>
    </xdr:to>
    <xdr:pic>
      <xdr:nvPicPr>
        <xdr:cNvPr id="19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01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1994</xdr:row>
      <xdr:rowOff>0</xdr:rowOff>
    </xdr:from>
    <xdr:to>
      <xdr:col>1</xdr:col>
      <xdr:colOff>152400</xdr:colOff>
      <xdr:row>1994</xdr:row>
      <xdr:rowOff>133350</xdr:rowOff>
    </xdr:to>
    <xdr:pic>
      <xdr:nvPicPr>
        <xdr:cNvPr id="19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029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1995</xdr:row>
      <xdr:rowOff>0</xdr:rowOff>
    </xdr:from>
    <xdr:to>
      <xdr:col>1</xdr:col>
      <xdr:colOff>152400</xdr:colOff>
      <xdr:row>1995</xdr:row>
      <xdr:rowOff>133350</xdr:rowOff>
    </xdr:to>
    <xdr:pic>
      <xdr:nvPicPr>
        <xdr:cNvPr id="19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046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1996</xdr:row>
      <xdr:rowOff>0</xdr:rowOff>
    </xdr:from>
    <xdr:to>
      <xdr:col>1</xdr:col>
      <xdr:colOff>152400</xdr:colOff>
      <xdr:row>1996</xdr:row>
      <xdr:rowOff>133350</xdr:rowOff>
    </xdr:to>
    <xdr:pic>
      <xdr:nvPicPr>
        <xdr:cNvPr id="19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063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1997</xdr:row>
      <xdr:rowOff>0</xdr:rowOff>
    </xdr:from>
    <xdr:to>
      <xdr:col>1</xdr:col>
      <xdr:colOff>152400</xdr:colOff>
      <xdr:row>1997</xdr:row>
      <xdr:rowOff>133350</xdr:rowOff>
    </xdr:to>
    <xdr:pic>
      <xdr:nvPicPr>
        <xdr:cNvPr id="19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080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1998</xdr:row>
      <xdr:rowOff>0</xdr:rowOff>
    </xdr:from>
    <xdr:to>
      <xdr:col>1</xdr:col>
      <xdr:colOff>152400</xdr:colOff>
      <xdr:row>1998</xdr:row>
      <xdr:rowOff>133350</xdr:rowOff>
    </xdr:to>
    <xdr:pic>
      <xdr:nvPicPr>
        <xdr:cNvPr id="19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097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1999</xdr:row>
      <xdr:rowOff>0</xdr:rowOff>
    </xdr:from>
    <xdr:to>
      <xdr:col>1</xdr:col>
      <xdr:colOff>152400</xdr:colOff>
      <xdr:row>1999</xdr:row>
      <xdr:rowOff>133350</xdr:rowOff>
    </xdr:to>
    <xdr:pic>
      <xdr:nvPicPr>
        <xdr:cNvPr id="20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114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2000</xdr:row>
      <xdr:rowOff>0</xdr:rowOff>
    </xdr:from>
    <xdr:to>
      <xdr:col>1</xdr:col>
      <xdr:colOff>152400</xdr:colOff>
      <xdr:row>2000</xdr:row>
      <xdr:rowOff>133350</xdr:rowOff>
    </xdr:to>
    <xdr:pic>
      <xdr:nvPicPr>
        <xdr:cNvPr id="20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131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2001</xdr:row>
      <xdr:rowOff>0</xdr:rowOff>
    </xdr:from>
    <xdr:to>
      <xdr:col>1</xdr:col>
      <xdr:colOff>152400</xdr:colOff>
      <xdr:row>2001</xdr:row>
      <xdr:rowOff>133350</xdr:rowOff>
    </xdr:to>
    <xdr:pic>
      <xdr:nvPicPr>
        <xdr:cNvPr id="20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149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2002</xdr:row>
      <xdr:rowOff>0</xdr:rowOff>
    </xdr:from>
    <xdr:to>
      <xdr:col>1</xdr:col>
      <xdr:colOff>152400</xdr:colOff>
      <xdr:row>2002</xdr:row>
      <xdr:rowOff>133350</xdr:rowOff>
    </xdr:to>
    <xdr:pic>
      <xdr:nvPicPr>
        <xdr:cNvPr id="20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166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2003</xdr:row>
      <xdr:rowOff>0</xdr:rowOff>
    </xdr:from>
    <xdr:to>
      <xdr:col>1</xdr:col>
      <xdr:colOff>152400</xdr:colOff>
      <xdr:row>2003</xdr:row>
      <xdr:rowOff>133350</xdr:rowOff>
    </xdr:to>
    <xdr:pic>
      <xdr:nvPicPr>
        <xdr:cNvPr id="20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18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2004</xdr:row>
      <xdr:rowOff>0</xdr:rowOff>
    </xdr:from>
    <xdr:to>
      <xdr:col>1</xdr:col>
      <xdr:colOff>152400</xdr:colOff>
      <xdr:row>2004</xdr:row>
      <xdr:rowOff>133350</xdr:rowOff>
    </xdr:to>
    <xdr:pic>
      <xdr:nvPicPr>
        <xdr:cNvPr id="20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200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2005</xdr:row>
      <xdr:rowOff>0</xdr:rowOff>
    </xdr:from>
    <xdr:to>
      <xdr:col>1</xdr:col>
      <xdr:colOff>152400</xdr:colOff>
      <xdr:row>2005</xdr:row>
      <xdr:rowOff>133350</xdr:rowOff>
    </xdr:to>
    <xdr:pic>
      <xdr:nvPicPr>
        <xdr:cNvPr id="20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217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2006</xdr:row>
      <xdr:rowOff>0</xdr:rowOff>
    </xdr:from>
    <xdr:to>
      <xdr:col>1</xdr:col>
      <xdr:colOff>152400</xdr:colOff>
      <xdr:row>2006</xdr:row>
      <xdr:rowOff>133350</xdr:rowOff>
    </xdr:to>
    <xdr:pic>
      <xdr:nvPicPr>
        <xdr:cNvPr id="20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234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2007</xdr:row>
      <xdr:rowOff>0</xdr:rowOff>
    </xdr:from>
    <xdr:to>
      <xdr:col>1</xdr:col>
      <xdr:colOff>152400</xdr:colOff>
      <xdr:row>2007</xdr:row>
      <xdr:rowOff>133350</xdr:rowOff>
    </xdr:to>
    <xdr:pic>
      <xdr:nvPicPr>
        <xdr:cNvPr id="20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251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2008</xdr:row>
      <xdr:rowOff>0</xdr:rowOff>
    </xdr:from>
    <xdr:to>
      <xdr:col>1</xdr:col>
      <xdr:colOff>152400</xdr:colOff>
      <xdr:row>2008</xdr:row>
      <xdr:rowOff>133350</xdr:rowOff>
    </xdr:to>
    <xdr:pic>
      <xdr:nvPicPr>
        <xdr:cNvPr id="20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269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2009</xdr:row>
      <xdr:rowOff>0</xdr:rowOff>
    </xdr:from>
    <xdr:to>
      <xdr:col>1</xdr:col>
      <xdr:colOff>152400</xdr:colOff>
      <xdr:row>2009</xdr:row>
      <xdr:rowOff>133350</xdr:rowOff>
    </xdr:to>
    <xdr:pic>
      <xdr:nvPicPr>
        <xdr:cNvPr id="20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286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2010</xdr:row>
      <xdr:rowOff>0</xdr:rowOff>
    </xdr:from>
    <xdr:to>
      <xdr:col>1</xdr:col>
      <xdr:colOff>152400</xdr:colOff>
      <xdr:row>2010</xdr:row>
      <xdr:rowOff>133350</xdr:rowOff>
    </xdr:to>
    <xdr:pic>
      <xdr:nvPicPr>
        <xdr:cNvPr id="20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303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2011</xdr:row>
      <xdr:rowOff>0</xdr:rowOff>
    </xdr:from>
    <xdr:to>
      <xdr:col>1</xdr:col>
      <xdr:colOff>152400</xdr:colOff>
      <xdr:row>2011</xdr:row>
      <xdr:rowOff>133350</xdr:rowOff>
    </xdr:to>
    <xdr:pic>
      <xdr:nvPicPr>
        <xdr:cNvPr id="20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320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2012</xdr:row>
      <xdr:rowOff>0</xdr:rowOff>
    </xdr:from>
    <xdr:to>
      <xdr:col>1</xdr:col>
      <xdr:colOff>152400</xdr:colOff>
      <xdr:row>2012</xdr:row>
      <xdr:rowOff>133350</xdr:rowOff>
    </xdr:to>
    <xdr:pic>
      <xdr:nvPicPr>
        <xdr:cNvPr id="20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337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2013</xdr:row>
      <xdr:rowOff>0</xdr:rowOff>
    </xdr:from>
    <xdr:to>
      <xdr:col>1</xdr:col>
      <xdr:colOff>152400</xdr:colOff>
      <xdr:row>2013</xdr:row>
      <xdr:rowOff>133350</xdr:rowOff>
    </xdr:to>
    <xdr:pic>
      <xdr:nvPicPr>
        <xdr:cNvPr id="20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35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2014</xdr:row>
      <xdr:rowOff>0</xdr:rowOff>
    </xdr:from>
    <xdr:to>
      <xdr:col>1</xdr:col>
      <xdr:colOff>152400</xdr:colOff>
      <xdr:row>2014</xdr:row>
      <xdr:rowOff>133350</xdr:rowOff>
    </xdr:to>
    <xdr:pic>
      <xdr:nvPicPr>
        <xdr:cNvPr id="20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371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2015</xdr:row>
      <xdr:rowOff>0</xdr:rowOff>
    </xdr:from>
    <xdr:to>
      <xdr:col>1</xdr:col>
      <xdr:colOff>152400</xdr:colOff>
      <xdr:row>2015</xdr:row>
      <xdr:rowOff>133350</xdr:rowOff>
    </xdr:to>
    <xdr:pic>
      <xdr:nvPicPr>
        <xdr:cNvPr id="20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389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2016</xdr:row>
      <xdr:rowOff>0</xdr:rowOff>
    </xdr:from>
    <xdr:to>
      <xdr:col>1</xdr:col>
      <xdr:colOff>152400</xdr:colOff>
      <xdr:row>2016</xdr:row>
      <xdr:rowOff>133350</xdr:rowOff>
    </xdr:to>
    <xdr:pic>
      <xdr:nvPicPr>
        <xdr:cNvPr id="20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406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2017</xdr:row>
      <xdr:rowOff>0</xdr:rowOff>
    </xdr:from>
    <xdr:to>
      <xdr:col>1</xdr:col>
      <xdr:colOff>152400</xdr:colOff>
      <xdr:row>2017</xdr:row>
      <xdr:rowOff>133350</xdr:rowOff>
    </xdr:to>
    <xdr:pic>
      <xdr:nvPicPr>
        <xdr:cNvPr id="20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423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2018</xdr:row>
      <xdr:rowOff>0</xdr:rowOff>
    </xdr:from>
    <xdr:to>
      <xdr:col>1</xdr:col>
      <xdr:colOff>152400</xdr:colOff>
      <xdr:row>2018</xdr:row>
      <xdr:rowOff>133350</xdr:rowOff>
    </xdr:to>
    <xdr:pic>
      <xdr:nvPicPr>
        <xdr:cNvPr id="20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440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2019</xdr:row>
      <xdr:rowOff>0</xdr:rowOff>
    </xdr:from>
    <xdr:to>
      <xdr:col>1</xdr:col>
      <xdr:colOff>152400</xdr:colOff>
      <xdr:row>2019</xdr:row>
      <xdr:rowOff>133350</xdr:rowOff>
    </xdr:to>
    <xdr:pic>
      <xdr:nvPicPr>
        <xdr:cNvPr id="20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457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2020</xdr:row>
      <xdr:rowOff>0</xdr:rowOff>
    </xdr:from>
    <xdr:to>
      <xdr:col>1</xdr:col>
      <xdr:colOff>152400</xdr:colOff>
      <xdr:row>2020</xdr:row>
      <xdr:rowOff>133350</xdr:rowOff>
    </xdr:to>
    <xdr:pic>
      <xdr:nvPicPr>
        <xdr:cNvPr id="20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474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2021</xdr:row>
      <xdr:rowOff>0</xdr:rowOff>
    </xdr:from>
    <xdr:to>
      <xdr:col>1</xdr:col>
      <xdr:colOff>152400</xdr:colOff>
      <xdr:row>2021</xdr:row>
      <xdr:rowOff>133350</xdr:rowOff>
    </xdr:to>
    <xdr:pic>
      <xdr:nvPicPr>
        <xdr:cNvPr id="20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491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2022</xdr:row>
      <xdr:rowOff>0</xdr:rowOff>
    </xdr:from>
    <xdr:to>
      <xdr:col>1</xdr:col>
      <xdr:colOff>152400</xdr:colOff>
      <xdr:row>2022</xdr:row>
      <xdr:rowOff>133350</xdr:rowOff>
    </xdr:to>
    <xdr:pic>
      <xdr:nvPicPr>
        <xdr:cNvPr id="20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509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2023</xdr:row>
      <xdr:rowOff>0</xdr:rowOff>
    </xdr:from>
    <xdr:to>
      <xdr:col>1</xdr:col>
      <xdr:colOff>152400</xdr:colOff>
      <xdr:row>2023</xdr:row>
      <xdr:rowOff>133350</xdr:rowOff>
    </xdr:to>
    <xdr:pic>
      <xdr:nvPicPr>
        <xdr:cNvPr id="20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52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2024</xdr:row>
      <xdr:rowOff>0</xdr:rowOff>
    </xdr:from>
    <xdr:to>
      <xdr:col>1</xdr:col>
      <xdr:colOff>152400</xdr:colOff>
      <xdr:row>2024</xdr:row>
      <xdr:rowOff>133350</xdr:rowOff>
    </xdr:to>
    <xdr:pic>
      <xdr:nvPicPr>
        <xdr:cNvPr id="20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543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2025</xdr:row>
      <xdr:rowOff>0</xdr:rowOff>
    </xdr:from>
    <xdr:to>
      <xdr:col>1</xdr:col>
      <xdr:colOff>152400</xdr:colOff>
      <xdr:row>2025</xdr:row>
      <xdr:rowOff>133350</xdr:rowOff>
    </xdr:to>
    <xdr:pic>
      <xdr:nvPicPr>
        <xdr:cNvPr id="20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560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2026</xdr:row>
      <xdr:rowOff>0</xdr:rowOff>
    </xdr:from>
    <xdr:to>
      <xdr:col>1</xdr:col>
      <xdr:colOff>152400</xdr:colOff>
      <xdr:row>2026</xdr:row>
      <xdr:rowOff>133350</xdr:rowOff>
    </xdr:to>
    <xdr:pic>
      <xdr:nvPicPr>
        <xdr:cNvPr id="20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577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2027</xdr:row>
      <xdr:rowOff>0</xdr:rowOff>
    </xdr:from>
    <xdr:to>
      <xdr:col>1</xdr:col>
      <xdr:colOff>152400</xdr:colOff>
      <xdr:row>2027</xdr:row>
      <xdr:rowOff>133350</xdr:rowOff>
    </xdr:to>
    <xdr:pic>
      <xdr:nvPicPr>
        <xdr:cNvPr id="20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594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2028</xdr:row>
      <xdr:rowOff>0</xdr:rowOff>
    </xdr:from>
    <xdr:to>
      <xdr:col>1</xdr:col>
      <xdr:colOff>152400</xdr:colOff>
      <xdr:row>2028</xdr:row>
      <xdr:rowOff>133350</xdr:rowOff>
    </xdr:to>
    <xdr:pic>
      <xdr:nvPicPr>
        <xdr:cNvPr id="20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611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2029</xdr:row>
      <xdr:rowOff>0</xdr:rowOff>
    </xdr:from>
    <xdr:to>
      <xdr:col>1</xdr:col>
      <xdr:colOff>152400</xdr:colOff>
      <xdr:row>2029</xdr:row>
      <xdr:rowOff>133350</xdr:rowOff>
    </xdr:to>
    <xdr:pic>
      <xdr:nvPicPr>
        <xdr:cNvPr id="20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629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2030</xdr:row>
      <xdr:rowOff>0</xdr:rowOff>
    </xdr:from>
    <xdr:to>
      <xdr:col>1</xdr:col>
      <xdr:colOff>152400</xdr:colOff>
      <xdr:row>2030</xdr:row>
      <xdr:rowOff>133350</xdr:rowOff>
    </xdr:to>
    <xdr:pic>
      <xdr:nvPicPr>
        <xdr:cNvPr id="20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646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2031</xdr:row>
      <xdr:rowOff>0</xdr:rowOff>
    </xdr:from>
    <xdr:to>
      <xdr:col>1</xdr:col>
      <xdr:colOff>152400</xdr:colOff>
      <xdr:row>2031</xdr:row>
      <xdr:rowOff>133350</xdr:rowOff>
    </xdr:to>
    <xdr:pic>
      <xdr:nvPicPr>
        <xdr:cNvPr id="20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663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2032</xdr:row>
      <xdr:rowOff>0</xdr:rowOff>
    </xdr:from>
    <xdr:to>
      <xdr:col>1</xdr:col>
      <xdr:colOff>152400</xdr:colOff>
      <xdr:row>2032</xdr:row>
      <xdr:rowOff>133350</xdr:rowOff>
    </xdr:to>
    <xdr:pic>
      <xdr:nvPicPr>
        <xdr:cNvPr id="20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680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2033</xdr:row>
      <xdr:rowOff>0</xdr:rowOff>
    </xdr:from>
    <xdr:to>
      <xdr:col>1</xdr:col>
      <xdr:colOff>152400</xdr:colOff>
      <xdr:row>2033</xdr:row>
      <xdr:rowOff>133350</xdr:rowOff>
    </xdr:to>
    <xdr:pic>
      <xdr:nvPicPr>
        <xdr:cNvPr id="20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69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2034</xdr:row>
      <xdr:rowOff>0</xdr:rowOff>
    </xdr:from>
    <xdr:to>
      <xdr:col>1</xdr:col>
      <xdr:colOff>152400</xdr:colOff>
      <xdr:row>2034</xdr:row>
      <xdr:rowOff>133350</xdr:rowOff>
    </xdr:to>
    <xdr:pic>
      <xdr:nvPicPr>
        <xdr:cNvPr id="20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714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2035</xdr:row>
      <xdr:rowOff>0</xdr:rowOff>
    </xdr:from>
    <xdr:to>
      <xdr:col>1</xdr:col>
      <xdr:colOff>152400</xdr:colOff>
      <xdr:row>2035</xdr:row>
      <xdr:rowOff>133350</xdr:rowOff>
    </xdr:to>
    <xdr:pic>
      <xdr:nvPicPr>
        <xdr:cNvPr id="20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731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2036</xdr:row>
      <xdr:rowOff>0</xdr:rowOff>
    </xdr:from>
    <xdr:to>
      <xdr:col>1</xdr:col>
      <xdr:colOff>152400</xdr:colOff>
      <xdr:row>2036</xdr:row>
      <xdr:rowOff>133350</xdr:rowOff>
    </xdr:to>
    <xdr:pic>
      <xdr:nvPicPr>
        <xdr:cNvPr id="20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749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2037</xdr:row>
      <xdr:rowOff>0</xdr:rowOff>
    </xdr:from>
    <xdr:to>
      <xdr:col>1</xdr:col>
      <xdr:colOff>152400</xdr:colOff>
      <xdr:row>2037</xdr:row>
      <xdr:rowOff>133350</xdr:rowOff>
    </xdr:to>
    <xdr:pic>
      <xdr:nvPicPr>
        <xdr:cNvPr id="20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766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2038</xdr:row>
      <xdr:rowOff>0</xdr:rowOff>
    </xdr:from>
    <xdr:to>
      <xdr:col>1</xdr:col>
      <xdr:colOff>152400</xdr:colOff>
      <xdr:row>2038</xdr:row>
      <xdr:rowOff>133350</xdr:rowOff>
    </xdr:to>
    <xdr:pic>
      <xdr:nvPicPr>
        <xdr:cNvPr id="20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783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2039</xdr:row>
      <xdr:rowOff>0</xdr:rowOff>
    </xdr:from>
    <xdr:to>
      <xdr:col>1</xdr:col>
      <xdr:colOff>152400</xdr:colOff>
      <xdr:row>2039</xdr:row>
      <xdr:rowOff>133350</xdr:rowOff>
    </xdr:to>
    <xdr:pic>
      <xdr:nvPicPr>
        <xdr:cNvPr id="20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800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2040</xdr:row>
      <xdr:rowOff>0</xdr:rowOff>
    </xdr:from>
    <xdr:to>
      <xdr:col>1</xdr:col>
      <xdr:colOff>152400</xdr:colOff>
      <xdr:row>2040</xdr:row>
      <xdr:rowOff>133350</xdr:rowOff>
    </xdr:to>
    <xdr:pic>
      <xdr:nvPicPr>
        <xdr:cNvPr id="20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817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2041</xdr:row>
      <xdr:rowOff>0</xdr:rowOff>
    </xdr:from>
    <xdr:to>
      <xdr:col>1</xdr:col>
      <xdr:colOff>152400</xdr:colOff>
      <xdr:row>2041</xdr:row>
      <xdr:rowOff>133350</xdr:rowOff>
    </xdr:to>
    <xdr:pic>
      <xdr:nvPicPr>
        <xdr:cNvPr id="20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834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2042</xdr:row>
      <xdr:rowOff>0</xdr:rowOff>
    </xdr:from>
    <xdr:to>
      <xdr:col>1</xdr:col>
      <xdr:colOff>152400</xdr:colOff>
      <xdr:row>2042</xdr:row>
      <xdr:rowOff>133350</xdr:rowOff>
    </xdr:to>
    <xdr:pic>
      <xdr:nvPicPr>
        <xdr:cNvPr id="20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851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2043</xdr:row>
      <xdr:rowOff>0</xdr:rowOff>
    </xdr:from>
    <xdr:to>
      <xdr:col>1</xdr:col>
      <xdr:colOff>152400</xdr:colOff>
      <xdr:row>2043</xdr:row>
      <xdr:rowOff>133350</xdr:rowOff>
    </xdr:to>
    <xdr:pic>
      <xdr:nvPicPr>
        <xdr:cNvPr id="20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86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2044</xdr:row>
      <xdr:rowOff>0</xdr:rowOff>
    </xdr:from>
    <xdr:to>
      <xdr:col>1</xdr:col>
      <xdr:colOff>152400</xdr:colOff>
      <xdr:row>2044</xdr:row>
      <xdr:rowOff>133350</xdr:rowOff>
    </xdr:to>
    <xdr:pic>
      <xdr:nvPicPr>
        <xdr:cNvPr id="20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886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2045</xdr:row>
      <xdr:rowOff>0</xdr:rowOff>
    </xdr:from>
    <xdr:to>
      <xdr:col>1</xdr:col>
      <xdr:colOff>152400</xdr:colOff>
      <xdr:row>2045</xdr:row>
      <xdr:rowOff>133350</xdr:rowOff>
    </xdr:to>
    <xdr:pic>
      <xdr:nvPicPr>
        <xdr:cNvPr id="20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903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2046</xdr:row>
      <xdr:rowOff>0</xdr:rowOff>
    </xdr:from>
    <xdr:to>
      <xdr:col>1</xdr:col>
      <xdr:colOff>152400</xdr:colOff>
      <xdr:row>2046</xdr:row>
      <xdr:rowOff>133350</xdr:rowOff>
    </xdr:to>
    <xdr:pic>
      <xdr:nvPicPr>
        <xdr:cNvPr id="20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920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2047</xdr:row>
      <xdr:rowOff>0</xdr:rowOff>
    </xdr:from>
    <xdr:to>
      <xdr:col>1</xdr:col>
      <xdr:colOff>152400</xdr:colOff>
      <xdr:row>2047</xdr:row>
      <xdr:rowOff>133350</xdr:rowOff>
    </xdr:to>
    <xdr:pic>
      <xdr:nvPicPr>
        <xdr:cNvPr id="20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937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2048</xdr:row>
      <xdr:rowOff>0</xdr:rowOff>
    </xdr:from>
    <xdr:to>
      <xdr:col>1</xdr:col>
      <xdr:colOff>152400</xdr:colOff>
      <xdr:row>2048</xdr:row>
      <xdr:rowOff>133350</xdr:rowOff>
    </xdr:to>
    <xdr:pic>
      <xdr:nvPicPr>
        <xdr:cNvPr id="20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954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2049</xdr:row>
      <xdr:rowOff>0</xdr:rowOff>
    </xdr:from>
    <xdr:to>
      <xdr:col>1</xdr:col>
      <xdr:colOff>152400</xdr:colOff>
      <xdr:row>2049</xdr:row>
      <xdr:rowOff>133350</xdr:rowOff>
    </xdr:to>
    <xdr:pic>
      <xdr:nvPicPr>
        <xdr:cNvPr id="20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971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2050</xdr:row>
      <xdr:rowOff>0</xdr:rowOff>
    </xdr:from>
    <xdr:to>
      <xdr:col>1</xdr:col>
      <xdr:colOff>152400</xdr:colOff>
      <xdr:row>2050</xdr:row>
      <xdr:rowOff>133350</xdr:rowOff>
    </xdr:to>
    <xdr:pic>
      <xdr:nvPicPr>
        <xdr:cNvPr id="20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4989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2051</xdr:row>
      <xdr:rowOff>0</xdr:rowOff>
    </xdr:from>
    <xdr:to>
      <xdr:col>1</xdr:col>
      <xdr:colOff>152400</xdr:colOff>
      <xdr:row>2051</xdr:row>
      <xdr:rowOff>133350</xdr:rowOff>
    </xdr:to>
    <xdr:pic>
      <xdr:nvPicPr>
        <xdr:cNvPr id="20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006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2052</xdr:row>
      <xdr:rowOff>0</xdr:rowOff>
    </xdr:from>
    <xdr:to>
      <xdr:col>1</xdr:col>
      <xdr:colOff>152400</xdr:colOff>
      <xdr:row>2052</xdr:row>
      <xdr:rowOff>133350</xdr:rowOff>
    </xdr:to>
    <xdr:pic>
      <xdr:nvPicPr>
        <xdr:cNvPr id="20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023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2053</xdr:row>
      <xdr:rowOff>0</xdr:rowOff>
    </xdr:from>
    <xdr:to>
      <xdr:col>1</xdr:col>
      <xdr:colOff>152400</xdr:colOff>
      <xdr:row>2053</xdr:row>
      <xdr:rowOff>133350</xdr:rowOff>
    </xdr:to>
    <xdr:pic>
      <xdr:nvPicPr>
        <xdr:cNvPr id="20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04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2054</xdr:row>
      <xdr:rowOff>0</xdr:rowOff>
    </xdr:from>
    <xdr:to>
      <xdr:col>1</xdr:col>
      <xdr:colOff>152400</xdr:colOff>
      <xdr:row>2054</xdr:row>
      <xdr:rowOff>133350</xdr:rowOff>
    </xdr:to>
    <xdr:pic>
      <xdr:nvPicPr>
        <xdr:cNvPr id="20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057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2055</xdr:row>
      <xdr:rowOff>0</xdr:rowOff>
    </xdr:from>
    <xdr:to>
      <xdr:col>1</xdr:col>
      <xdr:colOff>152400</xdr:colOff>
      <xdr:row>2055</xdr:row>
      <xdr:rowOff>133350</xdr:rowOff>
    </xdr:to>
    <xdr:pic>
      <xdr:nvPicPr>
        <xdr:cNvPr id="20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074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2056</xdr:row>
      <xdr:rowOff>0</xdr:rowOff>
    </xdr:from>
    <xdr:to>
      <xdr:col>1</xdr:col>
      <xdr:colOff>152400</xdr:colOff>
      <xdr:row>2056</xdr:row>
      <xdr:rowOff>133350</xdr:rowOff>
    </xdr:to>
    <xdr:pic>
      <xdr:nvPicPr>
        <xdr:cNvPr id="20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092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2057</xdr:row>
      <xdr:rowOff>0</xdr:rowOff>
    </xdr:from>
    <xdr:to>
      <xdr:col>1</xdr:col>
      <xdr:colOff>152400</xdr:colOff>
      <xdr:row>2057</xdr:row>
      <xdr:rowOff>133350</xdr:rowOff>
    </xdr:to>
    <xdr:pic>
      <xdr:nvPicPr>
        <xdr:cNvPr id="20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109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2058</xdr:row>
      <xdr:rowOff>0</xdr:rowOff>
    </xdr:from>
    <xdr:to>
      <xdr:col>1</xdr:col>
      <xdr:colOff>152400</xdr:colOff>
      <xdr:row>2058</xdr:row>
      <xdr:rowOff>133350</xdr:rowOff>
    </xdr:to>
    <xdr:pic>
      <xdr:nvPicPr>
        <xdr:cNvPr id="20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126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2059</xdr:row>
      <xdr:rowOff>0</xdr:rowOff>
    </xdr:from>
    <xdr:to>
      <xdr:col>1</xdr:col>
      <xdr:colOff>152400</xdr:colOff>
      <xdr:row>2059</xdr:row>
      <xdr:rowOff>133350</xdr:rowOff>
    </xdr:to>
    <xdr:pic>
      <xdr:nvPicPr>
        <xdr:cNvPr id="20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143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2060</xdr:row>
      <xdr:rowOff>0</xdr:rowOff>
    </xdr:from>
    <xdr:to>
      <xdr:col>1</xdr:col>
      <xdr:colOff>152400</xdr:colOff>
      <xdr:row>2060</xdr:row>
      <xdr:rowOff>133350</xdr:rowOff>
    </xdr:to>
    <xdr:pic>
      <xdr:nvPicPr>
        <xdr:cNvPr id="20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160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2061</xdr:row>
      <xdr:rowOff>0</xdr:rowOff>
    </xdr:from>
    <xdr:to>
      <xdr:col>1</xdr:col>
      <xdr:colOff>152400</xdr:colOff>
      <xdr:row>2061</xdr:row>
      <xdr:rowOff>133350</xdr:rowOff>
    </xdr:to>
    <xdr:pic>
      <xdr:nvPicPr>
        <xdr:cNvPr id="20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177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2062</xdr:row>
      <xdr:rowOff>0</xdr:rowOff>
    </xdr:from>
    <xdr:to>
      <xdr:col>1</xdr:col>
      <xdr:colOff>152400</xdr:colOff>
      <xdr:row>2062</xdr:row>
      <xdr:rowOff>133350</xdr:rowOff>
    </xdr:to>
    <xdr:pic>
      <xdr:nvPicPr>
        <xdr:cNvPr id="20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194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2063</xdr:row>
      <xdr:rowOff>0</xdr:rowOff>
    </xdr:from>
    <xdr:to>
      <xdr:col>1</xdr:col>
      <xdr:colOff>152400</xdr:colOff>
      <xdr:row>2063</xdr:row>
      <xdr:rowOff>133350</xdr:rowOff>
    </xdr:to>
    <xdr:pic>
      <xdr:nvPicPr>
        <xdr:cNvPr id="20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21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2064</xdr:row>
      <xdr:rowOff>0</xdr:rowOff>
    </xdr:from>
    <xdr:to>
      <xdr:col>1</xdr:col>
      <xdr:colOff>152400</xdr:colOff>
      <xdr:row>2064</xdr:row>
      <xdr:rowOff>133350</xdr:rowOff>
    </xdr:to>
    <xdr:pic>
      <xdr:nvPicPr>
        <xdr:cNvPr id="20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229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2065</xdr:row>
      <xdr:rowOff>0</xdr:rowOff>
    </xdr:from>
    <xdr:to>
      <xdr:col>1</xdr:col>
      <xdr:colOff>152400</xdr:colOff>
      <xdr:row>2065</xdr:row>
      <xdr:rowOff>133350</xdr:rowOff>
    </xdr:to>
    <xdr:pic>
      <xdr:nvPicPr>
        <xdr:cNvPr id="20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246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2066</xdr:row>
      <xdr:rowOff>0</xdr:rowOff>
    </xdr:from>
    <xdr:to>
      <xdr:col>1</xdr:col>
      <xdr:colOff>152400</xdr:colOff>
      <xdr:row>2066</xdr:row>
      <xdr:rowOff>133350</xdr:rowOff>
    </xdr:to>
    <xdr:pic>
      <xdr:nvPicPr>
        <xdr:cNvPr id="20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263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2067</xdr:row>
      <xdr:rowOff>0</xdr:rowOff>
    </xdr:from>
    <xdr:to>
      <xdr:col>1</xdr:col>
      <xdr:colOff>152400</xdr:colOff>
      <xdr:row>2067</xdr:row>
      <xdr:rowOff>133350</xdr:rowOff>
    </xdr:to>
    <xdr:pic>
      <xdr:nvPicPr>
        <xdr:cNvPr id="20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280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2068</xdr:row>
      <xdr:rowOff>0</xdr:rowOff>
    </xdr:from>
    <xdr:to>
      <xdr:col>1</xdr:col>
      <xdr:colOff>152400</xdr:colOff>
      <xdr:row>2068</xdr:row>
      <xdr:rowOff>133350</xdr:rowOff>
    </xdr:to>
    <xdr:pic>
      <xdr:nvPicPr>
        <xdr:cNvPr id="20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297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2069</xdr:row>
      <xdr:rowOff>0</xdr:rowOff>
    </xdr:from>
    <xdr:to>
      <xdr:col>1</xdr:col>
      <xdr:colOff>152400</xdr:colOff>
      <xdr:row>2069</xdr:row>
      <xdr:rowOff>133350</xdr:rowOff>
    </xdr:to>
    <xdr:pic>
      <xdr:nvPicPr>
        <xdr:cNvPr id="20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314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2070</xdr:row>
      <xdr:rowOff>0</xdr:rowOff>
    </xdr:from>
    <xdr:to>
      <xdr:col>1</xdr:col>
      <xdr:colOff>152400</xdr:colOff>
      <xdr:row>2070</xdr:row>
      <xdr:rowOff>133350</xdr:rowOff>
    </xdr:to>
    <xdr:pic>
      <xdr:nvPicPr>
        <xdr:cNvPr id="20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332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2071</xdr:row>
      <xdr:rowOff>0</xdr:rowOff>
    </xdr:from>
    <xdr:to>
      <xdr:col>1</xdr:col>
      <xdr:colOff>152400</xdr:colOff>
      <xdr:row>2071</xdr:row>
      <xdr:rowOff>133350</xdr:rowOff>
    </xdr:to>
    <xdr:pic>
      <xdr:nvPicPr>
        <xdr:cNvPr id="20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349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2072</xdr:row>
      <xdr:rowOff>0</xdr:rowOff>
    </xdr:from>
    <xdr:to>
      <xdr:col>1</xdr:col>
      <xdr:colOff>152400</xdr:colOff>
      <xdr:row>2072</xdr:row>
      <xdr:rowOff>133350</xdr:rowOff>
    </xdr:to>
    <xdr:pic>
      <xdr:nvPicPr>
        <xdr:cNvPr id="20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366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2073</xdr:row>
      <xdr:rowOff>0</xdr:rowOff>
    </xdr:from>
    <xdr:to>
      <xdr:col>1</xdr:col>
      <xdr:colOff>152400</xdr:colOff>
      <xdr:row>2073</xdr:row>
      <xdr:rowOff>133350</xdr:rowOff>
    </xdr:to>
    <xdr:pic>
      <xdr:nvPicPr>
        <xdr:cNvPr id="20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38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2074</xdr:row>
      <xdr:rowOff>0</xdr:rowOff>
    </xdr:from>
    <xdr:to>
      <xdr:col>1</xdr:col>
      <xdr:colOff>152400</xdr:colOff>
      <xdr:row>2074</xdr:row>
      <xdr:rowOff>133350</xdr:rowOff>
    </xdr:to>
    <xdr:pic>
      <xdr:nvPicPr>
        <xdr:cNvPr id="20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400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2075</xdr:row>
      <xdr:rowOff>0</xdr:rowOff>
    </xdr:from>
    <xdr:to>
      <xdr:col>1</xdr:col>
      <xdr:colOff>152400</xdr:colOff>
      <xdr:row>2075</xdr:row>
      <xdr:rowOff>133350</xdr:rowOff>
    </xdr:to>
    <xdr:pic>
      <xdr:nvPicPr>
        <xdr:cNvPr id="20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417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2076</xdr:row>
      <xdr:rowOff>0</xdr:rowOff>
    </xdr:from>
    <xdr:to>
      <xdr:col>1</xdr:col>
      <xdr:colOff>152400</xdr:colOff>
      <xdr:row>2076</xdr:row>
      <xdr:rowOff>133350</xdr:rowOff>
    </xdr:to>
    <xdr:pic>
      <xdr:nvPicPr>
        <xdr:cNvPr id="20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434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2077</xdr:row>
      <xdr:rowOff>0</xdr:rowOff>
    </xdr:from>
    <xdr:to>
      <xdr:col>1</xdr:col>
      <xdr:colOff>152400</xdr:colOff>
      <xdr:row>2077</xdr:row>
      <xdr:rowOff>133350</xdr:rowOff>
    </xdr:to>
    <xdr:pic>
      <xdr:nvPicPr>
        <xdr:cNvPr id="20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452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2078</xdr:row>
      <xdr:rowOff>0</xdr:rowOff>
    </xdr:from>
    <xdr:to>
      <xdr:col>1</xdr:col>
      <xdr:colOff>152400</xdr:colOff>
      <xdr:row>2078</xdr:row>
      <xdr:rowOff>133350</xdr:rowOff>
    </xdr:to>
    <xdr:pic>
      <xdr:nvPicPr>
        <xdr:cNvPr id="20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469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2079</xdr:row>
      <xdr:rowOff>0</xdr:rowOff>
    </xdr:from>
    <xdr:to>
      <xdr:col>1</xdr:col>
      <xdr:colOff>152400</xdr:colOff>
      <xdr:row>2079</xdr:row>
      <xdr:rowOff>133350</xdr:rowOff>
    </xdr:to>
    <xdr:pic>
      <xdr:nvPicPr>
        <xdr:cNvPr id="20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486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2080</xdr:row>
      <xdr:rowOff>0</xdr:rowOff>
    </xdr:from>
    <xdr:to>
      <xdr:col>1</xdr:col>
      <xdr:colOff>152400</xdr:colOff>
      <xdr:row>2080</xdr:row>
      <xdr:rowOff>133350</xdr:rowOff>
    </xdr:to>
    <xdr:pic>
      <xdr:nvPicPr>
        <xdr:cNvPr id="20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503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2081</xdr:row>
      <xdr:rowOff>0</xdr:rowOff>
    </xdr:from>
    <xdr:to>
      <xdr:col>1</xdr:col>
      <xdr:colOff>152400</xdr:colOff>
      <xdr:row>2081</xdr:row>
      <xdr:rowOff>133350</xdr:rowOff>
    </xdr:to>
    <xdr:pic>
      <xdr:nvPicPr>
        <xdr:cNvPr id="20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520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2082</xdr:row>
      <xdr:rowOff>0</xdr:rowOff>
    </xdr:from>
    <xdr:to>
      <xdr:col>1</xdr:col>
      <xdr:colOff>152400</xdr:colOff>
      <xdr:row>2082</xdr:row>
      <xdr:rowOff>133350</xdr:rowOff>
    </xdr:to>
    <xdr:pic>
      <xdr:nvPicPr>
        <xdr:cNvPr id="20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537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2083</xdr:row>
      <xdr:rowOff>0</xdr:rowOff>
    </xdr:from>
    <xdr:to>
      <xdr:col>1</xdr:col>
      <xdr:colOff>152400</xdr:colOff>
      <xdr:row>2083</xdr:row>
      <xdr:rowOff>133350</xdr:rowOff>
    </xdr:to>
    <xdr:pic>
      <xdr:nvPicPr>
        <xdr:cNvPr id="20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55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2084</xdr:row>
      <xdr:rowOff>0</xdr:rowOff>
    </xdr:from>
    <xdr:to>
      <xdr:col>1</xdr:col>
      <xdr:colOff>152400</xdr:colOff>
      <xdr:row>2084</xdr:row>
      <xdr:rowOff>133350</xdr:rowOff>
    </xdr:to>
    <xdr:pic>
      <xdr:nvPicPr>
        <xdr:cNvPr id="20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572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2085</xdr:row>
      <xdr:rowOff>0</xdr:rowOff>
    </xdr:from>
    <xdr:to>
      <xdr:col>1</xdr:col>
      <xdr:colOff>152400</xdr:colOff>
      <xdr:row>2085</xdr:row>
      <xdr:rowOff>133350</xdr:rowOff>
    </xdr:to>
    <xdr:pic>
      <xdr:nvPicPr>
        <xdr:cNvPr id="20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589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2086</xdr:row>
      <xdr:rowOff>0</xdr:rowOff>
    </xdr:from>
    <xdr:to>
      <xdr:col>1</xdr:col>
      <xdr:colOff>152400</xdr:colOff>
      <xdr:row>2086</xdr:row>
      <xdr:rowOff>133350</xdr:rowOff>
    </xdr:to>
    <xdr:pic>
      <xdr:nvPicPr>
        <xdr:cNvPr id="20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606355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2087</xdr:row>
      <xdr:rowOff>0</xdr:rowOff>
    </xdr:from>
    <xdr:to>
      <xdr:col>1</xdr:col>
      <xdr:colOff>152400</xdr:colOff>
      <xdr:row>2087</xdr:row>
      <xdr:rowOff>133350</xdr:rowOff>
    </xdr:to>
    <xdr:pic>
      <xdr:nvPicPr>
        <xdr:cNvPr id="20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606355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2088</xdr:row>
      <xdr:rowOff>0</xdr:rowOff>
    </xdr:from>
    <xdr:to>
      <xdr:col>1</xdr:col>
      <xdr:colOff>152400</xdr:colOff>
      <xdr:row>2088</xdr:row>
      <xdr:rowOff>133350</xdr:rowOff>
    </xdr:to>
    <xdr:pic>
      <xdr:nvPicPr>
        <xdr:cNvPr id="20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606355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2089</xdr:row>
      <xdr:rowOff>0</xdr:rowOff>
    </xdr:from>
    <xdr:to>
      <xdr:col>1</xdr:col>
      <xdr:colOff>152400</xdr:colOff>
      <xdr:row>2089</xdr:row>
      <xdr:rowOff>133350</xdr:rowOff>
    </xdr:to>
    <xdr:pic>
      <xdr:nvPicPr>
        <xdr:cNvPr id="20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606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2090</xdr:row>
      <xdr:rowOff>0</xdr:rowOff>
    </xdr:from>
    <xdr:to>
      <xdr:col>1</xdr:col>
      <xdr:colOff>152400</xdr:colOff>
      <xdr:row>2090</xdr:row>
      <xdr:rowOff>133350</xdr:rowOff>
    </xdr:to>
    <xdr:pic>
      <xdr:nvPicPr>
        <xdr:cNvPr id="20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62350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2091</xdr:row>
      <xdr:rowOff>0</xdr:rowOff>
    </xdr:from>
    <xdr:to>
      <xdr:col>1</xdr:col>
      <xdr:colOff>152400</xdr:colOff>
      <xdr:row>2091</xdr:row>
      <xdr:rowOff>133350</xdr:rowOff>
    </xdr:to>
    <xdr:pic>
      <xdr:nvPicPr>
        <xdr:cNvPr id="20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62350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2092</xdr:row>
      <xdr:rowOff>0</xdr:rowOff>
    </xdr:from>
    <xdr:to>
      <xdr:col>1</xdr:col>
      <xdr:colOff>152400</xdr:colOff>
      <xdr:row>2092</xdr:row>
      <xdr:rowOff>133350</xdr:rowOff>
    </xdr:to>
    <xdr:pic>
      <xdr:nvPicPr>
        <xdr:cNvPr id="20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623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2093</xdr:row>
      <xdr:rowOff>0</xdr:rowOff>
    </xdr:from>
    <xdr:to>
      <xdr:col>1</xdr:col>
      <xdr:colOff>152400</xdr:colOff>
      <xdr:row>2093</xdr:row>
      <xdr:rowOff>133350</xdr:rowOff>
    </xdr:to>
    <xdr:pic>
      <xdr:nvPicPr>
        <xdr:cNvPr id="20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640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2094</xdr:row>
      <xdr:rowOff>0</xdr:rowOff>
    </xdr:from>
    <xdr:to>
      <xdr:col>1</xdr:col>
      <xdr:colOff>152400</xdr:colOff>
      <xdr:row>2094</xdr:row>
      <xdr:rowOff>133350</xdr:rowOff>
    </xdr:to>
    <xdr:pic>
      <xdr:nvPicPr>
        <xdr:cNvPr id="20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65779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2095</xdr:row>
      <xdr:rowOff>0</xdr:rowOff>
    </xdr:from>
    <xdr:to>
      <xdr:col>1</xdr:col>
      <xdr:colOff>152400</xdr:colOff>
      <xdr:row>2095</xdr:row>
      <xdr:rowOff>133350</xdr:rowOff>
    </xdr:to>
    <xdr:pic>
      <xdr:nvPicPr>
        <xdr:cNvPr id="20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657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2096</xdr:row>
      <xdr:rowOff>0</xdr:rowOff>
    </xdr:from>
    <xdr:to>
      <xdr:col>1</xdr:col>
      <xdr:colOff>152400</xdr:colOff>
      <xdr:row>2096</xdr:row>
      <xdr:rowOff>133350</xdr:rowOff>
    </xdr:to>
    <xdr:pic>
      <xdr:nvPicPr>
        <xdr:cNvPr id="20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674935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2097</xdr:row>
      <xdr:rowOff>0</xdr:rowOff>
    </xdr:from>
    <xdr:to>
      <xdr:col>1</xdr:col>
      <xdr:colOff>152400</xdr:colOff>
      <xdr:row>2097</xdr:row>
      <xdr:rowOff>133350</xdr:rowOff>
    </xdr:to>
    <xdr:pic>
      <xdr:nvPicPr>
        <xdr:cNvPr id="20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674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2098</xdr:row>
      <xdr:rowOff>0</xdr:rowOff>
    </xdr:from>
    <xdr:to>
      <xdr:col>1</xdr:col>
      <xdr:colOff>152400</xdr:colOff>
      <xdr:row>2098</xdr:row>
      <xdr:rowOff>133350</xdr:rowOff>
    </xdr:to>
    <xdr:pic>
      <xdr:nvPicPr>
        <xdr:cNvPr id="20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692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2099</xdr:row>
      <xdr:rowOff>0</xdr:rowOff>
    </xdr:from>
    <xdr:to>
      <xdr:col>1</xdr:col>
      <xdr:colOff>152400</xdr:colOff>
      <xdr:row>2099</xdr:row>
      <xdr:rowOff>133350</xdr:rowOff>
    </xdr:to>
    <xdr:pic>
      <xdr:nvPicPr>
        <xdr:cNvPr id="21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709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2100</xdr:row>
      <xdr:rowOff>0</xdr:rowOff>
    </xdr:from>
    <xdr:to>
      <xdr:col>1</xdr:col>
      <xdr:colOff>152400</xdr:colOff>
      <xdr:row>2100</xdr:row>
      <xdr:rowOff>133350</xdr:rowOff>
    </xdr:to>
    <xdr:pic>
      <xdr:nvPicPr>
        <xdr:cNvPr id="21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72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2101</xdr:row>
      <xdr:rowOff>0</xdr:rowOff>
    </xdr:from>
    <xdr:to>
      <xdr:col>1</xdr:col>
      <xdr:colOff>152400</xdr:colOff>
      <xdr:row>2101</xdr:row>
      <xdr:rowOff>133350</xdr:rowOff>
    </xdr:to>
    <xdr:pic>
      <xdr:nvPicPr>
        <xdr:cNvPr id="21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743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2102</xdr:row>
      <xdr:rowOff>0</xdr:rowOff>
    </xdr:from>
    <xdr:to>
      <xdr:col>1</xdr:col>
      <xdr:colOff>152400</xdr:colOff>
      <xdr:row>2102</xdr:row>
      <xdr:rowOff>133350</xdr:rowOff>
    </xdr:to>
    <xdr:pic>
      <xdr:nvPicPr>
        <xdr:cNvPr id="21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760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2103</xdr:row>
      <xdr:rowOff>0</xdr:rowOff>
    </xdr:from>
    <xdr:to>
      <xdr:col>1</xdr:col>
      <xdr:colOff>152400</xdr:colOff>
      <xdr:row>2103</xdr:row>
      <xdr:rowOff>133350</xdr:rowOff>
    </xdr:to>
    <xdr:pic>
      <xdr:nvPicPr>
        <xdr:cNvPr id="21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777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2104</xdr:row>
      <xdr:rowOff>0</xdr:rowOff>
    </xdr:from>
    <xdr:to>
      <xdr:col>1</xdr:col>
      <xdr:colOff>152400</xdr:colOff>
      <xdr:row>2104</xdr:row>
      <xdr:rowOff>133350</xdr:rowOff>
    </xdr:to>
    <xdr:pic>
      <xdr:nvPicPr>
        <xdr:cNvPr id="21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79495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2105</xdr:row>
      <xdr:rowOff>0</xdr:rowOff>
    </xdr:from>
    <xdr:to>
      <xdr:col>1</xdr:col>
      <xdr:colOff>152400</xdr:colOff>
      <xdr:row>2105</xdr:row>
      <xdr:rowOff>133350</xdr:rowOff>
    </xdr:to>
    <xdr:pic>
      <xdr:nvPicPr>
        <xdr:cNvPr id="21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794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2106</xdr:row>
      <xdr:rowOff>0</xdr:rowOff>
    </xdr:from>
    <xdr:to>
      <xdr:col>1</xdr:col>
      <xdr:colOff>152400</xdr:colOff>
      <xdr:row>2106</xdr:row>
      <xdr:rowOff>133350</xdr:rowOff>
    </xdr:to>
    <xdr:pic>
      <xdr:nvPicPr>
        <xdr:cNvPr id="21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812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2107</xdr:row>
      <xdr:rowOff>0</xdr:rowOff>
    </xdr:from>
    <xdr:to>
      <xdr:col>1</xdr:col>
      <xdr:colOff>152400</xdr:colOff>
      <xdr:row>2107</xdr:row>
      <xdr:rowOff>133350</xdr:rowOff>
    </xdr:to>
    <xdr:pic>
      <xdr:nvPicPr>
        <xdr:cNvPr id="21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829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2108</xdr:row>
      <xdr:rowOff>0</xdr:rowOff>
    </xdr:from>
    <xdr:to>
      <xdr:col>1</xdr:col>
      <xdr:colOff>152400</xdr:colOff>
      <xdr:row>2108</xdr:row>
      <xdr:rowOff>133350</xdr:rowOff>
    </xdr:to>
    <xdr:pic>
      <xdr:nvPicPr>
        <xdr:cNvPr id="21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846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2109</xdr:row>
      <xdr:rowOff>0</xdr:rowOff>
    </xdr:from>
    <xdr:to>
      <xdr:col>1</xdr:col>
      <xdr:colOff>152400</xdr:colOff>
      <xdr:row>2109</xdr:row>
      <xdr:rowOff>133350</xdr:rowOff>
    </xdr:to>
    <xdr:pic>
      <xdr:nvPicPr>
        <xdr:cNvPr id="21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863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2110</xdr:row>
      <xdr:rowOff>0</xdr:rowOff>
    </xdr:from>
    <xdr:to>
      <xdr:col>1</xdr:col>
      <xdr:colOff>152400</xdr:colOff>
      <xdr:row>2110</xdr:row>
      <xdr:rowOff>133350</xdr:rowOff>
    </xdr:to>
    <xdr:pic>
      <xdr:nvPicPr>
        <xdr:cNvPr id="21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880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2111</xdr:row>
      <xdr:rowOff>0</xdr:rowOff>
    </xdr:from>
    <xdr:to>
      <xdr:col>1</xdr:col>
      <xdr:colOff>152400</xdr:colOff>
      <xdr:row>2111</xdr:row>
      <xdr:rowOff>133350</xdr:rowOff>
    </xdr:to>
    <xdr:pic>
      <xdr:nvPicPr>
        <xdr:cNvPr id="21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89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2112</xdr:row>
      <xdr:rowOff>0</xdr:rowOff>
    </xdr:from>
    <xdr:to>
      <xdr:col>1</xdr:col>
      <xdr:colOff>152400</xdr:colOff>
      <xdr:row>2112</xdr:row>
      <xdr:rowOff>133350</xdr:rowOff>
    </xdr:to>
    <xdr:pic>
      <xdr:nvPicPr>
        <xdr:cNvPr id="21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914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2113</xdr:row>
      <xdr:rowOff>0</xdr:rowOff>
    </xdr:from>
    <xdr:to>
      <xdr:col>1</xdr:col>
      <xdr:colOff>152400</xdr:colOff>
      <xdr:row>2113</xdr:row>
      <xdr:rowOff>133350</xdr:rowOff>
    </xdr:to>
    <xdr:pic>
      <xdr:nvPicPr>
        <xdr:cNvPr id="21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932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2114</xdr:row>
      <xdr:rowOff>0</xdr:rowOff>
    </xdr:from>
    <xdr:to>
      <xdr:col>1</xdr:col>
      <xdr:colOff>152400</xdr:colOff>
      <xdr:row>2114</xdr:row>
      <xdr:rowOff>133350</xdr:rowOff>
    </xdr:to>
    <xdr:pic>
      <xdr:nvPicPr>
        <xdr:cNvPr id="21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949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2115</xdr:row>
      <xdr:rowOff>0</xdr:rowOff>
    </xdr:from>
    <xdr:to>
      <xdr:col>1</xdr:col>
      <xdr:colOff>152400</xdr:colOff>
      <xdr:row>2115</xdr:row>
      <xdr:rowOff>133350</xdr:rowOff>
    </xdr:to>
    <xdr:pic>
      <xdr:nvPicPr>
        <xdr:cNvPr id="21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966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2116</xdr:row>
      <xdr:rowOff>0</xdr:rowOff>
    </xdr:from>
    <xdr:to>
      <xdr:col>1</xdr:col>
      <xdr:colOff>152400</xdr:colOff>
      <xdr:row>2116</xdr:row>
      <xdr:rowOff>133350</xdr:rowOff>
    </xdr:to>
    <xdr:pic>
      <xdr:nvPicPr>
        <xdr:cNvPr id="21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5983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2117</xdr:row>
      <xdr:rowOff>0</xdr:rowOff>
    </xdr:from>
    <xdr:to>
      <xdr:col>1</xdr:col>
      <xdr:colOff>152400</xdr:colOff>
      <xdr:row>2117</xdr:row>
      <xdr:rowOff>133350</xdr:rowOff>
    </xdr:to>
    <xdr:pic>
      <xdr:nvPicPr>
        <xdr:cNvPr id="21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000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2118</xdr:row>
      <xdr:rowOff>0</xdr:rowOff>
    </xdr:from>
    <xdr:to>
      <xdr:col>1</xdr:col>
      <xdr:colOff>152400</xdr:colOff>
      <xdr:row>2118</xdr:row>
      <xdr:rowOff>133350</xdr:rowOff>
    </xdr:to>
    <xdr:pic>
      <xdr:nvPicPr>
        <xdr:cNvPr id="21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017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2119</xdr:row>
      <xdr:rowOff>0</xdr:rowOff>
    </xdr:from>
    <xdr:to>
      <xdr:col>1</xdr:col>
      <xdr:colOff>152400</xdr:colOff>
      <xdr:row>2119</xdr:row>
      <xdr:rowOff>133350</xdr:rowOff>
    </xdr:to>
    <xdr:pic>
      <xdr:nvPicPr>
        <xdr:cNvPr id="21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034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2120</xdr:row>
      <xdr:rowOff>0</xdr:rowOff>
    </xdr:from>
    <xdr:to>
      <xdr:col>1</xdr:col>
      <xdr:colOff>152400</xdr:colOff>
      <xdr:row>2120</xdr:row>
      <xdr:rowOff>133350</xdr:rowOff>
    </xdr:to>
    <xdr:pic>
      <xdr:nvPicPr>
        <xdr:cNvPr id="21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052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2121</xdr:row>
      <xdr:rowOff>0</xdr:rowOff>
    </xdr:from>
    <xdr:to>
      <xdr:col>1</xdr:col>
      <xdr:colOff>152400</xdr:colOff>
      <xdr:row>2121</xdr:row>
      <xdr:rowOff>133350</xdr:rowOff>
    </xdr:to>
    <xdr:pic>
      <xdr:nvPicPr>
        <xdr:cNvPr id="21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06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2122</xdr:row>
      <xdr:rowOff>0</xdr:rowOff>
    </xdr:from>
    <xdr:to>
      <xdr:col>1</xdr:col>
      <xdr:colOff>152400</xdr:colOff>
      <xdr:row>2122</xdr:row>
      <xdr:rowOff>133350</xdr:rowOff>
    </xdr:to>
    <xdr:pic>
      <xdr:nvPicPr>
        <xdr:cNvPr id="21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086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2123</xdr:row>
      <xdr:rowOff>0</xdr:rowOff>
    </xdr:from>
    <xdr:to>
      <xdr:col>1</xdr:col>
      <xdr:colOff>152400</xdr:colOff>
      <xdr:row>2123</xdr:row>
      <xdr:rowOff>133350</xdr:rowOff>
    </xdr:to>
    <xdr:pic>
      <xdr:nvPicPr>
        <xdr:cNvPr id="21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103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2124</xdr:row>
      <xdr:rowOff>0</xdr:rowOff>
    </xdr:from>
    <xdr:to>
      <xdr:col>1</xdr:col>
      <xdr:colOff>152400</xdr:colOff>
      <xdr:row>2124</xdr:row>
      <xdr:rowOff>133350</xdr:rowOff>
    </xdr:to>
    <xdr:pic>
      <xdr:nvPicPr>
        <xdr:cNvPr id="21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120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2125</xdr:row>
      <xdr:rowOff>0</xdr:rowOff>
    </xdr:from>
    <xdr:to>
      <xdr:col>1</xdr:col>
      <xdr:colOff>152400</xdr:colOff>
      <xdr:row>2125</xdr:row>
      <xdr:rowOff>133350</xdr:rowOff>
    </xdr:to>
    <xdr:pic>
      <xdr:nvPicPr>
        <xdr:cNvPr id="21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137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2126</xdr:row>
      <xdr:rowOff>0</xdr:rowOff>
    </xdr:from>
    <xdr:to>
      <xdr:col>1</xdr:col>
      <xdr:colOff>152400</xdr:colOff>
      <xdr:row>2126</xdr:row>
      <xdr:rowOff>133350</xdr:rowOff>
    </xdr:to>
    <xdr:pic>
      <xdr:nvPicPr>
        <xdr:cNvPr id="21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154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2127</xdr:row>
      <xdr:rowOff>0</xdr:rowOff>
    </xdr:from>
    <xdr:to>
      <xdr:col>1</xdr:col>
      <xdr:colOff>152400</xdr:colOff>
      <xdr:row>2127</xdr:row>
      <xdr:rowOff>133350</xdr:rowOff>
    </xdr:to>
    <xdr:pic>
      <xdr:nvPicPr>
        <xdr:cNvPr id="21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172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2128</xdr:row>
      <xdr:rowOff>0</xdr:rowOff>
    </xdr:from>
    <xdr:to>
      <xdr:col>1</xdr:col>
      <xdr:colOff>152400</xdr:colOff>
      <xdr:row>2128</xdr:row>
      <xdr:rowOff>133350</xdr:rowOff>
    </xdr:to>
    <xdr:pic>
      <xdr:nvPicPr>
        <xdr:cNvPr id="21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189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2129</xdr:row>
      <xdr:rowOff>0</xdr:rowOff>
    </xdr:from>
    <xdr:to>
      <xdr:col>1</xdr:col>
      <xdr:colOff>152400</xdr:colOff>
      <xdr:row>2129</xdr:row>
      <xdr:rowOff>133350</xdr:rowOff>
    </xdr:to>
    <xdr:pic>
      <xdr:nvPicPr>
        <xdr:cNvPr id="21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206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2130</xdr:row>
      <xdr:rowOff>0</xdr:rowOff>
    </xdr:from>
    <xdr:to>
      <xdr:col>1</xdr:col>
      <xdr:colOff>152400</xdr:colOff>
      <xdr:row>2130</xdr:row>
      <xdr:rowOff>133350</xdr:rowOff>
    </xdr:to>
    <xdr:pic>
      <xdr:nvPicPr>
        <xdr:cNvPr id="21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223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2131</xdr:row>
      <xdr:rowOff>0</xdr:rowOff>
    </xdr:from>
    <xdr:to>
      <xdr:col>1</xdr:col>
      <xdr:colOff>152400</xdr:colOff>
      <xdr:row>2131</xdr:row>
      <xdr:rowOff>133350</xdr:rowOff>
    </xdr:to>
    <xdr:pic>
      <xdr:nvPicPr>
        <xdr:cNvPr id="21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24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2132</xdr:row>
      <xdr:rowOff>0</xdr:rowOff>
    </xdr:from>
    <xdr:to>
      <xdr:col>1</xdr:col>
      <xdr:colOff>152400</xdr:colOff>
      <xdr:row>2132</xdr:row>
      <xdr:rowOff>133350</xdr:rowOff>
    </xdr:to>
    <xdr:pic>
      <xdr:nvPicPr>
        <xdr:cNvPr id="21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257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2133</xdr:row>
      <xdr:rowOff>0</xdr:rowOff>
    </xdr:from>
    <xdr:to>
      <xdr:col>1</xdr:col>
      <xdr:colOff>152400</xdr:colOff>
      <xdr:row>2133</xdr:row>
      <xdr:rowOff>133350</xdr:rowOff>
    </xdr:to>
    <xdr:pic>
      <xdr:nvPicPr>
        <xdr:cNvPr id="21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275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2134</xdr:row>
      <xdr:rowOff>0</xdr:rowOff>
    </xdr:from>
    <xdr:to>
      <xdr:col>1</xdr:col>
      <xdr:colOff>152400</xdr:colOff>
      <xdr:row>2134</xdr:row>
      <xdr:rowOff>133350</xdr:rowOff>
    </xdr:to>
    <xdr:pic>
      <xdr:nvPicPr>
        <xdr:cNvPr id="21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292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2135</xdr:row>
      <xdr:rowOff>0</xdr:rowOff>
    </xdr:from>
    <xdr:to>
      <xdr:col>1</xdr:col>
      <xdr:colOff>152400</xdr:colOff>
      <xdr:row>2135</xdr:row>
      <xdr:rowOff>133350</xdr:rowOff>
    </xdr:to>
    <xdr:pic>
      <xdr:nvPicPr>
        <xdr:cNvPr id="21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309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2136</xdr:row>
      <xdr:rowOff>0</xdr:rowOff>
    </xdr:from>
    <xdr:to>
      <xdr:col>1</xdr:col>
      <xdr:colOff>152400</xdr:colOff>
      <xdr:row>2136</xdr:row>
      <xdr:rowOff>133350</xdr:rowOff>
    </xdr:to>
    <xdr:pic>
      <xdr:nvPicPr>
        <xdr:cNvPr id="21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326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2137</xdr:row>
      <xdr:rowOff>0</xdr:rowOff>
    </xdr:from>
    <xdr:to>
      <xdr:col>1</xdr:col>
      <xdr:colOff>152400</xdr:colOff>
      <xdr:row>2137</xdr:row>
      <xdr:rowOff>133350</xdr:rowOff>
    </xdr:to>
    <xdr:pic>
      <xdr:nvPicPr>
        <xdr:cNvPr id="21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343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2138</xdr:row>
      <xdr:rowOff>0</xdr:rowOff>
    </xdr:from>
    <xdr:to>
      <xdr:col>1</xdr:col>
      <xdr:colOff>152400</xdr:colOff>
      <xdr:row>2138</xdr:row>
      <xdr:rowOff>133350</xdr:rowOff>
    </xdr:to>
    <xdr:pic>
      <xdr:nvPicPr>
        <xdr:cNvPr id="21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360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2139</xdr:row>
      <xdr:rowOff>0</xdr:rowOff>
    </xdr:from>
    <xdr:to>
      <xdr:col>1</xdr:col>
      <xdr:colOff>152400</xdr:colOff>
      <xdr:row>2139</xdr:row>
      <xdr:rowOff>133350</xdr:rowOff>
    </xdr:to>
    <xdr:pic>
      <xdr:nvPicPr>
        <xdr:cNvPr id="21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377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2140</xdr:row>
      <xdr:rowOff>0</xdr:rowOff>
    </xdr:from>
    <xdr:to>
      <xdr:col>1</xdr:col>
      <xdr:colOff>152400</xdr:colOff>
      <xdr:row>2140</xdr:row>
      <xdr:rowOff>133350</xdr:rowOff>
    </xdr:to>
    <xdr:pic>
      <xdr:nvPicPr>
        <xdr:cNvPr id="21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395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2141</xdr:row>
      <xdr:rowOff>0</xdr:rowOff>
    </xdr:from>
    <xdr:to>
      <xdr:col>1</xdr:col>
      <xdr:colOff>152400</xdr:colOff>
      <xdr:row>2141</xdr:row>
      <xdr:rowOff>133350</xdr:rowOff>
    </xdr:to>
    <xdr:pic>
      <xdr:nvPicPr>
        <xdr:cNvPr id="21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41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2142</xdr:row>
      <xdr:rowOff>0</xdr:rowOff>
    </xdr:from>
    <xdr:to>
      <xdr:col>1</xdr:col>
      <xdr:colOff>152400</xdr:colOff>
      <xdr:row>2142</xdr:row>
      <xdr:rowOff>133350</xdr:rowOff>
    </xdr:to>
    <xdr:pic>
      <xdr:nvPicPr>
        <xdr:cNvPr id="21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429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2143</xdr:row>
      <xdr:rowOff>0</xdr:rowOff>
    </xdr:from>
    <xdr:to>
      <xdr:col>1</xdr:col>
      <xdr:colOff>152400</xdr:colOff>
      <xdr:row>2143</xdr:row>
      <xdr:rowOff>133350</xdr:rowOff>
    </xdr:to>
    <xdr:pic>
      <xdr:nvPicPr>
        <xdr:cNvPr id="21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446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2144</xdr:row>
      <xdr:rowOff>0</xdr:rowOff>
    </xdr:from>
    <xdr:to>
      <xdr:col>1</xdr:col>
      <xdr:colOff>152400</xdr:colOff>
      <xdr:row>2144</xdr:row>
      <xdr:rowOff>133350</xdr:rowOff>
    </xdr:to>
    <xdr:pic>
      <xdr:nvPicPr>
        <xdr:cNvPr id="21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463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2145</xdr:row>
      <xdr:rowOff>0</xdr:rowOff>
    </xdr:from>
    <xdr:to>
      <xdr:col>1</xdr:col>
      <xdr:colOff>152400</xdr:colOff>
      <xdr:row>2145</xdr:row>
      <xdr:rowOff>133350</xdr:rowOff>
    </xdr:to>
    <xdr:pic>
      <xdr:nvPicPr>
        <xdr:cNvPr id="21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480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2146</xdr:row>
      <xdr:rowOff>0</xdr:rowOff>
    </xdr:from>
    <xdr:to>
      <xdr:col>1</xdr:col>
      <xdr:colOff>152400</xdr:colOff>
      <xdr:row>2146</xdr:row>
      <xdr:rowOff>133350</xdr:rowOff>
    </xdr:to>
    <xdr:pic>
      <xdr:nvPicPr>
        <xdr:cNvPr id="21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497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2147</xdr:row>
      <xdr:rowOff>0</xdr:rowOff>
    </xdr:from>
    <xdr:to>
      <xdr:col>1</xdr:col>
      <xdr:colOff>152400</xdr:colOff>
      <xdr:row>2147</xdr:row>
      <xdr:rowOff>133350</xdr:rowOff>
    </xdr:to>
    <xdr:pic>
      <xdr:nvPicPr>
        <xdr:cNvPr id="21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515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2148</xdr:row>
      <xdr:rowOff>0</xdr:rowOff>
    </xdr:from>
    <xdr:to>
      <xdr:col>1</xdr:col>
      <xdr:colOff>152400</xdr:colOff>
      <xdr:row>2148</xdr:row>
      <xdr:rowOff>133350</xdr:rowOff>
    </xdr:to>
    <xdr:pic>
      <xdr:nvPicPr>
        <xdr:cNvPr id="21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532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2149</xdr:row>
      <xdr:rowOff>0</xdr:rowOff>
    </xdr:from>
    <xdr:to>
      <xdr:col>1</xdr:col>
      <xdr:colOff>152400</xdr:colOff>
      <xdr:row>2149</xdr:row>
      <xdr:rowOff>133350</xdr:rowOff>
    </xdr:to>
    <xdr:pic>
      <xdr:nvPicPr>
        <xdr:cNvPr id="21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549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2150</xdr:row>
      <xdr:rowOff>0</xdr:rowOff>
    </xdr:from>
    <xdr:to>
      <xdr:col>1</xdr:col>
      <xdr:colOff>152400</xdr:colOff>
      <xdr:row>2150</xdr:row>
      <xdr:rowOff>133350</xdr:rowOff>
    </xdr:to>
    <xdr:pic>
      <xdr:nvPicPr>
        <xdr:cNvPr id="21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566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2151</xdr:row>
      <xdr:rowOff>0</xdr:rowOff>
    </xdr:from>
    <xdr:to>
      <xdr:col>1</xdr:col>
      <xdr:colOff>152400</xdr:colOff>
      <xdr:row>2151</xdr:row>
      <xdr:rowOff>133350</xdr:rowOff>
    </xdr:to>
    <xdr:pic>
      <xdr:nvPicPr>
        <xdr:cNvPr id="21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58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2152</xdr:row>
      <xdr:rowOff>0</xdr:rowOff>
    </xdr:from>
    <xdr:to>
      <xdr:col>1</xdr:col>
      <xdr:colOff>152400</xdr:colOff>
      <xdr:row>2152</xdr:row>
      <xdr:rowOff>133350</xdr:rowOff>
    </xdr:to>
    <xdr:pic>
      <xdr:nvPicPr>
        <xdr:cNvPr id="21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600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2153</xdr:row>
      <xdr:rowOff>0</xdr:rowOff>
    </xdr:from>
    <xdr:to>
      <xdr:col>1</xdr:col>
      <xdr:colOff>152400</xdr:colOff>
      <xdr:row>2153</xdr:row>
      <xdr:rowOff>133350</xdr:rowOff>
    </xdr:to>
    <xdr:pic>
      <xdr:nvPicPr>
        <xdr:cNvPr id="21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617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2154</xdr:row>
      <xdr:rowOff>0</xdr:rowOff>
    </xdr:from>
    <xdr:to>
      <xdr:col>1</xdr:col>
      <xdr:colOff>152400</xdr:colOff>
      <xdr:row>2154</xdr:row>
      <xdr:rowOff>133350</xdr:rowOff>
    </xdr:to>
    <xdr:pic>
      <xdr:nvPicPr>
        <xdr:cNvPr id="21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635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2155</xdr:row>
      <xdr:rowOff>0</xdr:rowOff>
    </xdr:from>
    <xdr:to>
      <xdr:col>1</xdr:col>
      <xdr:colOff>152400</xdr:colOff>
      <xdr:row>2155</xdr:row>
      <xdr:rowOff>133350</xdr:rowOff>
    </xdr:to>
    <xdr:pic>
      <xdr:nvPicPr>
        <xdr:cNvPr id="21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652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2156</xdr:row>
      <xdr:rowOff>0</xdr:rowOff>
    </xdr:from>
    <xdr:to>
      <xdr:col>1</xdr:col>
      <xdr:colOff>152400</xdr:colOff>
      <xdr:row>2156</xdr:row>
      <xdr:rowOff>133350</xdr:rowOff>
    </xdr:to>
    <xdr:pic>
      <xdr:nvPicPr>
        <xdr:cNvPr id="21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669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2157</xdr:row>
      <xdr:rowOff>0</xdr:rowOff>
    </xdr:from>
    <xdr:to>
      <xdr:col>1</xdr:col>
      <xdr:colOff>152400</xdr:colOff>
      <xdr:row>2157</xdr:row>
      <xdr:rowOff>133350</xdr:rowOff>
    </xdr:to>
    <xdr:pic>
      <xdr:nvPicPr>
        <xdr:cNvPr id="21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686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2158</xdr:row>
      <xdr:rowOff>0</xdr:rowOff>
    </xdr:from>
    <xdr:to>
      <xdr:col>1</xdr:col>
      <xdr:colOff>152400</xdr:colOff>
      <xdr:row>2158</xdr:row>
      <xdr:rowOff>133350</xdr:rowOff>
    </xdr:to>
    <xdr:pic>
      <xdr:nvPicPr>
        <xdr:cNvPr id="21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703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2159</xdr:row>
      <xdr:rowOff>0</xdr:rowOff>
    </xdr:from>
    <xdr:to>
      <xdr:col>1</xdr:col>
      <xdr:colOff>152400</xdr:colOff>
      <xdr:row>2159</xdr:row>
      <xdr:rowOff>133350</xdr:rowOff>
    </xdr:to>
    <xdr:pic>
      <xdr:nvPicPr>
        <xdr:cNvPr id="21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720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2160</xdr:row>
      <xdr:rowOff>0</xdr:rowOff>
    </xdr:from>
    <xdr:to>
      <xdr:col>1</xdr:col>
      <xdr:colOff>152400</xdr:colOff>
      <xdr:row>2160</xdr:row>
      <xdr:rowOff>133350</xdr:rowOff>
    </xdr:to>
    <xdr:pic>
      <xdr:nvPicPr>
        <xdr:cNvPr id="21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737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2161</xdr:row>
      <xdr:rowOff>0</xdr:rowOff>
    </xdr:from>
    <xdr:to>
      <xdr:col>1</xdr:col>
      <xdr:colOff>152400</xdr:colOff>
      <xdr:row>2161</xdr:row>
      <xdr:rowOff>133350</xdr:rowOff>
    </xdr:to>
    <xdr:pic>
      <xdr:nvPicPr>
        <xdr:cNvPr id="21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75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2162</xdr:row>
      <xdr:rowOff>0</xdr:rowOff>
    </xdr:from>
    <xdr:to>
      <xdr:col>1</xdr:col>
      <xdr:colOff>152400</xdr:colOff>
      <xdr:row>2162</xdr:row>
      <xdr:rowOff>133350</xdr:rowOff>
    </xdr:to>
    <xdr:pic>
      <xdr:nvPicPr>
        <xdr:cNvPr id="21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772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2163</xdr:row>
      <xdr:rowOff>0</xdr:rowOff>
    </xdr:from>
    <xdr:to>
      <xdr:col>1</xdr:col>
      <xdr:colOff>152400</xdr:colOff>
      <xdr:row>2163</xdr:row>
      <xdr:rowOff>133350</xdr:rowOff>
    </xdr:to>
    <xdr:pic>
      <xdr:nvPicPr>
        <xdr:cNvPr id="21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789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2164</xdr:row>
      <xdr:rowOff>0</xdr:rowOff>
    </xdr:from>
    <xdr:to>
      <xdr:col>1</xdr:col>
      <xdr:colOff>152400</xdr:colOff>
      <xdr:row>2164</xdr:row>
      <xdr:rowOff>133350</xdr:rowOff>
    </xdr:to>
    <xdr:pic>
      <xdr:nvPicPr>
        <xdr:cNvPr id="21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806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2165</xdr:row>
      <xdr:rowOff>0</xdr:rowOff>
    </xdr:from>
    <xdr:to>
      <xdr:col>1</xdr:col>
      <xdr:colOff>152400</xdr:colOff>
      <xdr:row>2165</xdr:row>
      <xdr:rowOff>133350</xdr:rowOff>
    </xdr:to>
    <xdr:pic>
      <xdr:nvPicPr>
        <xdr:cNvPr id="21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823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2166</xdr:row>
      <xdr:rowOff>0</xdr:rowOff>
    </xdr:from>
    <xdr:to>
      <xdr:col>1</xdr:col>
      <xdr:colOff>152400</xdr:colOff>
      <xdr:row>2166</xdr:row>
      <xdr:rowOff>133350</xdr:rowOff>
    </xdr:to>
    <xdr:pic>
      <xdr:nvPicPr>
        <xdr:cNvPr id="21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840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2167</xdr:row>
      <xdr:rowOff>0</xdr:rowOff>
    </xdr:from>
    <xdr:to>
      <xdr:col>1</xdr:col>
      <xdr:colOff>152400</xdr:colOff>
      <xdr:row>2167</xdr:row>
      <xdr:rowOff>133350</xdr:rowOff>
    </xdr:to>
    <xdr:pic>
      <xdr:nvPicPr>
        <xdr:cNvPr id="21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857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2168</xdr:row>
      <xdr:rowOff>0</xdr:rowOff>
    </xdr:from>
    <xdr:to>
      <xdr:col>1</xdr:col>
      <xdr:colOff>152400</xdr:colOff>
      <xdr:row>2168</xdr:row>
      <xdr:rowOff>133350</xdr:rowOff>
    </xdr:to>
    <xdr:pic>
      <xdr:nvPicPr>
        <xdr:cNvPr id="21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875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2169</xdr:row>
      <xdr:rowOff>0</xdr:rowOff>
    </xdr:from>
    <xdr:to>
      <xdr:col>1</xdr:col>
      <xdr:colOff>152400</xdr:colOff>
      <xdr:row>2169</xdr:row>
      <xdr:rowOff>133350</xdr:rowOff>
    </xdr:to>
    <xdr:pic>
      <xdr:nvPicPr>
        <xdr:cNvPr id="21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892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2170</xdr:row>
      <xdr:rowOff>0</xdr:rowOff>
    </xdr:from>
    <xdr:to>
      <xdr:col>1</xdr:col>
      <xdr:colOff>152400</xdr:colOff>
      <xdr:row>2170</xdr:row>
      <xdr:rowOff>133350</xdr:rowOff>
    </xdr:to>
    <xdr:pic>
      <xdr:nvPicPr>
        <xdr:cNvPr id="21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909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2171</xdr:row>
      <xdr:rowOff>0</xdr:rowOff>
    </xdr:from>
    <xdr:to>
      <xdr:col>1</xdr:col>
      <xdr:colOff>152400</xdr:colOff>
      <xdr:row>2171</xdr:row>
      <xdr:rowOff>133350</xdr:rowOff>
    </xdr:to>
    <xdr:pic>
      <xdr:nvPicPr>
        <xdr:cNvPr id="21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92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2172</xdr:row>
      <xdr:rowOff>0</xdr:rowOff>
    </xdr:from>
    <xdr:to>
      <xdr:col>1</xdr:col>
      <xdr:colOff>152400</xdr:colOff>
      <xdr:row>2172</xdr:row>
      <xdr:rowOff>133350</xdr:rowOff>
    </xdr:to>
    <xdr:pic>
      <xdr:nvPicPr>
        <xdr:cNvPr id="21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943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2173</xdr:row>
      <xdr:rowOff>0</xdr:rowOff>
    </xdr:from>
    <xdr:to>
      <xdr:col>1</xdr:col>
      <xdr:colOff>152400</xdr:colOff>
      <xdr:row>2173</xdr:row>
      <xdr:rowOff>133350</xdr:rowOff>
    </xdr:to>
    <xdr:pic>
      <xdr:nvPicPr>
        <xdr:cNvPr id="21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960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2174</xdr:row>
      <xdr:rowOff>0</xdr:rowOff>
    </xdr:from>
    <xdr:to>
      <xdr:col>1</xdr:col>
      <xdr:colOff>152400</xdr:colOff>
      <xdr:row>2174</xdr:row>
      <xdr:rowOff>133350</xdr:rowOff>
    </xdr:to>
    <xdr:pic>
      <xdr:nvPicPr>
        <xdr:cNvPr id="21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977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2175</xdr:row>
      <xdr:rowOff>0</xdr:rowOff>
    </xdr:from>
    <xdr:to>
      <xdr:col>1</xdr:col>
      <xdr:colOff>152400</xdr:colOff>
      <xdr:row>2175</xdr:row>
      <xdr:rowOff>133350</xdr:rowOff>
    </xdr:to>
    <xdr:pic>
      <xdr:nvPicPr>
        <xdr:cNvPr id="21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6995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2176</xdr:row>
      <xdr:rowOff>0</xdr:rowOff>
    </xdr:from>
    <xdr:to>
      <xdr:col>1</xdr:col>
      <xdr:colOff>152400</xdr:colOff>
      <xdr:row>2176</xdr:row>
      <xdr:rowOff>133350</xdr:rowOff>
    </xdr:to>
    <xdr:pic>
      <xdr:nvPicPr>
        <xdr:cNvPr id="21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012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2177</xdr:row>
      <xdr:rowOff>0</xdr:rowOff>
    </xdr:from>
    <xdr:to>
      <xdr:col>1</xdr:col>
      <xdr:colOff>152400</xdr:colOff>
      <xdr:row>2177</xdr:row>
      <xdr:rowOff>133350</xdr:rowOff>
    </xdr:to>
    <xdr:pic>
      <xdr:nvPicPr>
        <xdr:cNvPr id="21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029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2178</xdr:row>
      <xdr:rowOff>0</xdr:rowOff>
    </xdr:from>
    <xdr:to>
      <xdr:col>1</xdr:col>
      <xdr:colOff>152400</xdr:colOff>
      <xdr:row>2178</xdr:row>
      <xdr:rowOff>133350</xdr:rowOff>
    </xdr:to>
    <xdr:pic>
      <xdr:nvPicPr>
        <xdr:cNvPr id="21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046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2179</xdr:row>
      <xdr:rowOff>0</xdr:rowOff>
    </xdr:from>
    <xdr:to>
      <xdr:col>1</xdr:col>
      <xdr:colOff>152400</xdr:colOff>
      <xdr:row>2179</xdr:row>
      <xdr:rowOff>133350</xdr:rowOff>
    </xdr:to>
    <xdr:pic>
      <xdr:nvPicPr>
        <xdr:cNvPr id="21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063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2180</xdr:row>
      <xdr:rowOff>0</xdr:rowOff>
    </xdr:from>
    <xdr:to>
      <xdr:col>1</xdr:col>
      <xdr:colOff>152400</xdr:colOff>
      <xdr:row>2180</xdr:row>
      <xdr:rowOff>133350</xdr:rowOff>
    </xdr:to>
    <xdr:pic>
      <xdr:nvPicPr>
        <xdr:cNvPr id="21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080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2181</xdr:row>
      <xdr:rowOff>0</xdr:rowOff>
    </xdr:from>
    <xdr:to>
      <xdr:col>1</xdr:col>
      <xdr:colOff>152400</xdr:colOff>
      <xdr:row>2181</xdr:row>
      <xdr:rowOff>133350</xdr:rowOff>
    </xdr:to>
    <xdr:pic>
      <xdr:nvPicPr>
        <xdr:cNvPr id="21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09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2182</xdr:row>
      <xdr:rowOff>0</xdr:rowOff>
    </xdr:from>
    <xdr:to>
      <xdr:col>1</xdr:col>
      <xdr:colOff>152400</xdr:colOff>
      <xdr:row>2182</xdr:row>
      <xdr:rowOff>133350</xdr:rowOff>
    </xdr:to>
    <xdr:pic>
      <xdr:nvPicPr>
        <xdr:cNvPr id="21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115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2183</xdr:row>
      <xdr:rowOff>0</xdr:rowOff>
    </xdr:from>
    <xdr:to>
      <xdr:col>1</xdr:col>
      <xdr:colOff>152400</xdr:colOff>
      <xdr:row>2183</xdr:row>
      <xdr:rowOff>133350</xdr:rowOff>
    </xdr:to>
    <xdr:pic>
      <xdr:nvPicPr>
        <xdr:cNvPr id="21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132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2184</xdr:row>
      <xdr:rowOff>0</xdr:rowOff>
    </xdr:from>
    <xdr:to>
      <xdr:col>1</xdr:col>
      <xdr:colOff>152400</xdr:colOff>
      <xdr:row>2184</xdr:row>
      <xdr:rowOff>133350</xdr:rowOff>
    </xdr:to>
    <xdr:pic>
      <xdr:nvPicPr>
        <xdr:cNvPr id="21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149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2185</xdr:row>
      <xdr:rowOff>0</xdr:rowOff>
    </xdr:from>
    <xdr:to>
      <xdr:col>1</xdr:col>
      <xdr:colOff>152400</xdr:colOff>
      <xdr:row>2185</xdr:row>
      <xdr:rowOff>133350</xdr:rowOff>
    </xdr:to>
    <xdr:pic>
      <xdr:nvPicPr>
        <xdr:cNvPr id="21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166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2186</xdr:row>
      <xdr:rowOff>0</xdr:rowOff>
    </xdr:from>
    <xdr:to>
      <xdr:col>1</xdr:col>
      <xdr:colOff>152400</xdr:colOff>
      <xdr:row>2186</xdr:row>
      <xdr:rowOff>133350</xdr:rowOff>
    </xdr:to>
    <xdr:pic>
      <xdr:nvPicPr>
        <xdr:cNvPr id="21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183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2187</xdr:row>
      <xdr:rowOff>0</xdr:rowOff>
    </xdr:from>
    <xdr:to>
      <xdr:col>1</xdr:col>
      <xdr:colOff>152400</xdr:colOff>
      <xdr:row>2187</xdr:row>
      <xdr:rowOff>133350</xdr:rowOff>
    </xdr:to>
    <xdr:pic>
      <xdr:nvPicPr>
        <xdr:cNvPr id="21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200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2188</xdr:row>
      <xdr:rowOff>0</xdr:rowOff>
    </xdr:from>
    <xdr:to>
      <xdr:col>1</xdr:col>
      <xdr:colOff>152400</xdr:colOff>
      <xdr:row>2188</xdr:row>
      <xdr:rowOff>133350</xdr:rowOff>
    </xdr:to>
    <xdr:pic>
      <xdr:nvPicPr>
        <xdr:cNvPr id="21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217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2189</xdr:row>
      <xdr:rowOff>0</xdr:rowOff>
    </xdr:from>
    <xdr:to>
      <xdr:col>1</xdr:col>
      <xdr:colOff>152400</xdr:colOff>
      <xdr:row>2189</xdr:row>
      <xdr:rowOff>133350</xdr:rowOff>
    </xdr:to>
    <xdr:pic>
      <xdr:nvPicPr>
        <xdr:cNvPr id="21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235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2190</xdr:row>
      <xdr:rowOff>0</xdr:rowOff>
    </xdr:from>
    <xdr:to>
      <xdr:col>1</xdr:col>
      <xdr:colOff>152400</xdr:colOff>
      <xdr:row>2190</xdr:row>
      <xdr:rowOff>133350</xdr:rowOff>
    </xdr:to>
    <xdr:pic>
      <xdr:nvPicPr>
        <xdr:cNvPr id="21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252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2191</xdr:row>
      <xdr:rowOff>0</xdr:rowOff>
    </xdr:from>
    <xdr:to>
      <xdr:col>1</xdr:col>
      <xdr:colOff>152400</xdr:colOff>
      <xdr:row>2191</xdr:row>
      <xdr:rowOff>133350</xdr:rowOff>
    </xdr:to>
    <xdr:pic>
      <xdr:nvPicPr>
        <xdr:cNvPr id="21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26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2192</xdr:row>
      <xdr:rowOff>0</xdr:rowOff>
    </xdr:from>
    <xdr:to>
      <xdr:col>1</xdr:col>
      <xdr:colOff>152400</xdr:colOff>
      <xdr:row>2192</xdr:row>
      <xdr:rowOff>133350</xdr:rowOff>
    </xdr:to>
    <xdr:pic>
      <xdr:nvPicPr>
        <xdr:cNvPr id="21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286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2193</xdr:row>
      <xdr:rowOff>0</xdr:rowOff>
    </xdr:from>
    <xdr:to>
      <xdr:col>1</xdr:col>
      <xdr:colOff>152400</xdr:colOff>
      <xdr:row>2193</xdr:row>
      <xdr:rowOff>133350</xdr:rowOff>
    </xdr:to>
    <xdr:pic>
      <xdr:nvPicPr>
        <xdr:cNvPr id="21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303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2194</xdr:row>
      <xdr:rowOff>0</xdr:rowOff>
    </xdr:from>
    <xdr:to>
      <xdr:col>1</xdr:col>
      <xdr:colOff>152400</xdr:colOff>
      <xdr:row>2194</xdr:row>
      <xdr:rowOff>133350</xdr:rowOff>
    </xdr:to>
    <xdr:pic>
      <xdr:nvPicPr>
        <xdr:cNvPr id="21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320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2195</xdr:row>
      <xdr:rowOff>0</xdr:rowOff>
    </xdr:from>
    <xdr:to>
      <xdr:col>1</xdr:col>
      <xdr:colOff>152400</xdr:colOff>
      <xdr:row>2195</xdr:row>
      <xdr:rowOff>133350</xdr:rowOff>
    </xdr:to>
    <xdr:pic>
      <xdr:nvPicPr>
        <xdr:cNvPr id="21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338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2196</xdr:row>
      <xdr:rowOff>0</xdr:rowOff>
    </xdr:from>
    <xdr:to>
      <xdr:col>1</xdr:col>
      <xdr:colOff>152400</xdr:colOff>
      <xdr:row>2196</xdr:row>
      <xdr:rowOff>133350</xdr:rowOff>
    </xdr:to>
    <xdr:pic>
      <xdr:nvPicPr>
        <xdr:cNvPr id="21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355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2197</xdr:row>
      <xdr:rowOff>0</xdr:rowOff>
    </xdr:from>
    <xdr:to>
      <xdr:col>1</xdr:col>
      <xdr:colOff>152400</xdr:colOff>
      <xdr:row>2197</xdr:row>
      <xdr:rowOff>133350</xdr:rowOff>
    </xdr:to>
    <xdr:pic>
      <xdr:nvPicPr>
        <xdr:cNvPr id="21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372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2198</xdr:row>
      <xdr:rowOff>0</xdr:rowOff>
    </xdr:from>
    <xdr:to>
      <xdr:col>1</xdr:col>
      <xdr:colOff>152400</xdr:colOff>
      <xdr:row>2198</xdr:row>
      <xdr:rowOff>133350</xdr:rowOff>
    </xdr:to>
    <xdr:pic>
      <xdr:nvPicPr>
        <xdr:cNvPr id="21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389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2199</xdr:row>
      <xdr:rowOff>0</xdr:rowOff>
    </xdr:from>
    <xdr:to>
      <xdr:col>1</xdr:col>
      <xdr:colOff>152400</xdr:colOff>
      <xdr:row>2199</xdr:row>
      <xdr:rowOff>133350</xdr:rowOff>
    </xdr:to>
    <xdr:pic>
      <xdr:nvPicPr>
        <xdr:cNvPr id="22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406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2200</xdr:row>
      <xdr:rowOff>0</xdr:rowOff>
    </xdr:from>
    <xdr:to>
      <xdr:col>1</xdr:col>
      <xdr:colOff>152400</xdr:colOff>
      <xdr:row>2200</xdr:row>
      <xdr:rowOff>133350</xdr:rowOff>
    </xdr:to>
    <xdr:pic>
      <xdr:nvPicPr>
        <xdr:cNvPr id="22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423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2201</xdr:row>
      <xdr:rowOff>0</xdr:rowOff>
    </xdr:from>
    <xdr:to>
      <xdr:col>1</xdr:col>
      <xdr:colOff>152400</xdr:colOff>
      <xdr:row>2201</xdr:row>
      <xdr:rowOff>133350</xdr:rowOff>
    </xdr:to>
    <xdr:pic>
      <xdr:nvPicPr>
        <xdr:cNvPr id="22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44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2202</xdr:row>
      <xdr:rowOff>0</xdr:rowOff>
    </xdr:from>
    <xdr:to>
      <xdr:col>1</xdr:col>
      <xdr:colOff>152400</xdr:colOff>
      <xdr:row>2202</xdr:row>
      <xdr:rowOff>133350</xdr:rowOff>
    </xdr:to>
    <xdr:pic>
      <xdr:nvPicPr>
        <xdr:cNvPr id="22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458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2203</xdr:row>
      <xdr:rowOff>0</xdr:rowOff>
    </xdr:from>
    <xdr:to>
      <xdr:col>1</xdr:col>
      <xdr:colOff>152400</xdr:colOff>
      <xdr:row>2203</xdr:row>
      <xdr:rowOff>133350</xdr:rowOff>
    </xdr:to>
    <xdr:pic>
      <xdr:nvPicPr>
        <xdr:cNvPr id="22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475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2204</xdr:row>
      <xdr:rowOff>0</xdr:rowOff>
    </xdr:from>
    <xdr:to>
      <xdr:col>1</xdr:col>
      <xdr:colOff>152400</xdr:colOff>
      <xdr:row>2204</xdr:row>
      <xdr:rowOff>133350</xdr:rowOff>
    </xdr:to>
    <xdr:pic>
      <xdr:nvPicPr>
        <xdr:cNvPr id="22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492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2205</xdr:row>
      <xdr:rowOff>0</xdr:rowOff>
    </xdr:from>
    <xdr:to>
      <xdr:col>1</xdr:col>
      <xdr:colOff>152400</xdr:colOff>
      <xdr:row>2205</xdr:row>
      <xdr:rowOff>133350</xdr:rowOff>
    </xdr:to>
    <xdr:pic>
      <xdr:nvPicPr>
        <xdr:cNvPr id="22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509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2206</xdr:row>
      <xdr:rowOff>0</xdr:rowOff>
    </xdr:from>
    <xdr:to>
      <xdr:col>1</xdr:col>
      <xdr:colOff>152400</xdr:colOff>
      <xdr:row>2206</xdr:row>
      <xdr:rowOff>133350</xdr:rowOff>
    </xdr:to>
    <xdr:pic>
      <xdr:nvPicPr>
        <xdr:cNvPr id="22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526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2207</xdr:row>
      <xdr:rowOff>0</xdr:rowOff>
    </xdr:from>
    <xdr:to>
      <xdr:col>1</xdr:col>
      <xdr:colOff>152400</xdr:colOff>
      <xdr:row>2207</xdr:row>
      <xdr:rowOff>133350</xdr:rowOff>
    </xdr:to>
    <xdr:pic>
      <xdr:nvPicPr>
        <xdr:cNvPr id="22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543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2208</xdr:row>
      <xdr:rowOff>0</xdr:rowOff>
    </xdr:from>
    <xdr:to>
      <xdr:col>1</xdr:col>
      <xdr:colOff>152400</xdr:colOff>
      <xdr:row>2208</xdr:row>
      <xdr:rowOff>133350</xdr:rowOff>
    </xdr:to>
    <xdr:pic>
      <xdr:nvPicPr>
        <xdr:cNvPr id="22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560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2209</xdr:row>
      <xdr:rowOff>0</xdr:rowOff>
    </xdr:from>
    <xdr:to>
      <xdr:col>1</xdr:col>
      <xdr:colOff>152400</xdr:colOff>
      <xdr:row>2209</xdr:row>
      <xdr:rowOff>133350</xdr:rowOff>
    </xdr:to>
    <xdr:pic>
      <xdr:nvPicPr>
        <xdr:cNvPr id="22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578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2210</xdr:row>
      <xdr:rowOff>0</xdr:rowOff>
    </xdr:from>
    <xdr:to>
      <xdr:col>1</xdr:col>
      <xdr:colOff>152400</xdr:colOff>
      <xdr:row>2210</xdr:row>
      <xdr:rowOff>133350</xdr:rowOff>
    </xdr:to>
    <xdr:pic>
      <xdr:nvPicPr>
        <xdr:cNvPr id="22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595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2211</xdr:row>
      <xdr:rowOff>0</xdr:rowOff>
    </xdr:from>
    <xdr:to>
      <xdr:col>1</xdr:col>
      <xdr:colOff>152400</xdr:colOff>
      <xdr:row>2211</xdr:row>
      <xdr:rowOff>133350</xdr:rowOff>
    </xdr:to>
    <xdr:pic>
      <xdr:nvPicPr>
        <xdr:cNvPr id="22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61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2212</xdr:row>
      <xdr:rowOff>0</xdr:rowOff>
    </xdr:from>
    <xdr:to>
      <xdr:col>1</xdr:col>
      <xdr:colOff>152400</xdr:colOff>
      <xdr:row>2212</xdr:row>
      <xdr:rowOff>133350</xdr:rowOff>
    </xdr:to>
    <xdr:pic>
      <xdr:nvPicPr>
        <xdr:cNvPr id="22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629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2213</xdr:row>
      <xdr:rowOff>0</xdr:rowOff>
    </xdr:from>
    <xdr:to>
      <xdr:col>1</xdr:col>
      <xdr:colOff>152400</xdr:colOff>
      <xdr:row>2213</xdr:row>
      <xdr:rowOff>133350</xdr:rowOff>
    </xdr:to>
    <xdr:pic>
      <xdr:nvPicPr>
        <xdr:cNvPr id="22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646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2214</xdr:row>
      <xdr:rowOff>0</xdr:rowOff>
    </xdr:from>
    <xdr:to>
      <xdr:col>1</xdr:col>
      <xdr:colOff>152400</xdr:colOff>
      <xdr:row>2214</xdr:row>
      <xdr:rowOff>133350</xdr:rowOff>
    </xdr:to>
    <xdr:pic>
      <xdr:nvPicPr>
        <xdr:cNvPr id="22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663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2215</xdr:row>
      <xdr:rowOff>0</xdr:rowOff>
    </xdr:from>
    <xdr:to>
      <xdr:col>1</xdr:col>
      <xdr:colOff>152400</xdr:colOff>
      <xdr:row>2215</xdr:row>
      <xdr:rowOff>133350</xdr:rowOff>
    </xdr:to>
    <xdr:pic>
      <xdr:nvPicPr>
        <xdr:cNvPr id="22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680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2216</xdr:row>
      <xdr:rowOff>0</xdr:rowOff>
    </xdr:from>
    <xdr:to>
      <xdr:col>1</xdr:col>
      <xdr:colOff>152400</xdr:colOff>
      <xdr:row>2216</xdr:row>
      <xdr:rowOff>133350</xdr:rowOff>
    </xdr:to>
    <xdr:pic>
      <xdr:nvPicPr>
        <xdr:cNvPr id="22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698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2217</xdr:row>
      <xdr:rowOff>0</xdr:rowOff>
    </xdr:from>
    <xdr:to>
      <xdr:col>1</xdr:col>
      <xdr:colOff>152400</xdr:colOff>
      <xdr:row>2217</xdr:row>
      <xdr:rowOff>133350</xdr:rowOff>
    </xdr:to>
    <xdr:pic>
      <xdr:nvPicPr>
        <xdr:cNvPr id="22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715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2218</xdr:row>
      <xdr:rowOff>0</xdr:rowOff>
    </xdr:from>
    <xdr:to>
      <xdr:col>1</xdr:col>
      <xdr:colOff>152400</xdr:colOff>
      <xdr:row>2218</xdr:row>
      <xdr:rowOff>133350</xdr:rowOff>
    </xdr:to>
    <xdr:pic>
      <xdr:nvPicPr>
        <xdr:cNvPr id="22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732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2219</xdr:row>
      <xdr:rowOff>0</xdr:rowOff>
    </xdr:from>
    <xdr:to>
      <xdr:col>1</xdr:col>
      <xdr:colOff>152400</xdr:colOff>
      <xdr:row>2219</xdr:row>
      <xdr:rowOff>133350</xdr:rowOff>
    </xdr:to>
    <xdr:pic>
      <xdr:nvPicPr>
        <xdr:cNvPr id="22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749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2220</xdr:row>
      <xdr:rowOff>0</xdr:rowOff>
    </xdr:from>
    <xdr:to>
      <xdr:col>1</xdr:col>
      <xdr:colOff>152400</xdr:colOff>
      <xdr:row>2220</xdr:row>
      <xdr:rowOff>133350</xdr:rowOff>
    </xdr:to>
    <xdr:pic>
      <xdr:nvPicPr>
        <xdr:cNvPr id="22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766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2221</xdr:row>
      <xdr:rowOff>0</xdr:rowOff>
    </xdr:from>
    <xdr:to>
      <xdr:col>1</xdr:col>
      <xdr:colOff>152400</xdr:colOff>
      <xdr:row>2221</xdr:row>
      <xdr:rowOff>133350</xdr:rowOff>
    </xdr:to>
    <xdr:pic>
      <xdr:nvPicPr>
        <xdr:cNvPr id="22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78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2222</xdr:row>
      <xdr:rowOff>0</xdr:rowOff>
    </xdr:from>
    <xdr:to>
      <xdr:col>1</xdr:col>
      <xdr:colOff>152400</xdr:colOff>
      <xdr:row>2222</xdr:row>
      <xdr:rowOff>133350</xdr:rowOff>
    </xdr:to>
    <xdr:pic>
      <xdr:nvPicPr>
        <xdr:cNvPr id="22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800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2223</xdr:row>
      <xdr:rowOff>0</xdr:rowOff>
    </xdr:from>
    <xdr:to>
      <xdr:col>1</xdr:col>
      <xdr:colOff>152400</xdr:colOff>
      <xdr:row>2223</xdr:row>
      <xdr:rowOff>133350</xdr:rowOff>
    </xdr:to>
    <xdr:pic>
      <xdr:nvPicPr>
        <xdr:cNvPr id="22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818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2224</xdr:row>
      <xdr:rowOff>0</xdr:rowOff>
    </xdr:from>
    <xdr:to>
      <xdr:col>1</xdr:col>
      <xdr:colOff>152400</xdr:colOff>
      <xdr:row>2224</xdr:row>
      <xdr:rowOff>133350</xdr:rowOff>
    </xdr:to>
    <xdr:pic>
      <xdr:nvPicPr>
        <xdr:cNvPr id="22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835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2225</xdr:row>
      <xdr:rowOff>0</xdr:rowOff>
    </xdr:from>
    <xdr:to>
      <xdr:col>1</xdr:col>
      <xdr:colOff>152400</xdr:colOff>
      <xdr:row>2225</xdr:row>
      <xdr:rowOff>133350</xdr:rowOff>
    </xdr:to>
    <xdr:pic>
      <xdr:nvPicPr>
        <xdr:cNvPr id="22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852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2226</xdr:row>
      <xdr:rowOff>0</xdr:rowOff>
    </xdr:from>
    <xdr:to>
      <xdr:col>1</xdr:col>
      <xdr:colOff>152400</xdr:colOff>
      <xdr:row>2226</xdr:row>
      <xdr:rowOff>133350</xdr:rowOff>
    </xdr:to>
    <xdr:pic>
      <xdr:nvPicPr>
        <xdr:cNvPr id="22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869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2227</xdr:row>
      <xdr:rowOff>0</xdr:rowOff>
    </xdr:from>
    <xdr:to>
      <xdr:col>1</xdr:col>
      <xdr:colOff>152400</xdr:colOff>
      <xdr:row>2227</xdr:row>
      <xdr:rowOff>133350</xdr:rowOff>
    </xdr:to>
    <xdr:pic>
      <xdr:nvPicPr>
        <xdr:cNvPr id="22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886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2228</xdr:row>
      <xdr:rowOff>0</xdr:rowOff>
    </xdr:from>
    <xdr:to>
      <xdr:col>1</xdr:col>
      <xdr:colOff>152400</xdr:colOff>
      <xdr:row>2228</xdr:row>
      <xdr:rowOff>133350</xdr:rowOff>
    </xdr:to>
    <xdr:pic>
      <xdr:nvPicPr>
        <xdr:cNvPr id="22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903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2229</xdr:row>
      <xdr:rowOff>0</xdr:rowOff>
    </xdr:from>
    <xdr:to>
      <xdr:col>1</xdr:col>
      <xdr:colOff>152400</xdr:colOff>
      <xdr:row>2229</xdr:row>
      <xdr:rowOff>133350</xdr:rowOff>
    </xdr:to>
    <xdr:pic>
      <xdr:nvPicPr>
        <xdr:cNvPr id="22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920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2230</xdr:row>
      <xdr:rowOff>0</xdr:rowOff>
    </xdr:from>
    <xdr:to>
      <xdr:col>1</xdr:col>
      <xdr:colOff>152400</xdr:colOff>
      <xdr:row>2230</xdr:row>
      <xdr:rowOff>133350</xdr:rowOff>
    </xdr:to>
    <xdr:pic>
      <xdr:nvPicPr>
        <xdr:cNvPr id="22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938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2231</xdr:row>
      <xdr:rowOff>0</xdr:rowOff>
    </xdr:from>
    <xdr:to>
      <xdr:col>1</xdr:col>
      <xdr:colOff>152400</xdr:colOff>
      <xdr:row>2231</xdr:row>
      <xdr:rowOff>133350</xdr:rowOff>
    </xdr:to>
    <xdr:pic>
      <xdr:nvPicPr>
        <xdr:cNvPr id="22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95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2232</xdr:row>
      <xdr:rowOff>0</xdr:rowOff>
    </xdr:from>
    <xdr:to>
      <xdr:col>1</xdr:col>
      <xdr:colOff>152400</xdr:colOff>
      <xdr:row>2232</xdr:row>
      <xdr:rowOff>133350</xdr:rowOff>
    </xdr:to>
    <xdr:pic>
      <xdr:nvPicPr>
        <xdr:cNvPr id="22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972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2233</xdr:row>
      <xdr:rowOff>0</xdr:rowOff>
    </xdr:from>
    <xdr:to>
      <xdr:col>1</xdr:col>
      <xdr:colOff>152400</xdr:colOff>
      <xdr:row>2233</xdr:row>
      <xdr:rowOff>133350</xdr:rowOff>
    </xdr:to>
    <xdr:pic>
      <xdr:nvPicPr>
        <xdr:cNvPr id="22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7989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2234</xdr:row>
      <xdr:rowOff>0</xdr:rowOff>
    </xdr:from>
    <xdr:to>
      <xdr:col>1</xdr:col>
      <xdr:colOff>152400</xdr:colOff>
      <xdr:row>2234</xdr:row>
      <xdr:rowOff>133350</xdr:rowOff>
    </xdr:to>
    <xdr:pic>
      <xdr:nvPicPr>
        <xdr:cNvPr id="22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006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2235</xdr:row>
      <xdr:rowOff>0</xdr:rowOff>
    </xdr:from>
    <xdr:to>
      <xdr:col>1</xdr:col>
      <xdr:colOff>152400</xdr:colOff>
      <xdr:row>2235</xdr:row>
      <xdr:rowOff>133350</xdr:rowOff>
    </xdr:to>
    <xdr:pic>
      <xdr:nvPicPr>
        <xdr:cNvPr id="22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023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2236</xdr:row>
      <xdr:rowOff>0</xdr:rowOff>
    </xdr:from>
    <xdr:to>
      <xdr:col>1</xdr:col>
      <xdr:colOff>152400</xdr:colOff>
      <xdr:row>2236</xdr:row>
      <xdr:rowOff>133350</xdr:rowOff>
    </xdr:to>
    <xdr:pic>
      <xdr:nvPicPr>
        <xdr:cNvPr id="22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040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2237</xdr:row>
      <xdr:rowOff>0</xdr:rowOff>
    </xdr:from>
    <xdr:to>
      <xdr:col>1</xdr:col>
      <xdr:colOff>152400</xdr:colOff>
      <xdr:row>2237</xdr:row>
      <xdr:rowOff>133350</xdr:rowOff>
    </xdr:to>
    <xdr:pic>
      <xdr:nvPicPr>
        <xdr:cNvPr id="22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058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2238</xdr:row>
      <xdr:rowOff>0</xdr:rowOff>
    </xdr:from>
    <xdr:to>
      <xdr:col>1</xdr:col>
      <xdr:colOff>152400</xdr:colOff>
      <xdr:row>2238</xdr:row>
      <xdr:rowOff>133350</xdr:rowOff>
    </xdr:to>
    <xdr:pic>
      <xdr:nvPicPr>
        <xdr:cNvPr id="22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075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2239</xdr:row>
      <xdr:rowOff>0</xdr:rowOff>
    </xdr:from>
    <xdr:to>
      <xdr:col>1</xdr:col>
      <xdr:colOff>152400</xdr:colOff>
      <xdr:row>2239</xdr:row>
      <xdr:rowOff>133350</xdr:rowOff>
    </xdr:to>
    <xdr:pic>
      <xdr:nvPicPr>
        <xdr:cNvPr id="22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092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2240</xdr:row>
      <xdr:rowOff>0</xdr:rowOff>
    </xdr:from>
    <xdr:to>
      <xdr:col>1</xdr:col>
      <xdr:colOff>152400</xdr:colOff>
      <xdr:row>2240</xdr:row>
      <xdr:rowOff>133350</xdr:rowOff>
    </xdr:to>
    <xdr:pic>
      <xdr:nvPicPr>
        <xdr:cNvPr id="22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109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2241</xdr:row>
      <xdr:rowOff>0</xdr:rowOff>
    </xdr:from>
    <xdr:to>
      <xdr:col>1</xdr:col>
      <xdr:colOff>152400</xdr:colOff>
      <xdr:row>2241</xdr:row>
      <xdr:rowOff>133350</xdr:rowOff>
    </xdr:to>
    <xdr:pic>
      <xdr:nvPicPr>
        <xdr:cNvPr id="22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126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2242</xdr:row>
      <xdr:rowOff>0</xdr:rowOff>
    </xdr:from>
    <xdr:to>
      <xdr:col>1</xdr:col>
      <xdr:colOff>152400</xdr:colOff>
      <xdr:row>2242</xdr:row>
      <xdr:rowOff>133350</xdr:rowOff>
    </xdr:to>
    <xdr:pic>
      <xdr:nvPicPr>
        <xdr:cNvPr id="22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143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2243</xdr:row>
      <xdr:rowOff>0</xdr:rowOff>
    </xdr:from>
    <xdr:to>
      <xdr:col>1</xdr:col>
      <xdr:colOff>152400</xdr:colOff>
      <xdr:row>2243</xdr:row>
      <xdr:rowOff>133350</xdr:rowOff>
    </xdr:to>
    <xdr:pic>
      <xdr:nvPicPr>
        <xdr:cNvPr id="22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160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2244</xdr:row>
      <xdr:rowOff>0</xdr:rowOff>
    </xdr:from>
    <xdr:to>
      <xdr:col>1</xdr:col>
      <xdr:colOff>152400</xdr:colOff>
      <xdr:row>2244</xdr:row>
      <xdr:rowOff>133350</xdr:rowOff>
    </xdr:to>
    <xdr:pic>
      <xdr:nvPicPr>
        <xdr:cNvPr id="22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178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2245</xdr:row>
      <xdr:rowOff>0</xdr:rowOff>
    </xdr:from>
    <xdr:to>
      <xdr:col>1</xdr:col>
      <xdr:colOff>152400</xdr:colOff>
      <xdr:row>2245</xdr:row>
      <xdr:rowOff>133350</xdr:rowOff>
    </xdr:to>
    <xdr:pic>
      <xdr:nvPicPr>
        <xdr:cNvPr id="22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195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2246</xdr:row>
      <xdr:rowOff>0</xdr:rowOff>
    </xdr:from>
    <xdr:to>
      <xdr:col>1</xdr:col>
      <xdr:colOff>152400</xdr:colOff>
      <xdr:row>2246</xdr:row>
      <xdr:rowOff>133350</xdr:rowOff>
    </xdr:to>
    <xdr:pic>
      <xdr:nvPicPr>
        <xdr:cNvPr id="22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212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2247</xdr:row>
      <xdr:rowOff>0</xdr:rowOff>
    </xdr:from>
    <xdr:to>
      <xdr:col>1</xdr:col>
      <xdr:colOff>152400</xdr:colOff>
      <xdr:row>2247</xdr:row>
      <xdr:rowOff>133350</xdr:rowOff>
    </xdr:to>
    <xdr:pic>
      <xdr:nvPicPr>
        <xdr:cNvPr id="22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229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2248</xdr:row>
      <xdr:rowOff>0</xdr:rowOff>
    </xdr:from>
    <xdr:to>
      <xdr:col>1</xdr:col>
      <xdr:colOff>152400</xdr:colOff>
      <xdr:row>2248</xdr:row>
      <xdr:rowOff>133350</xdr:rowOff>
    </xdr:to>
    <xdr:pic>
      <xdr:nvPicPr>
        <xdr:cNvPr id="22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246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2249</xdr:row>
      <xdr:rowOff>0</xdr:rowOff>
    </xdr:from>
    <xdr:to>
      <xdr:col>1</xdr:col>
      <xdr:colOff>152400</xdr:colOff>
      <xdr:row>2249</xdr:row>
      <xdr:rowOff>133350</xdr:rowOff>
    </xdr:to>
    <xdr:pic>
      <xdr:nvPicPr>
        <xdr:cNvPr id="22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263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2250</xdr:row>
      <xdr:rowOff>0</xdr:rowOff>
    </xdr:from>
    <xdr:to>
      <xdr:col>1</xdr:col>
      <xdr:colOff>152400</xdr:colOff>
      <xdr:row>2250</xdr:row>
      <xdr:rowOff>133350</xdr:rowOff>
    </xdr:to>
    <xdr:pic>
      <xdr:nvPicPr>
        <xdr:cNvPr id="22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280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2251</xdr:row>
      <xdr:rowOff>0</xdr:rowOff>
    </xdr:from>
    <xdr:to>
      <xdr:col>1</xdr:col>
      <xdr:colOff>152400</xdr:colOff>
      <xdr:row>2251</xdr:row>
      <xdr:rowOff>133350</xdr:rowOff>
    </xdr:to>
    <xdr:pic>
      <xdr:nvPicPr>
        <xdr:cNvPr id="22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298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2252</xdr:row>
      <xdr:rowOff>0</xdr:rowOff>
    </xdr:from>
    <xdr:to>
      <xdr:col>1</xdr:col>
      <xdr:colOff>152400</xdr:colOff>
      <xdr:row>2252</xdr:row>
      <xdr:rowOff>133350</xdr:rowOff>
    </xdr:to>
    <xdr:pic>
      <xdr:nvPicPr>
        <xdr:cNvPr id="22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315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2253</xdr:row>
      <xdr:rowOff>0</xdr:rowOff>
    </xdr:from>
    <xdr:to>
      <xdr:col>1</xdr:col>
      <xdr:colOff>152400</xdr:colOff>
      <xdr:row>2253</xdr:row>
      <xdr:rowOff>133350</xdr:rowOff>
    </xdr:to>
    <xdr:pic>
      <xdr:nvPicPr>
        <xdr:cNvPr id="22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332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2254</xdr:row>
      <xdr:rowOff>0</xdr:rowOff>
    </xdr:from>
    <xdr:to>
      <xdr:col>1</xdr:col>
      <xdr:colOff>152400</xdr:colOff>
      <xdr:row>2254</xdr:row>
      <xdr:rowOff>133350</xdr:rowOff>
    </xdr:to>
    <xdr:pic>
      <xdr:nvPicPr>
        <xdr:cNvPr id="22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349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2255</xdr:row>
      <xdr:rowOff>0</xdr:rowOff>
    </xdr:from>
    <xdr:to>
      <xdr:col>1</xdr:col>
      <xdr:colOff>152400</xdr:colOff>
      <xdr:row>2255</xdr:row>
      <xdr:rowOff>133350</xdr:rowOff>
    </xdr:to>
    <xdr:pic>
      <xdr:nvPicPr>
        <xdr:cNvPr id="22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366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2256</xdr:row>
      <xdr:rowOff>0</xdr:rowOff>
    </xdr:from>
    <xdr:to>
      <xdr:col>1</xdr:col>
      <xdr:colOff>152400</xdr:colOff>
      <xdr:row>2256</xdr:row>
      <xdr:rowOff>133350</xdr:rowOff>
    </xdr:to>
    <xdr:pic>
      <xdr:nvPicPr>
        <xdr:cNvPr id="22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383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2257</xdr:row>
      <xdr:rowOff>0</xdr:rowOff>
    </xdr:from>
    <xdr:to>
      <xdr:col>1</xdr:col>
      <xdr:colOff>152400</xdr:colOff>
      <xdr:row>2257</xdr:row>
      <xdr:rowOff>133350</xdr:rowOff>
    </xdr:to>
    <xdr:pic>
      <xdr:nvPicPr>
        <xdr:cNvPr id="22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400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2258</xdr:row>
      <xdr:rowOff>0</xdr:rowOff>
    </xdr:from>
    <xdr:to>
      <xdr:col>1</xdr:col>
      <xdr:colOff>152400</xdr:colOff>
      <xdr:row>2258</xdr:row>
      <xdr:rowOff>133350</xdr:rowOff>
    </xdr:to>
    <xdr:pic>
      <xdr:nvPicPr>
        <xdr:cNvPr id="22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418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2259</xdr:row>
      <xdr:rowOff>0</xdr:rowOff>
    </xdr:from>
    <xdr:to>
      <xdr:col>1</xdr:col>
      <xdr:colOff>152400</xdr:colOff>
      <xdr:row>2259</xdr:row>
      <xdr:rowOff>133350</xdr:rowOff>
    </xdr:to>
    <xdr:pic>
      <xdr:nvPicPr>
        <xdr:cNvPr id="22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435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2260</xdr:row>
      <xdr:rowOff>0</xdr:rowOff>
    </xdr:from>
    <xdr:to>
      <xdr:col>1</xdr:col>
      <xdr:colOff>152400</xdr:colOff>
      <xdr:row>2260</xdr:row>
      <xdr:rowOff>133350</xdr:rowOff>
    </xdr:to>
    <xdr:pic>
      <xdr:nvPicPr>
        <xdr:cNvPr id="22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452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2261</xdr:row>
      <xdr:rowOff>0</xdr:rowOff>
    </xdr:from>
    <xdr:to>
      <xdr:col>1</xdr:col>
      <xdr:colOff>152400</xdr:colOff>
      <xdr:row>2261</xdr:row>
      <xdr:rowOff>133350</xdr:rowOff>
    </xdr:to>
    <xdr:pic>
      <xdr:nvPicPr>
        <xdr:cNvPr id="22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469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2262</xdr:row>
      <xdr:rowOff>0</xdr:rowOff>
    </xdr:from>
    <xdr:to>
      <xdr:col>1</xdr:col>
      <xdr:colOff>152400</xdr:colOff>
      <xdr:row>2262</xdr:row>
      <xdr:rowOff>133350</xdr:rowOff>
    </xdr:to>
    <xdr:pic>
      <xdr:nvPicPr>
        <xdr:cNvPr id="22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486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2263</xdr:row>
      <xdr:rowOff>0</xdr:rowOff>
    </xdr:from>
    <xdr:to>
      <xdr:col>1</xdr:col>
      <xdr:colOff>152400</xdr:colOff>
      <xdr:row>2263</xdr:row>
      <xdr:rowOff>133350</xdr:rowOff>
    </xdr:to>
    <xdr:pic>
      <xdr:nvPicPr>
        <xdr:cNvPr id="22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503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2264</xdr:row>
      <xdr:rowOff>0</xdr:rowOff>
    </xdr:from>
    <xdr:to>
      <xdr:col>1</xdr:col>
      <xdr:colOff>152400</xdr:colOff>
      <xdr:row>2264</xdr:row>
      <xdr:rowOff>133350</xdr:rowOff>
    </xdr:to>
    <xdr:pic>
      <xdr:nvPicPr>
        <xdr:cNvPr id="22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521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2265</xdr:row>
      <xdr:rowOff>0</xdr:rowOff>
    </xdr:from>
    <xdr:to>
      <xdr:col>1</xdr:col>
      <xdr:colOff>152400</xdr:colOff>
      <xdr:row>2265</xdr:row>
      <xdr:rowOff>133350</xdr:rowOff>
    </xdr:to>
    <xdr:pic>
      <xdr:nvPicPr>
        <xdr:cNvPr id="22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538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2266</xdr:row>
      <xdr:rowOff>0</xdr:rowOff>
    </xdr:from>
    <xdr:to>
      <xdr:col>1</xdr:col>
      <xdr:colOff>152400</xdr:colOff>
      <xdr:row>2266</xdr:row>
      <xdr:rowOff>133350</xdr:rowOff>
    </xdr:to>
    <xdr:pic>
      <xdr:nvPicPr>
        <xdr:cNvPr id="22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555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2267</xdr:row>
      <xdr:rowOff>0</xdr:rowOff>
    </xdr:from>
    <xdr:to>
      <xdr:col>1</xdr:col>
      <xdr:colOff>152400</xdr:colOff>
      <xdr:row>2267</xdr:row>
      <xdr:rowOff>133350</xdr:rowOff>
    </xdr:to>
    <xdr:pic>
      <xdr:nvPicPr>
        <xdr:cNvPr id="22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572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2268</xdr:row>
      <xdr:rowOff>0</xdr:rowOff>
    </xdr:from>
    <xdr:to>
      <xdr:col>1</xdr:col>
      <xdr:colOff>152400</xdr:colOff>
      <xdr:row>2268</xdr:row>
      <xdr:rowOff>133350</xdr:rowOff>
    </xdr:to>
    <xdr:pic>
      <xdr:nvPicPr>
        <xdr:cNvPr id="22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589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2269</xdr:row>
      <xdr:rowOff>0</xdr:rowOff>
    </xdr:from>
    <xdr:to>
      <xdr:col>1</xdr:col>
      <xdr:colOff>152400</xdr:colOff>
      <xdr:row>2269</xdr:row>
      <xdr:rowOff>133350</xdr:rowOff>
    </xdr:to>
    <xdr:pic>
      <xdr:nvPicPr>
        <xdr:cNvPr id="22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606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2270</xdr:row>
      <xdr:rowOff>0</xdr:rowOff>
    </xdr:from>
    <xdr:to>
      <xdr:col>1</xdr:col>
      <xdr:colOff>152400</xdr:colOff>
      <xdr:row>2270</xdr:row>
      <xdr:rowOff>133350</xdr:rowOff>
    </xdr:to>
    <xdr:pic>
      <xdr:nvPicPr>
        <xdr:cNvPr id="22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623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2271</xdr:row>
      <xdr:rowOff>0</xdr:rowOff>
    </xdr:from>
    <xdr:to>
      <xdr:col>1</xdr:col>
      <xdr:colOff>152400</xdr:colOff>
      <xdr:row>2271</xdr:row>
      <xdr:rowOff>133350</xdr:rowOff>
    </xdr:to>
    <xdr:pic>
      <xdr:nvPicPr>
        <xdr:cNvPr id="22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641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2272</xdr:row>
      <xdr:rowOff>0</xdr:rowOff>
    </xdr:from>
    <xdr:to>
      <xdr:col>1</xdr:col>
      <xdr:colOff>152400</xdr:colOff>
      <xdr:row>2272</xdr:row>
      <xdr:rowOff>133350</xdr:rowOff>
    </xdr:to>
    <xdr:pic>
      <xdr:nvPicPr>
        <xdr:cNvPr id="22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658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2273</xdr:row>
      <xdr:rowOff>0</xdr:rowOff>
    </xdr:from>
    <xdr:to>
      <xdr:col>1</xdr:col>
      <xdr:colOff>152400</xdr:colOff>
      <xdr:row>2273</xdr:row>
      <xdr:rowOff>133350</xdr:rowOff>
    </xdr:to>
    <xdr:pic>
      <xdr:nvPicPr>
        <xdr:cNvPr id="22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675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2274</xdr:row>
      <xdr:rowOff>0</xdr:rowOff>
    </xdr:from>
    <xdr:to>
      <xdr:col>1</xdr:col>
      <xdr:colOff>152400</xdr:colOff>
      <xdr:row>2274</xdr:row>
      <xdr:rowOff>133350</xdr:rowOff>
    </xdr:to>
    <xdr:pic>
      <xdr:nvPicPr>
        <xdr:cNvPr id="22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692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2275</xdr:row>
      <xdr:rowOff>0</xdr:rowOff>
    </xdr:from>
    <xdr:to>
      <xdr:col>1</xdr:col>
      <xdr:colOff>152400</xdr:colOff>
      <xdr:row>2275</xdr:row>
      <xdr:rowOff>133350</xdr:rowOff>
    </xdr:to>
    <xdr:pic>
      <xdr:nvPicPr>
        <xdr:cNvPr id="22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709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2276</xdr:row>
      <xdr:rowOff>0</xdr:rowOff>
    </xdr:from>
    <xdr:to>
      <xdr:col>1</xdr:col>
      <xdr:colOff>152400</xdr:colOff>
      <xdr:row>2276</xdr:row>
      <xdr:rowOff>133350</xdr:rowOff>
    </xdr:to>
    <xdr:pic>
      <xdr:nvPicPr>
        <xdr:cNvPr id="22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726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2277</xdr:row>
      <xdr:rowOff>0</xdr:rowOff>
    </xdr:from>
    <xdr:to>
      <xdr:col>1</xdr:col>
      <xdr:colOff>152400</xdr:colOff>
      <xdr:row>2277</xdr:row>
      <xdr:rowOff>133350</xdr:rowOff>
    </xdr:to>
    <xdr:pic>
      <xdr:nvPicPr>
        <xdr:cNvPr id="22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743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2278</xdr:row>
      <xdr:rowOff>0</xdr:rowOff>
    </xdr:from>
    <xdr:to>
      <xdr:col>1</xdr:col>
      <xdr:colOff>152400</xdr:colOff>
      <xdr:row>2278</xdr:row>
      <xdr:rowOff>133350</xdr:rowOff>
    </xdr:to>
    <xdr:pic>
      <xdr:nvPicPr>
        <xdr:cNvPr id="22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761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2279</xdr:row>
      <xdr:rowOff>0</xdr:rowOff>
    </xdr:from>
    <xdr:to>
      <xdr:col>1</xdr:col>
      <xdr:colOff>152400</xdr:colOff>
      <xdr:row>2279</xdr:row>
      <xdr:rowOff>133350</xdr:rowOff>
    </xdr:to>
    <xdr:pic>
      <xdr:nvPicPr>
        <xdr:cNvPr id="22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778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2280</xdr:row>
      <xdr:rowOff>0</xdr:rowOff>
    </xdr:from>
    <xdr:to>
      <xdr:col>1</xdr:col>
      <xdr:colOff>152400</xdr:colOff>
      <xdr:row>2280</xdr:row>
      <xdr:rowOff>133350</xdr:rowOff>
    </xdr:to>
    <xdr:pic>
      <xdr:nvPicPr>
        <xdr:cNvPr id="22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795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2281</xdr:row>
      <xdr:rowOff>0</xdr:rowOff>
    </xdr:from>
    <xdr:to>
      <xdr:col>1</xdr:col>
      <xdr:colOff>152400</xdr:colOff>
      <xdr:row>2281</xdr:row>
      <xdr:rowOff>133350</xdr:rowOff>
    </xdr:to>
    <xdr:pic>
      <xdr:nvPicPr>
        <xdr:cNvPr id="22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812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2282</xdr:row>
      <xdr:rowOff>0</xdr:rowOff>
    </xdr:from>
    <xdr:to>
      <xdr:col>1</xdr:col>
      <xdr:colOff>152400</xdr:colOff>
      <xdr:row>2282</xdr:row>
      <xdr:rowOff>133350</xdr:rowOff>
    </xdr:to>
    <xdr:pic>
      <xdr:nvPicPr>
        <xdr:cNvPr id="22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829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2283</xdr:row>
      <xdr:rowOff>0</xdr:rowOff>
    </xdr:from>
    <xdr:to>
      <xdr:col>1</xdr:col>
      <xdr:colOff>152400</xdr:colOff>
      <xdr:row>2283</xdr:row>
      <xdr:rowOff>133350</xdr:rowOff>
    </xdr:to>
    <xdr:pic>
      <xdr:nvPicPr>
        <xdr:cNvPr id="22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846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2284</xdr:row>
      <xdr:rowOff>0</xdr:rowOff>
    </xdr:from>
    <xdr:to>
      <xdr:col>1</xdr:col>
      <xdr:colOff>152400</xdr:colOff>
      <xdr:row>2284</xdr:row>
      <xdr:rowOff>133350</xdr:rowOff>
    </xdr:to>
    <xdr:pic>
      <xdr:nvPicPr>
        <xdr:cNvPr id="22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863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2285</xdr:row>
      <xdr:rowOff>0</xdr:rowOff>
    </xdr:from>
    <xdr:to>
      <xdr:col>1</xdr:col>
      <xdr:colOff>152400</xdr:colOff>
      <xdr:row>2285</xdr:row>
      <xdr:rowOff>133350</xdr:rowOff>
    </xdr:to>
    <xdr:pic>
      <xdr:nvPicPr>
        <xdr:cNvPr id="22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881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2286</xdr:row>
      <xdr:rowOff>0</xdr:rowOff>
    </xdr:from>
    <xdr:to>
      <xdr:col>1</xdr:col>
      <xdr:colOff>152400</xdr:colOff>
      <xdr:row>2286</xdr:row>
      <xdr:rowOff>133350</xdr:rowOff>
    </xdr:to>
    <xdr:pic>
      <xdr:nvPicPr>
        <xdr:cNvPr id="22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898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2287</xdr:row>
      <xdr:rowOff>0</xdr:rowOff>
    </xdr:from>
    <xdr:to>
      <xdr:col>1</xdr:col>
      <xdr:colOff>152400</xdr:colOff>
      <xdr:row>2287</xdr:row>
      <xdr:rowOff>133350</xdr:rowOff>
    </xdr:to>
    <xdr:pic>
      <xdr:nvPicPr>
        <xdr:cNvPr id="22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915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2288</xdr:row>
      <xdr:rowOff>0</xdr:rowOff>
    </xdr:from>
    <xdr:to>
      <xdr:col>1</xdr:col>
      <xdr:colOff>152400</xdr:colOff>
      <xdr:row>2288</xdr:row>
      <xdr:rowOff>133350</xdr:rowOff>
    </xdr:to>
    <xdr:pic>
      <xdr:nvPicPr>
        <xdr:cNvPr id="22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932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2289</xdr:row>
      <xdr:rowOff>0</xdr:rowOff>
    </xdr:from>
    <xdr:to>
      <xdr:col>1</xdr:col>
      <xdr:colOff>152400</xdr:colOff>
      <xdr:row>2289</xdr:row>
      <xdr:rowOff>133350</xdr:rowOff>
    </xdr:to>
    <xdr:pic>
      <xdr:nvPicPr>
        <xdr:cNvPr id="22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949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2290</xdr:row>
      <xdr:rowOff>0</xdr:rowOff>
    </xdr:from>
    <xdr:to>
      <xdr:col>1</xdr:col>
      <xdr:colOff>152400</xdr:colOff>
      <xdr:row>2290</xdr:row>
      <xdr:rowOff>133350</xdr:rowOff>
    </xdr:to>
    <xdr:pic>
      <xdr:nvPicPr>
        <xdr:cNvPr id="22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966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2291</xdr:row>
      <xdr:rowOff>0</xdr:rowOff>
    </xdr:from>
    <xdr:to>
      <xdr:col>1</xdr:col>
      <xdr:colOff>152400</xdr:colOff>
      <xdr:row>2291</xdr:row>
      <xdr:rowOff>133350</xdr:rowOff>
    </xdr:to>
    <xdr:pic>
      <xdr:nvPicPr>
        <xdr:cNvPr id="22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8983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2292</xdr:row>
      <xdr:rowOff>0</xdr:rowOff>
    </xdr:from>
    <xdr:to>
      <xdr:col>1</xdr:col>
      <xdr:colOff>152400</xdr:colOff>
      <xdr:row>2292</xdr:row>
      <xdr:rowOff>133350</xdr:rowOff>
    </xdr:to>
    <xdr:pic>
      <xdr:nvPicPr>
        <xdr:cNvPr id="22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001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2293</xdr:row>
      <xdr:rowOff>0</xdr:rowOff>
    </xdr:from>
    <xdr:to>
      <xdr:col>1</xdr:col>
      <xdr:colOff>152400</xdr:colOff>
      <xdr:row>2293</xdr:row>
      <xdr:rowOff>133350</xdr:rowOff>
    </xdr:to>
    <xdr:pic>
      <xdr:nvPicPr>
        <xdr:cNvPr id="22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018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2294</xdr:row>
      <xdr:rowOff>0</xdr:rowOff>
    </xdr:from>
    <xdr:to>
      <xdr:col>1</xdr:col>
      <xdr:colOff>152400</xdr:colOff>
      <xdr:row>2294</xdr:row>
      <xdr:rowOff>133350</xdr:rowOff>
    </xdr:to>
    <xdr:pic>
      <xdr:nvPicPr>
        <xdr:cNvPr id="22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035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2295</xdr:row>
      <xdr:rowOff>0</xdr:rowOff>
    </xdr:from>
    <xdr:to>
      <xdr:col>1</xdr:col>
      <xdr:colOff>152400</xdr:colOff>
      <xdr:row>2295</xdr:row>
      <xdr:rowOff>133350</xdr:rowOff>
    </xdr:to>
    <xdr:pic>
      <xdr:nvPicPr>
        <xdr:cNvPr id="22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052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2296</xdr:row>
      <xdr:rowOff>0</xdr:rowOff>
    </xdr:from>
    <xdr:to>
      <xdr:col>1</xdr:col>
      <xdr:colOff>152400</xdr:colOff>
      <xdr:row>2296</xdr:row>
      <xdr:rowOff>133350</xdr:rowOff>
    </xdr:to>
    <xdr:pic>
      <xdr:nvPicPr>
        <xdr:cNvPr id="22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069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2297</xdr:row>
      <xdr:rowOff>0</xdr:rowOff>
    </xdr:from>
    <xdr:to>
      <xdr:col>1</xdr:col>
      <xdr:colOff>152400</xdr:colOff>
      <xdr:row>2297</xdr:row>
      <xdr:rowOff>133350</xdr:rowOff>
    </xdr:to>
    <xdr:pic>
      <xdr:nvPicPr>
        <xdr:cNvPr id="22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086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2298</xdr:row>
      <xdr:rowOff>0</xdr:rowOff>
    </xdr:from>
    <xdr:to>
      <xdr:col>1</xdr:col>
      <xdr:colOff>152400</xdr:colOff>
      <xdr:row>2298</xdr:row>
      <xdr:rowOff>133350</xdr:rowOff>
    </xdr:to>
    <xdr:pic>
      <xdr:nvPicPr>
        <xdr:cNvPr id="22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103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2299</xdr:row>
      <xdr:rowOff>0</xdr:rowOff>
    </xdr:from>
    <xdr:to>
      <xdr:col>1</xdr:col>
      <xdr:colOff>152400</xdr:colOff>
      <xdr:row>2299</xdr:row>
      <xdr:rowOff>133350</xdr:rowOff>
    </xdr:to>
    <xdr:pic>
      <xdr:nvPicPr>
        <xdr:cNvPr id="23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121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2300</xdr:row>
      <xdr:rowOff>0</xdr:rowOff>
    </xdr:from>
    <xdr:to>
      <xdr:col>1</xdr:col>
      <xdr:colOff>152400</xdr:colOff>
      <xdr:row>2300</xdr:row>
      <xdr:rowOff>133350</xdr:rowOff>
    </xdr:to>
    <xdr:pic>
      <xdr:nvPicPr>
        <xdr:cNvPr id="23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138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2301</xdr:row>
      <xdr:rowOff>0</xdr:rowOff>
    </xdr:from>
    <xdr:to>
      <xdr:col>1</xdr:col>
      <xdr:colOff>152400</xdr:colOff>
      <xdr:row>2301</xdr:row>
      <xdr:rowOff>133350</xdr:rowOff>
    </xdr:to>
    <xdr:pic>
      <xdr:nvPicPr>
        <xdr:cNvPr id="23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155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2302</xdr:row>
      <xdr:rowOff>0</xdr:rowOff>
    </xdr:from>
    <xdr:to>
      <xdr:col>1</xdr:col>
      <xdr:colOff>152400</xdr:colOff>
      <xdr:row>2302</xdr:row>
      <xdr:rowOff>133350</xdr:rowOff>
    </xdr:to>
    <xdr:pic>
      <xdr:nvPicPr>
        <xdr:cNvPr id="23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172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2303</xdr:row>
      <xdr:rowOff>0</xdr:rowOff>
    </xdr:from>
    <xdr:to>
      <xdr:col>1</xdr:col>
      <xdr:colOff>152400</xdr:colOff>
      <xdr:row>2303</xdr:row>
      <xdr:rowOff>133350</xdr:rowOff>
    </xdr:to>
    <xdr:pic>
      <xdr:nvPicPr>
        <xdr:cNvPr id="23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189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2304</xdr:row>
      <xdr:rowOff>0</xdr:rowOff>
    </xdr:from>
    <xdr:to>
      <xdr:col>1</xdr:col>
      <xdr:colOff>152400</xdr:colOff>
      <xdr:row>2304</xdr:row>
      <xdr:rowOff>133350</xdr:rowOff>
    </xdr:to>
    <xdr:pic>
      <xdr:nvPicPr>
        <xdr:cNvPr id="23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206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2305</xdr:row>
      <xdr:rowOff>0</xdr:rowOff>
    </xdr:from>
    <xdr:to>
      <xdr:col>1</xdr:col>
      <xdr:colOff>152400</xdr:colOff>
      <xdr:row>2305</xdr:row>
      <xdr:rowOff>133350</xdr:rowOff>
    </xdr:to>
    <xdr:pic>
      <xdr:nvPicPr>
        <xdr:cNvPr id="23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223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2306</xdr:row>
      <xdr:rowOff>0</xdr:rowOff>
    </xdr:from>
    <xdr:to>
      <xdr:col>1</xdr:col>
      <xdr:colOff>152400</xdr:colOff>
      <xdr:row>2306</xdr:row>
      <xdr:rowOff>133350</xdr:rowOff>
    </xdr:to>
    <xdr:pic>
      <xdr:nvPicPr>
        <xdr:cNvPr id="23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241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2307</xdr:row>
      <xdr:rowOff>0</xdr:rowOff>
    </xdr:from>
    <xdr:to>
      <xdr:col>1</xdr:col>
      <xdr:colOff>152400</xdr:colOff>
      <xdr:row>2307</xdr:row>
      <xdr:rowOff>133350</xdr:rowOff>
    </xdr:to>
    <xdr:pic>
      <xdr:nvPicPr>
        <xdr:cNvPr id="23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258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2308</xdr:row>
      <xdr:rowOff>0</xdr:rowOff>
    </xdr:from>
    <xdr:to>
      <xdr:col>1</xdr:col>
      <xdr:colOff>152400</xdr:colOff>
      <xdr:row>2308</xdr:row>
      <xdr:rowOff>133350</xdr:rowOff>
    </xdr:to>
    <xdr:pic>
      <xdr:nvPicPr>
        <xdr:cNvPr id="23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275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2309</xdr:row>
      <xdr:rowOff>0</xdr:rowOff>
    </xdr:from>
    <xdr:to>
      <xdr:col>1</xdr:col>
      <xdr:colOff>152400</xdr:colOff>
      <xdr:row>2309</xdr:row>
      <xdr:rowOff>133350</xdr:rowOff>
    </xdr:to>
    <xdr:pic>
      <xdr:nvPicPr>
        <xdr:cNvPr id="23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292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2310</xdr:row>
      <xdr:rowOff>0</xdr:rowOff>
    </xdr:from>
    <xdr:to>
      <xdr:col>1</xdr:col>
      <xdr:colOff>152400</xdr:colOff>
      <xdr:row>2310</xdr:row>
      <xdr:rowOff>133350</xdr:rowOff>
    </xdr:to>
    <xdr:pic>
      <xdr:nvPicPr>
        <xdr:cNvPr id="23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309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2311</xdr:row>
      <xdr:rowOff>0</xdr:rowOff>
    </xdr:from>
    <xdr:to>
      <xdr:col>1</xdr:col>
      <xdr:colOff>152400</xdr:colOff>
      <xdr:row>2311</xdr:row>
      <xdr:rowOff>133350</xdr:rowOff>
    </xdr:to>
    <xdr:pic>
      <xdr:nvPicPr>
        <xdr:cNvPr id="23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326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2312</xdr:row>
      <xdr:rowOff>0</xdr:rowOff>
    </xdr:from>
    <xdr:to>
      <xdr:col>1</xdr:col>
      <xdr:colOff>152400</xdr:colOff>
      <xdr:row>2312</xdr:row>
      <xdr:rowOff>133350</xdr:rowOff>
    </xdr:to>
    <xdr:pic>
      <xdr:nvPicPr>
        <xdr:cNvPr id="23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343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2313</xdr:row>
      <xdr:rowOff>0</xdr:rowOff>
    </xdr:from>
    <xdr:to>
      <xdr:col>1</xdr:col>
      <xdr:colOff>152400</xdr:colOff>
      <xdr:row>2313</xdr:row>
      <xdr:rowOff>133350</xdr:rowOff>
    </xdr:to>
    <xdr:pic>
      <xdr:nvPicPr>
        <xdr:cNvPr id="23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361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2314</xdr:row>
      <xdr:rowOff>0</xdr:rowOff>
    </xdr:from>
    <xdr:to>
      <xdr:col>1</xdr:col>
      <xdr:colOff>152400</xdr:colOff>
      <xdr:row>2314</xdr:row>
      <xdr:rowOff>133350</xdr:rowOff>
    </xdr:to>
    <xdr:pic>
      <xdr:nvPicPr>
        <xdr:cNvPr id="23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378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2315</xdr:row>
      <xdr:rowOff>0</xdr:rowOff>
    </xdr:from>
    <xdr:to>
      <xdr:col>1</xdr:col>
      <xdr:colOff>152400</xdr:colOff>
      <xdr:row>2315</xdr:row>
      <xdr:rowOff>133350</xdr:rowOff>
    </xdr:to>
    <xdr:pic>
      <xdr:nvPicPr>
        <xdr:cNvPr id="23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395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2316</xdr:row>
      <xdr:rowOff>0</xdr:rowOff>
    </xdr:from>
    <xdr:to>
      <xdr:col>1</xdr:col>
      <xdr:colOff>152400</xdr:colOff>
      <xdr:row>2316</xdr:row>
      <xdr:rowOff>133350</xdr:rowOff>
    </xdr:to>
    <xdr:pic>
      <xdr:nvPicPr>
        <xdr:cNvPr id="23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412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2317</xdr:row>
      <xdr:rowOff>0</xdr:rowOff>
    </xdr:from>
    <xdr:to>
      <xdr:col>1</xdr:col>
      <xdr:colOff>152400</xdr:colOff>
      <xdr:row>2317</xdr:row>
      <xdr:rowOff>133350</xdr:rowOff>
    </xdr:to>
    <xdr:pic>
      <xdr:nvPicPr>
        <xdr:cNvPr id="23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429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2318</xdr:row>
      <xdr:rowOff>0</xdr:rowOff>
    </xdr:from>
    <xdr:to>
      <xdr:col>1</xdr:col>
      <xdr:colOff>152400</xdr:colOff>
      <xdr:row>2318</xdr:row>
      <xdr:rowOff>133350</xdr:rowOff>
    </xdr:to>
    <xdr:pic>
      <xdr:nvPicPr>
        <xdr:cNvPr id="23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446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2319</xdr:row>
      <xdr:rowOff>0</xdr:rowOff>
    </xdr:from>
    <xdr:to>
      <xdr:col>1</xdr:col>
      <xdr:colOff>152400</xdr:colOff>
      <xdr:row>2319</xdr:row>
      <xdr:rowOff>133350</xdr:rowOff>
    </xdr:to>
    <xdr:pic>
      <xdr:nvPicPr>
        <xdr:cNvPr id="23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463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2320</xdr:row>
      <xdr:rowOff>0</xdr:rowOff>
    </xdr:from>
    <xdr:to>
      <xdr:col>1</xdr:col>
      <xdr:colOff>152400</xdr:colOff>
      <xdr:row>2320</xdr:row>
      <xdr:rowOff>133350</xdr:rowOff>
    </xdr:to>
    <xdr:pic>
      <xdr:nvPicPr>
        <xdr:cNvPr id="23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481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2321</xdr:row>
      <xdr:rowOff>0</xdr:rowOff>
    </xdr:from>
    <xdr:to>
      <xdr:col>1</xdr:col>
      <xdr:colOff>152400</xdr:colOff>
      <xdr:row>2321</xdr:row>
      <xdr:rowOff>133350</xdr:rowOff>
    </xdr:to>
    <xdr:pic>
      <xdr:nvPicPr>
        <xdr:cNvPr id="23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498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2322</xdr:row>
      <xdr:rowOff>0</xdr:rowOff>
    </xdr:from>
    <xdr:to>
      <xdr:col>1</xdr:col>
      <xdr:colOff>152400</xdr:colOff>
      <xdr:row>2322</xdr:row>
      <xdr:rowOff>133350</xdr:rowOff>
    </xdr:to>
    <xdr:pic>
      <xdr:nvPicPr>
        <xdr:cNvPr id="23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515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2323</xdr:row>
      <xdr:rowOff>0</xdr:rowOff>
    </xdr:from>
    <xdr:to>
      <xdr:col>1</xdr:col>
      <xdr:colOff>152400</xdr:colOff>
      <xdr:row>2323</xdr:row>
      <xdr:rowOff>133350</xdr:rowOff>
    </xdr:to>
    <xdr:pic>
      <xdr:nvPicPr>
        <xdr:cNvPr id="23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532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2324</xdr:row>
      <xdr:rowOff>0</xdr:rowOff>
    </xdr:from>
    <xdr:to>
      <xdr:col>1</xdr:col>
      <xdr:colOff>152400</xdr:colOff>
      <xdr:row>2324</xdr:row>
      <xdr:rowOff>133350</xdr:rowOff>
    </xdr:to>
    <xdr:pic>
      <xdr:nvPicPr>
        <xdr:cNvPr id="23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549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2325</xdr:row>
      <xdr:rowOff>0</xdr:rowOff>
    </xdr:from>
    <xdr:to>
      <xdr:col>1</xdr:col>
      <xdr:colOff>152400</xdr:colOff>
      <xdr:row>2325</xdr:row>
      <xdr:rowOff>133350</xdr:rowOff>
    </xdr:to>
    <xdr:pic>
      <xdr:nvPicPr>
        <xdr:cNvPr id="23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566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2326</xdr:row>
      <xdr:rowOff>0</xdr:rowOff>
    </xdr:from>
    <xdr:to>
      <xdr:col>1</xdr:col>
      <xdr:colOff>152400</xdr:colOff>
      <xdr:row>2326</xdr:row>
      <xdr:rowOff>133350</xdr:rowOff>
    </xdr:to>
    <xdr:pic>
      <xdr:nvPicPr>
        <xdr:cNvPr id="23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583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2327</xdr:row>
      <xdr:rowOff>0</xdr:rowOff>
    </xdr:from>
    <xdr:to>
      <xdr:col>1</xdr:col>
      <xdr:colOff>152400</xdr:colOff>
      <xdr:row>2327</xdr:row>
      <xdr:rowOff>133350</xdr:rowOff>
    </xdr:to>
    <xdr:pic>
      <xdr:nvPicPr>
        <xdr:cNvPr id="23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601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2328</xdr:row>
      <xdr:rowOff>0</xdr:rowOff>
    </xdr:from>
    <xdr:to>
      <xdr:col>1</xdr:col>
      <xdr:colOff>152400</xdr:colOff>
      <xdr:row>2328</xdr:row>
      <xdr:rowOff>133350</xdr:rowOff>
    </xdr:to>
    <xdr:pic>
      <xdr:nvPicPr>
        <xdr:cNvPr id="23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618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2329</xdr:row>
      <xdr:rowOff>0</xdr:rowOff>
    </xdr:from>
    <xdr:to>
      <xdr:col>1</xdr:col>
      <xdr:colOff>152400</xdr:colOff>
      <xdr:row>2329</xdr:row>
      <xdr:rowOff>133350</xdr:rowOff>
    </xdr:to>
    <xdr:pic>
      <xdr:nvPicPr>
        <xdr:cNvPr id="23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635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2330</xdr:row>
      <xdr:rowOff>0</xdr:rowOff>
    </xdr:from>
    <xdr:to>
      <xdr:col>1</xdr:col>
      <xdr:colOff>152400</xdr:colOff>
      <xdr:row>2330</xdr:row>
      <xdr:rowOff>133350</xdr:rowOff>
    </xdr:to>
    <xdr:pic>
      <xdr:nvPicPr>
        <xdr:cNvPr id="23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652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2331</xdr:row>
      <xdr:rowOff>0</xdr:rowOff>
    </xdr:from>
    <xdr:to>
      <xdr:col>1</xdr:col>
      <xdr:colOff>152400</xdr:colOff>
      <xdr:row>2331</xdr:row>
      <xdr:rowOff>133350</xdr:rowOff>
    </xdr:to>
    <xdr:pic>
      <xdr:nvPicPr>
        <xdr:cNvPr id="23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669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2332</xdr:row>
      <xdr:rowOff>0</xdr:rowOff>
    </xdr:from>
    <xdr:to>
      <xdr:col>1</xdr:col>
      <xdr:colOff>152400</xdr:colOff>
      <xdr:row>2332</xdr:row>
      <xdr:rowOff>133350</xdr:rowOff>
    </xdr:to>
    <xdr:pic>
      <xdr:nvPicPr>
        <xdr:cNvPr id="23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686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2333</xdr:row>
      <xdr:rowOff>0</xdr:rowOff>
    </xdr:from>
    <xdr:to>
      <xdr:col>1</xdr:col>
      <xdr:colOff>152400</xdr:colOff>
      <xdr:row>2333</xdr:row>
      <xdr:rowOff>133350</xdr:rowOff>
    </xdr:to>
    <xdr:pic>
      <xdr:nvPicPr>
        <xdr:cNvPr id="23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704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2334</xdr:row>
      <xdr:rowOff>0</xdr:rowOff>
    </xdr:from>
    <xdr:to>
      <xdr:col>1</xdr:col>
      <xdr:colOff>152400</xdr:colOff>
      <xdr:row>2334</xdr:row>
      <xdr:rowOff>133350</xdr:rowOff>
    </xdr:to>
    <xdr:pic>
      <xdr:nvPicPr>
        <xdr:cNvPr id="23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721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2335</xdr:row>
      <xdr:rowOff>0</xdr:rowOff>
    </xdr:from>
    <xdr:to>
      <xdr:col>1</xdr:col>
      <xdr:colOff>152400</xdr:colOff>
      <xdr:row>2335</xdr:row>
      <xdr:rowOff>133350</xdr:rowOff>
    </xdr:to>
    <xdr:pic>
      <xdr:nvPicPr>
        <xdr:cNvPr id="23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738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2336</xdr:row>
      <xdr:rowOff>0</xdr:rowOff>
    </xdr:from>
    <xdr:to>
      <xdr:col>1</xdr:col>
      <xdr:colOff>152400</xdr:colOff>
      <xdr:row>2336</xdr:row>
      <xdr:rowOff>133350</xdr:rowOff>
    </xdr:to>
    <xdr:pic>
      <xdr:nvPicPr>
        <xdr:cNvPr id="23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755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2337</xdr:row>
      <xdr:rowOff>0</xdr:rowOff>
    </xdr:from>
    <xdr:to>
      <xdr:col>1</xdr:col>
      <xdr:colOff>152400</xdr:colOff>
      <xdr:row>2337</xdr:row>
      <xdr:rowOff>133350</xdr:rowOff>
    </xdr:to>
    <xdr:pic>
      <xdr:nvPicPr>
        <xdr:cNvPr id="23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772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2338</xdr:row>
      <xdr:rowOff>0</xdr:rowOff>
    </xdr:from>
    <xdr:to>
      <xdr:col>1</xdr:col>
      <xdr:colOff>152400</xdr:colOff>
      <xdr:row>2338</xdr:row>
      <xdr:rowOff>133350</xdr:rowOff>
    </xdr:to>
    <xdr:pic>
      <xdr:nvPicPr>
        <xdr:cNvPr id="23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789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2339</xdr:row>
      <xdr:rowOff>0</xdr:rowOff>
    </xdr:from>
    <xdr:to>
      <xdr:col>1</xdr:col>
      <xdr:colOff>152400</xdr:colOff>
      <xdr:row>2339</xdr:row>
      <xdr:rowOff>133350</xdr:rowOff>
    </xdr:to>
    <xdr:pic>
      <xdr:nvPicPr>
        <xdr:cNvPr id="23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806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2340</xdr:row>
      <xdr:rowOff>0</xdr:rowOff>
    </xdr:from>
    <xdr:to>
      <xdr:col>1</xdr:col>
      <xdr:colOff>152400</xdr:colOff>
      <xdr:row>2340</xdr:row>
      <xdr:rowOff>133350</xdr:rowOff>
    </xdr:to>
    <xdr:pic>
      <xdr:nvPicPr>
        <xdr:cNvPr id="23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824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152400</xdr:colOff>
      <xdr:row>2341</xdr:row>
      <xdr:rowOff>133350</xdr:rowOff>
    </xdr:to>
    <xdr:pic>
      <xdr:nvPicPr>
        <xdr:cNvPr id="23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841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2342</xdr:row>
      <xdr:rowOff>0</xdr:rowOff>
    </xdr:from>
    <xdr:to>
      <xdr:col>1</xdr:col>
      <xdr:colOff>152400</xdr:colOff>
      <xdr:row>2342</xdr:row>
      <xdr:rowOff>133350</xdr:rowOff>
    </xdr:to>
    <xdr:pic>
      <xdr:nvPicPr>
        <xdr:cNvPr id="23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858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2343</xdr:row>
      <xdr:rowOff>0</xdr:rowOff>
    </xdr:from>
    <xdr:to>
      <xdr:col>1</xdr:col>
      <xdr:colOff>152400</xdr:colOff>
      <xdr:row>2343</xdr:row>
      <xdr:rowOff>133350</xdr:rowOff>
    </xdr:to>
    <xdr:pic>
      <xdr:nvPicPr>
        <xdr:cNvPr id="23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875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2344</xdr:row>
      <xdr:rowOff>0</xdr:rowOff>
    </xdr:from>
    <xdr:to>
      <xdr:col>1</xdr:col>
      <xdr:colOff>152400</xdr:colOff>
      <xdr:row>2344</xdr:row>
      <xdr:rowOff>133350</xdr:rowOff>
    </xdr:to>
    <xdr:pic>
      <xdr:nvPicPr>
        <xdr:cNvPr id="23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892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2345</xdr:row>
      <xdr:rowOff>0</xdr:rowOff>
    </xdr:from>
    <xdr:to>
      <xdr:col>1</xdr:col>
      <xdr:colOff>152400</xdr:colOff>
      <xdr:row>2345</xdr:row>
      <xdr:rowOff>133350</xdr:rowOff>
    </xdr:to>
    <xdr:pic>
      <xdr:nvPicPr>
        <xdr:cNvPr id="23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909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2346</xdr:row>
      <xdr:rowOff>0</xdr:rowOff>
    </xdr:from>
    <xdr:to>
      <xdr:col>1</xdr:col>
      <xdr:colOff>152400</xdr:colOff>
      <xdr:row>2346</xdr:row>
      <xdr:rowOff>133350</xdr:rowOff>
    </xdr:to>
    <xdr:pic>
      <xdr:nvPicPr>
        <xdr:cNvPr id="23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926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2347</xdr:row>
      <xdr:rowOff>0</xdr:rowOff>
    </xdr:from>
    <xdr:to>
      <xdr:col>1</xdr:col>
      <xdr:colOff>152400</xdr:colOff>
      <xdr:row>2347</xdr:row>
      <xdr:rowOff>133350</xdr:rowOff>
    </xdr:to>
    <xdr:pic>
      <xdr:nvPicPr>
        <xdr:cNvPr id="23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944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2348</xdr:row>
      <xdr:rowOff>0</xdr:rowOff>
    </xdr:from>
    <xdr:to>
      <xdr:col>1</xdr:col>
      <xdr:colOff>152400</xdr:colOff>
      <xdr:row>2348</xdr:row>
      <xdr:rowOff>133350</xdr:rowOff>
    </xdr:to>
    <xdr:pic>
      <xdr:nvPicPr>
        <xdr:cNvPr id="23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961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2349</xdr:row>
      <xdr:rowOff>0</xdr:rowOff>
    </xdr:from>
    <xdr:to>
      <xdr:col>1</xdr:col>
      <xdr:colOff>152400</xdr:colOff>
      <xdr:row>2349</xdr:row>
      <xdr:rowOff>133350</xdr:rowOff>
    </xdr:to>
    <xdr:pic>
      <xdr:nvPicPr>
        <xdr:cNvPr id="23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978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2350</xdr:row>
      <xdr:rowOff>0</xdr:rowOff>
    </xdr:from>
    <xdr:to>
      <xdr:col>1</xdr:col>
      <xdr:colOff>152400</xdr:colOff>
      <xdr:row>2350</xdr:row>
      <xdr:rowOff>133350</xdr:rowOff>
    </xdr:to>
    <xdr:pic>
      <xdr:nvPicPr>
        <xdr:cNvPr id="23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39995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2351</xdr:row>
      <xdr:rowOff>0</xdr:rowOff>
    </xdr:from>
    <xdr:to>
      <xdr:col>1</xdr:col>
      <xdr:colOff>152400</xdr:colOff>
      <xdr:row>2351</xdr:row>
      <xdr:rowOff>133350</xdr:rowOff>
    </xdr:to>
    <xdr:pic>
      <xdr:nvPicPr>
        <xdr:cNvPr id="23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012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2352</xdr:row>
      <xdr:rowOff>0</xdr:rowOff>
    </xdr:from>
    <xdr:to>
      <xdr:col>1</xdr:col>
      <xdr:colOff>152400</xdr:colOff>
      <xdr:row>2352</xdr:row>
      <xdr:rowOff>133350</xdr:rowOff>
    </xdr:to>
    <xdr:pic>
      <xdr:nvPicPr>
        <xdr:cNvPr id="23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029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2353</xdr:row>
      <xdr:rowOff>0</xdr:rowOff>
    </xdr:from>
    <xdr:to>
      <xdr:col>1</xdr:col>
      <xdr:colOff>152400</xdr:colOff>
      <xdr:row>2353</xdr:row>
      <xdr:rowOff>133350</xdr:rowOff>
    </xdr:to>
    <xdr:pic>
      <xdr:nvPicPr>
        <xdr:cNvPr id="23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046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2354</xdr:row>
      <xdr:rowOff>0</xdr:rowOff>
    </xdr:from>
    <xdr:to>
      <xdr:col>1</xdr:col>
      <xdr:colOff>152400</xdr:colOff>
      <xdr:row>2354</xdr:row>
      <xdr:rowOff>133350</xdr:rowOff>
    </xdr:to>
    <xdr:pic>
      <xdr:nvPicPr>
        <xdr:cNvPr id="23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064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2355</xdr:row>
      <xdr:rowOff>0</xdr:rowOff>
    </xdr:from>
    <xdr:to>
      <xdr:col>1</xdr:col>
      <xdr:colOff>152400</xdr:colOff>
      <xdr:row>2355</xdr:row>
      <xdr:rowOff>133350</xdr:rowOff>
    </xdr:to>
    <xdr:pic>
      <xdr:nvPicPr>
        <xdr:cNvPr id="23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081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2356</xdr:row>
      <xdr:rowOff>0</xdr:rowOff>
    </xdr:from>
    <xdr:to>
      <xdr:col>1</xdr:col>
      <xdr:colOff>152400</xdr:colOff>
      <xdr:row>2356</xdr:row>
      <xdr:rowOff>133350</xdr:rowOff>
    </xdr:to>
    <xdr:pic>
      <xdr:nvPicPr>
        <xdr:cNvPr id="23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098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2357</xdr:row>
      <xdr:rowOff>0</xdr:rowOff>
    </xdr:from>
    <xdr:to>
      <xdr:col>1</xdr:col>
      <xdr:colOff>152400</xdr:colOff>
      <xdr:row>2357</xdr:row>
      <xdr:rowOff>133350</xdr:rowOff>
    </xdr:to>
    <xdr:pic>
      <xdr:nvPicPr>
        <xdr:cNvPr id="23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115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2358</xdr:row>
      <xdr:rowOff>0</xdr:rowOff>
    </xdr:from>
    <xdr:to>
      <xdr:col>1</xdr:col>
      <xdr:colOff>152400</xdr:colOff>
      <xdr:row>2358</xdr:row>
      <xdr:rowOff>133350</xdr:rowOff>
    </xdr:to>
    <xdr:pic>
      <xdr:nvPicPr>
        <xdr:cNvPr id="23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132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2359</xdr:row>
      <xdr:rowOff>0</xdr:rowOff>
    </xdr:from>
    <xdr:to>
      <xdr:col>1</xdr:col>
      <xdr:colOff>152400</xdr:colOff>
      <xdr:row>2359</xdr:row>
      <xdr:rowOff>133350</xdr:rowOff>
    </xdr:to>
    <xdr:pic>
      <xdr:nvPicPr>
        <xdr:cNvPr id="23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149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2360</xdr:row>
      <xdr:rowOff>0</xdr:rowOff>
    </xdr:from>
    <xdr:to>
      <xdr:col>1</xdr:col>
      <xdr:colOff>152400</xdr:colOff>
      <xdr:row>2360</xdr:row>
      <xdr:rowOff>133350</xdr:rowOff>
    </xdr:to>
    <xdr:pic>
      <xdr:nvPicPr>
        <xdr:cNvPr id="23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166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2361</xdr:row>
      <xdr:rowOff>0</xdr:rowOff>
    </xdr:from>
    <xdr:to>
      <xdr:col>1</xdr:col>
      <xdr:colOff>152400</xdr:colOff>
      <xdr:row>2361</xdr:row>
      <xdr:rowOff>133350</xdr:rowOff>
    </xdr:to>
    <xdr:pic>
      <xdr:nvPicPr>
        <xdr:cNvPr id="23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184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2362</xdr:row>
      <xdr:rowOff>0</xdr:rowOff>
    </xdr:from>
    <xdr:to>
      <xdr:col>1</xdr:col>
      <xdr:colOff>152400</xdr:colOff>
      <xdr:row>2362</xdr:row>
      <xdr:rowOff>133350</xdr:rowOff>
    </xdr:to>
    <xdr:pic>
      <xdr:nvPicPr>
        <xdr:cNvPr id="23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201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2363</xdr:row>
      <xdr:rowOff>0</xdr:rowOff>
    </xdr:from>
    <xdr:to>
      <xdr:col>1</xdr:col>
      <xdr:colOff>152400</xdr:colOff>
      <xdr:row>2363</xdr:row>
      <xdr:rowOff>133350</xdr:rowOff>
    </xdr:to>
    <xdr:pic>
      <xdr:nvPicPr>
        <xdr:cNvPr id="23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218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2364</xdr:row>
      <xdr:rowOff>0</xdr:rowOff>
    </xdr:from>
    <xdr:to>
      <xdr:col>1</xdr:col>
      <xdr:colOff>152400</xdr:colOff>
      <xdr:row>2364</xdr:row>
      <xdr:rowOff>133350</xdr:rowOff>
    </xdr:to>
    <xdr:pic>
      <xdr:nvPicPr>
        <xdr:cNvPr id="23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235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2365</xdr:row>
      <xdr:rowOff>0</xdr:rowOff>
    </xdr:from>
    <xdr:to>
      <xdr:col>1</xdr:col>
      <xdr:colOff>152400</xdr:colOff>
      <xdr:row>2365</xdr:row>
      <xdr:rowOff>133350</xdr:rowOff>
    </xdr:to>
    <xdr:pic>
      <xdr:nvPicPr>
        <xdr:cNvPr id="23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252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2366</xdr:row>
      <xdr:rowOff>0</xdr:rowOff>
    </xdr:from>
    <xdr:to>
      <xdr:col>1</xdr:col>
      <xdr:colOff>152400</xdr:colOff>
      <xdr:row>2366</xdr:row>
      <xdr:rowOff>133350</xdr:rowOff>
    </xdr:to>
    <xdr:pic>
      <xdr:nvPicPr>
        <xdr:cNvPr id="23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269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2367</xdr:row>
      <xdr:rowOff>0</xdr:rowOff>
    </xdr:from>
    <xdr:to>
      <xdr:col>1</xdr:col>
      <xdr:colOff>152400</xdr:colOff>
      <xdr:row>2367</xdr:row>
      <xdr:rowOff>133350</xdr:rowOff>
    </xdr:to>
    <xdr:pic>
      <xdr:nvPicPr>
        <xdr:cNvPr id="23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286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2368</xdr:row>
      <xdr:rowOff>0</xdr:rowOff>
    </xdr:from>
    <xdr:to>
      <xdr:col>1</xdr:col>
      <xdr:colOff>152400</xdr:colOff>
      <xdr:row>2368</xdr:row>
      <xdr:rowOff>133350</xdr:rowOff>
    </xdr:to>
    <xdr:pic>
      <xdr:nvPicPr>
        <xdr:cNvPr id="23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304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2369</xdr:row>
      <xdr:rowOff>0</xdr:rowOff>
    </xdr:from>
    <xdr:to>
      <xdr:col>1</xdr:col>
      <xdr:colOff>152400</xdr:colOff>
      <xdr:row>2369</xdr:row>
      <xdr:rowOff>133350</xdr:rowOff>
    </xdr:to>
    <xdr:pic>
      <xdr:nvPicPr>
        <xdr:cNvPr id="23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321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2370</xdr:row>
      <xdr:rowOff>0</xdr:rowOff>
    </xdr:from>
    <xdr:to>
      <xdr:col>1</xdr:col>
      <xdr:colOff>152400</xdr:colOff>
      <xdr:row>2370</xdr:row>
      <xdr:rowOff>133350</xdr:rowOff>
    </xdr:to>
    <xdr:pic>
      <xdr:nvPicPr>
        <xdr:cNvPr id="23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338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2371</xdr:row>
      <xdr:rowOff>0</xdr:rowOff>
    </xdr:from>
    <xdr:to>
      <xdr:col>1</xdr:col>
      <xdr:colOff>152400</xdr:colOff>
      <xdr:row>2371</xdr:row>
      <xdr:rowOff>133350</xdr:rowOff>
    </xdr:to>
    <xdr:pic>
      <xdr:nvPicPr>
        <xdr:cNvPr id="23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355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2372</xdr:row>
      <xdr:rowOff>0</xdr:rowOff>
    </xdr:from>
    <xdr:to>
      <xdr:col>1</xdr:col>
      <xdr:colOff>152400</xdr:colOff>
      <xdr:row>2372</xdr:row>
      <xdr:rowOff>133350</xdr:rowOff>
    </xdr:to>
    <xdr:pic>
      <xdr:nvPicPr>
        <xdr:cNvPr id="23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372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2373</xdr:row>
      <xdr:rowOff>0</xdr:rowOff>
    </xdr:from>
    <xdr:to>
      <xdr:col>1</xdr:col>
      <xdr:colOff>152400</xdr:colOff>
      <xdr:row>2373</xdr:row>
      <xdr:rowOff>133350</xdr:rowOff>
    </xdr:to>
    <xdr:pic>
      <xdr:nvPicPr>
        <xdr:cNvPr id="23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389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2374</xdr:row>
      <xdr:rowOff>0</xdr:rowOff>
    </xdr:from>
    <xdr:to>
      <xdr:col>1</xdr:col>
      <xdr:colOff>152400</xdr:colOff>
      <xdr:row>2374</xdr:row>
      <xdr:rowOff>133350</xdr:rowOff>
    </xdr:to>
    <xdr:pic>
      <xdr:nvPicPr>
        <xdr:cNvPr id="23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406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2375</xdr:row>
      <xdr:rowOff>0</xdr:rowOff>
    </xdr:from>
    <xdr:to>
      <xdr:col>1</xdr:col>
      <xdr:colOff>152400</xdr:colOff>
      <xdr:row>2375</xdr:row>
      <xdr:rowOff>133350</xdr:rowOff>
    </xdr:to>
    <xdr:pic>
      <xdr:nvPicPr>
        <xdr:cNvPr id="23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424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2376</xdr:row>
      <xdr:rowOff>0</xdr:rowOff>
    </xdr:from>
    <xdr:to>
      <xdr:col>1</xdr:col>
      <xdr:colOff>152400</xdr:colOff>
      <xdr:row>2376</xdr:row>
      <xdr:rowOff>133350</xdr:rowOff>
    </xdr:to>
    <xdr:pic>
      <xdr:nvPicPr>
        <xdr:cNvPr id="23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441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2377</xdr:row>
      <xdr:rowOff>0</xdr:rowOff>
    </xdr:from>
    <xdr:to>
      <xdr:col>1</xdr:col>
      <xdr:colOff>152400</xdr:colOff>
      <xdr:row>2377</xdr:row>
      <xdr:rowOff>133350</xdr:rowOff>
    </xdr:to>
    <xdr:pic>
      <xdr:nvPicPr>
        <xdr:cNvPr id="23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458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2378</xdr:row>
      <xdr:rowOff>0</xdr:rowOff>
    </xdr:from>
    <xdr:to>
      <xdr:col>1</xdr:col>
      <xdr:colOff>152400</xdr:colOff>
      <xdr:row>2378</xdr:row>
      <xdr:rowOff>133350</xdr:rowOff>
    </xdr:to>
    <xdr:pic>
      <xdr:nvPicPr>
        <xdr:cNvPr id="23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475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2379</xdr:row>
      <xdr:rowOff>0</xdr:rowOff>
    </xdr:from>
    <xdr:to>
      <xdr:col>1</xdr:col>
      <xdr:colOff>152400</xdr:colOff>
      <xdr:row>2379</xdr:row>
      <xdr:rowOff>133350</xdr:rowOff>
    </xdr:to>
    <xdr:pic>
      <xdr:nvPicPr>
        <xdr:cNvPr id="23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492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2380</xdr:row>
      <xdr:rowOff>0</xdr:rowOff>
    </xdr:from>
    <xdr:to>
      <xdr:col>1</xdr:col>
      <xdr:colOff>152400</xdr:colOff>
      <xdr:row>2380</xdr:row>
      <xdr:rowOff>133350</xdr:rowOff>
    </xdr:to>
    <xdr:pic>
      <xdr:nvPicPr>
        <xdr:cNvPr id="23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509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2381</xdr:row>
      <xdr:rowOff>0</xdr:rowOff>
    </xdr:from>
    <xdr:to>
      <xdr:col>1</xdr:col>
      <xdr:colOff>152400</xdr:colOff>
      <xdr:row>2381</xdr:row>
      <xdr:rowOff>133350</xdr:rowOff>
    </xdr:to>
    <xdr:pic>
      <xdr:nvPicPr>
        <xdr:cNvPr id="23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526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2382</xdr:row>
      <xdr:rowOff>0</xdr:rowOff>
    </xdr:from>
    <xdr:to>
      <xdr:col>1</xdr:col>
      <xdr:colOff>152400</xdr:colOff>
      <xdr:row>2382</xdr:row>
      <xdr:rowOff>133350</xdr:rowOff>
    </xdr:to>
    <xdr:pic>
      <xdr:nvPicPr>
        <xdr:cNvPr id="23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544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2383</xdr:row>
      <xdr:rowOff>0</xdr:rowOff>
    </xdr:from>
    <xdr:to>
      <xdr:col>1</xdr:col>
      <xdr:colOff>152400</xdr:colOff>
      <xdr:row>2383</xdr:row>
      <xdr:rowOff>133350</xdr:rowOff>
    </xdr:to>
    <xdr:pic>
      <xdr:nvPicPr>
        <xdr:cNvPr id="23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561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2384</xdr:row>
      <xdr:rowOff>0</xdr:rowOff>
    </xdr:from>
    <xdr:to>
      <xdr:col>1</xdr:col>
      <xdr:colOff>152400</xdr:colOff>
      <xdr:row>2384</xdr:row>
      <xdr:rowOff>133350</xdr:rowOff>
    </xdr:to>
    <xdr:pic>
      <xdr:nvPicPr>
        <xdr:cNvPr id="23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578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2385</xdr:row>
      <xdr:rowOff>0</xdr:rowOff>
    </xdr:from>
    <xdr:to>
      <xdr:col>1</xdr:col>
      <xdr:colOff>152400</xdr:colOff>
      <xdr:row>2385</xdr:row>
      <xdr:rowOff>133350</xdr:rowOff>
    </xdr:to>
    <xdr:pic>
      <xdr:nvPicPr>
        <xdr:cNvPr id="23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595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2386</xdr:row>
      <xdr:rowOff>0</xdr:rowOff>
    </xdr:from>
    <xdr:to>
      <xdr:col>1</xdr:col>
      <xdr:colOff>152400</xdr:colOff>
      <xdr:row>2386</xdr:row>
      <xdr:rowOff>133350</xdr:rowOff>
    </xdr:to>
    <xdr:pic>
      <xdr:nvPicPr>
        <xdr:cNvPr id="23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612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2387</xdr:row>
      <xdr:rowOff>0</xdr:rowOff>
    </xdr:from>
    <xdr:to>
      <xdr:col>1</xdr:col>
      <xdr:colOff>152400</xdr:colOff>
      <xdr:row>2387</xdr:row>
      <xdr:rowOff>133350</xdr:rowOff>
    </xdr:to>
    <xdr:pic>
      <xdr:nvPicPr>
        <xdr:cNvPr id="23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629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2388</xdr:row>
      <xdr:rowOff>0</xdr:rowOff>
    </xdr:from>
    <xdr:to>
      <xdr:col>1</xdr:col>
      <xdr:colOff>152400</xdr:colOff>
      <xdr:row>2388</xdr:row>
      <xdr:rowOff>133350</xdr:rowOff>
    </xdr:to>
    <xdr:pic>
      <xdr:nvPicPr>
        <xdr:cNvPr id="23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646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2389</xdr:row>
      <xdr:rowOff>0</xdr:rowOff>
    </xdr:from>
    <xdr:to>
      <xdr:col>1</xdr:col>
      <xdr:colOff>152400</xdr:colOff>
      <xdr:row>2389</xdr:row>
      <xdr:rowOff>133350</xdr:rowOff>
    </xdr:to>
    <xdr:pic>
      <xdr:nvPicPr>
        <xdr:cNvPr id="23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664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2390</xdr:row>
      <xdr:rowOff>0</xdr:rowOff>
    </xdr:from>
    <xdr:to>
      <xdr:col>1</xdr:col>
      <xdr:colOff>152400</xdr:colOff>
      <xdr:row>2390</xdr:row>
      <xdr:rowOff>133350</xdr:rowOff>
    </xdr:to>
    <xdr:pic>
      <xdr:nvPicPr>
        <xdr:cNvPr id="23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681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2391</xdr:row>
      <xdr:rowOff>0</xdr:rowOff>
    </xdr:from>
    <xdr:to>
      <xdr:col>1</xdr:col>
      <xdr:colOff>152400</xdr:colOff>
      <xdr:row>2391</xdr:row>
      <xdr:rowOff>133350</xdr:rowOff>
    </xdr:to>
    <xdr:pic>
      <xdr:nvPicPr>
        <xdr:cNvPr id="23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698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2392</xdr:row>
      <xdr:rowOff>0</xdr:rowOff>
    </xdr:from>
    <xdr:to>
      <xdr:col>1</xdr:col>
      <xdr:colOff>152400</xdr:colOff>
      <xdr:row>2392</xdr:row>
      <xdr:rowOff>133350</xdr:rowOff>
    </xdr:to>
    <xdr:pic>
      <xdr:nvPicPr>
        <xdr:cNvPr id="23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715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2393</xdr:row>
      <xdr:rowOff>0</xdr:rowOff>
    </xdr:from>
    <xdr:to>
      <xdr:col>1</xdr:col>
      <xdr:colOff>152400</xdr:colOff>
      <xdr:row>2393</xdr:row>
      <xdr:rowOff>133350</xdr:rowOff>
    </xdr:to>
    <xdr:pic>
      <xdr:nvPicPr>
        <xdr:cNvPr id="23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732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2394</xdr:row>
      <xdr:rowOff>0</xdr:rowOff>
    </xdr:from>
    <xdr:to>
      <xdr:col>1</xdr:col>
      <xdr:colOff>152400</xdr:colOff>
      <xdr:row>2394</xdr:row>
      <xdr:rowOff>133350</xdr:rowOff>
    </xdr:to>
    <xdr:pic>
      <xdr:nvPicPr>
        <xdr:cNvPr id="23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749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2395</xdr:row>
      <xdr:rowOff>0</xdr:rowOff>
    </xdr:from>
    <xdr:to>
      <xdr:col>1</xdr:col>
      <xdr:colOff>152400</xdr:colOff>
      <xdr:row>2395</xdr:row>
      <xdr:rowOff>133350</xdr:rowOff>
    </xdr:to>
    <xdr:pic>
      <xdr:nvPicPr>
        <xdr:cNvPr id="23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767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2396</xdr:row>
      <xdr:rowOff>0</xdr:rowOff>
    </xdr:from>
    <xdr:to>
      <xdr:col>1</xdr:col>
      <xdr:colOff>152400</xdr:colOff>
      <xdr:row>2396</xdr:row>
      <xdr:rowOff>133350</xdr:rowOff>
    </xdr:to>
    <xdr:pic>
      <xdr:nvPicPr>
        <xdr:cNvPr id="23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784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2397</xdr:row>
      <xdr:rowOff>0</xdr:rowOff>
    </xdr:from>
    <xdr:to>
      <xdr:col>1</xdr:col>
      <xdr:colOff>152400</xdr:colOff>
      <xdr:row>2397</xdr:row>
      <xdr:rowOff>133350</xdr:rowOff>
    </xdr:to>
    <xdr:pic>
      <xdr:nvPicPr>
        <xdr:cNvPr id="23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801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2398</xdr:row>
      <xdr:rowOff>0</xdr:rowOff>
    </xdr:from>
    <xdr:to>
      <xdr:col>1</xdr:col>
      <xdr:colOff>152400</xdr:colOff>
      <xdr:row>2398</xdr:row>
      <xdr:rowOff>133350</xdr:rowOff>
    </xdr:to>
    <xdr:pic>
      <xdr:nvPicPr>
        <xdr:cNvPr id="23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818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2399</xdr:row>
      <xdr:rowOff>0</xdr:rowOff>
    </xdr:from>
    <xdr:to>
      <xdr:col>1</xdr:col>
      <xdr:colOff>152400</xdr:colOff>
      <xdr:row>2399</xdr:row>
      <xdr:rowOff>133350</xdr:rowOff>
    </xdr:to>
    <xdr:pic>
      <xdr:nvPicPr>
        <xdr:cNvPr id="24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835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2400</xdr:row>
      <xdr:rowOff>0</xdr:rowOff>
    </xdr:from>
    <xdr:to>
      <xdr:col>1</xdr:col>
      <xdr:colOff>152400</xdr:colOff>
      <xdr:row>2400</xdr:row>
      <xdr:rowOff>133350</xdr:rowOff>
    </xdr:to>
    <xdr:pic>
      <xdr:nvPicPr>
        <xdr:cNvPr id="24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852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2401</xdr:row>
      <xdr:rowOff>0</xdr:rowOff>
    </xdr:from>
    <xdr:to>
      <xdr:col>1</xdr:col>
      <xdr:colOff>152400</xdr:colOff>
      <xdr:row>2401</xdr:row>
      <xdr:rowOff>133350</xdr:rowOff>
    </xdr:to>
    <xdr:pic>
      <xdr:nvPicPr>
        <xdr:cNvPr id="24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869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2402</xdr:row>
      <xdr:rowOff>0</xdr:rowOff>
    </xdr:from>
    <xdr:to>
      <xdr:col>1</xdr:col>
      <xdr:colOff>152400</xdr:colOff>
      <xdr:row>2402</xdr:row>
      <xdr:rowOff>133350</xdr:rowOff>
    </xdr:to>
    <xdr:pic>
      <xdr:nvPicPr>
        <xdr:cNvPr id="24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887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2403</xdr:row>
      <xdr:rowOff>0</xdr:rowOff>
    </xdr:from>
    <xdr:to>
      <xdr:col>1</xdr:col>
      <xdr:colOff>152400</xdr:colOff>
      <xdr:row>2403</xdr:row>
      <xdr:rowOff>133350</xdr:rowOff>
    </xdr:to>
    <xdr:pic>
      <xdr:nvPicPr>
        <xdr:cNvPr id="24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904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2404</xdr:row>
      <xdr:rowOff>0</xdr:rowOff>
    </xdr:from>
    <xdr:to>
      <xdr:col>1</xdr:col>
      <xdr:colOff>152400</xdr:colOff>
      <xdr:row>2404</xdr:row>
      <xdr:rowOff>133350</xdr:rowOff>
    </xdr:to>
    <xdr:pic>
      <xdr:nvPicPr>
        <xdr:cNvPr id="24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921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2405</xdr:row>
      <xdr:rowOff>0</xdr:rowOff>
    </xdr:from>
    <xdr:to>
      <xdr:col>1</xdr:col>
      <xdr:colOff>152400</xdr:colOff>
      <xdr:row>2405</xdr:row>
      <xdr:rowOff>133350</xdr:rowOff>
    </xdr:to>
    <xdr:pic>
      <xdr:nvPicPr>
        <xdr:cNvPr id="24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938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2406</xdr:row>
      <xdr:rowOff>0</xdr:rowOff>
    </xdr:from>
    <xdr:to>
      <xdr:col>1</xdr:col>
      <xdr:colOff>152400</xdr:colOff>
      <xdr:row>2406</xdr:row>
      <xdr:rowOff>133350</xdr:rowOff>
    </xdr:to>
    <xdr:pic>
      <xdr:nvPicPr>
        <xdr:cNvPr id="24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955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2407</xdr:row>
      <xdr:rowOff>0</xdr:rowOff>
    </xdr:from>
    <xdr:to>
      <xdr:col>1</xdr:col>
      <xdr:colOff>152400</xdr:colOff>
      <xdr:row>2407</xdr:row>
      <xdr:rowOff>133350</xdr:rowOff>
    </xdr:to>
    <xdr:pic>
      <xdr:nvPicPr>
        <xdr:cNvPr id="24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972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2408</xdr:row>
      <xdr:rowOff>0</xdr:rowOff>
    </xdr:from>
    <xdr:to>
      <xdr:col>1</xdr:col>
      <xdr:colOff>152400</xdr:colOff>
      <xdr:row>2408</xdr:row>
      <xdr:rowOff>133350</xdr:rowOff>
    </xdr:to>
    <xdr:pic>
      <xdr:nvPicPr>
        <xdr:cNvPr id="24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0989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2409</xdr:row>
      <xdr:rowOff>0</xdr:rowOff>
    </xdr:from>
    <xdr:to>
      <xdr:col>1</xdr:col>
      <xdr:colOff>152400</xdr:colOff>
      <xdr:row>2409</xdr:row>
      <xdr:rowOff>133350</xdr:rowOff>
    </xdr:to>
    <xdr:pic>
      <xdr:nvPicPr>
        <xdr:cNvPr id="24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007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2410</xdr:row>
      <xdr:rowOff>0</xdr:rowOff>
    </xdr:from>
    <xdr:to>
      <xdr:col>1</xdr:col>
      <xdr:colOff>152400</xdr:colOff>
      <xdr:row>2410</xdr:row>
      <xdr:rowOff>133350</xdr:rowOff>
    </xdr:to>
    <xdr:pic>
      <xdr:nvPicPr>
        <xdr:cNvPr id="24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024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2411</xdr:row>
      <xdr:rowOff>0</xdr:rowOff>
    </xdr:from>
    <xdr:to>
      <xdr:col>1</xdr:col>
      <xdr:colOff>152400</xdr:colOff>
      <xdr:row>2411</xdr:row>
      <xdr:rowOff>133350</xdr:rowOff>
    </xdr:to>
    <xdr:pic>
      <xdr:nvPicPr>
        <xdr:cNvPr id="24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041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2412</xdr:row>
      <xdr:rowOff>0</xdr:rowOff>
    </xdr:from>
    <xdr:to>
      <xdr:col>1</xdr:col>
      <xdr:colOff>152400</xdr:colOff>
      <xdr:row>2412</xdr:row>
      <xdr:rowOff>133350</xdr:rowOff>
    </xdr:to>
    <xdr:pic>
      <xdr:nvPicPr>
        <xdr:cNvPr id="24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058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2413</xdr:row>
      <xdr:rowOff>0</xdr:rowOff>
    </xdr:from>
    <xdr:to>
      <xdr:col>1</xdr:col>
      <xdr:colOff>152400</xdr:colOff>
      <xdr:row>2413</xdr:row>
      <xdr:rowOff>133350</xdr:rowOff>
    </xdr:to>
    <xdr:pic>
      <xdr:nvPicPr>
        <xdr:cNvPr id="24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075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2414</xdr:row>
      <xdr:rowOff>0</xdr:rowOff>
    </xdr:from>
    <xdr:to>
      <xdr:col>1</xdr:col>
      <xdr:colOff>152400</xdr:colOff>
      <xdr:row>2414</xdr:row>
      <xdr:rowOff>133350</xdr:rowOff>
    </xdr:to>
    <xdr:pic>
      <xdr:nvPicPr>
        <xdr:cNvPr id="24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092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2415</xdr:row>
      <xdr:rowOff>0</xdr:rowOff>
    </xdr:from>
    <xdr:to>
      <xdr:col>1</xdr:col>
      <xdr:colOff>152400</xdr:colOff>
      <xdr:row>2415</xdr:row>
      <xdr:rowOff>133350</xdr:rowOff>
    </xdr:to>
    <xdr:pic>
      <xdr:nvPicPr>
        <xdr:cNvPr id="24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109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2416</xdr:row>
      <xdr:rowOff>0</xdr:rowOff>
    </xdr:from>
    <xdr:to>
      <xdr:col>1</xdr:col>
      <xdr:colOff>152400</xdr:colOff>
      <xdr:row>2416</xdr:row>
      <xdr:rowOff>133350</xdr:rowOff>
    </xdr:to>
    <xdr:pic>
      <xdr:nvPicPr>
        <xdr:cNvPr id="24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127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2417</xdr:row>
      <xdr:rowOff>0</xdr:rowOff>
    </xdr:from>
    <xdr:to>
      <xdr:col>1</xdr:col>
      <xdr:colOff>152400</xdr:colOff>
      <xdr:row>2417</xdr:row>
      <xdr:rowOff>133350</xdr:rowOff>
    </xdr:to>
    <xdr:pic>
      <xdr:nvPicPr>
        <xdr:cNvPr id="24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144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2418</xdr:row>
      <xdr:rowOff>0</xdr:rowOff>
    </xdr:from>
    <xdr:to>
      <xdr:col>1</xdr:col>
      <xdr:colOff>152400</xdr:colOff>
      <xdr:row>2418</xdr:row>
      <xdr:rowOff>133350</xdr:rowOff>
    </xdr:to>
    <xdr:pic>
      <xdr:nvPicPr>
        <xdr:cNvPr id="24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161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2419</xdr:row>
      <xdr:rowOff>0</xdr:rowOff>
    </xdr:from>
    <xdr:to>
      <xdr:col>1</xdr:col>
      <xdr:colOff>152400</xdr:colOff>
      <xdr:row>2419</xdr:row>
      <xdr:rowOff>133350</xdr:rowOff>
    </xdr:to>
    <xdr:pic>
      <xdr:nvPicPr>
        <xdr:cNvPr id="24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178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2420</xdr:row>
      <xdr:rowOff>0</xdr:rowOff>
    </xdr:from>
    <xdr:to>
      <xdr:col>1</xdr:col>
      <xdr:colOff>152400</xdr:colOff>
      <xdr:row>2420</xdr:row>
      <xdr:rowOff>133350</xdr:rowOff>
    </xdr:to>
    <xdr:pic>
      <xdr:nvPicPr>
        <xdr:cNvPr id="24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195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2421</xdr:row>
      <xdr:rowOff>0</xdr:rowOff>
    </xdr:from>
    <xdr:to>
      <xdr:col>1</xdr:col>
      <xdr:colOff>152400</xdr:colOff>
      <xdr:row>2421</xdr:row>
      <xdr:rowOff>133350</xdr:rowOff>
    </xdr:to>
    <xdr:pic>
      <xdr:nvPicPr>
        <xdr:cNvPr id="24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212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2422</xdr:row>
      <xdr:rowOff>0</xdr:rowOff>
    </xdr:from>
    <xdr:to>
      <xdr:col>1</xdr:col>
      <xdr:colOff>152400</xdr:colOff>
      <xdr:row>2422</xdr:row>
      <xdr:rowOff>133350</xdr:rowOff>
    </xdr:to>
    <xdr:pic>
      <xdr:nvPicPr>
        <xdr:cNvPr id="24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229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2423</xdr:row>
      <xdr:rowOff>0</xdr:rowOff>
    </xdr:from>
    <xdr:to>
      <xdr:col>1</xdr:col>
      <xdr:colOff>152400</xdr:colOff>
      <xdr:row>2423</xdr:row>
      <xdr:rowOff>133350</xdr:rowOff>
    </xdr:to>
    <xdr:pic>
      <xdr:nvPicPr>
        <xdr:cNvPr id="24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247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2424</xdr:row>
      <xdr:rowOff>0</xdr:rowOff>
    </xdr:from>
    <xdr:to>
      <xdr:col>1</xdr:col>
      <xdr:colOff>152400</xdr:colOff>
      <xdr:row>2424</xdr:row>
      <xdr:rowOff>133350</xdr:rowOff>
    </xdr:to>
    <xdr:pic>
      <xdr:nvPicPr>
        <xdr:cNvPr id="24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264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2425</xdr:row>
      <xdr:rowOff>0</xdr:rowOff>
    </xdr:from>
    <xdr:to>
      <xdr:col>1</xdr:col>
      <xdr:colOff>152400</xdr:colOff>
      <xdr:row>2425</xdr:row>
      <xdr:rowOff>133350</xdr:rowOff>
    </xdr:to>
    <xdr:pic>
      <xdr:nvPicPr>
        <xdr:cNvPr id="24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281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2426</xdr:row>
      <xdr:rowOff>0</xdr:rowOff>
    </xdr:from>
    <xdr:to>
      <xdr:col>1</xdr:col>
      <xdr:colOff>152400</xdr:colOff>
      <xdr:row>2426</xdr:row>
      <xdr:rowOff>133350</xdr:rowOff>
    </xdr:to>
    <xdr:pic>
      <xdr:nvPicPr>
        <xdr:cNvPr id="24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298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2427</xdr:row>
      <xdr:rowOff>0</xdr:rowOff>
    </xdr:from>
    <xdr:to>
      <xdr:col>1</xdr:col>
      <xdr:colOff>152400</xdr:colOff>
      <xdr:row>2427</xdr:row>
      <xdr:rowOff>133350</xdr:rowOff>
    </xdr:to>
    <xdr:pic>
      <xdr:nvPicPr>
        <xdr:cNvPr id="24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315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2428</xdr:row>
      <xdr:rowOff>0</xdr:rowOff>
    </xdr:from>
    <xdr:to>
      <xdr:col>1</xdr:col>
      <xdr:colOff>152400</xdr:colOff>
      <xdr:row>2428</xdr:row>
      <xdr:rowOff>133350</xdr:rowOff>
    </xdr:to>
    <xdr:pic>
      <xdr:nvPicPr>
        <xdr:cNvPr id="24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332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2429</xdr:row>
      <xdr:rowOff>0</xdr:rowOff>
    </xdr:from>
    <xdr:to>
      <xdr:col>1</xdr:col>
      <xdr:colOff>152400</xdr:colOff>
      <xdr:row>2429</xdr:row>
      <xdr:rowOff>133350</xdr:rowOff>
    </xdr:to>
    <xdr:pic>
      <xdr:nvPicPr>
        <xdr:cNvPr id="24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349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2430</xdr:row>
      <xdr:rowOff>0</xdr:rowOff>
    </xdr:from>
    <xdr:to>
      <xdr:col>1</xdr:col>
      <xdr:colOff>152400</xdr:colOff>
      <xdr:row>2430</xdr:row>
      <xdr:rowOff>133350</xdr:rowOff>
    </xdr:to>
    <xdr:pic>
      <xdr:nvPicPr>
        <xdr:cNvPr id="24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367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2431</xdr:row>
      <xdr:rowOff>0</xdr:rowOff>
    </xdr:from>
    <xdr:to>
      <xdr:col>1</xdr:col>
      <xdr:colOff>152400</xdr:colOff>
      <xdr:row>2431</xdr:row>
      <xdr:rowOff>133350</xdr:rowOff>
    </xdr:to>
    <xdr:pic>
      <xdr:nvPicPr>
        <xdr:cNvPr id="24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384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2432</xdr:row>
      <xdr:rowOff>0</xdr:rowOff>
    </xdr:from>
    <xdr:to>
      <xdr:col>1</xdr:col>
      <xdr:colOff>152400</xdr:colOff>
      <xdr:row>2432</xdr:row>
      <xdr:rowOff>133350</xdr:rowOff>
    </xdr:to>
    <xdr:pic>
      <xdr:nvPicPr>
        <xdr:cNvPr id="24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401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2433</xdr:row>
      <xdr:rowOff>0</xdr:rowOff>
    </xdr:from>
    <xdr:to>
      <xdr:col>1</xdr:col>
      <xdr:colOff>152400</xdr:colOff>
      <xdr:row>2433</xdr:row>
      <xdr:rowOff>133350</xdr:rowOff>
    </xdr:to>
    <xdr:pic>
      <xdr:nvPicPr>
        <xdr:cNvPr id="24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418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2434</xdr:row>
      <xdr:rowOff>0</xdr:rowOff>
    </xdr:from>
    <xdr:to>
      <xdr:col>1</xdr:col>
      <xdr:colOff>152400</xdr:colOff>
      <xdr:row>2434</xdr:row>
      <xdr:rowOff>133350</xdr:rowOff>
    </xdr:to>
    <xdr:pic>
      <xdr:nvPicPr>
        <xdr:cNvPr id="24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435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2435</xdr:row>
      <xdr:rowOff>0</xdr:rowOff>
    </xdr:from>
    <xdr:to>
      <xdr:col>1</xdr:col>
      <xdr:colOff>152400</xdr:colOff>
      <xdr:row>2435</xdr:row>
      <xdr:rowOff>133350</xdr:rowOff>
    </xdr:to>
    <xdr:pic>
      <xdr:nvPicPr>
        <xdr:cNvPr id="24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452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2436</xdr:row>
      <xdr:rowOff>0</xdr:rowOff>
    </xdr:from>
    <xdr:to>
      <xdr:col>1</xdr:col>
      <xdr:colOff>152400</xdr:colOff>
      <xdr:row>2436</xdr:row>
      <xdr:rowOff>133350</xdr:rowOff>
    </xdr:to>
    <xdr:pic>
      <xdr:nvPicPr>
        <xdr:cNvPr id="24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469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2437</xdr:row>
      <xdr:rowOff>0</xdr:rowOff>
    </xdr:from>
    <xdr:to>
      <xdr:col>1</xdr:col>
      <xdr:colOff>152400</xdr:colOff>
      <xdr:row>2437</xdr:row>
      <xdr:rowOff>133350</xdr:rowOff>
    </xdr:to>
    <xdr:pic>
      <xdr:nvPicPr>
        <xdr:cNvPr id="24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487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2438</xdr:row>
      <xdr:rowOff>0</xdr:rowOff>
    </xdr:from>
    <xdr:to>
      <xdr:col>1</xdr:col>
      <xdr:colOff>152400</xdr:colOff>
      <xdr:row>2438</xdr:row>
      <xdr:rowOff>133350</xdr:rowOff>
    </xdr:to>
    <xdr:pic>
      <xdr:nvPicPr>
        <xdr:cNvPr id="24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504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2439</xdr:row>
      <xdr:rowOff>0</xdr:rowOff>
    </xdr:from>
    <xdr:to>
      <xdr:col>1</xdr:col>
      <xdr:colOff>152400</xdr:colOff>
      <xdr:row>2439</xdr:row>
      <xdr:rowOff>133350</xdr:rowOff>
    </xdr:to>
    <xdr:pic>
      <xdr:nvPicPr>
        <xdr:cNvPr id="24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521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2440</xdr:row>
      <xdr:rowOff>0</xdr:rowOff>
    </xdr:from>
    <xdr:to>
      <xdr:col>1</xdr:col>
      <xdr:colOff>152400</xdr:colOff>
      <xdr:row>2440</xdr:row>
      <xdr:rowOff>133350</xdr:rowOff>
    </xdr:to>
    <xdr:pic>
      <xdr:nvPicPr>
        <xdr:cNvPr id="24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538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2441</xdr:row>
      <xdr:rowOff>0</xdr:rowOff>
    </xdr:from>
    <xdr:to>
      <xdr:col>1</xdr:col>
      <xdr:colOff>152400</xdr:colOff>
      <xdr:row>2441</xdr:row>
      <xdr:rowOff>133350</xdr:rowOff>
    </xdr:to>
    <xdr:pic>
      <xdr:nvPicPr>
        <xdr:cNvPr id="24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555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2442</xdr:row>
      <xdr:rowOff>0</xdr:rowOff>
    </xdr:from>
    <xdr:to>
      <xdr:col>1</xdr:col>
      <xdr:colOff>152400</xdr:colOff>
      <xdr:row>2442</xdr:row>
      <xdr:rowOff>133350</xdr:rowOff>
    </xdr:to>
    <xdr:pic>
      <xdr:nvPicPr>
        <xdr:cNvPr id="24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572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2443</xdr:row>
      <xdr:rowOff>0</xdr:rowOff>
    </xdr:from>
    <xdr:to>
      <xdr:col>1</xdr:col>
      <xdr:colOff>152400</xdr:colOff>
      <xdr:row>2443</xdr:row>
      <xdr:rowOff>133350</xdr:rowOff>
    </xdr:to>
    <xdr:pic>
      <xdr:nvPicPr>
        <xdr:cNvPr id="24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589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2444</xdr:row>
      <xdr:rowOff>0</xdr:rowOff>
    </xdr:from>
    <xdr:to>
      <xdr:col>1</xdr:col>
      <xdr:colOff>152400</xdr:colOff>
      <xdr:row>2444</xdr:row>
      <xdr:rowOff>133350</xdr:rowOff>
    </xdr:to>
    <xdr:pic>
      <xdr:nvPicPr>
        <xdr:cNvPr id="24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607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2445</xdr:row>
      <xdr:rowOff>0</xdr:rowOff>
    </xdr:from>
    <xdr:to>
      <xdr:col>1</xdr:col>
      <xdr:colOff>152400</xdr:colOff>
      <xdr:row>2445</xdr:row>
      <xdr:rowOff>133350</xdr:rowOff>
    </xdr:to>
    <xdr:pic>
      <xdr:nvPicPr>
        <xdr:cNvPr id="24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624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2446</xdr:row>
      <xdr:rowOff>0</xdr:rowOff>
    </xdr:from>
    <xdr:to>
      <xdr:col>1</xdr:col>
      <xdr:colOff>152400</xdr:colOff>
      <xdr:row>2446</xdr:row>
      <xdr:rowOff>133350</xdr:rowOff>
    </xdr:to>
    <xdr:pic>
      <xdr:nvPicPr>
        <xdr:cNvPr id="24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641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2447</xdr:row>
      <xdr:rowOff>0</xdr:rowOff>
    </xdr:from>
    <xdr:to>
      <xdr:col>1</xdr:col>
      <xdr:colOff>152400</xdr:colOff>
      <xdr:row>2447</xdr:row>
      <xdr:rowOff>133350</xdr:rowOff>
    </xdr:to>
    <xdr:pic>
      <xdr:nvPicPr>
        <xdr:cNvPr id="24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658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2448</xdr:row>
      <xdr:rowOff>0</xdr:rowOff>
    </xdr:from>
    <xdr:to>
      <xdr:col>1</xdr:col>
      <xdr:colOff>152400</xdr:colOff>
      <xdr:row>2448</xdr:row>
      <xdr:rowOff>133350</xdr:rowOff>
    </xdr:to>
    <xdr:pic>
      <xdr:nvPicPr>
        <xdr:cNvPr id="24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675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2449</xdr:row>
      <xdr:rowOff>0</xdr:rowOff>
    </xdr:from>
    <xdr:to>
      <xdr:col>1</xdr:col>
      <xdr:colOff>152400</xdr:colOff>
      <xdr:row>2449</xdr:row>
      <xdr:rowOff>133350</xdr:rowOff>
    </xdr:to>
    <xdr:pic>
      <xdr:nvPicPr>
        <xdr:cNvPr id="24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692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2450</xdr:row>
      <xdr:rowOff>0</xdr:rowOff>
    </xdr:from>
    <xdr:to>
      <xdr:col>1</xdr:col>
      <xdr:colOff>152400</xdr:colOff>
      <xdr:row>2450</xdr:row>
      <xdr:rowOff>133350</xdr:rowOff>
    </xdr:to>
    <xdr:pic>
      <xdr:nvPicPr>
        <xdr:cNvPr id="24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709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2451</xdr:row>
      <xdr:rowOff>0</xdr:rowOff>
    </xdr:from>
    <xdr:to>
      <xdr:col>1</xdr:col>
      <xdr:colOff>152400</xdr:colOff>
      <xdr:row>2451</xdr:row>
      <xdr:rowOff>133350</xdr:rowOff>
    </xdr:to>
    <xdr:pic>
      <xdr:nvPicPr>
        <xdr:cNvPr id="24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727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2452</xdr:row>
      <xdr:rowOff>0</xdr:rowOff>
    </xdr:from>
    <xdr:to>
      <xdr:col>1</xdr:col>
      <xdr:colOff>152400</xdr:colOff>
      <xdr:row>2452</xdr:row>
      <xdr:rowOff>133350</xdr:rowOff>
    </xdr:to>
    <xdr:pic>
      <xdr:nvPicPr>
        <xdr:cNvPr id="24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744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2453</xdr:row>
      <xdr:rowOff>0</xdr:rowOff>
    </xdr:from>
    <xdr:to>
      <xdr:col>1</xdr:col>
      <xdr:colOff>152400</xdr:colOff>
      <xdr:row>2453</xdr:row>
      <xdr:rowOff>133350</xdr:rowOff>
    </xdr:to>
    <xdr:pic>
      <xdr:nvPicPr>
        <xdr:cNvPr id="24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761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2454</xdr:row>
      <xdr:rowOff>0</xdr:rowOff>
    </xdr:from>
    <xdr:to>
      <xdr:col>1</xdr:col>
      <xdr:colOff>152400</xdr:colOff>
      <xdr:row>2454</xdr:row>
      <xdr:rowOff>133350</xdr:rowOff>
    </xdr:to>
    <xdr:pic>
      <xdr:nvPicPr>
        <xdr:cNvPr id="24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778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2455</xdr:row>
      <xdr:rowOff>0</xdr:rowOff>
    </xdr:from>
    <xdr:to>
      <xdr:col>1</xdr:col>
      <xdr:colOff>152400</xdr:colOff>
      <xdr:row>2455</xdr:row>
      <xdr:rowOff>133350</xdr:rowOff>
    </xdr:to>
    <xdr:pic>
      <xdr:nvPicPr>
        <xdr:cNvPr id="24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795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2456</xdr:row>
      <xdr:rowOff>0</xdr:rowOff>
    </xdr:from>
    <xdr:to>
      <xdr:col>1</xdr:col>
      <xdr:colOff>152400</xdr:colOff>
      <xdr:row>2456</xdr:row>
      <xdr:rowOff>133350</xdr:rowOff>
    </xdr:to>
    <xdr:pic>
      <xdr:nvPicPr>
        <xdr:cNvPr id="24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812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2457</xdr:row>
      <xdr:rowOff>0</xdr:rowOff>
    </xdr:from>
    <xdr:to>
      <xdr:col>1</xdr:col>
      <xdr:colOff>152400</xdr:colOff>
      <xdr:row>2457</xdr:row>
      <xdr:rowOff>133350</xdr:rowOff>
    </xdr:to>
    <xdr:pic>
      <xdr:nvPicPr>
        <xdr:cNvPr id="24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829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2458</xdr:row>
      <xdr:rowOff>0</xdr:rowOff>
    </xdr:from>
    <xdr:to>
      <xdr:col>1</xdr:col>
      <xdr:colOff>152400</xdr:colOff>
      <xdr:row>2458</xdr:row>
      <xdr:rowOff>133350</xdr:rowOff>
    </xdr:to>
    <xdr:pic>
      <xdr:nvPicPr>
        <xdr:cNvPr id="24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847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2459</xdr:row>
      <xdr:rowOff>0</xdr:rowOff>
    </xdr:from>
    <xdr:to>
      <xdr:col>1</xdr:col>
      <xdr:colOff>152400</xdr:colOff>
      <xdr:row>2459</xdr:row>
      <xdr:rowOff>133350</xdr:rowOff>
    </xdr:to>
    <xdr:pic>
      <xdr:nvPicPr>
        <xdr:cNvPr id="24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864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2460</xdr:row>
      <xdr:rowOff>0</xdr:rowOff>
    </xdr:from>
    <xdr:to>
      <xdr:col>1</xdr:col>
      <xdr:colOff>152400</xdr:colOff>
      <xdr:row>2460</xdr:row>
      <xdr:rowOff>133350</xdr:rowOff>
    </xdr:to>
    <xdr:pic>
      <xdr:nvPicPr>
        <xdr:cNvPr id="24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881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2461</xdr:row>
      <xdr:rowOff>0</xdr:rowOff>
    </xdr:from>
    <xdr:to>
      <xdr:col>1</xdr:col>
      <xdr:colOff>152400</xdr:colOff>
      <xdr:row>2461</xdr:row>
      <xdr:rowOff>133350</xdr:rowOff>
    </xdr:to>
    <xdr:pic>
      <xdr:nvPicPr>
        <xdr:cNvPr id="24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898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2462</xdr:row>
      <xdr:rowOff>0</xdr:rowOff>
    </xdr:from>
    <xdr:to>
      <xdr:col>1</xdr:col>
      <xdr:colOff>152400</xdr:colOff>
      <xdr:row>2462</xdr:row>
      <xdr:rowOff>133350</xdr:rowOff>
    </xdr:to>
    <xdr:pic>
      <xdr:nvPicPr>
        <xdr:cNvPr id="24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915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2463</xdr:row>
      <xdr:rowOff>0</xdr:rowOff>
    </xdr:from>
    <xdr:to>
      <xdr:col>1</xdr:col>
      <xdr:colOff>152400</xdr:colOff>
      <xdr:row>2463</xdr:row>
      <xdr:rowOff>133350</xdr:rowOff>
    </xdr:to>
    <xdr:pic>
      <xdr:nvPicPr>
        <xdr:cNvPr id="24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932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2464</xdr:row>
      <xdr:rowOff>0</xdr:rowOff>
    </xdr:from>
    <xdr:to>
      <xdr:col>1</xdr:col>
      <xdr:colOff>152400</xdr:colOff>
      <xdr:row>2464</xdr:row>
      <xdr:rowOff>133350</xdr:rowOff>
    </xdr:to>
    <xdr:pic>
      <xdr:nvPicPr>
        <xdr:cNvPr id="24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950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2465</xdr:row>
      <xdr:rowOff>0</xdr:rowOff>
    </xdr:from>
    <xdr:to>
      <xdr:col>1</xdr:col>
      <xdr:colOff>152400</xdr:colOff>
      <xdr:row>2465</xdr:row>
      <xdr:rowOff>133350</xdr:rowOff>
    </xdr:to>
    <xdr:pic>
      <xdr:nvPicPr>
        <xdr:cNvPr id="24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967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2466</xdr:row>
      <xdr:rowOff>0</xdr:rowOff>
    </xdr:from>
    <xdr:to>
      <xdr:col>1</xdr:col>
      <xdr:colOff>152400</xdr:colOff>
      <xdr:row>2466</xdr:row>
      <xdr:rowOff>133350</xdr:rowOff>
    </xdr:to>
    <xdr:pic>
      <xdr:nvPicPr>
        <xdr:cNvPr id="24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1984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2467</xdr:row>
      <xdr:rowOff>0</xdr:rowOff>
    </xdr:from>
    <xdr:to>
      <xdr:col>1</xdr:col>
      <xdr:colOff>152400</xdr:colOff>
      <xdr:row>2467</xdr:row>
      <xdr:rowOff>133350</xdr:rowOff>
    </xdr:to>
    <xdr:pic>
      <xdr:nvPicPr>
        <xdr:cNvPr id="24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001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2468</xdr:row>
      <xdr:rowOff>0</xdr:rowOff>
    </xdr:from>
    <xdr:to>
      <xdr:col>1</xdr:col>
      <xdr:colOff>152400</xdr:colOff>
      <xdr:row>2468</xdr:row>
      <xdr:rowOff>133350</xdr:rowOff>
    </xdr:to>
    <xdr:pic>
      <xdr:nvPicPr>
        <xdr:cNvPr id="24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018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2469</xdr:row>
      <xdr:rowOff>0</xdr:rowOff>
    </xdr:from>
    <xdr:to>
      <xdr:col>1</xdr:col>
      <xdr:colOff>152400</xdr:colOff>
      <xdr:row>2469</xdr:row>
      <xdr:rowOff>133350</xdr:rowOff>
    </xdr:to>
    <xdr:pic>
      <xdr:nvPicPr>
        <xdr:cNvPr id="24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035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2470</xdr:row>
      <xdr:rowOff>0</xdr:rowOff>
    </xdr:from>
    <xdr:to>
      <xdr:col>1</xdr:col>
      <xdr:colOff>152400</xdr:colOff>
      <xdr:row>2470</xdr:row>
      <xdr:rowOff>133350</xdr:rowOff>
    </xdr:to>
    <xdr:pic>
      <xdr:nvPicPr>
        <xdr:cNvPr id="24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052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2471</xdr:row>
      <xdr:rowOff>0</xdr:rowOff>
    </xdr:from>
    <xdr:to>
      <xdr:col>1</xdr:col>
      <xdr:colOff>152400</xdr:colOff>
      <xdr:row>2471</xdr:row>
      <xdr:rowOff>133350</xdr:rowOff>
    </xdr:to>
    <xdr:pic>
      <xdr:nvPicPr>
        <xdr:cNvPr id="24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070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2472</xdr:row>
      <xdr:rowOff>0</xdr:rowOff>
    </xdr:from>
    <xdr:to>
      <xdr:col>1</xdr:col>
      <xdr:colOff>152400</xdr:colOff>
      <xdr:row>2472</xdr:row>
      <xdr:rowOff>133350</xdr:rowOff>
    </xdr:to>
    <xdr:pic>
      <xdr:nvPicPr>
        <xdr:cNvPr id="24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087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2473</xdr:row>
      <xdr:rowOff>0</xdr:rowOff>
    </xdr:from>
    <xdr:to>
      <xdr:col>1</xdr:col>
      <xdr:colOff>152400</xdr:colOff>
      <xdr:row>2473</xdr:row>
      <xdr:rowOff>133350</xdr:rowOff>
    </xdr:to>
    <xdr:pic>
      <xdr:nvPicPr>
        <xdr:cNvPr id="24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104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2474</xdr:row>
      <xdr:rowOff>0</xdr:rowOff>
    </xdr:from>
    <xdr:to>
      <xdr:col>1</xdr:col>
      <xdr:colOff>152400</xdr:colOff>
      <xdr:row>2474</xdr:row>
      <xdr:rowOff>133350</xdr:rowOff>
    </xdr:to>
    <xdr:pic>
      <xdr:nvPicPr>
        <xdr:cNvPr id="24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121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2475</xdr:row>
      <xdr:rowOff>0</xdr:rowOff>
    </xdr:from>
    <xdr:to>
      <xdr:col>1</xdr:col>
      <xdr:colOff>152400</xdr:colOff>
      <xdr:row>2475</xdr:row>
      <xdr:rowOff>133350</xdr:rowOff>
    </xdr:to>
    <xdr:pic>
      <xdr:nvPicPr>
        <xdr:cNvPr id="24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138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2476</xdr:row>
      <xdr:rowOff>0</xdr:rowOff>
    </xdr:from>
    <xdr:to>
      <xdr:col>1</xdr:col>
      <xdr:colOff>152400</xdr:colOff>
      <xdr:row>2476</xdr:row>
      <xdr:rowOff>133350</xdr:rowOff>
    </xdr:to>
    <xdr:pic>
      <xdr:nvPicPr>
        <xdr:cNvPr id="24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155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2477</xdr:row>
      <xdr:rowOff>0</xdr:rowOff>
    </xdr:from>
    <xdr:to>
      <xdr:col>1</xdr:col>
      <xdr:colOff>152400</xdr:colOff>
      <xdr:row>2477</xdr:row>
      <xdr:rowOff>133350</xdr:rowOff>
    </xdr:to>
    <xdr:pic>
      <xdr:nvPicPr>
        <xdr:cNvPr id="24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172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2478</xdr:row>
      <xdr:rowOff>0</xdr:rowOff>
    </xdr:from>
    <xdr:to>
      <xdr:col>1</xdr:col>
      <xdr:colOff>152400</xdr:colOff>
      <xdr:row>2478</xdr:row>
      <xdr:rowOff>133350</xdr:rowOff>
    </xdr:to>
    <xdr:pic>
      <xdr:nvPicPr>
        <xdr:cNvPr id="24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190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2479</xdr:row>
      <xdr:rowOff>0</xdr:rowOff>
    </xdr:from>
    <xdr:to>
      <xdr:col>1</xdr:col>
      <xdr:colOff>152400</xdr:colOff>
      <xdr:row>2479</xdr:row>
      <xdr:rowOff>133350</xdr:rowOff>
    </xdr:to>
    <xdr:pic>
      <xdr:nvPicPr>
        <xdr:cNvPr id="24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207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2480</xdr:row>
      <xdr:rowOff>0</xdr:rowOff>
    </xdr:from>
    <xdr:to>
      <xdr:col>1</xdr:col>
      <xdr:colOff>152400</xdr:colOff>
      <xdr:row>2480</xdr:row>
      <xdr:rowOff>133350</xdr:rowOff>
    </xdr:to>
    <xdr:pic>
      <xdr:nvPicPr>
        <xdr:cNvPr id="24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224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2481</xdr:row>
      <xdr:rowOff>0</xdr:rowOff>
    </xdr:from>
    <xdr:to>
      <xdr:col>1</xdr:col>
      <xdr:colOff>152400</xdr:colOff>
      <xdr:row>2481</xdr:row>
      <xdr:rowOff>133350</xdr:rowOff>
    </xdr:to>
    <xdr:pic>
      <xdr:nvPicPr>
        <xdr:cNvPr id="24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241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2482</xdr:row>
      <xdr:rowOff>0</xdr:rowOff>
    </xdr:from>
    <xdr:to>
      <xdr:col>1</xdr:col>
      <xdr:colOff>152400</xdr:colOff>
      <xdr:row>2482</xdr:row>
      <xdr:rowOff>133350</xdr:rowOff>
    </xdr:to>
    <xdr:pic>
      <xdr:nvPicPr>
        <xdr:cNvPr id="24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258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2483</xdr:row>
      <xdr:rowOff>0</xdr:rowOff>
    </xdr:from>
    <xdr:to>
      <xdr:col>1</xdr:col>
      <xdr:colOff>152400</xdr:colOff>
      <xdr:row>2483</xdr:row>
      <xdr:rowOff>133350</xdr:rowOff>
    </xdr:to>
    <xdr:pic>
      <xdr:nvPicPr>
        <xdr:cNvPr id="24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275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2484</xdr:row>
      <xdr:rowOff>0</xdr:rowOff>
    </xdr:from>
    <xdr:to>
      <xdr:col>1</xdr:col>
      <xdr:colOff>152400</xdr:colOff>
      <xdr:row>2484</xdr:row>
      <xdr:rowOff>133350</xdr:rowOff>
    </xdr:to>
    <xdr:pic>
      <xdr:nvPicPr>
        <xdr:cNvPr id="24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292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2485</xdr:row>
      <xdr:rowOff>0</xdr:rowOff>
    </xdr:from>
    <xdr:to>
      <xdr:col>1</xdr:col>
      <xdr:colOff>152400</xdr:colOff>
      <xdr:row>2485</xdr:row>
      <xdr:rowOff>133350</xdr:rowOff>
    </xdr:to>
    <xdr:pic>
      <xdr:nvPicPr>
        <xdr:cNvPr id="24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310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2486</xdr:row>
      <xdr:rowOff>0</xdr:rowOff>
    </xdr:from>
    <xdr:to>
      <xdr:col>1</xdr:col>
      <xdr:colOff>152400</xdr:colOff>
      <xdr:row>2486</xdr:row>
      <xdr:rowOff>133350</xdr:rowOff>
    </xdr:to>
    <xdr:pic>
      <xdr:nvPicPr>
        <xdr:cNvPr id="24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327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2487</xdr:row>
      <xdr:rowOff>0</xdr:rowOff>
    </xdr:from>
    <xdr:to>
      <xdr:col>1</xdr:col>
      <xdr:colOff>152400</xdr:colOff>
      <xdr:row>2487</xdr:row>
      <xdr:rowOff>133350</xdr:rowOff>
    </xdr:to>
    <xdr:pic>
      <xdr:nvPicPr>
        <xdr:cNvPr id="24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344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2488</xdr:row>
      <xdr:rowOff>0</xdr:rowOff>
    </xdr:from>
    <xdr:to>
      <xdr:col>1</xdr:col>
      <xdr:colOff>152400</xdr:colOff>
      <xdr:row>2488</xdr:row>
      <xdr:rowOff>133350</xdr:rowOff>
    </xdr:to>
    <xdr:pic>
      <xdr:nvPicPr>
        <xdr:cNvPr id="24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361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2489</xdr:row>
      <xdr:rowOff>0</xdr:rowOff>
    </xdr:from>
    <xdr:to>
      <xdr:col>1</xdr:col>
      <xdr:colOff>152400</xdr:colOff>
      <xdr:row>2489</xdr:row>
      <xdr:rowOff>133350</xdr:rowOff>
    </xdr:to>
    <xdr:pic>
      <xdr:nvPicPr>
        <xdr:cNvPr id="24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378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2490</xdr:row>
      <xdr:rowOff>0</xdr:rowOff>
    </xdr:from>
    <xdr:to>
      <xdr:col>1</xdr:col>
      <xdr:colOff>152400</xdr:colOff>
      <xdr:row>2490</xdr:row>
      <xdr:rowOff>133350</xdr:rowOff>
    </xdr:to>
    <xdr:pic>
      <xdr:nvPicPr>
        <xdr:cNvPr id="24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395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2491</xdr:row>
      <xdr:rowOff>0</xdr:rowOff>
    </xdr:from>
    <xdr:to>
      <xdr:col>1</xdr:col>
      <xdr:colOff>152400</xdr:colOff>
      <xdr:row>2491</xdr:row>
      <xdr:rowOff>133350</xdr:rowOff>
    </xdr:to>
    <xdr:pic>
      <xdr:nvPicPr>
        <xdr:cNvPr id="24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412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2492</xdr:row>
      <xdr:rowOff>0</xdr:rowOff>
    </xdr:from>
    <xdr:to>
      <xdr:col>1</xdr:col>
      <xdr:colOff>152400</xdr:colOff>
      <xdr:row>2492</xdr:row>
      <xdr:rowOff>133350</xdr:rowOff>
    </xdr:to>
    <xdr:pic>
      <xdr:nvPicPr>
        <xdr:cNvPr id="24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430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2493</xdr:row>
      <xdr:rowOff>0</xdr:rowOff>
    </xdr:from>
    <xdr:to>
      <xdr:col>1</xdr:col>
      <xdr:colOff>152400</xdr:colOff>
      <xdr:row>2493</xdr:row>
      <xdr:rowOff>133350</xdr:rowOff>
    </xdr:to>
    <xdr:pic>
      <xdr:nvPicPr>
        <xdr:cNvPr id="24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447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2494</xdr:row>
      <xdr:rowOff>0</xdr:rowOff>
    </xdr:from>
    <xdr:to>
      <xdr:col>1</xdr:col>
      <xdr:colOff>152400</xdr:colOff>
      <xdr:row>2494</xdr:row>
      <xdr:rowOff>133350</xdr:rowOff>
    </xdr:to>
    <xdr:pic>
      <xdr:nvPicPr>
        <xdr:cNvPr id="24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464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2495</xdr:row>
      <xdr:rowOff>0</xdr:rowOff>
    </xdr:from>
    <xdr:to>
      <xdr:col>1</xdr:col>
      <xdr:colOff>152400</xdr:colOff>
      <xdr:row>2495</xdr:row>
      <xdr:rowOff>133350</xdr:rowOff>
    </xdr:to>
    <xdr:pic>
      <xdr:nvPicPr>
        <xdr:cNvPr id="24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481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2496</xdr:row>
      <xdr:rowOff>0</xdr:rowOff>
    </xdr:from>
    <xdr:to>
      <xdr:col>1</xdr:col>
      <xdr:colOff>152400</xdr:colOff>
      <xdr:row>2496</xdr:row>
      <xdr:rowOff>133350</xdr:rowOff>
    </xdr:to>
    <xdr:pic>
      <xdr:nvPicPr>
        <xdr:cNvPr id="24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498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2497</xdr:row>
      <xdr:rowOff>0</xdr:rowOff>
    </xdr:from>
    <xdr:to>
      <xdr:col>1</xdr:col>
      <xdr:colOff>152400</xdr:colOff>
      <xdr:row>2497</xdr:row>
      <xdr:rowOff>133350</xdr:rowOff>
    </xdr:to>
    <xdr:pic>
      <xdr:nvPicPr>
        <xdr:cNvPr id="24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515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2498</xdr:row>
      <xdr:rowOff>0</xdr:rowOff>
    </xdr:from>
    <xdr:to>
      <xdr:col>1</xdr:col>
      <xdr:colOff>152400</xdr:colOff>
      <xdr:row>2498</xdr:row>
      <xdr:rowOff>133350</xdr:rowOff>
    </xdr:to>
    <xdr:pic>
      <xdr:nvPicPr>
        <xdr:cNvPr id="24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532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2499</xdr:row>
      <xdr:rowOff>0</xdr:rowOff>
    </xdr:from>
    <xdr:to>
      <xdr:col>1</xdr:col>
      <xdr:colOff>152400</xdr:colOff>
      <xdr:row>2499</xdr:row>
      <xdr:rowOff>133350</xdr:rowOff>
    </xdr:to>
    <xdr:pic>
      <xdr:nvPicPr>
        <xdr:cNvPr id="25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550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2500</xdr:row>
      <xdr:rowOff>0</xdr:rowOff>
    </xdr:from>
    <xdr:to>
      <xdr:col>1</xdr:col>
      <xdr:colOff>152400</xdr:colOff>
      <xdr:row>2500</xdr:row>
      <xdr:rowOff>133350</xdr:rowOff>
    </xdr:to>
    <xdr:pic>
      <xdr:nvPicPr>
        <xdr:cNvPr id="25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567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2501</xdr:row>
      <xdr:rowOff>0</xdr:rowOff>
    </xdr:from>
    <xdr:to>
      <xdr:col>1</xdr:col>
      <xdr:colOff>152400</xdr:colOff>
      <xdr:row>2501</xdr:row>
      <xdr:rowOff>133350</xdr:rowOff>
    </xdr:to>
    <xdr:pic>
      <xdr:nvPicPr>
        <xdr:cNvPr id="25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584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2502</xdr:row>
      <xdr:rowOff>0</xdr:rowOff>
    </xdr:from>
    <xdr:to>
      <xdr:col>1</xdr:col>
      <xdr:colOff>152400</xdr:colOff>
      <xdr:row>2502</xdr:row>
      <xdr:rowOff>133350</xdr:rowOff>
    </xdr:to>
    <xdr:pic>
      <xdr:nvPicPr>
        <xdr:cNvPr id="25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601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2503</xdr:row>
      <xdr:rowOff>0</xdr:rowOff>
    </xdr:from>
    <xdr:to>
      <xdr:col>1</xdr:col>
      <xdr:colOff>152400</xdr:colOff>
      <xdr:row>2503</xdr:row>
      <xdr:rowOff>133350</xdr:rowOff>
    </xdr:to>
    <xdr:pic>
      <xdr:nvPicPr>
        <xdr:cNvPr id="25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618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2504</xdr:row>
      <xdr:rowOff>0</xdr:rowOff>
    </xdr:from>
    <xdr:to>
      <xdr:col>1</xdr:col>
      <xdr:colOff>152400</xdr:colOff>
      <xdr:row>2504</xdr:row>
      <xdr:rowOff>133350</xdr:rowOff>
    </xdr:to>
    <xdr:pic>
      <xdr:nvPicPr>
        <xdr:cNvPr id="25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635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2505</xdr:row>
      <xdr:rowOff>0</xdr:rowOff>
    </xdr:from>
    <xdr:to>
      <xdr:col>1</xdr:col>
      <xdr:colOff>152400</xdr:colOff>
      <xdr:row>2505</xdr:row>
      <xdr:rowOff>133350</xdr:rowOff>
    </xdr:to>
    <xdr:pic>
      <xdr:nvPicPr>
        <xdr:cNvPr id="25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652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2506</xdr:row>
      <xdr:rowOff>0</xdr:rowOff>
    </xdr:from>
    <xdr:to>
      <xdr:col>1</xdr:col>
      <xdr:colOff>152400</xdr:colOff>
      <xdr:row>2506</xdr:row>
      <xdr:rowOff>133350</xdr:rowOff>
    </xdr:to>
    <xdr:pic>
      <xdr:nvPicPr>
        <xdr:cNvPr id="25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670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2507</xdr:row>
      <xdr:rowOff>0</xdr:rowOff>
    </xdr:from>
    <xdr:to>
      <xdr:col>1</xdr:col>
      <xdr:colOff>152400</xdr:colOff>
      <xdr:row>2507</xdr:row>
      <xdr:rowOff>133350</xdr:rowOff>
    </xdr:to>
    <xdr:pic>
      <xdr:nvPicPr>
        <xdr:cNvPr id="25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687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2508</xdr:row>
      <xdr:rowOff>0</xdr:rowOff>
    </xdr:from>
    <xdr:to>
      <xdr:col>1</xdr:col>
      <xdr:colOff>152400</xdr:colOff>
      <xdr:row>2508</xdr:row>
      <xdr:rowOff>133350</xdr:rowOff>
    </xdr:to>
    <xdr:pic>
      <xdr:nvPicPr>
        <xdr:cNvPr id="25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704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2509</xdr:row>
      <xdr:rowOff>0</xdr:rowOff>
    </xdr:from>
    <xdr:to>
      <xdr:col>1</xdr:col>
      <xdr:colOff>152400</xdr:colOff>
      <xdr:row>2509</xdr:row>
      <xdr:rowOff>133350</xdr:rowOff>
    </xdr:to>
    <xdr:pic>
      <xdr:nvPicPr>
        <xdr:cNvPr id="25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721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2510</xdr:row>
      <xdr:rowOff>0</xdr:rowOff>
    </xdr:from>
    <xdr:to>
      <xdr:col>1</xdr:col>
      <xdr:colOff>152400</xdr:colOff>
      <xdr:row>2510</xdr:row>
      <xdr:rowOff>133350</xdr:rowOff>
    </xdr:to>
    <xdr:pic>
      <xdr:nvPicPr>
        <xdr:cNvPr id="25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738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2511</xdr:row>
      <xdr:rowOff>0</xdr:rowOff>
    </xdr:from>
    <xdr:to>
      <xdr:col>1</xdr:col>
      <xdr:colOff>152400</xdr:colOff>
      <xdr:row>2511</xdr:row>
      <xdr:rowOff>133350</xdr:rowOff>
    </xdr:to>
    <xdr:pic>
      <xdr:nvPicPr>
        <xdr:cNvPr id="25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755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2512</xdr:row>
      <xdr:rowOff>0</xdr:rowOff>
    </xdr:from>
    <xdr:to>
      <xdr:col>1</xdr:col>
      <xdr:colOff>152400</xdr:colOff>
      <xdr:row>2512</xdr:row>
      <xdr:rowOff>133350</xdr:rowOff>
    </xdr:to>
    <xdr:pic>
      <xdr:nvPicPr>
        <xdr:cNvPr id="25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772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2513</xdr:row>
      <xdr:rowOff>0</xdr:rowOff>
    </xdr:from>
    <xdr:to>
      <xdr:col>1</xdr:col>
      <xdr:colOff>152400</xdr:colOff>
      <xdr:row>2513</xdr:row>
      <xdr:rowOff>133350</xdr:rowOff>
    </xdr:to>
    <xdr:pic>
      <xdr:nvPicPr>
        <xdr:cNvPr id="25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790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2514</xdr:row>
      <xdr:rowOff>0</xdr:rowOff>
    </xdr:from>
    <xdr:to>
      <xdr:col>1</xdr:col>
      <xdr:colOff>152400</xdr:colOff>
      <xdr:row>2514</xdr:row>
      <xdr:rowOff>133350</xdr:rowOff>
    </xdr:to>
    <xdr:pic>
      <xdr:nvPicPr>
        <xdr:cNvPr id="25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807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2515</xdr:row>
      <xdr:rowOff>0</xdr:rowOff>
    </xdr:from>
    <xdr:to>
      <xdr:col>1</xdr:col>
      <xdr:colOff>152400</xdr:colOff>
      <xdr:row>2515</xdr:row>
      <xdr:rowOff>133350</xdr:rowOff>
    </xdr:to>
    <xdr:pic>
      <xdr:nvPicPr>
        <xdr:cNvPr id="25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824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2516</xdr:row>
      <xdr:rowOff>0</xdr:rowOff>
    </xdr:from>
    <xdr:to>
      <xdr:col>1</xdr:col>
      <xdr:colOff>152400</xdr:colOff>
      <xdr:row>2516</xdr:row>
      <xdr:rowOff>133350</xdr:rowOff>
    </xdr:to>
    <xdr:pic>
      <xdr:nvPicPr>
        <xdr:cNvPr id="25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841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2517</xdr:row>
      <xdr:rowOff>0</xdr:rowOff>
    </xdr:from>
    <xdr:to>
      <xdr:col>1</xdr:col>
      <xdr:colOff>152400</xdr:colOff>
      <xdr:row>2517</xdr:row>
      <xdr:rowOff>133350</xdr:rowOff>
    </xdr:to>
    <xdr:pic>
      <xdr:nvPicPr>
        <xdr:cNvPr id="25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858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2518</xdr:row>
      <xdr:rowOff>0</xdr:rowOff>
    </xdr:from>
    <xdr:to>
      <xdr:col>1</xdr:col>
      <xdr:colOff>152400</xdr:colOff>
      <xdr:row>2518</xdr:row>
      <xdr:rowOff>133350</xdr:rowOff>
    </xdr:to>
    <xdr:pic>
      <xdr:nvPicPr>
        <xdr:cNvPr id="25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875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2519</xdr:row>
      <xdr:rowOff>0</xdr:rowOff>
    </xdr:from>
    <xdr:to>
      <xdr:col>1</xdr:col>
      <xdr:colOff>152400</xdr:colOff>
      <xdr:row>2519</xdr:row>
      <xdr:rowOff>133350</xdr:rowOff>
    </xdr:to>
    <xdr:pic>
      <xdr:nvPicPr>
        <xdr:cNvPr id="25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892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2520</xdr:row>
      <xdr:rowOff>0</xdr:rowOff>
    </xdr:from>
    <xdr:to>
      <xdr:col>1</xdr:col>
      <xdr:colOff>152400</xdr:colOff>
      <xdr:row>2520</xdr:row>
      <xdr:rowOff>133350</xdr:rowOff>
    </xdr:to>
    <xdr:pic>
      <xdr:nvPicPr>
        <xdr:cNvPr id="25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910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2521</xdr:row>
      <xdr:rowOff>0</xdr:rowOff>
    </xdr:from>
    <xdr:to>
      <xdr:col>1</xdr:col>
      <xdr:colOff>152400</xdr:colOff>
      <xdr:row>2521</xdr:row>
      <xdr:rowOff>133350</xdr:rowOff>
    </xdr:to>
    <xdr:pic>
      <xdr:nvPicPr>
        <xdr:cNvPr id="25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927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2522</xdr:row>
      <xdr:rowOff>0</xdr:rowOff>
    </xdr:from>
    <xdr:to>
      <xdr:col>1</xdr:col>
      <xdr:colOff>152400</xdr:colOff>
      <xdr:row>2522</xdr:row>
      <xdr:rowOff>133350</xdr:rowOff>
    </xdr:to>
    <xdr:pic>
      <xdr:nvPicPr>
        <xdr:cNvPr id="25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944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2523</xdr:row>
      <xdr:rowOff>0</xdr:rowOff>
    </xdr:from>
    <xdr:to>
      <xdr:col>1</xdr:col>
      <xdr:colOff>152400</xdr:colOff>
      <xdr:row>2523</xdr:row>
      <xdr:rowOff>133350</xdr:rowOff>
    </xdr:to>
    <xdr:pic>
      <xdr:nvPicPr>
        <xdr:cNvPr id="25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961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2524</xdr:row>
      <xdr:rowOff>0</xdr:rowOff>
    </xdr:from>
    <xdr:to>
      <xdr:col>1</xdr:col>
      <xdr:colOff>152400</xdr:colOff>
      <xdr:row>2524</xdr:row>
      <xdr:rowOff>133350</xdr:rowOff>
    </xdr:to>
    <xdr:pic>
      <xdr:nvPicPr>
        <xdr:cNvPr id="25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978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2525</xdr:row>
      <xdr:rowOff>0</xdr:rowOff>
    </xdr:from>
    <xdr:to>
      <xdr:col>1</xdr:col>
      <xdr:colOff>152400</xdr:colOff>
      <xdr:row>2525</xdr:row>
      <xdr:rowOff>133350</xdr:rowOff>
    </xdr:to>
    <xdr:pic>
      <xdr:nvPicPr>
        <xdr:cNvPr id="25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2995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2526</xdr:row>
      <xdr:rowOff>0</xdr:rowOff>
    </xdr:from>
    <xdr:to>
      <xdr:col>1</xdr:col>
      <xdr:colOff>152400</xdr:colOff>
      <xdr:row>2526</xdr:row>
      <xdr:rowOff>133350</xdr:rowOff>
    </xdr:to>
    <xdr:pic>
      <xdr:nvPicPr>
        <xdr:cNvPr id="25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012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2527</xdr:row>
      <xdr:rowOff>0</xdr:rowOff>
    </xdr:from>
    <xdr:to>
      <xdr:col>1</xdr:col>
      <xdr:colOff>152400</xdr:colOff>
      <xdr:row>2527</xdr:row>
      <xdr:rowOff>133350</xdr:rowOff>
    </xdr:to>
    <xdr:pic>
      <xdr:nvPicPr>
        <xdr:cNvPr id="25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030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2528</xdr:row>
      <xdr:rowOff>0</xdr:rowOff>
    </xdr:from>
    <xdr:to>
      <xdr:col>1</xdr:col>
      <xdr:colOff>152400</xdr:colOff>
      <xdr:row>2528</xdr:row>
      <xdr:rowOff>133350</xdr:rowOff>
    </xdr:to>
    <xdr:pic>
      <xdr:nvPicPr>
        <xdr:cNvPr id="25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047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2529</xdr:row>
      <xdr:rowOff>0</xdr:rowOff>
    </xdr:from>
    <xdr:to>
      <xdr:col>1</xdr:col>
      <xdr:colOff>152400</xdr:colOff>
      <xdr:row>2529</xdr:row>
      <xdr:rowOff>133350</xdr:rowOff>
    </xdr:to>
    <xdr:pic>
      <xdr:nvPicPr>
        <xdr:cNvPr id="25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064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2530</xdr:row>
      <xdr:rowOff>0</xdr:rowOff>
    </xdr:from>
    <xdr:to>
      <xdr:col>1</xdr:col>
      <xdr:colOff>152400</xdr:colOff>
      <xdr:row>2530</xdr:row>
      <xdr:rowOff>133350</xdr:rowOff>
    </xdr:to>
    <xdr:pic>
      <xdr:nvPicPr>
        <xdr:cNvPr id="25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081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2531</xdr:row>
      <xdr:rowOff>0</xdr:rowOff>
    </xdr:from>
    <xdr:to>
      <xdr:col>1</xdr:col>
      <xdr:colOff>152400</xdr:colOff>
      <xdr:row>2531</xdr:row>
      <xdr:rowOff>133350</xdr:rowOff>
    </xdr:to>
    <xdr:pic>
      <xdr:nvPicPr>
        <xdr:cNvPr id="25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098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2532</xdr:row>
      <xdr:rowOff>0</xdr:rowOff>
    </xdr:from>
    <xdr:to>
      <xdr:col>1</xdr:col>
      <xdr:colOff>152400</xdr:colOff>
      <xdr:row>2532</xdr:row>
      <xdr:rowOff>133350</xdr:rowOff>
    </xdr:to>
    <xdr:pic>
      <xdr:nvPicPr>
        <xdr:cNvPr id="25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115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2533</xdr:row>
      <xdr:rowOff>0</xdr:rowOff>
    </xdr:from>
    <xdr:to>
      <xdr:col>1</xdr:col>
      <xdr:colOff>152400</xdr:colOff>
      <xdr:row>2533</xdr:row>
      <xdr:rowOff>133350</xdr:rowOff>
    </xdr:to>
    <xdr:pic>
      <xdr:nvPicPr>
        <xdr:cNvPr id="25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133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2534</xdr:row>
      <xdr:rowOff>0</xdr:rowOff>
    </xdr:from>
    <xdr:to>
      <xdr:col>1</xdr:col>
      <xdr:colOff>152400</xdr:colOff>
      <xdr:row>2534</xdr:row>
      <xdr:rowOff>133350</xdr:rowOff>
    </xdr:to>
    <xdr:pic>
      <xdr:nvPicPr>
        <xdr:cNvPr id="25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150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2535</xdr:row>
      <xdr:rowOff>0</xdr:rowOff>
    </xdr:from>
    <xdr:to>
      <xdr:col>1</xdr:col>
      <xdr:colOff>152400</xdr:colOff>
      <xdr:row>2535</xdr:row>
      <xdr:rowOff>133350</xdr:rowOff>
    </xdr:to>
    <xdr:pic>
      <xdr:nvPicPr>
        <xdr:cNvPr id="25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167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2536</xdr:row>
      <xdr:rowOff>0</xdr:rowOff>
    </xdr:from>
    <xdr:to>
      <xdr:col>1</xdr:col>
      <xdr:colOff>152400</xdr:colOff>
      <xdr:row>2536</xdr:row>
      <xdr:rowOff>133350</xdr:rowOff>
    </xdr:to>
    <xdr:pic>
      <xdr:nvPicPr>
        <xdr:cNvPr id="25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184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2537</xdr:row>
      <xdr:rowOff>0</xdr:rowOff>
    </xdr:from>
    <xdr:to>
      <xdr:col>1</xdr:col>
      <xdr:colOff>152400</xdr:colOff>
      <xdr:row>2537</xdr:row>
      <xdr:rowOff>133350</xdr:rowOff>
    </xdr:to>
    <xdr:pic>
      <xdr:nvPicPr>
        <xdr:cNvPr id="25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201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2538</xdr:row>
      <xdr:rowOff>0</xdr:rowOff>
    </xdr:from>
    <xdr:to>
      <xdr:col>1</xdr:col>
      <xdr:colOff>152400</xdr:colOff>
      <xdr:row>2538</xdr:row>
      <xdr:rowOff>133350</xdr:rowOff>
    </xdr:to>
    <xdr:pic>
      <xdr:nvPicPr>
        <xdr:cNvPr id="25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218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2539</xdr:row>
      <xdr:rowOff>0</xdr:rowOff>
    </xdr:from>
    <xdr:to>
      <xdr:col>1</xdr:col>
      <xdr:colOff>152400</xdr:colOff>
      <xdr:row>2539</xdr:row>
      <xdr:rowOff>133350</xdr:rowOff>
    </xdr:to>
    <xdr:pic>
      <xdr:nvPicPr>
        <xdr:cNvPr id="25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235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2540</xdr:row>
      <xdr:rowOff>0</xdr:rowOff>
    </xdr:from>
    <xdr:to>
      <xdr:col>1</xdr:col>
      <xdr:colOff>152400</xdr:colOff>
      <xdr:row>2540</xdr:row>
      <xdr:rowOff>133350</xdr:rowOff>
    </xdr:to>
    <xdr:pic>
      <xdr:nvPicPr>
        <xdr:cNvPr id="25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253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2541</xdr:row>
      <xdr:rowOff>0</xdr:rowOff>
    </xdr:from>
    <xdr:to>
      <xdr:col>1</xdr:col>
      <xdr:colOff>152400</xdr:colOff>
      <xdr:row>2541</xdr:row>
      <xdr:rowOff>133350</xdr:rowOff>
    </xdr:to>
    <xdr:pic>
      <xdr:nvPicPr>
        <xdr:cNvPr id="25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270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2542</xdr:row>
      <xdr:rowOff>0</xdr:rowOff>
    </xdr:from>
    <xdr:to>
      <xdr:col>1</xdr:col>
      <xdr:colOff>152400</xdr:colOff>
      <xdr:row>2542</xdr:row>
      <xdr:rowOff>133350</xdr:rowOff>
    </xdr:to>
    <xdr:pic>
      <xdr:nvPicPr>
        <xdr:cNvPr id="25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287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2543</xdr:row>
      <xdr:rowOff>0</xdr:rowOff>
    </xdr:from>
    <xdr:to>
      <xdr:col>1</xdr:col>
      <xdr:colOff>152400</xdr:colOff>
      <xdr:row>2543</xdr:row>
      <xdr:rowOff>133350</xdr:rowOff>
    </xdr:to>
    <xdr:pic>
      <xdr:nvPicPr>
        <xdr:cNvPr id="25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304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2544</xdr:row>
      <xdr:rowOff>0</xdr:rowOff>
    </xdr:from>
    <xdr:to>
      <xdr:col>1</xdr:col>
      <xdr:colOff>152400</xdr:colOff>
      <xdr:row>2544</xdr:row>
      <xdr:rowOff>133350</xdr:rowOff>
    </xdr:to>
    <xdr:pic>
      <xdr:nvPicPr>
        <xdr:cNvPr id="25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321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2545</xdr:row>
      <xdr:rowOff>0</xdr:rowOff>
    </xdr:from>
    <xdr:to>
      <xdr:col>1</xdr:col>
      <xdr:colOff>152400</xdr:colOff>
      <xdr:row>2545</xdr:row>
      <xdr:rowOff>133350</xdr:rowOff>
    </xdr:to>
    <xdr:pic>
      <xdr:nvPicPr>
        <xdr:cNvPr id="25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338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2546</xdr:row>
      <xdr:rowOff>0</xdr:rowOff>
    </xdr:from>
    <xdr:to>
      <xdr:col>1</xdr:col>
      <xdr:colOff>152400</xdr:colOff>
      <xdr:row>2546</xdr:row>
      <xdr:rowOff>133350</xdr:rowOff>
    </xdr:to>
    <xdr:pic>
      <xdr:nvPicPr>
        <xdr:cNvPr id="25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355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2547</xdr:row>
      <xdr:rowOff>0</xdr:rowOff>
    </xdr:from>
    <xdr:to>
      <xdr:col>1</xdr:col>
      <xdr:colOff>152400</xdr:colOff>
      <xdr:row>2547</xdr:row>
      <xdr:rowOff>133350</xdr:rowOff>
    </xdr:to>
    <xdr:pic>
      <xdr:nvPicPr>
        <xdr:cNvPr id="25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373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2548</xdr:row>
      <xdr:rowOff>0</xdr:rowOff>
    </xdr:from>
    <xdr:to>
      <xdr:col>1</xdr:col>
      <xdr:colOff>152400</xdr:colOff>
      <xdr:row>2548</xdr:row>
      <xdr:rowOff>133350</xdr:rowOff>
    </xdr:to>
    <xdr:pic>
      <xdr:nvPicPr>
        <xdr:cNvPr id="25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390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2549</xdr:row>
      <xdr:rowOff>0</xdr:rowOff>
    </xdr:from>
    <xdr:to>
      <xdr:col>1</xdr:col>
      <xdr:colOff>152400</xdr:colOff>
      <xdr:row>2549</xdr:row>
      <xdr:rowOff>133350</xdr:rowOff>
    </xdr:to>
    <xdr:pic>
      <xdr:nvPicPr>
        <xdr:cNvPr id="25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407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2550</xdr:row>
      <xdr:rowOff>0</xdr:rowOff>
    </xdr:from>
    <xdr:to>
      <xdr:col>1</xdr:col>
      <xdr:colOff>152400</xdr:colOff>
      <xdr:row>2550</xdr:row>
      <xdr:rowOff>133350</xdr:rowOff>
    </xdr:to>
    <xdr:pic>
      <xdr:nvPicPr>
        <xdr:cNvPr id="25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424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2551</xdr:row>
      <xdr:rowOff>0</xdr:rowOff>
    </xdr:from>
    <xdr:to>
      <xdr:col>1</xdr:col>
      <xdr:colOff>152400</xdr:colOff>
      <xdr:row>2551</xdr:row>
      <xdr:rowOff>133350</xdr:rowOff>
    </xdr:to>
    <xdr:pic>
      <xdr:nvPicPr>
        <xdr:cNvPr id="25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441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2552</xdr:row>
      <xdr:rowOff>0</xdr:rowOff>
    </xdr:from>
    <xdr:to>
      <xdr:col>1</xdr:col>
      <xdr:colOff>152400</xdr:colOff>
      <xdr:row>2552</xdr:row>
      <xdr:rowOff>133350</xdr:rowOff>
    </xdr:to>
    <xdr:pic>
      <xdr:nvPicPr>
        <xdr:cNvPr id="25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458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2553</xdr:row>
      <xdr:rowOff>0</xdr:rowOff>
    </xdr:from>
    <xdr:to>
      <xdr:col>1</xdr:col>
      <xdr:colOff>152400</xdr:colOff>
      <xdr:row>2553</xdr:row>
      <xdr:rowOff>133350</xdr:rowOff>
    </xdr:to>
    <xdr:pic>
      <xdr:nvPicPr>
        <xdr:cNvPr id="25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475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2554</xdr:row>
      <xdr:rowOff>0</xdr:rowOff>
    </xdr:from>
    <xdr:to>
      <xdr:col>1</xdr:col>
      <xdr:colOff>152400</xdr:colOff>
      <xdr:row>2554</xdr:row>
      <xdr:rowOff>133350</xdr:rowOff>
    </xdr:to>
    <xdr:pic>
      <xdr:nvPicPr>
        <xdr:cNvPr id="25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493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2555</xdr:row>
      <xdr:rowOff>0</xdr:rowOff>
    </xdr:from>
    <xdr:to>
      <xdr:col>1</xdr:col>
      <xdr:colOff>152400</xdr:colOff>
      <xdr:row>2555</xdr:row>
      <xdr:rowOff>133350</xdr:rowOff>
    </xdr:to>
    <xdr:pic>
      <xdr:nvPicPr>
        <xdr:cNvPr id="25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510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2556</xdr:row>
      <xdr:rowOff>0</xdr:rowOff>
    </xdr:from>
    <xdr:to>
      <xdr:col>1</xdr:col>
      <xdr:colOff>152400</xdr:colOff>
      <xdr:row>2556</xdr:row>
      <xdr:rowOff>133350</xdr:rowOff>
    </xdr:to>
    <xdr:pic>
      <xdr:nvPicPr>
        <xdr:cNvPr id="25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527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2557</xdr:row>
      <xdr:rowOff>0</xdr:rowOff>
    </xdr:from>
    <xdr:to>
      <xdr:col>1</xdr:col>
      <xdr:colOff>152400</xdr:colOff>
      <xdr:row>2557</xdr:row>
      <xdr:rowOff>133350</xdr:rowOff>
    </xdr:to>
    <xdr:pic>
      <xdr:nvPicPr>
        <xdr:cNvPr id="25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544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2558</xdr:row>
      <xdr:rowOff>0</xdr:rowOff>
    </xdr:from>
    <xdr:to>
      <xdr:col>1</xdr:col>
      <xdr:colOff>152400</xdr:colOff>
      <xdr:row>2558</xdr:row>
      <xdr:rowOff>133350</xdr:rowOff>
    </xdr:to>
    <xdr:pic>
      <xdr:nvPicPr>
        <xdr:cNvPr id="25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561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2559</xdr:row>
      <xdr:rowOff>0</xdr:rowOff>
    </xdr:from>
    <xdr:to>
      <xdr:col>1</xdr:col>
      <xdr:colOff>152400</xdr:colOff>
      <xdr:row>2559</xdr:row>
      <xdr:rowOff>133350</xdr:rowOff>
    </xdr:to>
    <xdr:pic>
      <xdr:nvPicPr>
        <xdr:cNvPr id="25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578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2560</xdr:row>
      <xdr:rowOff>0</xdr:rowOff>
    </xdr:from>
    <xdr:to>
      <xdr:col>1</xdr:col>
      <xdr:colOff>152400</xdr:colOff>
      <xdr:row>2560</xdr:row>
      <xdr:rowOff>133350</xdr:rowOff>
    </xdr:to>
    <xdr:pic>
      <xdr:nvPicPr>
        <xdr:cNvPr id="25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595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2561</xdr:row>
      <xdr:rowOff>0</xdr:rowOff>
    </xdr:from>
    <xdr:to>
      <xdr:col>1</xdr:col>
      <xdr:colOff>152400</xdr:colOff>
      <xdr:row>2561</xdr:row>
      <xdr:rowOff>133350</xdr:rowOff>
    </xdr:to>
    <xdr:pic>
      <xdr:nvPicPr>
        <xdr:cNvPr id="25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613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2562</xdr:row>
      <xdr:rowOff>0</xdr:rowOff>
    </xdr:from>
    <xdr:to>
      <xdr:col>1</xdr:col>
      <xdr:colOff>152400</xdr:colOff>
      <xdr:row>2562</xdr:row>
      <xdr:rowOff>133350</xdr:rowOff>
    </xdr:to>
    <xdr:pic>
      <xdr:nvPicPr>
        <xdr:cNvPr id="25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630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2563</xdr:row>
      <xdr:rowOff>0</xdr:rowOff>
    </xdr:from>
    <xdr:to>
      <xdr:col>1</xdr:col>
      <xdr:colOff>152400</xdr:colOff>
      <xdr:row>2563</xdr:row>
      <xdr:rowOff>133350</xdr:rowOff>
    </xdr:to>
    <xdr:pic>
      <xdr:nvPicPr>
        <xdr:cNvPr id="25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647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2564</xdr:row>
      <xdr:rowOff>0</xdr:rowOff>
    </xdr:from>
    <xdr:to>
      <xdr:col>1</xdr:col>
      <xdr:colOff>152400</xdr:colOff>
      <xdr:row>2564</xdr:row>
      <xdr:rowOff>133350</xdr:rowOff>
    </xdr:to>
    <xdr:pic>
      <xdr:nvPicPr>
        <xdr:cNvPr id="25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664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2565</xdr:row>
      <xdr:rowOff>0</xdr:rowOff>
    </xdr:from>
    <xdr:to>
      <xdr:col>1</xdr:col>
      <xdr:colOff>152400</xdr:colOff>
      <xdr:row>2565</xdr:row>
      <xdr:rowOff>133350</xdr:rowOff>
    </xdr:to>
    <xdr:pic>
      <xdr:nvPicPr>
        <xdr:cNvPr id="25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681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2566</xdr:row>
      <xdr:rowOff>0</xdr:rowOff>
    </xdr:from>
    <xdr:to>
      <xdr:col>1</xdr:col>
      <xdr:colOff>152400</xdr:colOff>
      <xdr:row>2566</xdr:row>
      <xdr:rowOff>133350</xdr:rowOff>
    </xdr:to>
    <xdr:pic>
      <xdr:nvPicPr>
        <xdr:cNvPr id="25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698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2567</xdr:row>
      <xdr:rowOff>0</xdr:rowOff>
    </xdr:from>
    <xdr:to>
      <xdr:col>1</xdr:col>
      <xdr:colOff>152400</xdr:colOff>
      <xdr:row>2567</xdr:row>
      <xdr:rowOff>133350</xdr:rowOff>
    </xdr:to>
    <xdr:pic>
      <xdr:nvPicPr>
        <xdr:cNvPr id="25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715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2568</xdr:row>
      <xdr:rowOff>0</xdr:rowOff>
    </xdr:from>
    <xdr:to>
      <xdr:col>1</xdr:col>
      <xdr:colOff>152400</xdr:colOff>
      <xdr:row>2568</xdr:row>
      <xdr:rowOff>133350</xdr:rowOff>
    </xdr:to>
    <xdr:pic>
      <xdr:nvPicPr>
        <xdr:cNvPr id="25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733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2569</xdr:row>
      <xdr:rowOff>0</xdr:rowOff>
    </xdr:from>
    <xdr:to>
      <xdr:col>1</xdr:col>
      <xdr:colOff>152400</xdr:colOff>
      <xdr:row>2569</xdr:row>
      <xdr:rowOff>133350</xdr:rowOff>
    </xdr:to>
    <xdr:pic>
      <xdr:nvPicPr>
        <xdr:cNvPr id="25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750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2570</xdr:row>
      <xdr:rowOff>0</xdr:rowOff>
    </xdr:from>
    <xdr:to>
      <xdr:col>1</xdr:col>
      <xdr:colOff>152400</xdr:colOff>
      <xdr:row>2570</xdr:row>
      <xdr:rowOff>133350</xdr:rowOff>
    </xdr:to>
    <xdr:pic>
      <xdr:nvPicPr>
        <xdr:cNvPr id="25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767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2571</xdr:row>
      <xdr:rowOff>0</xdr:rowOff>
    </xdr:from>
    <xdr:to>
      <xdr:col>1</xdr:col>
      <xdr:colOff>152400</xdr:colOff>
      <xdr:row>2571</xdr:row>
      <xdr:rowOff>133350</xdr:rowOff>
    </xdr:to>
    <xdr:pic>
      <xdr:nvPicPr>
        <xdr:cNvPr id="25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784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2572</xdr:row>
      <xdr:rowOff>0</xdr:rowOff>
    </xdr:from>
    <xdr:to>
      <xdr:col>1</xdr:col>
      <xdr:colOff>152400</xdr:colOff>
      <xdr:row>2572</xdr:row>
      <xdr:rowOff>133350</xdr:rowOff>
    </xdr:to>
    <xdr:pic>
      <xdr:nvPicPr>
        <xdr:cNvPr id="25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801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2573</xdr:row>
      <xdr:rowOff>0</xdr:rowOff>
    </xdr:from>
    <xdr:to>
      <xdr:col>1</xdr:col>
      <xdr:colOff>152400</xdr:colOff>
      <xdr:row>2573</xdr:row>
      <xdr:rowOff>133350</xdr:rowOff>
    </xdr:to>
    <xdr:pic>
      <xdr:nvPicPr>
        <xdr:cNvPr id="25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818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2574</xdr:row>
      <xdr:rowOff>0</xdr:rowOff>
    </xdr:from>
    <xdr:to>
      <xdr:col>1</xdr:col>
      <xdr:colOff>152400</xdr:colOff>
      <xdr:row>2574</xdr:row>
      <xdr:rowOff>133350</xdr:rowOff>
    </xdr:to>
    <xdr:pic>
      <xdr:nvPicPr>
        <xdr:cNvPr id="25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835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2575</xdr:row>
      <xdr:rowOff>0</xdr:rowOff>
    </xdr:from>
    <xdr:to>
      <xdr:col>1</xdr:col>
      <xdr:colOff>152400</xdr:colOff>
      <xdr:row>2575</xdr:row>
      <xdr:rowOff>133350</xdr:rowOff>
    </xdr:to>
    <xdr:pic>
      <xdr:nvPicPr>
        <xdr:cNvPr id="25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853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2576</xdr:row>
      <xdr:rowOff>0</xdr:rowOff>
    </xdr:from>
    <xdr:to>
      <xdr:col>1</xdr:col>
      <xdr:colOff>152400</xdr:colOff>
      <xdr:row>2576</xdr:row>
      <xdr:rowOff>133350</xdr:rowOff>
    </xdr:to>
    <xdr:pic>
      <xdr:nvPicPr>
        <xdr:cNvPr id="25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870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2577</xdr:row>
      <xdr:rowOff>0</xdr:rowOff>
    </xdr:from>
    <xdr:to>
      <xdr:col>1</xdr:col>
      <xdr:colOff>152400</xdr:colOff>
      <xdr:row>2577</xdr:row>
      <xdr:rowOff>133350</xdr:rowOff>
    </xdr:to>
    <xdr:pic>
      <xdr:nvPicPr>
        <xdr:cNvPr id="25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887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2578</xdr:row>
      <xdr:rowOff>0</xdr:rowOff>
    </xdr:from>
    <xdr:to>
      <xdr:col>1</xdr:col>
      <xdr:colOff>152400</xdr:colOff>
      <xdr:row>2578</xdr:row>
      <xdr:rowOff>133350</xdr:rowOff>
    </xdr:to>
    <xdr:pic>
      <xdr:nvPicPr>
        <xdr:cNvPr id="25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904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152400</xdr:colOff>
      <xdr:row>2579</xdr:row>
      <xdr:rowOff>133350</xdr:rowOff>
    </xdr:to>
    <xdr:pic>
      <xdr:nvPicPr>
        <xdr:cNvPr id="25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921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2580</xdr:row>
      <xdr:rowOff>0</xdr:rowOff>
    </xdr:from>
    <xdr:to>
      <xdr:col>1</xdr:col>
      <xdr:colOff>152400</xdr:colOff>
      <xdr:row>2580</xdr:row>
      <xdr:rowOff>133350</xdr:rowOff>
    </xdr:to>
    <xdr:pic>
      <xdr:nvPicPr>
        <xdr:cNvPr id="25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938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2581</xdr:row>
      <xdr:rowOff>0</xdr:rowOff>
    </xdr:from>
    <xdr:to>
      <xdr:col>1</xdr:col>
      <xdr:colOff>152400</xdr:colOff>
      <xdr:row>2581</xdr:row>
      <xdr:rowOff>133350</xdr:rowOff>
    </xdr:to>
    <xdr:pic>
      <xdr:nvPicPr>
        <xdr:cNvPr id="25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955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2582</xdr:row>
      <xdr:rowOff>0</xdr:rowOff>
    </xdr:from>
    <xdr:to>
      <xdr:col>1</xdr:col>
      <xdr:colOff>152400</xdr:colOff>
      <xdr:row>2582</xdr:row>
      <xdr:rowOff>133350</xdr:rowOff>
    </xdr:to>
    <xdr:pic>
      <xdr:nvPicPr>
        <xdr:cNvPr id="25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973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2583</xdr:row>
      <xdr:rowOff>0</xdr:rowOff>
    </xdr:from>
    <xdr:to>
      <xdr:col>1</xdr:col>
      <xdr:colOff>152400</xdr:colOff>
      <xdr:row>2583</xdr:row>
      <xdr:rowOff>133350</xdr:rowOff>
    </xdr:to>
    <xdr:pic>
      <xdr:nvPicPr>
        <xdr:cNvPr id="25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3990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2584</xdr:row>
      <xdr:rowOff>0</xdr:rowOff>
    </xdr:from>
    <xdr:to>
      <xdr:col>1</xdr:col>
      <xdr:colOff>152400</xdr:colOff>
      <xdr:row>2584</xdr:row>
      <xdr:rowOff>133350</xdr:rowOff>
    </xdr:to>
    <xdr:pic>
      <xdr:nvPicPr>
        <xdr:cNvPr id="25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007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2585</xdr:row>
      <xdr:rowOff>0</xdr:rowOff>
    </xdr:from>
    <xdr:to>
      <xdr:col>1</xdr:col>
      <xdr:colOff>152400</xdr:colOff>
      <xdr:row>2585</xdr:row>
      <xdr:rowOff>133350</xdr:rowOff>
    </xdr:to>
    <xdr:pic>
      <xdr:nvPicPr>
        <xdr:cNvPr id="25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024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2586</xdr:row>
      <xdr:rowOff>0</xdr:rowOff>
    </xdr:from>
    <xdr:to>
      <xdr:col>1</xdr:col>
      <xdr:colOff>152400</xdr:colOff>
      <xdr:row>2586</xdr:row>
      <xdr:rowOff>133350</xdr:rowOff>
    </xdr:to>
    <xdr:pic>
      <xdr:nvPicPr>
        <xdr:cNvPr id="25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041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2587</xdr:row>
      <xdr:rowOff>0</xdr:rowOff>
    </xdr:from>
    <xdr:to>
      <xdr:col>1</xdr:col>
      <xdr:colOff>152400</xdr:colOff>
      <xdr:row>2587</xdr:row>
      <xdr:rowOff>133350</xdr:rowOff>
    </xdr:to>
    <xdr:pic>
      <xdr:nvPicPr>
        <xdr:cNvPr id="25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058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2588</xdr:row>
      <xdr:rowOff>0</xdr:rowOff>
    </xdr:from>
    <xdr:to>
      <xdr:col>1</xdr:col>
      <xdr:colOff>152400</xdr:colOff>
      <xdr:row>2588</xdr:row>
      <xdr:rowOff>133350</xdr:rowOff>
    </xdr:to>
    <xdr:pic>
      <xdr:nvPicPr>
        <xdr:cNvPr id="25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075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2589</xdr:row>
      <xdr:rowOff>0</xdr:rowOff>
    </xdr:from>
    <xdr:to>
      <xdr:col>1</xdr:col>
      <xdr:colOff>152400</xdr:colOff>
      <xdr:row>2589</xdr:row>
      <xdr:rowOff>133350</xdr:rowOff>
    </xdr:to>
    <xdr:pic>
      <xdr:nvPicPr>
        <xdr:cNvPr id="25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093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2590</xdr:row>
      <xdr:rowOff>0</xdr:rowOff>
    </xdr:from>
    <xdr:to>
      <xdr:col>1</xdr:col>
      <xdr:colOff>152400</xdr:colOff>
      <xdr:row>2590</xdr:row>
      <xdr:rowOff>133350</xdr:rowOff>
    </xdr:to>
    <xdr:pic>
      <xdr:nvPicPr>
        <xdr:cNvPr id="25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110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2591</xdr:row>
      <xdr:rowOff>0</xdr:rowOff>
    </xdr:from>
    <xdr:to>
      <xdr:col>1</xdr:col>
      <xdr:colOff>152400</xdr:colOff>
      <xdr:row>2591</xdr:row>
      <xdr:rowOff>133350</xdr:rowOff>
    </xdr:to>
    <xdr:pic>
      <xdr:nvPicPr>
        <xdr:cNvPr id="25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127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2592</xdr:row>
      <xdr:rowOff>0</xdr:rowOff>
    </xdr:from>
    <xdr:to>
      <xdr:col>1</xdr:col>
      <xdr:colOff>152400</xdr:colOff>
      <xdr:row>2592</xdr:row>
      <xdr:rowOff>133350</xdr:rowOff>
    </xdr:to>
    <xdr:pic>
      <xdr:nvPicPr>
        <xdr:cNvPr id="25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144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2593</xdr:row>
      <xdr:rowOff>0</xdr:rowOff>
    </xdr:from>
    <xdr:to>
      <xdr:col>1</xdr:col>
      <xdr:colOff>152400</xdr:colOff>
      <xdr:row>2593</xdr:row>
      <xdr:rowOff>133350</xdr:rowOff>
    </xdr:to>
    <xdr:pic>
      <xdr:nvPicPr>
        <xdr:cNvPr id="25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161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2594</xdr:row>
      <xdr:rowOff>0</xdr:rowOff>
    </xdr:from>
    <xdr:to>
      <xdr:col>1</xdr:col>
      <xdr:colOff>152400</xdr:colOff>
      <xdr:row>2594</xdr:row>
      <xdr:rowOff>133350</xdr:rowOff>
    </xdr:to>
    <xdr:pic>
      <xdr:nvPicPr>
        <xdr:cNvPr id="25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178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2595</xdr:row>
      <xdr:rowOff>0</xdr:rowOff>
    </xdr:from>
    <xdr:to>
      <xdr:col>1</xdr:col>
      <xdr:colOff>152400</xdr:colOff>
      <xdr:row>2595</xdr:row>
      <xdr:rowOff>133350</xdr:rowOff>
    </xdr:to>
    <xdr:pic>
      <xdr:nvPicPr>
        <xdr:cNvPr id="25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196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2596</xdr:row>
      <xdr:rowOff>0</xdr:rowOff>
    </xdr:from>
    <xdr:to>
      <xdr:col>1</xdr:col>
      <xdr:colOff>152400</xdr:colOff>
      <xdr:row>2596</xdr:row>
      <xdr:rowOff>133350</xdr:rowOff>
    </xdr:to>
    <xdr:pic>
      <xdr:nvPicPr>
        <xdr:cNvPr id="25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213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2597</xdr:row>
      <xdr:rowOff>0</xdr:rowOff>
    </xdr:from>
    <xdr:to>
      <xdr:col>1</xdr:col>
      <xdr:colOff>152400</xdr:colOff>
      <xdr:row>2597</xdr:row>
      <xdr:rowOff>133350</xdr:rowOff>
    </xdr:to>
    <xdr:pic>
      <xdr:nvPicPr>
        <xdr:cNvPr id="25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230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2598</xdr:row>
      <xdr:rowOff>0</xdr:rowOff>
    </xdr:from>
    <xdr:to>
      <xdr:col>1</xdr:col>
      <xdr:colOff>152400</xdr:colOff>
      <xdr:row>2598</xdr:row>
      <xdr:rowOff>133350</xdr:rowOff>
    </xdr:to>
    <xdr:pic>
      <xdr:nvPicPr>
        <xdr:cNvPr id="25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247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2599</xdr:row>
      <xdr:rowOff>0</xdr:rowOff>
    </xdr:from>
    <xdr:to>
      <xdr:col>1</xdr:col>
      <xdr:colOff>152400</xdr:colOff>
      <xdr:row>2599</xdr:row>
      <xdr:rowOff>133350</xdr:rowOff>
    </xdr:to>
    <xdr:pic>
      <xdr:nvPicPr>
        <xdr:cNvPr id="26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264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2600</xdr:row>
      <xdr:rowOff>0</xdr:rowOff>
    </xdr:from>
    <xdr:to>
      <xdr:col>1</xdr:col>
      <xdr:colOff>152400</xdr:colOff>
      <xdr:row>2600</xdr:row>
      <xdr:rowOff>133350</xdr:rowOff>
    </xdr:to>
    <xdr:pic>
      <xdr:nvPicPr>
        <xdr:cNvPr id="26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281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2601</xdr:row>
      <xdr:rowOff>0</xdr:rowOff>
    </xdr:from>
    <xdr:to>
      <xdr:col>1</xdr:col>
      <xdr:colOff>152400</xdr:colOff>
      <xdr:row>2601</xdr:row>
      <xdr:rowOff>133350</xdr:rowOff>
    </xdr:to>
    <xdr:pic>
      <xdr:nvPicPr>
        <xdr:cNvPr id="26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298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2602</xdr:row>
      <xdr:rowOff>0</xdr:rowOff>
    </xdr:from>
    <xdr:to>
      <xdr:col>1</xdr:col>
      <xdr:colOff>152400</xdr:colOff>
      <xdr:row>2602</xdr:row>
      <xdr:rowOff>133350</xdr:rowOff>
    </xdr:to>
    <xdr:pic>
      <xdr:nvPicPr>
        <xdr:cNvPr id="26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316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2603</xdr:row>
      <xdr:rowOff>0</xdr:rowOff>
    </xdr:from>
    <xdr:to>
      <xdr:col>1</xdr:col>
      <xdr:colOff>152400</xdr:colOff>
      <xdr:row>2603</xdr:row>
      <xdr:rowOff>133350</xdr:rowOff>
    </xdr:to>
    <xdr:pic>
      <xdr:nvPicPr>
        <xdr:cNvPr id="26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333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2604</xdr:row>
      <xdr:rowOff>0</xdr:rowOff>
    </xdr:from>
    <xdr:to>
      <xdr:col>1</xdr:col>
      <xdr:colOff>152400</xdr:colOff>
      <xdr:row>2604</xdr:row>
      <xdr:rowOff>133350</xdr:rowOff>
    </xdr:to>
    <xdr:pic>
      <xdr:nvPicPr>
        <xdr:cNvPr id="26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350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2605</xdr:row>
      <xdr:rowOff>0</xdr:rowOff>
    </xdr:from>
    <xdr:to>
      <xdr:col>1</xdr:col>
      <xdr:colOff>152400</xdr:colOff>
      <xdr:row>2605</xdr:row>
      <xdr:rowOff>133350</xdr:rowOff>
    </xdr:to>
    <xdr:pic>
      <xdr:nvPicPr>
        <xdr:cNvPr id="26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367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2606</xdr:row>
      <xdr:rowOff>0</xdr:rowOff>
    </xdr:from>
    <xdr:to>
      <xdr:col>1</xdr:col>
      <xdr:colOff>152400</xdr:colOff>
      <xdr:row>2606</xdr:row>
      <xdr:rowOff>133350</xdr:rowOff>
    </xdr:to>
    <xdr:pic>
      <xdr:nvPicPr>
        <xdr:cNvPr id="26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384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2607</xdr:row>
      <xdr:rowOff>0</xdr:rowOff>
    </xdr:from>
    <xdr:to>
      <xdr:col>1</xdr:col>
      <xdr:colOff>152400</xdr:colOff>
      <xdr:row>2607</xdr:row>
      <xdr:rowOff>133350</xdr:rowOff>
    </xdr:to>
    <xdr:pic>
      <xdr:nvPicPr>
        <xdr:cNvPr id="26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401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2608</xdr:row>
      <xdr:rowOff>0</xdr:rowOff>
    </xdr:from>
    <xdr:to>
      <xdr:col>1</xdr:col>
      <xdr:colOff>152400</xdr:colOff>
      <xdr:row>2608</xdr:row>
      <xdr:rowOff>133350</xdr:rowOff>
    </xdr:to>
    <xdr:pic>
      <xdr:nvPicPr>
        <xdr:cNvPr id="26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418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2609</xdr:row>
      <xdr:rowOff>0</xdr:rowOff>
    </xdr:from>
    <xdr:to>
      <xdr:col>1</xdr:col>
      <xdr:colOff>152400</xdr:colOff>
      <xdr:row>2609</xdr:row>
      <xdr:rowOff>133350</xdr:rowOff>
    </xdr:to>
    <xdr:pic>
      <xdr:nvPicPr>
        <xdr:cNvPr id="26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436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2610</xdr:row>
      <xdr:rowOff>0</xdr:rowOff>
    </xdr:from>
    <xdr:to>
      <xdr:col>1</xdr:col>
      <xdr:colOff>152400</xdr:colOff>
      <xdr:row>2610</xdr:row>
      <xdr:rowOff>133350</xdr:rowOff>
    </xdr:to>
    <xdr:pic>
      <xdr:nvPicPr>
        <xdr:cNvPr id="26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453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2611</xdr:row>
      <xdr:rowOff>0</xdr:rowOff>
    </xdr:from>
    <xdr:to>
      <xdr:col>1</xdr:col>
      <xdr:colOff>152400</xdr:colOff>
      <xdr:row>2611</xdr:row>
      <xdr:rowOff>133350</xdr:rowOff>
    </xdr:to>
    <xdr:pic>
      <xdr:nvPicPr>
        <xdr:cNvPr id="26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470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2612</xdr:row>
      <xdr:rowOff>0</xdr:rowOff>
    </xdr:from>
    <xdr:to>
      <xdr:col>1</xdr:col>
      <xdr:colOff>152400</xdr:colOff>
      <xdr:row>2612</xdr:row>
      <xdr:rowOff>133350</xdr:rowOff>
    </xdr:to>
    <xdr:pic>
      <xdr:nvPicPr>
        <xdr:cNvPr id="26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487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2613</xdr:row>
      <xdr:rowOff>0</xdr:rowOff>
    </xdr:from>
    <xdr:to>
      <xdr:col>1</xdr:col>
      <xdr:colOff>152400</xdr:colOff>
      <xdr:row>2613</xdr:row>
      <xdr:rowOff>133350</xdr:rowOff>
    </xdr:to>
    <xdr:pic>
      <xdr:nvPicPr>
        <xdr:cNvPr id="26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504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2614</xdr:row>
      <xdr:rowOff>0</xdr:rowOff>
    </xdr:from>
    <xdr:to>
      <xdr:col>1</xdr:col>
      <xdr:colOff>152400</xdr:colOff>
      <xdr:row>2614</xdr:row>
      <xdr:rowOff>133350</xdr:rowOff>
    </xdr:to>
    <xdr:pic>
      <xdr:nvPicPr>
        <xdr:cNvPr id="26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521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2615</xdr:row>
      <xdr:rowOff>0</xdr:rowOff>
    </xdr:from>
    <xdr:to>
      <xdr:col>1</xdr:col>
      <xdr:colOff>152400</xdr:colOff>
      <xdr:row>2615</xdr:row>
      <xdr:rowOff>133350</xdr:rowOff>
    </xdr:to>
    <xdr:pic>
      <xdr:nvPicPr>
        <xdr:cNvPr id="26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538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2616</xdr:row>
      <xdr:rowOff>0</xdr:rowOff>
    </xdr:from>
    <xdr:to>
      <xdr:col>1</xdr:col>
      <xdr:colOff>152400</xdr:colOff>
      <xdr:row>2616</xdr:row>
      <xdr:rowOff>133350</xdr:rowOff>
    </xdr:to>
    <xdr:pic>
      <xdr:nvPicPr>
        <xdr:cNvPr id="26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556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2617</xdr:row>
      <xdr:rowOff>0</xdr:rowOff>
    </xdr:from>
    <xdr:to>
      <xdr:col>1</xdr:col>
      <xdr:colOff>152400</xdr:colOff>
      <xdr:row>2617</xdr:row>
      <xdr:rowOff>133350</xdr:rowOff>
    </xdr:to>
    <xdr:pic>
      <xdr:nvPicPr>
        <xdr:cNvPr id="26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573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2618</xdr:row>
      <xdr:rowOff>0</xdr:rowOff>
    </xdr:from>
    <xdr:to>
      <xdr:col>1</xdr:col>
      <xdr:colOff>152400</xdr:colOff>
      <xdr:row>2618</xdr:row>
      <xdr:rowOff>133350</xdr:rowOff>
    </xdr:to>
    <xdr:pic>
      <xdr:nvPicPr>
        <xdr:cNvPr id="26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590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2619</xdr:row>
      <xdr:rowOff>0</xdr:rowOff>
    </xdr:from>
    <xdr:to>
      <xdr:col>1</xdr:col>
      <xdr:colOff>152400</xdr:colOff>
      <xdr:row>2619</xdr:row>
      <xdr:rowOff>133350</xdr:rowOff>
    </xdr:to>
    <xdr:pic>
      <xdr:nvPicPr>
        <xdr:cNvPr id="26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607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2620</xdr:row>
      <xdr:rowOff>0</xdr:rowOff>
    </xdr:from>
    <xdr:to>
      <xdr:col>1</xdr:col>
      <xdr:colOff>152400</xdr:colOff>
      <xdr:row>2620</xdr:row>
      <xdr:rowOff>133350</xdr:rowOff>
    </xdr:to>
    <xdr:pic>
      <xdr:nvPicPr>
        <xdr:cNvPr id="26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624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2621</xdr:row>
      <xdr:rowOff>0</xdr:rowOff>
    </xdr:from>
    <xdr:to>
      <xdr:col>1</xdr:col>
      <xdr:colOff>152400</xdr:colOff>
      <xdr:row>2621</xdr:row>
      <xdr:rowOff>133350</xdr:rowOff>
    </xdr:to>
    <xdr:pic>
      <xdr:nvPicPr>
        <xdr:cNvPr id="26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641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2622</xdr:row>
      <xdr:rowOff>0</xdr:rowOff>
    </xdr:from>
    <xdr:to>
      <xdr:col>1</xdr:col>
      <xdr:colOff>152400</xdr:colOff>
      <xdr:row>2622</xdr:row>
      <xdr:rowOff>133350</xdr:rowOff>
    </xdr:to>
    <xdr:pic>
      <xdr:nvPicPr>
        <xdr:cNvPr id="26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658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2623</xdr:row>
      <xdr:rowOff>0</xdr:rowOff>
    </xdr:from>
    <xdr:to>
      <xdr:col>1</xdr:col>
      <xdr:colOff>152400</xdr:colOff>
      <xdr:row>2623</xdr:row>
      <xdr:rowOff>133350</xdr:rowOff>
    </xdr:to>
    <xdr:pic>
      <xdr:nvPicPr>
        <xdr:cNvPr id="26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676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2624</xdr:row>
      <xdr:rowOff>0</xdr:rowOff>
    </xdr:from>
    <xdr:to>
      <xdr:col>1</xdr:col>
      <xdr:colOff>152400</xdr:colOff>
      <xdr:row>2624</xdr:row>
      <xdr:rowOff>133350</xdr:rowOff>
    </xdr:to>
    <xdr:pic>
      <xdr:nvPicPr>
        <xdr:cNvPr id="26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693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2625</xdr:row>
      <xdr:rowOff>0</xdr:rowOff>
    </xdr:from>
    <xdr:to>
      <xdr:col>1</xdr:col>
      <xdr:colOff>152400</xdr:colOff>
      <xdr:row>2625</xdr:row>
      <xdr:rowOff>133350</xdr:rowOff>
    </xdr:to>
    <xdr:pic>
      <xdr:nvPicPr>
        <xdr:cNvPr id="26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710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2626</xdr:row>
      <xdr:rowOff>0</xdr:rowOff>
    </xdr:from>
    <xdr:to>
      <xdr:col>1</xdr:col>
      <xdr:colOff>152400</xdr:colOff>
      <xdr:row>2626</xdr:row>
      <xdr:rowOff>133350</xdr:rowOff>
    </xdr:to>
    <xdr:pic>
      <xdr:nvPicPr>
        <xdr:cNvPr id="26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727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2627</xdr:row>
      <xdr:rowOff>0</xdr:rowOff>
    </xdr:from>
    <xdr:to>
      <xdr:col>1</xdr:col>
      <xdr:colOff>152400</xdr:colOff>
      <xdr:row>2627</xdr:row>
      <xdr:rowOff>133350</xdr:rowOff>
    </xdr:to>
    <xdr:pic>
      <xdr:nvPicPr>
        <xdr:cNvPr id="26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744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2628</xdr:row>
      <xdr:rowOff>0</xdr:rowOff>
    </xdr:from>
    <xdr:to>
      <xdr:col>1</xdr:col>
      <xdr:colOff>152400</xdr:colOff>
      <xdr:row>2628</xdr:row>
      <xdr:rowOff>133350</xdr:rowOff>
    </xdr:to>
    <xdr:pic>
      <xdr:nvPicPr>
        <xdr:cNvPr id="26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761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2629</xdr:row>
      <xdr:rowOff>0</xdr:rowOff>
    </xdr:from>
    <xdr:to>
      <xdr:col>1</xdr:col>
      <xdr:colOff>152400</xdr:colOff>
      <xdr:row>2629</xdr:row>
      <xdr:rowOff>133350</xdr:rowOff>
    </xdr:to>
    <xdr:pic>
      <xdr:nvPicPr>
        <xdr:cNvPr id="26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778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2630</xdr:row>
      <xdr:rowOff>0</xdr:rowOff>
    </xdr:from>
    <xdr:to>
      <xdr:col>1</xdr:col>
      <xdr:colOff>152400</xdr:colOff>
      <xdr:row>2630</xdr:row>
      <xdr:rowOff>133350</xdr:rowOff>
    </xdr:to>
    <xdr:pic>
      <xdr:nvPicPr>
        <xdr:cNvPr id="26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796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2631</xdr:row>
      <xdr:rowOff>0</xdr:rowOff>
    </xdr:from>
    <xdr:to>
      <xdr:col>1</xdr:col>
      <xdr:colOff>152400</xdr:colOff>
      <xdr:row>2631</xdr:row>
      <xdr:rowOff>133350</xdr:rowOff>
    </xdr:to>
    <xdr:pic>
      <xdr:nvPicPr>
        <xdr:cNvPr id="26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813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2632</xdr:row>
      <xdr:rowOff>0</xdr:rowOff>
    </xdr:from>
    <xdr:to>
      <xdr:col>1</xdr:col>
      <xdr:colOff>152400</xdr:colOff>
      <xdr:row>2632</xdr:row>
      <xdr:rowOff>133350</xdr:rowOff>
    </xdr:to>
    <xdr:pic>
      <xdr:nvPicPr>
        <xdr:cNvPr id="26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830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2633</xdr:row>
      <xdr:rowOff>0</xdr:rowOff>
    </xdr:from>
    <xdr:to>
      <xdr:col>1</xdr:col>
      <xdr:colOff>152400</xdr:colOff>
      <xdr:row>2633</xdr:row>
      <xdr:rowOff>133350</xdr:rowOff>
    </xdr:to>
    <xdr:pic>
      <xdr:nvPicPr>
        <xdr:cNvPr id="26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847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2634</xdr:row>
      <xdr:rowOff>0</xdr:rowOff>
    </xdr:from>
    <xdr:to>
      <xdr:col>1</xdr:col>
      <xdr:colOff>152400</xdr:colOff>
      <xdr:row>2634</xdr:row>
      <xdr:rowOff>133350</xdr:rowOff>
    </xdr:to>
    <xdr:pic>
      <xdr:nvPicPr>
        <xdr:cNvPr id="26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864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2635</xdr:row>
      <xdr:rowOff>0</xdr:rowOff>
    </xdr:from>
    <xdr:to>
      <xdr:col>1</xdr:col>
      <xdr:colOff>152400</xdr:colOff>
      <xdr:row>2635</xdr:row>
      <xdr:rowOff>133350</xdr:rowOff>
    </xdr:to>
    <xdr:pic>
      <xdr:nvPicPr>
        <xdr:cNvPr id="26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881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2636</xdr:row>
      <xdr:rowOff>0</xdr:rowOff>
    </xdr:from>
    <xdr:to>
      <xdr:col>1</xdr:col>
      <xdr:colOff>152400</xdr:colOff>
      <xdr:row>2636</xdr:row>
      <xdr:rowOff>133350</xdr:rowOff>
    </xdr:to>
    <xdr:pic>
      <xdr:nvPicPr>
        <xdr:cNvPr id="26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898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2637</xdr:row>
      <xdr:rowOff>0</xdr:rowOff>
    </xdr:from>
    <xdr:to>
      <xdr:col>1</xdr:col>
      <xdr:colOff>152400</xdr:colOff>
      <xdr:row>2637</xdr:row>
      <xdr:rowOff>133350</xdr:rowOff>
    </xdr:to>
    <xdr:pic>
      <xdr:nvPicPr>
        <xdr:cNvPr id="26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916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2638</xdr:row>
      <xdr:rowOff>0</xdr:rowOff>
    </xdr:from>
    <xdr:to>
      <xdr:col>1</xdr:col>
      <xdr:colOff>152400</xdr:colOff>
      <xdr:row>2638</xdr:row>
      <xdr:rowOff>133350</xdr:rowOff>
    </xdr:to>
    <xdr:pic>
      <xdr:nvPicPr>
        <xdr:cNvPr id="26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933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2639</xdr:row>
      <xdr:rowOff>0</xdr:rowOff>
    </xdr:from>
    <xdr:to>
      <xdr:col>1</xdr:col>
      <xdr:colOff>152400</xdr:colOff>
      <xdr:row>2639</xdr:row>
      <xdr:rowOff>133350</xdr:rowOff>
    </xdr:to>
    <xdr:pic>
      <xdr:nvPicPr>
        <xdr:cNvPr id="26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950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2640</xdr:row>
      <xdr:rowOff>0</xdr:rowOff>
    </xdr:from>
    <xdr:to>
      <xdr:col>1</xdr:col>
      <xdr:colOff>152400</xdr:colOff>
      <xdr:row>2640</xdr:row>
      <xdr:rowOff>133350</xdr:rowOff>
    </xdr:to>
    <xdr:pic>
      <xdr:nvPicPr>
        <xdr:cNvPr id="26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967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2641</xdr:row>
      <xdr:rowOff>0</xdr:rowOff>
    </xdr:from>
    <xdr:to>
      <xdr:col>1</xdr:col>
      <xdr:colOff>152400</xdr:colOff>
      <xdr:row>2641</xdr:row>
      <xdr:rowOff>133350</xdr:rowOff>
    </xdr:to>
    <xdr:pic>
      <xdr:nvPicPr>
        <xdr:cNvPr id="26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4984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2642</xdr:row>
      <xdr:rowOff>0</xdr:rowOff>
    </xdr:from>
    <xdr:to>
      <xdr:col>1</xdr:col>
      <xdr:colOff>152400</xdr:colOff>
      <xdr:row>2642</xdr:row>
      <xdr:rowOff>133350</xdr:rowOff>
    </xdr:to>
    <xdr:pic>
      <xdr:nvPicPr>
        <xdr:cNvPr id="26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001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2643</xdr:row>
      <xdr:rowOff>0</xdr:rowOff>
    </xdr:from>
    <xdr:to>
      <xdr:col>1</xdr:col>
      <xdr:colOff>152400</xdr:colOff>
      <xdr:row>2643</xdr:row>
      <xdr:rowOff>133350</xdr:rowOff>
    </xdr:to>
    <xdr:pic>
      <xdr:nvPicPr>
        <xdr:cNvPr id="26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018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2644</xdr:row>
      <xdr:rowOff>0</xdr:rowOff>
    </xdr:from>
    <xdr:to>
      <xdr:col>1</xdr:col>
      <xdr:colOff>152400</xdr:colOff>
      <xdr:row>2644</xdr:row>
      <xdr:rowOff>133350</xdr:rowOff>
    </xdr:to>
    <xdr:pic>
      <xdr:nvPicPr>
        <xdr:cNvPr id="26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036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2645</xdr:row>
      <xdr:rowOff>0</xdr:rowOff>
    </xdr:from>
    <xdr:to>
      <xdr:col>1</xdr:col>
      <xdr:colOff>152400</xdr:colOff>
      <xdr:row>2645</xdr:row>
      <xdr:rowOff>133350</xdr:rowOff>
    </xdr:to>
    <xdr:pic>
      <xdr:nvPicPr>
        <xdr:cNvPr id="26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053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2646</xdr:row>
      <xdr:rowOff>0</xdr:rowOff>
    </xdr:from>
    <xdr:to>
      <xdr:col>1</xdr:col>
      <xdr:colOff>152400</xdr:colOff>
      <xdr:row>2646</xdr:row>
      <xdr:rowOff>133350</xdr:rowOff>
    </xdr:to>
    <xdr:pic>
      <xdr:nvPicPr>
        <xdr:cNvPr id="26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070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2647</xdr:row>
      <xdr:rowOff>0</xdr:rowOff>
    </xdr:from>
    <xdr:to>
      <xdr:col>1</xdr:col>
      <xdr:colOff>152400</xdr:colOff>
      <xdr:row>2647</xdr:row>
      <xdr:rowOff>133350</xdr:rowOff>
    </xdr:to>
    <xdr:pic>
      <xdr:nvPicPr>
        <xdr:cNvPr id="26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087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2648</xdr:row>
      <xdr:rowOff>0</xdr:rowOff>
    </xdr:from>
    <xdr:to>
      <xdr:col>1</xdr:col>
      <xdr:colOff>152400</xdr:colOff>
      <xdr:row>2648</xdr:row>
      <xdr:rowOff>133350</xdr:rowOff>
    </xdr:to>
    <xdr:pic>
      <xdr:nvPicPr>
        <xdr:cNvPr id="26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104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2649</xdr:row>
      <xdr:rowOff>0</xdr:rowOff>
    </xdr:from>
    <xdr:to>
      <xdr:col>1</xdr:col>
      <xdr:colOff>152400</xdr:colOff>
      <xdr:row>2649</xdr:row>
      <xdr:rowOff>133350</xdr:rowOff>
    </xdr:to>
    <xdr:pic>
      <xdr:nvPicPr>
        <xdr:cNvPr id="26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121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2650</xdr:row>
      <xdr:rowOff>0</xdr:rowOff>
    </xdr:from>
    <xdr:to>
      <xdr:col>1</xdr:col>
      <xdr:colOff>152400</xdr:colOff>
      <xdr:row>2650</xdr:row>
      <xdr:rowOff>133350</xdr:rowOff>
    </xdr:to>
    <xdr:pic>
      <xdr:nvPicPr>
        <xdr:cNvPr id="26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138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2651</xdr:row>
      <xdr:rowOff>0</xdr:rowOff>
    </xdr:from>
    <xdr:to>
      <xdr:col>1</xdr:col>
      <xdr:colOff>152400</xdr:colOff>
      <xdr:row>2651</xdr:row>
      <xdr:rowOff>133350</xdr:rowOff>
    </xdr:to>
    <xdr:pic>
      <xdr:nvPicPr>
        <xdr:cNvPr id="26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156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2652</xdr:row>
      <xdr:rowOff>0</xdr:rowOff>
    </xdr:from>
    <xdr:to>
      <xdr:col>1</xdr:col>
      <xdr:colOff>152400</xdr:colOff>
      <xdr:row>2652</xdr:row>
      <xdr:rowOff>133350</xdr:rowOff>
    </xdr:to>
    <xdr:pic>
      <xdr:nvPicPr>
        <xdr:cNvPr id="26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173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2653</xdr:row>
      <xdr:rowOff>0</xdr:rowOff>
    </xdr:from>
    <xdr:to>
      <xdr:col>1</xdr:col>
      <xdr:colOff>152400</xdr:colOff>
      <xdr:row>2653</xdr:row>
      <xdr:rowOff>133350</xdr:rowOff>
    </xdr:to>
    <xdr:pic>
      <xdr:nvPicPr>
        <xdr:cNvPr id="26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190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2654</xdr:row>
      <xdr:rowOff>0</xdr:rowOff>
    </xdr:from>
    <xdr:to>
      <xdr:col>1</xdr:col>
      <xdr:colOff>152400</xdr:colOff>
      <xdr:row>2654</xdr:row>
      <xdr:rowOff>133350</xdr:rowOff>
    </xdr:to>
    <xdr:pic>
      <xdr:nvPicPr>
        <xdr:cNvPr id="26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207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2655</xdr:row>
      <xdr:rowOff>0</xdr:rowOff>
    </xdr:from>
    <xdr:to>
      <xdr:col>1</xdr:col>
      <xdr:colOff>152400</xdr:colOff>
      <xdr:row>2655</xdr:row>
      <xdr:rowOff>133350</xdr:rowOff>
    </xdr:to>
    <xdr:pic>
      <xdr:nvPicPr>
        <xdr:cNvPr id="26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224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2656</xdr:row>
      <xdr:rowOff>0</xdr:rowOff>
    </xdr:from>
    <xdr:to>
      <xdr:col>1</xdr:col>
      <xdr:colOff>152400</xdr:colOff>
      <xdr:row>2656</xdr:row>
      <xdr:rowOff>133350</xdr:rowOff>
    </xdr:to>
    <xdr:pic>
      <xdr:nvPicPr>
        <xdr:cNvPr id="26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241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2657</xdr:row>
      <xdr:rowOff>0</xdr:rowOff>
    </xdr:from>
    <xdr:to>
      <xdr:col>1</xdr:col>
      <xdr:colOff>152400</xdr:colOff>
      <xdr:row>2657</xdr:row>
      <xdr:rowOff>133350</xdr:rowOff>
    </xdr:to>
    <xdr:pic>
      <xdr:nvPicPr>
        <xdr:cNvPr id="26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258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2658</xdr:row>
      <xdr:rowOff>0</xdr:rowOff>
    </xdr:from>
    <xdr:to>
      <xdr:col>1</xdr:col>
      <xdr:colOff>152400</xdr:colOff>
      <xdr:row>2658</xdr:row>
      <xdr:rowOff>133350</xdr:rowOff>
    </xdr:to>
    <xdr:pic>
      <xdr:nvPicPr>
        <xdr:cNvPr id="26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276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2659</xdr:row>
      <xdr:rowOff>0</xdr:rowOff>
    </xdr:from>
    <xdr:to>
      <xdr:col>1</xdr:col>
      <xdr:colOff>152400</xdr:colOff>
      <xdr:row>2659</xdr:row>
      <xdr:rowOff>133350</xdr:rowOff>
    </xdr:to>
    <xdr:pic>
      <xdr:nvPicPr>
        <xdr:cNvPr id="26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293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2660</xdr:row>
      <xdr:rowOff>0</xdr:rowOff>
    </xdr:from>
    <xdr:to>
      <xdr:col>1</xdr:col>
      <xdr:colOff>152400</xdr:colOff>
      <xdr:row>2660</xdr:row>
      <xdr:rowOff>133350</xdr:rowOff>
    </xdr:to>
    <xdr:pic>
      <xdr:nvPicPr>
        <xdr:cNvPr id="26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310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2661</xdr:row>
      <xdr:rowOff>0</xdr:rowOff>
    </xdr:from>
    <xdr:to>
      <xdr:col>1</xdr:col>
      <xdr:colOff>152400</xdr:colOff>
      <xdr:row>2661</xdr:row>
      <xdr:rowOff>133350</xdr:rowOff>
    </xdr:to>
    <xdr:pic>
      <xdr:nvPicPr>
        <xdr:cNvPr id="26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327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2662</xdr:row>
      <xdr:rowOff>0</xdr:rowOff>
    </xdr:from>
    <xdr:to>
      <xdr:col>1</xdr:col>
      <xdr:colOff>152400</xdr:colOff>
      <xdr:row>2662</xdr:row>
      <xdr:rowOff>133350</xdr:rowOff>
    </xdr:to>
    <xdr:pic>
      <xdr:nvPicPr>
        <xdr:cNvPr id="26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344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2663</xdr:row>
      <xdr:rowOff>0</xdr:rowOff>
    </xdr:from>
    <xdr:to>
      <xdr:col>1</xdr:col>
      <xdr:colOff>152400</xdr:colOff>
      <xdr:row>2663</xdr:row>
      <xdr:rowOff>133350</xdr:rowOff>
    </xdr:to>
    <xdr:pic>
      <xdr:nvPicPr>
        <xdr:cNvPr id="26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361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2664</xdr:row>
      <xdr:rowOff>0</xdr:rowOff>
    </xdr:from>
    <xdr:to>
      <xdr:col>1</xdr:col>
      <xdr:colOff>152400</xdr:colOff>
      <xdr:row>2664</xdr:row>
      <xdr:rowOff>133350</xdr:rowOff>
    </xdr:to>
    <xdr:pic>
      <xdr:nvPicPr>
        <xdr:cNvPr id="26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379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2665</xdr:row>
      <xdr:rowOff>0</xdr:rowOff>
    </xdr:from>
    <xdr:to>
      <xdr:col>1</xdr:col>
      <xdr:colOff>152400</xdr:colOff>
      <xdr:row>2665</xdr:row>
      <xdr:rowOff>133350</xdr:rowOff>
    </xdr:to>
    <xdr:pic>
      <xdr:nvPicPr>
        <xdr:cNvPr id="26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396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2666</xdr:row>
      <xdr:rowOff>0</xdr:rowOff>
    </xdr:from>
    <xdr:to>
      <xdr:col>1</xdr:col>
      <xdr:colOff>152400</xdr:colOff>
      <xdr:row>2666</xdr:row>
      <xdr:rowOff>133350</xdr:rowOff>
    </xdr:to>
    <xdr:pic>
      <xdr:nvPicPr>
        <xdr:cNvPr id="26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413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2667</xdr:row>
      <xdr:rowOff>0</xdr:rowOff>
    </xdr:from>
    <xdr:to>
      <xdr:col>1</xdr:col>
      <xdr:colOff>152400</xdr:colOff>
      <xdr:row>2667</xdr:row>
      <xdr:rowOff>133350</xdr:rowOff>
    </xdr:to>
    <xdr:pic>
      <xdr:nvPicPr>
        <xdr:cNvPr id="26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430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2668</xdr:row>
      <xdr:rowOff>0</xdr:rowOff>
    </xdr:from>
    <xdr:to>
      <xdr:col>1</xdr:col>
      <xdr:colOff>152400</xdr:colOff>
      <xdr:row>2668</xdr:row>
      <xdr:rowOff>133350</xdr:rowOff>
    </xdr:to>
    <xdr:pic>
      <xdr:nvPicPr>
        <xdr:cNvPr id="26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447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2669</xdr:row>
      <xdr:rowOff>0</xdr:rowOff>
    </xdr:from>
    <xdr:to>
      <xdr:col>1</xdr:col>
      <xdr:colOff>152400</xdr:colOff>
      <xdr:row>2669</xdr:row>
      <xdr:rowOff>133350</xdr:rowOff>
    </xdr:to>
    <xdr:pic>
      <xdr:nvPicPr>
        <xdr:cNvPr id="26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464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2670</xdr:row>
      <xdr:rowOff>0</xdr:rowOff>
    </xdr:from>
    <xdr:to>
      <xdr:col>1</xdr:col>
      <xdr:colOff>152400</xdr:colOff>
      <xdr:row>2670</xdr:row>
      <xdr:rowOff>133350</xdr:rowOff>
    </xdr:to>
    <xdr:pic>
      <xdr:nvPicPr>
        <xdr:cNvPr id="26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481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2671</xdr:row>
      <xdr:rowOff>0</xdr:rowOff>
    </xdr:from>
    <xdr:to>
      <xdr:col>1</xdr:col>
      <xdr:colOff>152400</xdr:colOff>
      <xdr:row>2671</xdr:row>
      <xdr:rowOff>133350</xdr:rowOff>
    </xdr:to>
    <xdr:pic>
      <xdr:nvPicPr>
        <xdr:cNvPr id="26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499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2672</xdr:row>
      <xdr:rowOff>0</xdr:rowOff>
    </xdr:from>
    <xdr:to>
      <xdr:col>1</xdr:col>
      <xdr:colOff>152400</xdr:colOff>
      <xdr:row>2672</xdr:row>
      <xdr:rowOff>133350</xdr:rowOff>
    </xdr:to>
    <xdr:pic>
      <xdr:nvPicPr>
        <xdr:cNvPr id="26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516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2673</xdr:row>
      <xdr:rowOff>0</xdr:rowOff>
    </xdr:from>
    <xdr:to>
      <xdr:col>1</xdr:col>
      <xdr:colOff>152400</xdr:colOff>
      <xdr:row>2673</xdr:row>
      <xdr:rowOff>133350</xdr:rowOff>
    </xdr:to>
    <xdr:pic>
      <xdr:nvPicPr>
        <xdr:cNvPr id="26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533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2674</xdr:row>
      <xdr:rowOff>0</xdr:rowOff>
    </xdr:from>
    <xdr:to>
      <xdr:col>1</xdr:col>
      <xdr:colOff>152400</xdr:colOff>
      <xdr:row>2674</xdr:row>
      <xdr:rowOff>133350</xdr:rowOff>
    </xdr:to>
    <xdr:pic>
      <xdr:nvPicPr>
        <xdr:cNvPr id="26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550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2675</xdr:row>
      <xdr:rowOff>0</xdr:rowOff>
    </xdr:from>
    <xdr:to>
      <xdr:col>1</xdr:col>
      <xdr:colOff>152400</xdr:colOff>
      <xdr:row>2675</xdr:row>
      <xdr:rowOff>133350</xdr:rowOff>
    </xdr:to>
    <xdr:pic>
      <xdr:nvPicPr>
        <xdr:cNvPr id="26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567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2676</xdr:row>
      <xdr:rowOff>0</xdr:rowOff>
    </xdr:from>
    <xdr:to>
      <xdr:col>1</xdr:col>
      <xdr:colOff>152400</xdr:colOff>
      <xdr:row>2676</xdr:row>
      <xdr:rowOff>133350</xdr:rowOff>
    </xdr:to>
    <xdr:pic>
      <xdr:nvPicPr>
        <xdr:cNvPr id="26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584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2677</xdr:row>
      <xdr:rowOff>0</xdr:rowOff>
    </xdr:from>
    <xdr:to>
      <xdr:col>1</xdr:col>
      <xdr:colOff>152400</xdr:colOff>
      <xdr:row>2677</xdr:row>
      <xdr:rowOff>133350</xdr:rowOff>
    </xdr:to>
    <xdr:pic>
      <xdr:nvPicPr>
        <xdr:cNvPr id="26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601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2678</xdr:row>
      <xdr:rowOff>0</xdr:rowOff>
    </xdr:from>
    <xdr:to>
      <xdr:col>1</xdr:col>
      <xdr:colOff>152400</xdr:colOff>
      <xdr:row>2678</xdr:row>
      <xdr:rowOff>133350</xdr:rowOff>
    </xdr:to>
    <xdr:pic>
      <xdr:nvPicPr>
        <xdr:cNvPr id="26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619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2679</xdr:row>
      <xdr:rowOff>0</xdr:rowOff>
    </xdr:from>
    <xdr:to>
      <xdr:col>1</xdr:col>
      <xdr:colOff>152400</xdr:colOff>
      <xdr:row>2679</xdr:row>
      <xdr:rowOff>133350</xdr:rowOff>
    </xdr:to>
    <xdr:pic>
      <xdr:nvPicPr>
        <xdr:cNvPr id="26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636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2680</xdr:row>
      <xdr:rowOff>0</xdr:rowOff>
    </xdr:from>
    <xdr:to>
      <xdr:col>1</xdr:col>
      <xdr:colOff>152400</xdr:colOff>
      <xdr:row>2680</xdr:row>
      <xdr:rowOff>133350</xdr:rowOff>
    </xdr:to>
    <xdr:pic>
      <xdr:nvPicPr>
        <xdr:cNvPr id="26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653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2681</xdr:row>
      <xdr:rowOff>0</xdr:rowOff>
    </xdr:from>
    <xdr:to>
      <xdr:col>1</xdr:col>
      <xdr:colOff>152400</xdr:colOff>
      <xdr:row>2681</xdr:row>
      <xdr:rowOff>133350</xdr:rowOff>
    </xdr:to>
    <xdr:pic>
      <xdr:nvPicPr>
        <xdr:cNvPr id="26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670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2682</xdr:row>
      <xdr:rowOff>0</xdr:rowOff>
    </xdr:from>
    <xdr:to>
      <xdr:col>1</xdr:col>
      <xdr:colOff>152400</xdr:colOff>
      <xdr:row>2682</xdr:row>
      <xdr:rowOff>133350</xdr:rowOff>
    </xdr:to>
    <xdr:pic>
      <xdr:nvPicPr>
        <xdr:cNvPr id="26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687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2683</xdr:row>
      <xdr:rowOff>0</xdr:rowOff>
    </xdr:from>
    <xdr:to>
      <xdr:col>1</xdr:col>
      <xdr:colOff>152400</xdr:colOff>
      <xdr:row>2683</xdr:row>
      <xdr:rowOff>133350</xdr:rowOff>
    </xdr:to>
    <xdr:pic>
      <xdr:nvPicPr>
        <xdr:cNvPr id="26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704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2684</xdr:row>
      <xdr:rowOff>0</xdr:rowOff>
    </xdr:from>
    <xdr:to>
      <xdr:col>1</xdr:col>
      <xdr:colOff>152400</xdr:colOff>
      <xdr:row>2684</xdr:row>
      <xdr:rowOff>133350</xdr:rowOff>
    </xdr:to>
    <xdr:pic>
      <xdr:nvPicPr>
        <xdr:cNvPr id="26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721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2685</xdr:row>
      <xdr:rowOff>0</xdr:rowOff>
    </xdr:from>
    <xdr:to>
      <xdr:col>1</xdr:col>
      <xdr:colOff>152400</xdr:colOff>
      <xdr:row>2685</xdr:row>
      <xdr:rowOff>133350</xdr:rowOff>
    </xdr:to>
    <xdr:pic>
      <xdr:nvPicPr>
        <xdr:cNvPr id="26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739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2686</xdr:row>
      <xdr:rowOff>0</xdr:rowOff>
    </xdr:from>
    <xdr:to>
      <xdr:col>1</xdr:col>
      <xdr:colOff>152400</xdr:colOff>
      <xdr:row>2686</xdr:row>
      <xdr:rowOff>133350</xdr:rowOff>
    </xdr:to>
    <xdr:pic>
      <xdr:nvPicPr>
        <xdr:cNvPr id="26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756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2687</xdr:row>
      <xdr:rowOff>0</xdr:rowOff>
    </xdr:from>
    <xdr:to>
      <xdr:col>1</xdr:col>
      <xdr:colOff>152400</xdr:colOff>
      <xdr:row>2687</xdr:row>
      <xdr:rowOff>133350</xdr:rowOff>
    </xdr:to>
    <xdr:pic>
      <xdr:nvPicPr>
        <xdr:cNvPr id="26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773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2688</xdr:row>
      <xdr:rowOff>0</xdr:rowOff>
    </xdr:from>
    <xdr:to>
      <xdr:col>1</xdr:col>
      <xdr:colOff>152400</xdr:colOff>
      <xdr:row>2688</xdr:row>
      <xdr:rowOff>133350</xdr:rowOff>
    </xdr:to>
    <xdr:pic>
      <xdr:nvPicPr>
        <xdr:cNvPr id="26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790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2689</xdr:row>
      <xdr:rowOff>0</xdr:rowOff>
    </xdr:from>
    <xdr:to>
      <xdr:col>1</xdr:col>
      <xdr:colOff>152400</xdr:colOff>
      <xdr:row>2689</xdr:row>
      <xdr:rowOff>133350</xdr:rowOff>
    </xdr:to>
    <xdr:pic>
      <xdr:nvPicPr>
        <xdr:cNvPr id="26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807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2690</xdr:row>
      <xdr:rowOff>0</xdr:rowOff>
    </xdr:from>
    <xdr:to>
      <xdr:col>1</xdr:col>
      <xdr:colOff>152400</xdr:colOff>
      <xdr:row>2690</xdr:row>
      <xdr:rowOff>133350</xdr:rowOff>
    </xdr:to>
    <xdr:pic>
      <xdr:nvPicPr>
        <xdr:cNvPr id="26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824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2691</xdr:row>
      <xdr:rowOff>0</xdr:rowOff>
    </xdr:from>
    <xdr:to>
      <xdr:col>1</xdr:col>
      <xdr:colOff>152400</xdr:colOff>
      <xdr:row>2691</xdr:row>
      <xdr:rowOff>133350</xdr:rowOff>
    </xdr:to>
    <xdr:pic>
      <xdr:nvPicPr>
        <xdr:cNvPr id="26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841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2692</xdr:row>
      <xdr:rowOff>0</xdr:rowOff>
    </xdr:from>
    <xdr:to>
      <xdr:col>1</xdr:col>
      <xdr:colOff>152400</xdr:colOff>
      <xdr:row>2692</xdr:row>
      <xdr:rowOff>133350</xdr:rowOff>
    </xdr:to>
    <xdr:pic>
      <xdr:nvPicPr>
        <xdr:cNvPr id="26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859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2693</xdr:row>
      <xdr:rowOff>0</xdr:rowOff>
    </xdr:from>
    <xdr:to>
      <xdr:col>1</xdr:col>
      <xdr:colOff>152400</xdr:colOff>
      <xdr:row>2693</xdr:row>
      <xdr:rowOff>133350</xdr:rowOff>
    </xdr:to>
    <xdr:pic>
      <xdr:nvPicPr>
        <xdr:cNvPr id="26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876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2694</xdr:row>
      <xdr:rowOff>0</xdr:rowOff>
    </xdr:from>
    <xdr:to>
      <xdr:col>1</xdr:col>
      <xdr:colOff>152400</xdr:colOff>
      <xdr:row>2694</xdr:row>
      <xdr:rowOff>133350</xdr:rowOff>
    </xdr:to>
    <xdr:pic>
      <xdr:nvPicPr>
        <xdr:cNvPr id="26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893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2695</xdr:row>
      <xdr:rowOff>0</xdr:rowOff>
    </xdr:from>
    <xdr:to>
      <xdr:col>1</xdr:col>
      <xdr:colOff>152400</xdr:colOff>
      <xdr:row>2695</xdr:row>
      <xdr:rowOff>133350</xdr:rowOff>
    </xdr:to>
    <xdr:pic>
      <xdr:nvPicPr>
        <xdr:cNvPr id="26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910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2696</xdr:row>
      <xdr:rowOff>0</xdr:rowOff>
    </xdr:from>
    <xdr:to>
      <xdr:col>1</xdr:col>
      <xdr:colOff>152400</xdr:colOff>
      <xdr:row>2696</xdr:row>
      <xdr:rowOff>133350</xdr:rowOff>
    </xdr:to>
    <xdr:pic>
      <xdr:nvPicPr>
        <xdr:cNvPr id="26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927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2697</xdr:row>
      <xdr:rowOff>0</xdr:rowOff>
    </xdr:from>
    <xdr:to>
      <xdr:col>1</xdr:col>
      <xdr:colOff>152400</xdr:colOff>
      <xdr:row>2697</xdr:row>
      <xdr:rowOff>133350</xdr:rowOff>
    </xdr:to>
    <xdr:pic>
      <xdr:nvPicPr>
        <xdr:cNvPr id="26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944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2698</xdr:row>
      <xdr:rowOff>0</xdr:rowOff>
    </xdr:from>
    <xdr:to>
      <xdr:col>1</xdr:col>
      <xdr:colOff>152400</xdr:colOff>
      <xdr:row>2698</xdr:row>
      <xdr:rowOff>133350</xdr:rowOff>
    </xdr:to>
    <xdr:pic>
      <xdr:nvPicPr>
        <xdr:cNvPr id="26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961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2699</xdr:row>
      <xdr:rowOff>0</xdr:rowOff>
    </xdr:from>
    <xdr:to>
      <xdr:col>1</xdr:col>
      <xdr:colOff>152400</xdr:colOff>
      <xdr:row>2699</xdr:row>
      <xdr:rowOff>133350</xdr:rowOff>
    </xdr:to>
    <xdr:pic>
      <xdr:nvPicPr>
        <xdr:cNvPr id="27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979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2700</xdr:row>
      <xdr:rowOff>0</xdr:rowOff>
    </xdr:from>
    <xdr:to>
      <xdr:col>1</xdr:col>
      <xdr:colOff>152400</xdr:colOff>
      <xdr:row>2700</xdr:row>
      <xdr:rowOff>133350</xdr:rowOff>
    </xdr:to>
    <xdr:pic>
      <xdr:nvPicPr>
        <xdr:cNvPr id="27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5996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2701</xdr:row>
      <xdr:rowOff>0</xdr:rowOff>
    </xdr:from>
    <xdr:to>
      <xdr:col>1</xdr:col>
      <xdr:colOff>152400</xdr:colOff>
      <xdr:row>2701</xdr:row>
      <xdr:rowOff>133350</xdr:rowOff>
    </xdr:to>
    <xdr:pic>
      <xdr:nvPicPr>
        <xdr:cNvPr id="27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013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2702</xdr:row>
      <xdr:rowOff>0</xdr:rowOff>
    </xdr:from>
    <xdr:to>
      <xdr:col>1</xdr:col>
      <xdr:colOff>152400</xdr:colOff>
      <xdr:row>2702</xdr:row>
      <xdr:rowOff>133350</xdr:rowOff>
    </xdr:to>
    <xdr:pic>
      <xdr:nvPicPr>
        <xdr:cNvPr id="27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030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2703</xdr:row>
      <xdr:rowOff>0</xdr:rowOff>
    </xdr:from>
    <xdr:to>
      <xdr:col>1</xdr:col>
      <xdr:colOff>152400</xdr:colOff>
      <xdr:row>2703</xdr:row>
      <xdr:rowOff>133350</xdr:rowOff>
    </xdr:to>
    <xdr:pic>
      <xdr:nvPicPr>
        <xdr:cNvPr id="27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047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2704</xdr:row>
      <xdr:rowOff>0</xdr:rowOff>
    </xdr:from>
    <xdr:to>
      <xdr:col>1</xdr:col>
      <xdr:colOff>152400</xdr:colOff>
      <xdr:row>2704</xdr:row>
      <xdr:rowOff>133350</xdr:rowOff>
    </xdr:to>
    <xdr:pic>
      <xdr:nvPicPr>
        <xdr:cNvPr id="27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064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2705</xdr:row>
      <xdr:rowOff>0</xdr:rowOff>
    </xdr:from>
    <xdr:to>
      <xdr:col>1</xdr:col>
      <xdr:colOff>152400</xdr:colOff>
      <xdr:row>2705</xdr:row>
      <xdr:rowOff>133350</xdr:rowOff>
    </xdr:to>
    <xdr:pic>
      <xdr:nvPicPr>
        <xdr:cNvPr id="27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081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2706</xdr:row>
      <xdr:rowOff>0</xdr:rowOff>
    </xdr:from>
    <xdr:to>
      <xdr:col>1</xdr:col>
      <xdr:colOff>152400</xdr:colOff>
      <xdr:row>2706</xdr:row>
      <xdr:rowOff>133350</xdr:rowOff>
    </xdr:to>
    <xdr:pic>
      <xdr:nvPicPr>
        <xdr:cNvPr id="27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099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2707</xdr:row>
      <xdr:rowOff>0</xdr:rowOff>
    </xdr:from>
    <xdr:to>
      <xdr:col>1</xdr:col>
      <xdr:colOff>152400</xdr:colOff>
      <xdr:row>2707</xdr:row>
      <xdr:rowOff>133350</xdr:rowOff>
    </xdr:to>
    <xdr:pic>
      <xdr:nvPicPr>
        <xdr:cNvPr id="27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116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2708</xdr:row>
      <xdr:rowOff>0</xdr:rowOff>
    </xdr:from>
    <xdr:to>
      <xdr:col>1</xdr:col>
      <xdr:colOff>152400</xdr:colOff>
      <xdr:row>2708</xdr:row>
      <xdr:rowOff>133350</xdr:rowOff>
    </xdr:to>
    <xdr:pic>
      <xdr:nvPicPr>
        <xdr:cNvPr id="27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133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2709</xdr:row>
      <xdr:rowOff>0</xdr:rowOff>
    </xdr:from>
    <xdr:to>
      <xdr:col>1</xdr:col>
      <xdr:colOff>152400</xdr:colOff>
      <xdr:row>2709</xdr:row>
      <xdr:rowOff>133350</xdr:rowOff>
    </xdr:to>
    <xdr:pic>
      <xdr:nvPicPr>
        <xdr:cNvPr id="27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150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2710</xdr:row>
      <xdr:rowOff>0</xdr:rowOff>
    </xdr:from>
    <xdr:to>
      <xdr:col>1</xdr:col>
      <xdr:colOff>152400</xdr:colOff>
      <xdr:row>2710</xdr:row>
      <xdr:rowOff>133350</xdr:rowOff>
    </xdr:to>
    <xdr:pic>
      <xdr:nvPicPr>
        <xdr:cNvPr id="27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167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2711</xdr:row>
      <xdr:rowOff>0</xdr:rowOff>
    </xdr:from>
    <xdr:to>
      <xdr:col>1</xdr:col>
      <xdr:colOff>152400</xdr:colOff>
      <xdr:row>2711</xdr:row>
      <xdr:rowOff>133350</xdr:rowOff>
    </xdr:to>
    <xdr:pic>
      <xdr:nvPicPr>
        <xdr:cNvPr id="27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184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2712</xdr:row>
      <xdr:rowOff>0</xdr:rowOff>
    </xdr:from>
    <xdr:to>
      <xdr:col>1</xdr:col>
      <xdr:colOff>152400</xdr:colOff>
      <xdr:row>2712</xdr:row>
      <xdr:rowOff>133350</xdr:rowOff>
    </xdr:to>
    <xdr:pic>
      <xdr:nvPicPr>
        <xdr:cNvPr id="27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201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2713</xdr:row>
      <xdr:rowOff>0</xdr:rowOff>
    </xdr:from>
    <xdr:to>
      <xdr:col>1</xdr:col>
      <xdr:colOff>152400</xdr:colOff>
      <xdr:row>2713</xdr:row>
      <xdr:rowOff>133350</xdr:rowOff>
    </xdr:to>
    <xdr:pic>
      <xdr:nvPicPr>
        <xdr:cNvPr id="27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219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2714</xdr:row>
      <xdr:rowOff>0</xdr:rowOff>
    </xdr:from>
    <xdr:to>
      <xdr:col>1</xdr:col>
      <xdr:colOff>152400</xdr:colOff>
      <xdr:row>2714</xdr:row>
      <xdr:rowOff>133350</xdr:rowOff>
    </xdr:to>
    <xdr:pic>
      <xdr:nvPicPr>
        <xdr:cNvPr id="27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236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2715</xdr:row>
      <xdr:rowOff>0</xdr:rowOff>
    </xdr:from>
    <xdr:to>
      <xdr:col>1</xdr:col>
      <xdr:colOff>152400</xdr:colOff>
      <xdr:row>2715</xdr:row>
      <xdr:rowOff>133350</xdr:rowOff>
    </xdr:to>
    <xdr:pic>
      <xdr:nvPicPr>
        <xdr:cNvPr id="27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253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2716</xdr:row>
      <xdr:rowOff>0</xdr:rowOff>
    </xdr:from>
    <xdr:to>
      <xdr:col>1</xdr:col>
      <xdr:colOff>152400</xdr:colOff>
      <xdr:row>2716</xdr:row>
      <xdr:rowOff>133350</xdr:rowOff>
    </xdr:to>
    <xdr:pic>
      <xdr:nvPicPr>
        <xdr:cNvPr id="27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270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2717</xdr:row>
      <xdr:rowOff>0</xdr:rowOff>
    </xdr:from>
    <xdr:to>
      <xdr:col>1</xdr:col>
      <xdr:colOff>152400</xdr:colOff>
      <xdr:row>2717</xdr:row>
      <xdr:rowOff>133350</xdr:rowOff>
    </xdr:to>
    <xdr:pic>
      <xdr:nvPicPr>
        <xdr:cNvPr id="27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287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2718</xdr:row>
      <xdr:rowOff>0</xdr:rowOff>
    </xdr:from>
    <xdr:to>
      <xdr:col>1</xdr:col>
      <xdr:colOff>152400</xdr:colOff>
      <xdr:row>2718</xdr:row>
      <xdr:rowOff>133350</xdr:rowOff>
    </xdr:to>
    <xdr:pic>
      <xdr:nvPicPr>
        <xdr:cNvPr id="27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304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2719</xdr:row>
      <xdr:rowOff>0</xdr:rowOff>
    </xdr:from>
    <xdr:to>
      <xdr:col>1</xdr:col>
      <xdr:colOff>152400</xdr:colOff>
      <xdr:row>2719</xdr:row>
      <xdr:rowOff>133350</xdr:rowOff>
    </xdr:to>
    <xdr:pic>
      <xdr:nvPicPr>
        <xdr:cNvPr id="27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321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2720</xdr:row>
      <xdr:rowOff>0</xdr:rowOff>
    </xdr:from>
    <xdr:to>
      <xdr:col>1</xdr:col>
      <xdr:colOff>152400</xdr:colOff>
      <xdr:row>2720</xdr:row>
      <xdr:rowOff>133350</xdr:rowOff>
    </xdr:to>
    <xdr:pic>
      <xdr:nvPicPr>
        <xdr:cNvPr id="27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339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2721</xdr:row>
      <xdr:rowOff>0</xdr:rowOff>
    </xdr:from>
    <xdr:to>
      <xdr:col>1</xdr:col>
      <xdr:colOff>152400</xdr:colOff>
      <xdr:row>2721</xdr:row>
      <xdr:rowOff>133350</xdr:rowOff>
    </xdr:to>
    <xdr:pic>
      <xdr:nvPicPr>
        <xdr:cNvPr id="27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356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2722</xdr:row>
      <xdr:rowOff>0</xdr:rowOff>
    </xdr:from>
    <xdr:to>
      <xdr:col>1</xdr:col>
      <xdr:colOff>152400</xdr:colOff>
      <xdr:row>2722</xdr:row>
      <xdr:rowOff>133350</xdr:rowOff>
    </xdr:to>
    <xdr:pic>
      <xdr:nvPicPr>
        <xdr:cNvPr id="27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373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2723</xdr:row>
      <xdr:rowOff>0</xdr:rowOff>
    </xdr:from>
    <xdr:to>
      <xdr:col>1</xdr:col>
      <xdr:colOff>152400</xdr:colOff>
      <xdr:row>2723</xdr:row>
      <xdr:rowOff>133350</xdr:rowOff>
    </xdr:to>
    <xdr:pic>
      <xdr:nvPicPr>
        <xdr:cNvPr id="27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390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2724</xdr:row>
      <xdr:rowOff>0</xdr:rowOff>
    </xdr:from>
    <xdr:to>
      <xdr:col>1</xdr:col>
      <xdr:colOff>152400</xdr:colOff>
      <xdr:row>2724</xdr:row>
      <xdr:rowOff>133350</xdr:rowOff>
    </xdr:to>
    <xdr:pic>
      <xdr:nvPicPr>
        <xdr:cNvPr id="27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407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2725</xdr:row>
      <xdr:rowOff>0</xdr:rowOff>
    </xdr:from>
    <xdr:to>
      <xdr:col>1</xdr:col>
      <xdr:colOff>152400</xdr:colOff>
      <xdr:row>2725</xdr:row>
      <xdr:rowOff>133350</xdr:rowOff>
    </xdr:to>
    <xdr:pic>
      <xdr:nvPicPr>
        <xdr:cNvPr id="27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424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2726</xdr:row>
      <xdr:rowOff>0</xdr:rowOff>
    </xdr:from>
    <xdr:to>
      <xdr:col>1</xdr:col>
      <xdr:colOff>152400</xdr:colOff>
      <xdr:row>2726</xdr:row>
      <xdr:rowOff>133350</xdr:rowOff>
    </xdr:to>
    <xdr:pic>
      <xdr:nvPicPr>
        <xdr:cNvPr id="27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441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2727</xdr:row>
      <xdr:rowOff>0</xdr:rowOff>
    </xdr:from>
    <xdr:to>
      <xdr:col>1</xdr:col>
      <xdr:colOff>152400</xdr:colOff>
      <xdr:row>2727</xdr:row>
      <xdr:rowOff>133350</xdr:rowOff>
    </xdr:to>
    <xdr:pic>
      <xdr:nvPicPr>
        <xdr:cNvPr id="27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459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2728</xdr:row>
      <xdr:rowOff>0</xdr:rowOff>
    </xdr:from>
    <xdr:to>
      <xdr:col>1</xdr:col>
      <xdr:colOff>152400</xdr:colOff>
      <xdr:row>2728</xdr:row>
      <xdr:rowOff>133350</xdr:rowOff>
    </xdr:to>
    <xdr:pic>
      <xdr:nvPicPr>
        <xdr:cNvPr id="27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476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2729</xdr:row>
      <xdr:rowOff>0</xdr:rowOff>
    </xdr:from>
    <xdr:to>
      <xdr:col>1</xdr:col>
      <xdr:colOff>152400</xdr:colOff>
      <xdr:row>2729</xdr:row>
      <xdr:rowOff>133350</xdr:rowOff>
    </xdr:to>
    <xdr:pic>
      <xdr:nvPicPr>
        <xdr:cNvPr id="27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493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2730</xdr:row>
      <xdr:rowOff>0</xdr:rowOff>
    </xdr:from>
    <xdr:to>
      <xdr:col>1</xdr:col>
      <xdr:colOff>152400</xdr:colOff>
      <xdr:row>2730</xdr:row>
      <xdr:rowOff>133350</xdr:rowOff>
    </xdr:to>
    <xdr:pic>
      <xdr:nvPicPr>
        <xdr:cNvPr id="27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510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2731</xdr:row>
      <xdr:rowOff>0</xdr:rowOff>
    </xdr:from>
    <xdr:to>
      <xdr:col>1</xdr:col>
      <xdr:colOff>152400</xdr:colOff>
      <xdr:row>2731</xdr:row>
      <xdr:rowOff>133350</xdr:rowOff>
    </xdr:to>
    <xdr:pic>
      <xdr:nvPicPr>
        <xdr:cNvPr id="27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527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2732</xdr:row>
      <xdr:rowOff>0</xdr:rowOff>
    </xdr:from>
    <xdr:to>
      <xdr:col>1</xdr:col>
      <xdr:colOff>152400</xdr:colOff>
      <xdr:row>2732</xdr:row>
      <xdr:rowOff>133350</xdr:rowOff>
    </xdr:to>
    <xdr:pic>
      <xdr:nvPicPr>
        <xdr:cNvPr id="27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544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2733</xdr:row>
      <xdr:rowOff>0</xdr:rowOff>
    </xdr:from>
    <xdr:to>
      <xdr:col>1</xdr:col>
      <xdr:colOff>152400</xdr:colOff>
      <xdr:row>2733</xdr:row>
      <xdr:rowOff>133350</xdr:rowOff>
    </xdr:to>
    <xdr:pic>
      <xdr:nvPicPr>
        <xdr:cNvPr id="27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562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2734</xdr:row>
      <xdr:rowOff>0</xdr:rowOff>
    </xdr:from>
    <xdr:to>
      <xdr:col>1</xdr:col>
      <xdr:colOff>152400</xdr:colOff>
      <xdr:row>2734</xdr:row>
      <xdr:rowOff>133350</xdr:rowOff>
    </xdr:to>
    <xdr:pic>
      <xdr:nvPicPr>
        <xdr:cNvPr id="27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579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2735</xdr:row>
      <xdr:rowOff>0</xdr:rowOff>
    </xdr:from>
    <xdr:to>
      <xdr:col>1</xdr:col>
      <xdr:colOff>152400</xdr:colOff>
      <xdr:row>2735</xdr:row>
      <xdr:rowOff>133350</xdr:rowOff>
    </xdr:to>
    <xdr:pic>
      <xdr:nvPicPr>
        <xdr:cNvPr id="27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596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2736</xdr:row>
      <xdr:rowOff>0</xdr:rowOff>
    </xdr:from>
    <xdr:to>
      <xdr:col>1</xdr:col>
      <xdr:colOff>152400</xdr:colOff>
      <xdr:row>2736</xdr:row>
      <xdr:rowOff>133350</xdr:rowOff>
    </xdr:to>
    <xdr:pic>
      <xdr:nvPicPr>
        <xdr:cNvPr id="27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613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2737</xdr:row>
      <xdr:rowOff>0</xdr:rowOff>
    </xdr:from>
    <xdr:to>
      <xdr:col>1</xdr:col>
      <xdr:colOff>152400</xdr:colOff>
      <xdr:row>2737</xdr:row>
      <xdr:rowOff>133350</xdr:rowOff>
    </xdr:to>
    <xdr:pic>
      <xdr:nvPicPr>
        <xdr:cNvPr id="27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630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2738</xdr:row>
      <xdr:rowOff>0</xdr:rowOff>
    </xdr:from>
    <xdr:to>
      <xdr:col>1</xdr:col>
      <xdr:colOff>152400</xdr:colOff>
      <xdr:row>2738</xdr:row>
      <xdr:rowOff>133350</xdr:rowOff>
    </xdr:to>
    <xdr:pic>
      <xdr:nvPicPr>
        <xdr:cNvPr id="27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647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2739</xdr:row>
      <xdr:rowOff>0</xdr:rowOff>
    </xdr:from>
    <xdr:to>
      <xdr:col>1</xdr:col>
      <xdr:colOff>152400</xdr:colOff>
      <xdr:row>2739</xdr:row>
      <xdr:rowOff>133350</xdr:rowOff>
    </xdr:to>
    <xdr:pic>
      <xdr:nvPicPr>
        <xdr:cNvPr id="27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664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2740</xdr:row>
      <xdr:rowOff>0</xdr:rowOff>
    </xdr:from>
    <xdr:to>
      <xdr:col>1</xdr:col>
      <xdr:colOff>152400</xdr:colOff>
      <xdr:row>2740</xdr:row>
      <xdr:rowOff>133350</xdr:rowOff>
    </xdr:to>
    <xdr:pic>
      <xdr:nvPicPr>
        <xdr:cNvPr id="27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682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2741</xdr:row>
      <xdr:rowOff>0</xdr:rowOff>
    </xdr:from>
    <xdr:to>
      <xdr:col>1</xdr:col>
      <xdr:colOff>152400</xdr:colOff>
      <xdr:row>2741</xdr:row>
      <xdr:rowOff>133350</xdr:rowOff>
    </xdr:to>
    <xdr:pic>
      <xdr:nvPicPr>
        <xdr:cNvPr id="27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699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2742</xdr:row>
      <xdr:rowOff>0</xdr:rowOff>
    </xdr:from>
    <xdr:to>
      <xdr:col>1</xdr:col>
      <xdr:colOff>152400</xdr:colOff>
      <xdr:row>2742</xdr:row>
      <xdr:rowOff>133350</xdr:rowOff>
    </xdr:to>
    <xdr:pic>
      <xdr:nvPicPr>
        <xdr:cNvPr id="27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716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2743</xdr:row>
      <xdr:rowOff>0</xdr:rowOff>
    </xdr:from>
    <xdr:to>
      <xdr:col>1</xdr:col>
      <xdr:colOff>152400</xdr:colOff>
      <xdr:row>2743</xdr:row>
      <xdr:rowOff>133350</xdr:rowOff>
    </xdr:to>
    <xdr:pic>
      <xdr:nvPicPr>
        <xdr:cNvPr id="27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733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2744</xdr:row>
      <xdr:rowOff>0</xdr:rowOff>
    </xdr:from>
    <xdr:to>
      <xdr:col>1</xdr:col>
      <xdr:colOff>152400</xdr:colOff>
      <xdr:row>2744</xdr:row>
      <xdr:rowOff>133350</xdr:rowOff>
    </xdr:to>
    <xdr:pic>
      <xdr:nvPicPr>
        <xdr:cNvPr id="27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750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2745</xdr:row>
      <xdr:rowOff>0</xdr:rowOff>
    </xdr:from>
    <xdr:to>
      <xdr:col>1</xdr:col>
      <xdr:colOff>152400</xdr:colOff>
      <xdr:row>2745</xdr:row>
      <xdr:rowOff>133350</xdr:rowOff>
    </xdr:to>
    <xdr:pic>
      <xdr:nvPicPr>
        <xdr:cNvPr id="27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767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2746</xdr:row>
      <xdr:rowOff>0</xdr:rowOff>
    </xdr:from>
    <xdr:to>
      <xdr:col>1</xdr:col>
      <xdr:colOff>152400</xdr:colOff>
      <xdr:row>2746</xdr:row>
      <xdr:rowOff>133350</xdr:rowOff>
    </xdr:to>
    <xdr:pic>
      <xdr:nvPicPr>
        <xdr:cNvPr id="27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784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2747</xdr:row>
      <xdr:rowOff>0</xdr:rowOff>
    </xdr:from>
    <xdr:to>
      <xdr:col>1</xdr:col>
      <xdr:colOff>152400</xdr:colOff>
      <xdr:row>2747</xdr:row>
      <xdr:rowOff>133350</xdr:rowOff>
    </xdr:to>
    <xdr:pic>
      <xdr:nvPicPr>
        <xdr:cNvPr id="27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802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2748</xdr:row>
      <xdr:rowOff>0</xdr:rowOff>
    </xdr:from>
    <xdr:to>
      <xdr:col>1</xdr:col>
      <xdr:colOff>152400</xdr:colOff>
      <xdr:row>2748</xdr:row>
      <xdr:rowOff>133350</xdr:rowOff>
    </xdr:to>
    <xdr:pic>
      <xdr:nvPicPr>
        <xdr:cNvPr id="27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819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2749</xdr:row>
      <xdr:rowOff>0</xdr:rowOff>
    </xdr:from>
    <xdr:to>
      <xdr:col>1</xdr:col>
      <xdr:colOff>152400</xdr:colOff>
      <xdr:row>2749</xdr:row>
      <xdr:rowOff>133350</xdr:rowOff>
    </xdr:to>
    <xdr:pic>
      <xdr:nvPicPr>
        <xdr:cNvPr id="27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836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2750</xdr:row>
      <xdr:rowOff>0</xdr:rowOff>
    </xdr:from>
    <xdr:to>
      <xdr:col>1</xdr:col>
      <xdr:colOff>152400</xdr:colOff>
      <xdr:row>2750</xdr:row>
      <xdr:rowOff>133350</xdr:rowOff>
    </xdr:to>
    <xdr:pic>
      <xdr:nvPicPr>
        <xdr:cNvPr id="27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853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2751</xdr:row>
      <xdr:rowOff>0</xdr:rowOff>
    </xdr:from>
    <xdr:to>
      <xdr:col>1</xdr:col>
      <xdr:colOff>152400</xdr:colOff>
      <xdr:row>2751</xdr:row>
      <xdr:rowOff>133350</xdr:rowOff>
    </xdr:to>
    <xdr:pic>
      <xdr:nvPicPr>
        <xdr:cNvPr id="27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870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2752</xdr:row>
      <xdr:rowOff>0</xdr:rowOff>
    </xdr:from>
    <xdr:to>
      <xdr:col>1</xdr:col>
      <xdr:colOff>152400</xdr:colOff>
      <xdr:row>2752</xdr:row>
      <xdr:rowOff>133350</xdr:rowOff>
    </xdr:to>
    <xdr:pic>
      <xdr:nvPicPr>
        <xdr:cNvPr id="27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887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2753</xdr:row>
      <xdr:rowOff>0</xdr:rowOff>
    </xdr:from>
    <xdr:to>
      <xdr:col>1</xdr:col>
      <xdr:colOff>152400</xdr:colOff>
      <xdr:row>2753</xdr:row>
      <xdr:rowOff>133350</xdr:rowOff>
    </xdr:to>
    <xdr:pic>
      <xdr:nvPicPr>
        <xdr:cNvPr id="27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904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2754</xdr:row>
      <xdr:rowOff>0</xdr:rowOff>
    </xdr:from>
    <xdr:to>
      <xdr:col>1</xdr:col>
      <xdr:colOff>152400</xdr:colOff>
      <xdr:row>2754</xdr:row>
      <xdr:rowOff>133350</xdr:rowOff>
    </xdr:to>
    <xdr:pic>
      <xdr:nvPicPr>
        <xdr:cNvPr id="27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922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2755</xdr:row>
      <xdr:rowOff>0</xdr:rowOff>
    </xdr:from>
    <xdr:to>
      <xdr:col>1</xdr:col>
      <xdr:colOff>152400</xdr:colOff>
      <xdr:row>2755</xdr:row>
      <xdr:rowOff>133350</xdr:rowOff>
    </xdr:to>
    <xdr:pic>
      <xdr:nvPicPr>
        <xdr:cNvPr id="27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939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2756</xdr:row>
      <xdr:rowOff>0</xdr:rowOff>
    </xdr:from>
    <xdr:to>
      <xdr:col>1</xdr:col>
      <xdr:colOff>152400</xdr:colOff>
      <xdr:row>2756</xdr:row>
      <xdr:rowOff>133350</xdr:rowOff>
    </xdr:to>
    <xdr:pic>
      <xdr:nvPicPr>
        <xdr:cNvPr id="27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956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2757</xdr:row>
      <xdr:rowOff>0</xdr:rowOff>
    </xdr:from>
    <xdr:to>
      <xdr:col>1</xdr:col>
      <xdr:colOff>152400</xdr:colOff>
      <xdr:row>2757</xdr:row>
      <xdr:rowOff>133350</xdr:rowOff>
    </xdr:to>
    <xdr:pic>
      <xdr:nvPicPr>
        <xdr:cNvPr id="27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973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2758</xdr:row>
      <xdr:rowOff>0</xdr:rowOff>
    </xdr:from>
    <xdr:to>
      <xdr:col>1</xdr:col>
      <xdr:colOff>152400</xdr:colOff>
      <xdr:row>2758</xdr:row>
      <xdr:rowOff>133350</xdr:rowOff>
    </xdr:to>
    <xdr:pic>
      <xdr:nvPicPr>
        <xdr:cNvPr id="27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6990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2759</xdr:row>
      <xdr:rowOff>0</xdr:rowOff>
    </xdr:from>
    <xdr:to>
      <xdr:col>1</xdr:col>
      <xdr:colOff>152400</xdr:colOff>
      <xdr:row>2759</xdr:row>
      <xdr:rowOff>133350</xdr:rowOff>
    </xdr:to>
    <xdr:pic>
      <xdr:nvPicPr>
        <xdr:cNvPr id="27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007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2760</xdr:row>
      <xdr:rowOff>0</xdr:rowOff>
    </xdr:from>
    <xdr:to>
      <xdr:col>1</xdr:col>
      <xdr:colOff>152400</xdr:colOff>
      <xdr:row>2760</xdr:row>
      <xdr:rowOff>133350</xdr:rowOff>
    </xdr:to>
    <xdr:pic>
      <xdr:nvPicPr>
        <xdr:cNvPr id="27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024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2761</xdr:row>
      <xdr:rowOff>0</xdr:rowOff>
    </xdr:from>
    <xdr:to>
      <xdr:col>1</xdr:col>
      <xdr:colOff>152400</xdr:colOff>
      <xdr:row>2761</xdr:row>
      <xdr:rowOff>133350</xdr:rowOff>
    </xdr:to>
    <xdr:pic>
      <xdr:nvPicPr>
        <xdr:cNvPr id="27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042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2762</xdr:row>
      <xdr:rowOff>0</xdr:rowOff>
    </xdr:from>
    <xdr:to>
      <xdr:col>1</xdr:col>
      <xdr:colOff>152400</xdr:colOff>
      <xdr:row>2762</xdr:row>
      <xdr:rowOff>133350</xdr:rowOff>
    </xdr:to>
    <xdr:pic>
      <xdr:nvPicPr>
        <xdr:cNvPr id="27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059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2763</xdr:row>
      <xdr:rowOff>0</xdr:rowOff>
    </xdr:from>
    <xdr:to>
      <xdr:col>1</xdr:col>
      <xdr:colOff>152400</xdr:colOff>
      <xdr:row>2763</xdr:row>
      <xdr:rowOff>133350</xdr:rowOff>
    </xdr:to>
    <xdr:pic>
      <xdr:nvPicPr>
        <xdr:cNvPr id="27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076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2764</xdr:row>
      <xdr:rowOff>0</xdr:rowOff>
    </xdr:from>
    <xdr:to>
      <xdr:col>1</xdr:col>
      <xdr:colOff>152400</xdr:colOff>
      <xdr:row>2764</xdr:row>
      <xdr:rowOff>133350</xdr:rowOff>
    </xdr:to>
    <xdr:pic>
      <xdr:nvPicPr>
        <xdr:cNvPr id="27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093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2765</xdr:row>
      <xdr:rowOff>0</xdr:rowOff>
    </xdr:from>
    <xdr:to>
      <xdr:col>1</xdr:col>
      <xdr:colOff>152400</xdr:colOff>
      <xdr:row>2765</xdr:row>
      <xdr:rowOff>133350</xdr:rowOff>
    </xdr:to>
    <xdr:pic>
      <xdr:nvPicPr>
        <xdr:cNvPr id="27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110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2766</xdr:row>
      <xdr:rowOff>0</xdr:rowOff>
    </xdr:from>
    <xdr:to>
      <xdr:col>1</xdr:col>
      <xdr:colOff>152400</xdr:colOff>
      <xdr:row>2766</xdr:row>
      <xdr:rowOff>133350</xdr:rowOff>
    </xdr:to>
    <xdr:pic>
      <xdr:nvPicPr>
        <xdr:cNvPr id="27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127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2767</xdr:row>
      <xdr:rowOff>0</xdr:rowOff>
    </xdr:from>
    <xdr:to>
      <xdr:col>1</xdr:col>
      <xdr:colOff>152400</xdr:colOff>
      <xdr:row>2767</xdr:row>
      <xdr:rowOff>133350</xdr:rowOff>
    </xdr:to>
    <xdr:pic>
      <xdr:nvPicPr>
        <xdr:cNvPr id="27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144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2768</xdr:row>
      <xdr:rowOff>0</xdr:rowOff>
    </xdr:from>
    <xdr:to>
      <xdr:col>1</xdr:col>
      <xdr:colOff>152400</xdr:colOff>
      <xdr:row>2768</xdr:row>
      <xdr:rowOff>133350</xdr:rowOff>
    </xdr:to>
    <xdr:pic>
      <xdr:nvPicPr>
        <xdr:cNvPr id="27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162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2769</xdr:row>
      <xdr:rowOff>0</xdr:rowOff>
    </xdr:from>
    <xdr:to>
      <xdr:col>1</xdr:col>
      <xdr:colOff>152400</xdr:colOff>
      <xdr:row>2769</xdr:row>
      <xdr:rowOff>133350</xdr:rowOff>
    </xdr:to>
    <xdr:pic>
      <xdr:nvPicPr>
        <xdr:cNvPr id="27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179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2770</xdr:row>
      <xdr:rowOff>0</xdr:rowOff>
    </xdr:from>
    <xdr:to>
      <xdr:col>1</xdr:col>
      <xdr:colOff>152400</xdr:colOff>
      <xdr:row>2770</xdr:row>
      <xdr:rowOff>133350</xdr:rowOff>
    </xdr:to>
    <xdr:pic>
      <xdr:nvPicPr>
        <xdr:cNvPr id="27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196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2771</xdr:row>
      <xdr:rowOff>0</xdr:rowOff>
    </xdr:from>
    <xdr:to>
      <xdr:col>1</xdr:col>
      <xdr:colOff>152400</xdr:colOff>
      <xdr:row>2771</xdr:row>
      <xdr:rowOff>133350</xdr:rowOff>
    </xdr:to>
    <xdr:pic>
      <xdr:nvPicPr>
        <xdr:cNvPr id="27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213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2772</xdr:row>
      <xdr:rowOff>0</xdr:rowOff>
    </xdr:from>
    <xdr:to>
      <xdr:col>1</xdr:col>
      <xdr:colOff>152400</xdr:colOff>
      <xdr:row>2772</xdr:row>
      <xdr:rowOff>133350</xdr:rowOff>
    </xdr:to>
    <xdr:pic>
      <xdr:nvPicPr>
        <xdr:cNvPr id="27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230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2773</xdr:row>
      <xdr:rowOff>0</xdr:rowOff>
    </xdr:from>
    <xdr:to>
      <xdr:col>1</xdr:col>
      <xdr:colOff>152400</xdr:colOff>
      <xdr:row>2773</xdr:row>
      <xdr:rowOff>133350</xdr:rowOff>
    </xdr:to>
    <xdr:pic>
      <xdr:nvPicPr>
        <xdr:cNvPr id="27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247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2774</xdr:row>
      <xdr:rowOff>0</xdr:rowOff>
    </xdr:from>
    <xdr:to>
      <xdr:col>1</xdr:col>
      <xdr:colOff>152400</xdr:colOff>
      <xdr:row>2774</xdr:row>
      <xdr:rowOff>133350</xdr:rowOff>
    </xdr:to>
    <xdr:pic>
      <xdr:nvPicPr>
        <xdr:cNvPr id="27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264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2775</xdr:row>
      <xdr:rowOff>0</xdr:rowOff>
    </xdr:from>
    <xdr:to>
      <xdr:col>1</xdr:col>
      <xdr:colOff>152400</xdr:colOff>
      <xdr:row>2775</xdr:row>
      <xdr:rowOff>133350</xdr:rowOff>
    </xdr:to>
    <xdr:pic>
      <xdr:nvPicPr>
        <xdr:cNvPr id="27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282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2776</xdr:row>
      <xdr:rowOff>0</xdr:rowOff>
    </xdr:from>
    <xdr:to>
      <xdr:col>1</xdr:col>
      <xdr:colOff>152400</xdr:colOff>
      <xdr:row>2776</xdr:row>
      <xdr:rowOff>133350</xdr:rowOff>
    </xdr:to>
    <xdr:pic>
      <xdr:nvPicPr>
        <xdr:cNvPr id="27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299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2777</xdr:row>
      <xdr:rowOff>0</xdr:rowOff>
    </xdr:from>
    <xdr:to>
      <xdr:col>1</xdr:col>
      <xdr:colOff>152400</xdr:colOff>
      <xdr:row>2777</xdr:row>
      <xdr:rowOff>133350</xdr:rowOff>
    </xdr:to>
    <xdr:pic>
      <xdr:nvPicPr>
        <xdr:cNvPr id="27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316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2778</xdr:row>
      <xdr:rowOff>0</xdr:rowOff>
    </xdr:from>
    <xdr:to>
      <xdr:col>1</xdr:col>
      <xdr:colOff>152400</xdr:colOff>
      <xdr:row>2778</xdr:row>
      <xdr:rowOff>133350</xdr:rowOff>
    </xdr:to>
    <xdr:pic>
      <xdr:nvPicPr>
        <xdr:cNvPr id="27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333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2779</xdr:row>
      <xdr:rowOff>0</xdr:rowOff>
    </xdr:from>
    <xdr:to>
      <xdr:col>1</xdr:col>
      <xdr:colOff>152400</xdr:colOff>
      <xdr:row>2779</xdr:row>
      <xdr:rowOff>133350</xdr:rowOff>
    </xdr:to>
    <xdr:pic>
      <xdr:nvPicPr>
        <xdr:cNvPr id="27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350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2780</xdr:row>
      <xdr:rowOff>0</xdr:rowOff>
    </xdr:from>
    <xdr:to>
      <xdr:col>1</xdr:col>
      <xdr:colOff>152400</xdr:colOff>
      <xdr:row>2780</xdr:row>
      <xdr:rowOff>133350</xdr:rowOff>
    </xdr:to>
    <xdr:pic>
      <xdr:nvPicPr>
        <xdr:cNvPr id="27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367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2781</xdr:row>
      <xdr:rowOff>0</xdr:rowOff>
    </xdr:from>
    <xdr:to>
      <xdr:col>1</xdr:col>
      <xdr:colOff>152400</xdr:colOff>
      <xdr:row>2781</xdr:row>
      <xdr:rowOff>133350</xdr:rowOff>
    </xdr:to>
    <xdr:pic>
      <xdr:nvPicPr>
        <xdr:cNvPr id="27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384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2782</xdr:row>
      <xdr:rowOff>0</xdr:rowOff>
    </xdr:from>
    <xdr:to>
      <xdr:col>1</xdr:col>
      <xdr:colOff>152400</xdr:colOff>
      <xdr:row>2782</xdr:row>
      <xdr:rowOff>133350</xdr:rowOff>
    </xdr:to>
    <xdr:pic>
      <xdr:nvPicPr>
        <xdr:cNvPr id="27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402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2783</xdr:row>
      <xdr:rowOff>0</xdr:rowOff>
    </xdr:from>
    <xdr:to>
      <xdr:col>1</xdr:col>
      <xdr:colOff>152400</xdr:colOff>
      <xdr:row>2783</xdr:row>
      <xdr:rowOff>133350</xdr:rowOff>
    </xdr:to>
    <xdr:pic>
      <xdr:nvPicPr>
        <xdr:cNvPr id="27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419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2784</xdr:row>
      <xdr:rowOff>0</xdr:rowOff>
    </xdr:from>
    <xdr:to>
      <xdr:col>1</xdr:col>
      <xdr:colOff>152400</xdr:colOff>
      <xdr:row>2784</xdr:row>
      <xdr:rowOff>133350</xdr:rowOff>
    </xdr:to>
    <xdr:pic>
      <xdr:nvPicPr>
        <xdr:cNvPr id="27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436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2785</xdr:row>
      <xdr:rowOff>0</xdr:rowOff>
    </xdr:from>
    <xdr:to>
      <xdr:col>1</xdr:col>
      <xdr:colOff>152400</xdr:colOff>
      <xdr:row>2785</xdr:row>
      <xdr:rowOff>133350</xdr:rowOff>
    </xdr:to>
    <xdr:pic>
      <xdr:nvPicPr>
        <xdr:cNvPr id="27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453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2786</xdr:row>
      <xdr:rowOff>0</xdr:rowOff>
    </xdr:from>
    <xdr:to>
      <xdr:col>1</xdr:col>
      <xdr:colOff>152400</xdr:colOff>
      <xdr:row>2786</xdr:row>
      <xdr:rowOff>133350</xdr:rowOff>
    </xdr:to>
    <xdr:pic>
      <xdr:nvPicPr>
        <xdr:cNvPr id="27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470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2787</xdr:row>
      <xdr:rowOff>0</xdr:rowOff>
    </xdr:from>
    <xdr:to>
      <xdr:col>1</xdr:col>
      <xdr:colOff>152400</xdr:colOff>
      <xdr:row>2787</xdr:row>
      <xdr:rowOff>133350</xdr:rowOff>
    </xdr:to>
    <xdr:pic>
      <xdr:nvPicPr>
        <xdr:cNvPr id="27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487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2788</xdr:row>
      <xdr:rowOff>0</xdr:rowOff>
    </xdr:from>
    <xdr:to>
      <xdr:col>1</xdr:col>
      <xdr:colOff>152400</xdr:colOff>
      <xdr:row>2788</xdr:row>
      <xdr:rowOff>133350</xdr:rowOff>
    </xdr:to>
    <xdr:pic>
      <xdr:nvPicPr>
        <xdr:cNvPr id="27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504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2789</xdr:row>
      <xdr:rowOff>0</xdr:rowOff>
    </xdr:from>
    <xdr:to>
      <xdr:col>1</xdr:col>
      <xdr:colOff>152400</xdr:colOff>
      <xdr:row>2789</xdr:row>
      <xdr:rowOff>133350</xdr:rowOff>
    </xdr:to>
    <xdr:pic>
      <xdr:nvPicPr>
        <xdr:cNvPr id="27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522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2790</xdr:row>
      <xdr:rowOff>0</xdr:rowOff>
    </xdr:from>
    <xdr:to>
      <xdr:col>1</xdr:col>
      <xdr:colOff>152400</xdr:colOff>
      <xdr:row>2790</xdr:row>
      <xdr:rowOff>133350</xdr:rowOff>
    </xdr:to>
    <xdr:pic>
      <xdr:nvPicPr>
        <xdr:cNvPr id="27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539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2791</xdr:row>
      <xdr:rowOff>0</xdr:rowOff>
    </xdr:from>
    <xdr:to>
      <xdr:col>1</xdr:col>
      <xdr:colOff>152400</xdr:colOff>
      <xdr:row>2791</xdr:row>
      <xdr:rowOff>133350</xdr:rowOff>
    </xdr:to>
    <xdr:pic>
      <xdr:nvPicPr>
        <xdr:cNvPr id="27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556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2792</xdr:row>
      <xdr:rowOff>0</xdr:rowOff>
    </xdr:from>
    <xdr:to>
      <xdr:col>1</xdr:col>
      <xdr:colOff>152400</xdr:colOff>
      <xdr:row>2792</xdr:row>
      <xdr:rowOff>133350</xdr:rowOff>
    </xdr:to>
    <xdr:pic>
      <xdr:nvPicPr>
        <xdr:cNvPr id="27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573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2793</xdr:row>
      <xdr:rowOff>0</xdr:rowOff>
    </xdr:from>
    <xdr:to>
      <xdr:col>1</xdr:col>
      <xdr:colOff>152400</xdr:colOff>
      <xdr:row>2793</xdr:row>
      <xdr:rowOff>133350</xdr:rowOff>
    </xdr:to>
    <xdr:pic>
      <xdr:nvPicPr>
        <xdr:cNvPr id="27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590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2794</xdr:row>
      <xdr:rowOff>0</xdr:rowOff>
    </xdr:from>
    <xdr:to>
      <xdr:col>1</xdr:col>
      <xdr:colOff>152400</xdr:colOff>
      <xdr:row>2794</xdr:row>
      <xdr:rowOff>133350</xdr:rowOff>
    </xdr:to>
    <xdr:pic>
      <xdr:nvPicPr>
        <xdr:cNvPr id="27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607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2795</xdr:row>
      <xdr:rowOff>0</xdr:rowOff>
    </xdr:from>
    <xdr:to>
      <xdr:col>1</xdr:col>
      <xdr:colOff>152400</xdr:colOff>
      <xdr:row>2795</xdr:row>
      <xdr:rowOff>133350</xdr:rowOff>
    </xdr:to>
    <xdr:pic>
      <xdr:nvPicPr>
        <xdr:cNvPr id="27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625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2796</xdr:row>
      <xdr:rowOff>0</xdr:rowOff>
    </xdr:from>
    <xdr:to>
      <xdr:col>1</xdr:col>
      <xdr:colOff>152400</xdr:colOff>
      <xdr:row>2796</xdr:row>
      <xdr:rowOff>133350</xdr:rowOff>
    </xdr:to>
    <xdr:pic>
      <xdr:nvPicPr>
        <xdr:cNvPr id="27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642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2797</xdr:row>
      <xdr:rowOff>0</xdr:rowOff>
    </xdr:from>
    <xdr:to>
      <xdr:col>1</xdr:col>
      <xdr:colOff>152400</xdr:colOff>
      <xdr:row>2797</xdr:row>
      <xdr:rowOff>133350</xdr:rowOff>
    </xdr:to>
    <xdr:pic>
      <xdr:nvPicPr>
        <xdr:cNvPr id="27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659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2798</xdr:row>
      <xdr:rowOff>0</xdr:rowOff>
    </xdr:from>
    <xdr:to>
      <xdr:col>1</xdr:col>
      <xdr:colOff>152400</xdr:colOff>
      <xdr:row>2798</xdr:row>
      <xdr:rowOff>133350</xdr:rowOff>
    </xdr:to>
    <xdr:pic>
      <xdr:nvPicPr>
        <xdr:cNvPr id="27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676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2799</xdr:row>
      <xdr:rowOff>0</xdr:rowOff>
    </xdr:from>
    <xdr:to>
      <xdr:col>1</xdr:col>
      <xdr:colOff>152400</xdr:colOff>
      <xdr:row>2799</xdr:row>
      <xdr:rowOff>133350</xdr:rowOff>
    </xdr:to>
    <xdr:pic>
      <xdr:nvPicPr>
        <xdr:cNvPr id="28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693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2800</xdr:row>
      <xdr:rowOff>0</xdr:rowOff>
    </xdr:from>
    <xdr:to>
      <xdr:col>1</xdr:col>
      <xdr:colOff>152400</xdr:colOff>
      <xdr:row>2800</xdr:row>
      <xdr:rowOff>133350</xdr:rowOff>
    </xdr:to>
    <xdr:pic>
      <xdr:nvPicPr>
        <xdr:cNvPr id="28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710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2801</xdr:row>
      <xdr:rowOff>0</xdr:rowOff>
    </xdr:from>
    <xdr:to>
      <xdr:col>1</xdr:col>
      <xdr:colOff>152400</xdr:colOff>
      <xdr:row>2801</xdr:row>
      <xdr:rowOff>133350</xdr:rowOff>
    </xdr:to>
    <xdr:pic>
      <xdr:nvPicPr>
        <xdr:cNvPr id="28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727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2802</xdr:row>
      <xdr:rowOff>0</xdr:rowOff>
    </xdr:from>
    <xdr:to>
      <xdr:col>1</xdr:col>
      <xdr:colOff>152400</xdr:colOff>
      <xdr:row>2802</xdr:row>
      <xdr:rowOff>133350</xdr:rowOff>
    </xdr:to>
    <xdr:pic>
      <xdr:nvPicPr>
        <xdr:cNvPr id="28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745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2803</xdr:row>
      <xdr:rowOff>0</xdr:rowOff>
    </xdr:from>
    <xdr:to>
      <xdr:col>1</xdr:col>
      <xdr:colOff>152400</xdr:colOff>
      <xdr:row>2803</xdr:row>
      <xdr:rowOff>133350</xdr:rowOff>
    </xdr:to>
    <xdr:pic>
      <xdr:nvPicPr>
        <xdr:cNvPr id="28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762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2804</xdr:row>
      <xdr:rowOff>0</xdr:rowOff>
    </xdr:from>
    <xdr:to>
      <xdr:col>1</xdr:col>
      <xdr:colOff>152400</xdr:colOff>
      <xdr:row>2804</xdr:row>
      <xdr:rowOff>133350</xdr:rowOff>
    </xdr:to>
    <xdr:pic>
      <xdr:nvPicPr>
        <xdr:cNvPr id="28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779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2805</xdr:row>
      <xdr:rowOff>0</xdr:rowOff>
    </xdr:from>
    <xdr:to>
      <xdr:col>1</xdr:col>
      <xdr:colOff>152400</xdr:colOff>
      <xdr:row>2805</xdr:row>
      <xdr:rowOff>133350</xdr:rowOff>
    </xdr:to>
    <xdr:pic>
      <xdr:nvPicPr>
        <xdr:cNvPr id="28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796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2806</xdr:row>
      <xdr:rowOff>0</xdr:rowOff>
    </xdr:from>
    <xdr:to>
      <xdr:col>1</xdr:col>
      <xdr:colOff>152400</xdr:colOff>
      <xdr:row>2806</xdr:row>
      <xdr:rowOff>133350</xdr:rowOff>
    </xdr:to>
    <xdr:pic>
      <xdr:nvPicPr>
        <xdr:cNvPr id="28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813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2807</xdr:row>
      <xdr:rowOff>0</xdr:rowOff>
    </xdr:from>
    <xdr:to>
      <xdr:col>1</xdr:col>
      <xdr:colOff>152400</xdr:colOff>
      <xdr:row>2807</xdr:row>
      <xdr:rowOff>133350</xdr:rowOff>
    </xdr:to>
    <xdr:pic>
      <xdr:nvPicPr>
        <xdr:cNvPr id="28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830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2808</xdr:row>
      <xdr:rowOff>0</xdr:rowOff>
    </xdr:from>
    <xdr:to>
      <xdr:col>1</xdr:col>
      <xdr:colOff>152400</xdr:colOff>
      <xdr:row>2808</xdr:row>
      <xdr:rowOff>133350</xdr:rowOff>
    </xdr:to>
    <xdr:pic>
      <xdr:nvPicPr>
        <xdr:cNvPr id="28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847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2809</xdr:row>
      <xdr:rowOff>0</xdr:rowOff>
    </xdr:from>
    <xdr:to>
      <xdr:col>1</xdr:col>
      <xdr:colOff>152400</xdr:colOff>
      <xdr:row>2809</xdr:row>
      <xdr:rowOff>133350</xdr:rowOff>
    </xdr:to>
    <xdr:pic>
      <xdr:nvPicPr>
        <xdr:cNvPr id="28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865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2810</xdr:row>
      <xdr:rowOff>0</xdr:rowOff>
    </xdr:from>
    <xdr:to>
      <xdr:col>1</xdr:col>
      <xdr:colOff>152400</xdr:colOff>
      <xdr:row>2810</xdr:row>
      <xdr:rowOff>133350</xdr:rowOff>
    </xdr:to>
    <xdr:pic>
      <xdr:nvPicPr>
        <xdr:cNvPr id="28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882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2811</xdr:row>
      <xdr:rowOff>0</xdr:rowOff>
    </xdr:from>
    <xdr:to>
      <xdr:col>1</xdr:col>
      <xdr:colOff>152400</xdr:colOff>
      <xdr:row>2811</xdr:row>
      <xdr:rowOff>133350</xdr:rowOff>
    </xdr:to>
    <xdr:pic>
      <xdr:nvPicPr>
        <xdr:cNvPr id="28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899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2812</xdr:row>
      <xdr:rowOff>0</xdr:rowOff>
    </xdr:from>
    <xdr:to>
      <xdr:col>1</xdr:col>
      <xdr:colOff>152400</xdr:colOff>
      <xdr:row>2812</xdr:row>
      <xdr:rowOff>133350</xdr:rowOff>
    </xdr:to>
    <xdr:pic>
      <xdr:nvPicPr>
        <xdr:cNvPr id="28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916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2813</xdr:row>
      <xdr:rowOff>0</xdr:rowOff>
    </xdr:from>
    <xdr:to>
      <xdr:col>1</xdr:col>
      <xdr:colOff>152400</xdr:colOff>
      <xdr:row>2813</xdr:row>
      <xdr:rowOff>133350</xdr:rowOff>
    </xdr:to>
    <xdr:pic>
      <xdr:nvPicPr>
        <xdr:cNvPr id="28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933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2814</xdr:row>
      <xdr:rowOff>0</xdr:rowOff>
    </xdr:from>
    <xdr:to>
      <xdr:col>1</xdr:col>
      <xdr:colOff>152400</xdr:colOff>
      <xdr:row>2814</xdr:row>
      <xdr:rowOff>133350</xdr:rowOff>
    </xdr:to>
    <xdr:pic>
      <xdr:nvPicPr>
        <xdr:cNvPr id="28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950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2815</xdr:row>
      <xdr:rowOff>0</xdr:rowOff>
    </xdr:from>
    <xdr:to>
      <xdr:col>1</xdr:col>
      <xdr:colOff>152400</xdr:colOff>
      <xdr:row>2815</xdr:row>
      <xdr:rowOff>133350</xdr:rowOff>
    </xdr:to>
    <xdr:pic>
      <xdr:nvPicPr>
        <xdr:cNvPr id="28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967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2816</xdr:row>
      <xdr:rowOff>0</xdr:rowOff>
    </xdr:from>
    <xdr:to>
      <xdr:col>1</xdr:col>
      <xdr:colOff>152400</xdr:colOff>
      <xdr:row>2816</xdr:row>
      <xdr:rowOff>133350</xdr:rowOff>
    </xdr:to>
    <xdr:pic>
      <xdr:nvPicPr>
        <xdr:cNvPr id="28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7985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2817</xdr:row>
      <xdr:rowOff>0</xdr:rowOff>
    </xdr:from>
    <xdr:to>
      <xdr:col>1</xdr:col>
      <xdr:colOff>152400</xdr:colOff>
      <xdr:row>2817</xdr:row>
      <xdr:rowOff>133350</xdr:rowOff>
    </xdr:to>
    <xdr:pic>
      <xdr:nvPicPr>
        <xdr:cNvPr id="28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002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2818</xdr:row>
      <xdr:rowOff>0</xdr:rowOff>
    </xdr:from>
    <xdr:to>
      <xdr:col>1</xdr:col>
      <xdr:colOff>152400</xdr:colOff>
      <xdr:row>2818</xdr:row>
      <xdr:rowOff>133350</xdr:rowOff>
    </xdr:to>
    <xdr:pic>
      <xdr:nvPicPr>
        <xdr:cNvPr id="28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019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2819</xdr:row>
      <xdr:rowOff>0</xdr:rowOff>
    </xdr:from>
    <xdr:to>
      <xdr:col>1</xdr:col>
      <xdr:colOff>152400</xdr:colOff>
      <xdr:row>2819</xdr:row>
      <xdr:rowOff>133350</xdr:rowOff>
    </xdr:to>
    <xdr:pic>
      <xdr:nvPicPr>
        <xdr:cNvPr id="28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036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2820</xdr:row>
      <xdr:rowOff>0</xdr:rowOff>
    </xdr:from>
    <xdr:to>
      <xdr:col>1</xdr:col>
      <xdr:colOff>152400</xdr:colOff>
      <xdr:row>2820</xdr:row>
      <xdr:rowOff>133350</xdr:rowOff>
    </xdr:to>
    <xdr:pic>
      <xdr:nvPicPr>
        <xdr:cNvPr id="28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053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2821</xdr:row>
      <xdr:rowOff>0</xdr:rowOff>
    </xdr:from>
    <xdr:to>
      <xdr:col>1</xdr:col>
      <xdr:colOff>152400</xdr:colOff>
      <xdr:row>2821</xdr:row>
      <xdr:rowOff>133350</xdr:rowOff>
    </xdr:to>
    <xdr:pic>
      <xdr:nvPicPr>
        <xdr:cNvPr id="28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070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2822</xdr:row>
      <xdr:rowOff>0</xdr:rowOff>
    </xdr:from>
    <xdr:to>
      <xdr:col>1</xdr:col>
      <xdr:colOff>152400</xdr:colOff>
      <xdr:row>2822</xdr:row>
      <xdr:rowOff>133350</xdr:rowOff>
    </xdr:to>
    <xdr:pic>
      <xdr:nvPicPr>
        <xdr:cNvPr id="28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087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2823</xdr:row>
      <xdr:rowOff>0</xdr:rowOff>
    </xdr:from>
    <xdr:to>
      <xdr:col>1</xdr:col>
      <xdr:colOff>152400</xdr:colOff>
      <xdr:row>2823</xdr:row>
      <xdr:rowOff>133350</xdr:rowOff>
    </xdr:to>
    <xdr:pic>
      <xdr:nvPicPr>
        <xdr:cNvPr id="28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105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2824</xdr:row>
      <xdr:rowOff>0</xdr:rowOff>
    </xdr:from>
    <xdr:to>
      <xdr:col>1</xdr:col>
      <xdr:colOff>152400</xdr:colOff>
      <xdr:row>2824</xdr:row>
      <xdr:rowOff>133350</xdr:rowOff>
    </xdr:to>
    <xdr:pic>
      <xdr:nvPicPr>
        <xdr:cNvPr id="28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122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2825</xdr:row>
      <xdr:rowOff>0</xdr:rowOff>
    </xdr:from>
    <xdr:to>
      <xdr:col>1</xdr:col>
      <xdr:colOff>152400</xdr:colOff>
      <xdr:row>2825</xdr:row>
      <xdr:rowOff>133350</xdr:rowOff>
    </xdr:to>
    <xdr:pic>
      <xdr:nvPicPr>
        <xdr:cNvPr id="28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139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2826</xdr:row>
      <xdr:rowOff>0</xdr:rowOff>
    </xdr:from>
    <xdr:to>
      <xdr:col>1</xdr:col>
      <xdr:colOff>152400</xdr:colOff>
      <xdr:row>2826</xdr:row>
      <xdr:rowOff>133350</xdr:rowOff>
    </xdr:to>
    <xdr:pic>
      <xdr:nvPicPr>
        <xdr:cNvPr id="28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156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2827</xdr:row>
      <xdr:rowOff>0</xdr:rowOff>
    </xdr:from>
    <xdr:to>
      <xdr:col>1</xdr:col>
      <xdr:colOff>152400</xdr:colOff>
      <xdr:row>2827</xdr:row>
      <xdr:rowOff>133350</xdr:rowOff>
    </xdr:to>
    <xdr:pic>
      <xdr:nvPicPr>
        <xdr:cNvPr id="28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173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2828</xdr:row>
      <xdr:rowOff>0</xdr:rowOff>
    </xdr:from>
    <xdr:to>
      <xdr:col>1</xdr:col>
      <xdr:colOff>152400</xdr:colOff>
      <xdr:row>2828</xdr:row>
      <xdr:rowOff>133350</xdr:rowOff>
    </xdr:to>
    <xdr:pic>
      <xdr:nvPicPr>
        <xdr:cNvPr id="28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190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2829</xdr:row>
      <xdr:rowOff>0</xdr:rowOff>
    </xdr:from>
    <xdr:to>
      <xdr:col>1</xdr:col>
      <xdr:colOff>152400</xdr:colOff>
      <xdr:row>2829</xdr:row>
      <xdr:rowOff>133350</xdr:rowOff>
    </xdr:to>
    <xdr:pic>
      <xdr:nvPicPr>
        <xdr:cNvPr id="28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207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2830</xdr:row>
      <xdr:rowOff>0</xdr:rowOff>
    </xdr:from>
    <xdr:to>
      <xdr:col>1</xdr:col>
      <xdr:colOff>152400</xdr:colOff>
      <xdr:row>2830</xdr:row>
      <xdr:rowOff>133350</xdr:rowOff>
    </xdr:to>
    <xdr:pic>
      <xdr:nvPicPr>
        <xdr:cNvPr id="28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225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2831</xdr:row>
      <xdr:rowOff>0</xdr:rowOff>
    </xdr:from>
    <xdr:to>
      <xdr:col>1</xdr:col>
      <xdr:colOff>152400</xdr:colOff>
      <xdr:row>2831</xdr:row>
      <xdr:rowOff>133350</xdr:rowOff>
    </xdr:to>
    <xdr:pic>
      <xdr:nvPicPr>
        <xdr:cNvPr id="28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242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2832</xdr:row>
      <xdr:rowOff>0</xdr:rowOff>
    </xdr:from>
    <xdr:to>
      <xdr:col>1</xdr:col>
      <xdr:colOff>152400</xdr:colOff>
      <xdr:row>2832</xdr:row>
      <xdr:rowOff>133350</xdr:rowOff>
    </xdr:to>
    <xdr:pic>
      <xdr:nvPicPr>
        <xdr:cNvPr id="28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259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2833</xdr:row>
      <xdr:rowOff>0</xdr:rowOff>
    </xdr:from>
    <xdr:to>
      <xdr:col>1</xdr:col>
      <xdr:colOff>152400</xdr:colOff>
      <xdr:row>2833</xdr:row>
      <xdr:rowOff>133350</xdr:rowOff>
    </xdr:to>
    <xdr:pic>
      <xdr:nvPicPr>
        <xdr:cNvPr id="28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276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2834</xdr:row>
      <xdr:rowOff>0</xdr:rowOff>
    </xdr:from>
    <xdr:to>
      <xdr:col>1</xdr:col>
      <xdr:colOff>152400</xdr:colOff>
      <xdr:row>2834</xdr:row>
      <xdr:rowOff>133350</xdr:rowOff>
    </xdr:to>
    <xdr:pic>
      <xdr:nvPicPr>
        <xdr:cNvPr id="28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293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2835</xdr:row>
      <xdr:rowOff>0</xdr:rowOff>
    </xdr:from>
    <xdr:to>
      <xdr:col>1</xdr:col>
      <xdr:colOff>152400</xdr:colOff>
      <xdr:row>2835</xdr:row>
      <xdr:rowOff>133350</xdr:rowOff>
    </xdr:to>
    <xdr:pic>
      <xdr:nvPicPr>
        <xdr:cNvPr id="28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310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2836</xdr:row>
      <xdr:rowOff>0</xdr:rowOff>
    </xdr:from>
    <xdr:to>
      <xdr:col>1</xdr:col>
      <xdr:colOff>152400</xdr:colOff>
      <xdr:row>2836</xdr:row>
      <xdr:rowOff>133350</xdr:rowOff>
    </xdr:to>
    <xdr:pic>
      <xdr:nvPicPr>
        <xdr:cNvPr id="28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327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2837</xdr:row>
      <xdr:rowOff>0</xdr:rowOff>
    </xdr:from>
    <xdr:to>
      <xdr:col>1</xdr:col>
      <xdr:colOff>152400</xdr:colOff>
      <xdr:row>2837</xdr:row>
      <xdr:rowOff>133350</xdr:rowOff>
    </xdr:to>
    <xdr:pic>
      <xdr:nvPicPr>
        <xdr:cNvPr id="28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345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2838</xdr:row>
      <xdr:rowOff>0</xdr:rowOff>
    </xdr:from>
    <xdr:to>
      <xdr:col>1</xdr:col>
      <xdr:colOff>152400</xdr:colOff>
      <xdr:row>2838</xdr:row>
      <xdr:rowOff>133350</xdr:rowOff>
    </xdr:to>
    <xdr:pic>
      <xdr:nvPicPr>
        <xdr:cNvPr id="28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362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2839</xdr:row>
      <xdr:rowOff>0</xdr:rowOff>
    </xdr:from>
    <xdr:to>
      <xdr:col>1</xdr:col>
      <xdr:colOff>152400</xdr:colOff>
      <xdr:row>2839</xdr:row>
      <xdr:rowOff>133350</xdr:rowOff>
    </xdr:to>
    <xdr:pic>
      <xdr:nvPicPr>
        <xdr:cNvPr id="28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379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2840</xdr:row>
      <xdr:rowOff>0</xdr:rowOff>
    </xdr:from>
    <xdr:to>
      <xdr:col>1</xdr:col>
      <xdr:colOff>152400</xdr:colOff>
      <xdr:row>2840</xdr:row>
      <xdr:rowOff>133350</xdr:rowOff>
    </xdr:to>
    <xdr:pic>
      <xdr:nvPicPr>
        <xdr:cNvPr id="28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396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2841</xdr:row>
      <xdr:rowOff>0</xdr:rowOff>
    </xdr:from>
    <xdr:to>
      <xdr:col>1</xdr:col>
      <xdr:colOff>152400</xdr:colOff>
      <xdr:row>2841</xdr:row>
      <xdr:rowOff>133350</xdr:rowOff>
    </xdr:to>
    <xdr:pic>
      <xdr:nvPicPr>
        <xdr:cNvPr id="28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413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2842</xdr:row>
      <xdr:rowOff>0</xdr:rowOff>
    </xdr:from>
    <xdr:to>
      <xdr:col>1</xdr:col>
      <xdr:colOff>152400</xdr:colOff>
      <xdr:row>2842</xdr:row>
      <xdr:rowOff>133350</xdr:rowOff>
    </xdr:to>
    <xdr:pic>
      <xdr:nvPicPr>
        <xdr:cNvPr id="28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430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2843</xdr:row>
      <xdr:rowOff>0</xdr:rowOff>
    </xdr:from>
    <xdr:to>
      <xdr:col>1</xdr:col>
      <xdr:colOff>152400</xdr:colOff>
      <xdr:row>2843</xdr:row>
      <xdr:rowOff>133350</xdr:rowOff>
    </xdr:to>
    <xdr:pic>
      <xdr:nvPicPr>
        <xdr:cNvPr id="28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447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2844</xdr:row>
      <xdr:rowOff>0</xdr:rowOff>
    </xdr:from>
    <xdr:to>
      <xdr:col>1</xdr:col>
      <xdr:colOff>152400</xdr:colOff>
      <xdr:row>2844</xdr:row>
      <xdr:rowOff>133350</xdr:rowOff>
    </xdr:to>
    <xdr:pic>
      <xdr:nvPicPr>
        <xdr:cNvPr id="28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465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2845</xdr:row>
      <xdr:rowOff>0</xdr:rowOff>
    </xdr:from>
    <xdr:to>
      <xdr:col>1</xdr:col>
      <xdr:colOff>152400</xdr:colOff>
      <xdr:row>2845</xdr:row>
      <xdr:rowOff>133350</xdr:rowOff>
    </xdr:to>
    <xdr:pic>
      <xdr:nvPicPr>
        <xdr:cNvPr id="28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482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2846</xdr:row>
      <xdr:rowOff>0</xdr:rowOff>
    </xdr:from>
    <xdr:to>
      <xdr:col>1</xdr:col>
      <xdr:colOff>152400</xdr:colOff>
      <xdr:row>2846</xdr:row>
      <xdr:rowOff>133350</xdr:rowOff>
    </xdr:to>
    <xdr:pic>
      <xdr:nvPicPr>
        <xdr:cNvPr id="28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499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2847</xdr:row>
      <xdr:rowOff>0</xdr:rowOff>
    </xdr:from>
    <xdr:to>
      <xdr:col>1</xdr:col>
      <xdr:colOff>152400</xdr:colOff>
      <xdr:row>2847</xdr:row>
      <xdr:rowOff>133350</xdr:rowOff>
    </xdr:to>
    <xdr:pic>
      <xdr:nvPicPr>
        <xdr:cNvPr id="28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516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2848</xdr:row>
      <xdr:rowOff>0</xdr:rowOff>
    </xdr:from>
    <xdr:to>
      <xdr:col>1</xdr:col>
      <xdr:colOff>152400</xdr:colOff>
      <xdr:row>2848</xdr:row>
      <xdr:rowOff>133350</xdr:rowOff>
    </xdr:to>
    <xdr:pic>
      <xdr:nvPicPr>
        <xdr:cNvPr id="28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533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2849</xdr:row>
      <xdr:rowOff>0</xdr:rowOff>
    </xdr:from>
    <xdr:to>
      <xdr:col>1</xdr:col>
      <xdr:colOff>152400</xdr:colOff>
      <xdr:row>2849</xdr:row>
      <xdr:rowOff>133350</xdr:rowOff>
    </xdr:to>
    <xdr:pic>
      <xdr:nvPicPr>
        <xdr:cNvPr id="28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550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2850</xdr:row>
      <xdr:rowOff>0</xdr:rowOff>
    </xdr:from>
    <xdr:to>
      <xdr:col>1</xdr:col>
      <xdr:colOff>152400</xdr:colOff>
      <xdr:row>2850</xdr:row>
      <xdr:rowOff>133350</xdr:rowOff>
    </xdr:to>
    <xdr:pic>
      <xdr:nvPicPr>
        <xdr:cNvPr id="28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567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2851</xdr:row>
      <xdr:rowOff>0</xdr:rowOff>
    </xdr:from>
    <xdr:to>
      <xdr:col>1</xdr:col>
      <xdr:colOff>152400</xdr:colOff>
      <xdr:row>2851</xdr:row>
      <xdr:rowOff>133350</xdr:rowOff>
    </xdr:to>
    <xdr:pic>
      <xdr:nvPicPr>
        <xdr:cNvPr id="28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585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2852</xdr:row>
      <xdr:rowOff>0</xdr:rowOff>
    </xdr:from>
    <xdr:to>
      <xdr:col>1</xdr:col>
      <xdr:colOff>152400</xdr:colOff>
      <xdr:row>2852</xdr:row>
      <xdr:rowOff>133350</xdr:rowOff>
    </xdr:to>
    <xdr:pic>
      <xdr:nvPicPr>
        <xdr:cNvPr id="28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602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2853</xdr:row>
      <xdr:rowOff>0</xdr:rowOff>
    </xdr:from>
    <xdr:to>
      <xdr:col>1</xdr:col>
      <xdr:colOff>152400</xdr:colOff>
      <xdr:row>2853</xdr:row>
      <xdr:rowOff>133350</xdr:rowOff>
    </xdr:to>
    <xdr:pic>
      <xdr:nvPicPr>
        <xdr:cNvPr id="28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619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2854</xdr:row>
      <xdr:rowOff>0</xdr:rowOff>
    </xdr:from>
    <xdr:to>
      <xdr:col>1</xdr:col>
      <xdr:colOff>152400</xdr:colOff>
      <xdr:row>2854</xdr:row>
      <xdr:rowOff>133350</xdr:rowOff>
    </xdr:to>
    <xdr:pic>
      <xdr:nvPicPr>
        <xdr:cNvPr id="28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636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2855</xdr:row>
      <xdr:rowOff>0</xdr:rowOff>
    </xdr:from>
    <xdr:to>
      <xdr:col>1</xdr:col>
      <xdr:colOff>152400</xdr:colOff>
      <xdr:row>2855</xdr:row>
      <xdr:rowOff>133350</xdr:rowOff>
    </xdr:to>
    <xdr:pic>
      <xdr:nvPicPr>
        <xdr:cNvPr id="28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653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2856</xdr:row>
      <xdr:rowOff>0</xdr:rowOff>
    </xdr:from>
    <xdr:to>
      <xdr:col>1</xdr:col>
      <xdr:colOff>152400</xdr:colOff>
      <xdr:row>2856</xdr:row>
      <xdr:rowOff>133350</xdr:rowOff>
    </xdr:to>
    <xdr:pic>
      <xdr:nvPicPr>
        <xdr:cNvPr id="28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670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2857</xdr:row>
      <xdr:rowOff>0</xdr:rowOff>
    </xdr:from>
    <xdr:to>
      <xdr:col>1</xdr:col>
      <xdr:colOff>152400</xdr:colOff>
      <xdr:row>2857</xdr:row>
      <xdr:rowOff>133350</xdr:rowOff>
    </xdr:to>
    <xdr:pic>
      <xdr:nvPicPr>
        <xdr:cNvPr id="28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687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2858</xdr:row>
      <xdr:rowOff>0</xdr:rowOff>
    </xdr:from>
    <xdr:to>
      <xdr:col>1</xdr:col>
      <xdr:colOff>152400</xdr:colOff>
      <xdr:row>2858</xdr:row>
      <xdr:rowOff>133350</xdr:rowOff>
    </xdr:to>
    <xdr:pic>
      <xdr:nvPicPr>
        <xdr:cNvPr id="28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705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2859</xdr:row>
      <xdr:rowOff>0</xdr:rowOff>
    </xdr:from>
    <xdr:to>
      <xdr:col>1</xdr:col>
      <xdr:colOff>152400</xdr:colOff>
      <xdr:row>2859</xdr:row>
      <xdr:rowOff>133350</xdr:rowOff>
    </xdr:to>
    <xdr:pic>
      <xdr:nvPicPr>
        <xdr:cNvPr id="28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722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2860</xdr:row>
      <xdr:rowOff>0</xdr:rowOff>
    </xdr:from>
    <xdr:to>
      <xdr:col>1</xdr:col>
      <xdr:colOff>152400</xdr:colOff>
      <xdr:row>2860</xdr:row>
      <xdr:rowOff>133350</xdr:rowOff>
    </xdr:to>
    <xdr:pic>
      <xdr:nvPicPr>
        <xdr:cNvPr id="28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739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2861</xdr:row>
      <xdr:rowOff>0</xdr:rowOff>
    </xdr:from>
    <xdr:to>
      <xdr:col>1</xdr:col>
      <xdr:colOff>152400</xdr:colOff>
      <xdr:row>2861</xdr:row>
      <xdr:rowOff>133350</xdr:rowOff>
    </xdr:to>
    <xdr:pic>
      <xdr:nvPicPr>
        <xdr:cNvPr id="28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756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2862</xdr:row>
      <xdr:rowOff>0</xdr:rowOff>
    </xdr:from>
    <xdr:to>
      <xdr:col>1</xdr:col>
      <xdr:colOff>152400</xdr:colOff>
      <xdr:row>2862</xdr:row>
      <xdr:rowOff>133350</xdr:rowOff>
    </xdr:to>
    <xdr:pic>
      <xdr:nvPicPr>
        <xdr:cNvPr id="28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773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2863</xdr:row>
      <xdr:rowOff>0</xdr:rowOff>
    </xdr:from>
    <xdr:to>
      <xdr:col>1</xdr:col>
      <xdr:colOff>152400</xdr:colOff>
      <xdr:row>2863</xdr:row>
      <xdr:rowOff>133350</xdr:rowOff>
    </xdr:to>
    <xdr:pic>
      <xdr:nvPicPr>
        <xdr:cNvPr id="28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790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2864</xdr:row>
      <xdr:rowOff>0</xdr:rowOff>
    </xdr:from>
    <xdr:to>
      <xdr:col>1</xdr:col>
      <xdr:colOff>152400</xdr:colOff>
      <xdr:row>2864</xdr:row>
      <xdr:rowOff>133350</xdr:rowOff>
    </xdr:to>
    <xdr:pic>
      <xdr:nvPicPr>
        <xdr:cNvPr id="28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808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2865</xdr:row>
      <xdr:rowOff>0</xdr:rowOff>
    </xdr:from>
    <xdr:to>
      <xdr:col>1</xdr:col>
      <xdr:colOff>152400</xdr:colOff>
      <xdr:row>2865</xdr:row>
      <xdr:rowOff>133350</xdr:rowOff>
    </xdr:to>
    <xdr:pic>
      <xdr:nvPicPr>
        <xdr:cNvPr id="28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825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2866</xdr:row>
      <xdr:rowOff>0</xdr:rowOff>
    </xdr:from>
    <xdr:to>
      <xdr:col>1</xdr:col>
      <xdr:colOff>152400</xdr:colOff>
      <xdr:row>2866</xdr:row>
      <xdr:rowOff>133350</xdr:rowOff>
    </xdr:to>
    <xdr:pic>
      <xdr:nvPicPr>
        <xdr:cNvPr id="28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842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2867</xdr:row>
      <xdr:rowOff>0</xdr:rowOff>
    </xdr:from>
    <xdr:to>
      <xdr:col>1</xdr:col>
      <xdr:colOff>152400</xdr:colOff>
      <xdr:row>2867</xdr:row>
      <xdr:rowOff>133350</xdr:rowOff>
    </xdr:to>
    <xdr:pic>
      <xdr:nvPicPr>
        <xdr:cNvPr id="28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859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2868</xdr:row>
      <xdr:rowOff>0</xdr:rowOff>
    </xdr:from>
    <xdr:to>
      <xdr:col>1</xdr:col>
      <xdr:colOff>152400</xdr:colOff>
      <xdr:row>2868</xdr:row>
      <xdr:rowOff>133350</xdr:rowOff>
    </xdr:to>
    <xdr:pic>
      <xdr:nvPicPr>
        <xdr:cNvPr id="28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876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2869</xdr:row>
      <xdr:rowOff>0</xdr:rowOff>
    </xdr:from>
    <xdr:to>
      <xdr:col>1</xdr:col>
      <xdr:colOff>152400</xdr:colOff>
      <xdr:row>2869</xdr:row>
      <xdr:rowOff>133350</xdr:rowOff>
    </xdr:to>
    <xdr:pic>
      <xdr:nvPicPr>
        <xdr:cNvPr id="28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893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2870</xdr:row>
      <xdr:rowOff>0</xdr:rowOff>
    </xdr:from>
    <xdr:to>
      <xdr:col>1</xdr:col>
      <xdr:colOff>152400</xdr:colOff>
      <xdr:row>2870</xdr:row>
      <xdr:rowOff>133350</xdr:rowOff>
    </xdr:to>
    <xdr:pic>
      <xdr:nvPicPr>
        <xdr:cNvPr id="28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910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2871</xdr:row>
      <xdr:rowOff>0</xdr:rowOff>
    </xdr:from>
    <xdr:to>
      <xdr:col>1</xdr:col>
      <xdr:colOff>152400</xdr:colOff>
      <xdr:row>2871</xdr:row>
      <xdr:rowOff>133350</xdr:rowOff>
    </xdr:to>
    <xdr:pic>
      <xdr:nvPicPr>
        <xdr:cNvPr id="28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928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2872</xdr:row>
      <xdr:rowOff>0</xdr:rowOff>
    </xdr:from>
    <xdr:to>
      <xdr:col>1</xdr:col>
      <xdr:colOff>152400</xdr:colOff>
      <xdr:row>2872</xdr:row>
      <xdr:rowOff>133350</xdr:rowOff>
    </xdr:to>
    <xdr:pic>
      <xdr:nvPicPr>
        <xdr:cNvPr id="28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945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2873</xdr:row>
      <xdr:rowOff>0</xdr:rowOff>
    </xdr:from>
    <xdr:to>
      <xdr:col>1</xdr:col>
      <xdr:colOff>152400</xdr:colOff>
      <xdr:row>2873</xdr:row>
      <xdr:rowOff>133350</xdr:rowOff>
    </xdr:to>
    <xdr:pic>
      <xdr:nvPicPr>
        <xdr:cNvPr id="28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962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2874</xdr:row>
      <xdr:rowOff>0</xdr:rowOff>
    </xdr:from>
    <xdr:to>
      <xdr:col>1</xdr:col>
      <xdr:colOff>152400</xdr:colOff>
      <xdr:row>2874</xdr:row>
      <xdr:rowOff>133350</xdr:rowOff>
    </xdr:to>
    <xdr:pic>
      <xdr:nvPicPr>
        <xdr:cNvPr id="28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979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2875</xdr:row>
      <xdr:rowOff>0</xdr:rowOff>
    </xdr:from>
    <xdr:to>
      <xdr:col>1</xdr:col>
      <xdr:colOff>152400</xdr:colOff>
      <xdr:row>2875</xdr:row>
      <xdr:rowOff>133350</xdr:rowOff>
    </xdr:to>
    <xdr:pic>
      <xdr:nvPicPr>
        <xdr:cNvPr id="28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8996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2876</xdr:row>
      <xdr:rowOff>0</xdr:rowOff>
    </xdr:from>
    <xdr:to>
      <xdr:col>1</xdr:col>
      <xdr:colOff>152400</xdr:colOff>
      <xdr:row>2876</xdr:row>
      <xdr:rowOff>133350</xdr:rowOff>
    </xdr:to>
    <xdr:pic>
      <xdr:nvPicPr>
        <xdr:cNvPr id="28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013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2877</xdr:row>
      <xdr:rowOff>0</xdr:rowOff>
    </xdr:from>
    <xdr:to>
      <xdr:col>1</xdr:col>
      <xdr:colOff>152400</xdr:colOff>
      <xdr:row>2877</xdr:row>
      <xdr:rowOff>133350</xdr:rowOff>
    </xdr:to>
    <xdr:pic>
      <xdr:nvPicPr>
        <xdr:cNvPr id="28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030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2878</xdr:row>
      <xdr:rowOff>0</xdr:rowOff>
    </xdr:from>
    <xdr:to>
      <xdr:col>1</xdr:col>
      <xdr:colOff>152400</xdr:colOff>
      <xdr:row>2878</xdr:row>
      <xdr:rowOff>133350</xdr:rowOff>
    </xdr:to>
    <xdr:pic>
      <xdr:nvPicPr>
        <xdr:cNvPr id="28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048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2879</xdr:row>
      <xdr:rowOff>0</xdr:rowOff>
    </xdr:from>
    <xdr:to>
      <xdr:col>1</xdr:col>
      <xdr:colOff>152400</xdr:colOff>
      <xdr:row>2879</xdr:row>
      <xdr:rowOff>133350</xdr:rowOff>
    </xdr:to>
    <xdr:pic>
      <xdr:nvPicPr>
        <xdr:cNvPr id="28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065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2880</xdr:row>
      <xdr:rowOff>0</xdr:rowOff>
    </xdr:from>
    <xdr:to>
      <xdr:col>1</xdr:col>
      <xdr:colOff>152400</xdr:colOff>
      <xdr:row>2880</xdr:row>
      <xdr:rowOff>133350</xdr:rowOff>
    </xdr:to>
    <xdr:pic>
      <xdr:nvPicPr>
        <xdr:cNvPr id="28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082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2881</xdr:row>
      <xdr:rowOff>0</xdr:rowOff>
    </xdr:from>
    <xdr:to>
      <xdr:col>1</xdr:col>
      <xdr:colOff>152400</xdr:colOff>
      <xdr:row>2881</xdr:row>
      <xdr:rowOff>133350</xdr:rowOff>
    </xdr:to>
    <xdr:pic>
      <xdr:nvPicPr>
        <xdr:cNvPr id="28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099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2882</xdr:row>
      <xdr:rowOff>0</xdr:rowOff>
    </xdr:from>
    <xdr:to>
      <xdr:col>1</xdr:col>
      <xdr:colOff>152400</xdr:colOff>
      <xdr:row>2882</xdr:row>
      <xdr:rowOff>133350</xdr:rowOff>
    </xdr:to>
    <xdr:pic>
      <xdr:nvPicPr>
        <xdr:cNvPr id="28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116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2883</xdr:row>
      <xdr:rowOff>0</xdr:rowOff>
    </xdr:from>
    <xdr:to>
      <xdr:col>1</xdr:col>
      <xdr:colOff>152400</xdr:colOff>
      <xdr:row>2883</xdr:row>
      <xdr:rowOff>133350</xdr:rowOff>
    </xdr:to>
    <xdr:pic>
      <xdr:nvPicPr>
        <xdr:cNvPr id="28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133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2884</xdr:row>
      <xdr:rowOff>0</xdr:rowOff>
    </xdr:from>
    <xdr:to>
      <xdr:col>1</xdr:col>
      <xdr:colOff>152400</xdr:colOff>
      <xdr:row>2884</xdr:row>
      <xdr:rowOff>133350</xdr:rowOff>
    </xdr:to>
    <xdr:pic>
      <xdr:nvPicPr>
        <xdr:cNvPr id="28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150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2885</xdr:row>
      <xdr:rowOff>0</xdr:rowOff>
    </xdr:from>
    <xdr:to>
      <xdr:col>1</xdr:col>
      <xdr:colOff>152400</xdr:colOff>
      <xdr:row>2885</xdr:row>
      <xdr:rowOff>133350</xdr:rowOff>
    </xdr:to>
    <xdr:pic>
      <xdr:nvPicPr>
        <xdr:cNvPr id="28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168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2886</xdr:row>
      <xdr:rowOff>0</xdr:rowOff>
    </xdr:from>
    <xdr:to>
      <xdr:col>1</xdr:col>
      <xdr:colOff>152400</xdr:colOff>
      <xdr:row>2886</xdr:row>
      <xdr:rowOff>133350</xdr:rowOff>
    </xdr:to>
    <xdr:pic>
      <xdr:nvPicPr>
        <xdr:cNvPr id="28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185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2887</xdr:row>
      <xdr:rowOff>0</xdr:rowOff>
    </xdr:from>
    <xdr:to>
      <xdr:col>1</xdr:col>
      <xdr:colOff>152400</xdr:colOff>
      <xdr:row>2887</xdr:row>
      <xdr:rowOff>133350</xdr:rowOff>
    </xdr:to>
    <xdr:pic>
      <xdr:nvPicPr>
        <xdr:cNvPr id="28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202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2888</xdr:row>
      <xdr:rowOff>0</xdr:rowOff>
    </xdr:from>
    <xdr:to>
      <xdr:col>1</xdr:col>
      <xdr:colOff>152400</xdr:colOff>
      <xdr:row>2888</xdr:row>
      <xdr:rowOff>133350</xdr:rowOff>
    </xdr:to>
    <xdr:pic>
      <xdr:nvPicPr>
        <xdr:cNvPr id="28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219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2889</xdr:row>
      <xdr:rowOff>0</xdr:rowOff>
    </xdr:from>
    <xdr:to>
      <xdr:col>1</xdr:col>
      <xdr:colOff>152400</xdr:colOff>
      <xdr:row>2889</xdr:row>
      <xdr:rowOff>133350</xdr:rowOff>
    </xdr:to>
    <xdr:pic>
      <xdr:nvPicPr>
        <xdr:cNvPr id="28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236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2890</xdr:row>
      <xdr:rowOff>0</xdr:rowOff>
    </xdr:from>
    <xdr:to>
      <xdr:col>1</xdr:col>
      <xdr:colOff>152400</xdr:colOff>
      <xdr:row>2890</xdr:row>
      <xdr:rowOff>133350</xdr:rowOff>
    </xdr:to>
    <xdr:pic>
      <xdr:nvPicPr>
        <xdr:cNvPr id="28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253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2891</xdr:row>
      <xdr:rowOff>0</xdr:rowOff>
    </xdr:from>
    <xdr:to>
      <xdr:col>1</xdr:col>
      <xdr:colOff>152400</xdr:colOff>
      <xdr:row>2891</xdr:row>
      <xdr:rowOff>133350</xdr:rowOff>
    </xdr:to>
    <xdr:pic>
      <xdr:nvPicPr>
        <xdr:cNvPr id="28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270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2892</xdr:row>
      <xdr:rowOff>0</xdr:rowOff>
    </xdr:from>
    <xdr:to>
      <xdr:col>1</xdr:col>
      <xdr:colOff>152400</xdr:colOff>
      <xdr:row>2892</xdr:row>
      <xdr:rowOff>133350</xdr:rowOff>
    </xdr:to>
    <xdr:pic>
      <xdr:nvPicPr>
        <xdr:cNvPr id="28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288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2893</xdr:row>
      <xdr:rowOff>0</xdr:rowOff>
    </xdr:from>
    <xdr:to>
      <xdr:col>1</xdr:col>
      <xdr:colOff>152400</xdr:colOff>
      <xdr:row>2893</xdr:row>
      <xdr:rowOff>133350</xdr:rowOff>
    </xdr:to>
    <xdr:pic>
      <xdr:nvPicPr>
        <xdr:cNvPr id="28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305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2894</xdr:row>
      <xdr:rowOff>0</xdr:rowOff>
    </xdr:from>
    <xdr:to>
      <xdr:col>1</xdr:col>
      <xdr:colOff>152400</xdr:colOff>
      <xdr:row>2894</xdr:row>
      <xdr:rowOff>133350</xdr:rowOff>
    </xdr:to>
    <xdr:pic>
      <xdr:nvPicPr>
        <xdr:cNvPr id="28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322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2895</xdr:row>
      <xdr:rowOff>0</xdr:rowOff>
    </xdr:from>
    <xdr:to>
      <xdr:col>1</xdr:col>
      <xdr:colOff>152400</xdr:colOff>
      <xdr:row>2895</xdr:row>
      <xdr:rowOff>133350</xdr:rowOff>
    </xdr:to>
    <xdr:pic>
      <xdr:nvPicPr>
        <xdr:cNvPr id="28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339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2896</xdr:row>
      <xdr:rowOff>0</xdr:rowOff>
    </xdr:from>
    <xdr:to>
      <xdr:col>1</xdr:col>
      <xdr:colOff>152400</xdr:colOff>
      <xdr:row>2896</xdr:row>
      <xdr:rowOff>133350</xdr:rowOff>
    </xdr:to>
    <xdr:pic>
      <xdr:nvPicPr>
        <xdr:cNvPr id="28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356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2897</xdr:row>
      <xdr:rowOff>0</xdr:rowOff>
    </xdr:from>
    <xdr:to>
      <xdr:col>1</xdr:col>
      <xdr:colOff>152400</xdr:colOff>
      <xdr:row>2897</xdr:row>
      <xdr:rowOff>133350</xdr:rowOff>
    </xdr:to>
    <xdr:pic>
      <xdr:nvPicPr>
        <xdr:cNvPr id="28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373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2898</xdr:row>
      <xdr:rowOff>0</xdr:rowOff>
    </xdr:from>
    <xdr:to>
      <xdr:col>1</xdr:col>
      <xdr:colOff>152400</xdr:colOff>
      <xdr:row>2898</xdr:row>
      <xdr:rowOff>133350</xdr:rowOff>
    </xdr:to>
    <xdr:pic>
      <xdr:nvPicPr>
        <xdr:cNvPr id="28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390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2899</xdr:row>
      <xdr:rowOff>0</xdr:rowOff>
    </xdr:from>
    <xdr:to>
      <xdr:col>1</xdr:col>
      <xdr:colOff>152400</xdr:colOff>
      <xdr:row>2899</xdr:row>
      <xdr:rowOff>133350</xdr:rowOff>
    </xdr:to>
    <xdr:pic>
      <xdr:nvPicPr>
        <xdr:cNvPr id="29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408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2900</xdr:row>
      <xdr:rowOff>0</xdr:rowOff>
    </xdr:from>
    <xdr:to>
      <xdr:col>1</xdr:col>
      <xdr:colOff>152400</xdr:colOff>
      <xdr:row>2900</xdr:row>
      <xdr:rowOff>133350</xdr:rowOff>
    </xdr:to>
    <xdr:pic>
      <xdr:nvPicPr>
        <xdr:cNvPr id="29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425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2901</xdr:row>
      <xdr:rowOff>0</xdr:rowOff>
    </xdr:from>
    <xdr:to>
      <xdr:col>1</xdr:col>
      <xdr:colOff>152400</xdr:colOff>
      <xdr:row>2901</xdr:row>
      <xdr:rowOff>133350</xdr:rowOff>
    </xdr:to>
    <xdr:pic>
      <xdr:nvPicPr>
        <xdr:cNvPr id="29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442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2902</xdr:row>
      <xdr:rowOff>0</xdr:rowOff>
    </xdr:from>
    <xdr:to>
      <xdr:col>1</xdr:col>
      <xdr:colOff>152400</xdr:colOff>
      <xdr:row>2902</xdr:row>
      <xdr:rowOff>133350</xdr:rowOff>
    </xdr:to>
    <xdr:pic>
      <xdr:nvPicPr>
        <xdr:cNvPr id="29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459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2903</xdr:row>
      <xdr:rowOff>0</xdr:rowOff>
    </xdr:from>
    <xdr:to>
      <xdr:col>1</xdr:col>
      <xdr:colOff>152400</xdr:colOff>
      <xdr:row>2903</xdr:row>
      <xdr:rowOff>133350</xdr:rowOff>
    </xdr:to>
    <xdr:pic>
      <xdr:nvPicPr>
        <xdr:cNvPr id="29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476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2904</xdr:row>
      <xdr:rowOff>0</xdr:rowOff>
    </xdr:from>
    <xdr:to>
      <xdr:col>1</xdr:col>
      <xdr:colOff>152400</xdr:colOff>
      <xdr:row>2904</xdr:row>
      <xdr:rowOff>133350</xdr:rowOff>
    </xdr:to>
    <xdr:pic>
      <xdr:nvPicPr>
        <xdr:cNvPr id="29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493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2905</xdr:row>
      <xdr:rowOff>0</xdr:rowOff>
    </xdr:from>
    <xdr:to>
      <xdr:col>1</xdr:col>
      <xdr:colOff>152400</xdr:colOff>
      <xdr:row>2905</xdr:row>
      <xdr:rowOff>133350</xdr:rowOff>
    </xdr:to>
    <xdr:pic>
      <xdr:nvPicPr>
        <xdr:cNvPr id="29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510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2906</xdr:row>
      <xdr:rowOff>0</xdr:rowOff>
    </xdr:from>
    <xdr:to>
      <xdr:col>1</xdr:col>
      <xdr:colOff>152400</xdr:colOff>
      <xdr:row>2906</xdr:row>
      <xdr:rowOff>133350</xdr:rowOff>
    </xdr:to>
    <xdr:pic>
      <xdr:nvPicPr>
        <xdr:cNvPr id="29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528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2907</xdr:row>
      <xdr:rowOff>0</xdr:rowOff>
    </xdr:from>
    <xdr:to>
      <xdr:col>1</xdr:col>
      <xdr:colOff>152400</xdr:colOff>
      <xdr:row>2907</xdr:row>
      <xdr:rowOff>133350</xdr:rowOff>
    </xdr:to>
    <xdr:pic>
      <xdr:nvPicPr>
        <xdr:cNvPr id="29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545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2908</xdr:row>
      <xdr:rowOff>0</xdr:rowOff>
    </xdr:from>
    <xdr:to>
      <xdr:col>1</xdr:col>
      <xdr:colOff>152400</xdr:colOff>
      <xdr:row>2908</xdr:row>
      <xdr:rowOff>133350</xdr:rowOff>
    </xdr:to>
    <xdr:pic>
      <xdr:nvPicPr>
        <xdr:cNvPr id="29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562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2909</xdr:row>
      <xdr:rowOff>0</xdr:rowOff>
    </xdr:from>
    <xdr:to>
      <xdr:col>1</xdr:col>
      <xdr:colOff>152400</xdr:colOff>
      <xdr:row>2909</xdr:row>
      <xdr:rowOff>133350</xdr:rowOff>
    </xdr:to>
    <xdr:pic>
      <xdr:nvPicPr>
        <xdr:cNvPr id="29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579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2910</xdr:row>
      <xdr:rowOff>0</xdr:rowOff>
    </xdr:from>
    <xdr:to>
      <xdr:col>1</xdr:col>
      <xdr:colOff>152400</xdr:colOff>
      <xdr:row>2910</xdr:row>
      <xdr:rowOff>133350</xdr:rowOff>
    </xdr:to>
    <xdr:pic>
      <xdr:nvPicPr>
        <xdr:cNvPr id="29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596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2911</xdr:row>
      <xdr:rowOff>0</xdr:rowOff>
    </xdr:from>
    <xdr:to>
      <xdr:col>1</xdr:col>
      <xdr:colOff>152400</xdr:colOff>
      <xdr:row>2911</xdr:row>
      <xdr:rowOff>133350</xdr:rowOff>
    </xdr:to>
    <xdr:pic>
      <xdr:nvPicPr>
        <xdr:cNvPr id="29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613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2912</xdr:row>
      <xdr:rowOff>0</xdr:rowOff>
    </xdr:from>
    <xdr:to>
      <xdr:col>1</xdr:col>
      <xdr:colOff>152400</xdr:colOff>
      <xdr:row>2912</xdr:row>
      <xdr:rowOff>133350</xdr:rowOff>
    </xdr:to>
    <xdr:pic>
      <xdr:nvPicPr>
        <xdr:cNvPr id="29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630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2913</xdr:row>
      <xdr:rowOff>0</xdr:rowOff>
    </xdr:from>
    <xdr:to>
      <xdr:col>1</xdr:col>
      <xdr:colOff>152400</xdr:colOff>
      <xdr:row>2913</xdr:row>
      <xdr:rowOff>133350</xdr:rowOff>
    </xdr:to>
    <xdr:pic>
      <xdr:nvPicPr>
        <xdr:cNvPr id="29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648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2914</xdr:row>
      <xdr:rowOff>0</xdr:rowOff>
    </xdr:from>
    <xdr:to>
      <xdr:col>1</xdr:col>
      <xdr:colOff>152400</xdr:colOff>
      <xdr:row>2914</xdr:row>
      <xdr:rowOff>133350</xdr:rowOff>
    </xdr:to>
    <xdr:pic>
      <xdr:nvPicPr>
        <xdr:cNvPr id="29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665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2915</xdr:row>
      <xdr:rowOff>0</xdr:rowOff>
    </xdr:from>
    <xdr:to>
      <xdr:col>1</xdr:col>
      <xdr:colOff>152400</xdr:colOff>
      <xdr:row>2915</xdr:row>
      <xdr:rowOff>133350</xdr:rowOff>
    </xdr:to>
    <xdr:pic>
      <xdr:nvPicPr>
        <xdr:cNvPr id="29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682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2916</xdr:row>
      <xdr:rowOff>0</xdr:rowOff>
    </xdr:from>
    <xdr:to>
      <xdr:col>1</xdr:col>
      <xdr:colOff>152400</xdr:colOff>
      <xdr:row>2916</xdr:row>
      <xdr:rowOff>133350</xdr:rowOff>
    </xdr:to>
    <xdr:pic>
      <xdr:nvPicPr>
        <xdr:cNvPr id="29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699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2917</xdr:row>
      <xdr:rowOff>0</xdr:rowOff>
    </xdr:from>
    <xdr:to>
      <xdr:col>1</xdr:col>
      <xdr:colOff>152400</xdr:colOff>
      <xdr:row>2917</xdr:row>
      <xdr:rowOff>133350</xdr:rowOff>
    </xdr:to>
    <xdr:pic>
      <xdr:nvPicPr>
        <xdr:cNvPr id="29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716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2918</xdr:row>
      <xdr:rowOff>0</xdr:rowOff>
    </xdr:from>
    <xdr:to>
      <xdr:col>1</xdr:col>
      <xdr:colOff>152400</xdr:colOff>
      <xdr:row>2918</xdr:row>
      <xdr:rowOff>133350</xdr:rowOff>
    </xdr:to>
    <xdr:pic>
      <xdr:nvPicPr>
        <xdr:cNvPr id="29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733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2919</xdr:row>
      <xdr:rowOff>0</xdr:rowOff>
    </xdr:from>
    <xdr:to>
      <xdr:col>1</xdr:col>
      <xdr:colOff>152400</xdr:colOff>
      <xdr:row>2919</xdr:row>
      <xdr:rowOff>133350</xdr:rowOff>
    </xdr:to>
    <xdr:pic>
      <xdr:nvPicPr>
        <xdr:cNvPr id="29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750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2920</xdr:row>
      <xdr:rowOff>0</xdr:rowOff>
    </xdr:from>
    <xdr:to>
      <xdr:col>1</xdr:col>
      <xdr:colOff>152400</xdr:colOff>
      <xdr:row>2920</xdr:row>
      <xdr:rowOff>133350</xdr:rowOff>
    </xdr:to>
    <xdr:pic>
      <xdr:nvPicPr>
        <xdr:cNvPr id="29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768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2921</xdr:row>
      <xdr:rowOff>0</xdr:rowOff>
    </xdr:from>
    <xdr:to>
      <xdr:col>1</xdr:col>
      <xdr:colOff>152400</xdr:colOff>
      <xdr:row>2921</xdr:row>
      <xdr:rowOff>133350</xdr:rowOff>
    </xdr:to>
    <xdr:pic>
      <xdr:nvPicPr>
        <xdr:cNvPr id="29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785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2922</xdr:row>
      <xdr:rowOff>0</xdr:rowOff>
    </xdr:from>
    <xdr:to>
      <xdr:col>1</xdr:col>
      <xdr:colOff>152400</xdr:colOff>
      <xdr:row>2922</xdr:row>
      <xdr:rowOff>133350</xdr:rowOff>
    </xdr:to>
    <xdr:pic>
      <xdr:nvPicPr>
        <xdr:cNvPr id="29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802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2923</xdr:row>
      <xdr:rowOff>0</xdr:rowOff>
    </xdr:from>
    <xdr:to>
      <xdr:col>1</xdr:col>
      <xdr:colOff>152400</xdr:colOff>
      <xdr:row>2923</xdr:row>
      <xdr:rowOff>133350</xdr:rowOff>
    </xdr:to>
    <xdr:pic>
      <xdr:nvPicPr>
        <xdr:cNvPr id="29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819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2924</xdr:row>
      <xdr:rowOff>0</xdr:rowOff>
    </xdr:from>
    <xdr:to>
      <xdr:col>1</xdr:col>
      <xdr:colOff>152400</xdr:colOff>
      <xdr:row>2924</xdr:row>
      <xdr:rowOff>133350</xdr:rowOff>
    </xdr:to>
    <xdr:pic>
      <xdr:nvPicPr>
        <xdr:cNvPr id="29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836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2925</xdr:row>
      <xdr:rowOff>0</xdr:rowOff>
    </xdr:from>
    <xdr:to>
      <xdr:col>1</xdr:col>
      <xdr:colOff>152400</xdr:colOff>
      <xdr:row>2925</xdr:row>
      <xdr:rowOff>133350</xdr:rowOff>
    </xdr:to>
    <xdr:pic>
      <xdr:nvPicPr>
        <xdr:cNvPr id="29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853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2926</xdr:row>
      <xdr:rowOff>0</xdr:rowOff>
    </xdr:from>
    <xdr:to>
      <xdr:col>1</xdr:col>
      <xdr:colOff>152400</xdr:colOff>
      <xdr:row>2926</xdr:row>
      <xdr:rowOff>133350</xdr:rowOff>
    </xdr:to>
    <xdr:pic>
      <xdr:nvPicPr>
        <xdr:cNvPr id="29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870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2927</xdr:row>
      <xdr:rowOff>0</xdr:rowOff>
    </xdr:from>
    <xdr:to>
      <xdr:col>1</xdr:col>
      <xdr:colOff>152400</xdr:colOff>
      <xdr:row>2927</xdr:row>
      <xdr:rowOff>133350</xdr:rowOff>
    </xdr:to>
    <xdr:pic>
      <xdr:nvPicPr>
        <xdr:cNvPr id="29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888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2928</xdr:row>
      <xdr:rowOff>0</xdr:rowOff>
    </xdr:from>
    <xdr:to>
      <xdr:col>1</xdr:col>
      <xdr:colOff>152400</xdr:colOff>
      <xdr:row>2928</xdr:row>
      <xdr:rowOff>133350</xdr:rowOff>
    </xdr:to>
    <xdr:pic>
      <xdr:nvPicPr>
        <xdr:cNvPr id="29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905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2929</xdr:row>
      <xdr:rowOff>0</xdr:rowOff>
    </xdr:from>
    <xdr:to>
      <xdr:col>1</xdr:col>
      <xdr:colOff>152400</xdr:colOff>
      <xdr:row>2929</xdr:row>
      <xdr:rowOff>133350</xdr:rowOff>
    </xdr:to>
    <xdr:pic>
      <xdr:nvPicPr>
        <xdr:cNvPr id="29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922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2930</xdr:row>
      <xdr:rowOff>0</xdr:rowOff>
    </xdr:from>
    <xdr:to>
      <xdr:col>1</xdr:col>
      <xdr:colOff>152400</xdr:colOff>
      <xdr:row>2930</xdr:row>
      <xdr:rowOff>133350</xdr:rowOff>
    </xdr:to>
    <xdr:pic>
      <xdr:nvPicPr>
        <xdr:cNvPr id="29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939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2931</xdr:row>
      <xdr:rowOff>0</xdr:rowOff>
    </xdr:from>
    <xdr:to>
      <xdr:col>1</xdr:col>
      <xdr:colOff>152400</xdr:colOff>
      <xdr:row>2931</xdr:row>
      <xdr:rowOff>133350</xdr:rowOff>
    </xdr:to>
    <xdr:pic>
      <xdr:nvPicPr>
        <xdr:cNvPr id="29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956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2932</xdr:row>
      <xdr:rowOff>0</xdr:rowOff>
    </xdr:from>
    <xdr:to>
      <xdr:col>1</xdr:col>
      <xdr:colOff>152400</xdr:colOff>
      <xdr:row>2932</xdr:row>
      <xdr:rowOff>133350</xdr:rowOff>
    </xdr:to>
    <xdr:pic>
      <xdr:nvPicPr>
        <xdr:cNvPr id="29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973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2933</xdr:row>
      <xdr:rowOff>0</xdr:rowOff>
    </xdr:from>
    <xdr:to>
      <xdr:col>1</xdr:col>
      <xdr:colOff>152400</xdr:colOff>
      <xdr:row>2933</xdr:row>
      <xdr:rowOff>133350</xdr:rowOff>
    </xdr:to>
    <xdr:pic>
      <xdr:nvPicPr>
        <xdr:cNvPr id="29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49991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2934</xdr:row>
      <xdr:rowOff>0</xdr:rowOff>
    </xdr:from>
    <xdr:to>
      <xdr:col>1</xdr:col>
      <xdr:colOff>152400</xdr:colOff>
      <xdr:row>2934</xdr:row>
      <xdr:rowOff>133350</xdr:rowOff>
    </xdr:to>
    <xdr:pic>
      <xdr:nvPicPr>
        <xdr:cNvPr id="29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008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2935</xdr:row>
      <xdr:rowOff>0</xdr:rowOff>
    </xdr:from>
    <xdr:to>
      <xdr:col>1</xdr:col>
      <xdr:colOff>152400</xdr:colOff>
      <xdr:row>2935</xdr:row>
      <xdr:rowOff>133350</xdr:rowOff>
    </xdr:to>
    <xdr:pic>
      <xdr:nvPicPr>
        <xdr:cNvPr id="29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025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2936</xdr:row>
      <xdr:rowOff>0</xdr:rowOff>
    </xdr:from>
    <xdr:to>
      <xdr:col>1</xdr:col>
      <xdr:colOff>152400</xdr:colOff>
      <xdr:row>2936</xdr:row>
      <xdr:rowOff>133350</xdr:rowOff>
    </xdr:to>
    <xdr:pic>
      <xdr:nvPicPr>
        <xdr:cNvPr id="29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042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2937</xdr:row>
      <xdr:rowOff>0</xdr:rowOff>
    </xdr:from>
    <xdr:to>
      <xdr:col>1</xdr:col>
      <xdr:colOff>152400</xdr:colOff>
      <xdr:row>2937</xdr:row>
      <xdr:rowOff>133350</xdr:rowOff>
    </xdr:to>
    <xdr:pic>
      <xdr:nvPicPr>
        <xdr:cNvPr id="29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059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2938</xdr:row>
      <xdr:rowOff>0</xdr:rowOff>
    </xdr:from>
    <xdr:to>
      <xdr:col>1</xdr:col>
      <xdr:colOff>152400</xdr:colOff>
      <xdr:row>2938</xdr:row>
      <xdr:rowOff>133350</xdr:rowOff>
    </xdr:to>
    <xdr:pic>
      <xdr:nvPicPr>
        <xdr:cNvPr id="29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076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2939</xdr:row>
      <xdr:rowOff>0</xdr:rowOff>
    </xdr:from>
    <xdr:to>
      <xdr:col>1</xdr:col>
      <xdr:colOff>152400</xdr:colOff>
      <xdr:row>2939</xdr:row>
      <xdr:rowOff>133350</xdr:rowOff>
    </xdr:to>
    <xdr:pic>
      <xdr:nvPicPr>
        <xdr:cNvPr id="29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093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2940</xdr:row>
      <xdr:rowOff>0</xdr:rowOff>
    </xdr:from>
    <xdr:to>
      <xdr:col>1</xdr:col>
      <xdr:colOff>152400</xdr:colOff>
      <xdr:row>2940</xdr:row>
      <xdr:rowOff>133350</xdr:rowOff>
    </xdr:to>
    <xdr:pic>
      <xdr:nvPicPr>
        <xdr:cNvPr id="29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111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2941</xdr:row>
      <xdr:rowOff>0</xdr:rowOff>
    </xdr:from>
    <xdr:to>
      <xdr:col>1</xdr:col>
      <xdr:colOff>152400</xdr:colOff>
      <xdr:row>2941</xdr:row>
      <xdr:rowOff>133350</xdr:rowOff>
    </xdr:to>
    <xdr:pic>
      <xdr:nvPicPr>
        <xdr:cNvPr id="29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128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2942</xdr:row>
      <xdr:rowOff>0</xdr:rowOff>
    </xdr:from>
    <xdr:to>
      <xdr:col>1</xdr:col>
      <xdr:colOff>152400</xdr:colOff>
      <xdr:row>2942</xdr:row>
      <xdr:rowOff>133350</xdr:rowOff>
    </xdr:to>
    <xdr:pic>
      <xdr:nvPicPr>
        <xdr:cNvPr id="29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145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2943</xdr:row>
      <xdr:rowOff>0</xdr:rowOff>
    </xdr:from>
    <xdr:to>
      <xdr:col>1</xdr:col>
      <xdr:colOff>152400</xdr:colOff>
      <xdr:row>2943</xdr:row>
      <xdr:rowOff>133350</xdr:rowOff>
    </xdr:to>
    <xdr:pic>
      <xdr:nvPicPr>
        <xdr:cNvPr id="29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162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2944</xdr:row>
      <xdr:rowOff>0</xdr:rowOff>
    </xdr:from>
    <xdr:to>
      <xdr:col>1</xdr:col>
      <xdr:colOff>152400</xdr:colOff>
      <xdr:row>2944</xdr:row>
      <xdr:rowOff>133350</xdr:rowOff>
    </xdr:to>
    <xdr:pic>
      <xdr:nvPicPr>
        <xdr:cNvPr id="29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179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2945</xdr:row>
      <xdr:rowOff>0</xdr:rowOff>
    </xdr:from>
    <xdr:to>
      <xdr:col>1</xdr:col>
      <xdr:colOff>152400</xdr:colOff>
      <xdr:row>2945</xdr:row>
      <xdr:rowOff>133350</xdr:rowOff>
    </xdr:to>
    <xdr:pic>
      <xdr:nvPicPr>
        <xdr:cNvPr id="29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196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2946</xdr:row>
      <xdr:rowOff>0</xdr:rowOff>
    </xdr:from>
    <xdr:to>
      <xdr:col>1</xdr:col>
      <xdr:colOff>152400</xdr:colOff>
      <xdr:row>2946</xdr:row>
      <xdr:rowOff>133350</xdr:rowOff>
    </xdr:to>
    <xdr:pic>
      <xdr:nvPicPr>
        <xdr:cNvPr id="29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213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2947</xdr:row>
      <xdr:rowOff>0</xdr:rowOff>
    </xdr:from>
    <xdr:to>
      <xdr:col>1</xdr:col>
      <xdr:colOff>152400</xdr:colOff>
      <xdr:row>2947</xdr:row>
      <xdr:rowOff>133350</xdr:rowOff>
    </xdr:to>
    <xdr:pic>
      <xdr:nvPicPr>
        <xdr:cNvPr id="29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231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2948</xdr:row>
      <xdr:rowOff>0</xdr:rowOff>
    </xdr:from>
    <xdr:to>
      <xdr:col>1</xdr:col>
      <xdr:colOff>152400</xdr:colOff>
      <xdr:row>2948</xdr:row>
      <xdr:rowOff>133350</xdr:rowOff>
    </xdr:to>
    <xdr:pic>
      <xdr:nvPicPr>
        <xdr:cNvPr id="29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248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2949</xdr:row>
      <xdr:rowOff>0</xdr:rowOff>
    </xdr:from>
    <xdr:to>
      <xdr:col>1</xdr:col>
      <xdr:colOff>152400</xdr:colOff>
      <xdr:row>2949</xdr:row>
      <xdr:rowOff>133350</xdr:rowOff>
    </xdr:to>
    <xdr:pic>
      <xdr:nvPicPr>
        <xdr:cNvPr id="29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265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2950</xdr:row>
      <xdr:rowOff>0</xdr:rowOff>
    </xdr:from>
    <xdr:to>
      <xdr:col>1</xdr:col>
      <xdr:colOff>152400</xdr:colOff>
      <xdr:row>2950</xdr:row>
      <xdr:rowOff>133350</xdr:rowOff>
    </xdr:to>
    <xdr:pic>
      <xdr:nvPicPr>
        <xdr:cNvPr id="29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282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2951</xdr:row>
      <xdr:rowOff>0</xdr:rowOff>
    </xdr:from>
    <xdr:to>
      <xdr:col>1</xdr:col>
      <xdr:colOff>152400</xdr:colOff>
      <xdr:row>2951</xdr:row>
      <xdr:rowOff>133350</xdr:rowOff>
    </xdr:to>
    <xdr:pic>
      <xdr:nvPicPr>
        <xdr:cNvPr id="29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299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2952</xdr:row>
      <xdr:rowOff>0</xdr:rowOff>
    </xdr:from>
    <xdr:to>
      <xdr:col>1</xdr:col>
      <xdr:colOff>152400</xdr:colOff>
      <xdr:row>2952</xdr:row>
      <xdr:rowOff>133350</xdr:rowOff>
    </xdr:to>
    <xdr:pic>
      <xdr:nvPicPr>
        <xdr:cNvPr id="29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316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2953</xdr:row>
      <xdr:rowOff>0</xdr:rowOff>
    </xdr:from>
    <xdr:to>
      <xdr:col>1</xdr:col>
      <xdr:colOff>152400</xdr:colOff>
      <xdr:row>2953</xdr:row>
      <xdr:rowOff>133350</xdr:rowOff>
    </xdr:to>
    <xdr:pic>
      <xdr:nvPicPr>
        <xdr:cNvPr id="29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333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2954</xdr:row>
      <xdr:rowOff>0</xdr:rowOff>
    </xdr:from>
    <xdr:to>
      <xdr:col>1</xdr:col>
      <xdr:colOff>152400</xdr:colOff>
      <xdr:row>2954</xdr:row>
      <xdr:rowOff>133350</xdr:rowOff>
    </xdr:to>
    <xdr:pic>
      <xdr:nvPicPr>
        <xdr:cNvPr id="29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351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2955</xdr:row>
      <xdr:rowOff>0</xdr:rowOff>
    </xdr:from>
    <xdr:to>
      <xdr:col>1</xdr:col>
      <xdr:colOff>152400</xdr:colOff>
      <xdr:row>2955</xdr:row>
      <xdr:rowOff>133350</xdr:rowOff>
    </xdr:to>
    <xdr:pic>
      <xdr:nvPicPr>
        <xdr:cNvPr id="29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368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2956</xdr:row>
      <xdr:rowOff>0</xdr:rowOff>
    </xdr:from>
    <xdr:to>
      <xdr:col>1</xdr:col>
      <xdr:colOff>152400</xdr:colOff>
      <xdr:row>2956</xdr:row>
      <xdr:rowOff>133350</xdr:rowOff>
    </xdr:to>
    <xdr:pic>
      <xdr:nvPicPr>
        <xdr:cNvPr id="29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385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2957</xdr:row>
      <xdr:rowOff>0</xdr:rowOff>
    </xdr:from>
    <xdr:to>
      <xdr:col>1</xdr:col>
      <xdr:colOff>152400</xdr:colOff>
      <xdr:row>2957</xdr:row>
      <xdr:rowOff>133350</xdr:rowOff>
    </xdr:to>
    <xdr:pic>
      <xdr:nvPicPr>
        <xdr:cNvPr id="29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402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2958</xdr:row>
      <xdr:rowOff>0</xdr:rowOff>
    </xdr:from>
    <xdr:to>
      <xdr:col>1</xdr:col>
      <xdr:colOff>152400</xdr:colOff>
      <xdr:row>2958</xdr:row>
      <xdr:rowOff>133350</xdr:rowOff>
    </xdr:to>
    <xdr:pic>
      <xdr:nvPicPr>
        <xdr:cNvPr id="29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419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2959</xdr:row>
      <xdr:rowOff>0</xdr:rowOff>
    </xdr:from>
    <xdr:to>
      <xdr:col>1</xdr:col>
      <xdr:colOff>152400</xdr:colOff>
      <xdr:row>2959</xdr:row>
      <xdr:rowOff>133350</xdr:rowOff>
    </xdr:to>
    <xdr:pic>
      <xdr:nvPicPr>
        <xdr:cNvPr id="29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436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2960</xdr:row>
      <xdr:rowOff>0</xdr:rowOff>
    </xdr:from>
    <xdr:to>
      <xdr:col>1</xdr:col>
      <xdr:colOff>152400</xdr:colOff>
      <xdr:row>2960</xdr:row>
      <xdr:rowOff>133350</xdr:rowOff>
    </xdr:to>
    <xdr:pic>
      <xdr:nvPicPr>
        <xdr:cNvPr id="29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453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2961</xdr:row>
      <xdr:rowOff>0</xdr:rowOff>
    </xdr:from>
    <xdr:to>
      <xdr:col>1</xdr:col>
      <xdr:colOff>152400</xdr:colOff>
      <xdr:row>2961</xdr:row>
      <xdr:rowOff>133350</xdr:rowOff>
    </xdr:to>
    <xdr:pic>
      <xdr:nvPicPr>
        <xdr:cNvPr id="29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471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2962</xdr:row>
      <xdr:rowOff>0</xdr:rowOff>
    </xdr:from>
    <xdr:to>
      <xdr:col>1</xdr:col>
      <xdr:colOff>152400</xdr:colOff>
      <xdr:row>2962</xdr:row>
      <xdr:rowOff>133350</xdr:rowOff>
    </xdr:to>
    <xdr:pic>
      <xdr:nvPicPr>
        <xdr:cNvPr id="29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488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2963</xdr:row>
      <xdr:rowOff>0</xdr:rowOff>
    </xdr:from>
    <xdr:to>
      <xdr:col>1</xdr:col>
      <xdr:colOff>152400</xdr:colOff>
      <xdr:row>2963</xdr:row>
      <xdr:rowOff>133350</xdr:rowOff>
    </xdr:to>
    <xdr:pic>
      <xdr:nvPicPr>
        <xdr:cNvPr id="29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505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2964</xdr:row>
      <xdr:rowOff>0</xdr:rowOff>
    </xdr:from>
    <xdr:to>
      <xdr:col>1</xdr:col>
      <xdr:colOff>152400</xdr:colOff>
      <xdr:row>2964</xdr:row>
      <xdr:rowOff>133350</xdr:rowOff>
    </xdr:to>
    <xdr:pic>
      <xdr:nvPicPr>
        <xdr:cNvPr id="29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522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2965</xdr:row>
      <xdr:rowOff>0</xdr:rowOff>
    </xdr:from>
    <xdr:to>
      <xdr:col>1</xdr:col>
      <xdr:colOff>152400</xdr:colOff>
      <xdr:row>2965</xdr:row>
      <xdr:rowOff>133350</xdr:rowOff>
    </xdr:to>
    <xdr:pic>
      <xdr:nvPicPr>
        <xdr:cNvPr id="29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539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2966</xdr:row>
      <xdr:rowOff>0</xdr:rowOff>
    </xdr:from>
    <xdr:to>
      <xdr:col>1</xdr:col>
      <xdr:colOff>152400</xdr:colOff>
      <xdr:row>2966</xdr:row>
      <xdr:rowOff>133350</xdr:rowOff>
    </xdr:to>
    <xdr:pic>
      <xdr:nvPicPr>
        <xdr:cNvPr id="29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556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2967</xdr:row>
      <xdr:rowOff>0</xdr:rowOff>
    </xdr:from>
    <xdr:to>
      <xdr:col>1</xdr:col>
      <xdr:colOff>152400</xdr:colOff>
      <xdr:row>2967</xdr:row>
      <xdr:rowOff>133350</xdr:rowOff>
    </xdr:to>
    <xdr:pic>
      <xdr:nvPicPr>
        <xdr:cNvPr id="29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573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2968</xdr:row>
      <xdr:rowOff>0</xdr:rowOff>
    </xdr:from>
    <xdr:to>
      <xdr:col>1</xdr:col>
      <xdr:colOff>152400</xdr:colOff>
      <xdr:row>2968</xdr:row>
      <xdr:rowOff>133350</xdr:rowOff>
    </xdr:to>
    <xdr:pic>
      <xdr:nvPicPr>
        <xdr:cNvPr id="29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591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2969</xdr:row>
      <xdr:rowOff>0</xdr:rowOff>
    </xdr:from>
    <xdr:to>
      <xdr:col>1</xdr:col>
      <xdr:colOff>152400</xdr:colOff>
      <xdr:row>2969</xdr:row>
      <xdr:rowOff>133350</xdr:rowOff>
    </xdr:to>
    <xdr:pic>
      <xdr:nvPicPr>
        <xdr:cNvPr id="29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608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2970</xdr:row>
      <xdr:rowOff>0</xdr:rowOff>
    </xdr:from>
    <xdr:to>
      <xdr:col>1</xdr:col>
      <xdr:colOff>152400</xdr:colOff>
      <xdr:row>2970</xdr:row>
      <xdr:rowOff>133350</xdr:rowOff>
    </xdr:to>
    <xdr:pic>
      <xdr:nvPicPr>
        <xdr:cNvPr id="29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625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2971</xdr:row>
      <xdr:rowOff>0</xdr:rowOff>
    </xdr:from>
    <xdr:to>
      <xdr:col>1</xdr:col>
      <xdr:colOff>152400</xdr:colOff>
      <xdr:row>2971</xdr:row>
      <xdr:rowOff>133350</xdr:rowOff>
    </xdr:to>
    <xdr:pic>
      <xdr:nvPicPr>
        <xdr:cNvPr id="29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642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2972</xdr:row>
      <xdr:rowOff>0</xdr:rowOff>
    </xdr:from>
    <xdr:to>
      <xdr:col>1</xdr:col>
      <xdr:colOff>152400</xdr:colOff>
      <xdr:row>2972</xdr:row>
      <xdr:rowOff>133350</xdr:rowOff>
    </xdr:to>
    <xdr:pic>
      <xdr:nvPicPr>
        <xdr:cNvPr id="29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659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2973</xdr:row>
      <xdr:rowOff>0</xdr:rowOff>
    </xdr:from>
    <xdr:to>
      <xdr:col>1</xdr:col>
      <xdr:colOff>152400</xdr:colOff>
      <xdr:row>2973</xdr:row>
      <xdr:rowOff>133350</xdr:rowOff>
    </xdr:to>
    <xdr:pic>
      <xdr:nvPicPr>
        <xdr:cNvPr id="29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676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2974</xdr:row>
      <xdr:rowOff>0</xdr:rowOff>
    </xdr:from>
    <xdr:to>
      <xdr:col>1</xdr:col>
      <xdr:colOff>152400</xdr:colOff>
      <xdr:row>2974</xdr:row>
      <xdr:rowOff>133350</xdr:rowOff>
    </xdr:to>
    <xdr:pic>
      <xdr:nvPicPr>
        <xdr:cNvPr id="29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693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2975</xdr:row>
      <xdr:rowOff>0</xdr:rowOff>
    </xdr:from>
    <xdr:to>
      <xdr:col>1</xdr:col>
      <xdr:colOff>152400</xdr:colOff>
      <xdr:row>2975</xdr:row>
      <xdr:rowOff>133350</xdr:rowOff>
    </xdr:to>
    <xdr:pic>
      <xdr:nvPicPr>
        <xdr:cNvPr id="29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711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2976</xdr:row>
      <xdr:rowOff>0</xdr:rowOff>
    </xdr:from>
    <xdr:to>
      <xdr:col>1</xdr:col>
      <xdr:colOff>152400</xdr:colOff>
      <xdr:row>2976</xdr:row>
      <xdr:rowOff>133350</xdr:rowOff>
    </xdr:to>
    <xdr:pic>
      <xdr:nvPicPr>
        <xdr:cNvPr id="29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728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2977</xdr:row>
      <xdr:rowOff>0</xdr:rowOff>
    </xdr:from>
    <xdr:to>
      <xdr:col>1</xdr:col>
      <xdr:colOff>152400</xdr:colOff>
      <xdr:row>2977</xdr:row>
      <xdr:rowOff>133350</xdr:rowOff>
    </xdr:to>
    <xdr:pic>
      <xdr:nvPicPr>
        <xdr:cNvPr id="29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745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2978</xdr:row>
      <xdr:rowOff>0</xdr:rowOff>
    </xdr:from>
    <xdr:to>
      <xdr:col>1</xdr:col>
      <xdr:colOff>152400</xdr:colOff>
      <xdr:row>2978</xdr:row>
      <xdr:rowOff>133350</xdr:rowOff>
    </xdr:to>
    <xdr:pic>
      <xdr:nvPicPr>
        <xdr:cNvPr id="29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762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2979</xdr:row>
      <xdr:rowOff>0</xdr:rowOff>
    </xdr:from>
    <xdr:to>
      <xdr:col>1</xdr:col>
      <xdr:colOff>152400</xdr:colOff>
      <xdr:row>2979</xdr:row>
      <xdr:rowOff>133350</xdr:rowOff>
    </xdr:to>
    <xdr:pic>
      <xdr:nvPicPr>
        <xdr:cNvPr id="29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779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2980</xdr:row>
      <xdr:rowOff>0</xdr:rowOff>
    </xdr:from>
    <xdr:to>
      <xdr:col>1</xdr:col>
      <xdr:colOff>152400</xdr:colOff>
      <xdr:row>2980</xdr:row>
      <xdr:rowOff>133350</xdr:rowOff>
    </xdr:to>
    <xdr:pic>
      <xdr:nvPicPr>
        <xdr:cNvPr id="29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796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2981</xdr:row>
      <xdr:rowOff>0</xdr:rowOff>
    </xdr:from>
    <xdr:to>
      <xdr:col>1</xdr:col>
      <xdr:colOff>152400</xdr:colOff>
      <xdr:row>2981</xdr:row>
      <xdr:rowOff>133350</xdr:rowOff>
    </xdr:to>
    <xdr:pic>
      <xdr:nvPicPr>
        <xdr:cNvPr id="29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813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2982</xdr:row>
      <xdr:rowOff>0</xdr:rowOff>
    </xdr:from>
    <xdr:to>
      <xdr:col>1</xdr:col>
      <xdr:colOff>152400</xdr:colOff>
      <xdr:row>2982</xdr:row>
      <xdr:rowOff>133350</xdr:rowOff>
    </xdr:to>
    <xdr:pic>
      <xdr:nvPicPr>
        <xdr:cNvPr id="29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831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2983</xdr:row>
      <xdr:rowOff>0</xdr:rowOff>
    </xdr:from>
    <xdr:to>
      <xdr:col>1</xdr:col>
      <xdr:colOff>152400</xdr:colOff>
      <xdr:row>2983</xdr:row>
      <xdr:rowOff>133350</xdr:rowOff>
    </xdr:to>
    <xdr:pic>
      <xdr:nvPicPr>
        <xdr:cNvPr id="29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848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2984</xdr:row>
      <xdr:rowOff>0</xdr:rowOff>
    </xdr:from>
    <xdr:to>
      <xdr:col>1</xdr:col>
      <xdr:colOff>152400</xdr:colOff>
      <xdr:row>2984</xdr:row>
      <xdr:rowOff>133350</xdr:rowOff>
    </xdr:to>
    <xdr:pic>
      <xdr:nvPicPr>
        <xdr:cNvPr id="29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865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2985</xdr:row>
      <xdr:rowOff>0</xdr:rowOff>
    </xdr:from>
    <xdr:to>
      <xdr:col>1</xdr:col>
      <xdr:colOff>152400</xdr:colOff>
      <xdr:row>2985</xdr:row>
      <xdr:rowOff>133350</xdr:rowOff>
    </xdr:to>
    <xdr:pic>
      <xdr:nvPicPr>
        <xdr:cNvPr id="29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882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2986</xdr:row>
      <xdr:rowOff>0</xdr:rowOff>
    </xdr:from>
    <xdr:to>
      <xdr:col>1</xdr:col>
      <xdr:colOff>152400</xdr:colOff>
      <xdr:row>2986</xdr:row>
      <xdr:rowOff>133350</xdr:rowOff>
    </xdr:to>
    <xdr:pic>
      <xdr:nvPicPr>
        <xdr:cNvPr id="29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899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2987</xdr:row>
      <xdr:rowOff>0</xdr:rowOff>
    </xdr:from>
    <xdr:to>
      <xdr:col>1</xdr:col>
      <xdr:colOff>152400</xdr:colOff>
      <xdr:row>2987</xdr:row>
      <xdr:rowOff>133350</xdr:rowOff>
    </xdr:to>
    <xdr:pic>
      <xdr:nvPicPr>
        <xdr:cNvPr id="29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916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2988</xdr:row>
      <xdr:rowOff>0</xdr:rowOff>
    </xdr:from>
    <xdr:to>
      <xdr:col>1</xdr:col>
      <xdr:colOff>152400</xdr:colOff>
      <xdr:row>2988</xdr:row>
      <xdr:rowOff>133350</xdr:rowOff>
    </xdr:to>
    <xdr:pic>
      <xdr:nvPicPr>
        <xdr:cNvPr id="29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933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2989</xdr:row>
      <xdr:rowOff>0</xdr:rowOff>
    </xdr:from>
    <xdr:to>
      <xdr:col>1</xdr:col>
      <xdr:colOff>152400</xdr:colOff>
      <xdr:row>2989</xdr:row>
      <xdr:rowOff>133350</xdr:rowOff>
    </xdr:to>
    <xdr:pic>
      <xdr:nvPicPr>
        <xdr:cNvPr id="29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951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2990</xdr:row>
      <xdr:rowOff>0</xdr:rowOff>
    </xdr:from>
    <xdr:to>
      <xdr:col>1</xdr:col>
      <xdr:colOff>152400</xdr:colOff>
      <xdr:row>2990</xdr:row>
      <xdr:rowOff>133350</xdr:rowOff>
    </xdr:to>
    <xdr:pic>
      <xdr:nvPicPr>
        <xdr:cNvPr id="29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968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2991</xdr:row>
      <xdr:rowOff>0</xdr:rowOff>
    </xdr:from>
    <xdr:to>
      <xdr:col>1</xdr:col>
      <xdr:colOff>152400</xdr:colOff>
      <xdr:row>2991</xdr:row>
      <xdr:rowOff>133350</xdr:rowOff>
    </xdr:to>
    <xdr:pic>
      <xdr:nvPicPr>
        <xdr:cNvPr id="29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0985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2992</xdr:row>
      <xdr:rowOff>0</xdr:rowOff>
    </xdr:from>
    <xdr:to>
      <xdr:col>1</xdr:col>
      <xdr:colOff>152400</xdr:colOff>
      <xdr:row>2992</xdr:row>
      <xdr:rowOff>133350</xdr:rowOff>
    </xdr:to>
    <xdr:pic>
      <xdr:nvPicPr>
        <xdr:cNvPr id="29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002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2993</xdr:row>
      <xdr:rowOff>0</xdr:rowOff>
    </xdr:from>
    <xdr:to>
      <xdr:col>1</xdr:col>
      <xdr:colOff>152400</xdr:colOff>
      <xdr:row>2993</xdr:row>
      <xdr:rowOff>133350</xdr:rowOff>
    </xdr:to>
    <xdr:pic>
      <xdr:nvPicPr>
        <xdr:cNvPr id="29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019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2994</xdr:row>
      <xdr:rowOff>0</xdr:rowOff>
    </xdr:from>
    <xdr:to>
      <xdr:col>1</xdr:col>
      <xdr:colOff>152400</xdr:colOff>
      <xdr:row>2994</xdr:row>
      <xdr:rowOff>133350</xdr:rowOff>
    </xdr:to>
    <xdr:pic>
      <xdr:nvPicPr>
        <xdr:cNvPr id="29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036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2995</xdr:row>
      <xdr:rowOff>0</xdr:rowOff>
    </xdr:from>
    <xdr:to>
      <xdr:col>1</xdr:col>
      <xdr:colOff>152400</xdr:colOff>
      <xdr:row>2995</xdr:row>
      <xdr:rowOff>133350</xdr:rowOff>
    </xdr:to>
    <xdr:pic>
      <xdr:nvPicPr>
        <xdr:cNvPr id="29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054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2996</xdr:row>
      <xdr:rowOff>0</xdr:rowOff>
    </xdr:from>
    <xdr:to>
      <xdr:col>1</xdr:col>
      <xdr:colOff>152400</xdr:colOff>
      <xdr:row>2996</xdr:row>
      <xdr:rowOff>133350</xdr:rowOff>
    </xdr:to>
    <xdr:pic>
      <xdr:nvPicPr>
        <xdr:cNvPr id="29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071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2997</xdr:row>
      <xdr:rowOff>0</xdr:rowOff>
    </xdr:from>
    <xdr:to>
      <xdr:col>1</xdr:col>
      <xdr:colOff>152400</xdr:colOff>
      <xdr:row>2997</xdr:row>
      <xdr:rowOff>133350</xdr:rowOff>
    </xdr:to>
    <xdr:pic>
      <xdr:nvPicPr>
        <xdr:cNvPr id="29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088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2998</xdr:row>
      <xdr:rowOff>0</xdr:rowOff>
    </xdr:from>
    <xdr:to>
      <xdr:col>1</xdr:col>
      <xdr:colOff>152400</xdr:colOff>
      <xdr:row>2998</xdr:row>
      <xdr:rowOff>133350</xdr:rowOff>
    </xdr:to>
    <xdr:pic>
      <xdr:nvPicPr>
        <xdr:cNvPr id="29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105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2999</xdr:row>
      <xdr:rowOff>0</xdr:rowOff>
    </xdr:from>
    <xdr:to>
      <xdr:col>1</xdr:col>
      <xdr:colOff>152400</xdr:colOff>
      <xdr:row>2999</xdr:row>
      <xdr:rowOff>133350</xdr:rowOff>
    </xdr:to>
    <xdr:pic>
      <xdr:nvPicPr>
        <xdr:cNvPr id="30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122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3000</xdr:row>
      <xdr:rowOff>0</xdr:rowOff>
    </xdr:from>
    <xdr:to>
      <xdr:col>1</xdr:col>
      <xdr:colOff>152400</xdr:colOff>
      <xdr:row>3000</xdr:row>
      <xdr:rowOff>133350</xdr:rowOff>
    </xdr:to>
    <xdr:pic>
      <xdr:nvPicPr>
        <xdr:cNvPr id="30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139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3001</xdr:row>
      <xdr:rowOff>0</xdr:rowOff>
    </xdr:from>
    <xdr:to>
      <xdr:col>1</xdr:col>
      <xdr:colOff>152400</xdr:colOff>
      <xdr:row>3001</xdr:row>
      <xdr:rowOff>133350</xdr:rowOff>
    </xdr:to>
    <xdr:pic>
      <xdr:nvPicPr>
        <xdr:cNvPr id="30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156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3002</xdr:row>
      <xdr:rowOff>0</xdr:rowOff>
    </xdr:from>
    <xdr:to>
      <xdr:col>1</xdr:col>
      <xdr:colOff>152400</xdr:colOff>
      <xdr:row>3002</xdr:row>
      <xdr:rowOff>133350</xdr:rowOff>
    </xdr:to>
    <xdr:pic>
      <xdr:nvPicPr>
        <xdr:cNvPr id="30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174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3003</xdr:row>
      <xdr:rowOff>0</xdr:rowOff>
    </xdr:from>
    <xdr:to>
      <xdr:col>1</xdr:col>
      <xdr:colOff>152400</xdr:colOff>
      <xdr:row>3003</xdr:row>
      <xdr:rowOff>133350</xdr:rowOff>
    </xdr:to>
    <xdr:pic>
      <xdr:nvPicPr>
        <xdr:cNvPr id="30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191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3004</xdr:row>
      <xdr:rowOff>0</xdr:rowOff>
    </xdr:from>
    <xdr:to>
      <xdr:col>1</xdr:col>
      <xdr:colOff>152400</xdr:colOff>
      <xdr:row>3004</xdr:row>
      <xdr:rowOff>133350</xdr:rowOff>
    </xdr:to>
    <xdr:pic>
      <xdr:nvPicPr>
        <xdr:cNvPr id="30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208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3005</xdr:row>
      <xdr:rowOff>0</xdr:rowOff>
    </xdr:from>
    <xdr:to>
      <xdr:col>1</xdr:col>
      <xdr:colOff>152400</xdr:colOff>
      <xdr:row>3005</xdr:row>
      <xdr:rowOff>133350</xdr:rowOff>
    </xdr:to>
    <xdr:pic>
      <xdr:nvPicPr>
        <xdr:cNvPr id="30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225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3006</xdr:row>
      <xdr:rowOff>0</xdr:rowOff>
    </xdr:from>
    <xdr:to>
      <xdr:col>1</xdr:col>
      <xdr:colOff>152400</xdr:colOff>
      <xdr:row>3006</xdr:row>
      <xdr:rowOff>133350</xdr:rowOff>
    </xdr:to>
    <xdr:pic>
      <xdr:nvPicPr>
        <xdr:cNvPr id="30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242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3007</xdr:row>
      <xdr:rowOff>0</xdr:rowOff>
    </xdr:from>
    <xdr:to>
      <xdr:col>1</xdr:col>
      <xdr:colOff>152400</xdr:colOff>
      <xdr:row>3007</xdr:row>
      <xdr:rowOff>133350</xdr:rowOff>
    </xdr:to>
    <xdr:pic>
      <xdr:nvPicPr>
        <xdr:cNvPr id="30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259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3008</xdr:row>
      <xdr:rowOff>0</xdr:rowOff>
    </xdr:from>
    <xdr:to>
      <xdr:col>1</xdr:col>
      <xdr:colOff>152400</xdr:colOff>
      <xdr:row>3008</xdr:row>
      <xdr:rowOff>133350</xdr:rowOff>
    </xdr:to>
    <xdr:pic>
      <xdr:nvPicPr>
        <xdr:cNvPr id="30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276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3009</xdr:row>
      <xdr:rowOff>0</xdr:rowOff>
    </xdr:from>
    <xdr:to>
      <xdr:col>1</xdr:col>
      <xdr:colOff>152400</xdr:colOff>
      <xdr:row>3009</xdr:row>
      <xdr:rowOff>133350</xdr:rowOff>
    </xdr:to>
    <xdr:pic>
      <xdr:nvPicPr>
        <xdr:cNvPr id="30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294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3010</xdr:row>
      <xdr:rowOff>0</xdr:rowOff>
    </xdr:from>
    <xdr:to>
      <xdr:col>1</xdr:col>
      <xdr:colOff>152400</xdr:colOff>
      <xdr:row>3010</xdr:row>
      <xdr:rowOff>133350</xdr:rowOff>
    </xdr:to>
    <xdr:pic>
      <xdr:nvPicPr>
        <xdr:cNvPr id="30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311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3011</xdr:row>
      <xdr:rowOff>0</xdr:rowOff>
    </xdr:from>
    <xdr:to>
      <xdr:col>1</xdr:col>
      <xdr:colOff>152400</xdr:colOff>
      <xdr:row>3011</xdr:row>
      <xdr:rowOff>133350</xdr:rowOff>
    </xdr:to>
    <xdr:pic>
      <xdr:nvPicPr>
        <xdr:cNvPr id="30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328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3012</xdr:row>
      <xdr:rowOff>0</xdr:rowOff>
    </xdr:from>
    <xdr:to>
      <xdr:col>1</xdr:col>
      <xdr:colOff>152400</xdr:colOff>
      <xdr:row>3012</xdr:row>
      <xdr:rowOff>133350</xdr:rowOff>
    </xdr:to>
    <xdr:pic>
      <xdr:nvPicPr>
        <xdr:cNvPr id="30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345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3013</xdr:row>
      <xdr:rowOff>0</xdr:rowOff>
    </xdr:from>
    <xdr:to>
      <xdr:col>1</xdr:col>
      <xdr:colOff>152400</xdr:colOff>
      <xdr:row>3013</xdr:row>
      <xdr:rowOff>133350</xdr:rowOff>
    </xdr:to>
    <xdr:pic>
      <xdr:nvPicPr>
        <xdr:cNvPr id="30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362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3014</xdr:row>
      <xdr:rowOff>0</xdr:rowOff>
    </xdr:from>
    <xdr:to>
      <xdr:col>1</xdr:col>
      <xdr:colOff>152400</xdr:colOff>
      <xdr:row>3014</xdr:row>
      <xdr:rowOff>133350</xdr:rowOff>
    </xdr:to>
    <xdr:pic>
      <xdr:nvPicPr>
        <xdr:cNvPr id="30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379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3015</xdr:row>
      <xdr:rowOff>0</xdr:rowOff>
    </xdr:from>
    <xdr:to>
      <xdr:col>1</xdr:col>
      <xdr:colOff>152400</xdr:colOff>
      <xdr:row>3015</xdr:row>
      <xdr:rowOff>133350</xdr:rowOff>
    </xdr:to>
    <xdr:pic>
      <xdr:nvPicPr>
        <xdr:cNvPr id="30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396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3016</xdr:row>
      <xdr:rowOff>0</xdr:rowOff>
    </xdr:from>
    <xdr:to>
      <xdr:col>1</xdr:col>
      <xdr:colOff>152400</xdr:colOff>
      <xdr:row>3016</xdr:row>
      <xdr:rowOff>133350</xdr:rowOff>
    </xdr:to>
    <xdr:pic>
      <xdr:nvPicPr>
        <xdr:cNvPr id="30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414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3017</xdr:row>
      <xdr:rowOff>0</xdr:rowOff>
    </xdr:from>
    <xdr:to>
      <xdr:col>1</xdr:col>
      <xdr:colOff>152400</xdr:colOff>
      <xdr:row>3017</xdr:row>
      <xdr:rowOff>133350</xdr:rowOff>
    </xdr:to>
    <xdr:pic>
      <xdr:nvPicPr>
        <xdr:cNvPr id="30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431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3018</xdr:row>
      <xdr:rowOff>0</xdr:rowOff>
    </xdr:from>
    <xdr:to>
      <xdr:col>1</xdr:col>
      <xdr:colOff>152400</xdr:colOff>
      <xdr:row>3018</xdr:row>
      <xdr:rowOff>133350</xdr:rowOff>
    </xdr:to>
    <xdr:pic>
      <xdr:nvPicPr>
        <xdr:cNvPr id="30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448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3019</xdr:row>
      <xdr:rowOff>0</xdr:rowOff>
    </xdr:from>
    <xdr:to>
      <xdr:col>1</xdr:col>
      <xdr:colOff>152400</xdr:colOff>
      <xdr:row>3019</xdr:row>
      <xdr:rowOff>133350</xdr:rowOff>
    </xdr:to>
    <xdr:pic>
      <xdr:nvPicPr>
        <xdr:cNvPr id="30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465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3020</xdr:row>
      <xdr:rowOff>0</xdr:rowOff>
    </xdr:from>
    <xdr:to>
      <xdr:col>1</xdr:col>
      <xdr:colOff>152400</xdr:colOff>
      <xdr:row>3020</xdr:row>
      <xdr:rowOff>133350</xdr:rowOff>
    </xdr:to>
    <xdr:pic>
      <xdr:nvPicPr>
        <xdr:cNvPr id="30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482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3021</xdr:row>
      <xdr:rowOff>0</xdr:rowOff>
    </xdr:from>
    <xdr:to>
      <xdr:col>1</xdr:col>
      <xdr:colOff>152400</xdr:colOff>
      <xdr:row>3021</xdr:row>
      <xdr:rowOff>133350</xdr:rowOff>
    </xdr:to>
    <xdr:pic>
      <xdr:nvPicPr>
        <xdr:cNvPr id="30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499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3022</xdr:row>
      <xdr:rowOff>0</xdr:rowOff>
    </xdr:from>
    <xdr:to>
      <xdr:col>1</xdr:col>
      <xdr:colOff>152400</xdr:colOff>
      <xdr:row>3022</xdr:row>
      <xdr:rowOff>133350</xdr:rowOff>
    </xdr:to>
    <xdr:pic>
      <xdr:nvPicPr>
        <xdr:cNvPr id="30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516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3023</xdr:row>
      <xdr:rowOff>0</xdr:rowOff>
    </xdr:from>
    <xdr:to>
      <xdr:col>1</xdr:col>
      <xdr:colOff>152400</xdr:colOff>
      <xdr:row>3023</xdr:row>
      <xdr:rowOff>133350</xdr:rowOff>
    </xdr:to>
    <xdr:pic>
      <xdr:nvPicPr>
        <xdr:cNvPr id="30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534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3024</xdr:row>
      <xdr:rowOff>0</xdr:rowOff>
    </xdr:from>
    <xdr:to>
      <xdr:col>1</xdr:col>
      <xdr:colOff>152400</xdr:colOff>
      <xdr:row>3024</xdr:row>
      <xdr:rowOff>133350</xdr:rowOff>
    </xdr:to>
    <xdr:pic>
      <xdr:nvPicPr>
        <xdr:cNvPr id="30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551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3025</xdr:row>
      <xdr:rowOff>0</xdr:rowOff>
    </xdr:from>
    <xdr:to>
      <xdr:col>1</xdr:col>
      <xdr:colOff>152400</xdr:colOff>
      <xdr:row>3025</xdr:row>
      <xdr:rowOff>133350</xdr:rowOff>
    </xdr:to>
    <xdr:pic>
      <xdr:nvPicPr>
        <xdr:cNvPr id="30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568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3026</xdr:row>
      <xdr:rowOff>0</xdr:rowOff>
    </xdr:from>
    <xdr:to>
      <xdr:col>1</xdr:col>
      <xdr:colOff>152400</xdr:colOff>
      <xdr:row>3026</xdr:row>
      <xdr:rowOff>133350</xdr:rowOff>
    </xdr:to>
    <xdr:pic>
      <xdr:nvPicPr>
        <xdr:cNvPr id="30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585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3027</xdr:row>
      <xdr:rowOff>0</xdr:rowOff>
    </xdr:from>
    <xdr:to>
      <xdr:col>1</xdr:col>
      <xdr:colOff>152400</xdr:colOff>
      <xdr:row>3027</xdr:row>
      <xdr:rowOff>133350</xdr:rowOff>
    </xdr:to>
    <xdr:pic>
      <xdr:nvPicPr>
        <xdr:cNvPr id="30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602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3028</xdr:row>
      <xdr:rowOff>0</xdr:rowOff>
    </xdr:from>
    <xdr:to>
      <xdr:col>1</xdr:col>
      <xdr:colOff>152400</xdr:colOff>
      <xdr:row>3028</xdr:row>
      <xdr:rowOff>133350</xdr:rowOff>
    </xdr:to>
    <xdr:pic>
      <xdr:nvPicPr>
        <xdr:cNvPr id="30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619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3029</xdr:row>
      <xdr:rowOff>0</xdr:rowOff>
    </xdr:from>
    <xdr:to>
      <xdr:col>1</xdr:col>
      <xdr:colOff>152400</xdr:colOff>
      <xdr:row>3029</xdr:row>
      <xdr:rowOff>133350</xdr:rowOff>
    </xdr:to>
    <xdr:pic>
      <xdr:nvPicPr>
        <xdr:cNvPr id="30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636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3030</xdr:row>
      <xdr:rowOff>0</xdr:rowOff>
    </xdr:from>
    <xdr:to>
      <xdr:col>1</xdr:col>
      <xdr:colOff>152400</xdr:colOff>
      <xdr:row>3030</xdr:row>
      <xdr:rowOff>133350</xdr:rowOff>
    </xdr:to>
    <xdr:pic>
      <xdr:nvPicPr>
        <xdr:cNvPr id="30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654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3031</xdr:row>
      <xdr:rowOff>0</xdr:rowOff>
    </xdr:from>
    <xdr:to>
      <xdr:col>1</xdr:col>
      <xdr:colOff>152400</xdr:colOff>
      <xdr:row>3031</xdr:row>
      <xdr:rowOff>133350</xdr:rowOff>
    </xdr:to>
    <xdr:pic>
      <xdr:nvPicPr>
        <xdr:cNvPr id="30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671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3032</xdr:row>
      <xdr:rowOff>0</xdr:rowOff>
    </xdr:from>
    <xdr:to>
      <xdr:col>1</xdr:col>
      <xdr:colOff>152400</xdr:colOff>
      <xdr:row>3032</xdr:row>
      <xdr:rowOff>133350</xdr:rowOff>
    </xdr:to>
    <xdr:pic>
      <xdr:nvPicPr>
        <xdr:cNvPr id="30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688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3033</xdr:row>
      <xdr:rowOff>0</xdr:rowOff>
    </xdr:from>
    <xdr:to>
      <xdr:col>1</xdr:col>
      <xdr:colOff>152400</xdr:colOff>
      <xdr:row>3033</xdr:row>
      <xdr:rowOff>133350</xdr:rowOff>
    </xdr:to>
    <xdr:pic>
      <xdr:nvPicPr>
        <xdr:cNvPr id="30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705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3034</xdr:row>
      <xdr:rowOff>0</xdr:rowOff>
    </xdr:from>
    <xdr:to>
      <xdr:col>1</xdr:col>
      <xdr:colOff>152400</xdr:colOff>
      <xdr:row>3034</xdr:row>
      <xdr:rowOff>133350</xdr:rowOff>
    </xdr:to>
    <xdr:pic>
      <xdr:nvPicPr>
        <xdr:cNvPr id="30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722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3035</xdr:row>
      <xdr:rowOff>0</xdr:rowOff>
    </xdr:from>
    <xdr:to>
      <xdr:col>1</xdr:col>
      <xdr:colOff>152400</xdr:colOff>
      <xdr:row>3035</xdr:row>
      <xdr:rowOff>133350</xdr:rowOff>
    </xdr:to>
    <xdr:pic>
      <xdr:nvPicPr>
        <xdr:cNvPr id="30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739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3036</xdr:row>
      <xdr:rowOff>0</xdr:rowOff>
    </xdr:from>
    <xdr:to>
      <xdr:col>1</xdr:col>
      <xdr:colOff>152400</xdr:colOff>
      <xdr:row>3036</xdr:row>
      <xdr:rowOff>133350</xdr:rowOff>
    </xdr:to>
    <xdr:pic>
      <xdr:nvPicPr>
        <xdr:cNvPr id="30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756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3037</xdr:row>
      <xdr:rowOff>0</xdr:rowOff>
    </xdr:from>
    <xdr:to>
      <xdr:col>1</xdr:col>
      <xdr:colOff>152400</xdr:colOff>
      <xdr:row>3037</xdr:row>
      <xdr:rowOff>133350</xdr:rowOff>
    </xdr:to>
    <xdr:pic>
      <xdr:nvPicPr>
        <xdr:cNvPr id="30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774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3038</xdr:row>
      <xdr:rowOff>0</xdr:rowOff>
    </xdr:from>
    <xdr:to>
      <xdr:col>1</xdr:col>
      <xdr:colOff>152400</xdr:colOff>
      <xdr:row>3038</xdr:row>
      <xdr:rowOff>133350</xdr:rowOff>
    </xdr:to>
    <xdr:pic>
      <xdr:nvPicPr>
        <xdr:cNvPr id="30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791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3039</xdr:row>
      <xdr:rowOff>0</xdr:rowOff>
    </xdr:from>
    <xdr:to>
      <xdr:col>1</xdr:col>
      <xdr:colOff>152400</xdr:colOff>
      <xdr:row>3039</xdr:row>
      <xdr:rowOff>133350</xdr:rowOff>
    </xdr:to>
    <xdr:pic>
      <xdr:nvPicPr>
        <xdr:cNvPr id="30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808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3040</xdr:row>
      <xdr:rowOff>0</xdr:rowOff>
    </xdr:from>
    <xdr:to>
      <xdr:col>1</xdr:col>
      <xdr:colOff>152400</xdr:colOff>
      <xdr:row>3040</xdr:row>
      <xdr:rowOff>133350</xdr:rowOff>
    </xdr:to>
    <xdr:pic>
      <xdr:nvPicPr>
        <xdr:cNvPr id="30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825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3041</xdr:row>
      <xdr:rowOff>0</xdr:rowOff>
    </xdr:from>
    <xdr:to>
      <xdr:col>1</xdr:col>
      <xdr:colOff>152400</xdr:colOff>
      <xdr:row>3041</xdr:row>
      <xdr:rowOff>133350</xdr:rowOff>
    </xdr:to>
    <xdr:pic>
      <xdr:nvPicPr>
        <xdr:cNvPr id="30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842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3042</xdr:row>
      <xdr:rowOff>0</xdr:rowOff>
    </xdr:from>
    <xdr:to>
      <xdr:col>1</xdr:col>
      <xdr:colOff>152400</xdr:colOff>
      <xdr:row>3042</xdr:row>
      <xdr:rowOff>133350</xdr:rowOff>
    </xdr:to>
    <xdr:pic>
      <xdr:nvPicPr>
        <xdr:cNvPr id="30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859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3043</xdr:row>
      <xdr:rowOff>0</xdr:rowOff>
    </xdr:from>
    <xdr:to>
      <xdr:col>1</xdr:col>
      <xdr:colOff>152400</xdr:colOff>
      <xdr:row>3043</xdr:row>
      <xdr:rowOff>133350</xdr:rowOff>
    </xdr:to>
    <xdr:pic>
      <xdr:nvPicPr>
        <xdr:cNvPr id="30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876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3044</xdr:row>
      <xdr:rowOff>0</xdr:rowOff>
    </xdr:from>
    <xdr:to>
      <xdr:col>1</xdr:col>
      <xdr:colOff>152400</xdr:colOff>
      <xdr:row>3044</xdr:row>
      <xdr:rowOff>133350</xdr:rowOff>
    </xdr:to>
    <xdr:pic>
      <xdr:nvPicPr>
        <xdr:cNvPr id="30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894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3045</xdr:row>
      <xdr:rowOff>0</xdr:rowOff>
    </xdr:from>
    <xdr:to>
      <xdr:col>1</xdr:col>
      <xdr:colOff>152400</xdr:colOff>
      <xdr:row>3045</xdr:row>
      <xdr:rowOff>133350</xdr:rowOff>
    </xdr:to>
    <xdr:pic>
      <xdr:nvPicPr>
        <xdr:cNvPr id="30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911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3046</xdr:row>
      <xdr:rowOff>0</xdr:rowOff>
    </xdr:from>
    <xdr:to>
      <xdr:col>1</xdr:col>
      <xdr:colOff>152400</xdr:colOff>
      <xdr:row>3046</xdr:row>
      <xdr:rowOff>133350</xdr:rowOff>
    </xdr:to>
    <xdr:pic>
      <xdr:nvPicPr>
        <xdr:cNvPr id="30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928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3047</xdr:row>
      <xdr:rowOff>0</xdr:rowOff>
    </xdr:from>
    <xdr:to>
      <xdr:col>1</xdr:col>
      <xdr:colOff>152400</xdr:colOff>
      <xdr:row>3047</xdr:row>
      <xdr:rowOff>133350</xdr:rowOff>
    </xdr:to>
    <xdr:pic>
      <xdr:nvPicPr>
        <xdr:cNvPr id="30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945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3048</xdr:row>
      <xdr:rowOff>0</xdr:rowOff>
    </xdr:from>
    <xdr:to>
      <xdr:col>1</xdr:col>
      <xdr:colOff>152400</xdr:colOff>
      <xdr:row>3048</xdr:row>
      <xdr:rowOff>133350</xdr:rowOff>
    </xdr:to>
    <xdr:pic>
      <xdr:nvPicPr>
        <xdr:cNvPr id="30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962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3049</xdr:row>
      <xdr:rowOff>0</xdr:rowOff>
    </xdr:from>
    <xdr:to>
      <xdr:col>1</xdr:col>
      <xdr:colOff>152400</xdr:colOff>
      <xdr:row>3049</xdr:row>
      <xdr:rowOff>133350</xdr:rowOff>
    </xdr:to>
    <xdr:pic>
      <xdr:nvPicPr>
        <xdr:cNvPr id="30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979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3050</xdr:row>
      <xdr:rowOff>0</xdr:rowOff>
    </xdr:from>
    <xdr:to>
      <xdr:col>1</xdr:col>
      <xdr:colOff>152400</xdr:colOff>
      <xdr:row>3050</xdr:row>
      <xdr:rowOff>133350</xdr:rowOff>
    </xdr:to>
    <xdr:pic>
      <xdr:nvPicPr>
        <xdr:cNvPr id="30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1996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3051</xdr:row>
      <xdr:rowOff>0</xdr:rowOff>
    </xdr:from>
    <xdr:to>
      <xdr:col>1</xdr:col>
      <xdr:colOff>152400</xdr:colOff>
      <xdr:row>3051</xdr:row>
      <xdr:rowOff>133350</xdr:rowOff>
    </xdr:to>
    <xdr:pic>
      <xdr:nvPicPr>
        <xdr:cNvPr id="30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014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3052</xdr:row>
      <xdr:rowOff>0</xdr:rowOff>
    </xdr:from>
    <xdr:to>
      <xdr:col>1</xdr:col>
      <xdr:colOff>152400</xdr:colOff>
      <xdr:row>3052</xdr:row>
      <xdr:rowOff>133350</xdr:rowOff>
    </xdr:to>
    <xdr:pic>
      <xdr:nvPicPr>
        <xdr:cNvPr id="30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031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3053</xdr:row>
      <xdr:rowOff>0</xdr:rowOff>
    </xdr:from>
    <xdr:to>
      <xdr:col>1</xdr:col>
      <xdr:colOff>152400</xdr:colOff>
      <xdr:row>3053</xdr:row>
      <xdr:rowOff>133350</xdr:rowOff>
    </xdr:to>
    <xdr:pic>
      <xdr:nvPicPr>
        <xdr:cNvPr id="30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048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3054</xdr:row>
      <xdr:rowOff>0</xdr:rowOff>
    </xdr:from>
    <xdr:to>
      <xdr:col>1</xdr:col>
      <xdr:colOff>152400</xdr:colOff>
      <xdr:row>3054</xdr:row>
      <xdr:rowOff>133350</xdr:rowOff>
    </xdr:to>
    <xdr:pic>
      <xdr:nvPicPr>
        <xdr:cNvPr id="30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065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3055</xdr:row>
      <xdr:rowOff>0</xdr:rowOff>
    </xdr:from>
    <xdr:to>
      <xdr:col>1</xdr:col>
      <xdr:colOff>152400</xdr:colOff>
      <xdr:row>3055</xdr:row>
      <xdr:rowOff>133350</xdr:rowOff>
    </xdr:to>
    <xdr:pic>
      <xdr:nvPicPr>
        <xdr:cNvPr id="30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082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3056</xdr:row>
      <xdr:rowOff>0</xdr:rowOff>
    </xdr:from>
    <xdr:to>
      <xdr:col>1</xdr:col>
      <xdr:colOff>152400</xdr:colOff>
      <xdr:row>3056</xdr:row>
      <xdr:rowOff>133350</xdr:rowOff>
    </xdr:to>
    <xdr:pic>
      <xdr:nvPicPr>
        <xdr:cNvPr id="30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099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3057</xdr:row>
      <xdr:rowOff>0</xdr:rowOff>
    </xdr:from>
    <xdr:to>
      <xdr:col>1</xdr:col>
      <xdr:colOff>152400</xdr:colOff>
      <xdr:row>3057</xdr:row>
      <xdr:rowOff>133350</xdr:rowOff>
    </xdr:to>
    <xdr:pic>
      <xdr:nvPicPr>
        <xdr:cNvPr id="30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116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3058</xdr:row>
      <xdr:rowOff>0</xdr:rowOff>
    </xdr:from>
    <xdr:to>
      <xdr:col>1</xdr:col>
      <xdr:colOff>152400</xdr:colOff>
      <xdr:row>3058</xdr:row>
      <xdr:rowOff>133350</xdr:rowOff>
    </xdr:to>
    <xdr:pic>
      <xdr:nvPicPr>
        <xdr:cNvPr id="30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134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3059</xdr:row>
      <xdr:rowOff>0</xdr:rowOff>
    </xdr:from>
    <xdr:to>
      <xdr:col>1</xdr:col>
      <xdr:colOff>152400</xdr:colOff>
      <xdr:row>3059</xdr:row>
      <xdr:rowOff>133350</xdr:rowOff>
    </xdr:to>
    <xdr:pic>
      <xdr:nvPicPr>
        <xdr:cNvPr id="30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151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3060</xdr:row>
      <xdr:rowOff>0</xdr:rowOff>
    </xdr:from>
    <xdr:to>
      <xdr:col>1</xdr:col>
      <xdr:colOff>152400</xdr:colOff>
      <xdr:row>3060</xdr:row>
      <xdr:rowOff>133350</xdr:rowOff>
    </xdr:to>
    <xdr:pic>
      <xdr:nvPicPr>
        <xdr:cNvPr id="30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168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3061</xdr:row>
      <xdr:rowOff>0</xdr:rowOff>
    </xdr:from>
    <xdr:to>
      <xdr:col>1</xdr:col>
      <xdr:colOff>152400</xdr:colOff>
      <xdr:row>3061</xdr:row>
      <xdr:rowOff>133350</xdr:rowOff>
    </xdr:to>
    <xdr:pic>
      <xdr:nvPicPr>
        <xdr:cNvPr id="30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185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3062</xdr:row>
      <xdr:rowOff>0</xdr:rowOff>
    </xdr:from>
    <xdr:to>
      <xdr:col>1</xdr:col>
      <xdr:colOff>152400</xdr:colOff>
      <xdr:row>3062</xdr:row>
      <xdr:rowOff>133350</xdr:rowOff>
    </xdr:to>
    <xdr:pic>
      <xdr:nvPicPr>
        <xdr:cNvPr id="30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202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3063</xdr:row>
      <xdr:rowOff>0</xdr:rowOff>
    </xdr:from>
    <xdr:to>
      <xdr:col>1</xdr:col>
      <xdr:colOff>152400</xdr:colOff>
      <xdr:row>3063</xdr:row>
      <xdr:rowOff>133350</xdr:rowOff>
    </xdr:to>
    <xdr:pic>
      <xdr:nvPicPr>
        <xdr:cNvPr id="30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219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3064</xdr:row>
      <xdr:rowOff>0</xdr:rowOff>
    </xdr:from>
    <xdr:to>
      <xdr:col>1</xdr:col>
      <xdr:colOff>152400</xdr:colOff>
      <xdr:row>3064</xdr:row>
      <xdr:rowOff>133350</xdr:rowOff>
    </xdr:to>
    <xdr:pic>
      <xdr:nvPicPr>
        <xdr:cNvPr id="30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237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3065</xdr:row>
      <xdr:rowOff>0</xdr:rowOff>
    </xdr:from>
    <xdr:to>
      <xdr:col>1</xdr:col>
      <xdr:colOff>152400</xdr:colOff>
      <xdr:row>3065</xdr:row>
      <xdr:rowOff>133350</xdr:rowOff>
    </xdr:to>
    <xdr:pic>
      <xdr:nvPicPr>
        <xdr:cNvPr id="30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254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3066</xdr:row>
      <xdr:rowOff>0</xdr:rowOff>
    </xdr:from>
    <xdr:to>
      <xdr:col>1</xdr:col>
      <xdr:colOff>152400</xdr:colOff>
      <xdr:row>3066</xdr:row>
      <xdr:rowOff>133350</xdr:rowOff>
    </xdr:to>
    <xdr:pic>
      <xdr:nvPicPr>
        <xdr:cNvPr id="30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271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3067</xdr:row>
      <xdr:rowOff>0</xdr:rowOff>
    </xdr:from>
    <xdr:to>
      <xdr:col>1</xdr:col>
      <xdr:colOff>152400</xdr:colOff>
      <xdr:row>3067</xdr:row>
      <xdr:rowOff>133350</xdr:rowOff>
    </xdr:to>
    <xdr:pic>
      <xdr:nvPicPr>
        <xdr:cNvPr id="30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288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3068</xdr:row>
      <xdr:rowOff>0</xdr:rowOff>
    </xdr:from>
    <xdr:to>
      <xdr:col>1</xdr:col>
      <xdr:colOff>152400</xdr:colOff>
      <xdr:row>3068</xdr:row>
      <xdr:rowOff>133350</xdr:rowOff>
    </xdr:to>
    <xdr:pic>
      <xdr:nvPicPr>
        <xdr:cNvPr id="30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305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3069</xdr:row>
      <xdr:rowOff>0</xdr:rowOff>
    </xdr:from>
    <xdr:to>
      <xdr:col>1</xdr:col>
      <xdr:colOff>152400</xdr:colOff>
      <xdr:row>3069</xdr:row>
      <xdr:rowOff>133350</xdr:rowOff>
    </xdr:to>
    <xdr:pic>
      <xdr:nvPicPr>
        <xdr:cNvPr id="30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322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3070</xdr:row>
      <xdr:rowOff>0</xdr:rowOff>
    </xdr:from>
    <xdr:to>
      <xdr:col>1</xdr:col>
      <xdr:colOff>152400</xdr:colOff>
      <xdr:row>3070</xdr:row>
      <xdr:rowOff>133350</xdr:rowOff>
    </xdr:to>
    <xdr:pic>
      <xdr:nvPicPr>
        <xdr:cNvPr id="30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339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3071</xdr:row>
      <xdr:rowOff>0</xdr:rowOff>
    </xdr:from>
    <xdr:to>
      <xdr:col>1</xdr:col>
      <xdr:colOff>152400</xdr:colOff>
      <xdr:row>3071</xdr:row>
      <xdr:rowOff>133350</xdr:rowOff>
    </xdr:to>
    <xdr:pic>
      <xdr:nvPicPr>
        <xdr:cNvPr id="30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357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3072</xdr:row>
      <xdr:rowOff>0</xdr:rowOff>
    </xdr:from>
    <xdr:to>
      <xdr:col>1</xdr:col>
      <xdr:colOff>152400</xdr:colOff>
      <xdr:row>3072</xdr:row>
      <xdr:rowOff>133350</xdr:rowOff>
    </xdr:to>
    <xdr:pic>
      <xdr:nvPicPr>
        <xdr:cNvPr id="30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374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3073</xdr:row>
      <xdr:rowOff>0</xdr:rowOff>
    </xdr:from>
    <xdr:to>
      <xdr:col>1</xdr:col>
      <xdr:colOff>152400</xdr:colOff>
      <xdr:row>3073</xdr:row>
      <xdr:rowOff>133350</xdr:rowOff>
    </xdr:to>
    <xdr:pic>
      <xdr:nvPicPr>
        <xdr:cNvPr id="30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391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3074</xdr:row>
      <xdr:rowOff>0</xdr:rowOff>
    </xdr:from>
    <xdr:to>
      <xdr:col>1</xdr:col>
      <xdr:colOff>152400</xdr:colOff>
      <xdr:row>3074</xdr:row>
      <xdr:rowOff>133350</xdr:rowOff>
    </xdr:to>
    <xdr:pic>
      <xdr:nvPicPr>
        <xdr:cNvPr id="30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408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3075</xdr:row>
      <xdr:rowOff>0</xdr:rowOff>
    </xdr:from>
    <xdr:to>
      <xdr:col>1</xdr:col>
      <xdr:colOff>152400</xdr:colOff>
      <xdr:row>3075</xdr:row>
      <xdr:rowOff>133350</xdr:rowOff>
    </xdr:to>
    <xdr:pic>
      <xdr:nvPicPr>
        <xdr:cNvPr id="30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425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3076</xdr:row>
      <xdr:rowOff>0</xdr:rowOff>
    </xdr:from>
    <xdr:to>
      <xdr:col>1</xdr:col>
      <xdr:colOff>152400</xdr:colOff>
      <xdr:row>3076</xdr:row>
      <xdr:rowOff>133350</xdr:rowOff>
    </xdr:to>
    <xdr:pic>
      <xdr:nvPicPr>
        <xdr:cNvPr id="30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442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3077</xdr:row>
      <xdr:rowOff>0</xdr:rowOff>
    </xdr:from>
    <xdr:to>
      <xdr:col>1</xdr:col>
      <xdr:colOff>152400</xdr:colOff>
      <xdr:row>3077</xdr:row>
      <xdr:rowOff>133350</xdr:rowOff>
    </xdr:to>
    <xdr:pic>
      <xdr:nvPicPr>
        <xdr:cNvPr id="30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459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3078</xdr:row>
      <xdr:rowOff>0</xdr:rowOff>
    </xdr:from>
    <xdr:to>
      <xdr:col>1</xdr:col>
      <xdr:colOff>152400</xdr:colOff>
      <xdr:row>3078</xdr:row>
      <xdr:rowOff>133350</xdr:rowOff>
    </xdr:to>
    <xdr:pic>
      <xdr:nvPicPr>
        <xdr:cNvPr id="30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477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3079</xdr:row>
      <xdr:rowOff>0</xdr:rowOff>
    </xdr:from>
    <xdr:to>
      <xdr:col>1</xdr:col>
      <xdr:colOff>152400</xdr:colOff>
      <xdr:row>3079</xdr:row>
      <xdr:rowOff>133350</xdr:rowOff>
    </xdr:to>
    <xdr:pic>
      <xdr:nvPicPr>
        <xdr:cNvPr id="30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494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3080</xdr:row>
      <xdr:rowOff>0</xdr:rowOff>
    </xdr:from>
    <xdr:to>
      <xdr:col>1</xdr:col>
      <xdr:colOff>152400</xdr:colOff>
      <xdr:row>3080</xdr:row>
      <xdr:rowOff>133350</xdr:rowOff>
    </xdr:to>
    <xdr:pic>
      <xdr:nvPicPr>
        <xdr:cNvPr id="30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511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3081</xdr:row>
      <xdr:rowOff>0</xdr:rowOff>
    </xdr:from>
    <xdr:to>
      <xdr:col>1</xdr:col>
      <xdr:colOff>152400</xdr:colOff>
      <xdr:row>3081</xdr:row>
      <xdr:rowOff>133350</xdr:rowOff>
    </xdr:to>
    <xdr:pic>
      <xdr:nvPicPr>
        <xdr:cNvPr id="30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528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3082</xdr:row>
      <xdr:rowOff>0</xdr:rowOff>
    </xdr:from>
    <xdr:to>
      <xdr:col>1</xdr:col>
      <xdr:colOff>152400</xdr:colOff>
      <xdr:row>3082</xdr:row>
      <xdr:rowOff>133350</xdr:rowOff>
    </xdr:to>
    <xdr:pic>
      <xdr:nvPicPr>
        <xdr:cNvPr id="30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545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3083</xdr:row>
      <xdr:rowOff>0</xdr:rowOff>
    </xdr:from>
    <xdr:to>
      <xdr:col>1</xdr:col>
      <xdr:colOff>152400</xdr:colOff>
      <xdr:row>3083</xdr:row>
      <xdr:rowOff>133350</xdr:rowOff>
    </xdr:to>
    <xdr:pic>
      <xdr:nvPicPr>
        <xdr:cNvPr id="30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562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3084</xdr:row>
      <xdr:rowOff>0</xdr:rowOff>
    </xdr:from>
    <xdr:to>
      <xdr:col>1</xdr:col>
      <xdr:colOff>152400</xdr:colOff>
      <xdr:row>3084</xdr:row>
      <xdr:rowOff>133350</xdr:rowOff>
    </xdr:to>
    <xdr:pic>
      <xdr:nvPicPr>
        <xdr:cNvPr id="30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579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3085</xdr:row>
      <xdr:rowOff>0</xdr:rowOff>
    </xdr:from>
    <xdr:to>
      <xdr:col>1</xdr:col>
      <xdr:colOff>152400</xdr:colOff>
      <xdr:row>3085</xdr:row>
      <xdr:rowOff>133350</xdr:rowOff>
    </xdr:to>
    <xdr:pic>
      <xdr:nvPicPr>
        <xdr:cNvPr id="30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597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3086</xdr:row>
      <xdr:rowOff>0</xdr:rowOff>
    </xdr:from>
    <xdr:to>
      <xdr:col>1</xdr:col>
      <xdr:colOff>152400</xdr:colOff>
      <xdr:row>3086</xdr:row>
      <xdr:rowOff>133350</xdr:rowOff>
    </xdr:to>
    <xdr:pic>
      <xdr:nvPicPr>
        <xdr:cNvPr id="30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614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3087</xdr:row>
      <xdr:rowOff>0</xdr:rowOff>
    </xdr:from>
    <xdr:to>
      <xdr:col>1</xdr:col>
      <xdr:colOff>152400</xdr:colOff>
      <xdr:row>3087</xdr:row>
      <xdr:rowOff>133350</xdr:rowOff>
    </xdr:to>
    <xdr:pic>
      <xdr:nvPicPr>
        <xdr:cNvPr id="30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631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3088</xdr:row>
      <xdr:rowOff>0</xdr:rowOff>
    </xdr:from>
    <xdr:to>
      <xdr:col>1</xdr:col>
      <xdr:colOff>152400</xdr:colOff>
      <xdr:row>3088</xdr:row>
      <xdr:rowOff>133350</xdr:rowOff>
    </xdr:to>
    <xdr:pic>
      <xdr:nvPicPr>
        <xdr:cNvPr id="30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648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3089</xdr:row>
      <xdr:rowOff>0</xdr:rowOff>
    </xdr:from>
    <xdr:to>
      <xdr:col>1</xdr:col>
      <xdr:colOff>152400</xdr:colOff>
      <xdr:row>3089</xdr:row>
      <xdr:rowOff>133350</xdr:rowOff>
    </xdr:to>
    <xdr:pic>
      <xdr:nvPicPr>
        <xdr:cNvPr id="30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665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3090</xdr:row>
      <xdr:rowOff>0</xdr:rowOff>
    </xdr:from>
    <xdr:to>
      <xdr:col>1</xdr:col>
      <xdr:colOff>152400</xdr:colOff>
      <xdr:row>3090</xdr:row>
      <xdr:rowOff>133350</xdr:rowOff>
    </xdr:to>
    <xdr:pic>
      <xdr:nvPicPr>
        <xdr:cNvPr id="30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682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3091</xdr:row>
      <xdr:rowOff>0</xdr:rowOff>
    </xdr:from>
    <xdr:to>
      <xdr:col>1</xdr:col>
      <xdr:colOff>152400</xdr:colOff>
      <xdr:row>3091</xdr:row>
      <xdr:rowOff>133350</xdr:rowOff>
    </xdr:to>
    <xdr:pic>
      <xdr:nvPicPr>
        <xdr:cNvPr id="30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699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3092</xdr:row>
      <xdr:rowOff>0</xdr:rowOff>
    </xdr:from>
    <xdr:to>
      <xdr:col>1</xdr:col>
      <xdr:colOff>152400</xdr:colOff>
      <xdr:row>3092</xdr:row>
      <xdr:rowOff>133350</xdr:rowOff>
    </xdr:to>
    <xdr:pic>
      <xdr:nvPicPr>
        <xdr:cNvPr id="30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717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3093</xdr:row>
      <xdr:rowOff>0</xdr:rowOff>
    </xdr:from>
    <xdr:to>
      <xdr:col>1</xdr:col>
      <xdr:colOff>152400</xdr:colOff>
      <xdr:row>3093</xdr:row>
      <xdr:rowOff>133350</xdr:rowOff>
    </xdr:to>
    <xdr:pic>
      <xdr:nvPicPr>
        <xdr:cNvPr id="30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734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3094</xdr:row>
      <xdr:rowOff>0</xdr:rowOff>
    </xdr:from>
    <xdr:to>
      <xdr:col>1</xdr:col>
      <xdr:colOff>152400</xdr:colOff>
      <xdr:row>3094</xdr:row>
      <xdr:rowOff>133350</xdr:rowOff>
    </xdr:to>
    <xdr:pic>
      <xdr:nvPicPr>
        <xdr:cNvPr id="30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751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3095</xdr:row>
      <xdr:rowOff>0</xdr:rowOff>
    </xdr:from>
    <xdr:to>
      <xdr:col>1</xdr:col>
      <xdr:colOff>152400</xdr:colOff>
      <xdr:row>3095</xdr:row>
      <xdr:rowOff>133350</xdr:rowOff>
    </xdr:to>
    <xdr:pic>
      <xdr:nvPicPr>
        <xdr:cNvPr id="30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768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3096</xdr:row>
      <xdr:rowOff>0</xdr:rowOff>
    </xdr:from>
    <xdr:to>
      <xdr:col>1</xdr:col>
      <xdr:colOff>152400</xdr:colOff>
      <xdr:row>3096</xdr:row>
      <xdr:rowOff>133350</xdr:rowOff>
    </xdr:to>
    <xdr:pic>
      <xdr:nvPicPr>
        <xdr:cNvPr id="30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785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3097</xdr:row>
      <xdr:rowOff>0</xdr:rowOff>
    </xdr:from>
    <xdr:to>
      <xdr:col>1</xdr:col>
      <xdr:colOff>152400</xdr:colOff>
      <xdr:row>3097</xdr:row>
      <xdr:rowOff>133350</xdr:rowOff>
    </xdr:to>
    <xdr:pic>
      <xdr:nvPicPr>
        <xdr:cNvPr id="30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802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3098</xdr:row>
      <xdr:rowOff>0</xdr:rowOff>
    </xdr:from>
    <xdr:to>
      <xdr:col>1</xdr:col>
      <xdr:colOff>152400</xdr:colOff>
      <xdr:row>3098</xdr:row>
      <xdr:rowOff>133350</xdr:rowOff>
    </xdr:to>
    <xdr:pic>
      <xdr:nvPicPr>
        <xdr:cNvPr id="30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819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3099</xdr:row>
      <xdr:rowOff>0</xdr:rowOff>
    </xdr:from>
    <xdr:to>
      <xdr:col>1</xdr:col>
      <xdr:colOff>152400</xdr:colOff>
      <xdr:row>3099</xdr:row>
      <xdr:rowOff>133350</xdr:rowOff>
    </xdr:to>
    <xdr:pic>
      <xdr:nvPicPr>
        <xdr:cNvPr id="31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837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3100</xdr:row>
      <xdr:rowOff>0</xdr:rowOff>
    </xdr:from>
    <xdr:to>
      <xdr:col>1</xdr:col>
      <xdr:colOff>152400</xdr:colOff>
      <xdr:row>3100</xdr:row>
      <xdr:rowOff>133350</xdr:rowOff>
    </xdr:to>
    <xdr:pic>
      <xdr:nvPicPr>
        <xdr:cNvPr id="31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854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3101</xdr:row>
      <xdr:rowOff>0</xdr:rowOff>
    </xdr:from>
    <xdr:to>
      <xdr:col>1</xdr:col>
      <xdr:colOff>152400</xdr:colOff>
      <xdr:row>3101</xdr:row>
      <xdr:rowOff>133350</xdr:rowOff>
    </xdr:to>
    <xdr:pic>
      <xdr:nvPicPr>
        <xdr:cNvPr id="31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871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3102</xdr:row>
      <xdr:rowOff>0</xdr:rowOff>
    </xdr:from>
    <xdr:to>
      <xdr:col>1</xdr:col>
      <xdr:colOff>152400</xdr:colOff>
      <xdr:row>3102</xdr:row>
      <xdr:rowOff>133350</xdr:rowOff>
    </xdr:to>
    <xdr:pic>
      <xdr:nvPicPr>
        <xdr:cNvPr id="31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888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3103</xdr:row>
      <xdr:rowOff>0</xdr:rowOff>
    </xdr:from>
    <xdr:to>
      <xdr:col>1</xdr:col>
      <xdr:colOff>152400</xdr:colOff>
      <xdr:row>3103</xdr:row>
      <xdr:rowOff>133350</xdr:rowOff>
    </xdr:to>
    <xdr:pic>
      <xdr:nvPicPr>
        <xdr:cNvPr id="31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905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3104</xdr:row>
      <xdr:rowOff>0</xdr:rowOff>
    </xdr:from>
    <xdr:to>
      <xdr:col>1</xdr:col>
      <xdr:colOff>152400</xdr:colOff>
      <xdr:row>3104</xdr:row>
      <xdr:rowOff>133350</xdr:rowOff>
    </xdr:to>
    <xdr:pic>
      <xdr:nvPicPr>
        <xdr:cNvPr id="31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922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3105</xdr:row>
      <xdr:rowOff>0</xdr:rowOff>
    </xdr:from>
    <xdr:to>
      <xdr:col>1</xdr:col>
      <xdr:colOff>152400</xdr:colOff>
      <xdr:row>3105</xdr:row>
      <xdr:rowOff>133350</xdr:rowOff>
    </xdr:to>
    <xdr:pic>
      <xdr:nvPicPr>
        <xdr:cNvPr id="31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939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3106</xdr:row>
      <xdr:rowOff>0</xdr:rowOff>
    </xdr:from>
    <xdr:to>
      <xdr:col>1</xdr:col>
      <xdr:colOff>152400</xdr:colOff>
      <xdr:row>3106</xdr:row>
      <xdr:rowOff>133350</xdr:rowOff>
    </xdr:to>
    <xdr:pic>
      <xdr:nvPicPr>
        <xdr:cNvPr id="31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957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3107</xdr:row>
      <xdr:rowOff>0</xdr:rowOff>
    </xdr:from>
    <xdr:to>
      <xdr:col>1</xdr:col>
      <xdr:colOff>152400</xdr:colOff>
      <xdr:row>3107</xdr:row>
      <xdr:rowOff>133350</xdr:rowOff>
    </xdr:to>
    <xdr:pic>
      <xdr:nvPicPr>
        <xdr:cNvPr id="31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974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3108</xdr:row>
      <xdr:rowOff>0</xdr:rowOff>
    </xdr:from>
    <xdr:to>
      <xdr:col>1</xdr:col>
      <xdr:colOff>152400</xdr:colOff>
      <xdr:row>3108</xdr:row>
      <xdr:rowOff>133350</xdr:rowOff>
    </xdr:to>
    <xdr:pic>
      <xdr:nvPicPr>
        <xdr:cNvPr id="31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2991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3109</xdr:row>
      <xdr:rowOff>0</xdr:rowOff>
    </xdr:from>
    <xdr:to>
      <xdr:col>1</xdr:col>
      <xdr:colOff>152400</xdr:colOff>
      <xdr:row>3109</xdr:row>
      <xdr:rowOff>133350</xdr:rowOff>
    </xdr:to>
    <xdr:pic>
      <xdr:nvPicPr>
        <xdr:cNvPr id="31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008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3110</xdr:row>
      <xdr:rowOff>0</xdr:rowOff>
    </xdr:from>
    <xdr:to>
      <xdr:col>1</xdr:col>
      <xdr:colOff>152400</xdr:colOff>
      <xdr:row>3110</xdr:row>
      <xdr:rowOff>133350</xdr:rowOff>
    </xdr:to>
    <xdr:pic>
      <xdr:nvPicPr>
        <xdr:cNvPr id="31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025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3111</xdr:row>
      <xdr:rowOff>0</xdr:rowOff>
    </xdr:from>
    <xdr:to>
      <xdr:col>1</xdr:col>
      <xdr:colOff>152400</xdr:colOff>
      <xdr:row>3111</xdr:row>
      <xdr:rowOff>133350</xdr:rowOff>
    </xdr:to>
    <xdr:pic>
      <xdr:nvPicPr>
        <xdr:cNvPr id="31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042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3112</xdr:row>
      <xdr:rowOff>0</xdr:rowOff>
    </xdr:from>
    <xdr:to>
      <xdr:col>1</xdr:col>
      <xdr:colOff>152400</xdr:colOff>
      <xdr:row>3112</xdr:row>
      <xdr:rowOff>133350</xdr:rowOff>
    </xdr:to>
    <xdr:pic>
      <xdr:nvPicPr>
        <xdr:cNvPr id="31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059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3113</xdr:row>
      <xdr:rowOff>0</xdr:rowOff>
    </xdr:from>
    <xdr:to>
      <xdr:col>1</xdr:col>
      <xdr:colOff>152400</xdr:colOff>
      <xdr:row>3113</xdr:row>
      <xdr:rowOff>133350</xdr:rowOff>
    </xdr:to>
    <xdr:pic>
      <xdr:nvPicPr>
        <xdr:cNvPr id="31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077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3114</xdr:row>
      <xdr:rowOff>0</xdr:rowOff>
    </xdr:from>
    <xdr:to>
      <xdr:col>1</xdr:col>
      <xdr:colOff>152400</xdr:colOff>
      <xdr:row>3114</xdr:row>
      <xdr:rowOff>133350</xdr:rowOff>
    </xdr:to>
    <xdr:pic>
      <xdr:nvPicPr>
        <xdr:cNvPr id="31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094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3115</xdr:row>
      <xdr:rowOff>0</xdr:rowOff>
    </xdr:from>
    <xdr:to>
      <xdr:col>1</xdr:col>
      <xdr:colOff>152400</xdr:colOff>
      <xdr:row>3115</xdr:row>
      <xdr:rowOff>133350</xdr:rowOff>
    </xdr:to>
    <xdr:pic>
      <xdr:nvPicPr>
        <xdr:cNvPr id="31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111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3116</xdr:row>
      <xdr:rowOff>0</xdr:rowOff>
    </xdr:from>
    <xdr:to>
      <xdr:col>1</xdr:col>
      <xdr:colOff>152400</xdr:colOff>
      <xdr:row>3116</xdr:row>
      <xdr:rowOff>133350</xdr:rowOff>
    </xdr:to>
    <xdr:pic>
      <xdr:nvPicPr>
        <xdr:cNvPr id="31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128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3117</xdr:row>
      <xdr:rowOff>0</xdr:rowOff>
    </xdr:from>
    <xdr:to>
      <xdr:col>1</xdr:col>
      <xdr:colOff>152400</xdr:colOff>
      <xdr:row>3117</xdr:row>
      <xdr:rowOff>133350</xdr:rowOff>
    </xdr:to>
    <xdr:pic>
      <xdr:nvPicPr>
        <xdr:cNvPr id="31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145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3118</xdr:row>
      <xdr:rowOff>0</xdr:rowOff>
    </xdr:from>
    <xdr:to>
      <xdr:col>1</xdr:col>
      <xdr:colOff>152400</xdr:colOff>
      <xdr:row>3118</xdr:row>
      <xdr:rowOff>133350</xdr:rowOff>
    </xdr:to>
    <xdr:pic>
      <xdr:nvPicPr>
        <xdr:cNvPr id="31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162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3119</xdr:row>
      <xdr:rowOff>0</xdr:rowOff>
    </xdr:from>
    <xdr:to>
      <xdr:col>1</xdr:col>
      <xdr:colOff>152400</xdr:colOff>
      <xdr:row>3119</xdr:row>
      <xdr:rowOff>133350</xdr:rowOff>
    </xdr:to>
    <xdr:pic>
      <xdr:nvPicPr>
        <xdr:cNvPr id="31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179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3120</xdr:row>
      <xdr:rowOff>0</xdr:rowOff>
    </xdr:from>
    <xdr:to>
      <xdr:col>1</xdr:col>
      <xdr:colOff>152400</xdr:colOff>
      <xdr:row>3120</xdr:row>
      <xdr:rowOff>133350</xdr:rowOff>
    </xdr:to>
    <xdr:pic>
      <xdr:nvPicPr>
        <xdr:cNvPr id="31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197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3121</xdr:row>
      <xdr:rowOff>0</xdr:rowOff>
    </xdr:from>
    <xdr:to>
      <xdr:col>1</xdr:col>
      <xdr:colOff>152400</xdr:colOff>
      <xdr:row>3121</xdr:row>
      <xdr:rowOff>133350</xdr:rowOff>
    </xdr:to>
    <xdr:pic>
      <xdr:nvPicPr>
        <xdr:cNvPr id="31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214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3122</xdr:row>
      <xdr:rowOff>0</xdr:rowOff>
    </xdr:from>
    <xdr:to>
      <xdr:col>1</xdr:col>
      <xdr:colOff>152400</xdr:colOff>
      <xdr:row>3122</xdr:row>
      <xdr:rowOff>133350</xdr:rowOff>
    </xdr:to>
    <xdr:pic>
      <xdr:nvPicPr>
        <xdr:cNvPr id="31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231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3123</xdr:row>
      <xdr:rowOff>0</xdr:rowOff>
    </xdr:from>
    <xdr:to>
      <xdr:col>1</xdr:col>
      <xdr:colOff>152400</xdr:colOff>
      <xdr:row>3123</xdr:row>
      <xdr:rowOff>133350</xdr:rowOff>
    </xdr:to>
    <xdr:pic>
      <xdr:nvPicPr>
        <xdr:cNvPr id="31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248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3124</xdr:row>
      <xdr:rowOff>0</xdr:rowOff>
    </xdr:from>
    <xdr:to>
      <xdr:col>1</xdr:col>
      <xdr:colOff>152400</xdr:colOff>
      <xdr:row>3124</xdr:row>
      <xdr:rowOff>133350</xdr:rowOff>
    </xdr:to>
    <xdr:pic>
      <xdr:nvPicPr>
        <xdr:cNvPr id="31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265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3125</xdr:row>
      <xdr:rowOff>0</xdr:rowOff>
    </xdr:from>
    <xdr:to>
      <xdr:col>1</xdr:col>
      <xdr:colOff>152400</xdr:colOff>
      <xdr:row>3125</xdr:row>
      <xdr:rowOff>133350</xdr:rowOff>
    </xdr:to>
    <xdr:pic>
      <xdr:nvPicPr>
        <xdr:cNvPr id="31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282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3126</xdr:row>
      <xdr:rowOff>0</xdr:rowOff>
    </xdr:from>
    <xdr:to>
      <xdr:col>1</xdr:col>
      <xdr:colOff>152400</xdr:colOff>
      <xdr:row>3126</xdr:row>
      <xdr:rowOff>133350</xdr:rowOff>
    </xdr:to>
    <xdr:pic>
      <xdr:nvPicPr>
        <xdr:cNvPr id="31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299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3127</xdr:row>
      <xdr:rowOff>0</xdr:rowOff>
    </xdr:from>
    <xdr:to>
      <xdr:col>1</xdr:col>
      <xdr:colOff>152400</xdr:colOff>
      <xdr:row>3127</xdr:row>
      <xdr:rowOff>133350</xdr:rowOff>
    </xdr:to>
    <xdr:pic>
      <xdr:nvPicPr>
        <xdr:cNvPr id="31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317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3128</xdr:row>
      <xdr:rowOff>0</xdr:rowOff>
    </xdr:from>
    <xdr:to>
      <xdr:col>1</xdr:col>
      <xdr:colOff>152400</xdr:colOff>
      <xdr:row>3128</xdr:row>
      <xdr:rowOff>133350</xdr:rowOff>
    </xdr:to>
    <xdr:pic>
      <xdr:nvPicPr>
        <xdr:cNvPr id="31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334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3129</xdr:row>
      <xdr:rowOff>0</xdr:rowOff>
    </xdr:from>
    <xdr:to>
      <xdr:col>1</xdr:col>
      <xdr:colOff>152400</xdr:colOff>
      <xdr:row>3129</xdr:row>
      <xdr:rowOff>133350</xdr:rowOff>
    </xdr:to>
    <xdr:pic>
      <xdr:nvPicPr>
        <xdr:cNvPr id="31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351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3130</xdr:row>
      <xdr:rowOff>0</xdr:rowOff>
    </xdr:from>
    <xdr:to>
      <xdr:col>1</xdr:col>
      <xdr:colOff>152400</xdr:colOff>
      <xdr:row>3130</xdr:row>
      <xdr:rowOff>133350</xdr:rowOff>
    </xdr:to>
    <xdr:pic>
      <xdr:nvPicPr>
        <xdr:cNvPr id="31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368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3131</xdr:row>
      <xdr:rowOff>0</xdr:rowOff>
    </xdr:from>
    <xdr:to>
      <xdr:col>1</xdr:col>
      <xdr:colOff>152400</xdr:colOff>
      <xdr:row>3131</xdr:row>
      <xdr:rowOff>133350</xdr:rowOff>
    </xdr:to>
    <xdr:pic>
      <xdr:nvPicPr>
        <xdr:cNvPr id="31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385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3132</xdr:row>
      <xdr:rowOff>0</xdr:rowOff>
    </xdr:from>
    <xdr:to>
      <xdr:col>1</xdr:col>
      <xdr:colOff>152400</xdr:colOff>
      <xdr:row>3132</xdr:row>
      <xdr:rowOff>133350</xdr:rowOff>
    </xdr:to>
    <xdr:pic>
      <xdr:nvPicPr>
        <xdr:cNvPr id="31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402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3133</xdr:row>
      <xdr:rowOff>0</xdr:rowOff>
    </xdr:from>
    <xdr:to>
      <xdr:col>1</xdr:col>
      <xdr:colOff>152400</xdr:colOff>
      <xdr:row>3133</xdr:row>
      <xdr:rowOff>133350</xdr:rowOff>
    </xdr:to>
    <xdr:pic>
      <xdr:nvPicPr>
        <xdr:cNvPr id="31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420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3134</xdr:row>
      <xdr:rowOff>0</xdr:rowOff>
    </xdr:from>
    <xdr:to>
      <xdr:col>1</xdr:col>
      <xdr:colOff>152400</xdr:colOff>
      <xdr:row>3134</xdr:row>
      <xdr:rowOff>133350</xdr:rowOff>
    </xdr:to>
    <xdr:pic>
      <xdr:nvPicPr>
        <xdr:cNvPr id="31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437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3135</xdr:row>
      <xdr:rowOff>0</xdr:rowOff>
    </xdr:from>
    <xdr:to>
      <xdr:col>1</xdr:col>
      <xdr:colOff>152400</xdr:colOff>
      <xdr:row>3135</xdr:row>
      <xdr:rowOff>133350</xdr:rowOff>
    </xdr:to>
    <xdr:pic>
      <xdr:nvPicPr>
        <xdr:cNvPr id="31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454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3136</xdr:row>
      <xdr:rowOff>0</xdr:rowOff>
    </xdr:from>
    <xdr:to>
      <xdr:col>1</xdr:col>
      <xdr:colOff>152400</xdr:colOff>
      <xdr:row>3136</xdr:row>
      <xdr:rowOff>133350</xdr:rowOff>
    </xdr:to>
    <xdr:pic>
      <xdr:nvPicPr>
        <xdr:cNvPr id="31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471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3137</xdr:row>
      <xdr:rowOff>0</xdr:rowOff>
    </xdr:from>
    <xdr:to>
      <xdr:col>1</xdr:col>
      <xdr:colOff>152400</xdr:colOff>
      <xdr:row>3137</xdr:row>
      <xdr:rowOff>133350</xdr:rowOff>
    </xdr:to>
    <xdr:pic>
      <xdr:nvPicPr>
        <xdr:cNvPr id="31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488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3138</xdr:row>
      <xdr:rowOff>0</xdr:rowOff>
    </xdr:from>
    <xdr:to>
      <xdr:col>1</xdr:col>
      <xdr:colOff>152400</xdr:colOff>
      <xdr:row>3138</xdr:row>
      <xdr:rowOff>133350</xdr:rowOff>
    </xdr:to>
    <xdr:pic>
      <xdr:nvPicPr>
        <xdr:cNvPr id="31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505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3139</xdr:row>
      <xdr:rowOff>0</xdr:rowOff>
    </xdr:from>
    <xdr:to>
      <xdr:col>1</xdr:col>
      <xdr:colOff>152400</xdr:colOff>
      <xdr:row>3139</xdr:row>
      <xdr:rowOff>133350</xdr:rowOff>
    </xdr:to>
    <xdr:pic>
      <xdr:nvPicPr>
        <xdr:cNvPr id="31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522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3140</xdr:row>
      <xdr:rowOff>0</xdr:rowOff>
    </xdr:from>
    <xdr:to>
      <xdr:col>1</xdr:col>
      <xdr:colOff>152400</xdr:colOff>
      <xdr:row>3140</xdr:row>
      <xdr:rowOff>133350</xdr:rowOff>
    </xdr:to>
    <xdr:pic>
      <xdr:nvPicPr>
        <xdr:cNvPr id="31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540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3141</xdr:row>
      <xdr:rowOff>0</xdr:rowOff>
    </xdr:from>
    <xdr:to>
      <xdr:col>1</xdr:col>
      <xdr:colOff>152400</xdr:colOff>
      <xdr:row>3141</xdr:row>
      <xdr:rowOff>133350</xdr:rowOff>
    </xdr:to>
    <xdr:pic>
      <xdr:nvPicPr>
        <xdr:cNvPr id="31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557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3142</xdr:row>
      <xdr:rowOff>0</xdr:rowOff>
    </xdr:from>
    <xdr:to>
      <xdr:col>1</xdr:col>
      <xdr:colOff>152400</xdr:colOff>
      <xdr:row>3142</xdr:row>
      <xdr:rowOff>133350</xdr:rowOff>
    </xdr:to>
    <xdr:pic>
      <xdr:nvPicPr>
        <xdr:cNvPr id="31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574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3143</xdr:row>
      <xdr:rowOff>0</xdr:rowOff>
    </xdr:from>
    <xdr:to>
      <xdr:col>1</xdr:col>
      <xdr:colOff>152400</xdr:colOff>
      <xdr:row>3143</xdr:row>
      <xdr:rowOff>133350</xdr:rowOff>
    </xdr:to>
    <xdr:pic>
      <xdr:nvPicPr>
        <xdr:cNvPr id="31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591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3144</xdr:row>
      <xdr:rowOff>0</xdr:rowOff>
    </xdr:from>
    <xdr:to>
      <xdr:col>1</xdr:col>
      <xdr:colOff>152400</xdr:colOff>
      <xdr:row>3144</xdr:row>
      <xdr:rowOff>133350</xdr:rowOff>
    </xdr:to>
    <xdr:pic>
      <xdr:nvPicPr>
        <xdr:cNvPr id="31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608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3145</xdr:row>
      <xdr:rowOff>0</xdr:rowOff>
    </xdr:from>
    <xdr:to>
      <xdr:col>1</xdr:col>
      <xdr:colOff>152400</xdr:colOff>
      <xdr:row>3145</xdr:row>
      <xdr:rowOff>133350</xdr:rowOff>
    </xdr:to>
    <xdr:pic>
      <xdr:nvPicPr>
        <xdr:cNvPr id="31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625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3146</xdr:row>
      <xdr:rowOff>0</xdr:rowOff>
    </xdr:from>
    <xdr:to>
      <xdr:col>1</xdr:col>
      <xdr:colOff>152400</xdr:colOff>
      <xdr:row>3146</xdr:row>
      <xdr:rowOff>133350</xdr:rowOff>
    </xdr:to>
    <xdr:pic>
      <xdr:nvPicPr>
        <xdr:cNvPr id="31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642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3147</xdr:row>
      <xdr:rowOff>0</xdr:rowOff>
    </xdr:from>
    <xdr:to>
      <xdr:col>1</xdr:col>
      <xdr:colOff>152400</xdr:colOff>
      <xdr:row>3147</xdr:row>
      <xdr:rowOff>133350</xdr:rowOff>
    </xdr:to>
    <xdr:pic>
      <xdr:nvPicPr>
        <xdr:cNvPr id="31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660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3148</xdr:row>
      <xdr:rowOff>0</xdr:rowOff>
    </xdr:from>
    <xdr:to>
      <xdr:col>1</xdr:col>
      <xdr:colOff>152400</xdr:colOff>
      <xdr:row>3148</xdr:row>
      <xdr:rowOff>133350</xdr:rowOff>
    </xdr:to>
    <xdr:pic>
      <xdr:nvPicPr>
        <xdr:cNvPr id="31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677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3149</xdr:row>
      <xdr:rowOff>0</xdr:rowOff>
    </xdr:from>
    <xdr:to>
      <xdr:col>1</xdr:col>
      <xdr:colOff>152400</xdr:colOff>
      <xdr:row>3149</xdr:row>
      <xdr:rowOff>133350</xdr:rowOff>
    </xdr:to>
    <xdr:pic>
      <xdr:nvPicPr>
        <xdr:cNvPr id="31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694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3150</xdr:row>
      <xdr:rowOff>0</xdr:rowOff>
    </xdr:from>
    <xdr:to>
      <xdr:col>1</xdr:col>
      <xdr:colOff>152400</xdr:colOff>
      <xdr:row>3150</xdr:row>
      <xdr:rowOff>133350</xdr:rowOff>
    </xdr:to>
    <xdr:pic>
      <xdr:nvPicPr>
        <xdr:cNvPr id="31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711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3151</xdr:row>
      <xdr:rowOff>0</xdr:rowOff>
    </xdr:from>
    <xdr:to>
      <xdr:col>1</xdr:col>
      <xdr:colOff>152400</xdr:colOff>
      <xdr:row>3151</xdr:row>
      <xdr:rowOff>133350</xdr:rowOff>
    </xdr:to>
    <xdr:pic>
      <xdr:nvPicPr>
        <xdr:cNvPr id="31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728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3152</xdr:row>
      <xdr:rowOff>0</xdr:rowOff>
    </xdr:from>
    <xdr:to>
      <xdr:col>1</xdr:col>
      <xdr:colOff>152400</xdr:colOff>
      <xdr:row>3152</xdr:row>
      <xdr:rowOff>133350</xdr:rowOff>
    </xdr:to>
    <xdr:pic>
      <xdr:nvPicPr>
        <xdr:cNvPr id="31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745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3153</xdr:row>
      <xdr:rowOff>0</xdr:rowOff>
    </xdr:from>
    <xdr:to>
      <xdr:col>1</xdr:col>
      <xdr:colOff>152400</xdr:colOff>
      <xdr:row>3153</xdr:row>
      <xdr:rowOff>133350</xdr:rowOff>
    </xdr:to>
    <xdr:pic>
      <xdr:nvPicPr>
        <xdr:cNvPr id="31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762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3154</xdr:row>
      <xdr:rowOff>0</xdr:rowOff>
    </xdr:from>
    <xdr:to>
      <xdr:col>1</xdr:col>
      <xdr:colOff>152400</xdr:colOff>
      <xdr:row>3154</xdr:row>
      <xdr:rowOff>133350</xdr:rowOff>
    </xdr:to>
    <xdr:pic>
      <xdr:nvPicPr>
        <xdr:cNvPr id="31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780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3155</xdr:row>
      <xdr:rowOff>0</xdr:rowOff>
    </xdr:from>
    <xdr:to>
      <xdr:col>1</xdr:col>
      <xdr:colOff>152400</xdr:colOff>
      <xdr:row>3155</xdr:row>
      <xdr:rowOff>133350</xdr:rowOff>
    </xdr:to>
    <xdr:pic>
      <xdr:nvPicPr>
        <xdr:cNvPr id="31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797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3156</xdr:row>
      <xdr:rowOff>0</xdr:rowOff>
    </xdr:from>
    <xdr:to>
      <xdr:col>1</xdr:col>
      <xdr:colOff>152400</xdr:colOff>
      <xdr:row>3156</xdr:row>
      <xdr:rowOff>133350</xdr:rowOff>
    </xdr:to>
    <xdr:pic>
      <xdr:nvPicPr>
        <xdr:cNvPr id="31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814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3157</xdr:row>
      <xdr:rowOff>0</xdr:rowOff>
    </xdr:from>
    <xdr:to>
      <xdr:col>1</xdr:col>
      <xdr:colOff>152400</xdr:colOff>
      <xdr:row>3157</xdr:row>
      <xdr:rowOff>133350</xdr:rowOff>
    </xdr:to>
    <xdr:pic>
      <xdr:nvPicPr>
        <xdr:cNvPr id="31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831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3158</xdr:row>
      <xdr:rowOff>0</xdr:rowOff>
    </xdr:from>
    <xdr:to>
      <xdr:col>1</xdr:col>
      <xdr:colOff>152400</xdr:colOff>
      <xdr:row>3158</xdr:row>
      <xdr:rowOff>133350</xdr:rowOff>
    </xdr:to>
    <xdr:pic>
      <xdr:nvPicPr>
        <xdr:cNvPr id="31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848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3159</xdr:row>
      <xdr:rowOff>0</xdr:rowOff>
    </xdr:from>
    <xdr:to>
      <xdr:col>1</xdr:col>
      <xdr:colOff>152400</xdr:colOff>
      <xdr:row>3159</xdr:row>
      <xdr:rowOff>133350</xdr:rowOff>
    </xdr:to>
    <xdr:pic>
      <xdr:nvPicPr>
        <xdr:cNvPr id="31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865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3160</xdr:row>
      <xdr:rowOff>0</xdr:rowOff>
    </xdr:from>
    <xdr:to>
      <xdr:col>1</xdr:col>
      <xdr:colOff>152400</xdr:colOff>
      <xdr:row>3160</xdr:row>
      <xdr:rowOff>133350</xdr:rowOff>
    </xdr:to>
    <xdr:pic>
      <xdr:nvPicPr>
        <xdr:cNvPr id="31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882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3161</xdr:row>
      <xdr:rowOff>0</xdr:rowOff>
    </xdr:from>
    <xdr:to>
      <xdr:col>1</xdr:col>
      <xdr:colOff>152400</xdr:colOff>
      <xdr:row>3161</xdr:row>
      <xdr:rowOff>133350</xdr:rowOff>
    </xdr:to>
    <xdr:pic>
      <xdr:nvPicPr>
        <xdr:cNvPr id="31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900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3162</xdr:row>
      <xdr:rowOff>0</xdr:rowOff>
    </xdr:from>
    <xdr:to>
      <xdr:col>1</xdr:col>
      <xdr:colOff>152400</xdr:colOff>
      <xdr:row>3162</xdr:row>
      <xdr:rowOff>133350</xdr:rowOff>
    </xdr:to>
    <xdr:pic>
      <xdr:nvPicPr>
        <xdr:cNvPr id="31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917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3163</xdr:row>
      <xdr:rowOff>0</xdr:rowOff>
    </xdr:from>
    <xdr:to>
      <xdr:col>1</xdr:col>
      <xdr:colOff>152400</xdr:colOff>
      <xdr:row>3163</xdr:row>
      <xdr:rowOff>133350</xdr:rowOff>
    </xdr:to>
    <xdr:pic>
      <xdr:nvPicPr>
        <xdr:cNvPr id="31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934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3164</xdr:row>
      <xdr:rowOff>0</xdr:rowOff>
    </xdr:from>
    <xdr:to>
      <xdr:col>1</xdr:col>
      <xdr:colOff>152400</xdr:colOff>
      <xdr:row>3164</xdr:row>
      <xdr:rowOff>133350</xdr:rowOff>
    </xdr:to>
    <xdr:pic>
      <xdr:nvPicPr>
        <xdr:cNvPr id="31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951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3165</xdr:row>
      <xdr:rowOff>0</xdr:rowOff>
    </xdr:from>
    <xdr:to>
      <xdr:col>1</xdr:col>
      <xdr:colOff>152400</xdr:colOff>
      <xdr:row>3165</xdr:row>
      <xdr:rowOff>133350</xdr:rowOff>
    </xdr:to>
    <xdr:pic>
      <xdr:nvPicPr>
        <xdr:cNvPr id="31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968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3166</xdr:row>
      <xdr:rowOff>0</xdr:rowOff>
    </xdr:from>
    <xdr:to>
      <xdr:col>1</xdr:col>
      <xdr:colOff>152400</xdr:colOff>
      <xdr:row>3166</xdr:row>
      <xdr:rowOff>133350</xdr:rowOff>
    </xdr:to>
    <xdr:pic>
      <xdr:nvPicPr>
        <xdr:cNvPr id="31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3985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3167</xdr:row>
      <xdr:rowOff>0</xdr:rowOff>
    </xdr:from>
    <xdr:to>
      <xdr:col>1</xdr:col>
      <xdr:colOff>152400</xdr:colOff>
      <xdr:row>3167</xdr:row>
      <xdr:rowOff>133350</xdr:rowOff>
    </xdr:to>
    <xdr:pic>
      <xdr:nvPicPr>
        <xdr:cNvPr id="31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002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3168</xdr:row>
      <xdr:rowOff>0</xdr:rowOff>
    </xdr:from>
    <xdr:to>
      <xdr:col>1</xdr:col>
      <xdr:colOff>152400</xdr:colOff>
      <xdr:row>3168</xdr:row>
      <xdr:rowOff>133350</xdr:rowOff>
    </xdr:to>
    <xdr:pic>
      <xdr:nvPicPr>
        <xdr:cNvPr id="31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020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3169</xdr:row>
      <xdr:rowOff>0</xdr:rowOff>
    </xdr:from>
    <xdr:to>
      <xdr:col>1</xdr:col>
      <xdr:colOff>152400</xdr:colOff>
      <xdr:row>3169</xdr:row>
      <xdr:rowOff>133350</xdr:rowOff>
    </xdr:to>
    <xdr:pic>
      <xdr:nvPicPr>
        <xdr:cNvPr id="31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037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3170</xdr:row>
      <xdr:rowOff>0</xdr:rowOff>
    </xdr:from>
    <xdr:to>
      <xdr:col>1</xdr:col>
      <xdr:colOff>152400</xdr:colOff>
      <xdr:row>3170</xdr:row>
      <xdr:rowOff>133350</xdr:rowOff>
    </xdr:to>
    <xdr:pic>
      <xdr:nvPicPr>
        <xdr:cNvPr id="31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054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3171</xdr:row>
      <xdr:rowOff>0</xdr:rowOff>
    </xdr:from>
    <xdr:to>
      <xdr:col>1</xdr:col>
      <xdr:colOff>152400</xdr:colOff>
      <xdr:row>3171</xdr:row>
      <xdr:rowOff>133350</xdr:rowOff>
    </xdr:to>
    <xdr:pic>
      <xdr:nvPicPr>
        <xdr:cNvPr id="31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071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3172</xdr:row>
      <xdr:rowOff>0</xdr:rowOff>
    </xdr:from>
    <xdr:to>
      <xdr:col>1</xdr:col>
      <xdr:colOff>152400</xdr:colOff>
      <xdr:row>3172</xdr:row>
      <xdr:rowOff>133350</xdr:rowOff>
    </xdr:to>
    <xdr:pic>
      <xdr:nvPicPr>
        <xdr:cNvPr id="31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088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3173</xdr:row>
      <xdr:rowOff>0</xdr:rowOff>
    </xdr:from>
    <xdr:to>
      <xdr:col>1</xdr:col>
      <xdr:colOff>152400</xdr:colOff>
      <xdr:row>3173</xdr:row>
      <xdr:rowOff>133350</xdr:rowOff>
    </xdr:to>
    <xdr:pic>
      <xdr:nvPicPr>
        <xdr:cNvPr id="31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105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3174</xdr:row>
      <xdr:rowOff>0</xdr:rowOff>
    </xdr:from>
    <xdr:to>
      <xdr:col>1</xdr:col>
      <xdr:colOff>152400</xdr:colOff>
      <xdr:row>3174</xdr:row>
      <xdr:rowOff>133350</xdr:rowOff>
    </xdr:to>
    <xdr:pic>
      <xdr:nvPicPr>
        <xdr:cNvPr id="31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122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3175</xdr:row>
      <xdr:rowOff>0</xdr:rowOff>
    </xdr:from>
    <xdr:to>
      <xdr:col>1</xdr:col>
      <xdr:colOff>152400</xdr:colOff>
      <xdr:row>3175</xdr:row>
      <xdr:rowOff>133350</xdr:rowOff>
    </xdr:to>
    <xdr:pic>
      <xdr:nvPicPr>
        <xdr:cNvPr id="31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140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3176</xdr:row>
      <xdr:rowOff>0</xdr:rowOff>
    </xdr:from>
    <xdr:to>
      <xdr:col>1</xdr:col>
      <xdr:colOff>152400</xdr:colOff>
      <xdr:row>3176</xdr:row>
      <xdr:rowOff>133350</xdr:rowOff>
    </xdr:to>
    <xdr:pic>
      <xdr:nvPicPr>
        <xdr:cNvPr id="31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157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3177</xdr:row>
      <xdr:rowOff>0</xdr:rowOff>
    </xdr:from>
    <xdr:to>
      <xdr:col>1</xdr:col>
      <xdr:colOff>152400</xdr:colOff>
      <xdr:row>3177</xdr:row>
      <xdr:rowOff>133350</xdr:rowOff>
    </xdr:to>
    <xdr:pic>
      <xdr:nvPicPr>
        <xdr:cNvPr id="31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174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3178</xdr:row>
      <xdr:rowOff>0</xdr:rowOff>
    </xdr:from>
    <xdr:to>
      <xdr:col>1</xdr:col>
      <xdr:colOff>152400</xdr:colOff>
      <xdr:row>3178</xdr:row>
      <xdr:rowOff>133350</xdr:rowOff>
    </xdr:to>
    <xdr:pic>
      <xdr:nvPicPr>
        <xdr:cNvPr id="31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191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3179</xdr:row>
      <xdr:rowOff>0</xdr:rowOff>
    </xdr:from>
    <xdr:to>
      <xdr:col>1</xdr:col>
      <xdr:colOff>152400</xdr:colOff>
      <xdr:row>3179</xdr:row>
      <xdr:rowOff>133350</xdr:rowOff>
    </xdr:to>
    <xdr:pic>
      <xdr:nvPicPr>
        <xdr:cNvPr id="31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208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3180</xdr:row>
      <xdr:rowOff>0</xdr:rowOff>
    </xdr:from>
    <xdr:to>
      <xdr:col>1</xdr:col>
      <xdr:colOff>152400</xdr:colOff>
      <xdr:row>3180</xdr:row>
      <xdr:rowOff>133350</xdr:rowOff>
    </xdr:to>
    <xdr:pic>
      <xdr:nvPicPr>
        <xdr:cNvPr id="31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225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3181</xdr:row>
      <xdr:rowOff>0</xdr:rowOff>
    </xdr:from>
    <xdr:to>
      <xdr:col>1</xdr:col>
      <xdr:colOff>152400</xdr:colOff>
      <xdr:row>3181</xdr:row>
      <xdr:rowOff>133350</xdr:rowOff>
    </xdr:to>
    <xdr:pic>
      <xdr:nvPicPr>
        <xdr:cNvPr id="31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242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3182</xdr:row>
      <xdr:rowOff>0</xdr:rowOff>
    </xdr:from>
    <xdr:to>
      <xdr:col>1</xdr:col>
      <xdr:colOff>152400</xdr:colOff>
      <xdr:row>3182</xdr:row>
      <xdr:rowOff>133350</xdr:rowOff>
    </xdr:to>
    <xdr:pic>
      <xdr:nvPicPr>
        <xdr:cNvPr id="31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260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3183</xdr:row>
      <xdr:rowOff>0</xdr:rowOff>
    </xdr:from>
    <xdr:to>
      <xdr:col>1</xdr:col>
      <xdr:colOff>152400</xdr:colOff>
      <xdr:row>3183</xdr:row>
      <xdr:rowOff>133350</xdr:rowOff>
    </xdr:to>
    <xdr:pic>
      <xdr:nvPicPr>
        <xdr:cNvPr id="31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277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3184</xdr:row>
      <xdr:rowOff>0</xdr:rowOff>
    </xdr:from>
    <xdr:to>
      <xdr:col>1</xdr:col>
      <xdr:colOff>152400</xdr:colOff>
      <xdr:row>3184</xdr:row>
      <xdr:rowOff>133350</xdr:rowOff>
    </xdr:to>
    <xdr:pic>
      <xdr:nvPicPr>
        <xdr:cNvPr id="31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294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3185</xdr:row>
      <xdr:rowOff>0</xdr:rowOff>
    </xdr:from>
    <xdr:to>
      <xdr:col>1</xdr:col>
      <xdr:colOff>152400</xdr:colOff>
      <xdr:row>3185</xdr:row>
      <xdr:rowOff>133350</xdr:rowOff>
    </xdr:to>
    <xdr:pic>
      <xdr:nvPicPr>
        <xdr:cNvPr id="31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311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3186</xdr:row>
      <xdr:rowOff>0</xdr:rowOff>
    </xdr:from>
    <xdr:to>
      <xdr:col>1</xdr:col>
      <xdr:colOff>152400</xdr:colOff>
      <xdr:row>3186</xdr:row>
      <xdr:rowOff>133350</xdr:rowOff>
    </xdr:to>
    <xdr:pic>
      <xdr:nvPicPr>
        <xdr:cNvPr id="31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328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3187</xdr:row>
      <xdr:rowOff>0</xdr:rowOff>
    </xdr:from>
    <xdr:to>
      <xdr:col>1</xdr:col>
      <xdr:colOff>152400</xdr:colOff>
      <xdr:row>3187</xdr:row>
      <xdr:rowOff>133350</xdr:rowOff>
    </xdr:to>
    <xdr:pic>
      <xdr:nvPicPr>
        <xdr:cNvPr id="31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345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3188</xdr:row>
      <xdr:rowOff>0</xdr:rowOff>
    </xdr:from>
    <xdr:to>
      <xdr:col>1</xdr:col>
      <xdr:colOff>152400</xdr:colOff>
      <xdr:row>3188</xdr:row>
      <xdr:rowOff>133350</xdr:rowOff>
    </xdr:to>
    <xdr:pic>
      <xdr:nvPicPr>
        <xdr:cNvPr id="31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362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3189</xdr:row>
      <xdr:rowOff>0</xdr:rowOff>
    </xdr:from>
    <xdr:to>
      <xdr:col>1</xdr:col>
      <xdr:colOff>152400</xdr:colOff>
      <xdr:row>3189</xdr:row>
      <xdr:rowOff>133350</xdr:rowOff>
    </xdr:to>
    <xdr:pic>
      <xdr:nvPicPr>
        <xdr:cNvPr id="31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380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3190</xdr:row>
      <xdr:rowOff>0</xdr:rowOff>
    </xdr:from>
    <xdr:to>
      <xdr:col>1</xdr:col>
      <xdr:colOff>152400</xdr:colOff>
      <xdr:row>3190</xdr:row>
      <xdr:rowOff>133350</xdr:rowOff>
    </xdr:to>
    <xdr:pic>
      <xdr:nvPicPr>
        <xdr:cNvPr id="31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397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3191</xdr:row>
      <xdr:rowOff>0</xdr:rowOff>
    </xdr:from>
    <xdr:to>
      <xdr:col>1</xdr:col>
      <xdr:colOff>152400</xdr:colOff>
      <xdr:row>3191</xdr:row>
      <xdr:rowOff>133350</xdr:rowOff>
    </xdr:to>
    <xdr:pic>
      <xdr:nvPicPr>
        <xdr:cNvPr id="31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414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3192</xdr:row>
      <xdr:rowOff>0</xdr:rowOff>
    </xdr:from>
    <xdr:to>
      <xdr:col>1</xdr:col>
      <xdr:colOff>152400</xdr:colOff>
      <xdr:row>3192</xdr:row>
      <xdr:rowOff>133350</xdr:rowOff>
    </xdr:to>
    <xdr:pic>
      <xdr:nvPicPr>
        <xdr:cNvPr id="31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431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3193</xdr:row>
      <xdr:rowOff>0</xdr:rowOff>
    </xdr:from>
    <xdr:to>
      <xdr:col>1</xdr:col>
      <xdr:colOff>152400</xdr:colOff>
      <xdr:row>3193</xdr:row>
      <xdr:rowOff>133350</xdr:rowOff>
    </xdr:to>
    <xdr:pic>
      <xdr:nvPicPr>
        <xdr:cNvPr id="31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448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3194</xdr:row>
      <xdr:rowOff>0</xdr:rowOff>
    </xdr:from>
    <xdr:to>
      <xdr:col>1</xdr:col>
      <xdr:colOff>152400</xdr:colOff>
      <xdr:row>3194</xdr:row>
      <xdr:rowOff>133350</xdr:rowOff>
    </xdr:to>
    <xdr:pic>
      <xdr:nvPicPr>
        <xdr:cNvPr id="31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465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3195</xdr:row>
      <xdr:rowOff>0</xdr:rowOff>
    </xdr:from>
    <xdr:to>
      <xdr:col>1</xdr:col>
      <xdr:colOff>152400</xdr:colOff>
      <xdr:row>3195</xdr:row>
      <xdr:rowOff>133350</xdr:rowOff>
    </xdr:to>
    <xdr:pic>
      <xdr:nvPicPr>
        <xdr:cNvPr id="31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483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3196</xdr:row>
      <xdr:rowOff>0</xdr:rowOff>
    </xdr:from>
    <xdr:to>
      <xdr:col>1</xdr:col>
      <xdr:colOff>152400</xdr:colOff>
      <xdr:row>3196</xdr:row>
      <xdr:rowOff>133350</xdr:rowOff>
    </xdr:to>
    <xdr:pic>
      <xdr:nvPicPr>
        <xdr:cNvPr id="31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500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3197</xdr:row>
      <xdr:rowOff>0</xdr:rowOff>
    </xdr:from>
    <xdr:to>
      <xdr:col>1</xdr:col>
      <xdr:colOff>152400</xdr:colOff>
      <xdr:row>3197</xdr:row>
      <xdr:rowOff>133350</xdr:rowOff>
    </xdr:to>
    <xdr:pic>
      <xdr:nvPicPr>
        <xdr:cNvPr id="31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517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3198</xdr:row>
      <xdr:rowOff>0</xdr:rowOff>
    </xdr:from>
    <xdr:to>
      <xdr:col>1</xdr:col>
      <xdr:colOff>152400</xdr:colOff>
      <xdr:row>3198</xdr:row>
      <xdr:rowOff>133350</xdr:rowOff>
    </xdr:to>
    <xdr:pic>
      <xdr:nvPicPr>
        <xdr:cNvPr id="31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534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3199</xdr:row>
      <xdr:rowOff>0</xdr:rowOff>
    </xdr:from>
    <xdr:to>
      <xdr:col>1</xdr:col>
      <xdr:colOff>152400</xdr:colOff>
      <xdr:row>3199</xdr:row>
      <xdr:rowOff>133350</xdr:rowOff>
    </xdr:to>
    <xdr:pic>
      <xdr:nvPicPr>
        <xdr:cNvPr id="32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551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3200</xdr:row>
      <xdr:rowOff>0</xdr:rowOff>
    </xdr:from>
    <xdr:to>
      <xdr:col>1</xdr:col>
      <xdr:colOff>152400</xdr:colOff>
      <xdr:row>3200</xdr:row>
      <xdr:rowOff>133350</xdr:rowOff>
    </xdr:to>
    <xdr:pic>
      <xdr:nvPicPr>
        <xdr:cNvPr id="32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568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3201</xdr:row>
      <xdr:rowOff>0</xdr:rowOff>
    </xdr:from>
    <xdr:to>
      <xdr:col>1</xdr:col>
      <xdr:colOff>152400</xdr:colOff>
      <xdr:row>3201</xdr:row>
      <xdr:rowOff>133350</xdr:rowOff>
    </xdr:to>
    <xdr:pic>
      <xdr:nvPicPr>
        <xdr:cNvPr id="32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585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3202</xdr:row>
      <xdr:rowOff>0</xdr:rowOff>
    </xdr:from>
    <xdr:to>
      <xdr:col>1</xdr:col>
      <xdr:colOff>152400</xdr:colOff>
      <xdr:row>3202</xdr:row>
      <xdr:rowOff>133350</xdr:rowOff>
    </xdr:to>
    <xdr:pic>
      <xdr:nvPicPr>
        <xdr:cNvPr id="32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603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3203</xdr:row>
      <xdr:rowOff>0</xdr:rowOff>
    </xdr:from>
    <xdr:to>
      <xdr:col>1</xdr:col>
      <xdr:colOff>152400</xdr:colOff>
      <xdr:row>3203</xdr:row>
      <xdr:rowOff>133350</xdr:rowOff>
    </xdr:to>
    <xdr:pic>
      <xdr:nvPicPr>
        <xdr:cNvPr id="32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620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3204</xdr:row>
      <xdr:rowOff>0</xdr:rowOff>
    </xdr:from>
    <xdr:to>
      <xdr:col>1</xdr:col>
      <xdr:colOff>152400</xdr:colOff>
      <xdr:row>3204</xdr:row>
      <xdr:rowOff>133350</xdr:rowOff>
    </xdr:to>
    <xdr:pic>
      <xdr:nvPicPr>
        <xdr:cNvPr id="32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637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3205</xdr:row>
      <xdr:rowOff>0</xdr:rowOff>
    </xdr:from>
    <xdr:to>
      <xdr:col>1</xdr:col>
      <xdr:colOff>152400</xdr:colOff>
      <xdr:row>3205</xdr:row>
      <xdr:rowOff>133350</xdr:rowOff>
    </xdr:to>
    <xdr:pic>
      <xdr:nvPicPr>
        <xdr:cNvPr id="32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654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3206</xdr:row>
      <xdr:rowOff>0</xdr:rowOff>
    </xdr:from>
    <xdr:to>
      <xdr:col>1</xdr:col>
      <xdr:colOff>152400</xdr:colOff>
      <xdr:row>3206</xdr:row>
      <xdr:rowOff>133350</xdr:rowOff>
    </xdr:to>
    <xdr:pic>
      <xdr:nvPicPr>
        <xdr:cNvPr id="32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671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3207</xdr:row>
      <xdr:rowOff>0</xdr:rowOff>
    </xdr:from>
    <xdr:to>
      <xdr:col>1</xdr:col>
      <xdr:colOff>152400</xdr:colOff>
      <xdr:row>3207</xdr:row>
      <xdr:rowOff>133350</xdr:rowOff>
    </xdr:to>
    <xdr:pic>
      <xdr:nvPicPr>
        <xdr:cNvPr id="32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688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3208</xdr:row>
      <xdr:rowOff>0</xdr:rowOff>
    </xdr:from>
    <xdr:to>
      <xdr:col>1</xdr:col>
      <xdr:colOff>152400</xdr:colOff>
      <xdr:row>3208</xdr:row>
      <xdr:rowOff>133350</xdr:rowOff>
    </xdr:to>
    <xdr:pic>
      <xdr:nvPicPr>
        <xdr:cNvPr id="32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705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3209</xdr:row>
      <xdr:rowOff>0</xdr:rowOff>
    </xdr:from>
    <xdr:to>
      <xdr:col>1</xdr:col>
      <xdr:colOff>152400</xdr:colOff>
      <xdr:row>3209</xdr:row>
      <xdr:rowOff>133350</xdr:rowOff>
    </xdr:to>
    <xdr:pic>
      <xdr:nvPicPr>
        <xdr:cNvPr id="32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723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3210</xdr:row>
      <xdr:rowOff>0</xdr:rowOff>
    </xdr:from>
    <xdr:to>
      <xdr:col>1</xdr:col>
      <xdr:colOff>152400</xdr:colOff>
      <xdr:row>3210</xdr:row>
      <xdr:rowOff>133350</xdr:rowOff>
    </xdr:to>
    <xdr:pic>
      <xdr:nvPicPr>
        <xdr:cNvPr id="32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740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3211</xdr:row>
      <xdr:rowOff>0</xdr:rowOff>
    </xdr:from>
    <xdr:to>
      <xdr:col>1</xdr:col>
      <xdr:colOff>152400</xdr:colOff>
      <xdr:row>3211</xdr:row>
      <xdr:rowOff>133350</xdr:rowOff>
    </xdr:to>
    <xdr:pic>
      <xdr:nvPicPr>
        <xdr:cNvPr id="32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757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3212</xdr:row>
      <xdr:rowOff>0</xdr:rowOff>
    </xdr:from>
    <xdr:to>
      <xdr:col>1</xdr:col>
      <xdr:colOff>152400</xdr:colOff>
      <xdr:row>3212</xdr:row>
      <xdr:rowOff>133350</xdr:rowOff>
    </xdr:to>
    <xdr:pic>
      <xdr:nvPicPr>
        <xdr:cNvPr id="32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774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3213</xdr:row>
      <xdr:rowOff>0</xdr:rowOff>
    </xdr:from>
    <xdr:to>
      <xdr:col>1</xdr:col>
      <xdr:colOff>152400</xdr:colOff>
      <xdr:row>3213</xdr:row>
      <xdr:rowOff>133350</xdr:rowOff>
    </xdr:to>
    <xdr:pic>
      <xdr:nvPicPr>
        <xdr:cNvPr id="32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791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3214</xdr:row>
      <xdr:rowOff>0</xdr:rowOff>
    </xdr:from>
    <xdr:to>
      <xdr:col>1</xdr:col>
      <xdr:colOff>152400</xdr:colOff>
      <xdr:row>3214</xdr:row>
      <xdr:rowOff>133350</xdr:rowOff>
    </xdr:to>
    <xdr:pic>
      <xdr:nvPicPr>
        <xdr:cNvPr id="32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808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3215</xdr:row>
      <xdr:rowOff>0</xdr:rowOff>
    </xdr:from>
    <xdr:to>
      <xdr:col>1</xdr:col>
      <xdr:colOff>152400</xdr:colOff>
      <xdr:row>3215</xdr:row>
      <xdr:rowOff>133350</xdr:rowOff>
    </xdr:to>
    <xdr:pic>
      <xdr:nvPicPr>
        <xdr:cNvPr id="32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825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3216</xdr:row>
      <xdr:rowOff>0</xdr:rowOff>
    </xdr:from>
    <xdr:to>
      <xdr:col>1</xdr:col>
      <xdr:colOff>152400</xdr:colOff>
      <xdr:row>3216</xdr:row>
      <xdr:rowOff>133350</xdr:rowOff>
    </xdr:to>
    <xdr:pic>
      <xdr:nvPicPr>
        <xdr:cNvPr id="32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843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3217</xdr:row>
      <xdr:rowOff>0</xdr:rowOff>
    </xdr:from>
    <xdr:to>
      <xdr:col>1</xdr:col>
      <xdr:colOff>152400</xdr:colOff>
      <xdr:row>3217</xdr:row>
      <xdr:rowOff>133350</xdr:rowOff>
    </xdr:to>
    <xdr:pic>
      <xdr:nvPicPr>
        <xdr:cNvPr id="32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860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3218</xdr:row>
      <xdr:rowOff>0</xdr:rowOff>
    </xdr:from>
    <xdr:to>
      <xdr:col>1</xdr:col>
      <xdr:colOff>152400</xdr:colOff>
      <xdr:row>3218</xdr:row>
      <xdr:rowOff>133350</xdr:rowOff>
    </xdr:to>
    <xdr:pic>
      <xdr:nvPicPr>
        <xdr:cNvPr id="32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877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3219</xdr:row>
      <xdr:rowOff>0</xdr:rowOff>
    </xdr:from>
    <xdr:to>
      <xdr:col>1</xdr:col>
      <xdr:colOff>152400</xdr:colOff>
      <xdr:row>3219</xdr:row>
      <xdr:rowOff>133350</xdr:rowOff>
    </xdr:to>
    <xdr:pic>
      <xdr:nvPicPr>
        <xdr:cNvPr id="32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894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3220</xdr:row>
      <xdr:rowOff>0</xdr:rowOff>
    </xdr:from>
    <xdr:to>
      <xdr:col>1</xdr:col>
      <xdr:colOff>152400</xdr:colOff>
      <xdr:row>3220</xdr:row>
      <xdr:rowOff>133350</xdr:rowOff>
    </xdr:to>
    <xdr:pic>
      <xdr:nvPicPr>
        <xdr:cNvPr id="32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911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3221</xdr:row>
      <xdr:rowOff>0</xdr:rowOff>
    </xdr:from>
    <xdr:to>
      <xdr:col>1</xdr:col>
      <xdr:colOff>152400</xdr:colOff>
      <xdr:row>3221</xdr:row>
      <xdr:rowOff>133350</xdr:rowOff>
    </xdr:to>
    <xdr:pic>
      <xdr:nvPicPr>
        <xdr:cNvPr id="32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928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3222</xdr:row>
      <xdr:rowOff>0</xdr:rowOff>
    </xdr:from>
    <xdr:to>
      <xdr:col>1</xdr:col>
      <xdr:colOff>152400</xdr:colOff>
      <xdr:row>3222</xdr:row>
      <xdr:rowOff>133350</xdr:rowOff>
    </xdr:to>
    <xdr:pic>
      <xdr:nvPicPr>
        <xdr:cNvPr id="32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945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3223</xdr:row>
      <xdr:rowOff>0</xdr:rowOff>
    </xdr:from>
    <xdr:to>
      <xdr:col>1</xdr:col>
      <xdr:colOff>152400</xdr:colOff>
      <xdr:row>3223</xdr:row>
      <xdr:rowOff>133350</xdr:rowOff>
    </xdr:to>
    <xdr:pic>
      <xdr:nvPicPr>
        <xdr:cNvPr id="32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963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3224</xdr:row>
      <xdr:rowOff>0</xdr:rowOff>
    </xdr:from>
    <xdr:to>
      <xdr:col>1</xdr:col>
      <xdr:colOff>152400</xdr:colOff>
      <xdr:row>3224</xdr:row>
      <xdr:rowOff>133350</xdr:rowOff>
    </xdr:to>
    <xdr:pic>
      <xdr:nvPicPr>
        <xdr:cNvPr id="32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980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3225</xdr:row>
      <xdr:rowOff>0</xdr:rowOff>
    </xdr:from>
    <xdr:to>
      <xdr:col>1</xdr:col>
      <xdr:colOff>152400</xdr:colOff>
      <xdr:row>3225</xdr:row>
      <xdr:rowOff>133350</xdr:rowOff>
    </xdr:to>
    <xdr:pic>
      <xdr:nvPicPr>
        <xdr:cNvPr id="32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4997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3226</xdr:row>
      <xdr:rowOff>0</xdr:rowOff>
    </xdr:from>
    <xdr:to>
      <xdr:col>1</xdr:col>
      <xdr:colOff>152400</xdr:colOff>
      <xdr:row>3226</xdr:row>
      <xdr:rowOff>133350</xdr:rowOff>
    </xdr:to>
    <xdr:pic>
      <xdr:nvPicPr>
        <xdr:cNvPr id="32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014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3227</xdr:row>
      <xdr:rowOff>0</xdr:rowOff>
    </xdr:from>
    <xdr:to>
      <xdr:col>1</xdr:col>
      <xdr:colOff>152400</xdr:colOff>
      <xdr:row>3227</xdr:row>
      <xdr:rowOff>133350</xdr:rowOff>
    </xdr:to>
    <xdr:pic>
      <xdr:nvPicPr>
        <xdr:cNvPr id="32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031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3228</xdr:row>
      <xdr:rowOff>0</xdr:rowOff>
    </xdr:from>
    <xdr:to>
      <xdr:col>1</xdr:col>
      <xdr:colOff>152400</xdr:colOff>
      <xdr:row>3228</xdr:row>
      <xdr:rowOff>133350</xdr:rowOff>
    </xdr:to>
    <xdr:pic>
      <xdr:nvPicPr>
        <xdr:cNvPr id="32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048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3229</xdr:row>
      <xdr:rowOff>0</xdr:rowOff>
    </xdr:from>
    <xdr:to>
      <xdr:col>1</xdr:col>
      <xdr:colOff>152400</xdr:colOff>
      <xdr:row>3229</xdr:row>
      <xdr:rowOff>133350</xdr:rowOff>
    </xdr:to>
    <xdr:pic>
      <xdr:nvPicPr>
        <xdr:cNvPr id="32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065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3230</xdr:row>
      <xdr:rowOff>0</xdr:rowOff>
    </xdr:from>
    <xdr:to>
      <xdr:col>1</xdr:col>
      <xdr:colOff>152400</xdr:colOff>
      <xdr:row>3230</xdr:row>
      <xdr:rowOff>133350</xdr:rowOff>
    </xdr:to>
    <xdr:pic>
      <xdr:nvPicPr>
        <xdr:cNvPr id="32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083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3231</xdr:row>
      <xdr:rowOff>0</xdr:rowOff>
    </xdr:from>
    <xdr:to>
      <xdr:col>1</xdr:col>
      <xdr:colOff>152400</xdr:colOff>
      <xdr:row>3231</xdr:row>
      <xdr:rowOff>133350</xdr:rowOff>
    </xdr:to>
    <xdr:pic>
      <xdr:nvPicPr>
        <xdr:cNvPr id="32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100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3232</xdr:row>
      <xdr:rowOff>0</xdr:rowOff>
    </xdr:from>
    <xdr:to>
      <xdr:col>1</xdr:col>
      <xdr:colOff>152400</xdr:colOff>
      <xdr:row>3232</xdr:row>
      <xdr:rowOff>133350</xdr:rowOff>
    </xdr:to>
    <xdr:pic>
      <xdr:nvPicPr>
        <xdr:cNvPr id="32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117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3233</xdr:row>
      <xdr:rowOff>0</xdr:rowOff>
    </xdr:from>
    <xdr:to>
      <xdr:col>1</xdr:col>
      <xdr:colOff>152400</xdr:colOff>
      <xdr:row>3233</xdr:row>
      <xdr:rowOff>133350</xdr:rowOff>
    </xdr:to>
    <xdr:pic>
      <xdr:nvPicPr>
        <xdr:cNvPr id="32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134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3234</xdr:row>
      <xdr:rowOff>0</xdr:rowOff>
    </xdr:from>
    <xdr:to>
      <xdr:col>1</xdr:col>
      <xdr:colOff>152400</xdr:colOff>
      <xdr:row>3234</xdr:row>
      <xdr:rowOff>133350</xdr:rowOff>
    </xdr:to>
    <xdr:pic>
      <xdr:nvPicPr>
        <xdr:cNvPr id="32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151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3235</xdr:row>
      <xdr:rowOff>0</xdr:rowOff>
    </xdr:from>
    <xdr:to>
      <xdr:col>1</xdr:col>
      <xdr:colOff>152400</xdr:colOff>
      <xdr:row>3235</xdr:row>
      <xdr:rowOff>133350</xdr:rowOff>
    </xdr:to>
    <xdr:pic>
      <xdr:nvPicPr>
        <xdr:cNvPr id="32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168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3236</xdr:row>
      <xdr:rowOff>0</xdr:rowOff>
    </xdr:from>
    <xdr:to>
      <xdr:col>1</xdr:col>
      <xdr:colOff>152400</xdr:colOff>
      <xdr:row>3236</xdr:row>
      <xdr:rowOff>133350</xdr:rowOff>
    </xdr:to>
    <xdr:pic>
      <xdr:nvPicPr>
        <xdr:cNvPr id="32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185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3237</xdr:row>
      <xdr:rowOff>0</xdr:rowOff>
    </xdr:from>
    <xdr:to>
      <xdr:col>1</xdr:col>
      <xdr:colOff>152400</xdr:colOff>
      <xdr:row>3237</xdr:row>
      <xdr:rowOff>133350</xdr:rowOff>
    </xdr:to>
    <xdr:pic>
      <xdr:nvPicPr>
        <xdr:cNvPr id="32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203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3238</xdr:row>
      <xdr:rowOff>0</xdr:rowOff>
    </xdr:from>
    <xdr:to>
      <xdr:col>1</xdr:col>
      <xdr:colOff>152400</xdr:colOff>
      <xdr:row>3238</xdr:row>
      <xdr:rowOff>133350</xdr:rowOff>
    </xdr:to>
    <xdr:pic>
      <xdr:nvPicPr>
        <xdr:cNvPr id="32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220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3239</xdr:row>
      <xdr:rowOff>0</xdr:rowOff>
    </xdr:from>
    <xdr:to>
      <xdr:col>1</xdr:col>
      <xdr:colOff>152400</xdr:colOff>
      <xdr:row>3239</xdr:row>
      <xdr:rowOff>133350</xdr:rowOff>
    </xdr:to>
    <xdr:pic>
      <xdr:nvPicPr>
        <xdr:cNvPr id="32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237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3240</xdr:row>
      <xdr:rowOff>0</xdr:rowOff>
    </xdr:from>
    <xdr:to>
      <xdr:col>1</xdr:col>
      <xdr:colOff>152400</xdr:colOff>
      <xdr:row>3240</xdr:row>
      <xdr:rowOff>133350</xdr:rowOff>
    </xdr:to>
    <xdr:pic>
      <xdr:nvPicPr>
        <xdr:cNvPr id="32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254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3241</xdr:row>
      <xdr:rowOff>0</xdr:rowOff>
    </xdr:from>
    <xdr:to>
      <xdr:col>1</xdr:col>
      <xdr:colOff>152400</xdr:colOff>
      <xdr:row>3241</xdr:row>
      <xdr:rowOff>133350</xdr:rowOff>
    </xdr:to>
    <xdr:pic>
      <xdr:nvPicPr>
        <xdr:cNvPr id="32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271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3242</xdr:row>
      <xdr:rowOff>0</xdr:rowOff>
    </xdr:from>
    <xdr:to>
      <xdr:col>1</xdr:col>
      <xdr:colOff>152400</xdr:colOff>
      <xdr:row>3242</xdr:row>
      <xdr:rowOff>133350</xdr:rowOff>
    </xdr:to>
    <xdr:pic>
      <xdr:nvPicPr>
        <xdr:cNvPr id="32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288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3243</xdr:row>
      <xdr:rowOff>0</xdr:rowOff>
    </xdr:from>
    <xdr:to>
      <xdr:col>1</xdr:col>
      <xdr:colOff>152400</xdr:colOff>
      <xdr:row>3243</xdr:row>
      <xdr:rowOff>133350</xdr:rowOff>
    </xdr:to>
    <xdr:pic>
      <xdr:nvPicPr>
        <xdr:cNvPr id="32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305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3244</xdr:row>
      <xdr:rowOff>0</xdr:rowOff>
    </xdr:from>
    <xdr:to>
      <xdr:col>1</xdr:col>
      <xdr:colOff>152400</xdr:colOff>
      <xdr:row>3244</xdr:row>
      <xdr:rowOff>133350</xdr:rowOff>
    </xdr:to>
    <xdr:pic>
      <xdr:nvPicPr>
        <xdr:cNvPr id="32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323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3245</xdr:row>
      <xdr:rowOff>0</xdr:rowOff>
    </xdr:from>
    <xdr:to>
      <xdr:col>1</xdr:col>
      <xdr:colOff>152400</xdr:colOff>
      <xdr:row>3245</xdr:row>
      <xdr:rowOff>133350</xdr:rowOff>
    </xdr:to>
    <xdr:pic>
      <xdr:nvPicPr>
        <xdr:cNvPr id="32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340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3246</xdr:row>
      <xdr:rowOff>0</xdr:rowOff>
    </xdr:from>
    <xdr:to>
      <xdr:col>1</xdr:col>
      <xdr:colOff>152400</xdr:colOff>
      <xdr:row>3246</xdr:row>
      <xdr:rowOff>133350</xdr:rowOff>
    </xdr:to>
    <xdr:pic>
      <xdr:nvPicPr>
        <xdr:cNvPr id="32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357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3247</xdr:row>
      <xdr:rowOff>0</xdr:rowOff>
    </xdr:from>
    <xdr:to>
      <xdr:col>1</xdr:col>
      <xdr:colOff>152400</xdr:colOff>
      <xdr:row>3247</xdr:row>
      <xdr:rowOff>133350</xdr:rowOff>
    </xdr:to>
    <xdr:pic>
      <xdr:nvPicPr>
        <xdr:cNvPr id="32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374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3248</xdr:row>
      <xdr:rowOff>0</xdr:rowOff>
    </xdr:from>
    <xdr:to>
      <xdr:col>1</xdr:col>
      <xdr:colOff>152400</xdr:colOff>
      <xdr:row>3248</xdr:row>
      <xdr:rowOff>133350</xdr:rowOff>
    </xdr:to>
    <xdr:pic>
      <xdr:nvPicPr>
        <xdr:cNvPr id="32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391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3249</xdr:row>
      <xdr:rowOff>0</xdr:rowOff>
    </xdr:from>
    <xdr:to>
      <xdr:col>1</xdr:col>
      <xdr:colOff>152400</xdr:colOff>
      <xdr:row>3249</xdr:row>
      <xdr:rowOff>133350</xdr:rowOff>
    </xdr:to>
    <xdr:pic>
      <xdr:nvPicPr>
        <xdr:cNvPr id="32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408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3250</xdr:row>
      <xdr:rowOff>0</xdr:rowOff>
    </xdr:from>
    <xdr:to>
      <xdr:col>1</xdr:col>
      <xdr:colOff>152400</xdr:colOff>
      <xdr:row>3250</xdr:row>
      <xdr:rowOff>133350</xdr:rowOff>
    </xdr:to>
    <xdr:pic>
      <xdr:nvPicPr>
        <xdr:cNvPr id="32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425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3251</xdr:row>
      <xdr:rowOff>0</xdr:rowOff>
    </xdr:from>
    <xdr:to>
      <xdr:col>1</xdr:col>
      <xdr:colOff>152400</xdr:colOff>
      <xdr:row>3251</xdr:row>
      <xdr:rowOff>133350</xdr:rowOff>
    </xdr:to>
    <xdr:pic>
      <xdr:nvPicPr>
        <xdr:cNvPr id="32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443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3252</xdr:row>
      <xdr:rowOff>0</xdr:rowOff>
    </xdr:from>
    <xdr:to>
      <xdr:col>1</xdr:col>
      <xdr:colOff>152400</xdr:colOff>
      <xdr:row>3252</xdr:row>
      <xdr:rowOff>133350</xdr:rowOff>
    </xdr:to>
    <xdr:pic>
      <xdr:nvPicPr>
        <xdr:cNvPr id="32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460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3253</xdr:row>
      <xdr:rowOff>0</xdr:rowOff>
    </xdr:from>
    <xdr:to>
      <xdr:col>1</xdr:col>
      <xdr:colOff>152400</xdr:colOff>
      <xdr:row>3253</xdr:row>
      <xdr:rowOff>133350</xdr:rowOff>
    </xdr:to>
    <xdr:pic>
      <xdr:nvPicPr>
        <xdr:cNvPr id="32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477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3254</xdr:row>
      <xdr:rowOff>0</xdr:rowOff>
    </xdr:from>
    <xdr:to>
      <xdr:col>1</xdr:col>
      <xdr:colOff>152400</xdr:colOff>
      <xdr:row>3254</xdr:row>
      <xdr:rowOff>133350</xdr:rowOff>
    </xdr:to>
    <xdr:pic>
      <xdr:nvPicPr>
        <xdr:cNvPr id="32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494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3255</xdr:row>
      <xdr:rowOff>0</xdr:rowOff>
    </xdr:from>
    <xdr:to>
      <xdr:col>1</xdr:col>
      <xdr:colOff>152400</xdr:colOff>
      <xdr:row>3255</xdr:row>
      <xdr:rowOff>133350</xdr:rowOff>
    </xdr:to>
    <xdr:pic>
      <xdr:nvPicPr>
        <xdr:cNvPr id="32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511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3256</xdr:row>
      <xdr:rowOff>0</xdr:rowOff>
    </xdr:from>
    <xdr:to>
      <xdr:col>1</xdr:col>
      <xdr:colOff>152400</xdr:colOff>
      <xdr:row>3256</xdr:row>
      <xdr:rowOff>133350</xdr:rowOff>
    </xdr:to>
    <xdr:pic>
      <xdr:nvPicPr>
        <xdr:cNvPr id="32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528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3257</xdr:row>
      <xdr:rowOff>0</xdr:rowOff>
    </xdr:from>
    <xdr:to>
      <xdr:col>1</xdr:col>
      <xdr:colOff>152400</xdr:colOff>
      <xdr:row>3257</xdr:row>
      <xdr:rowOff>133350</xdr:rowOff>
    </xdr:to>
    <xdr:pic>
      <xdr:nvPicPr>
        <xdr:cNvPr id="32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545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3258</xdr:row>
      <xdr:rowOff>0</xdr:rowOff>
    </xdr:from>
    <xdr:to>
      <xdr:col>1</xdr:col>
      <xdr:colOff>152400</xdr:colOff>
      <xdr:row>3258</xdr:row>
      <xdr:rowOff>133350</xdr:rowOff>
    </xdr:to>
    <xdr:pic>
      <xdr:nvPicPr>
        <xdr:cNvPr id="32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563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3259</xdr:row>
      <xdr:rowOff>0</xdr:rowOff>
    </xdr:from>
    <xdr:to>
      <xdr:col>1</xdr:col>
      <xdr:colOff>152400</xdr:colOff>
      <xdr:row>3259</xdr:row>
      <xdr:rowOff>133350</xdr:rowOff>
    </xdr:to>
    <xdr:pic>
      <xdr:nvPicPr>
        <xdr:cNvPr id="32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580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3260</xdr:row>
      <xdr:rowOff>0</xdr:rowOff>
    </xdr:from>
    <xdr:to>
      <xdr:col>1</xdr:col>
      <xdr:colOff>152400</xdr:colOff>
      <xdr:row>3260</xdr:row>
      <xdr:rowOff>133350</xdr:rowOff>
    </xdr:to>
    <xdr:pic>
      <xdr:nvPicPr>
        <xdr:cNvPr id="32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597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3261</xdr:row>
      <xdr:rowOff>0</xdr:rowOff>
    </xdr:from>
    <xdr:to>
      <xdr:col>1</xdr:col>
      <xdr:colOff>152400</xdr:colOff>
      <xdr:row>3261</xdr:row>
      <xdr:rowOff>133350</xdr:rowOff>
    </xdr:to>
    <xdr:pic>
      <xdr:nvPicPr>
        <xdr:cNvPr id="32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614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3262</xdr:row>
      <xdr:rowOff>0</xdr:rowOff>
    </xdr:from>
    <xdr:to>
      <xdr:col>1</xdr:col>
      <xdr:colOff>152400</xdr:colOff>
      <xdr:row>3262</xdr:row>
      <xdr:rowOff>133350</xdr:rowOff>
    </xdr:to>
    <xdr:pic>
      <xdr:nvPicPr>
        <xdr:cNvPr id="32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631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3263</xdr:row>
      <xdr:rowOff>0</xdr:rowOff>
    </xdr:from>
    <xdr:to>
      <xdr:col>1</xdr:col>
      <xdr:colOff>152400</xdr:colOff>
      <xdr:row>3263</xdr:row>
      <xdr:rowOff>133350</xdr:rowOff>
    </xdr:to>
    <xdr:pic>
      <xdr:nvPicPr>
        <xdr:cNvPr id="32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648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3264</xdr:row>
      <xdr:rowOff>0</xdr:rowOff>
    </xdr:from>
    <xdr:to>
      <xdr:col>1</xdr:col>
      <xdr:colOff>152400</xdr:colOff>
      <xdr:row>3264</xdr:row>
      <xdr:rowOff>133350</xdr:rowOff>
    </xdr:to>
    <xdr:pic>
      <xdr:nvPicPr>
        <xdr:cNvPr id="32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666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3265</xdr:row>
      <xdr:rowOff>0</xdr:rowOff>
    </xdr:from>
    <xdr:to>
      <xdr:col>1</xdr:col>
      <xdr:colOff>152400</xdr:colOff>
      <xdr:row>3265</xdr:row>
      <xdr:rowOff>133350</xdr:rowOff>
    </xdr:to>
    <xdr:pic>
      <xdr:nvPicPr>
        <xdr:cNvPr id="32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683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3266</xdr:row>
      <xdr:rowOff>0</xdr:rowOff>
    </xdr:from>
    <xdr:to>
      <xdr:col>1</xdr:col>
      <xdr:colOff>152400</xdr:colOff>
      <xdr:row>3266</xdr:row>
      <xdr:rowOff>133350</xdr:rowOff>
    </xdr:to>
    <xdr:pic>
      <xdr:nvPicPr>
        <xdr:cNvPr id="32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700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3267</xdr:row>
      <xdr:rowOff>0</xdr:rowOff>
    </xdr:from>
    <xdr:to>
      <xdr:col>1</xdr:col>
      <xdr:colOff>152400</xdr:colOff>
      <xdr:row>3267</xdr:row>
      <xdr:rowOff>133350</xdr:rowOff>
    </xdr:to>
    <xdr:pic>
      <xdr:nvPicPr>
        <xdr:cNvPr id="32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717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3268</xdr:row>
      <xdr:rowOff>0</xdr:rowOff>
    </xdr:from>
    <xdr:to>
      <xdr:col>1</xdr:col>
      <xdr:colOff>152400</xdr:colOff>
      <xdr:row>3268</xdr:row>
      <xdr:rowOff>133350</xdr:rowOff>
    </xdr:to>
    <xdr:pic>
      <xdr:nvPicPr>
        <xdr:cNvPr id="32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734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3269</xdr:row>
      <xdr:rowOff>0</xdr:rowOff>
    </xdr:from>
    <xdr:to>
      <xdr:col>1</xdr:col>
      <xdr:colOff>152400</xdr:colOff>
      <xdr:row>3269</xdr:row>
      <xdr:rowOff>133350</xdr:rowOff>
    </xdr:to>
    <xdr:pic>
      <xdr:nvPicPr>
        <xdr:cNvPr id="32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751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3270</xdr:row>
      <xdr:rowOff>0</xdr:rowOff>
    </xdr:from>
    <xdr:to>
      <xdr:col>1</xdr:col>
      <xdr:colOff>152400</xdr:colOff>
      <xdr:row>3270</xdr:row>
      <xdr:rowOff>133350</xdr:rowOff>
    </xdr:to>
    <xdr:pic>
      <xdr:nvPicPr>
        <xdr:cNvPr id="32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768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3271</xdr:row>
      <xdr:rowOff>0</xdr:rowOff>
    </xdr:from>
    <xdr:to>
      <xdr:col>1</xdr:col>
      <xdr:colOff>152400</xdr:colOff>
      <xdr:row>3271</xdr:row>
      <xdr:rowOff>133350</xdr:rowOff>
    </xdr:to>
    <xdr:pic>
      <xdr:nvPicPr>
        <xdr:cNvPr id="32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786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3272</xdr:row>
      <xdr:rowOff>0</xdr:rowOff>
    </xdr:from>
    <xdr:to>
      <xdr:col>1</xdr:col>
      <xdr:colOff>152400</xdr:colOff>
      <xdr:row>3272</xdr:row>
      <xdr:rowOff>133350</xdr:rowOff>
    </xdr:to>
    <xdr:pic>
      <xdr:nvPicPr>
        <xdr:cNvPr id="32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803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3273</xdr:row>
      <xdr:rowOff>0</xdr:rowOff>
    </xdr:from>
    <xdr:to>
      <xdr:col>1</xdr:col>
      <xdr:colOff>152400</xdr:colOff>
      <xdr:row>3273</xdr:row>
      <xdr:rowOff>133350</xdr:rowOff>
    </xdr:to>
    <xdr:pic>
      <xdr:nvPicPr>
        <xdr:cNvPr id="32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820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3274</xdr:row>
      <xdr:rowOff>0</xdr:rowOff>
    </xdr:from>
    <xdr:to>
      <xdr:col>1</xdr:col>
      <xdr:colOff>152400</xdr:colOff>
      <xdr:row>3274</xdr:row>
      <xdr:rowOff>133350</xdr:rowOff>
    </xdr:to>
    <xdr:pic>
      <xdr:nvPicPr>
        <xdr:cNvPr id="32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837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3275</xdr:row>
      <xdr:rowOff>0</xdr:rowOff>
    </xdr:from>
    <xdr:to>
      <xdr:col>1</xdr:col>
      <xdr:colOff>152400</xdr:colOff>
      <xdr:row>3275</xdr:row>
      <xdr:rowOff>133350</xdr:rowOff>
    </xdr:to>
    <xdr:pic>
      <xdr:nvPicPr>
        <xdr:cNvPr id="32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854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3276</xdr:row>
      <xdr:rowOff>0</xdr:rowOff>
    </xdr:from>
    <xdr:to>
      <xdr:col>1</xdr:col>
      <xdr:colOff>152400</xdr:colOff>
      <xdr:row>3276</xdr:row>
      <xdr:rowOff>133350</xdr:rowOff>
    </xdr:to>
    <xdr:pic>
      <xdr:nvPicPr>
        <xdr:cNvPr id="32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871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3277</xdr:row>
      <xdr:rowOff>0</xdr:rowOff>
    </xdr:from>
    <xdr:to>
      <xdr:col>1</xdr:col>
      <xdr:colOff>152400</xdr:colOff>
      <xdr:row>3277</xdr:row>
      <xdr:rowOff>133350</xdr:rowOff>
    </xdr:to>
    <xdr:pic>
      <xdr:nvPicPr>
        <xdr:cNvPr id="32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888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3278</xdr:row>
      <xdr:rowOff>0</xdr:rowOff>
    </xdr:from>
    <xdr:to>
      <xdr:col>1</xdr:col>
      <xdr:colOff>152400</xdr:colOff>
      <xdr:row>3278</xdr:row>
      <xdr:rowOff>133350</xdr:rowOff>
    </xdr:to>
    <xdr:pic>
      <xdr:nvPicPr>
        <xdr:cNvPr id="32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906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3279</xdr:row>
      <xdr:rowOff>0</xdr:rowOff>
    </xdr:from>
    <xdr:to>
      <xdr:col>1</xdr:col>
      <xdr:colOff>152400</xdr:colOff>
      <xdr:row>3279</xdr:row>
      <xdr:rowOff>133350</xdr:rowOff>
    </xdr:to>
    <xdr:pic>
      <xdr:nvPicPr>
        <xdr:cNvPr id="32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923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3280</xdr:row>
      <xdr:rowOff>0</xdr:rowOff>
    </xdr:from>
    <xdr:to>
      <xdr:col>1</xdr:col>
      <xdr:colOff>152400</xdr:colOff>
      <xdr:row>3280</xdr:row>
      <xdr:rowOff>133350</xdr:rowOff>
    </xdr:to>
    <xdr:pic>
      <xdr:nvPicPr>
        <xdr:cNvPr id="32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940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3281</xdr:row>
      <xdr:rowOff>0</xdr:rowOff>
    </xdr:from>
    <xdr:to>
      <xdr:col>1</xdr:col>
      <xdr:colOff>152400</xdr:colOff>
      <xdr:row>3281</xdr:row>
      <xdr:rowOff>133350</xdr:rowOff>
    </xdr:to>
    <xdr:pic>
      <xdr:nvPicPr>
        <xdr:cNvPr id="32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957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3282</xdr:row>
      <xdr:rowOff>0</xdr:rowOff>
    </xdr:from>
    <xdr:to>
      <xdr:col>1</xdr:col>
      <xdr:colOff>152400</xdr:colOff>
      <xdr:row>3282</xdr:row>
      <xdr:rowOff>133350</xdr:rowOff>
    </xdr:to>
    <xdr:pic>
      <xdr:nvPicPr>
        <xdr:cNvPr id="32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974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3283</xdr:row>
      <xdr:rowOff>0</xdr:rowOff>
    </xdr:from>
    <xdr:to>
      <xdr:col>1</xdr:col>
      <xdr:colOff>152400</xdr:colOff>
      <xdr:row>3283</xdr:row>
      <xdr:rowOff>133350</xdr:rowOff>
    </xdr:to>
    <xdr:pic>
      <xdr:nvPicPr>
        <xdr:cNvPr id="32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5991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3284</xdr:row>
      <xdr:rowOff>0</xdr:rowOff>
    </xdr:from>
    <xdr:to>
      <xdr:col>1</xdr:col>
      <xdr:colOff>152400</xdr:colOff>
      <xdr:row>3284</xdr:row>
      <xdr:rowOff>133350</xdr:rowOff>
    </xdr:to>
    <xdr:pic>
      <xdr:nvPicPr>
        <xdr:cNvPr id="32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008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3285</xdr:row>
      <xdr:rowOff>0</xdr:rowOff>
    </xdr:from>
    <xdr:to>
      <xdr:col>1</xdr:col>
      <xdr:colOff>152400</xdr:colOff>
      <xdr:row>3285</xdr:row>
      <xdr:rowOff>133350</xdr:rowOff>
    </xdr:to>
    <xdr:pic>
      <xdr:nvPicPr>
        <xdr:cNvPr id="32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026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3286</xdr:row>
      <xdr:rowOff>0</xdr:rowOff>
    </xdr:from>
    <xdr:to>
      <xdr:col>1</xdr:col>
      <xdr:colOff>152400</xdr:colOff>
      <xdr:row>3286</xdr:row>
      <xdr:rowOff>133350</xdr:rowOff>
    </xdr:to>
    <xdr:pic>
      <xdr:nvPicPr>
        <xdr:cNvPr id="32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043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3287</xdr:row>
      <xdr:rowOff>0</xdr:rowOff>
    </xdr:from>
    <xdr:to>
      <xdr:col>1</xdr:col>
      <xdr:colOff>152400</xdr:colOff>
      <xdr:row>3287</xdr:row>
      <xdr:rowOff>133350</xdr:rowOff>
    </xdr:to>
    <xdr:pic>
      <xdr:nvPicPr>
        <xdr:cNvPr id="32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060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3288</xdr:row>
      <xdr:rowOff>0</xdr:rowOff>
    </xdr:from>
    <xdr:to>
      <xdr:col>1</xdr:col>
      <xdr:colOff>152400</xdr:colOff>
      <xdr:row>3288</xdr:row>
      <xdr:rowOff>133350</xdr:rowOff>
    </xdr:to>
    <xdr:pic>
      <xdr:nvPicPr>
        <xdr:cNvPr id="32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077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3289</xdr:row>
      <xdr:rowOff>0</xdr:rowOff>
    </xdr:from>
    <xdr:to>
      <xdr:col>1</xdr:col>
      <xdr:colOff>152400</xdr:colOff>
      <xdr:row>3289</xdr:row>
      <xdr:rowOff>133350</xdr:rowOff>
    </xdr:to>
    <xdr:pic>
      <xdr:nvPicPr>
        <xdr:cNvPr id="32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094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3290</xdr:row>
      <xdr:rowOff>0</xdr:rowOff>
    </xdr:from>
    <xdr:to>
      <xdr:col>1</xdr:col>
      <xdr:colOff>152400</xdr:colOff>
      <xdr:row>3290</xdr:row>
      <xdr:rowOff>133350</xdr:rowOff>
    </xdr:to>
    <xdr:pic>
      <xdr:nvPicPr>
        <xdr:cNvPr id="32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111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3291</xdr:row>
      <xdr:rowOff>0</xdr:rowOff>
    </xdr:from>
    <xdr:to>
      <xdr:col>1</xdr:col>
      <xdr:colOff>152400</xdr:colOff>
      <xdr:row>3291</xdr:row>
      <xdr:rowOff>133350</xdr:rowOff>
    </xdr:to>
    <xdr:pic>
      <xdr:nvPicPr>
        <xdr:cNvPr id="32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128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3292</xdr:row>
      <xdr:rowOff>0</xdr:rowOff>
    </xdr:from>
    <xdr:to>
      <xdr:col>1</xdr:col>
      <xdr:colOff>152400</xdr:colOff>
      <xdr:row>3292</xdr:row>
      <xdr:rowOff>133350</xdr:rowOff>
    </xdr:to>
    <xdr:pic>
      <xdr:nvPicPr>
        <xdr:cNvPr id="32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146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3293</xdr:row>
      <xdr:rowOff>0</xdr:rowOff>
    </xdr:from>
    <xdr:to>
      <xdr:col>1</xdr:col>
      <xdr:colOff>152400</xdr:colOff>
      <xdr:row>3293</xdr:row>
      <xdr:rowOff>133350</xdr:rowOff>
    </xdr:to>
    <xdr:pic>
      <xdr:nvPicPr>
        <xdr:cNvPr id="32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163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3294</xdr:row>
      <xdr:rowOff>0</xdr:rowOff>
    </xdr:from>
    <xdr:to>
      <xdr:col>1</xdr:col>
      <xdr:colOff>152400</xdr:colOff>
      <xdr:row>3294</xdr:row>
      <xdr:rowOff>133350</xdr:rowOff>
    </xdr:to>
    <xdr:pic>
      <xdr:nvPicPr>
        <xdr:cNvPr id="32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180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3295</xdr:row>
      <xdr:rowOff>0</xdr:rowOff>
    </xdr:from>
    <xdr:to>
      <xdr:col>1</xdr:col>
      <xdr:colOff>152400</xdr:colOff>
      <xdr:row>3295</xdr:row>
      <xdr:rowOff>133350</xdr:rowOff>
    </xdr:to>
    <xdr:pic>
      <xdr:nvPicPr>
        <xdr:cNvPr id="32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197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3296</xdr:row>
      <xdr:rowOff>0</xdr:rowOff>
    </xdr:from>
    <xdr:to>
      <xdr:col>1</xdr:col>
      <xdr:colOff>152400</xdr:colOff>
      <xdr:row>3296</xdr:row>
      <xdr:rowOff>133350</xdr:rowOff>
    </xdr:to>
    <xdr:pic>
      <xdr:nvPicPr>
        <xdr:cNvPr id="32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214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3297</xdr:row>
      <xdr:rowOff>0</xdr:rowOff>
    </xdr:from>
    <xdr:to>
      <xdr:col>1</xdr:col>
      <xdr:colOff>152400</xdr:colOff>
      <xdr:row>3297</xdr:row>
      <xdr:rowOff>133350</xdr:rowOff>
    </xdr:to>
    <xdr:pic>
      <xdr:nvPicPr>
        <xdr:cNvPr id="32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231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3298</xdr:row>
      <xdr:rowOff>0</xdr:rowOff>
    </xdr:from>
    <xdr:to>
      <xdr:col>1</xdr:col>
      <xdr:colOff>152400</xdr:colOff>
      <xdr:row>3298</xdr:row>
      <xdr:rowOff>133350</xdr:rowOff>
    </xdr:to>
    <xdr:pic>
      <xdr:nvPicPr>
        <xdr:cNvPr id="32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248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3299</xdr:row>
      <xdr:rowOff>0</xdr:rowOff>
    </xdr:from>
    <xdr:to>
      <xdr:col>1</xdr:col>
      <xdr:colOff>152400</xdr:colOff>
      <xdr:row>3299</xdr:row>
      <xdr:rowOff>133350</xdr:rowOff>
    </xdr:to>
    <xdr:pic>
      <xdr:nvPicPr>
        <xdr:cNvPr id="33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266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3300</xdr:row>
      <xdr:rowOff>0</xdr:rowOff>
    </xdr:from>
    <xdr:to>
      <xdr:col>1</xdr:col>
      <xdr:colOff>152400</xdr:colOff>
      <xdr:row>3300</xdr:row>
      <xdr:rowOff>133350</xdr:rowOff>
    </xdr:to>
    <xdr:pic>
      <xdr:nvPicPr>
        <xdr:cNvPr id="33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283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3301</xdr:row>
      <xdr:rowOff>0</xdr:rowOff>
    </xdr:from>
    <xdr:to>
      <xdr:col>1</xdr:col>
      <xdr:colOff>152400</xdr:colOff>
      <xdr:row>3301</xdr:row>
      <xdr:rowOff>133350</xdr:rowOff>
    </xdr:to>
    <xdr:pic>
      <xdr:nvPicPr>
        <xdr:cNvPr id="33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300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3302</xdr:row>
      <xdr:rowOff>0</xdr:rowOff>
    </xdr:from>
    <xdr:to>
      <xdr:col>1</xdr:col>
      <xdr:colOff>152400</xdr:colOff>
      <xdr:row>3302</xdr:row>
      <xdr:rowOff>133350</xdr:rowOff>
    </xdr:to>
    <xdr:pic>
      <xdr:nvPicPr>
        <xdr:cNvPr id="33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317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3303</xdr:row>
      <xdr:rowOff>0</xdr:rowOff>
    </xdr:from>
    <xdr:to>
      <xdr:col>1</xdr:col>
      <xdr:colOff>152400</xdr:colOff>
      <xdr:row>3303</xdr:row>
      <xdr:rowOff>133350</xdr:rowOff>
    </xdr:to>
    <xdr:pic>
      <xdr:nvPicPr>
        <xdr:cNvPr id="33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334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3304</xdr:row>
      <xdr:rowOff>0</xdr:rowOff>
    </xdr:from>
    <xdr:to>
      <xdr:col>1</xdr:col>
      <xdr:colOff>152400</xdr:colOff>
      <xdr:row>3304</xdr:row>
      <xdr:rowOff>133350</xdr:rowOff>
    </xdr:to>
    <xdr:pic>
      <xdr:nvPicPr>
        <xdr:cNvPr id="33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351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3305</xdr:row>
      <xdr:rowOff>0</xdr:rowOff>
    </xdr:from>
    <xdr:to>
      <xdr:col>1</xdr:col>
      <xdr:colOff>152400</xdr:colOff>
      <xdr:row>3305</xdr:row>
      <xdr:rowOff>133350</xdr:rowOff>
    </xdr:to>
    <xdr:pic>
      <xdr:nvPicPr>
        <xdr:cNvPr id="33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368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3306</xdr:row>
      <xdr:rowOff>0</xdr:rowOff>
    </xdr:from>
    <xdr:to>
      <xdr:col>1</xdr:col>
      <xdr:colOff>152400</xdr:colOff>
      <xdr:row>3306</xdr:row>
      <xdr:rowOff>133350</xdr:rowOff>
    </xdr:to>
    <xdr:pic>
      <xdr:nvPicPr>
        <xdr:cNvPr id="33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386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3307</xdr:row>
      <xdr:rowOff>0</xdr:rowOff>
    </xdr:from>
    <xdr:to>
      <xdr:col>1</xdr:col>
      <xdr:colOff>152400</xdr:colOff>
      <xdr:row>3307</xdr:row>
      <xdr:rowOff>133350</xdr:rowOff>
    </xdr:to>
    <xdr:pic>
      <xdr:nvPicPr>
        <xdr:cNvPr id="33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403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3308</xdr:row>
      <xdr:rowOff>0</xdr:rowOff>
    </xdr:from>
    <xdr:to>
      <xdr:col>1</xdr:col>
      <xdr:colOff>152400</xdr:colOff>
      <xdr:row>3308</xdr:row>
      <xdr:rowOff>133350</xdr:rowOff>
    </xdr:to>
    <xdr:pic>
      <xdr:nvPicPr>
        <xdr:cNvPr id="33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420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3309</xdr:row>
      <xdr:rowOff>0</xdr:rowOff>
    </xdr:from>
    <xdr:to>
      <xdr:col>1</xdr:col>
      <xdr:colOff>152400</xdr:colOff>
      <xdr:row>3309</xdr:row>
      <xdr:rowOff>133350</xdr:rowOff>
    </xdr:to>
    <xdr:pic>
      <xdr:nvPicPr>
        <xdr:cNvPr id="33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437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3310</xdr:row>
      <xdr:rowOff>0</xdr:rowOff>
    </xdr:from>
    <xdr:to>
      <xdr:col>1</xdr:col>
      <xdr:colOff>152400</xdr:colOff>
      <xdr:row>3310</xdr:row>
      <xdr:rowOff>133350</xdr:rowOff>
    </xdr:to>
    <xdr:pic>
      <xdr:nvPicPr>
        <xdr:cNvPr id="33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454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3311</xdr:row>
      <xdr:rowOff>0</xdr:rowOff>
    </xdr:from>
    <xdr:to>
      <xdr:col>1</xdr:col>
      <xdr:colOff>152400</xdr:colOff>
      <xdr:row>3311</xdr:row>
      <xdr:rowOff>133350</xdr:rowOff>
    </xdr:to>
    <xdr:pic>
      <xdr:nvPicPr>
        <xdr:cNvPr id="33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471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3312</xdr:row>
      <xdr:rowOff>0</xdr:rowOff>
    </xdr:from>
    <xdr:to>
      <xdr:col>1</xdr:col>
      <xdr:colOff>152400</xdr:colOff>
      <xdr:row>3312</xdr:row>
      <xdr:rowOff>133350</xdr:rowOff>
    </xdr:to>
    <xdr:pic>
      <xdr:nvPicPr>
        <xdr:cNvPr id="33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488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3313</xdr:row>
      <xdr:rowOff>0</xdr:rowOff>
    </xdr:from>
    <xdr:to>
      <xdr:col>1</xdr:col>
      <xdr:colOff>152400</xdr:colOff>
      <xdr:row>3313</xdr:row>
      <xdr:rowOff>133350</xdr:rowOff>
    </xdr:to>
    <xdr:pic>
      <xdr:nvPicPr>
        <xdr:cNvPr id="33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506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3314</xdr:row>
      <xdr:rowOff>0</xdr:rowOff>
    </xdr:from>
    <xdr:to>
      <xdr:col>1</xdr:col>
      <xdr:colOff>152400</xdr:colOff>
      <xdr:row>3314</xdr:row>
      <xdr:rowOff>133350</xdr:rowOff>
    </xdr:to>
    <xdr:pic>
      <xdr:nvPicPr>
        <xdr:cNvPr id="33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523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3315</xdr:row>
      <xdr:rowOff>0</xdr:rowOff>
    </xdr:from>
    <xdr:to>
      <xdr:col>1</xdr:col>
      <xdr:colOff>152400</xdr:colOff>
      <xdr:row>3315</xdr:row>
      <xdr:rowOff>133350</xdr:rowOff>
    </xdr:to>
    <xdr:pic>
      <xdr:nvPicPr>
        <xdr:cNvPr id="33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540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3316</xdr:row>
      <xdr:rowOff>0</xdr:rowOff>
    </xdr:from>
    <xdr:to>
      <xdr:col>1</xdr:col>
      <xdr:colOff>152400</xdr:colOff>
      <xdr:row>3316</xdr:row>
      <xdr:rowOff>133350</xdr:rowOff>
    </xdr:to>
    <xdr:pic>
      <xdr:nvPicPr>
        <xdr:cNvPr id="33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557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3317</xdr:row>
      <xdr:rowOff>0</xdr:rowOff>
    </xdr:from>
    <xdr:to>
      <xdr:col>1</xdr:col>
      <xdr:colOff>152400</xdr:colOff>
      <xdr:row>3317</xdr:row>
      <xdr:rowOff>133350</xdr:rowOff>
    </xdr:to>
    <xdr:pic>
      <xdr:nvPicPr>
        <xdr:cNvPr id="33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574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3318</xdr:row>
      <xdr:rowOff>0</xdr:rowOff>
    </xdr:from>
    <xdr:to>
      <xdr:col>1</xdr:col>
      <xdr:colOff>152400</xdr:colOff>
      <xdr:row>3318</xdr:row>
      <xdr:rowOff>133350</xdr:rowOff>
    </xdr:to>
    <xdr:pic>
      <xdr:nvPicPr>
        <xdr:cNvPr id="33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591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3319</xdr:row>
      <xdr:rowOff>0</xdr:rowOff>
    </xdr:from>
    <xdr:to>
      <xdr:col>1</xdr:col>
      <xdr:colOff>152400</xdr:colOff>
      <xdr:row>3319</xdr:row>
      <xdr:rowOff>133350</xdr:rowOff>
    </xdr:to>
    <xdr:pic>
      <xdr:nvPicPr>
        <xdr:cNvPr id="33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608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3320</xdr:row>
      <xdr:rowOff>0</xdr:rowOff>
    </xdr:from>
    <xdr:to>
      <xdr:col>1</xdr:col>
      <xdr:colOff>152400</xdr:colOff>
      <xdr:row>3320</xdr:row>
      <xdr:rowOff>133350</xdr:rowOff>
    </xdr:to>
    <xdr:pic>
      <xdr:nvPicPr>
        <xdr:cNvPr id="33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626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3321</xdr:row>
      <xdr:rowOff>0</xdr:rowOff>
    </xdr:from>
    <xdr:to>
      <xdr:col>1</xdr:col>
      <xdr:colOff>152400</xdr:colOff>
      <xdr:row>3321</xdr:row>
      <xdr:rowOff>133350</xdr:rowOff>
    </xdr:to>
    <xdr:pic>
      <xdr:nvPicPr>
        <xdr:cNvPr id="33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643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3322</xdr:row>
      <xdr:rowOff>0</xdr:rowOff>
    </xdr:from>
    <xdr:to>
      <xdr:col>1</xdr:col>
      <xdr:colOff>152400</xdr:colOff>
      <xdr:row>3322</xdr:row>
      <xdr:rowOff>133350</xdr:rowOff>
    </xdr:to>
    <xdr:pic>
      <xdr:nvPicPr>
        <xdr:cNvPr id="33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660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3323</xdr:row>
      <xdr:rowOff>0</xdr:rowOff>
    </xdr:from>
    <xdr:to>
      <xdr:col>1</xdr:col>
      <xdr:colOff>152400</xdr:colOff>
      <xdr:row>3323</xdr:row>
      <xdr:rowOff>133350</xdr:rowOff>
    </xdr:to>
    <xdr:pic>
      <xdr:nvPicPr>
        <xdr:cNvPr id="33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677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3324</xdr:row>
      <xdr:rowOff>0</xdr:rowOff>
    </xdr:from>
    <xdr:to>
      <xdr:col>1</xdr:col>
      <xdr:colOff>152400</xdr:colOff>
      <xdr:row>3324</xdr:row>
      <xdr:rowOff>133350</xdr:rowOff>
    </xdr:to>
    <xdr:pic>
      <xdr:nvPicPr>
        <xdr:cNvPr id="33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694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3325</xdr:row>
      <xdr:rowOff>0</xdr:rowOff>
    </xdr:from>
    <xdr:to>
      <xdr:col>1</xdr:col>
      <xdr:colOff>152400</xdr:colOff>
      <xdr:row>3325</xdr:row>
      <xdr:rowOff>133350</xdr:rowOff>
    </xdr:to>
    <xdr:pic>
      <xdr:nvPicPr>
        <xdr:cNvPr id="33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711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3326</xdr:row>
      <xdr:rowOff>0</xdr:rowOff>
    </xdr:from>
    <xdr:to>
      <xdr:col>1</xdr:col>
      <xdr:colOff>152400</xdr:colOff>
      <xdr:row>3326</xdr:row>
      <xdr:rowOff>133350</xdr:rowOff>
    </xdr:to>
    <xdr:pic>
      <xdr:nvPicPr>
        <xdr:cNvPr id="33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728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3327</xdr:row>
      <xdr:rowOff>0</xdr:rowOff>
    </xdr:from>
    <xdr:to>
      <xdr:col>1</xdr:col>
      <xdr:colOff>152400</xdr:colOff>
      <xdr:row>3327</xdr:row>
      <xdr:rowOff>133350</xdr:rowOff>
    </xdr:to>
    <xdr:pic>
      <xdr:nvPicPr>
        <xdr:cNvPr id="33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746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3328</xdr:row>
      <xdr:rowOff>0</xdr:rowOff>
    </xdr:from>
    <xdr:to>
      <xdr:col>1</xdr:col>
      <xdr:colOff>152400</xdr:colOff>
      <xdr:row>3328</xdr:row>
      <xdr:rowOff>133350</xdr:rowOff>
    </xdr:to>
    <xdr:pic>
      <xdr:nvPicPr>
        <xdr:cNvPr id="33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763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3329</xdr:row>
      <xdr:rowOff>0</xdr:rowOff>
    </xdr:from>
    <xdr:to>
      <xdr:col>1</xdr:col>
      <xdr:colOff>152400</xdr:colOff>
      <xdr:row>3329</xdr:row>
      <xdr:rowOff>133350</xdr:rowOff>
    </xdr:to>
    <xdr:pic>
      <xdr:nvPicPr>
        <xdr:cNvPr id="33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780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3330</xdr:row>
      <xdr:rowOff>0</xdr:rowOff>
    </xdr:from>
    <xdr:to>
      <xdr:col>1</xdr:col>
      <xdr:colOff>152400</xdr:colOff>
      <xdr:row>3330</xdr:row>
      <xdr:rowOff>133350</xdr:rowOff>
    </xdr:to>
    <xdr:pic>
      <xdr:nvPicPr>
        <xdr:cNvPr id="33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797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3331</xdr:row>
      <xdr:rowOff>0</xdr:rowOff>
    </xdr:from>
    <xdr:to>
      <xdr:col>1</xdr:col>
      <xdr:colOff>152400</xdr:colOff>
      <xdr:row>3331</xdr:row>
      <xdr:rowOff>133350</xdr:rowOff>
    </xdr:to>
    <xdr:pic>
      <xdr:nvPicPr>
        <xdr:cNvPr id="33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814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3332</xdr:row>
      <xdr:rowOff>0</xdr:rowOff>
    </xdr:from>
    <xdr:to>
      <xdr:col>1</xdr:col>
      <xdr:colOff>152400</xdr:colOff>
      <xdr:row>3332</xdr:row>
      <xdr:rowOff>133350</xdr:rowOff>
    </xdr:to>
    <xdr:pic>
      <xdr:nvPicPr>
        <xdr:cNvPr id="33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831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3333</xdr:row>
      <xdr:rowOff>0</xdr:rowOff>
    </xdr:from>
    <xdr:to>
      <xdr:col>1</xdr:col>
      <xdr:colOff>152400</xdr:colOff>
      <xdr:row>3333</xdr:row>
      <xdr:rowOff>133350</xdr:rowOff>
    </xdr:to>
    <xdr:pic>
      <xdr:nvPicPr>
        <xdr:cNvPr id="33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849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3334</xdr:row>
      <xdr:rowOff>0</xdr:rowOff>
    </xdr:from>
    <xdr:to>
      <xdr:col>1</xdr:col>
      <xdr:colOff>152400</xdr:colOff>
      <xdr:row>3334</xdr:row>
      <xdr:rowOff>133350</xdr:rowOff>
    </xdr:to>
    <xdr:pic>
      <xdr:nvPicPr>
        <xdr:cNvPr id="33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866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3335</xdr:row>
      <xdr:rowOff>0</xdr:rowOff>
    </xdr:from>
    <xdr:to>
      <xdr:col>1</xdr:col>
      <xdr:colOff>152400</xdr:colOff>
      <xdr:row>3335</xdr:row>
      <xdr:rowOff>133350</xdr:rowOff>
    </xdr:to>
    <xdr:pic>
      <xdr:nvPicPr>
        <xdr:cNvPr id="33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883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3336</xdr:row>
      <xdr:rowOff>0</xdr:rowOff>
    </xdr:from>
    <xdr:to>
      <xdr:col>1</xdr:col>
      <xdr:colOff>152400</xdr:colOff>
      <xdr:row>3336</xdr:row>
      <xdr:rowOff>133350</xdr:rowOff>
    </xdr:to>
    <xdr:pic>
      <xdr:nvPicPr>
        <xdr:cNvPr id="33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900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3337</xdr:row>
      <xdr:rowOff>0</xdr:rowOff>
    </xdr:from>
    <xdr:to>
      <xdr:col>1</xdr:col>
      <xdr:colOff>152400</xdr:colOff>
      <xdr:row>3337</xdr:row>
      <xdr:rowOff>133350</xdr:rowOff>
    </xdr:to>
    <xdr:pic>
      <xdr:nvPicPr>
        <xdr:cNvPr id="33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917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3338</xdr:row>
      <xdr:rowOff>0</xdr:rowOff>
    </xdr:from>
    <xdr:to>
      <xdr:col>1</xdr:col>
      <xdr:colOff>152400</xdr:colOff>
      <xdr:row>3338</xdr:row>
      <xdr:rowOff>133350</xdr:rowOff>
    </xdr:to>
    <xdr:pic>
      <xdr:nvPicPr>
        <xdr:cNvPr id="33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934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3339</xdr:row>
      <xdr:rowOff>0</xdr:rowOff>
    </xdr:from>
    <xdr:to>
      <xdr:col>1</xdr:col>
      <xdr:colOff>152400</xdr:colOff>
      <xdr:row>3339</xdr:row>
      <xdr:rowOff>133350</xdr:rowOff>
    </xdr:to>
    <xdr:pic>
      <xdr:nvPicPr>
        <xdr:cNvPr id="33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951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3340</xdr:row>
      <xdr:rowOff>0</xdr:rowOff>
    </xdr:from>
    <xdr:to>
      <xdr:col>1</xdr:col>
      <xdr:colOff>152400</xdr:colOff>
      <xdr:row>3340</xdr:row>
      <xdr:rowOff>133350</xdr:rowOff>
    </xdr:to>
    <xdr:pic>
      <xdr:nvPicPr>
        <xdr:cNvPr id="33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969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3341</xdr:row>
      <xdr:rowOff>0</xdr:rowOff>
    </xdr:from>
    <xdr:to>
      <xdr:col>1</xdr:col>
      <xdr:colOff>152400</xdr:colOff>
      <xdr:row>3341</xdr:row>
      <xdr:rowOff>133350</xdr:rowOff>
    </xdr:to>
    <xdr:pic>
      <xdr:nvPicPr>
        <xdr:cNvPr id="33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6986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3342</xdr:row>
      <xdr:rowOff>0</xdr:rowOff>
    </xdr:from>
    <xdr:to>
      <xdr:col>1</xdr:col>
      <xdr:colOff>152400</xdr:colOff>
      <xdr:row>3342</xdr:row>
      <xdr:rowOff>133350</xdr:rowOff>
    </xdr:to>
    <xdr:pic>
      <xdr:nvPicPr>
        <xdr:cNvPr id="33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003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3343</xdr:row>
      <xdr:rowOff>0</xdr:rowOff>
    </xdr:from>
    <xdr:to>
      <xdr:col>1</xdr:col>
      <xdr:colOff>152400</xdr:colOff>
      <xdr:row>3343</xdr:row>
      <xdr:rowOff>133350</xdr:rowOff>
    </xdr:to>
    <xdr:pic>
      <xdr:nvPicPr>
        <xdr:cNvPr id="33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020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3344</xdr:row>
      <xdr:rowOff>0</xdr:rowOff>
    </xdr:from>
    <xdr:to>
      <xdr:col>1</xdr:col>
      <xdr:colOff>152400</xdr:colOff>
      <xdr:row>3344</xdr:row>
      <xdr:rowOff>133350</xdr:rowOff>
    </xdr:to>
    <xdr:pic>
      <xdr:nvPicPr>
        <xdr:cNvPr id="33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037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3345</xdr:row>
      <xdr:rowOff>0</xdr:rowOff>
    </xdr:from>
    <xdr:to>
      <xdr:col>1</xdr:col>
      <xdr:colOff>152400</xdr:colOff>
      <xdr:row>3345</xdr:row>
      <xdr:rowOff>133350</xdr:rowOff>
    </xdr:to>
    <xdr:pic>
      <xdr:nvPicPr>
        <xdr:cNvPr id="33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054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3346</xdr:row>
      <xdr:rowOff>0</xdr:rowOff>
    </xdr:from>
    <xdr:to>
      <xdr:col>1</xdr:col>
      <xdr:colOff>152400</xdr:colOff>
      <xdr:row>3346</xdr:row>
      <xdr:rowOff>133350</xdr:rowOff>
    </xdr:to>
    <xdr:pic>
      <xdr:nvPicPr>
        <xdr:cNvPr id="33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071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3347</xdr:row>
      <xdr:rowOff>0</xdr:rowOff>
    </xdr:from>
    <xdr:to>
      <xdr:col>1</xdr:col>
      <xdr:colOff>152400</xdr:colOff>
      <xdr:row>3347</xdr:row>
      <xdr:rowOff>133350</xdr:rowOff>
    </xdr:to>
    <xdr:pic>
      <xdr:nvPicPr>
        <xdr:cNvPr id="33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089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3348</xdr:row>
      <xdr:rowOff>0</xdr:rowOff>
    </xdr:from>
    <xdr:to>
      <xdr:col>1</xdr:col>
      <xdr:colOff>152400</xdr:colOff>
      <xdr:row>3348</xdr:row>
      <xdr:rowOff>133350</xdr:rowOff>
    </xdr:to>
    <xdr:pic>
      <xdr:nvPicPr>
        <xdr:cNvPr id="33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106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3349</xdr:row>
      <xdr:rowOff>0</xdr:rowOff>
    </xdr:from>
    <xdr:to>
      <xdr:col>1</xdr:col>
      <xdr:colOff>152400</xdr:colOff>
      <xdr:row>3349</xdr:row>
      <xdr:rowOff>133350</xdr:rowOff>
    </xdr:to>
    <xdr:pic>
      <xdr:nvPicPr>
        <xdr:cNvPr id="33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123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3350</xdr:row>
      <xdr:rowOff>0</xdr:rowOff>
    </xdr:from>
    <xdr:to>
      <xdr:col>1</xdr:col>
      <xdr:colOff>152400</xdr:colOff>
      <xdr:row>3350</xdr:row>
      <xdr:rowOff>133350</xdr:rowOff>
    </xdr:to>
    <xdr:pic>
      <xdr:nvPicPr>
        <xdr:cNvPr id="33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140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3351</xdr:row>
      <xdr:rowOff>0</xdr:rowOff>
    </xdr:from>
    <xdr:to>
      <xdr:col>1</xdr:col>
      <xdr:colOff>152400</xdr:colOff>
      <xdr:row>3351</xdr:row>
      <xdr:rowOff>133350</xdr:rowOff>
    </xdr:to>
    <xdr:pic>
      <xdr:nvPicPr>
        <xdr:cNvPr id="33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157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3352</xdr:row>
      <xdr:rowOff>0</xdr:rowOff>
    </xdr:from>
    <xdr:to>
      <xdr:col>1</xdr:col>
      <xdr:colOff>152400</xdr:colOff>
      <xdr:row>3352</xdr:row>
      <xdr:rowOff>133350</xdr:rowOff>
    </xdr:to>
    <xdr:pic>
      <xdr:nvPicPr>
        <xdr:cNvPr id="33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174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3353</xdr:row>
      <xdr:rowOff>0</xdr:rowOff>
    </xdr:from>
    <xdr:to>
      <xdr:col>1</xdr:col>
      <xdr:colOff>152400</xdr:colOff>
      <xdr:row>3353</xdr:row>
      <xdr:rowOff>133350</xdr:rowOff>
    </xdr:to>
    <xdr:pic>
      <xdr:nvPicPr>
        <xdr:cNvPr id="33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191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3354</xdr:row>
      <xdr:rowOff>0</xdr:rowOff>
    </xdr:from>
    <xdr:to>
      <xdr:col>1</xdr:col>
      <xdr:colOff>152400</xdr:colOff>
      <xdr:row>3354</xdr:row>
      <xdr:rowOff>133350</xdr:rowOff>
    </xdr:to>
    <xdr:pic>
      <xdr:nvPicPr>
        <xdr:cNvPr id="33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209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3355</xdr:row>
      <xdr:rowOff>0</xdr:rowOff>
    </xdr:from>
    <xdr:to>
      <xdr:col>1</xdr:col>
      <xdr:colOff>152400</xdr:colOff>
      <xdr:row>3355</xdr:row>
      <xdr:rowOff>133350</xdr:rowOff>
    </xdr:to>
    <xdr:pic>
      <xdr:nvPicPr>
        <xdr:cNvPr id="33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226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3356</xdr:row>
      <xdr:rowOff>0</xdr:rowOff>
    </xdr:from>
    <xdr:to>
      <xdr:col>1</xdr:col>
      <xdr:colOff>152400</xdr:colOff>
      <xdr:row>3356</xdr:row>
      <xdr:rowOff>133350</xdr:rowOff>
    </xdr:to>
    <xdr:pic>
      <xdr:nvPicPr>
        <xdr:cNvPr id="33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243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3357</xdr:row>
      <xdr:rowOff>0</xdr:rowOff>
    </xdr:from>
    <xdr:to>
      <xdr:col>1</xdr:col>
      <xdr:colOff>152400</xdr:colOff>
      <xdr:row>3357</xdr:row>
      <xdr:rowOff>133350</xdr:rowOff>
    </xdr:to>
    <xdr:pic>
      <xdr:nvPicPr>
        <xdr:cNvPr id="33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260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3358</xdr:row>
      <xdr:rowOff>0</xdr:rowOff>
    </xdr:from>
    <xdr:to>
      <xdr:col>1</xdr:col>
      <xdr:colOff>152400</xdr:colOff>
      <xdr:row>3358</xdr:row>
      <xdr:rowOff>133350</xdr:rowOff>
    </xdr:to>
    <xdr:pic>
      <xdr:nvPicPr>
        <xdr:cNvPr id="33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277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3359</xdr:row>
      <xdr:rowOff>0</xdr:rowOff>
    </xdr:from>
    <xdr:to>
      <xdr:col>1</xdr:col>
      <xdr:colOff>152400</xdr:colOff>
      <xdr:row>3359</xdr:row>
      <xdr:rowOff>133350</xdr:rowOff>
    </xdr:to>
    <xdr:pic>
      <xdr:nvPicPr>
        <xdr:cNvPr id="33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294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3360</xdr:row>
      <xdr:rowOff>0</xdr:rowOff>
    </xdr:from>
    <xdr:to>
      <xdr:col>1</xdr:col>
      <xdr:colOff>152400</xdr:colOff>
      <xdr:row>3360</xdr:row>
      <xdr:rowOff>133350</xdr:rowOff>
    </xdr:to>
    <xdr:pic>
      <xdr:nvPicPr>
        <xdr:cNvPr id="33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311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3361</xdr:row>
      <xdr:rowOff>0</xdr:rowOff>
    </xdr:from>
    <xdr:to>
      <xdr:col>1</xdr:col>
      <xdr:colOff>152400</xdr:colOff>
      <xdr:row>3361</xdr:row>
      <xdr:rowOff>133350</xdr:rowOff>
    </xdr:to>
    <xdr:pic>
      <xdr:nvPicPr>
        <xdr:cNvPr id="33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329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3362</xdr:row>
      <xdr:rowOff>0</xdr:rowOff>
    </xdr:from>
    <xdr:to>
      <xdr:col>1</xdr:col>
      <xdr:colOff>152400</xdr:colOff>
      <xdr:row>3362</xdr:row>
      <xdr:rowOff>133350</xdr:rowOff>
    </xdr:to>
    <xdr:pic>
      <xdr:nvPicPr>
        <xdr:cNvPr id="33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346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3363</xdr:row>
      <xdr:rowOff>0</xdr:rowOff>
    </xdr:from>
    <xdr:to>
      <xdr:col>1</xdr:col>
      <xdr:colOff>152400</xdr:colOff>
      <xdr:row>3363</xdr:row>
      <xdr:rowOff>133350</xdr:rowOff>
    </xdr:to>
    <xdr:pic>
      <xdr:nvPicPr>
        <xdr:cNvPr id="33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363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3364</xdr:row>
      <xdr:rowOff>0</xdr:rowOff>
    </xdr:from>
    <xdr:to>
      <xdr:col>1</xdr:col>
      <xdr:colOff>152400</xdr:colOff>
      <xdr:row>3364</xdr:row>
      <xdr:rowOff>133350</xdr:rowOff>
    </xdr:to>
    <xdr:pic>
      <xdr:nvPicPr>
        <xdr:cNvPr id="33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380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3365</xdr:row>
      <xdr:rowOff>0</xdr:rowOff>
    </xdr:from>
    <xdr:to>
      <xdr:col>1</xdr:col>
      <xdr:colOff>152400</xdr:colOff>
      <xdr:row>3365</xdr:row>
      <xdr:rowOff>133350</xdr:rowOff>
    </xdr:to>
    <xdr:pic>
      <xdr:nvPicPr>
        <xdr:cNvPr id="33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397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3366</xdr:row>
      <xdr:rowOff>0</xdr:rowOff>
    </xdr:from>
    <xdr:to>
      <xdr:col>1</xdr:col>
      <xdr:colOff>152400</xdr:colOff>
      <xdr:row>3366</xdr:row>
      <xdr:rowOff>133350</xdr:rowOff>
    </xdr:to>
    <xdr:pic>
      <xdr:nvPicPr>
        <xdr:cNvPr id="33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414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3367</xdr:row>
      <xdr:rowOff>0</xdr:rowOff>
    </xdr:from>
    <xdr:to>
      <xdr:col>1</xdr:col>
      <xdr:colOff>152400</xdr:colOff>
      <xdr:row>3367</xdr:row>
      <xdr:rowOff>133350</xdr:rowOff>
    </xdr:to>
    <xdr:pic>
      <xdr:nvPicPr>
        <xdr:cNvPr id="33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431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3368</xdr:row>
      <xdr:rowOff>0</xdr:rowOff>
    </xdr:from>
    <xdr:to>
      <xdr:col>1</xdr:col>
      <xdr:colOff>152400</xdr:colOff>
      <xdr:row>3368</xdr:row>
      <xdr:rowOff>133350</xdr:rowOff>
    </xdr:to>
    <xdr:pic>
      <xdr:nvPicPr>
        <xdr:cNvPr id="33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449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3369</xdr:row>
      <xdr:rowOff>0</xdr:rowOff>
    </xdr:from>
    <xdr:to>
      <xdr:col>1</xdr:col>
      <xdr:colOff>152400</xdr:colOff>
      <xdr:row>3369</xdr:row>
      <xdr:rowOff>133350</xdr:rowOff>
    </xdr:to>
    <xdr:pic>
      <xdr:nvPicPr>
        <xdr:cNvPr id="33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466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3370</xdr:row>
      <xdr:rowOff>0</xdr:rowOff>
    </xdr:from>
    <xdr:to>
      <xdr:col>1</xdr:col>
      <xdr:colOff>152400</xdr:colOff>
      <xdr:row>3370</xdr:row>
      <xdr:rowOff>133350</xdr:rowOff>
    </xdr:to>
    <xdr:pic>
      <xdr:nvPicPr>
        <xdr:cNvPr id="33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483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3371</xdr:row>
      <xdr:rowOff>0</xdr:rowOff>
    </xdr:from>
    <xdr:to>
      <xdr:col>1</xdr:col>
      <xdr:colOff>152400</xdr:colOff>
      <xdr:row>3371</xdr:row>
      <xdr:rowOff>133350</xdr:rowOff>
    </xdr:to>
    <xdr:pic>
      <xdr:nvPicPr>
        <xdr:cNvPr id="33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500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3372</xdr:row>
      <xdr:rowOff>0</xdr:rowOff>
    </xdr:from>
    <xdr:to>
      <xdr:col>1</xdr:col>
      <xdr:colOff>152400</xdr:colOff>
      <xdr:row>3372</xdr:row>
      <xdr:rowOff>133350</xdr:rowOff>
    </xdr:to>
    <xdr:pic>
      <xdr:nvPicPr>
        <xdr:cNvPr id="33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517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3373</xdr:row>
      <xdr:rowOff>0</xdr:rowOff>
    </xdr:from>
    <xdr:to>
      <xdr:col>1</xdr:col>
      <xdr:colOff>152400</xdr:colOff>
      <xdr:row>3373</xdr:row>
      <xdr:rowOff>133350</xdr:rowOff>
    </xdr:to>
    <xdr:pic>
      <xdr:nvPicPr>
        <xdr:cNvPr id="33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534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3374</xdr:row>
      <xdr:rowOff>0</xdr:rowOff>
    </xdr:from>
    <xdr:to>
      <xdr:col>1</xdr:col>
      <xdr:colOff>152400</xdr:colOff>
      <xdr:row>3374</xdr:row>
      <xdr:rowOff>133350</xdr:rowOff>
    </xdr:to>
    <xdr:pic>
      <xdr:nvPicPr>
        <xdr:cNvPr id="33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551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3375</xdr:row>
      <xdr:rowOff>0</xdr:rowOff>
    </xdr:from>
    <xdr:to>
      <xdr:col>1</xdr:col>
      <xdr:colOff>152400</xdr:colOff>
      <xdr:row>3375</xdr:row>
      <xdr:rowOff>133350</xdr:rowOff>
    </xdr:to>
    <xdr:pic>
      <xdr:nvPicPr>
        <xdr:cNvPr id="33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569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3376</xdr:row>
      <xdr:rowOff>0</xdr:rowOff>
    </xdr:from>
    <xdr:to>
      <xdr:col>1</xdr:col>
      <xdr:colOff>152400</xdr:colOff>
      <xdr:row>3376</xdr:row>
      <xdr:rowOff>133350</xdr:rowOff>
    </xdr:to>
    <xdr:pic>
      <xdr:nvPicPr>
        <xdr:cNvPr id="33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586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3377</xdr:row>
      <xdr:rowOff>0</xdr:rowOff>
    </xdr:from>
    <xdr:to>
      <xdr:col>1</xdr:col>
      <xdr:colOff>152400</xdr:colOff>
      <xdr:row>3377</xdr:row>
      <xdr:rowOff>133350</xdr:rowOff>
    </xdr:to>
    <xdr:pic>
      <xdr:nvPicPr>
        <xdr:cNvPr id="33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603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3378</xdr:row>
      <xdr:rowOff>0</xdr:rowOff>
    </xdr:from>
    <xdr:to>
      <xdr:col>1</xdr:col>
      <xdr:colOff>152400</xdr:colOff>
      <xdr:row>3378</xdr:row>
      <xdr:rowOff>133350</xdr:rowOff>
    </xdr:to>
    <xdr:pic>
      <xdr:nvPicPr>
        <xdr:cNvPr id="33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620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3379</xdr:row>
      <xdr:rowOff>0</xdr:rowOff>
    </xdr:from>
    <xdr:to>
      <xdr:col>1</xdr:col>
      <xdr:colOff>152400</xdr:colOff>
      <xdr:row>3379</xdr:row>
      <xdr:rowOff>133350</xdr:rowOff>
    </xdr:to>
    <xdr:pic>
      <xdr:nvPicPr>
        <xdr:cNvPr id="33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637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3380</xdr:row>
      <xdr:rowOff>0</xdr:rowOff>
    </xdr:from>
    <xdr:to>
      <xdr:col>1</xdr:col>
      <xdr:colOff>152400</xdr:colOff>
      <xdr:row>3380</xdr:row>
      <xdr:rowOff>133350</xdr:rowOff>
    </xdr:to>
    <xdr:pic>
      <xdr:nvPicPr>
        <xdr:cNvPr id="33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654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3381</xdr:row>
      <xdr:rowOff>0</xdr:rowOff>
    </xdr:from>
    <xdr:to>
      <xdr:col>1</xdr:col>
      <xdr:colOff>152400</xdr:colOff>
      <xdr:row>3381</xdr:row>
      <xdr:rowOff>133350</xdr:rowOff>
    </xdr:to>
    <xdr:pic>
      <xdr:nvPicPr>
        <xdr:cNvPr id="33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671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3382</xdr:row>
      <xdr:rowOff>0</xdr:rowOff>
    </xdr:from>
    <xdr:to>
      <xdr:col>1</xdr:col>
      <xdr:colOff>152400</xdr:colOff>
      <xdr:row>3382</xdr:row>
      <xdr:rowOff>133350</xdr:rowOff>
    </xdr:to>
    <xdr:pic>
      <xdr:nvPicPr>
        <xdr:cNvPr id="33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689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3383</xdr:row>
      <xdr:rowOff>0</xdr:rowOff>
    </xdr:from>
    <xdr:to>
      <xdr:col>1</xdr:col>
      <xdr:colOff>152400</xdr:colOff>
      <xdr:row>3383</xdr:row>
      <xdr:rowOff>133350</xdr:rowOff>
    </xdr:to>
    <xdr:pic>
      <xdr:nvPicPr>
        <xdr:cNvPr id="33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706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3384</xdr:row>
      <xdr:rowOff>0</xdr:rowOff>
    </xdr:from>
    <xdr:to>
      <xdr:col>1</xdr:col>
      <xdr:colOff>152400</xdr:colOff>
      <xdr:row>3384</xdr:row>
      <xdr:rowOff>133350</xdr:rowOff>
    </xdr:to>
    <xdr:pic>
      <xdr:nvPicPr>
        <xdr:cNvPr id="33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723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3385</xdr:row>
      <xdr:rowOff>0</xdr:rowOff>
    </xdr:from>
    <xdr:to>
      <xdr:col>1</xdr:col>
      <xdr:colOff>152400</xdr:colOff>
      <xdr:row>3385</xdr:row>
      <xdr:rowOff>133350</xdr:rowOff>
    </xdr:to>
    <xdr:pic>
      <xdr:nvPicPr>
        <xdr:cNvPr id="33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740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3386</xdr:row>
      <xdr:rowOff>0</xdr:rowOff>
    </xdr:from>
    <xdr:to>
      <xdr:col>1</xdr:col>
      <xdr:colOff>152400</xdr:colOff>
      <xdr:row>3386</xdr:row>
      <xdr:rowOff>133350</xdr:rowOff>
    </xdr:to>
    <xdr:pic>
      <xdr:nvPicPr>
        <xdr:cNvPr id="33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757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3387</xdr:row>
      <xdr:rowOff>0</xdr:rowOff>
    </xdr:from>
    <xdr:to>
      <xdr:col>1</xdr:col>
      <xdr:colOff>152400</xdr:colOff>
      <xdr:row>3387</xdr:row>
      <xdr:rowOff>133350</xdr:rowOff>
    </xdr:to>
    <xdr:pic>
      <xdr:nvPicPr>
        <xdr:cNvPr id="33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774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3388</xdr:row>
      <xdr:rowOff>0</xdr:rowOff>
    </xdr:from>
    <xdr:to>
      <xdr:col>1</xdr:col>
      <xdr:colOff>152400</xdr:colOff>
      <xdr:row>3388</xdr:row>
      <xdr:rowOff>133350</xdr:rowOff>
    </xdr:to>
    <xdr:pic>
      <xdr:nvPicPr>
        <xdr:cNvPr id="33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791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3389</xdr:row>
      <xdr:rowOff>0</xdr:rowOff>
    </xdr:from>
    <xdr:to>
      <xdr:col>1</xdr:col>
      <xdr:colOff>152400</xdr:colOff>
      <xdr:row>3389</xdr:row>
      <xdr:rowOff>133350</xdr:rowOff>
    </xdr:to>
    <xdr:pic>
      <xdr:nvPicPr>
        <xdr:cNvPr id="33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809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3390</xdr:row>
      <xdr:rowOff>0</xdr:rowOff>
    </xdr:from>
    <xdr:to>
      <xdr:col>1</xdr:col>
      <xdr:colOff>152400</xdr:colOff>
      <xdr:row>3390</xdr:row>
      <xdr:rowOff>133350</xdr:rowOff>
    </xdr:to>
    <xdr:pic>
      <xdr:nvPicPr>
        <xdr:cNvPr id="33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826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3391</xdr:row>
      <xdr:rowOff>0</xdr:rowOff>
    </xdr:from>
    <xdr:to>
      <xdr:col>1</xdr:col>
      <xdr:colOff>152400</xdr:colOff>
      <xdr:row>3391</xdr:row>
      <xdr:rowOff>133350</xdr:rowOff>
    </xdr:to>
    <xdr:pic>
      <xdr:nvPicPr>
        <xdr:cNvPr id="33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843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3392</xdr:row>
      <xdr:rowOff>0</xdr:rowOff>
    </xdr:from>
    <xdr:to>
      <xdr:col>1</xdr:col>
      <xdr:colOff>152400</xdr:colOff>
      <xdr:row>3392</xdr:row>
      <xdr:rowOff>133350</xdr:rowOff>
    </xdr:to>
    <xdr:pic>
      <xdr:nvPicPr>
        <xdr:cNvPr id="33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860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3393</xdr:row>
      <xdr:rowOff>0</xdr:rowOff>
    </xdr:from>
    <xdr:to>
      <xdr:col>1</xdr:col>
      <xdr:colOff>152400</xdr:colOff>
      <xdr:row>3393</xdr:row>
      <xdr:rowOff>133350</xdr:rowOff>
    </xdr:to>
    <xdr:pic>
      <xdr:nvPicPr>
        <xdr:cNvPr id="33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877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3394</xdr:row>
      <xdr:rowOff>0</xdr:rowOff>
    </xdr:from>
    <xdr:to>
      <xdr:col>1</xdr:col>
      <xdr:colOff>152400</xdr:colOff>
      <xdr:row>3394</xdr:row>
      <xdr:rowOff>133350</xdr:rowOff>
    </xdr:to>
    <xdr:pic>
      <xdr:nvPicPr>
        <xdr:cNvPr id="33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894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3395</xdr:row>
      <xdr:rowOff>0</xdr:rowOff>
    </xdr:from>
    <xdr:to>
      <xdr:col>1</xdr:col>
      <xdr:colOff>152400</xdr:colOff>
      <xdr:row>3395</xdr:row>
      <xdr:rowOff>133350</xdr:rowOff>
    </xdr:to>
    <xdr:pic>
      <xdr:nvPicPr>
        <xdr:cNvPr id="33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912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3396</xdr:row>
      <xdr:rowOff>0</xdr:rowOff>
    </xdr:from>
    <xdr:to>
      <xdr:col>1</xdr:col>
      <xdr:colOff>152400</xdr:colOff>
      <xdr:row>3396</xdr:row>
      <xdr:rowOff>133350</xdr:rowOff>
    </xdr:to>
    <xdr:pic>
      <xdr:nvPicPr>
        <xdr:cNvPr id="33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929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3397</xdr:row>
      <xdr:rowOff>0</xdr:rowOff>
    </xdr:from>
    <xdr:to>
      <xdr:col>1</xdr:col>
      <xdr:colOff>152400</xdr:colOff>
      <xdr:row>3397</xdr:row>
      <xdr:rowOff>133350</xdr:rowOff>
    </xdr:to>
    <xdr:pic>
      <xdr:nvPicPr>
        <xdr:cNvPr id="33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946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3398</xdr:row>
      <xdr:rowOff>0</xdr:rowOff>
    </xdr:from>
    <xdr:to>
      <xdr:col>1</xdr:col>
      <xdr:colOff>152400</xdr:colOff>
      <xdr:row>3398</xdr:row>
      <xdr:rowOff>133350</xdr:rowOff>
    </xdr:to>
    <xdr:pic>
      <xdr:nvPicPr>
        <xdr:cNvPr id="33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963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3399</xdr:row>
      <xdr:rowOff>0</xdr:rowOff>
    </xdr:from>
    <xdr:to>
      <xdr:col>1</xdr:col>
      <xdr:colOff>152400</xdr:colOff>
      <xdr:row>3399</xdr:row>
      <xdr:rowOff>133350</xdr:rowOff>
    </xdr:to>
    <xdr:pic>
      <xdr:nvPicPr>
        <xdr:cNvPr id="34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980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3400</xdr:row>
      <xdr:rowOff>0</xdr:rowOff>
    </xdr:from>
    <xdr:to>
      <xdr:col>1</xdr:col>
      <xdr:colOff>152400</xdr:colOff>
      <xdr:row>3400</xdr:row>
      <xdr:rowOff>133350</xdr:rowOff>
    </xdr:to>
    <xdr:pic>
      <xdr:nvPicPr>
        <xdr:cNvPr id="34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7997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3401</xdr:row>
      <xdr:rowOff>0</xdr:rowOff>
    </xdr:from>
    <xdr:to>
      <xdr:col>1</xdr:col>
      <xdr:colOff>152400</xdr:colOff>
      <xdr:row>3401</xdr:row>
      <xdr:rowOff>133350</xdr:rowOff>
    </xdr:to>
    <xdr:pic>
      <xdr:nvPicPr>
        <xdr:cNvPr id="34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014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3402</xdr:row>
      <xdr:rowOff>0</xdr:rowOff>
    </xdr:from>
    <xdr:to>
      <xdr:col>1</xdr:col>
      <xdr:colOff>152400</xdr:colOff>
      <xdr:row>3402</xdr:row>
      <xdr:rowOff>133350</xdr:rowOff>
    </xdr:to>
    <xdr:pic>
      <xdr:nvPicPr>
        <xdr:cNvPr id="34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032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3403</xdr:row>
      <xdr:rowOff>0</xdr:rowOff>
    </xdr:from>
    <xdr:to>
      <xdr:col>1</xdr:col>
      <xdr:colOff>152400</xdr:colOff>
      <xdr:row>3403</xdr:row>
      <xdr:rowOff>133350</xdr:rowOff>
    </xdr:to>
    <xdr:pic>
      <xdr:nvPicPr>
        <xdr:cNvPr id="34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049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3404</xdr:row>
      <xdr:rowOff>0</xdr:rowOff>
    </xdr:from>
    <xdr:to>
      <xdr:col>1</xdr:col>
      <xdr:colOff>152400</xdr:colOff>
      <xdr:row>3404</xdr:row>
      <xdr:rowOff>133350</xdr:rowOff>
    </xdr:to>
    <xdr:pic>
      <xdr:nvPicPr>
        <xdr:cNvPr id="34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066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3405</xdr:row>
      <xdr:rowOff>0</xdr:rowOff>
    </xdr:from>
    <xdr:to>
      <xdr:col>1</xdr:col>
      <xdr:colOff>152400</xdr:colOff>
      <xdr:row>3405</xdr:row>
      <xdr:rowOff>133350</xdr:rowOff>
    </xdr:to>
    <xdr:pic>
      <xdr:nvPicPr>
        <xdr:cNvPr id="34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083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3406</xdr:row>
      <xdr:rowOff>0</xdr:rowOff>
    </xdr:from>
    <xdr:to>
      <xdr:col>1</xdr:col>
      <xdr:colOff>152400</xdr:colOff>
      <xdr:row>3406</xdr:row>
      <xdr:rowOff>133350</xdr:rowOff>
    </xdr:to>
    <xdr:pic>
      <xdr:nvPicPr>
        <xdr:cNvPr id="34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100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3407</xdr:row>
      <xdr:rowOff>0</xdr:rowOff>
    </xdr:from>
    <xdr:to>
      <xdr:col>1</xdr:col>
      <xdr:colOff>152400</xdr:colOff>
      <xdr:row>3407</xdr:row>
      <xdr:rowOff>133350</xdr:rowOff>
    </xdr:to>
    <xdr:pic>
      <xdr:nvPicPr>
        <xdr:cNvPr id="34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117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3408</xdr:row>
      <xdr:rowOff>0</xdr:rowOff>
    </xdr:from>
    <xdr:to>
      <xdr:col>1</xdr:col>
      <xdr:colOff>152400</xdr:colOff>
      <xdr:row>3408</xdr:row>
      <xdr:rowOff>133350</xdr:rowOff>
    </xdr:to>
    <xdr:pic>
      <xdr:nvPicPr>
        <xdr:cNvPr id="34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134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3409</xdr:row>
      <xdr:rowOff>0</xdr:rowOff>
    </xdr:from>
    <xdr:to>
      <xdr:col>1</xdr:col>
      <xdr:colOff>152400</xdr:colOff>
      <xdr:row>3409</xdr:row>
      <xdr:rowOff>133350</xdr:rowOff>
    </xdr:to>
    <xdr:pic>
      <xdr:nvPicPr>
        <xdr:cNvPr id="34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152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3410</xdr:row>
      <xdr:rowOff>0</xdr:rowOff>
    </xdr:from>
    <xdr:to>
      <xdr:col>1</xdr:col>
      <xdr:colOff>152400</xdr:colOff>
      <xdr:row>3410</xdr:row>
      <xdr:rowOff>133350</xdr:rowOff>
    </xdr:to>
    <xdr:pic>
      <xdr:nvPicPr>
        <xdr:cNvPr id="34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169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3411</xdr:row>
      <xdr:rowOff>0</xdr:rowOff>
    </xdr:from>
    <xdr:to>
      <xdr:col>1</xdr:col>
      <xdr:colOff>152400</xdr:colOff>
      <xdr:row>3411</xdr:row>
      <xdr:rowOff>133350</xdr:rowOff>
    </xdr:to>
    <xdr:pic>
      <xdr:nvPicPr>
        <xdr:cNvPr id="34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186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3412</xdr:row>
      <xdr:rowOff>0</xdr:rowOff>
    </xdr:from>
    <xdr:to>
      <xdr:col>1</xdr:col>
      <xdr:colOff>152400</xdr:colOff>
      <xdr:row>3412</xdr:row>
      <xdr:rowOff>133350</xdr:rowOff>
    </xdr:to>
    <xdr:pic>
      <xdr:nvPicPr>
        <xdr:cNvPr id="34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203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3413</xdr:row>
      <xdr:rowOff>0</xdr:rowOff>
    </xdr:from>
    <xdr:to>
      <xdr:col>1</xdr:col>
      <xdr:colOff>152400</xdr:colOff>
      <xdr:row>3413</xdr:row>
      <xdr:rowOff>133350</xdr:rowOff>
    </xdr:to>
    <xdr:pic>
      <xdr:nvPicPr>
        <xdr:cNvPr id="34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220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3414</xdr:row>
      <xdr:rowOff>0</xdr:rowOff>
    </xdr:from>
    <xdr:to>
      <xdr:col>1</xdr:col>
      <xdr:colOff>152400</xdr:colOff>
      <xdr:row>3414</xdr:row>
      <xdr:rowOff>133350</xdr:rowOff>
    </xdr:to>
    <xdr:pic>
      <xdr:nvPicPr>
        <xdr:cNvPr id="34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237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3415</xdr:row>
      <xdr:rowOff>0</xdr:rowOff>
    </xdr:from>
    <xdr:to>
      <xdr:col>1</xdr:col>
      <xdr:colOff>152400</xdr:colOff>
      <xdr:row>3415</xdr:row>
      <xdr:rowOff>133350</xdr:rowOff>
    </xdr:to>
    <xdr:pic>
      <xdr:nvPicPr>
        <xdr:cNvPr id="34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254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3416</xdr:row>
      <xdr:rowOff>0</xdr:rowOff>
    </xdr:from>
    <xdr:to>
      <xdr:col>1</xdr:col>
      <xdr:colOff>152400</xdr:colOff>
      <xdr:row>3416</xdr:row>
      <xdr:rowOff>133350</xdr:rowOff>
    </xdr:to>
    <xdr:pic>
      <xdr:nvPicPr>
        <xdr:cNvPr id="34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272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3417</xdr:row>
      <xdr:rowOff>0</xdr:rowOff>
    </xdr:from>
    <xdr:to>
      <xdr:col>1</xdr:col>
      <xdr:colOff>152400</xdr:colOff>
      <xdr:row>3417</xdr:row>
      <xdr:rowOff>133350</xdr:rowOff>
    </xdr:to>
    <xdr:pic>
      <xdr:nvPicPr>
        <xdr:cNvPr id="34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289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3418</xdr:row>
      <xdr:rowOff>0</xdr:rowOff>
    </xdr:from>
    <xdr:to>
      <xdr:col>1</xdr:col>
      <xdr:colOff>152400</xdr:colOff>
      <xdr:row>3418</xdr:row>
      <xdr:rowOff>133350</xdr:rowOff>
    </xdr:to>
    <xdr:pic>
      <xdr:nvPicPr>
        <xdr:cNvPr id="34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306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3419</xdr:row>
      <xdr:rowOff>0</xdr:rowOff>
    </xdr:from>
    <xdr:to>
      <xdr:col>1</xdr:col>
      <xdr:colOff>152400</xdr:colOff>
      <xdr:row>3419</xdr:row>
      <xdr:rowOff>133350</xdr:rowOff>
    </xdr:to>
    <xdr:pic>
      <xdr:nvPicPr>
        <xdr:cNvPr id="34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323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3420</xdr:row>
      <xdr:rowOff>0</xdr:rowOff>
    </xdr:from>
    <xdr:to>
      <xdr:col>1</xdr:col>
      <xdr:colOff>152400</xdr:colOff>
      <xdr:row>3420</xdr:row>
      <xdr:rowOff>133350</xdr:rowOff>
    </xdr:to>
    <xdr:pic>
      <xdr:nvPicPr>
        <xdr:cNvPr id="34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340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3421</xdr:row>
      <xdr:rowOff>0</xdr:rowOff>
    </xdr:from>
    <xdr:to>
      <xdr:col>1</xdr:col>
      <xdr:colOff>152400</xdr:colOff>
      <xdr:row>3421</xdr:row>
      <xdr:rowOff>133350</xdr:rowOff>
    </xdr:to>
    <xdr:pic>
      <xdr:nvPicPr>
        <xdr:cNvPr id="34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357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3422</xdr:row>
      <xdr:rowOff>0</xdr:rowOff>
    </xdr:from>
    <xdr:to>
      <xdr:col>1</xdr:col>
      <xdr:colOff>152400</xdr:colOff>
      <xdr:row>3422</xdr:row>
      <xdr:rowOff>133350</xdr:rowOff>
    </xdr:to>
    <xdr:pic>
      <xdr:nvPicPr>
        <xdr:cNvPr id="34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374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3423</xdr:row>
      <xdr:rowOff>0</xdr:rowOff>
    </xdr:from>
    <xdr:to>
      <xdr:col>1</xdr:col>
      <xdr:colOff>152400</xdr:colOff>
      <xdr:row>3423</xdr:row>
      <xdr:rowOff>133350</xdr:rowOff>
    </xdr:to>
    <xdr:pic>
      <xdr:nvPicPr>
        <xdr:cNvPr id="34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392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3424</xdr:row>
      <xdr:rowOff>0</xdr:rowOff>
    </xdr:from>
    <xdr:to>
      <xdr:col>1</xdr:col>
      <xdr:colOff>152400</xdr:colOff>
      <xdr:row>3424</xdr:row>
      <xdr:rowOff>133350</xdr:rowOff>
    </xdr:to>
    <xdr:pic>
      <xdr:nvPicPr>
        <xdr:cNvPr id="34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409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3425</xdr:row>
      <xdr:rowOff>0</xdr:rowOff>
    </xdr:from>
    <xdr:to>
      <xdr:col>1</xdr:col>
      <xdr:colOff>152400</xdr:colOff>
      <xdr:row>3425</xdr:row>
      <xdr:rowOff>133350</xdr:rowOff>
    </xdr:to>
    <xdr:pic>
      <xdr:nvPicPr>
        <xdr:cNvPr id="34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426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3426</xdr:row>
      <xdr:rowOff>0</xdr:rowOff>
    </xdr:from>
    <xdr:to>
      <xdr:col>1</xdr:col>
      <xdr:colOff>152400</xdr:colOff>
      <xdr:row>3426</xdr:row>
      <xdr:rowOff>133350</xdr:rowOff>
    </xdr:to>
    <xdr:pic>
      <xdr:nvPicPr>
        <xdr:cNvPr id="34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443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3427</xdr:row>
      <xdr:rowOff>0</xdr:rowOff>
    </xdr:from>
    <xdr:to>
      <xdr:col>1</xdr:col>
      <xdr:colOff>152400</xdr:colOff>
      <xdr:row>3427</xdr:row>
      <xdr:rowOff>133350</xdr:rowOff>
    </xdr:to>
    <xdr:pic>
      <xdr:nvPicPr>
        <xdr:cNvPr id="34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460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3428</xdr:row>
      <xdr:rowOff>0</xdr:rowOff>
    </xdr:from>
    <xdr:to>
      <xdr:col>1</xdr:col>
      <xdr:colOff>152400</xdr:colOff>
      <xdr:row>3428</xdr:row>
      <xdr:rowOff>133350</xdr:rowOff>
    </xdr:to>
    <xdr:pic>
      <xdr:nvPicPr>
        <xdr:cNvPr id="34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477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3429</xdr:row>
      <xdr:rowOff>0</xdr:rowOff>
    </xdr:from>
    <xdr:to>
      <xdr:col>1</xdr:col>
      <xdr:colOff>152400</xdr:colOff>
      <xdr:row>3429</xdr:row>
      <xdr:rowOff>133350</xdr:rowOff>
    </xdr:to>
    <xdr:pic>
      <xdr:nvPicPr>
        <xdr:cNvPr id="34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494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3430</xdr:row>
      <xdr:rowOff>0</xdr:rowOff>
    </xdr:from>
    <xdr:to>
      <xdr:col>1</xdr:col>
      <xdr:colOff>152400</xdr:colOff>
      <xdr:row>3430</xdr:row>
      <xdr:rowOff>133350</xdr:rowOff>
    </xdr:to>
    <xdr:pic>
      <xdr:nvPicPr>
        <xdr:cNvPr id="34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512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3431</xdr:row>
      <xdr:rowOff>0</xdr:rowOff>
    </xdr:from>
    <xdr:to>
      <xdr:col>1</xdr:col>
      <xdr:colOff>152400</xdr:colOff>
      <xdr:row>3431</xdr:row>
      <xdr:rowOff>133350</xdr:rowOff>
    </xdr:to>
    <xdr:pic>
      <xdr:nvPicPr>
        <xdr:cNvPr id="34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529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3432</xdr:row>
      <xdr:rowOff>0</xdr:rowOff>
    </xdr:from>
    <xdr:to>
      <xdr:col>1</xdr:col>
      <xdr:colOff>152400</xdr:colOff>
      <xdr:row>3432</xdr:row>
      <xdr:rowOff>133350</xdr:rowOff>
    </xdr:to>
    <xdr:pic>
      <xdr:nvPicPr>
        <xdr:cNvPr id="34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546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3433</xdr:row>
      <xdr:rowOff>0</xdr:rowOff>
    </xdr:from>
    <xdr:to>
      <xdr:col>1</xdr:col>
      <xdr:colOff>152400</xdr:colOff>
      <xdr:row>3433</xdr:row>
      <xdr:rowOff>133350</xdr:rowOff>
    </xdr:to>
    <xdr:pic>
      <xdr:nvPicPr>
        <xdr:cNvPr id="34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563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3434</xdr:row>
      <xdr:rowOff>0</xdr:rowOff>
    </xdr:from>
    <xdr:to>
      <xdr:col>1</xdr:col>
      <xdr:colOff>152400</xdr:colOff>
      <xdr:row>3434</xdr:row>
      <xdr:rowOff>133350</xdr:rowOff>
    </xdr:to>
    <xdr:pic>
      <xdr:nvPicPr>
        <xdr:cNvPr id="34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580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3435</xdr:row>
      <xdr:rowOff>0</xdr:rowOff>
    </xdr:from>
    <xdr:to>
      <xdr:col>1</xdr:col>
      <xdr:colOff>152400</xdr:colOff>
      <xdr:row>3435</xdr:row>
      <xdr:rowOff>133350</xdr:rowOff>
    </xdr:to>
    <xdr:pic>
      <xdr:nvPicPr>
        <xdr:cNvPr id="34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597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3436</xdr:row>
      <xdr:rowOff>0</xdr:rowOff>
    </xdr:from>
    <xdr:to>
      <xdr:col>1</xdr:col>
      <xdr:colOff>152400</xdr:colOff>
      <xdr:row>3436</xdr:row>
      <xdr:rowOff>133350</xdr:rowOff>
    </xdr:to>
    <xdr:pic>
      <xdr:nvPicPr>
        <xdr:cNvPr id="34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614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3437</xdr:row>
      <xdr:rowOff>0</xdr:rowOff>
    </xdr:from>
    <xdr:to>
      <xdr:col>1</xdr:col>
      <xdr:colOff>152400</xdr:colOff>
      <xdr:row>3437</xdr:row>
      <xdr:rowOff>133350</xdr:rowOff>
    </xdr:to>
    <xdr:pic>
      <xdr:nvPicPr>
        <xdr:cNvPr id="34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632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3438</xdr:row>
      <xdr:rowOff>0</xdr:rowOff>
    </xdr:from>
    <xdr:to>
      <xdr:col>1</xdr:col>
      <xdr:colOff>152400</xdr:colOff>
      <xdr:row>3438</xdr:row>
      <xdr:rowOff>133350</xdr:rowOff>
    </xdr:to>
    <xdr:pic>
      <xdr:nvPicPr>
        <xdr:cNvPr id="34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649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3439</xdr:row>
      <xdr:rowOff>0</xdr:rowOff>
    </xdr:from>
    <xdr:to>
      <xdr:col>1</xdr:col>
      <xdr:colOff>152400</xdr:colOff>
      <xdr:row>3439</xdr:row>
      <xdr:rowOff>133350</xdr:rowOff>
    </xdr:to>
    <xdr:pic>
      <xdr:nvPicPr>
        <xdr:cNvPr id="34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666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3440</xdr:row>
      <xdr:rowOff>0</xdr:rowOff>
    </xdr:from>
    <xdr:to>
      <xdr:col>1</xdr:col>
      <xdr:colOff>152400</xdr:colOff>
      <xdr:row>3440</xdr:row>
      <xdr:rowOff>133350</xdr:rowOff>
    </xdr:to>
    <xdr:pic>
      <xdr:nvPicPr>
        <xdr:cNvPr id="34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683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3441</xdr:row>
      <xdr:rowOff>0</xdr:rowOff>
    </xdr:from>
    <xdr:to>
      <xdr:col>1</xdr:col>
      <xdr:colOff>152400</xdr:colOff>
      <xdr:row>3441</xdr:row>
      <xdr:rowOff>133350</xdr:rowOff>
    </xdr:to>
    <xdr:pic>
      <xdr:nvPicPr>
        <xdr:cNvPr id="34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700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3442</xdr:row>
      <xdr:rowOff>0</xdr:rowOff>
    </xdr:from>
    <xdr:to>
      <xdr:col>1</xdr:col>
      <xdr:colOff>152400</xdr:colOff>
      <xdr:row>3442</xdr:row>
      <xdr:rowOff>133350</xdr:rowOff>
    </xdr:to>
    <xdr:pic>
      <xdr:nvPicPr>
        <xdr:cNvPr id="34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717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3443</xdr:row>
      <xdr:rowOff>0</xdr:rowOff>
    </xdr:from>
    <xdr:to>
      <xdr:col>1</xdr:col>
      <xdr:colOff>152400</xdr:colOff>
      <xdr:row>3443</xdr:row>
      <xdr:rowOff>133350</xdr:rowOff>
    </xdr:to>
    <xdr:pic>
      <xdr:nvPicPr>
        <xdr:cNvPr id="34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734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3444</xdr:row>
      <xdr:rowOff>0</xdr:rowOff>
    </xdr:from>
    <xdr:to>
      <xdr:col>1</xdr:col>
      <xdr:colOff>152400</xdr:colOff>
      <xdr:row>3444</xdr:row>
      <xdr:rowOff>133350</xdr:rowOff>
    </xdr:to>
    <xdr:pic>
      <xdr:nvPicPr>
        <xdr:cNvPr id="34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752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3445</xdr:row>
      <xdr:rowOff>0</xdr:rowOff>
    </xdr:from>
    <xdr:to>
      <xdr:col>1</xdr:col>
      <xdr:colOff>152400</xdr:colOff>
      <xdr:row>3445</xdr:row>
      <xdr:rowOff>133350</xdr:rowOff>
    </xdr:to>
    <xdr:pic>
      <xdr:nvPicPr>
        <xdr:cNvPr id="34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769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3446</xdr:row>
      <xdr:rowOff>0</xdr:rowOff>
    </xdr:from>
    <xdr:to>
      <xdr:col>1</xdr:col>
      <xdr:colOff>152400</xdr:colOff>
      <xdr:row>3446</xdr:row>
      <xdr:rowOff>133350</xdr:rowOff>
    </xdr:to>
    <xdr:pic>
      <xdr:nvPicPr>
        <xdr:cNvPr id="34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786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3447</xdr:row>
      <xdr:rowOff>0</xdr:rowOff>
    </xdr:from>
    <xdr:to>
      <xdr:col>1</xdr:col>
      <xdr:colOff>152400</xdr:colOff>
      <xdr:row>3447</xdr:row>
      <xdr:rowOff>133350</xdr:rowOff>
    </xdr:to>
    <xdr:pic>
      <xdr:nvPicPr>
        <xdr:cNvPr id="34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803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3448</xdr:row>
      <xdr:rowOff>0</xdr:rowOff>
    </xdr:from>
    <xdr:to>
      <xdr:col>1</xdr:col>
      <xdr:colOff>152400</xdr:colOff>
      <xdr:row>3448</xdr:row>
      <xdr:rowOff>133350</xdr:rowOff>
    </xdr:to>
    <xdr:pic>
      <xdr:nvPicPr>
        <xdr:cNvPr id="34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820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3449</xdr:row>
      <xdr:rowOff>0</xdr:rowOff>
    </xdr:from>
    <xdr:to>
      <xdr:col>1</xdr:col>
      <xdr:colOff>152400</xdr:colOff>
      <xdr:row>3449</xdr:row>
      <xdr:rowOff>133350</xdr:rowOff>
    </xdr:to>
    <xdr:pic>
      <xdr:nvPicPr>
        <xdr:cNvPr id="34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837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3450</xdr:row>
      <xdr:rowOff>0</xdr:rowOff>
    </xdr:from>
    <xdr:to>
      <xdr:col>1</xdr:col>
      <xdr:colOff>152400</xdr:colOff>
      <xdr:row>3450</xdr:row>
      <xdr:rowOff>133350</xdr:rowOff>
    </xdr:to>
    <xdr:pic>
      <xdr:nvPicPr>
        <xdr:cNvPr id="34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854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3451</xdr:row>
      <xdr:rowOff>0</xdr:rowOff>
    </xdr:from>
    <xdr:to>
      <xdr:col>1</xdr:col>
      <xdr:colOff>152400</xdr:colOff>
      <xdr:row>3451</xdr:row>
      <xdr:rowOff>133350</xdr:rowOff>
    </xdr:to>
    <xdr:pic>
      <xdr:nvPicPr>
        <xdr:cNvPr id="34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872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3452</xdr:row>
      <xdr:rowOff>0</xdr:rowOff>
    </xdr:from>
    <xdr:to>
      <xdr:col>1</xdr:col>
      <xdr:colOff>152400</xdr:colOff>
      <xdr:row>3452</xdr:row>
      <xdr:rowOff>133350</xdr:rowOff>
    </xdr:to>
    <xdr:pic>
      <xdr:nvPicPr>
        <xdr:cNvPr id="34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889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3453</xdr:row>
      <xdr:rowOff>0</xdr:rowOff>
    </xdr:from>
    <xdr:to>
      <xdr:col>1</xdr:col>
      <xdr:colOff>152400</xdr:colOff>
      <xdr:row>3453</xdr:row>
      <xdr:rowOff>133350</xdr:rowOff>
    </xdr:to>
    <xdr:pic>
      <xdr:nvPicPr>
        <xdr:cNvPr id="34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906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3454</xdr:row>
      <xdr:rowOff>0</xdr:rowOff>
    </xdr:from>
    <xdr:to>
      <xdr:col>1</xdr:col>
      <xdr:colOff>152400</xdr:colOff>
      <xdr:row>3454</xdr:row>
      <xdr:rowOff>133350</xdr:rowOff>
    </xdr:to>
    <xdr:pic>
      <xdr:nvPicPr>
        <xdr:cNvPr id="34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923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3455</xdr:row>
      <xdr:rowOff>0</xdr:rowOff>
    </xdr:from>
    <xdr:to>
      <xdr:col>1</xdr:col>
      <xdr:colOff>152400</xdr:colOff>
      <xdr:row>3455</xdr:row>
      <xdr:rowOff>133350</xdr:rowOff>
    </xdr:to>
    <xdr:pic>
      <xdr:nvPicPr>
        <xdr:cNvPr id="34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940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3456</xdr:row>
      <xdr:rowOff>0</xdr:rowOff>
    </xdr:from>
    <xdr:to>
      <xdr:col>1</xdr:col>
      <xdr:colOff>152400</xdr:colOff>
      <xdr:row>3456</xdr:row>
      <xdr:rowOff>133350</xdr:rowOff>
    </xdr:to>
    <xdr:pic>
      <xdr:nvPicPr>
        <xdr:cNvPr id="34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957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3457</xdr:row>
      <xdr:rowOff>0</xdr:rowOff>
    </xdr:from>
    <xdr:to>
      <xdr:col>1</xdr:col>
      <xdr:colOff>152400</xdr:colOff>
      <xdr:row>3457</xdr:row>
      <xdr:rowOff>133350</xdr:rowOff>
    </xdr:to>
    <xdr:pic>
      <xdr:nvPicPr>
        <xdr:cNvPr id="34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974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3458</xdr:row>
      <xdr:rowOff>0</xdr:rowOff>
    </xdr:from>
    <xdr:to>
      <xdr:col>1</xdr:col>
      <xdr:colOff>152400</xdr:colOff>
      <xdr:row>3458</xdr:row>
      <xdr:rowOff>133350</xdr:rowOff>
    </xdr:to>
    <xdr:pic>
      <xdr:nvPicPr>
        <xdr:cNvPr id="34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8992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3459</xdr:row>
      <xdr:rowOff>0</xdr:rowOff>
    </xdr:from>
    <xdr:to>
      <xdr:col>1</xdr:col>
      <xdr:colOff>152400</xdr:colOff>
      <xdr:row>3459</xdr:row>
      <xdr:rowOff>133350</xdr:rowOff>
    </xdr:to>
    <xdr:pic>
      <xdr:nvPicPr>
        <xdr:cNvPr id="34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009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3460</xdr:row>
      <xdr:rowOff>0</xdr:rowOff>
    </xdr:from>
    <xdr:to>
      <xdr:col>1</xdr:col>
      <xdr:colOff>152400</xdr:colOff>
      <xdr:row>3460</xdr:row>
      <xdr:rowOff>133350</xdr:rowOff>
    </xdr:to>
    <xdr:pic>
      <xdr:nvPicPr>
        <xdr:cNvPr id="34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026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3461</xdr:row>
      <xdr:rowOff>0</xdr:rowOff>
    </xdr:from>
    <xdr:to>
      <xdr:col>1</xdr:col>
      <xdr:colOff>152400</xdr:colOff>
      <xdr:row>3461</xdr:row>
      <xdr:rowOff>133350</xdr:rowOff>
    </xdr:to>
    <xdr:pic>
      <xdr:nvPicPr>
        <xdr:cNvPr id="34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043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3462</xdr:row>
      <xdr:rowOff>0</xdr:rowOff>
    </xdr:from>
    <xdr:to>
      <xdr:col>1</xdr:col>
      <xdr:colOff>152400</xdr:colOff>
      <xdr:row>3462</xdr:row>
      <xdr:rowOff>133350</xdr:rowOff>
    </xdr:to>
    <xdr:pic>
      <xdr:nvPicPr>
        <xdr:cNvPr id="34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060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3463</xdr:row>
      <xdr:rowOff>0</xdr:rowOff>
    </xdr:from>
    <xdr:to>
      <xdr:col>1</xdr:col>
      <xdr:colOff>152400</xdr:colOff>
      <xdr:row>3463</xdr:row>
      <xdr:rowOff>133350</xdr:rowOff>
    </xdr:to>
    <xdr:pic>
      <xdr:nvPicPr>
        <xdr:cNvPr id="34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077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3464</xdr:row>
      <xdr:rowOff>0</xdr:rowOff>
    </xdr:from>
    <xdr:to>
      <xdr:col>1</xdr:col>
      <xdr:colOff>152400</xdr:colOff>
      <xdr:row>3464</xdr:row>
      <xdr:rowOff>133350</xdr:rowOff>
    </xdr:to>
    <xdr:pic>
      <xdr:nvPicPr>
        <xdr:cNvPr id="34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095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3465</xdr:row>
      <xdr:rowOff>0</xdr:rowOff>
    </xdr:from>
    <xdr:to>
      <xdr:col>1</xdr:col>
      <xdr:colOff>152400</xdr:colOff>
      <xdr:row>3465</xdr:row>
      <xdr:rowOff>133350</xdr:rowOff>
    </xdr:to>
    <xdr:pic>
      <xdr:nvPicPr>
        <xdr:cNvPr id="34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112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3466</xdr:row>
      <xdr:rowOff>0</xdr:rowOff>
    </xdr:from>
    <xdr:to>
      <xdr:col>1</xdr:col>
      <xdr:colOff>152400</xdr:colOff>
      <xdr:row>3466</xdr:row>
      <xdr:rowOff>133350</xdr:rowOff>
    </xdr:to>
    <xdr:pic>
      <xdr:nvPicPr>
        <xdr:cNvPr id="34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129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3467</xdr:row>
      <xdr:rowOff>0</xdr:rowOff>
    </xdr:from>
    <xdr:to>
      <xdr:col>1</xdr:col>
      <xdr:colOff>152400</xdr:colOff>
      <xdr:row>3467</xdr:row>
      <xdr:rowOff>133350</xdr:rowOff>
    </xdr:to>
    <xdr:pic>
      <xdr:nvPicPr>
        <xdr:cNvPr id="34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146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3468</xdr:row>
      <xdr:rowOff>0</xdr:rowOff>
    </xdr:from>
    <xdr:to>
      <xdr:col>1</xdr:col>
      <xdr:colOff>152400</xdr:colOff>
      <xdr:row>3468</xdr:row>
      <xdr:rowOff>133350</xdr:rowOff>
    </xdr:to>
    <xdr:pic>
      <xdr:nvPicPr>
        <xdr:cNvPr id="34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163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3469</xdr:row>
      <xdr:rowOff>0</xdr:rowOff>
    </xdr:from>
    <xdr:to>
      <xdr:col>1</xdr:col>
      <xdr:colOff>152400</xdr:colOff>
      <xdr:row>3469</xdr:row>
      <xdr:rowOff>133350</xdr:rowOff>
    </xdr:to>
    <xdr:pic>
      <xdr:nvPicPr>
        <xdr:cNvPr id="34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180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3470</xdr:row>
      <xdr:rowOff>0</xdr:rowOff>
    </xdr:from>
    <xdr:to>
      <xdr:col>1</xdr:col>
      <xdr:colOff>152400</xdr:colOff>
      <xdr:row>3470</xdr:row>
      <xdr:rowOff>133350</xdr:rowOff>
    </xdr:to>
    <xdr:pic>
      <xdr:nvPicPr>
        <xdr:cNvPr id="34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197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3471</xdr:row>
      <xdr:rowOff>0</xdr:rowOff>
    </xdr:from>
    <xdr:to>
      <xdr:col>1</xdr:col>
      <xdr:colOff>152400</xdr:colOff>
      <xdr:row>3471</xdr:row>
      <xdr:rowOff>133350</xdr:rowOff>
    </xdr:to>
    <xdr:pic>
      <xdr:nvPicPr>
        <xdr:cNvPr id="34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215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3472</xdr:row>
      <xdr:rowOff>0</xdr:rowOff>
    </xdr:from>
    <xdr:to>
      <xdr:col>1</xdr:col>
      <xdr:colOff>152400</xdr:colOff>
      <xdr:row>3472</xdr:row>
      <xdr:rowOff>133350</xdr:rowOff>
    </xdr:to>
    <xdr:pic>
      <xdr:nvPicPr>
        <xdr:cNvPr id="34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232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3473</xdr:row>
      <xdr:rowOff>0</xdr:rowOff>
    </xdr:from>
    <xdr:to>
      <xdr:col>1</xdr:col>
      <xdr:colOff>152400</xdr:colOff>
      <xdr:row>3473</xdr:row>
      <xdr:rowOff>133350</xdr:rowOff>
    </xdr:to>
    <xdr:pic>
      <xdr:nvPicPr>
        <xdr:cNvPr id="34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249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3474</xdr:row>
      <xdr:rowOff>0</xdr:rowOff>
    </xdr:from>
    <xdr:to>
      <xdr:col>1</xdr:col>
      <xdr:colOff>152400</xdr:colOff>
      <xdr:row>3474</xdr:row>
      <xdr:rowOff>133350</xdr:rowOff>
    </xdr:to>
    <xdr:pic>
      <xdr:nvPicPr>
        <xdr:cNvPr id="34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266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3475</xdr:row>
      <xdr:rowOff>0</xdr:rowOff>
    </xdr:from>
    <xdr:to>
      <xdr:col>1</xdr:col>
      <xdr:colOff>152400</xdr:colOff>
      <xdr:row>3475</xdr:row>
      <xdr:rowOff>133350</xdr:rowOff>
    </xdr:to>
    <xdr:pic>
      <xdr:nvPicPr>
        <xdr:cNvPr id="34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283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3476</xdr:row>
      <xdr:rowOff>0</xdr:rowOff>
    </xdr:from>
    <xdr:to>
      <xdr:col>1</xdr:col>
      <xdr:colOff>152400</xdr:colOff>
      <xdr:row>3476</xdr:row>
      <xdr:rowOff>133350</xdr:rowOff>
    </xdr:to>
    <xdr:pic>
      <xdr:nvPicPr>
        <xdr:cNvPr id="34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300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3477</xdr:row>
      <xdr:rowOff>0</xdr:rowOff>
    </xdr:from>
    <xdr:to>
      <xdr:col>1</xdr:col>
      <xdr:colOff>152400</xdr:colOff>
      <xdr:row>3477</xdr:row>
      <xdr:rowOff>133350</xdr:rowOff>
    </xdr:to>
    <xdr:pic>
      <xdr:nvPicPr>
        <xdr:cNvPr id="34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317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3478</xdr:row>
      <xdr:rowOff>0</xdr:rowOff>
    </xdr:from>
    <xdr:to>
      <xdr:col>1</xdr:col>
      <xdr:colOff>152400</xdr:colOff>
      <xdr:row>3478</xdr:row>
      <xdr:rowOff>133350</xdr:rowOff>
    </xdr:to>
    <xdr:pic>
      <xdr:nvPicPr>
        <xdr:cNvPr id="34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335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3479</xdr:row>
      <xdr:rowOff>0</xdr:rowOff>
    </xdr:from>
    <xdr:to>
      <xdr:col>1</xdr:col>
      <xdr:colOff>152400</xdr:colOff>
      <xdr:row>3479</xdr:row>
      <xdr:rowOff>133350</xdr:rowOff>
    </xdr:to>
    <xdr:pic>
      <xdr:nvPicPr>
        <xdr:cNvPr id="34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352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3480</xdr:row>
      <xdr:rowOff>0</xdr:rowOff>
    </xdr:from>
    <xdr:to>
      <xdr:col>1</xdr:col>
      <xdr:colOff>152400</xdr:colOff>
      <xdr:row>3480</xdr:row>
      <xdr:rowOff>133350</xdr:rowOff>
    </xdr:to>
    <xdr:pic>
      <xdr:nvPicPr>
        <xdr:cNvPr id="34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369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3481</xdr:row>
      <xdr:rowOff>0</xdr:rowOff>
    </xdr:from>
    <xdr:to>
      <xdr:col>1</xdr:col>
      <xdr:colOff>152400</xdr:colOff>
      <xdr:row>3481</xdr:row>
      <xdr:rowOff>133350</xdr:rowOff>
    </xdr:to>
    <xdr:pic>
      <xdr:nvPicPr>
        <xdr:cNvPr id="34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386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3482</xdr:row>
      <xdr:rowOff>0</xdr:rowOff>
    </xdr:from>
    <xdr:to>
      <xdr:col>1</xdr:col>
      <xdr:colOff>152400</xdr:colOff>
      <xdr:row>3482</xdr:row>
      <xdr:rowOff>133350</xdr:rowOff>
    </xdr:to>
    <xdr:pic>
      <xdr:nvPicPr>
        <xdr:cNvPr id="34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403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3483</xdr:row>
      <xdr:rowOff>0</xdr:rowOff>
    </xdr:from>
    <xdr:to>
      <xdr:col>1</xdr:col>
      <xdr:colOff>152400</xdr:colOff>
      <xdr:row>3483</xdr:row>
      <xdr:rowOff>133350</xdr:rowOff>
    </xdr:to>
    <xdr:pic>
      <xdr:nvPicPr>
        <xdr:cNvPr id="34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420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3484</xdr:row>
      <xdr:rowOff>0</xdr:rowOff>
    </xdr:from>
    <xdr:to>
      <xdr:col>1</xdr:col>
      <xdr:colOff>152400</xdr:colOff>
      <xdr:row>3484</xdr:row>
      <xdr:rowOff>133350</xdr:rowOff>
    </xdr:to>
    <xdr:pic>
      <xdr:nvPicPr>
        <xdr:cNvPr id="34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437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3485</xdr:row>
      <xdr:rowOff>0</xdr:rowOff>
    </xdr:from>
    <xdr:to>
      <xdr:col>1</xdr:col>
      <xdr:colOff>152400</xdr:colOff>
      <xdr:row>3485</xdr:row>
      <xdr:rowOff>133350</xdr:rowOff>
    </xdr:to>
    <xdr:pic>
      <xdr:nvPicPr>
        <xdr:cNvPr id="34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455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3486</xdr:row>
      <xdr:rowOff>0</xdr:rowOff>
    </xdr:from>
    <xdr:to>
      <xdr:col>1</xdr:col>
      <xdr:colOff>152400</xdr:colOff>
      <xdr:row>3486</xdr:row>
      <xdr:rowOff>133350</xdr:rowOff>
    </xdr:to>
    <xdr:pic>
      <xdr:nvPicPr>
        <xdr:cNvPr id="34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472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3487</xdr:row>
      <xdr:rowOff>0</xdr:rowOff>
    </xdr:from>
    <xdr:to>
      <xdr:col>1</xdr:col>
      <xdr:colOff>152400</xdr:colOff>
      <xdr:row>3487</xdr:row>
      <xdr:rowOff>133350</xdr:rowOff>
    </xdr:to>
    <xdr:pic>
      <xdr:nvPicPr>
        <xdr:cNvPr id="34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489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3488</xdr:row>
      <xdr:rowOff>0</xdr:rowOff>
    </xdr:from>
    <xdr:to>
      <xdr:col>1</xdr:col>
      <xdr:colOff>152400</xdr:colOff>
      <xdr:row>3488</xdr:row>
      <xdr:rowOff>133350</xdr:rowOff>
    </xdr:to>
    <xdr:pic>
      <xdr:nvPicPr>
        <xdr:cNvPr id="34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506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3489</xdr:row>
      <xdr:rowOff>0</xdr:rowOff>
    </xdr:from>
    <xdr:to>
      <xdr:col>1</xdr:col>
      <xdr:colOff>152400</xdr:colOff>
      <xdr:row>3489</xdr:row>
      <xdr:rowOff>133350</xdr:rowOff>
    </xdr:to>
    <xdr:pic>
      <xdr:nvPicPr>
        <xdr:cNvPr id="34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523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3490</xdr:row>
      <xdr:rowOff>0</xdr:rowOff>
    </xdr:from>
    <xdr:to>
      <xdr:col>1</xdr:col>
      <xdr:colOff>152400</xdr:colOff>
      <xdr:row>3490</xdr:row>
      <xdr:rowOff>133350</xdr:rowOff>
    </xdr:to>
    <xdr:pic>
      <xdr:nvPicPr>
        <xdr:cNvPr id="34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540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3491</xdr:row>
      <xdr:rowOff>0</xdr:rowOff>
    </xdr:from>
    <xdr:to>
      <xdr:col>1</xdr:col>
      <xdr:colOff>152400</xdr:colOff>
      <xdr:row>3491</xdr:row>
      <xdr:rowOff>133350</xdr:rowOff>
    </xdr:to>
    <xdr:pic>
      <xdr:nvPicPr>
        <xdr:cNvPr id="34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557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3492</xdr:row>
      <xdr:rowOff>0</xdr:rowOff>
    </xdr:from>
    <xdr:to>
      <xdr:col>1</xdr:col>
      <xdr:colOff>152400</xdr:colOff>
      <xdr:row>3492</xdr:row>
      <xdr:rowOff>133350</xdr:rowOff>
    </xdr:to>
    <xdr:pic>
      <xdr:nvPicPr>
        <xdr:cNvPr id="34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575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3493</xdr:row>
      <xdr:rowOff>0</xdr:rowOff>
    </xdr:from>
    <xdr:to>
      <xdr:col>1</xdr:col>
      <xdr:colOff>152400</xdr:colOff>
      <xdr:row>3493</xdr:row>
      <xdr:rowOff>133350</xdr:rowOff>
    </xdr:to>
    <xdr:pic>
      <xdr:nvPicPr>
        <xdr:cNvPr id="34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592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3494</xdr:row>
      <xdr:rowOff>0</xdr:rowOff>
    </xdr:from>
    <xdr:to>
      <xdr:col>1</xdr:col>
      <xdr:colOff>152400</xdr:colOff>
      <xdr:row>3494</xdr:row>
      <xdr:rowOff>133350</xdr:rowOff>
    </xdr:to>
    <xdr:pic>
      <xdr:nvPicPr>
        <xdr:cNvPr id="34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609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3495</xdr:row>
      <xdr:rowOff>0</xdr:rowOff>
    </xdr:from>
    <xdr:to>
      <xdr:col>1</xdr:col>
      <xdr:colOff>152400</xdr:colOff>
      <xdr:row>3495</xdr:row>
      <xdr:rowOff>133350</xdr:rowOff>
    </xdr:to>
    <xdr:pic>
      <xdr:nvPicPr>
        <xdr:cNvPr id="34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626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3496</xdr:row>
      <xdr:rowOff>0</xdr:rowOff>
    </xdr:from>
    <xdr:to>
      <xdr:col>1</xdr:col>
      <xdr:colOff>152400</xdr:colOff>
      <xdr:row>3496</xdr:row>
      <xdr:rowOff>133350</xdr:rowOff>
    </xdr:to>
    <xdr:pic>
      <xdr:nvPicPr>
        <xdr:cNvPr id="34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643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3497</xdr:row>
      <xdr:rowOff>0</xdr:rowOff>
    </xdr:from>
    <xdr:to>
      <xdr:col>1</xdr:col>
      <xdr:colOff>152400</xdr:colOff>
      <xdr:row>3497</xdr:row>
      <xdr:rowOff>133350</xdr:rowOff>
    </xdr:to>
    <xdr:pic>
      <xdr:nvPicPr>
        <xdr:cNvPr id="34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660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3498</xdr:row>
      <xdr:rowOff>0</xdr:rowOff>
    </xdr:from>
    <xdr:to>
      <xdr:col>1</xdr:col>
      <xdr:colOff>152400</xdr:colOff>
      <xdr:row>3498</xdr:row>
      <xdr:rowOff>133350</xdr:rowOff>
    </xdr:to>
    <xdr:pic>
      <xdr:nvPicPr>
        <xdr:cNvPr id="34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677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3499</xdr:row>
      <xdr:rowOff>0</xdr:rowOff>
    </xdr:from>
    <xdr:to>
      <xdr:col>1</xdr:col>
      <xdr:colOff>152400</xdr:colOff>
      <xdr:row>3499</xdr:row>
      <xdr:rowOff>133350</xdr:rowOff>
    </xdr:to>
    <xdr:pic>
      <xdr:nvPicPr>
        <xdr:cNvPr id="35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695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3500</xdr:row>
      <xdr:rowOff>0</xdr:rowOff>
    </xdr:from>
    <xdr:to>
      <xdr:col>1</xdr:col>
      <xdr:colOff>152400</xdr:colOff>
      <xdr:row>3500</xdr:row>
      <xdr:rowOff>133350</xdr:rowOff>
    </xdr:to>
    <xdr:pic>
      <xdr:nvPicPr>
        <xdr:cNvPr id="35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712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3501</xdr:row>
      <xdr:rowOff>0</xdr:rowOff>
    </xdr:from>
    <xdr:to>
      <xdr:col>1</xdr:col>
      <xdr:colOff>152400</xdr:colOff>
      <xdr:row>3501</xdr:row>
      <xdr:rowOff>133350</xdr:rowOff>
    </xdr:to>
    <xdr:pic>
      <xdr:nvPicPr>
        <xdr:cNvPr id="35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729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3502</xdr:row>
      <xdr:rowOff>0</xdr:rowOff>
    </xdr:from>
    <xdr:to>
      <xdr:col>1</xdr:col>
      <xdr:colOff>152400</xdr:colOff>
      <xdr:row>3502</xdr:row>
      <xdr:rowOff>133350</xdr:rowOff>
    </xdr:to>
    <xdr:pic>
      <xdr:nvPicPr>
        <xdr:cNvPr id="35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746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3503</xdr:row>
      <xdr:rowOff>0</xdr:rowOff>
    </xdr:from>
    <xdr:to>
      <xdr:col>1</xdr:col>
      <xdr:colOff>152400</xdr:colOff>
      <xdr:row>3503</xdr:row>
      <xdr:rowOff>133350</xdr:rowOff>
    </xdr:to>
    <xdr:pic>
      <xdr:nvPicPr>
        <xdr:cNvPr id="35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763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3504</xdr:row>
      <xdr:rowOff>0</xdr:rowOff>
    </xdr:from>
    <xdr:to>
      <xdr:col>1</xdr:col>
      <xdr:colOff>152400</xdr:colOff>
      <xdr:row>3504</xdr:row>
      <xdr:rowOff>133350</xdr:rowOff>
    </xdr:to>
    <xdr:pic>
      <xdr:nvPicPr>
        <xdr:cNvPr id="35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780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3505</xdr:row>
      <xdr:rowOff>0</xdr:rowOff>
    </xdr:from>
    <xdr:to>
      <xdr:col>1</xdr:col>
      <xdr:colOff>152400</xdr:colOff>
      <xdr:row>3505</xdr:row>
      <xdr:rowOff>133350</xdr:rowOff>
    </xdr:to>
    <xdr:pic>
      <xdr:nvPicPr>
        <xdr:cNvPr id="35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797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3506</xdr:row>
      <xdr:rowOff>0</xdr:rowOff>
    </xdr:from>
    <xdr:to>
      <xdr:col>1</xdr:col>
      <xdr:colOff>152400</xdr:colOff>
      <xdr:row>3506</xdr:row>
      <xdr:rowOff>133350</xdr:rowOff>
    </xdr:to>
    <xdr:pic>
      <xdr:nvPicPr>
        <xdr:cNvPr id="35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815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3507</xdr:row>
      <xdr:rowOff>0</xdr:rowOff>
    </xdr:from>
    <xdr:to>
      <xdr:col>1</xdr:col>
      <xdr:colOff>152400</xdr:colOff>
      <xdr:row>3507</xdr:row>
      <xdr:rowOff>133350</xdr:rowOff>
    </xdr:to>
    <xdr:pic>
      <xdr:nvPicPr>
        <xdr:cNvPr id="35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832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3508</xdr:row>
      <xdr:rowOff>0</xdr:rowOff>
    </xdr:from>
    <xdr:to>
      <xdr:col>1</xdr:col>
      <xdr:colOff>152400</xdr:colOff>
      <xdr:row>3508</xdr:row>
      <xdr:rowOff>133350</xdr:rowOff>
    </xdr:to>
    <xdr:pic>
      <xdr:nvPicPr>
        <xdr:cNvPr id="35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849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3509</xdr:row>
      <xdr:rowOff>0</xdr:rowOff>
    </xdr:from>
    <xdr:to>
      <xdr:col>1</xdr:col>
      <xdr:colOff>152400</xdr:colOff>
      <xdr:row>3509</xdr:row>
      <xdr:rowOff>133350</xdr:rowOff>
    </xdr:to>
    <xdr:pic>
      <xdr:nvPicPr>
        <xdr:cNvPr id="35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866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3510</xdr:row>
      <xdr:rowOff>0</xdr:rowOff>
    </xdr:from>
    <xdr:to>
      <xdr:col>1</xdr:col>
      <xdr:colOff>152400</xdr:colOff>
      <xdr:row>3510</xdr:row>
      <xdr:rowOff>133350</xdr:rowOff>
    </xdr:to>
    <xdr:pic>
      <xdr:nvPicPr>
        <xdr:cNvPr id="35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883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3511</xdr:row>
      <xdr:rowOff>0</xdr:rowOff>
    </xdr:from>
    <xdr:to>
      <xdr:col>1</xdr:col>
      <xdr:colOff>152400</xdr:colOff>
      <xdr:row>3511</xdr:row>
      <xdr:rowOff>133350</xdr:rowOff>
    </xdr:to>
    <xdr:pic>
      <xdr:nvPicPr>
        <xdr:cNvPr id="35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900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3512</xdr:row>
      <xdr:rowOff>0</xdr:rowOff>
    </xdr:from>
    <xdr:to>
      <xdr:col>1</xdr:col>
      <xdr:colOff>152400</xdr:colOff>
      <xdr:row>3512</xdr:row>
      <xdr:rowOff>133350</xdr:rowOff>
    </xdr:to>
    <xdr:pic>
      <xdr:nvPicPr>
        <xdr:cNvPr id="35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917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3513</xdr:row>
      <xdr:rowOff>0</xdr:rowOff>
    </xdr:from>
    <xdr:to>
      <xdr:col>1</xdr:col>
      <xdr:colOff>152400</xdr:colOff>
      <xdr:row>3513</xdr:row>
      <xdr:rowOff>133350</xdr:rowOff>
    </xdr:to>
    <xdr:pic>
      <xdr:nvPicPr>
        <xdr:cNvPr id="35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935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3514</xdr:row>
      <xdr:rowOff>0</xdr:rowOff>
    </xdr:from>
    <xdr:to>
      <xdr:col>1</xdr:col>
      <xdr:colOff>152400</xdr:colOff>
      <xdr:row>3514</xdr:row>
      <xdr:rowOff>133350</xdr:rowOff>
    </xdr:to>
    <xdr:pic>
      <xdr:nvPicPr>
        <xdr:cNvPr id="35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952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3515</xdr:row>
      <xdr:rowOff>0</xdr:rowOff>
    </xdr:from>
    <xdr:to>
      <xdr:col>1</xdr:col>
      <xdr:colOff>152400</xdr:colOff>
      <xdr:row>3515</xdr:row>
      <xdr:rowOff>133350</xdr:rowOff>
    </xdr:to>
    <xdr:pic>
      <xdr:nvPicPr>
        <xdr:cNvPr id="35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969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3516</xdr:row>
      <xdr:rowOff>0</xdr:rowOff>
    </xdr:from>
    <xdr:to>
      <xdr:col>1</xdr:col>
      <xdr:colOff>152400</xdr:colOff>
      <xdr:row>3516</xdr:row>
      <xdr:rowOff>133350</xdr:rowOff>
    </xdr:to>
    <xdr:pic>
      <xdr:nvPicPr>
        <xdr:cNvPr id="35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59986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3517</xdr:row>
      <xdr:rowOff>0</xdr:rowOff>
    </xdr:from>
    <xdr:to>
      <xdr:col>1</xdr:col>
      <xdr:colOff>152400</xdr:colOff>
      <xdr:row>3517</xdr:row>
      <xdr:rowOff>133350</xdr:rowOff>
    </xdr:to>
    <xdr:pic>
      <xdr:nvPicPr>
        <xdr:cNvPr id="35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003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3518</xdr:row>
      <xdr:rowOff>0</xdr:rowOff>
    </xdr:from>
    <xdr:to>
      <xdr:col>1</xdr:col>
      <xdr:colOff>152400</xdr:colOff>
      <xdr:row>3518</xdr:row>
      <xdr:rowOff>133350</xdr:rowOff>
    </xdr:to>
    <xdr:pic>
      <xdr:nvPicPr>
        <xdr:cNvPr id="35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020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3519</xdr:row>
      <xdr:rowOff>0</xdr:rowOff>
    </xdr:from>
    <xdr:to>
      <xdr:col>1</xdr:col>
      <xdr:colOff>152400</xdr:colOff>
      <xdr:row>3519</xdr:row>
      <xdr:rowOff>133350</xdr:rowOff>
    </xdr:to>
    <xdr:pic>
      <xdr:nvPicPr>
        <xdr:cNvPr id="35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037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3520</xdr:row>
      <xdr:rowOff>0</xdr:rowOff>
    </xdr:from>
    <xdr:to>
      <xdr:col>1</xdr:col>
      <xdr:colOff>152400</xdr:colOff>
      <xdr:row>3520</xdr:row>
      <xdr:rowOff>133350</xdr:rowOff>
    </xdr:to>
    <xdr:pic>
      <xdr:nvPicPr>
        <xdr:cNvPr id="35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055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3521</xdr:row>
      <xdr:rowOff>0</xdr:rowOff>
    </xdr:from>
    <xdr:to>
      <xdr:col>1</xdr:col>
      <xdr:colOff>152400</xdr:colOff>
      <xdr:row>3521</xdr:row>
      <xdr:rowOff>133350</xdr:rowOff>
    </xdr:to>
    <xdr:pic>
      <xdr:nvPicPr>
        <xdr:cNvPr id="35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072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3522</xdr:row>
      <xdr:rowOff>0</xdr:rowOff>
    </xdr:from>
    <xdr:to>
      <xdr:col>1</xdr:col>
      <xdr:colOff>152400</xdr:colOff>
      <xdr:row>3522</xdr:row>
      <xdr:rowOff>133350</xdr:rowOff>
    </xdr:to>
    <xdr:pic>
      <xdr:nvPicPr>
        <xdr:cNvPr id="35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089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3523</xdr:row>
      <xdr:rowOff>0</xdr:rowOff>
    </xdr:from>
    <xdr:to>
      <xdr:col>1</xdr:col>
      <xdr:colOff>152400</xdr:colOff>
      <xdr:row>3523</xdr:row>
      <xdr:rowOff>133350</xdr:rowOff>
    </xdr:to>
    <xdr:pic>
      <xdr:nvPicPr>
        <xdr:cNvPr id="35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106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3524</xdr:row>
      <xdr:rowOff>0</xdr:rowOff>
    </xdr:from>
    <xdr:to>
      <xdr:col>1</xdr:col>
      <xdr:colOff>152400</xdr:colOff>
      <xdr:row>3524</xdr:row>
      <xdr:rowOff>133350</xdr:rowOff>
    </xdr:to>
    <xdr:pic>
      <xdr:nvPicPr>
        <xdr:cNvPr id="35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123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3525</xdr:row>
      <xdr:rowOff>0</xdr:rowOff>
    </xdr:from>
    <xdr:to>
      <xdr:col>1</xdr:col>
      <xdr:colOff>152400</xdr:colOff>
      <xdr:row>3525</xdr:row>
      <xdr:rowOff>133350</xdr:rowOff>
    </xdr:to>
    <xdr:pic>
      <xdr:nvPicPr>
        <xdr:cNvPr id="35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140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3526</xdr:row>
      <xdr:rowOff>0</xdr:rowOff>
    </xdr:from>
    <xdr:to>
      <xdr:col>1</xdr:col>
      <xdr:colOff>152400</xdr:colOff>
      <xdr:row>3526</xdr:row>
      <xdr:rowOff>133350</xdr:rowOff>
    </xdr:to>
    <xdr:pic>
      <xdr:nvPicPr>
        <xdr:cNvPr id="35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157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3527</xdr:row>
      <xdr:rowOff>0</xdr:rowOff>
    </xdr:from>
    <xdr:to>
      <xdr:col>1</xdr:col>
      <xdr:colOff>152400</xdr:colOff>
      <xdr:row>3527</xdr:row>
      <xdr:rowOff>133350</xdr:rowOff>
    </xdr:to>
    <xdr:pic>
      <xdr:nvPicPr>
        <xdr:cNvPr id="35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175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3528</xdr:row>
      <xdr:rowOff>0</xdr:rowOff>
    </xdr:from>
    <xdr:to>
      <xdr:col>1</xdr:col>
      <xdr:colOff>152400</xdr:colOff>
      <xdr:row>3528</xdr:row>
      <xdr:rowOff>133350</xdr:rowOff>
    </xdr:to>
    <xdr:pic>
      <xdr:nvPicPr>
        <xdr:cNvPr id="35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192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3529</xdr:row>
      <xdr:rowOff>0</xdr:rowOff>
    </xdr:from>
    <xdr:to>
      <xdr:col>1</xdr:col>
      <xdr:colOff>152400</xdr:colOff>
      <xdr:row>3529</xdr:row>
      <xdr:rowOff>133350</xdr:rowOff>
    </xdr:to>
    <xdr:pic>
      <xdr:nvPicPr>
        <xdr:cNvPr id="35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209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3530</xdr:row>
      <xdr:rowOff>0</xdr:rowOff>
    </xdr:from>
    <xdr:to>
      <xdr:col>1</xdr:col>
      <xdr:colOff>152400</xdr:colOff>
      <xdr:row>3530</xdr:row>
      <xdr:rowOff>133350</xdr:rowOff>
    </xdr:to>
    <xdr:pic>
      <xdr:nvPicPr>
        <xdr:cNvPr id="35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226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3531</xdr:row>
      <xdr:rowOff>0</xdr:rowOff>
    </xdr:from>
    <xdr:to>
      <xdr:col>1</xdr:col>
      <xdr:colOff>152400</xdr:colOff>
      <xdr:row>3531</xdr:row>
      <xdr:rowOff>133350</xdr:rowOff>
    </xdr:to>
    <xdr:pic>
      <xdr:nvPicPr>
        <xdr:cNvPr id="35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243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3532</xdr:row>
      <xdr:rowOff>0</xdr:rowOff>
    </xdr:from>
    <xdr:to>
      <xdr:col>1</xdr:col>
      <xdr:colOff>152400</xdr:colOff>
      <xdr:row>3532</xdr:row>
      <xdr:rowOff>133350</xdr:rowOff>
    </xdr:to>
    <xdr:pic>
      <xdr:nvPicPr>
        <xdr:cNvPr id="35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260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3533</xdr:row>
      <xdr:rowOff>0</xdr:rowOff>
    </xdr:from>
    <xdr:to>
      <xdr:col>1</xdr:col>
      <xdr:colOff>152400</xdr:colOff>
      <xdr:row>3533</xdr:row>
      <xdr:rowOff>133350</xdr:rowOff>
    </xdr:to>
    <xdr:pic>
      <xdr:nvPicPr>
        <xdr:cNvPr id="35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278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3534</xdr:row>
      <xdr:rowOff>0</xdr:rowOff>
    </xdr:from>
    <xdr:to>
      <xdr:col>1</xdr:col>
      <xdr:colOff>152400</xdr:colOff>
      <xdr:row>3534</xdr:row>
      <xdr:rowOff>133350</xdr:rowOff>
    </xdr:to>
    <xdr:pic>
      <xdr:nvPicPr>
        <xdr:cNvPr id="35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295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3535</xdr:row>
      <xdr:rowOff>0</xdr:rowOff>
    </xdr:from>
    <xdr:to>
      <xdr:col>1</xdr:col>
      <xdr:colOff>152400</xdr:colOff>
      <xdr:row>3535</xdr:row>
      <xdr:rowOff>133350</xdr:rowOff>
    </xdr:to>
    <xdr:pic>
      <xdr:nvPicPr>
        <xdr:cNvPr id="35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312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3536</xdr:row>
      <xdr:rowOff>0</xdr:rowOff>
    </xdr:from>
    <xdr:to>
      <xdr:col>1</xdr:col>
      <xdr:colOff>152400</xdr:colOff>
      <xdr:row>3536</xdr:row>
      <xdr:rowOff>133350</xdr:rowOff>
    </xdr:to>
    <xdr:pic>
      <xdr:nvPicPr>
        <xdr:cNvPr id="35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329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3537</xdr:row>
      <xdr:rowOff>0</xdr:rowOff>
    </xdr:from>
    <xdr:to>
      <xdr:col>1</xdr:col>
      <xdr:colOff>152400</xdr:colOff>
      <xdr:row>3537</xdr:row>
      <xdr:rowOff>133350</xdr:rowOff>
    </xdr:to>
    <xdr:pic>
      <xdr:nvPicPr>
        <xdr:cNvPr id="35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346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3538</xdr:row>
      <xdr:rowOff>0</xdr:rowOff>
    </xdr:from>
    <xdr:to>
      <xdr:col>1</xdr:col>
      <xdr:colOff>152400</xdr:colOff>
      <xdr:row>3538</xdr:row>
      <xdr:rowOff>133350</xdr:rowOff>
    </xdr:to>
    <xdr:pic>
      <xdr:nvPicPr>
        <xdr:cNvPr id="35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363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3539</xdr:row>
      <xdr:rowOff>0</xdr:rowOff>
    </xdr:from>
    <xdr:to>
      <xdr:col>1</xdr:col>
      <xdr:colOff>152400</xdr:colOff>
      <xdr:row>3539</xdr:row>
      <xdr:rowOff>133350</xdr:rowOff>
    </xdr:to>
    <xdr:pic>
      <xdr:nvPicPr>
        <xdr:cNvPr id="35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380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3540</xdr:row>
      <xdr:rowOff>0</xdr:rowOff>
    </xdr:from>
    <xdr:to>
      <xdr:col>1</xdr:col>
      <xdr:colOff>152400</xdr:colOff>
      <xdr:row>3540</xdr:row>
      <xdr:rowOff>133350</xdr:rowOff>
    </xdr:to>
    <xdr:pic>
      <xdr:nvPicPr>
        <xdr:cNvPr id="35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398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3541</xdr:row>
      <xdr:rowOff>0</xdr:rowOff>
    </xdr:from>
    <xdr:to>
      <xdr:col>1</xdr:col>
      <xdr:colOff>152400</xdr:colOff>
      <xdr:row>3541</xdr:row>
      <xdr:rowOff>133350</xdr:rowOff>
    </xdr:to>
    <xdr:pic>
      <xdr:nvPicPr>
        <xdr:cNvPr id="35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415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3542</xdr:row>
      <xdr:rowOff>0</xdr:rowOff>
    </xdr:from>
    <xdr:to>
      <xdr:col>1</xdr:col>
      <xdr:colOff>152400</xdr:colOff>
      <xdr:row>3542</xdr:row>
      <xdr:rowOff>133350</xdr:rowOff>
    </xdr:to>
    <xdr:pic>
      <xdr:nvPicPr>
        <xdr:cNvPr id="35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432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3543</xdr:row>
      <xdr:rowOff>0</xdr:rowOff>
    </xdr:from>
    <xdr:to>
      <xdr:col>1</xdr:col>
      <xdr:colOff>152400</xdr:colOff>
      <xdr:row>3543</xdr:row>
      <xdr:rowOff>133350</xdr:rowOff>
    </xdr:to>
    <xdr:pic>
      <xdr:nvPicPr>
        <xdr:cNvPr id="35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449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3544</xdr:row>
      <xdr:rowOff>0</xdr:rowOff>
    </xdr:from>
    <xdr:to>
      <xdr:col>1</xdr:col>
      <xdr:colOff>152400</xdr:colOff>
      <xdr:row>3544</xdr:row>
      <xdr:rowOff>133350</xdr:rowOff>
    </xdr:to>
    <xdr:pic>
      <xdr:nvPicPr>
        <xdr:cNvPr id="35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466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3545</xdr:row>
      <xdr:rowOff>0</xdr:rowOff>
    </xdr:from>
    <xdr:to>
      <xdr:col>1</xdr:col>
      <xdr:colOff>152400</xdr:colOff>
      <xdr:row>3545</xdr:row>
      <xdr:rowOff>133350</xdr:rowOff>
    </xdr:to>
    <xdr:pic>
      <xdr:nvPicPr>
        <xdr:cNvPr id="35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483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3546</xdr:row>
      <xdr:rowOff>0</xdr:rowOff>
    </xdr:from>
    <xdr:to>
      <xdr:col>1</xdr:col>
      <xdr:colOff>152400</xdr:colOff>
      <xdr:row>3546</xdr:row>
      <xdr:rowOff>133350</xdr:rowOff>
    </xdr:to>
    <xdr:pic>
      <xdr:nvPicPr>
        <xdr:cNvPr id="35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500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3547</xdr:row>
      <xdr:rowOff>0</xdr:rowOff>
    </xdr:from>
    <xdr:to>
      <xdr:col>1</xdr:col>
      <xdr:colOff>152400</xdr:colOff>
      <xdr:row>3547</xdr:row>
      <xdr:rowOff>133350</xdr:rowOff>
    </xdr:to>
    <xdr:pic>
      <xdr:nvPicPr>
        <xdr:cNvPr id="35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518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3548</xdr:row>
      <xdr:rowOff>0</xdr:rowOff>
    </xdr:from>
    <xdr:to>
      <xdr:col>1</xdr:col>
      <xdr:colOff>152400</xdr:colOff>
      <xdr:row>3548</xdr:row>
      <xdr:rowOff>133350</xdr:rowOff>
    </xdr:to>
    <xdr:pic>
      <xdr:nvPicPr>
        <xdr:cNvPr id="35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535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3549</xdr:row>
      <xdr:rowOff>0</xdr:rowOff>
    </xdr:from>
    <xdr:to>
      <xdr:col>1</xdr:col>
      <xdr:colOff>152400</xdr:colOff>
      <xdr:row>3549</xdr:row>
      <xdr:rowOff>133350</xdr:rowOff>
    </xdr:to>
    <xdr:pic>
      <xdr:nvPicPr>
        <xdr:cNvPr id="35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552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3550</xdr:row>
      <xdr:rowOff>0</xdr:rowOff>
    </xdr:from>
    <xdr:to>
      <xdr:col>1</xdr:col>
      <xdr:colOff>152400</xdr:colOff>
      <xdr:row>3550</xdr:row>
      <xdr:rowOff>133350</xdr:rowOff>
    </xdr:to>
    <xdr:pic>
      <xdr:nvPicPr>
        <xdr:cNvPr id="35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569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3551</xdr:row>
      <xdr:rowOff>0</xdr:rowOff>
    </xdr:from>
    <xdr:to>
      <xdr:col>1</xdr:col>
      <xdr:colOff>152400</xdr:colOff>
      <xdr:row>3551</xdr:row>
      <xdr:rowOff>133350</xdr:rowOff>
    </xdr:to>
    <xdr:pic>
      <xdr:nvPicPr>
        <xdr:cNvPr id="35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586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3552</xdr:row>
      <xdr:rowOff>0</xdr:rowOff>
    </xdr:from>
    <xdr:to>
      <xdr:col>1</xdr:col>
      <xdr:colOff>152400</xdr:colOff>
      <xdr:row>3552</xdr:row>
      <xdr:rowOff>133350</xdr:rowOff>
    </xdr:to>
    <xdr:pic>
      <xdr:nvPicPr>
        <xdr:cNvPr id="35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603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3553</xdr:row>
      <xdr:rowOff>0</xdr:rowOff>
    </xdr:from>
    <xdr:to>
      <xdr:col>1</xdr:col>
      <xdr:colOff>152400</xdr:colOff>
      <xdr:row>3553</xdr:row>
      <xdr:rowOff>133350</xdr:rowOff>
    </xdr:to>
    <xdr:pic>
      <xdr:nvPicPr>
        <xdr:cNvPr id="35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620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3554</xdr:row>
      <xdr:rowOff>0</xdr:rowOff>
    </xdr:from>
    <xdr:to>
      <xdr:col>1</xdr:col>
      <xdr:colOff>152400</xdr:colOff>
      <xdr:row>3554</xdr:row>
      <xdr:rowOff>133350</xdr:rowOff>
    </xdr:to>
    <xdr:pic>
      <xdr:nvPicPr>
        <xdr:cNvPr id="35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638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3555</xdr:row>
      <xdr:rowOff>0</xdr:rowOff>
    </xdr:from>
    <xdr:to>
      <xdr:col>1</xdr:col>
      <xdr:colOff>152400</xdr:colOff>
      <xdr:row>3555</xdr:row>
      <xdr:rowOff>133350</xdr:rowOff>
    </xdr:to>
    <xdr:pic>
      <xdr:nvPicPr>
        <xdr:cNvPr id="35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655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3556</xdr:row>
      <xdr:rowOff>0</xdr:rowOff>
    </xdr:from>
    <xdr:to>
      <xdr:col>1</xdr:col>
      <xdr:colOff>152400</xdr:colOff>
      <xdr:row>3556</xdr:row>
      <xdr:rowOff>133350</xdr:rowOff>
    </xdr:to>
    <xdr:pic>
      <xdr:nvPicPr>
        <xdr:cNvPr id="35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672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3557</xdr:row>
      <xdr:rowOff>0</xdr:rowOff>
    </xdr:from>
    <xdr:to>
      <xdr:col>1</xdr:col>
      <xdr:colOff>152400</xdr:colOff>
      <xdr:row>3557</xdr:row>
      <xdr:rowOff>133350</xdr:rowOff>
    </xdr:to>
    <xdr:pic>
      <xdr:nvPicPr>
        <xdr:cNvPr id="35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689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3558</xdr:row>
      <xdr:rowOff>0</xdr:rowOff>
    </xdr:from>
    <xdr:to>
      <xdr:col>1</xdr:col>
      <xdr:colOff>152400</xdr:colOff>
      <xdr:row>3558</xdr:row>
      <xdr:rowOff>133350</xdr:rowOff>
    </xdr:to>
    <xdr:pic>
      <xdr:nvPicPr>
        <xdr:cNvPr id="35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706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3559</xdr:row>
      <xdr:rowOff>0</xdr:rowOff>
    </xdr:from>
    <xdr:to>
      <xdr:col>1</xdr:col>
      <xdr:colOff>152400</xdr:colOff>
      <xdr:row>3559</xdr:row>
      <xdr:rowOff>133350</xdr:rowOff>
    </xdr:to>
    <xdr:pic>
      <xdr:nvPicPr>
        <xdr:cNvPr id="35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723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3560</xdr:row>
      <xdr:rowOff>0</xdr:rowOff>
    </xdr:from>
    <xdr:to>
      <xdr:col>1</xdr:col>
      <xdr:colOff>152400</xdr:colOff>
      <xdr:row>3560</xdr:row>
      <xdr:rowOff>133350</xdr:rowOff>
    </xdr:to>
    <xdr:pic>
      <xdr:nvPicPr>
        <xdr:cNvPr id="35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740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3561</xdr:row>
      <xdr:rowOff>0</xdr:rowOff>
    </xdr:from>
    <xdr:to>
      <xdr:col>1</xdr:col>
      <xdr:colOff>152400</xdr:colOff>
      <xdr:row>3561</xdr:row>
      <xdr:rowOff>133350</xdr:rowOff>
    </xdr:to>
    <xdr:pic>
      <xdr:nvPicPr>
        <xdr:cNvPr id="35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758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3562</xdr:row>
      <xdr:rowOff>0</xdr:rowOff>
    </xdr:from>
    <xdr:to>
      <xdr:col>1</xdr:col>
      <xdr:colOff>152400</xdr:colOff>
      <xdr:row>3562</xdr:row>
      <xdr:rowOff>133350</xdr:rowOff>
    </xdr:to>
    <xdr:pic>
      <xdr:nvPicPr>
        <xdr:cNvPr id="35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775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3563</xdr:row>
      <xdr:rowOff>0</xdr:rowOff>
    </xdr:from>
    <xdr:to>
      <xdr:col>1</xdr:col>
      <xdr:colOff>152400</xdr:colOff>
      <xdr:row>3563</xdr:row>
      <xdr:rowOff>133350</xdr:rowOff>
    </xdr:to>
    <xdr:pic>
      <xdr:nvPicPr>
        <xdr:cNvPr id="35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792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3564</xdr:row>
      <xdr:rowOff>0</xdr:rowOff>
    </xdr:from>
    <xdr:to>
      <xdr:col>1</xdr:col>
      <xdr:colOff>152400</xdr:colOff>
      <xdr:row>3564</xdr:row>
      <xdr:rowOff>133350</xdr:rowOff>
    </xdr:to>
    <xdr:pic>
      <xdr:nvPicPr>
        <xdr:cNvPr id="35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809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3565</xdr:row>
      <xdr:rowOff>0</xdr:rowOff>
    </xdr:from>
    <xdr:to>
      <xdr:col>1</xdr:col>
      <xdr:colOff>152400</xdr:colOff>
      <xdr:row>3565</xdr:row>
      <xdr:rowOff>133350</xdr:rowOff>
    </xdr:to>
    <xdr:pic>
      <xdr:nvPicPr>
        <xdr:cNvPr id="35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826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3566</xdr:row>
      <xdr:rowOff>0</xdr:rowOff>
    </xdr:from>
    <xdr:to>
      <xdr:col>1</xdr:col>
      <xdr:colOff>152400</xdr:colOff>
      <xdr:row>3566</xdr:row>
      <xdr:rowOff>133350</xdr:rowOff>
    </xdr:to>
    <xdr:pic>
      <xdr:nvPicPr>
        <xdr:cNvPr id="35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843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3567</xdr:row>
      <xdr:rowOff>0</xdr:rowOff>
    </xdr:from>
    <xdr:to>
      <xdr:col>1</xdr:col>
      <xdr:colOff>152400</xdr:colOff>
      <xdr:row>3567</xdr:row>
      <xdr:rowOff>133350</xdr:rowOff>
    </xdr:to>
    <xdr:pic>
      <xdr:nvPicPr>
        <xdr:cNvPr id="35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860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3568</xdr:row>
      <xdr:rowOff>0</xdr:rowOff>
    </xdr:from>
    <xdr:to>
      <xdr:col>1</xdr:col>
      <xdr:colOff>152400</xdr:colOff>
      <xdr:row>3568</xdr:row>
      <xdr:rowOff>133350</xdr:rowOff>
    </xdr:to>
    <xdr:pic>
      <xdr:nvPicPr>
        <xdr:cNvPr id="35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878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3569</xdr:row>
      <xdr:rowOff>0</xdr:rowOff>
    </xdr:from>
    <xdr:to>
      <xdr:col>1</xdr:col>
      <xdr:colOff>152400</xdr:colOff>
      <xdr:row>3569</xdr:row>
      <xdr:rowOff>133350</xdr:rowOff>
    </xdr:to>
    <xdr:pic>
      <xdr:nvPicPr>
        <xdr:cNvPr id="35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895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3570</xdr:row>
      <xdr:rowOff>0</xdr:rowOff>
    </xdr:from>
    <xdr:to>
      <xdr:col>1</xdr:col>
      <xdr:colOff>152400</xdr:colOff>
      <xdr:row>3570</xdr:row>
      <xdr:rowOff>133350</xdr:rowOff>
    </xdr:to>
    <xdr:pic>
      <xdr:nvPicPr>
        <xdr:cNvPr id="35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912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3571</xdr:row>
      <xdr:rowOff>0</xdr:rowOff>
    </xdr:from>
    <xdr:to>
      <xdr:col>1</xdr:col>
      <xdr:colOff>152400</xdr:colOff>
      <xdr:row>3571</xdr:row>
      <xdr:rowOff>133350</xdr:rowOff>
    </xdr:to>
    <xdr:pic>
      <xdr:nvPicPr>
        <xdr:cNvPr id="35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929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3572</xdr:row>
      <xdr:rowOff>0</xdr:rowOff>
    </xdr:from>
    <xdr:to>
      <xdr:col>1</xdr:col>
      <xdr:colOff>152400</xdr:colOff>
      <xdr:row>3572</xdr:row>
      <xdr:rowOff>133350</xdr:rowOff>
    </xdr:to>
    <xdr:pic>
      <xdr:nvPicPr>
        <xdr:cNvPr id="35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946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3573</xdr:row>
      <xdr:rowOff>0</xdr:rowOff>
    </xdr:from>
    <xdr:to>
      <xdr:col>1</xdr:col>
      <xdr:colOff>152400</xdr:colOff>
      <xdr:row>3573</xdr:row>
      <xdr:rowOff>133350</xdr:rowOff>
    </xdr:to>
    <xdr:pic>
      <xdr:nvPicPr>
        <xdr:cNvPr id="35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963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3574</xdr:row>
      <xdr:rowOff>0</xdr:rowOff>
    </xdr:from>
    <xdr:to>
      <xdr:col>1</xdr:col>
      <xdr:colOff>152400</xdr:colOff>
      <xdr:row>3574</xdr:row>
      <xdr:rowOff>133350</xdr:rowOff>
    </xdr:to>
    <xdr:pic>
      <xdr:nvPicPr>
        <xdr:cNvPr id="35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980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3575</xdr:row>
      <xdr:rowOff>0</xdr:rowOff>
    </xdr:from>
    <xdr:to>
      <xdr:col>1</xdr:col>
      <xdr:colOff>152400</xdr:colOff>
      <xdr:row>3575</xdr:row>
      <xdr:rowOff>133350</xdr:rowOff>
    </xdr:to>
    <xdr:pic>
      <xdr:nvPicPr>
        <xdr:cNvPr id="35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0998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3576</xdr:row>
      <xdr:rowOff>0</xdr:rowOff>
    </xdr:from>
    <xdr:to>
      <xdr:col>1</xdr:col>
      <xdr:colOff>152400</xdr:colOff>
      <xdr:row>3576</xdr:row>
      <xdr:rowOff>133350</xdr:rowOff>
    </xdr:to>
    <xdr:pic>
      <xdr:nvPicPr>
        <xdr:cNvPr id="35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015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3577</xdr:row>
      <xdr:rowOff>0</xdr:rowOff>
    </xdr:from>
    <xdr:to>
      <xdr:col>1</xdr:col>
      <xdr:colOff>152400</xdr:colOff>
      <xdr:row>3577</xdr:row>
      <xdr:rowOff>133350</xdr:rowOff>
    </xdr:to>
    <xdr:pic>
      <xdr:nvPicPr>
        <xdr:cNvPr id="35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032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3578</xdr:row>
      <xdr:rowOff>0</xdr:rowOff>
    </xdr:from>
    <xdr:to>
      <xdr:col>1</xdr:col>
      <xdr:colOff>152400</xdr:colOff>
      <xdr:row>3578</xdr:row>
      <xdr:rowOff>133350</xdr:rowOff>
    </xdr:to>
    <xdr:pic>
      <xdr:nvPicPr>
        <xdr:cNvPr id="35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049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3579</xdr:row>
      <xdr:rowOff>0</xdr:rowOff>
    </xdr:from>
    <xdr:to>
      <xdr:col>1</xdr:col>
      <xdr:colOff>152400</xdr:colOff>
      <xdr:row>3579</xdr:row>
      <xdr:rowOff>133350</xdr:rowOff>
    </xdr:to>
    <xdr:pic>
      <xdr:nvPicPr>
        <xdr:cNvPr id="35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066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3580</xdr:row>
      <xdr:rowOff>0</xdr:rowOff>
    </xdr:from>
    <xdr:to>
      <xdr:col>1</xdr:col>
      <xdr:colOff>152400</xdr:colOff>
      <xdr:row>3580</xdr:row>
      <xdr:rowOff>133350</xdr:rowOff>
    </xdr:to>
    <xdr:pic>
      <xdr:nvPicPr>
        <xdr:cNvPr id="35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083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3581</xdr:row>
      <xdr:rowOff>0</xdr:rowOff>
    </xdr:from>
    <xdr:to>
      <xdr:col>1</xdr:col>
      <xdr:colOff>152400</xdr:colOff>
      <xdr:row>3581</xdr:row>
      <xdr:rowOff>133350</xdr:rowOff>
    </xdr:to>
    <xdr:pic>
      <xdr:nvPicPr>
        <xdr:cNvPr id="35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100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3582</xdr:row>
      <xdr:rowOff>0</xdr:rowOff>
    </xdr:from>
    <xdr:to>
      <xdr:col>1</xdr:col>
      <xdr:colOff>152400</xdr:colOff>
      <xdr:row>3582</xdr:row>
      <xdr:rowOff>133350</xdr:rowOff>
    </xdr:to>
    <xdr:pic>
      <xdr:nvPicPr>
        <xdr:cNvPr id="35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118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3583</xdr:row>
      <xdr:rowOff>0</xdr:rowOff>
    </xdr:from>
    <xdr:to>
      <xdr:col>1</xdr:col>
      <xdr:colOff>152400</xdr:colOff>
      <xdr:row>3583</xdr:row>
      <xdr:rowOff>133350</xdr:rowOff>
    </xdr:to>
    <xdr:pic>
      <xdr:nvPicPr>
        <xdr:cNvPr id="35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135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3584</xdr:row>
      <xdr:rowOff>0</xdr:rowOff>
    </xdr:from>
    <xdr:to>
      <xdr:col>1</xdr:col>
      <xdr:colOff>152400</xdr:colOff>
      <xdr:row>3584</xdr:row>
      <xdr:rowOff>133350</xdr:rowOff>
    </xdr:to>
    <xdr:pic>
      <xdr:nvPicPr>
        <xdr:cNvPr id="35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152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3585</xdr:row>
      <xdr:rowOff>0</xdr:rowOff>
    </xdr:from>
    <xdr:to>
      <xdr:col>1</xdr:col>
      <xdr:colOff>152400</xdr:colOff>
      <xdr:row>3585</xdr:row>
      <xdr:rowOff>133350</xdr:rowOff>
    </xdr:to>
    <xdr:pic>
      <xdr:nvPicPr>
        <xdr:cNvPr id="35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169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3586</xdr:row>
      <xdr:rowOff>0</xdr:rowOff>
    </xdr:from>
    <xdr:to>
      <xdr:col>1</xdr:col>
      <xdr:colOff>152400</xdr:colOff>
      <xdr:row>3586</xdr:row>
      <xdr:rowOff>133350</xdr:rowOff>
    </xdr:to>
    <xdr:pic>
      <xdr:nvPicPr>
        <xdr:cNvPr id="35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186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3587</xdr:row>
      <xdr:rowOff>0</xdr:rowOff>
    </xdr:from>
    <xdr:to>
      <xdr:col>1</xdr:col>
      <xdr:colOff>152400</xdr:colOff>
      <xdr:row>3587</xdr:row>
      <xdr:rowOff>133350</xdr:rowOff>
    </xdr:to>
    <xdr:pic>
      <xdr:nvPicPr>
        <xdr:cNvPr id="35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203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3588</xdr:row>
      <xdr:rowOff>0</xdr:rowOff>
    </xdr:from>
    <xdr:to>
      <xdr:col>1</xdr:col>
      <xdr:colOff>152400</xdr:colOff>
      <xdr:row>3588</xdr:row>
      <xdr:rowOff>133350</xdr:rowOff>
    </xdr:to>
    <xdr:pic>
      <xdr:nvPicPr>
        <xdr:cNvPr id="35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220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3589</xdr:row>
      <xdr:rowOff>0</xdr:rowOff>
    </xdr:from>
    <xdr:to>
      <xdr:col>1</xdr:col>
      <xdr:colOff>152400</xdr:colOff>
      <xdr:row>3589</xdr:row>
      <xdr:rowOff>133350</xdr:rowOff>
    </xdr:to>
    <xdr:pic>
      <xdr:nvPicPr>
        <xdr:cNvPr id="35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238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3590</xdr:row>
      <xdr:rowOff>0</xdr:rowOff>
    </xdr:from>
    <xdr:to>
      <xdr:col>1</xdr:col>
      <xdr:colOff>152400</xdr:colOff>
      <xdr:row>3590</xdr:row>
      <xdr:rowOff>133350</xdr:rowOff>
    </xdr:to>
    <xdr:pic>
      <xdr:nvPicPr>
        <xdr:cNvPr id="35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255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3591</xdr:row>
      <xdr:rowOff>0</xdr:rowOff>
    </xdr:from>
    <xdr:to>
      <xdr:col>1</xdr:col>
      <xdr:colOff>152400</xdr:colOff>
      <xdr:row>3591</xdr:row>
      <xdr:rowOff>133350</xdr:rowOff>
    </xdr:to>
    <xdr:pic>
      <xdr:nvPicPr>
        <xdr:cNvPr id="35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272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3592</xdr:row>
      <xdr:rowOff>0</xdr:rowOff>
    </xdr:from>
    <xdr:to>
      <xdr:col>1</xdr:col>
      <xdr:colOff>152400</xdr:colOff>
      <xdr:row>3592</xdr:row>
      <xdr:rowOff>133350</xdr:rowOff>
    </xdr:to>
    <xdr:pic>
      <xdr:nvPicPr>
        <xdr:cNvPr id="35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289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3593</xdr:row>
      <xdr:rowOff>0</xdr:rowOff>
    </xdr:from>
    <xdr:to>
      <xdr:col>1</xdr:col>
      <xdr:colOff>152400</xdr:colOff>
      <xdr:row>3593</xdr:row>
      <xdr:rowOff>133350</xdr:rowOff>
    </xdr:to>
    <xdr:pic>
      <xdr:nvPicPr>
        <xdr:cNvPr id="35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306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3594</xdr:row>
      <xdr:rowOff>0</xdr:rowOff>
    </xdr:from>
    <xdr:to>
      <xdr:col>1</xdr:col>
      <xdr:colOff>152400</xdr:colOff>
      <xdr:row>3594</xdr:row>
      <xdr:rowOff>133350</xdr:rowOff>
    </xdr:to>
    <xdr:pic>
      <xdr:nvPicPr>
        <xdr:cNvPr id="35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323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3595</xdr:row>
      <xdr:rowOff>0</xdr:rowOff>
    </xdr:from>
    <xdr:to>
      <xdr:col>1</xdr:col>
      <xdr:colOff>152400</xdr:colOff>
      <xdr:row>3595</xdr:row>
      <xdr:rowOff>133350</xdr:rowOff>
    </xdr:to>
    <xdr:pic>
      <xdr:nvPicPr>
        <xdr:cNvPr id="35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341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3596</xdr:row>
      <xdr:rowOff>0</xdr:rowOff>
    </xdr:from>
    <xdr:to>
      <xdr:col>1</xdr:col>
      <xdr:colOff>152400</xdr:colOff>
      <xdr:row>3596</xdr:row>
      <xdr:rowOff>133350</xdr:rowOff>
    </xdr:to>
    <xdr:pic>
      <xdr:nvPicPr>
        <xdr:cNvPr id="35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358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3597</xdr:row>
      <xdr:rowOff>0</xdr:rowOff>
    </xdr:from>
    <xdr:to>
      <xdr:col>1</xdr:col>
      <xdr:colOff>152400</xdr:colOff>
      <xdr:row>3597</xdr:row>
      <xdr:rowOff>133350</xdr:rowOff>
    </xdr:to>
    <xdr:pic>
      <xdr:nvPicPr>
        <xdr:cNvPr id="35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375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3598</xdr:row>
      <xdr:rowOff>0</xdr:rowOff>
    </xdr:from>
    <xdr:to>
      <xdr:col>1</xdr:col>
      <xdr:colOff>152400</xdr:colOff>
      <xdr:row>3598</xdr:row>
      <xdr:rowOff>133350</xdr:rowOff>
    </xdr:to>
    <xdr:pic>
      <xdr:nvPicPr>
        <xdr:cNvPr id="35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392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3599</xdr:row>
      <xdr:rowOff>0</xdr:rowOff>
    </xdr:from>
    <xdr:to>
      <xdr:col>1</xdr:col>
      <xdr:colOff>152400</xdr:colOff>
      <xdr:row>3599</xdr:row>
      <xdr:rowOff>133350</xdr:rowOff>
    </xdr:to>
    <xdr:pic>
      <xdr:nvPicPr>
        <xdr:cNvPr id="36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409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3600</xdr:row>
      <xdr:rowOff>0</xdr:rowOff>
    </xdr:from>
    <xdr:to>
      <xdr:col>1</xdr:col>
      <xdr:colOff>152400</xdr:colOff>
      <xdr:row>3600</xdr:row>
      <xdr:rowOff>133350</xdr:rowOff>
    </xdr:to>
    <xdr:pic>
      <xdr:nvPicPr>
        <xdr:cNvPr id="36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426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3601</xdr:row>
      <xdr:rowOff>0</xdr:rowOff>
    </xdr:from>
    <xdr:to>
      <xdr:col>1</xdr:col>
      <xdr:colOff>152400</xdr:colOff>
      <xdr:row>3601</xdr:row>
      <xdr:rowOff>133350</xdr:rowOff>
    </xdr:to>
    <xdr:pic>
      <xdr:nvPicPr>
        <xdr:cNvPr id="36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443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3602</xdr:row>
      <xdr:rowOff>0</xdr:rowOff>
    </xdr:from>
    <xdr:to>
      <xdr:col>1</xdr:col>
      <xdr:colOff>152400</xdr:colOff>
      <xdr:row>3602</xdr:row>
      <xdr:rowOff>133350</xdr:rowOff>
    </xdr:to>
    <xdr:pic>
      <xdr:nvPicPr>
        <xdr:cNvPr id="36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461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3603</xdr:row>
      <xdr:rowOff>0</xdr:rowOff>
    </xdr:from>
    <xdr:to>
      <xdr:col>1</xdr:col>
      <xdr:colOff>152400</xdr:colOff>
      <xdr:row>3603</xdr:row>
      <xdr:rowOff>133350</xdr:rowOff>
    </xdr:to>
    <xdr:pic>
      <xdr:nvPicPr>
        <xdr:cNvPr id="36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478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3604</xdr:row>
      <xdr:rowOff>0</xdr:rowOff>
    </xdr:from>
    <xdr:to>
      <xdr:col>1</xdr:col>
      <xdr:colOff>152400</xdr:colOff>
      <xdr:row>3604</xdr:row>
      <xdr:rowOff>133350</xdr:rowOff>
    </xdr:to>
    <xdr:pic>
      <xdr:nvPicPr>
        <xdr:cNvPr id="36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495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152400</xdr:colOff>
      <xdr:row>3605</xdr:row>
      <xdr:rowOff>133350</xdr:rowOff>
    </xdr:to>
    <xdr:pic>
      <xdr:nvPicPr>
        <xdr:cNvPr id="36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512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3606</xdr:row>
      <xdr:rowOff>0</xdr:rowOff>
    </xdr:from>
    <xdr:to>
      <xdr:col>1</xdr:col>
      <xdr:colOff>152400</xdr:colOff>
      <xdr:row>3606</xdr:row>
      <xdr:rowOff>133350</xdr:rowOff>
    </xdr:to>
    <xdr:pic>
      <xdr:nvPicPr>
        <xdr:cNvPr id="36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529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3607</xdr:row>
      <xdr:rowOff>0</xdr:rowOff>
    </xdr:from>
    <xdr:to>
      <xdr:col>1</xdr:col>
      <xdr:colOff>152400</xdr:colOff>
      <xdr:row>3607</xdr:row>
      <xdr:rowOff>133350</xdr:rowOff>
    </xdr:to>
    <xdr:pic>
      <xdr:nvPicPr>
        <xdr:cNvPr id="36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546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3608</xdr:row>
      <xdr:rowOff>0</xdr:rowOff>
    </xdr:from>
    <xdr:to>
      <xdr:col>1</xdr:col>
      <xdr:colOff>152400</xdr:colOff>
      <xdr:row>3608</xdr:row>
      <xdr:rowOff>133350</xdr:rowOff>
    </xdr:to>
    <xdr:pic>
      <xdr:nvPicPr>
        <xdr:cNvPr id="36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563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3609</xdr:row>
      <xdr:rowOff>0</xdr:rowOff>
    </xdr:from>
    <xdr:to>
      <xdr:col>1</xdr:col>
      <xdr:colOff>152400</xdr:colOff>
      <xdr:row>3609</xdr:row>
      <xdr:rowOff>133350</xdr:rowOff>
    </xdr:to>
    <xdr:pic>
      <xdr:nvPicPr>
        <xdr:cNvPr id="36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581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3610</xdr:row>
      <xdr:rowOff>0</xdr:rowOff>
    </xdr:from>
    <xdr:to>
      <xdr:col>1</xdr:col>
      <xdr:colOff>152400</xdr:colOff>
      <xdr:row>3610</xdr:row>
      <xdr:rowOff>133350</xdr:rowOff>
    </xdr:to>
    <xdr:pic>
      <xdr:nvPicPr>
        <xdr:cNvPr id="36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598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3611</xdr:row>
      <xdr:rowOff>0</xdr:rowOff>
    </xdr:from>
    <xdr:to>
      <xdr:col>1</xdr:col>
      <xdr:colOff>152400</xdr:colOff>
      <xdr:row>3611</xdr:row>
      <xdr:rowOff>133350</xdr:rowOff>
    </xdr:to>
    <xdr:pic>
      <xdr:nvPicPr>
        <xdr:cNvPr id="36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615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3612</xdr:row>
      <xdr:rowOff>0</xdr:rowOff>
    </xdr:from>
    <xdr:to>
      <xdr:col>1</xdr:col>
      <xdr:colOff>152400</xdr:colOff>
      <xdr:row>3612</xdr:row>
      <xdr:rowOff>133350</xdr:rowOff>
    </xdr:to>
    <xdr:pic>
      <xdr:nvPicPr>
        <xdr:cNvPr id="36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632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3613</xdr:row>
      <xdr:rowOff>0</xdr:rowOff>
    </xdr:from>
    <xdr:to>
      <xdr:col>1</xdr:col>
      <xdr:colOff>152400</xdr:colOff>
      <xdr:row>3613</xdr:row>
      <xdr:rowOff>133350</xdr:rowOff>
    </xdr:to>
    <xdr:pic>
      <xdr:nvPicPr>
        <xdr:cNvPr id="36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649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3614</xdr:row>
      <xdr:rowOff>0</xdr:rowOff>
    </xdr:from>
    <xdr:to>
      <xdr:col>1</xdr:col>
      <xdr:colOff>152400</xdr:colOff>
      <xdr:row>3614</xdr:row>
      <xdr:rowOff>133350</xdr:rowOff>
    </xdr:to>
    <xdr:pic>
      <xdr:nvPicPr>
        <xdr:cNvPr id="36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666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3615</xdr:row>
      <xdr:rowOff>0</xdr:rowOff>
    </xdr:from>
    <xdr:to>
      <xdr:col>1</xdr:col>
      <xdr:colOff>152400</xdr:colOff>
      <xdr:row>3615</xdr:row>
      <xdr:rowOff>133350</xdr:rowOff>
    </xdr:to>
    <xdr:pic>
      <xdr:nvPicPr>
        <xdr:cNvPr id="36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683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3616</xdr:row>
      <xdr:rowOff>0</xdr:rowOff>
    </xdr:from>
    <xdr:to>
      <xdr:col>1</xdr:col>
      <xdr:colOff>152400</xdr:colOff>
      <xdr:row>3616</xdr:row>
      <xdr:rowOff>133350</xdr:rowOff>
    </xdr:to>
    <xdr:pic>
      <xdr:nvPicPr>
        <xdr:cNvPr id="36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701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3617</xdr:row>
      <xdr:rowOff>0</xdr:rowOff>
    </xdr:from>
    <xdr:to>
      <xdr:col>1</xdr:col>
      <xdr:colOff>152400</xdr:colOff>
      <xdr:row>3617</xdr:row>
      <xdr:rowOff>133350</xdr:rowOff>
    </xdr:to>
    <xdr:pic>
      <xdr:nvPicPr>
        <xdr:cNvPr id="36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718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3618</xdr:row>
      <xdr:rowOff>0</xdr:rowOff>
    </xdr:from>
    <xdr:to>
      <xdr:col>1</xdr:col>
      <xdr:colOff>152400</xdr:colOff>
      <xdr:row>3618</xdr:row>
      <xdr:rowOff>133350</xdr:rowOff>
    </xdr:to>
    <xdr:pic>
      <xdr:nvPicPr>
        <xdr:cNvPr id="36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735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3619</xdr:row>
      <xdr:rowOff>0</xdr:rowOff>
    </xdr:from>
    <xdr:to>
      <xdr:col>1</xdr:col>
      <xdr:colOff>152400</xdr:colOff>
      <xdr:row>3619</xdr:row>
      <xdr:rowOff>133350</xdr:rowOff>
    </xdr:to>
    <xdr:pic>
      <xdr:nvPicPr>
        <xdr:cNvPr id="36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752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3620</xdr:row>
      <xdr:rowOff>0</xdr:rowOff>
    </xdr:from>
    <xdr:to>
      <xdr:col>1</xdr:col>
      <xdr:colOff>152400</xdr:colOff>
      <xdr:row>3620</xdr:row>
      <xdr:rowOff>133350</xdr:rowOff>
    </xdr:to>
    <xdr:pic>
      <xdr:nvPicPr>
        <xdr:cNvPr id="36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769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3621</xdr:row>
      <xdr:rowOff>0</xdr:rowOff>
    </xdr:from>
    <xdr:to>
      <xdr:col>1</xdr:col>
      <xdr:colOff>152400</xdr:colOff>
      <xdr:row>3621</xdr:row>
      <xdr:rowOff>133350</xdr:rowOff>
    </xdr:to>
    <xdr:pic>
      <xdr:nvPicPr>
        <xdr:cNvPr id="36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786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3622</xdr:row>
      <xdr:rowOff>0</xdr:rowOff>
    </xdr:from>
    <xdr:to>
      <xdr:col>1</xdr:col>
      <xdr:colOff>152400</xdr:colOff>
      <xdr:row>3622</xdr:row>
      <xdr:rowOff>133350</xdr:rowOff>
    </xdr:to>
    <xdr:pic>
      <xdr:nvPicPr>
        <xdr:cNvPr id="36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803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3623</xdr:row>
      <xdr:rowOff>0</xdr:rowOff>
    </xdr:from>
    <xdr:to>
      <xdr:col>1</xdr:col>
      <xdr:colOff>152400</xdr:colOff>
      <xdr:row>3623</xdr:row>
      <xdr:rowOff>133350</xdr:rowOff>
    </xdr:to>
    <xdr:pic>
      <xdr:nvPicPr>
        <xdr:cNvPr id="36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821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3624</xdr:row>
      <xdr:rowOff>0</xdr:rowOff>
    </xdr:from>
    <xdr:to>
      <xdr:col>1</xdr:col>
      <xdr:colOff>152400</xdr:colOff>
      <xdr:row>3624</xdr:row>
      <xdr:rowOff>133350</xdr:rowOff>
    </xdr:to>
    <xdr:pic>
      <xdr:nvPicPr>
        <xdr:cNvPr id="36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838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3625</xdr:row>
      <xdr:rowOff>0</xdr:rowOff>
    </xdr:from>
    <xdr:to>
      <xdr:col>1</xdr:col>
      <xdr:colOff>152400</xdr:colOff>
      <xdr:row>3625</xdr:row>
      <xdr:rowOff>133350</xdr:rowOff>
    </xdr:to>
    <xdr:pic>
      <xdr:nvPicPr>
        <xdr:cNvPr id="36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855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3626</xdr:row>
      <xdr:rowOff>0</xdr:rowOff>
    </xdr:from>
    <xdr:to>
      <xdr:col>1</xdr:col>
      <xdr:colOff>152400</xdr:colOff>
      <xdr:row>3626</xdr:row>
      <xdr:rowOff>133350</xdr:rowOff>
    </xdr:to>
    <xdr:pic>
      <xdr:nvPicPr>
        <xdr:cNvPr id="36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872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3627</xdr:row>
      <xdr:rowOff>0</xdr:rowOff>
    </xdr:from>
    <xdr:to>
      <xdr:col>1</xdr:col>
      <xdr:colOff>152400</xdr:colOff>
      <xdr:row>3627</xdr:row>
      <xdr:rowOff>133350</xdr:rowOff>
    </xdr:to>
    <xdr:pic>
      <xdr:nvPicPr>
        <xdr:cNvPr id="36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889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3628</xdr:row>
      <xdr:rowOff>0</xdr:rowOff>
    </xdr:from>
    <xdr:to>
      <xdr:col>1</xdr:col>
      <xdr:colOff>152400</xdr:colOff>
      <xdr:row>3628</xdr:row>
      <xdr:rowOff>133350</xdr:rowOff>
    </xdr:to>
    <xdr:pic>
      <xdr:nvPicPr>
        <xdr:cNvPr id="36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906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3629</xdr:row>
      <xdr:rowOff>0</xdr:rowOff>
    </xdr:from>
    <xdr:to>
      <xdr:col>1</xdr:col>
      <xdr:colOff>152400</xdr:colOff>
      <xdr:row>3629</xdr:row>
      <xdr:rowOff>133350</xdr:rowOff>
    </xdr:to>
    <xdr:pic>
      <xdr:nvPicPr>
        <xdr:cNvPr id="36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923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3630</xdr:row>
      <xdr:rowOff>0</xdr:rowOff>
    </xdr:from>
    <xdr:to>
      <xdr:col>1</xdr:col>
      <xdr:colOff>152400</xdr:colOff>
      <xdr:row>3630</xdr:row>
      <xdr:rowOff>133350</xdr:rowOff>
    </xdr:to>
    <xdr:pic>
      <xdr:nvPicPr>
        <xdr:cNvPr id="36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941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3631</xdr:row>
      <xdr:rowOff>0</xdr:rowOff>
    </xdr:from>
    <xdr:to>
      <xdr:col>1</xdr:col>
      <xdr:colOff>152400</xdr:colOff>
      <xdr:row>3631</xdr:row>
      <xdr:rowOff>133350</xdr:rowOff>
    </xdr:to>
    <xdr:pic>
      <xdr:nvPicPr>
        <xdr:cNvPr id="36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958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3632</xdr:row>
      <xdr:rowOff>0</xdr:rowOff>
    </xdr:from>
    <xdr:to>
      <xdr:col>1</xdr:col>
      <xdr:colOff>152400</xdr:colOff>
      <xdr:row>3632</xdr:row>
      <xdr:rowOff>133350</xdr:rowOff>
    </xdr:to>
    <xdr:pic>
      <xdr:nvPicPr>
        <xdr:cNvPr id="36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975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3633</xdr:row>
      <xdr:rowOff>0</xdr:rowOff>
    </xdr:from>
    <xdr:to>
      <xdr:col>1</xdr:col>
      <xdr:colOff>152400</xdr:colOff>
      <xdr:row>3633</xdr:row>
      <xdr:rowOff>133350</xdr:rowOff>
    </xdr:to>
    <xdr:pic>
      <xdr:nvPicPr>
        <xdr:cNvPr id="36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1992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3634</xdr:row>
      <xdr:rowOff>0</xdr:rowOff>
    </xdr:from>
    <xdr:to>
      <xdr:col>1</xdr:col>
      <xdr:colOff>152400</xdr:colOff>
      <xdr:row>3634</xdr:row>
      <xdr:rowOff>133350</xdr:rowOff>
    </xdr:to>
    <xdr:pic>
      <xdr:nvPicPr>
        <xdr:cNvPr id="36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009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3635</xdr:row>
      <xdr:rowOff>0</xdr:rowOff>
    </xdr:from>
    <xdr:to>
      <xdr:col>1</xdr:col>
      <xdr:colOff>152400</xdr:colOff>
      <xdr:row>3635</xdr:row>
      <xdr:rowOff>133350</xdr:rowOff>
    </xdr:to>
    <xdr:pic>
      <xdr:nvPicPr>
        <xdr:cNvPr id="36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026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3636</xdr:row>
      <xdr:rowOff>0</xdr:rowOff>
    </xdr:from>
    <xdr:to>
      <xdr:col>1</xdr:col>
      <xdr:colOff>152400</xdr:colOff>
      <xdr:row>3636</xdr:row>
      <xdr:rowOff>133350</xdr:rowOff>
    </xdr:to>
    <xdr:pic>
      <xdr:nvPicPr>
        <xdr:cNvPr id="36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043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3637</xdr:row>
      <xdr:rowOff>0</xdr:rowOff>
    </xdr:from>
    <xdr:to>
      <xdr:col>1</xdr:col>
      <xdr:colOff>152400</xdr:colOff>
      <xdr:row>3637</xdr:row>
      <xdr:rowOff>133350</xdr:rowOff>
    </xdr:to>
    <xdr:pic>
      <xdr:nvPicPr>
        <xdr:cNvPr id="36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061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3638</xdr:row>
      <xdr:rowOff>0</xdr:rowOff>
    </xdr:from>
    <xdr:to>
      <xdr:col>1</xdr:col>
      <xdr:colOff>152400</xdr:colOff>
      <xdr:row>3638</xdr:row>
      <xdr:rowOff>133350</xdr:rowOff>
    </xdr:to>
    <xdr:pic>
      <xdr:nvPicPr>
        <xdr:cNvPr id="36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078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3639</xdr:row>
      <xdr:rowOff>0</xdr:rowOff>
    </xdr:from>
    <xdr:to>
      <xdr:col>1</xdr:col>
      <xdr:colOff>152400</xdr:colOff>
      <xdr:row>3639</xdr:row>
      <xdr:rowOff>133350</xdr:rowOff>
    </xdr:to>
    <xdr:pic>
      <xdr:nvPicPr>
        <xdr:cNvPr id="36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095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3640</xdr:row>
      <xdr:rowOff>0</xdr:rowOff>
    </xdr:from>
    <xdr:to>
      <xdr:col>1</xdr:col>
      <xdr:colOff>152400</xdr:colOff>
      <xdr:row>3640</xdr:row>
      <xdr:rowOff>133350</xdr:rowOff>
    </xdr:to>
    <xdr:pic>
      <xdr:nvPicPr>
        <xdr:cNvPr id="36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112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3641</xdr:row>
      <xdr:rowOff>0</xdr:rowOff>
    </xdr:from>
    <xdr:to>
      <xdr:col>1</xdr:col>
      <xdr:colOff>152400</xdr:colOff>
      <xdr:row>3641</xdr:row>
      <xdr:rowOff>133350</xdr:rowOff>
    </xdr:to>
    <xdr:pic>
      <xdr:nvPicPr>
        <xdr:cNvPr id="36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129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3642</xdr:row>
      <xdr:rowOff>0</xdr:rowOff>
    </xdr:from>
    <xdr:to>
      <xdr:col>1</xdr:col>
      <xdr:colOff>152400</xdr:colOff>
      <xdr:row>3642</xdr:row>
      <xdr:rowOff>133350</xdr:rowOff>
    </xdr:to>
    <xdr:pic>
      <xdr:nvPicPr>
        <xdr:cNvPr id="36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146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3643</xdr:row>
      <xdr:rowOff>0</xdr:rowOff>
    </xdr:from>
    <xdr:to>
      <xdr:col>1</xdr:col>
      <xdr:colOff>152400</xdr:colOff>
      <xdr:row>3643</xdr:row>
      <xdr:rowOff>133350</xdr:rowOff>
    </xdr:to>
    <xdr:pic>
      <xdr:nvPicPr>
        <xdr:cNvPr id="36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163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3644</xdr:row>
      <xdr:rowOff>0</xdr:rowOff>
    </xdr:from>
    <xdr:to>
      <xdr:col>1</xdr:col>
      <xdr:colOff>152400</xdr:colOff>
      <xdr:row>3644</xdr:row>
      <xdr:rowOff>133350</xdr:rowOff>
    </xdr:to>
    <xdr:pic>
      <xdr:nvPicPr>
        <xdr:cNvPr id="36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181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3645</xdr:row>
      <xdr:rowOff>0</xdr:rowOff>
    </xdr:from>
    <xdr:to>
      <xdr:col>1</xdr:col>
      <xdr:colOff>152400</xdr:colOff>
      <xdr:row>3645</xdr:row>
      <xdr:rowOff>133350</xdr:rowOff>
    </xdr:to>
    <xdr:pic>
      <xdr:nvPicPr>
        <xdr:cNvPr id="36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198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3646</xdr:row>
      <xdr:rowOff>0</xdr:rowOff>
    </xdr:from>
    <xdr:to>
      <xdr:col>1</xdr:col>
      <xdr:colOff>152400</xdr:colOff>
      <xdr:row>3646</xdr:row>
      <xdr:rowOff>133350</xdr:rowOff>
    </xdr:to>
    <xdr:pic>
      <xdr:nvPicPr>
        <xdr:cNvPr id="36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215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3647</xdr:row>
      <xdr:rowOff>0</xdr:rowOff>
    </xdr:from>
    <xdr:to>
      <xdr:col>1</xdr:col>
      <xdr:colOff>152400</xdr:colOff>
      <xdr:row>3647</xdr:row>
      <xdr:rowOff>133350</xdr:rowOff>
    </xdr:to>
    <xdr:pic>
      <xdr:nvPicPr>
        <xdr:cNvPr id="36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232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3648</xdr:row>
      <xdr:rowOff>0</xdr:rowOff>
    </xdr:from>
    <xdr:to>
      <xdr:col>1</xdr:col>
      <xdr:colOff>152400</xdr:colOff>
      <xdr:row>3648</xdr:row>
      <xdr:rowOff>133350</xdr:rowOff>
    </xdr:to>
    <xdr:pic>
      <xdr:nvPicPr>
        <xdr:cNvPr id="36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249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3649</xdr:row>
      <xdr:rowOff>0</xdr:rowOff>
    </xdr:from>
    <xdr:to>
      <xdr:col>1</xdr:col>
      <xdr:colOff>152400</xdr:colOff>
      <xdr:row>3649</xdr:row>
      <xdr:rowOff>133350</xdr:rowOff>
    </xdr:to>
    <xdr:pic>
      <xdr:nvPicPr>
        <xdr:cNvPr id="36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266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3650</xdr:row>
      <xdr:rowOff>0</xdr:rowOff>
    </xdr:from>
    <xdr:to>
      <xdr:col>1</xdr:col>
      <xdr:colOff>152400</xdr:colOff>
      <xdr:row>3650</xdr:row>
      <xdr:rowOff>133350</xdr:rowOff>
    </xdr:to>
    <xdr:pic>
      <xdr:nvPicPr>
        <xdr:cNvPr id="36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283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3651</xdr:row>
      <xdr:rowOff>0</xdr:rowOff>
    </xdr:from>
    <xdr:to>
      <xdr:col>1</xdr:col>
      <xdr:colOff>152400</xdr:colOff>
      <xdr:row>3651</xdr:row>
      <xdr:rowOff>133350</xdr:rowOff>
    </xdr:to>
    <xdr:pic>
      <xdr:nvPicPr>
        <xdr:cNvPr id="36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301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3652</xdr:row>
      <xdr:rowOff>0</xdr:rowOff>
    </xdr:from>
    <xdr:to>
      <xdr:col>1</xdr:col>
      <xdr:colOff>152400</xdr:colOff>
      <xdr:row>3652</xdr:row>
      <xdr:rowOff>133350</xdr:rowOff>
    </xdr:to>
    <xdr:pic>
      <xdr:nvPicPr>
        <xdr:cNvPr id="36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318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3653</xdr:row>
      <xdr:rowOff>0</xdr:rowOff>
    </xdr:from>
    <xdr:to>
      <xdr:col>1</xdr:col>
      <xdr:colOff>152400</xdr:colOff>
      <xdr:row>3653</xdr:row>
      <xdr:rowOff>133350</xdr:rowOff>
    </xdr:to>
    <xdr:pic>
      <xdr:nvPicPr>
        <xdr:cNvPr id="36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335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3654</xdr:row>
      <xdr:rowOff>0</xdr:rowOff>
    </xdr:from>
    <xdr:to>
      <xdr:col>1</xdr:col>
      <xdr:colOff>152400</xdr:colOff>
      <xdr:row>3654</xdr:row>
      <xdr:rowOff>133350</xdr:rowOff>
    </xdr:to>
    <xdr:pic>
      <xdr:nvPicPr>
        <xdr:cNvPr id="36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352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3655</xdr:row>
      <xdr:rowOff>0</xdr:rowOff>
    </xdr:from>
    <xdr:to>
      <xdr:col>1</xdr:col>
      <xdr:colOff>152400</xdr:colOff>
      <xdr:row>3655</xdr:row>
      <xdr:rowOff>133350</xdr:rowOff>
    </xdr:to>
    <xdr:pic>
      <xdr:nvPicPr>
        <xdr:cNvPr id="36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369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3656</xdr:row>
      <xdr:rowOff>0</xdr:rowOff>
    </xdr:from>
    <xdr:to>
      <xdr:col>1</xdr:col>
      <xdr:colOff>152400</xdr:colOff>
      <xdr:row>3656</xdr:row>
      <xdr:rowOff>133350</xdr:rowOff>
    </xdr:to>
    <xdr:pic>
      <xdr:nvPicPr>
        <xdr:cNvPr id="36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386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3657</xdr:row>
      <xdr:rowOff>0</xdr:rowOff>
    </xdr:from>
    <xdr:to>
      <xdr:col>1</xdr:col>
      <xdr:colOff>152400</xdr:colOff>
      <xdr:row>3657</xdr:row>
      <xdr:rowOff>133350</xdr:rowOff>
    </xdr:to>
    <xdr:pic>
      <xdr:nvPicPr>
        <xdr:cNvPr id="36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403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3658</xdr:row>
      <xdr:rowOff>0</xdr:rowOff>
    </xdr:from>
    <xdr:to>
      <xdr:col>1</xdr:col>
      <xdr:colOff>152400</xdr:colOff>
      <xdr:row>3658</xdr:row>
      <xdr:rowOff>133350</xdr:rowOff>
    </xdr:to>
    <xdr:pic>
      <xdr:nvPicPr>
        <xdr:cNvPr id="36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421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3659</xdr:row>
      <xdr:rowOff>0</xdr:rowOff>
    </xdr:from>
    <xdr:to>
      <xdr:col>1</xdr:col>
      <xdr:colOff>152400</xdr:colOff>
      <xdr:row>3659</xdr:row>
      <xdr:rowOff>133350</xdr:rowOff>
    </xdr:to>
    <xdr:pic>
      <xdr:nvPicPr>
        <xdr:cNvPr id="36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438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3660</xdr:row>
      <xdr:rowOff>0</xdr:rowOff>
    </xdr:from>
    <xdr:to>
      <xdr:col>1</xdr:col>
      <xdr:colOff>152400</xdr:colOff>
      <xdr:row>3660</xdr:row>
      <xdr:rowOff>133350</xdr:rowOff>
    </xdr:to>
    <xdr:pic>
      <xdr:nvPicPr>
        <xdr:cNvPr id="36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455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3661</xdr:row>
      <xdr:rowOff>0</xdr:rowOff>
    </xdr:from>
    <xdr:to>
      <xdr:col>1</xdr:col>
      <xdr:colOff>152400</xdr:colOff>
      <xdr:row>3661</xdr:row>
      <xdr:rowOff>133350</xdr:rowOff>
    </xdr:to>
    <xdr:pic>
      <xdr:nvPicPr>
        <xdr:cNvPr id="36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472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3662</xdr:row>
      <xdr:rowOff>0</xdr:rowOff>
    </xdr:from>
    <xdr:to>
      <xdr:col>1</xdr:col>
      <xdr:colOff>152400</xdr:colOff>
      <xdr:row>3662</xdr:row>
      <xdr:rowOff>133350</xdr:rowOff>
    </xdr:to>
    <xdr:pic>
      <xdr:nvPicPr>
        <xdr:cNvPr id="36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489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3663</xdr:row>
      <xdr:rowOff>0</xdr:rowOff>
    </xdr:from>
    <xdr:to>
      <xdr:col>1</xdr:col>
      <xdr:colOff>152400</xdr:colOff>
      <xdr:row>3663</xdr:row>
      <xdr:rowOff>133350</xdr:rowOff>
    </xdr:to>
    <xdr:pic>
      <xdr:nvPicPr>
        <xdr:cNvPr id="36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506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3664</xdr:row>
      <xdr:rowOff>0</xdr:rowOff>
    </xdr:from>
    <xdr:to>
      <xdr:col>1</xdr:col>
      <xdr:colOff>152400</xdr:colOff>
      <xdr:row>3664</xdr:row>
      <xdr:rowOff>133350</xdr:rowOff>
    </xdr:to>
    <xdr:pic>
      <xdr:nvPicPr>
        <xdr:cNvPr id="36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524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3665</xdr:row>
      <xdr:rowOff>0</xdr:rowOff>
    </xdr:from>
    <xdr:to>
      <xdr:col>1</xdr:col>
      <xdr:colOff>152400</xdr:colOff>
      <xdr:row>3665</xdr:row>
      <xdr:rowOff>133350</xdr:rowOff>
    </xdr:to>
    <xdr:pic>
      <xdr:nvPicPr>
        <xdr:cNvPr id="36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541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3666</xdr:row>
      <xdr:rowOff>0</xdr:rowOff>
    </xdr:from>
    <xdr:to>
      <xdr:col>1</xdr:col>
      <xdr:colOff>152400</xdr:colOff>
      <xdr:row>3666</xdr:row>
      <xdr:rowOff>133350</xdr:rowOff>
    </xdr:to>
    <xdr:pic>
      <xdr:nvPicPr>
        <xdr:cNvPr id="36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558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3667</xdr:row>
      <xdr:rowOff>0</xdr:rowOff>
    </xdr:from>
    <xdr:to>
      <xdr:col>1</xdr:col>
      <xdr:colOff>152400</xdr:colOff>
      <xdr:row>3667</xdr:row>
      <xdr:rowOff>133350</xdr:rowOff>
    </xdr:to>
    <xdr:pic>
      <xdr:nvPicPr>
        <xdr:cNvPr id="36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575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3668</xdr:row>
      <xdr:rowOff>0</xdr:rowOff>
    </xdr:from>
    <xdr:to>
      <xdr:col>1</xdr:col>
      <xdr:colOff>152400</xdr:colOff>
      <xdr:row>3668</xdr:row>
      <xdr:rowOff>133350</xdr:rowOff>
    </xdr:to>
    <xdr:pic>
      <xdr:nvPicPr>
        <xdr:cNvPr id="36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592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3669</xdr:row>
      <xdr:rowOff>0</xdr:rowOff>
    </xdr:from>
    <xdr:to>
      <xdr:col>1</xdr:col>
      <xdr:colOff>152400</xdr:colOff>
      <xdr:row>3669</xdr:row>
      <xdr:rowOff>133350</xdr:rowOff>
    </xdr:to>
    <xdr:pic>
      <xdr:nvPicPr>
        <xdr:cNvPr id="36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609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3670</xdr:row>
      <xdr:rowOff>0</xdr:rowOff>
    </xdr:from>
    <xdr:to>
      <xdr:col>1</xdr:col>
      <xdr:colOff>152400</xdr:colOff>
      <xdr:row>3670</xdr:row>
      <xdr:rowOff>133350</xdr:rowOff>
    </xdr:to>
    <xdr:pic>
      <xdr:nvPicPr>
        <xdr:cNvPr id="36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626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3671</xdr:row>
      <xdr:rowOff>0</xdr:rowOff>
    </xdr:from>
    <xdr:to>
      <xdr:col>1</xdr:col>
      <xdr:colOff>152400</xdr:colOff>
      <xdr:row>3671</xdr:row>
      <xdr:rowOff>133350</xdr:rowOff>
    </xdr:to>
    <xdr:pic>
      <xdr:nvPicPr>
        <xdr:cNvPr id="36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644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3672</xdr:row>
      <xdr:rowOff>0</xdr:rowOff>
    </xdr:from>
    <xdr:to>
      <xdr:col>1</xdr:col>
      <xdr:colOff>152400</xdr:colOff>
      <xdr:row>3672</xdr:row>
      <xdr:rowOff>133350</xdr:rowOff>
    </xdr:to>
    <xdr:pic>
      <xdr:nvPicPr>
        <xdr:cNvPr id="36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661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3673</xdr:row>
      <xdr:rowOff>0</xdr:rowOff>
    </xdr:from>
    <xdr:to>
      <xdr:col>1</xdr:col>
      <xdr:colOff>152400</xdr:colOff>
      <xdr:row>3673</xdr:row>
      <xdr:rowOff>133350</xdr:rowOff>
    </xdr:to>
    <xdr:pic>
      <xdr:nvPicPr>
        <xdr:cNvPr id="36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678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3674</xdr:row>
      <xdr:rowOff>0</xdr:rowOff>
    </xdr:from>
    <xdr:to>
      <xdr:col>1</xdr:col>
      <xdr:colOff>152400</xdr:colOff>
      <xdr:row>3674</xdr:row>
      <xdr:rowOff>133350</xdr:rowOff>
    </xdr:to>
    <xdr:pic>
      <xdr:nvPicPr>
        <xdr:cNvPr id="36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695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3675</xdr:row>
      <xdr:rowOff>0</xdr:rowOff>
    </xdr:from>
    <xdr:to>
      <xdr:col>1</xdr:col>
      <xdr:colOff>152400</xdr:colOff>
      <xdr:row>3675</xdr:row>
      <xdr:rowOff>133350</xdr:rowOff>
    </xdr:to>
    <xdr:pic>
      <xdr:nvPicPr>
        <xdr:cNvPr id="36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712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3676</xdr:row>
      <xdr:rowOff>0</xdr:rowOff>
    </xdr:from>
    <xdr:to>
      <xdr:col>1</xdr:col>
      <xdr:colOff>152400</xdr:colOff>
      <xdr:row>3676</xdr:row>
      <xdr:rowOff>133350</xdr:rowOff>
    </xdr:to>
    <xdr:pic>
      <xdr:nvPicPr>
        <xdr:cNvPr id="36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729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3677</xdr:row>
      <xdr:rowOff>0</xdr:rowOff>
    </xdr:from>
    <xdr:to>
      <xdr:col>1</xdr:col>
      <xdr:colOff>152400</xdr:colOff>
      <xdr:row>3677</xdr:row>
      <xdr:rowOff>133350</xdr:rowOff>
    </xdr:to>
    <xdr:pic>
      <xdr:nvPicPr>
        <xdr:cNvPr id="36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746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3678</xdr:row>
      <xdr:rowOff>0</xdr:rowOff>
    </xdr:from>
    <xdr:to>
      <xdr:col>1</xdr:col>
      <xdr:colOff>152400</xdr:colOff>
      <xdr:row>3678</xdr:row>
      <xdr:rowOff>133350</xdr:rowOff>
    </xdr:to>
    <xdr:pic>
      <xdr:nvPicPr>
        <xdr:cNvPr id="36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764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3679</xdr:row>
      <xdr:rowOff>0</xdr:rowOff>
    </xdr:from>
    <xdr:to>
      <xdr:col>1</xdr:col>
      <xdr:colOff>152400</xdr:colOff>
      <xdr:row>3679</xdr:row>
      <xdr:rowOff>133350</xdr:rowOff>
    </xdr:to>
    <xdr:pic>
      <xdr:nvPicPr>
        <xdr:cNvPr id="36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781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3680</xdr:row>
      <xdr:rowOff>0</xdr:rowOff>
    </xdr:from>
    <xdr:to>
      <xdr:col>1</xdr:col>
      <xdr:colOff>152400</xdr:colOff>
      <xdr:row>3680</xdr:row>
      <xdr:rowOff>133350</xdr:rowOff>
    </xdr:to>
    <xdr:pic>
      <xdr:nvPicPr>
        <xdr:cNvPr id="36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798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3681</xdr:row>
      <xdr:rowOff>0</xdr:rowOff>
    </xdr:from>
    <xdr:to>
      <xdr:col>1</xdr:col>
      <xdr:colOff>152400</xdr:colOff>
      <xdr:row>3681</xdr:row>
      <xdr:rowOff>133350</xdr:rowOff>
    </xdr:to>
    <xdr:pic>
      <xdr:nvPicPr>
        <xdr:cNvPr id="36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815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3682</xdr:row>
      <xdr:rowOff>0</xdr:rowOff>
    </xdr:from>
    <xdr:to>
      <xdr:col>1</xdr:col>
      <xdr:colOff>152400</xdr:colOff>
      <xdr:row>3682</xdr:row>
      <xdr:rowOff>133350</xdr:rowOff>
    </xdr:to>
    <xdr:pic>
      <xdr:nvPicPr>
        <xdr:cNvPr id="36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832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3683</xdr:row>
      <xdr:rowOff>0</xdr:rowOff>
    </xdr:from>
    <xdr:to>
      <xdr:col>1</xdr:col>
      <xdr:colOff>152400</xdr:colOff>
      <xdr:row>3683</xdr:row>
      <xdr:rowOff>133350</xdr:rowOff>
    </xdr:to>
    <xdr:pic>
      <xdr:nvPicPr>
        <xdr:cNvPr id="36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849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3684</xdr:row>
      <xdr:rowOff>0</xdr:rowOff>
    </xdr:from>
    <xdr:to>
      <xdr:col>1</xdr:col>
      <xdr:colOff>152400</xdr:colOff>
      <xdr:row>3684</xdr:row>
      <xdr:rowOff>133350</xdr:rowOff>
    </xdr:to>
    <xdr:pic>
      <xdr:nvPicPr>
        <xdr:cNvPr id="36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866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3685</xdr:row>
      <xdr:rowOff>0</xdr:rowOff>
    </xdr:from>
    <xdr:to>
      <xdr:col>1</xdr:col>
      <xdr:colOff>152400</xdr:colOff>
      <xdr:row>3685</xdr:row>
      <xdr:rowOff>133350</xdr:rowOff>
    </xdr:to>
    <xdr:pic>
      <xdr:nvPicPr>
        <xdr:cNvPr id="36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884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3686</xdr:row>
      <xdr:rowOff>0</xdr:rowOff>
    </xdr:from>
    <xdr:to>
      <xdr:col>1</xdr:col>
      <xdr:colOff>152400</xdr:colOff>
      <xdr:row>3686</xdr:row>
      <xdr:rowOff>133350</xdr:rowOff>
    </xdr:to>
    <xdr:pic>
      <xdr:nvPicPr>
        <xdr:cNvPr id="36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901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3687</xdr:row>
      <xdr:rowOff>0</xdr:rowOff>
    </xdr:from>
    <xdr:to>
      <xdr:col>1</xdr:col>
      <xdr:colOff>152400</xdr:colOff>
      <xdr:row>3687</xdr:row>
      <xdr:rowOff>133350</xdr:rowOff>
    </xdr:to>
    <xdr:pic>
      <xdr:nvPicPr>
        <xdr:cNvPr id="36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918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3688</xdr:row>
      <xdr:rowOff>0</xdr:rowOff>
    </xdr:from>
    <xdr:to>
      <xdr:col>1</xdr:col>
      <xdr:colOff>152400</xdr:colOff>
      <xdr:row>3688</xdr:row>
      <xdr:rowOff>133350</xdr:rowOff>
    </xdr:to>
    <xdr:pic>
      <xdr:nvPicPr>
        <xdr:cNvPr id="36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935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3689</xdr:row>
      <xdr:rowOff>0</xdr:rowOff>
    </xdr:from>
    <xdr:to>
      <xdr:col>1</xdr:col>
      <xdr:colOff>152400</xdr:colOff>
      <xdr:row>3689</xdr:row>
      <xdr:rowOff>133350</xdr:rowOff>
    </xdr:to>
    <xdr:pic>
      <xdr:nvPicPr>
        <xdr:cNvPr id="36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952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3690</xdr:row>
      <xdr:rowOff>0</xdr:rowOff>
    </xdr:from>
    <xdr:to>
      <xdr:col>1</xdr:col>
      <xdr:colOff>152400</xdr:colOff>
      <xdr:row>3690</xdr:row>
      <xdr:rowOff>133350</xdr:rowOff>
    </xdr:to>
    <xdr:pic>
      <xdr:nvPicPr>
        <xdr:cNvPr id="36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969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3691</xdr:row>
      <xdr:rowOff>0</xdr:rowOff>
    </xdr:from>
    <xdr:to>
      <xdr:col>1</xdr:col>
      <xdr:colOff>152400</xdr:colOff>
      <xdr:row>3691</xdr:row>
      <xdr:rowOff>133350</xdr:rowOff>
    </xdr:to>
    <xdr:pic>
      <xdr:nvPicPr>
        <xdr:cNvPr id="36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2986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3692</xdr:row>
      <xdr:rowOff>0</xdr:rowOff>
    </xdr:from>
    <xdr:to>
      <xdr:col>1</xdr:col>
      <xdr:colOff>152400</xdr:colOff>
      <xdr:row>3692</xdr:row>
      <xdr:rowOff>133350</xdr:rowOff>
    </xdr:to>
    <xdr:pic>
      <xdr:nvPicPr>
        <xdr:cNvPr id="36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004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3693</xdr:row>
      <xdr:rowOff>0</xdr:rowOff>
    </xdr:from>
    <xdr:to>
      <xdr:col>1</xdr:col>
      <xdr:colOff>152400</xdr:colOff>
      <xdr:row>3693</xdr:row>
      <xdr:rowOff>133350</xdr:rowOff>
    </xdr:to>
    <xdr:pic>
      <xdr:nvPicPr>
        <xdr:cNvPr id="36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021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3694</xdr:row>
      <xdr:rowOff>0</xdr:rowOff>
    </xdr:from>
    <xdr:to>
      <xdr:col>1</xdr:col>
      <xdr:colOff>152400</xdr:colOff>
      <xdr:row>3694</xdr:row>
      <xdr:rowOff>133350</xdr:rowOff>
    </xdr:to>
    <xdr:pic>
      <xdr:nvPicPr>
        <xdr:cNvPr id="36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038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3695</xdr:row>
      <xdr:rowOff>0</xdr:rowOff>
    </xdr:from>
    <xdr:to>
      <xdr:col>1</xdr:col>
      <xdr:colOff>152400</xdr:colOff>
      <xdr:row>3695</xdr:row>
      <xdr:rowOff>133350</xdr:rowOff>
    </xdr:to>
    <xdr:pic>
      <xdr:nvPicPr>
        <xdr:cNvPr id="36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055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3696</xdr:row>
      <xdr:rowOff>0</xdr:rowOff>
    </xdr:from>
    <xdr:to>
      <xdr:col>1</xdr:col>
      <xdr:colOff>152400</xdr:colOff>
      <xdr:row>3696</xdr:row>
      <xdr:rowOff>133350</xdr:rowOff>
    </xdr:to>
    <xdr:pic>
      <xdr:nvPicPr>
        <xdr:cNvPr id="36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072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3697</xdr:row>
      <xdr:rowOff>0</xdr:rowOff>
    </xdr:from>
    <xdr:to>
      <xdr:col>1</xdr:col>
      <xdr:colOff>152400</xdr:colOff>
      <xdr:row>3697</xdr:row>
      <xdr:rowOff>133350</xdr:rowOff>
    </xdr:to>
    <xdr:pic>
      <xdr:nvPicPr>
        <xdr:cNvPr id="36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089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3698</xdr:row>
      <xdr:rowOff>0</xdr:rowOff>
    </xdr:from>
    <xdr:to>
      <xdr:col>1</xdr:col>
      <xdr:colOff>152400</xdr:colOff>
      <xdr:row>3698</xdr:row>
      <xdr:rowOff>133350</xdr:rowOff>
    </xdr:to>
    <xdr:pic>
      <xdr:nvPicPr>
        <xdr:cNvPr id="36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106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3699</xdr:row>
      <xdr:rowOff>0</xdr:rowOff>
    </xdr:from>
    <xdr:to>
      <xdr:col>1</xdr:col>
      <xdr:colOff>152400</xdr:colOff>
      <xdr:row>3699</xdr:row>
      <xdr:rowOff>133350</xdr:rowOff>
    </xdr:to>
    <xdr:pic>
      <xdr:nvPicPr>
        <xdr:cNvPr id="37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124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3700</xdr:row>
      <xdr:rowOff>0</xdr:rowOff>
    </xdr:from>
    <xdr:to>
      <xdr:col>1</xdr:col>
      <xdr:colOff>152400</xdr:colOff>
      <xdr:row>3700</xdr:row>
      <xdr:rowOff>133350</xdr:rowOff>
    </xdr:to>
    <xdr:pic>
      <xdr:nvPicPr>
        <xdr:cNvPr id="37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141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3701</xdr:row>
      <xdr:rowOff>0</xdr:rowOff>
    </xdr:from>
    <xdr:to>
      <xdr:col>1</xdr:col>
      <xdr:colOff>152400</xdr:colOff>
      <xdr:row>3701</xdr:row>
      <xdr:rowOff>133350</xdr:rowOff>
    </xdr:to>
    <xdr:pic>
      <xdr:nvPicPr>
        <xdr:cNvPr id="37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158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3702</xdr:row>
      <xdr:rowOff>0</xdr:rowOff>
    </xdr:from>
    <xdr:to>
      <xdr:col>1</xdr:col>
      <xdr:colOff>152400</xdr:colOff>
      <xdr:row>3702</xdr:row>
      <xdr:rowOff>133350</xdr:rowOff>
    </xdr:to>
    <xdr:pic>
      <xdr:nvPicPr>
        <xdr:cNvPr id="37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175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3703</xdr:row>
      <xdr:rowOff>0</xdr:rowOff>
    </xdr:from>
    <xdr:to>
      <xdr:col>1</xdr:col>
      <xdr:colOff>152400</xdr:colOff>
      <xdr:row>3703</xdr:row>
      <xdr:rowOff>133350</xdr:rowOff>
    </xdr:to>
    <xdr:pic>
      <xdr:nvPicPr>
        <xdr:cNvPr id="37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192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3704</xdr:row>
      <xdr:rowOff>0</xdr:rowOff>
    </xdr:from>
    <xdr:to>
      <xdr:col>1</xdr:col>
      <xdr:colOff>152400</xdr:colOff>
      <xdr:row>3704</xdr:row>
      <xdr:rowOff>133350</xdr:rowOff>
    </xdr:to>
    <xdr:pic>
      <xdr:nvPicPr>
        <xdr:cNvPr id="37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209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3705</xdr:row>
      <xdr:rowOff>0</xdr:rowOff>
    </xdr:from>
    <xdr:to>
      <xdr:col>1</xdr:col>
      <xdr:colOff>152400</xdr:colOff>
      <xdr:row>3705</xdr:row>
      <xdr:rowOff>133350</xdr:rowOff>
    </xdr:to>
    <xdr:pic>
      <xdr:nvPicPr>
        <xdr:cNvPr id="37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226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3706</xdr:row>
      <xdr:rowOff>0</xdr:rowOff>
    </xdr:from>
    <xdr:to>
      <xdr:col>1</xdr:col>
      <xdr:colOff>152400</xdr:colOff>
      <xdr:row>3706</xdr:row>
      <xdr:rowOff>133350</xdr:rowOff>
    </xdr:to>
    <xdr:pic>
      <xdr:nvPicPr>
        <xdr:cNvPr id="37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244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3707</xdr:row>
      <xdr:rowOff>0</xdr:rowOff>
    </xdr:from>
    <xdr:to>
      <xdr:col>1</xdr:col>
      <xdr:colOff>152400</xdr:colOff>
      <xdr:row>3707</xdr:row>
      <xdr:rowOff>133350</xdr:rowOff>
    </xdr:to>
    <xdr:pic>
      <xdr:nvPicPr>
        <xdr:cNvPr id="37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261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3708</xdr:row>
      <xdr:rowOff>0</xdr:rowOff>
    </xdr:from>
    <xdr:to>
      <xdr:col>1</xdr:col>
      <xdr:colOff>152400</xdr:colOff>
      <xdr:row>3708</xdr:row>
      <xdr:rowOff>133350</xdr:rowOff>
    </xdr:to>
    <xdr:pic>
      <xdr:nvPicPr>
        <xdr:cNvPr id="37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278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3709</xdr:row>
      <xdr:rowOff>0</xdr:rowOff>
    </xdr:from>
    <xdr:to>
      <xdr:col>1</xdr:col>
      <xdr:colOff>152400</xdr:colOff>
      <xdr:row>3709</xdr:row>
      <xdr:rowOff>133350</xdr:rowOff>
    </xdr:to>
    <xdr:pic>
      <xdr:nvPicPr>
        <xdr:cNvPr id="37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295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3710</xdr:row>
      <xdr:rowOff>0</xdr:rowOff>
    </xdr:from>
    <xdr:to>
      <xdr:col>1</xdr:col>
      <xdr:colOff>152400</xdr:colOff>
      <xdr:row>3710</xdr:row>
      <xdr:rowOff>133350</xdr:rowOff>
    </xdr:to>
    <xdr:pic>
      <xdr:nvPicPr>
        <xdr:cNvPr id="37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312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3711</xdr:row>
      <xdr:rowOff>0</xdr:rowOff>
    </xdr:from>
    <xdr:to>
      <xdr:col>1</xdr:col>
      <xdr:colOff>152400</xdr:colOff>
      <xdr:row>3711</xdr:row>
      <xdr:rowOff>133350</xdr:rowOff>
    </xdr:to>
    <xdr:pic>
      <xdr:nvPicPr>
        <xdr:cNvPr id="37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329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3712</xdr:row>
      <xdr:rowOff>0</xdr:rowOff>
    </xdr:from>
    <xdr:to>
      <xdr:col>1</xdr:col>
      <xdr:colOff>152400</xdr:colOff>
      <xdr:row>3712</xdr:row>
      <xdr:rowOff>133350</xdr:rowOff>
    </xdr:to>
    <xdr:pic>
      <xdr:nvPicPr>
        <xdr:cNvPr id="37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346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3713</xdr:row>
      <xdr:rowOff>0</xdr:rowOff>
    </xdr:from>
    <xdr:to>
      <xdr:col>1</xdr:col>
      <xdr:colOff>152400</xdr:colOff>
      <xdr:row>3713</xdr:row>
      <xdr:rowOff>133350</xdr:rowOff>
    </xdr:to>
    <xdr:pic>
      <xdr:nvPicPr>
        <xdr:cNvPr id="37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364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3714</xdr:row>
      <xdr:rowOff>0</xdr:rowOff>
    </xdr:from>
    <xdr:to>
      <xdr:col>1</xdr:col>
      <xdr:colOff>152400</xdr:colOff>
      <xdr:row>3714</xdr:row>
      <xdr:rowOff>133350</xdr:rowOff>
    </xdr:to>
    <xdr:pic>
      <xdr:nvPicPr>
        <xdr:cNvPr id="37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381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3715</xdr:row>
      <xdr:rowOff>0</xdr:rowOff>
    </xdr:from>
    <xdr:to>
      <xdr:col>1</xdr:col>
      <xdr:colOff>152400</xdr:colOff>
      <xdr:row>3715</xdr:row>
      <xdr:rowOff>133350</xdr:rowOff>
    </xdr:to>
    <xdr:pic>
      <xdr:nvPicPr>
        <xdr:cNvPr id="37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398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3716</xdr:row>
      <xdr:rowOff>0</xdr:rowOff>
    </xdr:from>
    <xdr:to>
      <xdr:col>1</xdr:col>
      <xdr:colOff>152400</xdr:colOff>
      <xdr:row>3716</xdr:row>
      <xdr:rowOff>133350</xdr:rowOff>
    </xdr:to>
    <xdr:pic>
      <xdr:nvPicPr>
        <xdr:cNvPr id="37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415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3717</xdr:row>
      <xdr:rowOff>0</xdr:rowOff>
    </xdr:from>
    <xdr:to>
      <xdr:col>1</xdr:col>
      <xdr:colOff>152400</xdr:colOff>
      <xdr:row>3717</xdr:row>
      <xdr:rowOff>133350</xdr:rowOff>
    </xdr:to>
    <xdr:pic>
      <xdr:nvPicPr>
        <xdr:cNvPr id="37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432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3718</xdr:row>
      <xdr:rowOff>0</xdr:rowOff>
    </xdr:from>
    <xdr:to>
      <xdr:col>1</xdr:col>
      <xdr:colOff>152400</xdr:colOff>
      <xdr:row>3718</xdr:row>
      <xdr:rowOff>133350</xdr:rowOff>
    </xdr:to>
    <xdr:pic>
      <xdr:nvPicPr>
        <xdr:cNvPr id="37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449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3719</xdr:row>
      <xdr:rowOff>0</xdr:rowOff>
    </xdr:from>
    <xdr:to>
      <xdr:col>1</xdr:col>
      <xdr:colOff>152400</xdr:colOff>
      <xdr:row>3719</xdr:row>
      <xdr:rowOff>133350</xdr:rowOff>
    </xdr:to>
    <xdr:pic>
      <xdr:nvPicPr>
        <xdr:cNvPr id="37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466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3720</xdr:row>
      <xdr:rowOff>0</xdr:rowOff>
    </xdr:from>
    <xdr:to>
      <xdr:col>1</xdr:col>
      <xdr:colOff>152400</xdr:colOff>
      <xdr:row>3720</xdr:row>
      <xdr:rowOff>133350</xdr:rowOff>
    </xdr:to>
    <xdr:pic>
      <xdr:nvPicPr>
        <xdr:cNvPr id="37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484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3721</xdr:row>
      <xdr:rowOff>0</xdr:rowOff>
    </xdr:from>
    <xdr:to>
      <xdr:col>1</xdr:col>
      <xdr:colOff>152400</xdr:colOff>
      <xdr:row>3721</xdr:row>
      <xdr:rowOff>133350</xdr:rowOff>
    </xdr:to>
    <xdr:pic>
      <xdr:nvPicPr>
        <xdr:cNvPr id="37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501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3722</xdr:row>
      <xdr:rowOff>0</xdr:rowOff>
    </xdr:from>
    <xdr:to>
      <xdr:col>1</xdr:col>
      <xdr:colOff>152400</xdr:colOff>
      <xdr:row>3722</xdr:row>
      <xdr:rowOff>133350</xdr:rowOff>
    </xdr:to>
    <xdr:pic>
      <xdr:nvPicPr>
        <xdr:cNvPr id="37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518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3723</xdr:row>
      <xdr:rowOff>0</xdr:rowOff>
    </xdr:from>
    <xdr:to>
      <xdr:col>1</xdr:col>
      <xdr:colOff>152400</xdr:colOff>
      <xdr:row>3723</xdr:row>
      <xdr:rowOff>133350</xdr:rowOff>
    </xdr:to>
    <xdr:pic>
      <xdr:nvPicPr>
        <xdr:cNvPr id="37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535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3724</xdr:row>
      <xdr:rowOff>0</xdr:rowOff>
    </xdr:from>
    <xdr:to>
      <xdr:col>1</xdr:col>
      <xdr:colOff>152400</xdr:colOff>
      <xdr:row>3724</xdr:row>
      <xdr:rowOff>133350</xdr:rowOff>
    </xdr:to>
    <xdr:pic>
      <xdr:nvPicPr>
        <xdr:cNvPr id="37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552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3725</xdr:row>
      <xdr:rowOff>0</xdr:rowOff>
    </xdr:from>
    <xdr:to>
      <xdr:col>1</xdr:col>
      <xdr:colOff>152400</xdr:colOff>
      <xdr:row>3725</xdr:row>
      <xdr:rowOff>133350</xdr:rowOff>
    </xdr:to>
    <xdr:pic>
      <xdr:nvPicPr>
        <xdr:cNvPr id="37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569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3726</xdr:row>
      <xdr:rowOff>0</xdr:rowOff>
    </xdr:from>
    <xdr:to>
      <xdr:col>1</xdr:col>
      <xdr:colOff>152400</xdr:colOff>
      <xdr:row>3726</xdr:row>
      <xdr:rowOff>133350</xdr:rowOff>
    </xdr:to>
    <xdr:pic>
      <xdr:nvPicPr>
        <xdr:cNvPr id="37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586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3727</xdr:row>
      <xdr:rowOff>0</xdr:rowOff>
    </xdr:from>
    <xdr:to>
      <xdr:col>1</xdr:col>
      <xdr:colOff>152400</xdr:colOff>
      <xdr:row>3727</xdr:row>
      <xdr:rowOff>133350</xdr:rowOff>
    </xdr:to>
    <xdr:pic>
      <xdr:nvPicPr>
        <xdr:cNvPr id="37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604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3728</xdr:row>
      <xdr:rowOff>0</xdr:rowOff>
    </xdr:from>
    <xdr:to>
      <xdr:col>1</xdr:col>
      <xdr:colOff>152400</xdr:colOff>
      <xdr:row>3728</xdr:row>
      <xdr:rowOff>133350</xdr:rowOff>
    </xdr:to>
    <xdr:pic>
      <xdr:nvPicPr>
        <xdr:cNvPr id="37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621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3729</xdr:row>
      <xdr:rowOff>0</xdr:rowOff>
    </xdr:from>
    <xdr:to>
      <xdr:col>1</xdr:col>
      <xdr:colOff>152400</xdr:colOff>
      <xdr:row>3729</xdr:row>
      <xdr:rowOff>133350</xdr:rowOff>
    </xdr:to>
    <xdr:pic>
      <xdr:nvPicPr>
        <xdr:cNvPr id="37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638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3730</xdr:row>
      <xdr:rowOff>0</xdr:rowOff>
    </xdr:from>
    <xdr:to>
      <xdr:col>1</xdr:col>
      <xdr:colOff>152400</xdr:colOff>
      <xdr:row>3730</xdr:row>
      <xdr:rowOff>133350</xdr:rowOff>
    </xdr:to>
    <xdr:pic>
      <xdr:nvPicPr>
        <xdr:cNvPr id="37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655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3731</xdr:row>
      <xdr:rowOff>0</xdr:rowOff>
    </xdr:from>
    <xdr:to>
      <xdr:col>1</xdr:col>
      <xdr:colOff>152400</xdr:colOff>
      <xdr:row>3731</xdr:row>
      <xdr:rowOff>133350</xdr:rowOff>
    </xdr:to>
    <xdr:pic>
      <xdr:nvPicPr>
        <xdr:cNvPr id="37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672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3732</xdr:row>
      <xdr:rowOff>0</xdr:rowOff>
    </xdr:from>
    <xdr:to>
      <xdr:col>1</xdr:col>
      <xdr:colOff>152400</xdr:colOff>
      <xdr:row>3732</xdr:row>
      <xdr:rowOff>133350</xdr:rowOff>
    </xdr:to>
    <xdr:pic>
      <xdr:nvPicPr>
        <xdr:cNvPr id="37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689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3733</xdr:row>
      <xdr:rowOff>0</xdr:rowOff>
    </xdr:from>
    <xdr:to>
      <xdr:col>1</xdr:col>
      <xdr:colOff>152400</xdr:colOff>
      <xdr:row>3733</xdr:row>
      <xdr:rowOff>133350</xdr:rowOff>
    </xdr:to>
    <xdr:pic>
      <xdr:nvPicPr>
        <xdr:cNvPr id="37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707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3734</xdr:row>
      <xdr:rowOff>0</xdr:rowOff>
    </xdr:from>
    <xdr:to>
      <xdr:col>1</xdr:col>
      <xdr:colOff>152400</xdr:colOff>
      <xdr:row>3734</xdr:row>
      <xdr:rowOff>133350</xdr:rowOff>
    </xdr:to>
    <xdr:pic>
      <xdr:nvPicPr>
        <xdr:cNvPr id="37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724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3735</xdr:row>
      <xdr:rowOff>0</xdr:rowOff>
    </xdr:from>
    <xdr:to>
      <xdr:col>1</xdr:col>
      <xdr:colOff>152400</xdr:colOff>
      <xdr:row>3735</xdr:row>
      <xdr:rowOff>133350</xdr:rowOff>
    </xdr:to>
    <xdr:pic>
      <xdr:nvPicPr>
        <xdr:cNvPr id="37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741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3736</xdr:row>
      <xdr:rowOff>0</xdr:rowOff>
    </xdr:from>
    <xdr:to>
      <xdr:col>1</xdr:col>
      <xdr:colOff>152400</xdr:colOff>
      <xdr:row>3736</xdr:row>
      <xdr:rowOff>133350</xdr:rowOff>
    </xdr:to>
    <xdr:pic>
      <xdr:nvPicPr>
        <xdr:cNvPr id="37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758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3737</xdr:row>
      <xdr:rowOff>0</xdr:rowOff>
    </xdr:from>
    <xdr:to>
      <xdr:col>1</xdr:col>
      <xdr:colOff>152400</xdr:colOff>
      <xdr:row>3737</xdr:row>
      <xdr:rowOff>133350</xdr:rowOff>
    </xdr:to>
    <xdr:pic>
      <xdr:nvPicPr>
        <xdr:cNvPr id="37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775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3738</xdr:row>
      <xdr:rowOff>0</xdr:rowOff>
    </xdr:from>
    <xdr:to>
      <xdr:col>1</xdr:col>
      <xdr:colOff>152400</xdr:colOff>
      <xdr:row>3738</xdr:row>
      <xdr:rowOff>133350</xdr:rowOff>
    </xdr:to>
    <xdr:pic>
      <xdr:nvPicPr>
        <xdr:cNvPr id="37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792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3739</xdr:row>
      <xdr:rowOff>0</xdr:rowOff>
    </xdr:from>
    <xdr:to>
      <xdr:col>1</xdr:col>
      <xdr:colOff>152400</xdr:colOff>
      <xdr:row>3739</xdr:row>
      <xdr:rowOff>133350</xdr:rowOff>
    </xdr:to>
    <xdr:pic>
      <xdr:nvPicPr>
        <xdr:cNvPr id="37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809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3740</xdr:row>
      <xdr:rowOff>0</xdr:rowOff>
    </xdr:from>
    <xdr:to>
      <xdr:col>1</xdr:col>
      <xdr:colOff>152400</xdr:colOff>
      <xdr:row>3740</xdr:row>
      <xdr:rowOff>133350</xdr:rowOff>
    </xdr:to>
    <xdr:pic>
      <xdr:nvPicPr>
        <xdr:cNvPr id="37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827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3741</xdr:row>
      <xdr:rowOff>0</xdr:rowOff>
    </xdr:from>
    <xdr:to>
      <xdr:col>1</xdr:col>
      <xdr:colOff>152400</xdr:colOff>
      <xdr:row>3741</xdr:row>
      <xdr:rowOff>133350</xdr:rowOff>
    </xdr:to>
    <xdr:pic>
      <xdr:nvPicPr>
        <xdr:cNvPr id="37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844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3742</xdr:row>
      <xdr:rowOff>0</xdr:rowOff>
    </xdr:from>
    <xdr:to>
      <xdr:col>1</xdr:col>
      <xdr:colOff>152400</xdr:colOff>
      <xdr:row>3742</xdr:row>
      <xdr:rowOff>133350</xdr:rowOff>
    </xdr:to>
    <xdr:pic>
      <xdr:nvPicPr>
        <xdr:cNvPr id="37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861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3743</xdr:row>
      <xdr:rowOff>0</xdr:rowOff>
    </xdr:from>
    <xdr:to>
      <xdr:col>1</xdr:col>
      <xdr:colOff>152400</xdr:colOff>
      <xdr:row>3743</xdr:row>
      <xdr:rowOff>133350</xdr:rowOff>
    </xdr:to>
    <xdr:pic>
      <xdr:nvPicPr>
        <xdr:cNvPr id="37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878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3744</xdr:row>
      <xdr:rowOff>0</xdr:rowOff>
    </xdr:from>
    <xdr:to>
      <xdr:col>1</xdr:col>
      <xdr:colOff>152400</xdr:colOff>
      <xdr:row>3744</xdr:row>
      <xdr:rowOff>133350</xdr:rowOff>
    </xdr:to>
    <xdr:pic>
      <xdr:nvPicPr>
        <xdr:cNvPr id="37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895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3745</xdr:row>
      <xdr:rowOff>0</xdr:rowOff>
    </xdr:from>
    <xdr:to>
      <xdr:col>1</xdr:col>
      <xdr:colOff>152400</xdr:colOff>
      <xdr:row>3745</xdr:row>
      <xdr:rowOff>133350</xdr:rowOff>
    </xdr:to>
    <xdr:pic>
      <xdr:nvPicPr>
        <xdr:cNvPr id="37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912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3746</xdr:row>
      <xdr:rowOff>0</xdr:rowOff>
    </xdr:from>
    <xdr:to>
      <xdr:col>1</xdr:col>
      <xdr:colOff>152400</xdr:colOff>
      <xdr:row>3746</xdr:row>
      <xdr:rowOff>133350</xdr:rowOff>
    </xdr:to>
    <xdr:pic>
      <xdr:nvPicPr>
        <xdr:cNvPr id="37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929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3747</xdr:row>
      <xdr:rowOff>0</xdr:rowOff>
    </xdr:from>
    <xdr:to>
      <xdr:col>1</xdr:col>
      <xdr:colOff>152400</xdr:colOff>
      <xdr:row>3747</xdr:row>
      <xdr:rowOff>133350</xdr:rowOff>
    </xdr:to>
    <xdr:pic>
      <xdr:nvPicPr>
        <xdr:cNvPr id="37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947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3748</xdr:row>
      <xdr:rowOff>0</xdr:rowOff>
    </xdr:from>
    <xdr:to>
      <xdr:col>1</xdr:col>
      <xdr:colOff>152400</xdr:colOff>
      <xdr:row>3748</xdr:row>
      <xdr:rowOff>133350</xdr:rowOff>
    </xdr:to>
    <xdr:pic>
      <xdr:nvPicPr>
        <xdr:cNvPr id="37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964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3749</xdr:row>
      <xdr:rowOff>0</xdr:rowOff>
    </xdr:from>
    <xdr:to>
      <xdr:col>1</xdr:col>
      <xdr:colOff>152400</xdr:colOff>
      <xdr:row>3749</xdr:row>
      <xdr:rowOff>133350</xdr:rowOff>
    </xdr:to>
    <xdr:pic>
      <xdr:nvPicPr>
        <xdr:cNvPr id="37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981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3750</xdr:row>
      <xdr:rowOff>0</xdr:rowOff>
    </xdr:from>
    <xdr:to>
      <xdr:col>1</xdr:col>
      <xdr:colOff>152400</xdr:colOff>
      <xdr:row>3750</xdr:row>
      <xdr:rowOff>133350</xdr:rowOff>
    </xdr:to>
    <xdr:pic>
      <xdr:nvPicPr>
        <xdr:cNvPr id="37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3998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3751</xdr:row>
      <xdr:rowOff>0</xdr:rowOff>
    </xdr:from>
    <xdr:to>
      <xdr:col>1</xdr:col>
      <xdr:colOff>152400</xdr:colOff>
      <xdr:row>3751</xdr:row>
      <xdr:rowOff>133350</xdr:rowOff>
    </xdr:to>
    <xdr:pic>
      <xdr:nvPicPr>
        <xdr:cNvPr id="37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015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3752</xdr:row>
      <xdr:rowOff>0</xdr:rowOff>
    </xdr:from>
    <xdr:to>
      <xdr:col>1</xdr:col>
      <xdr:colOff>152400</xdr:colOff>
      <xdr:row>3752</xdr:row>
      <xdr:rowOff>133350</xdr:rowOff>
    </xdr:to>
    <xdr:pic>
      <xdr:nvPicPr>
        <xdr:cNvPr id="37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032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3753</xdr:row>
      <xdr:rowOff>0</xdr:rowOff>
    </xdr:from>
    <xdr:to>
      <xdr:col>1</xdr:col>
      <xdr:colOff>152400</xdr:colOff>
      <xdr:row>3753</xdr:row>
      <xdr:rowOff>133350</xdr:rowOff>
    </xdr:to>
    <xdr:pic>
      <xdr:nvPicPr>
        <xdr:cNvPr id="37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049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3754</xdr:row>
      <xdr:rowOff>0</xdr:rowOff>
    </xdr:from>
    <xdr:to>
      <xdr:col>1</xdr:col>
      <xdr:colOff>152400</xdr:colOff>
      <xdr:row>3754</xdr:row>
      <xdr:rowOff>133350</xdr:rowOff>
    </xdr:to>
    <xdr:pic>
      <xdr:nvPicPr>
        <xdr:cNvPr id="37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067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3755</xdr:row>
      <xdr:rowOff>0</xdr:rowOff>
    </xdr:from>
    <xdr:to>
      <xdr:col>1</xdr:col>
      <xdr:colOff>152400</xdr:colOff>
      <xdr:row>3755</xdr:row>
      <xdr:rowOff>133350</xdr:rowOff>
    </xdr:to>
    <xdr:pic>
      <xdr:nvPicPr>
        <xdr:cNvPr id="37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084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3756</xdr:row>
      <xdr:rowOff>0</xdr:rowOff>
    </xdr:from>
    <xdr:to>
      <xdr:col>1</xdr:col>
      <xdr:colOff>152400</xdr:colOff>
      <xdr:row>3756</xdr:row>
      <xdr:rowOff>133350</xdr:rowOff>
    </xdr:to>
    <xdr:pic>
      <xdr:nvPicPr>
        <xdr:cNvPr id="37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101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3757</xdr:row>
      <xdr:rowOff>0</xdr:rowOff>
    </xdr:from>
    <xdr:to>
      <xdr:col>1</xdr:col>
      <xdr:colOff>152400</xdr:colOff>
      <xdr:row>3757</xdr:row>
      <xdr:rowOff>133350</xdr:rowOff>
    </xdr:to>
    <xdr:pic>
      <xdr:nvPicPr>
        <xdr:cNvPr id="37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118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3758</xdr:row>
      <xdr:rowOff>0</xdr:rowOff>
    </xdr:from>
    <xdr:to>
      <xdr:col>1</xdr:col>
      <xdr:colOff>152400</xdr:colOff>
      <xdr:row>3758</xdr:row>
      <xdr:rowOff>133350</xdr:rowOff>
    </xdr:to>
    <xdr:pic>
      <xdr:nvPicPr>
        <xdr:cNvPr id="37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135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3759</xdr:row>
      <xdr:rowOff>0</xdr:rowOff>
    </xdr:from>
    <xdr:to>
      <xdr:col>1</xdr:col>
      <xdr:colOff>152400</xdr:colOff>
      <xdr:row>3759</xdr:row>
      <xdr:rowOff>133350</xdr:rowOff>
    </xdr:to>
    <xdr:pic>
      <xdr:nvPicPr>
        <xdr:cNvPr id="37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152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3760</xdr:row>
      <xdr:rowOff>0</xdr:rowOff>
    </xdr:from>
    <xdr:to>
      <xdr:col>1</xdr:col>
      <xdr:colOff>152400</xdr:colOff>
      <xdr:row>3760</xdr:row>
      <xdr:rowOff>133350</xdr:rowOff>
    </xdr:to>
    <xdr:pic>
      <xdr:nvPicPr>
        <xdr:cNvPr id="37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169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3761</xdr:row>
      <xdr:rowOff>0</xdr:rowOff>
    </xdr:from>
    <xdr:to>
      <xdr:col>1</xdr:col>
      <xdr:colOff>152400</xdr:colOff>
      <xdr:row>3761</xdr:row>
      <xdr:rowOff>133350</xdr:rowOff>
    </xdr:to>
    <xdr:pic>
      <xdr:nvPicPr>
        <xdr:cNvPr id="37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187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3762</xdr:row>
      <xdr:rowOff>0</xdr:rowOff>
    </xdr:from>
    <xdr:to>
      <xdr:col>1</xdr:col>
      <xdr:colOff>152400</xdr:colOff>
      <xdr:row>3762</xdr:row>
      <xdr:rowOff>133350</xdr:rowOff>
    </xdr:to>
    <xdr:pic>
      <xdr:nvPicPr>
        <xdr:cNvPr id="37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204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3763</xdr:row>
      <xdr:rowOff>0</xdr:rowOff>
    </xdr:from>
    <xdr:to>
      <xdr:col>1</xdr:col>
      <xdr:colOff>152400</xdr:colOff>
      <xdr:row>3763</xdr:row>
      <xdr:rowOff>133350</xdr:rowOff>
    </xdr:to>
    <xdr:pic>
      <xdr:nvPicPr>
        <xdr:cNvPr id="37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221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3764</xdr:row>
      <xdr:rowOff>0</xdr:rowOff>
    </xdr:from>
    <xdr:to>
      <xdr:col>1</xdr:col>
      <xdr:colOff>152400</xdr:colOff>
      <xdr:row>3764</xdr:row>
      <xdr:rowOff>133350</xdr:rowOff>
    </xdr:to>
    <xdr:pic>
      <xdr:nvPicPr>
        <xdr:cNvPr id="37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238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3765</xdr:row>
      <xdr:rowOff>0</xdr:rowOff>
    </xdr:from>
    <xdr:to>
      <xdr:col>1</xdr:col>
      <xdr:colOff>152400</xdr:colOff>
      <xdr:row>3765</xdr:row>
      <xdr:rowOff>133350</xdr:rowOff>
    </xdr:to>
    <xdr:pic>
      <xdr:nvPicPr>
        <xdr:cNvPr id="37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255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3766</xdr:row>
      <xdr:rowOff>0</xdr:rowOff>
    </xdr:from>
    <xdr:to>
      <xdr:col>1</xdr:col>
      <xdr:colOff>152400</xdr:colOff>
      <xdr:row>3766</xdr:row>
      <xdr:rowOff>133350</xdr:rowOff>
    </xdr:to>
    <xdr:pic>
      <xdr:nvPicPr>
        <xdr:cNvPr id="37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272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3767</xdr:row>
      <xdr:rowOff>0</xdr:rowOff>
    </xdr:from>
    <xdr:to>
      <xdr:col>1</xdr:col>
      <xdr:colOff>152400</xdr:colOff>
      <xdr:row>3767</xdr:row>
      <xdr:rowOff>133350</xdr:rowOff>
    </xdr:to>
    <xdr:pic>
      <xdr:nvPicPr>
        <xdr:cNvPr id="37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289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3768</xdr:row>
      <xdr:rowOff>0</xdr:rowOff>
    </xdr:from>
    <xdr:to>
      <xdr:col>1</xdr:col>
      <xdr:colOff>152400</xdr:colOff>
      <xdr:row>3768</xdr:row>
      <xdr:rowOff>133350</xdr:rowOff>
    </xdr:to>
    <xdr:pic>
      <xdr:nvPicPr>
        <xdr:cNvPr id="37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307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3769</xdr:row>
      <xdr:rowOff>0</xdr:rowOff>
    </xdr:from>
    <xdr:to>
      <xdr:col>1</xdr:col>
      <xdr:colOff>152400</xdr:colOff>
      <xdr:row>3769</xdr:row>
      <xdr:rowOff>133350</xdr:rowOff>
    </xdr:to>
    <xdr:pic>
      <xdr:nvPicPr>
        <xdr:cNvPr id="37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324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3770</xdr:row>
      <xdr:rowOff>0</xdr:rowOff>
    </xdr:from>
    <xdr:to>
      <xdr:col>1</xdr:col>
      <xdr:colOff>152400</xdr:colOff>
      <xdr:row>3770</xdr:row>
      <xdr:rowOff>133350</xdr:rowOff>
    </xdr:to>
    <xdr:pic>
      <xdr:nvPicPr>
        <xdr:cNvPr id="37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341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3771</xdr:row>
      <xdr:rowOff>0</xdr:rowOff>
    </xdr:from>
    <xdr:to>
      <xdr:col>1</xdr:col>
      <xdr:colOff>152400</xdr:colOff>
      <xdr:row>3771</xdr:row>
      <xdr:rowOff>133350</xdr:rowOff>
    </xdr:to>
    <xdr:pic>
      <xdr:nvPicPr>
        <xdr:cNvPr id="37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358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3772</xdr:row>
      <xdr:rowOff>0</xdr:rowOff>
    </xdr:from>
    <xdr:to>
      <xdr:col>1</xdr:col>
      <xdr:colOff>152400</xdr:colOff>
      <xdr:row>3772</xdr:row>
      <xdr:rowOff>133350</xdr:rowOff>
    </xdr:to>
    <xdr:pic>
      <xdr:nvPicPr>
        <xdr:cNvPr id="37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375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3773</xdr:row>
      <xdr:rowOff>0</xdr:rowOff>
    </xdr:from>
    <xdr:to>
      <xdr:col>1</xdr:col>
      <xdr:colOff>152400</xdr:colOff>
      <xdr:row>3773</xdr:row>
      <xdr:rowOff>133350</xdr:rowOff>
    </xdr:to>
    <xdr:pic>
      <xdr:nvPicPr>
        <xdr:cNvPr id="37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392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3774</xdr:row>
      <xdr:rowOff>0</xdr:rowOff>
    </xdr:from>
    <xdr:to>
      <xdr:col>1</xdr:col>
      <xdr:colOff>152400</xdr:colOff>
      <xdr:row>3774</xdr:row>
      <xdr:rowOff>133350</xdr:rowOff>
    </xdr:to>
    <xdr:pic>
      <xdr:nvPicPr>
        <xdr:cNvPr id="37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409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3775</xdr:row>
      <xdr:rowOff>0</xdr:rowOff>
    </xdr:from>
    <xdr:to>
      <xdr:col>1</xdr:col>
      <xdr:colOff>152400</xdr:colOff>
      <xdr:row>3775</xdr:row>
      <xdr:rowOff>133350</xdr:rowOff>
    </xdr:to>
    <xdr:pic>
      <xdr:nvPicPr>
        <xdr:cNvPr id="37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427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3776</xdr:row>
      <xdr:rowOff>0</xdr:rowOff>
    </xdr:from>
    <xdr:to>
      <xdr:col>1</xdr:col>
      <xdr:colOff>152400</xdr:colOff>
      <xdr:row>3776</xdr:row>
      <xdr:rowOff>133350</xdr:rowOff>
    </xdr:to>
    <xdr:pic>
      <xdr:nvPicPr>
        <xdr:cNvPr id="37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444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3777</xdr:row>
      <xdr:rowOff>0</xdr:rowOff>
    </xdr:from>
    <xdr:to>
      <xdr:col>1</xdr:col>
      <xdr:colOff>152400</xdr:colOff>
      <xdr:row>3777</xdr:row>
      <xdr:rowOff>133350</xdr:rowOff>
    </xdr:to>
    <xdr:pic>
      <xdr:nvPicPr>
        <xdr:cNvPr id="37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461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3778</xdr:row>
      <xdr:rowOff>0</xdr:rowOff>
    </xdr:from>
    <xdr:to>
      <xdr:col>1</xdr:col>
      <xdr:colOff>152400</xdr:colOff>
      <xdr:row>3778</xdr:row>
      <xdr:rowOff>133350</xdr:rowOff>
    </xdr:to>
    <xdr:pic>
      <xdr:nvPicPr>
        <xdr:cNvPr id="37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478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3779</xdr:row>
      <xdr:rowOff>0</xdr:rowOff>
    </xdr:from>
    <xdr:to>
      <xdr:col>1</xdr:col>
      <xdr:colOff>152400</xdr:colOff>
      <xdr:row>3779</xdr:row>
      <xdr:rowOff>133350</xdr:rowOff>
    </xdr:to>
    <xdr:pic>
      <xdr:nvPicPr>
        <xdr:cNvPr id="37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495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3780</xdr:row>
      <xdr:rowOff>0</xdr:rowOff>
    </xdr:from>
    <xdr:to>
      <xdr:col>1</xdr:col>
      <xdr:colOff>152400</xdr:colOff>
      <xdr:row>3780</xdr:row>
      <xdr:rowOff>133350</xdr:rowOff>
    </xdr:to>
    <xdr:pic>
      <xdr:nvPicPr>
        <xdr:cNvPr id="37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512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3781</xdr:row>
      <xdr:rowOff>0</xdr:rowOff>
    </xdr:from>
    <xdr:to>
      <xdr:col>1</xdr:col>
      <xdr:colOff>152400</xdr:colOff>
      <xdr:row>3781</xdr:row>
      <xdr:rowOff>133350</xdr:rowOff>
    </xdr:to>
    <xdr:pic>
      <xdr:nvPicPr>
        <xdr:cNvPr id="37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529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3782</xdr:row>
      <xdr:rowOff>0</xdr:rowOff>
    </xdr:from>
    <xdr:to>
      <xdr:col>1</xdr:col>
      <xdr:colOff>152400</xdr:colOff>
      <xdr:row>3782</xdr:row>
      <xdr:rowOff>133350</xdr:rowOff>
    </xdr:to>
    <xdr:pic>
      <xdr:nvPicPr>
        <xdr:cNvPr id="37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547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3783</xdr:row>
      <xdr:rowOff>0</xdr:rowOff>
    </xdr:from>
    <xdr:to>
      <xdr:col>1</xdr:col>
      <xdr:colOff>152400</xdr:colOff>
      <xdr:row>3783</xdr:row>
      <xdr:rowOff>133350</xdr:rowOff>
    </xdr:to>
    <xdr:pic>
      <xdr:nvPicPr>
        <xdr:cNvPr id="37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564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3784</xdr:row>
      <xdr:rowOff>0</xdr:rowOff>
    </xdr:from>
    <xdr:to>
      <xdr:col>1</xdr:col>
      <xdr:colOff>152400</xdr:colOff>
      <xdr:row>3784</xdr:row>
      <xdr:rowOff>133350</xdr:rowOff>
    </xdr:to>
    <xdr:pic>
      <xdr:nvPicPr>
        <xdr:cNvPr id="37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581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3785</xdr:row>
      <xdr:rowOff>0</xdr:rowOff>
    </xdr:from>
    <xdr:to>
      <xdr:col>1</xdr:col>
      <xdr:colOff>152400</xdr:colOff>
      <xdr:row>3785</xdr:row>
      <xdr:rowOff>133350</xdr:rowOff>
    </xdr:to>
    <xdr:pic>
      <xdr:nvPicPr>
        <xdr:cNvPr id="37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598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3786</xdr:row>
      <xdr:rowOff>0</xdr:rowOff>
    </xdr:from>
    <xdr:to>
      <xdr:col>1</xdr:col>
      <xdr:colOff>152400</xdr:colOff>
      <xdr:row>3786</xdr:row>
      <xdr:rowOff>133350</xdr:rowOff>
    </xdr:to>
    <xdr:pic>
      <xdr:nvPicPr>
        <xdr:cNvPr id="37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615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3787</xdr:row>
      <xdr:rowOff>0</xdr:rowOff>
    </xdr:from>
    <xdr:to>
      <xdr:col>1</xdr:col>
      <xdr:colOff>152400</xdr:colOff>
      <xdr:row>3787</xdr:row>
      <xdr:rowOff>133350</xdr:rowOff>
    </xdr:to>
    <xdr:pic>
      <xdr:nvPicPr>
        <xdr:cNvPr id="37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632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3788</xdr:row>
      <xdr:rowOff>0</xdr:rowOff>
    </xdr:from>
    <xdr:to>
      <xdr:col>1</xdr:col>
      <xdr:colOff>152400</xdr:colOff>
      <xdr:row>3788</xdr:row>
      <xdr:rowOff>133350</xdr:rowOff>
    </xdr:to>
    <xdr:pic>
      <xdr:nvPicPr>
        <xdr:cNvPr id="37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649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3789</xdr:row>
      <xdr:rowOff>0</xdr:rowOff>
    </xdr:from>
    <xdr:to>
      <xdr:col>1</xdr:col>
      <xdr:colOff>152400</xdr:colOff>
      <xdr:row>3789</xdr:row>
      <xdr:rowOff>133350</xdr:rowOff>
    </xdr:to>
    <xdr:pic>
      <xdr:nvPicPr>
        <xdr:cNvPr id="37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667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3790</xdr:row>
      <xdr:rowOff>0</xdr:rowOff>
    </xdr:from>
    <xdr:to>
      <xdr:col>1</xdr:col>
      <xdr:colOff>152400</xdr:colOff>
      <xdr:row>3790</xdr:row>
      <xdr:rowOff>133350</xdr:rowOff>
    </xdr:to>
    <xdr:pic>
      <xdr:nvPicPr>
        <xdr:cNvPr id="37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684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3791</xdr:row>
      <xdr:rowOff>0</xdr:rowOff>
    </xdr:from>
    <xdr:to>
      <xdr:col>1</xdr:col>
      <xdr:colOff>152400</xdr:colOff>
      <xdr:row>3791</xdr:row>
      <xdr:rowOff>133350</xdr:rowOff>
    </xdr:to>
    <xdr:pic>
      <xdr:nvPicPr>
        <xdr:cNvPr id="37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701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3792</xdr:row>
      <xdr:rowOff>0</xdr:rowOff>
    </xdr:from>
    <xdr:to>
      <xdr:col>1</xdr:col>
      <xdr:colOff>152400</xdr:colOff>
      <xdr:row>3792</xdr:row>
      <xdr:rowOff>133350</xdr:rowOff>
    </xdr:to>
    <xdr:pic>
      <xdr:nvPicPr>
        <xdr:cNvPr id="37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718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3793</xdr:row>
      <xdr:rowOff>0</xdr:rowOff>
    </xdr:from>
    <xdr:to>
      <xdr:col>1</xdr:col>
      <xdr:colOff>152400</xdr:colOff>
      <xdr:row>3793</xdr:row>
      <xdr:rowOff>133350</xdr:rowOff>
    </xdr:to>
    <xdr:pic>
      <xdr:nvPicPr>
        <xdr:cNvPr id="37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735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3794</xdr:row>
      <xdr:rowOff>0</xdr:rowOff>
    </xdr:from>
    <xdr:to>
      <xdr:col>1</xdr:col>
      <xdr:colOff>152400</xdr:colOff>
      <xdr:row>3794</xdr:row>
      <xdr:rowOff>133350</xdr:rowOff>
    </xdr:to>
    <xdr:pic>
      <xdr:nvPicPr>
        <xdr:cNvPr id="37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752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3795</xdr:row>
      <xdr:rowOff>0</xdr:rowOff>
    </xdr:from>
    <xdr:to>
      <xdr:col>1</xdr:col>
      <xdr:colOff>152400</xdr:colOff>
      <xdr:row>3795</xdr:row>
      <xdr:rowOff>133350</xdr:rowOff>
    </xdr:to>
    <xdr:pic>
      <xdr:nvPicPr>
        <xdr:cNvPr id="37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770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3796</xdr:row>
      <xdr:rowOff>0</xdr:rowOff>
    </xdr:from>
    <xdr:to>
      <xdr:col>1</xdr:col>
      <xdr:colOff>152400</xdr:colOff>
      <xdr:row>3796</xdr:row>
      <xdr:rowOff>133350</xdr:rowOff>
    </xdr:to>
    <xdr:pic>
      <xdr:nvPicPr>
        <xdr:cNvPr id="37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787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3797</xdr:row>
      <xdr:rowOff>0</xdr:rowOff>
    </xdr:from>
    <xdr:to>
      <xdr:col>1</xdr:col>
      <xdr:colOff>152400</xdr:colOff>
      <xdr:row>3797</xdr:row>
      <xdr:rowOff>133350</xdr:rowOff>
    </xdr:to>
    <xdr:pic>
      <xdr:nvPicPr>
        <xdr:cNvPr id="37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804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3798</xdr:row>
      <xdr:rowOff>0</xdr:rowOff>
    </xdr:from>
    <xdr:to>
      <xdr:col>1</xdr:col>
      <xdr:colOff>152400</xdr:colOff>
      <xdr:row>3798</xdr:row>
      <xdr:rowOff>133350</xdr:rowOff>
    </xdr:to>
    <xdr:pic>
      <xdr:nvPicPr>
        <xdr:cNvPr id="37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821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3799</xdr:row>
      <xdr:rowOff>0</xdr:rowOff>
    </xdr:from>
    <xdr:to>
      <xdr:col>1</xdr:col>
      <xdr:colOff>152400</xdr:colOff>
      <xdr:row>3799</xdr:row>
      <xdr:rowOff>133350</xdr:rowOff>
    </xdr:to>
    <xdr:pic>
      <xdr:nvPicPr>
        <xdr:cNvPr id="38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838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3800</xdr:row>
      <xdr:rowOff>0</xdr:rowOff>
    </xdr:from>
    <xdr:to>
      <xdr:col>1</xdr:col>
      <xdr:colOff>152400</xdr:colOff>
      <xdr:row>3800</xdr:row>
      <xdr:rowOff>133350</xdr:rowOff>
    </xdr:to>
    <xdr:pic>
      <xdr:nvPicPr>
        <xdr:cNvPr id="38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855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3801</xdr:row>
      <xdr:rowOff>0</xdr:rowOff>
    </xdr:from>
    <xdr:to>
      <xdr:col>1</xdr:col>
      <xdr:colOff>152400</xdr:colOff>
      <xdr:row>3801</xdr:row>
      <xdr:rowOff>133350</xdr:rowOff>
    </xdr:to>
    <xdr:pic>
      <xdr:nvPicPr>
        <xdr:cNvPr id="38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872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3802</xdr:row>
      <xdr:rowOff>0</xdr:rowOff>
    </xdr:from>
    <xdr:to>
      <xdr:col>1</xdr:col>
      <xdr:colOff>152400</xdr:colOff>
      <xdr:row>3802</xdr:row>
      <xdr:rowOff>133350</xdr:rowOff>
    </xdr:to>
    <xdr:pic>
      <xdr:nvPicPr>
        <xdr:cNvPr id="38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890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3803</xdr:row>
      <xdr:rowOff>0</xdr:rowOff>
    </xdr:from>
    <xdr:to>
      <xdr:col>1</xdr:col>
      <xdr:colOff>152400</xdr:colOff>
      <xdr:row>3803</xdr:row>
      <xdr:rowOff>133350</xdr:rowOff>
    </xdr:to>
    <xdr:pic>
      <xdr:nvPicPr>
        <xdr:cNvPr id="38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907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3804</xdr:row>
      <xdr:rowOff>0</xdr:rowOff>
    </xdr:from>
    <xdr:to>
      <xdr:col>1</xdr:col>
      <xdr:colOff>152400</xdr:colOff>
      <xdr:row>3804</xdr:row>
      <xdr:rowOff>133350</xdr:rowOff>
    </xdr:to>
    <xdr:pic>
      <xdr:nvPicPr>
        <xdr:cNvPr id="38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924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3805</xdr:row>
      <xdr:rowOff>0</xdr:rowOff>
    </xdr:from>
    <xdr:to>
      <xdr:col>1</xdr:col>
      <xdr:colOff>152400</xdr:colOff>
      <xdr:row>3805</xdr:row>
      <xdr:rowOff>133350</xdr:rowOff>
    </xdr:to>
    <xdr:pic>
      <xdr:nvPicPr>
        <xdr:cNvPr id="38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941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3806</xdr:row>
      <xdr:rowOff>0</xdr:rowOff>
    </xdr:from>
    <xdr:to>
      <xdr:col>1</xdr:col>
      <xdr:colOff>152400</xdr:colOff>
      <xdr:row>3806</xdr:row>
      <xdr:rowOff>133350</xdr:rowOff>
    </xdr:to>
    <xdr:pic>
      <xdr:nvPicPr>
        <xdr:cNvPr id="38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958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3807</xdr:row>
      <xdr:rowOff>0</xdr:rowOff>
    </xdr:from>
    <xdr:to>
      <xdr:col>1</xdr:col>
      <xdr:colOff>152400</xdr:colOff>
      <xdr:row>3807</xdr:row>
      <xdr:rowOff>133350</xdr:rowOff>
    </xdr:to>
    <xdr:pic>
      <xdr:nvPicPr>
        <xdr:cNvPr id="38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975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3808</xdr:row>
      <xdr:rowOff>0</xdr:rowOff>
    </xdr:from>
    <xdr:to>
      <xdr:col>1</xdr:col>
      <xdr:colOff>152400</xdr:colOff>
      <xdr:row>3808</xdr:row>
      <xdr:rowOff>133350</xdr:rowOff>
    </xdr:to>
    <xdr:pic>
      <xdr:nvPicPr>
        <xdr:cNvPr id="38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4992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3809</xdr:row>
      <xdr:rowOff>0</xdr:rowOff>
    </xdr:from>
    <xdr:to>
      <xdr:col>1</xdr:col>
      <xdr:colOff>152400</xdr:colOff>
      <xdr:row>3809</xdr:row>
      <xdr:rowOff>133350</xdr:rowOff>
    </xdr:to>
    <xdr:pic>
      <xdr:nvPicPr>
        <xdr:cNvPr id="38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010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3810</xdr:row>
      <xdr:rowOff>0</xdr:rowOff>
    </xdr:from>
    <xdr:to>
      <xdr:col>1</xdr:col>
      <xdr:colOff>152400</xdr:colOff>
      <xdr:row>3810</xdr:row>
      <xdr:rowOff>133350</xdr:rowOff>
    </xdr:to>
    <xdr:pic>
      <xdr:nvPicPr>
        <xdr:cNvPr id="38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027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3811</xdr:row>
      <xdr:rowOff>0</xdr:rowOff>
    </xdr:from>
    <xdr:to>
      <xdr:col>1</xdr:col>
      <xdr:colOff>152400</xdr:colOff>
      <xdr:row>3811</xdr:row>
      <xdr:rowOff>133350</xdr:rowOff>
    </xdr:to>
    <xdr:pic>
      <xdr:nvPicPr>
        <xdr:cNvPr id="38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044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3812</xdr:row>
      <xdr:rowOff>0</xdr:rowOff>
    </xdr:from>
    <xdr:to>
      <xdr:col>1</xdr:col>
      <xdr:colOff>152400</xdr:colOff>
      <xdr:row>3812</xdr:row>
      <xdr:rowOff>133350</xdr:rowOff>
    </xdr:to>
    <xdr:pic>
      <xdr:nvPicPr>
        <xdr:cNvPr id="38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061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3813</xdr:row>
      <xdr:rowOff>0</xdr:rowOff>
    </xdr:from>
    <xdr:to>
      <xdr:col>1</xdr:col>
      <xdr:colOff>152400</xdr:colOff>
      <xdr:row>3813</xdr:row>
      <xdr:rowOff>133350</xdr:rowOff>
    </xdr:to>
    <xdr:pic>
      <xdr:nvPicPr>
        <xdr:cNvPr id="38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078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3814</xdr:row>
      <xdr:rowOff>0</xdr:rowOff>
    </xdr:from>
    <xdr:to>
      <xdr:col>1</xdr:col>
      <xdr:colOff>152400</xdr:colOff>
      <xdr:row>3814</xdr:row>
      <xdr:rowOff>133350</xdr:rowOff>
    </xdr:to>
    <xdr:pic>
      <xdr:nvPicPr>
        <xdr:cNvPr id="38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095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3815</xdr:row>
      <xdr:rowOff>0</xdr:rowOff>
    </xdr:from>
    <xdr:to>
      <xdr:col>1</xdr:col>
      <xdr:colOff>152400</xdr:colOff>
      <xdr:row>3815</xdr:row>
      <xdr:rowOff>133350</xdr:rowOff>
    </xdr:to>
    <xdr:pic>
      <xdr:nvPicPr>
        <xdr:cNvPr id="38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112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3816</xdr:row>
      <xdr:rowOff>0</xdr:rowOff>
    </xdr:from>
    <xdr:to>
      <xdr:col>1</xdr:col>
      <xdr:colOff>152400</xdr:colOff>
      <xdr:row>3816</xdr:row>
      <xdr:rowOff>133350</xdr:rowOff>
    </xdr:to>
    <xdr:pic>
      <xdr:nvPicPr>
        <xdr:cNvPr id="38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130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3817</xdr:row>
      <xdr:rowOff>0</xdr:rowOff>
    </xdr:from>
    <xdr:to>
      <xdr:col>1</xdr:col>
      <xdr:colOff>152400</xdr:colOff>
      <xdr:row>3817</xdr:row>
      <xdr:rowOff>133350</xdr:rowOff>
    </xdr:to>
    <xdr:pic>
      <xdr:nvPicPr>
        <xdr:cNvPr id="38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147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3818</xdr:row>
      <xdr:rowOff>0</xdr:rowOff>
    </xdr:from>
    <xdr:to>
      <xdr:col>1</xdr:col>
      <xdr:colOff>152400</xdr:colOff>
      <xdr:row>3818</xdr:row>
      <xdr:rowOff>133350</xdr:rowOff>
    </xdr:to>
    <xdr:pic>
      <xdr:nvPicPr>
        <xdr:cNvPr id="38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164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3819</xdr:row>
      <xdr:rowOff>0</xdr:rowOff>
    </xdr:from>
    <xdr:to>
      <xdr:col>1</xdr:col>
      <xdr:colOff>152400</xdr:colOff>
      <xdr:row>3819</xdr:row>
      <xdr:rowOff>133350</xdr:rowOff>
    </xdr:to>
    <xdr:pic>
      <xdr:nvPicPr>
        <xdr:cNvPr id="38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181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3820</xdr:row>
      <xdr:rowOff>0</xdr:rowOff>
    </xdr:from>
    <xdr:to>
      <xdr:col>1</xdr:col>
      <xdr:colOff>152400</xdr:colOff>
      <xdr:row>3820</xdr:row>
      <xdr:rowOff>133350</xdr:rowOff>
    </xdr:to>
    <xdr:pic>
      <xdr:nvPicPr>
        <xdr:cNvPr id="38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198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3821</xdr:row>
      <xdr:rowOff>0</xdr:rowOff>
    </xdr:from>
    <xdr:to>
      <xdr:col>1</xdr:col>
      <xdr:colOff>152400</xdr:colOff>
      <xdr:row>3821</xdr:row>
      <xdr:rowOff>133350</xdr:rowOff>
    </xdr:to>
    <xdr:pic>
      <xdr:nvPicPr>
        <xdr:cNvPr id="38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215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3822</xdr:row>
      <xdr:rowOff>0</xdr:rowOff>
    </xdr:from>
    <xdr:to>
      <xdr:col>1</xdr:col>
      <xdr:colOff>152400</xdr:colOff>
      <xdr:row>3822</xdr:row>
      <xdr:rowOff>133350</xdr:rowOff>
    </xdr:to>
    <xdr:pic>
      <xdr:nvPicPr>
        <xdr:cNvPr id="38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232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3823</xdr:row>
      <xdr:rowOff>0</xdr:rowOff>
    </xdr:from>
    <xdr:to>
      <xdr:col>1</xdr:col>
      <xdr:colOff>152400</xdr:colOff>
      <xdr:row>3823</xdr:row>
      <xdr:rowOff>133350</xdr:rowOff>
    </xdr:to>
    <xdr:pic>
      <xdr:nvPicPr>
        <xdr:cNvPr id="38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250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3824</xdr:row>
      <xdr:rowOff>0</xdr:rowOff>
    </xdr:from>
    <xdr:to>
      <xdr:col>1</xdr:col>
      <xdr:colOff>152400</xdr:colOff>
      <xdr:row>3824</xdr:row>
      <xdr:rowOff>133350</xdr:rowOff>
    </xdr:to>
    <xdr:pic>
      <xdr:nvPicPr>
        <xdr:cNvPr id="38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267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3825</xdr:row>
      <xdr:rowOff>0</xdr:rowOff>
    </xdr:from>
    <xdr:to>
      <xdr:col>1</xdr:col>
      <xdr:colOff>152400</xdr:colOff>
      <xdr:row>3825</xdr:row>
      <xdr:rowOff>133350</xdr:rowOff>
    </xdr:to>
    <xdr:pic>
      <xdr:nvPicPr>
        <xdr:cNvPr id="38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284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3826</xdr:row>
      <xdr:rowOff>0</xdr:rowOff>
    </xdr:from>
    <xdr:to>
      <xdr:col>1</xdr:col>
      <xdr:colOff>152400</xdr:colOff>
      <xdr:row>3826</xdr:row>
      <xdr:rowOff>133350</xdr:rowOff>
    </xdr:to>
    <xdr:pic>
      <xdr:nvPicPr>
        <xdr:cNvPr id="38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301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3827</xdr:row>
      <xdr:rowOff>0</xdr:rowOff>
    </xdr:from>
    <xdr:to>
      <xdr:col>1</xdr:col>
      <xdr:colOff>152400</xdr:colOff>
      <xdr:row>3827</xdr:row>
      <xdr:rowOff>133350</xdr:rowOff>
    </xdr:to>
    <xdr:pic>
      <xdr:nvPicPr>
        <xdr:cNvPr id="38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318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3828</xdr:row>
      <xdr:rowOff>0</xdr:rowOff>
    </xdr:from>
    <xdr:to>
      <xdr:col>1</xdr:col>
      <xdr:colOff>152400</xdr:colOff>
      <xdr:row>3828</xdr:row>
      <xdr:rowOff>133350</xdr:rowOff>
    </xdr:to>
    <xdr:pic>
      <xdr:nvPicPr>
        <xdr:cNvPr id="38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335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3829</xdr:row>
      <xdr:rowOff>0</xdr:rowOff>
    </xdr:from>
    <xdr:to>
      <xdr:col>1</xdr:col>
      <xdr:colOff>152400</xdr:colOff>
      <xdr:row>3829</xdr:row>
      <xdr:rowOff>133350</xdr:rowOff>
    </xdr:to>
    <xdr:pic>
      <xdr:nvPicPr>
        <xdr:cNvPr id="38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352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3830</xdr:row>
      <xdr:rowOff>0</xdr:rowOff>
    </xdr:from>
    <xdr:to>
      <xdr:col>1</xdr:col>
      <xdr:colOff>152400</xdr:colOff>
      <xdr:row>3830</xdr:row>
      <xdr:rowOff>133350</xdr:rowOff>
    </xdr:to>
    <xdr:pic>
      <xdr:nvPicPr>
        <xdr:cNvPr id="38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370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3831</xdr:row>
      <xdr:rowOff>0</xdr:rowOff>
    </xdr:from>
    <xdr:to>
      <xdr:col>1</xdr:col>
      <xdr:colOff>152400</xdr:colOff>
      <xdr:row>3831</xdr:row>
      <xdr:rowOff>133350</xdr:rowOff>
    </xdr:to>
    <xdr:pic>
      <xdr:nvPicPr>
        <xdr:cNvPr id="38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387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3832</xdr:row>
      <xdr:rowOff>0</xdr:rowOff>
    </xdr:from>
    <xdr:to>
      <xdr:col>1</xdr:col>
      <xdr:colOff>152400</xdr:colOff>
      <xdr:row>3832</xdr:row>
      <xdr:rowOff>133350</xdr:rowOff>
    </xdr:to>
    <xdr:pic>
      <xdr:nvPicPr>
        <xdr:cNvPr id="38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404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3833</xdr:row>
      <xdr:rowOff>0</xdr:rowOff>
    </xdr:from>
    <xdr:to>
      <xdr:col>1</xdr:col>
      <xdr:colOff>152400</xdr:colOff>
      <xdr:row>3833</xdr:row>
      <xdr:rowOff>133350</xdr:rowOff>
    </xdr:to>
    <xdr:pic>
      <xdr:nvPicPr>
        <xdr:cNvPr id="38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421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3834</xdr:row>
      <xdr:rowOff>0</xdr:rowOff>
    </xdr:from>
    <xdr:to>
      <xdr:col>1</xdr:col>
      <xdr:colOff>152400</xdr:colOff>
      <xdr:row>3834</xdr:row>
      <xdr:rowOff>133350</xdr:rowOff>
    </xdr:to>
    <xdr:pic>
      <xdr:nvPicPr>
        <xdr:cNvPr id="38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438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3835</xdr:row>
      <xdr:rowOff>0</xdr:rowOff>
    </xdr:from>
    <xdr:to>
      <xdr:col>1</xdr:col>
      <xdr:colOff>152400</xdr:colOff>
      <xdr:row>3835</xdr:row>
      <xdr:rowOff>133350</xdr:rowOff>
    </xdr:to>
    <xdr:pic>
      <xdr:nvPicPr>
        <xdr:cNvPr id="38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455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3836</xdr:row>
      <xdr:rowOff>0</xdr:rowOff>
    </xdr:from>
    <xdr:to>
      <xdr:col>1</xdr:col>
      <xdr:colOff>152400</xdr:colOff>
      <xdr:row>3836</xdr:row>
      <xdr:rowOff>133350</xdr:rowOff>
    </xdr:to>
    <xdr:pic>
      <xdr:nvPicPr>
        <xdr:cNvPr id="38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472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3837</xdr:row>
      <xdr:rowOff>0</xdr:rowOff>
    </xdr:from>
    <xdr:to>
      <xdr:col>1</xdr:col>
      <xdr:colOff>152400</xdr:colOff>
      <xdr:row>3837</xdr:row>
      <xdr:rowOff>133350</xdr:rowOff>
    </xdr:to>
    <xdr:pic>
      <xdr:nvPicPr>
        <xdr:cNvPr id="38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490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3838</xdr:row>
      <xdr:rowOff>0</xdr:rowOff>
    </xdr:from>
    <xdr:to>
      <xdr:col>1</xdr:col>
      <xdr:colOff>152400</xdr:colOff>
      <xdr:row>3838</xdr:row>
      <xdr:rowOff>133350</xdr:rowOff>
    </xdr:to>
    <xdr:pic>
      <xdr:nvPicPr>
        <xdr:cNvPr id="38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507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3839</xdr:row>
      <xdr:rowOff>0</xdr:rowOff>
    </xdr:from>
    <xdr:to>
      <xdr:col>1</xdr:col>
      <xdr:colOff>152400</xdr:colOff>
      <xdr:row>3839</xdr:row>
      <xdr:rowOff>133350</xdr:rowOff>
    </xdr:to>
    <xdr:pic>
      <xdr:nvPicPr>
        <xdr:cNvPr id="38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524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3840</xdr:row>
      <xdr:rowOff>0</xdr:rowOff>
    </xdr:from>
    <xdr:to>
      <xdr:col>1</xdr:col>
      <xdr:colOff>152400</xdr:colOff>
      <xdr:row>3840</xdr:row>
      <xdr:rowOff>133350</xdr:rowOff>
    </xdr:to>
    <xdr:pic>
      <xdr:nvPicPr>
        <xdr:cNvPr id="38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541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3841</xdr:row>
      <xdr:rowOff>0</xdr:rowOff>
    </xdr:from>
    <xdr:to>
      <xdr:col>1</xdr:col>
      <xdr:colOff>152400</xdr:colOff>
      <xdr:row>3841</xdr:row>
      <xdr:rowOff>133350</xdr:rowOff>
    </xdr:to>
    <xdr:pic>
      <xdr:nvPicPr>
        <xdr:cNvPr id="38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558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3842</xdr:row>
      <xdr:rowOff>0</xdr:rowOff>
    </xdr:from>
    <xdr:to>
      <xdr:col>1</xdr:col>
      <xdr:colOff>152400</xdr:colOff>
      <xdr:row>3842</xdr:row>
      <xdr:rowOff>133350</xdr:rowOff>
    </xdr:to>
    <xdr:pic>
      <xdr:nvPicPr>
        <xdr:cNvPr id="38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575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3843</xdr:row>
      <xdr:rowOff>0</xdr:rowOff>
    </xdr:from>
    <xdr:to>
      <xdr:col>1</xdr:col>
      <xdr:colOff>152400</xdr:colOff>
      <xdr:row>3843</xdr:row>
      <xdr:rowOff>133350</xdr:rowOff>
    </xdr:to>
    <xdr:pic>
      <xdr:nvPicPr>
        <xdr:cNvPr id="38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592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3844</xdr:row>
      <xdr:rowOff>0</xdr:rowOff>
    </xdr:from>
    <xdr:to>
      <xdr:col>1</xdr:col>
      <xdr:colOff>152400</xdr:colOff>
      <xdr:row>3844</xdr:row>
      <xdr:rowOff>133350</xdr:rowOff>
    </xdr:to>
    <xdr:pic>
      <xdr:nvPicPr>
        <xdr:cNvPr id="38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610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3845</xdr:row>
      <xdr:rowOff>0</xdr:rowOff>
    </xdr:from>
    <xdr:to>
      <xdr:col>1</xdr:col>
      <xdr:colOff>152400</xdr:colOff>
      <xdr:row>3845</xdr:row>
      <xdr:rowOff>133350</xdr:rowOff>
    </xdr:to>
    <xdr:pic>
      <xdr:nvPicPr>
        <xdr:cNvPr id="38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627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3846</xdr:row>
      <xdr:rowOff>0</xdr:rowOff>
    </xdr:from>
    <xdr:to>
      <xdr:col>1</xdr:col>
      <xdr:colOff>152400</xdr:colOff>
      <xdr:row>3846</xdr:row>
      <xdr:rowOff>133350</xdr:rowOff>
    </xdr:to>
    <xdr:pic>
      <xdr:nvPicPr>
        <xdr:cNvPr id="38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644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3847</xdr:row>
      <xdr:rowOff>0</xdr:rowOff>
    </xdr:from>
    <xdr:to>
      <xdr:col>1</xdr:col>
      <xdr:colOff>152400</xdr:colOff>
      <xdr:row>3847</xdr:row>
      <xdr:rowOff>133350</xdr:rowOff>
    </xdr:to>
    <xdr:pic>
      <xdr:nvPicPr>
        <xdr:cNvPr id="38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661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3848</xdr:row>
      <xdr:rowOff>0</xdr:rowOff>
    </xdr:from>
    <xdr:to>
      <xdr:col>1</xdr:col>
      <xdr:colOff>152400</xdr:colOff>
      <xdr:row>3848</xdr:row>
      <xdr:rowOff>133350</xdr:rowOff>
    </xdr:to>
    <xdr:pic>
      <xdr:nvPicPr>
        <xdr:cNvPr id="38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678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3849</xdr:row>
      <xdr:rowOff>0</xdr:rowOff>
    </xdr:from>
    <xdr:to>
      <xdr:col>1</xdr:col>
      <xdr:colOff>152400</xdr:colOff>
      <xdr:row>3849</xdr:row>
      <xdr:rowOff>133350</xdr:rowOff>
    </xdr:to>
    <xdr:pic>
      <xdr:nvPicPr>
        <xdr:cNvPr id="38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695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3850</xdr:row>
      <xdr:rowOff>0</xdr:rowOff>
    </xdr:from>
    <xdr:to>
      <xdr:col>1</xdr:col>
      <xdr:colOff>152400</xdr:colOff>
      <xdr:row>3850</xdr:row>
      <xdr:rowOff>133350</xdr:rowOff>
    </xdr:to>
    <xdr:pic>
      <xdr:nvPicPr>
        <xdr:cNvPr id="38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712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3851</xdr:row>
      <xdr:rowOff>0</xdr:rowOff>
    </xdr:from>
    <xdr:to>
      <xdr:col>1</xdr:col>
      <xdr:colOff>152400</xdr:colOff>
      <xdr:row>3851</xdr:row>
      <xdr:rowOff>133350</xdr:rowOff>
    </xdr:to>
    <xdr:pic>
      <xdr:nvPicPr>
        <xdr:cNvPr id="38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730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3852</xdr:row>
      <xdr:rowOff>0</xdr:rowOff>
    </xdr:from>
    <xdr:to>
      <xdr:col>1</xdr:col>
      <xdr:colOff>152400</xdr:colOff>
      <xdr:row>3852</xdr:row>
      <xdr:rowOff>133350</xdr:rowOff>
    </xdr:to>
    <xdr:pic>
      <xdr:nvPicPr>
        <xdr:cNvPr id="38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747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3853</xdr:row>
      <xdr:rowOff>0</xdr:rowOff>
    </xdr:from>
    <xdr:to>
      <xdr:col>1</xdr:col>
      <xdr:colOff>152400</xdr:colOff>
      <xdr:row>3853</xdr:row>
      <xdr:rowOff>133350</xdr:rowOff>
    </xdr:to>
    <xdr:pic>
      <xdr:nvPicPr>
        <xdr:cNvPr id="38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764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3854</xdr:row>
      <xdr:rowOff>0</xdr:rowOff>
    </xdr:from>
    <xdr:to>
      <xdr:col>1</xdr:col>
      <xdr:colOff>152400</xdr:colOff>
      <xdr:row>3854</xdr:row>
      <xdr:rowOff>133350</xdr:rowOff>
    </xdr:to>
    <xdr:pic>
      <xdr:nvPicPr>
        <xdr:cNvPr id="38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781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3855</xdr:row>
      <xdr:rowOff>0</xdr:rowOff>
    </xdr:from>
    <xdr:to>
      <xdr:col>1</xdr:col>
      <xdr:colOff>152400</xdr:colOff>
      <xdr:row>3855</xdr:row>
      <xdr:rowOff>133350</xdr:rowOff>
    </xdr:to>
    <xdr:pic>
      <xdr:nvPicPr>
        <xdr:cNvPr id="38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798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3856</xdr:row>
      <xdr:rowOff>0</xdr:rowOff>
    </xdr:from>
    <xdr:to>
      <xdr:col>1</xdr:col>
      <xdr:colOff>152400</xdr:colOff>
      <xdr:row>3856</xdr:row>
      <xdr:rowOff>133350</xdr:rowOff>
    </xdr:to>
    <xdr:pic>
      <xdr:nvPicPr>
        <xdr:cNvPr id="38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815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3857</xdr:row>
      <xdr:rowOff>0</xdr:rowOff>
    </xdr:from>
    <xdr:to>
      <xdr:col>1</xdr:col>
      <xdr:colOff>152400</xdr:colOff>
      <xdr:row>3857</xdr:row>
      <xdr:rowOff>133350</xdr:rowOff>
    </xdr:to>
    <xdr:pic>
      <xdr:nvPicPr>
        <xdr:cNvPr id="38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832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3858</xdr:row>
      <xdr:rowOff>0</xdr:rowOff>
    </xdr:from>
    <xdr:to>
      <xdr:col>1</xdr:col>
      <xdr:colOff>152400</xdr:colOff>
      <xdr:row>3858</xdr:row>
      <xdr:rowOff>133350</xdr:rowOff>
    </xdr:to>
    <xdr:pic>
      <xdr:nvPicPr>
        <xdr:cNvPr id="38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850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3859</xdr:row>
      <xdr:rowOff>0</xdr:rowOff>
    </xdr:from>
    <xdr:to>
      <xdr:col>1</xdr:col>
      <xdr:colOff>152400</xdr:colOff>
      <xdr:row>3859</xdr:row>
      <xdr:rowOff>133350</xdr:rowOff>
    </xdr:to>
    <xdr:pic>
      <xdr:nvPicPr>
        <xdr:cNvPr id="38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867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3860</xdr:row>
      <xdr:rowOff>0</xdr:rowOff>
    </xdr:from>
    <xdr:to>
      <xdr:col>1</xdr:col>
      <xdr:colOff>152400</xdr:colOff>
      <xdr:row>3860</xdr:row>
      <xdr:rowOff>133350</xdr:rowOff>
    </xdr:to>
    <xdr:pic>
      <xdr:nvPicPr>
        <xdr:cNvPr id="38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884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3861</xdr:row>
      <xdr:rowOff>0</xdr:rowOff>
    </xdr:from>
    <xdr:to>
      <xdr:col>1</xdr:col>
      <xdr:colOff>152400</xdr:colOff>
      <xdr:row>3861</xdr:row>
      <xdr:rowOff>133350</xdr:rowOff>
    </xdr:to>
    <xdr:pic>
      <xdr:nvPicPr>
        <xdr:cNvPr id="38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901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3862</xdr:row>
      <xdr:rowOff>0</xdr:rowOff>
    </xdr:from>
    <xdr:to>
      <xdr:col>1</xdr:col>
      <xdr:colOff>152400</xdr:colOff>
      <xdr:row>3862</xdr:row>
      <xdr:rowOff>133350</xdr:rowOff>
    </xdr:to>
    <xdr:pic>
      <xdr:nvPicPr>
        <xdr:cNvPr id="38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918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3863</xdr:row>
      <xdr:rowOff>0</xdr:rowOff>
    </xdr:from>
    <xdr:to>
      <xdr:col>1</xdr:col>
      <xdr:colOff>152400</xdr:colOff>
      <xdr:row>3863</xdr:row>
      <xdr:rowOff>133350</xdr:rowOff>
    </xdr:to>
    <xdr:pic>
      <xdr:nvPicPr>
        <xdr:cNvPr id="38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935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3864</xdr:row>
      <xdr:rowOff>0</xdr:rowOff>
    </xdr:from>
    <xdr:to>
      <xdr:col>1</xdr:col>
      <xdr:colOff>152400</xdr:colOff>
      <xdr:row>3864</xdr:row>
      <xdr:rowOff>133350</xdr:rowOff>
    </xdr:to>
    <xdr:pic>
      <xdr:nvPicPr>
        <xdr:cNvPr id="38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953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3865</xdr:row>
      <xdr:rowOff>0</xdr:rowOff>
    </xdr:from>
    <xdr:to>
      <xdr:col>1</xdr:col>
      <xdr:colOff>152400</xdr:colOff>
      <xdr:row>3865</xdr:row>
      <xdr:rowOff>133350</xdr:rowOff>
    </xdr:to>
    <xdr:pic>
      <xdr:nvPicPr>
        <xdr:cNvPr id="38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970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3866</xdr:row>
      <xdr:rowOff>0</xdr:rowOff>
    </xdr:from>
    <xdr:to>
      <xdr:col>1</xdr:col>
      <xdr:colOff>152400</xdr:colOff>
      <xdr:row>3866</xdr:row>
      <xdr:rowOff>133350</xdr:rowOff>
    </xdr:to>
    <xdr:pic>
      <xdr:nvPicPr>
        <xdr:cNvPr id="38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5987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3867</xdr:row>
      <xdr:rowOff>0</xdr:rowOff>
    </xdr:from>
    <xdr:to>
      <xdr:col>1</xdr:col>
      <xdr:colOff>152400</xdr:colOff>
      <xdr:row>3867</xdr:row>
      <xdr:rowOff>133350</xdr:rowOff>
    </xdr:to>
    <xdr:pic>
      <xdr:nvPicPr>
        <xdr:cNvPr id="38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004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3868</xdr:row>
      <xdr:rowOff>0</xdr:rowOff>
    </xdr:from>
    <xdr:to>
      <xdr:col>1</xdr:col>
      <xdr:colOff>152400</xdr:colOff>
      <xdr:row>3868</xdr:row>
      <xdr:rowOff>133350</xdr:rowOff>
    </xdr:to>
    <xdr:pic>
      <xdr:nvPicPr>
        <xdr:cNvPr id="38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021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3869</xdr:row>
      <xdr:rowOff>0</xdr:rowOff>
    </xdr:from>
    <xdr:to>
      <xdr:col>1</xdr:col>
      <xdr:colOff>152400</xdr:colOff>
      <xdr:row>3869</xdr:row>
      <xdr:rowOff>133350</xdr:rowOff>
    </xdr:to>
    <xdr:pic>
      <xdr:nvPicPr>
        <xdr:cNvPr id="38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038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3870</xdr:row>
      <xdr:rowOff>0</xdr:rowOff>
    </xdr:from>
    <xdr:to>
      <xdr:col>1</xdr:col>
      <xdr:colOff>152400</xdr:colOff>
      <xdr:row>3870</xdr:row>
      <xdr:rowOff>133350</xdr:rowOff>
    </xdr:to>
    <xdr:pic>
      <xdr:nvPicPr>
        <xdr:cNvPr id="38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055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3871</xdr:row>
      <xdr:rowOff>0</xdr:rowOff>
    </xdr:from>
    <xdr:to>
      <xdr:col>1</xdr:col>
      <xdr:colOff>152400</xdr:colOff>
      <xdr:row>3871</xdr:row>
      <xdr:rowOff>133350</xdr:rowOff>
    </xdr:to>
    <xdr:pic>
      <xdr:nvPicPr>
        <xdr:cNvPr id="38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073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152400</xdr:colOff>
      <xdr:row>3872</xdr:row>
      <xdr:rowOff>133350</xdr:rowOff>
    </xdr:to>
    <xdr:pic>
      <xdr:nvPicPr>
        <xdr:cNvPr id="38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090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3873</xdr:row>
      <xdr:rowOff>0</xdr:rowOff>
    </xdr:from>
    <xdr:to>
      <xdr:col>1</xdr:col>
      <xdr:colOff>152400</xdr:colOff>
      <xdr:row>3873</xdr:row>
      <xdr:rowOff>133350</xdr:rowOff>
    </xdr:to>
    <xdr:pic>
      <xdr:nvPicPr>
        <xdr:cNvPr id="38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107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3874</xdr:row>
      <xdr:rowOff>0</xdr:rowOff>
    </xdr:from>
    <xdr:to>
      <xdr:col>1</xdr:col>
      <xdr:colOff>152400</xdr:colOff>
      <xdr:row>3874</xdr:row>
      <xdr:rowOff>133350</xdr:rowOff>
    </xdr:to>
    <xdr:pic>
      <xdr:nvPicPr>
        <xdr:cNvPr id="38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124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3875</xdr:row>
      <xdr:rowOff>0</xdr:rowOff>
    </xdr:from>
    <xdr:to>
      <xdr:col>1</xdr:col>
      <xdr:colOff>152400</xdr:colOff>
      <xdr:row>3875</xdr:row>
      <xdr:rowOff>133350</xdr:rowOff>
    </xdr:to>
    <xdr:pic>
      <xdr:nvPicPr>
        <xdr:cNvPr id="38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141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3876</xdr:row>
      <xdr:rowOff>0</xdr:rowOff>
    </xdr:from>
    <xdr:to>
      <xdr:col>1</xdr:col>
      <xdr:colOff>152400</xdr:colOff>
      <xdr:row>3876</xdr:row>
      <xdr:rowOff>133350</xdr:rowOff>
    </xdr:to>
    <xdr:pic>
      <xdr:nvPicPr>
        <xdr:cNvPr id="38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158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3877</xdr:row>
      <xdr:rowOff>0</xdr:rowOff>
    </xdr:from>
    <xdr:to>
      <xdr:col>1</xdr:col>
      <xdr:colOff>152400</xdr:colOff>
      <xdr:row>3877</xdr:row>
      <xdr:rowOff>133350</xdr:rowOff>
    </xdr:to>
    <xdr:pic>
      <xdr:nvPicPr>
        <xdr:cNvPr id="38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175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3878</xdr:row>
      <xdr:rowOff>0</xdr:rowOff>
    </xdr:from>
    <xdr:to>
      <xdr:col>1</xdr:col>
      <xdr:colOff>152400</xdr:colOff>
      <xdr:row>3878</xdr:row>
      <xdr:rowOff>133350</xdr:rowOff>
    </xdr:to>
    <xdr:pic>
      <xdr:nvPicPr>
        <xdr:cNvPr id="38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193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3879</xdr:row>
      <xdr:rowOff>0</xdr:rowOff>
    </xdr:from>
    <xdr:to>
      <xdr:col>1</xdr:col>
      <xdr:colOff>152400</xdr:colOff>
      <xdr:row>3879</xdr:row>
      <xdr:rowOff>133350</xdr:rowOff>
    </xdr:to>
    <xdr:pic>
      <xdr:nvPicPr>
        <xdr:cNvPr id="38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210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3880</xdr:row>
      <xdr:rowOff>0</xdr:rowOff>
    </xdr:from>
    <xdr:to>
      <xdr:col>1</xdr:col>
      <xdr:colOff>152400</xdr:colOff>
      <xdr:row>3880</xdr:row>
      <xdr:rowOff>133350</xdr:rowOff>
    </xdr:to>
    <xdr:pic>
      <xdr:nvPicPr>
        <xdr:cNvPr id="38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227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3881</xdr:row>
      <xdr:rowOff>0</xdr:rowOff>
    </xdr:from>
    <xdr:to>
      <xdr:col>1</xdr:col>
      <xdr:colOff>152400</xdr:colOff>
      <xdr:row>3881</xdr:row>
      <xdr:rowOff>133350</xdr:rowOff>
    </xdr:to>
    <xdr:pic>
      <xdr:nvPicPr>
        <xdr:cNvPr id="38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244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3882</xdr:row>
      <xdr:rowOff>0</xdr:rowOff>
    </xdr:from>
    <xdr:to>
      <xdr:col>1</xdr:col>
      <xdr:colOff>152400</xdr:colOff>
      <xdr:row>3882</xdr:row>
      <xdr:rowOff>133350</xdr:rowOff>
    </xdr:to>
    <xdr:pic>
      <xdr:nvPicPr>
        <xdr:cNvPr id="38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261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3883</xdr:row>
      <xdr:rowOff>0</xdr:rowOff>
    </xdr:from>
    <xdr:to>
      <xdr:col>1</xdr:col>
      <xdr:colOff>152400</xdr:colOff>
      <xdr:row>3883</xdr:row>
      <xdr:rowOff>133350</xdr:rowOff>
    </xdr:to>
    <xdr:pic>
      <xdr:nvPicPr>
        <xdr:cNvPr id="38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278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3884</xdr:row>
      <xdr:rowOff>0</xdr:rowOff>
    </xdr:from>
    <xdr:to>
      <xdr:col>1</xdr:col>
      <xdr:colOff>152400</xdr:colOff>
      <xdr:row>3884</xdr:row>
      <xdr:rowOff>133350</xdr:rowOff>
    </xdr:to>
    <xdr:pic>
      <xdr:nvPicPr>
        <xdr:cNvPr id="38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295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3885</xdr:row>
      <xdr:rowOff>0</xdr:rowOff>
    </xdr:from>
    <xdr:to>
      <xdr:col>1</xdr:col>
      <xdr:colOff>152400</xdr:colOff>
      <xdr:row>3885</xdr:row>
      <xdr:rowOff>133350</xdr:rowOff>
    </xdr:to>
    <xdr:pic>
      <xdr:nvPicPr>
        <xdr:cNvPr id="38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313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3886</xdr:row>
      <xdr:rowOff>0</xdr:rowOff>
    </xdr:from>
    <xdr:to>
      <xdr:col>1</xdr:col>
      <xdr:colOff>152400</xdr:colOff>
      <xdr:row>3886</xdr:row>
      <xdr:rowOff>133350</xdr:rowOff>
    </xdr:to>
    <xdr:pic>
      <xdr:nvPicPr>
        <xdr:cNvPr id="38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330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3887</xdr:row>
      <xdr:rowOff>0</xdr:rowOff>
    </xdr:from>
    <xdr:to>
      <xdr:col>1</xdr:col>
      <xdr:colOff>152400</xdr:colOff>
      <xdr:row>3887</xdr:row>
      <xdr:rowOff>133350</xdr:rowOff>
    </xdr:to>
    <xdr:pic>
      <xdr:nvPicPr>
        <xdr:cNvPr id="38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347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3888</xdr:row>
      <xdr:rowOff>0</xdr:rowOff>
    </xdr:from>
    <xdr:to>
      <xdr:col>1</xdr:col>
      <xdr:colOff>152400</xdr:colOff>
      <xdr:row>3888</xdr:row>
      <xdr:rowOff>133350</xdr:rowOff>
    </xdr:to>
    <xdr:pic>
      <xdr:nvPicPr>
        <xdr:cNvPr id="38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364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3889</xdr:row>
      <xdr:rowOff>0</xdr:rowOff>
    </xdr:from>
    <xdr:to>
      <xdr:col>1</xdr:col>
      <xdr:colOff>152400</xdr:colOff>
      <xdr:row>3889</xdr:row>
      <xdr:rowOff>133350</xdr:rowOff>
    </xdr:to>
    <xdr:pic>
      <xdr:nvPicPr>
        <xdr:cNvPr id="38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381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3890</xdr:row>
      <xdr:rowOff>0</xdr:rowOff>
    </xdr:from>
    <xdr:to>
      <xdr:col>1</xdr:col>
      <xdr:colOff>152400</xdr:colOff>
      <xdr:row>3890</xdr:row>
      <xdr:rowOff>133350</xdr:rowOff>
    </xdr:to>
    <xdr:pic>
      <xdr:nvPicPr>
        <xdr:cNvPr id="38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398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3891</xdr:row>
      <xdr:rowOff>0</xdr:rowOff>
    </xdr:from>
    <xdr:to>
      <xdr:col>1</xdr:col>
      <xdr:colOff>152400</xdr:colOff>
      <xdr:row>3891</xdr:row>
      <xdr:rowOff>133350</xdr:rowOff>
    </xdr:to>
    <xdr:pic>
      <xdr:nvPicPr>
        <xdr:cNvPr id="38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415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3892</xdr:row>
      <xdr:rowOff>0</xdr:rowOff>
    </xdr:from>
    <xdr:to>
      <xdr:col>1</xdr:col>
      <xdr:colOff>152400</xdr:colOff>
      <xdr:row>3892</xdr:row>
      <xdr:rowOff>133350</xdr:rowOff>
    </xdr:to>
    <xdr:pic>
      <xdr:nvPicPr>
        <xdr:cNvPr id="38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433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3893</xdr:row>
      <xdr:rowOff>0</xdr:rowOff>
    </xdr:from>
    <xdr:to>
      <xdr:col>1</xdr:col>
      <xdr:colOff>152400</xdr:colOff>
      <xdr:row>3893</xdr:row>
      <xdr:rowOff>133350</xdr:rowOff>
    </xdr:to>
    <xdr:pic>
      <xdr:nvPicPr>
        <xdr:cNvPr id="38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450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3894</xdr:row>
      <xdr:rowOff>0</xdr:rowOff>
    </xdr:from>
    <xdr:to>
      <xdr:col>1</xdr:col>
      <xdr:colOff>152400</xdr:colOff>
      <xdr:row>3894</xdr:row>
      <xdr:rowOff>133350</xdr:rowOff>
    </xdr:to>
    <xdr:pic>
      <xdr:nvPicPr>
        <xdr:cNvPr id="38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467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3895</xdr:row>
      <xdr:rowOff>0</xdr:rowOff>
    </xdr:from>
    <xdr:to>
      <xdr:col>1</xdr:col>
      <xdr:colOff>152400</xdr:colOff>
      <xdr:row>3895</xdr:row>
      <xdr:rowOff>133350</xdr:rowOff>
    </xdr:to>
    <xdr:pic>
      <xdr:nvPicPr>
        <xdr:cNvPr id="38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484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152400</xdr:colOff>
      <xdr:row>3896</xdr:row>
      <xdr:rowOff>133350</xdr:rowOff>
    </xdr:to>
    <xdr:pic>
      <xdr:nvPicPr>
        <xdr:cNvPr id="38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501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3897</xdr:row>
      <xdr:rowOff>0</xdr:rowOff>
    </xdr:from>
    <xdr:to>
      <xdr:col>1</xdr:col>
      <xdr:colOff>152400</xdr:colOff>
      <xdr:row>3897</xdr:row>
      <xdr:rowOff>133350</xdr:rowOff>
    </xdr:to>
    <xdr:pic>
      <xdr:nvPicPr>
        <xdr:cNvPr id="38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518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3898</xdr:row>
      <xdr:rowOff>0</xdr:rowOff>
    </xdr:from>
    <xdr:to>
      <xdr:col>1</xdr:col>
      <xdr:colOff>152400</xdr:colOff>
      <xdr:row>3898</xdr:row>
      <xdr:rowOff>133350</xdr:rowOff>
    </xdr:to>
    <xdr:pic>
      <xdr:nvPicPr>
        <xdr:cNvPr id="38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535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3899</xdr:row>
      <xdr:rowOff>0</xdr:rowOff>
    </xdr:from>
    <xdr:to>
      <xdr:col>1</xdr:col>
      <xdr:colOff>152400</xdr:colOff>
      <xdr:row>3899</xdr:row>
      <xdr:rowOff>133350</xdr:rowOff>
    </xdr:to>
    <xdr:pic>
      <xdr:nvPicPr>
        <xdr:cNvPr id="39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553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3900</xdr:row>
      <xdr:rowOff>0</xdr:rowOff>
    </xdr:from>
    <xdr:to>
      <xdr:col>1</xdr:col>
      <xdr:colOff>152400</xdr:colOff>
      <xdr:row>3900</xdr:row>
      <xdr:rowOff>133350</xdr:rowOff>
    </xdr:to>
    <xdr:pic>
      <xdr:nvPicPr>
        <xdr:cNvPr id="39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570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3901</xdr:row>
      <xdr:rowOff>0</xdr:rowOff>
    </xdr:from>
    <xdr:to>
      <xdr:col>1</xdr:col>
      <xdr:colOff>152400</xdr:colOff>
      <xdr:row>3901</xdr:row>
      <xdr:rowOff>133350</xdr:rowOff>
    </xdr:to>
    <xdr:pic>
      <xdr:nvPicPr>
        <xdr:cNvPr id="39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587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3902</xdr:row>
      <xdr:rowOff>0</xdr:rowOff>
    </xdr:from>
    <xdr:to>
      <xdr:col>1</xdr:col>
      <xdr:colOff>152400</xdr:colOff>
      <xdr:row>3902</xdr:row>
      <xdr:rowOff>133350</xdr:rowOff>
    </xdr:to>
    <xdr:pic>
      <xdr:nvPicPr>
        <xdr:cNvPr id="39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604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3903</xdr:row>
      <xdr:rowOff>0</xdr:rowOff>
    </xdr:from>
    <xdr:to>
      <xdr:col>1</xdr:col>
      <xdr:colOff>152400</xdr:colOff>
      <xdr:row>3903</xdr:row>
      <xdr:rowOff>133350</xdr:rowOff>
    </xdr:to>
    <xdr:pic>
      <xdr:nvPicPr>
        <xdr:cNvPr id="39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621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3904</xdr:row>
      <xdr:rowOff>0</xdr:rowOff>
    </xdr:from>
    <xdr:to>
      <xdr:col>1</xdr:col>
      <xdr:colOff>152400</xdr:colOff>
      <xdr:row>3904</xdr:row>
      <xdr:rowOff>133350</xdr:rowOff>
    </xdr:to>
    <xdr:pic>
      <xdr:nvPicPr>
        <xdr:cNvPr id="39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638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3905</xdr:row>
      <xdr:rowOff>0</xdr:rowOff>
    </xdr:from>
    <xdr:to>
      <xdr:col>1</xdr:col>
      <xdr:colOff>152400</xdr:colOff>
      <xdr:row>3905</xdr:row>
      <xdr:rowOff>133350</xdr:rowOff>
    </xdr:to>
    <xdr:pic>
      <xdr:nvPicPr>
        <xdr:cNvPr id="39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655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3906</xdr:row>
      <xdr:rowOff>0</xdr:rowOff>
    </xdr:from>
    <xdr:to>
      <xdr:col>1</xdr:col>
      <xdr:colOff>152400</xdr:colOff>
      <xdr:row>3906</xdr:row>
      <xdr:rowOff>133350</xdr:rowOff>
    </xdr:to>
    <xdr:pic>
      <xdr:nvPicPr>
        <xdr:cNvPr id="39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673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3907</xdr:row>
      <xdr:rowOff>0</xdr:rowOff>
    </xdr:from>
    <xdr:to>
      <xdr:col>1</xdr:col>
      <xdr:colOff>152400</xdr:colOff>
      <xdr:row>3907</xdr:row>
      <xdr:rowOff>133350</xdr:rowOff>
    </xdr:to>
    <xdr:pic>
      <xdr:nvPicPr>
        <xdr:cNvPr id="39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690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3908</xdr:row>
      <xdr:rowOff>0</xdr:rowOff>
    </xdr:from>
    <xdr:to>
      <xdr:col>1</xdr:col>
      <xdr:colOff>152400</xdr:colOff>
      <xdr:row>3908</xdr:row>
      <xdr:rowOff>133350</xdr:rowOff>
    </xdr:to>
    <xdr:pic>
      <xdr:nvPicPr>
        <xdr:cNvPr id="39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707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3909</xdr:row>
      <xdr:rowOff>0</xdr:rowOff>
    </xdr:from>
    <xdr:to>
      <xdr:col>1</xdr:col>
      <xdr:colOff>152400</xdr:colOff>
      <xdr:row>3909</xdr:row>
      <xdr:rowOff>133350</xdr:rowOff>
    </xdr:to>
    <xdr:pic>
      <xdr:nvPicPr>
        <xdr:cNvPr id="39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724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3910</xdr:row>
      <xdr:rowOff>0</xdr:rowOff>
    </xdr:from>
    <xdr:to>
      <xdr:col>1</xdr:col>
      <xdr:colOff>152400</xdr:colOff>
      <xdr:row>3910</xdr:row>
      <xdr:rowOff>133350</xdr:rowOff>
    </xdr:to>
    <xdr:pic>
      <xdr:nvPicPr>
        <xdr:cNvPr id="39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741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3911</xdr:row>
      <xdr:rowOff>0</xdr:rowOff>
    </xdr:from>
    <xdr:to>
      <xdr:col>1</xdr:col>
      <xdr:colOff>152400</xdr:colOff>
      <xdr:row>3911</xdr:row>
      <xdr:rowOff>133350</xdr:rowOff>
    </xdr:to>
    <xdr:pic>
      <xdr:nvPicPr>
        <xdr:cNvPr id="39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758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3912</xdr:row>
      <xdr:rowOff>0</xdr:rowOff>
    </xdr:from>
    <xdr:to>
      <xdr:col>1</xdr:col>
      <xdr:colOff>152400</xdr:colOff>
      <xdr:row>3912</xdr:row>
      <xdr:rowOff>133350</xdr:rowOff>
    </xdr:to>
    <xdr:pic>
      <xdr:nvPicPr>
        <xdr:cNvPr id="39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775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3913</xdr:row>
      <xdr:rowOff>0</xdr:rowOff>
    </xdr:from>
    <xdr:to>
      <xdr:col>1</xdr:col>
      <xdr:colOff>152400</xdr:colOff>
      <xdr:row>3913</xdr:row>
      <xdr:rowOff>133350</xdr:rowOff>
    </xdr:to>
    <xdr:pic>
      <xdr:nvPicPr>
        <xdr:cNvPr id="39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793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3914</xdr:row>
      <xdr:rowOff>0</xdr:rowOff>
    </xdr:from>
    <xdr:to>
      <xdr:col>1</xdr:col>
      <xdr:colOff>152400</xdr:colOff>
      <xdr:row>3914</xdr:row>
      <xdr:rowOff>133350</xdr:rowOff>
    </xdr:to>
    <xdr:pic>
      <xdr:nvPicPr>
        <xdr:cNvPr id="39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810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3915</xdr:row>
      <xdr:rowOff>0</xdr:rowOff>
    </xdr:from>
    <xdr:to>
      <xdr:col>1</xdr:col>
      <xdr:colOff>152400</xdr:colOff>
      <xdr:row>3915</xdr:row>
      <xdr:rowOff>133350</xdr:rowOff>
    </xdr:to>
    <xdr:pic>
      <xdr:nvPicPr>
        <xdr:cNvPr id="39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827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3916</xdr:row>
      <xdr:rowOff>0</xdr:rowOff>
    </xdr:from>
    <xdr:to>
      <xdr:col>1</xdr:col>
      <xdr:colOff>152400</xdr:colOff>
      <xdr:row>3916</xdr:row>
      <xdr:rowOff>133350</xdr:rowOff>
    </xdr:to>
    <xdr:pic>
      <xdr:nvPicPr>
        <xdr:cNvPr id="39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844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3917</xdr:row>
      <xdr:rowOff>0</xdr:rowOff>
    </xdr:from>
    <xdr:to>
      <xdr:col>1</xdr:col>
      <xdr:colOff>152400</xdr:colOff>
      <xdr:row>3917</xdr:row>
      <xdr:rowOff>133350</xdr:rowOff>
    </xdr:to>
    <xdr:pic>
      <xdr:nvPicPr>
        <xdr:cNvPr id="39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861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3918</xdr:row>
      <xdr:rowOff>0</xdr:rowOff>
    </xdr:from>
    <xdr:to>
      <xdr:col>1</xdr:col>
      <xdr:colOff>152400</xdr:colOff>
      <xdr:row>3918</xdr:row>
      <xdr:rowOff>133350</xdr:rowOff>
    </xdr:to>
    <xdr:pic>
      <xdr:nvPicPr>
        <xdr:cNvPr id="39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878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3919</xdr:row>
      <xdr:rowOff>0</xdr:rowOff>
    </xdr:from>
    <xdr:to>
      <xdr:col>1</xdr:col>
      <xdr:colOff>152400</xdr:colOff>
      <xdr:row>3919</xdr:row>
      <xdr:rowOff>133350</xdr:rowOff>
    </xdr:to>
    <xdr:pic>
      <xdr:nvPicPr>
        <xdr:cNvPr id="39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895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3920</xdr:row>
      <xdr:rowOff>0</xdr:rowOff>
    </xdr:from>
    <xdr:to>
      <xdr:col>1</xdr:col>
      <xdr:colOff>152400</xdr:colOff>
      <xdr:row>3920</xdr:row>
      <xdr:rowOff>133350</xdr:rowOff>
    </xdr:to>
    <xdr:pic>
      <xdr:nvPicPr>
        <xdr:cNvPr id="39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913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3921</xdr:row>
      <xdr:rowOff>0</xdr:rowOff>
    </xdr:from>
    <xdr:to>
      <xdr:col>1</xdr:col>
      <xdr:colOff>152400</xdr:colOff>
      <xdr:row>3921</xdr:row>
      <xdr:rowOff>133350</xdr:rowOff>
    </xdr:to>
    <xdr:pic>
      <xdr:nvPicPr>
        <xdr:cNvPr id="39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930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3922</xdr:row>
      <xdr:rowOff>0</xdr:rowOff>
    </xdr:from>
    <xdr:to>
      <xdr:col>1</xdr:col>
      <xdr:colOff>152400</xdr:colOff>
      <xdr:row>3922</xdr:row>
      <xdr:rowOff>133350</xdr:rowOff>
    </xdr:to>
    <xdr:pic>
      <xdr:nvPicPr>
        <xdr:cNvPr id="39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947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3923</xdr:row>
      <xdr:rowOff>0</xdr:rowOff>
    </xdr:from>
    <xdr:to>
      <xdr:col>1</xdr:col>
      <xdr:colOff>152400</xdr:colOff>
      <xdr:row>3923</xdr:row>
      <xdr:rowOff>133350</xdr:rowOff>
    </xdr:to>
    <xdr:pic>
      <xdr:nvPicPr>
        <xdr:cNvPr id="39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964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3924</xdr:row>
      <xdr:rowOff>0</xdr:rowOff>
    </xdr:from>
    <xdr:to>
      <xdr:col>1</xdr:col>
      <xdr:colOff>152400</xdr:colOff>
      <xdr:row>3924</xdr:row>
      <xdr:rowOff>133350</xdr:rowOff>
    </xdr:to>
    <xdr:pic>
      <xdr:nvPicPr>
        <xdr:cNvPr id="39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981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3925</xdr:row>
      <xdr:rowOff>0</xdr:rowOff>
    </xdr:from>
    <xdr:to>
      <xdr:col>1</xdr:col>
      <xdr:colOff>152400</xdr:colOff>
      <xdr:row>3925</xdr:row>
      <xdr:rowOff>133350</xdr:rowOff>
    </xdr:to>
    <xdr:pic>
      <xdr:nvPicPr>
        <xdr:cNvPr id="39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6998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3926</xdr:row>
      <xdr:rowOff>0</xdr:rowOff>
    </xdr:from>
    <xdr:to>
      <xdr:col>1</xdr:col>
      <xdr:colOff>152400</xdr:colOff>
      <xdr:row>3926</xdr:row>
      <xdr:rowOff>133350</xdr:rowOff>
    </xdr:to>
    <xdr:pic>
      <xdr:nvPicPr>
        <xdr:cNvPr id="39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015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3927</xdr:row>
      <xdr:rowOff>0</xdr:rowOff>
    </xdr:from>
    <xdr:to>
      <xdr:col>1</xdr:col>
      <xdr:colOff>152400</xdr:colOff>
      <xdr:row>3927</xdr:row>
      <xdr:rowOff>133350</xdr:rowOff>
    </xdr:to>
    <xdr:pic>
      <xdr:nvPicPr>
        <xdr:cNvPr id="39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033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3928</xdr:row>
      <xdr:rowOff>0</xdr:rowOff>
    </xdr:from>
    <xdr:to>
      <xdr:col>1</xdr:col>
      <xdr:colOff>152400</xdr:colOff>
      <xdr:row>3928</xdr:row>
      <xdr:rowOff>133350</xdr:rowOff>
    </xdr:to>
    <xdr:pic>
      <xdr:nvPicPr>
        <xdr:cNvPr id="39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050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3929</xdr:row>
      <xdr:rowOff>0</xdr:rowOff>
    </xdr:from>
    <xdr:to>
      <xdr:col>1</xdr:col>
      <xdr:colOff>152400</xdr:colOff>
      <xdr:row>3929</xdr:row>
      <xdr:rowOff>133350</xdr:rowOff>
    </xdr:to>
    <xdr:pic>
      <xdr:nvPicPr>
        <xdr:cNvPr id="39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067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3930</xdr:row>
      <xdr:rowOff>0</xdr:rowOff>
    </xdr:from>
    <xdr:to>
      <xdr:col>1</xdr:col>
      <xdr:colOff>152400</xdr:colOff>
      <xdr:row>3930</xdr:row>
      <xdr:rowOff>133350</xdr:rowOff>
    </xdr:to>
    <xdr:pic>
      <xdr:nvPicPr>
        <xdr:cNvPr id="39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084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3931</xdr:row>
      <xdr:rowOff>0</xdr:rowOff>
    </xdr:from>
    <xdr:to>
      <xdr:col>1</xdr:col>
      <xdr:colOff>152400</xdr:colOff>
      <xdr:row>3931</xdr:row>
      <xdr:rowOff>133350</xdr:rowOff>
    </xdr:to>
    <xdr:pic>
      <xdr:nvPicPr>
        <xdr:cNvPr id="39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101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3932</xdr:row>
      <xdr:rowOff>0</xdr:rowOff>
    </xdr:from>
    <xdr:to>
      <xdr:col>1</xdr:col>
      <xdr:colOff>152400</xdr:colOff>
      <xdr:row>3932</xdr:row>
      <xdr:rowOff>133350</xdr:rowOff>
    </xdr:to>
    <xdr:pic>
      <xdr:nvPicPr>
        <xdr:cNvPr id="39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118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3933</xdr:row>
      <xdr:rowOff>0</xdr:rowOff>
    </xdr:from>
    <xdr:to>
      <xdr:col>1</xdr:col>
      <xdr:colOff>152400</xdr:colOff>
      <xdr:row>3933</xdr:row>
      <xdr:rowOff>133350</xdr:rowOff>
    </xdr:to>
    <xdr:pic>
      <xdr:nvPicPr>
        <xdr:cNvPr id="39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136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3934</xdr:row>
      <xdr:rowOff>0</xdr:rowOff>
    </xdr:from>
    <xdr:to>
      <xdr:col>1</xdr:col>
      <xdr:colOff>152400</xdr:colOff>
      <xdr:row>3934</xdr:row>
      <xdr:rowOff>133350</xdr:rowOff>
    </xdr:to>
    <xdr:pic>
      <xdr:nvPicPr>
        <xdr:cNvPr id="39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153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3935</xdr:row>
      <xdr:rowOff>0</xdr:rowOff>
    </xdr:from>
    <xdr:to>
      <xdr:col>1</xdr:col>
      <xdr:colOff>152400</xdr:colOff>
      <xdr:row>3935</xdr:row>
      <xdr:rowOff>133350</xdr:rowOff>
    </xdr:to>
    <xdr:pic>
      <xdr:nvPicPr>
        <xdr:cNvPr id="39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170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3936</xdr:row>
      <xdr:rowOff>0</xdr:rowOff>
    </xdr:from>
    <xdr:to>
      <xdr:col>1</xdr:col>
      <xdr:colOff>152400</xdr:colOff>
      <xdr:row>3936</xdr:row>
      <xdr:rowOff>133350</xdr:rowOff>
    </xdr:to>
    <xdr:pic>
      <xdr:nvPicPr>
        <xdr:cNvPr id="39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187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3937</xdr:row>
      <xdr:rowOff>0</xdr:rowOff>
    </xdr:from>
    <xdr:to>
      <xdr:col>1</xdr:col>
      <xdr:colOff>152400</xdr:colOff>
      <xdr:row>3937</xdr:row>
      <xdr:rowOff>133350</xdr:rowOff>
    </xdr:to>
    <xdr:pic>
      <xdr:nvPicPr>
        <xdr:cNvPr id="39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204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3938</xdr:row>
      <xdr:rowOff>0</xdr:rowOff>
    </xdr:from>
    <xdr:to>
      <xdr:col>1</xdr:col>
      <xdr:colOff>152400</xdr:colOff>
      <xdr:row>3938</xdr:row>
      <xdr:rowOff>133350</xdr:rowOff>
    </xdr:to>
    <xdr:pic>
      <xdr:nvPicPr>
        <xdr:cNvPr id="39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221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3939</xdr:row>
      <xdr:rowOff>0</xdr:rowOff>
    </xdr:from>
    <xdr:to>
      <xdr:col>1</xdr:col>
      <xdr:colOff>152400</xdr:colOff>
      <xdr:row>3939</xdr:row>
      <xdr:rowOff>133350</xdr:rowOff>
    </xdr:to>
    <xdr:pic>
      <xdr:nvPicPr>
        <xdr:cNvPr id="39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238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3940</xdr:row>
      <xdr:rowOff>0</xdr:rowOff>
    </xdr:from>
    <xdr:to>
      <xdr:col>1</xdr:col>
      <xdr:colOff>152400</xdr:colOff>
      <xdr:row>3940</xdr:row>
      <xdr:rowOff>133350</xdr:rowOff>
    </xdr:to>
    <xdr:pic>
      <xdr:nvPicPr>
        <xdr:cNvPr id="39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256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3941</xdr:row>
      <xdr:rowOff>0</xdr:rowOff>
    </xdr:from>
    <xdr:to>
      <xdr:col>1</xdr:col>
      <xdr:colOff>152400</xdr:colOff>
      <xdr:row>3941</xdr:row>
      <xdr:rowOff>133350</xdr:rowOff>
    </xdr:to>
    <xdr:pic>
      <xdr:nvPicPr>
        <xdr:cNvPr id="39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273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3942</xdr:row>
      <xdr:rowOff>0</xdr:rowOff>
    </xdr:from>
    <xdr:to>
      <xdr:col>1</xdr:col>
      <xdr:colOff>152400</xdr:colOff>
      <xdr:row>3942</xdr:row>
      <xdr:rowOff>133350</xdr:rowOff>
    </xdr:to>
    <xdr:pic>
      <xdr:nvPicPr>
        <xdr:cNvPr id="39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290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3943</xdr:row>
      <xdr:rowOff>0</xdr:rowOff>
    </xdr:from>
    <xdr:to>
      <xdr:col>1</xdr:col>
      <xdr:colOff>152400</xdr:colOff>
      <xdr:row>3943</xdr:row>
      <xdr:rowOff>133350</xdr:rowOff>
    </xdr:to>
    <xdr:pic>
      <xdr:nvPicPr>
        <xdr:cNvPr id="39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307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3944</xdr:row>
      <xdr:rowOff>0</xdr:rowOff>
    </xdr:from>
    <xdr:to>
      <xdr:col>1</xdr:col>
      <xdr:colOff>152400</xdr:colOff>
      <xdr:row>3944</xdr:row>
      <xdr:rowOff>133350</xdr:rowOff>
    </xdr:to>
    <xdr:pic>
      <xdr:nvPicPr>
        <xdr:cNvPr id="39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324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3945</xdr:row>
      <xdr:rowOff>0</xdr:rowOff>
    </xdr:from>
    <xdr:to>
      <xdr:col>1</xdr:col>
      <xdr:colOff>152400</xdr:colOff>
      <xdr:row>3945</xdr:row>
      <xdr:rowOff>133350</xdr:rowOff>
    </xdr:to>
    <xdr:pic>
      <xdr:nvPicPr>
        <xdr:cNvPr id="39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341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3946</xdr:row>
      <xdr:rowOff>0</xdr:rowOff>
    </xdr:from>
    <xdr:to>
      <xdr:col>1</xdr:col>
      <xdr:colOff>152400</xdr:colOff>
      <xdr:row>3946</xdr:row>
      <xdr:rowOff>133350</xdr:rowOff>
    </xdr:to>
    <xdr:pic>
      <xdr:nvPicPr>
        <xdr:cNvPr id="39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358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3947</xdr:row>
      <xdr:rowOff>0</xdr:rowOff>
    </xdr:from>
    <xdr:to>
      <xdr:col>1</xdr:col>
      <xdr:colOff>152400</xdr:colOff>
      <xdr:row>3947</xdr:row>
      <xdr:rowOff>133350</xdr:rowOff>
    </xdr:to>
    <xdr:pic>
      <xdr:nvPicPr>
        <xdr:cNvPr id="39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376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3948</xdr:row>
      <xdr:rowOff>0</xdr:rowOff>
    </xdr:from>
    <xdr:to>
      <xdr:col>1</xdr:col>
      <xdr:colOff>152400</xdr:colOff>
      <xdr:row>3948</xdr:row>
      <xdr:rowOff>133350</xdr:rowOff>
    </xdr:to>
    <xdr:pic>
      <xdr:nvPicPr>
        <xdr:cNvPr id="39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393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3949</xdr:row>
      <xdr:rowOff>0</xdr:rowOff>
    </xdr:from>
    <xdr:to>
      <xdr:col>1</xdr:col>
      <xdr:colOff>152400</xdr:colOff>
      <xdr:row>3949</xdr:row>
      <xdr:rowOff>133350</xdr:rowOff>
    </xdr:to>
    <xdr:pic>
      <xdr:nvPicPr>
        <xdr:cNvPr id="39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410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3950</xdr:row>
      <xdr:rowOff>0</xdr:rowOff>
    </xdr:from>
    <xdr:to>
      <xdr:col>1</xdr:col>
      <xdr:colOff>152400</xdr:colOff>
      <xdr:row>3950</xdr:row>
      <xdr:rowOff>133350</xdr:rowOff>
    </xdr:to>
    <xdr:pic>
      <xdr:nvPicPr>
        <xdr:cNvPr id="39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427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3951</xdr:row>
      <xdr:rowOff>0</xdr:rowOff>
    </xdr:from>
    <xdr:to>
      <xdr:col>1</xdr:col>
      <xdr:colOff>152400</xdr:colOff>
      <xdr:row>3951</xdr:row>
      <xdr:rowOff>133350</xdr:rowOff>
    </xdr:to>
    <xdr:pic>
      <xdr:nvPicPr>
        <xdr:cNvPr id="39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444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3952</xdr:row>
      <xdr:rowOff>0</xdr:rowOff>
    </xdr:from>
    <xdr:to>
      <xdr:col>1</xdr:col>
      <xdr:colOff>152400</xdr:colOff>
      <xdr:row>3952</xdr:row>
      <xdr:rowOff>133350</xdr:rowOff>
    </xdr:to>
    <xdr:pic>
      <xdr:nvPicPr>
        <xdr:cNvPr id="39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461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3953</xdr:row>
      <xdr:rowOff>0</xdr:rowOff>
    </xdr:from>
    <xdr:to>
      <xdr:col>1</xdr:col>
      <xdr:colOff>152400</xdr:colOff>
      <xdr:row>3953</xdr:row>
      <xdr:rowOff>133350</xdr:rowOff>
    </xdr:to>
    <xdr:pic>
      <xdr:nvPicPr>
        <xdr:cNvPr id="39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478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3954</xdr:row>
      <xdr:rowOff>0</xdr:rowOff>
    </xdr:from>
    <xdr:to>
      <xdr:col>1</xdr:col>
      <xdr:colOff>152400</xdr:colOff>
      <xdr:row>3954</xdr:row>
      <xdr:rowOff>133350</xdr:rowOff>
    </xdr:to>
    <xdr:pic>
      <xdr:nvPicPr>
        <xdr:cNvPr id="39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496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3955</xdr:row>
      <xdr:rowOff>0</xdr:rowOff>
    </xdr:from>
    <xdr:to>
      <xdr:col>1</xdr:col>
      <xdr:colOff>152400</xdr:colOff>
      <xdr:row>3955</xdr:row>
      <xdr:rowOff>133350</xdr:rowOff>
    </xdr:to>
    <xdr:pic>
      <xdr:nvPicPr>
        <xdr:cNvPr id="39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513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3956</xdr:row>
      <xdr:rowOff>0</xdr:rowOff>
    </xdr:from>
    <xdr:to>
      <xdr:col>1</xdr:col>
      <xdr:colOff>152400</xdr:colOff>
      <xdr:row>3956</xdr:row>
      <xdr:rowOff>133350</xdr:rowOff>
    </xdr:to>
    <xdr:pic>
      <xdr:nvPicPr>
        <xdr:cNvPr id="39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530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3957</xdr:row>
      <xdr:rowOff>0</xdr:rowOff>
    </xdr:from>
    <xdr:to>
      <xdr:col>1</xdr:col>
      <xdr:colOff>152400</xdr:colOff>
      <xdr:row>3957</xdr:row>
      <xdr:rowOff>133350</xdr:rowOff>
    </xdr:to>
    <xdr:pic>
      <xdr:nvPicPr>
        <xdr:cNvPr id="39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547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3958</xdr:row>
      <xdr:rowOff>0</xdr:rowOff>
    </xdr:from>
    <xdr:to>
      <xdr:col>1</xdr:col>
      <xdr:colOff>152400</xdr:colOff>
      <xdr:row>3958</xdr:row>
      <xdr:rowOff>133350</xdr:rowOff>
    </xdr:to>
    <xdr:pic>
      <xdr:nvPicPr>
        <xdr:cNvPr id="39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564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3959</xdr:row>
      <xdr:rowOff>0</xdr:rowOff>
    </xdr:from>
    <xdr:to>
      <xdr:col>1</xdr:col>
      <xdr:colOff>152400</xdr:colOff>
      <xdr:row>3959</xdr:row>
      <xdr:rowOff>133350</xdr:rowOff>
    </xdr:to>
    <xdr:pic>
      <xdr:nvPicPr>
        <xdr:cNvPr id="39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581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3960</xdr:row>
      <xdr:rowOff>0</xdr:rowOff>
    </xdr:from>
    <xdr:to>
      <xdr:col>1</xdr:col>
      <xdr:colOff>152400</xdr:colOff>
      <xdr:row>3960</xdr:row>
      <xdr:rowOff>133350</xdr:rowOff>
    </xdr:to>
    <xdr:pic>
      <xdr:nvPicPr>
        <xdr:cNvPr id="39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598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3961</xdr:row>
      <xdr:rowOff>0</xdr:rowOff>
    </xdr:from>
    <xdr:to>
      <xdr:col>1</xdr:col>
      <xdr:colOff>152400</xdr:colOff>
      <xdr:row>3961</xdr:row>
      <xdr:rowOff>133350</xdr:rowOff>
    </xdr:to>
    <xdr:pic>
      <xdr:nvPicPr>
        <xdr:cNvPr id="39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616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3962</xdr:row>
      <xdr:rowOff>0</xdr:rowOff>
    </xdr:from>
    <xdr:to>
      <xdr:col>1</xdr:col>
      <xdr:colOff>152400</xdr:colOff>
      <xdr:row>3962</xdr:row>
      <xdr:rowOff>133350</xdr:rowOff>
    </xdr:to>
    <xdr:pic>
      <xdr:nvPicPr>
        <xdr:cNvPr id="39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633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3963</xdr:row>
      <xdr:rowOff>0</xdr:rowOff>
    </xdr:from>
    <xdr:to>
      <xdr:col>1</xdr:col>
      <xdr:colOff>152400</xdr:colOff>
      <xdr:row>3963</xdr:row>
      <xdr:rowOff>133350</xdr:rowOff>
    </xdr:to>
    <xdr:pic>
      <xdr:nvPicPr>
        <xdr:cNvPr id="39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650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3964</xdr:row>
      <xdr:rowOff>0</xdr:rowOff>
    </xdr:from>
    <xdr:to>
      <xdr:col>1</xdr:col>
      <xdr:colOff>152400</xdr:colOff>
      <xdr:row>3964</xdr:row>
      <xdr:rowOff>133350</xdr:rowOff>
    </xdr:to>
    <xdr:pic>
      <xdr:nvPicPr>
        <xdr:cNvPr id="39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667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3965</xdr:row>
      <xdr:rowOff>0</xdr:rowOff>
    </xdr:from>
    <xdr:to>
      <xdr:col>1</xdr:col>
      <xdr:colOff>152400</xdr:colOff>
      <xdr:row>3965</xdr:row>
      <xdr:rowOff>133350</xdr:rowOff>
    </xdr:to>
    <xdr:pic>
      <xdr:nvPicPr>
        <xdr:cNvPr id="39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684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3966</xdr:row>
      <xdr:rowOff>0</xdr:rowOff>
    </xdr:from>
    <xdr:to>
      <xdr:col>1</xdr:col>
      <xdr:colOff>152400</xdr:colOff>
      <xdr:row>3966</xdr:row>
      <xdr:rowOff>133350</xdr:rowOff>
    </xdr:to>
    <xdr:pic>
      <xdr:nvPicPr>
        <xdr:cNvPr id="39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701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3967</xdr:row>
      <xdr:rowOff>0</xdr:rowOff>
    </xdr:from>
    <xdr:to>
      <xdr:col>1</xdr:col>
      <xdr:colOff>152400</xdr:colOff>
      <xdr:row>3967</xdr:row>
      <xdr:rowOff>133350</xdr:rowOff>
    </xdr:to>
    <xdr:pic>
      <xdr:nvPicPr>
        <xdr:cNvPr id="39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718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3968</xdr:row>
      <xdr:rowOff>0</xdr:rowOff>
    </xdr:from>
    <xdr:to>
      <xdr:col>1</xdr:col>
      <xdr:colOff>152400</xdr:colOff>
      <xdr:row>3968</xdr:row>
      <xdr:rowOff>133350</xdr:rowOff>
    </xdr:to>
    <xdr:pic>
      <xdr:nvPicPr>
        <xdr:cNvPr id="39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736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3969</xdr:row>
      <xdr:rowOff>0</xdr:rowOff>
    </xdr:from>
    <xdr:to>
      <xdr:col>1</xdr:col>
      <xdr:colOff>152400</xdr:colOff>
      <xdr:row>3969</xdr:row>
      <xdr:rowOff>133350</xdr:rowOff>
    </xdr:to>
    <xdr:pic>
      <xdr:nvPicPr>
        <xdr:cNvPr id="39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753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3970</xdr:row>
      <xdr:rowOff>0</xdr:rowOff>
    </xdr:from>
    <xdr:to>
      <xdr:col>1</xdr:col>
      <xdr:colOff>152400</xdr:colOff>
      <xdr:row>3970</xdr:row>
      <xdr:rowOff>133350</xdr:rowOff>
    </xdr:to>
    <xdr:pic>
      <xdr:nvPicPr>
        <xdr:cNvPr id="39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770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3971</xdr:row>
      <xdr:rowOff>0</xdr:rowOff>
    </xdr:from>
    <xdr:to>
      <xdr:col>1</xdr:col>
      <xdr:colOff>152400</xdr:colOff>
      <xdr:row>3971</xdr:row>
      <xdr:rowOff>133350</xdr:rowOff>
    </xdr:to>
    <xdr:pic>
      <xdr:nvPicPr>
        <xdr:cNvPr id="39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787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3972</xdr:row>
      <xdr:rowOff>0</xdr:rowOff>
    </xdr:from>
    <xdr:to>
      <xdr:col>1</xdr:col>
      <xdr:colOff>152400</xdr:colOff>
      <xdr:row>3972</xdr:row>
      <xdr:rowOff>133350</xdr:rowOff>
    </xdr:to>
    <xdr:pic>
      <xdr:nvPicPr>
        <xdr:cNvPr id="39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804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3973</xdr:row>
      <xdr:rowOff>0</xdr:rowOff>
    </xdr:from>
    <xdr:to>
      <xdr:col>1</xdr:col>
      <xdr:colOff>152400</xdr:colOff>
      <xdr:row>3973</xdr:row>
      <xdr:rowOff>133350</xdr:rowOff>
    </xdr:to>
    <xdr:pic>
      <xdr:nvPicPr>
        <xdr:cNvPr id="39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821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3974</xdr:row>
      <xdr:rowOff>0</xdr:rowOff>
    </xdr:from>
    <xdr:to>
      <xdr:col>1</xdr:col>
      <xdr:colOff>152400</xdr:colOff>
      <xdr:row>3974</xdr:row>
      <xdr:rowOff>133350</xdr:rowOff>
    </xdr:to>
    <xdr:pic>
      <xdr:nvPicPr>
        <xdr:cNvPr id="39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838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3975</xdr:row>
      <xdr:rowOff>0</xdr:rowOff>
    </xdr:from>
    <xdr:to>
      <xdr:col>1</xdr:col>
      <xdr:colOff>152400</xdr:colOff>
      <xdr:row>3975</xdr:row>
      <xdr:rowOff>133350</xdr:rowOff>
    </xdr:to>
    <xdr:pic>
      <xdr:nvPicPr>
        <xdr:cNvPr id="39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856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3976</xdr:row>
      <xdr:rowOff>0</xdr:rowOff>
    </xdr:from>
    <xdr:to>
      <xdr:col>1</xdr:col>
      <xdr:colOff>152400</xdr:colOff>
      <xdr:row>3976</xdr:row>
      <xdr:rowOff>133350</xdr:rowOff>
    </xdr:to>
    <xdr:pic>
      <xdr:nvPicPr>
        <xdr:cNvPr id="39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873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3977</xdr:row>
      <xdr:rowOff>0</xdr:rowOff>
    </xdr:from>
    <xdr:to>
      <xdr:col>1</xdr:col>
      <xdr:colOff>152400</xdr:colOff>
      <xdr:row>3977</xdr:row>
      <xdr:rowOff>133350</xdr:rowOff>
    </xdr:to>
    <xdr:pic>
      <xdr:nvPicPr>
        <xdr:cNvPr id="39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890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3978</xdr:row>
      <xdr:rowOff>0</xdr:rowOff>
    </xdr:from>
    <xdr:to>
      <xdr:col>1</xdr:col>
      <xdr:colOff>152400</xdr:colOff>
      <xdr:row>3978</xdr:row>
      <xdr:rowOff>133350</xdr:rowOff>
    </xdr:to>
    <xdr:pic>
      <xdr:nvPicPr>
        <xdr:cNvPr id="39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907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3979</xdr:row>
      <xdr:rowOff>0</xdr:rowOff>
    </xdr:from>
    <xdr:to>
      <xdr:col>1</xdr:col>
      <xdr:colOff>152400</xdr:colOff>
      <xdr:row>3979</xdr:row>
      <xdr:rowOff>133350</xdr:rowOff>
    </xdr:to>
    <xdr:pic>
      <xdr:nvPicPr>
        <xdr:cNvPr id="39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924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3980</xdr:row>
      <xdr:rowOff>0</xdr:rowOff>
    </xdr:from>
    <xdr:to>
      <xdr:col>1</xdr:col>
      <xdr:colOff>152400</xdr:colOff>
      <xdr:row>3980</xdr:row>
      <xdr:rowOff>133350</xdr:rowOff>
    </xdr:to>
    <xdr:pic>
      <xdr:nvPicPr>
        <xdr:cNvPr id="39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941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3981</xdr:row>
      <xdr:rowOff>0</xdr:rowOff>
    </xdr:from>
    <xdr:to>
      <xdr:col>1</xdr:col>
      <xdr:colOff>152400</xdr:colOff>
      <xdr:row>3981</xdr:row>
      <xdr:rowOff>133350</xdr:rowOff>
    </xdr:to>
    <xdr:pic>
      <xdr:nvPicPr>
        <xdr:cNvPr id="39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958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3982</xdr:row>
      <xdr:rowOff>0</xdr:rowOff>
    </xdr:from>
    <xdr:to>
      <xdr:col>1</xdr:col>
      <xdr:colOff>152400</xdr:colOff>
      <xdr:row>3982</xdr:row>
      <xdr:rowOff>133350</xdr:rowOff>
    </xdr:to>
    <xdr:pic>
      <xdr:nvPicPr>
        <xdr:cNvPr id="39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976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3983</xdr:row>
      <xdr:rowOff>0</xdr:rowOff>
    </xdr:from>
    <xdr:to>
      <xdr:col>1</xdr:col>
      <xdr:colOff>152400</xdr:colOff>
      <xdr:row>3983</xdr:row>
      <xdr:rowOff>133350</xdr:rowOff>
    </xdr:to>
    <xdr:pic>
      <xdr:nvPicPr>
        <xdr:cNvPr id="39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7993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3984</xdr:row>
      <xdr:rowOff>0</xdr:rowOff>
    </xdr:from>
    <xdr:to>
      <xdr:col>1</xdr:col>
      <xdr:colOff>152400</xdr:colOff>
      <xdr:row>3984</xdr:row>
      <xdr:rowOff>133350</xdr:rowOff>
    </xdr:to>
    <xdr:pic>
      <xdr:nvPicPr>
        <xdr:cNvPr id="39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010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3985</xdr:row>
      <xdr:rowOff>0</xdr:rowOff>
    </xdr:from>
    <xdr:to>
      <xdr:col>1</xdr:col>
      <xdr:colOff>152400</xdr:colOff>
      <xdr:row>3985</xdr:row>
      <xdr:rowOff>133350</xdr:rowOff>
    </xdr:to>
    <xdr:pic>
      <xdr:nvPicPr>
        <xdr:cNvPr id="39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027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3986</xdr:row>
      <xdr:rowOff>0</xdr:rowOff>
    </xdr:from>
    <xdr:to>
      <xdr:col>1</xdr:col>
      <xdr:colOff>152400</xdr:colOff>
      <xdr:row>3986</xdr:row>
      <xdr:rowOff>133350</xdr:rowOff>
    </xdr:to>
    <xdr:pic>
      <xdr:nvPicPr>
        <xdr:cNvPr id="39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044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3987</xdr:row>
      <xdr:rowOff>0</xdr:rowOff>
    </xdr:from>
    <xdr:to>
      <xdr:col>1</xdr:col>
      <xdr:colOff>152400</xdr:colOff>
      <xdr:row>3987</xdr:row>
      <xdr:rowOff>133350</xdr:rowOff>
    </xdr:to>
    <xdr:pic>
      <xdr:nvPicPr>
        <xdr:cNvPr id="39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061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3988</xdr:row>
      <xdr:rowOff>0</xdr:rowOff>
    </xdr:from>
    <xdr:to>
      <xdr:col>1</xdr:col>
      <xdr:colOff>152400</xdr:colOff>
      <xdr:row>3988</xdr:row>
      <xdr:rowOff>133350</xdr:rowOff>
    </xdr:to>
    <xdr:pic>
      <xdr:nvPicPr>
        <xdr:cNvPr id="39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078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3989</xdr:row>
      <xdr:rowOff>0</xdr:rowOff>
    </xdr:from>
    <xdr:to>
      <xdr:col>1</xdr:col>
      <xdr:colOff>152400</xdr:colOff>
      <xdr:row>3989</xdr:row>
      <xdr:rowOff>133350</xdr:rowOff>
    </xdr:to>
    <xdr:pic>
      <xdr:nvPicPr>
        <xdr:cNvPr id="39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096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3990</xdr:row>
      <xdr:rowOff>0</xdr:rowOff>
    </xdr:from>
    <xdr:to>
      <xdr:col>1</xdr:col>
      <xdr:colOff>152400</xdr:colOff>
      <xdr:row>3990</xdr:row>
      <xdr:rowOff>133350</xdr:rowOff>
    </xdr:to>
    <xdr:pic>
      <xdr:nvPicPr>
        <xdr:cNvPr id="39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113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3991</xdr:row>
      <xdr:rowOff>0</xdr:rowOff>
    </xdr:from>
    <xdr:to>
      <xdr:col>1</xdr:col>
      <xdr:colOff>152400</xdr:colOff>
      <xdr:row>3991</xdr:row>
      <xdr:rowOff>133350</xdr:rowOff>
    </xdr:to>
    <xdr:pic>
      <xdr:nvPicPr>
        <xdr:cNvPr id="39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130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3992</xdr:row>
      <xdr:rowOff>0</xdr:rowOff>
    </xdr:from>
    <xdr:to>
      <xdr:col>1</xdr:col>
      <xdr:colOff>152400</xdr:colOff>
      <xdr:row>3992</xdr:row>
      <xdr:rowOff>133350</xdr:rowOff>
    </xdr:to>
    <xdr:pic>
      <xdr:nvPicPr>
        <xdr:cNvPr id="39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147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3993</xdr:row>
      <xdr:rowOff>0</xdr:rowOff>
    </xdr:from>
    <xdr:to>
      <xdr:col>1</xdr:col>
      <xdr:colOff>152400</xdr:colOff>
      <xdr:row>3993</xdr:row>
      <xdr:rowOff>133350</xdr:rowOff>
    </xdr:to>
    <xdr:pic>
      <xdr:nvPicPr>
        <xdr:cNvPr id="39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164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3994</xdr:row>
      <xdr:rowOff>0</xdr:rowOff>
    </xdr:from>
    <xdr:to>
      <xdr:col>1</xdr:col>
      <xdr:colOff>152400</xdr:colOff>
      <xdr:row>3994</xdr:row>
      <xdr:rowOff>133350</xdr:rowOff>
    </xdr:to>
    <xdr:pic>
      <xdr:nvPicPr>
        <xdr:cNvPr id="39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181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3995</xdr:row>
      <xdr:rowOff>0</xdr:rowOff>
    </xdr:from>
    <xdr:to>
      <xdr:col>1</xdr:col>
      <xdr:colOff>152400</xdr:colOff>
      <xdr:row>3995</xdr:row>
      <xdr:rowOff>133350</xdr:rowOff>
    </xdr:to>
    <xdr:pic>
      <xdr:nvPicPr>
        <xdr:cNvPr id="39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199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3996</xdr:row>
      <xdr:rowOff>0</xdr:rowOff>
    </xdr:from>
    <xdr:to>
      <xdr:col>1</xdr:col>
      <xdr:colOff>152400</xdr:colOff>
      <xdr:row>3996</xdr:row>
      <xdr:rowOff>133350</xdr:rowOff>
    </xdr:to>
    <xdr:pic>
      <xdr:nvPicPr>
        <xdr:cNvPr id="39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216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3997</xdr:row>
      <xdr:rowOff>0</xdr:rowOff>
    </xdr:from>
    <xdr:to>
      <xdr:col>1</xdr:col>
      <xdr:colOff>152400</xdr:colOff>
      <xdr:row>3997</xdr:row>
      <xdr:rowOff>133350</xdr:rowOff>
    </xdr:to>
    <xdr:pic>
      <xdr:nvPicPr>
        <xdr:cNvPr id="39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233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3998</xdr:row>
      <xdr:rowOff>0</xdr:rowOff>
    </xdr:from>
    <xdr:to>
      <xdr:col>1</xdr:col>
      <xdr:colOff>152400</xdr:colOff>
      <xdr:row>3998</xdr:row>
      <xdr:rowOff>133350</xdr:rowOff>
    </xdr:to>
    <xdr:pic>
      <xdr:nvPicPr>
        <xdr:cNvPr id="39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250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3999</xdr:row>
      <xdr:rowOff>0</xdr:rowOff>
    </xdr:from>
    <xdr:to>
      <xdr:col>1</xdr:col>
      <xdr:colOff>152400</xdr:colOff>
      <xdr:row>3999</xdr:row>
      <xdr:rowOff>133350</xdr:rowOff>
    </xdr:to>
    <xdr:pic>
      <xdr:nvPicPr>
        <xdr:cNvPr id="40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267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4000</xdr:row>
      <xdr:rowOff>0</xdr:rowOff>
    </xdr:from>
    <xdr:to>
      <xdr:col>1</xdr:col>
      <xdr:colOff>152400</xdr:colOff>
      <xdr:row>4000</xdr:row>
      <xdr:rowOff>133350</xdr:rowOff>
    </xdr:to>
    <xdr:pic>
      <xdr:nvPicPr>
        <xdr:cNvPr id="40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284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4001</xdr:row>
      <xdr:rowOff>0</xdr:rowOff>
    </xdr:from>
    <xdr:to>
      <xdr:col>1</xdr:col>
      <xdr:colOff>152400</xdr:colOff>
      <xdr:row>4001</xdr:row>
      <xdr:rowOff>133350</xdr:rowOff>
    </xdr:to>
    <xdr:pic>
      <xdr:nvPicPr>
        <xdr:cNvPr id="40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301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4002</xdr:row>
      <xdr:rowOff>0</xdr:rowOff>
    </xdr:from>
    <xdr:to>
      <xdr:col>1</xdr:col>
      <xdr:colOff>152400</xdr:colOff>
      <xdr:row>4002</xdr:row>
      <xdr:rowOff>133350</xdr:rowOff>
    </xdr:to>
    <xdr:pic>
      <xdr:nvPicPr>
        <xdr:cNvPr id="40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319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4003</xdr:row>
      <xdr:rowOff>0</xdr:rowOff>
    </xdr:from>
    <xdr:to>
      <xdr:col>1</xdr:col>
      <xdr:colOff>152400</xdr:colOff>
      <xdr:row>4003</xdr:row>
      <xdr:rowOff>133350</xdr:rowOff>
    </xdr:to>
    <xdr:pic>
      <xdr:nvPicPr>
        <xdr:cNvPr id="40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336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4004</xdr:row>
      <xdr:rowOff>0</xdr:rowOff>
    </xdr:from>
    <xdr:to>
      <xdr:col>1</xdr:col>
      <xdr:colOff>152400</xdr:colOff>
      <xdr:row>4004</xdr:row>
      <xdr:rowOff>133350</xdr:rowOff>
    </xdr:to>
    <xdr:pic>
      <xdr:nvPicPr>
        <xdr:cNvPr id="40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353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4005</xdr:row>
      <xdr:rowOff>0</xdr:rowOff>
    </xdr:from>
    <xdr:to>
      <xdr:col>1</xdr:col>
      <xdr:colOff>152400</xdr:colOff>
      <xdr:row>4005</xdr:row>
      <xdr:rowOff>133350</xdr:rowOff>
    </xdr:to>
    <xdr:pic>
      <xdr:nvPicPr>
        <xdr:cNvPr id="40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370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4006</xdr:row>
      <xdr:rowOff>0</xdr:rowOff>
    </xdr:from>
    <xdr:to>
      <xdr:col>1</xdr:col>
      <xdr:colOff>152400</xdr:colOff>
      <xdr:row>4006</xdr:row>
      <xdr:rowOff>133350</xdr:rowOff>
    </xdr:to>
    <xdr:pic>
      <xdr:nvPicPr>
        <xdr:cNvPr id="40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387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4007</xdr:row>
      <xdr:rowOff>0</xdr:rowOff>
    </xdr:from>
    <xdr:to>
      <xdr:col>1</xdr:col>
      <xdr:colOff>152400</xdr:colOff>
      <xdr:row>4007</xdr:row>
      <xdr:rowOff>133350</xdr:rowOff>
    </xdr:to>
    <xdr:pic>
      <xdr:nvPicPr>
        <xdr:cNvPr id="40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404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4008</xdr:row>
      <xdr:rowOff>0</xdr:rowOff>
    </xdr:from>
    <xdr:to>
      <xdr:col>1</xdr:col>
      <xdr:colOff>152400</xdr:colOff>
      <xdr:row>4008</xdr:row>
      <xdr:rowOff>133350</xdr:rowOff>
    </xdr:to>
    <xdr:pic>
      <xdr:nvPicPr>
        <xdr:cNvPr id="40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421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4009</xdr:row>
      <xdr:rowOff>0</xdr:rowOff>
    </xdr:from>
    <xdr:to>
      <xdr:col>1</xdr:col>
      <xdr:colOff>152400</xdr:colOff>
      <xdr:row>4009</xdr:row>
      <xdr:rowOff>133350</xdr:rowOff>
    </xdr:to>
    <xdr:pic>
      <xdr:nvPicPr>
        <xdr:cNvPr id="40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439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4010</xdr:row>
      <xdr:rowOff>0</xdr:rowOff>
    </xdr:from>
    <xdr:to>
      <xdr:col>1</xdr:col>
      <xdr:colOff>152400</xdr:colOff>
      <xdr:row>4010</xdr:row>
      <xdr:rowOff>133350</xdr:rowOff>
    </xdr:to>
    <xdr:pic>
      <xdr:nvPicPr>
        <xdr:cNvPr id="40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456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4011</xdr:row>
      <xdr:rowOff>0</xdr:rowOff>
    </xdr:from>
    <xdr:to>
      <xdr:col>1</xdr:col>
      <xdr:colOff>152400</xdr:colOff>
      <xdr:row>4011</xdr:row>
      <xdr:rowOff>133350</xdr:rowOff>
    </xdr:to>
    <xdr:pic>
      <xdr:nvPicPr>
        <xdr:cNvPr id="40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473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4012</xdr:row>
      <xdr:rowOff>0</xdr:rowOff>
    </xdr:from>
    <xdr:to>
      <xdr:col>1</xdr:col>
      <xdr:colOff>152400</xdr:colOff>
      <xdr:row>4012</xdr:row>
      <xdr:rowOff>133350</xdr:rowOff>
    </xdr:to>
    <xdr:pic>
      <xdr:nvPicPr>
        <xdr:cNvPr id="40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490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4013</xdr:row>
      <xdr:rowOff>0</xdr:rowOff>
    </xdr:from>
    <xdr:to>
      <xdr:col>1</xdr:col>
      <xdr:colOff>152400</xdr:colOff>
      <xdr:row>4013</xdr:row>
      <xdr:rowOff>133350</xdr:rowOff>
    </xdr:to>
    <xdr:pic>
      <xdr:nvPicPr>
        <xdr:cNvPr id="40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507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4014</xdr:row>
      <xdr:rowOff>0</xdr:rowOff>
    </xdr:from>
    <xdr:to>
      <xdr:col>1</xdr:col>
      <xdr:colOff>152400</xdr:colOff>
      <xdr:row>4014</xdr:row>
      <xdr:rowOff>133350</xdr:rowOff>
    </xdr:to>
    <xdr:pic>
      <xdr:nvPicPr>
        <xdr:cNvPr id="40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524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4015</xdr:row>
      <xdr:rowOff>0</xdr:rowOff>
    </xdr:from>
    <xdr:to>
      <xdr:col>1</xdr:col>
      <xdr:colOff>152400</xdr:colOff>
      <xdr:row>4015</xdr:row>
      <xdr:rowOff>133350</xdr:rowOff>
    </xdr:to>
    <xdr:pic>
      <xdr:nvPicPr>
        <xdr:cNvPr id="40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541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4016</xdr:row>
      <xdr:rowOff>0</xdr:rowOff>
    </xdr:from>
    <xdr:to>
      <xdr:col>1</xdr:col>
      <xdr:colOff>152400</xdr:colOff>
      <xdr:row>4016</xdr:row>
      <xdr:rowOff>133350</xdr:rowOff>
    </xdr:to>
    <xdr:pic>
      <xdr:nvPicPr>
        <xdr:cNvPr id="40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559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4017</xdr:row>
      <xdr:rowOff>0</xdr:rowOff>
    </xdr:from>
    <xdr:to>
      <xdr:col>1</xdr:col>
      <xdr:colOff>152400</xdr:colOff>
      <xdr:row>4017</xdr:row>
      <xdr:rowOff>133350</xdr:rowOff>
    </xdr:to>
    <xdr:pic>
      <xdr:nvPicPr>
        <xdr:cNvPr id="40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576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4018</xdr:row>
      <xdr:rowOff>0</xdr:rowOff>
    </xdr:from>
    <xdr:to>
      <xdr:col>1</xdr:col>
      <xdr:colOff>152400</xdr:colOff>
      <xdr:row>4018</xdr:row>
      <xdr:rowOff>133350</xdr:rowOff>
    </xdr:to>
    <xdr:pic>
      <xdr:nvPicPr>
        <xdr:cNvPr id="40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593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4019</xdr:row>
      <xdr:rowOff>0</xdr:rowOff>
    </xdr:from>
    <xdr:to>
      <xdr:col>1</xdr:col>
      <xdr:colOff>152400</xdr:colOff>
      <xdr:row>4019</xdr:row>
      <xdr:rowOff>133350</xdr:rowOff>
    </xdr:to>
    <xdr:pic>
      <xdr:nvPicPr>
        <xdr:cNvPr id="40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610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4020</xdr:row>
      <xdr:rowOff>0</xdr:rowOff>
    </xdr:from>
    <xdr:to>
      <xdr:col>1</xdr:col>
      <xdr:colOff>152400</xdr:colOff>
      <xdr:row>4020</xdr:row>
      <xdr:rowOff>133350</xdr:rowOff>
    </xdr:to>
    <xdr:pic>
      <xdr:nvPicPr>
        <xdr:cNvPr id="40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627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4021</xdr:row>
      <xdr:rowOff>0</xdr:rowOff>
    </xdr:from>
    <xdr:to>
      <xdr:col>1</xdr:col>
      <xdr:colOff>152400</xdr:colOff>
      <xdr:row>4021</xdr:row>
      <xdr:rowOff>133350</xdr:rowOff>
    </xdr:to>
    <xdr:pic>
      <xdr:nvPicPr>
        <xdr:cNvPr id="40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644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4022</xdr:row>
      <xdr:rowOff>0</xdr:rowOff>
    </xdr:from>
    <xdr:to>
      <xdr:col>1</xdr:col>
      <xdr:colOff>152400</xdr:colOff>
      <xdr:row>4022</xdr:row>
      <xdr:rowOff>133350</xdr:rowOff>
    </xdr:to>
    <xdr:pic>
      <xdr:nvPicPr>
        <xdr:cNvPr id="40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661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4023</xdr:row>
      <xdr:rowOff>0</xdr:rowOff>
    </xdr:from>
    <xdr:to>
      <xdr:col>1</xdr:col>
      <xdr:colOff>152400</xdr:colOff>
      <xdr:row>4023</xdr:row>
      <xdr:rowOff>133350</xdr:rowOff>
    </xdr:to>
    <xdr:pic>
      <xdr:nvPicPr>
        <xdr:cNvPr id="40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679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4024</xdr:row>
      <xdr:rowOff>0</xdr:rowOff>
    </xdr:from>
    <xdr:to>
      <xdr:col>1</xdr:col>
      <xdr:colOff>152400</xdr:colOff>
      <xdr:row>4024</xdr:row>
      <xdr:rowOff>133350</xdr:rowOff>
    </xdr:to>
    <xdr:pic>
      <xdr:nvPicPr>
        <xdr:cNvPr id="40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696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4025</xdr:row>
      <xdr:rowOff>0</xdr:rowOff>
    </xdr:from>
    <xdr:to>
      <xdr:col>1</xdr:col>
      <xdr:colOff>152400</xdr:colOff>
      <xdr:row>4025</xdr:row>
      <xdr:rowOff>133350</xdr:rowOff>
    </xdr:to>
    <xdr:pic>
      <xdr:nvPicPr>
        <xdr:cNvPr id="40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713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4026</xdr:row>
      <xdr:rowOff>0</xdr:rowOff>
    </xdr:from>
    <xdr:to>
      <xdr:col>1</xdr:col>
      <xdr:colOff>152400</xdr:colOff>
      <xdr:row>4026</xdr:row>
      <xdr:rowOff>133350</xdr:rowOff>
    </xdr:to>
    <xdr:pic>
      <xdr:nvPicPr>
        <xdr:cNvPr id="40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730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4027</xdr:row>
      <xdr:rowOff>0</xdr:rowOff>
    </xdr:from>
    <xdr:to>
      <xdr:col>1</xdr:col>
      <xdr:colOff>152400</xdr:colOff>
      <xdr:row>4027</xdr:row>
      <xdr:rowOff>133350</xdr:rowOff>
    </xdr:to>
    <xdr:pic>
      <xdr:nvPicPr>
        <xdr:cNvPr id="40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747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4028</xdr:row>
      <xdr:rowOff>0</xdr:rowOff>
    </xdr:from>
    <xdr:to>
      <xdr:col>1</xdr:col>
      <xdr:colOff>152400</xdr:colOff>
      <xdr:row>4028</xdr:row>
      <xdr:rowOff>133350</xdr:rowOff>
    </xdr:to>
    <xdr:pic>
      <xdr:nvPicPr>
        <xdr:cNvPr id="40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764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4029</xdr:row>
      <xdr:rowOff>0</xdr:rowOff>
    </xdr:from>
    <xdr:to>
      <xdr:col>1</xdr:col>
      <xdr:colOff>152400</xdr:colOff>
      <xdr:row>4029</xdr:row>
      <xdr:rowOff>133350</xdr:rowOff>
    </xdr:to>
    <xdr:pic>
      <xdr:nvPicPr>
        <xdr:cNvPr id="40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781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4030</xdr:row>
      <xdr:rowOff>0</xdr:rowOff>
    </xdr:from>
    <xdr:to>
      <xdr:col>1</xdr:col>
      <xdr:colOff>152400</xdr:colOff>
      <xdr:row>4030</xdr:row>
      <xdr:rowOff>133350</xdr:rowOff>
    </xdr:to>
    <xdr:pic>
      <xdr:nvPicPr>
        <xdr:cNvPr id="40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799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4031</xdr:row>
      <xdr:rowOff>0</xdr:rowOff>
    </xdr:from>
    <xdr:to>
      <xdr:col>1</xdr:col>
      <xdr:colOff>152400</xdr:colOff>
      <xdr:row>4031</xdr:row>
      <xdr:rowOff>133350</xdr:rowOff>
    </xdr:to>
    <xdr:pic>
      <xdr:nvPicPr>
        <xdr:cNvPr id="40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816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4032</xdr:row>
      <xdr:rowOff>0</xdr:rowOff>
    </xdr:from>
    <xdr:to>
      <xdr:col>1</xdr:col>
      <xdr:colOff>152400</xdr:colOff>
      <xdr:row>4032</xdr:row>
      <xdr:rowOff>133350</xdr:rowOff>
    </xdr:to>
    <xdr:pic>
      <xdr:nvPicPr>
        <xdr:cNvPr id="40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833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4033</xdr:row>
      <xdr:rowOff>0</xdr:rowOff>
    </xdr:from>
    <xdr:to>
      <xdr:col>1</xdr:col>
      <xdr:colOff>152400</xdr:colOff>
      <xdr:row>4033</xdr:row>
      <xdr:rowOff>133350</xdr:rowOff>
    </xdr:to>
    <xdr:pic>
      <xdr:nvPicPr>
        <xdr:cNvPr id="40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850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4034</xdr:row>
      <xdr:rowOff>0</xdr:rowOff>
    </xdr:from>
    <xdr:to>
      <xdr:col>1</xdr:col>
      <xdr:colOff>152400</xdr:colOff>
      <xdr:row>4034</xdr:row>
      <xdr:rowOff>133350</xdr:rowOff>
    </xdr:to>
    <xdr:pic>
      <xdr:nvPicPr>
        <xdr:cNvPr id="40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8676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4035</xdr:row>
      <xdr:rowOff>0</xdr:rowOff>
    </xdr:from>
    <xdr:to>
      <xdr:col>1</xdr:col>
      <xdr:colOff>152400</xdr:colOff>
      <xdr:row>4035</xdr:row>
      <xdr:rowOff>133350</xdr:rowOff>
    </xdr:to>
    <xdr:pic>
      <xdr:nvPicPr>
        <xdr:cNvPr id="40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8848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4036</xdr:row>
      <xdr:rowOff>0</xdr:rowOff>
    </xdr:from>
    <xdr:to>
      <xdr:col>1</xdr:col>
      <xdr:colOff>152400</xdr:colOff>
      <xdr:row>4036</xdr:row>
      <xdr:rowOff>133350</xdr:rowOff>
    </xdr:to>
    <xdr:pic>
      <xdr:nvPicPr>
        <xdr:cNvPr id="40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9019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4037</xdr:row>
      <xdr:rowOff>0</xdr:rowOff>
    </xdr:from>
    <xdr:to>
      <xdr:col>1</xdr:col>
      <xdr:colOff>152400</xdr:colOff>
      <xdr:row>4037</xdr:row>
      <xdr:rowOff>133350</xdr:rowOff>
    </xdr:to>
    <xdr:pic>
      <xdr:nvPicPr>
        <xdr:cNvPr id="40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9190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4038</xdr:row>
      <xdr:rowOff>0</xdr:rowOff>
    </xdr:from>
    <xdr:to>
      <xdr:col>1</xdr:col>
      <xdr:colOff>152400</xdr:colOff>
      <xdr:row>4038</xdr:row>
      <xdr:rowOff>133350</xdr:rowOff>
    </xdr:to>
    <xdr:pic>
      <xdr:nvPicPr>
        <xdr:cNvPr id="40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9362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4039</xdr:row>
      <xdr:rowOff>0</xdr:rowOff>
    </xdr:from>
    <xdr:to>
      <xdr:col>1</xdr:col>
      <xdr:colOff>152400</xdr:colOff>
      <xdr:row>4039</xdr:row>
      <xdr:rowOff>133350</xdr:rowOff>
    </xdr:to>
    <xdr:pic>
      <xdr:nvPicPr>
        <xdr:cNvPr id="40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9533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4040</xdr:row>
      <xdr:rowOff>0</xdr:rowOff>
    </xdr:from>
    <xdr:to>
      <xdr:col>1</xdr:col>
      <xdr:colOff>152400</xdr:colOff>
      <xdr:row>4040</xdr:row>
      <xdr:rowOff>133350</xdr:rowOff>
    </xdr:to>
    <xdr:pic>
      <xdr:nvPicPr>
        <xdr:cNvPr id="40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9705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4041</xdr:row>
      <xdr:rowOff>0</xdr:rowOff>
    </xdr:from>
    <xdr:to>
      <xdr:col>1</xdr:col>
      <xdr:colOff>152400</xdr:colOff>
      <xdr:row>4041</xdr:row>
      <xdr:rowOff>133350</xdr:rowOff>
    </xdr:to>
    <xdr:pic>
      <xdr:nvPicPr>
        <xdr:cNvPr id="40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89876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4042</xdr:row>
      <xdr:rowOff>0</xdr:rowOff>
    </xdr:from>
    <xdr:to>
      <xdr:col>1</xdr:col>
      <xdr:colOff>152400</xdr:colOff>
      <xdr:row>4042</xdr:row>
      <xdr:rowOff>133350</xdr:rowOff>
    </xdr:to>
    <xdr:pic>
      <xdr:nvPicPr>
        <xdr:cNvPr id="40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0048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4043</xdr:row>
      <xdr:rowOff>0</xdr:rowOff>
    </xdr:from>
    <xdr:to>
      <xdr:col>1</xdr:col>
      <xdr:colOff>152400</xdr:colOff>
      <xdr:row>4043</xdr:row>
      <xdr:rowOff>133350</xdr:rowOff>
    </xdr:to>
    <xdr:pic>
      <xdr:nvPicPr>
        <xdr:cNvPr id="40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0219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4044</xdr:row>
      <xdr:rowOff>0</xdr:rowOff>
    </xdr:from>
    <xdr:to>
      <xdr:col>1</xdr:col>
      <xdr:colOff>152400</xdr:colOff>
      <xdr:row>4044</xdr:row>
      <xdr:rowOff>133350</xdr:rowOff>
    </xdr:to>
    <xdr:pic>
      <xdr:nvPicPr>
        <xdr:cNvPr id="40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0391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4045</xdr:row>
      <xdr:rowOff>0</xdr:rowOff>
    </xdr:from>
    <xdr:to>
      <xdr:col>1</xdr:col>
      <xdr:colOff>152400</xdr:colOff>
      <xdr:row>4045</xdr:row>
      <xdr:rowOff>133350</xdr:rowOff>
    </xdr:to>
    <xdr:pic>
      <xdr:nvPicPr>
        <xdr:cNvPr id="40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0562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4046</xdr:row>
      <xdr:rowOff>0</xdr:rowOff>
    </xdr:from>
    <xdr:to>
      <xdr:col>1</xdr:col>
      <xdr:colOff>152400</xdr:colOff>
      <xdr:row>4046</xdr:row>
      <xdr:rowOff>133350</xdr:rowOff>
    </xdr:to>
    <xdr:pic>
      <xdr:nvPicPr>
        <xdr:cNvPr id="40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0733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4047</xdr:row>
      <xdr:rowOff>0</xdr:rowOff>
    </xdr:from>
    <xdr:to>
      <xdr:col>1</xdr:col>
      <xdr:colOff>152400</xdr:colOff>
      <xdr:row>4047</xdr:row>
      <xdr:rowOff>133350</xdr:rowOff>
    </xdr:to>
    <xdr:pic>
      <xdr:nvPicPr>
        <xdr:cNvPr id="40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0905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4048</xdr:row>
      <xdr:rowOff>0</xdr:rowOff>
    </xdr:from>
    <xdr:to>
      <xdr:col>1</xdr:col>
      <xdr:colOff>152400</xdr:colOff>
      <xdr:row>4048</xdr:row>
      <xdr:rowOff>133350</xdr:rowOff>
    </xdr:to>
    <xdr:pic>
      <xdr:nvPicPr>
        <xdr:cNvPr id="40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1076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4049</xdr:row>
      <xdr:rowOff>0</xdr:rowOff>
    </xdr:from>
    <xdr:to>
      <xdr:col>1</xdr:col>
      <xdr:colOff>152400</xdr:colOff>
      <xdr:row>4049</xdr:row>
      <xdr:rowOff>133350</xdr:rowOff>
    </xdr:to>
    <xdr:pic>
      <xdr:nvPicPr>
        <xdr:cNvPr id="40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1248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4050</xdr:row>
      <xdr:rowOff>0</xdr:rowOff>
    </xdr:from>
    <xdr:to>
      <xdr:col>1</xdr:col>
      <xdr:colOff>152400</xdr:colOff>
      <xdr:row>4050</xdr:row>
      <xdr:rowOff>133350</xdr:rowOff>
    </xdr:to>
    <xdr:pic>
      <xdr:nvPicPr>
        <xdr:cNvPr id="40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1419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4051</xdr:row>
      <xdr:rowOff>0</xdr:rowOff>
    </xdr:from>
    <xdr:to>
      <xdr:col>1</xdr:col>
      <xdr:colOff>152400</xdr:colOff>
      <xdr:row>4051</xdr:row>
      <xdr:rowOff>133350</xdr:rowOff>
    </xdr:to>
    <xdr:pic>
      <xdr:nvPicPr>
        <xdr:cNvPr id="40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1591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4052</xdr:row>
      <xdr:rowOff>0</xdr:rowOff>
    </xdr:from>
    <xdr:to>
      <xdr:col>1</xdr:col>
      <xdr:colOff>152400</xdr:colOff>
      <xdr:row>4052</xdr:row>
      <xdr:rowOff>133350</xdr:rowOff>
    </xdr:to>
    <xdr:pic>
      <xdr:nvPicPr>
        <xdr:cNvPr id="40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1762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4053</xdr:row>
      <xdr:rowOff>0</xdr:rowOff>
    </xdr:from>
    <xdr:to>
      <xdr:col>1</xdr:col>
      <xdr:colOff>152400</xdr:colOff>
      <xdr:row>4053</xdr:row>
      <xdr:rowOff>133350</xdr:rowOff>
    </xdr:to>
    <xdr:pic>
      <xdr:nvPicPr>
        <xdr:cNvPr id="40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1934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4054</xdr:row>
      <xdr:rowOff>0</xdr:rowOff>
    </xdr:from>
    <xdr:to>
      <xdr:col>1</xdr:col>
      <xdr:colOff>152400</xdr:colOff>
      <xdr:row>4054</xdr:row>
      <xdr:rowOff>133350</xdr:rowOff>
    </xdr:to>
    <xdr:pic>
      <xdr:nvPicPr>
        <xdr:cNvPr id="40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2105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4055</xdr:row>
      <xdr:rowOff>0</xdr:rowOff>
    </xdr:from>
    <xdr:to>
      <xdr:col>1</xdr:col>
      <xdr:colOff>152400</xdr:colOff>
      <xdr:row>4055</xdr:row>
      <xdr:rowOff>133350</xdr:rowOff>
    </xdr:to>
    <xdr:pic>
      <xdr:nvPicPr>
        <xdr:cNvPr id="40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2277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4056</xdr:row>
      <xdr:rowOff>0</xdr:rowOff>
    </xdr:from>
    <xdr:to>
      <xdr:col>1</xdr:col>
      <xdr:colOff>152400</xdr:colOff>
      <xdr:row>4056</xdr:row>
      <xdr:rowOff>133350</xdr:rowOff>
    </xdr:to>
    <xdr:pic>
      <xdr:nvPicPr>
        <xdr:cNvPr id="40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2448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4057</xdr:row>
      <xdr:rowOff>0</xdr:rowOff>
    </xdr:from>
    <xdr:to>
      <xdr:col>1</xdr:col>
      <xdr:colOff>152400</xdr:colOff>
      <xdr:row>4057</xdr:row>
      <xdr:rowOff>133350</xdr:rowOff>
    </xdr:to>
    <xdr:pic>
      <xdr:nvPicPr>
        <xdr:cNvPr id="40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2619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4058</xdr:row>
      <xdr:rowOff>0</xdr:rowOff>
    </xdr:from>
    <xdr:to>
      <xdr:col>1</xdr:col>
      <xdr:colOff>152400</xdr:colOff>
      <xdr:row>4058</xdr:row>
      <xdr:rowOff>133350</xdr:rowOff>
    </xdr:to>
    <xdr:pic>
      <xdr:nvPicPr>
        <xdr:cNvPr id="40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2791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4059</xdr:row>
      <xdr:rowOff>0</xdr:rowOff>
    </xdr:from>
    <xdr:to>
      <xdr:col>1</xdr:col>
      <xdr:colOff>152400</xdr:colOff>
      <xdr:row>4059</xdr:row>
      <xdr:rowOff>133350</xdr:rowOff>
    </xdr:to>
    <xdr:pic>
      <xdr:nvPicPr>
        <xdr:cNvPr id="40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2962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4060</xdr:row>
      <xdr:rowOff>0</xdr:rowOff>
    </xdr:from>
    <xdr:to>
      <xdr:col>1</xdr:col>
      <xdr:colOff>152400</xdr:colOff>
      <xdr:row>4060</xdr:row>
      <xdr:rowOff>133350</xdr:rowOff>
    </xdr:to>
    <xdr:pic>
      <xdr:nvPicPr>
        <xdr:cNvPr id="40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3134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4061</xdr:row>
      <xdr:rowOff>0</xdr:rowOff>
    </xdr:from>
    <xdr:to>
      <xdr:col>1</xdr:col>
      <xdr:colOff>152400</xdr:colOff>
      <xdr:row>4061</xdr:row>
      <xdr:rowOff>133350</xdr:rowOff>
    </xdr:to>
    <xdr:pic>
      <xdr:nvPicPr>
        <xdr:cNvPr id="40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3305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4062</xdr:row>
      <xdr:rowOff>0</xdr:rowOff>
    </xdr:from>
    <xdr:to>
      <xdr:col>1</xdr:col>
      <xdr:colOff>152400</xdr:colOff>
      <xdr:row>4062</xdr:row>
      <xdr:rowOff>133350</xdr:rowOff>
    </xdr:to>
    <xdr:pic>
      <xdr:nvPicPr>
        <xdr:cNvPr id="40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3477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4063</xdr:row>
      <xdr:rowOff>0</xdr:rowOff>
    </xdr:from>
    <xdr:to>
      <xdr:col>1</xdr:col>
      <xdr:colOff>152400</xdr:colOff>
      <xdr:row>4063</xdr:row>
      <xdr:rowOff>133350</xdr:rowOff>
    </xdr:to>
    <xdr:pic>
      <xdr:nvPicPr>
        <xdr:cNvPr id="40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3648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4064</xdr:row>
      <xdr:rowOff>0</xdr:rowOff>
    </xdr:from>
    <xdr:to>
      <xdr:col>1</xdr:col>
      <xdr:colOff>152400</xdr:colOff>
      <xdr:row>4064</xdr:row>
      <xdr:rowOff>133350</xdr:rowOff>
    </xdr:to>
    <xdr:pic>
      <xdr:nvPicPr>
        <xdr:cNvPr id="40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3820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4065</xdr:row>
      <xdr:rowOff>0</xdr:rowOff>
    </xdr:from>
    <xdr:to>
      <xdr:col>1</xdr:col>
      <xdr:colOff>152400</xdr:colOff>
      <xdr:row>4065</xdr:row>
      <xdr:rowOff>133350</xdr:rowOff>
    </xdr:to>
    <xdr:pic>
      <xdr:nvPicPr>
        <xdr:cNvPr id="40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3991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4066</xdr:row>
      <xdr:rowOff>0</xdr:rowOff>
    </xdr:from>
    <xdr:to>
      <xdr:col>1</xdr:col>
      <xdr:colOff>152400</xdr:colOff>
      <xdr:row>4066</xdr:row>
      <xdr:rowOff>133350</xdr:rowOff>
    </xdr:to>
    <xdr:pic>
      <xdr:nvPicPr>
        <xdr:cNvPr id="40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4162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4067</xdr:row>
      <xdr:rowOff>0</xdr:rowOff>
    </xdr:from>
    <xdr:to>
      <xdr:col>1</xdr:col>
      <xdr:colOff>152400</xdr:colOff>
      <xdr:row>4067</xdr:row>
      <xdr:rowOff>133350</xdr:rowOff>
    </xdr:to>
    <xdr:pic>
      <xdr:nvPicPr>
        <xdr:cNvPr id="40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4334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4068</xdr:row>
      <xdr:rowOff>0</xdr:rowOff>
    </xdr:from>
    <xdr:to>
      <xdr:col>1</xdr:col>
      <xdr:colOff>152400</xdr:colOff>
      <xdr:row>4068</xdr:row>
      <xdr:rowOff>133350</xdr:rowOff>
    </xdr:to>
    <xdr:pic>
      <xdr:nvPicPr>
        <xdr:cNvPr id="40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4505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4069</xdr:row>
      <xdr:rowOff>0</xdr:rowOff>
    </xdr:from>
    <xdr:to>
      <xdr:col>1</xdr:col>
      <xdr:colOff>152400</xdr:colOff>
      <xdr:row>4069</xdr:row>
      <xdr:rowOff>133350</xdr:rowOff>
    </xdr:to>
    <xdr:pic>
      <xdr:nvPicPr>
        <xdr:cNvPr id="40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4677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4070</xdr:row>
      <xdr:rowOff>0</xdr:rowOff>
    </xdr:from>
    <xdr:to>
      <xdr:col>1</xdr:col>
      <xdr:colOff>152400</xdr:colOff>
      <xdr:row>4070</xdr:row>
      <xdr:rowOff>133350</xdr:rowOff>
    </xdr:to>
    <xdr:pic>
      <xdr:nvPicPr>
        <xdr:cNvPr id="40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4848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4071</xdr:row>
      <xdr:rowOff>0</xdr:rowOff>
    </xdr:from>
    <xdr:to>
      <xdr:col>1</xdr:col>
      <xdr:colOff>152400</xdr:colOff>
      <xdr:row>4071</xdr:row>
      <xdr:rowOff>133350</xdr:rowOff>
    </xdr:to>
    <xdr:pic>
      <xdr:nvPicPr>
        <xdr:cNvPr id="40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5020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4072</xdr:row>
      <xdr:rowOff>0</xdr:rowOff>
    </xdr:from>
    <xdr:to>
      <xdr:col>1</xdr:col>
      <xdr:colOff>152400</xdr:colOff>
      <xdr:row>4072</xdr:row>
      <xdr:rowOff>133350</xdr:rowOff>
    </xdr:to>
    <xdr:pic>
      <xdr:nvPicPr>
        <xdr:cNvPr id="40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5191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4073</xdr:row>
      <xdr:rowOff>0</xdr:rowOff>
    </xdr:from>
    <xdr:to>
      <xdr:col>1</xdr:col>
      <xdr:colOff>152400</xdr:colOff>
      <xdr:row>4073</xdr:row>
      <xdr:rowOff>133350</xdr:rowOff>
    </xdr:to>
    <xdr:pic>
      <xdr:nvPicPr>
        <xdr:cNvPr id="40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5363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4074</xdr:row>
      <xdr:rowOff>0</xdr:rowOff>
    </xdr:from>
    <xdr:to>
      <xdr:col>1</xdr:col>
      <xdr:colOff>152400</xdr:colOff>
      <xdr:row>4074</xdr:row>
      <xdr:rowOff>133350</xdr:rowOff>
    </xdr:to>
    <xdr:pic>
      <xdr:nvPicPr>
        <xdr:cNvPr id="40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5534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4075</xdr:row>
      <xdr:rowOff>0</xdr:rowOff>
    </xdr:from>
    <xdr:to>
      <xdr:col>1</xdr:col>
      <xdr:colOff>152400</xdr:colOff>
      <xdr:row>4075</xdr:row>
      <xdr:rowOff>133350</xdr:rowOff>
    </xdr:to>
    <xdr:pic>
      <xdr:nvPicPr>
        <xdr:cNvPr id="40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5706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4076</xdr:row>
      <xdr:rowOff>0</xdr:rowOff>
    </xdr:from>
    <xdr:to>
      <xdr:col>1</xdr:col>
      <xdr:colOff>152400</xdr:colOff>
      <xdr:row>4076</xdr:row>
      <xdr:rowOff>133350</xdr:rowOff>
    </xdr:to>
    <xdr:pic>
      <xdr:nvPicPr>
        <xdr:cNvPr id="40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5877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4077</xdr:row>
      <xdr:rowOff>0</xdr:rowOff>
    </xdr:from>
    <xdr:to>
      <xdr:col>1</xdr:col>
      <xdr:colOff>152400</xdr:colOff>
      <xdr:row>4077</xdr:row>
      <xdr:rowOff>133350</xdr:rowOff>
    </xdr:to>
    <xdr:pic>
      <xdr:nvPicPr>
        <xdr:cNvPr id="40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6048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4078</xdr:row>
      <xdr:rowOff>0</xdr:rowOff>
    </xdr:from>
    <xdr:to>
      <xdr:col>1</xdr:col>
      <xdr:colOff>152400</xdr:colOff>
      <xdr:row>4078</xdr:row>
      <xdr:rowOff>133350</xdr:rowOff>
    </xdr:to>
    <xdr:pic>
      <xdr:nvPicPr>
        <xdr:cNvPr id="40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6220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4079</xdr:row>
      <xdr:rowOff>0</xdr:rowOff>
    </xdr:from>
    <xdr:to>
      <xdr:col>1</xdr:col>
      <xdr:colOff>152400</xdr:colOff>
      <xdr:row>4079</xdr:row>
      <xdr:rowOff>133350</xdr:rowOff>
    </xdr:to>
    <xdr:pic>
      <xdr:nvPicPr>
        <xdr:cNvPr id="40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6391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4080</xdr:row>
      <xdr:rowOff>0</xdr:rowOff>
    </xdr:from>
    <xdr:to>
      <xdr:col>1</xdr:col>
      <xdr:colOff>152400</xdr:colOff>
      <xdr:row>4080</xdr:row>
      <xdr:rowOff>133350</xdr:rowOff>
    </xdr:to>
    <xdr:pic>
      <xdr:nvPicPr>
        <xdr:cNvPr id="40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6563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4081</xdr:row>
      <xdr:rowOff>0</xdr:rowOff>
    </xdr:from>
    <xdr:to>
      <xdr:col>1</xdr:col>
      <xdr:colOff>152400</xdr:colOff>
      <xdr:row>4081</xdr:row>
      <xdr:rowOff>133350</xdr:rowOff>
    </xdr:to>
    <xdr:pic>
      <xdr:nvPicPr>
        <xdr:cNvPr id="40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6734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4082</xdr:row>
      <xdr:rowOff>0</xdr:rowOff>
    </xdr:from>
    <xdr:to>
      <xdr:col>1</xdr:col>
      <xdr:colOff>152400</xdr:colOff>
      <xdr:row>4082</xdr:row>
      <xdr:rowOff>133350</xdr:rowOff>
    </xdr:to>
    <xdr:pic>
      <xdr:nvPicPr>
        <xdr:cNvPr id="40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6906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4083</xdr:row>
      <xdr:rowOff>0</xdr:rowOff>
    </xdr:from>
    <xdr:to>
      <xdr:col>1</xdr:col>
      <xdr:colOff>152400</xdr:colOff>
      <xdr:row>4083</xdr:row>
      <xdr:rowOff>133350</xdr:rowOff>
    </xdr:to>
    <xdr:pic>
      <xdr:nvPicPr>
        <xdr:cNvPr id="40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7077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4084</xdr:row>
      <xdr:rowOff>0</xdr:rowOff>
    </xdr:from>
    <xdr:to>
      <xdr:col>1</xdr:col>
      <xdr:colOff>152400</xdr:colOff>
      <xdr:row>4084</xdr:row>
      <xdr:rowOff>133350</xdr:rowOff>
    </xdr:to>
    <xdr:pic>
      <xdr:nvPicPr>
        <xdr:cNvPr id="40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7249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4085</xdr:row>
      <xdr:rowOff>0</xdr:rowOff>
    </xdr:from>
    <xdr:to>
      <xdr:col>1</xdr:col>
      <xdr:colOff>152400</xdr:colOff>
      <xdr:row>4085</xdr:row>
      <xdr:rowOff>133350</xdr:rowOff>
    </xdr:to>
    <xdr:pic>
      <xdr:nvPicPr>
        <xdr:cNvPr id="40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7420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4086</xdr:row>
      <xdr:rowOff>0</xdr:rowOff>
    </xdr:from>
    <xdr:to>
      <xdr:col>1</xdr:col>
      <xdr:colOff>152400</xdr:colOff>
      <xdr:row>4086</xdr:row>
      <xdr:rowOff>133350</xdr:rowOff>
    </xdr:to>
    <xdr:pic>
      <xdr:nvPicPr>
        <xdr:cNvPr id="40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7591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4087</xdr:row>
      <xdr:rowOff>0</xdr:rowOff>
    </xdr:from>
    <xdr:to>
      <xdr:col>1</xdr:col>
      <xdr:colOff>152400</xdr:colOff>
      <xdr:row>4087</xdr:row>
      <xdr:rowOff>133350</xdr:rowOff>
    </xdr:to>
    <xdr:pic>
      <xdr:nvPicPr>
        <xdr:cNvPr id="40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7763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4088</xdr:row>
      <xdr:rowOff>0</xdr:rowOff>
    </xdr:from>
    <xdr:to>
      <xdr:col>1</xdr:col>
      <xdr:colOff>152400</xdr:colOff>
      <xdr:row>4088</xdr:row>
      <xdr:rowOff>133350</xdr:rowOff>
    </xdr:to>
    <xdr:pic>
      <xdr:nvPicPr>
        <xdr:cNvPr id="40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7934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4089</xdr:row>
      <xdr:rowOff>0</xdr:rowOff>
    </xdr:from>
    <xdr:to>
      <xdr:col>1</xdr:col>
      <xdr:colOff>152400</xdr:colOff>
      <xdr:row>4089</xdr:row>
      <xdr:rowOff>133350</xdr:rowOff>
    </xdr:to>
    <xdr:pic>
      <xdr:nvPicPr>
        <xdr:cNvPr id="40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8106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4090</xdr:row>
      <xdr:rowOff>0</xdr:rowOff>
    </xdr:from>
    <xdr:to>
      <xdr:col>1</xdr:col>
      <xdr:colOff>152400</xdr:colOff>
      <xdr:row>4090</xdr:row>
      <xdr:rowOff>133350</xdr:rowOff>
    </xdr:to>
    <xdr:pic>
      <xdr:nvPicPr>
        <xdr:cNvPr id="40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8277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4091</xdr:row>
      <xdr:rowOff>0</xdr:rowOff>
    </xdr:from>
    <xdr:to>
      <xdr:col>1</xdr:col>
      <xdr:colOff>152400</xdr:colOff>
      <xdr:row>4091</xdr:row>
      <xdr:rowOff>133350</xdr:rowOff>
    </xdr:to>
    <xdr:pic>
      <xdr:nvPicPr>
        <xdr:cNvPr id="40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8449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4092</xdr:row>
      <xdr:rowOff>0</xdr:rowOff>
    </xdr:from>
    <xdr:to>
      <xdr:col>1</xdr:col>
      <xdr:colOff>152400</xdr:colOff>
      <xdr:row>4092</xdr:row>
      <xdr:rowOff>133350</xdr:rowOff>
    </xdr:to>
    <xdr:pic>
      <xdr:nvPicPr>
        <xdr:cNvPr id="40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8620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4093</xdr:row>
      <xdr:rowOff>0</xdr:rowOff>
    </xdr:from>
    <xdr:to>
      <xdr:col>1</xdr:col>
      <xdr:colOff>152400</xdr:colOff>
      <xdr:row>4093</xdr:row>
      <xdr:rowOff>133350</xdr:rowOff>
    </xdr:to>
    <xdr:pic>
      <xdr:nvPicPr>
        <xdr:cNvPr id="40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8792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4094</xdr:row>
      <xdr:rowOff>0</xdr:rowOff>
    </xdr:from>
    <xdr:to>
      <xdr:col>1</xdr:col>
      <xdr:colOff>152400</xdr:colOff>
      <xdr:row>4094</xdr:row>
      <xdr:rowOff>133350</xdr:rowOff>
    </xdr:to>
    <xdr:pic>
      <xdr:nvPicPr>
        <xdr:cNvPr id="40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8963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4095</xdr:row>
      <xdr:rowOff>0</xdr:rowOff>
    </xdr:from>
    <xdr:to>
      <xdr:col>1</xdr:col>
      <xdr:colOff>152400</xdr:colOff>
      <xdr:row>4095</xdr:row>
      <xdr:rowOff>133350</xdr:rowOff>
    </xdr:to>
    <xdr:pic>
      <xdr:nvPicPr>
        <xdr:cNvPr id="40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9135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4096</xdr:row>
      <xdr:rowOff>0</xdr:rowOff>
    </xdr:from>
    <xdr:to>
      <xdr:col>1</xdr:col>
      <xdr:colOff>152400</xdr:colOff>
      <xdr:row>4096</xdr:row>
      <xdr:rowOff>133350</xdr:rowOff>
    </xdr:to>
    <xdr:pic>
      <xdr:nvPicPr>
        <xdr:cNvPr id="40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9306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4097</xdr:row>
      <xdr:rowOff>0</xdr:rowOff>
    </xdr:from>
    <xdr:to>
      <xdr:col>1</xdr:col>
      <xdr:colOff>152400</xdr:colOff>
      <xdr:row>4097</xdr:row>
      <xdr:rowOff>133350</xdr:rowOff>
    </xdr:to>
    <xdr:pic>
      <xdr:nvPicPr>
        <xdr:cNvPr id="40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9477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4098</xdr:row>
      <xdr:rowOff>0</xdr:rowOff>
    </xdr:from>
    <xdr:to>
      <xdr:col>1</xdr:col>
      <xdr:colOff>152400</xdr:colOff>
      <xdr:row>4098</xdr:row>
      <xdr:rowOff>133350</xdr:rowOff>
    </xdr:to>
    <xdr:pic>
      <xdr:nvPicPr>
        <xdr:cNvPr id="40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9649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4099</xdr:row>
      <xdr:rowOff>0</xdr:rowOff>
    </xdr:from>
    <xdr:to>
      <xdr:col>1</xdr:col>
      <xdr:colOff>152400</xdr:colOff>
      <xdr:row>4099</xdr:row>
      <xdr:rowOff>133350</xdr:rowOff>
    </xdr:to>
    <xdr:pic>
      <xdr:nvPicPr>
        <xdr:cNvPr id="41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9820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4100</xdr:row>
      <xdr:rowOff>0</xdr:rowOff>
    </xdr:from>
    <xdr:to>
      <xdr:col>1</xdr:col>
      <xdr:colOff>152400</xdr:colOff>
      <xdr:row>4100</xdr:row>
      <xdr:rowOff>133350</xdr:rowOff>
    </xdr:to>
    <xdr:pic>
      <xdr:nvPicPr>
        <xdr:cNvPr id="41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699992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4101</xdr:row>
      <xdr:rowOff>0</xdr:rowOff>
    </xdr:from>
    <xdr:to>
      <xdr:col>1</xdr:col>
      <xdr:colOff>152400</xdr:colOff>
      <xdr:row>4101</xdr:row>
      <xdr:rowOff>133350</xdr:rowOff>
    </xdr:to>
    <xdr:pic>
      <xdr:nvPicPr>
        <xdr:cNvPr id="41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0163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4102</xdr:row>
      <xdr:rowOff>0</xdr:rowOff>
    </xdr:from>
    <xdr:to>
      <xdr:col>1</xdr:col>
      <xdr:colOff>152400</xdr:colOff>
      <xdr:row>4102</xdr:row>
      <xdr:rowOff>133350</xdr:rowOff>
    </xdr:to>
    <xdr:pic>
      <xdr:nvPicPr>
        <xdr:cNvPr id="41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0335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4103</xdr:row>
      <xdr:rowOff>0</xdr:rowOff>
    </xdr:from>
    <xdr:to>
      <xdr:col>1</xdr:col>
      <xdr:colOff>152400</xdr:colOff>
      <xdr:row>4103</xdr:row>
      <xdr:rowOff>133350</xdr:rowOff>
    </xdr:to>
    <xdr:pic>
      <xdr:nvPicPr>
        <xdr:cNvPr id="41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0506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4104</xdr:row>
      <xdr:rowOff>0</xdr:rowOff>
    </xdr:from>
    <xdr:to>
      <xdr:col>1</xdr:col>
      <xdr:colOff>152400</xdr:colOff>
      <xdr:row>4104</xdr:row>
      <xdr:rowOff>133350</xdr:rowOff>
    </xdr:to>
    <xdr:pic>
      <xdr:nvPicPr>
        <xdr:cNvPr id="41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0678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4105</xdr:row>
      <xdr:rowOff>0</xdr:rowOff>
    </xdr:from>
    <xdr:to>
      <xdr:col>1</xdr:col>
      <xdr:colOff>152400</xdr:colOff>
      <xdr:row>4105</xdr:row>
      <xdr:rowOff>133350</xdr:rowOff>
    </xdr:to>
    <xdr:pic>
      <xdr:nvPicPr>
        <xdr:cNvPr id="41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0849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4106</xdr:row>
      <xdr:rowOff>0</xdr:rowOff>
    </xdr:from>
    <xdr:to>
      <xdr:col>1</xdr:col>
      <xdr:colOff>152400</xdr:colOff>
      <xdr:row>4106</xdr:row>
      <xdr:rowOff>133350</xdr:rowOff>
    </xdr:to>
    <xdr:pic>
      <xdr:nvPicPr>
        <xdr:cNvPr id="41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1020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4107</xdr:row>
      <xdr:rowOff>0</xdr:rowOff>
    </xdr:from>
    <xdr:to>
      <xdr:col>1</xdr:col>
      <xdr:colOff>152400</xdr:colOff>
      <xdr:row>4107</xdr:row>
      <xdr:rowOff>133350</xdr:rowOff>
    </xdr:to>
    <xdr:pic>
      <xdr:nvPicPr>
        <xdr:cNvPr id="41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1192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4108</xdr:row>
      <xdr:rowOff>0</xdr:rowOff>
    </xdr:from>
    <xdr:to>
      <xdr:col>1</xdr:col>
      <xdr:colOff>152400</xdr:colOff>
      <xdr:row>4108</xdr:row>
      <xdr:rowOff>133350</xdr:rowOff>
    </xdr:to>
    <xdr:pic>
      <xdr:nvPicPr>
        <xdr:cNvPr id="41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1363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4109</xdr:row>
      <xdr:rowOff>0</xdr:rowOff>
    </xdr:from>
    <xdr:to>
      <xdr:col>1</xdr:col>
      <xdr:colOff>152400</xdr:colOff>
      <xdr:row>4109</xdr:row>
      <xdr:rowOff>133350</xdr:rowOff>
    </xdr:to>
    <xdr:pic>
      <xdr:nvPicPr>
        <xdr:cNvPr id="41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1535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4110</xdr:row>
      <xdr:rowOff>0</xdr:rowOff>
    </xdr:from>
    <xdr:to>
      <xdr:col>1</xdr:col>
      <xdr:colOff>152400</xdr:colOff>
      <xdr:row>4110</xdr:row>
      <xdr:rowOff>133350</xdr:rowOff>
    </xdr:to>
    <xdr:pic>
      <xdr:nvPicPr>
        <xdr:cNvPr id="41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1706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4111</xdr:row>
      <xdr:rowOff>0</xdr:rowOff>
    </xdr:from>
    <xdr:to>
      <xdr:col>1</xdr:col>
      <xdr:colOff>152400</xdr:colOff>
      <xdr:row>4111</xdr:row>
      <xdr:rowOff>133350</xdr:rowOff>
    </xdr:to>
    <xdr:pic>
      <xdr:nvPicPr>
        <xdr:cNvPr id="41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1878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4112</xdr:row>
      <xdr:rowOff>0</xdr:rowOff>
    </xdr:from>
    <xdr:to>
      <xdr:col>1</xdr:col>
      <xdr:colOff>152400</xdr:colOff>
      <xdr:row>4112</xdr:row>
      <xdr:rowOff>133350</xdr:rowOff>
    </xdr:to>
    <xdr:pic>
      <xdr:nvPicPr>
        <xdr:cNvPr id="41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2049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4113</xdr:row>
      <xdr:rowOff>0</xdr:rowOff>
    </xdr:from>
    <xdr:to>
      <xdr:col>1</xdr:col>
      <xdr:colOff>152400</xdr:colOff>
      <xdr:row>4113</xdr:row>
      <xdr:rowOff>133350</xdr:rowOff>
    </xdr:to>
    <xdr:pic>
      <xdr:nvPicPr>
        <xdr:cNvPr id="41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2221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4114</xdr:row>
      <xdr:rowOff>0</xdr:rowOff>
    </xdr:from>
    <xdr:to>
      <xdr:col>1</xdr:col>
      <xdr:colOff>152400</xdr:colOff>
      <xdr:row>4114</xdr:row>
      <xdr:rowOff>133350</xdr:rowOff>
    </xdr:to>
    <xdr:pic>
      <xdr:nvPicPr>
        <xdr:cNvPr id="41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2392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4115</xdr:row>
      <xdr:rowOff>0</xdr:rowOff>
    </xdr:from>
    <xdr:to>
      <xdr:col>1</xdr:col>
      <xdr:colOff>152400</xdr:colOff>
      <xdr:row>4115</xdr:row>
      <xdr:rowOff>133350</xdr:rowOff>
    </xdr:to>
    <xdr:pic>
      <xdr:nvPicPr>
        <xdr:cNvPr id="41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2564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4116</xdr:row>
      <xdr:rowOff>0</xdr:rowOff>
    </xdr:from>
    <xdr:to>
      <xdr:col>1</xdr:col>
      <xdr:colOff>152400</xdr:colOff>
      <xdr:row>4116</xdr:row>
      <xdr:rowOff>133350</xdr:rowOff>
    </xdr:to>
    <xdr:pic>
      <xdr:nvPicPr>
        <xdr:cNvPr id="41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2735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4117</xdr:row>
      <xdr:rowOff>0</xdr:rowOff>
    </xdr:from>
    <xdr:to>
      <xdr:col>1</xdr:col>
      <xdr:colOff>152400</xdr:colOff>
      <xdr:row>4117</xdr:row>
      <xdr:rowOff>133350</xdr:rowOff>
    </xdr:to>
    <xdr:pic>
      <xdr:nvPicPr>
        <xdr:cNvPr id="41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2906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4118</xdr:row>
      <xdr:rowOff>0</xdr:rowOff>
    </xdr:from>
    <xdr:to>
      <xdr:col>1</xdr:col>
      <xdr:colOff>152400</xdr:colOff>
      <xdr:row>4118</xdr:row>
      <xdr:rowOff>133350</xdr:rowOff>
    </xdr:to>
    <xdr:pic>
      <xdr:nvPicPr>
        <xdr:cNvPr id="41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3078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4119</xdr:row>
      <xdr:rowOff>0</xdr:rowOff>
    </xdr:from>
    <xdr:to>
      <xdr:col>1</xdr:col>
      <xdr:colOff>152400</xdr:colOff>
      <xdr:row>4119</xdr:row>
      <xdr:rowOff>133350</xdr:rowOff>
    </xdr:to>
    <xdr:pic>
      <xdr:nvPicPr>
        <xdr:cNvPr id="41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3249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4120</xdr:row>
      <xdr:rowOff>0</xdr:rowOff>
    </xdr:from>
    <xdr:to>
      <xdr:col>1</xdr:col>
      <xdr:colOff>152400</xdr:colOff>
      <xdr:row>4120</xdr:row>
      <xdr:rowOff>133350</xdr:rowOff>
    </xdr:to>
    <xdr:pic>
      <xdr:nvPicPr>
        <xdr:cNvPr id="41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3421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4121</xdr:row>
      <xdr:rowOff>0</xdr:rowOff>
    </xdr:from>
    <xdr:to>
      <xdr:col>1</xdr:col>
      <xdr:colOff>152400</xdr:colOff>
      <xdr:row>4121</xdr:row>
      <xdr:rowOff>133350</xdr:rowOff>
    </xdr:to>
    <xdr:pic>
      <xdr:nvPicPr>
        <xdr:cNvPr id="41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3592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4122</xdr:row>
      <xdr:rowOff>0</xdr:rowOff>
    </xdr:from>
    <xdr:to>
      <xdr:col>1</xdr:col>
      <xdr:colOff>152400</xdr:colOff>
      <xdr:row>4122</xdr:row>
      <xdr:rowOff>133350</xdr:rowOff>
    </xdr:to>
    <xdr:pic>
      <xdr:nvPicPr>
        <xdr:cNvPr id="41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3764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4123</xdr:row>
      <xdr:rowOff>0</xdr:rowOff>
    </xdr:from>
    <xdr:to>
      <xdr:col>1</xdr:col>
      <xdr:colOff>152400</xdr:colOff>
      <xdr:row>4123</xdr:row>
      <xdr:rowOff>133350</xdr:rowOff>
    </xdr:to>
    <xdr:pic>
      <xdr:nvPicPr>
        <xdr:cNvPr id="41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3935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4124</xdr:row>
      <xdr:rowOff>0</xdr:rowOff>
    </xdr:from>
    <xdr:to>
      <xdr:col>1</xdr:col>
      <xdr:colOff>152400</xdr:colOff>
      <xdr:row>4124</xdr:row>
      <xdr:rowOff>133350</xdr:rowOff>
    </xdr:to>
    <xdr:pic>
      <xdr:nvPicPr>
        <xdr:cNvPr id="41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4107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4125</xdr:row>
      <xdr:rowOff>0</xdr:rowOff>
    </xdr:from>
    <xdr:to>
      <xdr:col>1</xdr:col>
      <xdr:colOff>152400</xdr:colOff>
      <xdr:row>4125</xdr:row>
      <xdr:rowOff>133350</xdr:rowOff>
    </xdr:to>
    <xdr:pic>
      <xdr:nvPicPr>
        <xdr:cNvPr id="41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4278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4126</xdr:row>
      <xdr:rowOff>0</xdr:rowOff>
    </xdr:from>
    <xdr:to>
      <xdr:col>1</xdr:col>
      <xdr:colOff>152400</xdr:colOff>
      <xdr:row>4126</xdr:row>
      <xdr:rowOff>133350</xdr:rowOff>
    </xdr:to>
    <xdr:pic>
      <xdr:nvPicPr>
        <xdr:cNvPr id="41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4449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4127</xdr:row>
      <xdr:rowOff>0</xdr:rowOff>
    </xdr:from>
    <xdr:to>
      <xdr:col>1</xdr:col>
      <xdr:colOff>152400</xdr:colOff>
      <xdr:row>4127</xdr:row>
      <xdr:rowOff>133350</xdr:rowOff>
    </xdr:to>
    <xdr:pic>
      <xdr:nvPicPr>
        <xdr:cNvPr id="41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4621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4128</xdr:row>
      <xdr:rowOff>0</xdr:rowOff>
    </xdr:from>
    <xdr:to>
      <xdr:col>1</xdr:col>
      <xdr:colOff>152400</xdr:colOff>
      <xdr:row>4128</xdr:row>
      <xdr:rowOff>133350</xdr:rowOff>
    </xdr:to>
    <xdr:pic>
      <xdr:nvPicPr>
        <xdr:cNvPr id="41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4792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4129</xdr:row>
      <xdr:rowOff>0</xdr:rowOff>
    </xdr:from>
    <xdr:to>
      <xdr:col>1</xdr:col>
      <xdr:colOff>152400</xdr:colOff>
      <xdr:row>4129</xdr:row>
      <xdr:rowOff>133350</xdr:rowOff>
    </xdr:to>
    <xdr:pic>
      <xdr:nvPicPr>
        <xdr:cNvPr id="41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4964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4130</xdr:row>
      <xdr:rowOff>0</xdr:rowOff>
    </xdr:from>
    <xdr:to>
      <xdr:col>1</xdr:col>
      <xdr:colOff>152400</xdr:colOff>
      <xdr:row>4130</xdr:row>
      <xdr:rowOff>133350</xdr:rowOff>
    </xdr:to>
    <xdr:pic>
      <xdr:nvPicPr>
        <xdr:cNvPr id="41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5135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4131</xdr:row>
      <xdr:rowOff>0</xdr:rowOff>
    </xdr:from>
    <xdr:to>
      <xdr:col>1</xdr:col>
      <xdr:colOff>152400</xdr:colOff>
      <xdr:row>4131</xdr:row>
      <xdr:rowOff>133350</xdr:rowOff>
    </xdr:to>
    <xdr:pic>
      <xdr:nvPicPr>
        <xdr:cNvPr id="41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5307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4132</xdr:row>
      <xdr:rowOff>0</xdr:rowOff>
    </xdr:from>
    <xdr:to>
      <xdr:col>1</xdr:col>
      <xdr:colOff>152400</xdr:colOff>
      <xdr:row>4132</xdr:row>
      <xdr:rowOff>133350</xdr:rowOff>
    </xdr:to>
    <xdr:pic>
      <xdr:nvPicPr>
        <xdr:cNvPr id="41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5478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4133</xdr:row>
      <xdr:rowOff>0</xdr:rowOff>
    </xdr:from>
    <xdr:to>
      <xdr:col>1</xdr:col>
      <xdr:colOff>152400</xdr:colOff>
      <xdr:row>4133</xdr:row>
      <xdr:rowOff>133350</xdr:rowOff>
    </xdr:to>
    <xdr:pic>
      <xdr:nvPicPr>
        <xdr:cNvPr id="41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5650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4134</xdr:row>
      <xdr:rowOff>0</xdr:rowOff>
    </xdr:from>
    <xdr:to>
      <xdr:col>1</xdr:col>
      <xdr:colOff>152400</xdr:colOff>
      <xdr:row>4134</xdr:row>
      <xdr:rowOff>133350</xdr:rowOff>
    </xdr:to>
    <xdr:pic>
      <xdr:nvPicPr>
        <xdr:cNvPr id="41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5821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4135</xdr:row>
      <xdr:rowOff>0</xdr:rowOff>
    </xdr:from>
    <xdr:to>
      <xdr:col>1</xdr:col>
      <xdr:colOff>152400</xdr:colOff>
      <xdr:row>4135</xdr:row>
      <xdr:rowOff>133350</xdr:rowOff>
    </xdr:to>
    <xdr:pic>
      <xdr:nvPicPr>
        <xdr:cNvPr id="41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5993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4136</xdr:row>
      <xdr:rowOff>0</xdr:rowOff>
    </xdr:from>
    <xdr:to>
      <xdr:col>1</xdr:col>
      <xdr:colOff>152400</xdr:colOff>
      <xdr:row>4136</xdr:row>
      <xdr:rowOff>133350</xdr:rowOff>
    </xdr:to>
    <xdr:pic>
      <xdr:nvPicPr>
        <xdr:cNvPr id="41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6164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4137</xdr:row>
      <xdr:rowOff>0</xdr:rowOff>
    </xdr:from>
    <xdr:to>
      <xdr:col>1</xdr:col>
      <xdr:colOff>152400</xdr:colOff>
      <xdr:row>4137</xdr:row>
      <xdr:rowOff>133350</xdr:rowOff>
    </xdr:to>
    <xdr:pic>
      <xdr:nvPicPr>
        <xdr:cNvPr id="413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6335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4138</xdr:row>
      <xdr:rowOff>0</xdr:rowOff>
    </xdr:from>
    <xdr:to>
      <xdr:col>1</xdr:col>
      <xdr:colOff>152400</xdr:colOff>
      <xdr:row>4138</xdr:row>
      <xdr:rowOff>133350</xdr:rowOff>
    </xdr:to>
    <xdr:pic>
      <xdr:nvPicPr>
        <xdr:cNvPr id="413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6507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4139</xdr:row>
      <xdr:rowOff>0</xdr:rowOff>
    </xdr:from>
    <xdr:to>
      <xdr:col>1</xdr:col>
      <xdr:colOff>152400</xdr:colOff>
      <xdr:row>4139</xdr:row>
      <xdr:rowOff>133350</xdr:rowOff>
    </xdr:to>
    <xdr:pic>
      <xdr:nvPicPr>
        <xdr:cNvPr id="414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6678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4140</xdr:row>
      <xdr:rowOff>0</xdr:rowOff>
    </xdr:from>
    <xdr:to>
      <xdr:col>1</xdr:col>
      <xdr:colOff>152400</xdr:colOff>
      <xdr:row>4140</xdr:row>
      <xdr:rowOff>133350</xdr:rowOff>
    </xdr:to>
    <xdr:pic>
      <xdr:nvPicPr>
        <xdr:cNvPr id="414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6850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4141</xdr:row>
      <xdr:rowOff>0</xdr:rowOff>
    </xdr:from>
    <xdr:to>
      <xdr:col>1</xdr:col>
      <xdr:colOff>152400</xdr:colOff>
      <xdr:row>4141</xdr:row>
      <xdr:rowOff>133350</xdr:rowOff>
    </xdr:to>
    <xdr:pic>
      <xdr:nvPicPr>
        <xdr:cNvPr id="414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7021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4142</xdr:row>
      <xdr:rowOff>0</xdr:rowOff>
    </xdr:from>
    <xdr:to>
      <xdr:col>1</xdr:col>
      <xdr:colOff>152400</xdr:colOff>
      <xdr:row>4142</xdr:row>
      <xdr:rowOff>133350</xdr:rowOff>
    </xdr:to>
    <xdr:pic>
      <xdr:nvPicPr>
        <xdr:cNvPr id="414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7193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4143</xdr:row>
      <xdr:rowOff>0</xdr:rowOff>
    </xdr:from>
    <xdr:to>
      <xdr:col>1</xdr:col>
      <xdr:colOff>152400</xdr:colOff>
      <xdr:row>4143</xdr:row>
      <xdr:rowOff>133350</xdr:rowOff>
    </xdr:to>
    <xdr:pic>
      <xdr:nvPicPr>
        <xdr:cNvPr id="414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7364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4144</xdr:row>
      <xdr:rowOff>0</xdr:rowOff>
    </xdr:from>
    <xdr:to>
      <xdr:col>1</xdr:col>
      <xdr:colOff>152400</xdr:colOff>
      <xdr:row>4144</xdr:row>
      <xdr:rowOff>133350</xdr:rowOff>
    </xdr:to>
    <xdr:pic>
      <xdr:nvPicPr>
        <xdr:cNvPr id="414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7536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4145</xdr:row>
      <xdr:rowOff>0</xdr:rowOff>
    </xdr:from>
    <xdr:to>
      <xdr:col>1</xdr:col>
      <xdr:colOff>152400</xdr:colOff>
      <xdr:row>4145</xdr:row>
      <xdr:rowOff>133350</xdr:rowOff>
    </xdr:to>
    <xdr:pic>
      <xdr:nvPicPr>
        <xdr:cNvPr id="414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7707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4146</xdr:row>
      <xdr:rowOff>0</xdr:rowOff>
    </xdr:from>
    <xdr:to>
      <xdr:col>1</xdr:col>
      <xdr:colOff>152400</xdr:colOff>
      <xdr:row>4146</xdr:row>
      <xdr:rowOff>133350</xdr:rowOff>
    </xdr:to>
    <xdr:pic>
      <xdr:nvPicPr>
        <xdr:cNvPr id="414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7878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4147</xdr:row>
      <xdr:rowOff>0</xdr:rowOff>
    </xdr:from>
    <xdr:to>
      <xdr:col>1</xdr:col>
      <xdr:colOff>152400</xdr:colOff>
      <xdr:row>4147</xdr:row>
      <xdr:rowOff>133350</xdr:rowOff>
    </xdr:to>
    <xdr:pic>
      <xdr:nvPicPr>
        <xdr:cNvPr id="414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8050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4148</xdr:row>
      <xdr:rowOff>0</xdr:rowOff>
    </xdr:from>
    <xdr:to>
      <xdr:col>1</xdr:col>
      <xdr:colOff>152400</xdr:colOff>
      <xdr:row>4148</xdr:row>
      <xdr:rowOff>133350</xdr:rowOff>
    </xdr:to>
    <xdr:pic>
      <xdr:nvPicPr>
        <xdr:cNvPr id="414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8221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4149</xdr:row>
      <xdr:rowOff>0</xdr:rowOff>
    </xdr:from>
    <xdr:to>
      <xdr:col>1</xdr:col>
      <xdr:colOff>152400</xdr:colOff>
      <xdr:row>4149</xdr:row>
      <xdr:rowOff>133350</xdr:rowOff>
    </xdr:to>
    <xdr:pic>
      <xdr:nvPicPr>
        <xdr:cNvPr id="415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8393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4150</xdr:row>
      <xdr:rowOff>0</xdr:rowOff>
    </xdr:from>
    <xdr:to>
      <xdr:col>1</xdr:col>
      <xdr:colOff>152400</xdr:colOff>
      <xdr:row>4150</xdr:row>
      <xdr:rowOff>133350</xdr:rowOff>
    </xdr:to>
    <xdr:pic>
      <xdr:nvPicPr>
        <xdr:cNvPr id="415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8564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4151</xdr:row>
      <xdr:rowOff>0</xdr:rowOff>
    </xdr:from>
    <xdr:to>
      <xdr:col>1</xdr:col>
      <xdr:colOff>152400</xdr:colOff>
      <xdr:row>4151</xdr:row>
      <xdr:rowOff>133350</xdr:rowOff>
    </xdr:to>
    <xdr:pic>
      <xdr:nvPicPr>
        <xdr:cNvPr id="415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8736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4152</xdr:row>
      <xdr:rowOff>0</xdr:rowOff>
    </xdr:from>
    <xdr:to>
      <xdr:col>1</xdr:col>
      <xdr:colOff>152400</xdr:colOff>
      <xdr:row>4152</xdr:row>
      <xdr:rowOff>133350</xdr:rowOff>
    </xdr:to>
    <xdr:pic>
      <xdr:nvPicPr>
        <xdr:cNvPr id="415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8907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4153</xdr:row>
      <xdr:rowOff>0</xdr:rowOff>
    </xdr:from>
    <xdr:to>
      <xdr:col>1</xdr:col>
      <xdr:colOff>152400</xdr:colOff>
      <xdr:row>4153</xdr:row>
      <xdr:rowOff>133350</xdr:rowOff>
    </xdr:to>
    <xdr:pic>
      <xdr:nvPicPr>
        <xdr:cNvPr id="415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9079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4154</xdr:row>
      <xdr:rowOff>0</xdr:rowOff>
    </xdr:from>
    <xdr:to>
      <xdr:col>1</xdr:col>
      <xdr:colOff>152400</xdr:colOff>
      <xdr:row>4154</xdr:row>
      <xdr:rowOff>133350</xdr:rowOff>
    </xdr:to>
    <xdr:pic>
      <xdr:nvPicPr>
        <xdr:cNvPr id="415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9250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4155</xdr:row>
      <xdr:rowOff>0</xdr:rowOff>
    </xdr:from>
    <xdr:to>
      <xdr:col>1</xdr:col>
      <xdr:colOff>152400</xdr:colOff>
      <xdr:row>4155</xdr:row>
      <xdr:rowOff>133350</xdr:rowOff>
    </xdr:to>
    <xdr:pic>
      <xdr:nvPicPr>
        <xdr:cNvPr id="415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9422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4156</xdr:row>
      <xdr:rowOff>0</xdr:rowOff>
    </xdr:from>
    <xdr:to>
      <xdr:col>1</xdr:col>
      <xdr:colOff>152400</xdr:colOff>
      <xdr:row>4156</xdr:row>
      <xdr:rowOff>133350</xdr:rowOff>
    </xdr:to>
    <xdr:pic>
      <xdr:nvPicPr>
        <xdr:cNvPr id="415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9593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4157</xdr:row>
      <xdr:rowOff>0</xdr:rowOff>
    </xdr:from>
    <xdr:to>
      <xdr:col>1</xdr:col>
      <xdr:colOff>152400</xdr:colOff>
      <xdr:row>4157</xdr:row>
      <xdr:rowOff>133350</xdr:rowOff>
    </xdr:to>
    <xdr:pic>
      <xdr:nvPicPr>
        <xdr:cNvPr id="415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9764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4158</xdr:row>
      <xdr:rowOff>0</xdr:rowOff>
    </xdr:from>
    <xdr:to>
      <xdr:col>1</xdr:col>
      <xdr:colOff>152400</xdr:colOff>
      <xdr:row>4158</xdr:row>
      <xdr:rowOff>133350</xdr:rowOff>
    </xdr:to>
    <xdr:pic>
      <xdr:nvPicPr>
        <xdr:cNvPr id="415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09936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4159</xdr:row>
      <xdr:rowOff>0</xdr:rowOff>
    </xdr:from>
    <xdr:to>
      <xdr:col>1</xdr:col>
      <xdr:colOff>152400</xdr:colOff>
      <xdr:row>4159</xdr:row>
      <xdr:rowOff>133350</xdr:rowOff>
    </xdr:to>
    <xdr:pic>
      <xdr:nvPicPr>
        <xdr:cNvPr id="416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0107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4160</xdr:row>
      <xdr:rowOff>0</xdr:rowOff>
    </xdr:from>
    <xdr:to>
      <xdr:col>1</xdr:col>
      <xdr:colOff>152400</xdr:colOff>
      <xdr:row>4160</xdr:row>
      <xdr:rowOff>133350</xdr:rowOff>
    </xdr:to>
    <xdr:pic>
      <xdr:nvPicPr>
        <xdr:cNvPr id="416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0279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4161</xdr:row>
      <xdr:rowOff>0</xdr:rowOff>
    </xdr:from>
    <xdr:to>
      <xdr:col>1</xdr:col>
      <xdr:colOff>152400</xdr:colOff>
      <xdr:row>4161</xdr:row>
      <xdr:rowOff>133350</xdr:rowOff>
    </xdr:to>
    <xdr:pic>
      <xdr:nvPicPr>
        <xdr:cNvPr id="416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0450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4162</xdr:row>
      <xdr:rowOff>0</xdr:rowOff>
    </xdr:from>
    <xdr:to>
      <xdr:col>1</xdr:col>
      <xdr:colOff>152400</xdr:colOff>
      <xdr:row>4162</xdr:row>
      <xdr:rowOff>133350</xdr:rowOff>
    </xdr:to>
    <xdr:pic>
      <xdr:nvPicPr>
        <xdr:cNvPr id="416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0622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4163</xdr:row>
      <xdr:rowOff>0</xdr:rowOff>
    </xdr:from>
    <xdr:to>
      <xdr:col>1</xdr:col>
      <xdr:colOff>152400</xdr:colOff>
      <xdr:row>4163</xdr:row>
      <xdr:rowOff>133350</xdr:rowOff>
    </xdr:to>
    <xdr:pic>
      <xdr:nvPicPr>
        <xdr:cNvPr id="416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0793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4164</xdr:row>
      <xdr:rowOff>0</xdr:rowOff>
    </xdr:from>
    <xdr:to>
      <xdr:col>1</xdr:col>
      <xdr:colOff>152400</xdr:colOff>
      <xdr:row>4164</xdr:row>
      <xdr:rowOff>133350</xdr:rowOff>
    </xdr:to>
    <xdr:pic>
      <xdr:nvPicPr>
        <xdr:cNvPr id="416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0965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4165</xdr:row>
      <xdr:rowOff>0</xdr:rowOff>
    </xdr:from>
    <xdr:to>
      <xdr:col>1</xdr:col>
      <xdr:colOff>152400</xdr:colOff>
      <xdr:row>4165</xdr:row>
      <xdr:rowOff>133350</xdr:rowOff>
    </xdr:to>
    <xdr:pic>
      <xdr:nvPicPr>
        <xdr:cNvPr id="416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1136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4166</xdr:row>
      <xdr:rowOff>0</xdr:rowOff>
    </xdr:from>
    <xdr:to>
      <xdr:col>1</xdr:col>
      <xdr:colOff>152400</xdr:colOff>
      <xdr:row>4166</xdr:row>
      <xdr:rowOff>133350</xdr:rowOff>
    </xdr:to>
    <xdr:pic>
      <xdr:nvPicPr>
        <xdr:cNvPr id="416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1307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4167</xdr:row>
      <xdr:rowOff>0</xdr:rowOff>
    </xdr:from>
    <xdr:to>
      <xdr:col>1</xdr:col>
      <xdr:colOff>152400</xdr:colOff>
      <xdr:row>4167</xdr:row>
      <xdr:rowOff>133350</xdr:rowOff>
    </xdr:to>
    <xdr:pic>
      <xdr:nvPicPr>
        <xdr:cNvPr id="416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1479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4168</xdr:row>
      <xdr:rowOff>0</xdr:rowOff>
    </xdr:from>
    <xdr:to>
      <xdr:col>1</xdr:col>
      <xdr:colOff>152400</xdr:colOff>
      <xdr:row>4168</xdr:row>
      <xdr:rowOff>133350</xdr:rowOff>
    </xdr:to>
    <xdr:pic>
      <xdr:nvPicPr>
        <xdr:cNvPr id="416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1650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4169</xdr:row>
      <xdr:rowOff>0</xdr:rowOff>
    </xdr:from>
    <xdr:to>
      <xdr:col>1</xdr:col>
      <xdr:colOff>152400</xdr:colOff>
      <xdr:row>4169</xdr:row>
      <xdr:rowOff>133350</xdr:rowOff>
    </xdr:to>
    <xdr:pic>
      <xdr:nvPicPr>
        <xdr:cNvPr id="417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1822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4170</xdr:row>
      <xdr:rowOff>0</xdr:rowOff>
    </xdr:from>
    <xdr:to>
      <xdr:col>1</xdr:col>
      <xdr:colOff>152400</xdr:colOff>
      <xdr:row>4170</xdr:row>
      <xdr:rowOff>133350</xdr:rowOff>
    </xdr:to>
    <xdr:pic>
      <xdr:nvPicPr>
        <xdr:cNvPr id="417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1993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4171</xdr:row>
      <xdr:rowOff>0</xdr:rowOff>
    </xdr:from>
    <xdr:to>
      <xdr:col>1</xdr:col>
      <xdr:colOff>152400</xdr:colOff>
      <xdr:row>4171</xdr:row>
      <xdr:rowOff>133350</xdr:rowOff>
    </xdr:to>
    <xdr:pic>
      <xdr:nvPicPr>
        <xdr:cNvPr id="417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2165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4172</xdr:row>
      <xdr:rowOff>0</xdr:rowOff>
    </xdr:from>
    <xdr:to>
      <xdr:col>1</xdr:col>
      <xdr:colOff>152400</xdr:colOff>
      <xdr:row>4172</xdr:row>
      <xdr:rowOff>133350</xdr:rowOff>
    </xdr:to>
    <xdr:pic>
      <xdr:nvPicPr>
        <xdr:cNvPr id="417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2336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4173</xdr:row>
      <xdr:rowOff>0</xdr:rowOff>
    </xdr:from>
    <xdr:to>
      <xdr:col>1</xdr:col>
      <xdr:colOff>152400</xdr:colOff>
      <xdr:row>4173</xdr:row>
      <xdr:rowOff>133350</xdr:rowOff>
    </xdr:to>
    <xdr:pic>
      <xdr:nvPicPr>
        <xdr:cNvPr id="417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2508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4174</xdr:row>
      <xdr:rowOff>0</xdr:rowOff>
    </xdr:from>
    <xdr:to>
      <xdr:col>1</xdr:col>
      <xdr:colOff>152400</xdr:colOff>
      <xdr:row>4174</xdr:row>
      <xdr:rowOff>133350</xdr:rowOff>
    </xdr:to>
    <xdr:pic>
      <xdr:nvPicPr>
        <xdr:cNvPr id="417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2679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4175</xdr:row>
      <xdr:rowOff>0</xdr:rowOff>
    </xdr:from>
    <xdr:to>
      <xdr:col>1</xdr:col>
      <xdr:colOff>152400</xdr:colOff>
      <xdr:row>4175</xdr:row>
      <xdr:rowOff>133350</xdr:rowOff>
    </xdr:to>
    <xdr:pic>
      <xdr:nvPicPr>
        <xdr:cNvPr id="417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2851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4176</xdr:row>
      <xdr:rowOff>0</xdr:rowOff>
    </xdr:from>
    <xdr:to>
      <xdr:col>1</xdr:col>
      <xdr:colOff>152400</xdr:colOff>
      <xdr:row>4176</xdr:row>
      <xdr:rowOff>133350</xdr:rowOff>
    </xdr:to>
    <xdr:pic>
      <xdr:nvPicPr>
        <xdr:cNvPr id="417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3022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4177</xdr:row>
      <xdr:rowOff>0</xdr:rowOff>
    </xdr:from>
    <xdr:to>
      <xdr:col>1</xdr:col>
      <xdr:colOff>152400</xdr:colOff>
      <xdr:row>4177</xdr:row>
      <xdr:rowOff>133350</xdr:rowOff>
    </xdr:to>
    <xdr:pic>
      <xdr:nvPicPr>
        <xdr:cNvPr id="417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3193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4178</xdr:row>
      <xdr:rowOff>0</xdr:rowOff>
    </xdr:from>
    <xdr:to>
      <xdr:col>1</xdr:col>
      <xdr:colOff>152400</xdr:colOff>
      <xdr:row>4178</xdr:row>
      <xdr:rowOff>133350</xdr:rowOff>
    </xdr:to>
    <xdr:pic>
      <xdr:nvPicPr>
        <xdr:cNvPr id="417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3365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4179</xdr:row>
      <xdr:rowOff>0</xdr:rowOff>
    </xdr:from>
    <xdr:to>
      <xdr:col>1</xdr:col>
      <xdr:colOff>152400</xdr:colOff>
      <xdr:row>4179</xdr:row>
      <xdr:rowOff>133350</xdr:rowOff>
    </xdr:to>
    <xdr:pic>
      <xdr:nvPicPr>
        <xdr:cNvPr id="418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3536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4180</xdr:row>
      <xdr:rowOff>0</xdr:rowOff>
    </xdr:from>
    <xdr:to>
      <xdr:col>1</xdr:col>
      <xdr:colOff>152400</xdr:colOff>
      <xdr:row>4180</xdr:row>
      <xdr:rowOff>133350</xdr:rowOff>
    </xdr:to>
    <xdr:pic>
      <xdr:nvPicPr>
        <xdr:cNvPr id="418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3708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4181</xdr:row>
      <xdr:rowOff>0</xdr:rowOff>
    </xdr:from>
    <xdr:to>
      <xdr:col>1</xdr:col>
      <xdr:colOff>152400</xdr:colOff>
      <xdr:row>4181</xdr:row>
      <xdr:rowOff>133350</xdr:rowOff>
    </xdr:to>
    <xdr:pic>
      <xdr:nvPicPr>
        <xdr:cNvPr id="418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3879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4182</xdr:row>
      <xdr:rowOff>0</xdr:rowOff>
    </xdr:from>
    <xdr:to>
      <xdr:col>1</xdr:col>
      <xdr:colOff>152400</xdr:colOff>
      <xdr:row>4182</xdr:row>
      <xdr:rowOff>133350</xdr:rowOff>
    </xdr:to>
    <xdr:pic>
      <xdr:nvPicPr>
        <xdr:cNvPr id="418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4051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4183</xdr:row>
      <xdr:rowOff>0</xdr:rowOff>
    </xdr:from>
    <xdr:to>
      <xdr:col>1</xdr:col>
      <xdr:colOff>152400</xdr:colOff>
      <xdr:row>4183</xdr:row>
      <xdr:rowOff>133350</xdr:rowOff>
    </xdr:to>
    <xdr:pic>
      <xdr:nvPicPr>
        <xdr:cNvPr id="418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4222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4184</xdr:row>
      <xdr:rowOff>0</xdr:rowOff>
    </xdr:from>
    <xdr:to>
      <xdr:col>1</xdr:col>
      <xdr:colOff>152400</xdr:colOff>
      <xdr:row>4184</xdr:row>
      <xdr:rowOff>133350</xdr:rowOff>
    </xdr:to>
    <xdr:pic>
      <xdr:nvPicPr>
        <xdr:cNvPr id="418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4394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4185</xdr:row>
      <xdr:rowOff>0</xdr:rowOff>
    </xdr:from>
    <xdr:to>
      <xdr:col>1</xdr:col>
      <xdr:colOff>152400</xdr:colOff>
      <xdr:row>4185</xdr:row>
      <xdr:rowOff>133350</xdr:rowOff>
    </xdr:to>
    <xdr:pic>
      <xdr:nvPicPr>
        <xdr:cNvPr id="418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4565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4186</xdr:row>
      <xdr:rowOff>0</xdr:rowOff>
    </xdr:from>
    <xdr:to>
      <xdr:col>1</xdr:col>
      <xdr:colOff>152400</xdr:colOff>
      <xdr:row>4186</xdr:row>
      <xdr:rowOff>133350</xdr:rowOff>
    </xdr:to>
    <xdr:pic>
      <xdr:nvPicPr>
        <xdr:cNvPr id="418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4736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4187</xdr:row>
      <xdr:rowOff>0</xdr:rowOff>
    </xdr:from>
    <xdr:to>
      <xdr:col>1</xdr:col>
      <xdr:colOff>152400</xdr:colOff>
      <xdr:row>4187</xdr:row>
      <xdr:rowOff>133350</xdr:rowOff>
    </xdr:to>
    <xdr:pic>
      <xdr:nvPicPr>
        <xdr:cNvPr id="418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4908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4188</xdr:row>
      <xdr:rowOff>0</xdr:rowOff>
    </xdr:from>
    <xdr:to>
      <xdr:col>1</xdr:col>
      <xdr:colOff>152400</xdr:colOff>
      <xdr:row>4188</xdr:row>
      <xdr:rowOff>133350</xdr:rowOff>
    </xdr:to>
    <xdr:pic>
      <xdr:nvPicPr>
        <xdr:cNvPr id="418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5079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4189</xdr:row>
      <xdr:rowOff>0</xdr:rowOff>
    </xdr:from>
    <xdr:to>
      <xdr:col>1</xdr:col>
      <xdr:colOff>152400</xdr:colOff>
      <xdr:row>4189</xdr:row>
      <xdr:rowOff>133350</xdr:rowOff>
    </xdr:to>
    <xdr:pic>
      <xdr:nvPicPr>
        <xdr:cNvPr id="419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5251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4190</xdr:row>
      <xdr:rowOff>0</xdr:rowOff>
    </xdr:from>
    <xdr:to>
      <xdr:col>1</xdr:col>
      <xdr:colOff>152400</xdr:colOff>
      <xdr:row>4190</xdr:row>
      <xdr:rowOff>133350</xdr:rowOff>
    </xdr:to>
    <xdr:pic>
      <xdr:nvPicPr>
        <xdr:cNvPr id="419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5422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4191</xdr:row>
      <xdr:rowOff>0</xdr:rowOff>
    </xdr:from>
    <xdr:to>
      <xdr:col>1</xdr:col>
      <xdr:colOff>152400</xdr:colOff>
      <xdr:row>4191</xdr:row>
      <xdr:rowOff>133350</xdr:rowOff>
    </xdr:to>
    <xdr:pic>
      <xdr:nvPicPr>
        <xdr:cNvPr id="419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5594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4192</xdr:row>
      <xdr:rowOff>0</xdr:rowOff>
    </xdr:from>
    <xdr:to>
      <xdr:col>1</xdr:col>
      <xdr:colOff>152400</xdr:colOff>
      <xdr:row>4192</xdr:row>
      <xdr:rowOff>133350</xdr:rowOff>
    </xdr:to>
    <xdr:pic>
      <xdr:nvPicPr>
        <xdr:cNvPr id="419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5765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4193</xdr:row>
      <xdr:rowOff>0</xdr:rowOff>
    </xdr:from>
    <xdr:to>
      <xdr:col>1</xdr:col>
      <xdr:colOff>152400</xdr:colOff>
      <xdr:row>4193</xdr:row>
      <xdr:rowOff>133350</xdr:rowOff>
    </xdr:to>
    <xdr:pic>
      <xdr:nvPicPr>
        <xdr:cNvPr id="419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5937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4194</xdr:row>
      <xdr:rowOff>0</xdr:rowOff>
    </xdr:from>
    <xdr:to>
      <xdr:col>1</xdr:col>
      <xdr:colOff>152400</xdr:colOff>
      <xdr:row>4194</xdr:row>
      <xdr:rowOff>133350</xdr:rowOff>
    </xdr:to>
    <xdr:pic>
      <xdr:nvPicPr>
        <xdr:cNvPr id="419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6108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4195</xdr:row>
      <xdr:rowOff>0</xdr:rowOff>
    </xdr:from>
    <xdr:to>
      <xdr:col>1</xdr:col>
      <xdr:colOff>152400</xdr:colOff>
      <xdr:row>4195</xdr:row>
      <xdr:rowOff>133350</xdr:rowOff>
    </xdr:to>
    <xdr:pic>
      <xdr:nvPicPr>
        <xdr:cNvPr id="419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6280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4196</xdr:row>
      <xdr:rowOff>0</xdr:rowOff>
    </xdr:from>
    <xdr:to>
      <xdr:col>1</xdr:col>
      <xdr:colOff>152400</xdr:colOff>
      <xdr:row>4196</xdr:row>
      <xdr:rowOff>133350</xdr:rowOff>
    </xdr:to>
    <xdr:pic>
      <xdr:nvPicPr>
        <xdr:cNvPr id="419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6451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4197</xdr:row>
      <xdr:rowOff>0</xdr:rowOff>
    </xdr:from>
    <xdr:to>
      <xdr:col>1</xdr:col>
      <xdr:colOff>152400</xdr:colOff>
      <xdr:row>4197</xdr:row>
      <xdr:rowOff>133350</xdr:rowOff>
    </xdr:to>
    <xdr:pic>
      <xdr:nvPicPr>
        <xdr:cNvPr id="419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6622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4198</xdr:row>
      <xdr:rowOff>0</xdr:rowOff>
    </xdr:from>
    <xdr:to>
      <xdr:col>1</xdr:col>
      <xdr:colOff>152400</xdr:colOff>
      <xdr:row>4198</xdr:row>
      <xdr:rowOff>133350</xdr:rowOff>
    </xdr:to>
    <xdr:pic>
      <xdr:nvPicPr>
        <xdr:cNvPr id="419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6794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4199</xdr:row>
      <xdr:rowOff>0</xdr:rowOff>
    </xdr:from>
    <xdr:to>
      <xdr:col>1</xdr:col>
      <xdr:colOff>152400</xdr:colOff>
      <xdr:row>4199</xdr:row>
      <xdr:rowOff>133350</xdr:rowOff>
    </xdr:to>
    <xdr:pic>
      <xdr:nvPicPr>
        <xdr:cNvPr id="420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6965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4200</xdr:row>
      <xdr:rowOff>0</xdr:rowOff>
    </xdr:from>
    <xdr:to>
      <xdr:col>1</xdr:col>
      <xdr:colOff>152400</xdr:colOff>
      <xdr:row>4200</xdr:row>
      <xdr:rowOff>133350</xdr:rowOff>
    </xdr:to>
    <xdr:pic>
      <xdr:nvPicPr>
        <xdr:cNvPr id="420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7137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4201</xdr:row>
      <xdr:rowOff>0</xdr:rowOff>
    </xdr:from>
    <xdr:to>
      <xdr:col>1</xdr:col>
      <xdr:colOff>152400</xdr:colOff>
      <xdr:row>4201</xdr:row>
      <xdr:rowOff>133350</xdr:rowOff>
    </xdr:to>
    <xdr:pic>
      <xdr:nvPicPr>
        <xdr:cNvPr id="420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7308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4202</xdr:row>
      <xdr:rowOff>0</xdr:rowOff>
    </xdr:from>
    <xdr:to>
      <xdr:col>1</xdr:col>
      <xdr:colOff>152400</xdr:colOff>
      <xdr:row>4202</xdr:row>
      <xdr:rowOff>133350</xdr:rowOff>
    </xdr:to>
    <xdr:pic>
      <xdr:nvPicPr>
        <xdr:cNvPr id="420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7480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4203</xdr:row>
      <xdr:rowOff>0</xdr:rowOff>
    </xdr:from>
    <xdr:to>
      <xdr:col>1</xdr:col>
      <xdr:colOff>152400</xdr:colOff>
      <xdr:row>4203</xdr:row>
      <xdr:rowOff>133350</xdr:rowOff>
    </xdr:to>
    <xdr:pic>
      <xdr:nvPicPr>
        <xdr:cNvPr id="420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7651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4204</xdr:row>
      <xdr:rowOff>0</xdr:rowOff>
    </xdr:from>
    <xdr:to>
      <xdr:col>1</xdr:col>
      <xdr:colOff>152400</xdr:colOff>
      <xdr:row>4204</xdr:row>
      <xdr:rowOff>133350</xdr:rowOff>
    </xdr:to>
    <xdr:pic>
      <xdr:nvPicPr>
        <xdr:cNvPr id="420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7823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4205</xdr:row>
      <xdr:rowOff>0</xdr:rowOff>
    </xdr:from>
    <xdr:to>
      <xdr:col>1</xdr:col>
      <xdr:colOff>152400</xdr:colOff>
      <xdr:row>4205</xdr:row>
      <xdr:rowOff>133350</xdr:rowOff>
    </xdr:to>
    <xdr:pic>
      <xdr:nvPicPr>
        <xdr:cNvPr id="420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7994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4206</xdr:row>
      <xdr:rowOff>0</xdr:rowOff>
    </xdr:from>
    <xdr:to>
      <xdr:col>1</xdr:col>
      <xdr:colOff>152400</xdr:colOff>
      <xdr:row>4206</xdr:row>
      <xdr:rowOff>133350</xdr:rowOff>
    </xdr:to>
    <xdr:pic>
      <xdr:nvPicPr>
        <xdr:cNvPr id="420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8165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4207</xdr:row>
      <xdr:rowOff>0</xdr:rowOff>
    </xdr:from>
    <xdr:to>
      <xdr:col>1</xdr:col>
      <xdr:colOff>152400</xdr:colOff>
      <xdr:row>4207</xdr:row>
      <xdr:rowOff>133350</xdr:rowOff>
    </xdr:to>
    <xdr:pic>
      <xdr:nvPicPr>
        <xdr:cNvPr id="420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8337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4208</xdr:row>
      <xdr:rowOff>0</xdr:rowOff>
    </xdr:from>
    <xdr:to>
      <xdr:col>1</xdr:col>
      <xdr:colOff>152400</xdr:colOff>
      <xdr:row>4208</xdr:row>
      <xdr:rowOff>133350</xdr:rowOff>
    </xdr:to>
    <xdr:pic>
      <xdr:nvPicPr>
        <xdr:cNvPr id="420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8508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4209</xdr:row>
      <xdr:rowOff>0</xdr:rowOff>
    </xdr:from>
    <xdr:to>
      <xdr:col>1</xdr:col>
      <xdr:colOff>152400</xdr:colOff>
      <xdr:row>4209</xdr:row>
      <xdr:rowOff>133350</xdr:rowOff>
    </xdr:to>
    <xdr:pic>
      <xdr:nvPicPr>
        <xdr:cNvPr id="421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8680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4210</xdr:row>
      <xdr:rowOff>0</xdr:rowOff>
    </xdr:from>
    <xdr:to>
      <xdr:col>1</xdr:col>
      <xdr:colOff>152400</xdr:colOff>
      <xdr:row>4210</xdr:row>
      <xdr:rowOff>133350</xdr:rowOff>
    </xdr:to>
    <xdr:pic>
      <xdr:nvPicPr>
        <xdr:cNvPr id="421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8851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4211</xdr:row>
      <xdr:rowOff>0</xdr:rowOff>
    </xdr:from>
    <xdr:to>
      <xdr:col>1</xdr:col>
      <xdr:colOff>152400</xdr:colOff>
      <xdr:row>4211</xdr:row>
      <xdr:rowOff>133350</xdr:rowOff>
    </xdr:to>
    <xdr:pic>
      <xdr:nvPicPr>
        <xdr:cNvPr id="421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9023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4212</xdr:row>
      <xdr:rowOff>0</xdr:rowOff>
    </xdr:from>
    <xdr:to>
      <xdr:col>1</xdr:col>
      <xdr:colOff>152400</xdr:colOff>
      <xdr:row>4212</xdr:row>
      <xdr:rowOff>133350</xdr:rowOff>
    </xdr:to>
    <xdr:pic>
      <xdr:nvPicPr>
        <xdr:cNvPr id="421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9194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4213</xdr:row>
      <xdr:rowOff>0</xdr:rowOff>
    </xdr:from>
    <xdr:to>
      <xdr:col>1</xdr:col>
      <xdr:colOff>152400</xdr:colOff>
      <xdr:row>4213</xdr:row>
      <xdr:rowOff>133350</xdr:rowOff>
    </xdr:to>
    <xdr:pic>
      <xdr:nvPicPr>
        <xdr:cNvPr id="421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9366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4214</xdr:row>
      <xdr:rowOff>0</xdr:rowOff>
    </xdr:from>
    <xdr:to>
      <xdr:col>1</xdr:col>
      <xdr:colOff>152400</xdr:colOff>
      <xdr:row>4214</xdr:row>
      <xdr:rowOff>133350</xdr:rowOff>
    </xdr:to>
    <xdr:pic>
      <xdr:nvPicPr>
        <xdr:cNvPr id="421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95375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4215</xdr:row>
      <xdr:rowOff>0</xdr:rowOff>
    </xdr:from>
    <xdr:to>
      <xdr:col>1</xdr:col>
      <xdr:colOff>152400</xdr:colOff>
      <xdr:row>4215</xdr:row>
      <xdr:rowOff>133350</xdr:rowOff>
    </xdr:to>
    <xdr:pic>
      <xdr:nvPicPr>
        <xdr:cNvPr id="421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97090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4216</xdr:row>
      <xdr:rowOff>0</xdr:rowOff>
    </xdr:from>
    <xdr:to>
      <xdr:col>1</xdr:col>
      <xdr:colOff>152400</xdr:colOff>
      <xdr:row>4216</xdr:row>
      <xdr:rowOff>133350</xdr:rowOff>
    </xdr:to>
    <xdr:pic>
      <xdr:nvPicPr>
        <xdr:cNvPr id="421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198804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4217</xdr:row>
      <xdr:rowOff>0</xdr:rowOff>
    </xdr:from>
    <xdr:to>
      <xdr:col>1</xdr:col>
      <xdr:colOff>152400</xdr:colOff>
      <xdr:row>4217</xdr:row>
      <xdr:rowOff>133350</xdr:rowOff>
    </xdr:to>
    <xdr:pic>
      <xdr:nvPicPr>
        <xdr:cNvPr id="421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00519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4218</xdr:row>
      <xdr:rowOff>0</xdr:rowOff>
    </xdr:from>
    <xdr:to>
      <xdr:col>1</xdr:col>
      <xdr:colOff>152400</xdr:colOff>
      <xdr:row>4218</xdr:row>
      <xdr:rowOff>133350</xdr:rowOff>
    </xdr:to>
    <xdr:pic>
      <xdr:nvPicPr>
        <xdr:cNvPr id="421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02233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4219</xdr:row>
      <xdr:rowOff>0</xdr:rowOff>
    </xdr:from>
    <xdr:to>
      <xdr:col>1</xdr:col>
      <xdr:colOff>152400</xdr:colOff>
      <xdr:row>4219</xdr:row>
      <xdr:rowOff>133350</xdr:rowOff>
    </xdr:to>
    <xdr:pic>
      <xdr:nvPicPr>
        <xdr:cNvPr id="422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03948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4220</xdr:row>
      <xdr:rowOff>0</xdr:rowOff>
    </xdr:from>
    <xdr:to>
      <xdr:col>1</xdr:col>
      <xdr:colOff>152400</xdr:colOff>
      <xdr:row>4220</xdr:row>
      <xdr:rowOff>133350</xdr:rowOff>
    </xdr:to>
    <xdr:pic>
      <xdr:nvPicPr>
        <xdr:cNvPr id="422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05662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4221</xdr:row>
      <xdr:rowOff>0</xdr:rowOff>
    </xdr:from>
    <xdr:to>
      <xdr:col>1</xdr:col>
      <xdr:colOff>152400</xdr:colOff>
      <xdr:row>4221</xdr:row>
      <xdr:rowOff>133350</xdr:rowOff>
    </xdr:to>
    <xdr:pic>
      <xdr:nvPicPr>
        <xdr:cNvPr id="422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07377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4222</xdr:row>
      <xdr:rowOff>0</xdr:rowOff>
    </xdr:from>
    <xdr:to>
      <xdr:col>1</xdr:col>
      <xdr:colOff>152400</xdr:colOff>
      <xdr:row>4222</xdr:row>
      <xdr:rowOff>133350</xdr:rowOff>
    </xdr:to>
    <xdr:pic>
      <xdr:nvPicPr>
        <xdr:cNvPr id="422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07377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4223</xdr:row>
      <xdr:rowOff>0</xdr:rowOff>
    </xdr:from>
    <xdr:to>
      <xdr:col>1</xdr:col>
      <xdr:colOff>152400</xdr:colOff>
      <xdr:row>4223</xdr:row>
      <xdr:rowOff>133350</xdr:rowOff>
    </xdr:to>
    <xdr:pic>
      <xdr:nvPicPr>
        <xdr:cNvPr id="422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07377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4224</xdr:row>
      <xdr:rowOff>0</xdr:rowOff>
    </xdr:from>
    <xdr:to>
      <xdr:col>1</xdr:col>
      <xdr:colOff>152400</xdr:colOff>
      <xdr:row>4224</xdr:row>
      <xdr:rowOff>133350</xdr:rowOff>
    </xdr:to>
    <xdr:pic>
      <xdr:nvPicPr>
        <xdr:cNvPr id="422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09091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4225</xdr:row>
      <xdr:rowOff>0</xdr:rowOff>
    </xdr:from>
    <xdr:to>
      <xdr:col>1</xdr:col>
      <xdr:colOff>152400</xdr:colOff>
      <xdr:row>4225</xdr:row>
      <xdr:rowOff>133350</xdr:rowOff>
    </xdr:to>
    <xdr:pic>
      <xdr:nvPicPr>
        <xdr:cNvPr id="422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10806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4226</xdr:row>
      <xdr:rowOff>0</xdr:rowOff>
    </xdr:from>
    <xdr:to>
      <xdr:col>1</xdr:col>
      <xdr:colOff>152400</xdr:colOff>
      <xdr:row>4226</xdr:row>
      <xdr:rowOff>133350</xdr:rowOff>
    </xdr:to>
    <xdr:pic>
      <xdr:nvPicPr>
        <xdr:cNvPr id="422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12520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4227</xdr:row>
      <xdr:rowOff>0</xdr:rowOff>
    </xdr:from>
    <xdr:to>
      <xdr:col>1</xdr:col>
      <xdr:colOff>152400</xdr:colOff>
      <xdr:row>4227</xdr:row>
      <xdr:rowOff>133350</xdr:rowOff>
    </xdr:to>
    <xdr:pic>
      <xdr:nvPicPr>
        <xdr:cNvPr id="4228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14235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4228</xdr:row>
      <xdr:rowOff>0</xdr:rowOff>
    </xdr:from>
    <xdr:to>
      <xdr:col>1</xdr:col>
      <xdr:colOff>152400</xdr:colOff>
      <xdr:row>4228</xdr:row>
      <xdr:rowOff>133350</xdr:rowOff>
    </xdr:to>
    <xdr:pic>
      <xdr:nvPicPr>
        <xdr:cNvPr id="4229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15949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4229</xdr:row>
      <xdr:rowOff>0</xdr:rowOff>
    </xdr:from>
    <xdr:to>
      <xdr:col>1</xdr:col>
      <xdr:colOff>152400</xdr:colOff>
      <xdr:row>4229</xdr:row>
      <xdr:rowOff>133350</xdr:rowOff>
    </xdr:to>
    <xdr:pic>
      <xdr:nvPicPr>
        <xdr:cNvPr id="4230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17664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4230</xdr:row>
      <xdr:rowOff>0</xdr:rowOff>
    </xdr:from>
    <xdr:to>
      <xdr:col>1</xdr:col>
      <xdr:colOff>152400</xdr:colOff>
      <xdr:row>4230</xdr:row>
      <xdr:rowOff>133350</xdr:rowOff>
    </xdr:to>
    <xdr:pic>
      <xdr:nvPicPr>
        <xdr:cNvPr id="4231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19378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4231</xdr:row>
      <xdr:rowOff>0</xdr:rowOff>
    </xdr:from>
    <xdr:to>
      <xdr:col>1</xdr:col>
      <xdr:colOff>152400</xdr:colOff>
      <xdr:row>4231</xdr:row>
      <xdr:rowOff>133350</xdr:rowOff>
    </xdr:to>
    <xdr:pic>
      <xdr:nvPicPr>
        <xdr:cNvPr id="4232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21093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4232</xdr:row>
      <xdr:rowOff>0</xdr:rowOff>
    </xdr:from>
    <xdr:to>
      <xdr:col>1</xdr:col>
      <xdr:colOff>152400</xdr:colOff>
      <xdr:row>4232</xdr:row>
      <xdr:rowOff>133350</xdr:rowOff>
    </xdr:to>
    <xdr:pic>
      <xdr:nvPicPr>
        <xdr:cNvPr id="4233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22807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4233</xdr:row>
      <xdr:rowOff>0</xdr:rowOff>
    </xdr:from>
    <xdr:to>
      <xdr:col>1</xdr:col>
      <xdr:colOff>152400</xdr:colOff>
      <xdr:row>4233</xdr:row>
      <xdr:rowOff>133350</xdr:rowOff>
    </xdr:to>
    <xdr:pic>
      <xdr:nvPicPr>
        <xdr:cNvPr id="4234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24522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4234</xdr:row>
      <xdr:rowOff>0</xdr:rowOff>
    </xdr:from>
    <xdr:to>
      <xdr:col>1</xdr:col>
      <xdr:colOff>152400</xdr:colOff>
      <xdr:row>4234</xdr:row>
      <xdr:rowOff>133350</xdr:rowOff>
    </xdr:to>
    <xdr:pic>
      <xdr:nvPicPr>
        <xdr:cNvPr id="4235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262365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4235</xdr:row>
      <xdr:rowOff>0</xdr:rowOff>
    </xdr:from>
    <xdr:to>
      <xdr:col>1</xdr:col>
      <xdr:colOff>152400</xdr:colOff>
      <xdr:row>4235</xdr:row>
      <xdr:rowOff>133350</xdr:rowOff>
    </xdr:to>
    <xdr:pic>
      <xdr:nvPicPr>
        <xdr:cNvPr id="4236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2795100"/>
          <a:ext cx="1524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  <xdr:twoCellAnchor>
    <xdr:from>
      <xdr:col>1</xdr:col>
      <xdr:colOff>0</xdr:colOff>
      <xdr:row>4236</xdr:row>
      <xdr:rowOff>0</xdr:rowOff>
    </xdr:from>
    <xdr:to>
      <xdr:col>1</xdr:col>
      <xdr:colOff>152400</xdr:colOff>
      <xdr:row>4236</xdr:row>
      <xdr:rowOff>133350</xdr:rowOff>
    </xdr:to>
    <xdr:pic>
      <xdr:nvPicPr>
        <xdr:cNvPr id="4237" name="Picture@01\QPosted@" descr="@01\QPosted@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22795100"/>
          <a:ext cx="152400" cy="133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" refreshedDate="45526.537415393519" createdVersion="6" refreshedVersion="6" minRefreshableVersion="3" recordCount="1313">
  <cacheSource type="worksheet">
    <worksheetSource ref="A2:AG1315" sheet="Register"/>
  </cacheSource>
  <cacheFields count="33">
    <cacheField name="S.No." numFmtId="0">
      <sharedItems containsSemiMixedTypes="0" containsString="0" containsNumber="1" containsInteger="1" minValue="1" maxValue="9" count="9">
        <n v="1"/>
        <n v="2"/>
        <n v="3"/>
        <n v="4"/>
        <n v="5"/>
        <n v="6"/>
        <n v="7"/>
        <n v="8"/>
        <n v="9"/>
      </sharedItems>
    </cacheField>
    <cacheField name="Balance Sheet Class" numFmtId="0">
      <sharedItems count="9">
        <s v="Land _x000a_(freehold/_x000a_Leasehold)"/>
        <s v="Building (factory/_x000a_Others)"/>
        <s v="Plant and Equipment"/>
        <s v="Furniture &amp; Fixture"/>
        <s v="Vehicles"/>
        <s v="Office Equipments"/>
        <s v="Computers"/>
        <s v="Software"/>
        <s v="CWIP"/>
      </sharedItems>
    </cacheField>
    <cacheField name="Sub Group" numFmtId="0">
      <sharedItems/>
    </cacheField>
    <cacheField name="Unique Code" numFmtId="0">
      <sharedItems/>
    </cacheField>
    <cacheField name="Asset" numFmtId="49">
      <sharedItems/>
    </cacheField>
    <cacheField name="-------(1)-------" numFmtId="49">
      <sharedItems/>
    </cacheField>
    <cacheField name="-------(3)-------" numFmtId="49">
      <sharedItems/>
    </cacheField>
    <cacheField name="Sub-number" numFmtId="49">
      <sharedItems/>
    </cacheField>
    <cacheField name="Depreciation key" numFmtId="49">
      <sharedItems/>
    </cacheField>
    <cacheField name="Plant" numFmtId="49">
      <sharedItems/>
    </cacheField>
    <cacheField name="Capitalized On" numFmtId="14">
      <sharedItems containsSemiMixedTypes="0" containsNonDate="0" containsDate="1" containsString="0" minDate="2007-04-01T00:00:00" maxDate="2024-04-01T00:00:00"/>
    </cacheField>
    <cacheField name="Ord.dep.start date" numFmtId="14">
      <sharedItems containsSemiMixedTypes="0" containsNonDate="0" containsDate="1" containsString="0" minDate="2007-04-01T00:00:00" maxDate="2024-04-01T00:00:00"/>
    </cacheField>
    <cacheField name="Cost Center" numFmtId="49">
      <sharedItems/>
    </cacheField>
    <cacheField name="Description" numFmtId="49">
      <sharedItems/>
    </cacheField>
    <cacheField name="Life" numFmtId="49">
      <sharedItems/>
    </cacheField>
    <cacheField name="Location" numFmtId="49">
      <sharedItems/>
    </cacheField>
    <cacheField name="  Cum.acq.value" numFmtId="0">
      <sharedItems containsSemiMixedTypes="0" containsString="0" containsNumber="1" minValue="0" maxValue="410002185"/>
    </cacheField>
    <cacheField name="Spec.depreciation" numFmtId="14">
      <sharedItems containsNonDate="0" containsString="0" containsBlank="1"/>
    </cacheField>
    <cacheField name="Vendor" numFmtId="49">
      <sharedItems/>
    </cacheField>
    <cacheField name="     Accum.dep." numFmtId="0">
      <sharedItems containsSemiMixedTypes="0" containsString="0" containsNumber="1" minValue="-389502078.31999999" maxValue="0"/>
    </cacheField>
    <cacheField name="Quantity" numFmtId="0">
      <sharedItems containsString="0" containsBlank="1" containsNumber="1" minValue="0" maxValue="1659159.0190000001"/>
    </cacheField>
    <cacheField name="WBS Element" numFmtId="49">
      <sharedItems/>
    </cacheField>
    <cacheField name=" Start book.val" numFmtId="0">
      <sharedItems containsSemiMixedTypes="0" containsString="0" containsNumber="1" minValue="0" maxValue="120639480.23"/>
    </cacheField>
    <cacheField name="Base Unit of Measure" numFmtId="49">
      <sharedItems/>
    </cacheField>
    <cacheField name="-------(4)-------" numFmtId="49">
      <sharedItems/>
    </cacheField>
    <cacheField name="Currency" numFmtId="49">
      <sharedItems/>
    </cacheField>
    <cacheField name="-------(2)-------" numFmtId="49">
      <sharedItems/>
    </cacheField>
    <cacheField name="Write-ups" numFmtId="0">
      <sharedItems containsSemiMixedTypes="0" containsString="0" containsNumber="1" containsInteger="1" minValue="0" maxValue="0"/>
    </cacheField>
    <cacheField name="  Trans.acq.val" numFmtId="0">
      <sharedItems containsSemiMixedTypes="0" containsString="0" containsNumber="1" minValue="0" maxValue="27718926.850000001"/>
    </cacheField>
    <cacheField name="Deletion" numFmtId="0">
      <sharedItems containsString="0" containsBlank="1" containsNumber="1" minValue="-27718926.850000001" maxValue="-12288.15" count="21">
        <m/>
        <n v="-12288.15"/>
        <n v="-563277"/>
        <n v="-8698059.9000000004"/>
        <n v="-2802895.06"/>
        <n v="-21420846.289999999"/>
        <n v="-13175799.880000001"/>
        <n v="-2216893.37"/>
        <n v="-1037864.67"/>
        <n v="-5534849.4400000004"/>
        <n v="-2801036.92"/>
        <n v="-5734971.7999999998"/>
        <n v="-10835536.359999999"/>
        <n v="-8760898.7599999998"/>
        <n v="-27718926.850000001"/>
        <n v="-6975360"/>
        <n v="-1451803.28"/>
        <n v="-2556242.6"/>
        <n v="-13728.81"/>
        <n v="-22034"/>
        <n v="-2080800"/>
      </sharedItems>
    </cacheField>
    <cacheField name="    Trns.AccDep" numFmtId="0">
      <sharedItems containsSemiMixedTypes="0" containsString="0" containsNumber="1" containsInteger="1" minValue="0" maxValue="0"/>
    </cacheField>
    <cacheField name="       PlndDep" numFmtId="0">
      <sharedItems containsSemiMixedTypes="0" containsString="0" containsNumber="1" minValue="-21894166" maxValue="0"/>
    </cacheField>
    <cacheField name="   End book val" numFmtId="0">
      <sharedItems containsSemiMixedTypes="0" containsString="0" containsNumber="1" minValue="0" maxValue="1058609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P" refreshedDate="45526.554648726851" createdVersion="6" refreshedVersion="6" minRefreshableVersion="3" recordCount="4236">
  <cacheSource type="worksheet">
    <worksheetSource ref="A1:X4237" sheet="CWIP Ledger"/>
  </cacheSource>
  <cacheFields count="24">
    <cacheField name="Asset Code" numFmtId="0">
      <sharedItems count="38">
        <s v="9100000016-0"/>
        <s v="9100000012-0"/>
        <s v="9100000032-0"/>
        <s v="9100000040-0"/>
        <s v="9100000041-0"/>
        <s v="9100000042-0"/>
        <s v="9100000033-0"/>
        <s v="9100000037-0"/>
        <s v="9100000046-0"/>
        <s v="9100000047-0"/>
        <s v="9100000025-0"/>
        <s v="9100000026-0"/>
        <s v="9100000043-0"/>
        <s v="9100000003-0"/>
        <s v="9100000017-0"/>
        <s v="9100000044-0"/>
        <s v="9100000048-0"/>
        <s v="9200000039-0"/>
        <s v="9200000041-0"/>
        <s v="9200000061-0"/>
        <s v="9200000058-0"/>
        <s v="9200000035-0"/>
        <s v="9200000063-0"/>
        <s v="9200000064-0"/>
        <s v="9200000062-0"/>
        <s v="9200000059-0"/>
        <s v="9200000060-0"/>
        <s v="9200000047-0"/>
        <s v="9200000044-0"/>
        <s v="9200000057-0"/>
        <s v="9200000065-0"/>
        <s v="9200000067-0"/>
        <s v="9200000068-0"/>
        <s v="9400000035-0"/>
        <s v="9400000014-0"/>
        <s v="9800000003-0"/>
        <s v="9800000004-0"/>
        <s v="9800000001-0"/>
      </sharedItems>
    </cacheField>
    <cacheField name="Cleared/Open Items Symbol" numFmtId="0">
      <sharedItems/>
    </cacheField>
    <cacheField name="Assignment" numFmtId="0">
      <sharedItems/>
    </cacheField>
    <cacheField name="Document Number" numFmtId="0">
      <sharedItems/>
    </cacheField>
    <cacheField name="Ledger Group" numFmtId="0">
      <sharedItems/>
    </cacheField>
    <cacheField name="Document Status" numFmtId="0">
      <sharedItems/>
    </cacheField>
    <cacheField name="Business Area" numFmtId="0">
      <sharedItems/>
    </cacheField>
    <cacheField name="Document type" numFmtId="0">
      <sharedItems/>
    </cacheField>
    <cacheField name="Document Date" numFmtId="14">
      <sharedItems containsSemiMixedTypes="0" containsNonDate="0" containsDate="1" containsString="0" minDate="2023-04-02T00:00:00" maxDate="2024-04-01T00:00:00"/>
    </cacheField>
    <cacheField name="Posting Key" numFmtId="0">
      <sharedItems/>
    </cacheField>
    <cacheField name="Amount in Local Currency" numFmtId="4">
      <sharedItems containsSemiMixedTypes="0" containsString="0" containsNumber="1" minValue="-27718926.850000001" maxValue="6850000"/>
    </cacheField>
    <cacheField name="Local Currency" numFmtId="0">
      <sharedItems/>
    </cacheField>
    <cacheField name="Capitalised/Not" numFmtId="0">
      <sharedItems count="2">
        <s v="Net Addition"/>
        <s v="Capitalised"/>
      </sharedItems>
    </cacheField>
    <cacheField name="Category" numFmtId="0">
      <sharedItems/>
    </cacheField>
    <cacheField name="Profit Center" numFmtId="0">
      <sharedItems/>
    </cacheField>
    <cacheField name="Segment" numFmtId="0">
      <sharedItems/>
    </cacheField>
    <cacheField name="Text" numFmtId="0">
      <sharedItems/>
    </cacheField>
    <cacheField name="Cost Center" numFmtId="0">
      <sharedItems/>
    </cacheField>
    <cacheField name="Account" numFmtId="0">
      <sharedItems count="4">
        <s v="200090"/>
        <s v="200100"/>
        <s v="200110"/>
        <s v="200145"/>
      </sharedItems>
    </cacheField>
    <cacheField name="Asset" numFmtId="0">
      <sharedItems/>
    </cacheField>
    <cacheField name="Asset Subnumber" numFmtId="0">
      <sharedItems/>
    </cacheField>
    <cacheField name="Asset Name" numFmtId="0">
      <sharedItems count="38">
        <s v="CWIP- ROAD &amp; DRAIN INSIDE FACTORY"/>
        <s v="CWIP- NEW BOUNDRY WALL"/>
        <s v="CWIP - CANE YARD ROAD &amp; DRAIN WORK"/>
        <s v="Two Room Set G+3"/>
        <s v="Dormitory G+3"/>
        <s v="CWIP- Token Room"/>
        <s v="CWIP - ADMIN BUILDING"/>
        <s v="CWIP- Checkpost Englishia Building"/>
        <s v=" CWIP-New Sulphur Godown"/>
        <s v="CWIP-DORMATORY (G+3) cane yard"/>
        <s v="CWIP - SWAMI NARAYAN HALL"/>
        <s v="One Room Set (G+3)"/>
        <s v="CWIP- Chemical Room"/>
        <s v="Cwip New I T Office"/>
        <s v="CWIP- Waiting Rooms &amp; Security Room"/>
        <s v="cwip-Security Room"/>
        <s v="CWIP- New Godown Near ETP"/>
        <s v="CWIP - NEW SPRAY POND"/>
        <s v="CWIP - CURTAIN CONDENSER &amp; AIR EJECTOR"/>
        <s v="CWIP:-New Gate Smart Weighing System"/>
        <s v="CWIP-MILK OF LIME"/>
        <s v="Weighbridge Cap. 100 Ton"/>
        <s v="CWIP - Transformer 4000 KVA"/>
        <s v="CWIP - Molasses Kaccha Pit No- 5"/>
        <s v="CWIP - Hydra model 20XWx66 Ft (CE Hyd. Mobile Crn)"/>
        <s v="CWIP:-VACUUM FILTER STATION"/>
        <s v="CWIP:-HYDRAULIC CANE UNLOADER FOR 5 TON SWL"/>
        <s v="CWIP EOT CRANE 5 TON SINGLE GIRDER"/>
        <s v="Sewage Treatment Plant (STP) 150 KLD"/>
        <s v="CWIP- NEW JUICE CLARIFIER 42' DIA(DORR)"/>
        <s v="CWIP - Molasses Tank No- 1 for Distillery Plant"/>
        <s v="CWIP - New Tubewell Bore"/>
        <s v="CWIP - Molasses Tank No - 2 for Distillery Plant"/>
        <s v="Steel Almirah Official rake Type"/>
        <s v="CWIP Revolving Chair"/>
        <s v="CWIP - New Smart Weighing Software"/>
        <s v="CWIP - New Smart Weighing Software (Avery India)"/>
        <s v="CWIP - HR MANAGEMENT SOFTWARE."/>
      </sharedItems>
    </cacheField>
    <cacheField name="Purchasing Document" numFmtId="0">
      <sharedItems/>
    </cacheField>
    <cacheField name="Vendo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13">
  <r>
    <x v="0"/>
    <x v="0"/>
    <s v="Land _x000a_(freehold/_x000a_Leasehold)"/>
    <s v="1000000000-0"/>
    <s v="1000000000"/>
    <s v=""/>
    <s v=""/>
    <s v="0"/>
    <s v="0000"/>
    <s v="1000"/>
    <d v="2018-03-31T00:00:00"/>
    <d v="2018-03-31T00:00:00"/>
    <s v="1010ADM02"/>
    <s v="Land"/>
    <s v="999/000"/>
    <s v=""/>
    <n v="105860908"/>
    <m/>
    <s v=""/>
    <n v="0"/>
    <n v="6"/>
    <s v=""/>
    <n v="105860908"/>
    <s v="EA"/>
    <s v=""/>
    <s v="INR"/>
    <s v=""/>
    <n v="0"/>
    <n v="0"/>
    <x v="0"/>
    <n v="0"/>
    <n v="0"/>
    <n v="105860908"/>
  </r>
  <r>
    <x v="0"/>
    <x v="0"/>
    <s v="Land _x000a_(freehold/_x000a_Leasehold)"/>
    <s v="1000000004-0"/>
    <s v="1000000004"/>
    <s v=""/>
    <s v=""/>
    <s v="0"/>
    <s v="0000"/>
    <s v="1000"/>
    <d v="2018-07-28T00:00:00"/>
    <d v="2018-07-01T00:00:00"/>
    <s v="1010ADM02"/>
    <s v="LAND- VIMALADEVI-2"/>
    <s v="000/000"/>
    <s v=""/>
    <n v="225926"/>
    <m/>
    <s v=""/>
    <n v="0"/>
    <m/>
    <s v=""/>
    <n v="225926"/>
    <s v=""/>
    <s v=""/>
    <s v="INR"/>
    <s v=""/>
    <n v="0"/>
    <n v="0"/>
    <x v="0"/>
    <n v="0"/>
    <n v="0"/>
    <n v="225926"/>
  </r>
  <r>
    <x v="0"/>
    <x v="0"/>
    <s v="Land _x000a_(freehold/_x000a_Leasehold)"/>
    <s v="1000000005-0"/>
    <s v="1000000005"/>
    <s v=""/>
    <s v=""/>
    <s v="0"/>
    <s v="0000"/>
    <s v="1000"/>
    <d v="2018-09-18T00:00:00"/>
    <d v="2018-09-01T00:00:00"/>
    <s v="1010ADM02"/>
    <s v="LAND- UMESH SHAH"/>
    <s v="000/000"/>
    <s v=""/>
    <n v="1904850"/>
    <m/>
    <s v=""/>
    <n v="0"/>
    <m/>
    <s v=""/>
    <n v="1904850"/>
    <s v=""/>
    <s v=""/>
    <s v="INR"/>
    <s v=""/>
    <n v="0"/>
    <n v="0"/>
    <x v="0"/>
    <n v="0"/>
    <n v="0"/>
    <n v="1904850"/>
  </r>
  <r>
    <x v="0"/>
    <x v="0"/>
    <s v="Land _x000a_(freehold/_x000a_Leasehold)"/>
    <s v="1000000006-0"/>
    <s v="1000000006"/>
    <s v=""/>
    <s v=""/>
    <s v="0"/>
    <s v="0000"/>
    <s v="1000"/>
    <d v="2018-09-28T00:00:00"/>
    <d v="2018-09-01T00:00:00"/>
    <s v="1010ADM02"/>
    <s v="LAND - SHANKAR CHOUDHARY"/>
    <s v="000/000"/>
    <s v=""/>
    <n v="646400"/>
    <m/>
    <s v=""/>
    <n v="0"/>
    <m/>
    <s v=""/>
    <n v="646400"/>
    <s v=""/>
    <s v=""/>
    <s v="INR"/>
    <s v=""/>
    <n v="0"/>
    <n v="0"/>
    <x v="0"/>
    <n v="0"/>
    <n v="0"/>
    <n v="646400"/>
  </r>
  <r>
    <x v="0"/>
    <x v="0"/>
    <s v="Land _x000a_(freehold/_x000a_Leasehold)"/>
    <s v="1000000007-0"/>
    <s v="1000000007"/>
    <s v=""/>
    <s v=""/>
    <s v="0"/>
    <s v="0000"/>
    <s v="1000"/>
    <d v="2018-09-28T00:00:00"/>
    <d v="2018-09-01T00:00:00"/>
    <s v="1010ADM02"/>
    <s v="LAND- RAM DHYAN THAKUR"/>
    <s v="000/000"/>
    <s v=""/>
    <n v="2202450"/>
    <m/>
    <s v=""/>
    <n v="0"/>
    <m/>
    <s v=""/>
    <n v="2202450"/>
    <s v=""/>
    <s v=""/>
    <s v="INR"/>
    <s v=""/>
    <n v="0"/>
    <n v="0"/>
    <x v="0"/>
    <n v="0"/>
    <n v="0"/>
    <n v="2202450"/>
  </r>
  <r>
    <x v="0"/>
    <x v="0"/>
    <s v="Land _x000a_(freehold/_x000a_Leasehold)"/>
    <s v="1000000008-0"/>
    <s v="1000000008"/>
    <s v=""/>
    <s v=""/>
    <s v="0"/>
    <s v="0000"/>
    <s v="1000"/>
    <d v="2018-09-06T00:00:00"/>
    <d v="2018-09-01T00:00:00"/>
    <s v="1010ADM02"/>
    <s v="LAND- VIKAS GUPTA"/>
    <s v="000/000"/>
    <s v=""/>
    <n v="980000"/>
    <m/>
    <s v=""/>
    <n v="0"/>
    <m/>
    <s v=""/>
    <n v="980000"/>
    <s v=""/>
    <s v=""/>
    <s v="INR"/>
    <s v=""/>
    <n v="0"/>
    <n v="0"/>
    <x v="0"/>
    <n v="0"/>
    <n v="0"/>
    <n v="980000"/>
  </r>
  <r>
    <x v="0"/>
    <x v="0"/>
    <s v="Land _x000a_(freehold/_x000a_Leasehold)"/>
    <s v="1000000009-0"/>
    <s v="1000000009"/>
    <s v=""/>
    <s v=""/>
    <s v="0"/>
    <s v="0000"/>
    <s v="1000"/>
    <d v="2018-09-30T00:00:00"/>
    <d v="2018-09-01T00:00:00"/>
    <s v="1010ADM02"/>
    <s v="LAND- LALIT ADEVI"/>
    <s v="000/000"/>
    <s v=""/>
    <n v="3250"/>
    <m/>
    <s v="1354"/>
    <n v="0"/>
    <m/>
    <s v=""/>
    <n v="3250"/>
    <s v=""/>
    <s v=""/>
    <s v="INR"/>
    <s v=""/>
    <n v="0"/>
    <n v="0"/>
    <x v="0"/>
    <n v="0"/>
    <n v="0"/>
    <n v="3250"/>
  </r>
  <r>
    <x v="0"/>
    <x v="0"/>
    <s v="Land _x000a_(freehold/_x000a_Leasehold)"/>
    <s v="1000000010-0"/>
    <s v="1000000010"/>
    <s v=""/>
    <s v=""/>
    <s v="0"/>
    <s v="0000"/>
    <s v="1000"/>
    <d v="2018-10-27T00:00:00"/>
    <d v="2018-10-01T00:00:00"/>
    <s v="1010ADM02"/>
    <s v="Land- Brijeshwer Lahera"/>
    <s v="000/000"/>
    <s v=""/>
    <n v="605250"/>
    <m/>
    <s v=""/>
    <n v="0"/>
    <m/>
    <s v=""/>
    <n v="605250"/>
    <s v=""/>
    <s v=""/>
    <s v="INR"/>
    <s v=""/>
    <n v="0"/>
    <n v="0"/>
    <x v="0"/>
    <n v="0"/>
    <n v="0"/>
    <n v="605250"/>
  </r>
  <r>
    <x v="0"/>
    <x v="0"/>
    <s v="Land _x000a_(freehold/_x000a_Leasehold)"/>
    <s v="1000000011-0"/>
    <s v="1000000011"/>
    <s v=""/>
    <s v=""/>
    <s v="0"/>
    <s v="0000"/>
    <s v="1000"/>
    <d v="2018-10-15T00:00:00"/>
    <d v="2018-10-01T00:00:00"/>
    <s v="1010ADM02"/>
    <s v="Land- Dev Saran Sah"/>
    <s v="000/000"/>
    <s v=""/>
    <n v="755150"/>
    <m/>
    <s v=""/>
    <n v="0"/>
    <m/>
    <s v=""/>
    <n v="755150"/>
    <s v=""/>
    <s v=""/>
    <s v="INR"/>
    <s v=""/>
    <n v="0"/>
    <n v="0"/>
    <x v="0"/>
    <n v="0"/>
    <n v="0"/>
    <n v="755150"/>
  </r>
  <r>
    <x v="0"/>
    <x v="0"/>
    <s v="Land _x000a_(freehold/_x000a_Leasehold)"/>
    <s v="1000000012-0"/>
    <s v="1000000012"/>
    <s v=""/>
    <s v=""/>
    <s v="0"/>
    <s v="0000"/>
    <s v="1000"/>
    <d v="2018-10-08T00:00:00"/>
    <d v="2018-10-01T00:00:00"/>
    <s v="1010ADM02"/>
    <s v="Land- Dinesh Choudhary"/>
    <s v="000/000"/>
    <s v=""/>
    <n v="253985"/>
    <m/>
    <s v=""/>
    <n v="0"/>
    <m/>
    <s v=""/>
    <n v="253985"/>
    <s v=""/>
    <s v=""/>
    <s v="INR"/>
    <s v=""/>
    <n v="0"/>
    <n v="0"/>
    <x v="0"/>
    <n v="0"/>
    <n v="0"/>
    <n v="253985"/>
  </r>
  <r>
    <x v="0"/>
    <x v="0"/>
    <s v="Land _x000a_(freehold/_x000a_Leasehold)"/>
    <s v="1000000013-0"/>
    <s v="1000000013"/>
    <s v=""/>
    <s v=""/>
    <s v="0"/>
    <s v="0000"/>
    <s v="1000"/>
    <d v="2018-10-08T00:00:00"/>
    <d v="2018-10-01T00:00:00"/>
    <s v="1010ADM02"/>
    <s v="Land- Kishori Gond"/>
    <s v="000/000"/>
    <s v=""/>
    <n v="657950"/>
    <m/>
    <s v=""/>
    <n v="0"/>
    <m/>
    <s v=""/>
    <n v="657950"/>
    <s v=""/>
    <s v=""/>
    <s v="INR"/>
    <s v=""/>
    <n v="0"/>
    <n v="0"/>
    <x v="0"/>
    <n v="0"/>
    <n v="0"/>
    <n v="657950"/>
  </r>
  <r>
    <x v="0"/>
    <x v="0"/>
    <s v="Land _x000a_(freehold/_x000a_Leasehold)"/>
    <s v="1000000014-0"/>
    <s v="1000000014"/>
    <s v=""/>
    <s v=""/>
    <s v="0"/>
    <s v="0000"/>
    <s v="1000"/>
    <d v="2018-10-04T00:00:00"/>
    <d v="2018-10-01T00:00:00"/>
    <s v="1010ADM02"/>
    <s v="Land- Parsuram Yadav"/>
    <s v="000/000"/>
    <s v=""/>
    <n v="346400"/>
    <m/>
    <s v=""/>
    <n v="0"/>
    <m/>
    <s v=""/>
    <n v="346400"/>
    <s v=""/>
    <s v=""/>
    <s v="INR"/>
    <s v=""/>
    <n v="0"/>
    <n v="0"/>
    <x v="0"/>
    <n v="0"/>
    <n v="0"/>
    <n v="346400"/>
  </r>
  <r>
    <x v="0"/>
    <x v="0"/>
    <s v="Land _x000a_(freehold/_x000a_Leasehold)"/>
    <s v="1000000015-0"/>
    <s v="1000000015"/>
    <s v=""/>
    <s v=""/>
    <s v="0"/>
    <s v="0000"/>
    <s v="1000"/>
    <d v="2018-10-27T00:00:00"/>
    <d v="2018-10-01T00:00:00"/>
    <s v="1010ADM02"/>
    <s v="Land- Ramesh Yadav"/>
    <s v="000/000"/>
    <s v=""/>
    <n v="305150"/>
    <m/>
    <s v="1108"/>
    <n v="0"/>
    <m/>
    <s v=""/>
    <n v="305150"/>
    <s v=""/>
    <s v=""/>
    <s v="INR"/>
    <s v=""/>
    <n v="0"/>
    <n v="0"/>
    <x v="0"/>
    <n v="0"/>
    <n v="0"/>
    <n v="305150"/>
  </r>
  <r>
    <x v="0"/>
    <x v="0"/>
    <s v="Land _x000a_(freehold/_x000a_Leasehold)"/>
    <s v="1000000016-0"/>
    <s v="1000000016"/>
    <s v=""/>
    <s v=""/>
    <s v="0"/>
    <s v="0000"/>
    <s v="1000"/>
    <d v="2018-10-10T00:00:00"/>
    <d v="2018-10-01T00:00:00"/>
    <s v="1010ADM02"/>
    <s v="Land- Vijay Choudhary"/>
    <s v="000/000"/>
    <s v=""/>
    <n v="913800"/>
    <m/>
    <s v=""/>
    <n v="0"/>
    <m/>
    <s v=""/>
    <n v="913800"/>
    <s v=""/>
    <s v=""/>
    <s v="INR"/>
    <s v=""/>
    <n v="0"/>
    <n v="0"/>
    <x v="0"/>
    <n v="0"/>
    <n v="0"/>
    <n v="913800"/>
  </r>
  <r>
    <x v="0"/>
    <x v="0"/>
    <s v="Land _x000a_(freehold/_x000a_Leasehold)"/>
    <s v="1000000017-0"/>
    <s v="1000000017"/>
    <s v=""/>
    <s v=""/>
    <s v="0"/>
    <s v="0000"/>
    <s v="1000"/>
    <d v="2018-10-03T00:00:00"/>
    <d v="2018-10-01T00:00:00"/>
    <s v="1010ADM02"/>
    <s v="Land- Devanti Devi"/>
    <s v="000/000"/>
    <s v=""/>
    <n v="249375"/>
    <m/>
    <s v=""/>
    <n v="0"/>
    <m/>
    <s v=""/>
    <n v="249375"/>
    <s v=""/>
    <s v=""/>
    <s v="INR"/>
    <s v=""/>
    <n v="0"/>
    <n v="0"/>
    <x v="0"/>
    <n v="0"/>
    <n v="0"/>
    <n v="249375"/>
  </r>
  <r>
    <x v="0"/>
    <x v="0"/>
    <s v="Land _x000a_(freehold/_x000a_Leasehold)"/>
    <s v="1000000018-0"/>
    <s v="1000000018"/>
    <s v=""/>
    <s v=""/>
    <s v="0"/>
    <s v="0000"/>
    <s v="1000"/>
    <d v="2018-10-03T00:00:00"/>
    <d v="2018-10-01T00:00:00"/>
    <s v="1010ADM02"/>
    <s v="Land- Suresh Choudhary"/>
    <s v="000/000"/>
    <s v=""/>
    <n v="249375"/>
    <m/>
    <s v=""/>
    <n v="0"/>
    <m/>
    <s v=""/>
    <n v="249375"/>
    <s v=""/>
    <s v=""/>
    <s v="INR"/>
    <s v=""/>
    <n v="0"/>
    <n v="0"/>
    <x v="0"/>
    <n v="0"/>
    <n v="0"/>
    <n v="249375"/>
  </r>
  <r>
    <x v="0"/>
    <x v="0"/>
    <s v="Land _x000a_(freehold/_x000a_Leasehold)"/>
    <s v="1000000019-0"/>
    <s v="1000000019"/>
    <s v=""/>
    <s v=""/>
    <s v="0"/>
    <s v="0000"/>
    <s v="1000"/>
    <d v="2018-10-03T00:00:00"/>
    <d v="2018-10-01T00:00:00"/>
    <s v="1010ADM02"/>
    <s v="Land- Sanjay Choudhary"/>
    <s v="000/000"/>
    <s v=""/>
    <n v="249375"/>
    <m/>
    <s v=""/>
    <n v="0"/>
    <m/>
    <s v=""/>
    <n v="249375"/>
    <s v=""/>
    <s v=""/>
    <s v="INR"/>
    <s v=""/>
    <n v="0"/>
    <n v="0"/>
    <x v="0"/>
    <n v="0"/>
    <n v="0"/>
    <n v="249375"/>
  </r>
  <r>
    <x v="0"/>
    <x v="0"/>
    <s v="Land _x000a_(freehold/_x000a_Leasehold)"/>
    <s v="1000000020-0"/>
    <s v="1000000020"/>
    <s v=""/>
    <s v=""/>
    <s v="0"/>
    <s v="0000"/>
    <s v="1000"/>
    <d v="2018-10-04T00:00:00"/>
    <d v="2018-10-01T00:00:00"/>
    <s v="1010ADM02"/>
    <s v="Land- Prabhawati Devi"/>
    <s v="000/000"/>
    <s v=""/>
    <n v="652500"/>
    <m/>
    <s v=""/>
    <n v="0"/>
    <m/>
    <s v=""/>
    <n v="652500"/>
    <s v=""/>
    <s v=""/>
    <s v="INR"/>
    <s v=""/>
    <n v="0"/>
    <n v="0"/>
    <x v="0"/>
    <n v="0"/>
    <n v="0"/>
    <n v="652500"/>
  </r>
  <r>
    <x v="0"/>
    <x v="0"/>
    <s v="Land _x000a_(freehold/_x000a_Leasehold)"/>
    <s v="1000000021-0"/>
    <s v="1000000021"/>
    <s v=""/>
    <s v=""/>
    <s v="0"/>
    <s v="0000"/>
    <s v="1000"/>
    <d v="2018-11-02T00:00:00"/>
    <d v="2018-11-01T00:00:00"/>
    <s v="1010ADM02"/>
    <s v="LAND - SURESH YADAV"/>
    <s v="000/000"/>
    <s v=""/>
    <n v="305350"/>
    <m/>
    <s v=""/>
    <n v="0"/>
    <m/>
    <s v=""/>
    <n v="305350"/>
    <s v=""/>
    <s v=""/>
    <s v="INR"/>
    <s v=""/>
    <n v="0"/>
    <n v="0"/>
    <x v="0"/>
    <n v="0"/>
    <n v="0"/>
    <n v="305350"/>
  </r>
  <r>
    <x v="0"/>
    <x v="0"/>
    <s v="Land _x000a_(freehold/_x000a_Leasehold)"/>
    <s v="1000000022-0"/>
    <s v="1000000022"/>
    <s v=""/>
    <s v=""/>
    <s v="0"/>
    <s v="0000"/>
    <s v="1000"/>
    <d v="2018-11-03T00:00:00"/>
    <d v="2018-11-01T00:00:00"/>
    <s v="1010ADM02"/>
    <s v="LAND - DEEPAK YADAV"/>
    <s v="000/000"/>
    <s v=""/>
    <n v="450000"/>
    <m/>
    <s v=""/>
    <n v="0"/>
    <m/>
    <s v=""/>
    <n v="450000"/>
    <s v=""/>
    <s v=""/>
    <s v="INR"/>
    <s v=""/>
    <n v="0"/>
    <n v="0"/>
    <x v="0"/>
    <n v="0"/>
    <n v="0"/>
    <n v="450000"/>
  </r>
  <r>
    <x v="0"/>
    <x v="0"/>
    <s v="Land _x000a_(freehold/_x000a_Leasehold)"/>
    <s v="1000000023-0"/>
    <s v="1000000023"/>
    <s v=""/>
    <s v=""/>
    <s v="0"/>
    <s v="0000"/>
    <s v="1000"/>
    <d v="2018-11-20T00:00:00"/>
    <d v="2018-11-01T00:00:00"/>
    <s v="1010ADM02"/>
    <s v="Land- Akhileshwar Pandey"/>
    <s v="000/000"/>
    <s v=""/>
    <n v="313333"/>
    <m/>
    <s v=""/>
    <n v="0"/>
    <m/>
    <s v=""/>
    <n v="313333"/>
    <s v=""/>
    <s v=""/>
    <s v="INR"/>
    <s v=""/>
    <n v="0"/>
    <n v="0"/>
    <x v="0"/>
    <n v="0"/>
    <n v="0"/>
    <n v="313333"/>
  </r>
  <r>
    <x v="0"/>
    <x v="0"/>
    <s v="Land _x000a_(freehold/_x000a_Leasehold)"/>
    <s v="1000000024-0"/>
    <s v="1000000024"/>
    <s v=""/>
    <s v=""/>
    <s v="0"/>
    <s v="0000"/>
    <s v="1000"/>
    <d v="2018-11-20T00:00:00"/>
    <d v="2018-11-01T00:00:00"/>
    <s v="1010ADM02"/>
    <s v="Land- Chandra Bhushan Pandey"/>
    <s v="000/000"/>
    <s v=""/>
    <n v="318483"/>
    <m/>
    <s v=""/>
    <n v="0"/>
    <m/>
    <s v=""/>
    <n v="318483"/>
    <s v=""/>
    <s v=""/>
    <s v="INR"/>
    <s v=""/>
    <n v="0"/>
    <n v="0"/>
    <x v="0"/>
    <n v="0"/>
    <n v="0"/>
    <n v="318483"/>
  </r>
  <r>
    <x v="0"/>
    <x v="0"/>
    <s v="Land _x000a_(freehold/_x000a_Leasehold)"/>
    <s v="1000000025-0"/>
    <s v="1000000025"/>
    <s v=""/>
    <s v=""/>
    <s v="0"/>
    <s v="0000"/>
    <s v=""/>
    <d v="2018-11-20T00:00:00"/>
    <d v="2018-11-01T00:00:00"/>
    <s v="1010ADM02"/>
    <s v="Land-  Jitendra Kr Pandey"/>
    <s v="000/000"/>
    <s v=""/>
    <n v="313333"/>
    <m/>
    <s v=""/>
    <n v="0"/>
    <m/>
    <s v=""/>
    <n v="313333"/>
    <s v=""/>
    <s v=""/>
    <s v="INR"/>
    <s v=""/>
    <n v="0"/>
    <n v="0"/>
    <x v="0"/>
    <n v="0"/>
    <n v="0"/>
    <n v="313333"/>
  </r>
  <r>
    <x v="0"/>
    <x v="0"/>
    <s v="Land _x000a_(freehold/_x000a_Leasehold)"/>
    <s v="1000000026-0"/>
    <s v="1000000026"/>
    <s v=""/>
    <s v=""/>
    <s v="0"/>
    <s v="0000"/>
    <s v="1000"/>
    <d v="2018-11-29T00:00:00"/>
    <d v="2018-11-01T00:00:00"/>
    <s v="1010ADM02"/>
    <s v="Land- Maya Mishra"/>
    <s v="000/000"/>
    <s v=""/>
    <n v="18366130"/>
    <m/>
    <s v=""/>
    <n v="0"/>
    <m/>
    <s v=""/>
    <n v="18366130"/>
    <s v=""/>
    <s v=""/>
    <s v="INR"/>
    <s v=""/>
    <n v="0"/>
    <n v="0"/>
    <x v="0"/>
    <n v="0"/>
    <n v="0"/>
    <n v="18366130"/>
  </r>
  <r>
    <x v="0"/>
    <x v="0"/>
    <s v="Land _x000a_(freehold/_x000a_Leasehold)"/>
    <s v="1000000027-0"/>
    <s v="1000000027"/>
    <s v=""/>
    <s v=""/>
    <s v="0"/>
    <s v="0000"/>
    <s v="1000"/>
    <d v="2018-11-02T00:00:00"/>
    <d v="2018-11-01T00:00:00"/>
    <s v="1010ADM02"/>
    <s v="LAND - BASUDEV"/>
    <s v="000/000"/>
    <s v=""/>
    <n v="342850"/>
    <m/>
    <s v="1108"/>
    <n v="0"/>
    <m/>
    <s v=""/>
    <n v="342850"/>
    <s v=""/>
    <s v=""/>
    <s v="INR"/>
    <s v=""/>
    <n v="0"/>
    <n v="0"/>
    <x v="0"/>
    <n v="0"/>
    <n v="0"/>
    <n v="342850"/>
  </r>
  <r>
    <x v="0"/>
    <x v="0"/>
    <s v="Land _x000a_(freehold/_x000a_Leasehold)"/>
    <s v="1000000028-0"/>
    <s v="1000000028"/>
    <s v=""/>
    <s v=""/>
    <s v="0"/>
    <s v="0000"/>
    <s v="1000"/>
    <d v="2018-11-05T00:00:00"/>
    <d v="2018-11-01T00:00:00"/>
    <s v="1010ADM02"/>
    <s v="Land- Raghunath Yadav"/>
    <s v="000/000"/>
    <s v=""/>
    <n v="5350"/>
    <m/>
    <s v=""/>
    <n v="0"/>
    <m/>
    <s v=""/>
    <n v="5350"/>
    <s v=""/>
    <s v=""/>
    <s v="INR"/>
    <s v=""/>
    <n v="0"/>
    <n v="0"/>
    <x v="0"/>
    <n v="0"/>
    <n v="0"/>
    <n v="5350"/>
  </r>
  <r>
    <x v="0"/>
    <x v="0"/>
    <s v="Land _x000a_(freehold/_x000a_Leasehold)"/>
    <s v="1000000029-0"/>
    <s v="1000000029"/>
    <s v=""/>
    <s v=""/>
    <s v="0"/>
    <s v="0000"/>
    <s v="1000"/>
    <d v="2018-12-15T00:00:00"/>
    <d v="2018-12-01T00:00:00"/>
    <s v="1010ADM02"/>
    <s v="Land- Avinash Kumar Singh"/>
    <s v="000/000"/>
    <s v=""/>
    <n v="1032040"/>
    <m/>
    <s v=""/>
    <n v="0"/>
    <m/>
    <s v=""/>
    <n v="1032040"/>
    <s v=""/>
    <s v=""/>
    <s v="INR"/>
    <s v=""/>
    <n v="0"/>
    <n v="0"/>
    <x v="0"/>
    <n v="0"/>
    <n v="0"/>
    <n v="1032040"/>
  </r>
  <r>
    <x v="0"/>
    <x v="0"/>
    <s v="Land _x000a_(freehold/_x000a_Leasehold)"/>
    <s v="1000000030-0"/>
    <s v="1000000030"/>
    <s v=""/>
    <s v=""/>
    <s v="0"/>
    <s v="0000"/>
    <s v="1000"/>
    <d v="2018-12-15T00:00:00"/>
    <d v="2018-12-01T00:00:00"/>
    <s v="1010ADM02"/>
    <s v="Land- Firoj Khan"/>
    <s v="000/000"/>
    <s v=""/>
    <n v="3755150"/>
    <m/>
    <s v=""/>
    <n v="0"/>
    <m/>
    <s v=""/>
    <n v="3755150"/>
    <s v=""/>
    <s v=""/>
    <s v="INR"/>
    <s v=""/>
    <n v="0"/>
    <n v="0"/>
    <x v="0"/>
    <n v="0"/>
    <n v="0"/>
    <n v="3755150"/>
  </r>
  <r>
    <x v="0"/>
    <x v="0"/>
    <s v="Land _x000a_(freehold/_x000a_Leasehold)"/>
    <s v="1000000031-0"/>
    <s v="1000000031"/>
    <s v=""/>
    <s v=""/>
    <s v="0"/>
    <s v="0000"/>
    <s v="1000"/>
    <d v="2018-12-22T00:00:00"/>
    <d v="2018-12-01T00:00:00"/>
    <s v="1010ADM02"/>
    <s v="Land- Manoj Kumar Yadav"/>
    <s v="000/000"/>
    <s v=""/>
    <n v="809700"/>
    <m/>
    <s v="1354"/>
    <n v="0"/>
    <m/>
    <s v=""/>
    <n v="809700"/>
    <s v=""/>
    <s v=""/>
    <s v="INR"/>
    <s v=""/>
    <n v="0"/>
    <n v="0"/>
    <x v="0"/>
    <n v="0"/>
    <n v="0"/>
    <n v="809700"/>
  </r>
  <r>
    <x v="0"/>
    <x v="0"/>
    <s v="Land _x000a_(freehold/_x000a_Leasehold)"/>
    <s v="1000000032-0"/>
    <s v="1000000032"/>
    <s v=""/>
    <s v=""/>
    <s v="0"/>
    <s v="0000"/>
    <s v="1000"/>
    <d v="2018-12-18T00:00:00"/>
    <d v="2018-12-01T00:00:00"/>
    <s v="1010ADM02"/>
    <s v="Land- Gopal Yadav"/>
    <s v="000/000"/>
    <s v=""/>
    <n v="390000"/>
    <m/>
    <s v=""/>
    <n v="0"/>
    <m/>
    <s v=""/>
    <n v="390000"/>
    <s v=""/>
    <s v=""/>
    <s v="INR"/>
    <s v=""/>
    <n v="0"/>
    <n v="0"/>
    <x v="0"/>
    <n v="0"/>
    <n v="0"/>
    <n v="390000"/>
  </r>
  <r>
    <x v="0"/>
    <x v="0"/>
    <s v="Land _x000a_(freehold/_x000a_Leasehold)"/>
    <s v="1000000033-0"/>
    <s v="1000000033"/>
    <s v=""/>
    <s v=""/>
    <s v="0"/>
    <s v="0000"/>
    <s v="1000"/>
    <d v="2018-12-18T00:00:00"/>
    <d v="2018-12-01T00:00:00"/>
    <s v="1010ADM02"/>
    <s v="Land- Kamlesh Prasad Yadav"/>
    <s v="000/000"/>
    <s v=""/>
    <n v="390000"/>
    <m/>
    <s v=""/>
    <n v="0"/>
    <m/>
    <s v=""/>
    <n v="390000"/>
    <s v=""/>
    <s v=""/>
    <s v="INR"/>
    <s v=""/>
    <n v="0"/>
    <n v="0"/>
    <x v="0"/>
    <n v="0"/>
    <n v="0"/>
    <n v="390000"/>
  </r>
  <r>
    <x v="0"/>
    <x v="0"/>
    <s v="Land _x000a_(freehold/_x000a_Leasehold)"/>
    <s v="1000000034-0"/>
    <s v="1000000034"/>
    <s v=""/>
    <s v=""/>
    <s v="0"/>
    <s v="0000"/>
    <s v="1000"/>
    <d v="2018-12-18T00:00:00"/>
    <d v="2018-12-01T00:00:00"/>
    <s v="1010ADM02"/>
    <s v="Land- Lalji Prasad Yadav"/>
    <s v="000/000"/>
    <s v=""/>
    <n v="390000"/>
    <m/>
    <s v=""/>
    <n v="0"/>
    <m/>
    <s v=""/>
    <n v="390000"/>
    <s v=""/>
    <s v=""/>
    <s v="INR"/>
    <s v=""/>
    <n v="0"/>
    <n v="0"/>
    <x v="0"/>
    <n v="0"/>
    <n v="0"/>
    <n v="390000"/>
  </r>
  <r>
    <x v="0"/>
    <x v="0"/>
    <s v="Land _x000a_(freehold/_x000a_Leasehold)"/>
    <s v="1000000035-0"/>
    <s v="1000000035"/>
    <s v=""/>
    <s v=""/>
    <s v="0"/>
    <s v="0000"/>
    <s v="1000"/>
    <d v="2018-12-18T00:00:00"/>
    <d v="2018-12-01T00:00:00"/>
    <s v="1010ADM02"/>
    <s v="Land- Surendra Prasad Yadav"/>
    <s v="000/000"/>
    <s v=""/>
    <n v="904050"/>
    <m/>
    <s v=""/>
    <n v="0"/>
    <m/>
    <s v=""/>
    <n v="904050"/>
    <s v=""/>
    <s v=""/>
    <s v="INR"/>
    <s v=""/>
    <n v="0"/>
    <n v="0"/>
    <x v="0"/>
    <n v="0"/>
    <n v="0"/>
    <n v="904050"/>
  </r>
  <r>
    <x v="0"/>
    <x v="0"/>
    <s v="Land _x000a_(freehold/_x000a_Leasehold)"/>
    <s v="1000000036-0"/>
    <s v="1000000036"/>
    <s v=""/>
    <s v=""/>
    <s v="0"/>
    <s v="0000"/>
    <s v="1000"/>
    <d v="2018-12-18T00:00:00"/>
    <d v="2018-12-01T00:00:00"/>
    <s v="1010ADM02"/>
    <s v="Land- Suresh Prasad Yadav"/>
    <s v="000/000"/>
    <s v=""/>
    <n v="390000"/>
    <m/>
    <s v=""/>
    <n v="0"/>
    <m/>
    <s v=""/>
    <n v="390000"/>
    <s v=""/>
    <s v=""/>
    <s v="INR"/>
    <s v=""/>
    <n v="0"/>
    <n v="0"/>
    <x v="0"/>
    <n v="0"/>
    <n v="0"/>
    <n v="390000"/>
  </r>
  <r>
    <x v="0"/>
    <x v="0"/>
    <s v="Land _x000a_(freehold/_x000a_Leasehold)"/>
    <s v="1000000037-0"/>
    <s v="1000000037"/>
    <s v=""/>
    <s v=""/>
    <s v="0"/>
    <s v="0000"/>
    <s v="1000"/>
    <d v="2019-02-14T00:00:00"/>
    <d v="2019-02-01T00:00:00"/>
    <s v="1010ADM02"/>
    <s v="Land- Lal Babu Pandey"/>
    <s v="000/000"/>
    <s v=""/>
    <n v="755150"/>
    <m/>
    <s v=""/>
    <n v="0"/>
    <m/>
    <s v=""/>
    <n v="755150"/>
    <s v=""/>
    <s v=""/>
    <s v="INR"/>
    <s v=""/>
    <n v="0"/>
    <n v="0"/>
    <x v="0"/>
    <n v="0"/>
    <n v="0"/>
    <n v="755150"/>
  </r>
  <r>
    <x v="0"/>
    <x v="0"/>
    <s v="Land _x000a_(freehold/_x000a_Leasehold)"/>
    <s v="1000000038-0"/>
    <s v="1000000038"/>
    <s v=""/>
    <s v=""/>
    <s v="0"/>
    <s v="1000"/>
    <s v="1000"/>
    <d v="2019-07-06T00:00:00"/>
    <d v="2019-07-06T00:00:00"/>
    <s v="1010CVL32"/>
    <s v="LAND - MINI DEVI"/>
    <s v="000/000"/>
    <s v=""/>
    <n v="0"/>
    <m/>
    <s v=""/>
    <n v="0"/>
    <n v="17.329999999999998"/>
    <s v=""/>
    <n v="0"/>
    <s v="MPS"/>
    <s v=""/>
    <s v="INR"/>
    <s v=""/>
    <n v="0"/>
    <n v="0"/>
    <x v="0"/>
    <n v="0"/>
    <n v="0"/>
    <n v="0"/>
  </r>
  <r>
    <x v="0"/>
    <x v="0"/>
    <s v="Land _x000a_(freehold/_x000a_Leasehold)"/>
    <s v="1000000040-0"/>
    <s v="1000000040"/>
    <s v=""/>
    <s v=""/>
    <s v="0"/>
    <s v="1000"/>
    <s v="1000"/>
    <d v="2019-07-06T00:00:00"/>
    <d v="2019-07-06T00:00:00"/>
    <s v="1010CVL32"/>
    <s v="LAND - NIBHA DEVI"/>
    <s v="000/000"/>
    <s v=""/>
    <n v="0"/>
    <m/>
    <s v="1354"/>
    <n v="0"/>
    <n v="14"/>
    <s v=""/>
    <n v="0"/>
    <s v="MPS"/>
    <s v=""/>
    <s v="INR"/>
    <s v=""/>
    <n v="0"/>
    <n v="0"/>
    <x v="0"/>
    <n v="0"/>
    <n v="0"/>
    <n v="0"/>
  </r>
  <r>
    <x v="0"/>
    <x v="0"/>
    <s v="Land _x000a_(freehold/_x000a_Leasehold)"/>
    <s v="1000000041-0"/>
    <s v="1000000041"/>
    <s v=""/>
    <s v=""/>
    <s v="0"/>
    <s v="1000"/>
    <s v="1000"/>
    <d v="2019-12-17T00:00:00"/>
    <d v="2019-12-17T00:00:00"/>
    <s v="1010ADM02"/>
    <s v="Land - Girish Mishra 2katha 6 Dhoor"/>
    <s v="000/000"/>
    <s v=""/>
    <n v="464900"/>
    <m/>
    <s v="1354"/>
    <n v="0"/>
    <m/>
    <s v=""/>
    <n v="464900"/>
    <s v=""/>
    <s v=""/>
    <s v="INR"/>
    <s v=""/>
    <n v="0"/>
    <n v="0"/>
    <x v="0"/>
    <n v="0"/>
    <n v="0"/>
    <n v="464900"/>
  </r>
  <r>
    <x v="0"/>
    <x v="0"/>
    <s v="Land _x000a_(freehold/_x000a_Leasehold)"/>
    <s v="1000000042-0"/>
    <s v="1000000042"/>
    <s v=""/>
    <s v=""/>
    <s v="0"/>
    <s v="1000"/>
    <s v="1000"/>
    <d v="2020-05-06T00:00:00"/>
    <d v="2020-05-06T00:00:00"/>
    <s v="1010ADM02"/>
    <s v="LAND - SURESH PRASAD 6 KATHA"/>
    <s v="000/000"/>
    <s v=""/>
    <n v="1204900"/>
    <m/>
    <s v="1354"/>
    <n v="0"/>
    <n v="1.79"/>
    <s v=""/>
    <n v="1204900"/>
    <s v="ACR"/>
    <s v=""/>
    <s v="INR"/>
    <s v=""/>
    <n v="0"/>
    <n v="0"/>
    <x v="0"/>
    <n v="0"/>
    <n v="0"/>
    <n v="1204900"/>
  </r>
  <r>
    <x v="0"/>
    <x v="0"/>
    <s v="Land _x000a_(freehold/_x000a_Leasehold)"/>
    <s v="1000000043-0"/>
    <s v="1000000043"/>
    <s v=""/>
    <s v=""/>
    <s v="0"/>
    <s v="1000"/>
    <s v="1000"/>
    <d v="2020-05-09T00:00:00"/>
    <d v="2020-05-09T00:00:00"/>
    <s v="1010ADM02"/>
    <s v="LAND - SURESH YADAV, RAMESH YADAV, RAJESHWAR YADAV"/>
    <s v="000/000"/>
    <s v=""/>
    <n v="1009900"/>
    <m/>
    <s v="1354"/>
    <n v="0"/>
    <n v="4.5"/>
    <s v=""/>
    <n v="1009900"/>
    <s v="ACR"/>
    <s v=""/>
    <s v="INR"/>
    <s v=""/>
    <n v="0"/>
    <n v="0"/>
    <x v="0"/>
    <n v="0"/>
    <n v="0"/>
    <n v="1009900"/>
  </r>
  <r>
    <x v="0"/>
    <x v="0"/>
    <s v="Land _x000a_(freehold/_x000a_Leasehold)"/>
    <s v="1000000044-0"/>
    <s v="1000000044"/>
    <s v=""/>
    <s v=""/>
    <s v="0"/>
    <s v="1000"/>
    <s v="1000"/>
    <d v="2020-05-09T00:00:00"/>
    <d v="2020-05-09T00:00:00"/>
    <s v="1010ADM02"/>
    <s v="LAND - RAJESHWAR YADAV"/>
    <s v="000/000"/>
    <s v=""/>
    <n v="409900"/>
    <m/>
    <s v="1354"/>
    <n v="0"/>
    <n v="0.57999999999999996"/>
    <s v=""/>
    <n v="409900"/>
    <s v="ACR"/>
    <s v=""/>
    <s v="INR"/>
    <s v=""/>
    <n v="0"/>
    <n v="0"/>
    <x v="0"/>
    <n v="0"/>
    <n v="0"/>
    <n v="409900"/>
  </r>
  <r>
    <x v="0"/>
    <x v="0"/>
    <s v="Land _x000a_(freehold/_x000a_Leasehold)"/>
    <s v="1000000045-0"/>
    <s v="1000000045"/>
    <s v=""/>
    <s v=""/>
    <s v="0"/>
    <s v="1000"/>
    <s v="1000"/>
    <d v="2020-05-12T00:00:00"/>
    <d v="2020-05-12T00:00:00"/>
    <s v="1010ADM02"/>
    <s v="LAND - AWADHESH YADAV"/>
    <s v="000/000"/>
    <s v=""/>
    <n v="4054900"/>
    <m/>
    <s v="1354"/>
    <n v="0"/>
    <n v="6.14"/>
    <s v=""/>
    <n v="4054900"/>
    <s v="ACR"/>
    <s v=""/>
    <s v="INR"/>
    <s v=""/>
    <n v="0"/>
    <n v="0"/>
    <x v="0"/>
    <n v="0"/>
    <n v="0"/>
    <n v="4054900"/>
  </r>
  <r>
    <x v="0"/>
    <x v="0"/>
    <s v="Land _x000a_(freehold/_x000a_Leasehold)"/>
    <s v="1000000046-0"/>
    <s v="1000000046"/>
    <s v=""/>
    <s v=""/>
    <s v="0"/>
    <s v="1000"/>
    <s v="1000"/>
    <d v="2020-05-15T00:00:00"/>
    <d v="2020-05-15T00:00:00"/>
    <s v="1010ADM02"/>
    <s v="LAND - CHANDRIKA SINGH"/>
    <s v="000/000"/>
    <s v=""/>
    <n v="1394900"/>
    <m/>
    <s v="1354"/>
    <n v="0"/>
    <n v="2.15"/>
    <s v=""/>
    <n v="1394900"/>
    <s v="ACR"/>
    <s v=""/>
    <s v="INR"/>
    <s v=""/>
    <n v="0"/>
    <n v="0"/>
    <x v="0"/>
    <n v="0"/>
    <n v="0"/>
    <n v="1394900"/>
  </r>
  <r>
    <x v="0"/>
    <x v="0"/>
    <s v="Land _x000a_(freehold/_x000a_Leasehold)"/>
    <s v="1000000047-0"/>
    <s v="1000000047"/>
    <s v=""/>
    <s v=""/>
    <s v="0"/>
    <s v="1000"/>
    <s v="1000"/>
    <d v="2020-05-18T00:00:00"/>
    <d v="2020-05-18T00:00:00"/>
    <s v="1010ADM02"/>
    <s v="LAND - ARVIND KUMAR RAO"/>
    <s v="000/000"/>
    <s v=""/>
    <n v="4754900"/>
    <m/>
    <s v="1354"/>
    <n v="0"/>
    <n v="7.32"/>
    <s v=""/>
    <n v="4754900"/>
    <s v="ACR"/>
    <s v=""/>
    <s v="INR"/>
    <s v=""/>
    <n v="0"/>
    <n v="0"/>
    <x v="0"/>
    <n v="0"/>
    <n v="0"/>
    <n v="4754900"/>
  </r>
  <r>
    <x v="0"/>
    <x v="0"/>
    <s v="Land _x000a_(freehold/_x000a_Leasehold)"/>
    <s v="1000000048-0"/>
    <s v="1000000048"/>
    <s v=""/>
    <s v=""/>
    <s v="0"/>
    <s v="1000"/>
    <s v="1000"/>
    <d v="2020-05-18T00:00:00"/>
    <d v="2020-05-18T00:00:00"/>
    <s v="1010ADM02"/>
    <s v="LAND - ARVIND KUMAR RAO"/>
    <s v="000/000"/>
    <s v=""/>
    <n v="4254900"/>
    <m/>
    <s v="1354"/>
    <n v="0"/>
    <n v="6.52"/>
    <s v=""/>
    <n v="4254900"/>
    <s v="ACR"/>
    <s v=""/>
    <s v="INR"/>
    <s v=""/>
    <n v="0"/>
    <n v="0"/>
    <x v="0"/>
    <n v="0"/>
    <n v="0"/>
    <n v="4254900"/>
  </r>
  <r>
    <x v="0"/>
    <x v="0"/>
    <s v="Land _x000a_(freehold/_x000a_Leasehold)"/>
    <s v="1000000049-0"/>
    <s v="1000000049"/>
    <s v=""/>
    <s v=""/>
    <s v="0"/>
    <s v="1000"/>
    <s v="1000"/>
    <d v="2020-05-20T00:00:00"/>
    <d v="2020-05-20T00:00:00"/>
    <s v="1010ADM02"/>
    <s v="LAND - VIKASH KUMAR GUPTA"/>
    <s v="000/000"/>
    <s v=""/>
    <n v="1905150"/>
    <m/>
    <s v="1354"/>
    <n v="0"/>
    <n v="2.92"/>
    <s v=""/>
    <n v="1905150"/>
    <s v="ACR"/>
    <s v=""/>
    <s v="INR"/>
    <s v=""/>
    <n v="0"/>
    <n v="0"/>
    <x v="0"/>
    <n v="0"/>
    <n v="0"/>
    <n v="1905150"/>
  </r>
  <r>
    <x v="0"/>
    <x v="0"/>
    <s v="Land _x000a_(freehold/_x000a_Leasehold)"/>
    <s v="1000000050-0"/>
    <s v="1000000050"/>
    <s v=""/>
    <s v=""/>
    <s v="0"/>
    <s v="1000"/>
    <s v="1000"/>
    <d v="2020-05-22T00:00:00"/>
    <d v="2020-05-22T00:00:00"/>
    <s v="1010ADM02"/>
    <s v="LAND - ARVIND KUMAR RAO, JITENDRA RAO, SANJEEV RAO"/>
    <s v="000/000"/>
    <s v=""/>
    <n v="9085150"/>
    <m/>
    <s v="1354"/>
    <n v="0"/>
    <n v="21"/>
    <s v=""/>
    <n v="9085150"/>
    <s v="ACR"/>
    <s v=""/>
    <s v="INR"/>
    <s v=""/>
    <n v="0"/>
    <n v="0"/>
    <x v="0"/>
    <n v="0"/>
    <n v="0"/>
    <n v="9085150"/>
  </r>
  <r>
    <x v="0"/>
    <x v="0"/>
    <s v="Land _x000a_(freehold/_x000a_Leasehold)"/>
    <s v="1000000051-0"/>
    <s v="1000000051"/>
    <s v=""/>
    <s v=""/>
    <s v="0"/>
    <s v="1000"/>
    <s v="1000"/>
    <d v="2020-05-23T00:00:00"/>
    <d v="2020-05-23T00:00:00"/>
    <s v="1010ADM02"/>
    <s v="LAND - SANJEEV RAO"/>
    <s v="000/000"/>
    <s v=""/>
    <n v="464900"/>
    <m/>
    <s v="1354"/>
    <n v="0"/>
    <n v="0.7"/>
    <s v=""/>
    <n v="464900"/>
    <s v="ACR"/>
    <s v=""/>
    <s v="INR"/>
    <s v=""/>
    <n v="0"/>
    <n v="0"/>
    <x v="0"/>
    <n v="0"/>
    <n v="0"/>
    <n v="464900"/>
  </r>
  <r>
    <x v="0"/>
    <x v="0"/>
    <s v="Land _x000a_(freehold/_x000a_Leasehold)"/>
    <s v="1000000052-0"/>
    <s v="1000000052"/>
    <s v=""/>
    <s v=""/>
    <s v="0"/>
    <s v="1000"/>
    <s v="1000"/>
    <d v="2020-05-28T00:00:00"/>
    <d v="2020-05-28T00:00:00"/>
    <s v="1010ADM02"/>
    <s v="LAND - YOGENDRA PANDEY"/>
    <s v="000/000"/>
    <s v=""/>
    <n v="1905150"/>
    <m/>
    <s v="1354"/>
    <n v="0"/>
    <n v="2.82"/>
    <s v=""/>
    <n v="1905150"/>
    <s v="ACR"/>
    <s v=""/>
    <s v="INR"/>
    <s v=""/>
    <n v="0"/>
    <n v="0"/>
    <x v="0"/>
    <n v="0"/>
    <n v="0"/>
    <n v="1905150"/>
  </r>
  <r>
    <x v="0"/>
    <x v="0"/>
    <s v="Land _x000a_(freehold/_x000a_Leasehold)"/>
    <s v="1000000053-0"/>
    <s v="1000000053"/>
    <s v=""/>
    <s v=""/>
    <s v="0"/>
    <s v="1000"/>
    <s v="1000"/>
    <d v="2020-06-17T00:00:00"/>
    <d v="2020-06-17T00:00:00"/>
    <s v="1010ADM02"/>
    <s v="LAND - RAMDEV KEWAT,PINTU KEWAT, RAMKISHUN KEWAT"/>
    <s v="000/000"/>
    <s v=""/>
    <n v="545150"/>
    <m/>
    <s v="1354"/>
    <n v="0"/>
    <n v="1.05"/>
    <s v=""/>
    <n v="545150"/>
    <s v="ACR"/>
    <s v=""/>
    <s v="INR"/>
    <s v=""/>
    <n v="0"/>
    <n v="0"/>
    <x v="0"/>
    <n v="0"/>
    <n v="0"/>
    <n v="545150"/>
  </r>
  <r>
    <x v="0"/>
    <x v="0"/>
    <s v="Land _x000a_(freehold/_x000a_Leasehold)"/>
    <s v="1000000054-0"/>
    <s v="1000000054"/>
    <s v=""/>
    <s v=""/>
    <s v="0"/>
    <s v="1000"/>
    <s v="1000"/>
    <d v="2020-06-23T00:00:00"/>
    <d v="2020-06-23T00:00:00"/>
    <s v="1010ADM02"/>
    <s v="LAND - VINOD RAM, PRAMOD RAM, CHHOTELAL RAM"/>
    <s v="000/000"/>
    <s v=""/>
    <n v="355150"/>
    <m/>
    <s v="1354"/>
    <n v="0"/>
    <n v="1.18"/>
    <s v=""/>
    <n v="355150"/>
    <s v="ACR"/>
    <s v=""/>
    <s v="INR"/>
    <s v=""/>
    <n v="0"/>
    <n v="0"/>
    <x v="0"/>
    <n v="0"/>
    <n v="0"/>
    <n v="355150"/>
  </r>
  <r>
    <x v="0"/>
    <x v="0"/>
    <s v="Land _x000a_(freehold/_x000a_Leasehold)"/>
    <s v="1000000055-0"/>
    <s v="1000000055"/>
    <s v=""/>
    <s v=""/>
    <s v="0"/>
    <s v="1000"/>
    <s v="1000"/>
    <d v="2020-07-08T00:00:00"/>
    <d v="2020-07-08T00:00:00"/>
    <s v="1010ADM02"/>
    <s v="LAND - CHUMAN SAH 5 KATHA 1/2 DHOOR PLOT NO. 943"/>
    <s v="000/000"/>
    <s v=""/>
    <n v="1010150"/>
    <m/>
    <s v="1354"/>
    <n v="0"/>
    <n v="1.52"/>
    <s v=""/>
    <n v="1010150"/>
    <s v="ACR"/>
    <s v=""/>
    <s v="INR"/>
    <s v=""/>
    <n v="0"/>
    <n v="0"/>
    <x v="0"/>
    <n v="0"/>
    <n v="0"/>
    <n v="1010150"/>
  </r>
  <r>
    <x v="0"/>
    <x v="0"/>
    <s v="Land _x000a_(freehold/_x000a_Leasehold)"/>
    <s v="1000000056-0"/>
    <s v="1000000056"/>
    <s v=""/>
    <s v=""/>
    <s v="0"/>
    <s v="1000"/>
    <s v="1000"/>
    <d v="2020-07-08T00:00:00"/>
    <d v="2020-07-08T00:00:00"/>
    <s v="1010ADM02"/>
    <s v="LAND - BAIDHNATH HARIJAN, SITARAM HARIJAN"/>
    <s v="000/000"/>
    <s v=""/>
    <n v="909400"/>
    <m/>
    <s v="1354"/>
    <n v="0"/>
    <n v="1.49"/>
    <s v=""/>
    <n v="909400"/>
    <s v="ACR"/>
    <s v=""/>
    <s v="INR"/>
    <s v=""/>
    <n v="0"/>
    <n v="0"/>
    <x v="0"/>
    <n v="0"/>
    <n v="0"/>
    <n v="909400"/>
  </r>
  <r>
    <x v="0"/>
    <x v="0"/>
    <s v="Land _x000a_(freehold/_x000a_Leasehold)"/>
    <s v="1000000057-0"/>
    <s v="1000000057"/>
    <s v=""/>
    <s v=""/>
    <s v="0"/>
    <s v="1000"/>
    <s v="1000"/>
    <d v="2020-07-14T00:00:00"/>
    <d v="2020-07-14T00:00:00"/>
    <s v="1010ADM02"/>
    <s v="LAND - VISHWANATH HARIJAN 1 KATHA 10 DHOOR"/>
    <s v="000/000"/>
    <s v=""/>
    <n v="306400"/>
    <m/>
    <s v="1354"/>
    <n v="0"/>
    <n v="0.32"/>
    <s v=""/>
    <n v="306400"/>
    <s v="ACR"/>
    <s v=""/>
    <s v="INR"/>
    <s v=""/>
    <n v="0"/>
    <n v="0"/>
    <x v="0"/>
    <n v="0"/>
    <n v="0"/>
    <n v="306400"/>
  </r>
  <r>
    <x v="0"/>
    <x v="0"/>
    <s v="Land _x000a_(freehold/_x000a_Leasehold)"/>
    <s v="1000000058-0"/>
    <s v="1000000058"/>
    <s v=""/>
    <s v=""/>
    <s v="0"/>
    <s v="1000"/>
    <s v="1000"/>
    <d v="2020-07-17T00:00:00"/>
    <d v="2020-07-17T00:00:00"/>
    <s v="1010ADM02"/>
    <s v="LAND - RAM CHANDRA KEWAT 2 KATHA 14 DHOOR"/>
    <s v="000/000"/>
    <s v=""/>
    <n v="545150"/>
    <m/>
    <s v="1354"/>
    <n v="0"/>
    <n v="0.84"/>
    <s v=""/>
    <n v="545150"/>
    <s v="ACR"/>
    <s v=""/>
    <s v="INR"/>
    <s v=""/>
    <n v="0"/>
    <n v="0"/>
    <x v="0"/>
    <n v="0"/>
    <n v="0"/>
    <n v="545150"/>
  </r>
  <r>
    <x v="0"/>
    <x v="0"/>
    <s v="Land _x000a_(freehold/_x000a_Leasehold)"/>
    <s v="1000000059-0"/>
    <s v="1000000059"/>
    <s v=""/>
    <s v=""/>
    <s v="0"/>
    <s v="1000"/>
    <s v="1000"/>
    <d v="2020-07-18T00:00:00"/>
    <d v="2020-07-18T00:00:00"/>
    <s v="1010ADM02"/>
    <s v="LAND - DINANATH RAM 14 KATHA 14 DHOOR"/>
    <s v="000/000"/>
    <s v=""/>
    <n v="2945150"/>
    <m/>
    <s v="1354"/>
    <n v="0"/>
    <n v="9.0399999999999991"/>
    <s v=""/>
    <n v="2945150"/>
    <s v="ACR"/>
    <s v=""/>
    <s v="INR"/>
    <s v=""/>
    <n v="0"/>
    <n v="0"/>
    <x v="0"/>
    <n v="0"/>
    <n v="0"/>
    <n v="2945150"/>
  </r>
  <r>
    <x v="0"/>
    <x v="0"/>
    <s v="Land _x000a_(freehold/_x000a_Leasehold)"/>
    <s v="1000000060-0"/>
    <s v="1000000060"/>
    <s v=""/>
    <s v=""/>
    <s v="0"/>
    <s v="1000"/>
    <s v="1000"/>
    <d v="2020-08-25T00:00:00"/>
    <d v="2020-08-25T00:00:00"/>
    <s v="1010ADM02"/>
    <s v="LAND - HARENDRA PRASAD 10 KATHA 19 DHOOR"/>
    <s v="000/000"/>
    <s v=""/>
    <n v="2195150"/>
    <m/>
    <s v="1354"/>
    <n v="0"/>
    <n v="3.4"/>
    <s v=""/>
    <n v="2195150"/>
    <s v="ACR"/>
    <s v=""/>
    <s v="INR"/>
    <s v=""/>
    <n v="0"/>
    <n v="0"/>
    <x v="0"/>
    <n v="0"/>
    <n v="0"/>
    <n v="2195150"/>
  </r>
  <r>
    <x v="0"/>
    <x v="0"/>
    <s v="Land _x000a_(freehold/_x000a_Leasehold)"/>
    <s v="1000000061-0"/>
    <s v="1000000061"/>
    <s v=""/>
    <s v=""/>
    <s v="0"/>
    <s v="1000"/>
    <s v="1000"/>
    <d v="2020-09-12T00:00:00"/>
    <d v="2020-09-12T00:00:00"/>
    <s v="1010ADM02"/>
    <s v="LAND - MAYA MISHRA 32 KATHA 13 DHOOR"/>
    <s v="000/000"/>
    <s v=""/>
    <n v="6535350"/>
    <m/>
    <s v="1354"/>
    <n v="0"/>
    <n v="9.83"/>
    <s v=""/>
    <n v="6535350"/>
    <s v="ACR"/>
    <s v=""/>
    <s v="INR"/>
    <s v=""/>
    <n v="0"/>
    <n v="0"/>
    <x v="0"/>
    <n v="0"/>
    <n v="0"/>
    <n v="6535350"/>
  </r>
  <r>
    <x v="0"/>
    <x v="0"/>
    <s v="Land _x000a_(freehold/_x000a_Leasehold)"/>
    <s v="1000000062-0"/>
    <s v="1000000062"/>
    <s v=""/>
    <s v=""/>
    <s v="0"/>
    <s v="1000"/>
    <s v="1000"/>
    <d v="2020-11-12T00:00:00"/>
    <d v="2020-11-12T00:00:00"/>
    <s v="1010ADM02"/>
    <s v="LAND - RAKESH KUMAR MISHRA 1 KATHA 19 DHOOR"/>
    <s v="000/000"/>
    <s v=""/>
    <n v="395150"/>
    <m/>
    <s v="1354"/>
    <n v="0"/>
    <n v="1.89"/>
    <s v=""/>
    <n v="395150"/>
    <s v="ACR"/>
    <s v=""/>
    <s v="INR"/>
    <s v=""/>
    <n v="0"/>
    <n v="0"/>
    <x v="0"/>
    <n v="0"/>
    <n v="0"/>
    <n v="395150"/>
  </r>
  <r>
    <x v="0"/>
    <x v="0"/>
    <s v="Land _x000a_(freehold/_x000a_Leasehold)"/>
    <s v="1000000063-0"/>
    <s v="1000000063"/>
    <s v=""/>
    <s v=""/>
    <s v="0"/>
    <s v="1000"/>
    <s v="1000"/>
    <d v="2021-03-06T00:00:00"/>
    <d v="2021-03-06T00:00:00"/>
    <s v="1010ADM02"/>
    <s v="LAND - RAJKUMAR RAO &amp; SHIV KUMAR RAO"/>
    <s v="000/000"/>
    <s v=""/>
    <n v="2005150"/>
    <m/>
    <s v="10000382"/>
    <n v="0"/>
    <n v="3.85"/>
    <s v=""/>
    <n v="2005150"/>
    <s v="ACR"/>
    <s v=""/>
    <s v="INR"/>
    <s v=""/>
    <n v="0"/>
    <n v="0"/>
    <x v="0"/>
    <n v="0"/>
    <n v="0"/>
    <n v="2005150"/>
  </r>
  <r>
    <x v="0"/>
    <x v="0"/>
    <s v="Land _x000a_(freehold/_x000a_Leasehold)"/>
    <s v="1000000064-0"/>
    <s v="1000000064"/>
    <s v=""/>
    <s v=""/>
    <s v="0"/>
    <s v="1000"/>
    <s v="1000"/>
    <d v="2021-03-27T00:00:00"/>
    <d v="2021-03-27T00:00:00"/>
    <s v="1010ADM02"/>
    <s v="LAND - LAND DEVELOPMENT"/>
    <s v="000/000"/>
    <s v=""/>
    <n v="4243251.42"/>
    <m/>
    <s v=""/>
    <n v="0"/>
    <n v="1"/>
    <s v=""/>
    <n v="4243251.42"/>
    <s v="LUM"/>
    <s v=""/>
    <s v="INR"/>
    <s v=""/>
    <n v="0"/>
    <n v="4018638.99"/>
    <x v="0"/>
    <n v="0"/>
    <n v="0"/>
    <n v="8261890.4100000001"/>
  </r>
  <r>
    <x v="0"/>
    <x v="0"/>
    <s v="Land _x000a_(freehold/_x000a_Leasehold)"/>
    <s v="1000000065-0"/>
    <s v="1000000065"/>
    <s v=""/>
    <s v=""/>
    <s v="0"/>
    <s v="1000"/>
    <s v="1000"/>
    <d v="2021-06-05T00:00:00"/>
    <d v="2021-06-05T00:00:00"/>
    <s v="1010ADM02"/>
    <s v="LAND - MADAN KISHOR KUWAR 14 KTH 2 DHOOR"/>
    <s v="000/000"/>
    <s v=""/>
    <n v="2825150"/>
    <m/>
    <s v="10000382"/>
    <n v="0"/>
    <n v="3.36"/>
    <s v=""/>
    <n v="2825150"/>
    <s v="ACR"/>
    <s v=""/>
    <s v="INR"/>
    <s v=""/>
    <n v="0"/>
    <n v="0"/>
    <x v="0"/>
    <n v="0"/>
    <n v="0"/>
    <n v="2825150"/>
  </r>
  <r>
    <x v="0"/>
    <x v="0"/>
    <s v="Land _x000a_(freehold/_x000a_Leasehold)"/>
    <s v="1000000066-0"/>
    <s v="1000000066"/>
    <s v=""/>
    <s v=""/>
    <s v="0"/>
    <s v="1000"/>
    <s v="1000"/>
    <d v="2021-09-16T00:00:00"/>
    <d v="2021-09-16T00:00:00"/>
    <s v="1010ADM02"/>
    <s v="Land - Dinanath Yadav Plot No. 390 &amp; 414"/>
    <s v="000/000"/>
    <s v=""/>
    <n v="996900"/>
    <m/>
    <s v="10000382"/>
    <n v="0"/>
    <n v="1.04"/>
    <s v=""/>
    <n v="996900"/>
    <s v="ACR"/>
    <s v=""/>
    <s v="INR"/>
    <s v=""/>
    <n v="0"/>
    <n v="0"/>
    <x v="0"/>
    <n v="0"/>
    <n v="0"/>
    <n v="996900"/>
  </r>
  <r>
    <x v="0"/>
    <x v="0"/>
    <s v="Land _x000a_(freehold/_x000a_Leasehold)"/>
    <s v="1000000067-0"/>
    <s v="1000000067"/>
    <s v=""/>
    <s v=""/>
    <s v="0"/>
    <s v="1000"/>
    <s v="1000"/>
    <d v="2021-10-27T00:00:00"/>
    <d v="2021-10-27T00:00:00"/>
    <s v="1010ADM02"/>
    <s v="LAND - JUIT YADAV PLOT NO.156"/>
    <s v="000/000"/>
    <s v=""/>
    <n v="4000700"/>
    <m/>
    <s v="10000382"/>
    <n v="0"/>
    <n v="1.54"/>
    <s v=""/>
    <n v="4000700"/>
    <s v="ACR"/>
    <s v=""/>
    <s v="INR"/>
    <s v=""/>
    <n v="0"/>
    <n v="0"/>
    <x v="0"/>
    <n v="0"/>
    <n v="0"/>
    <n v="4000700"/>
  </r>
  <r>
    <x v="0"/>
    <x v="0"/>
    <s v="Land _x000a_(freehold/_x000a_Leasehold)"/>
    <s v="1000000068-0"/>
    <s v="1000000068"/>
    <s v=""/>
    <s v=""/>
    <s v="0"/>
    <s v="0000"/>
    <s v="1000"/>
    <d v="2022-01-05T00:00:00"/>
    <d v="2022-01-01T00:00:00"/>
    <s v="1010ADM02"/>
    <s v="Land- Nisha Devi"/>
    <s v="001/000"/>
    <s v=""/>
    <n v="924950"/>
    <m/>
    <s v="10000382"/>
    <n v="0"/>
    <m/>
    <s v=""/>
    <n v="924950"/>
    <s v=""/>
    <s v=""/>
    <s v="INR"/>
    <s v=""/>
    <n v="0"/>
    <n v="0"/>
    <x v="0"/>
    <n v="0"/>
    <n v="0"/>
    <n v="924950"/>
  </r>
  <r>
    <x v="0"/>
    <x v="0"/>
    <s v="Land _x000a_(freehold/_x000a_Leasehold)"/>
    <s v="1000000069-0"/>
    <s v="1000000069"/>
    <s v=""/>
    <s v=""/>
    <s v="0"/>
    <s v="1000"/>
    <s v="1000"/>
    <d v="2022-07-05T00:00:00"/>
    <d v="2022-07-05T00:00:00"/>
    <s v="1010ADM06"/>
    <s v="LAND - MOTILALA YADAV &amp; MADHU DEVI"/>
    <s v="000/000"/>
    <s v=""/>
    <n v="442500"/>
    <m/>
    <s v="10000382"/>
    <n v="0"/>
    <n v="1.085"/>
    <s v=""/>
    <n v="442500"/>
    <s v="ACR"/>
    <s v=""/>
    <s v="INR"/>
    <s v=""/>
    <n v="0"/>
    <n v="0"/>
    <x v="0"/>
    <n v="0"/>
    <n v="0"/>
    <n v="442500"/>
  </r>
  <r>
    <x v="0"/>
    <x v="0"/>
    <s v="Land _x000a_(freehold/_x000a_Leasehold)"/>
    <s v="1000000070-0"/>
    <s v="1000000070"/>
    <s v=""/>
    <s v=""/>
    <s v="0"/>
    <s v="1000"/>
    <s v="1000"/>
    <d v="2022-09-05T00:00:00"/>
    <d v="2022-09-05T00:00:00"/>
    <s v="1010ADM06"/>
    <s v="LAND - Kolai yadav &amp; Prahalad yadav Parsa Site"/>
    <s v="000/000"/>
    <s v=""/>
    <n v="643380"/>
    <m/>
    <s v="10000382"/>
    <n v="0"/>
    <n v="1.2749999999999999"/>
    <s v=""/>
    <n v="643380"/>
    <s v="ACR"/>
    <s v=""/>
    <s v="INR"/>
    <s v=""/>
    <n v="0"/>
    <n v="0"/>
    <x v="0"/>
    <n v="0"/>
    <n v="0"/>
    <n v="643380"/>
  </r>
  <r>
    <x v="0"/>
    <x v="0"/>
    <s v="Land _x000a_(freehold/_x000a_Leasehold)"/>
    <s v="1000000071-0"/>
    <s v="1000000071"/>
    <s v=""/>
    <s v=""/>
    <s v="0"/>
    <s v="1000"/>
    <s v="1000"/>
    <d v="2022-12-26T00:00:00"/>
    <d v="2022-12-26T00:00:00"/>
    <s v="1011ADM06"/>
    <s v="Land-Dinesh Chander Missra Naraipur"/>
    <s v="100/000"/>
    <s v=""/>
    <n v="1875200"/>
    <m/>
    <s v="10000382"/>
    <n v="0"/>
    <n v="5.6"/>
    <s v=""/>
    <n v="1875200"/>
    <s v="ACR"/>
    <s v=""/>
    <s v="INR"/>
    <s v=""/>
    <n v="0"/>
    <n v="0"/>
    <x v="0"/>
    <n v="0"/>
    <n v="0"/>
    <n v="1875200"/>
  </r>
  <r>
    <x v="0"/>
    <x v="0"/>
    <s v="Land _x000a_(freehold/_x000a_Leasehold)"/>
    <s v="1000000072-0"/>
    <s v="1000000072"/>
    <s v=""/>
    <s v=""/>
    <s v="0"/>
    <s v="1000"/>
    <s v="1000"/>
    <d v="2022-12-19T00:00:00"/>
    <d v="2022-12-19T00:00:00"/>
    <s v="1010ADM06"/>
    <s v="Land-Ravi Kant Missra Naraipur"/>
    <s v="100/000"/>
    <s v=""/>
    <n v="2250100"/>
    <m/>
    <s v="10000382"/>
    <n v="0"/>
    <n v="7.8"/>
    <s v=""/>
    <n v="2250100"/>
    <s v="ACR"/>
    <s v=""/>
    <s v="INR"/>
    <s v=""/>
    <n v="0"/>
    <n v="0"/>
    <x v="0"/>
    <n v="0"/>
    <n v="0"/>
    <n v="2250100"/>
  </r>
  <r>
    <x v="1"/>
    <x v="1"/>
    <s v="Building (factory/_x000a_Others)"/>
    <s v="2000000000-0"/>
    <s v="2000000000"/>
    <s v=""/>
    <s v=""/>
    <s v="0"/>
    <s v="T002"/>
    <s v="1000"/>
    <d v="2007-04-01T00:00:00"/>
    <d v="2007-04-01T00:00:00"/>
    <s v="1010CVL32"/>
    <s v="SLM Building"/>
    <s v="030/000"/>
    <s v=""/>
    <n v="0"/>
    <m/>
    <s v=""/>
    <n v="0"/>
    <n v="1"/>
    <s v=""/>
    <n v="0"/>
    <s v="EA"/>
    <s v=""/>
    <s v="INR"/>
    <s v=""/>
    <n v="0"/>
    <n v="0"/>
    <x v="0"/>
    <n v="0"/>
    <n v="0"/>
    <n v="0"/>
  </r>
  <r>
    <x v="1"/>
    <x v="1"/>
    <s v="Building (factory/_x000a_Others)"/>
    <s v="2000000001-0"/>
    <s v="2000000001"/>
    <s v=""/>
    <s v=""/>
    <s v="0"/>
    <s v="1000"/>
    <s v="1000"/>
    <d v="2007-04-01T00:00:00"/>
    <d v="2007-04-01T00:00:00"/>
    <s v="1010CVL32"/>
    <s v="SLM Building"/>
    <s v="011/000"/>
    <s v=""/>
    <n v="147296408"/>
    <m/>
    <s v=""/>
    <n v="-139931587"/>
    <n v="1"/>
    <s v=""/>
    <n v="7364821"/>
    <s v="EA"/>
    <s v=""/>
    <s v="INR"/>
    <s v=""/>
    <n v="0"/>
    <n v="0"/>
    <x v="0"/>
    <n v="0"/>
    <n v="0"/>
    <n v="7364821"/>
  </r>
  <r>
    <x v="1"/>
    <x v="1"/>
    <s v="Building (factory/_x000a_Others)"/>
    <s v="2000000002-0"/>
    <s v="2000000002"/>
    <s v=""/>
    <s v=""/>
    <s v="0"/>
    <s v="T002"/>
    <s v="1000"/>
    <d v="2009-12-01T00:00:00"/>
    <d v="2009-12-01T00:00:00"/>
    <s v="1010MFG44"/>
    <s v="Boiling House Building"/>
    <s v="030/000"/>
    <s v=""/>
    <n v="2683330.69"/>
    <m/>
    <s v=""/>
    <n v="-1987314.69"/>
    <n v="1"/>
    <s v=""/>
    <n v="696016"/>
    <s v="EA"/>
    <s v=""/>
    <s v="INR"/>
    <s v=""/>
    <n v="0"/>
    <n v="0"/>
    <x v="0"/>
    <n v="0"/>
    <n v="-66122"/>
    <n v="629894"/>
  </r>
  <r>
    <x v="1"/>
    <x v="1"/>
    <s v="Building (factory/_x000a_Others)"/>
    <s v="2000000003-0"/>
    <s v="2000000003"/>
    <s v=""/>
    <s v=""/>
    <s v="0"/>
    <s v="T002"/>
    <s v="1000"/>
    <d v="2009-12-01T00:00:00"/>
    <d v="2009-12-01T00:00:00"/>
    <s v="1011ENG16"/>
    <s v="Boiler House Building"/>
    <s v="030/000"/>
    <s v=""/>
    <n v="64476.14"/>
    <m/>
    <s v=""/>
    <n v="-47752.14"/>
    <n v="1"/>
    <s v=""/>
    <n v="16724"/>
    <s v="EA"/>
    <s v=""/>
    <s v="INR"/>
    <s v=""/>
    <n v="0"/>
    <n v="0"/>
    <x v="0"/>
    <n v="0"/>
    <n v="-1589"/>
    <n v="15135"/>
  </r>
  <r>
    <x v="1"/>
    <x v="1"/>
    <s v="Building (factory/_x000a_Others)"/>
    <s v="2000000004-0"/>
    <s v="2000000004"/>
    <s v=""/>
    <s v=""/>
    <s v="0"/>
    <s v="1000"/>
    <s v="1000"/>
    <d v="2009-12-01T00:00:00"/>
    <d v="2009-12-01T00:00:00"/>
    <s v="1010CVL32"/>
    <s v="DRAIN"/>
    <s v="030/000"/>
    <s v=""/>
    <n v="323232.90000000002"/>
    <m/>
    <s v=""/>
    <n v="-307070.90000000002"/>
    <n v="1"/>
    <s v=""/>
    <n v="16162"/>
    <s v="EA"/>
    <s v=""/>
    <s v="INR"/>
    <s v=""/>
    <n v="0"/>
    <n v="0"/>
    <x v="0"/>
    <n v="0"/>
    <n v="0"/>
    <n v="16162"/>
  </r>
  <r>
    <x v="1"/>
    <x v="1"/>
    <s v="Building (factory/_x000a_Others)"/>
    <s v="2000000005-0"/>
    <s v="2000000005"/>
    <s v=""/>
    <s v=""/>
    <s v="0"/>
    <s v="1000"/>
    <s v="1000"/>
    <d v="2009-12-01T00:00:00"/>
    <d v="2009-12-01T00:00:00"/>
    <s v="1010ENG24"/>
    <s v="TEMPORARY OFFICE IN PLANT"/>
    <s v="030/000"/>
    <s v=""/>
    <n v="25171.93"/>
    <m/>
    <s v=""/>
    <n v="-23912.93"/>
    <n v="1"/>
    <s v=""/>
    <n v="1259"/>
    <s v="EA"/>
    <s v=""/>
    <s v="INR"/>
    <s v=""/>
    <n v="0"/>
    <n v="0"/>
    <x v="0"/>
    <n v="0"/>
    <n v="0"/>
    <n v="1259"/>
  </r>
  <r>
    <x v="1"/>
    <x v="1"/>
    <s v="Building (factory/_x000a_Others)"/>
    <s v="2000000006-0"/>
    <s v="2000000006"/>
    <s v=""/>
    <s v=""/>
    <s v="0"/>
    <s v="T002"/>
    <s v="1000"/>
    <d v="2009-12-01T00:00:00"/>
    <d v="2009-12-01T00:00:00"/>
    <s v="1011ENG16"/>
    <s v="Electrical Panel Room"/>
    <s v="030/000"/>
    <s v=""/>
    <n v="441639.11"/>
    <m/>
    <s v=""/>
    <n v="-327084.11"/>
    <n v="0"/>
    <s v=""/>
    <n v="114555"/>
    <s v="EA"/>
    <s v=""/>
    <s v="INR"/>
    <s v=""/>
    <n v="0"/>
    <n v="0"/>
    <x v="0"/>
    <n v="0"/>
    <n v="-10624"/>
    <n v="103931"/>
  </r>
  <r>
    <x v="1"/>
    <x v="1"/>
    <s v="Building (factory/_x000a_Others)"/>
    <s v="2000000007-0"/>
    <s v="2000000007"/>
    <s v=""/>
    <s v=""/>
    <s v="0"/>
    <s v="Z002"/>
    <s v="1000"/>
    <d v="2009-12-01T00:00:00"/>
    <d v="2009-12-01T00:00:00"/>
    <s v="1010ENG24"/>
    <s v="Mill House"/>
    <s v="030/000"/>
    <s v=""/>
    <n v="429360.94"/>
    <m/>
    <s v=""/>
    <n v="-317998.94"/>
    <n v="0"/>
    <s v=""/>
    <n v="111362"/>
    <s v="EA"/>
    <s v=""/>
    <s v="INR"/>
    <s v=""/>
    <n v="0"/>
    <n v="0"/>
    <x v="0"/>
    <n v="0"/>
    <n v="-10611"/>
    <n v="100751"/>
  </r>
  <r>
    <x v="1"/>
    <x v="1"/>
    <s v="Building (factory/_x000a_Others)"/>
    <s v="2000000008-0"/>
    <s v="2000000008"/>
    <s v=""/>
    <s v=""/>
    <s v="0"/>
    <s v="1000"/>
    <s v="1000"/>
    <d v="2009-12-01T00:00:00"/>
    <d v="2009-12-01T00:00:00"/>
    <s v="1010ELC34"/>
    <s v="TEMPORARY SHED AT DG SET"/>
    <s v="030/000"/>
    <s v=""/>
    <n v="149854.01999999999"/>
    <m/>
    <s v=""/>
    <n v="-142361.01999999999"/>
    <n v="1"/>
    <s v=""/>
    <n v="7493"/>
    <s v="EA"/>
    <s v=""/>
    <s v="INR"/>
    <s v=""/>
    <n v="0"/>
    <n v="0"/>
    <x v="0"/>
    <n v="0"/>
    <n v="0"/>
    <n v="7493"/>
  </r>
  <r>
    <x v="1"/>
    <x v="1"/>
    <s v="Building (factory/_x000a_Others)"/>
    <s v="2000000009-0"/>
    <s v="2000000009"/>
    <s v=""/>
    <s v=""/>
    <s v="0"/>
    <s v="T002"/>
    <s v="1000"/>
    <d v="2009-12-01T00:00:00"/>
    <d v="2009-12-01T00:00:00"/>
    <s v="1010CVL32"/>
    <s v="Road"/>
    <s v="030/000"/>
    <s v=""/>
    <n v="441364"/>
    <m/>
    <s v=""/>
    <n v="-303213"/>
    <n v="1"/>
    <s v=""/>
    <n v="138151"/>
    <s v="EA"/>
    <s v=""/>
    <s v="INR"/>
    <s v=""/>
    <n v="0"/>
    <n v="0"/>
    <x v="0"/>
    <n v="0"/>
    <n v="-13124"/>
    <n v="125027"/>
  </r>
  <r>
    <x v="1"/>
    <x v="1"/>
    <s v="Building (factory/_x000a_Others)"/>
    <s v="2000000010-0"/>
    <s v="2000000010"/>
    <s v=""/>
    <s v=""/>
    <s v="0"/>
    <s v="T002"/>
    <s v="1000"/>
    <d v="2009-12-01T00:00:00"/>
    <d v="2009-12-01T00:00:00"/>
    <s v="1010MFG52"/>
    <s v="Molassess Pit"/>
    <s v="030/000"/>
    <s v=""/>
    <n v="83359.25"/>
    <m/>
    <s v=""/>
    <n v="-57267.25"/>
    <n v="1"/>
    <s v=""/>
    <n v="26092"/>
    <s v="EA"/>
    <s v=""/>
    <s v="INR"/>
    <s v=""/>
    <n v="0"/>
    <n v="0"/>
    <x v="0"/>
    <n v="0"/>
    <n v="-2479"/>
    <n v="23613"/>
  </r>
  <r>
    <x v="1"/>
    <x v="1"/>
    <s v="Building (factory/_x000a_Others)"/>
    <s v="2000000011-0"/>
    <s v="2000000011"/>
    <s v=""/>
    <s v=""/>
    <s v="0"/>
    <s v="1000"/>
    <s v="1000"/>
    <d v="2009-12-01T00:00:00"/>
    <d v="2009-12-01T00:00:00"/>
    <s v="1010ADM03"/>
    <s v="TEMPORARY CONSTRUCTION IN GUEST HOUSE"/>
    <s v="030/000"/>
    <s v=""/>
    <n v="58179.93"/>
    <m/>
    <s v=""/>
    <n v="-55270.93"/>
    <n v="1"/>
    <s v=""/>
    <n v="2909"/>
    <s v="EA"/>
    <s v=""/>
    <s v="INR"/>
    <s v=""/>
    <n v="0"/>
    <n v="0"/>
    <x v="0"/>
    <n v="0"/>
    <n v="0"/>
    <n v="2909"/>
  </r>
  <r>
    <x v="1"/>
    <x v="1"/>
    <s v="Building (factory/_x000a_Others)"/>
    <s v="2000000012-0"/>
    <s v="2000000012"/>
    <s v=""/>
    <s v=""/>
    <s v="0"/>
    <s v="T002"/>
    <s v="1000"/>
    <d v="2009-12-01T00:00:00"/>
    <d v="2009-12-01T00:00:00"/>
    <s v="1010LOG71"/>
    <s v="General Store"/>
    <s v="030/000"/>
    <s v=""/>
    <n v="32396.13"/>
    <m/>
    <s v=""/>
    <n v="-22256.13"/>
    <n v="0"/>
    <s v=""/>
    <n v="10140"/>
    <s v="EA"/>
    <s v=""/>
    <s v="INR"/>
    <s v=""/>
    <n v="0"/>
    <n v="0"/>
    <x v="0"/>
    <n v="0"/>
    <n v="-940"/>
    <n v="9200"/>
  </r>
  <r>
    <x v="1"/>
    <x v="1"/>
    <s v="Building (factory/_x000a_Others)"/>
    <s v="2000000013-0"/>
    <s v="2000000013"/>
    <s v=""/>
    <s v=""/>
    <s v="0"/>
    <s v="T002"/>
    <s v="1000"/>
    <d v="2009-12-01T00:00:00"/>
    <d v="2009-12-01T00:00:00"/>
    <s v="1010ENG09"/>
    <s v="Misc. Construction (Cane Yard)"/>
    <s v="030/000"/>
    <s v=""/>
    <n v="100861.47"/>
    <m/>
    <s v=""/>
    <n v="-69291.47"/>
    <n v="1"/>
    <s v=""/>
    <n v="31570"/>
    <s v="EA"/>
    <s v=""/>
    <s v="INR"/>
    <s v=""/>
    <n v="0"/>
    <n v="0"/>
    <x v="0"/>
    <n v="0"/>
    <n v="-2999"/>
    <n v="28571"/>
  </r>
  <r>
    <x v="1"/>
    <x v="1"/>
    <s v="Building (factory/_x000a_Others)"/>
    <s v="2000000014-0"/>
    <s v="2000000014"/>
    <s v=""/>
    <s v=""/>
    <s v="0"/>
    <s v="T002"/>
    <s v="1000"/>
    <d v="2009-12-01T00:00:00"/>
    <d v="2009-12-01T00:00:00"/>
    <s v="1010MFG57"/>
    <s v="Lime Godown"/>
    <s v="030/000"/>
    <s v=""/>
    <n v="100658.13"/>
    <m/>
    <s v=""/>
    <n v="-69151.13"/>
    <n v="1"/>
    <s v=""/>
    <n v="31507"/>
    <s v="EA"/>
    <s v=""/>
    <s v="INR"/>
    <s v=""/>
    <n v="0"/>
    <n v="0"/>
    <x v="0"/>
    <n v="0"/>
    <n v="-2993"/>
    <n v="28514"/>
  </r>
  <r>
    <x v="1"/>
    <x v="1"/>
    <s v="Building (factory/_x000a_Others)"/>
    <s v="2000000015-0"/>
    <s v="2000000015"/>
    <s v=""/>
    <s v=""/>
    <s v="0"/>
    <s v="T002"/>
    <s v="1000"/>
    <d v="2009-12-01T00:00:00"/>
    <d v="2009-12-01T00:00:00"/>
    <s v="1010CVL32"/>
    <s v="Boundry Wall"/>
    <s v="030/000"/>
    <s v=""/>
    <n v="107166.93"/>
    <m/>
    <s v=""/>
    <n v="-73622.929999999993"/>
    <n v="1"/>
    <s v=""/>
    <n v="33544"/>
    <s v="EA"/>
    <s v=""/>
    <s v="INR"/>
    <s v=""/>
    <n v="0"/>
    <n v="0"/>
    <x v="0"/>
    <n v="0"/>
    <n v="-3187"/>
    <n v="30357"/>
  </r>
  <r>
    <x v="1"/>
    <x v="1"/>
    <s v="Building (factory/_x000a_Others)"/>
    <s v="2000000016-0"/>
    <s v="2000000016"/>
    <s v=""/>
    <s v=""/>
    <s v="0"/>
    <s v="1000"/>
    <s v="1000"/>
    <d v="2009-12-01T00:00:00"/>
    <d v="2009-12-01T00:00:00"/>
    <s v="1010ADM05"/>
    <s v="TEMPORARY RESIDENTIAL BUILDING"/>
    <s v="030/000"/>
    <s v=""/>
    <n v="47835.35"/>
    <m/>
    <s v=""/>
    <n v="-45443.35"/>
    <n v="1"/>
    <s v=""/>
    <n v="2392"/>
    <s v="EA"/>
    <s v=""/>
    <s v="INR"/>
    <s v=""/>
    <n v="0"/>
    <n v="0"/>
    <x v="0"/>
    <n v="0"/>
    <n v="0"/>
    <n v="2392"/>
  </r>
  <r>
    <x v="1"/>
    <x v="1"/>
    <s v="Building (factory/_x000a_Others)"/>
    <s v="2000000017-0"/>
    <s v="2000000017"/>
    <s v=""/>
    <s v=""/>
    <s v="0"/>
    <s v="T002"/>
    <s v="1000"/>
    <d v="2009-12-01T00:00:00"/>
    <d v="2009-12-01T00:00:00"/>
    <s v="1010CAN68"/>
    <s v="Pantoon Bridge"/>
    <s v="030/000"/>
    <s v=""/>
    <n v="1466543"/>
    <m/>
    <s v=""/>
    <n v="-1007506"/>
    <n v="1"/>
    <s v=""/>
    <n v="459037"/>
    <s v="EA"/>
    <s v=""/>
    <s v="INR"/>
    <s v=""/>
    <n v="0"/>
    <n v="0"/>
    <x v="0"/>
    <n v="0"/>
    <n v="-43609"/>
    <n v="415428"/>
  </r>
  <r>
    <x v="1"/>
    <x v="1"/>
    <s v="Building (factory/_x000a_Others)"/>
    <s v="2000000018-0"/>
    <s v="2000000018"/>
    <s v=""/>
    <s v=""/>
    <s v="0"/>
    <s v="T002"/>
    <s v="1000"/>
    <d v="2010-12-01T00:00:00"/>
    <d v="2010-12-01T00:00:00"/>
    <s v="1010CVL32"/>
    <s v="Boundry Wall"/>
    <s v="030/000"/>
    <s v=""/>
    <n v="8532274.0199999996"/>
    <m/>
    <s v=""/>
    <n v="-5690985.0199999996"/>
    <n v="1"/>
    <s v=""/>
    <n v="2841289"/>
    <s v="EA"/>
    <s v=""/>
    <s v="INR"/>
    <s v=""/>
    <n v="0"/>
    <n v="0"/>
    <x v="0"/>
    <n v="0"/>
    <n v="-269922"/>
    <n v="2571367"/>
  </r>
  <r>
    <x v="1"/>
    <x v="1"/>
    <s v="Building (factory/_x000a_Others)"/>
    <s v="2000000019-0"/>
    <s v="2000000019"/>
    <s v=""/>
    <s v=""/>
    <s v="0"/>
    <s v="1000"/>
    <s v="1000"/>
    <d v="2010-12-01T00:00:00"/>
    <d v="2010-12-01T00:00:00"/>
    <s v="1010ADM03"/>
    <s v="TEMPORARY CONSTRUCTION IN GUEST HOUSE"/>
    <s v="030/000"/>
    <s v=""/>
    <n v="1579831.13"/>
    <m/>
    <s v=""/>
    <n v="-1500839.13"/>
    <n v="1"/>
    <s v=""/>
    <n v="78992"/>
    <s v="EA"/>
    <s v=""/>
    <s v="INR"/>
    <s v=""/>
    <n v="0"/>
    <n v="0"/>
    <x v="0"/>
    <n v="0"/>
    <n v="0"/>
    <n v="78992"/>
  </r>
  <r>
    <x v="1"/>
    <x v="1"/>
    <s v="Building (factory/_x000a_Others)"/>
    <s v="2000000020-0"/>
    <s v="2000000020"/>
    <s v=""/>
    <s v=""/>
    <s v="0"/>
    <s v="T002"/>
    <s v="1000"/>
    <d v="2010-12-01T00:00:00"/>
    <d v="2010-12-01T00:00:00"/>
    <s v="1010MFG57"/>
    <s v="Sulpher Godown"/>
    <s v="030/000"/>
    <s v=""/>
    <n v="780456.99"/>
    <m/>
    <s v=""/>
    <n v="-520560.99"/>
    <n v="0"/>
    <s v=""/>
    <n v="259896"/>
    <s v="EA"/>
    <s v=""/>
    <s v="INR"/>
    <s v=""/>
    <n v="0"/>
    <n v="0"/>
    <x v="0"/>
    <n v="0"/>
    <n v="-24123"/>
    <n v="235773"/>
  </r>
  <r>
    <x v="1"/>
    <x v="1"/>
    <s v="Building (factory/_x000a_Others)"/>
    <s v="2000000021-0"/>
    <s v="2000000021"/>
    <s v=""/>
    <s v=""/>
    <s v="0"/>
    <s v="T002"/>
    <s v="1000"/>
    <d v="2010-12-01T00:00:00"/>
    <d v="2010-12-01T00:00:00"/>
    <s v="1010CVL32"/>
    <s v="Boundry Wall"/>
    <s v="030/000"/>
    <s v=""/>
    <n v="4469698"/>
    <m/>
    <s v=""/>
    <n v="-2923267"/>
    <n v="1"/>
    <s v=""/>
    <n v="1546431"/>
    <s v="EA"/>
    <s v=""/>
    <s v="INR"/>
    <s v=""/>
    <n v="0"/>
    <n v="0"/>
    <x v="0"/>
    <n v="0"/>
    <n v="-146911"/>
    <n v="1399520"/>
  </r>
  <r>
    <x v="1"/>
    <x v="1"/>
    <s v="Building (factory/_x000a_Others)"/>
    <s v="2000000022-0"/>
    <s v="2000000022"/>
    <s v=""/>
    <s v=""/>
    <s v="0"/>
    <s v="T002"/>
    <s v="1000"/>
    <d v="2011-11-01T00:00:00"/>
    <d v="2011-11-01T00:00:00"/>
    <s v="1010ADM05"/>
    <s v="New Residential Building Near Guest House"/>
    <s v="030/000"/>
    <s v=""/>
    <n v="10565790"/>
    <m/>
    <s v=""/>
    <n v="-6844453"/>
    <n v="1"/>
    <s v=""/>
    <n v="3721337"/>
    <s v="EA"/>
    <s v=""/>
    <s v="INR"/>
    <s v=""/>
    <n v="0"/>
    <n v="0"/>
    <x v="0"/>
    <n v="0"/>
    <n v="-353527"/>
    <n v="3367810"/>
  </r>
  <r>
    <x v="1"/>
    <x v="1"/>
    <s v="Building (factory/_x000a_Others)"/>
    <s v="2000000023-0"/>
    <s v="2000000023"/>
    <s v=""/>
    <s v=""/>
    <s v="0"/>
    <s v="T002"/>
    <s v="1000"/>
    <d v="2011-12-01T00:00:00"/>
    <d v="2011-12-01T00:00:00"/>
    <s v="1010CVL32"/>
    <s v="Road"/>
    <s v="030/000"/>
    <s v=""/>
    <n v="871439"/>
    <m/>
    <s v=""/>
    <n v="-562942"/>
    <n v="1"/>
    <s v=""/>
    <n v="308497"/>
    <s v="EA"/>
    <s v=""/>
    <s v="INR"/>
    <s v=""/>
    <n v="0"/>
    <n v="0"/>
    <x v="0"/>
    <n v="0"/>
    <n v="-29307"/>
    <n v="279190"/>
  </r>
  <r>
    <x v="1"/>
    <x v="1"/>
    <s v="Building (factory/_x000a_Others)"/>
    <s v="2000000024-0"/>
    <s v="2000000024"/>
    <s v=""/>
    <s v=""/>
    <s v="0"/>
    <s v="T002"/>
    <s v="1000"/>
    <d v="2011-12-01T00:00:00"/>
    <d v="2011-12-01T00:00:00"/>
    <s v="1011ELC28"/>
    <s v="Electrical Panel &amp; Power House Room"/>
    <s v="030/000"/>
    <s v=""/>
    <n v="2165244"/>
    <m/>
    <s v=""/>
    <n v="-1473473"/>
    <n v="1"/>
    <s v=""/>
    <n v="691771"/>
    <s v="EA"/>
    <s v=""/>
    <s v="INR"/>
    <s v=""/>
    <n v="0"/>
    <n v="0"/>
    <x v="0"/>
    <n v="0"/>
    <n v="-65718"/>
    <n v="626053"/>
  </r>
  <r>
    <x v="1"/>
    <x v="1"/>
    <s v="Building (factory/_x000a_Others)"/>
    <s v="2000000025-0"/>
    <s v="2000000025"/>
    <s v=""/>
    <s v=""/>
    <s v="0"/>
    <s v="T002"/>
    <s v="1000"/>
    <d v="2011-12-01T00:00:00"/>
    <d v="2011-12-01T00:00:00"/>
    <s v="1010LOG69"/>
    <s v="Dryer House"/>
    <s v="030/000"/>
    <s v=""/>
    <n v="890687"/>
    <m/>
    <s v=""/>
    <n v="-606123"/>
    <n v="1"/>
    <s v=""/>
    <n v="284564"/>
    <s v="EA"/>
    <s v=""/>
    <s v="INR"/>
    <s v=""/>
    <n v="0"/>
    <n v="0"/>
    <x v="0"/>
    <n v="0"/>
    <n v="-27034"/>
    <n v="257530"/>
  </r>
  <r>
    <x v="1"/>
    <x v="1"/>
    <s v="Building (factory/_x000a_Others)"/>
    <s v="2000000026-0"/>
    <s v="2000000026"/>
    <s v=""/>
    <s v=""/>
    <s v="0"/>
    <s v="T002"/>
    <s v="1000"/>
    <d v="2012-01-01T00:00:00"/>
    <d v="2012-01-01T00:00:00"/>
    <s v="1010ADM05"/>
    <s v="Residencial Building (Dormatory)"/>
    <s v="030/000"/>
    <s v=""/>
    <n v="19825021"/>
    <m/>
    <s v=""/>
    <n v="-12771853"/>
    <n v="1"/>
    <s v=""/>
    <n v="7053168"/>
    <s v="EA"/>
    <s v=""/>
    <s v="INR"/>
    <s v=""/>
    <n v="0"/>
    <n v="0"/>
    <x v="0"/>
    <n v="0"/>
    <n v="-670051"/>
    <n v="6383117"/>
  </r>
  <r>
    <x v="1"/>
    <x v="1"/>
    <s v="Building (factory/_x000a_Others)"/>
    <s v="2000000027-0"/>
    <s v="2000000027"/>
    <s v=""/>
    <s v=""/>
    <s v="0"/>
    <s v="T002"/>
    <s v="1000"/>
    <d v="2012-02-01T00:00:00"/>
    <d v="2012-02-01T00:00:00"/>
    <s v="1010CAN67"/>
    <s v="New Building of cane Payment Office"/>
    <s v="030/000"/>
    <s v=""/>
    <n v="596263"/>
    <m/>
    <s v=""/>
    <n v="-383038"/>
    <n v="1"/>
    <s v=""/>
    <n v="213225"/>
    <s v="EA"/>
    <s v=""/>
    <s v="INR"/>
    <s v=""/>
    <n v="0"/>
    <n v="0"/>
    <x v="0"/>
    <n v="0"/>
    <n v="-20256"/>
    <n v="192969"/>
  </r>
  <r>
    <x v="1"/>
    <x v="1"/>
    <s v="Building (factory/_x000a_Others)"/>
    <s v="2000000028-0"/>
    <s v="2000000028"/>
    <s v=""/>
    <s v=""/>
    <s v="0"/>
    <s v="T002"/>
    <s v="1000"/>
    <d v="2012-02-01T00:00:00"/>
    <d v="2012-02-01T00:00:00"/>
    <s v="1010MFG52"/>
    <s v="Molassess Pit"/>
    <s v="030/000"/>
    <s v=""/>
    <n v="251914"/>
    <m/>
    <s v=""/>
    <n v="-161828"/>
    <n v="1"/>
    <s v=""/>
    <n v="90086"/>
    <s v="EA"/>
    <s v=""/>
    <s v="INR"/>
    <s v=""/>
    <n v="0"/>
    <n v="0"/>
    <x v="0"/>
    <n v="0"/>
    <n v="-8558"/>
    <n v="81528"/>
  </r>
  <r>
    <x v="1"/>
    <x v="1"/>
    <s v="Building (factory/_x000a_Others)"/>
    <s v="2000000029-0"/>
    <s v="2000000029"/>
    <s v=""/>
    <s v=""/>
    <s v="0"/>
    <s v="T002"/>
    <s v="1000"/>
    <d v="2012-02-01T00:00:00"/>
    <d v="2012-02-01T00:00:00"/>
    <s v="1010ADM06"/>
    <s v="Admin Block- Faridabad"/>
    <s v="030/000"/>
    <s v=""/>
    <n v="1717350"/>
    <m/>
    <s v=""/>
    <n v="-1103223"/>
    <n v="1"/>
    <s v=""/>
    <n v="614127"/>
    <s v="EA"/>
    <s v=""/>
    <s v="INR"/>
    <s v=""/>
    <n v="0"/>
    <n v="0"/>
    <x v="0"/>
    <n v="0"/>
    <n v="-58342"/>
    <n v="555785"/>
  </r>
  <r>
    <x v="1"/>
    <x v="1"/>
    <s v="Building (factory/_x000a_Others)"/>
    <s v="2000000030-0"/>
    <s v="2000000030"/>
    <s v=""/>
    <s v=""/>
    <s v="0"/>
    <s v="T002"/>
    <s v="1000"/>
    <d v="2012-11-01T00:00:00"/>
    <d v="2012-11-01T00:00:00"/>
    <s v="1010CVL32"/>
    <s v="Boundry Wall"/>
    <s v="030/000"/>
    <s v=""/>
    <n v="5679286"/>
    <m/>
    <s v=""/>
    <n v="-3553934"/>
    <n v="1"/>
    <s v=""/>
    <n v="2125352"/>
    <s v="EA"/>
    <s v=""/>
    <s v="INR"/>
    <s v=""/>
    <n v="0"/>
    <n v="0"/>
    <x v="0"/>
    <n v="0"/>
    <n v="-201908"/>
    <n v="1923444"/>
  </r>
  <r>
    <x v="1"/>
    <x v="1"/>
    <s v="Building (factory/_x000a_Others)"/>
    <s v="2000000031-0"/>
    <s v="2000000031"/>
    <s v=""/>
    <s v=""/>
    <s v="0"/>
    <s v="T002"/>
    <s v="1000"/>
    <d v="2012-11-01T00:00:00"/>
    <d v="2012-11-01T00:00:00"/>
    <s v="1010CVL32"/>
    <s v="Road &amp; Drain"/>
    <s v="030/000"/>
    <s v=""/>
    <n v="3398280"/>
    <m/>
    <s v=""/>
    <n v="-2126545"/>
    <n v="1"/>
    <s v=""/>
    <n v="1271735"/>
    <s v="EA"/>
    <s v=""/>
    <s v="INR"/>
    <s v=""/>
    <n v="0"/>
    <n v="0"/>
    <x v="0"/>
    <n v="0"/>
    <n v="-120815"/>
    <n v="1150920"/>
  </r>
  <r>
    <x v="1"/>
    <x v="1"/>
    <s v="Building (factory/_x000a_Others)"/>
    <s v="2000000032-0"/>
    <s v="2000000032"/>
    <s v=""/>
    <s v=""/>
    <s v="0"/>
    <s v="T002"/>
    <s v="1000"/>
    <d v="2012-11-01T00:00:00"/>
    <d v="2012-11-01T00:00:00"/>
    <s v="1010ENG22"/>
    <s v="Instrument Lab Building"/>
    <s v="030/000"/>
    <s v=""/>
    <n v="150372"/>
    <m/>
    <s v=""/>
    <n v="-97500"/>
    <n v="1"/>
    <s v=""/>
    <n v="52872"/>
    <s v="EA"/>
    <s v=""/>
    <s v="INR"/>
    <s v=""/>
    <n v="0"/>
    <n v="0"/>
    <x v="0"/>
    <n v="0"/>
    <n v="-5023"/>
    <n v="47849"/>
  </r>
  <r>
    <x v="1"/>
    <x v="1"/>
    <s v="Building (factory/_x000a_Others)"/>
    <s v="2000000033-0"/>
    <s v="2000000033"/>
    <s v=""/>
    <s v=""/>
    <s v="0"/>
    <s v="T002"/>
    <s v="1000"/>
    <d v="2013-12-01T00:00:00"/>
    <d v="2013-12-01T00:00:00"/>
    <s v="1010CVL32"/>
    <s v="Boundry Wall"/>
    <s v="030/000"/>
    <s v=""/>
    <n v="354134"/>
    <m/>
    <s v=""/>
    <n v="-212737"/>
    <n v="1"/>
    <s v=""/>
    <n v="141397"/>
    <s v="EA"/>
    <s v=""/>
    <s v="INR"/>
    <s v=""/>
    <n v="0"/>
    <n v="0"/>
    <x v="0"/>
    <n v="0"/>
    <n v="-13433"/>
    <n v="127964"/>
  </r>
  <r>
    <x v="1"/>
    <x v="1"/>
    <s v="Building (factory/_x000a_Others)"/>
    <s v="2000000034-0"/>
    <s v="2000000034"/>
    <s v=""/>
    <s v=""/>
    <s v="0"/>
    <s v="T002"/>
    <s v="1000"/>
    <d v="2013-12-01T00:00:00"/>
    <d v="2013-12-01T00:00:00"/>
    <s v="1010LOG69"/>
    <s v="Temporary Sugar Godown"/>
    <s v="030/000"/>
    <s v=""/>
    <n v="2415398"/>
    <m/>
    <s v=""/>
    <n v="-1717300"/>
    <n v="1"/>
    <s v=""/>
    <n v="698098"/>
    <s v="EA"/>
    <s v=""/>
    <s v="INR"/>
    <s v=""/>
    <n v="0"/>
    <n v="0"/>
    <x v="0"/>
    <n v="0"/>
    <n v="-66319"/>
    <n v="631779"/>
  </r>
  <r>
    <x v="1"/>
    <x v="1"/>
    <s v="Building (factory/_x000a_Others)"/>
    <s v="2000000035-0"/>
    <s v="2000000035"/>
    <s v=""/>
    <s v=""/>
    <s v="0"/>
    <s v="T002"/>
    <s v="1000"/>
    <d v="2013-12-01T00:00:00"/>
    <d v="2013-12-01T00:00:00"/>
    <s v="1010ADM05"/>
    <s v="Extanssion of Dormatory"/>
    <s v="030/000"/>
    <s v=""/>
    <n v="1165874"/>
    <m/>
    <s v=""/>
    <n v="-700366"/>
    <n v="1"/>
    <s v=""/>
    <n v="465508"/>
    <s v="EA"/>
    <s v=""/>
    <s v="INR"/>
    <s v=""/>
    <n v="0"/>
    <n v="0"/>
    <x v="0"/>
    <n v="0"/>
    <n v="-44223"/>
    <n v="421285"/>
  </r>
  <r>
    <x v="1"/>
    <x v="1"/>
    <s v="Building (factory/_x000a_Others)"/>
    <s v="2000000036-0"/>
    <s v="2000000036"/>
    <s v=""/>
    <s v=""/>
    <s v="0"/>
    <s v="T002"/>
    <s v="1000"/>
    <d v="2014-01-01T00:00:00"/>
    <d v="2014-01-01T00:00:00"/>
    <s v="1010CVL32"/>
    <s v="Road &amp; Drain"/>
    <s v="030/000"/>
    <s v=""/>
    <n v="2608910"/>
    <m/>
    <s v=""/>
    <n v="-1562085"/>
    <n v="1"/>
    <s v=""/>
    <n v="1046825"/>
    <s v="EA"/>
    <s v=""/>
    <s v="INR"/>
    <s v=""/>
    <n v="0"/>
    <n v="0"/>
    <x v="0"/>
    <n v="0"/>
    <n v="-99448"/>
    <n v="947377"/>
  </r>
  <r>
    <x v="1"/>
    <x v="1"/>
    <s v="Building (factory/_x000a_Others)"/>
    <s v="2000000037-0"/>
    <s v="2000000037"/>
    <s v=""/>
    <s v=""/>
    <s v="0"/>
    <s v="T002"/>
    <s v="1000"/>
    <d v="2014-11-01T00:00:00"/>
    <d v="2014-11-01T00:00:00"/>
    <s v="1010CVL32"/>
    <s v="New Boundary Wall"/>
    <s v="030/000"/>
    <s v=""/>
    <n v="3325082.52"/>
    <m/>
    <s v=""/>
    <n v="-1888077.52"/>
    <n v="1"/>
    <s v=""/>
    <n v="1437005"/>
    <s v="EA"/>
    <s v=""/>
    <s v="INR"/>
    <s v=""/>
    <n v="0"/>
    <n v="0"/>
    <x v="0"/>
    <n v="0"/>
    <n v="-136515"/>
    <n v="1300490"/>
  </r>
  <r>
    <x v="1"/>
    <x v="1"/>
    <s v="Building (factory/_x000a_Others)"/>
    <s v="2000000038-0"/>
    <s v="2000000038"/>
    <s v=""/>
    <s v=""/>
    <s v="0"/>
    <s v="T001"/>
    <s v="1000"/>
    <d v="2014-11-01T00:00:00"/>
    <d v="2014-11-01T00:00:00"/>
    <s v="1010ADM05"/>
    <s v="New Colony"/>
    <s v="060/000"/>
    <s v=""/>
    <n v="7712401.3099999996"/>
    <m/>
    <s v=""/>
    <n v="-2643881.31"/>
    <n v="1"/>
    <s v=""/>
    <n v="5068520"/>
    <s v="EA"/>
    <s v=""/>
    <s v="INR"/>
    <s v=""/>
    <n v="0"/>
    <n v="0"/>
    <x v="0"/>
    <n v="0"/>
    <n v="-246837"/>
    <n v="4821683"/>
  </r>
  <r>
    <x v="1"/>
    <x v="1"/>
    <s v="Building (factory/_x000a_Others)"/>
    <s v="2000000039-0"/>
    <s v="2000000039"/>
    <s v=""/>
    <s v=""/>
    <s v="0"/>
    <s v="T002"/>
    <s v="1000"/>
    <d v="2014-11-01T00:00:00"/>
    <d v="2014-11-01T00:00:00"/>
    <s v="1010CVL32"/>
    <s v="New Culvert"/>
    <s v="030/000"/>
    <s v=""/>
    <n v="699920.93"/>
    <m/>
    <s v=""/>
    <n v="-397435.93"/>
    <n v="1"/>
    <s v=""/>
    <n v="302485"/>
    <s v="EA"/>
    <s v=""/>
    <s v="INR"/>
    <s v=""/>
    <n v="0"/>
    <n v="0"/>
    <x v="0"/>
    <n v="0"/>
    <n v="-28736"/>
    <n v="273749"/>
  </r>
  <r>
    <x v="1"/>
    <x v="1"/>
    <s v="Building (factory/_x000a_Others)"/>
    <s v="2000000040-0"/>
    <s v="2000000040"/>
    <s v=""/>
    <s v=""/>
    <s v="0"/>
    <s v="T002"/>
    <s v="1000"/>
    <d v="2014-11-01T00:00:00"/>
    <d v="2014-11-01T00:00:00"/>
    <s v="1010CVL32"/>
    <s v="New Road &amp; Drain Inside Factory"/>
    <s v="030/000"/>
    <s v=""/>
    <n v="1070933.9099999999"/>
    <m/>
    <s v=""/>
    <n v="-1007396.91"/>
    <n v="1"/>
    <s v=""/>
    <n v="63537"/>
    <s v="EA"/>
    <s v=""/>
    <s v="INR"/>
    <s v=""/>
    <n v="0"/>
    <n v="0"/>
    <x v="0"/>
    <n v="0"/>
    <n v="-6036"/>
    <n v="57501"/>
  </r>
  <r>
    <x v="1"/>
    <x v="1"/>
    <s v="Building (factory/_x000a_Others)"/>
    <s v="2000000041-0"/>
    <s v="2000000041"/>
    <s v=""/>
    <s v=""/>
    <s v="0"/>
    <s v="T003"/>
    <s v="1000"/>
    <d v="2014-11-01T00:00:00"/>
    <d v="2014-11-01T00:00:00"/>
    <s v="1010LOG69"/>
    <s v="Temperory Godown"/>
    <s v="003/000"/>
    <s v=""/>
    <n v="4093091.12"/>
    <m/>
    <s v=""/>
    <n v="-3888436.12"/>
    <n v="1"/>
    <s v=""/>
    <n v="204655"/>
    <s v="EA"/>
    <s v=""/>
    <s v="INR"/>
    <s v=""/>
    <n v="0"/>
    <n v="0"/>
    <x v="0"/>
    <n v="0"/>
    <n v="0"/>
    <n v="204655"/>
  </r>
  <r>
    <x v="1"/>
    <x v="1"/>
    <s v="Building (factory/_x000a_Others)"/>
    <s v="2000000042-0"/>
    <s v="2000000042"/>
    <s v=""/>
    <s v=""/>
    <s v="0"/>
    <s v="T003"/>
    <s v="1000"/>
    <d v="2014-11-01T00:00:00"/>
    <d v="2014-11-01T00:00:00"/>
    <s v="1010ENG09"/>
    <s v="Cane Yard/ Cane Carrier Flooring"/>
    <s v="003/000"/>
    <s v=""/>
    <n v="2432975.4700000002"/>
    <m/>
    <s v=""/>
    <n v="-2311326.4700000002"/>
    <n v="1"/>
    <s v=""/>
    <n v="121649"/>
    <s v="EA"/>
    <s v=""/>
    <s v="INR"/>
    <s v=""/>
    <n v="0"/>
    <n v="0"/>
    <x v="0"/>
    <n v="0"/>
    <n v="0"/>
    <n v="121649"/>
  </r>
  <r>
    <x v="1"/>
    <x v="1"/>
    <s v="Building (factory/_x000a_Others)"/>
    <s v="2000000043-0"/>
    <s v="2000000043"/>
    <s v=""/>
    <s v=""/>
    <s v="0"/>
    <s v="T002"/>
    <s v="1000"/>
    <d v="2015-06-01T00:00:00"/>
    <d v="2015-06-01T00:00:00"/>
    <s v="1010ADM05"/>
    <s v="New One Room Set"/>
    <s v="030/000"/>
    <s v=""/>
    <n v="604923.4"/>
    <m/>
    <s v=""/>
    <n v="-328070.40000000002"/>
    <n v="1"/>
    <s v=""/>
    <n v="276853"/>
    <s v="EA"/>
    <s v=""/>
    <s v="INR"/>
    <s v=""/>
    <n v="0"/>
    <n v="0"/>
    <x v="0"/>
    <n v="0"/>
    <n v="-26301"/>
    <n v="250552"/>
  </r>
  <r>
    <x v="1"/>
    <x v="1"/>
    <s v="Building (factory/_x000a_Others)"/>
    <s v="2000000044-0"/>
    <s v="2000000044"/>
    <s v=""/>
    <s v=""/>
    <s v="0"/>
    <s v="T003"/>
    <s v="1000"/>
    <d v="2015-12-01T00:00:00"/>
    <d v="2015-12-01T00:00:00"/>
    <s v="1010ENG09"/>
    <s v="CANE CARRIER FLOORING"/>
    <s v="003/000"/>
    <s v=""/>
    <n v="1263649.6000000001"/>
    <m/>
    <s v=""/>
    <n v="-1200467.6000000001"/>
    <n v="1"/>
    <s v=""/>
    <n v="63182"/>
    <s v="EA"/>
    <s v=""/>
    <s v="INR"/>
    <s v=""/>
    <n v="0"/>
    <n v="0"/>
    <x v="0"/>
    <n v="0"/>
    <n v="0"/>
    <n v="63182"/>
  </r>
  <r>
    <x v="1"/>
    <x v="1"/>
    <s v="Building (factory/_x000a_Others)"/>
    <s v="2000000045-0"/>
    <s v="2000000045"/>
    <s v=""/>
    <s v=""/>
    <s v="0"/>
    <s v="T002"/>
    <s v="1000"/>
    <d v="2016-01-01T00:00:00"/>
    <d v="2016-01-01T00:00:00"/>
    <s v="1010CVL32"/>
    <s v="New Boundary Wall"/>
    <s v="030/000"/>
    <s v=""/>
    <n v="781729.89"/>
    <m/>
    <s v=""/>
    <n v="-401214.89"/>
    <n v="1"/>
    <s v=""/>
    <n v="380515"/>
    <s v="EA"/>
    <s v=""/>
    <s v="INR"/>
    <s v=""/>
    <n v="0"/>
    <n v="0"/>
    <x v="0"/>
    <n v="0"/>
    <n v="-36149"/>
    <n v="344366"/>
  </r>
  <r>
    <x v="1"/>
    <x v="1"/>
    <s v="Building (factory/_x000a_Others)"/>
    <s v="2000000046-0"/>
    <s v="2000000046"/>
    <s v=""/>
    <s v=""/>
    <s v="0"/>
    <s v="T003"/>
    <s v="1000"/>
    <d v="2016-03-01T00:00:00"/>
    <d v="2016-03-01T00:00:00"/>
    <s v="1010CVL32"/>
    <s v="ROAD &amp; DRAIN INSIDE FACTORY"/>
    <s v="003/000"/>
    <s v=""/>
    <n v="2210942.64"/>
    <m/>
    <s v=""/>
    <n v="-2100395.64"/>
    <n v="1"/>
    <s v=""/>
    <n v="110547"/>
    <s v="EA"/>
    <s v=""/>
    <s v="INR"/>
    <s v=""/>
    <n v="0"/>
    <n v="0"/>
    <x v="0"/>
    <n v="0"/>
    <n v="0"/>
    <n v="110547"/>
  </r>
  <r>
    <x v="1"/>
    <x v="1"/>
    <s v="Building (factory/_x000a_Others)"/>
    <s v="2000000047-0"/>
    <s v="2000000047"/>
    <s v=""/>
    <s v=""/>
    <s v="0"/>
    <s v="T002"/>
    <s v="1000"/>
    <d v="2016-11-20T00:00:00"/>
    <d v="2016-11-20T00:00:00"/>
    <s v="1010LOG69"/>
    <s v="New Sugar Godown"/>
    <s v="030/000"/>
    <s v=""/>
    <n v="57223113.799999997"/>
    <m/>
    <s v=""/>
    <n v="-26869294.800000001"/>
    <n v="1"/>
    <s v=""/>
    <n v="30353819"/>
    <s v="EA"/>
    <s v=""/>
    <s v="INR"/>
    <s v=""/>
    <n v="0"/>
    <n v="0"/>
    <x v="0"/>
    <n v="0"/>
    <n v="-2883613"/>
    <n v="27470206"/>
  </r>
  <r>
    <x v="1"/>
    <x v="1"/>
    <s v="Building (factory/_x000a_Others)"/>
    <s v="2000000048-0"/>
    <s v="2000000048"/>
    <s v=""/>
    <s v=""/>
    <s v="0"/>
    <s v="T002"/>
    <s v="1000"/>
    <d v="2017-01-01T00:00:00"/>
    <d v="2017-01-01T00:00:00"/>
    <s v="1010MFG42"/>
    <s v="New Sugar Laboratory"/>
    <s v="030/000"/>
    <s v=""/>
    <n v="1644371.77"/>
    <m/>
    <s v=""/>
    <n v="-760000.77"/>
    <n v="0"/>
    <s v=""/>
    <n v="884371"/>
    <s v="EA"/>
    <s v=""/>
    <s v="INR"/>
    <s v=""/>
    <n v="0"/>
    <n v="0"/>
    <x v="0"/>
    <n v="0"/>
    <n v="-84015"/>
    <n v="800356"/>
  </r>
  <r>
    <x v="1"/>
    <x v="1"/>
    <s v="Building (factory/_x000a_Others)"/>
    <s v="2000000049-0"/>
    <s v="2000000049"/>
    <s v=""/>
    <s v=""/>
    <s v="0"/>
    <s v="T002"/>
    <s v="1000"/>
    <d v="2017-01-31T00:00:00"/>
    <d v="2017-01-31T00:00:00"/>
    <s v="1010CVL32"/>
    <s v="New Boundary Wall"/>
    <s v="030/000"/>
    <s v=""/>
    <n v="1578662.41"/>
    <m/>
    <s v=""/>
    <n v="-724966.41"/>
    <n v="1"/>
    <s v=""/>
    <n v="853696"/>
    <s v="EA"/>
    <s v=""/>
    <s v="INR"/>
    <s v=""/>
    <n v="0"/>
    <n v="0"/>
    <x v="0"/>
    <n v="0"/>
    <n v="-81101"/>
    <n v="772595"/>
  </r>
  <r>
    <x v="1"/>
    <x v="1"/>
    <s v="Building (factory/_x000a_Others)"/>
    <s v="2000000050-0"/>
    <s v="2000000050"/>
    <s v=""/>
    <s v=""/>
    <s v="0"/>
    <s v="Z002"/>
    <s v="1000"/>
    <d v="2017-03-20T00:00:00"/>
    <d v="2017-03-20T00:00:00"/>
    <s v="1010CVL32"/>
    <s v="New Road &amp; Drain Inside Factory"/>
    <s v="003/000"/>
    <s v=""/>
    <n v="1652398.43"/>
    <m/>
    <s v=""/>
    <n v="-1569778.51"/>
    <n v="1"/>
    <s v=""/>
    <n v="82619.92"/>
    <s v="EA"/>
    <s v=""/>
    <s v="INR"/>
    <s v=""/>
    <n v="0"/>
    <n v="0"/>
    <x v="0"/>
    <n v="0"/>
    <n v="0"/>
    <n v="82619.92"/>
  </r>
  <r>
    <x v="1"/>
    <x v="1"/>
    <s v="Building (factory/_x000a_Others)"/>
    <s v="2000000051-0"/>
    <s v="2000000051"/>
    <s v=""/>
    <s v=""/>
    <s v="0"/>
    <s v="T002"/>
    <s v="1000"/>
    <d v="2017-03-21T00:00:00"/>
    <d v="2017-03-21T00:00:00"/>
    <s v="1010ADM05"/>
    <s v="New Colony (One Room Set 12 Complete)"/>
    <s v="030/000"/>
    <s v=""/>
    <n v="2261638.4"/>
    <m/>
    <s v=""/>
    <n v="-1022747.4"/>
    <n v="1"/>
    <s v=""/>
    <n v="1238891"/>
    <s v="EA"/>
    <s v=""/>
    <s v="INR"/>
    <s v=""/>
    <n v="0"/>
    <n v="0"/>
    <x v="0"/>
    <n v="0"/>
    <n v="-117695"/>
    <n v="1121196"/>
  </r>
  <r>
    <x v="1"/>
    <x v="1"/>
    <s v="Building (factory/_x000a_Others)"/>
    <s v="2000000052-0"/>
    <s v="2000000052"/>
    <s v=""/>
    <s v=""/>
    <s v="0"/>
    <s v="T002"/>
    <s v="1000"/>
    <d v="2017-04-01T00:00:00"/>
    <d v="2017-04-01T00:00:00"/>
    <s v="1010CAN67"/>
    <s v="New ATM Room"/>
    <s v="030/000"/>
    <s v=""/>
    <n v="193621.49"/>
    <m/>
    <s v=""/>
    <n v="-87254.49"/>
    <n v="1"/>
    <s v=""/>
    <n v="106367"/>
    <s v="EA"/>
    <s v=""/>
    <s v="INR"/>
    <s v=""/>
    <n v="0"/>
    <n v="0"/>
    <x v="0"/>
    <n v="0"/>
    <n v="-10105"/>
    <n v="96262"/>
  </r>
  <r>
    <x v="1"/>
    <x v="1"/>
    <s v="Building (factory/_x000a_Others)"/>
    <s v="2000000053-0"/>
    <s v="2000000053"/>
    <s v=""/>
    <s v=""/>
    <s v="0"/>
    <s v="T001"/>
    <s v="1000"/>
    <d v="2017-08-31T00:00:00"/>
    <d v="2017-08-31T00:00:00"/>
    <s v="1010ADM06"/>
    <s v="Finncle Office at Faridabad"/>
    <s v="060/000"/>
    <s v=""/>
    <n v="19275200"/>
    <m/>
    <s v=""/>
    <n v="-4684968"/>
    <n v="1"/>
    <s v=""/>
    <n v="14590232"/>
    <s v="EA"/>
    <s v=""/>
    <s v="INR"/>
    <s v=""/>
    <n v="0"/>
    <n v="0"/>
    <x v="0"/>
    <n v="0"/>
    <n v="-710544"/>
    <n v="13879688"/>
  </r>
  <r>
    <x v="1"/>
    <x v="1"/>
    <s v="Building (factory/_x000a_Others)"/>
    <s v="2000000054-0"/>
    <s v="2000000054"/>
    <s v=""/>
    <s v=""/>
    <s v="0"/>
    <s v="T002"/>
    <s v="1000"/>
    <d v="2017-11-15T00:00:00"/>
    <d v="2017-11-15T00:00:00"/>
    <s v="1010CVL32"/>
    <s v="Road &amp; Drains"/>
    <s v="030/000"/>
    <s v=""/>
    <n v="6738143.3600000003"/>
    <m/>
    <s v=""/>
    <n v="-2793722.36"/>
    <n v="1"/>
    <s v=""/>
    <n v="3944421"/>
    <s v="EA"/>
    <s v=""/>
    <s v="INR"/>
    <s v=""/>
    <n v="0"/>
    <n v="0"/>
    <x v="0"/>
    <n v="0"/>
    <n v="-374720"/>
    <n v="3569701"/>
  </r>
  <r>
    <x v="1"/>
    <x v="1"/>
    <s v="Building (factory/_x000a_Others)"/>
    <s v="2000000055-0"/>
    <s v="2000000055"/>
    <s v=""/>
    <s v=""/>
    <s v="0"/>
    <s v="T002"/>
    <s v="1000"/>
    <d v="2017-12-10T00:00:00"/>
    <d v="2017-12-10T00:00:00"/>
    <s v="1010CAN67"/>
    <s v="New Canteen"/>
    <s v="030/000"/>
    <s v=""/>
    <n v="301293.55"/>
    <m/>
    <s v=""/>
    <n v="-123727.55"/>
    <n v="1"/>
    <s v=""/>
    <n v="177566"/>
    <s v="EA"/>
    <s v=""/>
    <s v="INR"/>
    <s v=""/>
    <n v="0"/>
    <n v="0"/>
    <x v="0"/>
    <n v="0"/>
    <n v="-16869"/>
    <n v="160697"/>
  </r>
  <r>
    <x v="1"/>
    <x v="1"/>
    <s v="Building (factory/_x000a_Others)"/>
    <s v="2000000056-0"/>
    <s v="2000000056"/>
    <s v=""/>
    <s v=""/>
    <s v="0"/>
    <s v="T004"/>
    <s v="1000"/>
    <d v="2018-01-01T00:00:00"/>
    <d v="2018-01-01T00:00:00"/>
    <s v="1010MFG52"/>
    <s v="MOLASSES KUTCHA PIT"/>
    <s v="001/000"/>
    <s v=""/>
    <n v="3425416.71"/>
    <m/>
    <s v=""/>
    <n v="-3254147.45"/>
    <n v="4"/>
    <s v=""/>
    <n v="171269.26"/>
    <s v="EA"/>
    <s v=""/>
    <s v="INR"/>
    <s v=""/>
    <n v="0"/>
    <n v="0"/>
    <x v="0"/>
    <n v="0"/>
    <n v="0"/>
    <n v="171269.26"/>
  </r>
  <r>
    <x v="1"/>
    <x v="1"/>
    <s v="Building (factory/_x000a_Others)"/>
    <s v="2000000057-0"/>
    <s v="2000000057"/>
    <s v=""/>
    <s v=""/>
    <s v="0"/>
    <s v="1000"/>
    <s v="1000"/>
    <d v="2009-12-01T00:00:00"/>
    <d v="2009-12-01T00:00:00"/>
    <s v="1010ADM05"/>
    <s v="TEMPORARY RESIDENTIAL BUILDING"/>
    <s v="030/000"/>
    <s v=""/>
    <n v="696286.51"/>
    <m/>
    <s v=""/>
    <n v="-661472.51"/>
    <n v="1"/>
    <s v=""/>
    <n v="34814"/>
    <s v="EA"/>
    <s v=""/>
    <s v="INR"/>
    <s v=""/>
    <n v="0"/>
    <n v="0"/>
    <x v="0"/>
    <n v="0"/>
    <n v="0"/>
    <n v="34814"/>
  </r>
  <r>
    <x v="1"/>
    <x v="1"/>
    <s v="Building (factory/_x000a_Others)"/>
    <s v="2000000058-0"/>
    <s v="2000000058"/>
    <s v=""/>
    <s v=""/>
    <s v="0"/>
    <s v="1000"/>
    <s v="1000"/>
    <d v="2009-12-01T00:00:00"/>
    <d v="2009-12-01T00:00:00"/>
    <s v="1010ADM03"/>
    <s v="TEMPORARY NEW ROOM  IN GUEST HOUSE"/>
    <s v="030/000"/>
    <s v=""/>
    <n v="1115565.3600000001"/>
    <m/>
    <s v=""/>
    <n v="-1059787.3600000001"/>
    <n v="1"/>
    <s v=""/>
    <n v="55778"/>
    <s v="EA"/>
    <s v=""/>
    <s v="INR"/>
    <s v=""/>
    <n v="0"/>
    <n v="0"/>
    <x v="0"/>
    <n v="0"/>
    <n v="0"/>
    <n v="55778"/>
  </r>
  <r>
    <x v="1"/>
    <x v="1"/>
    <s v="Building (factory/_x000a_Others)"/>
    <s v="2000000059-0"/>
    <s v="2000000059"/>
    <s v=""/>
    <s v=""/>
    <s v="0"/>
    <s v="1000"/>
    <s v="1000"/>
    <d v="2009-12-01T00:00:00"/>
    <d v="2009-12-01T00:00:00"/>
    <s v="1010LOG69"/>
    <s v="TEMPORARY SUGAR GODOWN"/>
    <s v="030/000"/>
    <s v=""/>
    <n v="109603.34"/>
    <m/>
    <s v=""/>
    <n v="-104123.34"/>
    <n v="1"/>
    <s v=""/>
    <n v="5480"/>
    <s v="EA"/>
    <s v=""/>
    <s v="INR"/>
    <s v=""/>
    <n v="0"/>
    <n v="0"/>
    <x v="0"/>
    <n v="0"/>
    <n v="0"/>
    <n v="5480"/>
  </r>
  <r>
    <x v="1"/>
    <x v="1"/>
    <s v="Building (factory/_x000a_Others)"/>
    <s v="2000000060-0"/>
    <s v="2000000060"/>
    <s v=""/>
    <s v=""/>
    <s v="0"/>
    <s v="T003"/>
    <s v="1000"/>
    <d v="2019-03-31T00:00:00"/>
    <d v="2018-12-31T00:00:00"/>
    <s v="1010CVL32"/>
    <s v="Road &amp; Drain Inside factory"/>
    <s v="003/000"/>
    <s v=""/>
    <n v="3218664.01"/>
    <m/>
    <s v=""/>
    <n v="-3025121"/>
    <m/>
    <s v=""/>
    <n v="193543.01"/>
    <s v=""/>
    <s v=""/>
    <s v="INR"/>
    <s v=""/>
    <n v="0"/>
    <n v="0"/>
    <x v="0"/>
    <n v="0"/>
    <n v="0"/>
    <n v="193543.01"/>
  </r>
  <r>
    <x v="1"/>
    <x v="1"/>
    <s v="Building (factory/_x000a_Others)"/>
    <s v="2000000061-0"/>
    <s v="2000000061"/>
    <s v=""/>
    <s v=""/>
    <s v="0"/>
    <s v="T002"/>
    <s v="1000"/>
    <d v="2019-03-31T00:00:00"/>
    <d v="2018-07-01T00:00:00"/>
    <s v="1010CVL32"/>
    <s v="Boundary Wall"/>
    <s v="030/000"/>
    <s v=""/>
    <n v="1480456.8"/>
    <m/>
    <s v=""/>
    <n v="-558212"/>
    <m/>
    <s v=""/>
    <n v="922244.8"/>
    <s v=""/>
    <s v=""/>
    <s v="INR"/>
    <s v=""/>
    <n v="0"/>
    <n v="0"/>
    <x v="0"/>
    <n v="0"/>
    <n v="-87613"/>
    <n v="834631.8"/>
  </r>
  <r>
    <x v="1"/>
    <x v="1"/>
    <s v="Building (factory/_x000a_Others)"/>
    <s v="2000000062-0"/>
    <s v="2000000062"/>
    <s v=""/>
    <s v=""/>
    <s v="0"/>
    <s v="T002"/>
    <s v="1000"/>
    <d v="2019-03-31T00:00:00"/>
    <d v="2018-11-01T00:00:00"/>
    <s v="1010CVL32"/>
    <s v="Two Room Set Building"/>
    <s v="030/000"/>
    <s v=""/>
    <n v="12661436.49"/>
    <m/>
    <s v=""/>
    <n v="-4477715"/>
    <m/>
    <s v=""/>
    <n v="8183721.4900000002"/>
    <s v=""/>
    <s v=""/>
    <s v="INR"/>
    <s v=""/>
    <n v="0"/>
    <n v="0"/>
    <x v="0"/>
    <n v="0"/>
    <n v="-777454"/>
    <n v="7406267.4900000002"/>
  </r>
  <r>
    <x v="1"/>
    <x v="1"/>
    <s v="Building (factory/_x000a_Others)"/>
    <s v="2000000063-0"/>
    <s v="2000000063"/>
    <s v=""/>
    <s v=""/>
    <s v="0"/>
    <s v="T002"/>
    <s v="1000"/>
    <d v="2019-03-31T00:00:00"/>
    <d v="2018-07-01T00:00:00"/>
    <s v="1010CVL32"/>
    <s v="One Room Set Building"/>
    <s v="030/000"/>
    <s v=""/>
    <n v="4869765.92"/>
    <m/>
    <s v=""/>
    <n v="-1836162"/>
    <m/>
    <s v=""/>
    <n v="3033603.92"/>
    <s v=""/>
    <s v=""/>
    <s v="INR"/>
    <s v=""/>
    <n v="0"/>
    <n v="0"/>
    <x v="0"/>
    <n v="0"/>
    <n v="-288192"/>
    <n v="2745411.92"/>
  </r>
  <r>
    <x v="1"/>
    <x v="1"/>
    <s v="Building (factory/_x000a_Others)"/>
    <s v="2000000064-0"/>
    <s v="2000000064"/>
    <s v=""/>
    <s v=""/>
    <s v="0"/>
    <s v="T002"/>
    <s v="1000"/>
    <d v="2019-03-31T00:00:00"/>
    <d v="2018-11-01T00:00:00"/>
    <s v="1010CVL32"/>
    <s v="Sugar Godown No.2"/>
    <s v="030/000"/>
    <s v=""/>
    <n v="41073197.520000003"/>
    <m/>
    <s v="11000982"/>
    <n v="-14524014"/>
    <m/>
    <s v=""/>
    <n v="26549183.52"/>
    <s v=""/>
    <s v=""/>
    <s v="INR"/>
    <s v=""/>
    <n v="0"/>
    <n v="0"/>
    <x v="0"/>
    <n v="0"/>
    <n v="-2522172"/>
    <n v="24027011.52"/>
  </r>
  <r>
    <x v="1"/>
    <x v="1"/>
    <s v="Building (factory/_x000a_Others)"/>
    <s v="2000000065-0"/>
    <s v="2000000065"/>
    <s v=""/>
    <s v=""/>
    <s v="0"/>
    <s v="T002"/>
    <s v="1000"/>
    <d v="2019-03-31T00:00:00"/>
    <d v="2018-09-17T00:00:00"/>
    <s v="1010CVL32"/>
    <s v="IT Office Building"/>
    <s v="030/000"/>
    <s v=""/>
    <n v="2123040.39"/>
    <m/>
    <s v=""/>
    <n v="-771577"/>
    <m/>
    <s v=""/>
    <n v="1351463.39"/>
    <s v=""/>
    <s v=""/>
    <s v="INR"/>
    <s v=""/>
    <n v="0"/>
    <n v="0"/>
    <x v="0"/>
    <n v="0"/>
    <n v="-128389"/>
    <n v="1223074.3899999999"/>
  </r>
  <r>
    <x v="1"/>
    <x v="1"/>
    <s v="Building (factory/_x000a_Others)"/>
    <s v="2000000066-0"/>
    <s v="2000000066"/>
    <s v=""/>
    <s v=""/>
    <s v="0"/>
    <s v="Z002"/>
    <s v="1000"/>
    <d v="2019-03-31T00:00:00"/>
    <d v="2018-12-01T00:00:00"/>
    <s v="1010CVL32"/>
    <s v="Guest House Building"/>
    <s v="030/000"/>
    <s v=""/>
    <n v="12331515.960000001"/>
    <m/>
    <s v=""/>
    <n v="-4321014"/>
    <m/>
    <s v=""/>
    <n v="8010501.96"/>
    <s v=""/>
    <s v=""/>
    <s v="INR"/>
    <s v=""/>
    <n v="0"/>
    <n v="0"/>
    <x v="0"/>
    <n v="0"/>
    <n v="-763252"/>
    <n v="7247249.96"/>
  </r>
  <r>
    <x v="1"/>
    <x v="1"/>
    <s v="Building (factory/_x000a_Others)"/>
    <s v="2000000067-0"/>
    <s v="2000000067"/>
    <s v=""/>
    <s v=""/>
    <s v="0"/>
    <s v="Z002"/>
    <s v="1000"/>
    <d v="2019-03-31T00:00:00"/>
    <d v="2018-11-01T00:00:00"/>
    <s v="1010CVL32"/>
    <s v="Molasses Kutcha Pit"/>
    <s v="001/000"/>
    <s v=""/>
    <n v="1936194.64"/>
    <m/>
    <s v=""/>
    <n v="-1839384.91"/>
    <m/>
    <s v=""/>
    <n v="96809.73"/>
    <s v=""/>
    <s v=""/>
    <s v="INR"/>
    <s v=""/>
    <n v="0"/>
    <n v="0"/>
    <x v="0"/>
    <n v="0"/>
    <n v="0"/>
    <n v="96809.73"/>
  </r>
  <r>
    <x v="1"/>
    <x v="1"/>
    <s v="Building (factory/_x000a_Others)"/>
    <s v="2000000068-0"/>
    <s v="2000000068"/>
    <s v=""/>
    <s v=""/>
    <s v="0"/>
    <s v="T002"/>
    <s v="1000"/>
    <d v="2020-01-20T00:00:00"/>
    <d v="2020-01-20T00:00:00"/>
    <s v="1010ADM04"/>
    <s v="ETP Gate"/>
    <s v="030/000"/>
    <s v=""/>
    <n v="770281.87"/>
    <m/>
    <s v=""/>
    <n v="-210005"/>
    <n v="2"/>
    <s v=""/>
    <n v="560276.87"/>
    <s v="NOS"/>
    <s v=""/>
    <s v="INR"/>
    <s v=""/>
    <n v="0"/>
    <n v="0"/>
    <x v="0"/>
    <n v="0"/>
    <n v="-53226"/>
    <n v="507050.87"/>
  </r>
  <r>
    <x v="1"/>
    <x v="1"/>
    <s v="Building (factory/_x000a_Others)"/>
    <s v="2000000069-0"/>
    <s v="2000000069"/>
    <s v=""/>
    <s v=""/>
    <s v="0"/>
    <s v="T002"/>
    <s v="1000"/>
    <d v="2020-03-16T00:00:00"/>
    <d v="2020-03-16T00:00:00"/>
    <s v="1010CVL32"/>
    <s v="Toilet Near Sales Godown"/>
    <s v="030/000"/>
    <s v=""/>
    <n v="292964.63"/>
    <m/>
    <s v=""/>
    <n v="-76716"/>
    <n v="12"/>
    <s v=""/>
    <n v="216248.63"/>
    <s v="NOS"/>
    <s v=""/>
    <s v="INR"/>
    <s v=""/>
    <n v="0"/>
    <n v="0"/>
    <x v="0"/>
    <n v="0"/>
    <n v="-20544"/>
    <n v="195704.63"/>
  </r>
  <r>
    <x v="1"/>
    <x v="1"/>
    <s v="Building (factory/_x000a_Others)"/>
    <s v="2000000070-0"/>
    <s v="2000000070"/>
    <s v=""/>
    <s v=""/>
    <s v="0"/>
    <s v="T003"/>
    <s v="1000"/>
    <d v="2019-11-08T00:00:00"/>
    <d v="2019-11-08T00:00:00"/>
    <s v="1010CAN68"/>
    <s v="Solling Work Cane Yard"/>
    <s v="003/000"/>
    <s v=""/>
    <n v="1851804.54"/>
    <m/>
    <s v=""/>
    <n v="-1735430"/>
    <m/>
    <s v=""/>
    <n v="116374.54"/>
    <s v=""/>
    <s v=""/>
    <s v="INR"/>
    <s v=""/>
    <n v="0"/>
    <n v="0"/>
    <x v="0"/>
    <n v="0"/>
    <n v="0"/>
    <n v="116374.54"/>
  </r>
  <r>
    <x v="1"/>
    <x v="1"/>
    <s v="Building (factory/_x000a_Others)"/>
    <s v="2000000071-0"/>
    <s v="2000000071"/>
    <s v=""/>
    <s v=""/>
    <s v="0"/>
    <s v="T001"/>
    <s v="1000"/>
    <d v="2019-09-30T00:00:00"/>
    <d v="2019-09-30T00:00:00"/>
    <s v="1010CVL32"/>
    <s v="Modification of Quarter C-24"/>
    <s v="060/000"/>
    <s v=""/>
    <n v="0"/>
    <m/>
    <s v=""/>
    <n v="0"/>
    <m/>
    <s v=""/>
    <n v="0"/>
    <s v=""/>
    <s v=""/>
    <s v="INR"/>
    <s v=""/>
    <n v="0"/>
    <n v="0"/>
    <x v="0"/>
    <n v="0"/>
    <n v="0"/>
    <n v="0"/>
  </r>
  <r>
    <x v="1"/>
    <x v="1"/>
    <s v="Building (factory/_x000a_Others)"/>
    <s v="2000000072-0"/>
    <s v="2000000072"/>
    <s v=""/>
    <s v=""/>
    <s v="0"/>
    <s v="T002"/>
    <s v="1000"/>
    <d v="2020-01-31T00:00:00"/>
    <d v="2020-01-31T00:00:00"/>
    <s v="1010CVL32"/>
    <s v="Sales Office"/>
    <s v="030/000"/>
    <s v=""/>
    <n v="1227431.25"/>
    <m/>
    <s v=""/>
    <n v="-332043"/>
    <m/>
    <s v=""/>
    <n v="895388.25"/>
    <s v=""/>
    <s v=""/>
    <s v="INR"/>
    <s v=""/>
    <n v="0"/>
    <n v="0"/>
    <x v="0"/>
    <n v="0"/>
    <n v="-85062"/>
    <n v="810326.25"/>
  </r>
  <r>
    <x v="1"/>
    <x v="1"/>
    <s v="Building (factory/_x000a_Others)"/>
    <s v="2000000073-0"/>
    <s v="2000000073"/>
    <s v=""/>
    <s v=""/>
    <s v="0"/>
    <s v="T003"/>
    <s v="1000"/>
    <d v="2020-03-01T00:00:00"/>
    <d v="2020-03-01T00:00:00"/>
    <s v="1010CVL32"/>
    <s v="Road &amp; Drain Inside Factory"/>
    <s v="003/000"/>
    <s v=""/>
    <n v="8122832.6799999997"/>
    <m/>
    <s v=""/>
    <n v="-7682455"/>
    <m/>
    <s v=""/>
    <n v="440377.68"/>
    <s v=""/>
    <s v=""/>
    <s v="INR"/>
    <s v=""/>
    <n v="0"/>
    <n v="0"/>
    <x v="0"/>
    <n v="0"/>
    <n v="0"/>
    <n v="440377.68"/>
  </r>
  <r>
    <x v="1"/>
    <x v="1"/>
    <s v="Building (factory/_x000a_Others)"/>
    <s v="2000000074-0"/>
    <s v="2000000074"/>
    <s v=""/>
    <s v=""/>
    <s v="0"/>
    <s v="T002"/>
    <s v="1000"/>
    <d v="2020-03-15T00:00:00"/>
    <d v="2020-03-15T00:00:00"/>
    <s v="1010CVL32"/>
    <s v="Boundry Wall"/>
    <s v="030/000"/>
    <s v=""/>
    <n v="8428347.9800000004"/>
    <m/>
    <s v=""/>
    <n v="-2208675"/>
    <m/>
    <s v=""/>
    <n v="6219672.9800000004"/>
    <s v=""/>
    <s v=""/>
    <s v="INR"/>
    <s v=""/>
    <n v="0"/>
    <n v="0"/>
    <x v="0"/>
    <n v="0"/>
    <n v="-590869"/>
    <n v="5628803.9800000004"/>
  </r>
  <r>
    <x v="1"/>
    <x v="1"/>
    <s v="Building (factory/_x000a_Others)"/>
    <s v="2000000075-0"/>
    <s v="2000000075"/>
    <s v=""/>
    <s v=""/>
    <s v="0"/>
    <s v="T002"/>
    <s v="1000"/>
    <d v="2019-06-30T00:00:00"/>
    <d v="2019-06-30T00:00:00"/>
    <s v="1010CVL32"/>
    <s v="Sugar Godown Loading Platform &amp; Shuter"/>
    <s v="030/000"/>
    <s v=""/>
    <n v="659923.68999999994"/>
    <m/>
    <s v=""/>
    <n v="-205819"/>
    <m/>
    <s v=""/>
    <n v="454104.69"/>
    <s v=""/>
    <s v=""/>
    <s v="INR"/>
    <s v=""/>
    <n v="0"/>
    <n v="0"/>
    <x v="0"/>
    <n v="0"/>
    <n v="-43140"/>
    <n v="410964.69"/>
  </r>
  <r>
    <x v="1"/>
    <x v="1"/>
    <s v="Building (factory/_x000a_Others)"/>
    <s v="2000000076-0"/>
    <s v="2000000076"/>
    <s v=""/>
    <s v=""/>
    <s v="0"/>
    <s v="T003"/>
    <s v="1000"/>
    <d v="2019-06-01T00:00:00"/>
    <d v="2019-06-01T00:00:00"/>
    <s v="1010CVL32"/>
    <s v="Drain Near Molasses Tank"/>
    <s v="003/000"/>
    <s v=""/>
    <n v="914139.64"/>
    <m/>
    <s v=""/>
    <n v="-861577"/>
    <m/>
    <s v=""/>
    <n v="52562.64"/>
    <s v=""/>
    <s v=""/>
    <s v="INR"/>
    <s v=""/>
    <n v="0"/>
    <n v="0"/>
    <x v="0"/>
    <n v="0"/>
    <n v="0"/>
    <n v="52562.64"/>
  </r>
  <r>
    <x v="1"/>
    <x v="1"/>
    <s v="Building (factory/_x000a_Others)"/>
    <s v="2000000077-0"/>
    <s v="2000000077"/>
    <s v=""/>
    <s v=""/>
    <s v="0"/>
    <s v="Z002"/>
    <s v="1000"/>
    <d v="2020-12-01T00:00:00"/>
    <d v="2020-12-01T00:00:00"/>
    <s v="1010CAN68"/>
    <s v="Cane Yard Road &amp; Drain"/>
    <s v="010/000"/>
    <s v=""/>
    <n v="21472830"/>
    <m/>
    <s v=""/>
    <n v="-10691695"/>
    <m/>
    <s v=""/>
    <n v="10781135"/>
    <s v=""/>
    <s v=""/>
    <s v="INR"/>
    <s v=""/>
    <n v="0"/>
    <n v="0"/>
    <x v="0"/>
    <n v="0"/>
    <n v="-2797420"/>
    <n v="7983715"/>
  </r>
  <r>
    <x v="1"/>
    <x v="1"/>
    <s v="Building (factory/_x000a_Others)"/>
    <s v="2000000078-0"/>
    <s v="2000000078"/>
    <s v=""/>
    <s v=""/>
    <s v="0"/>
    <s v="Z002"/>
    <s v="1000"/>
    <d v="2020-11-01T00:00:00"/>
    <d v="2020-11-01T00:00:00"/>
    <s v="1010CVL32"/>
    <s v="Toilet Near Mill House"/>
    <s v="030/000"/>
    <s v=""/>
    <n v="496009"/>
    <m/>
    <s v=""/>
    <n v="-105766"/>
    <m/>
    <s v=""/>
    <n v="390243"/>
    <s v=""/>
    <s v=""/>
    <s v="INR"/>
    <s v=""/>
    <n v="0"/>
    <n v="0"/>
    <x v="0"/>
    <n v="0"/>
    <n v="-37183"/>
    <n v="353060"/>
  </r>
  <r>
    <x v="1"/>
    <x v="1"/>
    <s v="Building (factory/_x000a_Others)"/>
    <s v="2000000079-0"/>
    <s v="2000000079"/>
    <s v=""/>
    <s v=""/>
    <s v="0"/>
    <s v="Z002"/>
    <s v="1000"/>
    <d v="2021-03-01T00:00:00"/>
    <d v="2021-03-01T00:00:00"/>
    <s v="1010ADM04"/>
    <s v="Securtity Room Near Kothi"/>
    <s v="060/000"/>
    <s v=""/>
    <n v="4664396"/>
    <m/>
    <s v=""/>
    <n v="-460736"/>
    <m/>
    <s v=""/>
    <n v="4203660"/>
    <s v=""/>
    <s v=""/>
    <s v="INR"/>
    <s v=""/>
    <n v="0"/>
    <n v="0"/>
    <x v="0"/>
    <n v="0"/>
    <n v="-205277"/>
    <n v="3998383"/>
  </r>
  <r>
    <x v="1"/>
    <x v="1"/>
    <s v="Building (factory/_x000a_Others)"/>
    <s v="2000000080-0"/>
    <s v="2000000080"/>
    <s v=""/>
    <s v=""/>
    <s v="0"/>
    <s v="Z002"/>
    <s v="1000"/>
    <d v="2021-03-01T00:00:00"/>
    <d v="2021-03-01T00:00:00"/>
    <s v="1010CVL31"/>
    <s v="One Room Set (G+3) Building"/>
    <s v="060/000"/>
    <s v=""/>
    <n v="34106562"/>
    <m/>
    <s v=""/>
    <n v="-3368950"/>
    <m/>
    <s v=""/>
    <n v="30737612"/>
    <s v=""/>
    <s v=""/>
    <s v="INR"/>
    <s v=""/>
    <n v="0"/>
    <n v="0"/>
    <x v="0"/>
    <n v="0"/>
    <n v="-1501011"/>
    <n v="29236601"/>
  </r>
  <r>
    <x v="1"/>
    <x v="1"/>
    <s v="Building (factory/_x000a_Others)"/>
    <s v="2000000081-0"/>
    <s v="2000000081"/>
    <s v=""/>
    <s v=""/>
    <s v="0"/>
    <s v="Z002"/>
    <s v="1000"/>
    <d v="2021-03-31T00:00:00"/>
    <d v="2021-03-31T00:00:00"/>
    <s v="1010CVL32"/>
    <s v="Boundry Wall (2020-2021)"/>
    <s v="030/000"/>
    <s v=""/>
    <n v="20536168"/>
    <m/>
    <s v=""/>
    <n v="-3722170"/>
    <m/>
    <s v=""/>
    <n v="16813998"/>
    <s v=""/>
    <s v=""/>
    <s v="INR"/>
    <s v=""/>
    <n v="0"/>
    <n v="0"/>
    <x v="0"/>
    <n v="0"/>
    <n v="-1602061"/>
    <n v="15211937"/>
  </r>
  <r>
    <x v="1"/>
    <x v="1"/>
    <s v="Building (factory/_x000a_Others)"/>
    <s v="2000000082-0"/>
    <s v="2000000082"/>
    <s v=""/>
    <s v=""/>
    <s v="0"/>
    <s v="Z002"/>
    <s v="1000"/>
    <d v="2021-03-31T00:00:00"/>
    <d v="2021-03-31T00:00:00"/>
    <s v="1010CVL32"/>
    <s v="Road &amp; Drain Inside Factory"/>
    <s v="010/000"/>
    <s v=""/>
    <n v="49432808"/>
    <m/>
    <s v=""/>
    <n v="-22299599"/>
    <m/>
    <s v=""/>
    <n v="27133209"/>
    <s v=""/>
    <s v=""/>
    <s v="INR"/>
    <s v=""/>
    <n v="0"/>
    <n v="0"/>
    <x v="0"/>
    <n v="0"/>
    <n v="-7040351"/>
    <n v="20092858"/>
  </r>
  <r>
    <x v="1"/>
    <x v="1"/>
    <s v="Building (factory/_x000a_Others)"/>
    <s v="2000000083-0"/>
    <s v="2000000083"/>
    <s v=""/>
    <s v=""/>
    <s v="0"/>
    <s v="Z002"/>
    <s v="1000"/>
    <d v="2020-04-01T00:00:00"/>
    <d v="2020-04-01T00:00:00"/>
    <s v="1010ADM06"/>
    <s v="Building at Faridabad (Surajkund)"/>
    <s v="060/000"/>
    <s v="TS10"/>
    <n v="6000000"/>
    <m/>
    <s v="1370"/>
    <n v="-834650"/>
    <m/>
    <s v=""/>
    <n v="5165350"/>
    <s v=""/>
    <s v=""/>
    <s v="INR"/>
    <s v=""/>
    <n v="0"/>
    <n v="0"/>
    <x v="0"/>
    <n v="0"/>
    <n v="-252240"/>
    <n v="4913110"/>
  </r>
  <r>
    <x v="1"/>
    <x v="1"/>
    <s v="Building (factory/_x000a_Others)"/>
    <s v="2000000084-0"/>
    <s v="2000000084"/>
    <s v=""/>
    <s v=""/>
    <s v="0"/>
    <s v="Z002"/>
    <s v="1000"/>
    <d v="2021-04-01T00:00:00"/>
    <d v="2021-04-01T00:00:00"/>
    <s v="1010ADM02"/>
    <s v=" Waiting Room &amp; Accounts Office"/>
    <s v="060/000"/>
    <s v=""/>
    <n v="8156423"/>
    <m/>
    <s v=""/>
    <n v="-775137"/>
    <m/>
    <s v=""/>
    <n v="7381286"/>
    <s v=""/>
    <s v=""/>
    <s v="INR"/>
    <s v=""/>
    <n v="0"/>
    <n v="0"/>
    <x v="0"/>
    <n v="0"/>
    <n v="-360451"/>
    <n v="7020835"/>
  </r>
  <r>
    <x v="1"/>
    <x v="1"/>
    <s v="Building (factory/_x000a_Others)"/>
    <s v="2000000085-0"/>
    <s v="2000000085"/>
    <s v=""/>
    <s v=""/>
    <s v="0"/>
    <s v="Z002"/>
    <s v="1000"/>
    <d v="2022-03-31T00:00:00"/>
    <d v="2022-03-15T00:00:00"/>
    <s v="1010CVL31"/>
    <s v="ROAD &amp; DRAIN INSIDE FACTORY"/>
    <s v="010/000"/>
    <s v=""/>
    <n v="12195559"/>
    <m/>
    <s v="10000118"/>
    <n v="-3265986"/>
    <m/>
    <s v=""/>
    <n v="8929573"/>
    <s v=""/>
    <s v=""/>
    <s v="INR"/>
    <s v=""/>
    <n v="0"/>
    <n v="0"/>
    <x v="0"/>
    <n v="0"/>
    <n v="-2317200"/>
    <n v="6612373"/>
  </r>
  <r>
    <x v="1"/>
    <x v="1"/>
    <s v="Building (factory/_x000a_Others)"/>
    <s v="2000000085-1"/>
    <s v="2000000085"/>
    <s v=""/>
    <s v=""/>
    <s v="1"/>
    <s v="Z002"/>
    <s v="1000"/>
    <d v="2022-12-31T00:00:00"/>
    <d v="2022-12-31T00:00:00"/>
    <s v="1010CVL31"/>
    <s v="ROAD &amp; DRAIN INSIDE FACTORY"/>
    <s v="010/000"/>
    <s v=""/>
    <n v="12343721.23"/>
    <m/>
    <s v=""/>
    <n v="-796652"/>
    <m/>
    <s v=""/>
    <n v="11547069.23"/>
    <s v=""/>
    <s v=""/>
    <s v="INR"/>
    <s v=""/>
    <n v="0"/>
    <n v="0"/>
    <x v="0"/>
    <n v="0"/>
    <n v="-2996159"/>
    <n v="8550910.2300000004"/>
  </r>
  <r>
    <x v="1"/>
    <x v="1"/>
    <s v="Building (factory/_x000a_Others)"/>
    <s v="2000000085-2"/>
    <s v="2000000085"/>
    <s v=""/>
    <s v=""/>
    <s v="2"/>
    <s v="Z002"/>
    <s v="1000"/>
    <d v="2023-03-31T00:00:00"/>
    <d v="2023-03-31T00:00:00"/>
    <s v="1010CVL31"/>
    <s v="ROAD &amp; DRAIN INSIDE FACTORY"/>
    <s v="010/000"/>
    <s v=""/>
    <n v="17880650.559999999"/>
    <m/>
    <s v=""/>
    <n v="-12681"/>
    <m/>
    <s v=""/>
    <n v="17867969.559999999"/>
    <s v=""/>
    <s v=""/>
    <s v="INR"/>
    <s v=""/>
    <n v="0"/>
    <n v="0"/>
    <x v="0"/>
    <n v="0"/>
    <n v="-4636266"/>
    <n v="13231703.560000001"/>
  </r>
  <r>
    <x v="1"/>
    <x v="1"/>
    <s v="Building (factory/_x000a_Others)"/>
    <s v="2000000085-3"/>
    <s v="2000000085"/>
    <s v=""/>
    <s v=""/>
    <s v="3"/>
    <s v="Z002"/>
    <s v="1000"/>
    <d v="2022-03-31T00:00:00"/>
    <d v="2024-03-30T00:00:00"/>
    <s v="1010CVL31"/>
    <s v="ROAD &amp; DRAIN INSIDE FACTORY"/>
    <s v="010/000"/>
    <s v=""/>
    <n v="0"/>
    <m/>
    <s v="10000118"/>
    <n v="0"/>
    <m/>
    <s v=""/>
    <n v="0"/>
    <s v=""/>
    <s v=""/>
    <s v="INR"/>
    <s v=""/>
    <n v="0"/>
    <n v="8698059.9000000004"/>
    <x v="0"/>
    <n v="0"/>
    <n v="-12333"/>
    <n v="8685726.9000000004"/>
  </r>
  <r>
    <x v="1"/>
    <x v="1"/>
    <s v="Building (factory/_x000a_Others)"/>
    <s v="2000000086-0"/>
    <s v="2000000086"/>
    <s v=""/>
    <s v=""/>
    <s v="0"/>
    <s v="Z002"/>
    <s v="1000"/>
    <d v="2021-11-07T00:00:00"/>
    <d v="2021-11-07T00:00:00"/>
    <s v="1010SND96"/>
    <s v="Solar Godown"/>
    <s v="030/000"/>
    <s v=""/>
    <n v="29351188"/>
    <m/>
    <s v="11000982"/>
    <n v="-3792150"/>
    <m/>
    <s v=""/>
    <n v="25559038"/>
    <s v=""/>
    <s v=""/>
    <s v="INR"/>
    <s v=""/>
    <n v="0"/>
    <n v="0"/>
    <x v="0"/>
    <n v="0"/>
    <n v="-2435301"/>
    <n v="23123737"/>
  </r>
  <r>
    <x v="1"/>
    <x v="1"/>
    <s v="Building (factory/_x000a_Others)"/>
    <s v="2000000087-0"/>
    <s v="2000000087"/>
    <s v=""/>
    <s v=""/>
    <s v="0"/>
    <s v="Z002"/>
    <s v="1000"/>
    <d v="2022-01-15T00:00:00"/>
    <d v="2022-01-15T00:00:00"/>
    <s v="1010CAN68"/>
    <s v="Cane Yard Road &amp; Drain"/>
    <s v="010/000"/>
    <s v=""/>
    <n v="5152495"/>
    <m/>
    <s v=""/>
    <n v="-1539634"/>
    <m/>
    <s v=""/>
    <n v="3612861"/>
    <s v=""/>
    <s v=""/>
    <s v="INR"/>
    <s v=""/>
    <n v="0"/>
    <n v="0"/>
    <x v="0"/>
    <n v="0"/>
    <n v="-937442"/>
    <n v="2675419"/>
  </r>
  <r>
    <x v="1"/>
    <x v="1"/>
    <s v="Building (factory/_x000a_Others)"/>
    <s v="2000000087-1"/>
    <s v="2000000087"/>
    <s v=""/>
    <s v=""/>
    <s v="1"/>
    <s v="Z002"/>
    <s v="1000"/>
    <d v="2022-12-31T00:00:00"/>
    <d v="2022-12-31T00:00:00"/>
    <s v="1010CAN68"/>
    <s v="Cane Yard Road &amp; Drain"/>
    <s v="010/000"/>
    <s v=""/>
    <n v="16068058.24"/>
    <m/>
    <s v=""/>
    <n v="-1037018"/>
    <m/>
    <s v=""/>
    <n v="15031040.24"/>
    <s v=""/>
    <s v=""/>
    <s v="INR"/>
    <s v=""/>
    <n v="0"/>
    <n v="0"/>
    <x v="0"/>
    <n v="0"/>
    <n v="-3900158"/>
    <n v="11130882.24"/>
  </r>
  <r>
    <x v="1"/>
    <x v="1"/>
    <s v="Building (factory/_x000a_Others)"/>
    <s v="2000000087-2"/>
    <s v="2000000087"/>
    <s v=""/>
    <s v=""/>
    <s v="2"/>
    <s v="Z002"/>
    <s v="1000"/>
    <d v="2022-01-15T00:00:00"/>
    <d v="2024-03-25T00:00:00"/>
    <s v="1010CVL32"/>
    <s v="Cane Yard Road &amp; Drain"/>
    <s v="010/000"/>
    <s v=""/>
    <n v="0"/>
    <m/>
    <s v=""/>
    <n v="0"/>
    <m/>
    <s v=""/>
    <n v="0"/>
    <s v=""/>
    <s v=""/>
    <s v="INR"/>
    <s v=""/>
    <n v="0"/>
    <n v="21420846.289999999"/>
    <x v="0"/>
    <n v="0"/>
    <n v="-106303"/>
    <n v="21314543.289999999"/>
  </r>
  <r>
    <x v="1"/>
    <x v="1"/>
    <s v="Building (factory/_x000a_Others)"/>
    <s v="2000000088-0"/>
    <s v="2000000088"/>
    <s v=""/>
    <s v=""/>
    <s v="0"/>
    <s v="Z002"/>
    <s v="1000"/>
    <d v="2021-11-01T00:00:00"/>
    <d v="2021-11-01T00:00:00"/>
    <s v="1010CVL31"/>
    <s v="Culvert"/>
    <s v="010/000"/>
    <s v=""/>
    <n v="1498685"/>
    <m/>
    <s v=""/>
    <n v="-506909"/>
    <m/>
    <s v=""/>
    <n v="991776"/>
    <s v=""/>
    <s v=""/>
    <s v="INR"/>
    <s v=""/>
    <n v="0"/>
    <n v="0"/>
    <x v="0"/>
    <n v="0"/>
    <n v="-257340"/>
    <n v="734436"/>
  </r>
  <r>
    <x v="1"/>
    <x v="1"/>
    <s v="Building (factory/_x000a_Others)"/>
    <s v="2000000089-0"/>
    <s v="2000000089"/>
    <s v=""/>
    <s v=""/>
    <s v="0"/>
    <s v="Z002"/>
    <s v="1000"/>
    <d v="2021-12-15T00:00:00"/>
    <d v="2021-12-15T00:00:00"/>
    <s v="1010CVL31"/>
    <s v="Sliding Gate"/>
    <s v="030/000"/>
    <s v=""/>
    <n v="1657199"/>
    <m/>
    <s v="10000434"/>
    <n v="-199270"/>
    <n v="5"/>
    <s v=""/>
    <n v="1457929"/>
    <s v="NOS"/>
    <s v=""/>
    <s v="INR"/>
    <s v=""/>
    <n v="0"/>
    <n v="0"/>
    <x v="0"/>
    <n v="0"/>
    <n v="-138914"/>
    <n v="1319015"/>
  </r>
  <r>
    <x v="1"/>
    <x v="1"/>
    <s v="Building (factory/_x000a_Others)"/>
    <s v="2000000090-0"/>
    <s v="2000000090"/>
    <s v=""/>
    <s v=""/>
    <s v="0"/>
    <s v="Z002"/>
    <s v="1000"/>
    <d v="2022-03-31T00:00:00"/>
    <d v="2022-03-15T00:00:00"/>
    <s v="1010CVL31"/>
    <s v="Boundry Wall"/>
    <s v="030/000"/>
    <s v=""/>
    <n v="1731793"/>
    <m/>
    <s v=""/>
    <n v="-171516"/>
    <m/>
    <s v=""/>
    <n v="1560277"/>
    <s v=""/>
    <s v=""/>
    <s v="INR"/>
    <s v=""/>
    <n v="0"/>
    <n v="0"/>
    <x v="0"/>
    <n v="0"/>
    <n v="-148665"/>
    <n v="1411612"/>
  </r>
  <r>
    <x v="1"/>
    <x v="1"/>
    <s v="Building (factory/_x000a_Others)"/>
    <s v="2000000090-1"/>
    <s v="2000000090"/>
    <s v=""/>
    <s v=""/>
    <s v="1"/>
    <s v="Z002"/>
    <s v="1000"/>
    <d v="2022-12-31T00:00:00"/>
    <d v="2022-12-31T00:00:00"/>
    <s v="1010CVL31"/>
    <s v="Boundry Wall"/>
    <s v="030/000"/>
    <s v=""/>
    <n v="5016802.49"/>
    <m/>
    <s v=""/>
    <n v="-118865"/>
    <m/>
    <s v=""/>
    <n v="4897937.49"/>
    <s v=""/>
    <s v=""/>
    <s v="INR"/>
    <s v=""/>
    <n v="0"/>
    <n v="0"/>
    <x v="0"/>
    <n v="0"/>
    <n v="-466682"/>
    <n v="4431255.49"/>
  </r>
  <r>
    <x v="1"/>
    <x v="1"/>
    <s v="Building (factory/_x000a_Others)"/>
    <s v="2000000090-2"/>
    <s v="2000000090"/>
    <s v=""/>
    <s v=""/>
    <s v="2"/>
    <s v="Z002"/>
    <s v="1000"/>
    <d v="2023-03-31T00:00:00"/>
    <d v="2023-03-31T00:00:00"/>
    <s v="1010CVL31"/>
    <s v="Boundry Wall"/>
    <s v="030/000"/>
    <s v=""/>
    <n v="3078599.71"/>
    <m/>
    <s v=""/>
    <n v="-802"/>
    <m/>
    <s v=""/>
    <n v="3077797.71"/>
    <s v=""/>
    <s v=""/>
    <s v="INR"/>
    <s v=""/>
    <n v="0"/>
    <n v="0"/>
    <x v="0"/>
    <n v="0"/>
    <n v="-293257"/>
    <n v="2784540.71"/>
  </r>
  <r>
    <x v="1"/>
    <x v="1"/>
    <s v="Building (factory/_x000a_Others)"/>
    <s v="2000000090-3"/>
    <s v="2000000090"/>
    <s v=""/>
    <s v=""/>
    <s v="3"/>
    <s v="Z002"/>
    <s v="1000"/>
    <d v="2022-03-31T00:00:00"/>
    <d v="2024-03-20T00:00:00"/>
    <s v="1010CVL31"/>
    <s v="Boundry Wall"/>
    <s v="030/000"/>
    <s v=""/>
    <n v="0"/>
    <m/>
    <s v=""/>
    <n v="0"/>
    <m/>
    <s v=""/>
    <n v="0"/>
    <s v=""/>
    <s v=""/>
    <s v="INR"/>
    <s v=""/>
    <n v="0"/>
    <n v="563277"/>
    <x v="0"/>
    <n v="0"/>
    <n v="-1760"/>
    <n v="561517"/>
  </r>
  <r>
    <x v="1"/>
    <x v="1"/>
    <s v="Building (factory/_x000a_Others)"/>
    <s v="2000000091-0"/>
    <s v="2000000091"/>
    <s v=""/>
    <s v=""/>
    <s v="0"/>
    <s v="Z002"/>
    <s v="1000"/>
    <d v="2022-02-15T00:00:00"/>
    <d v="2022-02-15T00:00:00"/>
    <s v="1010ENG17"/>
    <s v="Work Shop Building"/>
    <s v="030/000"/>
    <s v=""/>
    <n v="18198515"/>
    <m/>
    <s v=""/>
    <n v="-1922435"/>
    <m/>
    <s v=""/>
    <n v="16276080"/>
    <s v=""/>
    <s v=""/>
    <s v="INR"/>
    <s v=""/>
    <n v="0"/>
    <n v="0"/>
    <x v="0"/>
    <n v="0"/>
    <n v="-1550808"/>
    <n v="14725272"/>
  </r>
  <r>
    <x v="1"/>
    <x v="1"/>
    <s v="Building (factory/_x000a_Others)"/>
    <s v="2000000092-0"/>
    <s v="2000000092"/>
    <s v=""/>
    <s v=""/>
    <s v="0"/>
    <s v="Z002"/>
    <s v="1000"/>
    <d v="2022-11-01T00:00:00"/>
    <d v="2022-11-01T00:00:00"/>
    <s v="1010ADM03"/>
    <s v="SWAMI NARAYAN HALL"/>
    <s v="030/000"/>
    <s v="TS10"/>
    <n v="15036035.550000001"/>
    <m/>
    <s v=""/>
    <n v="-591147"/>
    <m/>
    <s v=""/>
    <n v="14444888.550000001"/>
    <s v=""/>
    <s v=""/>
    <s v="INR"/>
    <s v=""/>
    <n v="0"/>
    <n v="0"/>
    <x v="0"/>
    <n v="0"/>
    <n v="-1376330"/>
    <n v="13068558.550000001"/>
  </r>
  <r>
    <x v="1"/>
    <x v="1"/>
    <s v="Building (factory/_x000a_Others)"/>
    <s v="2000000093-0"/>
    <s v="2000000093"/>
    <s v=""/>
    <s v=""/>
    <s v="0"/>
    <s v="Z002"/>
    <s v="1000"/>
    <d v="2022-11-01T00:00:00"/>
    <d v="2022-11-01T00:00:00"/>
    <s v="1010ADM06"/>
    <s v="ADMIN BUILDING"/>
    <s v="030/000"/>
    <s v=""/>
    <n v="18931906.199999999"/>
    <m/>
    <s v=""/>
    <n v="-744315"/>
    <m/>
    <s v=""/>
    <n v="18187591.199999999"/>
    <s v=""/>
    <s v=""/>
    <s v="INR"/>
    <s v=""/>
    <n v="0"/>
    <n v="0"/>
    <x v="0"/>
    <n v="0"/>
    <n v="-1732939"/>
    <n v="16454652.199999999"/>
  </r>
  <r>
    <x v="1"/>
    <x v="1"/>
    <s v="Building (factory/_x000a_Others)"/>
    <s v="2000000093-1"/>
    <s v="2000000093"/>
    <s v=""/>
    <s v=""/>
    <s v="1"/>
    <s v="Z002"/>
    <s v="1000"/>
    <d v="2023-03-31T00:00:00"/>
    <d v="2023-03-31T00:00:00"/>
    <s v="1010ADM06"/>
    <s v="ADMIN BUILDING"/>
    <s v="030/000"/>
    <s v=""/>
    <n v="7073612.46"/>
    <m/>
    <s v=""/>
    <n v="-1842"/>
    <m/>
    <s v=""/>
    <n v="7071770.46"/>
    <s v=""/>
    <s v=""/>
    <s v="INR"/>
    <s v=""/>
    <n v="0"/>
    <n v="0"/>
    <x v="0"/>
    <n v="0"/>
    <n v="-673808"/>
    <n v="6397962.46"/>
  </r>
  <r>
    <x v="1"/>
    <x v="1"/>
    <s v="Building (factory/_x000a_Others)"/>
    <s v="2000000093-2"/>
    <s v="2000000093"/>
    <s v=""/>
    <s v=""/>
    <s v="2"/>
    <s v="Z002"/>
    <s v="1000"/>
    <d v="2022-11-01T00:00:00"/>
    <d v="2024-03-31T00:00:00"/>
    <s v="1010ADM06"/>
    <s v="ADMIN BUILDING"/>
    <s v="030/000"/>
    <s v=""/>
    <n v="0"/>
    <m/>
    <s v=""/>
    <n v="0"/>
    <m/>
    <s v=""/>
    <n v="0"/>
    <s v=""/>
    <s v=""/>
    <s v="INR"/>
    <s v=""/>
    <n v="0"/>
    <n v="13141066.83"/>
    <x v="0"/>
    <n v="0"/>
    <n v="-3421"/>
    <n v="13137645.83"/>
  </r>
  <r>
    <x v="1"/>
    <x v="1"/>
    <s v="Building (factory/_x000a_Others)"/>
    <s v="2000000094-0"/>
    <s v="2000000094"/>
    <s v=""/>
    <s v=""/>
    <s v="0"/>
    <s v="Z002"/>
    <s v="1000"/>
    <d v="2023-10-01T00:00:00"/>
    <d v="2023-10-01T00:00:00"/>
    <s v="1010ADM04"/>
    <s v="Security Room"/>
    <s v="030/000"/>
    <s v="TS01"/>
    <n v="0"/>
    <m/>
    <s v=""/>
    <n v="0"/>
    <m/>
    <s v=""/>
    <n v="0"/>
    <s v=""/>
    <s v=""/>
    <s v="INR"/>
    <s v=""/>
    <n v="0"/>
    <n v="1037864.67"/>
    <x v="0"/>
    <n v="0"/>
    <n v="-49445"/>
    <n v="988419.67"/>
  </r>
  <r>
    <x v="1"/>
    <x v="1"/>
    <s v="Building (factory/_x000a_Others)"/>
    <s v="2000000095-0"/>
    <s v="2000000095"/>
    <s v=""/>
    <s v=""/>
    <s v="0"/>
    <s v="Z002"/>
    <s v="1000"/>
    <d v="2024-02-05T00:00:00"/>
    <d v="2024-02-05T00:00:00"/>
    <s v="1012DST07"/>
    <s v="New Sulphur Godown"/>
    <s v="030/000"/>
    <s v="TS01"/>
    <n v="0"/>
    <m/>
    <s v=""/>
    <n v="0"/>
    <m/>
    <s v=""/>
    <n v="0"/>
    <s v=""/>
    <s v=""/>
    <s v="INR"/>
    <s v=""/>
    <n v="0"/>
    <n v="5534849.4400000004"/>
    <x v="0"/>
    <n v="0"/>
    <n v="-80690"/>
    <n v="5454159.4400000004"/>
  </r>
  <r>
    <x v="1"/>
    <x v="1"/>
    <s v="Building (factory/_x000a_Others)"/>
    <s v="2000000096-0"/>
    <s v="2000000096"/>
    <s v=""/>
    <s v=""/>
    <s v="0"/>
    <s v="Z002"/>
    <s v="1000"/>
    <d v="2024-03-31T00:00:00"/>
    <d v="2024-03-31T00:00:00"/>
    <s v="1010CVL32"/>
    <s v="Token Room"/>
    <s v="030/000"/>
    <s v="TS01"/>
    <n v="0"/>
    <m/>
    <s v=""/>
    <n v="0"/>
    <m/>
    <s v=""/>
    <n v="0"/>
    <s v=""/>
    <s v=""/>
    <s v="INR"/>
    <s v=""/>
    <n v="0"/>
    <n v="2216893.37"/>
    <x v="0"/>
    <n v="0"/>
    <n v="-577"/>
    <n v="2216316.37"/>
  </r>
  <r>
    <x v="2"/>
    <x v="2"/>
    <s v="Plant and Equipment"/>
    <s v="3000000000-0"/>
    <s v="3000000000"/>
    <s v=""/>
    <s v=""/>
    <s v="0"/>
    <s v="Z002"/>
    <s v="1000"/>
    <d v="2008-09-30T00:00:00"/>
    <d v="2008-09-30T00:00:00"/>
    <s v="1011ENG16"/>
    <s v="Wet Scrubbing System"/>
    <s v="015/000"/>
    <s v=""/>
    <n v="162995"/>
    <m/>
    <s v=""/>
    <n v="-152945"/>
    <n v="1"/>
    <s v=""/>
    <n v="10050"/>
    <s v="EA"/>
    <s v=""/>
    <s v="INR"/>
    <s v=""/>
    <n v="0"/>
    <n v="0"/>
    <x v="0"/>
    <n v="0"/>
    <n v="-1824"/>
    <n v="8226"/>
  </r>
  <r>
    <x v="2"/>
    <x v="2"/>
    <s v="Plant and Equipment"/>
    <s v="3000000001-0"/>
    <s v="3000000001"/>
    <s v=""/>
    <s v=""/>
    <s v="0"/>
    <s v="Z002"/>
    <s v="1000"/>
    <d v="2008-11-30T00:00:00"/>
    <d v="2008-11-30T00:00:00"/>
    <s v="1010MFG43"/>
    <s v="Juice Clarifire"/>
    <s v="015/000"/>
    <s v=""/>
    <n v="1142135"/>
    <m/>
    <s v=""/>
    <n v="-1072635"/>
    <n v="1"/>
    <s v=""/>
    <n v="69500"/>
    <s v="EA"/>
    <s v=""/>
    <s v="INR"/>
    <s v=""/>
    <n v="0"/>
    <n v="0"/>
    <x v="0"/>
    <n v="0"/>
    <n v="-12393.25"/>
    <n v="57106.75"/>
  </r>
  <r>
    <x v="2"/>
    <x v="2"/>
    <s v="Plant and Equipment"/>
    <s v="3000000002-0"/>
    <s v="3000000002"/>
    <s v=""/>
    <s v=""/>
    <s v="0"/>
    <s v="Z002"/>
    <s v="1000"/>
    <d v="2008-11-30T00:00:00"/>
    <d v="2008-11-30T00:00:00"/>
    <s v="1010MFG52"/>
    <s v="Molasses Conditioner"/>
    <s v="015/000"/>
    <s v=""/>
    <n v="729617"/>
    <m/>
    <s v=""/>
    <n v="-685219"/>
    <n v="1"/>
    <s v=""/>
    <n v="44398"/>
    <s v="EA"/>
    <s v=""/>
    <s v="INR"/>
    <s v=""/>
    <n v="0"/>
    <n v="0"/>
    <x v="0"/>
    <n v="0"/>
    <n v="-7917.15"/>
    <n v="36480.85"/>
  </r>
  <r>
    <x v="2"/>
    <x v="2"/>
    <s v="Plant and Equipment"/>
    <s v="3000000003-0"/>
    <s v="3000000003"/>
    <s v=""/>
    <s v=""/>
    <s v="0"/>
    <s v="Z002"/>
    <s v="1000"/>
    <d v="2008-11-30T00:00:00"/>
    <d v="2008-11-30T00:00:00"/>
    <s v="1011ENG16"/>
    <s v="O.C. Filter"/>
    <s v="015/000"/>
    <s v=""/>
    <n v="744255"/>
    <m/>
    <s v=""/>
    <n v="-698966"/>
    <n v="1"/>
    <s v=""/>
    <n v="45289"/>
    <s v="EA"/>
    <s v=""/>
    <s v="INR"/>
    <s v=""/>
    <n v="0"/>
    <n v="0"/>
    <x v="0"/>
    <n v="0"/>
    <n v="-8076.25"/>
    <n v="37212.75"/>
  </r>
  <r>
    <x v="2"/>
    <x v="2"/>
    <s v="Plant and Equipment"/>
    <s v="3000000004-0"/>
    <s v="3000000004"/>
    <s v=""/>
    <s v=""/>
    <s v="0"/>
    <s v="Z002"/>
    <s v="1000"/>
    <d v="2008-11-30T00:00:00"/>
    <d v="2008-11-30T00:00:00"/>
    <s v="1010ENG08"/>
    <s v="Cane Unloader"/>
    <s v="015/000"/>
    <s v=""/>
    <n v="979120"/>
    <m/>
    <s v=""/>
    <n v="-919540"/>
    <n v="1"/>
    <s v=""/>
    <n v="59580"/>
    <s v="EA"/>
    <s v=""/>
    <s v="INR"/>
    <s v=""/>
    <n v="0"/>
    <n v="0"/>
    <x v="0"/>
    <n v="0"/>
    <n v="-10624"/>
    <n v="48956"/>
  </r>
  <r>
    <x v="2"/>
    <x v="2"/>
    <s v="Plant and Equipment"/>
    <s v="3000000005-0"/>
    <s v="3000000005"/>
    <s v=""/>
    <s v=""/>
    <s v="0"/>
    <s v="Z002"/>
    <s v="1000"/>
    <d v="2008-11-30T00:00:00"/>
    <d v="2008-11-30T00:00:00"/>
    <s v="1010ENG08"/>
    <s v="Cane Chopper"/>
    <s v="015/000"/>
    <s v=""/>
    <n v="425243"/>
    <m/>
    <s v=""/>
    <n v="-399367"/>
    <n v="1"/>
    <s v=""/>
    <n v="25876"/>
    <s v="EA"/>
    <s v=""/>
    <s v="INR"/>
    <s v=""/>
    <n v="0"/>
    <n v="0"/>
    <x v="0"/>
    <n v="0"/>
    <n v="-4613.8500000000004"/>
    <n v="21262.15"/>
  </r>
  <r>
    <x v="2"/>
    <x v="2"/>
    <s v="Plant and Equipment"/>
    <s v="3000000006-0"/>
    <s v="3000000006"/>
    <s v=""/>
    <s v=""/>
    <s v="0"/>
    <s v="Z002"/>
    <s v="1000"/>
    <d v="2008-11-30T00:00:00"/>
    <d v="2008-11-30T00:00:00"/>
    <s v="1011ELC28"/>
    <s v="Electric Control Panel"/>
    <s v="015/000"/>
    <s v=""/>
    <n v="123226"/>
    <m/>
    <s v=""/>
    <n v="-115728"/>
    <n v="1"/>
    <s v=""/>
    <n v="7498"/>
    <s v="EA"/>
    <s v=""/>
    <s v="INR"/>
    <s v=""/>
    <n v="0"/>
    <n v="0"/>
    <x v="0"/>
    <n v="0"/>
    <n v="-1336.7"/>
    <n v="6161.3"/>
  </r>
  <r>
    <x v="2"/>
    <x v="2"/>
    <s v="Plant and Equipment"/>
    <s v="3000000007-0"/>
    <s v="3000000007"/>
    <s v=""/>
    <s v=""/>
    <s v="0"/>
    <s v="Z002"/>
    <s v="1000"/>
    <d v="2008-12-03T00:00:00"/>
    <d v="2008-12-03T00:00:00"/>
    <s v="1010ITS78"/>
    <s v="Weighbridge Electronic 200 Kg 02 nos."/>
    <s v="015/000"/>
    <s v=""/>
    <n v="31897"/>
    <m/>
    <s v=""/>
    <n v="-29864"/>
    <n v="2"/>
    <s v=""/>
    <n v="2033"/>
    <s v="EA"/>
    <s v=""/>
    <s v="INR"/>
    <s v=""/>
    <n v="0"/>
    <n v="0"/>
    <x v="0"/>
    <n v="0"/>
    <n v="-369"/>
    <n v="1664"/>
  </r>
  <r>
    <x v="2"/>
    <x v="2"/>
    <s v="Plant and Equipment"/>
    <s v="3000000008-0"/>
    <s v="3000000008"/>
    <s v=""/>
    <s v=""/>
    <s v="0"/>
    <s v="Z002"/>
    <s v="1000"/>
    <d v="2008-12-12T00:00:00"/>
    <d v="2008-12-12T00:00:00"/>
    <s v="1010ITS78"/>
    <s v="Weighbridge For Trolly Cart 02 Nos."/>
    <s v="015/000"/>
    <s v=""/>
    <n v="309763"/>
    <m/>
    <s v=""/>
    <n v="-289951"/>
    <n v="2"/>
    <s v=""/>
    <n v="19812"/>
    <s v="EA"/>
    <s v=""/>
    <s v="INR"/>
    <s v=""/>
    <n v="0"/>
    <n v="0"/>
    <x v="0"/>
    <n v="0"/>
    <n v="-3595"/>
    <n v="16217"/>
  </r>
  <r>
    <x v="2"/>
    <x v="2"/>
    <s v="Plant and Equipment"/>
    <s v="3000000009-0"/>
    <s v="3000000009"/>
    <s v=""/>
    <s v=""/>
    <s v="0"/>
    <s v="Z002"/>
    <s v="1000"/>
    <d v="2008-12-21T00:00:00"/>
    <d v="2008-12-21T00:00:00"/>
    <s v="1010MFG45"/>
    <s v="Hand Stiching Machine 03 Nos."/>
    <s v="015/000"/>
    <s v=""/>
    <n v="16476"/>
    <m/>
    <s v=""/>
    <n v="-15420"/>
    <n v="3"/>
    <s v=""/>
    <n v="1056"/>
    <s v="EA"/>
    <s v=""/>
    <s v="INR"/>
    <s v=""/>
    <n v="0"/>
    <n v="0"/>
    <x v="0"/>
    <n v="0"/>
    <n v="-191"/>
    <n v="865"/>
  </r>
  <r>
    <x v="2"/>
    <x v="2"/>
    <s v="Plant and Equipment"/>
    <s v="3000000010-0"/>
    <s v="3000000010"/>
    <s v=""/>
    <s v=""/>
    <s v="0"/>
    <s v="Z002"/>
    <s v="1000"/>
    <d v="2008-12-22T00:00:00"/>
    <d v="2008-12-22T00:00:00"/>
    <s v="1010ITS78"/>
    <s v="Weighridge 5 Ton 02 Nos."/>
    <s v="015/000"/>
    <s v=""/>
    <n v="309763"/>
    <m/>
    <s v=""/>
    <n v="-289901"/>
    <n v="2"/>
    <s v=""/>
    <n v="19862"/>
    <s v="EA"/>
    <s v=""/>
    <s v="INR"/>
    <s v=""/>
    <n v="0"/>
    <n v="0"/>
    <x v="0"/>
    <n v="0"/>
    <n v="-3605"/>
    <n v="16257"/>
  </r>
  <r>
    <x v="2"/>
    <x v="2"/>
    <s v="Plant and Equipment"/>
    <s v="3000000011-0"/>
    <s v="3000000011"/>
    <s v=""/>
    <s v=""/>
    <s v="0"/>
    <s v="Z002"/>
    <s v="1000"/>
    <d v="2008-12-25T00:00:00"/>
    <d v="2008-12-25T00:00:00"/>
    <s v="1010ITS78"/>
    <s v="Electronic Weighbridge 200 Kg 02 Nos."/>
    <s v="015/000"/>
    <s v=""/>
    <n v="28177"/>
    <m/>
    <s v=""/>
    <n v="-26369"/>
    <n v="2"/>
    <s v=""/>
    <n v="1808"/>
    <s v="EA"/>
    <s v=""/>
    <s v="INR"/>
    <s v=""/>
    <n v="0"/>
    <n v="0"/>
    <x v="0"/>
    <n v="0"/>
    <n v="-328"/>
    <n v="1480"/>
  </r>
  <r>
    <x v="2"/>
    <x v="2"/>
    <s v="Plant and Equipment"/>
    <s v="3000000012-0"/>
    <s v="3000000012"/>
    <s v=""/>
    <s v=""/>
    <s v="0"/>
    <s v="Z002"/>
    <s v="1000"/>
    <d v="2008-12-26T00:00:00"/>
    <d v="2008-12-26T00:00:00"/>
    <s v="1010MFG45"/>
    <s v="Hand Stiching Machine 01 No."/>
    <s v="015/000"/>
    <s v=""/>
    <n v="7114"/>
    <m/>
    <s v=""/>
    <n v="-6657"/>
    <n v="1"/>
    <s v=""/>
    <n v="457"/>
    <s v="EA"/>
    <s v=""/>
    <s v="INR"/>
    <s v=""/>
    <n v="0"/>
    <n v="0"/>
    <x v="0"/>
    <n v="0"/>
    <n v="-83"/>
    <n v="374"/>
  </r>
  <r>
    <x v="2"/>
    <x v="2"/>
    <s v="Plant and Equipment"/>
    <s v="3000000013-0"/>
    <s v="3000000013"/>
    <s v=""/>
    <s v=""/>
    <s v="0"/>
    <s v="Z002"/>
    <s v="1000"/>
    <d v="2009-01-01T00:00:00"/>
    <d v="2009-01-01T00:00:00"/>
    <s v="1010ITS78"/>
    <s v="Digital Weigh Bridge 01 No."/>
    <s v="015/000"/>
    <s v=""/>
    <n v="4650"/>
    <m/>
    <s v=""/>
    <n v="-4349"/>
    <n v="1"/>
    <s v=""/>
    <n v="301"/>
    <s v="EA"/>
    <s v=""/>
    <s v="INR"/>
    <s v=""/>
    <n v="0"/>
    <n v="0"/>
    <x v="0"/>
    <n v="0"/>
    <n v="-55"/>
    <n v="246"/>
  </r>
  <r>
    <x v="2"/>
    <x v="2"/>
    <s v="Plant and Equipment"/>
    <s v="3000000014-0"/>
    <s v="3000000014"/>
    <s v=""/>
    <s v=""/>
    <s v="0"/>
    <s v="Z002"/>
    <s v="1000"/>
    <d v="2009-07-01T00:00:00"/>
    <d v="2009-07-01T00:00:00"/>
    <s v="1010ITS78"/>
    <s v="Weigh Bridge 80 Ton"/>
    <s v="015/000"/>
    <s v=""/>
    <n v="916663"/>
    <m/>
    <s v=""/>
    <n v="-851256"/>
    <n v="1"/>
    <s v=""/>
    <n v="65407"/>
    <s v="EA"/>
    <s v=""/>
    <s v="INR"/>
    <s v=""/>
    <n v="0"/>
    <n v="0"/>
    <x v="0"/>
    <n v="0"/>
    <n v="-11870"/>
    <n v="53537"/>
  </r>
  <r>
    <x v="2"/>
    <x v="2"/>
    <s v="Plant and Equipment"/>
    <s v="3000000015-0"/>
    <s v="3000000015"/>
    <s v=""/>
    <s v=""/>
    <s v="0"/>
    <s v="Z002"/>
    <s v="1000"/>
    <d v="2009-10-01T00:00:00"/>
    <d v="2009-10-01T00:00:00"/>
    <s v="1011ELC37"/>
    <s v="D.G Set 500 KVA"/>
    <s v="015/000"/>
    <s v=""/>
    <n v="2303695"/>
    <m/>
    <s v=""/>
    <n v="-2131187"/>
    <n v="1"/>
    <s v=""/>
    <n v="172508"/>
    <s v="EA"/>
    <s v=""/>
    <s v="INR"/>
    <s v=""/>
    <n v="0"/>
    <n v="0"/>
    <x v="0"/>
    <n v="0"/>
    <n v="-31307"/>
    <n v="141201"/>
  </r>
  <r>
    <x v="2"/>
    <x v="2"/>
    <s v="Plant and Equipment"/>
    <s v="3000000016-0"/>
    <s v="3000000016"/>
    <s v=""/>
    <s v=""/>
    <s v="0"/>
    <s v="Z002"/>
    <s v="1000"/>
    <d v="2009-10-01T00:00:00"/>
    <d v="2009-10-01T00:00:00"/>
    <s v="1010MFG45"/>
    <s v="Sugar Bag Printing Machine 01 No."/>
    <s v="015/000"/>
    <s v=""/>
    <n v="87076"/>
    <m/>
    <s v=""/>
    <n v="-80555"/>
    <n v="1"/>
    <s v=""/>
    <n v="6521"/>
    <s v="EA"/>
    <s v=""/>
    <s v="INR"/>
    <s v=""/>
    <n v="0"/>
    <n v="0"/>
    <x v="0"/>
    <n v="0"/>
    <n v="-1183"/>
    <n v="5338"/>
  </r>
  <r>
    <x v="2"/>
    <x v="2"/>
    <s v="Plant and Equipment"/>
    <s v="3000000017-0"/>
    <s v="3000000017"/>
    <s v=""/>
    <s v=""/>
    <s v="0"/>
    <s v="Z002"/>
    <s v="1000"/>
    <d v="2009-10-01T00:00:00"/>
    <d v="2009-10-01T00:00:00"/>
    <s v="1010ITS78"/>
    <s v="Weighing Machine Mechnical 10 Ton 05 Nos."/>
    <s v="015/000"/>
    <s v=""/>
    <n v="641298"/>
    <m/>
    <s v=""/>
    <n v="-593276"/>
    <n v="5"/>
    <s v=""/>
    <n v="48022"/>
    <s v="EA"/>
    <s v=""/>
    <s v="INR"/>
    <s v=""/>
    <n v="0"/>
    <n v="0"/>
    <x v="0"/>
    <n v="0"/>
    <n v="-8715"/>
    <n v="39307"/>
  </r>
  <r>
    <x v="2"/>
    <x v="2"/>
    <s v="Plant and Equipment"/>
    <s v="3000000018-0"/>
    <s v="3000000018"/>
    <s v=""/>
    <s v=""/>
    <s v="0"/>
    <s v="Z002"/>
    <s v="1000"/>
    <d v="2009-10-01T00:00:00"/>
    <d v="2009-10-01T00:00:00"/>
    <s v="1010ITS78"/>
    <s v="Mechenical Weighbridge 10 MT Jyoti Make 04 Nos."/>
    <s v="015/000"/>
    <s v=""/>
    <n v="513040"/>
    <m/>
    <s v=""/>
    <n v="-474622"/>
    <n v="4"/>
    <s v=""/>
    <n v="38418"/>
    <s v="EA"/>
    <s v=""/>
    <s v="INR"/>
    <s v=""/>
    <n v="0"/>
    <n v="0"/>
    <x v="0"/>
    <n v="0"/>
    <n v="-6972"/>
    <n v="31446"/>
  </r>
  <r>
    <x v="2"/>
    <x v="2"/>
    <s v="Plant and Equipment"/>
    <s v="3000000019-0"/>
    <s v="3000000019"/>
    <s v=""/>
    <s v=""/>
    <s v="0"/>
    <s v="Z002"/>
    <s v="1000"/>
    <d v="2009-10-01T00:00:00"/>
    <d v="2009-10-01T00:00:00"/>
    <s v="1010ITS78"/>
    <s v="Weighbridge 10 MT Plateform Size (14'x8') 06 Nos."/>
    <s v="015/000"/>
    <s v=""/>
    <n v="769558"/>
    <m/>
    <s v=""/>
    <n v="-711931"/>
    <n v="6"/>
    <s v=""/>
    <n v="57627"/>
    <s v="EA"/>
    <s v=""/>
    <s v="INR"/>
    <s v=""/>
    <n v="0"/>
    <n v="0"/>
    <x v="0"/>
    <n v="0"/>
    <n v="-10458"/>
    <n v="47169"/>
  </r>
  <r>
    <x v="2"/>
    <x v="2"/>
    <s v="Plant and Equipment"/>
    <s v="3000000020-0"/>
    <s v="3000000020"/>
    <s v=""/>
    <s v=""/>
    <s v="0"/>
    <s v="Z002"/>
    <s v="1000"/>
    <d v="2009-12-01T00:00:00"/>
    <d v="2009-12-01T00:00:00"/>
    <s v="1010MFG48"/>
    <s v="Centrifugal Machine 1503"/>
    <s v="015/000"/>
    <s v=""/>
    <n v="9744701"/>
    <m/>
    <s v=""/>
    <n v="-9020714"/>
    <n v="1"/>
    <s v=""/>
    <n v="723987"/>
    <s v="EA"/>
    <s v=""/>
    <s v="INR"/>
    <s v=""/>
    <n v="0"/>
    <n v="0"/>
    <x v="0"/>
    <n v="0"/>
    <n v="-131392"/>
    <n v="592595"/>
  </r>
  <r>
    <x v="2"/>
    <x v="2"/>
    <s v="Plant and Equipment"/>
    <s v="3000000021-0"/>
    <s v="3000000021"/>
    <s v=""/>
    <s v=""/>
    <s v="0"/>
    <s v="Z002"/>
    <s v="1000"/>
    <d v="2009-12-01T00:00:00"/>
    <d v="2009-12-01T00:00:00"/>
    <s v="1010MFG48"/>
    <s v="Centrifugal Machine 1750"/>
    <s v="015/000"/>
    <s v=""/>
    <n v="12970148"/>
    <m/>
    <s v=""/>
    <n v="-12006526"/>
    <n v="1"/>
    <s v=""/>
    <n v="963622"/>
    <s v="EA"/>
    <s v=""/>
    <s v="INR"/>
    <s v=""/>
    <n v="0"/>
    <n v="0"/>
    <x v="0"/>
    <n v="0"/>
    <n v="-174882"/>
    <n v="788740"/>
  </r>
  <r>
    <x v="2"/>
    <x v="2"/>
    <s v="Plant and Equipment"/>
    <s v="3000000022-0"/>
    <s v="3000000022"/>
    <s v=""/>
    <s v=""/>
    <s v="0"/>
    <s v="Z002"/>
    <s v="1000"/>
    <d v="2009-12-01T00:00:00"/>
    <d v="2009-12-01T00:00:00"/>
    <s v="1010MFG47"/>
    <s v="Pan 80 Ton"/>
    <s v="015/000"/>
    <s v=""/>
    <n v="6564675"/>
    <m/>
    <s v=""/>
    <n v="-6076949"/>
    <n v="1"/>
    <s v=""/>
    <n v="487726"/>
    <s v="EA"/>
    <s v=""/>
    <s v="INR"/>
    <s v=""/>
    <n v="0"/>
    <n v="0"/>
    <x v="0"/>
    <n v="0"/>
    <n v="-88515"/>
    <n v="399211"/>
  </r>
  <r>
    <x v="2"/>
    <x v="2"/>
    <s v="Plant and Equipment"/>
    <s v="3000000023-0"/>
    <s v="3000000023"/>
    <s v=""/>
    <s v=""/>
    <s v="0"/>
    <s v="Z002"/>
    <s v="1000"/>
    <d v="2009-12-01T00:00:00"/>
    <d v="2009-12-01T00:00:00"/>
    <s v="1010ENG08"/>
    <s v="Cane Unloader"/>
    <s v="015/000"/>
    <s v=""/>
    <n v="2893791"/>
    <m/>
    <s v=""/>
    <n v="-2678796"/>
    <n v="1"/>
    <s v=""/>
    <n v="214995"/>
    <s v="EA"/>
    <s v=""/>
    <s v="INR"/>
    <s v=""/>
    <n v="0"/>
    <n v="0"/>
    <x v="0"/>
    <n v="0"/>
    <n v="-39018"/>
    <n v="175977"/>
  </r>
  <r>
    <x v="2"/>
    <x v="2"/>
    <s v="Plant and Equipment"/>
    <s v="3000000024-0"/>
    <s v="3000000024"/>
    <s v=""/>
    <s v=""/>
    <s v="0"/>
    <s v="Z002"/>
    <s v="1000"/>
    <d v="2009-12-01T00:00:00"/>
    <d v="2009-12-01T00:00:00"/>
    <s v="1010ENG08"/>
    <s v="Cane Chopper"/>
    <s v="015/000"/>
    <s v=""/>
    <n v="506188.5"/>
    <m/>
    <s v=""/>
    <n v="-468580.5"/>
    <n v="1"/>
    <s v=""/>
    <n v="37608"/>
    <s v="EA"/>
    <s v=""/>
    <s v="INR"/>
    <s v=""/>
    <n v="0"/>
    <n v="0"/>
    <x v="0"/>
    <n v="0"/>
    <n v="-6825"/>
    <n v="30783"/>
  </r>
  <r>
    <x v="2"/>
    <x v="2"/>
    <s v="Plant and Equipment"/>
    <s v="3000000025-0"/>
    <s v="3000000025"/>
    <s v=""/>
    <s v=""/>
    <s v="0"/>
    <s v="Z002"/>
    <s v="1000"/>
    <d v="2009-12-01T00:00:00"/>
    <d v="2009-12-01T00:00:00"/>
    <s v="1010ENG08"/>
    <s v="Cane Leveller"/>
    <s v="015/000"/>
    <s v=""/>
    <n v="506514.5"/>
    <m/>
    <s v=""/>
    <n v="-468882.5"/>
    <n v="1"/>
    <s v=""/>
    <n v="37632"/>
    <s v="EA"/>
    <s v=""/>
    <s v="INR"/>
    <s v=""/>
    <n v="0"/>
    <n v="0"/>
    <x v="0"/>
    <n v="0"/>
    <n v="-6830"/>
    <n v="30802"/>
  </r>
  <r>
    <x v="2"/>
    <x v="2"/>
    <s v="Plant and Equipment"/>
    <s v="3000000026-0"/>
    <s v="3000000026"/>
    <s v=""/>
    <s v=""/>
    <s v="0"/>
    <s v="Z002"/>
    <s v="1000"/>
    <d v="2009-12-01T00:00:00"/>
    <d v="2009-12-01T00:00:00"/>
    <s v="1011ENG19"/>
    <s v="Semikestner"/>
    <s v="015/000"/>
    <s v=""/>
    <n v="8062268"/>
    <m/>
    <s v=""/>
    <n v="-7463279"/>
    <n v="1"/>
    <s v=""/>
    <n v="598989"/>
    <s v="EA"/>
    <s v=""/>
    <s v="INR"/>
    <s v=""/>
    <n v="0"/>
    <n v="0"/>
    <x v="0"/>
    <n v="0"/>
    <n v="-108707"/>
    <n v="490282"/>
  </r>
  <r>
    <x v="2"/>
    <x v="2"/>
    <s v="Plant and Equipment"/>
    <s v="3000000027-0"/>
    <s v="3000000027"/>
    <s v=""/>
    <s v=""/>
    <s v="0"/>
    <s v="Z002"/>
    <s v="1000"/>
    <d v="2009-12-01T00:00:00"/>
    <d v="2009-12-01T00:00:00"/>
    <s v="1010MFG47"/>
    <s v="Air Cooled Crystallizer"/>
    <s v="015/000"/>
    <s v=""/>
    <n v="2394585"/>
    <m/>
    <s v=""/>
    <n v="-2216678"/>
    <n v="1"/>
    <s v=""/>
    <n v="177907"/>
    <s v="EA"/>
    <s v=""/>
    <s v="INR"/>
    <s v=""/>
    <n v="0"/>
    <n v="0"/>
    <x v="0"/>
    <n v="0"/>
    <n v="-32287"/>
    <n v="145620"/>
  </r>
  <r>
    <x v="2"/>
    <x v="2"/>
    <s v="Plant and Equipment"/>
    <s v="3000000028-0"/>
    <s v="3000000028"/>
    <s v=""/>
    <s v=""/>
    <s v="0"/>
    <s v="Z002"/>
    <s v="1000"/>
    <d v="2009-12-01T00:00:00"/>
    <d v="2009-12-01T00:00:00"/>
    <s v="1010MFG47"/>
    <s v="Vacuum Crystallizer"/>
    <s v="015/000"/>
    <s v=""/>
    <n v="2299779"/>
    <m/>
    <s v=""/>
    <n v="-2128916"/>
    <n v="1"/>
    <s v=""/>
    <n v="170863"/>
    <s v="EA"/>
    <s v=""/>
    <s v="INR"/>
    <s v=""/>
    <n v="0"/>
    <n v="0"/>
    <x v="0"/>
    <n v="0"/>
    <n v="-31009"/>
    <n v="139854"/>
  </r>
  <r>
    <x v="2"/>
    <x v="2"/>
    <s v="Plant and Equipment"/>
    <s v="3000000029-0"/>
    <s v="3000000029"/>
    <s v=""/>
    <s v=""/>
    <s v="0"/>
    <s v="Z002"/>
    <s v="1000"/>
    <d v="2009-12-01T00:00:00"/>
    <d v="2009-12-01T00:00:00"/>
    <s v="1010ENG08"/>
    <s v="EOT Crane"/>
    <s v="015/000"/>
    <s v=""/>
    <n v="331112.53000000003"/>
    <m/>
    <s v=""/>
    <n v="-306512.53000000003"/>
    <n v="1"/>
    <s v=""/>
    <n v="24600"/>
    <s v="EA"/>
    <s v=""/>
    <s v="INR"/>
    <s v=""/>
    <n v="0"/>
    <n v="0"/>
    <x v="0"/>
    <n v="0"/>
    <n v="-4465"/>
    <n v="20135"/>
  </r>
  <r>
    <x v="2"/>
    <x v="2"/>
    <s v="Plant and Equipment"/>
    <s v="3000000030-0"/>
    <s v="3000000030"/>
    <s v=""/>
    <s v=""/>
    <s v="0"/>
    <s v="Z002"/>
    <s v="1000"/>
    <d v="2009-12-01T00:00:00"/>
    <d v="2009-12-01T00:00:00"/>
    <s v="1010MFG47"/>
    <s v="Twin Vertical Crystallizer 300 Ton"/>
    <s v="015/000"/>
    <s v=""/>
    <n v="6166461.5"/>
    <m/>
    <s v=""/>
    <n v="-5708321.5"/>
    <n v="1"/>
    <s v=""/>
    <n v="458140"/>
    <s v="EA"/>
    <s v=""/>
    <s v="INR"/>
    <s v=""/>
    <n v="0"/>
    <n v="0"/>
    <x v="0"/>
    <n v="0"/>
    <n v="-83145"/>
    <n v="374995"/>
  </r>
  <r>
    <x v="2"/>
    <x v="2"/>
    <s v="Plant and Equipment"/>
    <s v="3000000031-0"/>
    <s v="3000000031"/>
    <s v=""/>
    <s v=""/>
    <s v="0"/>
    <s v="Z002"/>
    <s v="1000"/>
    <d v="2009-12-01T00:00:00"/>
    <d v="2009-12-01T00:00:00"/>
    <s v="1010MFG61"/>
    <s v="Sulphur Furnace"/>
    <s v="015/000"/>
    <s v=""/>
    <n v="1501978"/>
    <m/>
    <s v=""/>
    <n v="-1390388"/>
    <n v="1"/>
    <s v=""/>
    <n v="111590"/>
    <s v="EA"/>
    <s v=""/>
    <s v="INR"/>
    <s v=""/>
    <n v="0"/>
    <n v="0"/>
    <x v="0"/>
    <n v="0"/>
    <n v="-20252"/>
    <n v="91338"/>
  </r>
  <r>
    <x v="2"/>
    <x v="2"/>
    <s v="Plant and Equipment"/>
    <s v="3000000032-0"/>
    <s v="3000000032"/>
    <s v=""/>
    <s v=""/>
    <s v="0"/>
    <s v="Z002"/>
    <s v="1000"/>
    <d v="2009-12-01T00:00:00"/>
    <d v="2009-12-01T00:00:00"/>
    <s v="1010MFG49"/>
    <s v="Sugar Hopper"/>
    <s v="015/000"/>
    <s v=""/>
    <n v="987529"/>
    <m/>
    <s v=""/>
    <n v="-914161"/>
    <n v="1"/>
    <s v=""/>
    <n v="73368"/>
    <s v="EA"/>
    <s v=""/>
    <s v="INR"/>
    <s v=""/>
    <n v="0"/>
    <n v="0"/>
    <x v="0"/>
    <n v="0"/>
    <n v="-13315"/>
    <n v="60053"/>
  </r>
  <r>
    <x v="2"/>
    <x v="2"/>
    <s v="Plant and Equipment"/>
    <s v="3000000033-0"/>
    <s v="3000000033"/>
    <s v=""/>
    <s v=""/>
    <s v="0"/>
    <s v="Z002"/>
    <s v="1000"/>
    <d v="2009-12-01T00:00:00"/>
    <d v="2009-12-01T00:00:00"/>
    <s v="1010ENG08"/>
    <s v="Chain Electric Hoist"/>
    <s v="015/000"/>
    <s v=""/>
    <n v="97987"/>
    <m/>
    <s v=""/>
    <n v="-90706"/>
    <n v="1"/>
    <s v=""/>
    <n v="7281"/>
    <s v="EA"/>
    <s v=""/>
    <s v="INR"/>
    <s v=""/>
    <n v="0"/>
    <n v="0"/>
    <x v="0"/>
    <n v="0"/>
    <n v="-1321"/>
    <n v="5960"/>
  </r>
  <r>
    <x v="2"/>
    <x v="2"/>
    <s v="Plant and Equipment"/>
    <s v="3000000034-0"/>
    <s v="3000000034"/>
    <s v=""/>
    <s v=""/>
    <s v="0"/>
    <s v="Z002"/>
    <s v="1000"/>
    <d v="2009-12-01T00:00:00"/>
    <d v="2009-12-01T00:00:00"/>
    <s v="1010MFG48"/>
    <s v="Modification of Old Centrifugal Machine"/>
    <s v="015/000"/>
    <s v=""/>
    <n v="1999823"/>
    <m/>
    <s v=""/>
    <n v="-1851245"/>
    <n v="1"/>
    <s v=""/>
    <n v="148578"/>
    <s v="EA"/>
    <s v=""/>
    <s v="INR"/>
    <s v=""/>
    <n v="0"/>
    <n v="0"/>
    <x v="0"/>
    <n v="0"/>
    <n v="-26965"/>
    <n v="121613"/>
  </r>
  <r>
    <x v="2"/>
    <x v="2"/>
    <s v="Plant and Equipment"/>
    <s v="3000000035-0"/>
    <s v="3000000035"/>
    <s v=""/>
    <s v=""/>
    <s v="0"/>
    <s v="Z002"/>
    <s v="1000"/>
    <d v="2009-12-01T00:00:00"/>
    <d v="2009-12-01T00:00:00"/>
    <s v="1011ENG19"/>
    <s v="Evoperator Modification"/>
    <s v="015/000"/>
    <s v=""/>
    <n v="3380666"/>
    <m/>
    <s v=""/>
    <n v="-3129498"/>
    <n v="1"/>
    <s v=""/>
    <n v="251168"/>
    <s v="EA"/>
    <s v=""/>
    <s v="INR"/>
    <s v=""/>
    <n v="0"/>
    <n v="0"/>
    <x v="0"/>
    <n v="0"/>
    <n v="-45583"/>
    <n v="205585"/>
  </r>
  <r>
    <x v="2"/>
    <x v="2"/>
    <s v="Plant and Equipment"/>
    <s v="3000000036-0"/>
    <s v="3000000036"/>
    <s v=""/>
    <s v=""/>
    <s v="0"/>
    <s v="Z002"/>
    <s v="1000"/>
    <d v="2009-12-01T00:00:00"/>
    <d v="2009-12-01T00:00:00"/>
    <s v="1010MFG49"/>
    <s v="Sugar Grader"/>
    <s v="015/000"/>
    <s v=""/>
    <n v="1932983"/>
    <m/>
    <s v=""/>
    <n v="-1789372"/>
    <n v="1"/>
    <s v=""/>
    <n v="143611"/>
    <s v="EA"/>
    <s v=""/>
    <s v="INR"/>
    <s v=""/>
    <n v="0"/>
    <n v="0"/>
    <x v="0"/>
    <n v="0"/>
    <n v="-26063"/>
    <n v="117548"/>
  </r>
  <r>
    <x v="2"/>
    <x v="2"/>
    <s v="Plant and Equipment"/>
    <s v="3000000037-0"/>
    <s v="3000000037"/>
    <s v=""/>
    <s v=""/>
    <s v="0"/>
    <s v="Z002"/>
    <s v="1000"/>
    <d v="2009-12-01T00:00:00"/>
    <d v="2009-12-01T00:00:00"/>
    <s v="1010MFG46"/>
    <s v="Modification Juice Sulphiter"/>
    <s v="015/000"/>
    <s v=""/>
    <n v="988858"/>
    <m/>
    <s v=""/>
    <n v="-915390"/>
    <n v="1"/>
    <s v=""/>
    <n v="73468"/>
    <s v="EA"/>
    <s v=""/>
    <s v="INR"/>
    <s v=""/>
    <n v="0"/>
    <n v="0"/>
    <x v="0"/>
    <n v="0"/>
    <n v="-13333"/>
    <n v="60135"/>
  </r>
  <r>
    <x v="2"/>
    <x v="2"/>
    <s v="Plant and Equipment"/>
    <s v="3000000038-0"/>
    <s v="3000000038"/>
    <s v=""/>
    <s v=""/>
    <s v="0"/>
    <s v="Z002"/>
    <s v="1000"/>
    <d v="2009-12-01T00:00:00"/>
    <d v="2009-12-01T00:00:00"/>
    <s v="1010MFG43"/>
    <s v="Raw Juice Receiving Tank"/>
    <s v="015/000"/>
    <s v=""/>
    <n v="756701"/>
    <m/>
    <s v=""/>
    <n v="-700482"/>
    <n v="1"/>
    <s v=""/>
    <n v="56219"/>
    <s v="EA"/>
    <s v=""/>
    <s v="INR"/>
    <s v=""/>
    <n v="0"/>
    <n v="0"/>
    <x v="0"/>
    <n v="0"/>
    <n v="-10203"/>
    <n v="46016"/>
  </r>
  <r>
    <x v="2"/>
    <x v="2"/>
    <s v="Plant and Equipment"/>
    <s v="3000000039-0"/>
    <s v="3000000039"/>
    <s v=""/>
    <s v=""/>
    <s v="0"/>
    <s v="Z002"/>
    <s v="1000"/>
    <d v="2009-12-01T00:00:00"/>
    <d v="2009-12-01T00:00:00"/>
    <s v="1010MFG44"/>
    <s v="Sugar Melter"/>
    <s v="015/000"/>
    <s v=""/>
    <n v="638713"/>
    <m/>
    <s v=""/>
    <n v="-591260"/>
    <n v="1"/>
    <s v=""/>
    <n v="47453"/>
    <s v="EA"/>
    <s v=""/>
    <s v="INR"/>
    <s v=""/>
    <n v="0"/>
    <n v="0"/>
    <x v="0"/>
    <n v="0"/>
    <n v="-8612"/>
    <n v="38841"/>
  </r>
  <r>
    <x v="2"/>
    <x v="2"/>
    <s v="Plant and Equipment"/>
    <s v="3000000040-0"/>
    <s v="3000000040"/>
    <s v=""/>
    <s v=""/>
    <s v="0"/>
    <s v="Z002"/>
    <s v="1000"/>
    <d v="2009-12-01T00:00:00"/>
    <d v="2009-12-01T00:00:00"/>
    <s v="1010MFG44"/>
    <s v="Cigar"/>
    <s v="015/000"/>
    <s v=""/>
    <n v="1371536"/>
    <m/>
    <s v=""/>
    <n v="-1269637"/>
    <n v="1"/>
    <s v=""/>
    <n v="101899"/>
    <s v="EA"/>
    <s v=""/>
    <s v="INR"/>
    <s v=""/>
    <n v="0"/>
    <n v="0"/>
    <x v="0"/>
    <n v="0"/>
    <n v="-18493"/>
    <n v="83406"/>
  </r>
  <r>
    <x v="2"/>
    <x v="2"/>
    <s v="Plant and Equipment"/>
    <s v="3000000041-0"/>
    <s v="3000000041"/>
    <s v=""/>
    <s v=""/>
    <s v="0"/>
    <s v="Z002"/>
    <s v="1000"/>
    <d v="2009-12-01T00:00:00"/>
    <d v="2009-12-01T00:00:00"/>
    <s v="1010ENG25"/>
    <s v="Vibro Screen"/>
    <s v="015/000"/>
    <s v=""/>
    <n v="670690"/>
    <m/>
    <s v=""/>
    <n v="-620861"/>
    <n v="1"/>
    <s v=""/>
    <n v="49829"/>
    <s v="EA"/>
    <s v=""/>
    <s v="INR"/>
    <s v=""/>
    <n v="0"/>
    <n v="0"/>
    <x v="0"/>
    <n v="0"/>
    <n v="-9043"/>
    <n v="40786"/>
  </r>
  <r>
    <x v="2"/>
    <x v="2"/>
    <s v="Plant and Equipment"/>
    <s v="3000000042-0"/>
    <s v="3000000042"/>
    <s v=""/>
    <s v=""/>
    <s v="0"/>
    <s v="Z002"/>
    <s v="1000"/>
    <d v="2009-12-01T00:00:00"/>
    <d v="2009-12-01T00:00:00"/>
    <s v="1010MFG46"/>
    <s v="Milk of Lime Station Modification"/>
    <s v="015/000"/>
    <s v=""/>
    <n v="337255"/>
    <m/>
    <s v=""/>
    <n v="-312198"/>
    <n v="0"/>
    <s v=""/>
    <n v="25057"/>
    <s v="EA"/>
    <s v=""/>
    <s v="INR"/>
    <s v=""/>
    <n v="0"/>
    <n v="0"/>
    <x v="0"/>
    <n v="0"/>
    <n v="-4547"/>
    <n v="20510"/>
  </r>
  <r>
    <x v="2"/>
    <x v="2"/>
    <s v="Plant and Equipment"/>
    <s v="3000000043-0"/>
    <s v="3000000043"/>
    <s v=""/>
    <s v=""/>
    <s v="0"/>
    <s v="Z002"/>
    <s v="1000"/>
    <d v="2009-12-01T00:00:00"/>
    <d v="2009-12-01T00:00:00"/>
    <s v="1010MFG47"/>
    <s v="Old Pan Modification"/>
    <s v="015/000"/>
    <s v=""/>
    <n v="4554898.58"/>
    <m/>
    <s v=""/>
    <n v="-4216489.58"/>
    <n v="1"/>
    <s v=""/>
    <n v="338409"/>
    <s v="EA"/>
    <s v=""/>
    <s v="INR"/>
    <s v=""/>
    <n v="0"/>
    <n v="0"/>
    <x v="0"/>
    <n v="0"/>
    <n v="-61416"/>
    <n v="276993"/>
  </r>
  <r>
    <x v="2"/>
    <x v="2"/>
    <s v="Plant and Equipment"/>
    <s v="3000000044-0"/>
    <s v="3000000044"/>
    <s v=""/>
    <s v=""/>
    <s v="0"/>
    <s v="Z002"/>
    <s v="1000"/>
    <d v="2009-12-01T00:00:00"/>
    <d v="2009-12-01T00:00:00"/>
    <s v="1010ENG13"/>
    <s v="Old Juice Heater Modification"/>
    <s v="015/000"/>
    <s v=""/>
    <n v="1003490"/>
    <m/>
    <s v=""/>
    <n v="-928935"/>
    <n v="1"/>
    <s v=""/>
    <n v="74555"/>
    <s v="EA"/>
    <s v=""/>
    <s v="INR"/>
    <s v=""/>
    <n v="0"/>
    <n v="0"/>
    <x v="0"/>
    <n v="0"/>
    <n v="-13531"/>
    <n v="61024"/>
  </r>
  <r>
    <x v="2"/>
    <x v="2"/>
    <s v="Plant and Equipment"/>
    <s v="3000000045-0"/>
    <s v="3000000045"/>
    <s v=""/>
    <s v=""/>
    <s v="0"/>
    <s v="Z002"/>
    <s v="1000"/>
    <d v="2009-12-01T00:00:00"/>
    <d v="2009-12-01T00:00:00"/>
    <s v="1010MFG44"/>
    <s v="Insulation Work"/>
    <s v="015/000"/>
    <s v=""/>
    <n v="2230444"/>
    <m/>
    <s v=""/>
    <n v="-2064732"/>
    <n v="1"/>
    <s v=""/>
    <n v="165712"/>
    <s v="EA"/>
    <s v=""/>
    <s v="INR"/>
    <s v=""/>
    <n v="0"/>
    <n v="0"/>
    <x v="0"/>
    <n v="0"/>
    <n v="-30074"/>
    <n v="135638"/>
  </r>
  <r>
    <x v="2"/>
    <x v="2"/>
    <s v="Plant and Equipment"/>
    <s v="3000000046-0"/>
    <s v="3000000046"/>
    <s v=""/>
    <s v=""/>
    <s v="0"/>
    <s v="Z002"/>
    <s v="1000"/>
    <d v="2009-12-01T00:00:00"/>
    <d v="2009-12-01T00:00:00"/>
    <s v="1010ENG13"/>
    <s v="Vapour Line Juice Heater"/>
    <s v="015/000"/>
    <s v=""/>
    <n v="634084"/>
    <m/>
    <s v=""/>
    <n v="-586975"/>
    <n v="1"/>
    <s v=""/>
    <n v="47109"/>
    <s v="EA"/>
    <s v=""/>
    <s v="INR"/>
    <s v=""/>
    <n v="0"/>
    <n v="0"/>
    <x v="0"/>
    <n v="0"/>
    <n v="-8550"/>
    <n v="38559"/>
  </r>
  <r>
    <x v="2"/>
    <x v="2"/>
    <s v="Plant and Equipment"/>
    <s v="3000000047-0"/>
    <s v="3000000047"/>
    <s v=""/>
    <s v=""/>
    <s v="0"/>
    <s v="Z002"/>
    <s v="1000"/>
    <d v="2009-12-01T00:00:00"/>
    <d v="2009-12-01T00:00:00"/>
    <s v="1010MFG55"/>
    <s v="E.T.P  Modification"/>
    <s v="015/000"/>
    <s v=""/>
    <n v="63981"/>
    <m/>
    <s v=""/>
    <n v="-59228"/>
    <n v="1"/>
    <s v=""/>
    <n v="4753"/>
    <s v="EA"/>
    <s v=""/>
    <s v="INR"/>
    <s v=""/>
    <n v="0"/>
    <n v="0"/>
    <x v="0"/>
    <n v="0"/>
    <n v="-863"/>
    <n v="3890"/>
  </r>
  <r>
    <x v="2"/>
    <x v="2"/>
    <s v="Plant and Equipment"/>
    <s v="3000000048-0"/>
    <s v="3000000048"/>
    <s v=""/>
    <s v=""/>
    <s v="0"/>
    <s v="Z002"/>
    <s v="1000"/>
    <d v="2009-12-01T00:00:00"/>
    <d v="2009-12-01T00:00:00"/>
    <s v="1010ENG24"/>
    <s v="Staging Plateform &amp; Railing"/>
    <s v="015/000"/>
    <s v=""/>
    <n v="2602972"/>
    <m/>
    <s v=""/>
    <n v="-2409584"/>
    <n v="1"/>
    <s v=""/>
    <n v="193388"/>
    <s v="EA"/>
    <s v=""/>
    <s v="INR"/>
    <s v=""/>
    <n v="0"/>
    <n v="0"/>
    <x v="0"/>
    <n v="0"/>
    <n v="-35097"/>
    <n v="158291"/>
  </r>
  <r>
    <x v="2"/>
    <x v="2"/>
    <s v="Plant and Equipment"/>
    <s v="3000000049-0"/>
    <s v="3000000049"/>
    <s v=""/>
    <s v=""/>
    <s v="0"/>
    <s v="Z002"/>
    <s v="1000"/>
    <d v="2009-12-01T00:00:00"/>
    <d v="2009-12-01T00:00:00"/>
    <s v="1010ENG24"/>
    <s v="Pipes &amp; Pipes Fittings"/>
    <s v="015/000"/>
    <s v=""/>
    <n v="18101908"/>
    <m/>
    <s v=""/>
    <n v="-16757019"/>
    <n v="1"/>
    <s v=""/>
    <n v="1344889"/>
    <s v="EA"/>
    <s v=""/>
    <s v="INR"/>
    <s v=""/>
    <n v="0"/>
    <n v="0"/>
    <x v="0"/>
    <n v="0"/>
    <n v="-244076"/>
    <n v="1100813"/>
  </r>
  <r>
    <x v="2"/>
    <x v="2"/>
    <s v="Plant and Equipment"/>
    <s v="3000000050-0"/>
    <s v="3000000050"/>
    <s v=""/>
    <s v=""/>
    <s v="0"/>
    <s v="Z002"/>
    <s v="1000"/>
    <d v="2009-12-01T00:00:00"/>
    <d v="2009-12-01T00:00:00"/>
    <s v="1010ENG24"/>
    <s v="Modification of Equipment at Mills"/>
    <s v="015/000"/>
    <s v=""/>
    <n v="1233592"/>
    <m/>
    <s v=""/>
    <n v="-1141942"/>
    <n v="1"/>
    <s v=""/>
    <n v="91650"/>
    <s v="EA"/>
    <s v=""/>
    <s v="INR"/>
    <s v=""/>
    <n v="0"/>
    <n v="0"/>
    <x v="0"/>
    <n v="0"/>
    <n v="-16633"/>
    <n v="75017"/>
  </r>
  <r>
    <x v="2"/>
    <x v="2"/>
    <s v="Plant and Equipment"/>
    <s v="3000000051-0"/>
    <s v="3000000051"/>
    <s v=""/>
    <s v=""/>
    <s v="0"/>
    <s v="Z002"/>
    <s v="1000"/>
    <d v="2009-12-01T00:00:00"/>
    <d v="2009-12-01T00:00:00"/>
    <s v="1011ENG16"/>
    <s v="Modification at Boiler"/>
    <s v="015/000"/>
    <s v=""/>
    <n v="1642778"/>
    <m/>
    <s v=""/>
    <n v="-1520727"/>
    <n v="1"/>
    <s v=""/>
    <n v="122051"/>
    <s v="EA"/>
    <s v=""/>
    <s v="INR"/>
    <s v=""/>
    <n v="0"/>
    <n v="0"/>
    <x v="0"/>
    <n v="0"/>
    <n v="-22150"/>
    <n v="99901"/>
  </r>
  <r>
    <x v="2"/>
    <x v="2"/>
    <s v="Plant and Equipment"/>
    <s v="3000000052-0"/>
    <s v="3000000052"/>
    <s v=""/>
    <s v=""/>
    <s v="0"/>
    <s v="Z002"/>
    <s v="1000"/>
    <d v="2009-12-01T00:00:00"/>
    <d v="2009-12-01T00:00:00"/>
    <s v="1010ENG08"/>
    <s v="Cane Carrier Modification"/>
    <s v="015/000"/>
    <s v=""/>
    <n v="760339"/>
    <m/>
    <s v=""/>
    <n v="-703442"/>
    <n v="1"/>
    <s v=""/>
    <n v="56897"/>
    <s v="EA"/>
    <s v=""/>
    <s v="INR"/>
    <s v=""/>
    <n v="0"/>
    <n v="0"/>
    <x v="0"/>
    <n v="0"/>
    <n v="-10326"/>
    <n v="46571"/>
  </r>
  <r>
    <x v="2"/>
    <x v="2"/>
    <s v="Plant and Equipment"/>
    <s v="3000000053-0"/>
    <s v="3000000053"/>
    <s v=""/>
    <s v=""/>
    <s v="0"/>
    <s v="Z002"/>
    <s v="1000"/>
    <d v="2009-12-01T00:00:00"/>
    <d v="2009-12-01T00:00:00"/>
    <s v="1010MFG47"/>
    <s v="Air Cooled Crystallizer Modification"/>
    <s v="015/000"/>
    <s v=""/>
    <n v="800366"/>
    <m/>
    <s v=""/>
    <n v="-740902"/>
    <n v="1"/>
    <s v=""/>
    <n v="59464"/>
    <s v="EA"/>
    <s v=""/>
    <s v="INR"/>
    <s v=""/>
    <n v="0"/>
    <n v="0"/>
    <x v="0"/>
    <n v="0"/>
    <n v="-10792"/>
    <n v="48672"/>
  </r>
  <r>
    <x v="2"/>
    <x v="2"/>
    <s v="Plant and Equipment"/>
    <s v="3000000054-0"/>
    <s v="3000000054"/>
    <s v=""/>
    <s v=""/>
    <s v="0"/>
    <s v="Z002"/>
    <s v="1000"/>
    <d v="2009-12-01T00:00:00"/>
    <d v="2009-12-01T00:00:00"/>
    <s v="1010MFG44"/>
    <s v="Modification Syrup Sulphiter"/>
    <s v="015/000"/>
    <s v=""/>
    <n v="457019"/>
    <m/>
    <s v=""/>
    <n v="-423065"/>
    <n v="1"/>
    <s v=""/>
    <n v="33954"/>
    <s v="EA"/>
    <s v=""/>
    <s v="INR"/>
    <s v=""/>
    <n v="0"/>
    <n v="0"/>
    <x v="0"/>
    <n v="0"/>
    <n v="-6162"/>
    <n v="27792"/>
  </r>
  <r>
    <x v="2"/>
    <x v="2"/>
    <s v="Plant and Equipment"/>
    <s v="3000000055-0"/>
    <s v="3000000055"/>
    <s v=""/>
    <s v=""/>
    <s v="0"/>
    <s v="Z002"/>
    <s v="1000"/>
    <d v="2009-12-01T00:00:00"/>
    <d v="2009-12-01T00:00:00"/>
    <s v="1010MFG50"/>
    <s v="Injection &amp; Spray Pond Modification"/>
    <s v="015/000"/>
    <s v=""/>
    <n v="752276.38"/>
    <m/>
    <s v=""/>
    <n v="-696385"/>
    <n v="1"/>
    <s v=""/>
    <n v="55891.38"/>
    <s v="EA"/>
    <s v=""/>
    <s v="INR"/>
    <s v=""/>
    <n v="0"/>
    <n v="0"/>
    <x v="0"/>
    <n v="0"/>
    <n v="-10143"/>
    <n v="45748.38"/>
  </r>
  <r>
    <x v="2"/>
    <x v="2"/>
    <s v="Plant and Equipment"/>
    <s v="3000000056-0"/>
    <s v="3000000056"/>
    <s v=""/>
    <s v=""/>
    <s v="0"/>
    <s v="Z002"/>
    <s v="1000"/>
    <d v="2009-12-01T00:00:00"/>
    <d v="2009-12-01T00:00:00"/>
    <s v="1011ENG16"/>
    <s v="O.C. Filter Modification"/>
    <s v="015/000"/>
    <s v=""/>
    <n v="453894"/>
    <m/>
    <s v=""/>
    <n v="-420172"/>
    <n v="1"/>
    <s v=""/>
    <n v="33722"/>
    <s v="EA"/>
    <s v=""/>
    <s v="INR"/>
    <s v=""/>
    <n v="0"/>
    <n v="0"/>
    <x v="0"/>
    <n v="0"/>
    <n v="-6120"/>
    <n v="27602"/>
  </r>
  <r>
    <x v="2"/>
    <x v="2"/>
    <s v="Plant and Equipment"/>
    <s v="3000000057-0"/>
    <s v="3000000057"/>
    <s v=""/>
    <s v=""/>
    <s v="0"/>
    <s v="Z002"/>
    <s v="1000"/>
    <d v="2009-12-01T00:00:00"/>
    <d v="2009-12-01T00:00:00"/>
    <s v="1010MFG46"/>
    <s v="Clearifier Modification"/>
    <s v="015/000"/>
    <s v=""/>
    <n v="330174.2"/>
    <m/>
    <s v=""/>
    <n v="-305644.2"/>
    <n v="1"/>
    <s v=""/>
    <n v="24530"/>
    <s v="EA"/>
    <s v=""/>
    <s v="INR"/>
    <s v=""/>
    <n v="0"/>
    <n v="0"/>
    <x v="0"/>
    <n v="0"/>
    <n v="-4452"/>
    <n v="20078"/>
  </r>
  <r>
    <x v="2"/>
    <x v="2"/>
    <s v="Plant and Equipment"/>
    <s v="3000000058-0"/>
    <s v="3000000058"/>
    <s v=""/>
    <s v=""/>
    <s v="0"/>
    <s v="Z002"/>
    <s v="1000"/>
    <d v="2009-12-01T00:00:00"/>
    <d v="2009-12-01T00:00:00"/>
    <s v="1010ENG22"/>
    <s v="Instrumentation &amp; Automation System"/>
    <s v="015/000"/>
    <s v=""/>
    <n v="983680"/>
    <m/>
    <s v=""/>
    <n v="-910597"/>
    <n v="1"/>
    <s v=""/>
    <n v="73083"/>
    <s v="EA"/>
    <s v=""/>
    <s v="INR"/>
    <s v=""/>
    <n v="0"/>
    <n v="0"/>
    <x v="0"/>
    <n v="0"/>
    <n v="-13263"/>
    <n v="59820"/>
  </r>
  <r>
    <x v="2"/>
    <x v="2"/>
    <s v="Plant and Equipment"/>
    <s v="3000000059-0"/>
    <s v="3000000059"/>
    <s v=""/>
    <s v=""/>
    <s v="0"/>
    <s v="Z002"/>
    <s v="1000"/>
    <d v="2009-12-01T00:00:00"/>
    <d v="2009-12-01T00:00:00"/>
    <s v="1010ENG14"/>
    <s v="Pump &amp; Drive"/>
    <s v="015/000"/>
    <s v=""/>
    <n v="6630576"/>
    <m/>
    <s v=""/>
    <n v="-6137955"/>
    <n v="1"/>
    <s v=""/>
    <n v="492621"/>
    <s v="EA"/>
    <s v=""/>
    <s v="INR"/>
    <s v=""/>
    <n v="0"/>
    <n v="0"/>
    <x v="0"/>
    <n v="0"/>
    <n v="-89403"/>
    <n v="403218"/>
  </r>
  <r>
    <x v="2"/>
    <x v="2"/>
    <s v="Plant and Equipment"/>
    <s v="3000000060-0"/>
    <s v="3000000060"/>
    <s v=""/>
    <s v=""/>
    <s v="0"/>
    <s v="Z002"/>
    <s v="1000"/>
    <d v="2009-12-01T00:00:00"/>
    <d v="2009-12-01T00:00:00"/>
    <s v="1010ENG14"/>
    <s v="Motor"/>
    <s v="015/000"/>
    <s v=""/>
    <n v="306606"/>
    <m/>
    <s v=""/>
    <n v="-283827"/>
    <n v="1"/>
    <s v=""/>
    <n v="22779"/>
    <s v="EA"/>
    <s v=""/>
    <s v="INR"/>
    <s v=""/>
    <n v="0"/>
    <n v="0"/>
    <x v="0"/>
    <n v="0"/>
    <n v="-4134"/>
    <n v="18645"/>
  </r>
  <r>
    <x v="2"/>
    <x v="2"/>
    <s v="Plant and Equipment"/>
    <s v="3000000061-0"/>
    <s v="3000000061"/>
    <s v=""/>
    <s v=""/>
    <s v="0"/>
    <s v="Z002"/>
    <s v="1000"/>
    <d v="2009-12-01T00:00:00"/>
    <d v="2009-12-01T00:00:00"/>
    <s v="1010ITS78"/>
    <s v="Mechenical Weighbridge 10 MT Jyoti Make 06 Nos."/>
    <s v="015/000"/>
    <s v=""/>
    <n v="769558"/>
    <m/>
    <s v=""/>
    <n v="-710064"/>
    <n v="6"/>
    <s v=""/>
    <n v="59494"/>
    <s v="EA"/>
    <s v=""/>
    <s v="INR"/>
    <s v=""/>
    <n v="0"/>
    <n v="0"/>
    <x v="0"/>
    <n v="0"/>
    <n v="-10797"/>
    <n v="48697"/>
  </r>
  <r>
    <x v="2"/>
    <x v="2"/>
    <s v="Plant and Equipment"/>
    <s v="3000000062-0"/>
    <s v="3000000062"/>
    <s v=""/>
    <s v=""/>
    <s v="0"/>
    <s v="Z002"/>
    <s v="1000"/>
    <d v="2009-12-01T00:00:00"/>
    <d v="2009-12-01T00:00:00"/>
    <s v="1011ELC30"/>
    <s v="Cabling Wiring and Electrical Installation"/>
    <s v="015/000"/>
    <s v=""/>
    <n v="4483123.55"/>
    <m/>
    <s v=""/>
    <n v="-4136541.55"/>
    <n v="1"/>
    <s v=""/>
    <n v="346582"/>
    <s v="EA"/>
    <s v=""/>
    <s v="INR"/>
    <s v=""/>
    <n v="0"/>
    <n v="0"/>
    <x v="0"/>
    <n v="0"/>
    <n v="-62899"/>
    <n v="283683"/>
  </r>
  <r>
    <x v="2"/>
    <x v="2"/>
    <s v="Plant and Equipment"/>
    <s v="3000000063-0"/>
    <s v="3000000063"/>
    <s v=""/>
    <s v=""/>
    <s v="0"/>
    <s v="Z002"/>
    <s v="1000"/>
    <d v="2009-12-01T00:00:00"/>
    <d v="2009-12-01T00:00:00"/>
    <s v="1010ITS78"/>
    <s v="Mechenical Weighbridge"/>
    <s v="015/000"/>
    <s v=""/>
    <n v="29033"/>
    <m/>
    <s v=""/>
    <n v="-26789"/>
    <n v="1"/>
    <s v=""/>
    <n v="2244"/>
    <s v="EA"/>
    <s v=""/>
    <s v="INR"/>
    <s v=""/>
    <n v="0"/>
    <n v="0"/>
    <x v="0"/>
    <n v="0"/>
    <n v="-407"/>
    <n v="1837"/>
  </r>
  <r>
    <x v="2"/>
    <x v="2"/>
    <s v="Plant and Equipment"/>
    <s v="3000000064-0"/>
    <s v="3000000064"/>
    <s v=""/>
    <s v=""/>
    <s v="0"/>
    <s v="Z002"/>
    <s v="1000"/>
    <d v="2009-12-01T00:00:00"/>
    <d v="2009-12-01T00:00:00"/>
    <s v="1010MFG45"/>
    <s v="Hand Stiching Machine 01 No."/>
    <s v="015/000"/>
    <s v=""/>
    <n v="5691"/>
    <m/>
    <s v=""/>
    <n v="-5251"/>
    <n v="1"/>
    <s v=""/>
    <n v="440"/>
    <s v="EA"/>
    <s v=""/>
    <s v="INR"/>
    <s v=""/>
    <n v="0"/>
    <n v="0"/>
    <x v="0"/>
    <n v="0"/>
    <n v="-80"/>
    <n v="360"/>
  </r>
  <r>
    <x v="2"/>
    <x v="2"/>
    <s v="Plant and Equipment"/>
    <s v="3000000065-0"/>
    <s v="3000000065"/>
    <s v=""/>
    <s v=""/>
    <s v="0"/>
    <s v="Z002"/>
    <s v="1000"/>
    <d v="2009-12-01T00:00:00"/>
    <d v="2009-12-01T00:00:00"/>
    <s v="1010ELC34"/>
    <s v="Tempreture Gun 01Nos."/>
    <s v="015/000"/>
    <s v=""/>
    <n v="5644"/>
    <m/>
    <s v=""/>
    <n v="-5207"/>
    <n v="1"/>
    <s v=""/>
    <n v="437"/>
    <s v="EA"/>
    <s v=""/>
    <s v="INR"/>
    <s v=""/>
    <n v="0"/>
    <n v="0"/>
    <x v="0"/>
    <n v="0"/>
    <n v="-79"/>
    <n v="358"/>
  </r>
  <r>
    <x v="2"/>
    <x v="2"/>
    <s v="Plant and Equipment"/>
    <s v="3000000066-0"/>
    <s v="3000000066"/>
    <s v=""/>
    <s v=""/>
    <s v="0"/>
    <s v="Z002"/>
    <s v="1000"/>
    <d v="2010-01-01T00:00:00"/>
    <d v="2010-01-01T00:00:00"/>
    <s v="1010ELC34"/>
    <s v="Temperature Gun"/>
    <s v="015/000"/>
    <s v=""/>
    <n v="6245.96"/>
    <m/>
    <s v=""/>
    <n v="-5707.96"/>
    <n v="1"/>
    <s v=""/>
    <n v="538"/>
    <s v="EA"/>
    <s v=""/>
    <s v="INR"/>
    <s v=""/>
    <n v="0"/>
    <n v="0"/>
    <x v="0"/>
    <n v="0"/>
    <n v="-98"/>
    <n v="440"/>
  </r>
  <r>
    <x v="2"/>
    <x v="2"/>
    <s v="Plant and Equipment"/>
    <s v="3000000067-0"/>
    <s v="3000000067"/>
    <s v=""/>
    <s v=""/>
    <s v="0"/>
    <s v="Z002"/>
    <s v="1000"/>
    <d v="2010-05-01T00:00:00"/>
    <d v="2010-05-01T00:00:00"/>
    <s v="1010ELC34"/>
    <s v="Air Conditioner windows type 1.5Ton 01No."/>
    <s v="015/000"/>
    <s v=""/>
    <n v="17407"/>
    <m/>
    <s v=""/>
    <n v="-15953"/>
    <n v="1"/>
    <s v=""/>
    <n v="1454"/>
    <s v="EA"/>
    <s v=""/>
    <s v="INR"/>
    <s v=""/>
    <n v="0"/>
    <n v="0"/>
    <x v="0"/>
    <n v="0"/>
    <n v="-264"/>
    <n v="1190"/>
  </r>
  <r>
    <x v="2"/>
    <x v="2"/>
    <s v="Plant and Equipment"/>
    <s v="3000000068-0"/>
    <s v="3000000068"/>
    <s v=""/>
    <s v=""/>
    <s v="0"/>
    <s v="1000"/>
    <s v="1000"/>
    <d v="2010-05-01T00:00:00"/>
    <d v="2010-05-01T00:00:00"/>
    <s v="1010ELC34"/>
    <s v="VOLTAGE STABLISER 01NO."/>
    <s v="025/000"/>
    <s v=""/>
    <n v="3000"/>
    <m/>
    <s v=""/>
    <n v="-2850"/>
    <n v="1"/>
    <s v=""/>
    <n v="150"/>
    <s v="EA"/>
    <s v=""/>
    <s v="INR"/>
    <s v=""/>
    <n v="0"/>
    <n v="0"/>
    <x v="0"/>
    <n v="0"/>
    <n v="0"/>
    <n v="150"/>
  </r>
  <r>
    <x v="2"/>
    <x v="2"/>
    <s v="Plant and Equipment"/>
    <s v="3000000069-0"/>
    <s v="3000000069"/>
    <s v=""/>
    <s v=""/>
    <s v="0"/>
    <s v="1000"/>
    <s v="1000"/>
    <d v="2010-05-01T00:00:00"/>
    <d v="2010-05-01T00:00:00"/>
    <s v="1010ELC34"/>
    <s v="CELLING FAN 48 &quot; 04NOS."/>
    <s v="025/000"/>
    <s v=""/>
    <n v="3700"/>
    <m/>
    <s v=""/>
    <n v="-3515"/>
    <n v="4"/>
    <s v=""/>
    <n v="185"/>
    <s v="EA"/>
    <s v=""/>
    <s v="INR"/>
    <s v=""/>
    <n v="0"/>
    <n v="0"/>
    <x v="0"/>
    <n v="0"/>
    <n v="0"/>
    <n v="185"/>
  </r>
  <r>
    <x v="2"/>
    <x v="2"/>
    <s v="Plant and Equipment"/>
    <s v="3000000070-0"/>
    <s v="3000000070"/>
    <s v=""/>
    <s v=""/>
    <s v="0"/>
    <s v="1000"/>
    <s v="1000"/>
    <d v="2010-05-01T00:00:00"/>
    <d v="2010-05-01T00:00:00"/>
    <s v="1010ELC34"/>
    <s v="COOLER DESERT 01NO."/>
    <s v="025/000"/>
    <s v=""/>
    <n v="3500"/>
    <m/>
    <s v=""/>
    <n v="-3325"/>
    <n v="1"/>
    <s v=""/>
    <n v="175"/>
    <s v="EA"/>
    <s v=""/>
    <s v="INR"/>
    <s v=""/>
    <n v="0"/>
    <n v="0"/>
    <x v="0"/>
    <n v="0"/>
    <n v="0"/>
    <n v="175"/>
  </r>
  <r>
    <x v="2"/>
    <x v="2"/>
    <s v="Plant and Equipment"/>
    <s v="3000000071-0"/>
    <s v="3000000071"/>
    <s v=""/>
    <s v=""/>
    <s v="0"/>
    <s v="1000"/>
    <s v="1000"/>
    <d v="2010-06-01T00:00:00"/>
    <d v="2010-06-01T00:00:00"/>
    <s v="1010ELC34"/>
    <s v="CELLING FAN 48&quot; 02NOS."/>
    <s v="025/000"/>
    <s v=""/>
    <n v="1800"/>
    <m/>
    <s v=""/>
    <n v="-1710"/>
    <n v="2"/>
    <s v=""/>
    <n v="90"/>
    <s v="EA"/>
    <s v=""/>
    <s v="INR"/>
    <s v=""/>
    <n v="0"/>
    <n v="0"/>
    <x v="0"/>
    <n v="0"/>
    <n v="0"/>
    <n v="90"/>
  </r>
  <r>
    <x v="2"/>
    <x v="2"/>
    <s v="Plant and Equipment"/>
    <s v="3000000072-0"/>
    <s v="3000000072"/>
    <s v=""/>
    <s v=""/>
    <s v="0"/>
    <s v="1000"/>
    <s v="1000"/>
    <d v="2010-06-01T00:00:00"/>
    <d v="2010-06-01T00:00:00"/>
    <s v="1010ELC34"/>
    <s v="COOLER DESERT 02NOS."/>
    <s v="025/000"/>
    <s v=""/>
    <n v="7100"/>
    <m/>
    <s v=""/>
    <n v="-6745"/>
    <n v="2"/>
    <s v=""/>
    <n v="355"/>
    <s v="EA"/>
    <s v=""/>
    <s v="INR"/>
    <s v=""/>
    <n v="0"/>
    <n v="0"/>
    <x v="0"/>
    <n v="0"/>
    <n v="0"/>
    <n v="355"/>
  </r>
  <r>
    <x v="2"/>
    <x v="2"/>
    <s v="Plant and Equipment"/>
    <s v="3000000073-0"/>
    <s v="3000000073"/>
    <s v=""/>
    <s v=""/>
    <s v="0"/>
    <s v="1000"/>
    <s v="1000"/>
    <d v="2010-06-01T00:00:00"/>
    <d v="2010-06-01T00:00:00"/>
    <s v="1010ELC34"/>
    <s v="AIR COOLER DESERT 02NOS."/>
    <s v="025/000"/>
    <s v=""/>
    <n v="7100"/>
    <m/>
    <s v=""/>
    <n v="-6745"/>
    <n v="2"/>
    <s v=""/>
    <n v="355"/>
    <s v="EA"/>
    <s v=""/>
    <s v="INR"/>
    <s v=""/>
    <n v="0"/>
    <n v="0"/>
    <x v="0"/>
    <n v="0"/>
    <n v="0"/>
    <n v="355"/>
  </r>
  <r>
    <x v="2"/>
    <x v="2"/>
    <s v="Plant and Equipment"/>
    <s v="3000000074-0"/>
    <s v="3000000074"/>
    <s v=""/>
    <s v=""/>
    <s v="0"/>
    <s v="1000"/>
    <s v="1000"/>
    <d v="2010-06-01T00:00:00"/>
    <d v="2010-06-01T00:00:00"/>
    <s v="1010ELC34"/>
    <s v="COOLER DESERT 01NO."/>
    <s v="025/000"/>
    <s v=""/>
    <n v="3550"/>
    <m/>
    <s v=""/>
    <n v="-3372"/>
    <n v="1"/>
    <s v=""/>
    <n v="178"/>
    <s v="EA"/>
    <s v=""/>
    <s v="INR"/>
    <s v=""/>
    <n v="0"/>
    <n v="0"/>
    <x v="0"/>
    <n v="0"/>
    <n v="0"/>
    <n v="178"/>
  </r>
  <r>
    <x v="2"/>
    <x v="2"/>
    <s v="Plant and Equipment"/>
    <s v="3000000075-0"/>
    <s v="3000000075"/>
    <s v=""/>
    <s v=""/>
    <s v="0"/>
    <s v="1000"/>
    <s v="1000"/>
    <d v="2010-07-01T00:00:00"/>
    <d v="2010-07-01T00:00:00"/>
    <s v="1010ELC34"/>
    <s v="CELLING FAN 48&quot; 01NO."/>
    <s v="025/000"/>
    <s v=""/>
    <n v="900"/>
    <m/>
    <s v=""/>
    <n v="-855"/>
    <n v="1"/>
    <s v=""/>
    <n v="45"/>
    <s v="EA"/>
    <s v=""/>
    <s v="INR"/>
    <s v=""/>
    <n v="0"/>
    <n v="0"/>
    <x v="0"/>
    <n v="0"/>
    <n v="0"/>
    <n v="45"/>
  </r>
  <r>
    <x v="2"/>
    <x v="2"/>
    <s v="Plant and Equipment"/>
    <s v="3000000076-0"/>
    <s v="3000000076"/>
    <s v=""/>
    <s v=""/>
    <s v="0"/>
    <s v="1000"/>
    <s v="1000"/>
    <d v="2010-07-01T00:00:00"/>
    <d v="2010-07-01T00:00:00"/>
    <s v="1010ELC34"/>
    <s v="CELLING FAN 48&quot; 01NO."/>
    <s v="025/000"/>
    <s v=""/>
    <n v="900"/>
    <m/>
    <s v=""/>
    <n v="-855"/>
    <n v="1"/>
    <s v=""/>
    <n v="45"/>
    <s v="EA"/>
    <s v=""/>
    <s v="INR"/>
    <s v=""/>
    <n v="0"/>
    <n v="0"/>
    <x v="0"/>
    <n v="0"/>
    <n v="0"/>
    <n v="45"/>
  </r>
  <r>
    <x v="2"/>
    <x v="2"/>
    <s v="Plant and Equipment"/>
    <s v="3000000077-0"/>
    <s v="3000000077"/>
    <s v=""/>
    <s v=""/>
    <s v="0"/>
    <s v="1000"/>
    <s v="1000"/>
    <d v="2010-07-01T00:00:00"/>
    <d v="2010-07-01T00:00:00"/>
    <s v="1010ELC34"/>
    <s v="WALL MOUNTED FAN 01NO."/>
    <s v="025/000"/>
    <s v=""/>
    <n v="1550"/>
    <m/>
    <s v=""/>
    <n v="-1472"/>
    <n v="1"/>
    <s v=""/>
    <n v="78"/>
    <s v="EA"/>
    <s v=""/>
    <s v="INR"/>
    <s v=""/>
    <n v="0"/>
    <n v="0"/>
    <x v="0"/>
    <n v="0"/>
    <n v="0"/>
    <n v="78"/>
  </r>
  <r>
    <x v="2"/>
    <x v="2"/>
    <s v="Plant and Equipment"/>
    <s v="3000000078-0"/>
    <s v="3000000078"/>
    <s v=""/>
    <s v=""/>
    <s v="0"/>
    <s v="1000"/>
    <s v="1000"/>
    <d v="2010-08-01T00:00:00"/>
    <d v="2010-08-01T00:00:00"/>
    <s v="1010ELC34"/>
    <s v="CELLING FAN 48&quot; 01NO."/>
    <s v="025/000"/>
    <s v=""/>
    <n v="900"/>
    <m/>
    <s v=""/>
    <n v="-855"/>
    <n v="1"/>
    <s v=""/>
    <n v="45"/>
    <s v="EA"/>
    <s v=""/>
    <s v="INR"/>
    <s v=""/>
    <n v="0"/>
    <n v="0"/>
    <x v="0"/>
    <n v="0"/>
    <n v="0"/>
    <n v="45"/>
  </r>
  <r>
    <x v="2"/>
    <x v="2"/>
    <s v="Plant and Equipment"/>
    <s v="3000000079-0"/>
    <s v="3000000079"/>
    <s v=""/>
    <s v=""/>
    <s v="0"/>
    <s v="1000"/>
    <s v="1000"/>
    <d v="2010-08-01T00:00:00"/>
    <d v="2010-08-01T00:00:00"/>
    <s v="1010ELC34"/>
    <s v="CELLING FAN 48&quot; 01NO."/>
    <s v="025/000"/>
    <s v=""/>
    <n v="950"/>
    <m/>
    <s v=""/>
    <n v="-902"/>
    <n v="1"/>
    <s v=""/>
    <n v="48"/>
    <s v="EA"/>
    <s v=""/>
    <s v="INR"/>
    <s v=""/>
    <n v="0"/>
    <n v="0"/>
    <x v="0"/>
    <n v="0"/>
    <n v="0"/>
    <n v="48"/>
  </r>
  <r>
    <x v="2"/>
    <x v="2"/>
    <s v="Plant and Equipment"/>
    <s v="3000000080-0"/>
    <s v="3000000080"/>
    <s v=""/>
    <s v=""/>
    <s v="0"/>
    <s v="Z002"/>
    <s v="1000"/>
    <d v="2010-09-01T00:00:00"/>
    <d v="2010-09-01T00:00:00"/>
    <s v="1010ELC34"/>
    <s v="Gyser 25 Ltrs. Capacity"/>
    <s v="015/000"/>
    <s v=""/>
    <n v="5350"/>
    <m/>
    <s v=""/>
    <n v="-4870"/>
    <n v="1"/>
    <s v=""/>
    <n v="480"/>
    <s v="EA"/>
    <s v=""/>
    <s v="INR"/>
    <s v=""/>
    <n v="0"/>
    <n v="0"/>
    <x v="0"/>
    <n v="0"/>
    <n v="-87"/>
    <n v="393"/>
  </r>
  <r>
    <x v="2"/>
    <x v="2"/>
    <s v="Plant and Equipment"/>
    <s v="3000000081-0"/>
    <s v="3000000081"/>
    <s v=""/>
    <s v=""/>
    <s v="0"/>
    <s v="Z002"/>
    <s v="1000"/>
    <d v="2010-09-01T00:00:00"/>
    <d v="2010-09-01T00:00:00"/>
    <s v="1010ENG24"/>
    <s v="Hydraulic Mobile Crane 01No."/>
    <s v="015/000"/>
    <s v=""/>
    <n v="959344"/>
    <m/>
    <s v=""/>
    <n v="-873951"/>
    <n v="1"/>
    <s v=""/>
    <n v="85393"/>
    <s v="EA"/>
    <s v=""/>
    <s v="INR"/>
    <s v=""/>
    <n v="0"/>
    <n v="0"/>
    <x v="0"/>
    <n v="0"/>
    <n v="-15497"/>
    <n v="69896"/>
  </r>
  <r>
    <x v="2"/>
    <x v="2"/>
    <s v="Plant and Equipment"/>
    <s v="3000000082-0"/>
    <s v="3000000082"/>
    <s v=""/>
    <s v=""/>
    <s v="0"/>
    <s v="Z002"/>
    <s v="1000"/>
    <d v="2010-10-01T00:00:00"/>
    <d v="2010-10-01T00:00:00"/>
    <s v="1010ITS77"/>
    <s v="Compressed Air Dryer"/>
    <s v="015/000"/>
    <s v=""/>
    <n v="192969"/>
    <m/>
    <s v=""/>
    <n v="-176103"/>
    <n v="1"/>
    <s v=""/>
    <n v="16866"/>
    <s v="EA"/>
    <s v=""/>
    <s v="INR"/>
    <s v=""/>
    <n v="0"/>
    <n v="0"/>
    <x v="0"/>
    <n v="0"/>
    <n v="-3061"/>
    <n v="13805"/>
  </r>
  <r>
    <x v="2"/>
    <x v="2"/>
    <s v="Plant and Equipment"/>
    <s v="3000000083-0"/>
    <s v="3000000083"/>
    <s v=""/>
    <s v=""/>
    <s v="0"/>
    <s v="1000"/>
    <s v="1000"/>
    <d v="2010-10-01T00:00:00"/>
    <d v="2010-10-01T00:00:00"/>
    <s v="1010ELC34"/>
    <s v="CELLING FAN 48&quot; 02NOS."/>
    <s v="025/000"/>
    <s v=""/>
    <n v="2100"/>
    <m/>
    <s v=""/>
    <n v="-1995"/>
    <n v="2"/>
    <s v=""/>
    <n v="105"/>
    <s v="EA"/>
    <s v=""/>
    <s v="INR"/>
    <s v=""/>
    <n v="0"/>
    <n v="0"/>
    <x v="0"/>
    <n v="0"/>
    <n v="0"/>
    <n v="105"/>
  </r>
  <r>
    <x v="2"/>
    <x v="2"/>
    <s v="Plant and Equipment"/>
    <s v="3000000084-0"/>
    <s v="3000000084"/>
    <s v=""/>
    <s v=""/>
    <s v="0"/>
    <s v="1000"/>
    <s v="1000"/>
    <d v="2010-10-01T00:00:00"/>
    <d v="2010-10-01T00:00:00"/>
    <s v="1010ITS77"/>
    <s v="BATTERY CHARGER 24V 01NO."/>
    <s v="025/000"/>
    <s v=""/>
    <n v="3500"/>
    <m/>
    <s v=""/>
    <n v="-3325"/>
    <n v="1"/>
    <s v=""/>
    <n v="175"/>
    <s v="EA"/>
    <s v=""/>
    <s v="INR"/>
    <s v=""/>
    <n v="0"/>
    <n v="0"/>
    <x v="0"/>
    <n v="0"/>
    <n v="0"/>
    <n v="175"/>
  </r>
  <r>
    <x v="2"/>
    <x v="2"/>
    <s v="Plant and Equipment"/>
    <s v="3000000085-0"/>
    <s v="3000000085"/>
    <s v=""/>
    <s v=""/>
    <s v="0"/>
    <s v="1000"/>
    <s v="1000"/>
    <d v="2010-10-01T00:00:00"/>
    <d v="2010-10-01T00:00:00"/>
    <s v="1010ENG24"/>
    <s v="GATOR SPRAY MACHINE 100NOS."/>
    <s v="025/000"/>
    <s v=""/>
    <n v="425913"/>
    <m/>
    <s v=""/>
    <n v="-404617"/>
    <n v="100"/>
    <s v=""/>
    <n v="21296"/>
    <s v="EA"/>
    <s v=""/>
    <s v="INR"/>
    <s v=""/>
    <n v="0"/>
    <n v="0"/>
    <x v="0"/>
    <n v="0"/>
    <n v="0"/>
    <n v="21296"/>
  </r>
  <r>
    <x v="2"/>
    <x v="2"/>
    <s v="Plant and Equipment"/>
    <s v="3000000086-0"/>
    <s v="3000000086"/>
    <s v=""/>
    <s v=""/>
    <s v="0"/>
    <s v="Z002"/>
    <s v="1000"/>
    <d v="2010-11-01T00:00:00"/>
    <d v="2010-11-01T00:00:00"/>
    <s v="1010ENG14"/>
    <s v="Pump &amp; Drive"/>
    <s v="015/000"/>
    <s v=""/>
    <n v="2581214.83"/>
    <m/>
    <s v=""/>
    <n v="-2351972.83"/>
    <n v="1"/>
    <s v=""/>
    <n v="229242"/>
    <s v="EA"/>
    <s v=""/>
    <s v="INR"/>
    <s v=""/>
    <n v="0"/>
    <n v="0"/>
    <x v="0"/>
    <n v="0"/>
    <n v="-41604"/>
    <n v="187638"/>
  </r>
  <r>
    <x v="2"/>
    <x v="2"/>
    <s v="Plant and Equipment"/>
    <s v="3000000087-0"/>
    <s v="3000000087"/>
    <s v=""/>
    <s v=""/>
    <s v="0"/>
    <s v="Z002"/>
    <s v="1000"/>
    <d v="2010-11-01T00:00:00"/>
    <d v="2010-11-01T00:00:00"/>
    <s v="1010MFG45"/>
    <s v="Sugar bags Stiching machine 02Nos."/>
    <s v="015/000"/>
    <s v=""/>
    <n v="280768"/>
    <m/>
    <s v=""/>
    <n v="-255003"/>
    <n v="2"/>
    <s v=""/>
    <n v="25765"/>
    <s v="EA"/>
    <s v=""/>
    <s v="INR"/>
    <s v=""/>
    <n v="0"/>
    <n v="0"/>
    <x v="0"/>
    <n v="0"/>
    <n v="-4676"/>
    <n v="21089"/>
  </r>
  <r>
    <x v="2"/>
    <x v="2"/>
    <s v="Plant and Equipment"/>
    <s v="3000000088-0"/>
    <s v="3000000088"/>
    <s v=""/>
    <s v=""/>
    <s v="0"/>
    <s v="Z002"/>
    <s v="1000"/>
    <d v="2010-11-01T00:00:00"/>
    <d v="2010-11-01T00:00:00"/>
    <s v="1010MFG45"/>
    <s v="Hand Stiching Machine 01 No."/>
    <s v="015/000"/>
    <s v=""/>
    <n v="5691"/>
    <m/>
    <s v=""/>
    <n v="-5169"/>
    <n v="1"/>
    <s v=""/>
    <n v="522"/>
    <s v="EA"/>
    <s v=""/>
    <s v="INR"/>
    <s v=""/>
    <n v="0"/>
    <n v="0"/>
    <x v="0"/>
    <n v="0"/>
    <n v="-95"/>
    <n v="427"/>
  </r>
  <r>
    <x v="2"/>
    <x v="2"/>
    <s v="Plant and Equipment"/>
    <s v="3000000089-0"/>
    <s v="3000000089"/>
    <s v=""/>
    <s v=""/>
    <s v="0"/>
    <s v="Z002"/>
    <s v="1000"/>
    <d v="2010-11-01T00:00:00"/>
    <d v="2010-11-01T00:00:00"/>
    <s v="1011ELC33"/>
    <s v="Turbine 3 MW"/>
    <s v="015/000"/>
    <s v=""/>
    <n v="29534326.899999999"/>
    <m/>
    <s v=""/>
    <n v="-26911337.899999999"/>
    <n v="1"/>
    <s v=""/>
    <n v="2622989"/>
    <s v="EA"/>
    <s v=""/>
    <s v="INR"/>
    <s v=""/>
    <n v="0"/>
    <n v="0"/>
    <x v="0"/>
    <n v="0"/>
    <n v="-476031"/>
    <n v="2146958"/>
  </r>
  <r>
    <x v="2"/>
    <x v="2"/>
    <s v="Plant and Equipment"/>
    <s v="3000000090-0"/>
    <s v="3000000090"/>
    <s v=""/>
    <s v=""/>
    <s v="0"/>
    <s v="Z002"/>
    <s v="1000"/>
    <d v="2010-11-01T00:00:00"/>
    <d v="2010-11-01T00:00:00"/>
    <s v="1010ITS78"/>
    <s v="Weighbridge 80 Ton with advance control station"/>
    <s v="015/000"/>
    <s v=""/>
    <n v="1887625.05"/>
    <m/>
    <s v=""/>
    <n v="-1714399.05"/>
    <n v="1"/>
    <s v=""/>
    <n v="173226"/>
    <s v="EA"/>
    <s v=""/>
    <s v="INR"/>
    <s v=""/>
    <n v="0"/>
    <n v="0"/>
    <x v="0"/>
    <n v="0"/>
    <n v="-31438"/>
    <n v="141788"/>
  </r>
  <r>
    <x v="2"/>
    <x v="2"/>
    <s v="Plant and Equipment"/>
    <s v="3000000091-0"/>
    <s v="3000000091"/>
    <s v=""/>
    <s v=""/>
    <s v="0"/>
    <s v="1000"/>
    <s v="1000"/>
    <d v="2010-11-01T00:00:00"/>
    <d v="2010-11-01T00:00:00"/>
    <s v="1010ITS77"/>
    <s v="AIR BLOWER 01NO."/>
    <s v="025/000"/>
    <s v=""/>
    <n v="1400"/>
    <m/>
    <s v=""/>
    <n v="-1330"/>
    <n v="0"/>
    <s v=""/>
    <n v="70"/>
    <s v="EA"/>
    <s v=""/>
    <s v="INR"/>
    <s v=""/>
    <n v="0"/>
    <n v="0"/>
    <x v="0"/>
    <n v="0"/>
    <n v="0"/>
    <n v="70"/>
  </r>
  <r>
    <x v="2"/>
    <x v="2"/>
    <s v="Plant and Equipment"/>
    <s v="3000000092-0"/>
    <s v="3000000092"/>
    <s v=""/>
    <s v=""/>
    <s v="0"/>
    <s v="Z002"/>
    <s v="1000"/>
    <d v="2010-11-01T00:00:00"/>
    <d v="2010-11-01T00:00:00"/>
    <s v="1010ADM03"/>
    <s v="Gyser 25 Ltrs. Capacity 02Nos."/>
    <s v="015/000"/>
    <s v=""/>
    <n v="10800"/>
    <m/>
    <s v=""/>
    <n v="-9802"/>
    <n v="2"/>
    <s v=""/>
    <n v="998"/>
    <s v="EA"/>
    <s v=""/>
    <s v="INR"/>
    <s v=""/>
    <n v="0"/>
    <n v="0"/>
    <x v="0"/>
    <n v="0"/>
    <n v="-181"/>
    <n v="817"/>
  </r>
  <r>
    <x v="2"/>
    <x v="2"/>
    <s v="Plant and Equipment"/>
    <s v="3000000093-0"/>
    <s v="3000000093"/>
    <s v=""/>
    <s v=""/>
    <s v="0"/>
    <s v="Z002"/>
    <s v="1000"/>
    <d v="2010-11-01T00:00:00"/>
    <d v="2010-11-01T00:00:00"/>
    <s v="1010MFG45"/>
    <s v="Sugar Handling System"/>
    <s v="015/000"/>
    <s v=""/>
    <n v="3183555.94"/>
    <m/>
    <s v=""/>
    <n v="-2900818.94"/>
    <n v="1"/>
    <s v=""/>
    <n v="282737"/>
    <s v="EA"/>
    <s v=""/>
    <s v="INR"/>
    <s v=""/>
    <n v="0"/>
    <n v="0"/>
    <x v="0"/>
    <n v="0"/>
    <n v="-51312"/>
    <n v="231425"/>
  </r>
  <r>
    <x v="2"/>
    <x v="2"/>
    <s v="Plant and Equipment"/>
    <s v="3000000094-0"/>
    <s v="3000000094"/>
    <s v=""/>
    <s v=""/>
    <s v="0"/>
    <s v="Z002"/>
    <s v="1000"/>
    <d v="2010-11-01T00:00:00"/>
    <d v="2010-11-01T00:00:00"/>
    <s v="1010ENG20"/>
    <s v="Bagasse &amp; Ash Handling System"/>
    <s v="015/000"/>
    <s v=""/>
    <n v="20121154.579999998"/>
    <m/>
    <s v=""/>
    <n v="-18334163.579999998"/>
    <n v="1"/>
    <s v=""/>
    <n v="1786991"/>
    <s v="EA"/>
    <s v=""/>
    <s v="INR"/>
    <s v=""/>
    <n v="0"/>
    <n v="0"/>
    <x v="0"/>
    <n v="0"/>
    <n v="-324311"/>
    <n v="1462680"/>
  </r>
  <r>
    <x v="2"/>
    <x v="2"/>
    <s v="Plant and Equipment"/>
    <s v="3000000095-0"/>
    <s v="3000000095"/>
    <s v=""/>
    <s v=""/>
    <s v="0"/>
    <s v="Z002"/>
    <s v="1000"/>
    <d v="2010-11-01T00:00:00"/>
    <d v="2010-11-01T00:00:00"/>
    <s v="1010MFG47"/>
    <s v="Pan Modification"/>
    <s v="015/000"/>
    <s v=""/>
    <n v="5302816.5999999996"/>
    <m/>
    <s v=""/>
    <n v="-4881544.5999999996"/>
    <n v="1"/>
    <s v=""/>
    <n v="421272"/>
    <s v="EA"/>
    <s v=""/>
    <s v="INR"/>
    <s v=""/>
    <n v="0"/>
    <n v="0"/>
    <x v="0"/>
    <n v="0"/>
    <n v="-76454"/>
    <n v="344818"/>
  </r>
  <r>
    <x v="2"/>
    <x v="2"/>
    <s v="Plant and Equipment"/>
    <s v="3000000096-0"/>
    <s v="3000000096"/>
    <s v=""/>
    <s v=""/>
    <s v="0"/>
    <s v="Z002"/>
    <s v="1000"/>
    <d v="2010-11-01T00:00:00"/>
    <d v="2010-11-01T00:00:00"/>
    <s v="1010MFG46"/>
    <s v="Juice Sulphiter"/>
    <s v="015/000"/>
    <s v=""/>
    <n v="2043638.51"/>
    <m/>
    <s v=""/>
    <n v="-1862139.51"/>
    <n v="1"/>
    <s v=""/>
    <n v="181499"/>
    <s v="EA"/>
    <s v=""/>
    <s v="INR"/>
    <s v=""/>
    <n v="0"/>
    <n v="0"/>
    <x v="0"/>
    <n v="0"/>
    <n v="-32939"/>
    <n v="148560"/>
  </r>
  <r>
    <x v="2"/>
    <x v="2"/>
    <s v="Plant and Equipment"/>
    <s v="3000000097-0"/>
    <s v="3000000097"/>
    <s v=""/>
    <s v=""/>
    <s v="0"/>
    <s v="Z002"/>
    <s v="1000"/>
    <d v="2010-11-01T00:00:00"/>
    <d v="2010-11-01T00:00:00"/>
    <s v="1010MFG44"/>
    <s v="Extension &amp; Modification of Rack Carrier"/>
    <s v="015/000"/>
    <s v=""/>
    <n v="1587778.92"/>
    <m/>
    <s v=""/>
    <n v="-1446765.92"/>
    <n v="1"/>
    <s v=""/>
    <n v="141013"/>
    <s v="EA"/>
    <s v=""/>
    <s v="INR"/>
    <s v=""/>
    <n v="0"/>
    <n v="0"/>
    <x v="0"/>
    <n v="0"/>
    <n v="-25592"/>
    <n v="115421"/>
  </r>
  <r>
    <x v="2"/>
    <x v="2"/>
    <s v="Plant and Equipment"/>
    <s v="3000000098-0"/>
    <s v="3000000098"/>
    <s v=""/>
    <s v=""/>
    <s v="0"/>
    <s v="Z002"/>
    <s v="1000"/>
    <d v="2010-11-01T00:00:00"/>
    <d v="2010-11-01T00:00:00"/>
    <s v="1010MFG44"/>
    <s v="Boiling House Insulation"/>
    <s v="015/000"/>
    <s v=""/>
    <n v="6011216.4000000004"/>
    <m/>
    <s v=""/>
    <n v="-5477351.4000000004"/>
    <n v="1"/>
    <s v=""/>
    <n v="533865"/>
    <s v="EA"/>
    <s v=""/>
    <s v="INR"/>
    <s v=""/>
    <n v="0"/>
    <n v="0"/>
    <x v="0"/>
    <n v="0"/>
    <n v="-96888"/>
    <n v="436977"/>
  </r>
  <r>
    <x v="2"/>
    <x v="2"/>
    <s v="Plant and Equipment"/>
    <s v="3000000099-0"/>
    <s v="3000000099"/>
    <s v=""/>
    <s v=""/>
    <s v="0"/>
    <s v="Z002"/>
    <s v="1000"/>
    <d v="2010-11-01T00:00:00"/>
    <d v="2010-11-01T00:00:00"/>
    <s v="1011ENG16"/>
    <s v="Modification at Boiler"/>
    <s v="015/000"/>
    <s v=""/>
    <n v="3049007.02"/>
    <m/>
    <s v=""/>
    <n v="-2778220.02"/>
    <n v="1"/>
    <s v=""/>
    <n v="270787"/>
    <s v="EA"/>
    <s v=""/>
    <s v="INR"/>
    <s v=""/>
    <n v="0"/>
    <n v="0"/>
    <x v="0"/>
    <n v="0"/>
    <n v="-49144"/>
    <n v="221643"/>
  </r>
  <r>
    <x v="2"/>
    <x v="2"/>
    <s v="Plant and Equipment"/>
    <s v="3000000100-0"/>
    <s v="3000000100"/>
    <s v=""/>
    <s v=""/>
    <s v="0"/>
    <s v="Z002"/>
    <s v="1000"/>
    <d v="2010-11-01T00:00:00"/>
    <d v="2010-11-01T00:00:00"/>
    <s v="1011ENG15"/>
    <s v="DCS System"/>
    <s v="015/000"/>
    <s v=""/>
    <n v="1776030.55"/>
    <m/>
    <s v=""/>
    <n v="-1618298.55"/>
    <n v="1"/>
    <s v=""/>
    <n v="157732"/>
    <s v="EA"/>
    <s v=""/>
    <s v="INR"/>
    <s v=""/>
    <n v="0"/>
    <n v="0"/>
    <x v="0"/>
    <n v="0"/>
    <n v="-28626"/>
    <n v="129106"/>
  </r>
  <r>
    <x v="2"/>
    <x v="2"/>
    <s v="Plant and Equipment"/>
    <s v="3000000101-0"/>
    <s v="3000000101"/>
    <s v=""/>
    <s v=""/>
    <s v="0"/>
    <s v="Z002"/>
    <s v="1000"/>
    <d v="2010-11-01T00:00:00"/>
    <d v="2010-11-01T00:00:00"/>
    <s v="1010MFG44"/>
    <s v="Cigar"/>
    <s v="015/000"/>
    <s v=""/>
    <n v="290641.64"/>
    <m/>
    <s v=""/>
    <n v="-264828.64"/>
    <n v="1"/>
    <s v=""/>
    <n v="25813"/>
    <s v="EA"/>
    <s v=""/>
    <s v="INR"/>
    <s v=""/>
    <n v="0"/>
    <n v="0"/>
    <x v="0"/>
    <n v="0"/>
    <n v="-4685"/>
    <n v="21128"/>
  </r>
  <r>
    <x v="2"/>
    <x v="2"/>
    <s v="Plant and Equipment"/>
    <s v="3000000102-0"/>
    <s v="3000000102"/>
    <s v=""/>
    <s v=""/>
    <s v="0"/>
    <s v="Z002"/>
    <s v="1000"/>
    <d v="2010-11-01T00:00:00"/>
    <d v="2010-11-01T00:00:00"/>
    <s v="1010MFG47"/>
    <s v="Crystaliser Modification"/>
    <s v="015/000"/>
    <s v=""/>
    <n v="421793.39"/>
    <m/>
    <s v=""/>
    <n v="-384333.39"/>
    <n v="1"/>
    <s v=""/>
    <n v="37460"/>
    <s v="EA"/>
    <s v=""/>
    <s v="INR"/>
    <s v=""/>
    <n v="0"/>
    <n v="0"/>
    <x v="0"/>
    <n v="0"/>
    <n v="-6798"/>
    <n v="30662"/>
  </r>
  <r>
    <x v="2"/>
    <x v="2"/>
    <s v="Plant and Equipment"/>
    <s v="3000000103-0"/>
    <s v="3000000103"/>
    <s v=""/>
    <s v=""/>
    <s v="0"/>
    <s v="Z002"/>
    <s v="1000"/>
    <d v="2010-11-01T00:00:00"/>
    <d v="2010-11-01T00:00:00"/>
    <s v="1010MFG48"/>
    <s v="Centrifugal Machine Modification"/>
    <s v="015/000"/>
    <s v=""/>
    <n v="1064571.56"/>
    <m/>
    <s v=""/>
    <n v="-970024.56"/>
    <n v="1"/>
    <s v=""/>
    <n v="94547"/>
    <s v="EA"/>
    <s v=""/>
    <s v="INR"/>
    <s v=""/>
    <n v="0"/>
    <n v="0"/>
    <x v="0"/>
    <n v="0"/>
    <n v="-17159"/>
    <n v="77388"/>
  </r>
  <r>
    <x v="2"/>
    <x v="2"/>
    <s v="Plant and Equipment"/>
    <s v="3000000104-0"/>
    <s v="3000000104"/>
    <s v=""/>
    <s v=""/>
    <s v="0"/>
    <s v="Z002"/>
    <s v="1000"/>
    <d v="2010-11-01T00:00:00"/>
    <d v="2010-11-01T00:00:00"/>
    <s v="1011ENG16"/>
    <s v="Evoperator Modification"/>
    <s v="015/000"/>
    <s v=""/>
    <n v="3484477.85"/>
    <m/>
    <s v=""/>
    <n v="-3175015.85"/>
    <n v="1"/>
    <s v=""/>
    <n v="309462"/>
    <s v="EA"/>
    <s v=""/>
    <s v="INR"/>
    <s v=""/>
    <n v="0"/>
    <n v="0"/>
    <x v="0"/>
    <n v="0"/>
    <n v="-56162"/>
    <n v="253300"/>
  </r>
  <r>
    <x v="2"/>
    <x v="2"/>
    <s v="Plant and Equipment"/>
    <s v="3000000105-0"/>
    <s v="3000000105"/>
    <s v=""/>
    <s v=""/>
    <s v="0"/>
    <s v="Z002"/>
    <s v="1000"/>
    <d v="2010-11-01T00:00:00"/>
    <d v="2010-11-01T00:00:00"/>
    <s v="1010MFG44"/>
    <s v="Fire Fighting equipment"/>
    <s v="015/000"/>
    <s v=""/>
    <n v="313226.56"/>
    <m/>
    <s v=""/>
    <n v="-284481.56"/>
    <n v="1"/>
    <s v=""/>
    <n v="28745"/>
    <s v="EA"/>
    <s v=""/>
    <s v="INR"/>
    <s v=""/>
    <n v="0"/>
    <n v="0"/>
    <x v="0"/>
    <n v="0"/>
    <n v="-5217"/>
    <n v="23528"/>
  </r>
  <r>
    <x v="2"/>
    <x v="2"/>
    <s v="Plant and Equipment"/>
    <s v="3000000106-0"/>
    <s v="3000000106"/>
    <s v=""/>
    <s v=""/>
    <s v="0"/>
    <s v="Z002"/>
    <s v="1000"/>
    <d v="2010-11-01T00:00:00"/>
    <d v="2010-11-01T00:00:00"/>
    <s v="1011ENG16"/>
    <s v="OC Filter/Vacuum Filter"/>
    <s v="015/000"/>
    <s v=""/>
    <n v="3109554.64"/>
    <m/>
    <s v=""/>
    <n v="-2833390.64"/>
    <n v="1"/>
    <s v=""/>
    <n v="276164"/>
    <s v="EA"/>
    <s v=""/>
    <s v="INR"/>
    <s v=""/>
    <n v="0"/>
    <n v="0"/>
    <x v="0"/>
    <n v="0"/>
    <n v="-50119"/>
    <n v="226045"/>
  </r>
  <r>
    <x v="2"/>
    <x v="2"/>
    <s v="Plant and Equipment"/>
    <s v="3000000107-0"/>
    <s v="3000000107"/>
    <s v=""/>
    <s v=""/>
    <s v="0"/>
    <s v="Z002"/>
    <s v="1000"/>
    <d v="2010-11-01T00:00:00"/>
    <d v="2010-11-01T00:00:00"/>
    <s v="1010ENG20"/>
    <s v="Bagasse Bailing Machine"/>
    <s v="015/000"/>
    <s v=""/>
    <n v="254001.77"/>
    <m/>
    <s v=""/>
    <n v="-230692.77"/>
    <n v="1"/>
    <s v=""/>
    <n v="23309"/>
    <s v="EA"/>
    <s v=""/>
    <s v="INR"/>
    <s v=""/>
    <n v="0"/>
    <n v="0"/>
    <x v="0"/>
    <n v="0"/>
    <n v="-4230"/>
    <n v="19079"/>
  </r>
  <r>
    <x v="2"/>
    <x v="2"/>
    <s v="Plant and Equipment"/>
    <s v="3000000108-0"/>
    <s v="3000000108"/>
    <s v=""/>
    <s v=""/>
    <s v="0"/>
    <s v="Z002"/>
    <s v="1000"/>
    <d v="2010-11-01T00:00:00"/>
    <d v="2010-11-01T00:00:00"/>
    <s v="1010ENG08"/>
    <s v="Cane Chopper"/>
    <s v="015/000"/>
    <s v=""/>
    <n v="2107089.7799999998"/>
    <m/>
    <s v=""/>
    <n v="-1919955.78"/>
    <n v="1"/>
    <s v=""/>
    <n v="187134"/>
    <s v="EA"/>
    <s v=""/>
    <s v="INR"/>
    <s v=""/>
    <n v="0"/>
    <n v="0"/>
    <x v="0"/>
    <n v="0"/>
    <n v="-33962"/>
    <n v="153172"/>
  </r>
  <r>
    <x v="2"/>
    <x v="2"/>
    <s v="Plant and Equipment"/>
    <s v="3000000109-0"/>
    <s v="3000000109"/>
    <s v=""/>
    <s v=""/>
    <s v="0"/>
    <s v="Z002"/>
    <s v="1000"/>
    <d v="2010-11-01T00:00:00"/>
    <d v="2010-11-01T00:00:00"/>
    <s v="1010ENG08"/>
    <s v="Cane Leveller"/>
    <s v="015/000"/>
    <s v=""/>
    <n v="1620993.86"/>
    <m/>
    <s v=""/>
    <n v="-1477031.86"/>
    <n v="1"/>
    <s v=""/>
    <n v="143962"/>
    <s v="EA"/>
    <s v=""/>
    <s v="INR"/>
    <s v=""/>
    <n v="0"/>
    <n v="0"/>
    <x v="0"/>
    <n v="0"/>
    <n v="-26127"/>
    <n v="117835"/>
  </r>
  <r>
    <x v="2"/>
    <x v="2"/>
    <s v="Plant and Equipment"/>
    <s v="3000000110-0"/>
    <s v="3000000110"/>
    <s v=""/>
    <s v=""/>
    <s v="0"/>
    <s v="Z002"/>
    <s v="1000"/>
    <d v="2010-11-01T00:00:00"/>
    <d v="2010-11-01T00:00:00"/>
    <s v="1010ENG14"/>
    <s v="DC Drives at Mills"/>
    <s v="015/000"/>
    <s v=""/>
    <n v="18166115.010000002"/>
    <m/>
    <s v=""/>
    <n v="-16552754.01"/>
    <n v="1"/>
    <s v=""/>
    <n v="1613361"/>
    <s v="EA"/>
    <s v=""/>
    <s v="INR"/>
    <s v=""/>
    <n v="0"/>
    <n v="0"/>
    <x v="0"/>
    <n v="0"/>
    <n v="-292800"/>
    <n v="1320561"/>
  </r>
  <r>
    <x v="2"/>
    <x v="2"/>
    <s v="Plant and Equipment"/>
    <s v="3000000111-0"/>
    <s v="3000000111"/>
    <s v=""/>
    <s v=""/>
    <s v="0"/>
    <s v="Z002"/>
    <s v="1000"/>
    <d v="2010-12-01T00:00:00"/>
    <d v="2010-12-01T00:00:00"/>
    <s v="1010ITS78"/>
    <s v="Weighbridge Mannual 10 Ton Cap. 04 Nos."/>
    <s v="015/000"/>
    <s v=""/>
    <n v="646309"/>
    <m/>
    <s v=""/>
    <n v="-586066"/>
    <n v="4"/>
    <s v=""/>
    <n v="60243"/>
    <s v="EA"/>
    <s v=""/>
    <s v="INR"/>
    <s v=""/>
    <n v="0"/>
    <n v="0"/>
    <x v="0"/>
    <n v="0"/>
    <n v="-10933"/>
    <n v="49310"/>
  </r>
  <r>
    <x v="2"/>
    <x v="2"/>
    <s v="Plant and Equipment"/>
    <s v="3000000112-0"/>
    <s v="3000000112"/>
    <s v=""/>
    <s v=""/>
    <s v="0"/>
    <s v="1000"/>
    <s v="1000"/>
    <d v="2010-12-01T00:00:00"/>
    <d v="2010-12-01T00:00:00"/>
    <s v="1010ITS77"/>
    <s v="BATTERY CHARGER 24V 01NO."/>
    <s v="025/000"/>
    <s v=""/>
    <n v="3500"/>
    <m/>
    <s v=""/>
    <n v="-3325"/>
    <n v="1"/>
    <s v=""/>
    <n v="175"/>
    <s v="EA"/>
    <s v=""/>
    <s v="INR"/>
    <s v=""/>
    <n v="0"/>
    <n v="0"/>
    <x v="0"/>
    <n v="0"/>
    <n v="0"/>
    <n v="175"/>
  </r>
  <r>
    <x v="2"/>
    <x v="2"/>
    <s v="Plant and Equipment"/>
    <s v="3000000113-0"/>
    <s v="3000000113"/>
    <s v=""/>
    <s v=""/>
    <s v="0"/>
    <s v="Z002"/>
    <s v="1000"/>
    <d v="2011-02-01T00:00:00"/>
    <d v="2011-02-01T00:00:00"/>
    <s v="1010ITS77"/>
    <s v="Air Blower 01No."/>
    <s v="015/000"/>
    <s v=""/>
    <n v="6000"/>
    <m/>
    <s v=""/>
    <n v="-5420"/>
    <n v="1"/>
    <s v=""/>
    <n v="580"/>
    <s v="EA"/>
    <s v=""/>
    <s v="INR"/>
    <s v=""/>
    <n v="0"/>
    <n v="0"/>
    <x v="0"/>
    <n v="0"/>
    <n v="-105"/>
    <n v="475"/>
  </r>
  <r>
    <x v="2"/>
    <x v="2"/>
    <s v="Plant and Equipment"/>
    <s v="3000000114-0"/>
    <s v="3000000114"/>
    <s v=""/>
    <s v=""/>
    <s v="0"/>
    <s v="1000"/>
    <s v="1000"/>
    <d v="2011-03-01T00:00:00"/>
    <d v="2011-03-01T00:00:00"/>
    <s v="1010ADM03"/>
    <s v="CELLING FAN 48&quot; 02NOS."/>
    <s v="025/000"/>
    <s v=""/>
    <n v="2000"/>
    <m/>
    <s v=""/>
    <n v="-1900"/>
    <n v="2"/>
    <s v=""/>
    <n v="100"/>
    <s v="EA"/>
    <s v=""/>
    <s v="INR"/>
    <s v=""/>
    <n v="0"/>
    <n v="0"/>
    <x v="0"/>
    <n v="0"/>
    <n v="0"/>
    <n v="100"/>
  </r>
  <r>
    <x v="2"/>
    <x v="2"/>
    <s v="Plant and Equipment"/>
    <s v="3000000115-0"/>
    <s v="3000000115"/>
    <s v=""/>
    <s v=""/>
    <s v="0"/>
    <s v="Z002"/>
    <s v="1000"/>
    <d v="2011-08-01T00:00:00"/>
    <d v="2011-08-01T00:00:00"/>
    <s v="1010ENG08"/>
    <s v="Crane"/>
    <s v="015/000"/>
    <s v=""/>
    <n v="3213072"/>
    <m/>
    <s v=""/>
    <n v="-2874920"/>
    <n v="1"/>
    <s v=""/>
    <n v="338152"/>
    <s v="EA"/>
    <s v=""/>
    <s v="INR"/>
    <s v=""/>
    <n v="0"/>
    <n v="0"/>
    <x v="0"/>
    <n v="0"/>
    <n v="-61369"/>
    <n v="276783"/>
  </r>
  <r>
    <x v="2"/>
    <x v="2"/>
    <s v="Plant and Equipment"/>
    <s v="3000000116-0"/>
    <s v="3000000116"/>
    <s v=""/>
    <s v=""/>
    <s v="0"/>
    <s v="Z002"/>
    <s v="1000"/>
    <d v="2011-12-01T00:00:00"/>
    <d v="2011-12-01T00:00:00"/>
    <s v="1010ENG14"/>
    <s v="Motor"/>
    <s v="015/000"/>
    <s v=""/>
    <n v="20314343"/>
    <m/>
    <s v=""/>
    <n v="-18094338"/>
    <n v="1"/>
    <s v=""/>
    <n v="2220005"/>
    <s v="EA"/>
    <s v=""/>
    <s v="INR"/>
    <s v=""/>
    <n v="0"/>
    <n v="0"/>
    <x v="0"/>
    <n v="0"/>
    <n v="-402896"/>
    <n v="1817109"/>
  </r>
  <r>
    <x v="2"/>
    <x v="2"/>
    <s v="Plant and Equipment"/>
    <s v="3000000117-0"/>
    <s v="3000000117"/>
    <s v=""/>
    <s v=""/>
    <s v="0"/>
    <s v="Z002"/>
    <s v="1000"/>
    <d v="2011-12-01T00:00:00"/>
    <d v="2011-12-01T00:00:00"/>
    <s v="1011ELC34"/>
    <s v="Turbine 3 MW"/>
    <s v="015/000"/>
    <s v=""/>
    <n v="19334383"/>
    <m/>
    <s v=""/>
    <n v="-17221470"/>
    <n v="1"/>
    <s v=""/>
    <n v="2112913"/>
    <s v="EA"/>
    <s v=""/>
    <s v="INR"/>
    <s v=""/>
    <n v="0"/>
    <n v="0"/>
    <x v="0"/>
    <n v="0"/>
    <n v="-383460"/>
    <n v="1729453"/>
  </r>
  <r>
    <x v="2"/>
    <x v="2"/>
    <s v="Plant and Equipment"/>
    <s v="3000000118-0"/>
    <s v="3000000118"/>
    <s v=""/>
    <s v=""/>
    <s v="0"/>
    <s v="Z002"/>
    <s v="1000"/>
    <d v="2011-12-01T00:00:00"/>
    <d v="2011-12-01T00:00:00"/>
    <s v="1011ELC35"/>
    <s v="Turbine 6 MW"/>
    <s v="015/000"/>
    <s v=""/>
    <n v="50370974"/>
    <m/>
    <s v=""/>
    <n v="-44866299"/>
    <n v="1"/>
    <s v=""/>
    <n v="5504675"/>
    <s v="EA"/>
    <s v=""/>
    <s v="INR"/>
    <s v=""/>
    <n v="0"/>
    <n v="0"/>
    <x v="0"/>
    <n v="0"/>
    <n v="-999012"/>
    <n v="4505663"/>
  </r>
  <r>
    <x v="2"/>
    <x v="2"/>
    <s v="Plant and Equipment"/>
    <s v="3000000119-0"/>
    <s v="3000000119"/>
    <s v=""/>
    <s v=""/>
    <s v="0"/>
    <s v="Z002"/>
    <s v="1000"/>
    <d v="2011-12-01T00:00:00"/>
    <d v="2011-12-01T00:00:00"/>
    <s v="1010ENG14"/>
    <s v="Pump &amp; Drive"/>
    <s v="015/000"/>
    <s v=""/>
    <n v="4219116"/>
    <m/>
    <s v=""/>
    <n v="-3758039"/>
    <n v="1"/>
    <s v=""/>
    <n v="461077"/>
    <s v="EA"/>
    <s v=""/>
    <s v="INR"/>
    <s v=""/>
    <n v="0"/>
    <n v="0"/>
    <x v="0"/>
    <n v="0"/>
    <n v="-83678"/>
    <n v="377399"/>
  </r>
  <r>
    <x v="2"/>
    <x v="2"/>
    <s v="Plant and Equipment"/>
    <s v="3000000120-0"/>
    <s v="3000000120"/>
    <s v=""/>
    <s v=""/>
    <s v="0"/>
    <s v="Z002"/>
    <s v="1000"/>
    <d v="2011-12-01T00:00:00"/>
    <d v="2011-12-01T00:00:00"/>
    <s v="1010ENG25"/>
    <s v="Electric Control Panel"/>
    <s v="015/000"/>
    <s v=""/>
    <n v="25306539"/>
    <m/>
    <s v=""/>
    <n v="-22540972"/>
    <n v="1"/>
    <s v=""/>
    <n v="2765567"/>
    <s v="EA"/>
    <s v=""/>
    <s v="INR"/>
    <s v=""/>
    <n v="0"/>
    <n v="0"/>
    <x v="0"/>
    <n v="0"/>
    <n v="-501907"/>
    <n v="2263660"/>
  </r>
  <r>
    <x v="2"/>
    <x v="2"/>
    <s v="Plant and Equipment"/>
    <s v="3000000121-0"/>
    <s v="3000000121"/>
    <s v=""/>
    <s v=""/>
    <s v="0"/>
    <s v="Z002"/>
    <s v="1000"/>
    <d v="2011-12-01T00:00:00"/>
    <d v="2011-12-01T00:00:00"/>
    <s v="1010MFG61"/>
    <s v="Sulphur Furnace Modification"/>
    <s v="015/000"/>
    <s v=""/>
    <n v="1308714"/>
    <m/>
    <s v=""/>
    <n v="-1165695"/>
    <n v="1"/>
    <s v=""/>
    <n v="143019"/>
    <s v="EA"/>
    <s v=""/>
    <s v="INR"/>
    <s v=""/>
    <n v="0"/>
    <n v="0"/>
    <x v="0"/>
    <n v="0"/>
    <n v="-25956"/>
    <n v="117063"/>
  </r>
  <r>
    <x v="2"/>
    <x v="2"/>
    <s v="Plant and Equipment"/>
    <s v="3000000122-0"/>
    <s v="3000000122"/>
    <s v=""/>
    <s v=""/>
    <s v="0"/>
    <s v="Z002"/>
    <s v="1000"/>
    <d v="2011-12-01T00:00:00"/>
    <d v="2011-12-01T00:00:00"/>
    <s v="1010MFG44"/>
    <s v="Sugar Grader Modification"/>
    <s v="015/000"/>
    <s v=""/>
    <n v="472570"/>
    <m/>
    <s v=""/>
    <n v="-420927"/>
    <n v="1"/>
    <s v=""/>
    <n v="51643"/>
    <s v="EA"/>
    <s v=""/>
    <s v="INR"/>
    <s v=""/>
    <n v="0"/>
    <n v="0"/>
    <x v="0"/>
    <n v="0"/>
    <n v="-9372"/>
    <n v="42271"/>
  </r>
  <r>
    <x v="2"/>
    <x v="2"/>
    <s v="Plant and Equipment"/>
    <s v="3000000123-0"/>
    <s v="3000000123"/>
    <s v=""/>
    <s v=""/>
    <s v="0"/>
    <s v="Z002"/>
    <s v="1000"/>
    <d v="2011-12-01T00:00:00"/>
    <d v="2011-12-01T00:00:00"/>
    <s v="1010MFG47"/>
    <s v="Pan 80 Ton"/>
    <s v="015/000"/>
    <s v=""/>
    <n v="28652282"/>
    <m/>
    <s v=""/>
    <n v="-25757004"/>
    <n v="1"/>
    <s v=""/>
    <n v="2895278"/>
    <s v="EA"/>
    <s v=""/>
    <s v="INR"/>
    <s v=""/>
    <n v="0"/>
    <n v="0"/>
    <x v="0"/>
    <n v="0"/>
    <n v="-525447"/>
    <n v="2369831"/>
  </r>
  <r>
    <x v="2"/>
    <x v="2"/>
    <s v="Plant and Equipment"/>
    <s v="3000000124-0"/>
    <s v="3000000124"/>
    <s v=""/>
    <s v=""/>
    <s v="0"/>
    <s v="Z002"/>
    <s v="1000"/>
    <d v="2011-12-01T00:00:00"/>
    <d v="2011-12-01T00:00:00"/>
    <s v="1010MFG46"/>
    <s v="Juice Sulphiter"/>
    <s v="015/000"/>
    <s v=""/>
    <n v="4757700"/>
    <m/>
    <s v=""/>
    <n v="-4237765"/>
    <n v="1"/>
    <s v=""/>
    <n v="519935"/>
    <s v="EA"/>
    <s v=""/>
    <s v="INR"/>
    <s v=""/>
    <n v="0"/>
    <n v="0"/>
    <x v="0"/>
    <n v="0"/>
    <n v="-94360"/>
    <n v="425575"/>
  </r>
  <r>
    <x v="2"/>
    <x v="2"/>
    <s v="Plant and Equipment"/>
    <s v="3000000125-0"/>
    <s v="3000000125"/>
    <s v=""/>
    <s v=""/>
    <s v="0"/>
    <s v="Z002"/>
    <s v="1000"/>
    <d v="2011-12-01T00:00:00"/>
    <d v="2011-12-01T00:00:00"/>
    <s v="1010MFG44"/>
    <s v="Extension &amp; Modification of Rack Carrier"/>
    <s v="015/000"/>
    <s v=""/>
    <n v="1789836"/>
    <m/>
    <s v=""/>
    <n v="-1594238"/>
    <n v="1"/>
    <s v=""/>
    <n v="195598"/>
    <s v="EA"/>
    <s v=""/>
    <s v="INR"/>
    <s v=""/>
    <n v="0"/>
    <n v="0"/>
    <x v="0"/>
    <n v="0"/>
    <n v="-35498"/>
    <n v="160100"/>
  </r>
  <r>
    <x v="2"/>
    <x v="2"/>
    <s v="Plant and Equipment"/>
    <s v="3000000126-0"/>
    <s v="3000000126"/>
    <s v=""/>
    <s v=""/>
    <s v="0"/>
    <s v="Z002"/>
    <s v="1000"/>
    <d v="2011-12-01T00:00:00"/>
    <d v="2011-12-01T00:00:00"/>
    <s v="1010MFG44"/>
    <s v="Boiling House Modification"/>
    <s v="015/000"/>
    <s v=""/>
    <n v="64016272"/>
    <m/>
    <s v=""/>
    <n v="-57020402"/>
    <n v="1"/>
    <s v=""/>
    <n v="6995870"/>
    <s v="EA"/>
    <s v=""/>
    <s v="INR"/>
    <s v=""/>
    <n v="0"/>
    <n v="0"/>
    <x v="0"/>
    <n v="0"/>
    <n v="-1269640"/>
    <n v="5726230"/>
  </r>
  <r>
    <x v="2"/>
    <x v="2"/>
    <s v="Plant and Equipment"/>
    <s v="3000000127-0"/>
    <s v="3000000127"/>
    <s v=""/>
    <s v=""/>
    <s v="0"/>
    <s v="Z002"/>
    <s v="1000"/>
    <d v="2011-12-01T00:00:00"/>
    <d v="2011-12-01T00:00:00"/>
    <s v="1010MFG44"/>
    <s v="Boiling House Insulation"/>
    <s v="015/000"/>
    <s v=""/>
    <n v="4391239"/>
    <m/>
    <s v=""/>
    <n v="-3911352"/>
    <n v="1"/>
    <s v=""/>
    <n v="479887"/>
    <s v="EA"/>
    <s v=""/>
    <s v="INR"/>
    <s v=""/>
    <n v="0"/>
    <n v="0"/>
    <x v="0"/>
    <n v="0"/>
    <n v="-87092"/>
    <n v="392795"/>
  </r>
  <r>
    <x v="2"/>
    <x v="2"/>
    <s v="Plant and Equipment"/>
    <s v="3000000128-0"/>
    <s v="3000000128"/>
    <s v=""/>
    <s v=""/>
    <s v="0"/>
    <s v="Z002"/>
    <s v="1000"/>
    <d v="2011-12-01T00:00:00"/>
    <d v="2011-12-01T00:00:00"/>
    <s v="1010ENG24"/>
    <s v="Modification of Equipment at Mills"/>
    <s v="015/000"/>
    <s v=""/>
    <n v="47099106"/>
    <m/>
    <s v=""/>
    <n v="-41951989"/>
    <n v="1"/>
    <s v=""/>
    <n v="5147117"/>
    <s v="EA"/>
    <s v=""/>
    <s v="INR"/>
    <s v=""/>
    <n v="0"/>
    <n v="0"/>
    <x v="0"/>
    <n v="0"/>
    <n v="-934121"/>
    <n v="4212996"/>
  </r>
  <r>
    <x v="2"/>
    <x v="2"/>
    <s v="Plant and Equipment"/>
    <s v="3000000129-0"/>
    <s v="3000000129"/>
    <s v=""/>
    <s v=""/>
    <s v="0"/>
    <s v="Z002"/>
    <s v="1000"/>
    <d v="2011-12-01T00:00:00"/>
    <d v="2011-12-01T00:00:00"/>
    <s v="1011ENG15"/>
    <s v="Modification at Boiler"/>
    <s v="015/000"/>
    <s v=""/>
    <n v="5419975"/>
    <m/>
    <s v=""/>
    <n v="-4827666"/>
    <n v="1"/>
    <s v=""/>
    <n v="592309"/>
    <s v="EA"/>
    <s v=""/>
    <s v="INR"/>
    <s v=""/>
    <n v="0"/>
    <n v="0"/>
    <x v="0"/>
    <n v="0"/>
    <n v="-107495"/>
    <n v="484814"/>
  </r>
  <r>
    <x v="2"/>
    <x v="2"/>
    <s v="Plant and Equipment"/>
    <s v="3000000130-0"/>
    <s v="3000000130"/>
    <s v=""/>
    <s v=""/>
    <s v="0"/>
    <s v="Z002"/>
    <s v="1000"/>
    <d v="2011-12-01T00:00:00"/>
    <d v="2011-12-01T00:00:00"/>
    <s v="1011ELC37"/>
    <s v="Transformer"/>
    <s v="015/000"/>
    <s v=""/>
    <n v="6383816"/>
    <m/>
    <s v=""/>
    <n v="-5669899"/>
    <n v="1"/>
    <s v=""/>
    <n v="713917"/>
    <s v="EA"/>
    <s v=""/>
    <s v="INR"/>
    <s v=""/>
    <n v="0"/>
    <n v="0"/>
    <x v="0"/>
    <n v="0"/>
    <n v="-129565"/>
    <n v="584352"/>
  </r>
  <r>
    <x v="2"/>
    <x v="2"/>
    <s v="Plant and Equipment"/>
    <s v="3000000131-0"/>
    <s v="3000000131"/>
    <s v=""/>
    <s v=""/>
    <s v="0"/>
    <s v="Z002"/>
    <s v="1000"/>
    <d v="2011-12-01T00:00:00"/>
    <d v="2011-12-01T00:00:00"/>
    <s v="1010ENG20"/>
    <s v="Bagasse Elevator 11.12"/>
    <s v="015/000"/>
    <s v=""/>
    <n v="714428"/>
    <m/>
    <s v=""/>
    <n v="-634532"/>
    <n v="1"/>
    <s v=""/>
    <n v="79896"/>
    <s v="EA"/>
    <s v=""/>
    <s v="INR"/>
    <s v=""/>
    <n v="0"/>
    <n v="0"/>
    <x v="0"/>
    <n v="0"/>
    <n v="-14500"/>
    <n v="65396"/>
  </r>
  <r>
    <x v="2"/>
    <x v="2"/>
    <s v="Plant and Equipment"/>
    <s v="3000000132-0"/>
    <s v="3000000132"/>
    <s v=""/>
    <s v=""/>
    <s v="0"/>
    <s v="Z002"/>
    <s v="1000"/>
    <d v="2011-12-01T00:00:00"/>
    <d v="2011-12-01T00:00:00"/>
    <s v="1011ENG15"/>
    <s v="Boiler New 11.12"/>
    <s v="015/000"/>
    <s v=""/>
    <n v="143022281"/>
    <m/>
    <s v=""/>
    <n v="-127392423"/>
    <n v="1"/>
    <s v=""/>
    <n v="15629858"/>
    <s v="EA"/>
    <s v=""/>
    <s v="INR"/>
    <s v=""/>
    <n v="0"/>
    <n v="0"/>
    <x v="0"/>
    <n v="0"/>
    <n v="-2836573"/>
    <n v="12793285"/>
  </r>
  <r>
    <x v="2"/>
    <x v="2"/>
    <s v="Plant and Equipment"/>
    <s v="3000000133-0"/>
    <s v="3000000133"/>
    <s v=""/>
    <s v=""/>
    <s v="0"/>
    <s v="Z002"/>
    <s v="1000"/>
    <d v="2011-12-01T00:00:00"/>
    <d v="2011-12-01T00:00:00"/>
    <s v="1011ENG15"/>
    <s v="PRDS"/>
    <s v="015/000"/>
    <s v=""/>
    <n v="597002"/>
    <m/>
    <s v=""/>
    <n v="-531760"/>
    <n v="1"/>
    <s v=""/>
    <n v="65242"/>
    <s v="EA"/>
    <s v=""/>
    <s v="INR"/>
    <s v=""/>
    <n v="0"/>
    <n v="0"/>
    <x v="0"/>
    <n v="0"/>
    <n v="-11840"/>
    <n v="53402"/>
  </r>
  <r>
    <x v="2"/>
    <x v="2"/>
    <s v="Plant and Equipment"/>
    <s v="3000000134-0"/>
    <s v="3000000134"/>
    <s v=""/>
    <s v=""/>
    <s v="0"/>
    <s v="Z002"/>
    <s v="1000"/>
    <d v="2011-12-01T00:00:00"/>
    <d v="2011-12-01T00:00:00"/>
    <s v="1010MFG44"/>
    <s v="Syrup Sulphitor"/>
    <s v="015/000"/>
    <s v=""/>
    <n v="1263235"/>
    <m/>
    <s v=""/>
    <n v="-1125186"/>
    <n v="1"/>
    <s v=""/>
    <n v="138049"/>
    <s v="EA"/>
    <s v=""/>
    <s v="INR"/>
    <s v=""/>
    <n v="0"/>
    <n v="0"/>
    <x v="0"/>
    <n v="0"/>
    <n v="-25054"/>
    <n v="112995"/>
  </r>
  <r>
    <x v="2"/>
    <x v="2"/>
    <s v="Plant and Equipment"/>
    <s v="3000000135-0"/>
    <s v="3000000135"/>
    <s v=""/>
    <s v=""/>
    <s v="0"/>
    <s v="Z002"/>
    <s v="1000"/>
    <d v="2011-12-01T00:00:00"/>
    <d v="2011-12-01T00:00:00"/>
    <s v="1011ELC37"/>
    <s v="DG Set 320 KVA"/>
    <s v="015/000"/>
    <s v=""/>
    <n v="1632514"/>
    <m/>
    <s v=""/>
    <n v="-1449947"/>
    <n v="1"/>
    <s v=""/>
    <n v="182567"/>
    <s v="EA"/>
    <s v=""/>
    <s v="INR"/>
    <s v=""/>
    <n v="0"/>
    <n v="0"/>
    <x v="0"/>
    <n v="0"/>
    <n v="-33133"/>
    <n v="149434"/>
  </r>
  <r>
    <x v="2"/>
    <x v="2"/>
    <s v="Plant and Equipment"/>
    <s v="3000000136-0"/>
    <s v="3000000136"/>
    <s v=""/>
    <s v=""/>
    <s v="0"/>
    <s v="Z002"/>
    <s v="1000"/>
    <d v="2011-12-01T00:00:00"/>
    <d v="2011-12-01T00:00:00"/>
    <s v="1010MFG47"/>
    <s v="Vertical Crystalizer"/>
    <s v="015/000"/>
    <s v=""/>
    <n v="12060459"/>
    <m/>
    <s v=""/>
    <n v="-10742460"/>
    <n v="1"/>
    <s v=""/>
    <n v="1317999"/>
    <s v="EA"/>
    <s v=""/>
    <s v="INR"/>
    <s v=""/>
    <n v="0"/>
    <n v="0"/>
    <x v="0"/>
    <n v="0"/>
    <n v="-239196"/>
    <n v="1078803"/>
  </r>
  <r>
    <x v="2"/>
    <x v="2"/>
    <s v="Plant and Equipment"/>
    <s v="3000000137-0"/>
    <s v="3000000137"/>
    <s v=""/>
    <s v=""/>
    <s v="0"/>
    <s v="Z002"/>
    <s v="1000"/>
    <d v="2011-12-01T00:00:00"/>
    <d v="2011-12-01T00:00:00"/>
    <s v="1010MFG47"/>
    <s v="Vaccum Crystalizer"/>
    <s v="015/000"/>
    <s v=""/>
    <n v="2390800"/>
    <m/>
    <s v=""/>
    <n v="-2129527"/>
    <n v="1"/>
    <s v=""/>
    <n v="261273"/>
    <s v="EA"/>
    <s v=""/>
    <s v="INR"/>
    <s v=""/>
    <n v="0"/>
    <n v="0"/>
    <x v="0"/>
    <n v="0"/>
    <n v="-47417"/>
    <n v="213856"/>
  </r>
  <r>
    <x v="2"/>
    <x v="2"/>
    <s v="Plant and Equipment"/>
    <s v="3000000138-0"/>
    <s v="3000000138"/>
    <s v=""/>
    <s v=""/>
    <s v="0"/>
    <s v="Z002"/>
    <s v="1000"/>
    <d v="2011-12-01T00:00:00"/>
    <d v="2011-12-01T00:00:00"/>
    <s v="1010MFG47"/>
    <s v="Air Cooled Crystalizer"/>
    <s v="015/000"/>
    <s v=""/>
    <n v="5053245"/>
    <m/>
    <s v=""/>
    <n v="-4501013"/>
    <n v="1"/>
    <s v=""/>
    <n v="552232"/>
    <s v="EA"/>
    <s v=""/>
    <s v="INR"/>
    <s v=""/>
    <n v="0"/>
    <n v="0"/>
    <x v="0"/>
    <n v="0"/>
    <n v="-100221"/>
    <n v="452011"/>
  </r>
  <r>
    <x v="2"/>
    <x v="2"/>
    <s v="Plant and Equipment"/>
    <s v="3000000139-0"/>
    <s v="3000000139"/>
    <s v=""/>
    <s v=""/>
    <s v="0"/>
    <s v="Z002"/>
    <s v="1000"/>
    <d v="2011-12-01T00:00:00"/>
    <d v="2011-12-01T00:00:00"/>
    <s v="1010MFG48"/>
    <s v="Centrifugal Machine 1503"/>
    <s v="015/000"/>
    <s v=""/>
    <n v="19040865"/>
    <m/>
    <s v=""/>
    <n v="-16960028"/>
    <n v="1"/>
    <s v=""/>
    <n v="2080837"/>
    <s v="EA"/>
    <s v=""/>
    <s v="INR"/>
    <s v=""/>
    <n v="0"/>
    <n v="0"/>
    <x v="0"/>
    <n v="0"/>
    <n v="-377639"/>
    <n v="1703198"/>
  </r>
  <r>
    <x v="2"/>
    <x v="2"/>
    <s v="Plant and Equipment"/>
    <s v="3000000140-0"/>
    <s v="3000000140"/>
    <s v=""/>
    <s v=""/>
    <s v="0"/>
    <s v="Z002"/>
    <s v="1000"/>
    <d v="2011-12-01T00:00:00"/>
    <d v="2011-12-01T00:00:00"/>
    <s v="1010ENG13"/>
    <s v="Juice Heater"/>
    <s v="015/000"/>
    <s v=""/>
    <n v="14656904"/>
    <m/>
    <s v=""/>
    <n v="-13055158"/>
    <n v="1"/>
    <s v=""/>
    <n v="1601746"/>
    <s v="EA"/>
    <s v=""/>
    <s v="INR"/>
    <s v=""/>
    <n v="0"/>
    <n v="0"/>
    <x v="0"/>
    <n v="0"/>
    <n v="-290692"/>
    <n v="1311054"/>
  </r>
  <r>
    <x v="2"/>
    <x v="2"/>
    <s v="Plant and Equipment"/>
    <s v="3000000141-0"/>
    <s v="3000000141"/>
    <s v=""/>
    <s v=""/>
    <s v="0"/>
    <s v="Z002"/>
    <s v="1000"/>
    <d v="2011-12-01T00:00:00"/>
    <d v="2011-12-01T00:00:00"/>
    <s v="1010MFG44"/>
    <s v="Sugar Hopper"/>
    <s v="015/000"/>
    <s v=""/>
    <n v="2638642"/>
    <m/>
    <s v=""/>
    <n v="-2350284"/>
    <n v="1"/>
    <s v=""/>
    <n v="288358"/>
    <s v="EA"/>
    <s v=""/>
    <s v="INR"/>
    <s v=""/>
    <n v="0"/>
    <n v="0"/>
    <x v="0"/>
    <n v="0"/>
    <n v="-52332"/>
    <n v="236026"/>
  </r>
  <r>
    <x v="2"/>
    <x v="2"/>
    <s v="Plant and Equipment"/>
    <s v="3000000142-0"/>
    <s v="3000000142"/>
    <s v=""/>
    <s v=""/>
    <s v="0"/>
    <s v="Z002"/>
    <s v="1000"/>
    <d v="2011-12-01T00:00:00"/>
    <d v="2011-12-01T00:00:00"/>
    <s v="1010ENG08"/>
    <s v="Cane Unloader"/>
    <s v="015/000"/>
    <s v=""/>
    <n v="15857883"/>
    <m/>
    <s v=""/>
    <n v="-14124891"/>
    <n v="1"/>
    <s v=""/>
    <n v="1732992"/>
    <s v="EA"/>
    <s v=""/>
    <s v="INR"/>
    <s v=""/>
    <n v="0"/>
    <n v="0"/>
    <x v="0"/>
    <n v="0"/>
    <n v="-314511"/>
    <n v="1418481"/>
  </r>
  <r>
    <x v="2"/>
    <x v="2"/>
    <s v="Plant and Equipment"/>
    <s v="3000000143-0"/>
    <s v="3000000143"/>
    <s v=""/>
    <s v=""/>
    <s v="0"/>
    <s v="Z002"/>
    <s v="1000"/>
    <d v="2011-12-01T00:00:00"/>
    <d v="2011-12-01T00:00:00"/>
    <s v="1010ENG12"/>
    <s v="Cane Fabrizer"/>
    <s v="015/000"/>
    <s v=""/>
    <n v="13368490"/>
    <m/>
    <s v=""/>
    <n v="-11907546"/>
    <n v="1"/>
    <s v=""/>
    <n v="1460944"/>
    <s v="EA"/>
    <s v=""/>
    <s v="INR"/>
    <s v=""/>
    <n v="0"/>
    <n v="0"/>
    <x v="0"/>
    <n v="0"/>
    <n v="-265138"/>
    <n v="1195806"/>
  </r>
  <r>
    <x v="2"/>
    <x v="2"/>
    <s v="Plant and Equipment"/>
    <s v="3000000144-0"/>
    <s v="3000000144"/>
    <s v=""/>
    <s v=""/>
    <s v="0"/>
    <s v="Z002"/>
    <s v="1000"/>
    <d v="2011-12-01T00:00:00"/>
    <d v="2011-12-01T00:00:00"/>
    <s v="1010ENG11"/>
    <s v="Cane Carrier"/>
    <s v="015/000"/>
    <s v=""/>
    <n v="22806642"/>
    <m/>
    <s v=""/>
    <n v="-20314272"/>
    <n v="1"/>
    <s v=""/>
    <n v="2492370"/>
    <s v="EA"/>
    <s v=""/>
    <s v="INR"/>
    <s v=""/>
    <n v="0"/>
    <n v="0"/>
    <x v="0"/>
    <n v="0"/>
    <n v="-452326"/>
    <n v="2040044"/>
  </r>
  <r>
    <x v="2"/>
    <x v="2"/>
    <s v="Plant and Equipment"/>
    <s v="3000000145-0"/>
    <s v="3000000145"/>
    <s v=""/>
    <s v=""/>
    <s v="0"/>
    <s v="Z002"/>
    <s v="1000"/>
    <d v="2011-12-01T00:00:00"/>
    <d v="2011-12-01T00:00:00"/>
    <s v="1010ENG14"/>
    <s v="GRPF"/>
    <s v="015/000"/>
    <s v=""/>
    <n v="29317237"/>
    <m/>
    <s v=""/>
    <n v="-26113371.620000001"/>
    <n v="1"/>
    <s v=""/>
    <n v="3203865.38"/>
    <s v="EA"/>
    <s v=""/>
    <s v="INR"/>
    <s v=""/>
    <n v="0"/>
    <n v="0"/>
    <x v="0"/>
    <n v="0"/>
    <n v="-581451"/>
    <n v="2622414.38"/>
  </r>
  <r>
    <x v="2"/>
    <x v="2"/>
    <s v="Plant and Equipment"/>
    <s v="3000000146-0"/>
    <s v="3000000146"/>
    <s v=""/>
    <s v=""/>
    <s v="0"/>
    <s v="Z002"/>
    <s v="1000"/>
    <d v="2011-12-01T00:00:00"/>
    <d v="2011-12-01T00:00:00"/>
    <s v="1010ENG10"/>
    <s v="Cane Leveller"/>
    <s v="015/000"/>
    <s v=""/>
    <n v="8332853"/>
    <m/>
    <s v=""/>
    <n v="-7422217"/>
    <n v="1"/>
    <s v=""/>
    <n v="910636"/>
    <s v="EA"/>
    <s v=""/>
    <s v="INR"/>
    <s v=""/>
    <n v="0"/>
    <n v="0"/>
    <x v="0"/>
    <n v="0"/>
    <n v="-165266"/>
    <n v="745370"/>
  </r>
  <r>
    <x v="2"/>
    <x v="2"/>
    <s v="Plant and Equipment"/>
    <s v="3000000147-0"/>
    <s v="3000000147"/>
    <s v=""/>
    <s v=""/>
    <s v="0"/>
    <s v="Z002"/>
    <s v="1000"/>
    <d v="2011-12-01T00:00:00"/>
    <d v="2011-12-01T00:00:00"/>
    <s v="1010ENG13"/>
    <s v="Juice Clarifire"/>
    <s v="015/000"/>
    <s v=""/>
    <n v="27596652"/>
    <m/>
    <s v=""/>
    <n v="-24580816"/>
    <n v="1"/>
    <s v=""/>
    <n v="3015836"/>
    <s v="EA"/>
    <s v=""/>
    <s v="INR"/>
    <s v=""/>
    <n v="0"/>
    <n v="0"/>
    <x v="0"/>
    <n v="0"/>
    <n v="-547327"/>
    <n v="2468509"/>
  </r>
  <r>
    <x v="2"/>
    <x v="2"/>
    <s v="Plant and Equipment"/>
    <s v="3000000148-0"/>
    <s v="3000000148"/>
    <s v=""/>
    <s v=""/>
    <s v="0"/>
    <s v="Z002"/>
    <s v="1000"/>
    <d v="2011-12-01T00:00:00"/>
    <d v="2011-12-01T00:00:00"/>
    <s v="1011ENG19"/>
    <s v="Semikestner"/>
    <s v="015/000"/>
    <s v=""/>
    <n v="12360192"/>
    <m/>
    <s v=""/>
    <n v="-11009437"/>
    <n v="1"/>
    <s v=""/>
    <n v="1350755"/>
    <s v="EA"/>
    <s v=""/>
    <s v="INR"/>
    <s v=""/>
    <n v="0"/>
    <n v="0"/>
    <x v="0"/>
    <n v="0"/>
    <n v="-245141"/>
    <n v="1105614"/>
  </r>
  <r>
    <x v="2"/>
    <x v="2"/>
    <s v="Plant and Equipment"/>
    <s v="3000000149-0"/>
    <s v="3000000149"/>
    <s v=""/>
    <s v=""/>
    <s v="0"/>
    <s v="Z002"/>
    <s v="1000"/>
    <d v="2011-12-01T00:00:00"/>
    <d v="2011-12-01T00:00:00"/>
    <s v="1011ENG16"/>
    <s v="Vapour Cell"/>
    <s v="015/000"/>
    <s v=""/>
    <n v="3187998"/>
    <m/>
    <s v=""/>
    <n v="-2839605"/>
    <n v="1"/>
    <s v=""/>
    <n v="348393"/>
    <s v="EA"/>
    <s v=""/>
    <s v="INR"/>
    <s v=""/>
    <n v="0"/>
    <n v="0"/>
    <x v="0"/>
    <n v="0"/>
    <n v="-63228"/>
    <n v="285165"/>
  </r>
  <r>
    <x v="2"/>
    <x v="2"/>
    <s v="Plant and Equipment"/>
    <s v="3000000150-0"/>
    <s v="3000000150"/>
    <s v=""/>
    <s v=""/>
    <s v="0"/>
    <s v="Z002"/>
    <s v="1000"/>
    <d v="2011-12-01T00:00:00"/>
    <d v="2011-12-01T00:00:00"/>
    <s v="1010ENG15"/>
    <s v="Cooling Tower"/>
    <s v="015/000"/>
    <s v=""/>
    <n v="2202833"/>
    <m/>
    <s v=""/>
    <n v="-1962101"/>
    <n v="1"/>
    <s v=""/>
    <n v="240732"/>
    <s v="EA"/>
    <s v=""/>
    <s v="INR"/>
    <s v=""/>
    <n v="0"/>
    <n v="0"/>
    <x v="0"/>
    <n v="0"/>
    <n v="-43689"/>
    <n v="197043"/>
  </r>
  <r>
    <x v="2"/>
    <x v="2"/>
    <s v="Plant and Equipment"/>
    <s v="3000000151-0"/>
    <s v="3000000151"/>
    <s v=""/>
    <s v=""/>
    <s v="0"/>
    <s v="Z002"/>
    <s v="1000"/>
    <d v="2011-12-01T00:00:00"/>
    <d v="2011-12-01T00:00:00"/>
    <s v="1010MFG44"/>
    <s v="D.M. Plant"/>
    <s v="015/000"/>
    <s v=""/>
    <n v="6507603"/>
    <m/>
    <s v=""/>
    <n v="-5796435"/>
    <n v="1"/>
    <s v=""/>
    <n v="711168"/>
    <s v="EA"/>
    <s v=""/>
    <s v="INR"/>
    <s v=""/>
    <n v="0"/>
    <n v="0"/>
    <x v="0"/>
    <n v="0"/>
    <n v="-129066"/>
    <n v="582102"/>
  </r>
  <r>
    <x v="2"/>
    <x v="2"/>
    <s v="Plant and Equipment"/>
    <s v="3000000152-0"/>
    <s v="3000000152"/>
    <s v=""/>
    <s v=""/>
    <s v="0"/>
    <s v="Z002"/>
    <s v="1000"/>
    <d v="2011-12-01T00:00:00"/>
    <d v="2011-12-01T00:00:00"/>
    <s v="1010MFG50"/>
    <s v="Spray Pond Modification"/>
    <s v="015/000"/>
    <s v=""/>
    <n v="2593438"/>
    <m/>
    <s v=""/>
    <n v="-2310020"/>
    <n v="1"/>
    <s v=""/>
    <n v="283418"/>
    <s v="EA"/>
    <s v=""/>
    <s v="INR"/>
    <s v=""/>
    <n v="0"/>
    <n v="0"/>
    <x v="0"/>
    <n v="0"/>
    <n v="-51436"/>
    <n v="231982"/>
  </r>
  <r>
    <x v="2"/>
    <x v="2"/>
    <s v="Plant and Equipment"/>
    <s v="3000000153-0"/>
    <s v="3000000153"/>
    <s v=""/>
    <s v=""/>
    <s v="0"/>
    <s v="Z002"/>
    <s v="1000"/>
    <d v="2011-12-01T00:00:00"/>
    <d v="2011-12-01T00:00:00"/>
    <s v="1010MFG45"/>
    <s v="Sugar Bag Stacker"/>
    <s v="015/000"/>
    <s v=""/>
    <n v="1506937"/>
    <m/>
    <s v=""/>
    <n v="-1338412"/>
    <n v="1"/>
    <s v=""/>
    <n v="168525"/>
    <s v="EA"/>
    <s v=""/>
    <s v="INR"/>
    <s v=""/>
    <n v="0"/>
    <n v="0"/>
    <x v="0"/>
    <n v="0"/>
    <n v="-30585"/>
    <n v="137940"/>
  </r>
  <r>
    <x v="2"/>
    <x v="2"/>
    <s v="Plant and Equipment"/>
    <s v="3000000153-1"/>
    <s v="3000000153"/>
    <s v=""/>
    <s v=""/>
    <s v="1"/>
    <s v="Z002"/>
    <s v="1000"/>
    <d v="2023-01-04T00:00:00"/>
    <d v="2023-01-04T00:00:00"/>
    <s v="1010MFG45"/>
    <s v="PORTABLE WOODEN STACKER 5 MTR WIDE 650MM"/>
    <s v="015/000"/>
    <s v=""/>
    <n v="545000"/>
    <m/>
    <s v=""/>
    <n v="-23517"/>
    <n v="4"/>
    <s v=""/>
    <n v="521483"/>
    <s v="EA"/>
    <s v=""/>
    <s v="INR"/>
    <s v=""/>
    <n v="0"/>
    <n v="0"/>
    <x v="0"/>
    <n v="0"/>
    <n v="-94641"/>
    <n v="426842"/>
  </r>
  <r>
    <x v="2"/>
    <x v="2"/>
    <s v="Plant and Equipment"/>
    <s v="3000000154-0"/>
    <s v="3000000154"/>
    <s v=""/>
    <s v=""/>
    <s v="0"/>
    <s v="Z002"/>
    <s v="1000"/>
    <d v="2011-12-01T00:00:00"/>
    <d v="2011-12-01T00:00:00"/>
    <s v="1010MFG45"/>
    <s v="Sugar Elevator"/>
    <s v="015/000"/>
    <s v=""/>
    <n v="1743812"/>
    <m/>
    <s v=""/>
    <n v="-1548797"/>
    <n v="1"/>
    <s v=""/>
    <n v="195015"/>
    <s v="EA"/>
    <s v=""/>
    <s v="INR"/>
    <s v=""/>
    <n v="0"/>
    <n v="0"/>
    <x v="0"/>
    <n v="0"/>
    <n v="-35392"/>
    <n v="159623"/>
  </r>
  <r>
    <x v="2"/>
    <x v="2"/>
    <s v="Plant and Equipment"/>
    <s v="3000000155-0"/>
    <s v="3000000155"/>
    <s v=""/>
    <s v=""/>
    <s v="0"/>
    <s v="Z002"/>
    <s v="1000"/>
    <d v="2011-12-01T00:00:00"/>
    <d v="2011-12-01T00:00:00"/>
    <s v="1010MFG45"/>
    <s v="Bag Closing Machine &amp; Weighing System"/>
    <s v="015/000"/>
    <s v=""/>
    <n v="1095115"/>
    <m/>
    <s v=""/>
    <n v="-972646"/>
    <n v="1"/>
    <s v=""/>
    <n v="122469"/>
    <s v="EA"/>
    <s v=""/>
    <s v="INR"/>
    <s v=""/>
    <n v="0"/>
    <n v="0"/>
    <x v="0"/>
    <n v="0"/>
    <n v="-22226"/>
    <n v="100243"/>
  </r>
  <r>
    <x v="2"/>
    <x v="2"/>
    <s v="Plant and Equipment"/>
    <s v="3000000155-1"/>
    <s v="3000000155"/>
    <s v=""/>
    <s v=""/>
    <s v="1"/>
    <s v="Z002"/>
    <s v="1000"/>
    <d v="2023-01-03T00:00:00"/>
    <d v="2023-01-03T00:00:00"/>
    <s v="1010MFG45"/>
    <s v="BAG STITCHING MACHINE CONVEYOR COMPLETE"/>
    <s v="015/000"/>
    <s v=""/>
    <n v="555000"/>
    <m/>
    <s v=""/>
    <n v="-24224"/>
    <n v="1"/>
    <s v=""/>
    <n v="530776"/>
    <s v="EA"/>
    <s v=""/>
    <s v="INR"/>
    <s v=""/>
    <n v="0"/>
    <n v="0"/>
    <x v="0"/>
    <n v="0"/>
    <n v="-96327"/>
    <n v="434449"/>
  </r>
  <r>
    <x v="2"/>
    <x v="2"/>
    <s v="Plant and Equipment"/>
    <s v="3000000156-0"/>
    <s v="3000000156"/>
    <s v=""/>
    <s v=""/>
    <s v="0"/>
    <s v="Z002"/>
    <s v="1000"/>
    <d v="2011-12-01T00:00:00"/>
    <d v="2011-12-01T00:00:00"/>
    <s v="1010ITS78"/>
    <s v="Modification of 80Ton Weighbridge"/>
    <s v="015/000"/>
    <s v=""/>
    <n v="4483582"/>
    <m/>
    <s v=""/>
    <n v="-3982173"/>
    <n v="1"/>
    <s v=""/>
    <n v="501409"/>
    <s v="EA"/>
    <s v=""/>
    <s v="INR"/>
    <s v=""/>
    <n v="0"/>
    <n v="0"/>
    <x v="0"/>
    <n v="0"/>
    <n v="-90998"/>
    <n v="410411"/>
  </r>
  <r>
    <x v="2"/>
    <x v="2"/>
    <s v="Plant and Equipment"/>
    <s v="3000000157-0"/>
    <s v="3000000157"/>
    <s v=""/>
    <s v=""/>
    <s v="0"/>
    <s v="Z002"/>
    <s v="1000"/>
    <d v="2011-12-01T00:00:00"/>
    <d v="2011-12-01T00:00:00"/>
    <s v="1010ENG16"/>
    <s v="Tube Well"/>
    <s v="015/000"/>
    <s v=""/>
    <n v="675408"/>
    <m/>
    <s v=""/>
    <n v="-599876"/>
    <n v="1"/>
    <s v=""/>
    <n v="75532"/>
    <s v="EA"/>
    <s v=""/>
    <s v="INR"/>
    <s v=""/>
    <n v="0"/>
    <n v="0"/>
    <x v="0"/>
    <n v="0"/>
    <n v="-13708"/>
    <n v="61824"/>
  </r>
  <r>
    <x v="2"/>
    <x v="2"/>
    <s v="Plant and Equipment"/>
    <s v="3000000158-0"/>
    <s v="3000000158"/>
    <s v=""/>
    <s v=""/>
    <s v="0"/>
    <s v="Z002"/>
    <s v="1000"/>
    <d v="2012-01-01T00:00:00"/>
    <d v="2012-01-01T00:00:00"/>
    <s v="1011ENG16"/>
    <s v="OC Filter/Vacuum Filter"/>
    <s v="015/000"/>
    <s v=""/>
    <n v="5632035"/>
    <m/>
    <s v=""/>
    <n v="-5007127"/>
    <n v="1"/>
    <s v=""/>
    <n v="624908"/>
    <s v="EA"/>
    <s v=""/>
    <s v="INR"/>
    <s v=""/>
    <n v="0"/>
    <n v="0"/>
    <x v="0"/>
    <n v="0"/>
    <n v="-113411"/>
    <n v="511497"/>
  </r>
  <r>
    <x v="2"/>
    <x v="2"/>
    <s v="Plant and Equipment"/>
    <s v="3000000159-0"/>
    <s v="3000000159"/>
    <s v=""/>
    <s v=""/>
    <s v="0"/>
    <s v="Z002"/>
    <s v="1000"/>
    <d v="2012-01-01T00:00:00"/>
    <d v="2012-01-01T00:00:00"/>
    <s v="1011ENG15"/>
    <s v="RCC Chimney"/>
    <s v="015/000"/>
    <s v=""/>
    <n v="9776496"/>
    <m/>
    <s v=""/>
    <n v="-8701164"/>
    <n v="1"/>
    <s v=""/>
    <n v="1075332"/>
    <s v="EA"/>
    <s v=""/>
    <s v="INR"/>
    <s v=""/>
    <n v="0"/>
    <n v="0"/>
    <x v="0"/>
    <n v="0"/>
    <n v="-195156"/>
    <n v="880176"/>
  </r>
  <r>
    <x v="2"/>
    <x v="2"/>
    <s v="Plant and Equipment"/>
    <s v="3000000160-0"/>
    <s v="3000000160"/>
    <s v=""/>
    <s v=""/>
    <s v="0"/>
    <s v="Z002"/>
    <s v="1000"/>
    <d v="2012-04-01T00:00:00"/>
    <d v="2012-04-01T00:00:00"/>
    <s v="1011ELC37"/>
    <s v="DG Set 200 KVA"/>
    <s v="015/000"/>
    <s v=""/>
    <n v="1002820"/>
    <m/>
    <s v=""/>
    <n v="-884286"/>
    <n v="1"/>
    <s v=""/>
    <n v="118534"/>
    <s v="EA"/>
    <s v=""/>
    <s v="INR"/>
    <s v=""/>
    <n v="0"/>
    <n v="0"/>
    <x v="0"/>
    <n v="0"/>
    <n v="-21512"/>
    <n v="97022"/>
  </r>
  <r>
    <x v="2"/>
    <x v="2"/>
    <s v="Plant and Equipment"/>
    <s v="3000000161-0"/>
    <s v="3000000161"/>
    <s v=""/>
    <s v=""/>
    <s v="0"/>
    <s v="Z002"/>
    <s v="1000"/>
    <d v="2012-11-01T00:00:00"/>
    <d v="2012-11-01T00:00:00"/>
    <s v="1010ENG08"/>
    <s v="Cane Unloader"/>
    <s v="015/000"/>
    <s v=""/>
    <n v="150000"/>
    <m/>
    <s v=""/>
    <n v="-130650"/>
    <n v="1"/>
    <s v=""/>
    <n v="19350"/>
    <s v="EA"/>
    <s v=""/>
    <s v="INR"/>
    <s v=""/>
    <n v="0"/>
    <n v="0"/>
    <x v="0"/>
    <n v="0"/>
    <n v="-3512"/>
    <n v="15838"/>
  </r>
  <r>
    <x v="2"/>
    <x v="2"/>
    <s v="Plant and Equipment"/>
    <s v="3000000162-0"/>
    <s v="3000000162"/>
    <s v=""/>
    <s v=""/>
    <s v="0"/>
    <s v="Z002"/>
    <s v="1000"/>
    <d v="2012-11-01T00:00:00"/>
    <d v="2012-11-01T00:00:00"/>
    <s v="1011ENG16"/>
    <s v="OC Filter/Vacuum Filter"/>
    <s v="015/000"/>
    <s v=""/>
    <n v="450000"/>
    <m/>
    <s v=""/>
    <n v="-391948"/>
    <n v="1"/>
    <s v=""/>
    <n v="58052"/>
    <s v="EA"/>
    <s v=""/>
    <s v="INR"/>
    <s v=""/>
    <n v="0"/>
    <n v="0"/>
    <x v="0"/>
    <n v="0"/>
    <n v="-10536"/>
    <n v="47516"/>
  </r>
  <r>
    <x v="2"/>
    <x v="2"/>
    <s v="Plant and Equipment"/>
    <s v="3000000163-0"/>
    <s v="3000000163"/>
    <s v=""/>
    <s v=""/>
    <s v="0"/>
    <s v="Z002"/>
    <s v="1000"/>
    <d v="2012-11-01T00:00:00"/>
    <d v="2012-11-01T00:00:00"/>
    <s v="1010ENG22"/>
    <s v="Modification of Equipment at Mills"/>
    <s v="015/000"/>
    <s v=""/>
    <n v="4902749"/>
    <m/>
    <s v=""/>
    <n v="-4270271"/>
    <n v="1"/>
    <s v=""/>
    <n v="632478"/>
    <s v="EA"/>
    <s v=""/>
    <s v="INR"/>
    <s v=""/>
    <n v="0"/>
    <n v="0"/>
    <x v="0"/>
    <n v="0"/>
    <n v="-114785"/>
    <n v="517693"/>
  </r>
  <r>
    <x v="2"/>
    <x v="2"/>
    <s v="Plant and Equipment"/>
    <s v="3000000164-0"/>
    <s v="3000000164"/>
    <s v=""/>
    <s v=""/>
    <s v="0"/>
    <s v="1000"/>
    <s v="1000"/>
    <d v="2012-11-01T00:00:00"/>
    <d v="2012-11-01T00:00:00"/>
    <s v="1010MFG43"/>
    <s v="MILL ROLLER 12.13"/>
    <s v="025/000"/>
    <s v=""/>
    <n v="3914694"/>
    <m/>
    <s v=""/>
    <n v="-3718959"/>
    <n v="1"/>
    <s v=""/>
    <n v="195735"/>
    <s v="EA"/>
    <s v=""/>
    <s v="INR"/>
    <s v=""/>
    <n v="0"/>
    <n v="0"/>
    <x v="0"/>
    <n v="0"/>
    <n v="0"/>
    <n v="195735"/>
  </r>
  <r>
    <x v="2"/>
    <x v="2"/>
    <s v="Plant and Equipment"/>
    <s v="3000000165-0"/>
    <s v="3000000165"/>
    <s v=""/>
    <s v=""/>
    <s v="0"/>
    <s v="Z002"/>
    <s v="1000"/>
    <d v="2012-11-01T00:00:00"/>
    <d v="2012-11-01T00:00:00"/>
    <s v="1011ENG15"/>
    <s v="Boiler New 12.13"/>
    <s v="015/000"/>
    <s v=""/>
    <n v="1773750"/>
    <m/>
    <s v=""/>
    <n v="-1544927"/>
    <n v="1"/>
    <s v=""/>
    <n v="228823"/>
    <s v="EA"/>
    <s v=""/>
    <s v="INR"/>
    <s v=""/>
    <n v="0"/>
    <n v="0"/>
    <x v="0"/>
    <n v="0"/>
    <n v="-41528"/>
    <n v="187295"/>
  </r>
  <r>
    <x v="2"/>
    <x v="2"/>
    <s v="Plant and Equipment"/>
    <s v="3000000166-0"/>
    <s v="3000000166"/>
    <s v=""/>
    <s v=""/>
    <s v="0"/>
    <s v="Z002"/>
    <s v="1000"/>
    <d v="2012-11-01T00:00:00"/>
    <d v="2012-11-01T00:00:00"/>
    <s v="1010ENG14"/>
    <s v="Motor"/>
    <s v="015/000"/>
    <s v=""/>
    <n v="1846624"/>
    <m/>
    <s v=""/>
    <n v="-1608401"/>
    <n v="1"/>
    <s v=""/>
    <n v="238223"/>
    <s v="EA"/>
    <s v=""/>
    <s v="INR"/>
    <s v=""/>
    <n v="0"/>
    <n v="0"/>
    <x v="0"/>
    <n v="0"/>
    <n v="-43234"/>
    <n v="194989"/>
  </r>
  <r>
    <x v="2"/>
    <x v="2"/>
    <s v="Plant and Equipment"/>
    <s v="3000000167-0"/>
    <s v="3000000167"/>
    <s v=""/>
    <s v=""/>
    <s v="0"/>
    <s v="Z002"/>
    <s v="1000"/>
    <d v="2012-11-01T00:00:00"/>
    <d v="2012-11-01T00:00:00"/>
    <s v="1010MFG48"/>
    <s v="Centrifugal Machine 1750"/>
    <s v="015/000"/>
    <s v=""/>
    <n v="3568127"/>
    <m/>
    <s v=""/>
    <n v="-3107821"/>
    <n v="1"/>
    <s v=""/>
    <n v="460306"/>
    <s v="EA"/>
    <s v=""/>
    <s v="INR"/>
    <s v=""/>
    <n v="0"/>
    <n v="0"/>
    <x v="0"/>
    <n v="0"/>
    <n v="-83538"/>
    <n v="376768"/>
  </r>
  <r>
    <x v="2"/>
    <x v="2"/>
    <s v="Plant and Equipment"/>
    <s v="3000000168-0"/>
    <s v="3000000168"/>
    <s v=""/>
    <s v=""/>
    <s v="0"/>
    <s v="Z002"/>
    <s v="1000"/>
    <d v="2012-11-01T00:00:00"/>
    <d v="2012-11-01T00:00:00"/>
    <s v="1010MFG44"/>
    <s v="Sugar Dust Collection System"/>
    <s v="015/000"/>
    <s v=""/>
    <n v="4485775"/>
    <m/>
    <s v=""/>
    <n v="-3907089"/>
    <n v="1"/>
    <s v=""/>
    <n v="578686"/>
    <s v="EA"/>
    <s v=""/>
    <s v="INR"/>
    <s v=""/>
    <n v="0"/>
    <n v="0"/>
    <x v="0"/>
    <n v="0"/>
    <n v="-105022"/>
    <n v="473664"/>
  </r>
  <r>
    <x v="2"/>
    <x v="2"/>
    <s v="Plant and Equipment"/>
    <s v="3000000169-0"/>
    <s v="3000000169"/>
    <s v=""/>
    <s v=""/>
    <s v="0"/>
    <s v="Z002"/>
    <s v="1000"/>
    <d v="2012-11-01T00:00:00"/>
    <d v="2012-11-01T00:00:00"/>
    <s v="1010ENG24"/>
    <s v="Electric Control Panel"/>
    <s v="015/000"/>
    <s v=""/>
    <n v="2349658"/>
    <m/>
    <s v=""/>
    <n v="-2046542"/>
    <n v="1"/>
    <s v=""/>
    <n v="303116"/>
    <s v="EA"/>
    <s v=""/>
    <s v="INR"/>
    <s v=""/>
    <n v="0"/>
    <n v="0"/>
    <x v="0"/>
    <n v="0"/>
    <n v="-55011"/>
    <n v="248105"/>
  </r>
  <r>
    <x v="2"/>
    <x v="2"/>
    <s v="Plant and Equipment"/>
    <s v="3000000170-0"/>
    <s v="3000000170"/>
    <s v=""/>
    <s v=""/>
    <s v="0"/>
    <s v="Z002"/>
    <s v="1000"/>
    <d v="2012-11-01T00:00:00"/>
    <d v="2012-11-01T00:00:00"/>
    <s v="1010ENG20"/>
    <s v="Bagasse handling System"/>
    <s v="015/000"/>
    <s v=""/>
    <n v="14578221"/>
    <m/>
    <s v=""/>
    <n v="-12697560"/>
    <n v="1"/>
    <s v=""/>
    <n v="1880661"/>
    <s v="EA"/>
    <s v=""/>
    <s v="INR"/>
    <s v=""/>
    <n v="0"/>
    <n v="0"/>
    <x v="0"/>
    <n v="0"/>
    <n v="-341310"/>
    <n v="1539351"/>
  </r>
  <r>
    <x v="2"/>
    <x v="2"/>
    <s v="Plant and Equipment"/>
    <s v="3000000171-0"/>
    <s v="3000000171"/>
    <s v=""/>
    <s v=""/>
    <s v="0"/>
    <s v="Z002"/>
    <s v="1000"/>
    <d v="2012-11-01T00:00:00"/>
    <d v="2012-11-01T00:00:00"/>
    <s v="1010MFG44"/>
    <s v="Insulation Work"/>
    <s v="015/000"/>
    <s v=""/>
    <n v="598248"/>
    <m/>
    <s v=""/>
    <n v="-521071"/>
    <n v="1"/>
    <s v=""/>
    <n v="77177"/>
    <s v="EA"/>
    <s v=""/>
    <s v="INR"/>
    <s v=""/>
    <n v="0"/>
    <n v="0"/>
    <x v="0"/>
    <n v="0"/>
    <n v="-14006"/>
    <n v="63171"/>
  </r>
  <r>
    <x v="2"/>
    <x v="2"/>
    <s v="Plant and Equipment"/>
    <s v="3000000172-0"/>
    <s v="3000000172"/>
    <s v=""/>
    <s v=""/>
    <s v="0"/>
    <s v="Z002"/>
    <s v="1000"/>
    <d v="2012-11-01T00:00:00"/>
    <d v="2012-11-01T00:00:00"/>
    <s v="1010MFG43"/>
    <s v="Vaccume Pump"/>
    <s v="015/000"/>
    <s v=""/>
    <n v="553955"/>
    <m/>
    <s v=""/>
    <n v="-482491"/>
    <n v="1"/>
    <s v=""/>
    <n v="71464"/>
    <s v="EA"/>
    <s v=""/>
    <s v="INR"/>
    <s v=""/>
    <n v="0"/>
    <n v="0"/>
    <x v="0"/>
    <n v="0"/>
    <n v="-12970"/>
    <n v="58494"/>
  </r>
  <r>
    <x v="2"/>
    <x v="2"/>
    <s v="Plant and Equipment"/>
    <s v="3000000173-0"/>
    <s v="3000000173"/>
    <s v=""/>
    <s v=""/>
    <s v="0"/>
    <s v="Z002"/>
    <s v="1000"/>
    <d v="2012-11-01T00:00:00"/>
    <d v="2012-11-01T00:00:00"/>
    <s v="1010MFG44"/>
    <s v="Rack Elevator"/>
    <s v="015/000"/>
    <s v=""/>
    <n v="2271558"/>
    <m/>
    <s v=""/>
    <n v="-1978516"/>
    <n v="1"/>
    <s v=""/>
    <n v="293042"/>
    <s v="EA"/>
    <s v=""/>
    <s v="INR"/>
    <s v=""/>
    <n v="0"/>
    <n v="0"/>
    <x v="0"/>
    <n v="0"/>
    <n v="-53183"/>
    <n v="239859"/>
  </r>
  <r>
    <x v="2"/>
    <x v="2"/>
    <s v="Plant and Equipment"/>
    <s v="3000000174-0"/>
    <s v="3000000174"/>
    <s v=""/>
    <s v=""/>
    <s v="0"/>
    <s v="Z002"/>
    <s v="1000"/>
    <d v="2012-11-01T00:00:00"/>
    <d v="2012-11-01T00:00:00"/>
    <s v="1010MFG44"/>
    <s v="Rack Carrier"/>
    <s v="015/000"/>
    <s v=""/>
    <n v="217126"/>
    <m/>
    <s v=""/>
    <n v="-189116"/>
    <n v="1"/>
    <s v=""/>
    <n v="28010"/>
    <s v="EA"/>
    <s v=""/>
    <s v="INR"/>
    <s v=""/>
    <n v="0"/>
    <n v="0"/>
    <x v="0"/>
    <n v="0"/>
    <n v="-5083"/>
    <n v="22927"/>
  </r>
  <r>
    <x v="2"/>
    <x v="2"/>
    <s v="Plant and Equipment"/>
    <s v="3000000175-0"/>
    <s v="3000000175"/>
    <s v=""/>
    <s v=""/>
    <s v="0"/>
    <s v="Z002"/>
    <s v="1000"/>
    <d v="2012-12-01T00:00:00"/>
    <d v="2012-12-01T00:00:00"/>
    <s v="1011ENG19"/>
    <s v="Evaporator"/>
    <s v="015/000"/>
    <s v=""/>
    <n v="2230815"/>
    <m/>
    <s v=""/>
    <n v="-1938813"/>
    <n v="1"/>
    <s v=""/>
    <n v="292002"/>
    <s v="EA"/>
    <s v=""/>
    <s v="INR"/>
    <s v=""/>
    <n v="0"/>
    <n v="0"/>
    <x v="0"/>
    <n v="0"/>
    <n v="-52994"/>
    <n v="239008"/>
  </r>
  <r>
    <x v="2"/>
    <x v="2"/>
    <s v="Plant and Equipment"/>
    <s v="3000000176-0"/>
    <s v="3000000176"/>
    <s v=""/>
    <s v=""/>
    <s v="0"/>
    <s v="Z002"/>
    <s v="1000"/>
    <d v="2013-01-01T00:00:00"/>
    <d v="2013-01-01T00:00:00"/>
    <s v="1010MFG52"/>
    <s v="Molasses Tank"/>
    <s v="015/000"/>
    <s v=""/>
    <n v="26715964"/>
    <m/>
    <s v="10000013"/>
    <n v="-23167406"/>
    <n v="1"/>
    <s v=""/>
    <n v="3548558"/>
    <s v="EA"/>
    <s v=""/>
    <s v="INR"/>
    <s v=""/>
    <n v="0"/>
    <n v="0"/>
    <x v="0"/>
    <n v="0"/>
    <n v="-644007"/>
    <n v="2904551"/>
  </r>
  <r>
    <x v="2"/>
    <x v="2"/>
    <s v="Plant and Equipment"/>
    <s v="3000000177-0"/>
    <s v="3000000177"/>
    <s v=""/>
    <s v=""/>
    <s v="0"/>
    <s v="Z002"/>
    <s v="1000"/>
    <d v="2013-02-01T00:00:00"/>
    <d v="2013-02-01T00:00:00"/>
    <s v="1011ELC37"/>
    <s v="Transformer 4000 KVA"/>
    <s v="015/000"/>
    <s v=""/>
    <n v="2719776"/>
    <m/>
    <s v=""/>
    <n v="-2348641"/>
    <n v="0"/>
    <s v=""/>
    <n v="371135"/>
    <s v="EA"/>
    <s v=""/>
    <s v="INR"/>
    <s v=""/>
    <n v="0"/>
    <n v="0"/>
    <x v="0"/>
    <n v="0"/>
    <n v="-67355"/>
    <n v="303780"/>
  </r>
  <r>
    <x v="2"/>
    <x v="2"/>
    <s v="Plant and Equipment"/>
    <s v="3000000178-0"/>
    <s v="3000000178"/>
    <s v=""/>
    <s v=""/>
    <s v="0"/>
    <s v="Z002"/>
    <s v="1000"/>
    <d v="2016-05-01T00:00:00"/>
    <d v="2013-05-01T00:00:00"/>
    <s v="1011ELC37"/>
    <s v="D.G. Set 25KVA"/>
    <s v="015/000"/>
    <s v=""/>
    <n v="1090082"/>
    <m/>
    <s v=""/>
    <n v="-935086"/>
    <n v="1"/>
    <s v=""/>
    <n v="154996"/>
    <s v="EA"/>
    <s v=""/>
    <s v="INR"/>
    <s v=""/>
    <n v="0"/>
    <n v="0"/>
    <x v="0"/>
    <n v="0"/>
    <n v="-28129"/>
    <n v="126867"/>
  </r>
  <r>
    <x v="2"/>
    <x v="2"/>
    <s v="Plant and Equipment"/>
    <s v="3000000179-0"/>
    <s v="3000000179"/>
    <s v=""/>
    <s v=""/>
    <s v="0"/>
    <s v="Z002"/>
    <s v="1000"/>
    <d v="2013-12-01T00:00:00"/>
    <d v="2013-12-01T00:00:00"/>
    <s v="1010MFG61"/>
    <s v="Sulphur Furnace"/>
    <s v="015/000"/>
    <s v=""/>
    <n v="5288823"/>
    <m/>
    <s v=""/>
    <n v="-4460901"/>
    <n v="1"/>
    <s v=""/>
    <n v="827922"/>
    <s v="EA"/>
    <s v=""/>
    <s v="INR"/>
    <s v=""/>
    <n v="0"/>
    <n v="0"/>
    <x v="0"/>
    <n v="0"/>
    <n v="-150255"/>
    <n v="677667"/>
  </r>
  <r>
    <x v="2"/>
    <x v="2"/>
    <s v="Plant and Equipment"/>
    <s v="3000000180-0"/>
    <s v="3000000180"/>
    <s v=""/>
    <s v=""/>
    <s v="0"/>
    <s v="Z002"/>
    <s v="1000"/>
    <d v="2013-12-01T00:00:00"/>
    <d v="2013-12-01T00:00:00"/>
    <s v="1011ENG16"/>
    <s v="Evoperator Modification"/>
    <s v="015/000"/>
    <s v=""/>
    <n v="4443506"/>
    <m/>
    <s v=""/>
    <n v="-3747912"/>
    <n v="1"/>
    <s v=""/>
    <n v="695594"/>
    <s v="EA"/>
    <s v=""/>
    <s v="INR"/>
    <s v=""/>
    <n v="0"/>
    <n v="0"/>
    <x v="0"/>
    <n v="0"/>
    <n v="-126239"/>
    <n v="569355"/>
  </r>
  <r>
    <x v="2"/>
    <x v="2"/>
    <s v="Plant and Equipment"/>
    <s v="3000000181-0"/>
    <s v="3000000181"/>
    <s v=""/>
    <s v=""/>
    <s v="0"/>
    <s v="Z002"/>
    <s v="1000"/>
    <d v="2013-12-01T00:00:00"/>
    <d v="2013-12-01T00:00:00"/>
    <s v="1010MFG44"/>
    <s v="Insulation Work"/>
    <s v="015/000"/>
    <s v=""/>
    <n v="1084557"/>
    <m/>
    <s v=""/>
    <n v="-914779"/>
    <n v="1"/>
    <s v=""/>
    <n v="169778"/>
    <s v="EA"/>
    <s v=""/>
    <s v="INR"/>
    <s v=""/>
    <n v="0"/>
    <n v="0"/>
    <x v="0"/>
    <n v="0"/>
    <n v="-30812"/>
    <n v="138966"/>
  </r>
  <r>
    <x v="2"/>
    <x v="2"/>
    <s v="Plant and Equipment"/>
    <s v="3000000182-0"/>
    <s v="3000000182"/>
    <s v=""/>
    <s v=""/>
    <s v="0"/>
    <s v="Z002"/>
    <s v="1000"/>
    <d v="2013-12-01T00:00:00"/>
    <d v="2013-12-01T00:00:00"/>
    <s v="1010MFG44"/>
    <s v="Staging Plateform &amp; Railing"/>
    <s v="015/000"/>
    <s v=""/>
    <n v="237939"/>
    <m/>
    <s v=""/>
    <n v="-200692"/>
    <n v="1"/>
    <s v=""/>
    <n v="37247"/>
    <s v="EA"/>
    <s v=""/>
    <s v="INR"/>
    <s v=""/>
    <n v="0"/>
    <n v="0"/>
    <x v="0"/>
    <n v="0"/>
    <n v="-6760"/>
    <n v="30487"/>
  </r>
  <r>
    <x v="2"/>
    <x v="2"/>
    <s v="Plant and Equipment"/>
    <s v="3000000183-0"/>
    <s v="3000000183"/>
    <s v=""/>
    <s v=""/>
    <s v="0"/>
    <s v="Z002"/>
    <s v="1000"/>
    <d v="2013-12-01T00:00:00"/>
    <d v="2013-12-01T00:00:00"/>
    <s v="1010ENG24"/>
    <s v="Pipes &amp; Pipes Fittings"/>
    <s v="015/000"/>
    <s v=""/>
    <n v="3167489"/>
    <m/>
    <s v=""/>
    <n v="-2671645"/>
    <n v="1"/>
    <s v=""/>
    <n v="495844"/>
    <s v="EA"/>
    <s v=""/>
    <s v="INR"/>
    <s v=""/>
    <n v="0"/>
    <n v="0"/>
    <x v="0"/>
    <n v="0"/>
    <n v="-89988"/>
    <n v="405856"/>
  </r>
  <r>
    <x v="2"/>
    <x v="2"/>
    <s v="Plant and Equipment"/>
    <s v="3000000184-0"/>
    <s v="3000000184"/>
    <s v=""/>
    <s v=""/>
    <s v="0"/>
    <s v="Z002"/>
    <s v="1000"/>
    <d v="2013-12-01T00:00:00"/>
    <d v="2013-12-01T00:00:00"/>
    <s v="1011ENG16"/>
    <s v="O.C. Filter Modification"/>
    <s v="015/000"/>
    <s v=""/>
    <n v="200000"/>
    <m/>
    <s v=""/>
    <n v="-168692"/>
    <n v="1"/>
    <s v=""/>
    <n v="31308"/>
    <s v="EA"/>
    <s v=""/>
    <s v="INR"/>
    <s v=""/>
    <n v="0"/>
    <n v="0"/>
    <x v="0"/>
    <n v="0"/>
    <n v="-5682"/>
    <n v="25626"/>
  </r>
  <r>
    <x v="2"/>
    <x v="2"/>
    <s v="Plant and Equipment"/>
    <s v="3000000185-0"/>
    <s v="3000000185"/>
    <s v=""/>
    <s v=""/>
    <s v="0"/>
    <s v="Z002"/>
    <s v="1000"/>
    <d v="2013-12-01T00:00:00"/>
    <d v="2013-12-01T00:00:00"/>
    <s v="1010ENG22"/>
    <s v="Instrumentation &amp; Automation System"/>
    <s v="015/000"/>
    <s v=""/>
    <n v="1097639"/>
    <m/>
    <s v=""/>
    <n v="-925813"/>
    <n v="1"/>
    <s v=""/>
    <n v="171826"/>
    <s v="EA"/>
    <s v=""/>
    <s v="INR"/>
    <s v=""/>
    <n v="0"/>
    <n v="0"/>
    <x v="0"/>
    <n v="0"/>
    <n v="-31184"/>
    <n v="140642"/>
  </r>
  <r>
    <x v="2"/>
    <x v="2"/>
    <s v="Plant and Equipment"/>
    <s v="3000000186-0"/>
    <s v="3000000186"/>
    <s v=""/>
    <s v=""/>
    <s v="0"/>
    <s v="Z002"/>
    <s v="1000"/>
    <d v="2013-12-01T00:00:00"/>
    <d v="2013-12-01T00:00:00"/>
    <s v="1010ENG14"/>
    <s v="Motor"/>
    <s v="015/000"/>
    <s v=""/>
    <n v="2160146"/>
    <m/>
    <s v=""/>
    <n v="-1821993"/>
    <n v="1"/>
    <s v=""/>
    <n v="338153"/>
    <s v="EA"/>
    <s v=""/>
    <s v="INR"/>
    <s v=""/>
    <n v="0"/>
    <n v="0"/>
    <x v="0"/>
    <n v="0"/>
    <n v="-61369"/>
    <n v="276784"/>
  </r>
  <r>
    <x v="2"/>
    <x v="2"/>
    <s v="Plant and Equipment"/>
    <s v="3000000187-0"/>
    <s v="3000000187"/>
    <s v=""/>
    <s v=""/>
    <s v="0"/>
    <s v="Z002"/>
    <s v="1000"/>
    <d v="2013-12-01T00:00:00"/>
    <d v="2013-12-01T00:00:00"/>
    <s v="1010ENG14"/>
    <s v="Pump &amp; Drive"/>
    <s v="015/000"/>
    <s v=""/>
    <n v="558056"/>
    <m/>
    <s v=""/>
    <n v="-470697"/>
    <n v="1"/>
    <s v=""/>
    <n v="87359"/>
    <s v="EA"/>
    <s v=""/>
    <s v="INR"/>
    <s v=""/>
    <n v="0"/>
    <n v="0"/>
    <x v="0"/>
    <n v="0"/>
    <n v="-15854"/>
    <n v="71505"/>
  </r>
  <r>
    <x v="2"/>
    <x v="2"/>
    <s v="Plant and Equipment"/>
    <s v="3000000188-0"/>
    <s v="3000000188"/>
    <s v=""/>
    <s v=""/>
    <s v="0"/>
    <s v="Z002"/>
    <s v="1000"/>
    <d v="2013-12-01T00:00:00"/>
    <d v="2013-12-01T00:00:00"/>
    <s v="1010MFG47"/>
    <s v="Pan Modification"/>
    <s v="015/000"/>
    <s v=""/>
    <n v="287476"/>
    <m/>
    <s v=""/>
    <n v="-242961"/>
    <n v="1"/>
    <s v=""/>
    <n v="44515"/>
    <s v="EA"/>
    <s v=""/>
    <s v="INR"/>
    <s v=""/>
    <n v="0"/>
    <n v="0"/>
    <x v="0"/>
    <n v="0"/>
    <n v="-8079"/>
    <n v="36436"/>
  </r>
  <r>
    <x v="2"/>
    <x v="2"/>
    <s v="Plant and Equipment"/>
    <s v="3000000189-0"/>
    <s v="3000000189"/>
    <s v=""/>
    <s v=""/>
    <s v="0"/>
    <s v="Z002"/>
    <s v="1000"/>
    <d v="2013-12-01T00:00:00"/>
    <d v="2013-12-01T00:00:00"/>
    <s v="1010MFG44"/>
    <s v="Extension &amp; Modification of Rack Carrier"/>
    <s v="015/000"/>
    <s v=""/>
    <n v="814817"/>
    <m/>
    <s v=""/>
    <n v="-687264"/>
    <n v="1"/>
    <s v=""/>
    <n v="127553"/>
    <s v="EA"/>
    <s v=""/>
    <s v="INR"/>
    <s v=""/>
    <n v="0"/>
    <n v="0"/>
    <x v="0"/>
    <n v="0"/>
    <n v="-23149"/>
    <n v="104404"/>
  </r>
  <r>
    <x v="2"/>
    <x v="2"/>
    <s v="Plant and Equipment"/>
    <s v="3000000190-0"/>
    <s v="3000000190"/>
    <s v=""/>
    <s v=""/>
    <s v="0"/>
    <s v="Z002"/>
    <s v="1000"/>
    <d v="2013-12-01T00:00:00"/>
    <d v="2013-12-01T00:00:00"/>
    <s v="1010MFG48"/>
    <s v="Centrifugal Machine Modification"/>
    <s v="015/000"/>
    <s v=""/>
    <n v="224729"/>
    <m/>
    <s v=""/>
    <n v="-189550"/>
    <n v="1"/>
    <s v=""/>
    <n v="35179"/>
    <s v="EA"/>
    <s v=""/>
    <s v="INR"/>
    <s v=""/>
    <n v="0"/>
    <n v="0"/>
    <x v="0"/>
    <n v="0"/>
    <n v="-6384"/>
    <n v="28795"/>
  </r>
  <r>
    <x v="2"/>
    <x v="2"/>
    <s v="Plant and Equipment"/>
    <s v="3000000191-0"/>
    <s v="3000000191"/>
    <s v=""/>
    <s v=""/>
    <s v="0"/>
    <s v="Z002"/>
    <s v="1000"/>
    <d v="2013-12-01T00:00:00"/>
    <d v="2013-12-01T00:00:00"/>
    <s v="1010MFG61"/>
    <s v="Sulphur Furnace Modification"/>
    <s v="015/000"/>
    <s v=""/>
    <n v="1033691"/>
    <m/>
    <s v=""/>
    <n v="-871875"/>
    <n v="1"/>
    <s v=""/>
    <n v="161816"/>
    <s v="EA"/>
    <s v=""/>
    <s v="INR"/>
    <s v=""/>
    <n v="0"/>
    <n v="0"/>
    <x v="0"/>
    <n v="0"/>
    <n v="-29367"/>
    <n v="132449"/>
  </r>
  <r>
    <x v="2"/>
    <x v="2"/>
    <s v="Plant and Equipment"/>
    <s v="3000000192-0"/>
    <s v="3000000192"/>
    <s v=""/>
    <s v=""/>
    <s v="0"/>
    <s v="Z002"/>
    <s v="1000"/>
    <d v="2013-12-01T00:00:00"/>
    <d v="2013-12-01T00:00:00"/>
    <s v="1010ENG14"/>
    <s v="Mill Roller 13.14"/>
    <s v="015/000"/>
    <s v=""/>
    <n v="2057414"/>
    <m/>
    <s v=""/>
    <n v="-1802206"/>
    <n v="1"/>
    <s v=""/>
    <n v="255208"/>
    <s v="EA"/>
    <s v=""/>
    <s v="INR"/>
    <s v=""/>
    <n v="0"/>
    <n v="0"/>
    <x v="0"/>
    <n v="0"/>
    <n v="-46316"/>
    <n v="208892"/>
  </r>
  <r>
    <x v="2"/>
    <x v="2"/>
    <s v="Plant and Equipment"/>
    <s v="3000000193-0"/>
    <s v="3000000193"/>
    <s v=""/>
    <s v=""/>
    <s v="0"/>
    <s v="Z002"/>
    <s v="1000"/>
    <d v="2013-12-01T00:00:00"/>
    <d v="2013-12-01T00:00:00"/>
    <s v="1011ENG15"/>
    <s v="Modification at Boiler"/>
    <s v="015/000"/>
    <s v=""/>
    <n v="1222719"/>
    <m/>
    <s v=""/>
    <n v="-1031312"/>
    <n v="1"/>
    <s v=""/>
    <n v="191407"/>
    <s v="EA"/>
    <s v=""/>
    <s v="INR"/>
    <s v=""/>
    <n v="0"/>
    <n v="0"/>
    <x v="0"/>
    <n v="0"/>
    <n v="-34737"/>
    <n v="156670"/>
  </r>
  <r>
    <x v="2"/>
    <x v="2"/>
    <s v="Plant and Equipment"/>
    <s v="3000000194-0"/>
    <s v="3000000194"/>
    <s v=""/>
    <s v=""/>
    <s v="0"/>
    <s v="Z002"/>
    <s v="1000"/>
    <d v="2013-12-01T00:00:00"/>
    <d v="2013-12-01T00:00:00"/>
    <s v="1010ENG20"/>
    <s v="Bagasse Elevator 13.14"/>
    <s v="015/000"/>
    <s v=""/>
    <n v="683876"/>
    <m/>
    <s v=""/>
    <n v="-576469"/>
    <n v="1"/>
    <s v=""/>
    <n v="107407"/>
    <s v="EA"/>
    <s v=""/>
    <s v="INR"/>
    <s v=""/>
    <n v="0"/>
    <n v="0"/>
    <x v="0"/>
    <n v="0"/>
    <n v="-19493"/>
    <n v="87914"/>
  </r>
  <r>
    <x v="2"/>
    <x v="2"/>
    <s v="Plant and Equipment"/>
    <s v="3000000195-0"/>
    <s v="3000000195"/>
    <s v=""/>
    <s v=""/>
    <s v="0"/>
    <s v="Z002"/>
    <s v="1000"/>
    <d v="2013-12-01T00:00:00"/>
    <d v="2013-12-01T00:00:00"/>
    <s v="1010MFG48"/>
    <s v="Centrifugal Machine 1503"/>
    <s v="015/000"/>
    <s v=""/>
    <n v="5042616"/>
    <m/>
    <s v=""/>
    <n v="-4253237"/>
    <n v="1"/>
    <s v=""/>
    <n v="789379"/>
    <s v="EA"/>
    <s v=""/>
    <s v="INR"/>
    <s v=""/>
    <n v="0"/>
    <n v="0"/>
    <x v="0"/>
    <n v="0"/>
    <n v="-143260"/>
    <n v="646119"/>
  </r>
  <r>
    <x v="2"/>
    <x v="2"/>
    <s v="Plant and Equipment"/>
    <s v="3000000196-0"/>
    <s v="3000000196"/>
    <s v=""/>
    <s v=""/>
    <s v="0"/>
    <s v="Z002"/>
    <s v="1000"/>
    <d v="2013-12-01T00:00:00"/>
    <d v="2013-12-01T00:00:00"/>
    <s v="1010ENG13"/>
    <s v="Juice Heater"/>
    <s v="015/000"/>
    <s v=""/>
    <n v="3027454"/>
    <m/>
    <s v=""/>
    <n v="-2553531"/>
    <n v="1"/>
    <s v=""/>
    <n v="473923"/>
    <s v="EA"/>
    <s v=""/>
    <s v="INR"/>
    <s v=""/>
    <n v="0"/>
    <n v="0"/>
    <x v="0"/>
    <n v="0"/>
    <n v="-86010"/>
    <n v="387913"/>
  </r>
  <r>
    <x v="2"/>
    <x v="2"/>
    <s v="Plant and Equipment"/>
    <s v="3000000197-0"/>
    <s v="3000000197"/>
    <s v=""/>
    <s v=""/>
    <s v="0"/>
    <s v="Z002"/>
    <s v="1000"/>
    <d v="2013-12-01T00:00:00"/>
    <d v="2013-12-01T00:00:00"/>
    <s v="1010MFG43"/>
    <s v="GRPF"/>
    <s v="015/000"/>
    <s v=""/>
    <n v="15343243"/>
    <m/>
    <s v=""/>
    <n v="-12941385"/>
    <n v="1"/>
    <s v=""/>
    <n v="2401858"/>
    <s v="EA"/>
    <s v=""/>
    <s v="INR"/>
    <s v=""/>
    <n v="0"/>
    <n v="0"/>
    <x v="0"/>
    <n v="0"/>
    <n v="-435899"/>
    <n v="1965959"/>
  </r>
  <r>
    <x v="2"/>
    <x v="2"/>
    <s v="Plant and Equipment"/>
    <s v="3000000198-0"/>
    <s v="3000000198"/>
    <s v=""/>
    <s v=""/>
    <s v="0"/>
    <s v="Z002"/>
    <s v="1000"/>
    <d v="2013-12-01T00:00:00"/>
    <d v="2013-12-01T00:00:00"/>
    <s v="1010MFG52"/>
    <s v="Molasses Tank"/>
    <s v="015/000"/>
    <s v=""/>
    <n v="738708"/>
    <m/>
    <s v=""/>
    <n v="-623069"/>
    <n v="1"/>
    <s v=""/>
    <n v="115639"/>
    <s v="EA"/>
    <s v=""/>
    <s v="INR"/>
    <s v=""/>
    <n v="0"/>
    <n v="0"/>
    <x v="0"/>
    <n v="0"/>
    <n v="-20987"/>
    <n v="94652"/>
  </r>
  <r>
    <x v="2"/>
    <x v="2"/>
    <s v="Plant and Equipment"/>
    <s v="3000000199-0"/>
    <s v="3000000199"/>
    <s v=""/>
    <s v=""/>
    <s v="0"/>
    <s v="Z002"/>
    <s v="1000"/>
    <d v="2013-12-01T00:00:00"/>
    <d v="2013-12-01T00:00:00"/>
    <s v="1010ITS78"/>
    <s v="Mechenical Weighbridge 10 MT Jyoti Make 06 Nos."/>
    <s v="015/000"/>
    <s v=""/>
    <n v="1832584"/>
    <m/>
    <s v=""/>
    <n v="-1544766"/>
    <n v="6"/>
    <s v=""/>
    <n v="287818"/>
    <s v="EA"/>
    <s v=""/>
    <s v="INR"/>
    <s v=""/>
    <n v="0"/>
    <n v="0"/>
    <x v="0"/>
    <n v="0"/>
    <n v="-52234"/>
    <n v="235584"/>
  </r>
  <r>
    <x v="2"/>
    <x v="2"/>
    <s v="Plant and Equipment"/>
    <s v="3000000200-0"/>
    <s v="3000000200"/>
    <s v=""/>
    <s v=""/>
    <s v="0"/>
    <s v="Z002"/>
    <s v="1000"/>
    <d v="2013-12-01T00:00:00"/>
    <d v="2013-12-01T00:00:00"/>
    <s v="1010MFG43"/>
    <s v="Mud Mixture"/>
    <s v="015/000"/>
    <s v=""/>
    <n v="1749350"/>
    <m/>
    <s v=""/>
    <n v="-1475504"/>
    <n v="1"/>
    <s v=""/>
    <n v="273846"/>
    <s v="EA"/>
    <s v=""/>
    <s v="INR"/>
    <s v=""/>
    <n v="0"/>
    <n v="0"/>
    <x v="0"/>
    <n v="0"/>
    <n v="-49699"/>
    <n v="224147"/>
  </r>
  <r>
    <x v="2"/>
    <x v="2"/>
    <s v="Plant and Equipment"/>
    <s v="3000000201-0"/>
    <s v="3000000201"/>
    <s v=""/>
    <s v=""/>
    <s v="0"/>
    <s v="Z002"/>
    <s v="1000"/>
    <d v="2013-12-01T00:00:00"/>
    <d v="2013-12-01T00:00:00"/>
    <s v="1010MFG43"/>
    <s v="Centralised Lubrication System for Mills"/>
    <s v="015/000"/>
    <s v=""/>
    <n v="529388"/>
    <m/>
    <s v=""/>
    <n v="-446516"/>
    <n v="1"/>
    <s v=""/>
    <n v="82872"/>
    <s v="EA"/>
    <s v=""/>
    <s v="INR"/>
    <s v=""/>
    <n v="0"/>
    <n v="0"/>
    <x v="0"/>
    <n v="0"/>
    <n v="-15040"/>
    <n v="67832"/>
  </r>
  <r>
    <x v="2"/>
    <x v="2"/>
    <s v="Plant and Equipment"/>
    <s v="3000000202-0"/>
    <s v="3000000202"/>
    <s v=""/>
    <s v=""/>
    <s v="0"/>
    <s v="Z002"/>
    <s v="1000"/>
    <d v="2013-12-01T00:00:00"/>
    <d v="2013-12-01T00:00:00"/>
    <s v="1010ELC34"/>
    <s v="Cabling Wiring and Electrical Installation"/>
    <s v="015/000"/>
    <s v=""/>
    <n v="623881"/>
    <m/>
    <s v=""/>
    <n v="-525897"/>
    <n v="1"/>
    <s v=""/>
    <n v="97984"/>
    <s v="EA"/>
    <s v=""/>
    <s v="INR"/>
    <s v=""/>
    <n v="0"/>
    <n v="0"/>
    <x v="0"/>
    <n v="0"/>
    <n v="-17783"/>
    <n v="80201"/>
  </r>
  <r>
    <x v="2"/>
    <x v="2"/>
    <s v="Plant and Equipment"/>
    <s v="3000000203-0"/>
    <s v="3000000203"/>
    <s v=""/>
    <s v=""/>
    <s v="0"/>
    <s v="Z002"/>
    <s v="1000"/>
    <d v="2014-10-01T00:00:00"/>
    <d v="2014-10-01T00:00:00"/>
    <s v="1010ITS78"/>
    <s v="Weighing Scale Additions"/>
    <s v="015/000"/>
    <s v=""/>
    <n v="525940"/>
    <m/>
    <s v=""/>
    <n v="-429256"/>
    <n v="1"/>
    <s v=""/>
    <n v="96684"/>
    <s v="EA"/>
    <s v=""/>
    <s v="INR"/>
    <s v=""/>
    <n v="0"/>
    <n v="0"/>
    <x v="0"/>
    <n v="0"/>
    <n v="-17547"/>
    <n v="79137"/>
  </r>
  <r>
    <x v="2"/>
    <x v="2"/>
    <s v="Plant and Equipment"/>
    <s v="3000000204-0"/>
    <s v="3000000204"/>
    <s v=""/>
    <s v=""/>
    <s v="0"/>
    <s v="Z002"/>
    <s v="1000"/>
    <d v="2014-11-01T00:00:00"/>
    <d v="2014-11-01T00:00:00"/>
    <s v="1010MFG44"/>
    <s v="Air Cooled XLR 90 TON"/>
    <s v="015/000"/>
    <s v=""/>
    <n v="1836557.51"/>
    <m/>
    <s v=""/>
    <n v="-1493116.51"/>
    <n v="1"/>
    <s v=""/>
    <n v="343441"/>
    <s v="EA"/>
    <s v=""/>
    <s v="INR"/>
    <s v=""/>
    <n v="0"/>
    <n v="0"/>
    <x v="0"/>
    <n v="0"/>
    <n v="-62329"/>
    <n v="281112"/>
  </r>
  <r>
    <x v="2"/>
    <x v="2"/>
    <s v="Plant and Equipment"/>
    <s v="3000000205-0"/>
    <s v="3000000205"/>
    <s v=""/>
    <s v=""/>
    <s v="0"/>
    <s v="Z002"/>
    <s v="1000"/>
    <d v="2014-11-01T00:00:00"/>
    <d v="2014-11-01T00:00:00"/>
    <s v="1010MFG44"/>
    <s v="Hot Water Line from Over Head Tank"/>
    <s v="015/000"/>
    <s v=""/>
    <n v="406612.89"/>
    <m/>
    <s v=""/>
    <n v="-330574.89"/>
    <n v="1"/>
    <s v=""/>
    <n v="76038"/>
    <s v="EA"/>
    <s v=""/>
    <s v="INR"/>
    <s v=""/>
    <n v="0"/>
    <n v="0"/>
    <x v="0"/>
    <n v="0"/>
    <n v="-13800"/>
    <n v="62238"/>
  </r>
  <r>
    <x v="2"/>
    <x v="2"/>
    <s v="Plant and Equipment"/>
    <s v="3000000206-0"/>
    <s v="3000000206"/>
    <s v=""/>
    <s v=""/>
    <s v="0"/>
    <s v="Z002"/>
    <s v="1000"/>
    <d v="2014-11-01T00:00:00"/>
    <d v="2014-11-01T00:00:00"/>
    <s v="1010MFG55"/>
    <s v="Hot Water Storage Tank"/>
    <s v="015/000"/>
    <s v=""/>
    <n v="182194.14"/>
    <m/>
    <s v=""/>
    <n v="-148123.14000000001"/>
    <n v="1"/>
    <s v=""/>
    <n v="34071"/>
    <s v="EA"/>
    <s v=""/>
    <s v="INR"/>
    <s v=""/>
    <n v="0"/>
    <n v="0"/>
    <x v="0"/>
    <n v="0"/>
    <n v="-6183"/>
    <n v="27888"/>
  </r>
  <r>
    <x v="2"/>
    <x v="2"/>
    <s v="Plant and Equipment"/>
    <s v="3000000207-0"/>
    <s v="3000000207"/>
    <s v=""/>
    <s v=""/>
    <s v="0"/>
    <s v="Z002"/>
    <s v="1000"/>
    <d v="2014-11-01T00:00:00"/>
    <d v="2014-11-01T00:00:00"/>
    <s v="1010ENG22"/>
    <s v="Instrumentation At Mill"/>
    <s v="015/000"/>
    <s v=""/>
    <n v="1050727.3999999999"/>
    <m/>
    <s v=""/>
    <n v="-854238.4"/>
    <n v="1"/>
    <s v=""/>
    <n v="196489"/>
    <s v="EA"/>
    <s v=""/>
    <s v="INR"/>
    <s v=""/>
    <n v="0"/>
    <n v="0"/>
    <x v="0"/>
    <n v="0"/>
    <n v="-35660"/>
    <n v="160829"/>
  </r>
  <r>
    <x v="2"/>
    <x v="2"/>
    <s v="Plant and Equipment"/>
    <s v="3000000208-0"/>
    <s v="3000000208"/>
    <s v=""/>
    <s v=""/>
    <s v="0"/>
    <s v="Z002"/>
    <s v="1000"/>
    <d v="2014-11-01T00:00:00"/>
    <d v="2014-11-01T00:00:00"/>
    <s v="1010ENG13"/>
    <s v="Juice Heater"/>
    <s v="015/000"/>
    <s v=""/>
    <n v="3674880.18"/>
    <m/>
    <s v=""/>
    <n v="-2987669.18"/>
    <n v="1"/>
    <s v=""/>
    <n v="687211"/>
    <s v="EA"/>
    <s v=""/>
    <s v="INR"/>
    <s v=""/>
    <n v="0"/>
    <n v="0"/>
    <x v="0"/>
    <n v="0"/>
    <n v="-124718"/>
    <n v="562493"/>
  </r>
  <r>
    <x v="2"/>
    <x v="2"/>
    <s v="Plant and Equipment"/>
    <s v="3000000209-0"/>
    <s v="3000000209"/>
    <s v=""/>
    <s v=""/>
    <s v="0"/>
    <s v="Z002"/>
    <s v="1000"/>
    <d v="2014-11-01T00:00:00"/>
    <d v="2014-11-01T00:00:00"/>
    <s v="1010ENG08"/>
    <s v="Streigthing of Cane Unloader"/>
    <s v="015/000"/>
    <s v=""/>
    <n v="492132"/>
    <m/>
    <s v=""/>
    <n v="-400102"/>
    <n v="1"/>
    <s v=""/>
    <n v="92030"/>
    <s v="EA"/>
    <s v=""/>
    <s v="INR"/>
    <s v=""/>
    <n v="0"/>
    <n v="0"/>
    <x v="0"/>
    <n v="0"/>
    <n v="-16702"/>
    <n v="75328"/>
  </r>
  <r>
    <x v="2"/>
    <x v="2"/>
    <s v="Plant and Equipment"/>
    <s v="3000000210-0"/>
    <s v="3000000210"/>
    <s v=""/>
    <s v=""/>
    <s v="0"/>
    <s v="Z002"/>
    <s v="1000"/>
    <d v="2014-11-01T00:00:00"/>
    <d v="2014-11-01T00:00:00"/>
    <s v="1011ENG16"/>
    <s v="Evaporation Station"/>
    <s v="015/000"/>
    <s v=""/>
    <n v="13264891.470000001"/>
    <m/>
    <s v=""/>
    <n v="-10784324.470000001"/>
    <n v="1"/>
    <s v=""/>
    <n v="2480567"/>
    <s v="EA"/>
    <s v=""/>
    <s v="INR"/>
    <s v=""/>
    <n v="0"/>
    <n v="0"/>
    <x v="0"/>
    <n v="0"/>
    <n v="-450184"/>
    <n v="2030383"/>
  </r>
  <r>
    <x v="2"/>
    <x v="2"/>
    <s v="Plant and Equipment"/>
    <s v="3000000211-0"/>
    <s v="3000000211"/>
    <s v=""/>
    <s v=""/>
    <s v="0"/>
    <s v="Z002"/>
    <s v="1000"/>
    <d v="2014-11-01T00:00:00"/>
    <d v="2014-11-01T00:00:00"/>
    <s v="1010MFG44"/>
    <s v="Primary &amp; Inter Rack Carrier"/>
    <s v="015/000"/>
    <s v=""/>
    <n v="259940"/>
    <m/>
    <s v=""/>
    <n v="-211331"/>
    <n v="1"/>
    <s v=""/>
    <n v="48609"/>
    <s v="EA"/>
    <s v=""/>
    <s v="INR"/>
    <s v=""/>
    <n v="0"/>
    <n v="0"/>
    <x v="0"/>
    <n v="0"/>
    <n v="-8822"/>
    <n v="39787"/>
  </r>
  <r>
    <x v="2"/>
    <x v="2"/>
    <s v="Plant and Equipment"/>
    <s v="3000000212-0"/>
    <s v="3000000212"/>
    <s v=""/>
    <s v=""/>
    <s v="0"/>
    <s v="Z002"/>
    <s v="1000"/>
    <d v="2014-11-01T00:00:00"/>
    <d v="2014-11-01T00:00:00"/>
    <s v="1011ENG15"/>
    <s v="PRDS Station"/>
    <s v="015/000"/>
    <s v=""/>
    <n v="3446058.95"/>
    <m/>
    <s v=""/>
    <n v="-2801637.95"/>
    <n v="1"/>
    <s v=""/>
    <n v="644421"/>
    <s v="EA"/>
    <s v=""/>
    <s v="INR"/>
    <s v=""/>
    <n v="0"/>
    <n v="0"/>
    <x v="0"/>
    <n v="0"/>
    <n v="-116952"/>
    <n v="527469"/>
  </r>
  <r>
    <x v="2"/>
    <x v="2"/>
    <s v="Plant and Equipment"/>
    <s v="3000000213-0"/>
    <s v="3000000213"/>
    <s v=""/>
    <s v=""/>
    <s v="0"/>
    <s v="Z002"/>
    <s v="1000"/>
    <d v="2014-11-01T00:00:00"/>
    <d v="2014-11-01T00:00:00"/>
    <s v="1011ENG15"/>
    <s v="Boiler Chimney"/>
    <s v="015/000"/>
    <s v=""/>
    <n v="2080537.4"/>
    <m/>
    <s v=""/>
    <n v="-1691471.4"/>
    <n v="1"/>
    <s v=""/>
    <n v="389066"/>
    <s v="EA"/>
    <s v=""/>
    <s v="INR"/>
    <s v=""/>
    <n v="0"/>
    <n v="0"/>
    <x v="0"/>
    <n v="0"/>
    <n v="-70609"/>
    <n v="318457"/>
  </r>
  <r>
    <x v="2"/>
    <x v="2"/>
    <s v="Plant and Equipment"/>
    <s v="3000000214-0"/>
    <s v="3000000214"/>
    <s v=""/>
    <s v=""/>
    <s v="0"/>
    <s v="Z002"/>
    <s v="1000"/>
    <d v="2014-11-01T00:00:00"/>
    <d v="2014-11-01T00:00:00"/>
    <s v="1010MFG52"/>
    <s v="Molasses Tank"/>
    <s v="015/000"/>
    <s v=""/>
    <n v="22841834"/>
    <m/>
    <s v=""/>
    <n v="-18570355"/>
    <n v="1"/>
    <s v=""/>
    <n v="4271479"/>
    <s v="EA"/>
    <s v=""/>
    <s v="INR"/>
    <s v=""/>
    <n v="0"/>
    <n v="0"/>
    <x v="0"/>
    <n v="0"/>
    <n v="-775206"/>
    <n v="3496273"/>
  </r>
  <r>
    <x v="2"/>
    <x v="2"/>
    <s v="Plant and Equipment"/>
    <s v="3000000215-0"/>
    <s v="3000000215"/>
    <s v=""/>
    <s v=""/>
    <s v="0"/>
    <s v="Z002"/>
    <s v="1000"/>
    <d v="2014-11-01T00:00:00"/>
    <d v="2014-11-01T00:00:00"/>
    <s v="1010ENG14"/>
    <s v="Motors"/>
    <s v="015/000"/>
    <s v=""/>
    <n v="2355052.5499999998"/>
    <m/>
    <s v=""/>
    <n v="-1914652.55"/>
    <n v="1"/>
    <s v=""/>
    <n v="440400"/>
    <s v="EA"/>
    <s v=""/>
    <s v="INR"/>
    <s v=""/>
    <n v="0"/>
    <n v="0"/>
    <x v="0"/>
    <n v="0"/>
    <n v="-79926"/>
    <n v="360474"/>
  </r>
  <r>
    <x v="2"/>
    <x v="2"/>
    <s v="Plant and Equipment"/>
    <s v="3000000216-0"/>
    <s v="3000000216"/>
    <s v=""/>
    <s v=""/>
    <s v="0"/>
    <s v="Z002"/>
    <s v="1000"/>
    <d v="2014-11-01T00:00:00"/>
    <d v="2014-11-01T00:00:00"/>
    <s v="1010MFG48"/>
    <s v="New Batch Type Centrifugal Machine 1750"/>
    <s v="015/000"/>
    <s v=""/>
    <n v="6139214.7699999996"/>
    <m/>
    <s v=""/>
    <n v="-4991166.7699999996"/>
    <n v="1"/>
    <s v=""/>
    <n v="1148048"/>
    <s v="EA"/>
    <s v=""/>
    <s v="INR"/>
    <s v=""/>
    <n v="0"/>
    <n v="0"/>
    <x v="0"/>
    <n v="0"/>
    <n v="-208353"/>
    <n v="939695"/>
  </r>
  <r>
    <x v="2"/>
    <x v="2"/>
    <s v="Plant and Equipment"/>
    <s v="3000000217-0"/>
    <s v="3000000217"/>
    <s v=""/>
    <s v=""/>
    <s v="0"/>
    <s v="Z002"/>
    <s v="1000"/>
    <d v="2014-11-01T00:00:00"/>
    <d v="2014-11-01T00:00:00"/>
    <s v="1010SND95"/>
    <s v="New Bio Compost"/>
    <s v="015/000"/>
    <s v=""/>
    <n v="97424.91"/>
    <m/>
    <s v=""/>
    <n v="-79205.91"/>
    <n v="1"/>
    <s v=""/>
    <n v="18219"/>
    <s v="EA"/>
    <s v=""/>
    <s v="INR"/>
    <s v=""/>
    <n v="0"/>
    <n v="0"/>
    <x v="0"/>
    <n v="0"/>
    <n v="-3306"/>
    <n v="14913"/>
  </r>
  <r>
    <x v="2"/>
    <x v="2"/>
    <s v="Plant and Equipment"/>
    <s v="3000000218-0"/>
    <s v="3000000218"/>
    <s v=""/>
    <s v=""/>
    <s v="0"/>
    <s v="Z002"/>
    <s v="1000"/>
    <d v="2014-11-01T00:00:00"/>
    <d v="2014-11-01T00:00:00"/>
    <s v="1010MFG48"/>
    <s v="New Centrifugal Machine 1503"/>
    <s v="015/000"/>
    <s v=""/>
    <n v="3017513.14"/>
    <m/>
    <s v=""/>
    <n v="-2453231.14"/>
    <n v="1"/>
    <s v=""/>
    <n v="564282"/>
    <s v="EA"/>
    <s v=""/>
    <s v="INR"/>
    <s v=""/>
    <n v="0"/>
    <n v="0"/>
    <x v="0"/>
    <n v="0"/>
    <n v="-102408"/>
    <n v="461874"/>
  </r>
  <r>
    <x v="2"/>
    <x v="2"/>
    <s v="Plant and Equipment"/>
    <s v="3000000219-0"/>
    <s v="3000000219"/>
    <s v=""/>
    <s v=""/>
    <s v="0"/>
    <s v="Z002"/>
    <s v="1000"/>
    <d v="2014-11-01T00:00:00"/>
    <d v="2014-11-01T00:00:00"/>
    <s v="1011ENG16"/>
    <s v="New Evaporator"/>
    <s v="015/000"/>
    <s v=""/>
    <n v="10309584.939999999"/>
    <m/>
    <s v=""/>
    <n v="-8381666.9400000004"/>
    <n v="1"/>
    <s v=""/>
    <n v="1927918"/>
    <s v="EA"/>
    <s v=""/>
    <s v="INR"/>
    <s v=""/>
    <n v="0"/>
    <n v="0"/>
    <x v="0"/>
    <n v="0"/>
    <n v="-349887"/>
    <n v="1578031"/>
  </r>
  <r>
    <x v="2"/>
    <x v="2"/>
    <s v="Plant and Equipment"/>
    <s v="3000000220-0"/>
    <s v="3000000220"/>
    <s v=""/>
    <s v=""/>
    <s v="0"/>
    <s v="Z002"/>
    <s v="1000"/>
    <d v="2014-11-01T00:00:00"/>
    <d v="2014-11-01T00:00:00"/>
    <s v="1010MFG46"/>
    <s v="New Juice Sulphitor"/>
    <s v="015/000"/>
    <s v=""/>
    <n v="1325616.96"/>
    <m/>
    <s v=""/>
    <n v="-1077722.96"/>
    <n v="1"/>
    <s v=""/>
    <n v="247894"/>
    <s v="EA"/>
    <s v=""/>
    <s v="INR"/>
    <s v=""/>
    <n v="0"/>
    <n v="0"/>
    <x v="0"/>
    <n v="0"/>
    <n v="-44989"/>
    <n v="202905"/>
  </r>
  <r>
    <x v="2"/>
    <x v="2"/>
    <s v="Plant and Equipment"/>
    <s v="3000000221-0"/>
    <s v="3000000221"/>
    <s v=""/>
    <s v=""/>
    <s v="0"/>
    <s v="Z002"/>
    <s v="1000"/>
    <d v="2014-11-01T00:00:00"/>
    <d v="2014-11-01T00:00:00"/>
    <s v="1010MFG44"/>
    <s v="New PLC Panel room for Boiling House"/>
    <s v="015/000"/>
    <s v=""/>
    <n v="1684091.23"/>
    <m/>
    <s v=""/>
    <n v="-1369163.23"/>
    <n v="1"/>
    <s v=""/>
    <n v="314928"/>
    <s v="EA"/>
    <s v=""/>
    <s v="INR"/>
    <s v=""/>
    <n v="0"/>
    <n v="0"/>
    <x v="0"/>
    <n v="0"/>
    <n v="-57154"/>
    <n v="257774"/>
  </r>
  <r>
    <x v="2"/>
    <x v="2"/>
    <s v="Plant and Equipment"/>
    <s v="3000000222-0"/>
    <s v="3000000222"/>
    <s v=""/>
    <s v=""/>
    <s v="0"/>
    <s v="Z002"/>
    <s v="1000"/>
    <d v="2014-11-01T00:00:00"/>
    <d v="2014-11-01T00:00:00"/>
    <s v="1010MFG44"/>
    <s v="New Vapour Line Juice Heater"/>
    <s v="015/000"/>
    <s v=""/>
    <n v="2364809.62"/>
    <m/>
    <s v=""/>
    <n v="-1922584.62"/>
    <n v="1"/>
    <s v=""/>
    <n v="442225"/>
    <s v="EA"/>
    <s v=""/>
    <s v="INR"/>
    <s v=""/>
    <n v="0"/>
    <n v="0"/>
    <x v="0"/>
    <n v="0"/>
    <n v="-80257"/>
    <n v="361968"/>
  </r>
  <r>
    <x v="2"/>
    <x v="2"/>
    <s v="Plant and Equipment"/>
    <s v="3000000223-0"/>
    <s v="3000000223"/>
    <s v=""/>
    <s v=""/>
    <s v="0"/>
    <s v="Z002"/>
    <s v="1000"/>
    <d v="2014-11-01T00:00:00"/>
    <d v="2014-11-01T00:00:00"/>
    <s v="1010MFG47"/>
    <s v="New Pan 80 Ton"/>
    <s v="015/000"/>
    <s v=""/>
    <n v="16570716.5"/>
    <m/>
    <s v=""/>
    <n v="-13471951.5"/>
    <n v="1"/>
    <s v=""/>
    <n v="3098765"/>
    <s v="EA"/>
    <s v=""/>
    <s v="INR"/>
    <s v=""/>
    <n v="0"/>
    <n v="0"/>
    <x v="0"/>
    <n v="0"/>
    <n v="-562377"/>
    <n v="2536388"/>
  </r>
  <r>
    <x v="2"/>
    <x v="2"/>
    <s v="Plant and Equipment"/>
    <s v="3000000224-0"/>
    <s v="3000000224"/>
    <s v=""/>
    <s v=""/>
    <s v="0"/>
    <s v="Z002"/>
    <s v="1000"/>
    <d v="2014-11-01T00:00:00"/>
    <d v="2014-11-01T00:00:00"/>
    <s v="1010ENG14"/>
    <s v="Panels"/>
    <s v="015/000"/>
    <s v=""/>
    <n v="3725662"/>
    <m/>
    <s v=""/>
    <n v="-3028954"/>
    <n v="1"/>
    <s v=""/>
    <n v="696708"/>
    <s v="EA"/>
    <s v=""/>
    <s v="INR"/>
    <s v=""/>
    <n v="0"/>
    <n v="0"/>
    <x v="0"/>
    <n v="0"/>
    <n v="-126442"/>
    <n v="570266"/>
  </r>
  <r>
    <x v="2"/>
    <x v="2"/>
    <s v="Plant and Equipment"/>
    <s v="3000000225-0"/>
    <s v="3000000225"/>
    <s v=""/>
    <s v=""/>
    <s v="0"/>
    <s v="Z002"/>
    <s v="1000"/>
    <d v="2014-11-01T00:00:00"/>
    <d v="2014-11-01T00:00:00"/>
    <s v="1011ELC28"/>
    <s v="Power House"/>
    <s v="015/000"/>
    <s v=""/>
    <n v="3611022.83"/>
    <m/>
    <s v=""/>
    <n v="-2935752.83"/>
    <n v="1"/>
    <s v=""/>
    <n v="675270"/>
    <s v="EA"/>
    <s v=""/>
    <s v="INR"/>
    <s v=""/>
    <n v="0"/>
    <n v="0"/>
    <x v="0"/>
    <n v="0"/>
    <n v="-122551"/>
    <n v="552719"/>
  </r>
  <r>
    <x v="2"/>
    <x v="2"/>
    <s v="Plant and Equipment"/>
    <s v="3000000226-0"/>
    <s v="3000000226"/>
    <s v=""/>
    <s v=""/>
    <s v="0"/>
    <s v="Z002"/>
    <s v="1000"/>
    <d v="2014-11-01T00:00:00"/>
    <d v="2014-11-01T00:00:00"/>
    <s v="1010ENG14"/>
    <s v="Pumps"/>
    <s v="015/000"/>
    <s v=""/>
    <n v="8026846"/>
    <m/>
    <s v=""/>
    <n v="-6525807"/>
    <n v="1"/>
    <s v=""/>
    <n v="1501039"/>
    <s v="EA"/>
    <s v=""/>
    <s v="INR"/>
    <s v=""/>
    <n v="0"/>
    <n v="0"/>
    <x v="0"/>
    <n v="0"/>
    <n v="-272415"/>
    <n v="1228624"/>
  </r>
  <r>
    <x v="2"/>
    <x v="2"/>
    <s v="Plant and Equipment"/>
    <s v="3000000227-0"/>
    <s v="3000000227"/>
    <s v=""/>
    <s v=""/>
    <s v="0"/>
    <s v="Z002"/>
    <s v="1000"/>
    <d v="2014-11-01T00:00:00"/>
    <d v="2014-11-01T00:00:00"/>
    <s v="1010MFG44"/>
    <s v="Rack for MBC &amp; RBC"/>
    <s v="015/000"/>
    <s v=""/>
    <n v="205939.97"/>
    <m/>
    <s v=""/>
    <n v="-167428.97"/>
    <n v="1"/>
    <s v=""/>
    <n v="38511"/>
    <s v="EA"/>
    <s v=""/>
    <s v="INR"/>
    <s v=""/>
    <n v="0"/>
    <n v="0"/>
    <x v="0"/>
    <n v="0"/>
    <n v="-6989"/>
    <n v="31522"/>
  </r>
  <r>
    <x v="2"/>
    <x v="2"/>
    <s v="Plant and Equipment"/>
    <s v="3000000228-0"/>
    <s v="3000000228"/>
    <s v=""/>
    <s v=""/>
    <s v="0"/>
    <s v="Z002"/>
    <s v="1000"/>
    <d v="2014-11-01T00:00:00"/>
    <d v="2014-11-01T00:00:00"/>
    <s v="1011ENG19"/>
    <s v="New Semikestner"/>
    <s v="015/000"/>
    <s v=""/>
    <n v="12312760.380000001"/>
    <m/>
    <s v=""/>
    <n v="-10010243.380000001"/>
    <n v="1"/>
    <s v=""/>
    <n v="2302517"/>
    <s v="EA"/>
    <s v=""/>
    <s v="INR"/>
    <s v=""/>
    <n v="0"/>
    <n v="0"/>
    <x v="0"/>
    <n v="0"/>
    <n v="-417871"/>
    <n v="1884646"/>
  </r>
  <r>
    <x v="2"/>
    <x v="2"/>
    <s v="Plant and Equipment"/>
    <s v="3000000229-0"/>
    <s v="3000000229"/>
    <s v=""/>
    <s v=""/>
    <s v="0"/>
    <s v="Z002"/>
    <s v="1000"/>
    <d v="2014-11-01T00:00:00"/>
    <d v="2014-11-01T00:00:00"/>
    <s v="1010MFG44"/>
    <s v="New Vapour Cell"/>
    <s v="015/000"/>
    <s v=""/>
    <n v="11787394.439999999"/>
    <m/>
    <s v=""/>
    <n v="-9583123.4399999995"/>
    <n v="1"/>
    <s v=""/>
    <n v="2204271"/>
    <s v="EA"/>
    <s v=""/>
    <s v="INR"/>
    <s v=""/>
    <n v="0"/>
    <n v="0"/>
    <x v="0"/>
    <n v="0"/>
    <n v="-400040"/>
    <n v="1804231"/>
  </r>
  <r>
    <x v="2"/>
    <x v="2"/>
    <s v="Plant and Equipment"/>
    <s v="3000000230-0"/>
    <s v="3000000230"/>
    <s v=""/>
    <s v=""/>
    <s v="0"/>
    <s v="Z002"/>
    <s v="1000"/>
    <d v="2014-11-01T00:00:00"/>
    <d v="2014-11-01T00:00:00"/>
    <s v="1011ELC36"/>
    <s v="Power Turbine 6 MW"/>
    <s v="015/000"/>
    <s v=""/>
    <n v="63573203.490000002"/>
    <m/>
    <s v=""/>
    <n v="-51684859.490000002"/>
    <n v="1"/>
    <s v=""/>
    <n v="11888344"/>
    <s v="EA"/>
    <s v=""/>
    <s v="INR"/>
    <s v=""/>
    <n v="0"/>
    <n v="0"/>
    <x v="0"/>
    <n v="0"/>
    <n v="-2157547"/>
    <n v="9730797"/>
  </r>
  <r>
    <x v="2"/>
    <x v="2"/>
    <s v="Plant and Equipment"/>
    <s v="3000000231-0"/>
    <s v="3000000231"/>
    <s v=""/>
    <s v=""/>
    <s v="0"/>
    <s v="Z002"/>
    <s v="1000"/>
    <d v="2014-12-01T00:00:00"/>
    <d v="2014-12-01T00:00:00"/>
    <s v="1010CAN68"/>
    <s v="Solar panel 12 v, 150 watt with all accessories"/>
    <s v="015/000"/>
    <s v=""/>
    <n v="63503"/>
    <m/>
    <s v=""/>
    <n v="-51437"/>
    <n v="1"/>
    <s v=""/>
    <n v="12066"/>
    <s v="EA"/>
    <s v=""/>
    <s v="INR"/>
    <s v=""/>
    <n v="0"/>
    <n v="0"/>
    <x v="0"/>
    <n v="0"/>
    <n v="-2190"/>
    <n v="9876"/>
  </r>
  <r>
    <x v="2"/>
    <x v="2"/>
    <s v="Plant and Equipment"/>
    <s v="3000000232-0"/>
    <s v="3000000232"/>
    <s v=""/>
    <s v=""/>
    <s v="0"/>
    <s v="Z002"/>
    <s v="1000"/>
    <d v="2014-12-01T00:00:00"/>
    <d v="2014-12-01T00:00:00"/>
    <s v="1010MFG44"/>
    <s v="Microvave brix analyser"/>
    <s v="015/000"/>
    <s v=""/>
    <n v="514887"/>
    <m/>
    <s v=""/>
    <n v="-417052"/>
    <n v="1"/>
    <s v=""/>
    <n v="97835"/>
    <s v="EA"/>
    <s v=""/>
    <s v="INR"/>
    <s v=""/>
    <n v="0"/>
    <n v="0"/>
    <x v="0"/>
    <n v="0"/>
    <n v="-17756"/>
    <n v="80079"/>
  </r>
  <r>
    <x v="2"/>
    <x v="2"/>
    <s v="Plant and Equipment"/>
    <s v="3000000233-0"/>
    <s v="3000000233"/>
    <s v=""/>
    <s v=""/>
    <s v="0"/>
    <s v="Z002"/>
    <s v="1000"/>
    <d v="2015-11-01T00:00:00"/>
    <d v="2015-11-01T00:00:00"/>
    <s v="1010MFG44"/>
    <s v="Boiling House Modification"/>
    <s v="015/000"/>
    <s v=""/>
    <n v="2084128.28"/>
    <m/>
    <s v=""/>
    <n v="-1608308.28"/>
    <n v="1"/>
    <s v=""/>
    <n v="475820"/>
    <s v="EA"/>
    <s v=""/>
    <s v="INR"/>
    <s v=""/>
    <n v="0"/>
    <n v="0"/>
    <x v="0"/>
    <n v="0"/>
    <n v="-86354"/>
    <n v="389466"/>
  </r>
  <r>
    <x v="2"/>
    <x v="2"/>
    <s v="Plant and Equipment"/>
    <s v="3000000234-0"/>
    <s v="3000000234"/>
    <s v=""/>
    <s v=""/>
    <s v="0"/>
    <s v="Z002"/>
    <s v="1000"/>
    <d v="2015-11-01T00:00:00"/>
    <d v="2015-11-01T00:00:00"/>
    <s v="1010ENG24"/>
    <s v="Automation Of Rotary Screen Tank (Mill House)"/>
    <s v="015/000"/>
    <s v=""/>
    <n v="95224.99"/>
    <m/>
    <s v=""/>
    <n v="-73483.990000000005"/>
    <n v="1"/>
    <s v=""/>
    <n v="21741"/>
    <s v="EA"/>
    <s v=""/>
    <s v="INR"/>
    <s v=""/>
    <n v="0"/>
    <n v="0"/>
    <x v="0"/>
    <n v="0"/>
    <n v="-3946"/>
    <n v="17795"/>
  </r>
  <r>
    <x v="2"/>
    <x v="2"/>
    <s v="Plant and Equipment"/>
    <s v="3000000235-0"/>
    <s v="3000000235"/>
    <s v=""/>
    <s v=""/>
    <s v="0"/>
    <s v="Z002"/>
    <s v="1000"/>
    <d v="2015-11-01T00:00:00"/>
    <d v="2015-11-01T00:00:00"/>
    <s v="1010MFG51"/>
    <s v="New Cooling Tower"/>
    <s v="015/000"/>
    <s v=""/>
    <n v="2911242.08"/>
    <m/>
    <s v=""/>
    <n v="-2246587.08"/>
    <n v="1"/>
    <s v=""/>
    <n v="664655"/>
    <s v="EA"/>
    <s v=""/>
    <s v="INR"/>
    <s v=""/>
    <n v="0"/>
    <n v="0"/>
    <x v="0"/>
    <n v="0"/>
    <n v="-120624"/>
    <n v="544031"/>
  </r>
  <r>
    <x v="2"/>
    <x v="2"/>
    <s v="Plant and Equipment"/>
    <s v="3000000236-0"/>
    <s v="3000000236"/>
    <s v=""/>
    <s v=""/>
    <s v="0"/>
    <s v="Z002"/>
    <s v="1000"/>
    <d v="2015-11-01T00:00:00"/>
    <d v="2015-11-01T00:00:00"/>
    <s v="1010MFG55"/>
    <s v="Water Management for Discharge"/>
    <s v="015/000"/>
    <s v=""/>
    <n v="2415998.27"/>
    <m/>
    <s v=""/>
    <n v="-1864411.27"/>
    <n v="1"/>
    <s v=""/>
    <n v="551587"/>
    <s v="EA"/>
    <s v=""/>
    <s v="INR"/>
    <s v=""/>
    <n v="0"/>
    <n v="0"/>
    <x v="0"/>
    <n v="0"/>
    <n v="-100104"/>
    <n v="451483"/>
  </r>
  <r>
    <x v="2"/>
    <x v="2"/>
    <s v="Plant and Equipment"/>
    <s v="3000000237-0"/>
    <s v="3000000237"/>
    <s v=""/>
    <s v=""/>
    <s v="0"/>
    <s v="Z002"/>
    <s v="1000"/>
    <d v="2015-11-01T00:00:00"/>
    <d v="2015-11-01T00:00:00"/>
    <s v="1010ITS78"/>
    <s v="Gate &amp; O/C Weightment Bridge"/>
    <s v="015/000"/>
    <s v=""/>
    <n v="730342"/>
    <m/>
    <s v=""/>
    <n v="-563600"/>
    <n v="1"/>
    <s v=""/>
    <n v="166742"/>
    <s v="EA"/>
    <s v=""/>
    <s v="INR"/>
    <s v=""/>
    <n v="0"/>
    <n v="0"/>
    <x v="0"/>
    <n v="0"/>
    <n v="-30261"/>
    <n v="136481"/>
  </r>
  <r>
    <x v="2"/>
    <x v="2"/>
    <s v="Plant and Equipment"/>
    <s v="3000000238-0"/>
    <s v="3000000238"/>
    <s v=""/>
    <s v=""/>
    <s v="0"/>
    <s v="Z002"/>
    <s v="1000"/>
    <d v="2015-11-01T00:00:00"/>
    <d v="2015-11-01T00:00:00"/>
    <s v="1011ENG15"/>
    <s v="Modification &amp; Upgradation Of Ijt Boiler No"/>
    <s v="015/000"/>
    <s v=""/>
    <n v="3123131.51"/>
    <m/>
    <s v=""/>
    <n v="-2410101.5099999998"/>
    <n v="1"/>
    <s v=""/>
    <n v="713030"/>
    <s v="EA"/>
    <s v=""/>
    <s v="INR"/>
    <s v=""/>
    <n v="0"/>
    <n v="0"/>
    <x v="0"/>
    <n v="0"/>
    <n v="-129404"/>
    <n v="583626"/>
  </r>
  <r>
    <x v="2"/>
    <x v="2"/>
    <s v="Plant and Equipment"/>
    <s v="3000000239-0"/>
    <s v="3000000239"/>
    <s v=""/>
    <s v=""/>
    <s v="0"/>
    <s v="Z002"/>
    <s v="1000"/>
    <d v="2015-11-01T00:00:00"/>
    <d v="2015-11-01T00:00:00"/>
    <s v="1010MFG48"/>
    <s v="Centrifugal Machine Upgtadation"/>
    <s v="015/000"/>
    <s v=""/>
    <n v="430843.4"/>
    <m/>
    <s v=""/>
    <n v="-332479.40000000002"/>
    <n v="1"/>
    <s v=""/>
    <n v="98364"/>
    <s v="EA"/>
    <s v=""/>
    <s v="INR"/>
    <s v=""/>
    <n v="0"/>
    <n v="0"/>
    <x v="0"/>
    <n v="0"/>
    <n v="-17852"/>
    <n v="80512"/>
  </r>
  <r>
    <x v="2"/>
    <x v="2"/>
    <s v="Plant and Equipment"/>
    <s v="3000000240-0"/>
    <s v="3000000240"/>
    <s v=""/>
    <s v=""/>
    <s v="0"/>
    <s v="Z002"/>
    <s v="1000"/>
    <d v="2015-11-01T00:00:00"/>
    <d v="2015-11-01T00:00:00"/>
    <s v="1010ENG16"/>
    <s v="Tubewell"/>
    <s v="015/000"/>
    <s v=""/>
    <n v="500037.8"/>
    <m/>
    <s v=""/>
    <n v="-385875.8"/>
    <n v="1"/>
    <s v=""/>
    <n v="114162"/>
    <s v="EA"/>
    <s v=""/>
    <s v="INR"/>
    <s v=""/>
    <n v="0"/>
    <n v="0"/>
    <x v="0"/>
    <n v="0"/>
    <n v="-20719"/>
    <n v="93443"/>
  </r>
  <r>
    <x v="2"/>
    <x v="2"/>
    <s v="Plant and Equipment"/>
    <s v="3000000241-0"/>
    <s v="3000000241"/>
    <s v=""/>
    <s v=""/>
    <s v="0"/>
    <s v="Z002"/>
    <s v="1000"/>
    <d v="2015-11-29T00:00:00"/>
    <d v="2015-11-29T00:00:00"/>
    <s v="1010MFG55"/>
    <s v="New ETP Plant"/>
    <s v="015/000"/>
    <s v=""/>
    <n v="21678829.32"/>
    <m/>
    <s v=""/>
    <n v="-16656014.32"/>
    <n v="0"/>
    <s v=""/>
    <n v="5022815"/>
    <s v="EA"/>
    <s v=""/>
    <s v="INR"/>
    <s v=""/>
    <n v="0"/>
    <n v="0"/>
    <x v="0"/>
    <n v="0"/>
    <n v="-911562"/>
    <n v="4111253"/>
  </r>
  <r>
    <x v="2"/>
    <x v="2"/>
    <s v="Plant and Equipment"/>
    <s v="3000000242-0"/>
    <s v="3000000242"/>
    <s v=""/>
    <s v=""/>
    <s v="0"/>
    <s v="Z002"/>
    <s v="1000"/>
    <d v="2016-11-20T00:00:00"/>
    <d v="2016-11-20T00:00:00"/>
    <s v="1010ITS78"/>
    <s v="Weighment Bridge"/>
    <s v="015/000"/>
    <s v=""/>
    <n v="690963.58"/>
    <m/>
    <s v=""/>
    <n v="-496245.58"/>
    <n v="1"/>
    <s v=""/>
    <n v="194718"/>
    <s v="EA"/>
    <s v=""/>
    <s v="INR"/>
    <s v=""/>
    <n v="0"/>
    <n v="0"/>
    <x v="0"/>
    <n v="0"/>
    <n v="-35338"/>
    <n v="159380"/>
  </r>
  <r>
    <x v="2"/>
    <x v="2"/>
    <s v="Plant and Equipment"/>
    <s v="3000000243-0"/>
    <s v="3000000243"/>
    <s v=""/>
    <s v=""/>
    <s v="0"/>
    <s v="Z002"/>
    <s v="1000"/>
    <d v="2016-11-25T00:00:00"/>
    <d v="2016-11-25T00:00:00"/>
    <s v="1011ENG16"/>
    <s v="Steam Saving &amp; Automation in Boiling House"/>
    <s v="015/000"/>
    <s v=""/>
    <n v="1600035.87"/>
    <m/>
    <s v=""/>
    <n v="-1147977.8700000001"/>
    <n v="1"/>
    <s v=""/>
    <n v="452058"/>
    <s v="EA"/>
    <s v=""/>
    <s v="INR"/>
    <s v=""/>
    <n v="0"/>
    <n v="0"/>
    <x v="0"/>
    <n v="0"/>
    <n v="-82041"/>
    <n v="370017"/>
  </r>
  <r>
    <x v="2"/>
    <x v="2"/>
    <s v="Plant and Equipment"/>
    <s v="3000000244-0"/>
    <s v="3000000244"/>
    <s v=""/>
    <s v=""/>
    <s v="0"/>
    <s v="Z002"/>
    <s v="1000"/>
    <d v="2016-11-25T00:00:00"/>
    <d v="2016-11-25T00:00:00"/>
    <s v="1010MFG48"/>
    <s v="Auto Feed Control System for Continious C/f Machin"/>
    <s v="015/000"/>
    <s v=""/>
    <n v="3697415.94"/>
    <m/>
    <s v=""/>
    <n v="-2652785.94"/>
    <n v="1"/>
    <s v=""/>
    <n v="1044630"/>
    <s v="EA"/>
    <s v=""/>
    <s v="INR"/>
    <s v=""/>
    <n v="0"/>
    <n v="0"/>
    <x v="0"/>
    <n v="0"/>
    <n v="-189584"/>
    <n v="855046"/>
  </r>
  <r>
    <x v="2"/>
    <x v="2"/>
    <s v="Plant and Equipment"/>
    <s v="3000000245-0"/>
    <s v="3000000245"/>
    <s v=""/>
    <s v=""/>
    <s v="0"/>
    <s v="Z002"/>
    <s v="1000"/>
    <d v="2016-11-25T00:00:00"/>
    <d v="2016-11-25T00:00:00"/>
    <s v="1010MFG47"/>
    <s v="Mechenical Circulator for Pan Enhancement"/>
    <s v="015/000"/>
    <s v=""/>
    <n v="2422386.6"/>
    <m/>
    <s v=""/>
    <n v="-1737990.6"/>
    <n v="1"/>
    <s v=""/>
    <n v="684396"/>
    <s v="EA"/>
    <s v=""/>
    <s v="INR"/>
    <s v=""/>
    <n v="0"/>
    <n v="0"/>
    <x v="0"/>
    <n v="0"/>
    <n v="-124207"/>
    <n v="560189"/>
  </r>
  <r>
    <x v="2"/>
    <x v="2"/>
    <s v="Plant and Equipment"/>
    <s v="3000000246-0"/>
    <s v="3000000246"/>
    <s v=""/>
    <s v=""/>
    <s v="0"/>
    <s v="Z002"/>
    <s v="1000"/>
    <d v="2016-12-25T00:00:00"/>
    <d v="2016-12-25T00:00:00"/>
    <s v="1010MFG44"/>
    <s v="New DCH (Direct Contact Heater)"/>
    <s v="015/000"/>
    <s v=""/>
    <n v="14688329.6"/>
    <m/>
    <s v=""/>
    <n v="-10471251.6"/>
    <n v="1"/>
    <s v=""/>
    <n v="4217078"/>
    <s v="EA"/>
    <s v=""/>
    <s v="INR"/>
    <s v=""/>
    <n v="0"/>
    <n v="0"/>
    <x v="0"/>
    <n v="0"/>
    <n v="-765333"/>
    <n v="3451745"/>
  </r>
  <r>
    <x v="2"/>
    <x v="2"/>
    <s v="Plant and Equipment"/>
    <s v="3000000247-0"/>
    <s v="3000000247"/>
    <s v=""/>
    <s v=""/>
    <s v="0"/>
    <s v="Z002"/>
    <s v="1000"/>
    <d v="2017-10-02T00:00:00"/>
    <d v="2017-10-02T00:00:00"/>
    <s v="1010MFG44"/>
    <s v="Streigthning of Machineries Foundation Column"/>
    <s v="015/000"/>
    <s v=""/>
    <n v="3020162.04"/>
    <m/>
    <s v=""/>
    <n v="-2007630.04"/>
    <n v="1"/>
    <s v=""/>
    <n v="1012532"/>
    <s v="EA"/>
    <s v=""/>
    <s v="INR"/>
    <s v=""/>
    <n v="0"/>
    <n v="0"/>
    <x v="0"/>
    <n v="0"/>
    <n v="-183759"/>
    <n v="828773"/>
  </r>
  <r>
    <x v="2"/>
    <x v="2"/>
    <s v="Plant and Equipment"/>
    <s v="3000000248-0"/>
    <s v="3000000248"/>
    <s v=""/>
    <s v=""/>
    <s v="0"/>
    <s v="Z002"/>
    <s v="1000"/>
    <d v="2017-10-15T00:00:00"/>
    <d v="2017-10-15T00:00:00"/>
    <s v="1010ENG08"/>
    <s v="EOT Crane cap. 50 Ton"/>
    <s v="015/000"/>
    <s v=""/>
    <n v="6459578.6299999999"/>
    <m/>
    <s v=""/>
    <n v="-4278777.63"/>
    <n v="1"/>
    <s v=""/>
    <n v="2180801"/>
    <s v="EA"/>
    <s v=""/>
    <s v="INR"/>
    <s v=""/>
    <n v="0"/>
    <n v="0"/>
    <x v="0"/>
    <n v="0"/>
    <n v="-395781"/>
    <n v="1785020"/>
  </r>
  <r>
    <x v="2"/>
    <x v="2"/>
    <s v="Plant and Equipment"/>
    <s v="3000000249-0"/>
    <s v="3000000249"/>
    <s v=""/>
    <s v=""/>
    <s v="0"/>
    <s v="Z002"/>
    <s v="1000"/>
    <d v="2017-10-15T00:00:00"/>
    <d v="2017-10-15T00:00:00"/>
    <s v="1010ENG24"/>
    <s v="Mill House Machinery shed &amp; coloum  Extention"/>
    <s v="015/000"/>
    <s v=""/>
    <n v="6846075.1799999997"/>
    <m/>
    <s v=""/>
    <n v="-4534789.78"/>
    <n v="1"/>
    <s v=""/>
    <n v="2311285.4"/>
    <s v="EA"/>
    <s v=""/>
    <s v="INR"/>
    <s v=""/>
    <n v="0"/>
    <n v="0"/>
    <x v="0"/>
    <n v="0"/>
    <n v="-419462"/>
    <n v="1891823.4"/>
  </r>
  <r>
    <x v="2"/>
    <x v="2"/>
    <s v="Plant and Equipment"/>
    <s v="3000000250-0"/>
    <s v="3000000250"/>
    <s v=""/>
    <s v=""/>
    <s v="0"/>
    <s v="Z002"/>
    <s v="1000"/>
    <d v="2017-10-15T00:00:00"/>
    <d v="2017-10-15T00:00:00"/>
    <s v="1011ENG15"/>
    <s v="Modification of Ash Hendling System Of Lipi Boilie"/>
    <s v="015/000"/>
    <s v=""/>
    <n v="6359734.0800000001"/>
    <m/>
    <s v=""/>
    <n v="-4212640.08"/>
    <n v="1"/>
    <s v=""/>
    <n v="2147094"/>
    <s v="EA"/>
    <s v=""/>
    <s v="INR"/>
    <s v=""/>
    <n v="0"/>
    <n v="0"/>
    <x v="0"/>
    <n v="0"/>
    <n v="-389664"/>
    <n v="1757430"/>
  </r>
  <r>
    <x v="2"/>
    <x v="2"/>
    <s v="Plant and Equipment"/>
    <s v="3000000251-0"/>
    <s v="3000000251"/>
    <s v=""/>
    <s v=""/>
    <s v="0"/>
    <s v="Z002"/>
    <s v="1000"/>
    <d v="2017-10-20T00:00:00"/>
    <d v="2017-10-20T00:00:00"/>
    <s v="1010MFG55"/>
    <s v="Water management for 0 Discharge"/>
    <s v="015/000"/>
    <s v=""/>
    <n v="977058.15"/>
    <m/>
    <s v=""/>
    <n v="-646274.15"/>
    <n v="1"/>
    <s v=""/>
    <n v="330784"/>
    <s v="EA"/>
    <s v=""/>
    <s v="INR"/>
    <s v=""/>
    <n v="0"/>
    <n v="0"/>
    <x v="0"/>
    <n v="0"/>
    <n v="-60032"/>
    <n v="270752"/>
  </r>
  <r>
    <x v="2"/>
    <x v="2"/>
    <s v="Plant and Equipment"/>
    <s v="3000000252-0"/>
    <s v="3000000252"/>
    <s v=""/>
    <s v=""/>
    <s v="0"/>
    <s v="Z002"/>
    <s v="1000"/>
    <d v="2017-11-12T00:00:00"/>
    <d v="2017-11-12T00:00:00"/>
    <s v="1010ITS78"/>
    <s v="Weighbridge"/>
    <s v="015/000"/>
    <s v=""/>
    <n v="1756901.31"/>
    <m/>
    <s v=""/>
    <n v="-1154733.31"/>
    <n v="1"/>
    <s v=""/>
    <n v="602168"/>
    <s v="EA"/>
    <s v=""/>
    <s v="INR"/>
    <s v=""/>
    <n v="0"/>
    <n v="0"/>
    <x v="0"/>
    <n v="0"/>
    <n v="-109284"/>
    <n v="492884"/>
  </r>
  <r>
    <x v="2"/>
    <x v="2"/>
    <s v="Plant and Equipment"/>
    <s v="3000000253-0"/>
    <s v="3000000253"/>
    <s v=""/>
    <s v=""/>
    <s v="0"/>
    <s v="Z002"/>
    <s v="1000"/>
    <d v="2017-11-12T00:00:00"/>
    <d v="2017-11-12T00:00:00"/>
    <s v="1010CAN68"/>
    <s v="Solar Panel"/>
    <s v="015/000"/>
    <s v=""/>
    <n v="161700"/>
    <m/>
    <s v=""/>
    <n v="-106278"/>
    <n v="0"/>
    <s v=""/>
    <n v="55422"/>
    <s v="EA"/>
    <s v=""/>
    <s v="INR"/>
    <s v=""/>
    <n v="0"/>
    <n v="0"/>
    <x v="0"/>
    <n v="0"/>
    <n v="-10058"/>
    <n v="45364"/>
  </r>
  <r>
    <x v="2"/>
    <x v="2"/>
    <s v="Plant and Equipment"/>
    <s v="3000000253-1"/>
    <s v="3000000253"/>
    <s v=""/>
    <s v=""/>
    <s v="1"/>
    <s v="Z002"/>
    <s v="1000"/>
    <d v="2017-11-12T00:00:00"/>
    <d v="2023-12-28T00:00:00"/>
    <s v="1010CAN68"/>
    <s v="Solar Panel"/>
    <s v="015/000"/>
    <s v=""/>
    <n v="0"/>
    <m/>
    <s v=""/>
    <n v="0"/>
    <n v="1"/>
    <s v=""/>
    <n v="0"/>
    <s v="EA"/>
    <s v=""/>
    <s v="INR"/>
    <s v=""/>
    <n v="0"/>
    <n v="35004"/>
    <x v="0"/>
    <n v="0"/>
    <n v="-1649"/>
    <n v="33355"/>
  </r>
  <r>
    <x v="2"/>
    <x v="2"/>
    <s v="Plant and Equipment"/>
    <s v="3000000254-0"/>
    <s v="3000000254"/>
    <s v=""/>
    <s v=""/>
    <s v="0"/>
    <s v="Z002"/>
    <s v="1000"/>
    <d v="2017-11-15T00:00:00"/>
    <d v="2017-11-15T00:00:00"/>
    <s v="1010MFG44"/>
    <s v="Electrical Panel Room At  Boiling House"/>
    <s v="015/000"/>
    <s v=""/>
    <n v="1157058.8400000001"/>
    <m/>
    <s v=""/>
    <n v="-759837.84"/>
    <n v="1"/>
    <s v=""/>
    <n v="397221"/>
    <s v="EA"/>
    <s v=""/>
    <s v="INR"/>
    <s v=""/>
    <n v="0"/>
    <n v="0"/>
    <x v="0"/>
    <n v="0"/>
    <n v="-72089"/>
    <n v="325132"/>
  </r>
  <r>
    <x v="2"/>
    <x v="2"/>
    <s v="Plant and Equipment"/>
    <s v="3000000255-0"/>
    <s v="3000000255"/>
    <s v=""/>
    <s v=""/>
    <s v="0"/>
    <s v="Z002"/>
    <s v="1000"/>
    <d v="2017-11-15T00:00:00"/>
    <d v="2017-11-15T00:00:00"/>
    <s v="1010MFG44"/>
    <s v="Panel Room at Mill House"/>
    <s v="015/000"/>
    <s v=""/>
    <n v="3115311.4"/>
    <m/>
    <s v=""/>
    <n v="-2045817.4"/>
    <n v="1"/>
    <s v=""/>
    <n v="1069494"/>
    <s v="EA"/>
    <s v=""/>
    <s v="INR"/>
    <s v=""/>
    <n v="0"/>
    <n v="0"/>
    <x v="0"/>
    <n v="0"/>
    <n v="-194096"/>
    <n v="875398"/>
  </r>
  <r>
    <x v="2"/>
    <x v="2"/>
    <s v="Plant and Equipment"/>
    <s v="3000000257-0"/>
    <s v="3000000257"/>
    <s v=""/>
    <s v=""/>
    <s v="0"/>
    <s v="Z002"/>
    <s v="1000"/>
    <d v="2017-11-15T00:00:00"/>
    <d v="2017-11-15T00:00:00"/>
    <s v="1010ENG14"/>
    <s v="Ulka CMR Mill"/>
    <s v="015/000"/>
    <s v=""/>
    <n v="77201124.829999998"/>
    <m/>
    <s v=""/>
    <n v="-50697791.829999998"/>
    <n v="1"/>
    <s v=""/>
    <n v="26503333"/>
    <s v="EA"/>
    <s v=""/>
    <s v="INR"/>
    <s v=""/>
    <n v="0"/>
    <n v="0"/>
    <x v="0"/>
    <n v="0"/>
    <n v="-4809938"/>
    <n v="21693395"/>
  </r>
  <r>
    <x v="2"/>
    <x v="2"/>
    <s v="Plant and Equipment"/>
    <s v="3000000258-0"/>
    <s v="3000000258"/>
    <s v=""/>
    <s v=""/>
    <s v="0"/>
    <s v="Z002"/>
    <s v="1000"/>
    <d v="2017-11-15T00:00:00"/>
    <d v="2017-11-15T00:00:00"/>
    <s v="1010MFG47"/>
    <s v="Mechenical Circulator for Pan"/>
    <s v="015/000"/>
    <s v=""/>
    <n v="15690846.369999999"/>
    <m/>
    <s v=""/>
    <n v="-10304141.369999999"/>
    <n v="1"/>
    <s v=""/>
    <n v="5386705"/>
    <s v="EA"/>
    <s v=""/>
    <s v="INR"/>
    <s v=""/>
    <n v="0"/>
    <n v="0"/>
    <x v="0"/>
    <n v="0"/>
    <n v="-977602"/>
    <n v="4409103"/>
  </r>
  <r>
    <x v="2"/>
    <x v="2"/>
    <s v="Plant and Equipment"/>
    <s v="3000000259-0"/>
    <s v="3000000259"/>
    <s v=""/>
    <s v=""/>
    <s v="0"/>
    <s v="Z002"/>
    <s v="1000"/>
    <d v="2017-11-15T00:00:00"/>
    <d v="2017-11-15T00:00:00"/>
    <s v="1010ENG14"/>
    <s v="Pumps"/>
    <s v="015/000"/>
    <s v=""/>
    <n v="2289123.88"/>
    <m/>
    <s v=""/>
    <n v="-1503261.88"/>
    <n v="1"/>
    <s v=""/>
    <n v="785862"/>
    <s v="EA"/>
    <s v=""/>
    <s v="INR"/>
    <s v=""/>
    <n v="0"/>
    <n v="0"/>
    <x v="0"/>
    <n v="0"/>
    <n v="-142622"/>
    <n v="643240"/>
  </r>
  <r>
    <x v="2"/>
    <x v="2"/>
    <s v="Plant and Equipment"/>
    <s v="3000000260-0"/>
    <s v="3000000260"/>
    <s v=""/>
    <s v=""/>
    <s v="0"/>
    <s v="Z002"/>
    <s v="1000"/>
    <d v="2017-11-15T00:00:00"/>
    <d v="2017-11-15T00:00:00"/>
    <s v="1010MFG44"/>
    <s v="Modification in New DCH"/>
    <s v="015/000"/>
    <s v=""/>
    <n v="836417.9"/>
    <m/>
    <s v=""/>
    <n v="-549273.9"/>
    <n v="1"/>
    <s v=""/>
    <n v="287144"/>
    <s v="EA"/>
    <s v=""/>
    <s v="INR"/>
    <s v=""/>
    <n v="0"/>
    <n v="0"/>
    <x v="0"/>
    <n v="0"/>
    <n v="-52112"/>
    <n v="235032"/>
  </r>
  <r>
    <x v="2"/>
    <x v="2"/>
    <s v="Plant and Equipment"/>
    <s v="3000000261-0"/>
    <s v="3000000261"/>
    <s v=""/>
    <s v=""/>
    <s v="0"/>
    <s v="Z002"/>
    <s v="1000"/>
    <d v="2017-11-15T00:00:00"/>
    <d v="2017-11-15T00:00:00"/>
    <s v="1010MFG45"/>
    <s v="Sugar Bag Conveyors"/>
    <s v="015/000"/>
    <s v=""/>
    <n v="2400940"/>
    <m/>
    <s v=""/>
    <n v="-1576692"/>
    <n v="1"/>
    <s v=""/>
    <n v="824248"/>
    <s v="EA"/>
    <s v=""/>
    <s v="INR"/>
    <s v=""/>
    <n v="0"/>
    <n v="0"/>
    <x v="0"/>
    <n v="0"/>
    <n v="-149588"/>
    <n v="674660"/>
  </r>
  <r>
    <x v="2"/>
    <x v="2"/>
    <s v="Plant and Equipment"/>
    <s v="3000000262-0"/>
    <s v="3000000262"/>
    <s v=""/>
    <s v=""/>
    <s v="0"/>
    <s v="Z002"/>
    <s v="1000"/>
    <d v="2017-11-20T00:00:00"/>
    <d v="2017-11-20T00:00:00"/>
    <s v="1011ELC29"/>
    <s v="Switch Yard"/>
    <s v="015/000"/>
    <s v=""/>
    <n v="4066383.94"/>
    <m/>
    <s v=""/>
    <n v="-2666732.5"/>
    <n v="1"/>
    <s v=""/>
    <n v="1399651.44"/>
    <s v="EA"/>
    <s v=""/>
    <s v="INR"/>
    <s v=""/>
    <n v="0"/>
    <n v="0"/>
    <x v="0"/>
    <n v="0"/>
    <n v="-254015"/>
    <n v="1145636.44"/>
  </r>
  <r>
    <x v="2"/>
    <x v="2"/>
    <s v="Plant and Equipment"/>
    <s v="3000000263-0"/>
    <s v="3000000263"/>
    <s v=""/>
    <s v=""/>
    <s v="0"/>
    <s v="Z002"/>
    <s v="1000"/>
    <d v="2017-12-15T00:00:00"/>
    <d v="2017-12-15T00:00:00"/>
    <s v="1010MFG55"/>
    <s v="New ETP"/>
    <s v="015/000"/>
    <s v=""/>
    <n v="8157640.3799999999"/>
    <m/>
    <s v="10000009"/>
    <n v="-5312398.38"/>
    <n v="0"/>
    <s v=""/>
    <n v="2845242"/>
    <s v="EA"/>
    <s v=""/>
    <s v="INR"/>
    <s v=""/>
    <n v="0"/>
    <n v="0"/>
    <x v="0"/>
    <n v="0"/>
    <n v="-516367"/>
    <n v="2328875"/>
  </r>
  <r>
    <x v="2"/>
    <x v="2"/>
    <s v="Plant and Equipment"/>
    <s v="3000000264-0"/>
    <s v="3000000264"/>
    <s v=""/>
    <s v=""/>
    <s v="0"/>
    <s v="Z002"/>
    <s v="1000"/>
    <d v="2018-03-14T00:00:00"/>
    <d v="2018-03-14T00:00:00"/>
    <s v="1010ENG17"/>
    <s v="Workshop Machineries"/>
    <s v="015/000"/>
    <s v=""/>
    <n v="8026724.7999999998"/>
    <m/>
    <s v=""/>
    <n v="-5096123.4000000004"/>
    <n v="1"/>
    <s v=""/>
    <n v="2930601.4"/>
    <s v="EA"/>
    <s v=""/>
    <s v="INR"/>
    <s v=""/>
    <n v="0"/>
    <n v="0"/>
    <x v="0"/>
    <n v="0"/>
    <n v="-531858"/>
    <n v="2398743.4"/>
  </r>
  <r>
    <x v="2"/>
    <x v="2"/>
    <s v="Plant and Equipment"/>
    <s v="3000000265-0"/>
    <s v="3000000265"/>
    <s v=""/>
    <s v=""/>
    <s v="0"/>
    <s v="1000"/>
    <s v="1000"/>
    <d v="2007-04-01T00:00:00"/>
    <d v="2007-04-01T00:00:00"/>
    <s v="1010MFG44"/>
    <s v="SLM Plant &amp; Machinery"/>
    <s v="001/000"/>
    <s v=""/>
    <n v="410002185"/>
    <m/>
    <s v=""/>
    <n v="-389502078.31999999"/>
    <n v="1"/>
    <s v=""/>
    <n v="20500106.68"/>
    <s v="EA"/>
    <s v=""/>
    <s v="INR"/>
    <s v=""/>
    <n v="0"/>
    <n v="0"/>
    <x v="0"/>
    <n v="0"/>
    <n v="0"/>
    <n v="20500106.68"/>
  </r>
  <r>
    <x v="2"/>
    <x v="2"/>
    <s v="Plant and Equipment"/>
    <s v="3000000266-0"/>
    <s v="3000000266"/>
    <s v=""/>
    <s v=""/>
    <s v="0"/>
    <s v="1000"/>
    <s v="1000"/>
    <d v="2010-04-01T00:00:00"/>
    <d v="2010-04-01T00:00:00"/>
    <s v="1010ELC34"/>
    <s v="STAND FANS 04NOS."/>
    <s v="025/000"/>
    <s v=""/>
    <n v="2925"/>
    <m/>
    <s v=""/>
    <n v="-2779"/>
    <n v="4"/>
    <s v=""/>
    <n v="146"/>
    <s v="EA"/>
    <s v=""/>
    <s v="INR"/>
    <s v=""/>
    <n v="0"/>
    <n v="0"/>
    <x v="0"/>
    <n v="0"/>
    <n v="0"/>
    <n v="146"/>
  </r>
  <r>
    <x v="2"/>
    <x v="2"/>
    <s v="Plant and Equipment"/>
    <s v="3000000267-0"/>
    <s v="3000000267"/>
    <s v=""/>
    <s v=""/>
    <s v="0"/>
    <s v="1000"/>
    <s v="1000"/>
    <d v="2010-07-01T00:00:00"/>
    <d v="2010-07-01T00:00:00"/>
    <s v="1010ELC34"/>
    <s v="SPRAY MACHINE 14NOS."/>
    <s v="025/000"/>
    <s v=""/>
    <n v="42963"/>
    <m/>
    <s v=""/>
    <n v="-40815"/>
    <n v="14"/>
    <s v=""/>
    <n v="2148"/>
    <s v="EA"/>
    <s v=""/>
    <s v="INR"/>
    <s v=""/>
    <n v="0"/>
    <n v="0"/>
    <x v="0"/>
    <n v="0"/>
    <n v="0"/>
    <n v="2148"/>
  </r>
  <r>
    <x v="2"/>
    <x v="2"/>
    <s v="Plant and Equipment"/>
    <s v="3000000268-0"/>
    <s v="3000000268"/>
    <s v=""/>
    <s v=""/>
    <s v="0"/>
    <s v="1000"/>
    <s v="1000"/>
    <d v="2010-10-01T00:00:00"/>
    <d v="2010-10-01T00:00:00"/>
    <s v="1010ELC34"/>
    <s v="CELLING FAN 48&quot; 01NO."/>
    <s v="025/000"/>
    <s v=""/>
    <n v="925"/>
    <m/>
    <s v=""/>
    <n v="-879"/>
    <n v="1"/>
    <s v=""/>
    <n v="46"/>
    <s v="EA"/>
    <s v=""/>
    <s v="INR"/>
    <s v=""/>
    <n v="0"/>
    <n v="0"/>
    <x v="0"/>
    <n v="0"/>
    <n v="0"/>
    <n v="46"/>
  </r>
  <r>
    <x v="2"/>
    <x v="2"/>
    <s v="Plant and Equipment"/>
    <s v="3000000270-0"/>
    <s v="3000000270"/>
    <s v=""/>
    <s v=""/>
    <s v="0"/>
    <s v="Z002"/>
    <s v="1000"/>
    <d v="2019-03-31T00:00:00"/>
    <d v="2018-04-01T00:00:00"/>
    <s v="1011ELC38"/>
    <s v="Switch Yard"/>
    <s v="015/000"/>
    <s v=""/>
    <n v="1654606"/>
    <m/>
    <s v=""/>
    <n v="-1045017"/>
    <m/>
    <s v=""/>
    <n v="609589"/>
    <s v=""/>
    <s v=""/>
    <s v="INR"/>
    <s v=""/>
    <n v="0"/>
    <n v="0"/>
    <x v="0"/>
    <n v="0"/>
    <n v="-110631"/>
    <n v="498958"/>
  </r>
  <r>
    <x v="2"/>
    <x v="2"/>
    <s v="Plant and Equipment"/>
    <s v="3000000271-0"/>
    <s v="3000000271"/>
    <s v=""/>
    <s v=""/>
    <s v="0"/>
    <s v="Z002"/>
    <s v="1000"/>
    <d v="2019-03-31T00:00:00"/>
    <d v="2018-11-01T00:00:00"/>
    <s v="1011ENG15"/>
    <s v="Automation of Cooling Tower"/>
    <s v="015/000"/>
    <s v=""/>
    <n v="731322.31"/>
    <m/>
    <s v=""/>
    <n v="-426969"/>
    <m/>
    <s v=""/>
    <n v="304353.31"/>
    <s v=""/>
    <s v=""/>
    <s v="INR"/>
    <s v=""/>
    <n v="0"/>
    <n v="0"/>
    <x v="0"/>
    <n v="0"/>
    <n v="-55235"/>
    <n v="249118.31"/>
  </r>
  <r>
    <x v="2"/>
    <x v="2"/>
    <s v="Plant and Equipment"/>
    <s v="3000000271-1"/>
    <s v="3000000271"/>
    <s v=""/>
    <s v=""/>
    <s v="1"/>
    <s v="Z002"/>
    <s v="1000"/>
    <d v="2023-02-28T00:00:00"/>
    <d v="2023-02-28T00:00:00"/>
    <s v="1010ENG15"/>
    <s v="Cooling Tower Near Spray Ponds"/>
    <s v="015/000"/>
    <s v=""/>
    <n v="4086964.37"/>
    <m/>
    <s v=""/>
    <n v="-64867"/>
    <m/>
    <s v=""/>
    <n v="4022097.37"/>
    <s v=""/>
    <s v=""/>
    <s v="INR"/>
    <s v=""/>
    <n v="0"/>
    <n v="0"/>
    <x v="0"/>
    <n v="0"/>
    <n v="-729947"/>
    <n v="3292150.37"/>
  </r>
  <r>
    <x v="2"/>
    <x v="2"/>
    <s v="Plant and Equipment"/>
    <s v="3000000272-0"/>
    <s v="3000000272"/>
    <s v=""/>
    <s v=""/>
    <s v="0"/>
    <s v="Z002"/>
    <s v="1000"/>
    <d v="2019-03-31T00:00:00"/>
    <d v="2018-11-01T00:00:00"/>
    <s v="1010MFG52"/>
    <s v="Molasses Tank No. 6"/>
    <s v="015/000"/>
    <s v=""/>
    <n v="24367221.75"/>
    <m/>
    <s v=""/>
    <n v="-14226352"/>
    <m/>
    <s v=""/>
    <n v="10140869.75"/>
    <s v=""/>
    <s v=""/>
    <s v="INR"/>
    <s v=""/>
    <n v="0"/>
    <n v="0"/>
    <x v="0"/>
    <n v="0"/>
    <n v="-1840408"/>
    <n v="8300461.75"/>
  </r>
  <r>
    <x v="2"/>
    <x v="2"/>
    <s v="Plant and Equipment"/>
    <s v="3000000273-0"/>
    <s v="3000000273"/>
    <s v=""/>
    <s v=""/>
    <s v="0"/>
    <s v="Z002"/>
    <s v="1000"/>
    <d v="2019-03-31T00:00:00"/>
    <d v="2019-02-01T00:00:00"/>
    <s v="1010MFG52"/>
    <s v="Molasses Tank No. 7"/>
    <s v="015/000"/>
    <s v=""/>
    <n v="25019024.640000001"/>
    <m/>
    <s v=""/>
    <n v="-14093315"/>
    <m/>
    <s v=""/>
    <n v="10925709.640000001"/>
    <s v=""/>
    <s v=""/>
    <s v="INR"/>
    <s v=""/>
    <n v="0"/>
    <n v="0"/>
    <x v="0"/>
    <n v="0"/>
    <n v="-1982844"/>
    <n v="8942865.6400000006"/>
  </r>
  <r>
    <x v="2"/>
    <x v="2"/>
    <s v="Plant and Equipment"/>
    <s v="3000000274-0"/>
    <s v="3000000274"/>
    <s v=""/>
    <s v=""/>
    <s v="0"/>
    <s v="Z002"/>
    <s v="1000"/>
    <d v="2019-03-31T00:00:00"/>
    <d v="2018-11-01T00:00:00"/>
    <s v="1010MFG52"/>
    <s v="Molasses Tank No.5"/>
    <s v="015/000"/>
    <s v=""/>
    <n v="24513072.16"/>
    <m/>
    <s v=""/>
    <n v="-14311504"/>
    <m/>
    <s v=""/>
    <n v="10201568.16"/>
    <s v=""/>
    <s v=""/>
    <s v="INR"/>
    <s v=""/>
    <n v="0"/>
    <n v="0"/>
    <x v="0"/>
    <n v="0"/>
    <n v="-1851424"/>
    <n v="8350144.1600000001"/>
  </r>
  <r>
    <x v="2"/>
    <x v="2"/>
    <s v="Plant and Equipment"/>
    <s v="3000000275-0"/>
    <s v="3000000275"/>
    <s v=""/>
    <s v=""/>
    <s v="0"/>
    <s v="Z003"/>
    <s v="1000"/>
    <d v="2019-03-31T00:00:00"/>
    <d v="2018-11-01T00:00:00"/>
    <s v="1011ENG15"/>
    <s v="IJT Boiler Modification"/>
    <s v="015/000"/>
    <s v=""/>
    <n v="3348564.57"/>
    <m/>
    <s v=""/>
    <n v="-1954812"/>
    <m/>
    <s v=""/>
    <n v="1393752.57"/>
    <s v=""/>
    <s v=""/>
    <s v="INR"/>
    <s v=""/>
    <n v="0"/>
    <n v="0"/>
    <x v="0"/>
    <n v="0"/>
    <n v="-252269"/>
    <n v="1141483.57"/>
  </r>
  <r>
    <x v="2"/>
    <x v="2"/>
    <s v="Plant and Equipment"/>
    <s v="3000000276-0"/>
    <s v="3000000276"/>
    <s v=""/>
    <s v=""/>
    <s v="0"/>
    <s v="Z002"/>
    <s v="1000"/>
    <d v="2019-03-31T00:00:00"/>
    <d v="2019-03-30T00:00:00"/>
    <s v="1010MFG52"/>
    <s v="Molasses Tank No. 8"/>
    <s v="015/000"/>
    <s v=""/>
    <n v="24399013.059999999"/>
    <m/>
    <s v=""/>
    <n v="-13433748"/>
    <m/>
    <s v=""/>
    <n v="10965265.060000001"/>
    <s v=""/>
    <s v=""/>
    <s v="INR"/>
    <s v=""/>
    <n v="0"/>
    <n v="0"/>
    <x v="0"/>
    <n v="0"/>
    <n v="-1990023"/>
    <n v="8975242.0600000005"/>
  </r>
  <r>
    <x v="2"/>
    <x v="2"/>
    <s v="Plant and Equipment"/>
    <s v="3000000277-0"/>
    <s v="3000000277"/>
    <s v=""/>
    <s v=""/>
    <s v="0"/>
    <s v="Z002"/>
    <s v="1000"/>
    <d v="2019-03-31T00:00:00"/>
    <d v="2018-11-01T00:00:00"/>
    <s v="1010MFG52"/>
    <s v="Modification of Molasses tank No.02"/>
    <s v="015/000"/>
    <s v=""/>
    <n v="1671244.69"/>
    <m/>
    <s v=""/>
    <n v="-975725"/>
    <m/>
    <s v=""/>
    <n v="695519.69"/>
    <s v=""/>
    <s v=""/>
    <s v="INR"/>
    <s v=""/>
    <n v="0"/>
    <n v="0"/>
    <x v="0"/>
    <n v="0"/>
    <n v="-126226"/>
    <n v="569293.68999999994"/>
  </r>
  <r>
    <x v="2"/>
    <x v="2"/>
    <s v="Plant and Equipment"/>
    <s v="3000000278-0"/>
    <s v="3000000278"/>
    <s v=""/>
    <s v=""/>
    <s v="0"/>
    <s v="Z002"/>
    <s v="1000"/>
    <d v="2019-03-31T00:00:00"/>
    <d v="2018-11-01T00:00:00"/>
    <s v="1011ELC38"/>
    <s v="Motor 3 ph motor 224 kw for cane Choper"/>
    <s v="015/000"/>
    <s v=""/>
    <n v="620000"/>
    <m/>
    <s v=""/>
    <n v="-361976"/>
    <m/>
    <s v=""/>
    <n v="258024"/>
    <s v=""/>
    <s v=""/>
    <s v="INR"/>
    <s v=""/>
    <n v="0"/>
    <n v="0"/>
    <x v="0"/>
    <n v="0"/>
    <n v="-46827"/>
    <n v="211197"/>
  </r>
  <r>
    <x v="2"/>
    <x v="2"/>
    <s v="Plant and Equipment"/>
    <s v="3000000279-0"/>
    <s v="3000000279"/>
    <s v=""/>
    <s v=""/>
    <s v="0"/>
    <s v="Z002"/>
    <s v="1000"/>
    <d v="2019-03-31T00:00:00"/>
    <d v="2018-11-01T00:00:00"/>
    <s v="1011ELC38"/>
    <s v="Motor 3 ph motor 260 kw for IJT Boiler"/>
    <s v="015/000"/>
    <s v=""/>
    <n v="640000"/>
    <m/>
    <s v=""/>
    <n v="-373652"/>
    <m/>
    <s v=""/>
    <n v="266348"/>
    <s v=""/>
    <s v=""/>
    <s v="INR"/>
    <s v=""/>
    <n v="0"/>
    <n v="0"/>
    <x v="0"/>
    <n v="0"/>
    <n v="-48338"/>
    <n v="218010"/>
  </r>
  <r>
    <x v="2"/>
    <x v="2"/>
    <s v="Plant and Equipment"/>
    <s v="3000000280-0"/>
    <s v="3000000280"/>
    <s v=""/>
    <s v=""/>
    <s v="0"/>
    <s v="Z002"/>
    <s v="1000"/>
    <d v="2019-03-31T00:00:00"/>
    <d v="2018-11-01T00:00:00"/>
    <s v="1011ENG15"/>
    <s v="Cane Unloader Trolly"/>
    <s v="015/000"/>
    <s v=""/>
    <n v="1244500"/>
    <m/>
    <s v=""/>
    <n v="-726578"/>
    <m/>
    <s v=""/>
    <n v="517922"/>
    <s v=""/>
    <s v=""/>
    <s v="INR"/>
    <s v=""/>
    <n v="0"/>
    <n v="0"/>
    <x v="0"/>
    <n v="0"/>
    <n v="-93995"/>
    <n v="423927"/>
  </r>
  <r>
    <x v="2"/>
    <x v="2"/>
    <s v="Plant and Equipment"/>
    <s v="3000000281-0"/>
    <s v="3000000281"/>
    <s v=""/>
    <s v=""/>
    <s v="0"/>
    <s v="Z002"/>
    <s v="1000"/>
    <d v="2019-03-31T00:00:00"/>
    <d v="2018-11-01T00:00:00"/>
    <s v="1010MFG55"/>
    <s v="Water Management for 0 Discharge"/>
    <s v="015/000"/>
    <s v=""/>
    <n v="2372716.7999999998"/>
    <m/>
    <s v=""/>
    <n v="-1385267"/>
    <m/>
    <s v=""/>
    <n v="987449.8"/>
    <s v=""/>
    <s v=""/>
    <s v="INR"/>
    <s v=""/>
    <n v="0"/>
    <n v="0"/>
    <x v="0"/>
    <n v="0"/>
    <n v="-179207"/>
    <n v="808242.8"/>
  </r>
  <r>
    <x v="2"/>
    <x v="2"/>
    <s v="Plant and Equipment"/>
    <s v="3000000282-0"/>
    <s v="3000000282"/>
    <s v=""/>
    <s v=""/>
    <s v="0"/>
    <s v="Z002"/>
    <s v="1000"/>
    <d v="2019-03-31T00:00:00"/>
    <d v="2018-11-01T00:00:00"/>
    <s v="1010MFG55"/>
    <s v="New ETP 2018-19"/>
    <s v="015/000"/>
    <s v=""/>
    <n v="16213400.960000001"/>
    <m/>
    <s v=""/>
    <n v="-9465894"/>
    <m/>
    <s v=""/>
    <n v="6747506.96"/>
    <s v=""/>
    <s v=""/>
    <s v="INR"/>
    <s v=""/>
    <n v="0"/>
    <n v="0"/>
    <x v="0"/>
    <n v="0"/>
    <n v="-1224566"/>
    <n v="5522940.96"/>
  </r>
  <r>
    <x v="2"/>
    <x v="2"/>
    <s v="Plant and Equipment"/>
    <s v="3000000283-0"/>
    <s v="3000000283"/>
    <s v=""/>
    <s v=""/>
    <s v="0"/>
    <s v="Z002"/>
    <s v="1000"/>
    <d v="2020-01-01T00:00:00"/>
    <d v="2020-01-01T00:00:00"/>
    <s v="1010ELC34"/>
    <s v="Solar Panel 110 KW"/>
    <s v="015/000"/>
    <s v="TS09"/>
    <n v="3740000"/>
    <m/>
    <s v="11000938"/>
    <n v="-1778140"/>
    <n v="2"/>
    <s v=""/>
    <n v="1961860"/>
    <s v="NOS"/>
    <s v=""/>
    <s v="INR"/>
    <s v=""/>
    <n v="0"/>
    <n v="0"/>
    <x v="0"/>
    <n v="0"/>
    <n v="-356047"/>
    <n v="1605813"/>
  </r>
  <r>
    <x v="2"/>
    <x v="2"/>
    <s v="Plant and Equipment"/>
    <s v="3000000284-0"/>
    <s v="3000000284"/>
    <s v=""/>
    <s v=""/>
    <s v="0"/>
    <s v="Z002"/>
    <s v="1000"/>
    <d v="2019-11-07T00:00:00"/>
    <d v="2019-11-07T00:00:00"/>
    <s v="1010MFG45"/>
    <s v="Sugar Weighing &amp; Bagging Machine"/>
    <s v="015/000"/>
    <s v=""/>
    <n v="2922135.77"/>
    <m/>
    <s v="11000926"/>
    <n v="-1432954"/>
    <n v="2"/>
    <s v=""/>
    <n v="1489181.77"/>
    <s v="NOS"/>
    <s v=""/>
    <s v="INR"/>
    <s v=""/>
    <n v="0"/>
    <n v="0"/>
    <x v="0"/>
    <n v="0"/>
    <n v="-270263"/>
    <n v="1218918.77"/>
  </r>
  <r>
    <x v="2"/>
    <x v="2"/>
    <s v="Plant and Equipment"/>
    <s v="3000000285-0"/>
    <s v="3000000285"/>
    <s v=""/>
    <s v=""/>
    <s v="0"/>
    <s v="Z002"/>
    <s v="1000"/>
    <d v="2019-11-07T00:00:00"/>
    <d v="2019-11-07T00:00:00"/>
    <s v="1010MFG55"/>
    <s v="Rotary Air Blower for ETP"/>
    <s v="015/000"/>
    <s v=""/>
    <n v="249020.4"/>
    <m/>
    <s v="11000195"/>
    <n v="-122114"/>
    <n v="2"/>
    <s v=""/>
    <n v="126906.4"/>
    <s v="NOS"/>
    <s v=""/>
    <s v="INR"/>
    <s v=""/>
    <n v="0"/>
    <n v="0"/>
    <x v="0"/>
    <n v="0"/>
    <n v="-23032"/>
    <n v="103874.4"/>
  </r>
  <r>
    <x v="2"/>
    <x v="2"/>
    <s v="Plant and Equipment"/>
    <s v="3000000286-0"/>
    <s v="3000000286"/>
    <s v=""/>
    <s v=""/>
    <s v="0"/>
    <s v="Z002"/>
    <s v="1000"/>
    <d v="2019-11-07T00:00:00"/>
    <d v="2019-11-07T00:00:00"/>
    <s v="1011ENG15"/>
    <s v="IJT Boiler Dereator Automation"/>
    <s v="015/000"/>
    <s v=""/>
    <n v="208340"/>
    <m/>
    <s v="11000142"/>
    <n v="-102166"/>
    <n v="2"/>
    <s v=""/>
    <n v="106174"/>
    <s v="NOS"/>
    <s v=""/>
    <s v="INR"/>
    <s v=""/>
    <n v="0"/>
    <n v="0"/>
    <x v="0"/>
    <n v="0"/>
    <n v="-19269"/>
    <n v="86905"/>
  </r>
  <r>
    <x v="2"/>
    <x v="2"/>
    <s v="Plant and Equipment"/>
    <s v="3000000287-0"/>
    <s v="3000000287"/>
    <s v=""/>
    <s v=""/>
    <s v="0"/>
    <s v="Z002"/>
    <s v="1000"/>
    <d v="2019-11-07T00:00:00"/>
    <d v="2019-11-07T00:00:00"/>
    <s v="1010ENG24"/>
    <s v="Modification of Auxiliary Cane Carrier"/>
    <s v="015/000"/>
    <s v=""/>
    <n v="4259195.8099999996"/>
    <m/>
    <s v="10000013"/>
    <n v="-2088619"/>
    <n v="2"/>
    <s v=""/>
    <n v="2170576.81"/>
    <s v="NOS"/>
    <s v=""/>
    <s v="INR"/>
    <s v=""/>
    <n v="0"/>
    <n v="0"/>
    <x v="0"/>
    <n v="0"/>
    <n v="-393926"/>
    <n v="1776650.81"/>
  </r>
  <r>
    <x v="2"/>
    <x v="2"/>
    <s v="Plant and Equipment"/>
    <s v="3000000288-0"/>
    <s v="3000000288"/>
    <s v=""/>
    <s v=""/>
    <s v="0"/>
    <s v="Z002"/>
    <s v="1000"/>
    <d v="2019-11-07T00:00:00"/>
    <d v="2019-11-07T00:00:00"/>
    <s v="1010ENG16"/>
    <s v="Water Management System"/>
    <s v="015/000"/>
    <s v=""/>
    <n v="351069.84"/>
    <m/>
    <s v="11000131"/>
    <n v="-172157"/>
    <m/>
    <s v=""/>
    <n v="178912.84"/>
    <s v=""/>
    <s v=""/>
    <s v="INR"/>
    <s v=""/>
    <n v="0"/>
    <n v="0"/>
    <x v="0"/>
    <n v="0"/>
    <n v="-32470"/>
    <n v="146442.84"/>
  </r>
  <r>
    <x v="2"/>
    <x v="2"/>
    <s v="Plant and Equipment"/>
    <s v="3000000289-0"/>
    <s v="3000000289"/>
    <s v=""/>
    <s v=""/>
    <s v="0"/>
    <s v="Z002"/>
    <s v="1000"/>
    <d v="2020-01-12T00:00:00"/>
    <d v="2020-01-12T00:00:00"/>
    <s v="1010MFG62"/>
    <s v="Air Compressor"/>
    <s v="015/000"/>
    <s v=""/>
    <n v="2316634.7799999998"/>
    <m/>
    <s v="11000927"/>
    <n v="-1094496"/>
    <n v="2"/>
    <s v=""/>
    <n v="1222138.78"/>
    <s v="NOS"/>
    <s v=""/>
    <s v="INR"/>
    <s v=""/>
    <n v="0"/>
    <n v="0"/>
    <x v="0"/>
    <n v="0"/>
    <n v="-221799"/>
    <n v="1000339.78"/>
  </r>
  <r>
    <x v="2"/>
    <x v="2"/>
    <s v="Plant and Equipment"/>
    <s v="3000000290-0"/>
    <s v="3000000290"/>
    <s v=""/>
    <s v=""/>
    <s v="0"/>
    <s v="Z002"/>
    <s v="1000"/>
    <d v="2020-03-07T00:00:00"/>
    <d v="2020-03-07T00:00:00"/>
    <s v="1010MFG55"/>
    <s v="Decanter For ETP"/>
    <s v="015/000"/>
    <s v=""/>
    <n v="3113868.76"/>
    <m/>
    <s v="11000930"/>
    <n v="-1424629"/>
    <n v="2"/>
    <s v=""/>
    <n v="1689239.76"/>
    <s v="NOS"/>
    <s v=""/>
    <s v="INR"/>
    <s v=""/>
    <n v="0"/>
    <n v="0"/>
    <x v="0"/>
    <n v="0"/>
    <n v="-306570"/>
    <n v="1382669.76"/>
  </r>
  <r>
    <x v="2"/>
    <x v="2"/>
    <s v="Plant and Equipment"/>
    <s v="3000000291-0"/>
    <s v="3000000291"/>
    <s v=""/>
    <s v=""/>
    <s v="0"/>
    <s v="Z002"/>
    <s v="1000"/>
    <d v="2019-12-21T00:00:00"/>
    <d v="2019-12-21T00:00:00"/>
    <s v="1010MFG61"/>
    <s v="Cane Mud Rotary Vaccum Filter (OC Filter)"/>
    <s v="015/000"/>
    <s v=""/>
    <n v="12505013.77"/>
    <m/>
    <s v="11000304"/>
    <n v="-5982734"/>
    <n v="2"/>
    <s v=""/>
    <n v="6522279.7699999996"/>
    <s v="NOS"/>
    <s v=""/>
    <s v="INR"/>
    <s v=""/>
    <n v="0"/>
    <n v="0"/>
    <x v="0"/>
    <n v="0"/>
    <n v="-1183691"/>
    <n v="5338588.7699999996"/>
  </r>
  <r>
    <x v="2"/>
    <x v="2"/>
    <s v="Plant and Equipment"/>
    <s v="3000000292-0"/>
    <s v="3000000292"/>
    <s v=""/>
    <s v=""/>
    <s v="0"/>
    <s v="Z002"/>
    <s v="1000"/>
    <d v="2020-01-07T00:00:00"/>
    <d v="2020-01-07T00:00:00"/>
    <s v="1010MFG51"/>
    <s v="Fanless Cooling Tower"/>
    <s v="015/000"/>
    <s v=""/>
    <n v="369467.62"/>
    <m/>
    <s v="11000832"/>
    <n v="-175057"/>
    <n v="2"/>
    <s v=""/>
    <n v="194410.62"/>
    <s v="NOS"/>
    <s v=""/>
    <s v="INR"/>
    <s v=""/>
    <n v="0"/>
    <n v="0"/>
    <x v="0"/>
    <n v="0"/>
    <n v="-35282"/>
    <n v="159128.62"/>
  </r>
  <r>
    <x v="2"/>
    <x v="2"/>
    <s v="Plant and Equipment"/>
    <s v="3000000293-0"/>
    <s v="3000000293"/>
    <s v=""/>
    <s v=""/>
    <s v="0"/>
    <s v="Z002"/>
    <s v="1000"/>
    <d v="2019-12-14T00:00:00"/>
    <d v="2019-12-14T00:00:00"/>
    <s v="1010CVL31"/>
    <s v="Paver Tiles Plant"/>
    <s v="015/000"/>
    <s v=""/>
    <n v="1302604.6599999999"/>
    <m/>
    <s v="11000944"/>
    <n v="-625678"/>
    <m/>
    <s v=""/>
    <n v="676926.66"/>
    <s v=""/>
    <s v=""/>
    <s v="INR"/>
    <s v=""/>
    <n v="0"/>
    <n v="0"/>
    <x v="0"/>
    <n v="0"/>
    <n v="-122852"/>
    <n v="554074.66"/>
  </r>
  <r>
    <x v="2"/>
    <x v="2"/>
    <s v="Plant and Equipment"/>
    <s v="3000000294-0"/>
    <s v="3000000294"/>
    <s v=""/>
    <s v=""/>
    <s v="0"/>
    <s v="Z002"/>
    <s v="1000"/>
    <d v="2020-02-24T00:00:00"/>
    <d v="2020-02-24T00:00:00"/>
    <s v="1010MFG47"/>
    <s v="Automation of Batch Type Pan"/>
    <s v="015/000"/>
    <s v=""/>
    <n v="674203.73"/>
    <m/>
    <s v="12000000"/>
    <n v="-310653"/>
    <m/>
    <s v=""/>
    <n v="363550.73"/>
    <s v=""/>
    <s v=""/>
    <s v="INR"/>
    <s v=""/>
    <n v="0"/>
    <n v="0"/>
    <x v="0"/>
    <n v="0"/>
    <n v="-65979"/>
    <n v="297571.73"/>
  </r>
  <r>
    <x v="2"/>
    <x v="2"/>
    <s v="Plant and Equipment"/>
    <s v="3000000295-0"/>
    <s v="3000000295"/>
    <s v=""/>
    <s v=""/>
    <s v="0"/>
    <s v="Z002"/>
    <s v="1000"/>
    <d v="2020-11-08T00:00:00"/>
    <d v="2020-11-08T00:00:00"/>
    <s v="1010ENG08"/>
    <s v="Mod. Cane Unloader Trolly"/>
    <s v="015/000"/>
    <s v=""/>
    <n v="2023000"/>
    <m/>
    <s v="10000259"/>
    <n v="-763079"/>
    <n v="1"/>
    <s v=""/>
    <n v="1259921"/>
    <s v="NOS"/>
    <s v=""/>
    <s v="INR"/>
    <s v=""/>
    <n v="0"/>
    <n v="0"/>
    <x v="0"/>
    <n v="0"/>
    <n v="-228656"/>
    <n v="1031265"/>
  </r>
  <r>
    <x v="2"/>
    <x v="2"/>
    <s v="Plant and Equipment"/>
    <s v="3000000296-0"/>
    <s v="3000000296"/>
    <s v=""/>
    <s v=""/>
    <s v="0"/>
    <s v="Z002"/>
    <s v="1000"/>
    <d v="2020-11-08T00:00:00"/>
    <d v="2020-11-08T00:00:00"/>
    <s v="1010MFG53"/>
    <s v="Air Compressor (Sugar Godown)"/>
    <s v="015/000"/>
    <s v=""/>
    <n v="33850"/>
    <m/>
    <s v="11001101"/>
    <n v="-12768"/>
    <n v="1"/>
    <s v=""/>
    <n v="21082"/>
    <s v="NOS"/>
    <s v=""/>
    <s v="INR"/>
    <s v=""/>
    <n v="0"/>
    <n v="0"/>
    <x v="0"/>
    <n v="0"/>
    <n v="-3826"/>
    <n v="17256"/>
  </r>
  <r>
    <x v="2"/>
    <x v="2"/>
    <s v="Plant and Equipment"/>
    <s v="3000000297-0"/>
    <s v="3000000297"/>
    <s v=""/>
    <s v=""/>
    <s v="0"/>
    <s v="Z002"/>
    <s v="1000"/>
    <d v="2020-11-08T00:00:00"/>
    <d v="2020-11-08T00:00:00"/>
    <s v="1010ENG29"/>
    <s v="E-Boiler 1200KW"/>
    <s v="015/000"/>
    <s v=""/>
    <n v="2505432"/>
    <m/>
    <s v="11000406"/>
    <n v="-945053"/>
    <n v="1"/>
    <s v=""/>
    <n v="1560379"/>
    <s v="NOS"/>
    <s v=""/>
    <s v="INR"/>
    <s v=""/>
    <n v="0"/>
    <n v="0"/>
    <x v="0"/>
    <n v="0"/>
    <n v="-283184"/>
    <n v="1277195"/>
  </r>
  <r>
    <x v="2"/>
    <x v="2"/>
    <s v="Plant and Equipment"/>
    <s v="3000000298-0"/>
    <s v="3000000298"/>
    <s v=""/>
    <s v=""/>
    <s v="0"/>
    <s v="Z002"/>
    <s v="1000"/>
    <d v="2021-01-25T00:00:00"/>
    <d v="2021-01-25T00:00:00"/>
    <s v="1010MFG48"/>
    <s v="1750 Centrifugal Machine Zuka"/>
    <s v="015/000"/>
    <s v=""/>
    <n v="6938282"/>
    <m/>
    <s v="11001036"/>
    <n v="-2437099"/>
    <n v="1"/>
    <s v=""/>
    <n v="4501183"/>
    <s v="NOS"/>
    <s v=""/>
    <s v="INR"/>
    <s v=""/>
    <n v="0"/>
    <n v="0"/>
    <x v="0"/>
    <n v="0"/>
    <n v="-816894"/>
    <n v="3684289"/>
  </r>
  <r>
    <x v="2"/>
    <x v="2"/>
    <s v="Plant and Equipment"/>
    <s v="3000000298-1"/>
    <s v="3000000298"/>
    <s v=""/>
    <s v=""/>
    <s v="1"/>
    <s v="Z002"/>
    <s v="1000"/>
    <d v="2023-02-24T00:00:00"/>
    <d v="2023-02-24T00:00:00"/>
    <s v="1010MFG48"/>
    <s v="Centrifugal Machine 1500"/>
    <s v="015/000"/>
    <s v=""/>
    <n v="11171293.76"/>
    <m/>
    <s v="11001233"/>
    <n v="-199471"/>
    <n v="2"/>
    <s v=""/>
    <n v="10971822.76"/>
    <s v="NOS"/>
    <s v=""/>
    <s v="INR"/>
    <s v=""/>
    <n v="0"/>
    <n v="0"/>
    <x v="0"/>
    <n v="0"/>
    <n v="-1991213"/>
    <n v="8980609.7599999998"/>
  </r>
  <r>
    <x v="2"/>
    <x v="2"/>
    <s v="Plant and Equipment"/>
    <s v="3000000299-0"/>
    <s v="3000000299"/>
    <s v=""/>
    <s v=""/>
    <s v="0"/>
    <s v="Z002"/>
    <s v="1000"/>
    <d v="2020-11-08T00:00:00"/>
    <d v="2020-11-08T00:00:00"/>
    <s v="1010ENG24"/>
    <s v="Extension of Primery Cane Carrier"/>
    <s v="015/000"/>
    <s v=""/>
    <n v="3888887"/>
    <m/>
    <s v=""/>
    <n v="-1466894"/>
    <m/>
    <s v=""/>
    <n v="2421993"/>
    <s v=""/>
    <s v=""/>
    <s v="INR"/>
    <s v=""/>
    <n v="0"/>
    <n v="0"/>
    <x v="0"/>
    <n v="0"/>
    <n v="-439554"/>
    <n v="1982439"/>
  </r>
  <r>
    <x v="2"/>
    <x v="2"/>
    <s v="Plant and Equipment"/>
    <s v="3000000300-0"/>
    <s v="3000000300"/>
    <s v=""/>
    <s v=""/>
    <s v="0"/>
    <s v="Z002"/>
    <s v="1000"/>
    <d v="2021-06-26T00:00:00"/>
    <d v="2021-06-26T00:00:00"/>
    <s v="1010ENG24"/>
    <s v="3MVA Convertor Transformer"/>
    <s v="015/000"/>
    <s v=""/>
    <n v="2850000"/>
    <m/>
    <s v="11001043"/>
    <n v="-838941"/>
    <n v="0"/>
    <s v=""/>
    <n v="2011059"/>
    <s v="NOS"/>
    <s v=""/>
    <s v="INR"/>
    <s v=""/>
    <n v="0"/>
    <n v="0"/>
    <x v="0"/>
    <n v="0"/>
    <n v="-365033"/>
    <n v="1646026"/>
  </r>
  <r>
    <x v="2"/>
    <x v="2"/>
    <s v="Plant and Equipment"/>
    <s v="3000000301-0"/>
    <s v="3000000301"/>
    <s v=""/>
    <s v=""/>
    <s v="0"/>
    <s v="Z002"/>
    <s v="1000"/>
    <d v="2021-10-01T00:00:00"/>
    <d v="2021-10-01T00:00:00"/>
    <s v="1010ENG16"/>
    <s v="Tubewell"/>
    <s v="015/000"/>
    <s v=""/>
    <n v="901584"/>
    <m/>
    <s v=""/>
    <n v="-229872"/>
    <n v="1"/>
    <s v=""/>
    <n v="671712"/>
    <s v="NOS"/>
    <s v=""/>
    <s v="INR"/>
    <s v=""/>
    <n v="0"/>
    <n v="0"/>
    <x v="0"/>
    <n v="0"/>
    <n v="-121905"/>
    <n v="549807"/>
  </r>
  <r>
    <x v="2"/>
    <x v="2"/>
    <s v="Plant and Equipment"/>
    <s v="3000000301-1"/>
    <s v="3000000301"/>
    <s v=""/>
    <s v=""/>
    <s v="1"/>
    <s v="Z002"/>
    <s v="1000"/>
    <d v="2023-02-28T00:00:00"/>
    <d v="2023-02-28T00:00:00"/>
    <s v="1010ENG16"/>
    <s v="Tubewell"/>
    <s v="015/000"/>
    <s v=""/>
    <n v="178000"/>
    <m/>
    <s v=""/>
    <n v="-2825"/>
    <n v="1"/>
    <s v=""/>
    <n v="175175"/>
    <s v="NOS"/>
    <s v=""/>
    <s v="INR"/>
    <s v=""/>
    <n v="0"/>
    <n v="0"/>
    <x v="0"/>
    <n v="0"/>
    <n v="-31792"/>
    <n v="143383"/>
  </r>
  <r>
    <x v="2"/>
    <x v="2"/>
    <s v="Plant and Equipment"/>
    <s v="3000000302-0"/>
    <s v="3000000302"/>
    <s v=""/>
    <s v=""/>
    <s v="0"/>
    <s v="Z002"/>
    <s v="1000"/>
    <d v="2022-03-31T00:00:00"/>
    <d v="2022-03-15T00:00:00"/>
    <s v="1010ITS78"/>
    <s v="Weighbridge 100 Ton"/>
    <s v="015/000"/>
    <s v=""/>
    <n v="3559693"/>
    <m/>
    <s v="11000956"/>
    <n v="-669015"/>
    <n v="1"/>
    <s v=""/>
    <n v="2890678"/>
    <s v="NOS"/>
    <s v=""/>
    <s v="INR"/>
    <s v=""/>
    <n v="0"/>
    <n v="0"/>
    <x v="0"/>
    <n v="0"/>
    <n v="-524613"/>
    <n v="2366065"/>
  </r>
  <r>
    <x v="2"/>
    <x v="2"/>
    <s v="Plant and Equipment"/>
    <s v="3000000302-1"/>
    <s v="3000000302"/>
    <s v=""/>
    <s v=""/>
    <s v="1"/>
    <s v="Z002"/>
    <s v="1000"/>
    <d v="2023-02-08T00:00:00"/>
    <d v="2023-02-08T00:00:00"/>
    <s v="1010ITS78"/>
    <s v="Weighbridge 100 Ton"/>
    <s v="015/000"/>
    <s v=""/>
    <n v="563069.68999999994"/>
    <m/>
    <s v=""/>
    <n v="-14522"/>
    <n v="4"/>
    <s v=""/>
    <n v="548547.68999999994"/>
    <s v="NOS"/>
    <s v=""/>
    <s v="INR"/>
    <s v=""/>
    <n v="0"/>
    <n v="0"/>
    <x v="0"/>
    <n v="0"/>
    <n v="-99553"/>
    <n v="448994.69"/>
  </r>
  <r>
    <x v="2"/>
    <x v="2"/>
    <s v="Plant and Equipment"/>
    <s v="3000000303-0"/>
    <s v="3000000303"/>
    <s v=""/>
    <s v=""/>
    <s v="0"/>
    <s v="Z002"/>
    <s v="1000"/>
    <d v="2021-07-01T00:00:00"/>
    <d v="2021-07-01T00:00:00"/>
    <s v="1010ENG16"/>
    <s v="Water Harvesting &amp; Piezometer"/>
    <s v="015/000"/>
    <s v=""/>
    <n v="347889"/>
    <m/>
    <s v=""/>
    <n v="-101700"/>
    <m/>
    <s v=""/>
    <n v="246189"/>
    <s v=""/>
    <s v=""/>
    <s v="INR"/>
    <s v=""/>
    <n v="0"/>
    <n v="0"/>
    <x v="0"/>
    <n v="0"/>
    <n v="-44679"/>
    <n v="201510"/>
  </r>
  <r>
    <x v="2"/>
    <x v="2"/>
    <s v="Plant and Equipment"/>
    <s v="3000000304-0"/>
    <s v="3000000304"/>
    <s v=""/>
    <s v=""/>
    <s v="0"/>
    <s v="Z002"/>
    <s v="1000"/>
    <d v="2022-02-15T00:00:00"/>
    <d v="2022-02-15T00:00:00"/>
    <s v="1010ENG17"/>
    <s v="EOT Crane 5 Ton"/>
    <s v="015/000"/>
    <s v=""/>
    <n v="2324988"/>
    <m/>
    <s v="10000445"/>
    <n v="-463406"/>
    <n v="1"/>
    <s v=""/>
    <n v="1861582"/>
    <s v="NOS"/>
    <s v=""/>
    <s v="INR"/>
    <s v=""/>
    <n v="0"/>
    <n v="0"/>
    <x v="0"/>
    <n v="0"/>
    <n v="-337848"/>
    <n v="1523734"/>
  </r>
  <r>
    <x v="2"/>
    <x v="2"/>
    <s v="Plant and Equipment"/>
    <s v="3000000305-0"/>
    <s v="3000000305"/>
    <s v=""/>
    <s v=""/>
    <s v="0"/>
    <s v="Z002"/>
    <s v="1000"/>
    <d v="2022-02-15T00:00:00"/>
    <d v="2022-02-15T00:00:00"/>
    <s v="1010SND96"/>
    <s v="Electronic Weighing Machine 100KG"/>
    <s v="015/000"/>
    <s v=""/>
    <n v="9500"/>
    <m/>
    <s v="11000266"/>
    <n v="-1893"/>
    <n v="1"/>
    <s v=""/>
    <n v="7607"/>
    <s v="NOS"/>
    <s v=""/>
    <s v="INR"/>
    <s v=""/>
    <n v="0"/>
    <n v="0"/>
    <x v="0"/>
    <n v="0"/>
    <n v="-1381"/>
    <n v="6226"/>
  </r>
  <r>
    <x v="2"/>
    <x v="2"/>
    <s v="Plant and Equipment"/>
    <s v="3000000306-0"/>
    <s v="3000000306"/>
    <s v=""/>
    <s v=""/>
    <s v="0"/>
    <s v="Z002"/>
    <s v="1000"/>
    <d v="2021-04-01T00:00:00"/>
    <d v="2021-04-01T00:00:00"/>
    <s v="1010ADM03"/>
    <s v=" Rigour Sugarcane Juice M/C SS304"/>
    <s v="015/000"/>
    <s v=""/>
    <n v="49999"/>
    <m/>
    <s v="11001167"/>
    <n v="-16465"/>
    <n v="1"/>
    <s v=""/>
    <n v="33534"/>
    <s v="NOS"/>
    <s v=""/>
    <s v="INR"/>
    <s v=""/>
    <n v="0"/>
    <n v="0"/>
    <x v="0"/>
    <n v="0"/>
    <n v="-6086"/>
    <n v="27448"/>
  </r>
  <r>
    <x v="2"/>
    <x v="2"/>
    <s v="Plant and Equipment"/>
    <s v="3000000307-0"/>
    <s v="3000000307"/>
    <s v=""/>
    <s v=""/>
    <s v="0"/>
    <s v="Z002"/>
    <s v="1000"/>
    <d v="2021-11-07T00:00:00"/>
    <d v="2021-11-07T00:00:00"/>
    <s v="1010MFG42"/>
    <s v=" Rigour Sugarcane Juice M/C SS304"/>
    <s v="015/000"/>
    <s v=""/>
    <n v="42372"/>
    <m/>
    <s v="11001167"/>
    <n v="-10166"/>
    <n v="1"/>
    <s v=""/>
    <n v="32206"/>
    <s v="NOS"/>
    <s v=""/>
    <s v="INR"/>
    <s v=""/>
    <n v="0"/>
    <n v="0"/>
    <x v="0"/>
    <n v="0"/>
    <n v="-5845"/>
    <n v="26361"/>
  </r>
  <r>
    <x v="2"/>
    <x v="2"/>
    <s v="Plant and Equipment"/>
    <s v="3000000308-0"/>
    <s v="3000000308"/>
    <s v=""/>
    <s v=""/>
    <s v="0"/>
    <s v="Z002"/>
    <s v="1000"/>
    <d v="2021-10-27T00:00:00"/>
    <d v="2021-10-27T00:00:00"/>
    <s v="1010ELC38"/>
    <s v="Gas Powered Genset 30 KVA Mahindra"/>
    <s v="015/000"/>
    <s v=""/>
    <n v="595000"/>
    <m/>
    <s v="11001202"/>
    <n v="-145420"/>
    <n v="1"/>
    <s v=""/>
    <n v="449580"/>
    <s v="NOS"/>
    <s v=""/>
    <s v="INR"/>
    <s v=""/>
    <n v="0"/>
    <n v="0"/>
    <x v="0"/>
    <n v="0"/>
    <n v="-81592"/>
    <n v="367988"/>
  </r>
  <r>
    <x v="2"/>
    <x v="2"/>
    <s v="Plant and Equipment"/>
    <s v="3000000309-0"/>
    <s v="3000000309"/>
    <s v=""/>
    <s v=""/>
    <s v="0"/>
    <s v="Z002"/>
    <s v="1000"/>
    <d v="2022-03-15T00:00:00"/>
    <d v="2022-03-15T00:00:00"/>
    <s v="1010ENG17"/>
    <s v="HMT Semi Automatic Lath Machine"/>
    <s v="015/000"/>
    <s v=""/>
    <n v="1744048"/>
    <m/>
    <s v="11001121"/>
    <n v="-327780"/>
    <n v="1"/>
    <s v=""/>
    <n v="1416268"/>
    <s v="NOS"/>
    <s v=""/>
    <s v="INR"/>
    <s v=""/>
    <n v="0"/>
    <n v="0"/>
    <x v="0"/>
    <n v="0"/>
    <n v="-257030"/>
    <n v="1159238"/>
  </r>
  <r>
    <x v="2"/>
    <x v="2"/>
    <s v="Plant and Equipment"/>
    <s v="3000000310-0"/>
    <s v="3000000310"/>
    <s v=""/>
    <s v=""/>
    <s v="0"/>
    <s v="Z002"/>
    <s v="1000"/>
    <d v="2023-09-09T00:00:00"/>
    <d v="2023-09-09T00:00:00"/>
    <s v="1010ENG29"/>
    <s v="ECONOMISER COILS FOR LIPI BOILER"/>
    <s v="015/000"/>
    <s v="TS14"/>
    <n v="0"/>
    <m/>
    <s v="10000098"/>
    <n v="0"/>
    <m/>
    <s v=""/>
    <n v="0"/>
    <s v=""/>
    <s v=""/>
    <s v="INR"/>
    <s v=""/>
    <n v="0"/>
    <n v="2199999.79"/>
    <x v="0"/>
    <n v="0"/>
    <n v="-223632"/>
    <n v="1976367.79"/>
  </r>
  <r>
    <x v="2"/>
    <x v="2"/>
    <s v="Plant and Equipment"/>
    <s v="3000000311-0"/>
    <s v="3000000311"/>
    <s v=""/>
    <s v=""/>
    <s v="0"/>
    <s v="Z002"/>
    <s v="1000"/>
    <d v="2022-11-09T00:00:00"/>
    <d v="2022-11-09T00:00:00"/>
    <s v="1010MFG50"/>
    <s v="Spray Pond"/>
    <s v="015/000"/>
    <s v=""/>
    <n v="129849237.23"/>
    <m/>
    <s v=""/>
    <n v="-9209757"/>
    <n v="1"/>
    <s v=""/>
    <n v="120639480.23"/>
    <s v="SET"/>
    <s v=""/>
    <s v="INR"/>
    <s v=""/>
    <n v="0"/>
    <n v="0"/>
    <x v="0"/>
    <n v="0"/>
    <n v="-21894166"/>
    <n v="98745314.230000004"/>
  </r>
  <r>
    <x v="2"/>
    <x v="2"/>
    <s v="Plant and Equipment"/>
    <s v="3000000311-1"/>
    <s v="3000000311"/>
    <s v=""/>
    <s v=""/>
    <s v="1"/>
    <s v="Z002"/>
    <s v="1000"/>
    <d v="2023-03-31T00:00:00"/>
    <d v="2023-03-31T00:00:00"/>
    <s v="1010MFG50"/>
    <s v="Spray Pond"/>
    <s v="015/000"/>
    <s v=""/>
    <n v="14927172.029999999"/>
    <m/>
    <s v=""/>
    <n v="-7404"/>
    <n v="0"/>
    <s v=""/>
    <n v="14919768.029999999"/>
    <s v="SET"/>
    <s v=""/>
    <s v="INR"/>
    <s v=""/>
    <n v="0"/>
    <n v="0"/>
    <x v="0"/>
    <n v="0"/>
    <n v="-2707703"/>
    <n v="12212065.029999999"/>
  </r>
  <r>
    <x v="2"/>
    <x v="2"/>
    <s v="Plant and Equipment"/>
    <s v="3000000311-2"/>
    <s v="3000000311"/>
    <s v=""/>
    <s v=""/>
    <s v="2"/>
    <s v="Z002"/>
    <s v="1000"/>
    <d v="2022-11-09T00:00:00"/>
    <d v="2024-02-01T00:00:00"/>
    <s v="1010MFG50"/>
    <s v="Spray Pond"/>
    <s v="015/000"/>
    <s v=""/>
    <n v="0"/>
    <m/>
    <s v=""/>
    <n v="0"/>
    <n v="2"/>
    <s v=""/>
    <n v="0"/>
    <s v="SET"/>
    <s v=""/>
    <s v="INR"/>
    <s v=""/>
    <n v="0"/>
    <n v="5734971.7999999998"/>
    <x v="0"/>
    <n v="0"/>
    <n v="-170624"/>
    <n v="5564347.7999999998"/>
  </r>
  <r>
    <x v="2"/>
    <x v="2"/>
    <s v="Plant and Equipment"/>
    <s v="3000000312-0"/>
    <s v="3000000312"/>
    <s v=""/>
    <s v=""/>
    <s v="0"/>
    <s v="Z002"/>
    <s v=""/>
    <d v="2023-02-28T00:00:00"/>
    <d v="2023-02-28T00:00:00"/>
    <s v="1010MFG47"/>
    <s v="CURTAIN CONDENSER &amp; AIR EJECTOR"/>
    <s v="015/000"/>
    <s v=""/>
    <n v="25046247.670000002"/>
    <m/>
    <s v=""/>
    <n v="-397526"/>
    <n v="3"/>
    <s v=""/>
    <n v="24648721.670000002"/>
    <s v="SET"/>
    <s v=""/>
    <s v="INR"/>
    <s v=""/>
    <n v="0"/>
    <n v="0"/>
    <x v="0"/>
    <n v="0"/>
    <n v="-4473355"/>
    <n v="20175366.670000002"/>
  </r>
  <r>
    <x v="2"/>
    <x v="2"/>
    <s v="Plant and Equipment"/>
    <s v="3000000313-0"/>
    <s v="3000000313"/>
    <s v=""/>
    <s v=""/>
    <s v="0"/>
    <s v="Z002"/>
    <s v=""/>
    <d v="2022-12-13T00:00:00"/>
    <d v="2022-12-13T00:00:00"/>
    <s v="1010MFG55"/>
    <s v="Sewage Treatment Plant (STP) 150 KLD"/>
    <s v="015/000"/>
    <s v=""/>
    <n v="5679360.1200000001"/>
    <m/>
    <s v=""/>
    <n v="-307043"/>
    <m/>
    <s v=""/>
    <n v="5372317.1200000001"/>
    <s v=""/>
    <s v=""/>
    <s v="INR"/>
    <s v=""/>
    <n v="0"/>
    <n v="0"/>
    <x v="0"/>
    <n v="0"/>
    <n v="-974991"/>
    <n v="4397326.12"/>
  </r>
  <r>
    <x v="2"/>
    <x v="2"/>
    <s v="Plant and Equipment"/>
    <s v="3000000314-0"/>
    <s v="3000000314"/>
    <s v=""/>
    <s v=""/>
    <s v="0"/>
    <s v="Z002"/>
    <s v=""/>
    <d v="2022-11-01T00:00:00"/>
    <d v="2022-11-01T00:00:00"/>
    <s v="1010ENG29"/>
    <s v="HCL Storage Tank for DM Plant"/>
    <s v="015/000"/>
    <s v=""/>
    <n v="1190163.8999999999"/>
    <m/>
    <s v=""/>
    <n v="-89137"/>
    <m/>
    <s v=""/>
    <n v="1101026.8999999999"/>
    <s v=""/>
    <s v=""/>
    <s v="INR"/>
    <s v=""/>
    <n v="0"/>
    <n v="0"/>
    <x v="0"/>
    <n v="0"/>
    <n v="-199819"/>
    <n v="901207.9"/>
  </r>
  <r>
    <x v="2"/>
    <x v="2"/>
    <s v="Plant and Equipment"/>
    <s v="3000000315-0"/>
    <s v="3000000315"/>
    <s v=""/>
    <s v=""/>
    <s v="0"/>
    <s v="Z002"/>
    <s v=""/>
    <d v="2022-11-09T00:00:00"/>
    <d v="2022-11-09T00:00:00"/>
    <s v="1010ENG24"/>
    <s v="ULKA MILL NO.1 CMR 50'' X 100''"/>
    <s v="015/000"/>
    <s v=""/>
    <n v="97808302.069999993"/>
    <m/>
    <s v="11000657"/>
    <n v="-6937204"/>
    <m/>
    <s v=""/>
    <n v="90871098.069999993"/>
    <s v=""/>
    <s v=""/>
    <s v="INR"/>
    <s v=""/>
    <n v="0"/>
    <n v="0"/>
    <x v="0"/>
    <n v="0"/>
    <n v="-16491674"/>
    <n v="74379424.069999993"/>
  </r>
  <r>
    <x v="2"/>
    <x v="2"/>
    <s v="Plant and Equipment"/>
    <s v="3000000316-0"/>
    <s v="3000000316"/>
    <s v=""/>
    <s v=""/>
    <s v="0"/>
    <s v="Z002"/>
    <s v=""/>
    <d v="2022-11-09T00:00:00"/>
    <d v="2022-11-09T00:00:00"/>
    <s v="1010MFG55"/>
    <s v="New CLARIFIER FOR ETP"/>
    <s v="015/000"/>
    <s v=""/>
    <n v="144306.48000000001"/>
    <m/>
    <s v=""/>
    <n v="-10235"/>
    <m/>
    <s v=""/>
    <n v="134071.48000000001"/>
    <s v=""/>
    <s v=""/>
    <s v="INR"/>
    <s v=""/>
    <n v="0"/>
    <n v="0"/>
    <x v="0"/>
    <n v="0"/>
    <n v="-24332"/>
    <n v="109739.48"/>
  </r>
  <r>
    <x v="2"/>
    <x v="2"/>
    <s v="Plant and Equipment"/>
    <s v="3000000317-0"/>
    <s v="3000000317"/>
    <s v=""/>
    <s v=""/>
    <s v="0"/>
    <s v="Z002"/>
    <s v="1000"/>
    <d v="2023-04-29T00:00:00"/>
    <d v="2023-04-29T00:00:00"/>
    <s v="1010CAN66"/>
    <s v="Agriculture Equipments"/>
    <s v="015/000"/>
    <s v="TS18"/>
    <n v="0"/>
    <m/>
    <s v=""/>
    <n v="0"/>
    <m/>
    <s v=""/>
    <n v="0"/>
    <s v=""/>
    <s v=""/>
    <s v="INR"/>
    <s v=""/>
    <n v="0"/>
    <n v="499065.62"/>
    <x v="0"/>
    <n v="0"/>
    <n v="-83644"/>
    <n v="415421.62"/>
  </r>
  <r>
    <x v="2"/>
    <x v="2"/>
    <s v="Plant and Equipment"/>
    <s v="3000000318-0"/>
    <s v="3000000318"/>
    <s v=""/>
    <s v=""/>
    <s v="0"/>
    <s v="Z002"/>
    <s v="1000"/>
    <d v="2022-05-26T00:00:00"/>
    <d v="2022-05-26T00:00:00"/>
    <s v="1010ENG29"/>
    <s v="ERW AIR HEATER TUBE OD63.5X2.64X6100 MM"/>
    <s v="015/000"/>
    <s v="TS14"/>
    <n v="2322697"/>
    <m/>
    <s v=""/>
    <n v="-357131"/>
    <m/>
    <s v=""/>
    <n v="1965566"/>
    <s v=""/>
    <s v=""/>
    <s v="INR"/>
    <s v=""/>
    <n v="0"/>
    <n v="0"/>
    <x v="0"/>
    <n v="0"/>
    <n v="-356719"/>
    <n v="1608847"/>
  </r>
  <r>
    <x v="2"/>
    <x v="2"/>
    <s v="Plant and Equipment"/>
    <s v="3000000319-0"/>
    <s v="3000000319"/>
    <s v=""/>
    <s v=""/>
    <s v="0"/>
    <s v="Z002"/>
    <s v=""/>
    <d v="2022-12-16T00:00:00"/>
    <d v="2022-12-16T00:00:00"/>
    <s v="1011ENG09"/>
    <s v="Diesel Tank Diameter 2.0x10.5 MTR"/>
    <s v="015/000"/>
    <s v=""/>
    <n v="257439.13"/>
    <m/>
    <s v=""/>
    <n v="-13535"/>
    <m/>
    <s v=""/>
    <n v="243904.13"/>
    <s v=""/>
    <s v=""/>
    <s v="INR"/>
    <s v=""/>
    <n v="0"/>
    <n v="0"/>
    <x v="0"/>
    <n v="0"/>
    <n v="-44265"/>
    <n v="199639.13"/>
  </r>
  <r>
    <x v="2"/>
    <x v="2"/>
    <s v="Plant and Equipment"/>
    <s v="3000000320-0"/>
    <s v="3000000320"/>
    <s v=""/>
    <s v=""/>
    <s v="0"/>
    <s v="Z002"/>
    <s v=""/>
    <d v="2022-12-29T00:00:00"/>
    <d v="2022-12-29T00:00:00"/>
    <s v="1010ENG14"/>
    <s v="VERTICAL TURBINE PUMP SVT450-40M FOR UGR"/>
    <s v="015/000"/>
    <s v=""/>
    <n v="443900"/>
    <m/>
    <s v=""/>
    <n v="-20476"/>
    <m/>
    <s v=""/>
    <n v="423424"/>
    <s v=""/>
    <s v=""/>
    <s v="INR"/>
    <s v=""/>
    <n v="0"/>
    <n v="0"/>
    <x v="0"/>
    <n v="0"/>
    <n v="-76845"/>
    <n v="346579"/>
  </r>
  <r>
    <x v="2"/>
    <x v="2"/>
    <s v="Plant and Equipment"/>
    <s v="3000000321-0"/>
    <s v="3000000321"/>
    <s v=""/>
    <s v=""/>
    <s v="0"/>
    <s v="Z002"/>
    <s v=""/>
    <d v="2022-10-28T00:00:00"/>
    <d v="2022-10-28T00:00:00"/>
    <s v="1010ENG14"/>
    <s v="INDUCTION MOTOR 90KW/120 HP 4 POLE 415 V"/>
    <s v="015/000"/>
    <s v=""/>
    <n v="256200"/>
    <m/>
    <s v=""/>
    <n v="-19696"/>
    <m/>
    <s v=""/>
    <n v="236504"/>
    <s v=""/>
    <s v=""/>
    <s v="INR"/>
    <s v=""/>
    <n v="0"/>
    <n v="0"/>
    <x v="0"/>
    <n v="0"/>
    <n v="-42922"/>
    <n v="193582"/>
  </r>
  <r>
    <x v="2"/>
    <x v="2"/>
    <s v="Plant and Equipment"/>
    <s v="3000000322-0"/>
    <s v="3000000322"/>
    <s v=""/>
    <s v=""/>
    <s v="0"/>
    <s v="Z002"/>
    <s v="1000"/>
    <d v="2023-11-30T00:00:00"/>
    <d v="2023-11-30T00:00:00"/>
    <s v="1010CAN67"/>
    <s v="Iron Weights - 50 Kg"/>
    <s v="015/000"/>
    <s v="TS16"/>
    <n v="0"/>
    <m/>
    <s v=""/>
    <n v="0"/>
    <m/>
    <s v=""/>
    <n v="0"/>
    <s v=""/>
    <s v=""/>
    <s v="INR"/>
    <s v=""/>
    <n v="0"/>
    <n v="2389500"/>
    <x v="0"/>
    <n v="0"/>
    <n v="-145737"/>
    <n v="2243763"/>
  </r>
  <r>
    <x v="2"/>
    <x v="2"/>
    <s v="Plant and Equipment"/>
    <s v="3000000323-0"/>
    <s v="3000000323"/>
    <s v=""/>
    <s v=""/>
    <s v="0"/>
    <s v="Z002"/>
    <s v=""/>
    <d v="2023-09-30T00:00:00"/>
    <d v="2023-09-30T00:00:00"/>
    <s v="1010ENG16"/>
    <s v="SPM Analyser and Data Acquisition System'"/>
    <s v="015/000"/>
    <s v=""/>
    <n v="0"/>
    <m/>
    <s v="11000613"/>
    <n v="0"/>
    <m/>
    <s v=""/>
    <n v="0"/>
    <s v=""/>
    <s v=""/>
    <s v="INR"/>
    <s v=""/>
    <n v="0"/>
    <n v="275000"/>
    <x v="0"/>
    <n v="0"/>
    <n v="-25090"/>
    <n v="249910"/>
  </r>
  <r>
    <x v="2"/>
    <x v="2"/>
    <s v="Plant and Equipment"/>
    <s v="3000000324-0"/>
    <s v="3000000324"/>
    <s v=""/>
    <s v=""/>
    <s v="0"/>
    <s v="Z002"/>
    <s v="1000"/>
    <d v="2023-11-15T00:00:00"/>
    <d v="2023-11-15T00:00:00"/>
    <s v="1010ADM07"/>
    <s v="Hydra model 20XWx66 Ft (CE Hyd. Mobile Crn)"/>
    <s v="015/000"/>
    <s v="TS01"/>
    <n v="0"/>
    <m/>
    <s v=""/>
    <n v="0"/>
    <m/>
    <s v=""/>
    <n v="0"/>
    <s v=""/>
    <s v=""/>
    <s v="INR"/>
    <s v=""/>
    <n v="0"/>
    <n v="2556242.6"/>
    <x v="0"/>
    <n v="0"/>
    <n v="-174920"/>
    <n v="2381322.6"/>
  </r>
  <r>
    <x v="2"/>
    <x v="2"/>
    <s v="Plant and Equipment"/>
    <s v="3000000325-0"/>
    <s v="3000000325"/>
    <s v=""/>
    <s v=""/>
    <s v="0"/>
    <s v="Z002"/>
    <s v="1000"/>
    <d v="2024-01-15T00:00:00"/>
    <d v="2024-01-15T00:00:00"/>
    <s v="1010ENG08"/>
    <s v="HYDRAULIC CANE UNLOADER FOR 5 TON SWL"/>
    <s v="015/000"/>
    <s v="TS01"/>
    <n v="0"/>
    <m/>
    <s v=""/>
    <n v="0"/>
    <m/>
    <s v=""/>
    <n v="0"/>
    <s v=""/>
    <s v=""/>
    <s v="INR"/>
    <s v=""/>
    <n v="0"/>
    <n v="6975360"/>
    <x v="0"/>
    <n v="0"/>
    <n v="-266327"/>
    <n v="6709033"/>
  </r>
  <r>
    <x v="2"/>
    <x v="2"/>
    <s v="Plant and Equipment"/>
    <s v="3000000326-0"/>
    <s v="3000000326"/>
    <s v=""/>
    <s v=""/>
    <s v="0"/>
    <s v="Z002"/>
    <s v="1000"/>
    <d v="2024-03-01T00:00:00"/>
    <d v="2024-03-01T00:00:00"/>
    <s v="1010ENG13"/>
    <s v="VACUUM FILTER STATION"/>
    <s v="015/000"/>
    <s v="TS01"/>
    <n v="0"/>
    <m/>
    <s v=""/>
    <n v="0"/>
    <m/>
    <s v=""/>
    <n v="0"/>
    <s v=""/>
    <s v=""/>
    <s v="INR"/>
    <s v=""/>
    <n v="0"/>
    <n v="27718926.850000001"/>
    <x v="0"/>
    <n v="0"/>
    <n v="-426085"/>
    <n v="27292841.850000001"/>
  </r>
  <r>
    <x v="2"/>
    <x v="2"/>
    <s v="Plant and Equipment"/>
    <s v="3000000327-0"/>
    <s v="3000000327"/>
    <s v=""/>
    <s v=""/>
    <s v="0"/>
    <s v="Z002"/>
    <s v="1000"/>
    <d v="2024-01-18T00:00:00"/>
    <d v="2024-01-18T00:00:00"/>
    <s v="1010MFG61"/>
    <s v="Milk Of Lime Station"/>
    <s v="015/000"/>
    <s v="TS01"/>
    <n v="0"/>
    <m/>
    <s v=""/>
    <n v="0"/>
    <m/>
    <s v=""/>
    <n v="0"/>
    <s v=""/>
    <s v=""/>
    <s v="INR"/>
    <s v=""/>
    <n v="0"/>
    <n v="8760898.7599999998"/>
    <x v="0"/>
    <n v="0"/>
    <n v="-321468"/>
    <n v="8439430.7599999998"/>
  </r>
  <r>
    <x v="2"/>
    <x v="2"/>
    <s v="Plant and Equipment"/>
    <s v="3000000328-0"/>
    <s v="3000000328"/>
    <s v=""/>
    <s v=""/>
    <s v="0"/>
    <s v="Z002"/>
    <s v="1000"/>
    <d v="2023-12-15T00:00:00"/>
    <d v="2023-12-15T00:00:00"/>
    <s v="1010MFG62"/>
    <s v="CURTAIN CONDENSER &amp; AIR EJECTOR New"/>
    <s v="015/000"/>
    <s v="TS01"/>
    <n v="0"/>
    <m/>
    <s v=""/>
    <n v="0"/>
    <m/>
    <s v=""/>
    <n v="0"/>
    <s v=""/>
    <s v=""/>
    <s v="INR"/>
    <s v=""/>
    <n v="0"/>
    <n v="10835536.359999999"/>
    <x v="0"/>
    <n v="0"/>
    <n v="-580273"/>
    <n v="10255263.359999999"/>
  </r>
  <r>
    <x v="2"/>
    <x v="2"/>
    <s v="Plant and Equipment"/>
    <s v="3000000329-0"/>
    <s v="3000000329"/>
    <s v=""/>
    <s v=""/>
    <s v="0"/>
    <s v="Z002"/>
    <s v="1000"/>
    <d v="2024-02-05T00:00:00"/>
    <d v="2024-02-05T00:00:00"/>
    <s v="1010ITS78"/>
    <s v="Weighbridge Cap. 100 Ton"/>
    <s v="015/000"/>
    <s v="TS17"/>
    <n v="0"/>
    <m/>
    <s v=""/>
    <n v="0"/>
    <m/>
    <s v=""/>
    <n v="0"/>
    <s v=""/>
    <s v=""/>
    <s v="INR"/>
    <s v=""/>
    <n v="0"/>
    <n v="2801036.92"/>
    <x v="0"/>
    <n v="0"/>
    <n v="-77779"/>
    <n v="2723257.92"/>
  </r>
  <r>
    <x v="2"/>
    <x v="2"/>
    <s v="Plant and Equipment"/>
    <s v="3000000330-0"/>
    <s v="3000000330"/>
    <s v=""/>
    <s v=""/>
    <s v="0"/>
    <s v="Z002"/>
    <s v="1000"/>
    <d v="2023-11-01T00:00:00"/>
    <d v="2023-11-01T00:00:00"/>
    <s v="1010ITS78"/>
    <s v="New Gate Smart Weighing System (Amity Weighing)"/>
    <s v="015/000"/>
    <s v="TS16"/>
    <n v="0"/>
    <m/>
    <s v=""/>
    <n v="0"/>
    <m/>
    <s v=""/>
    <n v="0"/>
    <s v=""/>
    <s v=""/>
    <s v="INR"/>
    <s v=""/>
    <n v="0"/>
    <n v="1451803.28"/>
    <x v="0"/>
    <n v="0"/>
    <n v="-109423"/>
    <n v="1342380.28"/>
  </r>
  <r>
    <x v="2"/>
    <x v="2"/>
    <s v="Plant and Equipment"/>
    <s v="3000000331-0"/>
    <s v="3000000331"/>
    <s v=""/>
    <s v=""/>
    <s v="0"/>
    <s v="Z002"/>
    <s v="1000"/>
    <d v="2023-06-20T00:00:00"/>
    <d v="2023-06-20T00:00:00"/>
    <s v="1010ENG22"/>
    <s v="AC VFD PANEL 37 KW"/>
    <s v="015/000"/>
    <s v="TS01"/>
    <n v="0"/>
    <m/>
    <s v=""/>
    <n v="0"/>
    <m/>
    <s v=""/>
    <n v="0"/>
    <s v=""/>
    <s v=""/>
    <s v="INR"/>
    <s v=""/>
    <n v="0"/>
    <n v="292000"/>
    <x v="0"/>
    <n v="0"/>
    <n v="-41410"/>
    <n v="250590"/>
  </r>
  <r>
    <x v="2"/>
    <x v="2"/>
    <s v="Plant and Equipment"/>
    <s v="3000000332-0"/>
    <s v="3000000332"/>
    <s v=""/>
    <s v=""/>
    <s v="0"/>
    <s v="Z002"/>
    <s v="1000"/>
    <d v="2023-10-15T00:00:00"/>
    <d v="2023-10-15T00:00:00"/>
    <s v="1010ELC46"/>
    <s v="ACVFD MODULE TYPE"/>
    <s v="015/000"/>
    <s v="TS01"/>
    <n v="0"/>
    <m/>
    <s v=""/>
    <n v="0"/>
    <m/>
    <s v=""/>
    <n v="0"/>
    <s v=""/>
    <s v=""/>
    <s v="INR"/>
    <s v=""/>
    <n v="0"/>
    <n v="2430000"/>
    <x v="0"/>
    <n v="0"/>
    <n v="-203634"/>
    <n v="2226366"/>
  </r>
  <r>
    <x v="2"/>
    <x v="2"/>
    <s v="Plant and Equipment"/>
    <s v="3000000333-0"/>
    <s v="3000000333"/>
    <s v=""/>
    <s v=""/>
    <s v="0"/>
    <s v="Z002"/>
    <s v="1000"/>
    <d v="2023-10-15T00:00:00"/>
    <d v="2023-10-15T00:00:00"/>
    <s v="1010ENG22"/>
    <s v="COMP MODULE INVERTOR"/>
    <s v="015/000"/>
    <s v="TS01"/>
    <n v="0"/>
    <m/>
    <s v=""/>
    <n v="0"/>
    <m/>
    <s v=""/>
    <n v="0"/>
    <s v=""/>
    <s v=""/>
    <s v="INR"/>
    <s v=""/>
    <n v="0"/>
    <n v="1440000"/>
    <x v="0"/>
    <n v="0"/>
    <n v="-120672"/>
    <n v="1319328"/>
  </r>
  <r>
    <x v="3"/>
    <x v="3"/>
    <s v="Furniture &amp; Fixture"/>
    <s v="5000000000-0"/>
    <s v="5000000000"/>
    <s v=""/>
    <s v=""/>
    <s v="0"/>
    <s v="Z002"/>
    <s v="1000"/>
    <d v="2010-01-01T00:00:00"/>
    <d v="2010-01-01T00:00:00"/>
    <s v="1010LOG75"/>
    <s v="SAFE GODREJ MAKE"/>
    <s v="010/000"/>
    <s v=""/>
    <n v="122630"/>
    <m/>
    <s v=""/>
    <n v="-116498.5"/>
    <n v="1"/>
    <s v=""/>
    <n v="6131.5"/>
    <s v="EA"/>
    <s v=""/>
    <s v="INR"/>
    <s v=""/>
    <n v="0"/>
    <n v="0"/>
    <x v="0"/>
    <n v="0"/>
    <n v="0"/>
    <n v="6131.5"/>
  </r>
  <r>
    <x v="3"/>
    <x v="3"/>
    <s v="Furniture &amp; Fixture"/>
    <s v="5000000001-0"/>
    <s v="5000000001"/>
    <s v=""/>
    <s v=""/>
    <s v="0"/>
    <s v="Z002"/>
    <s v="1000"/>
    <d v="2014-01-01T00:00:00"/>
    <d v="2014-01-01T00:00:00"/>
    <s v="1010LOG75"/>
    <s v="Revolving Chair 01 Nos."/>
    <s v="010/000"/>
    <s v=""/>
    <n v="3600"/>
    <m/>
    <s v=""/>
    <n v="-3397"/>
    <n v="1"/>
    <s v=""/>
    <n v="203"/>
    <s v="EA"/>
    <s v=""/>
    <s v="INR"/>
    <s v=""/>
    <n v="0"/>
    <n v="0"/>
    <x v="0"/>
    <n v="0"/>
    <n v="-23"/>
    <n v="180"/>
  </r>
  <r>
    <x v="3"/>
    <x v="3"/>
    <s v="Furniture &amp; Fixture"/>
    <s v="5000000002-0"/>
    <s v="5000000002"/>
    <s v=""/>
    <s v=""/>
    <s v="0"/>
    <s v="Z002"/>
    <s v="1000"/>
    <d v="2010-03-01T00:00:00"/>
    <d v="2010-03-01T00:00:00"/>
    <s v="1010LOG75"/>
    <s v="STEEL ALMIRAH"/>
    <s v="010/000"/>
    <s v=""/>
    <n v="5580"/>
    <m/>
    <s v=""/>
    <n v="-5301"/>
    <n v="1"/>
    <s v=""/>
    <n v="279"/>
    <s v="EA"/>
    <s v=""/>
    <s v="INR"/>
    <s v=""/>
    <n v="0"/>
    <n v="0"/>
    <x v="0"/>
    <n v="0"/>
    <n v="0"/>
    <n v="279"/>
  </r>
  <r>
    <x v="3"/>
    <x v="3"/>
    <s v="Furniture &amp; Fixture"/>
    <s v="5000000003-0"/>
    <s v="5000000003"/>
    <s v=""/>
    <s v=""/>
    <s v="0"/>
    <s v="Z002"/>
    <s v="1000"/>
    <d v="2013-03-01T00:00:00"/>
    <d v="2013-03-01T00:00:00"/>
    <s v="1010LOG75"/>
    <s v="Storewel (Almirah)"/>
    <s v="010/000"/>
    <s v=""/>
    <n v="10000"/>
    <m/>
    <s v=""/>
    <n v="-9488"/>
    <n v="1"/>
    <s v=""/>
    <n v="512"/>
    <s v="EA"/>
    <s v=""/>
    <s v="INR"/>
    <s v=""/>
    <n v="0"/>
    <n v="0"/>
    <x v="0"/>
    <n v="0"/>
    <n v="-12"/>
    <n v="500"/>
  </r>
  <r>
    <x v="3"/>
    <x v="3"/>
    <s v="Furniture &amp; Fixture"/>
    <s v="5000000004-0"/>
    <s v="5000000004"/>
    <s v=""/>
    <s v=""/>
    <s v="0"/>
    <s v="Z002"/>
    <s v="1000"/>
    <d v="2014-03-01T00:00:00"/>
    <d v="2014-03-01T00:00:00"/>
    <s v="1010LOG75"/>
    <s v="Revolving Chair 01 Nos."/>
    <s v="010/000"/>
    <s v=""/>
    <n v="3600"/>
    <m/>
    <s v=""/>
    <n v="-3370"/>
    <n v="1"/>
    <s v=""/>
    <n v="230"/>
    <s v="EA"/>
    <s v=""/>
    <s v="INR"/>
    <s v=""/>
    <n v="0"/>
    <n v="0"/>
    <x v="0"/>
    <n v="0"/>
    <n v="-50"/>
    <n v="180"/>
  </r>
  <r>
    <x v="3"/>
    <x v="3"/>
    <s v="Furniture &amp; Fixture"/>
    <s v="5000000005-0"/>
    <s v="5000000005"/>
    <s v=""/>
    <s v=""/>
    <s v="0"/>
    <s v="T009"/>
    <s v="1000"/>
    <d v="2007-04-01T00:00:00"/>
    <d v="2007-04-01T00:00:00"/>
    <s v="1010LOG75"/>
    <s v="SLM Furniture &amp; Fixtures"/>
    <s v="010/000"/>
    <s v=""/>
    <n v="1047252"/>
    <m/>
    <s v=""/>
    <n v="-994889"/>
    <n v="1"/>
    <s v=""/>
    <n v="52363"/>
    <s v="EA"/>
    <s v=""/>
    <s v="INR"/>
    <s v=""/>
    <n v="0"/>
    <n v="0"/>
    <x v="0"/>
    <n v="0"/>
    <n v="0"/>
    <n v="52363"/>
  </r>
  <r>
    <x v="3"/>
    <x v="3"/>
    <s v="Furniture &amp; Fixture"/>
    <s v="5000000006-0"/>
    <s v="5000000006"/>
    <s v=""/>
    <s v=""/>
    <s v="0"/>
    <s v="Z002"/>
    <s v="1000"/>
    <d v="2010-05-01T00:00:00"/>
    <d v="2010-05-01T00:00:00"/>
    <s v="1010LOG75"/>
    <s v="Storewel (Almirah) Model II"/>
    <s v="010/000"/>
    <s v=""/>
    <n v="14970"/>
    <m/>
    <s v=""/>
    <n v="-14221.5"/>
    <n v="1"/>
    <s v=""/>
    <n v="748.5"/>
    <s v="EA"/>
    <s v=""/>
    <s v="INR"/>
    <s v=""/>
    <n v="0"/>
    <n v="0"/>
    <x v="0"/>
    <n v="0"/>
    <n v="0"/>
    <n v="748.5"/>
  </r>
  <r>
    <x v="3"/>
    <x v="3"/>
    <s v="Furniture &amp; Fixture"/>
    <s v="5000000007-0"/>
    <s v="5000000007"/>
    <s v=""/>
    <s v=""/>
    <s v="0"/>
    <s v="1000"/>
    <s v="1000"/>
    <d v="2011-05-01T00:00:00"/>
    <d v="2011-05-01T00:00:00"/>
    <s v="1010LOG75"/>
    <s v="REVOLVING CHAIR"/>
    <s v="010/000"/>
    <s v=""/>
    <n v="2600"/>
    <m/>
    <s v=""/>
    <n v="-2470"/>
    <n v="1"/>
    <s v=""/>
    <n v="130"/>
    <s v="EA"/>
    <s v=""/>
    <s v="INR"/>
    <s v=""/>
    <n v="0"/>
    <n v="0"/>
    <x v="0"/>
    <n v="0"/>
    <n v="0"/>
    <n v="130"/>
  </r>
  <r>
    <x v="3"/>
    <x v="3"/>
    <s v="Furniture &amp; Fixture"/>
    <s v="5000000008-0"/>
    <s v="5000000008"/>
    <s v=""/>
    <s v=""/>
    <s v="0"/>
    <s v="Z002"/>
    <s v="1000"/>
    <d v="2011-07-01T00:00:00"/>
    <d v="2011-07-01T00:00:00"/>
    <s v="1010LOG75"/>
    <s v="Steel Almirah 01 No."/>
    <s v="010/000"/>
    <s v=""/>
    <n v="6800"/>
    <m/>
    <s v=""/>
    <n v="-6460"/>
    <n v="1"/>
    <s v=""/>
    <n v="340"/>
    <s v="EA"/>
    <s v=""/>
    <s v="INR"/>
    <s v=""/>
    <n v="0"/>
    <n v="0"/>
    <x v="0"/>
    <n v="0"/>
    <n v="0"/>
    <n v="340"/>
  </r>
  <r>
    <x v="3"/>
    <x v="3"/>
    <s v="Furniture &amp; Fixture"/>
    <s v="5000000009-0"/>
    <s v="5000000009"/>
    <s v=""/>
    <s v=""/>
    <s v="0"/>
    <s v="Z002"/>
    <s v="1000"/>
    <d v="2011-08-01T00:00:00"/>
    <d v="2011-08-01T00:00:00"/>
    <s v="1010LOG75"/>
    <s v="Steel Almirah 01 No."/>
    <s v="010/000"/>
    <s v=""/>
    <n v="6800"/>
    <m/>
    <s v=""/>
    <n v="-6460"/>
    <n v="1"/>
    <s v=""/>
    <n v="340"/>
    <s v="EA"/>
    <s v=""/>
    <s v="INR"/>
    <s v=""/>
    <n v="0"/>
    <n v="0"/>
    <x v="0"/>
    <n v="0"/>
    <n v="0"/>
    <n v="340"/>
  </r>
  <r>
    <x v="3"/>
    <x v="3"/>
    <s v="Furniture &amp; Fixture"/>
    <s v="5000000010-0"/>
    <s v="5000000010"/>
    <s v=""/>
    <s v=""/>
    <s v="0"/>
    <s v="Z002"/>
    <s v="1000"/>
    <d v="2013-09-01T00:00:00"/>
    <d v="2013-09-01T00:00:00"/>
    <s v="1010LOG75"/>
    <s v="Steel Almirah"/>
    <s v="010/000"/>
    <s v=""/>
    <n v="11000"/>
    <m/>
    <s v=""/>
    <n v="-10357"/>
    <n v="1"/>
    <s v=""/>
    <n v="643"/>
    <s v="EA"/>
    <s v=""/>
    <s v="INR"/>
    <s v=""/>
    <n v="0"/>
    <n v="0"/>
    <x v="0"/>
    <n v="0"/>
    <n v="-93"/>
    <n v="550"/>
  </r>
  <r>
    <x v="3"/>
    <x v="3"/>
    <s v="Furniture &amp; Fixture"/>
    <s v="5000000011-0"/>
    <s v="5000000011"/>
    <s v=""/>
    <s v=""/>
    <s v="0"/>
    <s v="Z002"/>
    <s v="1000"/>
    <d v="2014-10-01T00:00:00"/>
    <d v="2014-10-01T00:00:00"/>
    <s v="1010LOG75"/>
    <s v="Office Almirah 78&quot; X 36&quot; X 19&quot;"/>
    <s v="010/000"/>
    <s v=""/>
    <n v="10000"/>
    <m/>
    <s v=""/>
    <n v="-9211"/>
    <n v="1"/>
    <s v=""/>
    <n v="789"/>
    <s v="EA"/>
    <s v=""/>
    <s v="INR"/>
    <s v=""/>
    <n v="0"/>
    <n v="0"/>
    <x v="0"/>
    <n v="0"/>
    <n v="-205"/>
    <n v="584"/>
  </r>
  <r>
    <x v="3"/>
    <x v="3"/>
    <s v="Furniture &amp; Fixture"/>
    <s v="5000000012-0"/>
    <s v="5000000012"/>
    <s v=""/>
    <s v=""/>
    <s v="0"/>
    <s v="Z002"/>
    <s v="1000"/>
    <d v="2014-10-01T00:00:00"/>
    <d v="2014-10-01T00:00:00"/>
    <s v="1010LOG75"/>
    <s v="Office Almirah 78&quot; X 36&quot; X 19&quot;"/>
    <s v="010/000"/>
    <s v=""/>
    <n v="9150"/>
    <m/>
    <s v=""/>
    <n v="-8428"/>
    <n v="1"/>
    <s v=""/>
    <n v="722"/>
    <s v="EA"/>
    <s v=""/>
    <s v="INR"/>
    <s v=""/>
    <n v="0"/>
    <n v="0"/>
    <x v="0"/>
    <n v="0"/>
    <n v="-187"/>
    <n v="535"/>
  </r>
  <r>
    <x v="3"/>
    <x v="3"/>
    <s v="Furniture &amp; Fixture"/>
    <s v="5000000013-0"/>
    <s v="5000000013"/>
    <s v=""/>
    <s v=""/>
    <s v="0"/>
    <s v="Z002"/>
    <s v="1000"/>
    <d v="2014-10-01T00:00:00"/>
    <d v="2014-10-01T00:00:00"/>
    <s v="1010LOG75"/>
    <s v="Office almirah 78&quot;36&quot;19&quot;"/>
    <s v="010/000"/>
    <s v=""/>
    <n v="8000"/>
    <m/>
    <s v=""/>
    <n v="-7369"/>
    <n v="1"/>
    <s v=""/>
    <n v="631"/>
    <s v="EA"/>
    <s v=""/>
    <s v="INR"/>
    <s v=""/>
    <n v="0"/>
    <n v="0"/>
    <x v="0"/>
    <n v="0"/>
    <n v="-164"/>
    <n v="467"/>
  </r>
  <r>
    <x v="3"/>
    <x v="3"/>
    <s v="Furniture &amp; Fixture"/>
    <s v="5000000014-0"/>
    <s v="5000000014"/>
    <s v=""/>
    <s v=""/>
    <s v="0"/>
    <s v="Z002"/>
    <s v="1000"/>
    <d v="2014-10-01T00:00:00"/>
    <d v="2014-10-01T00:00:00"/>
    <s v="1010LOG75"/>
    <s v="Revolving Chair 02 Nos."/>
    <s v="010/000"/>
    <s v=""/>
    <n v="6850"/>
    <m/>
    <s v=""/>
    <n v="-6310"/>
    <n v="2"/>
    <s v=""/>
    <n v="540"/>
    <s v="EA"/>
    <s v=""/>
    <s v="INR"/>
    <s v=""/>
    <n v="0"/>
    <n v="0"/>
    <x v="0"/>
    <n v="0"/>
    <n v="-140"/>
    <n v="400"/>
  </r>
  <r>
    <x v="3"/>
    <x v="3"/>
    <s v="Furniture &amp; Fixture"/>
    <s v="5000000015-0"/>
    <s v="5000000015"/>
    <s v=""/>
    <s v=""/>
    <s v="0"/>
    <s v="Z002"/>
    <s v="1000"/>
    <d v="2010-12-01T00:00:00"/>
    <d v="2010-12-01T00:00:00"/>
    <s v="1010LOG75"/>
    <s v="Steel Almirah"/>
    <s v="010/000"/>
    <s v=""/>
    <n v="5200"/>
    <m/>
    <s v=""/>
    <n v="-4940"/>
    <n v="1"/>
    <s v=""/>
    <n v="260"/>
    <s v="EA"/>
    <s v=""/>
    <s v="INR"/>
    <s v=""/>
    <n v="0"/>
    <n v="0"/>
    <x v="0"/>
    <n v="0"/>
    <n v="0"/>
    <n v="260"/>
  </r>
  <r>
    <x v="3"/>
    <x v="3"/>
    <s v="Furniture &amp; Fixture"/>
    <s v="5000000016-0"/>
    <s v="5000000016"/>
    <s v=""/>
    <s v=""/>
    <s v="0"/>
    <s v="Z002"/>
    <s v="1000"/>
    <d v="2015-11-05T00:00:00"/>
    <d v="2015-11-05T00:00:00"/>
    <s v="1010LOG75"/>
    <s v="WOODEN BOARD CABINET"/>
    <s v="010/000"/>
    <s v=""/>
    <n v="10200"/>
    <m/>
    <s v=""/>
    <n v="-9082"/>
    <n v="1"/>
    <s v=""/>
    <n v="1118"/>
    <s v="EA"/>
    <s v=""/>
    <s v="INR"/>
    <s v=""/>
    <n v="0"/>
    <n v="0"/>
    <x v="0"/>
    <n v="0"/>
    <n v="-290"/>
    <n v="828"/>
  </r>
  <r>
    <x v="3"/>
    <x v="3"/>
    <s v="Furniture &amp; Fixture"/>
    <s v="5000000017-0"/>
    <s v="5000000017"/>
    <s v=""/>
    <s v=""/>
    <s v="0"/>
    <s v="Z002"/>
    <s v="1000"/>
    <d v="2015-11-05T00:00:00"/>
    <d v="2015-11-05T00:00:00"/>
    <s v="1010LOG75"/>
    <s v="WOODEN BOARD DESK"/>
    <s v="010/000"/>
    <s v=""/>
    <n v="7803"/>
    <m/>
    <s v=""/>
    <n v="-6948"/>
    <n v="1"/>
    <s v=""/>
    <n v="855"/>
    <s v="EA"/>
    <s v=""/>
    <s v="INR"/>
    <s v=""/>
    <n v="0"/>
    <n v="0"/>
    <x v="0"/>
    <n v="0"/>
    <n v="-222"/>
    <n v="633"/>
  </r>
  <r>
    <x v="3"/>
    <x v="3"/>
    <s v="Furniture &amp; Fixture"/>
    <s v="5000000018-0"/>
    <s v="5000000018"/>
    <s v=""/>
    <s v=""/>
    <s v="0"/>
    <s v="1000"/>
    <s v="1000"/>
    <d v="2009-01-10T00:00:00"/>
    <d v="2009-01-10T00:00:00"/>
    <s v="1010LOG75"/>
    <s v="REVOLVING CHAIR"/>
    <s v="010/000"/>
    <s v=""/>
    <n v="2415"/>
    <m/>
    <s v=""/>
    <n v="-2294"/>
    <n v="1"/>
    <s v=""/>
    <n v="121"/>
    <s v="EA"/>
    <s v=""/>
    <s v="INR"/>
    <s v=""/>
    <n v="0"/>
    <n v="0"/>
    <x v="0"/>
    <n v="0"/>
    <n v="0"/>
    <n v="121"/>
  </r>
  <r>
    <x v="3"/>
    <x v="3"/>
    <s v="Furniture &amp; Fixture"/>
    <s v="5000000019-0"/>
    <s v="5000000019"/>
    <s v=""/>
    <s v=""/>
    <s v="0"/>
    <s v="Z002"/>
    <s v="1000"/>
    <d v="2017-12-10T00:00:00"/>
    <d v="2017-12-10T00:00:00"/>
    <s v="1010LOG75"/>
    <s v="Steel Almirah"/>
    <s v="010/000"/>
    <s v=""/>
    <n v="13666"/>
    <m/>
    <s v=""/>
    <n v="-10855"/>
    <n v="1"/>
    <s v=""/>
    <n v="2811"/>
    <s v="EA"/>
    <s v=""/>
    <s v="INR"/>
    <s v=""/>
    <n v="0"/>
    <n v="0"/>
    <x v="0"/>
    <n v="0"/>
    <n v="-729"/>
    <n v="2082"/>
  </r>
  <r>
    <x v="3"/>
    <x v="3"/>
    <s v="Furniture &amp; Fixture"/>
    <s v="5000000020-0"/>
    <s v="5000000020"/>
    <s v=""/>
    <s v=""/>
    <s v="0"/>
    <s v="Z002"/>
    <s v="1000"/>
    <d v="2016-10-11T00:00:00"/>
    <d v="2016-10-11T00:00:00"/>
    <s v="1010ADM03"/>
    <s v="Aquagard Water Purifier"/>
    <s v="010/000"/>
    <s v=""/>
    <n v="17490"/>
    <m/>
    <s v=""/>
    <n v="-14951"/>
    <n v="1"/>
    <s v=""/>
    <n v="2539"/>
    <s v="EA"/>
    <s v=""/>
    <s v="INR"/>
    <s v=""/>
    <n v="0"/>
    <n v="0"/>
    <x v="0"/>
    <n v="0"/>
    <n v="-659"/>
    <n v="1880"/>
  </r>
  <r>
    <x v="3"/>
    <x v="3"/>
    <s v="Furniture &amp; Fixture"/>
    <s v="5000000021-0"/>
    <s v="5000000021"/>
    <s v=""/>
    <s v=""/>
    <s v="0"/>
    <s v="Z002"/>
    <s v="1000"/>
    <d v="2017-11-12T00:00:00"/>
    <d v="2017-11-12T00:00:00"/>
    <s v="1010LOG75"/>
    <s v="Extra Partition at Ground Floor Rack"/>
    <s v="010/000"/>
    <s v=""/>
    <n v="14006.44"/>
    <m/>
    <s v=""/>
    <n v="-11188.25"/>
    <n v="1"/>
    <s v=""/>
    <n v="2818.19"/>
    <s v="EA"/>
    <s v=""/>
    <s v="INR"/>
    <s v=""/>
    <n v="0"/>
    <n v="0"/>
    <x v="0"/>
    <n v="0"/>
    <n v="-731"/>
    <n v="2087.19"/>
  </r>
  <r>
    <x v="3"/>
    <x v="3"/>
    <s v="Furniture &amp; Fixture"/>
    <s v="5000000022-0"/>
    <s v="5000000022"/>
    <s v=""/>
    <s v=""/>
    <s v="0"/>
    <s v="Z002"/>
    <s v="1000"/>
    <d v="2017-11-12T00:00:00"/>
    <d v="2017-11-12T00:00:00"/>
    <s v="1010LOG75"/>
    <s v="Office Table Set"/>
    <s v="010/000"/>
    <s v=""/>
    <n v="52000"/>
    <m/>
    <s v=""/>
    <n v="-41537"/>
    <n v="1"/>
    <s v=""/>
    <n v="10463"/>
    <s v="EA"/>
    <s v=""/>
    <s v="INR"/>
    <s v=""/>
    <n v="0"/>
    <n v="0"/>
    <x v="0"/>
    <n v="0"/>
    <n v="-2715"/>
    <n v="7748"/>
  </r>
  <r>
    <x v="3"/>
    <x v="3"/>
    <s v="Furniture &amp; Fixture"/>
    <s v="5000000023-0"/>
    <s v="5000000023"/>
    <s v=""/>
    <s v=""/>
    <s v="0"/>
    <s v="Z002"/>
    <s v="1000"/>
    <d v="2017-11-12T00:00:00"/>
    <d v="2017-11-12T00:00:00"/>
    <s v="1010LOG75"/>
    <s v="Wooden Almirah"/>
    <s v="010/000"/>
    <s v=""/>
    <n v="44000"/>
    <m/>
    <s v=""/>
    <n v="-35147"/>
    <n v="1"/>
    <s v=""/>
    <n v="8853"/>
    <s v="EA"/>
    <s v=""/>
    <s v="INR"/>
    <s v=""/>
    <n v="0"/>
    <n v="0"/>
    <x v="0"/>
    <n v="0"/>
    <n v="-2297"/>
    <n v="6556"/>
  </r>
  <r>
    <x v="3"/>
    <x v="3"/>
    <s v="Furniture &amp; Fixture"/>
    <s v="5000000024-0"/>
    <s v="5000000024"/>
    <s v=""/>
    <s v=""/>
    <s v="0"/>
    <s v="Z002"/>
    <s v="1000"/>
    <d v="2018-01-13T00:00:00"/>
    <d v="2018-01-13T00:00:00"/>
    <s v="1010LOG75"/>
    <s v="Steel Almirah"/>
    <s v="010/000"/>
    <s v=""/>
    <n v="8750"/>
    <m/>
    <s v=""/>
    <n v="-6903"/>
    <n v="1"/>
    <s v=""/>
    <n v="1847"/>
    <s v="EA"/>
    <s v=""/>
    <s v="INR"/>
    <s v=""/>
    <n v="0"/>
    <n v="0"/>
    <x v="0"/>
    <n v="0"/>
    <n v="-479"/>
    <n v="1368"/>
  </r>
  <r>
    <x v="3"/>
    <x v="3"/>
    <s v="Furniture &amp; Fixture"/>
    <s v="5000000025-0"/>
    <s v="5000000025"/>
    <s v=""/>
    <s v=""/>
    <s v="0"/>
    <s v="Z002"/>
    <s v="1000"/>
    <d v="2015-12-20T00:00:00"/>
    <d v="2015-12-20T00:00:00"/>
    <s v="1010LOG75"/>
    <s v="CHAIR REVOLVING"/>
    <s v="010/000"/>
    <s v=""/>
    <n v="2350"/>
    <m/>
    <s v=""/>
    <n v="-2084"/>
    <n v="1"/>
    <s v=""/>
    <n v="266"/>
    <s v="EA"/>
    <s v=""/>
    <s v="INR"/>
    <s v=""/>
    <n v="0"/>
    <n v="0"/>
    <x v="0"/>
    <n v="0"/>
    <n v="-69"/>
    <n v="197"/>
  </r>
  <r>
    <x v="3"/>
    <x v="3"/>
    <s v="Furniture &amp; Fixture"/>
    <s v="5000000026-0"/>
    <s v="5000000026"/>
    <s v=""/>
    <s v=""/>
    <s v="0"/>
    <s v="Z002"/>
    <s v="1000"/>
    <d v="2015-12-20T00:00:00"/>
    <d v="2015-12-20T00:00:00"/>
    <s v="1010LOG75"/>
    <s v="Office Almirah 78&quot; X 36&quot; X 19&quot;"/>
    <s v="010/000"/>
    <s v=""/>
    <n v="8500"/>
    <m/>
    <s v=""/>
    <n v="-7534"/>
    <n v="1"/>
    <s v=""/>
    <n v="966"/>
    <s v="EA"/>
    <s v=""/>
    <s v="INR"/>
    <s v=""/>
    <n v="0"/>
    <n v="0"/>
    <x v="0"/>
    <n v="0"/>
    <n v="-251"/>
    <n v="715"/>
  </r>
  <r>
    <x v="3"/>
    <x v="3"/>
    <s v="Furniture &amp; Fixture"/>
    <s v="5000000027-0"/>
    <s v="5000000027"/>
    <s v=""/>
    <s v=""/>
    <s v="0"/>
    <s v="Z002"/>
    <s v="1000"/>
    <d v="2015-12-20T00:00:00"/>
    <d v="2015-12-20T00:00:00"/>
    <s v="1010LOG75"/>
    <s v="PLASTIC CHAIR WITHOUT ARMS"/>
    <s v="010/000"/>
    <s v=""/>
    <n v="1300"/>
    <m/>
    <s v=""/>
    <n v="-1153"/>
    <n v="1"/>
    <s v=""/>
    <n v="147"/>
    <s v="EA"/>
    <s v=""/>
    <s v="INR"/>
    <s v=""/>
    <n v="0"/>
    <n v="0"/>
    <x v="0"/>
    <n v="0"/>
    <n v="-38"/>
    <n v="109"/>
  </r>
  <r>
    <x v="3"/>
    <x v="3"/>
    <s v="Furniture &amp; Fixture"/>
    <s v="5000000028-0"/>
    <s v="5000000028"/>
    <s v=""/>
    <s v=""/>
    <s v="0"/>
    <s v="Z002"/>
    <s v="1000"/>
    <d v="2015-12-20T00:00:00"/>
    <d v="2015-12-20T00:00:00"/>
    <s v="1010LOG75"/>
    <s v="STEEL OFFICE TABLE"/>
    <s v="010/000"/>
    <s v=""/>
    <n v="3300"/>
    <m/>
    <s v=""/>
    <n v="-2926"/>
    <n v="1"/>
    <s v=""/>
    <n v="374"/>
    <s v="EA"/>
    <s v=""/>
    <s v="INR"/>
    <s v=""/>
    <n v="0"/>
    <n v="0"/>
    <x v="0"/>
    <n v="0"/>
    <n v="-97"/>
    <n v="277"/>
  </r>
  <r>
    <x v="3"/>
    <x v="3"/>
    <s v="Furniture &amp; Fixture"/>
    <s v="5000000029-0"/>
    <s v="5000000029"/>
    <s v=""/>
    <s v=""/>
    <s v="0"/>
    <s v="Z002"/>
    <s v="1000"/>
    <d v="2016-08-22T00:00:00"/>
    <d v="2016-08-22T00:00:00"/>
    <s v="1010LOG75"/>
    <s v="Steel Almirah 78&quot; X 36&quot; X 19&quot;"/>
    <s v="010/000"/>
    <s v=""/>
    <n v="8000"/>
    <m/>
    <s v=""/>
    <n v="-6886"/>
    <n v="1"/>
    <s v=""/>
    <n v="1114"/>
    <s v="EA"/>
    <s v=""/>
    <s v="INR"/>
    <s v=""/>
    <n v="0"/>
    <n v="0"/>
    <x v="0"/>
    <n v="0"/>
    <n v="-289"/>
    <n v="825"/>
  </r>
  <r>
    <x v="3"/>
    <x v="3"/>
    <s v="Furniture &amp; Fixture"/>
    <s v="5000000030-0"/>
    <s v="5000000030"/>
    <s v=""/>
    <s v=""/>
    <s v="0"/>
    <s v="Z002"/>
    <s v="1000"/>
    <d v="2016-06-23T00:00:00"/>
    <d v="2016-06-23T00:00:00"/>
    <s v="1010LOG75"/>
    <s v="Steel Almirah 78&quot;X36&quot;X19&quot;"/>
    <s v="010/000"/>
    <s v=""/>
    <n v="8500"/>
    <m/>
    <s v=""/>
    <n v="-7375"/>
    <n v="1"/>
    <s v=""/>
    <n v="1125"/>
    <s v="EA"/>
    <s v=""/>
    <s v="INR"/>
    <s v=""/>
    <n v="0"/>
    <n v="0"/>
    <x v="0"/>
    <n v="0"/>
    <n v="-292"/>
    <n v="833"/>
  </r>
  <r>
    <x v="3"/>
    <x v="3"/>
    <s v="Furniture &amp; Fixture"/>
    <s v="5000000031-0"/>
    <s v="5000000031"/>
    <s v=""/>
    <s v=""/>
    <s v="0"/>
    <s v="Z002"/>
    <s v="1000"/>
    <d v="2016-11-23T00:00:00"/>
    <d v="2016-11-23T00:00:00"/>
    <s v="1010LOG75"/>
    <s v="Steel Almirah 78&quot; X 36&quot; X 19&quot;"/>
    <s v="010/000"/>
    <s v=""/>
    <n v="8500"/>
    <m/>
    <s v=""/>
    <n v="-7222"/>
    <n v="1"/>
    <s v=""/>
    <n v="1278"/>
    <s v="EA"/>
    <s v=""/>
    <s v="INR"/>
    <s v=""/>
    <n v="0"/>
    <n v="0"/>
    <x v="0"/>
    <n v="0"/>
    <n v="-332"/>
    <n v="946"/>
  </r>
  <r>
    <x v="3"/>
    <x v="3"/>
    <s v="Furniture &amp; Fixture"/>
    <s v="5000000032-0"/>
    <s v="5000000032"/>
    <s v=""/>
    <s v=""/>
    <s v="0"/>
    <s v="Z002"/>
    <s v="1000"/>
    <d v="2017-03-24T00:00:00"/>
    <d v="2017-03-24T00:00:00"/>
    <s v="1010LOG75"/>
    <s v="Chair"/>
    <s v="010/000"/>
    <s v=""/>
    <n v="3000"/>
    <m/>
    <s v=""/>
    <n v="-2506"/>
    <n v="1"/>
    <s v=""/>
    <n v="494"/>
    <s v="EA"/>
    <s v=""/>
    <s v="INR"/>
    <s v=""/>
    <n v="0"/>
    <n v="0"/>
    <x v="0"/>
    <n v="0"/>
    <n v="-128"/>
    <n v="366"/>
  </r>
  <r>
    <x v="3"/>
    <x v="3"/>
    <s v="Furniture &amp; Fixture"/>
    <s v="5000000033-0"/>
    <s v="5000000033"/>
    <s v=""/>
    <s v=""/>
    <s v="0"/>
    <s v="Z002"/>
    <s v="1000"/>
    <d v="2017-03-24T00:00:00"/>
    <d v="2017-03-24T00:00:00"/>
    <s v="1010LOG75"/>
    <s v="Wooden table"/>
    <s v="010/000"/>
    <s v=""/>
    <n v="3200"/>
    <m/>
    <s v=""/>
    <n v="-2673"/>
    <n v="1"/>
    <s v=""/>
    <n v="527"/>
    <s v="EA"/>
    <s v=""/>
    <s v="INR"/>
    <s v=""/>
    <n v="0"/>
    <n v="0"/>
    <x v="0"/>
    <n v="0"/>
    <n v="-137"/>
    <n v="390"/>
  </r>
  <r>
    <x v="3"/>
    <x v="3"/>
    <s v="Furniture &amp; Fixture"/>
    <s v="5000000034-0"/>
    <s v="5000000034"/>
    <s v=""/>
    <s v=""/>
    <s v="0"/>
    <s v="Z002"/>
    <s v="1000"/>
    <d v="2016-10-27T00:00:00"/>
    <d v="2016-10-27T00:00:00"/>
    <s v="1010LOG75"/>
    <s v="Revolving Chair"/>
    <s v="010/000"/>
    <s v=""/>
    <n v="3500"/>
    <m/>
    <s v=""/>
    <n v="-2985"/>
    <n v="1"/>
    <s v=""/>
    <n v="515"/>
    <s v="EA"/>
    <s v=""/>
    <s v="INR"/>
    <s v=""/>
    <n v="0"/>
    <n v="0"/>
    <x v="0"/>
    <n v="0"/>
    <n v="-134"/>
    <n v="381"/>
  </r>
  <r>
    <x v="3"/>
    <x v="3"/>
    <s v="Furniture &amp; Fixture"/>
    <s v="5000000035-0"/>
    <s v="5000000035"/>
    <s v=""/>
    <s v=""/>
    <s v="0"/>
    <s v="Z002"/>
    <s v="1000"/>
    <d v="2017-11-30T00:00:00"/>
    <d v="2017-11-30T00:00:00"/>
    <s v="1010LOG75"/>
    <s v="CHAIR REVOLVING"/>
    <s v="010/000"/>
    <s v=""/>
    <n v="4550"/>
    <m/>
    <s v=""/>
    <n v="-3621"/>
    <n v="1"/>
    <s v=""/>
    <n v="929"/>
    <s v="EA"/>
    <s v=""/>
    <s v="INR"/>
    <s v=""/>
    <n v="0"/>
    <n v="0"/>
    <x v="0"/>
    <n v="0"/>
    <n v="-241"/>
    <n v="688"/>
  </r>
  <r>
    <x v="3"/>
    <x v="3"/>
    <s v="Furniture &amp; Fixture"/>
    <s v="5000000036-0"/>
    <s v="5000000036"/>
    <s v=""/>
    <s v=""/>
    <s v="0"/>
    <s v="Z002"/>
    <s v="1000"/>
    <d v="2017-11-30T00:00:00"/>
    <d v="2017-11-30T00:00:00"/>
    <s v="1010LOG75"/>
    <s v="CHAIR REVOLVING"/>
    <s v="010/000"/>
    <s v=""/>
    <n v="4550"/>
    <m/>
    <s v=""/>
    <n v="-3621"/>
    <n v="1"/>
    <s v=""/>
    <n v="929"/>
    <s v="EA"/>
    <s v=""/>
    <s v="INR"/>
    <s v=""/>
    <n v="0"/>
    <n v="0"/>
    <x v="0"/>
    <n v="0"/>
    <n v="-241"/>
    <n v="688"/>
  </r>
  <r>
    <x v="3"/>
    <x v="3"/>
    <s v="Furniture &amp; Fixture"/>
    <s v="5000000037-0"/>
    <s v="5000000037"/>
    <s v=""/>
    <s v=""/>
    <s v="0"/>
    <s v="Z002"/>
    <s v="1000"/>
    <d v="2018-03-31T00:00:00"/>
    <d v="2018-03-31T00:00:00"/>
    <s v="1010LOG75"/>
    <s v="Steel Almirah"/>
    <s v="010/000"/>
    <s v=""/>
    <n v="8500"/>
    <m/>
    <s v=""/>
    <n v="-6600"/>
    <n v="1"/>
    <s v=""/>
    <n v="1900"/>
    <s v="EA"/>
    <s v=""/>
    <s v="INR"/>
    <s v=""/>
    <n v="0"/>
    <n v="0"/>
    <x v="0"/>
    <n v="0"/>
    <n v="-493"/>
    <n v="1407"/>
  </r>
  <r>
    <x v="3"/>
    <x v="3"/>
    <s v="Furniture &amp; Fixture"/>
    <s v="5000000038-0"/>
    <s v="5000000038"/>
    <s v=""/>
    <s v=""/>
    <s v="0"/>
    <s v="Z002"/>
    <s v="1000"/>
    <d v="2018-09-19T00:00:00"/>
    <d v="2019-01-01T00:00:00"/>
    <s v="1010CAN67"/>
    <s v="STEEL ALMIRAH 78&quot;X36&quot;X19"/>
    <s v="010/000"/>
    <s v="TS08"/>
    <n v="7416"/>
    <m/>
    <s v=""/>
    <n v="-5322"/>
    <n v="1"/>
    <s v=""/>
    <n v="2094"/>
    <s v="NOS"/>
    <s v=""/>
    <s v="INR"/>
    <s v=""/>
    <n v="0"/>
    <n v="0"/>
    <x v="0"/>
    <n v="0"/>
    <n v="-543"/>
    <n v="1551"/>
  </r>
  <r>
    <x v="3"/>
    <x v="3"/>
    <s v="Furniture &amp; Fixture"/>
    <s v="5000000039-0"/>
    <s v="5000000039"/>
    <s v=""/>
    <s v=""/>
    <s v="0"/>
    <s v="Z002"/>
    <s v="1000"/>
    <d v="2018-12-27T00:00:00"/>
    <d v="2018-12-25T00:00:00"/>
    <s v="1010FIN84"/>
    <s v="Revolving Chairs"/>
    <s v="010/000"/>
    <s v=""/>
    <n v="19999"/>
    <m/>
    <s v="11000289"/>
    <n v="-14380"/>
    <n v="7"/>
    <s v=""/>
    <n v="5619"/>
    <s v="NOS"/>
    <s v=""/>
    <s v="INR"/>
    <s v=""/>
    <n v="0"/>
    <n v="0"/>
    <x v="0"/>
    <n v="0"/>
    <n v="-1458"/>
    <n v="4161"/>
  </r>
  <r>
    <x v="3"/>
    <x v="3"/>
    <s v="Furniture &amp; Fixture"/>
    <s v="5000000040-0"/>
    <s v="5000000040"/>
    <s v=""/>
    <s v=""/>
    <s v="0"/>
    <s v="Z002"/>
    <s v="1000"/>
    <d v="2018-12-27T00:00:00"/>
    <d v="2018-12-25T00:00:00"/>
    <s v="1010FIN84"/>
    <s v="Steel Office Table"/>
    <s v="010/000"/>
    <s v=""/>
    <n v="6500"/>
    <m/>
    <s v=""/>
    <n v="-4674"/>
    <n v="1"/>
    <s v=""/>
    <n v="1826"/>
    <s v="NOS"/>
    <s v=""/>
    <s v="INR"/>
    <s v=""/>
    <n v="0"/>
    <n v="0"/>
    <x v="0"/>
    <n v="0"/>
    <n v="-474"/>
    <n v="1352"/>
  </r>
  <r>
    <x v="3"/>
    <x v="3"/>
    <s v="Furniture &amp; Fixture"/>
    <s v="5000000041-0"/>
    <s v="5000000041"/>
    <s v=""/>
    <s v=""/>
    <s v="0"/>
    <s v="Z002"/>
    <s v="1000"/>
    <d v="2019-01-02T00:00:00"/>
    <d v="2019-01-01T00:00:00"/>
    <s v="1010ENG25"/>
    <s v="CHAIR REVOLVING"/>
    <s v="010/000"/>
    <s v=""/>
    <n v="6800"/>
    <m/>
    <s v=""/>
    <n v="-4879"/>
    <n v="1"/>
    <s v=""/>
    <n v="1921"/>
    <s v="NOS"/>
    <s v=""/>
    <s v="INR"/>
    <s v=""/>
    <n v="0"/>
    <n v="0"/>
    <x v="0"/>
    <n v="0"/>
    <n v="-498"/>
    <n v="1423"/>
  </r>
  <r>
    <x v="3"/>
    <x v="3"/>
    <s v="Furniture &amp; Fixture"/>
    <s v="5000000042-0"/>
    <s v="5000000042"/>
    <s v=""/>
    <s v=""/>
    <s v="0"/>
    <s v="Z002"/>
    <s v="1000"/>
    <d v="2019-01-07T00:00:00"/>
    <d v="2019-01-01T00:00:00"/>
    <s v="1010ENG25"/>
    <s v="STEEL ALMIRAH 78&quot; X 36&quot; X 19&quot;"/>
    <s v="010/000"/>
    <s v=""/>
    <n v="8750"/>
    <m/>
    <s v=""/>
    <n v="-6279"/>
    <n v="1"/>
    <s v=""/>
    <n v="2471"/>
    <s v="NOS"/>
    <s v=""/>
    <s v="INR"/>
    <s v=""/>
    <n v="0"/>
    <n v="0"/>
    <x v="0"/>
    <n v="0"/>
    <n v="-641"/>
    <n v="1830"/>
  </r>
  <r>
    <x v="3"/>
    <x v="3"/>
    <s v="Furniture &amp; Fixture"/>
    <s v="5000000043-0"/>
    <s v="5000000043"/>
    <s v=""/>
    <s v=""/>
    <s v="0"/>
    <s v="Z002"/>
    <s v="1000"/>
    <d v="2019-01-29T00:00:00"/>
    <d v="2018-09-19T00:00:00"/>
    <s v="1010FIN84"/>
    <s v="STEEL ALMIRAH 78&quot; X 36&quot; X 19&quot;"/>
    <s v="010/000"/>
    <s v=""/>
    <n v="8750"/>
    <m/>
    <s v=""/>
    <n v="-6474"/>
    <n v="1"/>
    <s v=""/>
    <n v="2276"/>
    <s v="NOS"/>
    <s v=""/>
    <s v="INR"/>
    <s v=""/>
    <n v="0"/>
    <n v="0"/>
    <x v="0"/>
    <n v="0"/>
    <n v="-591"/>
    <n v="1685"/>
  </r>
  <r>
    <x v="3"/>
    <x v="3"/>
    <s v="Furniture &amp; Fixture"/>
    <s v="5000000044-0"/>
    <s v="5000000044"/>
    <s v=""/>
    <s v=""/>
    <s v="0"/>
    <s v="Z002"/>
    <s v="1000"/>
    <d v="2019-03-31T00:00:00"/>
    <d v="2018-11-28T00:00:00"/>
    <s v="1010ITS77"/>
    <s v="Steel Chair Three Seater"/>
    <s v="010/000"/>
    <s v=""/>
    <n v="6800"/>
    <m/>
    <s v="11000289"/>
    <n v="-4929"/>
    <n v="1"/>
    <s v=""/>
    <n v="1871"/>
    <s v="NOS"/>
    <s v=""/>
    <s v="INR"/>
    <s v=""/>
    <n v="0"/>
    <n v="0"/>
    <x v="0"/>
    <n v="0"/>
    <n v="-485"/>
    <n v="1386"/>
  </r>
  <r>
    <x v="3"/>
    <x v="3"/>
    <s v="Furniture &amp; Fixture"/>
    <s v="5000000045-0"/>
    <s v="5000000045"/>
    <s v=""/>
    <s v=""/>
    <s v="0"/>
    <s v="Z002"/>
    <s v="1000"/>
    <d v="2019-03-31T00:00:00"/>
    <d v="2019-01-01T00:00:00"/>
    <s v="1010ADM03"/>
    <s v="CHAIR REVOLVING"/>
    <s v="010/000"/>
    <s v=""/>
    <n v="48748.76"/>
    <m/>
    <s v=""/>
    <n v="-34980"/>
    <n v="2"/>
    <s v=""/>
    <n v="13768.76"/>
    <s v="NOS"/>
    <s v=""/>
    <s v="INR"/>
    <s v=""/>
    <n v="0"/>
    <n v="0"/>
    <x v="0"/>
    <n v="0"/>
    <n v="-3573"/>
    <n v="10195.76"/>
  </r>
  <r>
    <x v="3"/>
    <x v="3"/>
    <s v="Furniture &amp; Fixture"/>
    <s v="5000000046-0"/>
    <s v="5000000046"/>
    <s v=""/>
    <s v=""/>
    <s v="0"/>
    <s v="Z002"/>
    <s v="1000"/>
    <d v="2019-03-31T00:00:00"/>
    <d v="2019-01-01T00:00:00"/>
    <s v="1010ADM03"/>
    <s v="WOODEN TABLE"/>
    <s v="010/000"/>
    <s v=""/>
    <n v="75831.240000000005"/>
    <m/>
    <s v=""/>
    <n v="-54414"/>
    <n v="6"/>
    <s v=""/>
    <n v="21417.24"/>
    <s v="NOS"/>
    <s v=""/>
    <s v="INR"/>
    <s v=""/>
    <n v="0"/>
    <n v="0"/>
    <x v="0"/>
    <n v="0"/>
    <n v="-5557"/>
    <n v="15860.24"/>
  </r>
  <r>
    <x v="3"/>
    <x v="3"/>
    <s v="Furniture &amp; Fixture"/>
    <s v="5000000047-0"/>
    <s v="5000000047"/>
    <s v=""/>
    <s v=""/>
    <s v="0"/>
    <s v="Z002"/>
    <s v="1000"/>
    <d v="2019-03-31T00:00:00"/>
    <d v="2018-10-08T00:00:00"/>
    <s v="1010ADM03"/>
    <s v="Old &amp; used Furnitures for Guest House"/>
    <s v="010/000"/>
    <s v=""/>
    <n v="80000"/>
    <m/>
    <s v=""/>
    <n v="-58860"/>
    <n v="1"/>
    <s v=""/>
    <n v="21140"/>
    <s v="SET"/>
    <s v=""/>
    <s v="INR"/>
    <s v=""/>
    <n v="0"/>
    <n v="0"/>
    <x v="0"/>
    <n v="0"/>
    <n v="-5485"/>
    <n v="15655"/>
  </r>
  <r>
    <x v="3"/>
    <x v="3"/>
    <s v="Furniture &amp; Fixture"/>
    <s v="5000000048-0"/>
    <s v="5000000048"/>
    <s v=""/>
    <s v=""/>
    <s v="0"/>
    <s v="Z002"/>
    <s v="1000"/>
    <d v="2019-03-31T00:00:00"/>
    <d v="2019-01-01T00:00:00"/>
    <s v="1010ADM03"/>
    <s v="CHAIR (COMPUTER)"/>
    <s v="010/000"/>
    <s v=""/>
    <n v="8800"/>
    <m/>
    <s v=""/>
    <n v="-6314"/>
    <n v="4"/>
    <s v=""/>
    <n v="2486"/>
    <s v="NOS"/>
    <s v=""/>
    <s v="INR"/>
    <s v=""/>
    <n v="0"/>
    <n v="0"/>
    <x v="0"/>
    <n v="0"/>
    <n v="-645"/>
    <n v="1841"/>
  </r>
  <r>
    <x v="3"/>
    <x v="3"/>
    <s v="Furniture &amp; Fixture"/>
    <s v="5000000049-0"/>
    <s v="5000000049"/>
    <s v=""/>
    <s v=""/>
    <s v="0"/>
    <s v="Z002"/>
    <s v="1000"/>
    <d v="2019-04-11T00:00:00"/>
    <d v="2019-04-11T00:00:00"/>
    <s v="1010ADM02"/>
    <s v="Chair Revolving 01No"/>
    <s v="010/000"/>
    <s v="TS08"/>
    <n v="79701"/>
    <m/>
    <s v="11000889"/>
    <n v="-55426"/>
    <n v="2"/>
    <s v=""/>
    <n v="24275"/>
    <s v="NOS"/>
    <s v=""/>
    <s v="INR"/>
    <s v=""/>
    <n v="0"/>
    <n v="0"/>
    <x v="0"/>
    <n v="0"/>
    <n v="-6299"/>
    <n v="17976"/>
  </r>
  <r>
    <x v="3"/>
    <x v="3"/>
    <s v="Furniture &amp; Fixture"/>
    <s v="5000000050-0"/>
    <s v="5000000050"/>
    <s v=""/>
    <s v=""/>
    <s v="0"/>
    <s v="Z002"/>
    <s v="1000"/>
    <d v="2020-03-15T00:00:00"/>
    <d v="2020-03-15T00:00:00"/>
    <s v="1010ADM03"/>
    <s v="Sofa-Three seater"/>
    <s v="010/000"/>
    <s v="TS09"/>
    <n v="213484.42"/>
    <m/>
    <s v="11000837"/>
    <n v="-127621"/>
    <n v="8"/>
    <s v=""/>
    <n v="85863.42"/>
    <s v="NOS"/>
    <s v=""/>
    <s v="INR"/>
    <s v=""/>
    <n v="0"/>
    <n v="0"/>
    <x v="0"/>
    <n v="0"/>
    <n v="-22279"/>
    <n v="63584.42"/>
  </r>
  <r>
    <x v="3"/>
    <x v="3"/>
    <s v="Furniture &amp; Fixture"/>
    <s v="5000000051-0"/>
    <s v="5000000051"/>
    <s v=""/>
    <s v=""/>
    <s v="0"/>
    <s v="Z002"/>
    <s v="1000"/>
    <d v="2020-03-15T00:00:00"/>
    <d v="2020-03-15T00:00:00"/>
    <s v="1010ADM03"/>
    <s v="Sofa-One Seater"/>
    <s v="010/000"/>
    <s v="TS09"/>
    <n v="213484.42"/>
    <m/>
    <s v="11000837"/>
    <n v="-127621"/>
    <n v="12"/>
    <s v=""/>
    <n v="85863.42"/>
    <s v="NOS"/>
    <s v=""/>
    <s v="INR"/>
    <s v=""/>
    <n v="0"/>
    <n v="0"/>
    <x v="0"/>
    <n v="0"/>
    <n v="-22279"/>
    <n v="63584.42"/>
  </r>
  <r>
    <x v="3"/>
    <x v="3"/>
    <s v="Furniture &amp; Fixture"/>
    <s v="5000000052-0"/>
    <s v="5000000052"/>
    <s v=""/>
    <s v=""/>
    <s v="0"/>
    <s v="Z002"/>
    <s v="1000"/>
    <d v="2020-03-15T00:00:00"/>
    <d v="2020-03-15T00:00:00"/>
    <s v="1010ADM03"/>
    <s v="Table With Chair Set"/>
    <s v="010/000"/>
    <s v="TS09"/>
    <n v="1204384.42"/>
    <m/>
    <s v="11000837"/>
    <n v="-719987"/>
    <n v="2"/>
    <s v=""/>
    <n v="484397.42"/>
    <s v="NOS"/>
    <s v=""/>
    <s v="INR"/>
    <s v=""/>
    <n v="0"/>
    <n v="0"/>
    <x v="0"/>
    <n v="0"/>
    <n v="-125688"/>
    <n v="358709.42"/>
  </r>
  <r>
    <x v="3"/>
    <x v="3"/>
    <s v="Furniture &amp; Fixture"/>
    <s v="5000000053-0"/>
    <s v="5000000053"/>
    <s v=""/>
    <s v=""/>
    <s v="0"/>
    <s v="Z002"/>
    <s v="1000"/>
    <d v="2020-03-15T00:00:00"/>
    <d v="2020-03-15T00:00:00"/>
    <s v="1010ADM03"/>
    <s v="Side table With Rack"/>
    <s v="010/000"/>
    <s v="TS09"/>
    <n v="178084.42"/>
    <m/>
    <s v="11000837"/>
    <n v="-106459"/>
    <n v="8"/>
    <s v=""/>
    <n v="71625.42"/>
    <s v="NOS"/>
    <s v=""/>
    <s v="INR"/>
    <s v=""/>
    <n v="0"/>
    <n v="0"/>
    <x v="0"/>
    <n v="0"/>
    <n v="-18585"/>
    <n v="53040.42"/>
  </r>
  <r>
    <x v="3"/>
    <x v="3"/>
    <s v="Furniture &amp; Fixture"/>
    <s v="5000000054-0"/>
    <s v="5000000054"/>
    <s v=""/>
    <s v=""/>
    <s v="0"/>
    <s v="Z002"/>
    <s v="1000"/>
    <d v="2020-02-09T00:00:00"/>
    <d v="2020-02-09T00:00:00"/>
    <s v="1010ADM02"/>
    <s v="High Back Office Swivel Chair XK-A012 Black"/>
    <s v="010/000"/>
    <s v="TS08"/>
    <n v="7627.12"/>
    <m/>
    <s v="11000971"/>
    <n v="-4637"/>
    <n v="2"/>
    <s v=""/>
    <n v="2990.12"/>
    <s v="NOS"/>
    <s v=""/>
    <s v="INR"/>
    <s v=""/>
    <n v="0"/>
    <n v="0"/>
    <x v="0"/>
    <n v="0"/>
    <n v="-776"/>
    <n v="2214.12"/>
  </r>
  <r>
    <x v="3"/>
    <x v="3"/>
    <s v="Furniture &amp; Fixture"/>
    <s v="5000000055-0"/>
    <s v="5000000055"/>
    <s v=""/>
    <s v=""/>
    <s v="0"/>
    <s v="Z002"/>
    <s v="1000"/>
    <d v="2019-11-30T00:00:00"/>
    <d v="2019-11-30T00:00:00"/>
    <s v="1010CVL32"/>
    <s v="Revolving Chair"/>
    <s v="010/000"/>
    <s v=""/>
    <n v="5508.5"/>
    <m/>
    <s v="11000972"/>
    <n v="-3461"/>
    <n v="2"/>
    <s v=""/>
    <n v="2047.5"/>
    <s v="NOS"/>
    <s v=""/>
    <s v="INR"/>
    <s v=""/>
    <n v="0"/>
    <n v="0"/>
    <x v="0"/>
    <n v="0"/>
    <n v="-531"/>
    <n v="1516.5"/>
  </r>
  <r>
    <x v="3"/>
    <x v="3"/>
    <s v="Furniture &amp; Fixture"/>
    <s v="5000000056-0"/>
    <s v="5000000056"/>
    <s v=""/>
    <s v=""/>
    <s v="0"/>
    <s v="Z002"/>
    <s v="1000"/>
    <d v="2019-11-30T00:00:00"/>
    <d v="2019-11-30T00:00:00"/>
    <s v="1010CVL32"/>
    <s v="Visitor Chairs"/>
    <s v="010/000"/>
    <s v=""/>
    <n v="12203.39"/>
    <m/>
    <s v="11000972"/>
    <n v="-7668"/>
    <n v="12"/>
    <s v=""/>
    <n v="4535.3900000000003"/>
    <s v="NOS"/>
    <s v=""/>
    <s v="INR"/>
    <s v=""/>
    <n v="0"/>
    <n v="0"/>
    <x v="0"/>
    <n v="0"/>
    <n v="-1177"/>
    <n v="3358.39"/>
  </r>
  <r>
    <x v="3"/>
    <x v="3"/>
    <s v="Furniture &amp; Fixture"/>
    <s v="5000000057-0"/>
    <s v="5000000057"/>
    <s v=""/>
    <s v=""/>
    <s v="0"/>
    <s v="Z002"/>
    <s v="1000"/>
    <d v="2019-10-31T00:00:00"/>
    <d v="2019-10-31T00:00:00"/>
    <s v="1010CVL32"/>
    <s v="Table"/>
    <s v="010/000"/>
    <s v=""/>
    <n v="19325"/>
    <m/>
    <s v="11000289"/>
    <n v="-12309"/>
    <n v="10"/>
    <s v=""/>
    <n v="7016"/>
    <s v="NOS"/>
    <s v=""/>
    <s v="INR"/>
    <s v=""/>
    <n v="0"/>
    <n v="0"/>
    <x v="0"/>
    <n v="0"/>
    <n v="-1820"/>
    <n v="5196"/>
  </r>
  <r>
    <x v="3"/>
    <x v="3"/>
    <s v="Furniture &amp; Fixture"/>
    <s v="5000000058-0"/>
    <s v="5000000058"/>
    <s v=""/>
    <s v=""/>
    <s v="0"/>
    <s v="Z002"/>
    <s v="1000"/>
    <d v="2019-11-30T00:00:00"/>
    <d v="2019-11-30T00:00:00"/>
    <s v="1010CVL32"/>
    <s v="Office Table"/>
    <s v="010/000"/>
    <s v=""/>
    <n v="13389.83"/>
    <m/>
    <s v="11000971"/>
    <n v="-8413"/>
    <n v="2"/>
    <s v=""/>
    <n v="4976.83"/>
    <s v="NOS"/>
    <s v=""/>
    <s v="INR"/>
    <s v=""/>
    <n v="0"/>
    <n v="0"/>
    <x v="0"/>
    <n v="0"/>
    <n v="-1291"/>
    <n v="3685.83"/>
  </r>
  <r>
    <x v="3"/>
    <x v="3"/>
    <s v="Furniture &amp; Fixture"/>
    <s v="5000000059-0"/>
    <s v="5000000059"/>
    <s v=""/>
    <s v=""/>
    <s v="0"/>
    <s v="Z002"/>
    <s v="1000"/>
    <d v="2019-11-30T00:00:00"/>
    <d v="2019-11-30T00:00:00"/>
    <s v="1010CVL32"/>
    <s v="Chair Plastic (Sagun)"/>
    <s v="010/000"/>
    <s v=""/>
    <n v="11864.4"/>
    <m/>
    <s v="11000971"/>
    <n v="-7454"/>
    <n v="8"/>
    <s v=""/>
    <n v="4410.3999999999996"/>
    <s v="NOS"/>
    <s v=""/>
    <s v="INR"/>
    <s v=""/>
    <n v="0"/>
    <n v="0"/>
    <x v="0"/>
    <n v="0"/>
    <n v="-1144"/>
    <n v="3266.4"/>
  </r>
  <r>
    <x v="3"/>
    <x v="3"/>
    <s v="Furniture &amp; Fixture"/>
    <s v="5000000060-0"/>
    <s v="5000000060"/>
    <s v=""/>
    <s v=""/>
    <s v="0"/>
    <s v="Z002"/>
    <s v="1000"/>
    <d v="2019-10-31T00:00:00"/>
    <d v="2019-10-31T00:00:00"/>
    <s v="1010CVL32"/>
    <s v="Almirah"/>
    <s v="010/000"/>
    <s v=""/>
    <n v="5500"/>
    <m/>
    <s v="11000289"/>
    <n v="-3503"/>
    <n v="2"/>
    <s v=""/>
    <n v="1997"/>
    <s v="NOS"/>
    <s v=""/>
    <s v="INR"/>
    <s v=""/>
    <n v="0"/>
    <n v="0"/>
    <x v="0"/>
    <n v="0"/>
    <n v="-518"/>
    <n v="1479"/>
  </r>
  <r>
    <x v="3"/>
    <x v="3"/>
    <s v="Furniture &amp; Fixture"/>
    <s v="5000000061-0"/>
    <s v="5000000061"/>
    <s v=""/>
    <s v=""/>
    <s v="0"/>
    <s v="Z002"/>
    <s v="1000"/>
    <d v="2019-10-31T00:00:00"/>
    <d v="2019-10-31T00:00:00"/>
    <s v="1010CVL32"/>
    <s v="Chair Three Seater"/>
    <s v="010/000"/>
    <s v=""/>
    <n v="6800"/>
    <m/>
    <s v="11000289"/>
    <n v="-4331"/>
    <n v="2"/>
    <s v=""/>
    <n v="2469"/>
    <s v="NOS"/>
    <s v=""/>
    <s v="INR"/>
    <s v=""/>
    <n v="0"/>
    <n v="0"/>
    <x v="0"/>
    <n v="0"/>
    <n v="-641"/>
    <n v="1828"/>
  </r>
  <r>
    <x v="3"/>
    <x v="3"/>
    <s v="Furniture &amp; Fixture"/>
    <s v="5000000062-0"/>
    <s v="5000000062"/>
    <s v=""/>
    <s v=""/>
    <s v="0"/>
    <s v="Z002"/>
    <s v="1000"/>
    <d v="2019-10-31T00:00:00"/>
    <d v="2019-10-31T00:00:00"/>
    <s v="1010CVL32"/>
    <s v="Arm Chair Supreme"/>
    <s v="010/000"/>
    <s v=""/>
    <n v="8600"/>
    <m/>
    <s v="11000289"/>
    <n v="-5478"/>
    <n v="5"/>
    <s v=""/>
    <n v="3122"/>
    <s v="NOS"/>
    <s v=""/>
    <s v="INR"/>
    <s v=""/>
    <n v="0"/>
    <n v="0"/>
    <x v="0"/>
    <n v="0"/>
    <n v="-810"/>
    <n v="2312"/>
  </r>
  <r>
    <x v="3"/>
    <x v="3"/>
    <s v="Furniture &amp; Fixture"/>
    <s v="5000000063-0"/>
    <s v="5000000063"/>
    <s v=""/>
    <s v=""/>
    <s v="0"/>
    <s v="Z002"/>
    <s v="1000"/>
    <d v="2020-08-19T00:00:00"/>
    <d v="2020-08-19T00:00:00"/>
    <s v="1010ADM03"/>
    <s v="Barbar Chair Model zeus"/>
    <s v="010/000"/>
    <s v="TS09"/>
    <n v="53920"/>
    <m/>
    <s v="11001076"/>
    <n v="-29029"/>
    <n v="1"/>
    <s v=""/>
    <n v="24891"/>
    <s v="NOS"/>
    <s v=""/>
    <s v="INR"/>
    <s v=""/>
    <n v="0"/>
    <n v="0"/>
    <x v="0"/>
    <n v="0"/>
    <n v="-6459"/>
    <n v="18432"/>
  </r>
  <r>
    <x v="3"/>
    <x v="3"/>
    <s v="Furniture &amp; Fixture"/>
    <s v="5000000064-0"/>
    <s v="5000000064"/>
    <s v=""/>
    <s v=""/>
    <s v="0"/>
    <s v="Z002"/>
    <s v="1000"/>
    <d v="2020-11-06T00:00:00"/>
    <d v="2020-11-06T00:00:00"/>
    <s v="1010ADM03"/>
    <s v="Steel Almirah Size 78''*36''*19''"/>
    <s v="010/000"/>
    <s v="TS09"/>
    <n v="12288"/>
    <m/>
    <s v="11000289"/>
    <n v="-6237"/>
    <n v="1"/>
    <s v=""/>
    <n v="6051"/>
    <s v="NOS"/>
    <s v=""/>
    <s v="INR"/>
    <s v=""/>
    <n v="0"/>
    <n v="0"/>
    <x v="0"/>
    <n v="0"/>
    <n v="-1570"/>
    <n v="4481"/>
  </r>
  <r>
    <x v="3"/>
    <x v="3"/>
    <s v="Furniture &amp; Fixture"/>
    <s v="5000000065-0"/>
    <s v="5000000065"/>
    <s v=""/>
    <s v=""/>
    <s v="0"/>
    <s v="Z002"/>
    <s v="1000"/>
    <d v="2020-12-31T00:00:00"/>
    <d v="2020-12-31T00:00:00"/>
    <s v="1010CAN67"/>
    <s v="Chair Revolving"/>
    <s v="010/000"/>
    <s v="TS08"/>
    <n v="5254"/>
    <m/>
    <s v="11000289"/>
    <n v="-2554"/>
    <n v="1"/>
    <s v=""/>
    <n v="2700"/>
    <s v="NOS"/>
    <s v=""/>
    <s v="INR"/>
    <s v=""/>
    <n v="0"/>
    <n v="0"/>
    <x v="0"/>
    <n v="0"/>
    <n v="-701"/>
    <n v="1999"/>
  </r>
  <r>
    <x v="3"/>
    <x v="3"/>
    <s v="Furniture &amp; Fixture"/>
    <s v="5000000066-0"/>
    <s v="5000000066"/>
    <s v=""/>
    <s v=""/>
    <s v="0"/>
    <s v="Z002"/>
    <s v="1000"/>
    <d v="2020-12-31T00:00:00"/>
    <d v="2020-12-31T00:00:00"/>
    <s v="1010CAN67"/>
    <s v="Chair Office Suprime Make"/>
    <s v="010/000"/>
    <s v="TS08"/>
    <n v="9746"/>
    <m/>
    <s v="11000289"/>
    <n v="-4738"/>
    <n v="5"/>
    <s v=""/>
    <n v="5008"/>
    <s v="NOS"/>
    <s v=""/>
    <s v="INR"/>
    <s v=""/>
    <n v="0"/>
    <n v="0"/>
    <x v="0"/>
    <n v="0"/>
    <n v="-1300"/>
    <n v="3708"/>
  </r>
  <r>
    <x v="3"/>
    <x v="3"/>
    <s v="Furniture &amp; Fixture"/>
    <s v="5000000066-1"/>
    <s v="5000000066"/>
    <s v=""/>
    <s v=""/>
    <s v="1"/>
    <s v="Z002"/>
    <s v="1000"/>
    <d v="2022-12-01T00:00:00"/>
    <d v="2022-12-01T00:00:00"/>
    <s v="1010ITS77"/>
    <s v="CHAIR OFFICE"/>
    <s v="010/000"/>
    <s v="TS10"/>
    <n v="19661.04"/>
    <m/>
    <s v=""/>
    <n v="-1687"/>
    <n v="8"/>
    <s v=""/>
    <n v="17974.04"/>
    <s v="NOS"/>
    <s v=""/>
    <s v="INR"/>
    <s v=""/>
    <n v="0"/>
    <n v="0"/>
    <x v="0"/>
    <n v="0"/>
    <n v="-4664"/>
    <n v="13310.04"/>
  </r>
  <r>
    <x v="3"/>
    <x v="3"/>
    <s v="Furniture &amp; Fixture"/>
    <s v="5000000066-2"/>
    <s v="5000000066"/>
    <s v=""/>
    <s v=""/>
    <s v="2"/>
    <s v="Z002"/>
    <s v="1000"/>
    <d v="2022-12-06T00:00:00"/>
    <d v="2022-12-06T00:00:00"/>
    <s v="1010MFG47"/>
    <s v="CHAIR OFFICE"/>
    <s v="010/000"/>
    <s v="TS10"/>
    <n v="9830.52"/>
    <m/>
    <s v=""/>
    <n v="-809"/>
    <n v="4"/>
    <s v=""/>
    <n v="9021.52"/>
    <s v="NOS"/>
    <s v=""/>
    <s v="INR"/>
    <s v=""/>
    <n v="0"/>
    <n v="0"/>
    <x v="0"/>
    <n v="0"/>
    <n v="-2341"/>
    <n v="6680.52"/>
  </r>
  <r>
    <x v="3"/>
    <x v="3"/>
    <s v="Furniture &amp; Fixture"/>
    <s v="5000000066-3"/>
    <s v="5000000066"/>
    <s v=""/>
    <s v=""/>
    <s v="3"/>
    <s v="Z002"/>
    <s v="1000"/>
    <d v="2020-12-31T00:00:00"/>
    <d v="2023-06-23T00:00:00"/>
    <s v="1010ADM02"/>
    <s v="Chair Office Suprime Make"/>
    <s v="010/000"/>
    <s v=""/>
    <n v="0"/>
    <m/>
    <s v=""/>
    <n v="0"/>
    <n v="2"/>
    <s v=""/>
    <n v="0"/>
    <s v="NOS"/>
    <s v=""/>
    <s v="INR"/>
    <s v=""/>
    <n v="0"/>
    <n v="4576.2700000000004"/>
    <x v="0"/>
    <n v="0"/>
    <n v="-918"/>
    <n v="3658.27"/>
  </r>
  <r>
    <x v="3"/>
    <x v="3"/>
    <s v="Furniture &amp; Fixture"/>
    <s v="5000000067-0"/>
    <s v="5000000067"/>
    <s v=""/>
    <s v=""/>
    <s v="0"/>
    <s v="Z002"/>
    <s v="1000"/>
    <d v="2020-12-31T00:00:00"/>
    <d v="2020-12-31T00:00:00"/>
    <s v="1010CAN67"/>
    <s v="Office Table Supreme Make"/>
    <s v="010/000"/>
    <s v="TS08"/>
    <n v="3390"/>
    <m/>
    <s v="11000289"/>
    <n v="-1648"/>
    <n v="1"/>
    <s v=""/>
    <n v="1742"/>
    <s v="NOS"/>
    <s v=""/>
    <s v="INR"/>
    <s v=""/>
    <n v="0"/>
    <n v="0"/>
    <x v="0"/>
    <n v="0"/>
    <n v="-452"/>
    <n v="1290"/>
  </r>
  <r>
    <x v="3"/>
    <x v="3"/>
    <s v="Furniture &amp; Fixture"/>
    <s v="5000000068-0"/>
    <s v="5000000068"/>
    <s v=""/>
    <s v=""/>
    <s v="0"/>
    <s v="Z002"/>
    <s v="1000"/>
    <d v="2020-12-31T00:00:00"/>
    <d v="2020-12-31T00:00:00"/>
    <s v="1010CAN67"/>
    <s v="Steel Almirah Size 78''*36''*19''"/>
    <s v="010/000"/>
    <s v="TS08"/>
    <n v="18000"/>
    <m/>
    <s v="11000289"/>
    <n v="-8751"/>
    <n v="2"/>
    <s v=""/>
    <n v="9249"/>
    <s v="NOS"/>
    <s v=""/>
    <s v="INR"/>
    <s v=""/>
    <n v="0"/>
    <n v="0"/>
    <x v="0"/>
    <n v="0"/>
    <n v="-2400"/>
    <n v="6849"/>
  </r>
  <r>
    <x v="3"/>
    <x v="3"/>
    <s v="Furniture &amp; Fixture"/>
    <s v="5000000068-1"/>
    <s v="5000000068"/>
    <s v=""/>
    <s v=""/>
    <s v="1"/>
    <s v="Z002"/>
    <s v="1000"/>
    <d v="2022-09-27T00:00:00"/>
    <d v="2022-09-27T00:00:00"/>
    <s v="1010MFG42"/>
    <s v="Steel Almirah Size 78''*36''*19''"/>
    <s v="010/000"/>
    <s v="TS06"/>
    <n v="11217"/>
    <m/>
    <s v="11000905"/>
    <n v="-1480"/>
    <n v="2"/>
    <s v=""/>
    <n v="9737"/>
    <s v="NOS"/>
    <s v=""/>
    <s v="INR"/>
    <s v=""/>
    <n v="0"/>
    <n v="0"/>
    <x v="0"/>
    <n v="0"/>
    <n v="-2526"/>
    <n v="7211"/>
  </r>
  <r>
    <x v="3"/>
    <x v="3"/>
    <s v="Furniture &amp; Fixture"/>
    <s v="5000000068-2"/>
    <s v="5000000068"/>
    <s v=""/>
    <s v=""/>
    <s v="2"/>
    <s v="Z002"/>
    <s v="1000"/>
    <d v="2022-12-01T00:00:00"/>
    <d v="2022-12-01T00:00:00"/>
    <s v="1010ITS77"/>
    <s v="Steel Almirah Size 78''*36''*19''"/>
    <s v="010/000"/>
    <s v="TS10"/>
    <n v="22372.880000000001"/>
    <m/>
    <s v="11000289"/>
    <n v="-1920"/>
    <n v="4"/>
    <s v=""/>
    <n v="20452.88"/>
    <s v="NOS"/>
    <s v=""/>
    <s v="INR"/>
    <s v=""/>
    <n v="0"/>
    <n v="0"/>
    <x v="0"/>
    <n v="0"/>
    <n v="-5307"/>
    <n v="15145.88"/>
  </r>
  <r>
    <x v="3"/>
    <x v="3"/>
    <s v="Furniture &amp; Fixture"/>
    <s v="5000000068-3"/>
    <s v="5000000068"/>
    <s v=""/>
    <s v=""/>
    <s v="3"/>
    <s v="Z002"/>
    <s v="1000"/>
    <d v="2022-05-17T00:00:00"/>
    <d v="2022-05-17T00:00:00"/>
    <s v="1010HRS80"/>
    <s v="Steel Almirah Size 78''*36''*19''"/>
    <s v="010/000"/>
    <s v="TS10"/>
    <n v="11017"/>
    <m/>
    <s v="11000289"/>
    <n v="-2493"/>
    <n v="3"/>
    <s v=""/>
    <n v="8524"/>
    <s v="NOS"/>
    <s v=""/>
    <s v="INR"/>
    <s v=""/>
    <n v="0"/>
    <n v="0"/>
    <x v="0"/>
    <n v="0"/>
    <n v="-2212"/>
    <n v="6312"/>
  </r>
  <r>
    <x v="3"/>
    <x v="3"/>
    <s v="Furniture &amp; Fixture"/>
    <s v="5000000069-0"/>
    <s v="5000000069"/>
    <s v=""/>
    <s v=""/>
    <s v="0"/>
    <s v="Z002"/>
    <s v="1000"/>
    <d v="2021-01-27T00:00:00"/>
    <d v="2021-01-27T00:00:00"/>
    <s v="1010CAN67"/>
    <s v="Office Table"/>
    <s v="010/000"/>
    <s v="TS08"/>
    <n v="31780"/>
    <m/>
    <s v="11000289"/>
    <n v="-15116"/>
    <n v="5"/>
    <s v=""/>
    <n v="16664"/>
    <s v="NOS"/>
    <s v=""/>
    <s v="INR"/>
    <s v=""/>
    <n v="0"/>
    <n v="0"/>
    <x v="0"/>
    <n v="0"/>
    <n v="-4324"/>
    <n v="12340"/>
  </r>
  <r>
    <x v="3"/>
    <x v="3"/>
    <s v="Furniture &amp; Fixture"/>
    <s v="5000000069-1"/>
    <s v="5000000069"/>
    <s v=""/>
    <s v=""/>
    <s v="1"/>
    <s v="Z002"/>
    <s v="1000"/>
    <d v="2022-12-01T00:00:00"/>
    <d v="2022-12-01T00:00:00"/>
    <s v="1010ITS77"/>
    <s v="Office Table"/>
    <s v="010/000"/>
    <s v="TS10"/>
    <n v="15889.85"/>
    <m/>
    <s v=""/>
    <n v="-1364"/>
    <n v="5"/>
    <s v=""/>
    <n v="14525.85"/>
    <s v="NOS"/>
    <s v=""/>
    <s v="INR"/>
    <s v=""/>
    <n v="0"/>
    <n v="0"/>
    <x v="0"/>
    <n v="0"/>
    <n v="-3769"/>
    <n v="10756.85"/>
  </r>
  <r>
    <x v="3"/>
    <x v="3"/>
    <s v="Furniture &amp; Fixture"/>
    <s v="5000000070-0"/>
    <s v="5000000070"/>
    <s v=""/>
    <s v=""/>
    <s v="0"/>
    <s v="Z002"/>
    <s v="1000"/>
    <d v="2021-01-27T00:00:00"/>
    <d v="2021-01-27T00:00:00"/>
    <s v="1010CAN67"/>
    <s v="Chair Revolving"/>
    <s v="010/000"/>
    <s v="TS08"/>
    <n v="6356"/>
    <m/>
    <s v="11000289"/>
    <n v="-3024"/>
    <n v="1"/>
    <s v=""/>
    <n v="3332"/>
    <s v="NOS"/>
    <s v=""/>
    <s v="INR"/>
    <s v=""/>
    <n v="0"/>
    <n v="0"/>
    <x v="0"/>
    <n v="0"/>
    <n v="-865"/>
    <n v="2467"/>
  </r>
  <r>
    <x v="3"/>
    <x v="3"/>
    <s v="Furniture &amp; Fixture"/>
    <s v="5000000071-0"/>
    <s v="5000000071"/>
    <s v=""/>
    <s v=""/>
    <s v="0"/>
    <s v="Z002"/>
    <s v="1000"/>
    <d v="2021-04-08T00:00:00"/>
    <d v="2021-04-08T00:00:00"/>
    <s v="1010ADM03"/>
    <s v="Snoozer Posture care Mattress"/>
    <s v="010/000"/>
    <s v=""/>
    <n v="82203"/>
    <m/>
    <s v="11001160"/>
    <n v="-36748"/>
    <n v="1"/>
    <s v=""/>
    <n v="45455"/>
    <s v="NOS"/>
    <s v=""/>
    <s v="INR"/>
    <s v=""/>
    <n v="0"/>
    <n v="0"/>
    <x v="0"/>
    <n v="0"/>
    <n v="-11794"/>
    <n v="33661"/>
  </r>
  <r>
    <x v="3"/>
    <x v="3"/>
    <s v="Furniture &amp; Fixture"/>
    <s v="5000000072-0"/>
    <s v="5000000072"/>
    <s v=""/>
    <s v=""/>
    <s v="0"/>
    <s v="Z002"/>
    <s v="1000"/>
    <d v="2021-04-24T00:00:00"/>
    <d v="2021-04-24T00:00:00"/>
    <s v="1010ADM03"/>
    <s v="Merryfair Chair"/>
    <s v="010/000"/>
    <s v=""/>
    <n v="224500"/>
    <m/>
    <s v="11000673"/>
    <n v="-98472"/>
    <n v="28"/>
    <s v=""/>
    <n v="126028"/>
    <s v="NOS"/>
    <s v=""/>
    <s v="INR"/>
    <s v=""/>
    <n v="0"/>
    <n v="0"/>
    <x v="0"/>
    <n v="0"/>
    <n v="-32701"/>
    <n v="93327"/>
  </r>
  <r>
    <x v="3"/>
    <x v="3"/>
    <s v="Furniture &amp; Fixture"/>
    <s v="5000000073-0"/>
    <s v="5000000073"/>
    <s v=""/>
    <s v=""/>
    <s v="0"/>
    <s v="Z002"/>
    <s v="1000"/>
    <d v="2021-04-24T00:00:00"/>
    <d v="2021-04-24T00:00:00"/>
    <s v="1010ADM03"/>
    <s v="Merryfair Chair"/>
    <s v="010/000"/>
    <s v=""/>
    <n v="96360"/>
    <m/>
    <s v="11000673"/>
    <n v="-42266"/>
    <n v="12"/>
    <s v=""/>
    <n v="54094"/>
    <s v="NOS"/>
    <s v=""/>
    <s v="INR"/>
    <s v=""/>
    <n v="0"/>
    <n v="0"/>
    <x v="0"/>
    <n v="0"/>
    <n v="-14036"/>
    <n v="40058"/>
  </r>
  <r>
    <x v="3"/>
    <x v="3"/>
    <s v="Furniture &amp; Fixture"/>
    <s v="5000000074-0"/>
    <s v="5000000074"/>
    <s v=""/>
    <s v=""/>
    <s v="0"/>
    <s v="Z002"/>
    <s v="1000"/>
    <d v="2021-06-24T00:00:00"/>
    <d v="2021-06-24T00:00:00"/>
    <s v="1010ADM03"/>
    <s v="Conference Table"/>
    <s v="010/000"/>
    <s v=""/>
    <n v="55500"/>
    <m/>
    <s v="11000673"/>
    <n v="-22565"/>
    <n v="1"/>
    <s v=""/>
    <n v="32935"/>
    <s v="NOS"/>
    <s v=""/>
    <s v="INR"/>
    <s v=""/>
    <n v="0"/>
    <n v="0"/>
    <x v="0"/>
    <n v="0"/>
    <n v="-8546"/>
    <n v="24389"/>
  </r>
  <r>
    <x v="3"/>
    <x v="3"/>
    <s v="Furniture &amp; Fixture"/>
    <s v="5000000075-0"/>
    <s v="5000000075"/>
    <s v=""/>
    <s v=""/>
    <s v="0"/>
    <s v="Z002"/>
    <s v="1000"/>
    <d v="2021-11-03T00:00:00"/>
    <d v="2021-11-03T00:00:00"/>
    <s v="1010ADM03"/>
    <s v="Dining Table"/>
    <s v="010/000"/>
    <s v=""/>
    <n v="126000"/>
    <m/>
    <s v="11001210"/>
    <n v="-42485"/>
    <n v="1"/>
    <s v=""/>
    <n v="83515"/>
    <s v="NOS"/>
    <s v=""/>
    <s v="INR"/>
    <s v=""/>
    <n v="0"/>
    <n v="0"/>
    <x v="0"/>
    <n v="0"/>
    <n v="-21670"/>
    <n v="61845"/>
  </r>
  <r>
    <x v="3"/>
    <x v="3"/>
    <s v="Furniture &amp; Fixture"/>
    <s v="5000000076-0"/>
    <s v="5000000076"/>
    <s v=""/>
    <s v=""/>
    <s v="0"/>
    <s v="Z002"/>
    <s v="1000"/>
    <d v="2021-11-09T00:00:00"/>
    <d v="2021-11-09T00:00:00"/>
    <s v="1010ADM03"/>
    <s v="Single Seater Sofa Set"/>
    <s v="010/000"/>
    <s v=""/>
    <n v="30720"/>
    <m/>
    <s v="11001206"/>
    <n v="-10262"/>
    <n v="1"/>
    <s v=""/>
    <n v="20458"/>
    <s v="NOS"/>
    <s v=""/>
    <s v="INR"/>
    <s v=""/>
    <n v="0"/>
    <n v="0"/>
    <x v="0"/>
    <n v="0"/>
    <n v="-5308"/>
    <n v="15150"/>
  </r>
  <r>
    <x v="3"/>
    <x v="3"/>
    <s v="Furniture &amp; Fixture"/>
    <s v="5000000077-0"/>
    <s v="5000000077"/>
    <s v=""/>
    <s v=""/>
    <s v="0"/>
    <s v="Z002"/>
    <s v="1000"/>
    <d v="2021-11-09T00:00:00"/>
    <d v="2021-11-09T00:00:00"/>
    <s v="1010ADM03"/>
    <s v="Fabric Wing Chair"/>
    <s v="010/000"/>
    <s v=""/>
    <n v="59343"/>
    <m/>
    <s v="11001206"/>
    <n v="-19822"/>
    <n v="2"/>
    <s v=""/>
    <n v="39521"/>
    <s v="NOS"/>
    <s v=""/>
    <s v="INR"/>
    <s v=""/>
    <n v="0"/>
    <n v="0"/>
    <x v="0"/>
    <n v="0"/>
    <n v="-10255"/>
    <n v="29266"/>
  </r>
  <r>
    <x v="3"/>
    <x v="3"/>
    <s v="Furniture &amp; Fixture"/>
    <s v="5000000078-0"/>
    <s v="5000000078"/>
    <s v=""/>
    <s v=""/>
    <s v="0"/>
    <s v="Z002"/>
    <s v="1000"/>
    <d v="2021-11-09T00:00:00"/>
    <d v="2021-11-09T00:00:00"/>
    <s v="1010ADM03"/>
    <s v="TUB Chairs"/>
    <s v="010/000"/>
    <s v=""/>
    <n v="89155"/>
    <m/>
    <s v="11001206"/>
    <n v="-29781"/>
    <n v="2"/>
    <s v=""/>
    <n v="59374"/>
    <s v="NOS"/>
    <s v=""/>
    <s v="INR"/>
    <s v=""/>
    <n v="0"/>
    <n v="0"/>
    <x v="0"/>
    <n v="0"/>
    <n v="-15406"/>
    <n v="43968"/>
  </r>
  <r>
    <x v="3"/>
    <x v="3"/>
    <s v="Furniture &amp; Fixture"/>
    <s v="5000000079-0"/>
    <s v="5000000079"/>
    <s v=""/>
    <s v=""/>
    <s v="0"/>
    <s v="Z002"/>
    <s v="1000"/>
    <d v="2021-11-09T00:00:00"/>
    <d v="2021-11-09T00:00:00"/>
    <s v="1010ADM03"/>
    <s v="Night Stand"/>
    <s v="010/000"/>
    <s v=""/>
    <n v="58781"/>
    <m/>
    <s v="11001206"/>
    <n v="-19634"/>
    <n v="2"/>
    <s v=""/>
    <n v="39147"/>
    <s v="NOS"/>
    <s v=""/>
    <s v="INR"/>
    <s v=""/>
    <n v="0"/>
    <n v="0"/>
    <x v="0"/>
    <n v="0"/>
    <n v="-10158"/>
    <n v="28989"/>
  </r>
  <r>
    <x v="3"/>
    <x v="3"/>
    <s v="Furniture &amp; Fixture"/>
    <s v="5000000080-0"/>
    <s v="5000000080"/>
    <s v=""/>
    <s v=""/>
    <s v="0"/>
    <s v="Z002"/>
    <s v="1000"/>
    <d v="2021-11-09T00:00:00"/>
    <d v="2021-11-09T00:00:00"/>
    <s v="1010ADM03"/>
    <s v="King Size Bed"/>
    <s v="010/000"/>
    <s v=""/>
    <n v="97593"/>
    <m/>
    <s v="11001206"/>
    <n v="-32599"/>
    <n v="1"/>
    <s v=""/>
    <n v="64994"/>
    <s v="NOS"/>
    <s v=""/>
    <s v="INR"/>
    <s v=""/>
    <n v="0"/>
    <n v="0"/>
    <x v="0"/>
    <n v="0"/>
    <n v="-16864"/>
    <n v="48130"/>
  </r>
  <r>
    <x v="3"/>
    <x v="3"/>
    <s v="Furniture &amp; Fixture"/>
    <s v="5000000081-0"/>
    <s v="5000000081"/>
    <s v=""/>
    <s v=""/>
    <s v="0"/>
    <s v="Z002"/>
    <s v="1000"/>
    <d v="2021-11-19T00:00:00"/>
    <d v="2021-11-19T00:00:00"/>
    <s v="1010ADM03"/>
    <s v="Snoozer Posture care mattress"/>
    <s v="010/000"/>
    <s v=""/>
    <n v="95763"/>
    <m/>
    <s v="11001160"/>
    <n v="-31484"/>
    <n v="1"/>
    <s v=""/>
    <n v="64279"/>
    <s v="NOS"/>
    <s v=""/>
    <s v="INR"/>
    <s v=""/>
    <n v="0"/>
    <n v="0"/>
    <x v="0"/>
    <n v="0"/>
    <n v="-16679"/>
    <n v="47600"/>
  </r>
  <r>
    <x v="3"/>
    <x v="3"/>
    <s v="Furniture &amp; Fixture"/>
    <s v="5000000082-0"/>
    <s v="5000000082"/>
    <s v=""/>
    <s v=""/>
    <s v="0"/>
    <s v="Z002"/>
    <s v="1000"/>
    <d v="2021-11-19T00:00:00"/>
    <d v="2021-11-19T00:00:00"/>
    <s v="1010ADM03"/>
    <s v="Snoozer box spring Bed"/>
    <s v="010/000"/>
    <s v=""/>
    <n v="84746"/>
    <m/>
    <s v="11001160"/>
    <n v="-27862"/>
    <n v="1"/>
    <s v=""/>
    <n v="56884"/>
    <s v="NOS"/>
    <s v=""/>
    <s v="INR"/>
    <s v=""/>
    <n v="0"/>
    <n v="0"/>
    <x v="0"/>
    <n v="0"/>
    <n v="-14760"/>
    <n v="42124"/>
  </r>
  <r>
    <x v="3"/>
    <x v="3"/>
    <s v="Furniture &amp; Fixture"/>
    <s v="5000000083-0"/>
    <s v="5000000083"/>
    <s v=""/>
    <s v=""/>
    <s v="0"/>
    <s v="Z002"/>
    <s v="1000"/>
    <d v="2021-11-30T00:00:00"/>
    <d v="2021-11-30T00:00:00"/>
    <s v="1010ADM03"/>
    <s v="Aeron Chair Garphite"/>
    <s v="010/000"/>
    <s v=""/>
    <n v="372881"/>
    <m/>
    <s v="11001107"/>
    <n v="-120438"/>
    <n v="5"/>
    <s v=""/>
    <n v="252443"/>
    <s v="NOS"/>
    <s v=""/>
    <s v="INR"/>
    <s v=""/>
    <n v="0"/>
    <n v="0"/>
    <x v="0"/>
    <n v="0"/>
    <n v="-65502"/>
    <n v="186941"/>
  </r>
  <r>
    <x v="3"/>
    <x v="3"/>
    <s v="Furniture &amp; Fixture"/>
    <s v="5000000084-0"/>
    <s v="5000000084"/>
    <s v=""/>
    <s v=""/>
    <s v="0"/>
    <s v="Z002"/>
    <s v="1000"/>
    <d v="2022-01-20T00:00:00"/>
    <d v="2022-01-20T00:00:00"/>
    <s v="1010ADM03"/>
    <s v="Snoozer Posture care Matteress"/>
    <s v="010/000"/>
    <s v=""/>
    <n v="110169"/>
    <m/>
    <s v="11001160"/>
    <n v="-32631"/>
    <n v="1"/>
    <s v=""/>
    <n v="77538"/>
    <s v="NOS"/>
    <s v=""/>
    <s v="INR"/>
    <s v=""/>
    <n v="0"/>
    <n v="0"/>
    <x v="0"/>
    <n v="0"/>
    <n v="-20119"/>
    <n v="57419"/>
  </r>
  <r>
    <x v="3"/>
    <x v="3"/>
    <s v="Furniture &amp; Fixture"/>
    <s v="5000000085-0"/>
    <s v="5000000085"/>
    <s v=""/>
    <s v=""/>
    <s v="0"/>
    <s v="Z002"/>
    <s v="1000"/>
    <d v="2022-02-03T00:00:00"/>
    <d v="2022-02-03T00:00:00"/>
    <s v="1010ADM03"/>
    <s v="Table Size 460MM X 460MM"/>
    <s v="010/000"/>
    <s v=""/>
    <n v="120000"/>
    <m/>
    <s v="11001210"/>
    <n v="-34659"/>
    <n v="10"/>
    <s v=""/>
    <n v="85341"/>
    <s v="NOS"/>
    <s v=""/>
    <s v="INR"/>
    <s v=""/>
    <n v="0"/>
    <n v="0"/>
    <x v="0"/>
    <n v="0"/>
    <n v="-22144"/>
    <n v="63197"/>
  </r>
  <r>
    <x v="3"/>
    <x v="3"/>
    <s v="Furniture &amp; Fixture"/>
    <s v="5000000086-0"/>
    <s v="5000000086"/>
    <s v=""/>
    <s v=""/>
    <s v="0"/>
    <s v="Z002"/>
    <s v="1000"/>
    <d v="2022-02-03T00:00:00"/>
    <d v="2022-02-03T00:00:00"/>
    <s v="1010ADM03"/>
    <s v="Table (TEA) Size 1150MM X 1150MM"/>
    <s v="010/000"/>
    <s v=""/>
    <n v="140000"/>
    <m/>
    <s v="11001210"/>
    <n v="-40436"/>
    <n v="7"/>
    <s v=""/>
    <n v="99564"/>
    <s v="NOS"/>
    <s v=""/>
    <s v="INR"/>
    <s v=""/>
    <n v="0"/>
    <n v="0"/>
    <x v="0"/>
    <n v="0"/>
    <n v="-25834"/>
    <n v="73730"/>
  </r>
  <r>
    <x v="3"/>
    <x v="3"/>
    <s v="Furniture &amp; Fixture"/>
    <s v="5000000086-1"/>
    <s v="5000000086"/>
    <s v=""/>
    <s v=""/>
    <s v="1"/>
    <s v="Z002"/>
    <s v="1000"/>
    <d v="2023-01-09T00:00:00"/>
    <d v="2023-01-09T00:00:00"/>
    <s v="1010ADM03"/>
    <s v="Table (TEA) Size 1150MM X 1150MM"/>
    <s v="010/000"/>
    <s v=""/>
    <n v="342000"/>
    <m/>
    <s v="11001210"/>
    <n v="-19889"/>
    <n v="1"/>
    <s v=""/>
    <n v="322111"/>
    <s v="NOS"/>
    <s v=""/>
    <s v="INR"/>
    <s v=""/>
    <n v="0"/>
    <n v="0"/>
    <x v="0"/>
    <n v="0"/>
    <n v="-83579"/>
    <n v="238532"/>
  </r>
  <r>
    <x v="3"/>
    <x v="3"/>
    <s v="Furniture &amp; Fixture"/>
    <s v="5000000087-0"/>
    <s v="5000000087"/>
    <s v=""/>
    <s v=""/>
    <s v="0"/>
    <s v="Z002"/>
    <s v="1000"/>
    <d v="2022-02-03T00:00:00"/>
    <d v="2022-02-03T00:00:00"/>
    <s v="1010ADM03"/>
    <s v="Console Size 1150MM X 240MM"/>
    <s v="010/000"/>
    <s v=""/>
    <n v="35000"/>
    <m/>
    <s v="11001210"/>
    <n v="-10109"/>
    <n v="1"/>
    <s v=""/>
    <n v="24891"/>
    <s v="NOS"/>
    <s v=""/>
    <s v="INR"/>
    <s v=""/>
    <n v="0"/>
    <n v="0"/>
    <x v="0"/>
    <n v="0"/>
    <n v="-6459"/>
    <n v="18432"/>
  </r>
  <r>
    <x v="3"/>
    <x v="3"/>
    <s v="Furniture &amp; Fixture"/>
    <s v="5000000088-0"/>
    <s v="5000000088"/>
    <s v=""/>
    <s v=""/>
    <s v="0"/>
    <s v="Z002"/>
    <s v="1000"/>
    <d v="2022-02-03T00:00:00"/>
    <d v="2022-02-03T00:00:00"/>
    <s v="1010ADM03"/>
    <s v="Console Size 1100MM X 350MM"/>
    <s v="010/000"/>
    <s v=""/>
    <n v="35000"/>
    <m/>
    <s v="11001210"/>
    <n v="-10109"/>
    <n v="1"/>
    <s v=""/>
    <n v="24891"/>
    <s v="NOS"/>
    <s v=""/>
    <s v="INR"/>
    <s v=""/>
    <n v="0"/>
    <n v="0"/>
    <x v="0"/>
    <n v="0"/>
    <n v="-6459"/>
    <n v="18432"/>
  </r>
  <r>
    <x v="3"/>
    <x v="3"/>
    <s v="Furniture &amp; Fixture"/>
    <s v="5000000089-0"/>
    <s v="5000000089"/>
    <s v=""/>
    <s v=""/>
    <s v="0"/>
    <s v="Z002"/>
    <s v="1000"/>
    <d v="2022-02-03T00:00:00"/>
    <d v="2022-02-03T00:00:00"/>
    <s v="1010ADM03"/>
    <s v="Table Size 9' X 2'"/>
    <s v="010/000"/>
    <s v=""/>
    <n v="60000"/>
    <m/>
    <s v="11001210"/>
    <n v="-17330"/>
    <n v="1"/>
    <s v=""/>
    <n v="42670"/>
    <s v="NOS"/>
    <s v=""/>
    <s v="INR"/>
    <s v=""/>
    <n v="0"/>
    <n v="0"/>
    <x v="0"/>
    <n v="0"/>
    <n v="-11072"/>
    <n v="31598"/>
  </r>
  <r>
    <x v="3"/>
    <x v="3"/>
    <s v="Furniture &amp; Fixture"/>
    <s v="5000000090-0"/>
    <s v="5000000090"/>
    <s v=""/>
    <s v=""/>
    <s v="0"/>
    <s v="Z002"/>
    <s v="1000"/>
    <d v="2022-02-07T00:00:00"/>
    <d v="2022-02-07T00:00:00"/>
    <s v="1010ADM03"/>
    <s v="Sofa Stark in ss legs euronappa"/>
    <s v="010/000"/>
    <s v=""/>
    <n v="307881"/>
    <m/>
    <s v="11001217"/>
    <n v="-88277"/>
    <n v="1"/>
    <s v=""/>
    <n v="219604"/>
    <s v="NOS"/>
    <s v=""/>
    <s v="INR"/>
    <s v=""/>
    <n v="0"/>
    <n v="0"/>
    <x v="0"/>
    <n v="0"/>
    <n v="-56981"/>
    <n v="162623"/>
  </r>
  <r>
    <x v="3"/>
    <x v="3"/>
    <s v="Furniture &amp; Fixture"/>
    <s v="5000000091-0"/>
    <s v="5000000091"/>
    <s v=""/>
    <s v=""/>
    <s v="0"/>
    <s v="Z002"/>
    <s v="1000"/>
    <d v="2022-02-21T00:00:00"/>
    <d v="2022-02-21T00:00:00"/>
    <s v="1010ADM03"/>
    <s v="Chair Revolving"/>
    <s v="010/000"/>
    <s v=""/>
    <n v="12881"/>
    <m/>
    <s v="11000289"/>
    <n v="-3598"/>
    <n v="2"/>
    <s v=""/>
    <n v="9283"/>
    <s v="NOS"/>
    <s v=""/>
    <s v="INR"/>
    <s v=""/>
    <n v="0"/>
    <n v="0"/>
    <x v="0"/>
    <n v="0"/>
    <n v="-2409"/>
    <n v="6874"/>
  </r>
  <r>
    <x v="3"/>
    <x v="3"/>
    <s v="Furniture &amp; Fixture"/>
    <s v="5000000091-1"/>
    <s v="5000000091"/>
    <s v=""/>
    <s v=""/>
    <s v="1"/>
    <s v="Z002"/>
    <s v="1000"/>
    <d v="2022-12-01T00:00:00"/>
    <d v="2022-12-01T00:00:00"/>
    <s v="1010ITS77"/>
    <s v="Chair Revolving"/>
    <s v="010/000"/>
    <s v=""/>
    <n v="5169.49"/>
    <m/>
    <s v=""/>
    <n v="-444"/>
    <n v="2"/>
    <s v=""/>
    <n v="4725.49"/>
    <s v="NOS"/>
    <s v=""/>
    <s v="INR"/>
    <s v=""/>
    <n v="0"/>
    <n v="0"/>
    <x v="0"/>
    <n v="0"/>
    <n v="-1226"/>
    <n v="3499.49"/>
  </r>
  <r>
    <x v="3"/>
    <x v="3"/>
    <s v="Furniture &amp; Fixture"/>
    <s v="5000000092-0"/>
    <s v="5000000092"/>
    <s v=""/>
    <s v=""/>
    <s v="0"/>
    <s v="Z002"/>
    <s v="1000"/>
    <d v="2022-03-03T00:00:00"/>
    <d v="2022-03-03T00:00:00"/>
    <s v="1010ADM03"/>
    <s v="Snoozer Posture care mattress"/>
    <s v="010/000"/>
    <s v=""/>
    <n v="101695"/>
    <m/>
    <s v="11001160"/>
    <n v="-27876"/>
    <n v="1"/>
    <s v=""/>
    <n v="73819"/>
    <s v="NOS"/>
    <s v=""/>
    <s v="INR"/>
    <s v=""/>
    <n v="0"/>
    <n v="0"/>
    <x v="0"/>
    <n v="0"/>
    <n v="-19154"/>
    <n v="54665"/>
  </r>
  <r>
    <x v="3"/>
    <x v="3"/>
    <s v="Furniture &amp; Fixture"/>
    <s v="5000000092-1"/>
    <s v="5000000092"/>
    <s v=""/>
    <s v=""/>
    <s v="1"/>
    <s v="Z002"/>
    <s v="1000"/>
    <d v="2023-01-10T00:00:00"/>
    <d v="2023-01-10T00:00:00"/>
    <s v="1010ADM03"/>
    <s v="Mattress"/>
    <s v="010/000"/>
    <s v=""/>
    <n v="53389.83"/>
    <m/>
    <s v="11001219"/>
    <n v="-3067"/>
    <n v="2"/>
    <s v=""/>
    <n v="50322.83"/>
    <s v="NOS"/>
    <s v=""/>
    <s v="INR"/>
    <s v=""/>
    <n v="0"/>
    <n v="0"/>
    <x v="0"/>
    <n v="0"/>
    <n v="-13057"/>
    <n v="37265.83"/>
  </r>
  <r>
    <x v="3"/>
    <x v="3"/>
    <s v="Furniture &amp; Fixture"/>
    <s v="5000000093-0"/>
    <s v="5000000093"/>
    <s v=""/>
    <s v=""/>
    <s v="0"/>
    <s v="Z002"/>
    <s v="1000"/>
    <d v="2022-12-06T00:00:00"/>
    <d v="2022-12-06T00:00:00"/>
    <s v="1010MFG47"/>
    <s v="Office Table"/>
    <s v="010/000"/>
    <s v=""/>
    <n v="3177.97"/>
    <m/>
    <s v="11000289"/>
    <n v="-261"/>
    <n v="2"/>
    <s v=""/>
    <n v="2916.97"/>
    <s v="NOS"/>
    <s v=""/>
    <s v="INR"/>
    <s v=""/>
    <n v="0"/>
    <n v="0"/>
    <x v="0"/>
    <n v="0"/>
    <n v="-757"/>
    <n v="2159.9699999999998"/>
  </r>
  <r>
    <x v="3"/>
    <x v="3"/>
    <s v="Furniture &amp; Fixture"/>
    <s v="5000000095-0"/>
    <s v="5000000095"/>
    <s v=""/>
    <s v=""/>
    <s v="0"/>
    <s v="Z002"/>
    <s v="1000"/>
    <d v="2023-11-05T00:00:00"/>
    <d v="2023-11-05T00:00:00"/>
    <s v="1010FIN84"/>
    <s v="Furniture Accounts Office"/>
    <s v="010/010"/>
    <s v="TS10"/>
    <n v="0"/>
    <m/>
    <s v=""/>
    <n v="0"/>
    <m/>
    <s v=""/>
    <n v="0"/>
    <s v=""/>
    <s v=""/>
    <s v="INR"/>
    <s v=""/>
    <n v="0"/>
    <n v="1099518.5"/>
    <x v="0"/>
    <n v="0"/>
    <n v="-107673"/>
    <n v="991845.5"/>
  </r>
  <r>
    <x v="3"/>
    <x v="3"/>
    <s v="Furniture &amp; Fixture"/>
    <s v="5000000096-0"/>
    <s v="5000000096"/>
    <s v=""/>
    <s v=""/>
    <s v="0"/>
    <s v="Z002"/>
    <s v="1000"/>
    <d v="2023-07-11T00:00:00"/>
    <d v="2023-07-11T00:00:00"/>
    <s v="1010ITS77"/>
    <s v="Chair (IT office)"/>
    <s v="010/000"/>
    <s v="TS01"/>
    <n v="0"/>
    <m/>
    <s v=""/>
    <n v="0"/>
    <m/>
    <s v=""/>
    <n v="0"/>
    <s v=""/>
    <s v=""/>
    <s v="INR"/>
    <s v=""/>
    <n v="0"/>
    <n v="12288.15"/>
    <x v="0"/>
    <n v="0"/>
    <n v="-2309"/>
    <n v="9979.15"/>
  </r>
  <r>
    <x v="3"/>
    <x v="3"/>
    <s v="Furniture &amp; Fixture"/>
    <s v="5000000097-0"/>
    <s v="5000000097"/>
    <s v=""/>
    <s v=""/>
    <s v="0"/>
    <s v="Z002"/>
    <s v="1000"/>
    <d v="2023-06-23T00:00:00"/>
    <d v="2023-06-23T00:00:00"/>
    <s v="1010ADM02"/>
    <s v="STEEL ALMIRAH SIZE 78&quot; X 36&quot; X 19&quot;"/>
    <s v="010/000"/>
    <s v="TS10"/>
    <n v="0"/>
    <m/>
    <s v=""/>
    <n v="0"/>
    <m/>
    <s v=""/>
    <n v="0"/>
    <s v=""/>
    <s v=""/>
    <s v="INR"/>
    <s v=""/>
    <n v="0"/>
    <n v="22034"/>
    <x v="0"/>
    <n v="0"/>
    <n v="-4421"/>
    <n v="17613"/>
  </r>
  <r>
    <x v="3"/>
    <x v="3"/>
    <s v="Furniture &amp; Fixture"/>
    <s v="5000000098-0"/>
    <s v="5000000098"/>
    <s v=""/>
    <s v=""/>
    <s v="0"/>
    <s v="Z002"/>
    <s v="1000"/>
    <d v="2024-01-25T00:00:00"/>
    <d v="2024-01-25T00:00:00"/>
    <s v="1010ADM02"/>
    <s v="Revolving Chair"/>
    <s v="010/000"/>
    <s v="TS10"/>
    <n v="0"/>
    <m/>
    <s v=""/>
    <n v="0"/>
    <m/>
    <s v=""/>
    <n v="0"/>
    <s v=""/>
    <s v=""/>
    <s v="INR"/>
    <s v=""/>
    <n v="0"/>
    <n v="13728.81"/>
    <x v="0"/>
    <n v="0"/>
    <n v="-652"/>
    <n v="13076.81"/>
  </r>
  <r>
    <x v="4"/>
    <x v="4"/>
    <s v="Vehicles"/>
    <s v="4000000000-0"/>
    <s v="4000000000"/>
    <s v=""/>
    <s v=""/>
    <s v="0"/>
    <s v="T012"/>
    <s v="1000"/>
    <d v="2009-01-14T00:00:00"/>
    <d v="2009-01-14T00:00:00"/>
    <s v="1010ADM07"/>
    <s v="HERO CYCLE 02 NOS."/>
    <s v="010/000"/>
    <s v=""/>
    <n v="5070"/>
    <m/>
    <s v=""/>
    <n v="-4816"/>
    <n v="1"/>
    <s v=""/>
    <n v="254"/>
    <s v="EA"/>
    <s v=""/>
    <s v="INR"/>
    <s v=""/>
    <n v="0"/>
    <n v="0"/>
    <x v="0"/>
    <n v="0"/>
    <n v="0"/>
    <n v="254"/>
  </r>
  <r>
    <x v="4"/>
    <x v="4"/>
    <s v="Vehicles"/>
    <s v="4000000001-0"/>
    <s v="4000000001"/>
    <s v=""/>
    <s v=""/>
    <s v="0"/>
    <s v="T012"/>
    <s v="1000"/>
    <d v="2009-04-01T00:00:00"/>
    <d v="2009-04-01T00:00:00"/>
    <s v="1010ADM07"/>
    <s v="BAJAJ PLATINA MOTORCYCLE"/>
    <s v="010/000"/>
    <s v=""/>
    <n v="39900"/>
    <m/>
    <s v=""/>
    <n v="-37905"/>
    <n v="1"/>
    <s v=""/>
    <n v="1995"/>
    <s v="EA"/>
    <s v=""/>
    <s v="INR"/>
    <s v=""/>
    <n v="0"/>
    <n v="0"/>
    <x v="0"/>
    <n v="0"/>
    <n v="0"/>
    <n v="1995"/>
  </r>
  <r>
    <x v="4"/>
    <x v="4"/>
    <s v="Vehicles"/>
    <s v="4000000002-0"/>
    <s v="4000000002"/>
    <s v=""/>
    <s v=""/>
    <s v="0"/>
    <s v="T013"/>
    <s v="1000"/>
    <d v="2010-09-01T00:00:00"/>
    <d v="2010-09-01T00:00:00"/>
    <s v="1010ADM07"/>
    <s v="LAND CRUISER PRADO CAR"/>
    <s v="008/000"/>
    <s v=""/>
    <n v="5443272"/>
    <m/>
    <s v=""/>
    <n v="-5171108"/>
    <n v="1"/>
    <s v=""/>
    <n v="272164"/>
    <s v="EA"/>
    <s v=""/>
    <s v="INR"/>
    <s v=""/>
    <n v="0"/>
    <n v="0"/>
    <x v="0"/>
    <n v="0"/>
    <n v="0"/>
    <n v="272164"/>
  </r>
  <r>
    <x v="4"/>
    <x v="4"/>
    <s v="Vehicles"/>
    <s v="4000000003-0"/>
    <s v="4000000003"/>
    <s v=""/>
    <s v=""/>
    <s v="0"/>
    <s v="T012"/>
    <s v="1000"/>
    <d v="2014-11-01T00:00:00"/>
    <d v="2014-11-01T00:00:00"/>
    <s v="1010ADM07"/>
    <s v="NEW HYDRAULIC TROLLY"/>
    <s v="010/000"/>
    <s v=""/>
    <n v="135000"/>
    <m/>
    <s v=""/>
    <n v="-124072"/>
    <n v="1"/>
    <s v=""/>
    <n v="10928"/>
    <s v="EA"/>
    <s v=""/>
    <s v="INR"/>
    <s v=""/>
    <n v="0"/>
    <n v="0"/>
    <x v="0"/>
    <n v="0"/>
    <n v="-2829"/>
    <n v="8099"/>
  </r>
  <r>
    <x v="4"/>
    <x v="4"/>
    <s v="Vehicles"/>
    <s v="4000000004-0"/>
    <s v="4000000004"/>
    <s v=""/>
    <s v=""/>
    <s v="0"/>
    <s v="T012"/>
    <s v="1000"/>
    <d v="2015-12-01T00:00:00"/>
    <d v="2015-12-01T00:00:00"/>
    <s v="1010ADM07"/>
    <s v="HYDRAULIC PRESSURE TROLLY"/>
    <s v="010/000"/>
    <s v=""/>
    <n v="597667.5"/>
    <m/>
    <s v=""/>
    <n v="-530798.5"/>
    <n v="2"/>
    <s v=""/>
    <n v="66869"/>
    <s v="EA"/>
    <s v=""/>
    <s v="INR"/>
    <s v=""/>
    <n v="0"/>
    <n v="0"/>
    <x v="0"/>
    <n v="0"/>
    <n v="-17312"/>
    <n v="49557"/>
  </r>
  <r>
    <x v="4"/>
    <x v="4"/>
    <s v="Vehicles"/>
    <s v="4000000005-0"/>
    <s v="4000000005"/>
    <s v=""/>
    <s v=""/>
    <s v="0"/>
    <s v="T012"/>
    <s v="1000"/>
    <d v="2016-02-03T00:00:00"/>
    <d v="2016-02-03T00:00:00"/>
    <s v="1010ADM07"/>
    <s v="TRACTOR COMPLETE WITH ALL RESPECT"/>
    <s v="010/000"/>
    <s v=""/>
    <n v="540000"/>
    <m/>
    <s v=""/>
    <n v="-476531"/>
    <n v="1"/>
    <s v=""/>
    <n v="63469"/>
    <s v="EA"/>
    <s v=""/>
    <s v="INR"/>
    <s v=""/>
    <n v="0"/>
    <n v="0"/>
    <x v="0"/>
    <n v="0"/>
    <n v="-16432"/>
    <n v="47037"/>
  </r>
  <r>
    <x v="4"/>
    <x v="4"/>
    <s v="Vehicles"/>
    <s v="4000000006-0"/>
    <s v="4000000006"/>
    <s v=""/>
    <s v=""/>
    <s v="0"/>
    <s v="T012"/>
    <s v="1000"/>
    <d v="2016-07-18T00:00:00"/>
    <d v="2016-07-18T00:00:00"/>
    <s v="1010ADM07"/>
    <s v="NEW FORD ENDEAVOUR 3.2 TITANIUM 4*4 DIESEL CAR"/>
    <s v="010/000"/>
    <s v=""/>
    <n v="3348979"/>
    <m/>
    <s v=""/>
    <n v="-2896048"/>
    <n v="1"/>
    <s v=""/>
    <n v="452931"/>
    <s v="EA"/>
    <s v=""/>
    <s v="INR"/>
    <s v=""/>
    <n v="0"/>
    <n v="0"/>
    <x v="0"/>
    <n v="0"/>
    <n v="-117264"/>
    <n v="335667"/>
  </r>
  <r>
    <x v="4"/>
    <x v="4"/>
    <s v="Vehicles"/>
    <s v="4000000007-0"/>
    <s v="4000000007"/>
    <s v=""/>
    <s v=""/>
    <s v="0"/>
    <s v="T012"/>
    <s v="1000"/>
    <d v="2017-04-19T00:00:00"/>
    <d v="2017-04-19T00:00:00"/>
    <s v="1010ADM07"/>
    <s v="MAHENDRA REWA ELECTRIC CAR (DL ICW 7691)"/>
    <s v="010/000"/>
    <s v=""/>
    <n v="1070964"/>
    <m/>
    <s v=""/>
    <n v="-890499"/>
    <n v="1"/>
    <s v=""/>
    <n v="180465"/>
    <s v="EA"/>
    <s v=""/>
    <s v="INR"/>
    <s v=""/>
    <n v="0"/>
    <n v="0"/>
    <x v="0"/>
    <n v="0"/>
    <n v="-46722"/>
    <n v="133743"/>
  </r>
  <r>
    <x v="4"/>
    <x v="4"/>
    <s v="Vehicles"/>
    <s v="4000000008-0"/>
    <s v="4000000008"/>
    <s v=""/>
    <s v=""/>
    <s v="0"/>
    <s v="T012"/>
    <s v="1000"/>
    <d v="2017-04-24T00:00:00"/>
    <d v="2017-04-24T00:00:00"/>
    <s v="1010ADM07"/>
    <s v="JCB - BACKHOE LOADER CATERPILLER 424B"/>
    <s v="010/000"/>
    <s v=""/>
    <n v="2247250"/>
    <m/>
    <s v=""/>
    <n v="-1866737"/>
    <n v="1"/>
    <s v=""/>
    <n v="380513"/>
    <s v="EA"/>
    <s v=""/>
    <s v="INR"/>
    <s v=""/>
    <n v="0"/>
    <n v="0"/>
    <x v="0"/>
    <n v="0"/>
    <n v="-98515"/>
    <n v="281998"/>
  </r>
  <r>
    <x v="4"/>
    <x v="4"/>
    <s v="Vehicles"/>
    <s v="4000000009-0"/>
    <s v="4000000009"/>
    <s v=""/>
    <s v=""/>
    <s v="0"/>
    <s v="T012"/>
    <s v="1000"/>
    <d v="2017-04-24T00:00:00"/>
    <d v="2017-05-24T00:00:00"/>
    <s v="1010ADM07"/>
    <s v="Bolero Power + SLX BS4"/>
    <s v="010/000"/>
    <s v=""/>
    <n v="0"/>
    <m/>
    <s v=""/>
    <n v="0"/>
    <n v="1"/>
    <s v=""/>
    <n v="0"/>
    <s v="EA"/>
    <s v=""/>
    <s v="INR"/>
    <s v=""/>
    <n v="0"/>
    <n v="0"/>
    <x v="0"/>
    <n v="0"/>
    <n v="0"/>
    <n v="0"/>
  </r>
  <r>
    <x v="4"/>
    <x v="4"/>
    <s v="Vehicles"/>
    <s v="4000000010-0"/>
    <s v="4000000010"/>
    <s v=""/>
    <s v=""/>
    <s v="0"/>
    <s v="T012"/>
    <s v="1000"/>
    <d v="2017-05-24T00:00:00"/>
    <d v="2017-05-24T00:00:00"/>
    <s v="1010ADM07"/>
    <s v="MARUTI ERTIGA CNG CAR (HR51 BP 3520)"/>
    <s v="010/000"/>
    <s v=""/>
    <n v="919681"/>
    <m/>
    <s v=""/>
    <n v="-759649"/>
    <n v="1"/>
    <s v=""/>
    <n v="160032"/>
    <s v="EA"/>
    <s v=""/>
    <s v="INR"/>
    <s v=""/>
    <n v="0"/>
    <n v="0"/>
    <x v="0"/>
    <n v="0"/>
    <n v="-41432"/>
    <n v="118600"/>
  </r>
  <r>
    <x v="4"/>
    <x v="4"/>
    <s v="Vehicles"/>
    <s v="4000000011-0"/>
    <s v="4000000011"/>
    <s v=""/>
    <s v=""/>
    <s v="0"/>
    <s v="T012"/>
    <s v="1000"/>
    <d v="2017-06-13T00:00:00"/>
    <d v="2017-06-13T00:00:00"/>
    <s v="1010ADM07"/>
    <s v="MERCEDES VINTO CAR"/>
    <s v="010/000"/>
    <s v=""/>
    <n v="3195000"/>
    <m/>
    <s v=""/>
    <n v="-2629102"/>
    <n v="1"/>
    <s v=""/>
    <n v="565898"/>
    <s v="EA"/>
    <s v=""/>
    <s v="INR"/>
    <s v=""/>
    <n v="0"/>
    <n v="0"/>
    <x v="0"/>
    <n v="0"/>
    <n v="-146511"/>
    <n v="419387"/>
  </r>
  <r>
    <x v="4"/>
    <x v="4"/>
    <s v="Vehicles"/>
    <s v="4000000012-0"/>
    <s v="4000000012"/>
    <s v=""/>
    <s v=""/>
    <s v="0"/>
    <s v="T012"/>
    <s v="1000"/>
    <d v="2017-08-15T00:00:00"/>
    <d v="2017-08-15T00:00:00"/>
    <s v="1010ADM07"/>
    <s v="RANGE ROVER CAR"/>
    <s v="010/000"/>
    <s v=""/>
    <n v="23250000"/>
    <m/>
    <s v=""/>
    <n v="-18900253"/>
    <n v="1"/>
    <s v=""/>
    <n v="4349747"/>
    <s v="EA"/>
    <s v=""/>
    <s v="INR"/>
    <s v=""/>
    <n v="0"/>
    <n v="0"/>
    <x v="0"/>
    <n v="0"/>
    <n v="-1126150"/>
    <n v="3223597"/>
  </r>
  <r>
    <x v="4"/>
    <x v="4"/>
    <s v="Vehicles"/>
    <s v="4000000013-0"/>
    <s v="4000000013"/>
    <s v=""/>
    <s v=""/>
    <s v="0"/>
    <s v="T012"/>
    <s v="1000"/>
    <d v="2017-12-06T00:00:00"/>
    <d v="2017-12-06T00:00:00"/>
    <s v="1010ADM07"/>
    <s v="SWARAJ TRACTOR 744 FE (48 HP)"/>
    <s v="010/000"/>
    <s v=""/>
    <n v="561500"/>
    <m/>
    <s v=""/>
    <n v="-446415"/>
    <n v="1"/>
    <s v=""/>
    <n v="115085"/>
    <s v="EA"/>
    <s v=""/>
    <s v="INR"/>
    <s v=""/>
    <n v="0"/>
    <n v="0"/>
    <x v="0"/>
    <n v="0"/>
    <n v="-29796"/>
    <n v="85289"/>
  </r>
  <r>
    <x v="4"/>
    <x v="4"/>
    <s v="Vehicles"/>
    <s v="4000000014-0"/>
    <s v="4000000014"/>
    <s v=""/>
    <s v=""/>
    <s v="0"/>
    <s v="T012"/>
    <s v="1000"/>
    <d v="2017-12-31T00:00:00"/>
    <d v="2017-12-31T00:00:00"/>
    <s v="1010ADM07"/>
    <s v="NEW HYDRAULIC TROLLY FOR NE TRACTOR"/>
    <s v="010/000"/>
    <s v=""/>
    <n v="720162.85"/>
    <m/>
    <s v=""/>
    <n v="-569676.76"/>
    <n v="1"/>
    <s v=""/>
    <n v="150486.09"/>
    <s v="EA"/>
    <s v=""/>
    <s v="INR"/>
    <s v=""/>
    <n v="0"/>
    <n v="0"/>
    <x v="0"/>
    <n v="0"/>
    <n v="-38961"/>
    <n v="111525.09"/>
  </r>
  <r>
    <x v="4"/>
    <x v="4"/>
    <s v="Vehicles"/>
    <s v="4000000015-0"/>
    <s v="4000000015"/>
    <s v=""/>
    <s v=""/>
    <s v="0"/>
    <s v="T013"/>
    <s v="1000"/>
    <d v="2009-05-01T00:00:00"/>
    <d v="2009-05-01T00:00:00"/>
    <s v="1010ADM07"/>
    <s v="MAHINDRATRACTOR 475 DI"/>
    <s v="008/000"/>
    <s v=""/>
    <n v="438074"/>
    <m/>
    <s v=""/>
    <n v="-416170"/>
    <n v="1"/>
    <s v=""/>
    <n v="21904"/>
    <s v="EA"/>
    <s v=""/>
    <s v="INR"/>
    <s v=""/>
    <n v="0"/>
    <n v="0"/>
    <x v="0"/>
    <n v="0"/>
    <n v="0"/>
    <n v="21904"/>
  </r>
  <r>
    <x v="4"/>
    <x v="4"/>
    <s v="Vehicles"/>
    <s v="4000000016-0"/>
    <s v="4000000016"/>
    <s v=""/>
    <s v=""/>
    <s v="0"/>
    <s v="T013"/>
    <s v="1000"/>
    <d v="2009-05-01T00:00:00"/>
    <d v="2009-05-01T00:00:00"/>
    <s v="1010ADM07"/>
    <s v="BOLERO PICKUP MDI MAHINDRA"/>
    <s v="008/000"/>
    <s v=""/>
    <n v="438864"/>
    <m/>
    <s v=""/>
    <n v="-416921"/>
    <n v="1"/>
    <s v=""/>
    <n v="21943"/>
    <s v="EA"/>
    <s v=""/>
    <s v="INR"/>
    <s v=""/>
    <n v="0"/>
    <n v="0"/>
    <x v="0"/>
    <n v="0"/>
    <n v="0"/>
    <n v="21943"/>
  </r>
  <r>
    <x v="4"/>
    <x v="4"/>
    <s v="Vehicles"/>
    <s v="4000000017-0"/>
    <s v="4000000017"/>
    <s v=""/>
    <s v=""/>
    <s v="0"/>
    <s v="T013"/>
    <s v="1000"/>
    <d v="2010-01-01T00:00:00"/>
    <d v="2010-01-01T00:00:00"/>
    <s v="1010ADM07"/>
    <s v="AGRICULTURAL TRACTOR WITH ATTACHMENT"/>
    <s v="008/000"/>
    <s v=""/>
    <n v="960451"/>
    <m/>
    <s v=""/>
    <n v="-912428"/>
    <n v="1"/>
    <s v=""/>
    <n v="48023"/>
    <s v="EA"/>
    <s v=""/>
    <s v="INR"/>
    <s v=""/>
    <n v="0"/>
    <n v="0"/>
    <x v="0"/>
    <n v="0"/>
    <n v="0"/>
    <n v="48023"/>
  </r>
  <r>
    <x v="4"/>
    <x v="4"/>
    <s v="Vehicles"/>
    <s v="4000000018-0"/>
    <s v="4000000018"/>
    <s v=""/>
    <s v=""/>
    <s v="0"/>
    <s v="T012"/>
    <s v="1000"/>
    <d v="2017-05-24T00:00:00"/>
    <d v="2017-05-24T00:00:00"/>
    <s v="1010ADM07"/>
    <s v="BOLERO POWER + SLX BS4"/>
    <s v="010/000"/>
    <s v=""/>
    <n v="824150.13"/>
    <m/>
    <s v=""/>
    <n v="-680740.13"/>
    <n v="1"/>
    <s v=""/>
    <n v="143410"/>
    <s v="EA"/>
    <s v=""/>
    <s v="INR"/>
    <s v=""/>
    <n v="0"/>
    <n v="0"/>
    <x v="0"/>
    <n v="0"/>
    <n v="-37129"/>
    <n v="106281"/>
  </r>
  <r>
    <x v="4"/>
    <x v="4"/>
    <s v="Vehicles"/>
    <s v="4000000020-0"/>
    <s v="4000000020"/>
    <s v=""/>
    <s v=""/>
    <s v="0"/>
    <s v="T012"/>
    <s v="1000"/>
    <d v="2018-12-31T00:00:00"/>
    <d v="2018-11-01T00:00:00"/>
    <s v="1010ADM07"/>
    <s v="Swaraj Tractor 744 FE"/>
    <s v="010/000"/>
    <s v=""/>
    <n v="531500"/>
    <m/>
    <s v="11000726"/>
    <n v="-388341"/>
    <n v="3"/>
    <s v=""/>
    <n v="143159"/>
    <s v="NOS"/>
    <s v=""/>
    <s v="INR"/>
    <s v=""/>
    <n v="0"/>
    <n v="0"/>
    <x v="0"/>
    <n v="0"/>
    <n v="-37064"/>
    <n v="106095"/>
  </r>
  <r>
    <x v="4"/>
    <x v="4"/>
    <s v="Vehicles"/>
    <s v="4000000021-0"/>
    <s v="4000000021"/>
    <s v=""/>
    <s v=""/>
    <s v="0"/>
    <s v="T013"/>
    <s v="1000"/>
    <d v="2019-12-17T00:00:00"/>
    <d v="2019-12-17T00:00:00"/>
    <s v="1010ADM07"/>
    <s v="Backhoe Loader (CAT)JCB"/>
    <s v="008/000"/>
    <s v="TS05"/>
    <n v="2564608.48"/>
    <m/>
    <s v="11000943"/>
    <n v="-1805951"/>
    <n v="1"/>
    <s v=""/>
    <n v="758657.48"/>
    <s v="NOS"/>
    <s v=""/>
    <s v="INR"/>
    <s v=""/>
    <n v="0"/>
    <n v="0"/>
    <x v="0"/>
    <n v="0"/>
    <n v="-236929"/>
    <n v="521728.48"/>
  </r>
  <r>
    <x v="4"/>
    <x v="4"/>
    <s v="Vehicles"/>
    <s v="4000000022-0"/>
    <s v="4000000022"/>
    <s v=""/>
    <s v=""/>
    <s v="0"/>
    <s v="T013"/>
    <s v="1000"/>
    <d v="2019-12-17T00:00:00"/>
    <d v="2019-12-17T00:00:00"/>
    <s v="1010ADM07"/>
    <s v="Hammer for JCB (CAT)"/>
    <s v="008/000"/>
    <s v="TS05"/>
    <n v="0"/>
    <m/>
    <s v="11000943"/>
    <n v="0"/>
    <n v="1"/>
    <s v=""/>
    <n v="0"/>
    <s v="NOS"/>
    <s v=""/>
    <s v="INR"/>
    <s v=""/>
    <n v="0"/>
    <n v="0"/>
    <x v="0"/>
    <n v="0"/>
    <n v="0"/>
    <n v="0"/>
  </r>
  <r>
    <x v="4"/>
    <x v="4"/>
    <s v="Vehicles"/>
    <s v="4000000023-0"/>
    <s v="4000000023"/>
    <s v=""/>
    <s v=""/>
    <s v="0"/>
    <s v="T013"/>
    <s v="1000"/>
    <d v="2020-03-14T00:00:00"/>
    <d v="2020-03-14T00:00:00"/>
    <s v="1010ADM07"/>
    <s v="Kia Carnival Car (BR 22AQ 0001)"/>
    <s v="008/000"/>
    <s v="0001"/>
    <n v="3454384"/>
    <m/>
    <s v="11001017"/>
    <n v="-2348154"/>
    <n v="1"/>
    <s v=""/>
    <n v="1106230"/>
    <s v="NOS"/>
    <s v=""/>
    <s v="INR"/>
    <s v=""/>
    <n v="0"/>
    <n v="0"/>
    <x v="0"/>
    <n v="0"/>
    <n v="-345476"/>
    <n v="760754"/>
  </r>
  <r>
    <x v="4"/>
    <x v="4"/>
    <s v="Vehicles"/>
    <s v="4000000024-0"/>
    <s v="4000000024"/>
    <s v=""/>
    <s v=""/>
    <s v="0"/>
    <s v="Z002"/>
    <s v="1000"/>
    <d v="2021-04-15T00:00:00"/>
    <d v="2021-04-15T00:00:00"/>
    <s v="1010CAN69"/>
    <s v="Tractor Mahindra Yuvraj 215 (15 HP)"/>
    <s v="008/000"/>
    <s v=""/>
    <n v="303571"/>
    <m/>
    <s v="11001161"/>
    <n v="-157520"/>
    <n v="2"/>
    <s v=""/>
    <n v="146051"/>
    <s v="NOS"/>
    <s v=""/>
    <s v="INR"/>
    <s v=""/>
    <n v="0"/>
    <n v="0"/>
    <x v="0"/>
    <n v="0"/>
    <n v="-45721"/>
    <n v="100330"/>
  </r>
  <r>
    <x v="4"/>
    <x v="4"/>
    <s v="Vehicles"/>
    <s v="4000000025-0"/>
    <s v="4000000025"/>
    <s v=""/>
    <s v=""/>
    <s v="0"/>
    <s v="Z002"/>
    <s v="1000"/>
    <d v="2021-07-08T00:00:00"/>
    <d v="2021-07-08T00:00:00"/>
    <s v="1010CVL31"/>
    <s v="Tractor Mahindra NOVO 605 DI"/>
    <s v="008/000"/>
    <s v=""/>
    <n v="868304"/>
    <m/>
    <s v="11001161"/>
    <n v="-407635"/>
    <n v="2"/>
    <s v=""/>
    <n v="460669"/>
    <s v="NOS"/>
    <s v=""/>
    <s v="INR"/>
    <s v=""/>
    <n v="0"/>
    <n v="0"/>
    <x v="0"/>
    <n v="0"/>
    <n v="-144212"/>
    <n v="316457"/>
  </r>
  <r>
    <x v="4"/>
    <x v="4"/>
    <s v="Vehicles"/>
    <s v="4000000026-0"/>
    <s v="4000000026"/>
    <s v=""/>
    <s v=""/>
    <s v="0"/>
    <s v="Z002"/>
    <s v="1000"/>
    <d v="2023-07-12T00:00:00"/>
    <d v="2023-07-12T00:00:00"/>
    <s v="1010ADM07"/>
    <s v="Tractor Swaraj 855"/>
    <s v="008/000"/>
    <s v="TS18"/>
    <n v="0"/>
    <m/>
    <s v="11000726"/>
    <n v="0"/>
    <m/>
    <s v=""/>
    <n v="0"/>
    <s v=""/>
    <s v=""/>
    <s v="INR"/>
    <s v=""/>
    <n v="0"/>
    <n v="725321"/>
    <x v="0"/>
    <n v="0"/>
    <n v="-163782"/>
    <n v="561539"/>
  </r>
  <r>
    <x v="4"/>
    <x v="4"/>
    <s v="Vehicles"/>
    <s v="4000000027-0"/>
    <s v="4000000027"/>
    <s v=""/>
    <s v=""/>
    <s v="0"/>
    <s v="Z002"/>
    <s v="1000"/>
    <d v="2023-07-12T00:00:00"/>
    <d v="2023-07-12T00:00:00"/>
    <s v="1010ADM07"/>
    <s v="Swaraj-717  Mini Tractor"/>
    <s v="008/000"/>
    <s v="TS18"/>
    <n v="0"/>
    <m/>
    <s v="11000726"/>
    <n v="0"/>
    <m/>
    <s v=""/>
    <n v="0"/>
    <s v=""/>
    <s v=""/>
    <s v="INR"/>
    <s v=""/>
    <n v="0"/>
    <n v="314404"/>
    <x v="0"/>
    <n v="0"/>
    <n v="-70994"/>
    <n v="243410"/>
  </r>
  <r>
    <x v="4"/>
    <x v="4"/>
    <s v="Vehicles"/>
    <s v="4000000028-0"/>
    <s v="4000000028"/>
    <s v=""/>
    <s v=""/>
    <s v="0"/>
    <s v="Z002"/>
    <s v="1000"/>
    <d v="2023-07-11T00:00:00"/>
    <d v="2023-07-11T00:00:00"/>
    <s v="1010CVL31"/>
    <s v="Swaraj-744 3star Tractor 50 HP for Civil deptt."/>
    <s v="008/000"/>
    <s v="TS01"/>
    <n v="0"/>
    <m/>
    <s v=""/>
    <n v="0"/>
    <m/>
    <s v=""/>
    <n v="0"/>
    <s v=""/>
    <s v=""/>
    <s v="INR"/>
    <s v=""/>
    <n v="0"/>
    <n v="680579"/>
    <x v="0"/>
    <n v="0"/>
    <n v="-154261"/>
    <n v="526318"/>
  </r>
  <r>
    <x v="4"/>
    <x v="4"/>
    <s v="Vehicles"/>
    <s v="4000000029-0"/>
    <s v="4000000029"/>
    <s v=""/>
    <s v=""/>
    <s v="0"/>
    <s v="Z002"/>
    <s v="1000"/>
    <d v="2023-01-17T00:00:00"/>
    <d v="2023-01-17T00:00:00"/>
    <s v="1010ADM07"/>
    <s v="Hyundai Car Venue 1.5 CRDI MT SX"/>
    <s v="008/000"/>
    <s v="TS10"/>
    <n v="1282341"/>
    <m/>
    <s v="11001352"/>
    <n v="-81204"/>
    <m/>
    <s v=""/>
    <n v="1201137"/>
    <s v=""/>
    <s v=""/>
    <s v="INR"/>
    <s v=""/>
    <n v="0"/>
    <n v="0"/>
    <x v="0"/>
    <n v="0"/>
    <n v="-376015"/>
    <n v="825122"/>
  </r>
  <r>
    <x v="4"/>
    <x v="4"/>
    <s v="Vehicles"/>
    <s v="4000000030-0"/>
    <s v="4000000030"/>
    <s v=""/>
    <s v=""/>
    <s v="0"/>
    <s v="Z002"/>
    <s v="1000"/>
    <d v="2023-08-04T00:00:00"/>
    <d v="2023-08-04T00:00:00"/>
    <s v="1011ADM07"/>
    <s v="Mahindra Bolero Neo N4 Diamond White"/>
    <s v="008/000"/>
    <s v="TS10"/>
    <n v="0"/>
    <m/>
    <s v="10000551"/>
    <n v="0"/>
    <m/>
    <s v=""/>
    <n v="0"/>
    <s v=""/>
    <s v=""/>
    <s v="INR"/>
    <s v=""/>
    <n v="0"/>
    <n v="2351937.29"/>
    <x v="0"/>
    <n v="0"/>
    <n v="-484813"/>
    <n v="1867124.29"/>
  </r>
  <r>
    <x v="5"/>
    <x v="5"/>
    <s v="Office Equipments"/>
    <s v="6000000000-0"/>
    <s v="6000000000"/>
    <s v=""/>
    <s v=""/>
    <s v="0"/>
    <s v="T007"/>
    <s v="1000"/>
    <d v="2008-05-12T00:00:00"/>
    <d v="2008-05-12T00:00:00"/>
    <s v="1010ELC35"/>
    <s v="Celling Fan"/>
    <s v="005/000"/>
    <s v=""/>
    <n v="1475"/>
    <m/>
    <s v=""/>
    <n v="-1401"/>
    <n v="1"/>
    <s v=""/>
    <n v="74"/>
    <s v="EA"/>
    <s v=""/>
    <s v="INR"/>
    <s v=""/>
    <n v="0"/>
    <n v="0"/>
    <x v="0"/>
    <n v="0"/>
    <n v="0"/>
    <n v="74"/>
  </r>
  <r>
    <x v="5"/>
    <x v="5"/>
    <s v="Office Equipments"/>
    <s v="6000000001-0"/>
    <s v="6000000001"/>
    <s v=""/>
    <s v=""/>
    <s v="0"/>
    <s v="T007"/>
    <s v="1000"/>
    <d v="2008-05-12T00:00:00"/>
    <d v="2008-05-12T00:00:00"/>
    <s v="1010ELC35"/>
    <s v="Celling Fan 02 Nos."/>
    <s v="005/000"/>
    <s v=""/>
    <n v="2600"/>
    <m/>
    <s v=""/>
    <n v="-2470"/>
    <n v="2"/>
    <s v=""/>
    <n v="130"/>
    <s v="EA"/>
    <s v=""/>
    <s v="INR"/>
    <s v=""/>
    <n v="0"/>
    <n v="0"/>
    <x v="0"/>
    <n v="0"/>
    <n v="0"/>
    <n v="130"/>
  </r>
  <r>
    <x v="5"/>
    <x v="5"/>
    <s v="Office Equipments"/>
    <s v="6000000002-0"/>
    <s v="6000000002"/>
    <s v=""/>
    <s v=""/>
    <s v="0"/>
    <s v="T007"/>
    <s v="1000"/>
    <d v="2008-06-17T00:00:00"/>
    <d v="2008-06-17T00:00:00"/>
    <s v="1010ADM03"/>
    <s v="Colour TV"/>
    <s v="005/000"/>
    <s v=""/>
    <n v="10990"/>
    <m/>
    <s v=""/>
    <n v="-10440"/>
    <n v="1"/>
    <s v=""/>
    <n v="550"/>
    <s v="EA"/>
    <s v=""/>
    <s v="INR"/>
    <s v=""/>
    <n v="0"/>
    <n v="0"/>
    <x v="0"/>
    <n v="0"/>
    <n v="0"/>
    <n v="550"/>
  </r>
  <r>
    <x v="5"/>
    <x v="5"/>
    <s v="Office Equipments"/>
    <s v="6000000003-0"/>
    <s v="6000000003"/>
    <s v=""/>
    <s v=""/>
    <s v="0"/>
    <s v="T007"/>
    <s v="1000"/>
    <d v="2008-06-17T00:00:00"/>
    <d v="2008-06-17T00:00:00"/>
    <s v="1010ADM03"/>
    <s v="DTH System Tata Sky"/>
    <s v="005/000"/>
    <s v=""/>
    <n v="3000"/>
    <m/>
    <s v=""/>
    <n v="-2850"/>
    <n v="1"/>
    <s v=""/>
    <n v="150"/>
    <s v="EA"/>
    <s v=""/>
    <s v="INR"/>
    <s v=""/>
    <n v="0"/>
    <n v="0"/>
    <x v="0"/>
    <n v="0"/>
    <n v="0"/>
    <n v="150"/>
  </r>
  <r>
    <x v="5"/>
    <x v="5"/>
    <s v="Office Equipments"/>
    <s v="6000000004-0"/>
    <s v="6000000004"/>
    <s v=""/>
    <s v=""/>
    <s v="0"/>
    <s v="T007"/>
    <s v="1000"/>
    <d v="2008-06-18T00:00:00"/>
    <d v="2008-06-18T00:00:00"/>
    <s v="1010ITS77"/>
    <s v="Steel Almirah"/>
    <s v="005/000"/>
    <s v=""/>
    <n v="5700"/>
    <m/>
    <s v=""/>
    <n v="-5415"/>
    <n v="1"/>
    <s v=""/>
    <n v="285"/>
    <s v="EA"/>
    <s v=""/>
    <s v="INR"/>
    <s v=""/>
    <n v="0"/>
    <n v="0"/>
    <x v="0"/>
    <n v="0"/>
    <n v="0"/>
    <n v="285"/>
  </r>
  <r>
    <x v="5"/>
    <x v="5"/>
    <s v="Office Equipments"/>
    <s v="6000000005-0"/>
    <s v="6000000005"/>
    <s v=""/>
    <s v=""/>
    <s v="0"/>
    <s v="T007"/>
    <s v="1000"/>
    <d v="2008-06-20T00:00:00"/>
    <d v="2008-06-20T00:00:00"/>
    <s v="1010ADM03"/>
    <s v="Clock"/>
    <s v="005/000"/>
    <s v=""/>
    <n v="750"/>
    <m/>
    <s v=""/>
    <n v="-712"/>
    <n v="1"/>
    <s v=""/>
    <n v="38"/>
    <s v="EA"/>
    <s v=""/>
    <s v="INR"/>
    <s v=""/>
    <n v="0"/>
    <n v="0"/>
    <x v="0"/>
    <n v="0"/>
    <n v="0"/>
    <n v="38"/>
  </r>
  <r>
    <x v="5"/>
    <x v="5"/>
    <s v="Office Equipments"/>
    <s v="6000000006-0"/>
    <s v="6000000006"/>
    <s v=""/>
    <s v=""/>
    <s v="0"/>
    <s v="T007"/>
    <s v="1000"/>
    <d v="2008-06-20T00:00:00"/>
    <d v="2008-06-20T00:00:00"/>
    <s v="1010ADM03"/>
    <s v="Mixer and grinder"/>
    <s v="005/000"/>
    <s v=""/>
    <n v="1750"/>
    <m/>
    <s v=""/>
    <n v="-1662"/>
    <n v="1"/>
    <s v=""/>
    <n v="88"/>
    <s v="EA"/>
    <s v=""/>
    <s v="INR"/>
    <s v=""/>
    <n v="0"/>
    <n v="0"/>
    <x v="0"/>
    <n v="0"/>
    <n v="0"/>
    <n v="88"/>
  </r>
  <r>
    <x v="5"/>
    <x v="5"/>
    <s v="Office Equipments"/>
    <s v="6000000007-0"/>
    <s v="6000000007"/>
    <s v=""/>
    <s v=""/>
    <s v="0"/>
    <s v="T007"/>
    <s v="1000"/>
    <d v="2008-06-25T00:00:00"/>
    <d v="2008-06-25T00:00:00"/>
    <s v="1010ITS77"/>
    <s v="Time Pices (table watch)"/>
    <s v="005/000"/>
    <s v=""/>
    <n v="170"/>
    <m/>
    <s v=""/>
    <n v="-161"/>
    <n v="1"/>
    <s v=""/>
    <n v="9"/>
    <s v="EA"/>
    <s v=""/>
    <s v="INR"/>
    <s v=""/>
    <n v="0"/>
    <n v="0"/>
    <x v="0"/>
    <n v="0"/>
    <n v="0"/>
    <n v="9"/>
  </r>
  <r>
    <x v="5"/>
    <x v="5"/>
    <s v="Office Equipments"/>
    <s v="6000000008-0"/>
    <s v="6000000008"/>
    <s v=""/>
    <s v=""/>
    <s v="0"/>
    <s v="T007"/>
    <s v="1000"/>
    <d v="2008-06-27T00:00:00"/>
    <d v="2008-06-27T00:00:00"/>
    <s v="1010ITS77"/>
    <s v="Home Ups Inverter"/>
    <s v="005/000"/>
    <s v=""/>
    <n v="5500"/>
    <m/>
    <s v=""/>
    <n v="-5225"/>
    <n v="1"/>
    <s v=""/>
    <n v="275"/>
    <s v="EA"/>
    <s v=""/>
    <s v="INR"/>
    <s v=""/>
    <n v="0"/>
    <n v="0"/>
    <x v="0"/>
    <n v="0"/>
    <n v="0"/>
    <n v="275"/>
  </r>
  <r>
    <x v="5"/>
    <x v="5"/>
    <s v="Office Equipments"/>
    <s v="6000000009-0"/>
    <s v="6000000009"/>
    <s v=""/>
    <s v=""/>
    <s v="0"/>
    <s v="T007"/>
    <s v="1000"/>
    <d v="2008-07-07T00:00:00"/>
    <d v="2008-07-07T00:00:00"/>
    <s v="1010ITS77"/>
    <s v="Battery Model Inverter"/>
    <s v="005/000"/>
    <s v=""/>
    <n v="10800"/>
    <m/>
    <s v=""/>
    <n v="-10260"/>
    <n v="1"/>
    <s v=""/>
    <n v="540"/>
    <s v="EA"/>
    <s v=""/>
    <s v="INR"/>
    <s v=""/>
    <n v="0"/>
    <n v="0"/>
    <x v="0"/>
    <n v="0"/>
    <n v="0"/>
    <n v="540"/>
  </r>
  <r>
    <x v="5"/>
    <x v="5"/>
    <s v="Office Equipments"/>
    <s v="6000000010-0"/>
    <s v="6000000010"/>
    <s v=""/>
    <s v=""/>
    <s v="0"/>
    <s v="T007"/>
    <s v="1000"/>
    <d v="2008-07-22T00:00:00"/>
    <d v="2008-07-22T00:00:00"/>
    <s v="1010ITS77"/>
    <s v="Steblizer for AC"/>
    <s v="005/000"/>
    <s v=""/>
    <n v="5414"/>
    <m/>
    <s v=""/>
    <n v="-5143"/>
    <n v="1"/>
    <s v=""/>
    <n v="271"/>
    <s v="EA"/>
    <s v=""/>
    <s v="INR"/>
    <s v=""/>
    <n v="0"/>
    <n v="0"/>
    <x v="0"/>
    <n v="0"/>
    <n v="0"/>
    <n v="271"/>
  </r>
  <r>
    <x v="5"/>
    <x v="5"/>
    <s v="Office Equipments"/>
    <s v="6000000011-0"/>
    <s v="6000000011"/>
    <s v=""/>
    <s v=""/>
    <s v="0"/>
    <s v="T007"/>
    <s v="1000"/>
    <d v="2008-07-22T00:00:00"/>
    <d v="2008-07-22T00:00:00"/>
    <s v="1010ITS77"/>
    <s v="Air Conditioner 1.5 Ton 01 No."/>
    <s v="005/000"/>
    <s v=""/>
    <n v="18500"/>
    <m/>
    <s v=""/>
    <n v="-17575"/>
    <n v="1"/>
    <s v=""/>
    <n v="925"/>
    <s v="EA"/>
    <s v=""/>
    <s v="INR"/>
    <s v=""/>
    <n v="0"/>
    <n v="0"/>
    <x v="0"/>
    <n v="0"/>
    <n v="0"/>
    <n v="925"/>
  </r>
  <r>
    <x v="5"/>
    <x v="5"/>
    <s v="Office Equipments"/>
    <s v="6000000012-0"/>
    <s v="6000000012"/>
    <s v=""/>
    <s v=""/>
    <s v="0"/>
    <s v="T007"/>
    <s v="1000"/>
    <d v="2008-08-01T00:00:00"/>
    <d v="2008-08-01T00:00:00"/>
    <s v="1010ITS77"/>
    <s v="Telephone Set 10 Nos."/>
    <s v="005/000"/>
    <s v=""/>
    <n v="2500"/>
    <m/>
    <s v=""/>
    <n v="-2375"/>
    <n v="10"/>
    <s v=""/>
    <n v="125"/>
    <s v="EA"/>
    <s v=""/>
    <s v="INR"/>
    <s v=""/>
    <n v="0"/>
    <n v="0"/>
    <x v="0"/>
    <n v="0"/>
    <n v="0"/>
    <n v="125"/>
  </r>
  <r>
    <x v="5"/>
    <x v="5"/>
    <s v="Office Equipments"/>
    <s v="6000000013-0"/>
    <s v="6000000013"/>
    <s v=""/>
    <s v=""/>
    <s v="0"/>
    <s v="T007"/>
    <s v="1000"/>
    <d v="2008-08-04T00:00:00"/>
    <d v="2008-08-04T00:00:00"/>
    <s v="1010ADM03"/>
    <s v="Electric Geaser 01 No."/>
    <s v="005/000"/>
    <s v=""/>
    <n v="12000"/>
    <m/>
    <s v=""/>
    <n v="-11400"/>
    <n v="1"/>
    <s v=""/>
    <n v="600"/>
    <s v="EA"/>
    <s v=""/>
    <s v="INR"/>
    <s v=""/>
    <n v="0"/>
    <n v="0"/>
    <x v="0"/>
    <n v="0"/>
    <n v="0"/>
    <n v="600"/>
  </r>
  <r>
    <x v="5"/>
    <x v="5"/>
    <s v="Office Equipments"/>
    <s v="6000000014-0"/>
    <s v="6000000014"/>
    <s v=""/>
    <s v=""/>
    <s v="0"/>
    <s v="T007"/>
    <s v="1000"/>
    <d v="2008-08-08T00:00:00"/>
    <d v="2008-08-08T00:00:00"/>
    <s v="1010ITS77"/>
    <s v="Matel Socket Box for AC"/>
    <s v="005/000"/>
    <s v=""/>
    <n v="580"/>
    <m/>
    <s v=""/>
    <n v="-551"/>
    <n v="1"/>
    <s v=""/>
    <n v="29"/>
    <s v="EA"/>
    <s v=""/>
    <s v="INR"/>
    <s v=""/>
    <n v="0"/>
    <n v="0"/>
    <x v="0"/>
    <n v="0"/>
    <n v="0"/>
    <n v="29"/>
  </r>
  <r>
    <x v="5"/>
    <x v="5"/>
    <s v="Office Equipments"/>
    <s v="6000000015-0"/>
    <s v="6000000015"/>
    <s v=""/>
    <s v=""/>
    <s v="0"/>
    <s v="T007"/>
    <s v="1000"/>
    <d v="2008-08-08T00:00:00"/>
    <d v="2008-08-08T00:00:00"/>
    <s v="1010ITS77"/>
    <s v="MCB 32 Amp For AC"/>
    <s v="005/000"/>
    <s v=""/>
    <n v="100"/>
    <m/>
    <s v=""/>
    <n v="-95"/>
    <n v="1"/>
    <s v=""/>
    <n v="5"/>
    <s v="EA"/>
    <s v=""/>
    <s v="INR"/>
    <s v=""/>
    <n v="0"/>
    <n v="0"/>
    <x v="0"/>
    <n v="0"/>
    <n v="0"/>
    <n v="5"/>
  </r>
  <r>
    <x v="5"/>
    <x v="5"/>
    <s v="Office Equipments"/>
    <s v="6000000016-0"/>
    <s v="6000000016"/>
    <s v=""/>
    <s v=""/>
    <s v="0"/>
    <s v="T007"/>
    <s v="1000"/>
    <d v="2008-09-02T00:00:00"/>
    <d v="2008-09-02T00:00:00"/>
    <s v="1010ITS77"/>
    <s v="Steel Almirah"/>
    <s v="005/000"/>
    <s v=""/>
    <n v="4590"/>
    <m/>
    <s v=""/>
    <n v="-4360"/>
    <n v="1"/>
    <s v=""/>
    <n v="230"/>
    <s v="EA"/>
    <s v=""/>
    <s v="INR"/>
    <s v=""/>
    <n v="0"/>
    <n v="0"/>
    <x v="0"/>
    <n v="0"/>
    <n v="0"/>
    <n v="230"/>
  </r>
  <r>
    <x v="5"/>
    <x v="5"/>
    <s v="Office Equipments"/>
    <s v="6000000017-0"/>
    <s v="6000000017"/>
    <s v=""/>
    <s v=""/>
    <s v="0"/>
    <s v="T007"/>
    <s v="1000"/>
    <d v="2008-09-08T00:00:00"/>
    <d v="2008-09-08T00:00:00"/>
    <s v="1010ITS77"/>
    <s v="Steel Almirah"/>
    <s v="005/000"/>
    <s v=""/>
    <n v="2200"/>
    <m/>
    <s v=""/>
    <n v="-2090"/>
    <n v="1"/>
    <s v=""/>
    <n v="110"/>
    <s v="EA"/>
    <s v=""/>
    <s v="INR"/>
    <s v=""/>
    <n v="0"/>
    <n v="0"/>
    <x v="0"/>
    <n v="0"/>
    <n v="0"/>
    <n v="110"/>
  </r>
  <r>
    <x v="5"/>
    <x v="5"/>
    <s v="Office Equipments"/>
    <s v="6000000018-0"/>
    <s v="6000000018"/>
    <s v=""/>
    <s v=""/>
    <s v="0"/>
    <s v="T007"/>
    <s v="1000"/>
    <d v="2008-09-15T00:00:00"/>
    <d v="2008-09-15T00:00:00"/>
    <s v="1010ADM03"/>
    <s v="Clock"/>
    <s v="005/000"/>
    <s v=""/>
    <n v="150"/>
    <m/>
    <s v=""/>
    <n v="-142"/>
    <n v="1"/>
    <s v=""/>
    <n v="8"/>
    <s v="EA"/>
    <s v=""/>
    <s v="INR"/>
    <s v=""/>
    <n v="0"/>
    <n v="0"/>
    <x v="0"/>
    <n v="0"/>
    <n v="0"/>
    <n v="8"/>
  </r>
  <r>
    <x v="5"/>
    <x v="5"/>
    <s v="Office Equipments"/>
    <s v="6000000019-0"/>
    <s v="6000000019"/>
    <s v=""/>
    <s v=""/>
    <s v="0"/>
    <s v="T007"/>
    <s v="1000"/>
    <d v="2008-10-01T00:00:00"/>
    <d v="2008-10-01T00:00:00"/>
    <s v="1010ITS77"/>
    <s v="Air Conditioner 1.5 Ton 01 No."/>
    <s v="005/000"/>
    <s v=""/>
    <n v="30300"/>
    <m/>
    <s v=""/>
    <n v="-28785"/>
    <n v="1"/>
    <s v=""/>
    <n v="1515"/>
    <s v="EA"/>
    <s v=""/>
    <s v="INR"/>
    <s v=""/>
    <n v="0"/>
    <n v="0"/>
    <x v="0"/>
    <n v="0"/>
    <n v="0"/>
    <n v="1515"/>
  </r>
  <r>
    <x v="5"/>
    <x v="5"/>
    <s v="Office Equipments"/>
    <s v="6000000020-0"/>
    <s v="6000000020"/>
    <s v=""/>
    <s v=""/>
    <s v="0"/>
    <s v="T007"/>
    <s v="1000"/>
    <d v="2008-10-06T00:00:00"/>
    <d v="2008-10-06T00:00:00"/>
    <s v="1010ADM03"/>
    <s v="Mixer and grinder"/>
    <s v="005/000"/>
    <s v=""/>
    <n v="2695"/>
    <m/>
    <s v=""/>
    <n v="-2560"/>
    <n v="1"/>
    <s v=""/>
    <n v="135"/>
    <s v="EA"/>
    <s v=""/>
    <s v="INR"/>
    <s v=""/>
    <n v="0"/>
    <n v="0"/>
    <x v="0"/>
    <n v="0"/>
    <n v="0"/>
    <n v="135"/>
  </r>
  <r>
    <x v="5"/>
    <x v="5"/>
    <s v="Office Equipments"/>
    <s v="6000000021-0"/>
    <s v="6000000021"/>
    <s v=""/>
    <s v=""/>
    <s v="0"/>
    <s v="T007"/>
    <s v="1000"/>
    <d v="2008-11-03T00:00:00"/>
    <d v="2008-11-03T00:00:00"/>
    <s v="1010ADM03"/>
    <s v="UTC RO System"/>
    <s v="005/000"/>
    <s v=""/>
    <n v="13700"/>
    <m/>
    <s v=""/>
    <n v="-13015"/>
    <n v="1"/>
    <s v=""/>
    <n v="685"/>
    <s v="EA"/>
    <s v=""/>
    <s v="INR"/>
    <s v=""/>
    <n v="0"/>
    <n v="0"/>
    <x v="0"/>
    <n v="0"/>
    <n v="0"/>
    <n v="685"/>
  </r>
  <r>
    <x v="5"/>
    <x v="5"/>
    <s v="Office Equipments"/>
    <s v="6000000022-0"/>
    <s v="6000000022"/>
    <s v=""/>
    <s v=""/>
    <s v="0"/>
    <s v="T007"/>
    <s v="1000"/>
    <d v="2008-11-30T00:00:00"/>
    <d v="2008-11-30T00:00:00"/>
    <s v="1010ITS77"/>
    <s v="Photocopy Machine"/>
    <s v="005/000"/>
    <s v=""/>
    <n v="110240"/>
    <m/>
    <s v=""/>
    <n v="-104728"/>
    <n v="1"/>
    <s v=""/>
    <n v="5512"/>
    <s v="EA"/>
    <s v=""/>
    <s v="INR"/>
    <s v=""/>
    <n v="0"/>
    <n v="0"/>
    <x v="0"/>
    <n v="0"/>
    <n v="0"/>
    <n v="5512"/>
  </r>
  <r>
    <x v="5"/>
    <x v="5"/>
    <s v="Office Equipments"/>
    <s v="6000000023-0"/>
    <s v="6000000023"/>
    <s v=""/>
    <s v=""/>
    <s v="0"/>
    <s v="T007"/>
    <s v="1000"/>
    <d v="2008-12-07T00:00:00"/>
    <d v="2008-12-07T00:00:00"/>
    <s v="1010ADM03"/>
    <s v="Colour TV Samsung"/>
    <s v="005/000"/>
    <s v=""/>
    <n v="14500"/>
    <m/>
    <s v=""/>
    <n v="-13775"/>
    <n v="1"/>
    <s v=""/>
    <n v="725"/>
    <s v="EA"/>
    <s v=""/>
    <s v="INR"/>
    <s v=""/>
    <n v="0"/>
    <n v="0"/>
    <x v="0"/>
    <n v="0"/>
    <n v="0"/>
    <n v="725"/>
  </r>
  <r>
    <x v="5"/>
    <x v="5"/>
    <s v="Office Equipments"/>
    <s v="6000000024-0"/>
    <s v="6000000024"/>
    <s v=""/>
    <s v=""/>
    <s v="0"/>
    <s v="T007"/>
    <s v="1000"/>
    <d v="2009-01-01T00:00:00"/>
    <d v="2009-01-01T00:00:00"/>
    <s v="1010ADM03"/>
    <s v="Microwave Oven Samsung"/>
    <s v="005/000"/>
    <s v=""/>
    <n v="10820"/>
    <m/>
    <s v=""/>
    <n v="-10279"/>
    <n v="1"/>
    <s v=""/>
    <n v="541"/>
    <s v="EA"/>
    <s v=""/>
    <s v="INR"/>
    <s v=""/>
    <n v="0"/>
    <n v="0"/>
    <x v="0"/>
    <n v="0"/>
    <n v="0"/>
    <n v="541"/>
  </r>
  <r>
    <x v="5"/>
    <x v="5"/>
    <s v="Office Equipments"/>
    <s v="6000000025-0"/>
    <s v="6000000025"/>
    <s v=""/>
    <s v=""/>
    <s v="0"/>
    <s v="T007"/>
    <s v="1000"/>
    <d v="2009-01-01T00:00:00"/>
    <d v="2009-01-01T00:00:00"/>
    <s v="1010ADM03"/>
    <s v="Washing Machine"/>
    <s v="005/000"/>
    <s v=""/>
    <n v="16930"/>
    <m/>
    <s v=""/>
    <n v="-16084"/>
    <n v="1"/>
    <s v=""/>
    <n v="846"/>
    <s v="EA"/>
    <s v=""/>
    <s v="INR"/>
    <s v=""/>
    <n v="0"/>
    <n v="0"/>
    <x v="0"/>
    <n v="0"/>
    <n v="0"/>
    <n v="846"/>
  </r>
  <r>
    <x v="5"/>
    <x v="5"/>
    <s v="Office Equipments"/>
    <s v="6000000026-0"/>
    <s v="6000000026"/>
    <s v=""/>
    <s v=""/>
    <s v="0"/>
    <s v="T007"/>
    <s v="1000"/>
    <d v="2009-12-01T00:00:00"/>
    <d v="2009-12-01T00:00:00"/>
    <s v="1010ITS77"/>
    <s v="Sucroscan Spectrophotometre"/>
    <s v="005/000"/>
    <s v=""/>
    <n v="267852"/>
    <m/>
    <s v=""/>
    <n v="-254459"/>
    <n v="1"/>
    <s v=""/>
    <n v="13393"/>
    <s v="EA"/>
    <s v=""/>
    <s v="INR"/>
    <s v=""/>
    <n v="0"/>
    <n v="0"/>
    <x v="0"/>
    <n v="0"/>
    <n v="0"/>
    <n v="13393"/>
  </r>
  <r>
    <x v="5"/>
    <x v="5"/>
    <s v="Office Equipments"/>
    <s v="6000000027-0"/>
    <s v="6000000027"/>
    <s v=""/>
    <s v=""/>
    <s v="0"/>
    <s v="T007"/>
    <s v="1000"/>
    <d v="2009-12-01T00:00:00"/>
    <d v="2009-12-01T00:00:00"/>
    <s v="1010ITS77"/>
    <s v="Slurry Machine"/>
    <s v="005/000"/>
    <s v=""/>
    <n v="78577"/>
    <m/>
    <s v=""/>
    <n v="-74648"/>
    <n v="1"/>
    <s v=""/>
    <n v="3929"/>
    <s v="EA"/>
    <s v=""/>
    <s v="INR"/>
    <s v=""/>
    <n v="0"/>
    <n v="0"/>
    <x v="0"/>
    <n v="0"/>
    <n v="0"/>
    <n v="3929"/>
  </r>
  <r>
    <x v="5"/>
    <x v="5"/>
    <s v="Office Equipments"/>
    <s v="6000000028-0"/>
    <s v="6000000028"/>
    <s v=""/>
    <s v=""/>
    <s v="0"/>
    <s v="T007"/>
    <s v="1000"/>
    <d v="2009-12-01T00:00:00"/>
    <d v="2009-12-01T00:00:00"/>
    <s v="1010ITS77"/>
    <s v="Battery Charger 01 No."/>
    <s v="005/000"/>
    <s v=""/>
    <n v="4700"/>
    <m/>
    <s v=""/>
    <n v="-4465"/>
    <n v="1"/>
    <s v=""/>
    <n v="235"/>
    <s v="EA"/>
    <s v=""/>
    <s v="INR"/>
    <s v=""/>
    <n v="0"/>
    <n v="0"/>
    <x v="0"/>
    <n v="0"/>
    <n v="0"/>
    <n v="235"/>
  </r>
  <r>
    <x v="5"/>
    <x v="5"/>
    <s v="Office Equipments"/>
    <s v="6000000029-0"/>
    <s v="6000000029"/>
    <s v=""/>
    <s v=""/>
    <s v="0"/>
    <s v="T007"/>
    <s v="1000"/>
    <d v="2009-12-01T00:00:00"/>
    <d v="2009-12-01T00:00:00"/>
    <s v="1010ITS77"/>
    <s v="Home UPS 850 VA"/>
    <s v="005/000"/>
    <s v=""/>
    <n v="5200"/>
    <m/>
    <s v=""/>
    <n v="-4940"/>
    <n v="1"/>
    <s v=""/>
    <n v="260"/>
    <s v="EA"/>
    <s v=""/>
    <s v="INR"/>
    <s v=""/>
    <n v="0"/>
    <n v="0"/>
    <x v="0"/>
    <n v="0"/>
    <n v="0"/>
    <n v="260"/>
  </r>
  <r>
    <x v="5"/>
    <x v="5"/>
    <s v="Office Equipments"/>
    <s v="6000000030-0"/>
    <s v="6000000030"/>
    <s v=""/>
    <s v=""/>
    <s v="0"/>
    <s v="T007"/>
    <s v="1000"/>
    <d v="2009-12-01T00:00:00"/>
    <d v="2009-12-01T00:00:00"/>
    <s v="1010FIN84"/>
    <s v="Cash Counting Machine"/>
    <s v="005/000"/>
    <s v=""/>
    <n v="49500"/>
    <m/>
    <s v=""/>
    <n v="-47025"/>
    <n v="1"/>
    <s v=""/>
    <n v="2475"/>
    <s v="EA"/>
    <s v=""/>
    <s v="INR"/>
    <s v=""/>
    <n v="0"/>
    <n v="0"/>
    <x v="0"/>
    <n v="0"/>
    <n v="0"/>
    <n v="2475"/>
  </r>
  <r>
    <x v="5"/>
    <x v="5"/>
    <s v="Office Equipments"/>
    <s v="6000000031-0"/>
    <s v="6000000031"/>
    <s v=""/>
    <s v=""/>
    <s v="0"/>
    <s v="T007"/>
    <s v="1000"/>
    <d v="2010-02-01T00:00:00"/>
    <d v="2010-02-01T00:00:00"/>
    <s v="1010ITS77"/>
    <s v="Fax Machine 01No."/>
    <s v="005/000"/>
    <s v=""/>
    <n v="15100"/>
    <m/>
    <s v=""/>
    <n v="-14345"/>
    <n v="1"/>
    <s v=""/>
    <n v="755"/>
    <s v="EA"/>
    <s v=""/>
    <s v="INR"/>
    <s v=""/>
    <n v="0"/>
    <n v="0"/>
    <x v="0"/>
    <n v="0"/>
    <n v="0"/>
    <n v="755"/>
  </r>
  <r>
    <x v="5"/>
    <x v="5"/>
    <s v="Office Equipments"/>
    <s v="6000000032-0"/>
    <s v="6000000032"/>
    <s v=""/>
    <s v=""/>
    <s v="0"/>
    <s v="T007"/>
    <s v="1000"/>
    <d v="2010-05-01T00:00:00"/>
    <d v="2010-05-01T00:00:00"/>
    <s v="1010ITS77"/>
    <s v="Mobile Hand Set ( CDMA ) 02Nos."/>
    <s v="005/000"/>
    <s v=""/>
    <n v="19980"/>
    <m/>
    <s v=""/>
    <n v="-18981"/>
    <n v="2"/>
    <s v=""/>
    <n v="999"/>
    <s v="EA"/>
    <s v=""/>
    <s v="INR"/>
    <s v=""/>
    <n v="0"/>
    <n v="0"/>
    <x v="0"/>
    <n v="0"/>
    <n v="0"/>
    <n v="999"/>
  </r>
  <r>
    <x v="5"/>
    <x v="5"/>
    <s v="Office Equipments"/>
    <s v="6000000033-0"/>
    <s v="6000000033"/>
    <s v=""/>
    <s v=""/>
    <s v="0"/>
    <s v="T007"/>
    <s v="1000"/>
    <d v="2010-07-01T00:00:00"/>
    <d v="2010-07-01T00:00:00"/>
    <s v="1010ITS77"/>
    <s v="Telephone Set 01No."/>
    <s v="005/000"/>
    <s v=""/>
    <n v="495"/>
    <m/>
    <s v=""/>
    <n v="-470"/>
    <n v="1"/>
    <s v=""/>
    <n v="25"/>
    <s v="EA"/>
    <s v=""/>
    <s v="INR"/>
    <s v=""/>
    <n v="0"/>
    <n v="0"/>
    <x v="0"/>
    <n v="0"/>
    <n v="0"/>
    <n v="25"/>
  </r>
  <r>
    <x v="5"/>
    <x v="5"/>
    <s v="Office Equipments"/>
    <s v="6000000034-0"/>
    <s v="6000000034"/>
    <s v=""/>
    <s v=""/>
    <s v="0"/>
    <s v="T007"/>
    <s v="1000"/>
    <d v="2010-11-01T00:00:00"/>
    <d v="2010-11-01T00:00:00"/>
    <s v="1010ITS77"/>
    <s v="Seed Elevator"/>
    <s v="005/000"/>
    <s v=""/>
    <n v="154210.29"/>
    <m/>
    <s v=""/>
    <n v="-146499.29"/>
    <n v="1"/>
    <s v=""/>
    <n v="7711"/>
    <s v="EA"/>
    <s v=""/>
    <s v="INR"/>
    <s v=""/>
    <n v="0"/>
    <n v="0"/>
    <x v="0"/>
    <n v="0"/>
    <n v="0"/>
    <n v="7711"/>
  </r>
  <r>
    <x v="5"/>
    <x v="5"/>
    <s v="Office Equipments"/>
    <s v="6000000035-0"/>
    <s v="6000000035"/>
    <s v=""/>
    <s v=""/>
    <s v="0"/>
    <s v="T007"/>
    <s v="1000"/>
    <d v="2010-11-01T00:00:00"/>
    <d v="2010-11-01T00:00:00"/>
    <s v="1010ITS77"/>
    <s v="Telephone Set 02Nos."/>
    <s v="005/000"/>
    <s v=""/>
    <n v="900"/>
    <m/>
    <s v=""/>
    <n v="-855"/>
    <n v="2"/>
    <s v=""/>
    <n v="45"/>
    <s v="EA"/>
    <s v=""/>
    <s v="INR"/>
    <s v=""/>
    <n v="0"/>
    <n v="0"/>
    <x v="0"/>
    <n v="0"/>
    <n v="0"/>
    <n v="45"/>
  </r>
  <r>
    <x v="5"/>
    <x v="5"/>
    <s v="Office Equipments"/>
    <s v="6000000036-0"/>
    <s v="6000000036"/>
    <s v=""/>
    <s v=""/>
    <s v="0"/>
    <s v="T007"/>
    <s v="1000"/>
    <d v="2011-04-01T00:00:00"/>
    <d v="2011-04-01T00:00:00"/>
    <s v="1010ITS77"/>
    <s v="Xerox Machine Model 518 01No."/>
    <s v="005/000"/>
    <s v=""/>
    <n v="20000"/>
    <m/>
    <s v=""/>
    <n v="-19000"/>
    <n v="1"/>
    <s v=""/>
    <n v="1000"/>
    <s v="EA"/>
    <s v=""/>
    <s v="INR"/>
    <s v=""/>
    <n v="0"/>
    <n v="0"/>
    <x v="0"/>
    <n v="0"/>
    <n v="0"/>
    <n v="1000"/>
  </r>
  <r>
    <x v="5"/>
    <x v="5"/>
    <s v="Office Equipments"/>
    <s v="6000000037-0"/>
    <s v="6000000037"/>
    <s v=""/>
    <s v=""/>
    <s v="0"/>
    <s v="T007"/>
    <s v="1000"/>
    <d v="2011-09-01T00:00:00"/>
    <d v="2011-09-01T00:00:00"/>
    <s v="1010ITS77"/>
    <s v="Telephone Set 04Nos."/>
    <s v="005/000"/>
    <s v=""/>
    <n v="1596"/>
    <m/>
    <s v=""/>
    <n v="-1516"/>
    <n v="4"/>
    <s v=""/>
    <n v="80"/>
    <s v="EA"/>
    <s v=""/>
    <s v="INR"/>
    <s v=""/>
    <n v="0"/>
    <n v="0"/>
    <x v="0"/>
    <n v="0"/>
    <n v="0"/>
    <n v="80"/>
  </r>
  <r>
    <x v="5"/>
    <x v="5"/>
    <s v="Office Equipments"/>
    <s v="6000000038-0"/>
    <s v="6000000038"/>
    <s v=""/>
    <s v=""/>
    <s v="0"/>
    <s v="T007"/>
    <s v="1000"/>
    <d v="2011-12-01T00:00:00"/>
    <d v="2011-12-01T00:00:00"/>
    <s v="1010ITS77"/>
    <s v="Mic For Loud Speaker &amp; Diaphragam"/>
    <s v="005/000"/>
    <s v=""/>
    <n v="500"/>
    <m/>
    <s v=""/>
    <n v="-475"/>
    <n v="1"/>
    <s v=""/>
    <n v="25"/>
    <s v="EA"/>
    <s v=""/>
    <s v="INR"/>
    <s v=""/>
    <n v="0"/>
    <n v="0"/>
    <x v="0"/>
    <n v="0"/>
    <n v="0"/>
    <n v="25"/>
  </r>
  <r>
    <x v="5"/>
    <x v="5"/>
    <s v="Office Equipments"/>
    <s v="6000000039-0"/>
    <s v="6000000039"/>
    <s v=""/>
    <s v=""/>
    <s v="0"/>
    <s v="T007"/>
    <s v="1000"/>
    <d v="2012-01-01T00:00:00"/>
    <d v="2012-01-01T00:00:00"/>
    <s v="1010ITS77"/>
    <s v="Telephone Set 10 Nos."/>
    <s v="005/000"/>
    <s v=""/>
    <n v="3990"/>
    <m/>
    <s v=""/>
    <n v="-3791"/>
    <n v="10"/>
    <s v=""/>
    <n v="199"/>
    <s v="EA"/>
    <s v=""/>
    <s v="INR"/>
    <s v=""/>
    <n v="0"/>
    <n v="0"/>
    <x v="0"/>
    <n v="0"/>
    <n v="0"/>
    <n v="199"/>
  </r>
  <r>
    <x v="5"/>
    <x v="5"/>
    <s v="Office Equipments"/>
    <s v="6000000040-0"/>
    <s v="6000000040"/>
    <s v=""/>
    <s v=""/>
    <s v="0"/>
    <s v="T007"/>
    <s v="1000"/>
    <d v="2012-01-01T00:00:00"/>
    <d v="2012-01-01T00:00:00"/>
    <s v="1010ITS77"/>
    <s v="Telephone Ringer"/>
    <s v="005/000"/>
    <s v=""/>
    <n v="200"/>
    <m/>
    <s v=""/>
    <n v="-190"/>
    <n v="1"/>
    <s v=""/>
    <n v="10"/>
    <s v="EA"/>
    <s v=""/>
    <s v="INR"/>
    <s v=""/>
    <n v="0"/>
    <n v="0"/>
    <x v="0"/>
    <n v="0"/>
    <n v="0"/>
    <n v="10"/>
  </r>
  <r>
    <x v="5"/>
    <x v="5"/>
    <s v="Office Equipments"/>
    <s v="6000000041-0"/>
    <s v="6000000041"/>
    <s v=""/>
    <s v=""/>
    <s v="0"/>
    <s v="T007"/>
    <s v="1000"/>
    <d v="2013-05-01T00:00:00"/>
    <d v="2013-05-01T00:00:00"/>
    <s v="1010FIN84"/>
    <s v="CASH COUNTING MACHINE"/>
    <s v="005/000"/>
    <s v=""/>
    <n v="48805"/>
    <m/>
    <s v=""/>
    <n v="-46365"/>
    <n v="1"/>
    <s v=""/>
    <n v="2440"/>
    <s v="EA"/>
    <s v=""/>
    <s v="INR"/>
    <s v=""/>
    <n v="0"/>
    <n v="0"/>
    <x v="0"/>
    <n v="0"/>
    <n v="0"/>
    <n v="2440"/>
  </r>
  <r>
    <x v="5"/>
    <x v="5"/>
    <s v="Office Equipments"/>
    <s v="6000000042-0"/>
    <s v="6000000042"/>
    <s v=""/>
    <s v=""/>
    <s v="0"/>
    <s v="Z002"/>
    <s v="1000"/>
    <d v="2014-10-01T00:00:00"/>
    <d v="2014-10-01T00:00:00"/>
    <s v="1010ITS77"/>
    <s v="MOBILE PHONE"/>
    <s v="005/000"/>
    <s v=""/>
    <n v="1150"/>
    <m/>
    <s v=""/>
    <n v="-1092.5"/>
    <n v="1"/>
    <s v=""/>
    <n v="57.5"/>
    <s v="EA"/>
    <s v=""/>
    <s v="INR"/>
    <s v=""/>
    <n v="0"/>
    <n v="0"/>
    <x v="0"/>
    <n v="0"/>
    <n v="0"/>
    <n v="57.5"/>
  </r>
  <r>
    <x v="5"/>
    <x v="5"/>
    <s v="Office Equipments"/>
    <s v="6000000043-0"/>
    <s v="6000000043"/>
    <s v=""/>
    <s v=""/>
    <s v="0"/>
    <s v="Z002"/>
    <s v="1000"/>
    <d v="2014-10-01T00:00:00"/>
    <d v="2014-10-01T00:00:00"/>
    <s v="1010HRS80"/>
    <s v="ATTENDENCE MACHINE"/>
    <s v="005/000"/>
    <s v=""/>
    <n v="29070"/>
    <m/>
    <s v=""/>
    <n v="-27616.5"/>
    <n v="1"/>
    <s v=""/>
    <n v="1453.5"/>
    <s v="EA"/>
    <s v=""/>
    <s v="INR"/>
    <s v=""/>
    <n v="0"/>
    <n v="0"/>
    <x v="0"/>
    <n v="0"/>
    <n v="0"/>
    <n v="1453.5"/>
  </r>
  <r>
    <x v="5"/>
    <x v="5"/>
    <s v="Office Equipments"/>
    <s v="6000000044-0"/>
    <s v="6000000044"/>
    <s v=""/>
    <s v=""/>
    <s v="0"/>
    <s v="Z002"/>
    <s v="1000"/>
    <d v="2014-10-01T00:00:00"/>
    <d v="2014-10-01T00:00:00"/>
    <s v="1010ITS77"/>
    <s v="RADIO TOKEN"/>
    <s v="005/000"/>
    <s v=""/>
    <n v="20400"/>
    <m/>
    <s v=""/>
    <n v="-19380"/>
    <n v="1"/>
    <s v=""/>
    <n v="1020"/>
    <s v="EA"/>
    <s v=""/>
    <s v="INR"/>
    <s v=""/>
    <n v="0"/>
    <n v="0"/>
    <x v="0"/>
    <n v="0"/>
    <n v="0"/>
    <n v="1020"/>
  </r>
  <r>
    <x v="5"/>
    <x v="5"/>
    <s v="Office Equipments"/>
    <s v="6000000045-0"/>
    <s v="6000000045"/>
    <s v=""/>
    <s v=""/>
    <s v="0"/>
    <s v="Z002"/>
    <s v="1000"/>
    <d v="2014-10-01T00:00:00"/>
    <d v="2014-10-01T00:00:00"/>
    <s v="1010ITS77"/>
    <s v="RADIO TOKEN"/>
    <s v="005/000"/>
    <s v=""/>
    <n v="20400"/>
    <m/>
    <s v=""/>
    <n v="-19380"/>
    <n v="1"/>
    <s v=""/>
    <n v="1020"/>
    <s v="EA"/>
    <s v=""/>
    <s v="INR"/>
    <s v=""/>
    <n v="0"/>
    <n v="0"/>
    <x v="0"/>
    <n v="0"/>
    <n v="0"/>
    <n v="1020"/>
  </r>
  <r>
    <x v="5"/>
    <x v="5"/>
    <s v="Office Equipments"/>
    <s v="6000000046-0"/>
    <s v="6000000046"/>
    <s v=""/>
    <s v=""/>
    <s v="0"/>
    <s v="Z002"/>
    <s v="1000"/>
    <d v="2014-10-01T00:00:00"/>
    <d v="2014-10-01T00:00:00"/>
    <s v="1010ITS77"/>
    <s v="RADIO TOKEN"/>
    <s v="005/000"/>
    <s v=""/>
    <n v="10200"/>
    <m/>
    <s v=""/>
    <n v="-9690"/>
    <n v="1"/>
    <s v=""/>
    <n v="510"/>
    <s v="EA"/>
    <s v=""/>
    <s v="INR"/>
    <s v=""/>
    <n v="0"/>
    <n v="0"/>
    <x v="0"/>
    <n v="0"/>
    <n v="0"/>
    <n v="510"/>
  </r>
  <r>
    <x v="5"/>
    <x v="5"/>
    <s v="Office Equipments"/>
    <s v="6000000047-0"/>
    <s v="6000000047"/>
    <s v=""/>
    <s v=""/>
    <s v="0"/>
    <s v="Z002"/>
    <s v="1000"/>
    <d v="2014-10-01T00:00:00"/>
    <d v="2014-10-01T00:00:00"/>
    <s v="1010ITS77"/>
    <s v="PC UNIT FOR XEROX MACHINE"/>
    <s v="005/000"/>
    <s v=""/>
    <n v="16322"/>
    <m/>
    <s v=""/>
    <n v="-15505.9"/>
    <n v="1"/>
    <s v=""/>
    <n v="816.1"/>
    <s v="EA"/>
    <s v=""/>
    <s v="INR"/>
    <s v=""/>
    <n v="0"/>
    <n v="0"/>
    <x v="0"/>
    <n v="0"/>
    <n v="0"/>
    <n v="816.1"/>
  </r>
  <r>
    <x v="5"/>
    <x v="5"/>
    <s v="Office Equipments"/>
    <s v="6000000048-0"/>
    <s v="6000000048"/>
    <s v=""/>
    <s v=""/>
    <s v="0"/>
    <s v="Z002"/>
    <s v="1000"/>
    <d v="2014-10-01T00:00:00"/>
    <d v="2014-10-01T00:00:00"/>
    <s v="1010ITS77"/>
    <s v="DEVELOPER FOR XEROX MACHINE"/>
    <s v="005/000"/>
    <s v=""/>
    <n v="4050"/>
    <m/>
    <s v=""/>
    <n v="-3847.5"/>
    <n v="1"/>
    <s v=""/>
    <n v="202.5"/>
    <s v="EA"/>
    <s v=""/>
    <s v="INR"/>
    <s v=""/>
    <n v="0"/>
    <n v="0"/>
    <x v="0"/>
    <n v="0"/>
    <n v="0"/>
    <n v="202.5"/>
  </r>
  <r>
    <x v="5"/>
    <x v="5"/>
    <s v="Office Equipments"/>
    <s v="6000000049-0"/>
    <s v="6000000049"/>
    <s v=""/>
    <s v=""/>
    <s v="0"/>
    <s v="Z002"/>
    <s v="1000"/>
    <d v="2014-10-01T00:00:00"/>
    <d v="2014-10-01T00:00:00"/>
    <s v="1010ITS77"/>
    <s v="I P CAMERA"/>
    <s v="005/000"/>
    <s v=""/>
    <n v="56305.73"/>
    <m/>
    <s v=""/>
    <n v="-53490.44"/>
    <n v="1"/>
    <s v=""/>
    <n v="2815.29"/>
    <s v="EA"/>
    <s v=""/>
    <s v="INR"/>
    <s v=""/>
    <n v="0"/>
    <n v="0"/>
    <x v="0"/>
    <n v="0"/>
    <n v="0"/>
    <n v="2815.29"/>
  </r>
  <r>
    <x v="5"/>
    <x v="5"/>
    <s v="Office Equipments"/>
    <s v="6000000050-0"/>
    <s v="6000000050"/>
    <s v=""/>
    <s v=""/>
    <s v="0"/>
    <s v="Z002"/>
    <s v="1000"/>
    <d v="2014-10-01T00:00:00"/>
    <d v="2014-10-01T00:00:00"/>
    <s v="1010ITS77"/>
    <s v="WINDMAX WITH EXTERNAL ANTINA"/>
    <s v="005/000"/>
    <s v=""/>
    <n v="71400"/>
    <m/>
    <s v=""/>
    <n v="-67830"/>
    <n v="1"/>
    <s v=""/>
    <n v="3570"/>
    <s v="EA"/>
    <s v=""/>
    <s v="INR"/>
    <s v=""/>
    <n v="0"/>
    <n v="0"/>
    <x v="0"/>
    <n v="0"/>
    <n v="0"/>
    <n v="3570"/>
  </r>
  <r>
    <x v="5"/>
    <x v="5"/>
    <s v="Office Equipments"/>
    <s v="6000000051-0"/>
    <s v="6000000051"/>
    <s v=""/>
    <s v=""/>
    <s v="0"/>
    <s v="Z002"/>
    <s v="1000"/>
    <d v="2014-10-01T00:00:00"/>
    <d v="2014-10-01T00:00:00"/>
    <s v="1010ITS77"/>
    <s v="EXTERNAL GPS RECEIVER"/>
    <s v="005/000"/>
    <s v=""/>
    <n v="49395"/>
    <m/>
    <s v=""/>
    <n v="-46925.25"/>
    <n v="1"/>
    <s v=""/>
    <n v="2469.75"/>
    <s v="EA"/>
    <s v=""/>
    <s v="INR"/>
    <s v=""/>
    <n v="0"/>
    <n v="0"/>
    <x v="0"/>
    <n v="0"/>
    <n v="0"/>
    <n v="2469.75"/>
  </r>
  <r>
    <x v="5"/>
    <x v="5"/>
    <s v="Office Equipments"/>
    <s v="6000000052-0"/>
    <s v="6000000052"/>
    <s v=""/>
    <s v=""/>
    <s v="0"/>
    <s v="Z002"/>
    <s v="1000"/>
    <d v="2014-12-01T00:00:00"/>
    <d v="2014-12-01T00:00:00"/>
    <s v="1010ITS77"/>
    <s v="Air condition split type cap. 2. ton"/>
    <s v="005/000"/>
    <s v=""/>
    <n v="168566"/>
    <m/>
    <s v=""/>
    <n v="-160137.70000000001"/>
    <n v="1"/>
    <s v=""/>
    <n v="8428.2999999999993"/>
    <s v="EA"/>
    <s v=""/>
    <s v="INR"/>
    <s v=""/>
    <n v="0"/>
    <n v="0"/>
    <x v="0"/>
    <n v="0"/>
    <n v="0"/>
    <n v="8428.2999999999993"/>
  </r>
  <r>
    <x v="5"/>
    <x v="5"/>
    <s v="Office Equipments"/>
    <s v="6000000053-0"/>
    <s v="6000000053"/>
    <s v=""/>
    <s v=""/>
    <s v="0"/>
    <s v="Z002"/>
    <s v="1000"/>
    <d v="2014-12-01T00:00:00"/>
    <d v="2014-12-01T00:00:00"/>
    <s v="1010ADM03"/>
    <s v="Celling fan 48&quot;"/>
    <s v="005/000"/>
    <s v=""/>
    <n v="32086.639999999999"/>
    <m/>
    <s v=""/>
    <n v="-30482.31"/>
    <n v="1"/>
    <s v=""/>
    <n v="1604.33"/>
    <s v="EA"/>
    <s v=""/>
    <s v="INR"/>
    <s v=""/>
    <n v="0"/>
    <n v="0"/>
    <x v="0"/>
    <n v="0"/>
    <n v="0"/>
    <n v="1604.33"/>
  </r>
  <r>
    <x v="5"/>
    <x v="5"/>
    <s v="Office Equipments"/>
    <s v="6000000054-0"/>
    <s v="6000000054"/>
    <s v=""/>
    <s v=""/>
    <s v="0"/>
    <s v="Z002"/>
    <s v="1000"/>
    <d v="2014-12-01T00:00:00"/>
    <d v="2014-12-01T00:00:00"/>
    <s v="1010ADM03"/>
    <s v="Gyser 15 Ltr capacity"/>
    <s v="005/000"/>
    <s v=""/>
    <n v="5700"/>
    <m/>
    <s v=""/>
    <n v="-5415"/>
    <n v="1"/>
    <s v=""/>
    <n v="285"/>
    <s v="EA"/>
    <s v=""/>
    <s v="INR"/>
    <s v=""/>
    <n v="0"/>
    <n v="0"/>
    <x v="0"/>
    <n v="0"/>
    <n v="0"/>
    <n v="285"/>
  </r>
  <r>
    <x v="5"/>
    <x v="5"/>
    <s v="Office Equipments"/>
    <s v="6000000055-0"/>
    <s v="6000000055"/>
    <s v=""/>
    <s v=""/>
    <s v="0"/>
    <s v="Z002"/>
    <s v="1000"/>
    <d v="2014-12-01T00:00:00"/>
    <d v="2014-12-01T00:00:00"/>
    <s v="1010ADM03"/>
    <s v="Fridge"/>
    <s v="005/000"/>
    <s v=""/>
    <n v="11600"/>
    <m/>
    <s v=""/>
    <n v="-11020"/>
    <n v="1"/>
    <s v=""/>
    <n v="580"/>
    <s v="EA"/>
    <s v=""/>
    <s v="INR"/>
    <s v=""/>
    <n v="0"/>
    <n v="0"/>
    <x v="0"/>
    <n v="0"/>
    <n v="0"/>
    <n v="580"/>
  </r>
  <r>
    <x v="5"/>
    <x v="5"/>
    <s v="Office Equipments"/>
    <s v="6000000056-0"/>
    <s v="6000000056"/>
    <s v=""/>
    <s v=""/>
    <s v="0"/>
    <s v="Z002"/>
    <s v="1000"/>
    <d v="2014-12-01T00:00:00"/>
    <d v="2014-12-01T00:00:00"/>
    <s v="1010ADM03"/>
    <s v="Air Purifier"/>
    <s v="005/000"/>
    <s v=""/>
    <n v="40800"/>
    <m/>
    <s v=""/>
    <n v="-38760"/>
    <n v="1"/>
    <s v=""/>
    <n v="2040"/>
    <s v="EA"/>
    <s v=""/>
    <s v="INR"/>
    <s v=""/>
    <n v="0"/>
    <n v="0"/>
    <x v="0"/>
    <n v="0"/>
    <n v="0"/>
    <n v="2040"/>
  </r>
  <r>
    <x v="5"/>
    <x v="5"/>
    <s v="Office Equipments"/>
    <s v="6000000057-0"/>
    <s v="6000000057"/>
    <s v=""/>
    <s v=""/>
    <s v="0"/>
    <s v="Z002"/>
    <s v="1000"/>
    <d v="2015-06-05T00:00:00"/>
    <d v="2015-06-05T00:00:00"/>
    <s v="1010ITS77"/>
    <s v="COOLER DESERT"/>
    <s v="005/000"/>
    <s v=""/>
    <n v="6000"/>
    <m/>
    <s v=""/>
    <n v="-5700"/>
    <n v="1"/>
    <s v=""/>
    <n v="300"/>
    <s v="EA"/>
    <s v=""/>
    <s v="INR"/>
    <s v=""/>
    <n v="0"/>
    <n v="0"/>
    <x v="0"/>
    <n v="0"/>
    <n v="0"/>
    <n v="300"/>
  </r>
  <r>
    <x v="5"/>
    <x v="5"/>
    <s v="Office Equipments"/>
    <s v="6000000058-0"/>
    <s v="6000000058"/>
    <s v=""/>
    <s v=""/>
    <s v="0"/>
    <s v="Z002"/>
    <s v="1000"/>
    <d v="2015-06-30T00:00:00"/>
    <d v="2015-06-30T00:00:00"/>
    <s v="1010ITS77"/>
    <s v="COOLER DESERT"/>
    <s v="005/000"/>
    <s v=""/>
    <n v="6000"/>
    <m/>
    <s v=""/>
    <n v="-5700"/>
    <n v="1"/>
    <s v=""/>
    <n v="300"/>
    <s v="EA"/>
    <s v=""/>
    <s v="INR"/>
    <s v=""/>
    <n v="0"/>
    <n v="0"/>
    <x v="0"/>
    <n v="0"/>
    <n v="0"/>
    <n v="300"/>
  </r>
  <r>
    <x v="5"/>
    <x v="5"/>
    <s v="Office Equipments"/>
    <s v="6000000059-0"/>
    <s v="6000000059"/>
    <s v=""/>
    <s v=""/>
    <s v="0"/>
    <s v="T008"/>
    <s v="1000"/>
    <d v="2015-12-20T00:00:00"/>
    <d v="2015-12-20T00:00:00"/>
    <s v="1010ITS77"/>
    <s v="IP CAMERA"/>
    <s v="003/000"/>
    <s v=""/>
    <n v="37944"/>
    <m/>
    <s v=""/>
    <n v="-36047"/>
    <n v="1"/>
    <s v=""/>
    <n v="1897"/>
    <s v="EA"/>
    <s v=""/>
    <s v="INR"/>
    <s v=""/>
    <n v="0"/>
    <n v="0"/>
    <x v="0"/>
    <n v="0"/>
    <n v="0"/>
    <n v="1897"/>
  </r>
  <r>
    <x v="5"/>
    <x v="5"/>
    <s v="Office Equipments"/>
    <s v="6000000060-0"/>
    <s v="6000000060"/>
    <s v=""/>
    <s v=""/>
    <s v="0"/>
    <s v="Z002"/>
    <s v="1000"/>
    <d v="2015-12-28T00:00:00"/>
    <d v="2015-12-28T00:00:00"/>
    <s v="1010ADM03"/>
    <s v="Gyser 15 Ltrs. Capacity"/>
    <s v="005/000"/>
    <s v=""/>
    <n v="5500"/>
    <m/>
    <s v=""/>
    <n v="-5225"/>
    <n v="1"/>
    <s v=""/>
    <n v="275"/>
    <s v="EA"/>
    <s v=""/>
    <s v="INR"/>
    <s v=""/>
    <n v="0"/>
    <n v="0"/>
    <x v="0"/>
    <n v="0"/>
    <n v="0"/>
    <n v="275"/>
  </r>
  <r>
    <x v="5"/>
    <x v="5"/>
    <s v="Office Equipments"/>
    <s v="6000000061-0"/>
    <s v="6000000061"/>
    <s v=""/>
    <s v=""/>
    <s v="0"/>
    <s v="Z002"/>
    <s v="1000"/>
    <d v="2015-12-29T00:00:00"/>
    <d v="2015-12-29T00:00:00"/>
    <s v="1010ITS77"/>
    <s v="COOLER DESERT"/>
    <s v="005/000"/>
    <s v=""/>
    <n v="9340"/>
    <m/>
    <s v=""/>
    <n v="-8873"/>
    <n v="1"/>
    <s v=""/>
    <n v="467"/>
    <s v="EA"/>
    <s v=""/>
    <s v="INR"/>
    <s v=""/>
    <n v="0"/>
    <n v="0"/>
    <x v="0"/>
    <n v="0"/>
    <n v="0"/>
    <n v="467"/>
  </r>
  <r>
    <x v="5"/>
    <x v="5"/>
    <s v="Office Equipments"/>
    <s v="6000000061-1"/>
    <s v="6000000061"/>
    <s v=""/>
    <s v=""/>
    <s v="1"/>
    <s v="Z002"/>
    <s v="1000"/>
    <d v="2022-06-21T00:00:00"/>
    <d v="2022-06-21T00:00:00"/>
    <s v="1010MFG55"/>
    <s v="Desert Coller"/>
    <s v="005/000"/>
    <s v=""/>
    <n v="8389.83"/>
    <m/>
    <s v=""/>
    <n v="-2942"/>
    <n v="1"/>
    <s v=""/>
    <n v="5447.83"/>
    <s v="EA"/>
    <s v=""/>
    <s v="INR"/>
    <s v=""/>
    <n v="0"/>
    <n v="0"/>
    <x v="0"/>
    <n v="0"/>
    <n v="-2460"/>
    <n v="2987.83"/>
  </r>
  <r>
    <x v="5"/>
    <x v="5"/>
    <s v="Office Equipments"/>
    <s v="6000000062-0"/>
    <s v="6000000062"/>
    <s v=""/>
    <s v=""/>
    <s v="0"/>
    <s v="T008"/>
    <s v="1000"/>
    <d v="2015-12-31T00:00:00"/>
    <d v="2015-12-31T00:00:00"/>
    <s v="1010HRS80"/>
    <s v="ATTENDANCE FACE MACHINE"/>
    <s v="003/000"/>
    <s v=""/>
    <n v="29070"/>
    <m/>
    <s v=""/>
    <n v="-27616"/>
    <n v="1"/>
    <s v=""/>
    <n v="1454"/>
    <s v="EA"/>
    <s v=""/>
    <s v="INR"/>
    <s v=""/>
    <n v="0"/>
    <n v="0"/>
    <x v="0"/>
    <n v="0"/>
    <n v="0"/>
    <n v="1454"/>
  </r>
  <r>
    <x v="5"/>
    <x v="5"/>
    <s v="Office Equipments"/>
    <s v="6000000062-1"/>
    <s v="6000000062"/>
    <s v=""/>
    <s v=""/>
    <s v="1"/>
    <s v="Z002"/>
    <s v="1000"/>
    <d v="2022-12-31T00:00:00"/>
    <d v="2022-12-31T00:00:00"/>
    <s v="1010HRS80"/>
    <s v="ATTENDANCE MACHINE MODEL UFACE-800"/>
    <s v="003/000"/>
    <s v=""/>
    <n v="78000"/>
    <m/>
    <s v=""/>
    <n v="-12282"/>
    <n v="3"/>
    <s v=""/>
    <n v="65718"/>
    <s v="EA"/>
    <s v=""/>
    <s v="INR"/>
    <s v=""/>
    <n v="0"/>
    <n v="0"/>
    <x v="0"/>
    <n v="0"/>
    <n v="-41573"/>
    <n v="24145"/>
  </r>
  <r>
    <x v="5"/>
    <x v="5"/>
    <s v="Office Equipments"/>
    <s v="6000000063-0"/>
    <s v="6000000063"/>
    <s v=""/>
    <s v=""/>
    <s v="0"/>
    <s v="Z002"/>
    <s v="1000"/>
    <d v="2016-01-03T00:00:00"/>
    <d v="2016-01-03T00:00:00"/>
    <s v="1010ADM03"/>
    <s v="Air Purifier Model healthpro 250 (1BC EAO)"/>
    <s v="005/000"/>
    <s v=""/>
    <n v="178806.96"/>
    <m/>
    <s v=""/>
    <n v="-169866.61"/>
    <n v="1"/>
    <s v=""/>
    <n v="8940.35"/>
    <s v="EA"/>
    <s v=""/>
    <s v="INR"/>
    <s v=""/>
    <n v="0"/>
    <n v="0"/>
    <x v="0"/>
    <n v="0"/>
    <n v="0"/>
    <n v="8940.35"/>
  </r>
  <r>
    <x v="5"/>
    <x v="5"/>
    <s v="Office Equipments"/>
    <s v="6000000064-0"/>
    <s v="6000000064"/>
    <s v=""/>
    <s v=""/>
    <s v="0"/>
    <s v="Z002"/>
    <s v="1000"/>
    <d v="2016-01-16T00:00:00"/>
    <d v="2016-01-16T00:00:00"/>
    <s v="1010ADM03"/>
    <s v="Air Purifier Model healthpro 250 (1BC EAO)"/>
    <s v="005/000"/>
    <s v=""/>
    <n v="177706.66"/>
    <m/>
    <s v=""/>
    <n v="-168821.33"/>
    <n v="1"/>
    <s v=""/>
    <n v="8885.33"/>
    <s v="EA"/>
    <s v=""/>
    <s v="INR"/>
    <s v=""/>
    <n v="0"/>
    <n v="0"/>
    <x v="0"/>
    <n v="0"/>
    <n v="0"/>
    <n v="8885.33"/>
  </r>
  <r>
    <x v="5"/>
    <x v="5"/>
    <s v="Office Equipments"/>
    <s v="6000000065-0"/>
    <s v="6000000065"/>
    <s v=""/>
    <s v=""/>
    <s v="0"/>
    <s v="T008"/>
    <s v="1000"/>
    <d v="2016-01-16T00:00:00"/>
    <d v="2016-01-16T00:00:00"/>
    <s v="1010ITS77"/>
    <s v="LOUD SPEAKER COMPLETE SET"/>
    <s v="003/000"/>
    <s v=""/>
    <n v="5500"/>
    <m/>
    <s v=""/>
    <n v="-5225"/>
    <n v="1"/>
    <s v=""/>
    <n v="275"/>
    <s v="EA"/>
    <s v=""/>
    <s v="INR"/>
    <s v=""/>
    <n v="0"/>
    <n v="0"/>
    <x v="0"/>
    <n v="0"/>
    <n v="0"/>
    <n v="275"/>
  </r>
  <r>
    <x v="5"/>
    <x v="5"/>
    <s v="Office Equipments"/>
    <s v="6000000066-0"/>
    <s v="6000000066"/>
    <s v=""/>
    <s v=""/>
    <s v="0"/>
    <s v="T008"/>
    <s v="1000"/>
    <d v="2016-02-17T00:00:00"/>
    <d v="2016-02-17T00:00:00"/>
    <s v="1010ITS77"/>
    <s v="ADOPTER FOR IP CAMERA 220AC TO 12V DC"/>
    <s v="003/000"/>
    <s v=""/>
    <n v="2448"/>
    <m/>
    <s v=""/>
    <n v="-2326"/>
    <n v="1"/>
    <s v=""/>
    <n v="122"/>
    <s v="EA"/>
    <s v=""/>
    <s v="INR"/>
    <s v=""/>
    <n v="0"/>
    <n v="0"/>
    <x v="0"/>
    <n v="0"/>
    <n v="0"/>
    <n v="122"/>
  </r>
  <r>
    <x v="5"/>
    <x v="5"/>
    <s v="Office Equipments"/>
    <s v="6000000067-0"/>
    <s v="6000000067"/>
    <s v=""/>
    <s v=""/>
    <s v="0"/>
    <s v="Z002"/>
    <s v="1000"/>
    <d v="2017-07-01T00:00:00"/>
    <d v="2017-07-01T00:00:00"/>
    <s v="1010ITS77"/>
    <s v="Industrial Vaccum Cleaner Model M-402"/>
    <s v="003/000"/>
    <s v=""/>
    <n v="12985"/>
    <m/>
    <s v=""/>
    <n v="-12335.75"/>
    <n v="1"/>
    <s v=""/>
    <n v="649.25"/>
    <s v="EA"/>
    <s v=""/>
    <s v="INR"/>
    <s v=""/>
    <n v="0"/>
    <n v="0"/>
    <x v="0"/>
    <n v="0"/>
    <n v="0"/>
    <n v="649.25"/>
  </r>
  <r>
    <x v="5"/>
    <x v="5"/>
    <s v="Office Equipments"/>
    <s v="6000000068-0"/>
    <s v="6000000068"/>
    <s v=""/>
    <s v=""/>
    <s v="0"/>
    <s v="Z002"/>
    <s v="1000"/>
    <d v="2017-08-10T00:00:00"/>
    <d v="2017-08-10T00:00:00"/>
    <s v="1010ADM03"/>
    <s v="Celling Fan 48&quot;"/>
    <s v="003/000"/>
    <s v=""/>
    <n v="1275"/>
    <m/>
    <s v=""/>
    <n v="-1211.25"/>
    <n v="1"/>
    <s v=""/>
    <n v="63.75"/>
    <s v="EA"/>
    <s v=""/>
    <s v="INR"/>
    <s v=""/>
    <n v="0"/>
    <n v="0"/>
    <x v="0"/>
    <n v="0"/>
    <n v="0"/>
    <n v="63.75"/>
  </r>
  <r>
    <x v="5"/>
    <x v="5"/>
    <s v="Office Equipments"/>
    <s v="6000000069-0"/>
    <s v="6000000069"/>
    <s v=""/>
    <s v=""/>
    <s v="0"/>
    <s v="Z002"/>
    <s v="1000"/>
    <d v="2017-08-24T00:00:00"/>
    <d v="2017-08-24T00:00:00"/>
    <s v="1010ADM03"/>
    <s v="Celling Fan 48&quot;"/>
    <s v="003/000"/>
    <s v=""/>
    <n v="2550"/>
    <m/>
    <s v=""/>
    <n v="-2422.5"/>
    <n v="1"/>
    <s v=""/>
    <n v="127.5"/>
    <s v="EA"/>
    <s v=""/>
    <s v="INR"/>
    <s v=""/>
    <n v="0"/>
    <n v="0"/>
    <x v="0"/>
    <n v="0"/>
    <n v="0"/>
    <n v="127.5"/>
  </r>
  <r>
    <x v="5"/>
    <x v="5"/>
    <s v="Office Equipments"/>
    <s v="6000000069-1"/>
    <s v="6000000069"/>
    <s v=""/>
    <s v=""/>
    <s v="1"/>
    <s v="Z002"/>
    <s v="1000"/>
    <d v="2023-03-27T00:00:00"/>
    <d v="2023-03-27T00:00:00"/>
    <s v="1010ADM03"/>
    <s v="Celling Fan 48&quot;"/>
    <s v="005/000"/>
    <s v=""/>
    <n v="1999.28"/>
    <m/>
    <s v="11000788"/>
    <n v="-12"/>
    <m/>
    <s v=""/>
    <n v="1987.28"/>
    <s v=""/>
    <s v=""/>
    <s v="INR"/>
    <s v=""/>
    <n v="0"/>
    <n v="0"/>
    <x v="0"/>
    <n v="0"/>
    <n v="-898"/>
    <n v="1089.28"/>
  </r>
  <r>
    <x v="5"/>
    <x v="5"/>
    <s v="Office Equipments"/>
    <s v="6000000069-2"/>
    <s v="6000000069"/>
    <s v=""/>
    <s v=""/>
    <s v="2"/>
    <s v="Z002"/>
    <s v="1000"/>
    <d v="2023-03-27T00:00:00"/>
    <d v="2023-03-27T00:00:00"/>
    <s v="1010CVL31"/>
    <s v="Celling Fan 48&quot;"/>
    <s v="005/000"/>
    <s v=""/>
    <n v="6997.48"/>
    <m/>
    <s v="11000788"/>
    <n v="-43"/>
    <m/>
    <s v=""/>
    <n v="6954.48"/>
    <s v=""/>
    <s v=""/>
    <s v="INR"/>
    <s v=""/>
    <n v="0"/>
    <n v="0"/>
    <x v="0"/>
    <n v="0"/>
    <n v="-3141"/>
    <n v="3813.48"/>
  </r>
  <r>
    <x v="5"/>
    <x v="5"/>
    <s v="Office Equipments"/>
    <s v="6000000069-3"/>
    <s v="6000000069"/>
    <s v=""/>
    <s v=""/>
    <s v="3"/>
    <s v="Z002"/>
    <s v="1000"/>
    <d v="2023-03-27T00:00:00"/>
    <d v="2023-03-27T00:00:00"/>
    <s v="1010ENG17"/>
    <s v="Celling Fan 48&quot;"/>
    <s v="005/000"/>
    <s v=""/>
    <n v="1039.6400000000001"/>
    <m/>
    <s v="11000788"/>
    <n v="-6"/>
    <m/>
    <s v=""/>
    <n v="1033.6400000000001"/>
    <s v=""/>
    <s v=""/>
    <s v="INR"/>
    <s v=""/>
    <n v="0"/>
    <n v="0"/>
    <x v="0"/>
    <n v="0"/>
    <n v="-467"/>
    <n v="566.64"/>
  </r>
  <r>
    <x v="5"/>
    <x v="5"/>
    <s v="Office Equipments"/>
    <s v="6000000069-4"/>
    <s v="6000000069"/>
    <s v=""/>
    <s v=""/>
    <s v="4"/>
    <s v="Z002"/>
    <s v="1000"/>
    <d v="2023-03-27T00:00:00"/>
    <d v="2023-03-27T00:00:00"/>
    <s v="1010CVL32"/>
    <s v="Celling Fan 48&quot;"/>
    <s v="005/000"/>
    <s v=""/>
    <n v="1999.28"/>
    <m/>
    <s v="11000788"/>
    <n v="-12"/>
    <m/>
    <s v=""/>
    <n v="1987.28"/>
    <s v=""/>
    <s v=""/>
    <s v="INR"/>
    <s v=""/>
    <n v="0"/>
    <n v="0"/>
    <x v="0"/>
    <n v="0"/>
    <n v="-898"/>
    <n v="1089.28"/>
  </r>
  <r>
    <x v="5"/>
    <x v="5"/>
    <s v="Office Equipments"/>
    <s v="6000000069-5"/>
    <s v="6000000069"/>
    <s v=""/>
    <s v=""/>
    <s v="5"/>
    <s v="Z002"/>
    <s v="1000"/>
    <d v="2023-03-27T00:00:00"/>
    <d v="2023-03-27T00:00:00"/>
    <s v="1010MFG47"/>
    <s v="Celling Fan 48&quot;"/>
    <s v="005/000"/>
    <s v=""/>
    <n v="999.64"/>
    <m/>
    <s v="11000788"/>
    <n v="-6"/>
    <m/>
    <s v=""/>
    <n v="993.64"/>
    <s v=""/>
    <s v=""/>
    <s v="INR"/>
    <s v=""/>
    <n v="0"/>
    <n v="0"/>
    <x v="0"/>
    <n v="0"/>
    <n v="-449"/>
    <n v="544.64"/>
  </r>
  <r>
    <x v="5"/>
    <x v="5"/>
    <s v="Office Equipments"/>
    <s v="6000000070-0"/>
    <s v="6000000070"/>
    <s v=""/>
    <s v=""/>
    <s v="0"/>
    <s v="Z002"/>
    <s v="1000"/>
    <d v="2017-11-15T00:00:00"/>
    <d v="2017-11-15T00:00:00"/>
    <s v="1010ITS77"/>
    <s v="MICROMAX CANVAS TAB MODEL- P680"/>
    <s v="003/000"/>
    <s v=""/>
    <n v="26850"/>
    <m/>
    <s v=""/>
    <n v="-25507.5"/>
    <n v="1"/>
    <s v=""/>
    <n v="1342.5"/>
    <s v="EA"/>
    <s v=""/>
    <s v="INR"/>
    <s v=""/>
    <n v="0"/>
    <n v="0"/>
    <x v="0"/>
    <n v="0"/>
    <n v="0"/>
    <n v="1342.5"/>
  </r>
  <r>
    <x v="5"/>
    <x v="5"/>
    <s v="Office Equipments"/>
    <s v="6000000071-0"/>
    <s v="6000000071"/>
    <s v=""/>
    <s v=""/>
    <s v="0"/>
    <s v="Z002"/>
    <s v="1000"/>
    <d v="2017-11-15T00:00:00"/>
    <d v="2017-11-15T00:00:00"/>
    <s v="1010ITS77"/>
    <s v="MICROMAX CANVAS TAB MODEL- P680"/>
    <s v="003/000"/>
    <s v=""/>
    <n v="8950"/>
    <m/>
    <s v=""/>
    <n v="-8502.5"/>
    <n v="1"/>
    <s v=""/>
    <n v="447.5"/>
    <s v="EA"/>
    <s v=""/>
    <s v="INR"/>
    <s v=""/>
    <n v="0"/>
    <n v="0"/>
    <x v="0"/>
    <n v="0"/>
    <n v="0"/>
    <n v="447.5"/>
  </r>
  <r>
    <x v="5"/>
    <x v="5"/>
    <s v="Office Equipments"/>
    <s v="6000000072-0"/>
    <s v="6000000072"/>
    <s v=""/>
    <s v=""/>
    <s v="0"/>
    <s v="Z002"/>
    <s v="1000"/>
    <d v="2017-11-15T00:00:00"/>
    <d v="2017-11-15T00:00:00"/>
    <s v="1010ITS77"/>
    <s v="Air Condition Split Type Cap 2.0 Ton"/>
    <s v="003/000"/>
    <s v=""/>
    <n v="32811.9"/>
    <m/>
    <s v=""/>
    <n v="-31171.3"/>
    <n v="1"/>
    <s v=""/>
    <n v="1640.6"/>
    <s v="EA"/>
    <s v=""/>
    <s v="INR"/>
    <s v=""/>
    <n v="0"/>
    <n v="0"/>
    <x v="0"/>
    <n v="0"/>
    <n v="0"/>
    <n v="1640.6"/>
  </r>
  <r>
    <x v="5"/>
    <x v="5"/>
    <s v="Office Equipments"/>
    <s v="6000000073-0"/>
    <s v="6000000073"/>
    <s v=""/>
    <s v=""/>
    <s v="0"/>
    <s v="Z002"/>
    <s v="1000"/>
    <d v="2017-11-15T00:00:00"/>
    <d v="2017-11-15T00:00:00"/>
    <s v="1010ITS77"/>
    <s v="Air Condition Split Type Cap 2.0 Ton"/>
    <s v="003/000"/>
    <s v=""/>
    <n v="65623.8"/>
    <m/>
    <s v=""/>
    <n v="-62342.61"/>
    <n v="1"/>
    <s v=""/>
    <n v="3281.19"/>
    <s v="EA"/>
    <s v=""/>
    <s v="INR"/>
    <s v=""/>
    <n v="0"/>
    <n v="0"/>
    <x v="0"/>
    <n v="0"/>
    <n v="0"/>
    <n v="3281.19"/>
  </r>
  <r>
    <x v="5"/>
    <x v="5"/>
    <s v="Office Equipments"/>
    <s v="6000000074-0"/>
    <s v="6000000074"/>
    <s v=""/>
    <s v=""/>
    <s v="0"/>
    <s v="Z002"/>
    <s v="1000"/>
    <d v="2017-11-15T00:00:00"/>
    <d v="2017-11-15T00:00:00"/>
    <s v="1010ITS77"/>
    <s v="AIR CONDITION SPLIT TYPE CAP.1.5 TON"/>
    <s v="003/000"/>
    <s v=""/>
    <n v="35300"/>
    <m/>
    <s v=""/>
    <n v="-33535"/>
    <n v="1"/>
    <s v=""/>
    <n v="1765"/>
    <s v="EA"/>
    <s v=""/>
    <s v="INR"/>
    <s v=""/>
    <n v="0"/>
    <n v="0"/>
    <x v="0"/>
    <n v="0"/>
    <n v="0"/>
    <n v="1765"/>
  </r>
  <r>
    <x v="5"/>
    <x v="5"/>
    <s v="Office Equipments"/>
    <s v="6000000075-0"/>
    <s v="6000000075"/>
    <s v=""/>
    <s v=""/>
    <s v="0"/>
    <s v="Z002"/>
    <s v="1000"/>
    <d v="2017-11-15T00:00:00"/>
    <d v="2017-11-15T00:00:00"/>
    <s v="1010ITS77"/>
    <s v="VOLTAGE STABLIZER 5 KVA RANGE 130V - 290V"/>
    <s v="003/000"/>
    <s v=""/>
    <n v="3400"/>
    <m/>
    <s v=""/>
    <n v="-3230"/>
    <n v="1"/>
    <s v=""/>
    <n v="170"/>
    <s v="EA"/>
    <s v=""/>
    <s v="INR"/>
    <s v=""/>
    <n v="0"/>
    <n v="0"/>
    <x v="0"/>
    <n v="0"/>
    <n v="0"/>
    <n v="170"/>
  </r>
  <r>
    <x v="5"/>
    <x v="5"/>
    <s v="Office Equipments"/>
    <s v="6000000076-0"/>
    <s v="6000000076"/>
    <s v=""/>
    <s v=""/>
    <s v="0"/>
    <s v="Z002"/>
    <s v="1000"/>
    <d v="2017-11-15T00:00:00"/>
    <d v="2017-11-15T00:00:00"/>
    <s v="1010ITS77"/>
    <s v="AIR CONDITION SPLIT TYPE CAP.1.5 TON"/>
    <s v="003/000"/>
    <s v=""/>
    <n v="35300"/>
    <m/>
    <s v=""/>
    <n v="-33535"/>
    <n v="1"/>
    <s v=""/>
    <n v="1765"/>
    <s v="EA"/>
    <s v=""/>
    <s v="INR"/>
    <s v=""/>
    <n v="0"/>
    <n v="0"/>
    <x v="0"/>
    <n v="0"/>
    <n v="0"/>
    <n v="1765"/>
  </r>
  <r>
    <x v="5"/>
    <x v="5"/>
    <s v="Office Equipments"/>
    <s v="6000000077-0"/>
    <s v="6000000077"/>
    <s v=""/>
    <s v=""/>
    <s v="0"/>
    <s v="Z002"/>
    <s v="1000"/>
    <d v="2017-11-15T00:00:00"/>
    <d v="2017-11-15T00:00:00"/>
    <s v="1010ITS77"/>
    <s v="VOLTAGE STABLIZER 5 KVA RANGE 130V - 290V"/>
    <s v="003/000"/>
    <s v=""/>
    <n v="3400"/>
    <m/>
    <s v=""/>
    <n v="-3230"/>
    <n v="1"/>
    <s v=""/>
    <n v="170"/>
    <s v="EA"/>
    <s v=""/>
    <s v="INR"/>
    <s v=""/>
    <n v="0"/>
    <n v="0"/>
    <x v="0"/>
    <n v="0"/>
    <n v="0"/>
    <n v="170"/>
  </r>
  <r>
    <x v="5"/>
    <x v="5"/>
    <s v="Office Equipments"/>
    <s v="6000000078-0"/>
    <s v="6000000078"/>
    <s v=""/>
    <s v=""/>
    <s v="0"/>
    <s v="Z002"/>
    <s v="1000"/>
    <d v="2017-11-15T00:00:00"/>
    <d v="2017-11-15T00:00:00"/>
    <s v="1010ADM03"/>
    <s v="Aquaguard Reviva RO With Pre Filter"/>
    <s v="003/000"/>
    <s v=""/>
    <n v="10839"/>
    <m/>
    <s v=""/>
    <n v="-10297.049999999999"/>
    <n v="1"/>
    <s v=""/>
    <n v="541.95000000000005"/>
    <s v="EA"/>
    <s v=""/>
    <s v="INR"/>
    <s v=""/>
    <n v="0"/>
    <n v="0"/>
    <x v="0"/>
    <n v="0"/>
    <n v="0"/>
    <n v="541.95000000000005"/>
  </r>
  <r>
    <x v="5"/>
    <x v="5"/>
    <s v="Office Equipments"/>
    <s v="6000000079-0"/>
    <s v="6000000079"/>
    <s v=""/>
    <s v=""/>
    <s v="0"/>
    <s v="Z002"/>
    <s v="1000"/>
    <d v="2017-11-15T00:00:00"/>
    <d v="2017-11-15T00:00:00"/>
    <s v="1010ADM03"/>
    <s v="Gyser 25 Ltrs. Capacity"/>
    <s v="003/000"/>
    <s v=""/>
    <n v="15300"/>
    <m/>
    <s v=""/>
    <n v="-14535"/>
    <n v="1"/>
    <s v=""/>
    <n v="765"/>
    <s v="EA"/>
    <s v=""/>
    <s v="INR"/>
    <s v=""/>
    <n v="0"/>
    <n v="0"/>
    <x v="0"/>
    <n v="0"/>
    <n v="0"/>
    <n v="765"/>
  </r>
  <r>
    <x v="5"/>
    <x v="5"/>
    <s v="Office Equipments"/>
    <s v="6000000080-0"/>
    <s v="6000000080"/>
    <s v=""/>
    <s v=""/>
    <s v="0"/>
    <s v="Z002"/>
    <s v="1000"/>
    <d v="2017-11-15T00:00:00"/>
    <d v="2017-11-15T00:00:00"/>
    <s v="1010ITS77"/>
    <s v="Air Condition Split Type Cap 2.0 Ton"/>
    <s v="003/000"/>
    <s v=""/>
    <n v="32811.9"/>
    <m/>
    <s v=""/>
    <n v="-31171.3"/>
    <n v="1"/>
    <s v=""/>
    <n v="1640.6"/>
    <s v="EA"/>
    <s v=""/>
    <s v="INR"/>
    <s v=""/>
    <n v="0"/>
    <n v="0"/>
    <x v="0"/>
    <n v="0"/>
    <n v="0"/>
    <n v="1640.6"/>
  </r>
  <r>
    <x v="5"/>
    <x v="5"/>
    <s v="Office Equipments"/>
    <s v="6000000081-0"/>
    <s v="6000000081"/>
    <s v=""/>
    <s v=""/>
    <s v="0"/>
    <s v="Z002"/>
    <s v="1000"/>
    <d v="2017-11-15T00:00:00"/>
    <d v="2017-11-15T00:00:00"/>
    <s v="1010ADM03"/>
    <s v="AIR CONDITION SPLIT TYPE CAP.1.5 TON"/>
    <s v="003/000"/>
    <s v=""/>
    <n v="24998.91"/>
    <m/>
    <s v=""/>
    <n v="-23748.959999999999"/>
    <n v="1"/>
    <s v=""/>
    <n v="1249.95"/>
    <s v="EA"/>
    <s v=""/>
    <s v="INR"/>
    <s v=""/>
    <n v="0"/>
    <n v="0"/>
    <x v="0"/>
    <n v="0"/>
    <n v="0"/>
    <n v="1249.95"/>
  </r>
  <r>
    <x v="5"/>
    <x v="5"/>
    <s v="Office Equipments"/>
    <s v="6000000082-0"/>
    <s v="6000000082"/>
    <s v=""/>
    <s v=""/>
    <s v="0"/>
    <s v="Z002"/>
    <s v="1000"/>
    <d v="2017-11-15T00:00:00"/>
    <d v="2017-11-15T00:00:00"/>
    <s v="1010ADM03"/>
    <s v="AIR CONDITION SPLIT TYPE CAP.1 TON"/>
    <s v="003/000"/>
    <s v=""/>
    <n v="45313.56"/>
    <m/>
    <s v=""/>
    <n v="-43047.88"/>
    <n v="1"/>
    <s v=""/>
    <n v="2265.6799999999998"/>
    <s v="EA"/>
    <s v=""/>
    <s v="INR"/>
    <s v=""/>
    <n v="0"/>
    <n v="0"/>
    <x v="0"/>
    <n v="0"/>
    <n v="0"/>
    <n v="2265.6799999999998"/>
  </r>
  <r>
    <x v="5"/>
    <x v="5"/>
    <s v="Office Equipments"/>
    <s v="6000000083-0"/>
    <s v="6000000083"/>
    <s v=""/>
    <s v=""/>
    <s v="0"/>
    <s v="Z002"/>
    <s v="1000"/>
    <d v="2017-11-15T00:00:00"/>
    <d v="2017-11-15T00:00:00"/>
    <s v="1010ADM03"/>
    <s v="AIR CONDITION SPLIT TYPE CAP.1.5 TON"/>
    <s v="003/000"/>
    <s v=""/>
    <n v="224990.19"/>
    <m/>
    <s v=""/>
    <n v="-213740.68"/>
    <n v="1"/>
    <s v=""/>
    <n v="11249.51"/>
    <s v="EA"/>
    <s v=""/>
    <s v="INR"/>
    <s v=""/>
    <n v="0"/>
    <n v="0"/>
    <x v="0"/>
    <n v="0"/>
    <n v="0"/>
    <n v="11249.51"/>
  </r>
  <r>
    <x v="5"/>
    <x v="5"/>
    <s v="Office Equipments"/>
    <s v="6000000084-0"/>
    <s v="6000000084"/>
    <s v=""/>
    <s v=""/>
    <s v="0"/>
    <s v="Z002"/>
    <s v="1000"/>
    <d v="2017-11-15T00:00:00"/>
    <d v="2017-11-15T00:00:00"/>
    <s v="1010ADM03"/>
    <s v="WTP Plant Cap 500 LPH Compricing of Multigrade Fil"/>
    <s v="003/000"/>
    <s v=""/>
    <n v="90000"/>
    <m/>
    <s v=""/>
    <n v="-85500"/>
    <n v="1"/>
    <s v=""/>
    <n v="4500"/>
    <s v="EA"/>
    <s v=""/>
    <s v="INR"/>
    <s v=""/>
    <n v="0"/>
    <n v="0"/>
    <x v="0"/>
    <n v="0"/>
    <n v="0"/>
    <n v="4500"/>
  </r>
  <r>
    <x v="5"/>
    <x v="5"/>
    <s v="Office Equipments"/>
    <s v="6000000085-0"/>
    <s v="6000000085"/>
    <s v=""/>
    <s v=""/>
    <s v="0"/>
    <s v="Z002"/>
    <s v="1000"/>
    <d v="2017-11-15T00:00:00"/>
    <d v="2017-11-15T00:00:00"/>
    <s v="1010ADM03"/>
    <s v="WTP Plant Cap 1.5 M3/HR Compricing of Multigrade F"/>
    <s v="003/000"/>
    <s v=""/>
    <n v="135000"/>
    <m/>
    <s v=""/>
    <n v="-128250"/>
    <n v="1"/>
    <s v=""/>
    <n v="6750"/>
    <s v="EA"/>
    <s v=""/>
    <s v="INR"/>
    <s v=""/>
    <n v="0"/>
    <n v="0"/>
    <x v="0"/>
    <n v="0"/>
    <n v="0"/>
    <n v="6750"/>
  </r>
  <r>
    <x v="5"/>
    <x v="5"/>
    <s v="Office Equipments"/>
    <s v="6000000086-0"/>
    <s v="6000000086"/>
    <s v=""/>
    <s v=""/>
    <s v="0"/>
    <s v="Z002"/>
    <s v="1000"/>
    <d v="2017-11-15T00:00:00"/>
    <d v="2017-11-15T00:00:00"/>
    <s v="1010ADM03"/>
    <s v="RO Plant Flow 500 LPH Compricing of Reverse Osmosi"/>
    <s v="003/000"/>
    <s v=""/>
    <n v="155000"/>
    <m/>
    <s v=""/>
    <n v="-147250"/>
    <n v="1"/>
    <s v=""/>
    <n v="7750"/>
    <s v="EA"/>
    <s v=""/>
    <s v="INR"/>
    <s v=""/>
    <n v="0"/>
    <n v="0"/>
    <x v="0"/>
    <n v="0"/>
    <n v="0"/>
    <n v="7750"/>
  </r>
  <r>
    <x v="5"/>
    <x v="5"/>
    <s v="Office Equipments"/>
    <s v="6000000087-0"/>
    <s v="6000000087"/>
    <s v=""/>
    <s v=""/>
    <s v="0"/>
    <s v="Z002"/>
    <s v="1000"/>
    <d v="2018-01-20T00:00:00"/>
    <d v="2018-01-20T00:00:00"/>
    <s v="1010ADM03"/>
    <s v="Iron Rack &amp; Link for Online UPS - 9145 - 10KXL"/>
    <s v="003/000"/>
    <s v=""/>
    <n v="5800"/>
    <m/>
    <s v=""/>
    <n v="-5510"/>
    <n v="1"/>
    <s v=""/>
    <n v="290"/>
    <s v="EA"/>
    <s v=""/>
    <s v="INR"/>
    <s v=""/>
    <n v="0"/>
    <n v="0"/>
    <x v="0"/>
    <n v="0"/>
    <n v="0"/>
    <n v="290"/>
  </r>
  <r>
    <x v="5"/>
    <x v="5"/>
    <s v="Office Equipments"/>
    <s v="6000000088-0"/>
    <s v="6000000088"/>
    <s v=""/>
    <s v=""/>
    <s v="0"/>
    <s v="Z002"/>
    <s v="1000"/>
    <d v="2018-01-20T00:00:00"/>
    <d v="2018-01-20T00:00:00"/>
    <s v="1010ADM03"/>
    <s v="APW President Smart rack 42U 800/1000 MVD rack Wit"/>
    <s v="003/000"/>
    <s v=""/>
    <n v="49000"/>
    <m/>
    <s v=""/>
    <n v="-46550"/>
    <n v="1"/>
    <s v=""/>
    <n v="2450"/>
    <s v="EA"/>
    <s v=""/>
    <s v="INR"/>
    <s v=""/>
    <n v="0"/>
    <n v="0"/>
    <x v="0"/>
    <n v="0"/>
    <n v="0"/>
    <n v="2450"/>
  </r>
  <r>
    <x v="5"/>
    <x v="5"/>
    <s v="Office Equipments"/>
    <s v="6000000089-0"/>
    <s v="6000000089"/>
    <s v=""/>
    <s v=""/>
    <s v="0"/>
    <s v="T007"/>
    <s v="1000"/>
    <d v="2008-09-14T00:00:00"/>
    <d v="2008-09-14T00:00:00"/>
    <s v="1010ADM03"/>
    <s v="EXHAUST FAN"/>
    <s v="005/000"/>
    <s v=""/>
    <n v="1902"/>
    <m/>
    <s v=""/>
    <n v="-1807"/>
    <n v="1"/>
    <s v=""/>
    <n v="95"/>
    <s v="EA"/>
    <s v=""/>
    <s v="INR"/>
    <s v=""/>
    <n v="0"/>
    <n v="0"/>
    <x v="0"/>
    <n v="0"/>
    <n v="0"/>
    <n v="95"/>
  </r>
  <r>
    <x v="5"/>
    <x v="5"/>
    <s v="Office Equipments"/>
    <s v="6000000089-1"/>
    <s v="6000000089"/>
    <s v=""/>
    <s v=""/>
    <s v="1"/>
    <s v="Z002"/>
    <s v="1000"/>
    <d v="2022-04-22T00:00:00"/>
    <d v="2022-04-22T00:00:00"/>
    <s v="1010ENG17"/>
    <s v="EXHAUST FAN"/>
    <s v="005/000"/>
    <s v=""/>
    <n v="12204"/>
    <m/>
    <s v=""/>
    <n v="-5184"/>
    <n v="4"/>
    <s v=""/>
    <n v="7020"/>
    <s v="EA"/>
    <s v=""/>
    <s v="INR"/>
    <s v=""/>
    <n v="0"/>
    <n v="0"/>
    <x v="0"/>
    <n v="0"/>
    <n v="-3170"/>
    <n v="3850"/>
  </r>
  <r>
    <x v="5"/>
    <x v="5"/>
    <s v="Office Equipments"/>
    <s v="6000000090-0"/>
    <s v="6000000090"/>
    <s v=""/>
    <s v=""/>
    <s v="0"/>
    <s v="T007"/>
    <s v="1000"/>
    <d v="2008-11-24T00:00:00"/>
    <d v="2008-11-24T00:00:00"/>
    <s v="1010ITS77"/>
    <s v="EARTH SOUL MODEL SE-03"/>
    <s v="005/000"/>
    <s v=""/>
    <n v="114648"/>
    <m/>
    <s v=""/>
    <n v="-108916"/>
    <n v="1"/>
    <s v=""/>
    <n v="5732"/>
    <s v="EA"/>
    <s v=""/>
    <s v="INR"/>
    <s v=""/>
    <n v="0"/>
    <n v="0"/>
    <x v="0"/>
    <n v="0"/>
    <n v="0"/>
    <n v="5732"/>
  </r>
  <r>
    <x v="5"/>
    <x v="5"/>
    <s v="Office Equipments"/>
    <s v="6000000091-0"/>
    <s v="6000000091"/>
    <s v=""/>
    <s v=""/>
    <s v="0"/>
    <s v="T007"/>
    <s v="1000"/>
    <d v="2009-12-01T00:00:00"/>
    <d v="2009-12-01T00:00:00"/>
    <s v="1010ITS77"/>
    <s v="TELEPHONE SET 03 NOS."/>
    <s v="005/000"/>
    <s v=""/>
    <n v="1287"/>
    <m/>
    <s v=""/>
    <n v="-1223"/>
    <n v="1"/>
    <s v=""/>
    <n v="64"/>
    <s v="EA"/>
    <s v=""/>
    <s v="INR"/>
    <s v=""/>
    <n v="0"/>
    <n v="0"/>
    <x v="0"/>
    <n v="0"/>
    <n v="0"/>
    <n v="64"/>
  </r>
  <r>
    <x v="5"/>
    <x v="5"/>
    <s v="Office Equipments"/>
    <s v="6000000092-0"/>
    <s v="6000000092"/>
    <s v=""/>
    <s v=""/>
    <s v="0"/>
    <s v="T007"/>
    <s v="1000"/>
    <d v="2010-01-01T00:00:00"/>
    <d v="2010-01-01T00:00:00"/>
    <s v="1010ITS77"/>
    <s v="TELEPHONE SET 05 NOS."/>
    <s v="005/000"/>
    <s v=""/>
    <n v="2105"/>
    <m/>
    <s v=""/>
    <n v="-2000"/>
    <n v="5"/>
    <s v=""/>
    <n v="105"/>
    <s v="EA"/>
    <s v=""/>
    <s v="INR"/>
    <s v=""/>
    <n v="0"/>
    <n v="0"/>
    <x v="0"/>
    <n v="0"/>
    <n v="0"/>
    <n v="105"/>
  </r>
  <r>
    <x v="5"/>
    <x v="5"/>
    <s v="Office Equipments"/>
    <s v="6000000093-0"/>
    <s v="6000000093"/>
    <s v=""/>
    <s v=""/>
    <s v="0"/>
    <s v="T007"/>
    <s v="1000"/>
    <d v="2010-01-01T00:00:00"/>
    <d v="2010-01-01T00:00:00"/>
    <s v="1010ITS77"/>
    <s v="AUTOMATIC LEVEL MACHINE 01NO."/>
    <s v="005/000"/>
    <s v=""/>
    <n v="6565"/>
    <m/>
    <s v=""/>
    <n v="-6237"/>
    <n v="1"/>
    <s v=""/>
    <n v="328"/>
    <s v="EA"/>
    <s v=""/>
    <s v="INR"/>
    <s v=""/>
    <n v="0"/>
    <n v="0"/>
    <x v="0"/>
    <n v="0"/>
    <n v="0"/>
    <n v="328"/>
  </r>
  <r>
    <x v="5"/>
    <x v="5"/>
    <s v="Office Equipments"/>
    <s v="6000000094-0"/>
    <s v="6000000094"/>
    <s v=""/>
    <s v=""/>
    <s v="0"/>
    <s v="T007"/>
    <s v="1000"/>
    <d v="2010-05-01T00:00:00"/>
    <d v="2010-05-01T00:00:00"/>
    <s v="1010ITS77"/>
    <s v="MOBILE HAND SET (CDMA) 01NO."/>
    <s v="005/000"/>
    <s v=""/>
    <n v="9990"/>
    <m/>
    <s v=""/>
    <n v="-9490"/>
    <n v="1"/>
    <s v=""/>
    <n v="500"/>
    <s v="EA"/>
    <s v=""/>
    <s v="INR"/>
    <s v=""/>
    <n v="0"/>
    <n v="0"/>
    <x v="0"/>
    <n v="0"/>
    <n v="0"/>
    <n v="500"/>
  </r>
  <r>
    <x v="5"/>
    <x v="5"/>
    <s v="Office Equipments"/>
    <s v="6000000095-0"/>
    <s v="6000000095"/>
    <s v=""/>
    <s v=""/>
    <s v="0"/>
    <s v="T007"/>
    <s v="1000"/>
    <d v="2010-05-01T00:00:00"/>
    <d v="2010-05-01T00:00:00"/>
    <s v="1010ITS77"/>
    <s v="POST PAID DUAL MODE SIM CARD 03 NOS."/>
    <s v="005/000"/>
    <s v=""/>
    <n v="750"/>
    <m/>
    <s v=""/>
    <n v="-712"/>
    <n v="3"/>
    <s v=""/>
    <n v="38"/>
    <s v="EA"/>
    <s v=""/>
    <s v="INR"/>
    <s v=""/>
    <n v="0"/>
    <n v="0"/>
    <x v="0"/>
    <n v="0"/>
    <n v="0"/>
    <n v="38"/>
  </r>
  <r>
    <x v="5"/>
    <x v="5"/>
    <s v="Office Equipments"/>
    <s v="6000000096-0"/>
    <s v="6000000096"/>
    <s v=""/>
    <s v=""/>
    <s v="0"/>
    <s v="T007"/>
    <s v="1000"/>
    <d v="2010-09-01T00:00:00"/>
    <d v="2010-09-01T00:00:00"/>
    <s v="1010ITS77"/>
    <s v="TELEPHONE SET 01NO."/>
    <s v="005/000"/>
    <s v=""/>
    <n v="685"/>
    <m/>
    <s v=""/>
    <n v="-651"/>
    <n v="1"/>
    <s v=""/>
    <n v="34"/>
    <s v="EA"/>
    <s v=""/>
    <s v="INR"/>
    <s v=""/>
    <n v="0"/>
    <n v="0"/>
    <x v="0"/>
    <n v="0"/>
    <n v="0"/>
    <n v="34"/>
  </r>
  <r>
    <x v="5"/>
    <x v="5"/>
    <s v="Office Equipments"/>
    <s v="6000000097-0"/>
    <s v="6000000097"/>
    <s v=""/>
    <s v=""/>
    <s v="0"/>
    <s v="T007"/>
    <s v="1000"/>
    <d v="2010-10-01T00:00:00"/>
    <d v="2010-10-01T00:00:00"/>
    <s v="1010ITS77"/>
    <s v="TELEPHONE SET 02NOS."/>
    <s v="005/000"/>
    <s v=""/>
    <n v="830"/>
    <m/>
    <s v=""/>
    <n v="-788"/>
    <n v="2"/>
    <s v=""/>
    <n v="42"/>
    <s v="EA"/>
    <s v=""/>
    <s v="INR"/>
    <s v=""/>
    <n v="0"/>
    <n v="0"/>
    <x v="0"/>
    <n v="0"/>
    <n v="0"/>
    <n v="42"/>
  </r>
  <r>
    <x v="5"/>
    <x v="5"/>
    <s v="Office Equipments"/>
    <s v="6000000098-0"/>
    <s v="6000000098"/>
    <s v=""/>
    <s v=""/>
    <s v="0"/>
    <s v="T007"/>
    <s v="1000"/>
    <d v="2010-12-01T00:00:00"/>
    <d v="2010-12-01T00:00:00"/>
    <s v="1010ITS77"/>
    <s v="TELEPHONE SET 01NO."/>
    <s v="005/000"/>
    <s v=""/>
    <n v="390"/>
    <m/>
    <s v=""/>
    <n v="-370"/>
    <n v="1"/>
    <s v=""/>
    <n v="20"/>
    <s v="EA"/>
    <s v=""/>
    <s v="INR"/>
    <s v=""/>
    <n v="0"/>
    <n v="0"/>
    <x v="0"/>
    <n v="0"/>
    <n v="0"/>
    <n v="20"/>
  </r>
  <r>
    <x v="5"/>
    <x v="5"/>
    <s v="Office Equipments"/>
    <s v="6000000099-0"/>
    <s v="6000000099"/>
    <s v=""/>
    <s v=""/>
    <s v="0"/>
    <s v="T007"/>
    <s v="1000"/>
    <d v="2011-12-01T00:00:00"/>
    <d v="2011-12-01T00:00:00"/>
    <s v="1010ITS77"/>
    <s v="TELEPHONE SET 04NOS."/>
    <s v="005/000"/>
    <s v=""/>
    <n v="1548"/>
    <m/>
    <s v=""/>
    <n v="-1471"/>
    <n v="4"/>
    <s v=""/>
    <n v="77"/>
    <s v="EA"/>
    <s v=""/>
    <s v="INR"/>
    <s v=""/>
    <n v="0"/>
    <n v="0"/>
    <x v="0"/>
    <n v="0"/>
    <n v="0"/>
    <n v="77"/>
  </r>
  <r>
    <x v="5"/>
    <x v="5"/>
    <s v="Office Equipments"/>
    <s v="6000000100-0"/>
    <s v="6000000100"/>
    <s v=""/>
    <s v=""/>
    <s v="0"/>
    <s v="T007"/>
    <s v="1000"/>
    <d v="2012-01-01T00:00:00"/>
    <d v="2012-01-01T00:00:00"/>
    <s v="1010ITS77"/>
    <s v="TELEPHONE WIRE"/>
    <s v="005/000"/>
    <s v=""/>
    <n v="12203"/>
    <m/>
    <s v=""/>
    <n v="-11593"/>
    <n v="1"/>
    <s v=""/>
    <n v="610"/>
    <s v="EA"/>
    <s v=""/>
    <s v="INR"/>
    <s v=""/>
    <n v="0"/>
    <n v="0"/>
    <x v="0"/>
    <n v="0"/>
    <n v="0"/>
    <n v="610"/>
  </r>
  <r>
    <x v="5"/>
    <x v="5"/>
    <s v="Office Equipments"/>
    <s v="6000000106-0"/>
    <s v="6000000106"/>
    <s v=""/>
    <s v=""/>
    <s v="0"/>
    <s v="Z002"/>
    <s v="1000"/>
    <d v="2019-03-31T00:00:00"/>
    <d v="2018-12-09T00:00:00"/>
    <s v="1010ITS77"/>
    <s v="Walkie Talkie Model No. VHF"/>
    <s v="003/000"/>
    <s v=""/>
    <n v="246144"/>
    <m/>
    <s v="11000885"/>
    <n v="-233836.79999999999"/>
    <n v="48"/>
    <s v=""/>
    <n v="12307.2"/>
    <s v="NOS"/>
    <s v=""/>
    <s v="INR"/>
    <s v=""/>
    <n v="0"/>
    <n v="0"/>
    <x v="0"/>
    <n v="0"/>
    <n v="0"/>
    <n v="12307.2"/>
  </r>
  <r>
    <x v="5"/>
    <x v="5"/>
    <s v="Office Equipments"/>
    <s v="6000000107-0"/>
    <s v="6000000107"/>
    <s v=""/>
    <s v=""/>
    <s v="0"/>
    <s v="Z002"/>
    <s v="1000"/>
    <d v="2019-03-31T00:00:00"/>
    <d v="2018-11-30T00:00:00"/>
    <s v="1010ADM03"/>
    <s v="Fridge/ refrigerator complete in all respect"/>
    <s v="003/000"/>
    <s v=""/>
    <n v="16864.400000000001"/>
    <m/>
    <s v="11000884"/>
    <n v="-16021.18"/>
    <n v="2"/>
    <s v=""/>
    <n v="843.22"/>
    <s v="NOS"/>
    <s v=""/>
    <s v="INR"/>
    <s v=""/>
    <n v="0"/>
    <n v="0"/>
    <x v="0"/>
    <n v="0"/>
    <n v="0"/>
    <n v="843.22"/>
  </r>
  <r>
    <x v="5"/>
    <x v="5"/>
    <s v="Office Equipments"/>
    <s v="6000000108-0"/>
    <s v="6000000108"/>
    <s v=""/>
    <s v=""/>
    <s v="0"/>
    <s v="Z002"/>
    <s v="1000"/>
    <d v="2019-03-31T00:00:00"/>
    <d v="2018-12-31T00:00:00"/>
    <s v="1010ADM03"/>
    <s v="Aquaguard water purifier"/>
    <s v="003/000"/>
    <s v=""/>
    <n v="44920"/>
    <m/>
    <s v="11000887"/>
    <n v="-42674"/>
    <n v="2"/>
    <s v=""/>
    <n v="2246"/>
    <s v="NOS"/>
    <s v=""/>
    <s v="INR"/>
    <s v=""/>
    <n v="0"/>
    <n v="0"/>
    <x v="0"/>
    <n v="0"/>
    <n v="0"/>
    <n v="2246"/>
  </r>
  <r>
    <x v="5"/>
    <x v="5"/>
    <s v="Office Equipments"/>
    <s v="6000000109-0"/>
    <s v="6000000109"/>
    <s v=""/>
    <s v=""/>
    <s v="0"/>
    <s v="Z002"/>
    <s v="1000"/>
    <d v="2019-03-31T00:00:00"/>
    <d v="2018-11-21T00:00:00"/>
    <s v="1010ADM03"/>
    <s v="Aquaguard water purifier"/>
    <s v="003/000"/>
    <s v=""/>
    <n v="16865"/>
    <m/>
    <s v="11000850"/>
    <n v="-16021.75"/>
    <n v="1"/>
    <s v=""/>
    <n v="843.25"/>
    <s v="NOS"/>
    <s v=""/>
    <s v="INR"/>
    <s v=""/>
    <n v="0"/>
    <n v="0"/>
    <x v="0"/>
    <n v="0"/>
    <n v="0"/>
    <n v="843.25"/>
  </r>
  <r>
    <x v="5"/>
    <x v="5"/>
    <s v="Office Equipments"/>
    <s v="6000000110-0"/>
    <s v="6000000110"/>
    <s v=""/>
    <s v=""/>
    <s v="0"/>
    <s v="Z002"/>
    <s v="1000"/>
    <d v="2019-03-31T00:00:00"/>
    <d v="2018-12-13T00:00:00"/>
    <s v="1010ADM03"/>
    <s v="Industrial vaccum cleaner"/>
    <s v="003/000"/>
    <s v=""/>
    <n v="11865"/>
    <m/>
    <s v="11000887"/>
    <n v="-11271.75"/>
    <n v="1"/>
    <s v=""/>
    <n v="593.25"/>
    <s v="NOS"/>
    <s v=""/>
    <s v="INR"/>
    <s v=""/>
    <n v="0"/>
    <n v="0"/>
    <x v="0"/>
    <n v="0"/>
    <n v="0"/>
    <n v="593.25"/>
  </r>
  <r>
    <x v="5"/>
    <x v="5"/>
    <s v="Office Equipments"/>
    <s v="6000000111-0"/>
    <s v="6000000111"/>
    <s v=""/>
    <s v=""/>
    <s v="0"/>
    <s v="Z002"/>
    <s v="1000"/>
    <d v="2019-03-31T00:00:00"/>
    <d v="2018-07-07T00:00:00"/>
    <s v="1010ADM03"/>
    <s v="Hot Air Oven (Digital) With Fan"/>
    <s v="003/000"/>
    <s v=""/>
    <n v="34000"/>
    <m/>
    <s v=""/>
    <n v="-32300"/>
    <n v="1"/>
    <s v=""/>
    <n v="1700"/>
    <s v="NOS"/>
    <s v=""/>
    <s v="INR"/>
    <s v=""/>
    <n v="0"/>
    <n v="0"/>
    <x v="0"/>
    <n v="0"/>
    <n v="0"/>
    <n v="1700"/>
  </r>
  <r>
    <x v="5"/>
    <x v="5"/>
    <s v="Office Equipments"/>
    <s v="6000000112-0"/>
    <s v="6000000112"/>
    <s v=""/>
    <s v=""/>
    <s v="0"/>
    <s v="Z002"/>
    <s v="1000"/>
    <d v="2020-02-09T00:00:00"/>
    <d v="2020-02-09T00:00:00"/>
    <s v="1010ADM06"/>
    <s v="15MM Rubber Flooring"/>
    <s v="005/000"/>
    <s v="TS09"/>
    <n v="51622.53"/>
    <m/>
    <s v="11000994"/>
    <n v="-43615"/>
    <n v="858.7"/>
    <s v=""/>
    <n v="8007.53"/>
    <s v="FT2"/>
    <s v=""/>
    <s v="INR"/>
    <s v=""/>
    <n v="0"/>
    <n v="0"/>
    <x v="0"/>
    <n v="0"/>
    <n v="-3616"/>
    <n v="4391.53"/>
  </r>
  <r>
    <x v="5"/>
    <x v="5"/>
    <s v="Office Equipments"/>
    <s v="6000000113-0"/>
    <s v="6000000113"/>
    <s v=""/>
    <s v=""/>
    <s v="0"/>
    <s v="Z002"/>
    <s v="1000"/>
    <d v="2020-02-09T00:00:00"/>
    <d v="2020-02-09T00:00:00"/>
    <s v="1010ADM06"/>
    <s v="Adaptive Motion Trainer"/>
    <s v="005/000"/>
    <s v="TS09"/>
    <n v="790798.24"/>
    <m/>
    <s v="11000948"/>
    <n v="-668137"/>
    <n v="2"/>
    <s v=""/>
    <n v="122661.24"/>
    <s v="NOS"/>
    <s v=""/>
    <s v="INR"/>
    <s v=""/>
    <n v="0"/>
    <n v="0"/>
    <x v="0"/>
    <n v="0"/>
    <n v="-55396"/>
    <n v="67265.240000000005"/>
  </r>
  <r>
    <x v="5"/>
    <x v="5"/>
    <s v="Office Equipments"/>
    <s v="6000000114-0"/>
    <s v="6000000114"/>
    <s v=""/>
    <s v=""/>
    <s v="0"/>
    <s v="Z002"/>
    <s v="1000"/>
    <d v="2020-02-09T00:00:00"/>
    <d v="2020-02-09T00:00:00"/>
    <s v="1010ADM06"/>
    <s v="FTS Glide"/>
    <s v="005/000"/>
    <s v="TS09"/>
    <n v="325762.59999999998"/>
    <m/>
    <s v="11000948"/>
    <n v="-275233"/>
    <n v="2"/>
    <s v=""/>
    <n v="50529.599999999999"/>
    <s v="NOS"/>
    <s v=""/>
    <s v="INR"/>
    <s v=""/>
    <n v="0"/>
    <n v="0"/>
    <x v="0"/>
    <n v="0"/>
    <n v="-22820"/>
    <n v="27709.599999999999"/>
  </r>
  <r>
    <x v="5"/>
    <x v="5"/>
    <s v="Office Equipments"/>
    <s v="6000000115-0"/>
    <s v="6000000115"/>
    <s v=""/>
    <s v=""/>
    <s v="0"/>
    <s v="Z002"/>
    <s v="1000"/>
    <d v="2020-02-09T00:00:00"/>
    <d v="2020-02-09T00:00:00"/>
    <s v="1010ADM06"/>
    <s v="Precor S3.45 Multigym"/>
    <s v="005/000"/>
    <s v="TS09"/>
    <n v="396295.92"/>
    <m/>
    <s v="11000948"/>
    <n v="-334826"/>
    <n v="2"/>
    <s v=""/>
    <n v="61469.919999999998"/>
    <s v="NOS"/>
    <s v=""/>
    <s v="INR"/>
    <s v=""/>
    <n v="0"/>
    <n v="0"/>
    <x v="0"/>
    <n v="0"/>
    <n v="-27761"/>
    <n v="33708.92"/>
  </r>
  <r>
    <x v="5"/>
    <x v="5"/>
    <s v="Office Equipments"/>
    <s v="6000000116-0"/>
    <s v="6000000116"/>
    <s v=""/>
    <s v=""/>
    <s v="0"/>
    <s v="Z002"/>
    <s v="1000"/>
    <d v="2020-02-09T00:00:00"/>
    <d v="2020-02-09T00:00:00"/>
    <s v="1010ADM06"/>
    <s v="Precor 3-Tier DumbellRack"/>
    <s v="005/000"/>
    <s v="TS09"/>
    <n v="84478.56"/>
    <m/>
    <s v="11000948"/>
    <n v="-71375"/>
    <n v="2"/>
    <s v=""/>
    <n v="13103.56"/>
    <s v="NOS"/>
    <s v=""/>
    <s v="INR"/>
    <s v=""/>
    <n v="0"/>
    <n v="0"/>
    <x v="0"/>
    <n v="0"/>
    <n v="-5918"/>
    <n v="7185.56"/>
  </r>
  <r>
    <x v="5"/>
    <x v="5"/>
    <s v="Office Equipments"/>
    <s v="6000000117-0"/>
    <s v="6000000117"/>
    <s v=""/>
    <s v=""/>
    <s v="0"/>
    <s v="Z002"/>
    <s v="1000"/>
    <d v="2020-02-09T00:00:00"/>
    <d v="2020-02-09T00:00:00"/>
    <s v="1010ADM06"/>
    <s v="Adjustable Bench"/>
    <s v="005/000"/>
    <s v="TS09"/>
    <n v="65376.72"/>
    <m/>
    <s v="11000948"/>
    <n v="-55236"/>
    <n v="2"/>
    <s v=""/>
    <n v="10140.719999999999"/>
    <s v="NOS"/>
    <s v=""/>
    <s v="INR"/>
    <s v=""/>
    <n v="0"/>
    <n v="0"/>
    <x v="0"/>
    <n v="0"/>
    <n v="-4580"/>
    <n v="5560.72"/>
  </r>
  <r>
    <x v="5"/>
    <x v="5"/>
    <s v="Office Equipments"/>
    <s v="6000000118-0"/>
    <s v="6000000118"/>
    <s v=""/>
    <s v=""/>
    <s v="0"/>
    <s v="Z002"/>
    <s v="1000"/>
    <d v="2020-02-09T00:00:00"/>
    <d v="2020-02-09T00:00:00"/>
    <s v="1010ADM06"/>
    <s v="Jordan Classic Rubber Dumbells set"/>
    <s v="005/000"/>
    <s v="TS09"/>
    <n v="71985.899999999994"/>
    <m/>
    <s v="11000948"/>
    <n v="-60820"/>
    <n v="2"/>
    <s v=""/>
    <n v="11165.9"/>
    <s v="NOS"/>
    <s v=""/>
    <s v="INR"/>
    <s v=""/>
    <n v="0"/>
    <n v="0"/>
    <x v="0"/>
    <n v="0"/>
    <n v="-5043"/>
    <n v="6122.9"/>
  </r>
  <r>
    <x v="5"/>
    <x v="5"/>
    <s v="Office Equipments"/>
    <s v="6000000119-0"/>
    <s v="6000000119"/>
    <s v=""/>
    <s v=""/>
    <s v="0"/>
    <s v="Z002"/>
    <s v="1000"/>
    <d v="2020-02-09T00:00:00"/>
    <d v="2020-02-09T00:00:00"/>
    <s v="1010ADM06"/>
    <s v="Preacher Curl"/>
    <s v="005/000"/>
    <s v="TS09"/>
    <n v="72595.960000000006"/>
    <m/>
    <s v="11000948"/>
    <n v="-61336"/>
    <n v="2"/>
    <s v=""/>
    <n v="11259.96"/>
    <s v="NOS"/>
    <s v=""/>
    <s v="INR"/>
    <s v=""/>
    <n v="0"/>
    <n v="0"/>
    <x v="0"/>
    <n v="0"/>
    <n v="-5085"/>
    <n v="6174.96"/>
  </r>
  <r>
    <x v="5"/>
    <x v="5"/>
    <s v="Office Equipments"/>
    <s v="6000000120-0"/>
    <s v="6000000120"/>
    <s v=""/>
    <s v=""/>
    <s v="0"/>
    <s v="Z002"/>
    <s v="1000"/>
    <d v="2020-02-09T00:00:00"/>
    <d v="2020-02-09T00:00:00"/>
    <s v="1010ADM06"/>
    <s v="Half Rack"/>
    <s v="005/000"/>
    <s v="TS09"/>
    <n v="192453.28"/>
    <m/>
    <s v="11000948"/>
    <n v="-162602"/>
    <n v="2"/>
    <s v=""/>
    <n v="29851.279999999999"/>
    <s v="NOS"/>
    <s v=""/>
    <s v="INR"/>
    <s v=""/>
    <n v="0"/>
    <n v="0"/>
    <x v="0"/>
    <n v="0"/>
    <n v="-13481"/>
    <n v="16370.28"/>
  </r>
  <r>
    <x v="5"/>
    <x v="5"/>
    <s v="Office Equipments"/>
    <s v="6000000121-0"/>
    <s v="6000000121"/>
    <s v=""/>
    <s v=""/>
    <s v="0"/>
    <s v="Z002"/>
    <s v="1000"/>
    <d v="2020-02-09T00:00:00"/>
    <d v="2020-02-09T00:00:00"/>
    <s v="1010ADM06"/>
    <s v="Decline Bench"/>
    <s v="005/000"/>
    <s v="TS09"/>
    <n v="83178.2"/>
    <m/>
    <s v="11000948"/>
    <n v="-70277"/>
    <n v="2"/>
    <s v=""/>
    <n v="12901.2"/>
    <s v="NOS"/>
    <s v=""/>
    <s v="INR"/>
    <s v=""/>
    <n v="0"/>
    <n v="0"/>
    <x v="0"/>
    <n v="0"/>
    <n v="-5826"/>
    <n v="7075.2"/>
  </r>
  <r>
    <x v="5"/>
    <x v="5"/>
    <s v="Office Equipments"/>
    <s v="6000000122-0"/>
    <s v="6000000122"/>
    <s v=""/>
    <s v=""/>
    <s v="0"/>
    <s v="Z002"/>
    <s v="1000"/>
    <d v="2020-02-09T00:00:00"/>
    <d v="2020-02-09T00:00:00"/>
    <s v="1010ADM06"/>
    <s v="Plate Loaded Incline Lever Row"/>
    <s v="005/000"/>
    <s v="TS09"/>
    <n v="107974.72"/>
    <m/>
    <s v="11000948"/>
    <n v="-91227"/>
    <n v="2"/>
    <s v=""/>
    <n v="16747.72"/>
    <s v="NOS"/>
    <s v=""/>
    <s v="INR"/>
    <s v=""/>
    <n v="0"/>
    <n v="0"/>
    <x v="0"/>
    <n v="0"/>
    <n v="-7564"/>
    <n v="9183.7199999999993"/>
  </r>
  <r>
    <x v="5"/>
    <x v="5"/>
    <s v="Office Equipments"/>
    <s v="6000000123-0"/>
    <s v="6000000123"/>
    <s v=""/>
    <s v=""/>
    <s v="0"/>
    <s v="Z002"/>
    <s v="1000"/>
    <d v="2020-02-09T00:00:00"/>
    <d v="2020-02-09T00:00:00"/>
    <s v="1010ADM06"/>
    <s v="Vertical Knee-Up"/>
    <s v="005/000"/>
    <s v="TS09"/>
    <n v="88542.48"/>
    <m/>
    <s v="11000948"/>
    <n v="-74809"/>
    <n v="2"/>
    <s v=""/>
    <n v="13733.48"/>
    <s v="NOS"/>
    <s v=""/>
    <s v="INR"/>
    <s v=""/>
    <n v="0"/>
    <n v="0"/>
    <x v="0"/>
    <n v="0"/>
    <n v="-6202"/>
    <n v="7531.48"/>
  </r>
  <r>
    <x v="5"/>
    <x v="5"/>
    <s v="Office Equipments"/>
    <s v="6000000124-0"/>
    <s v="6000000124"/>
    <s v=""/>
    <s v=""/>
    <s v="0"/>
    <s v="Z002"/>
    <s v="1000"/>
    <d v="2019-08-20T00:00:00"/>
    <d v="2019-08-20T00:00:00"/>
    <s v="1010ADM06"/>
    <s v="Leveluk SD501"/>
    <s v="005/000"/>
    <s v="TS09"/>
    <n v="236440.68"/>
    <m/>
    <s v="11000932"/>
    <n v="-208113"/>
    <n v="2"/>
    <s v=""/>
    <n v="28327.68"/>
    <s v="NOS"/>
    <s v=""/>
    <s v="INR"/>
    <s v=""/>
    <n v="0"/>
    <n v="0"/>
    <x v="0"/>
    <n v="0"/>
    <n v="-12793"/>
    <n v="15534.68"/>
  </r>
  <r>
    <x v="5"/>
    <x v="5"/>
    <s v="Office Equipments"/>
    <s v="6000000125-0"/>
    <s v="6000000125"/>
    <s v=""/>
    <s v=""/>
    <s v="0"/>
    <s v="Z002"/>
    <s v="1000"/>
    <d v="2019-04-19T00:00:00"/>
    <d v="2019-04-19T00:00:00"/>
    <s v="1010ADM03"/>
    <s v="Air Purifier  (Model Health Pro250)"/>
    <s v="005/000"/>
    <s v="TS09"/>
    <n v="201374.6"/>
    <m/>
    <s v="11000904"/>
    <n v="-182303"/>
    <n v="2"/>
    <s v=""/>
    <n v="19071.599999999999"/>
    <s v="NOS"/>
    <s v=""/>
    <s v="INR"/>
    <s v=""/>
    <n v="0"/>
    <n v="0"/>
    <x v="0"/>
    <n v="0"/>
    <n v="-8613"/>
    <n v="10458.6"/>
  </r>
  <r>
    <x v="5"/>
    <x v="5"/>
    <s v="Office Equipments"/>
    <s v="6000000126-0"/>
    <s v="6000000126"/>
    <s v=""/>
    <s v=""/>
    <s v="0"/>
    <s v="Z002"/>
    <s v="1000"/>
    <d v="2019-07-09T00:00:00"/>
    <d v="2019-07-09T00:00:00"/>
    <s v="1010CAN67"/>
    <s v="A.C.Split Type Cap 1.5 Ton LG"/>
    <s v="005/000"/>
    <s v="TS08"/>
    <n v="28907"/>
    <m/>
    <s v="11000785"/>
    <n v="-25692"/>
    <n v="1"/>
    <s v=""/>
    <n v="3215"/>
    <s v="NOS"/>
    <s v=""/>
    <s v="INR"/>
    <s v=""/>
    <n v="0"/>
    <n v="0"/>
    <x v="0"/>
    <n v="0"/>
    <n v="-1452"/>
    <n v="1763"/>
  </r>
  <r>
    <x v="5"/>
    <x v="5"/>
    <s v="Office Equipments"/>
    <s v="6000000127-0"/>
    <s v="6000000127"/>
    <s v=""/>
    <s v=""/>
    <s v="0"/>
    <s v="Z002"/>
    <s v="1000"/>
    <d v="2019-08-14T00:00:00"/>
    <d v="2019-08-14T00:00:00"/>
    <s v="1010LOG75"/>
    <s v="A.C.Split Type Cap 1.5 Ton Voltas"/>
    <s v="005/000"/>
    <s v="TS08"/>
    <n v="86076"/>
    <m/>
    <s v="11000825"/>
    <n v="-75869"/>
    <n v="3"/>
    <s v=""/>
    <n v="10207"/>
    <s v="NOS"/>
    <s v=""/>
    <s v="INR"/>
    <s v=""/>
    <n v="0"/>
    <n v="0"/>
    <x v="0"/>
    <n v="0"/>
    <n v="-4610"/>
    <n v="5597"/>
  </r>
  <r>
    <x v="5"/>
    <x v="5"/>
    <s v="Office Equipments"/>
    <s v="6000000128-0"/>
    <s v="6000000128"/>
    <s v=""/>
    <s v=""/>
    <s v="0"/>
    <s v="Z002"/>
    <s v="1000"/>
    <d v="2019-11-13T00:00:00"/>
    <d v="2019-11-13T00:00:00"/>
    <s v="1010ELC34"/>
    <s v="A.C.Split Type Cap 1.5 Ton Voltas 01No"/>
    <s v="005/000"/>
    <s v="TS10"/>
    <n v="28277"/>
    <m/>
    <s v="11000825"/>
    <n v="-24399"/>
    <n v="1"/>
    <s v=""/>
    <n v="3878"/>
    <s v="NOS"/>
    <s v=""/>
    <s v="INR"/>
    <s v=""/>
    <n v="0"/>
    <n v="0"/>
    <x v="0"/>
    <n v="0"/>
    <n v="-1751"/>
    <n v="2127"/>
  </r>
  <r>
    <x v="5"/>
    <x v="5"/>
    <s v="Office Equipments"/>
    <s v="6000000129-0"/>
    <s v="6000000129"/>
    <s v=""/>
    <s v=""/>
    <s v="0"/>
    <s v="Z002"/>
    <s v="1000"/>
    <d v="2019-11-13T00:00:00"/>
    <d v="2019-11-13T00:00:00"/>
    <s v="1010ELC34"/>
    <s v="A.C.Split Type Cap 1.5 Ton Samsung 02Nos."/>
    <s v="005/000"/>
    <s v="TS08"/>
    <n v="59312.5"/>
    <m/>
    <s v="11000151"/>
    <n v="-51178"/>
    <n v="2"/>
    <s v=""/>
    <n v="8134.5"/>
    <s v="NOS"/>
    <s v=""/>
    <s v="INR"/>
    <s v=""/>
    <n v="0"/>
    <n v="0"/>
    <x v="0"/>
    <n v="0"/>
    <n v="-3674"/>
    <n v="4460.5"/>
  </r>
  <r>
    <x v="5"/>
    <x v="5"/>
    <s v="Office Equipments"/>
    <s v="6000000130-0"/>
    <s v="6000000130"/>
    <s v=""/>
    <s v=""/>
    <s v="0"/>
    <s v="Z002"/>
    <s v="1000"/>
    <d v="2019-09-20T00:00:00"/>
    <d v="2019-09-20T00:00:00"/>
    <s v="1010ELC34"/>
    <s v="A.C.Split Type Cap 1 Ton Voltas 01Nos."/>
    <s v="005/000"/>
    <s v="TS08"/>
    <n v="23046.87"/>
    <m/>
    <s v="11000825"/>
    <n v="-20140"/>
    <n v="1"/>
    <s v=""/>
    <n v="2906.87"/>
    <s v="NOS"/>
    <s v=""/>
    <s v="INR"/>
    <s v=""/>
    <n v="0"/>
    <n v="0"/>
    <x v="0"/>
    <n v="0"/>
    <n v="-1313"/>
    <n v="1593.87"/>
  </r>
  <r>
    <x v="5"/>
    <x v="5"/>
    <s v="Office Equipments"/>
    <s v="6000000131-0"/>
    <s v="6000000131"/>
    <s v=""/>
    <s v=""/>
    <s v="0"/>
    <s v="Z002"/>
    <s v="1000"/>
    <d v="2020-07-09T00:00:00"/>
    <d v="2020-07-09T00:00:00"/>
    <s v="1010ADM03"/>
    <s v="HD SMART OLED TV MODEL OLED65C9PTA LG"/>
    <s v="005/000"/>
    <s v="TS09"/>
    <n v="224000"/>
    <m/>
    <s v="11000785"/>
    <n v="-178616"/>
    <n v="2"/>
    <s v=""/>
    <n v="45384"/>
    <s v="NOS"/>
    <s v=""/>
    <s v="INR"/>
    <s v=""/>
    <n v="0"/>
    <n v="0"/>
    <x v="0"/>
    <n v="0"/>
    <n v="-20496"/>
    <n v="24888"/>
  </r>
  <r>
    <x v="5"/>
    <x v="5"/>
    <s v="Office Equipments"/>
    <s v="6000000132-0"/>
    <s v="6000000132"/>
    <s v=""/>
    <s v=""/>
    <s v="0"/>
    <s v="Z002"/>
    <s v="1000"/>
    <d v="2020-07-09T00:00:00"/>
    <d v="2020-07-09T00:00:00"/>
    <s v="1010ADM03"/>
    <s v="HD SMART OLED TV MODEL OLED55C9PTA LG"/>
    <s v="005/000"/>
    <s v="TS09"/>
    <n v="140000"/>
    <m/>
    <s v="11000785"/>
    <n v="-111635"/>
    <n v="2"/>
    <s v=""/>
    <n v="28365"/>
    <s v="NOS"/>
    <s v=""/>
    <s v="INR"/>
    <s v=""/>
    <n v="0"/>
    <n v="0"/>
    <x v="0"/>
    <n v="0"/>
    <n v="-12810"/>
    <n v="15555"/>
  </r>
  <r>
    <x v="5"/>
    <x v="5"/>
    <s v="Office Equipments"/>
    <s v="6000000133-0"/>
    <s v="6000000133"/>
    <s v=""/>
    <s v=""/>
    <s v="0"/>
    <s v="Z002"/>
    <s v="1000"/>
    <d v="2020-07-09T00:00:00"/>
    <d v="2020-07-09T00:00:00"/>
    <s v="1010ADM06"/>
    <s v="Exercise Equipment"/>
    <s v="005/000"/>
    <s v="TS09"/>
    <n v="246785"/>
    <m/>
    <s v="11000948"/>
    <n v="-196785"/>
    <n v="2"/>
    <s v=""/>
    <n v="50000"/>
    <s v="SET"/>
    <s v=""/>
    <s v="INR"/>
    <s v=""/>
    <n v="0"/>
    <n v="0"/>
    <x v="0"/>
    <n v="0"/>
    <n v="-22581"/>
    <n v="27419"/>
  </r>
  <r>
    <x v="5"/>
    <x v="5"/>
    <s v="Office Equipments"/>
    <s v="6000000134-0"/>
    <s v="6000000134"/>
    <s v=""/>
    <s v=""/>
    <s v="0"/>
    <s v="Z002"/>
    <s v="1000"/>
    <d v="2020-08-21T00:00:00"/>
    <d v="2020-08-21T00:00:00"/>
    <s v="1010ADM03"/>
    <s v="Washing Machine IFB Make 6 KG"/>
    <s v="005/000"/>
    <s v="TS09"/>
    <n v="21900"/>
    <m/>
    <s v="11000339"/>
    <n v="-17112"/>
    <n v="2"/>
    <s v=""/>
    <n v="4788"/>
    <s v="NOS"/>
    <s v=""/>
    <s v="INR"/>
    <s v=""/>
    <n v="0"/>
    <n v="0"/>
    <x v="0"/>
    <n v="0"/>
    <n v="-2162"/>
    <n v="2626"/>
  </r>
  <r>
    <x v="5"/>
    <x v="5"/>
    <s v="Office Equipments"/>
    <s v="6000000135-0"/>
    <s v="6000000135"/>
    <s v=""/>
    <s v=""/>
    <s v="0"/>
    <s v="Z002"/>
    <s v="1000"/>
    <d v="2020-08-21T00:00:00"/>
    <d v="2020-08-21T00:00:00"/>
    <s v="1010ADM03"/>
    <s v="Dryer Turbo IFB Make"/>
    <s v="005/000"/>
    <s v="TS09"/>
    <n v="19300"/>
    <m/>
    <s v="11000339"/>
    <n v="-15080"/>
    <n v="2"/>
    <s v=""/>
    <n v="4220"/>
    <s v="NOS"/>
    <s v=""/>
    <s v="INR"/>
    <s v=""/>
    <n v="0"/>
    <n v="0"/>
    <x v="0"/>
    <n v="0"/>
    <n v="-1906"/>
    <n v="2314"/>
  </r>
  <r>
    <x v="5"/>
    <x v="5"/>
    <s v="Office Equipments"/>
    <s v="6000000136-0"/>
    <s v="6000000136"/>
    <s v=""/>
    <s v=""/>
    <s v="0"/>
    <s v="Z002"/>
    <s v="1000"/>
    <d v="2020-10-21T00:00:00"/>
    <d v="2020-10-21T00:00:00"/>
    <s v="1010ADM03"/>
    <s v=" Bose F1 Model 812 Flex Array"/>
    <s v="005/000"/>
    <s v="TS09"/>
    <n v="163625"/>
    <m/>
    <s v="11001061"/>
    <n v="-124133"/>
    <n v="2"/>
    <s v=""/>
    <n v="39492"/>
    <s v="NOS"/>
    <s v=""/>
    <s v="INR"/>
    <s v=""/>
    <n v="0"/>
    <n v="0"/>
    <x v="0"/>
    <n v="0"/>
    <n v="-17835"/>
    <n v="21657"/>
  </r>
  <r>
    <x v="5"/>
    <x v="5"/>
    <s v="Office Equipments"/>
    <s v="6000000137-0"/>
    <s v="6000000137"/>
    <s v=""/>
    <s v=""/>
    <s v="0"/>
    <s v="Z002"/>
    <s v="1000"/>
    <d v="2020-10-21T00:00:00"/>
    <d v="2020-10-21T00:00:00"/>
    <s v="1010ADM03"/>
    <s v="Bose F1 Subwoofer Powered 230EU"/>
    <s v="005/000"/>
    <s v="TS09"/>
    <n v="81980"/>
    <m/>
    <s v="11001061"/>
    <n v="-62194"/>
    <n v="1"/>
    <s v=""/>
    <n v="19786"/>
    <s v="NOS"/>
    <s v=""/>
    <s v="INR"/>
    <s v=""/>
    <n v="0"/>
    <n v="0"/>
    <x v="0"/>
    <n v="0"/>
    <n v="-8936"/>
    <n v="10850"/>
  </r>
  <r>
    <x v="5"/>
    <x v="5"/>
    <s v="Office Equipments"/>
    <s v="6000000138-0"/>
    <s v="6000000138"/>
    <s v=""/>
    <s v=""/>
    <s v="0"/>
    <s v="Z002"/>
    <s v="1000"/>
    <d v="2020-10-21T00:00:00"/>
    <d v="2020-10-21T00:00:00"/>
    <s v="1010ADM03"/>
    <s v="Bose Make Pull Bracket"/>
    <s v="005/000"/>
    <s v="TS09"/>
    <n v="17850"/>
    <m/>
    <s v="11001061"/>
    <n v="-13542"/>
    <n v="2"/>
    <s v=""/>
    <n v="4308"/>
    <s v="NOS"/>
    <s v=""/>
    <s v="INR"/>
    <s v=""/>
    <n v="0"/>
    <n v="0"/>
    <x v="0"/>
    <n v="0"/>
    <n v="-1946"/>
    <n v="2362"/>
  </r>
  <r>
    <x v="5"/>
    <x v="5"/>
    <s v="Office Equipments"/>
    <s v="6000000139-0"/>
    <s v="6000000139"/>
    <s v=""/>
    <s v=""/>
    <s v="0"/>
    <s v="Z002"/>
    <s v="1000"/>
    <d v="2020-10-21T00:00:00"/>
    <d v="2020-10-21T00:00:00"/>
    <s v="1010ADM03"/>
    <s v="Refrigrator 687 LTR GC-B247 SLUV LG"/>
    <s v="005/000"/>
    <s v="TS09"/>
    <n v="84990"/>
    <m/>
    <s v="11000884"/>
    <n v="-64478"/>
    <n v="1"/>
    <s v=""/>
    <n v="20512"/>
    <s v="NOS"/>
    <s v=""/>
    <s v="INR"/>
    <s v=""/>
    <n v="0"/>
    <n v="0"/>
    <x v="0"/>
    <n v="0"/>
    <n v="-9264"/>
    <n v="11248"/>
  </r>
  <r>
    <x v="5"/>
    <x v="5"/>
    <s v="Office Equipments"/>
    <s v="6000000140-0"/>
    <s v="6000000140"/>
    <s v=""/>
    <s v=""/>
    <s v="0"/>
    <s v="Z002"/>
    <s v="1000"/>
    <d v="2020-08-21T00:00:00"/>
    <d v="2020-08-21T00:00:00"/>
    <s v="1010ADM03"/>
    <s v="Gym Equipments"/>
    <s v="005/000"/>
    <s v="TS08"/>
    <n v="3611764"/>
    <m/>
    <s v="11000948"/>
    <n v="-2822135"/>
    <n v="1"/>
    <s v=""/>
    <n v="789629"/>
    <s v="LOT"/>
    <s v=""/>
    <s v="INR"/>
    <s v=""/>
    <n v="0"/>
    <n v="0"/>
    <x v="0"/>
    <n v="0"/>
    <n v="-356613"/>
    <n v="433016"/>
  </r>
  <r>
    <x v="5"/>
    <x v="5"/>
    <s v="Office Equipments"/>
    <s v="6000000141-0"/>
    <s v="6000000141"/>
    <s v=""/>
    <s v=""/>
    <s v="0"/>
    <s v="Z002"/>
    <s v="1000"/>
    <d v="2020-07-05T00:00:00"/>
    <d v="2020-07-05T00:00:00"/>
    <s v="1010FIN84"/>
    <s v=" Godrej strong Room Door"/>
    <s v="005/000"/>
    <s v="TS08"/>
    <n v="210000"/>
    <m/>
    <s v="11001037"/>
    <n v="-167766"/>
    <n v="1"/>
    <s v=""/>
    <n v="42234"/>
    <s v="NOS"/>
    <s v=""/>
    <s v="INR"/>
    <s v=""/>
    <n v="0"/>
    <n v="0"/>
    <x v="0"/>
    <n v="0"/>
    <n v="-19074"/>
    <n v="23160"/>
  </r>
  <r>
    <x v="5"/>
    <x v="5"/>
    <s v="Office Equipments"/>
    <s v="6000000142-0"/>
    <s v="6000000142"/>
    <s v=""/>
    <s v=""/>
    <s v="0"/>
    <s v="Z002"/>
    <s v="1000"/>
    <d v="2020-07-05T00:00:00"/>
    <d v="2020-07-05T00:00:00"/>
    <s v="1010FIN84"/>
    <s v="Godrej Safe 61-DEF Prime Neutronics"/>
    <s v="005/000"/>
    <s v="TS08"/>
    <n v="220000"/>
    <m/>
    <s v="11001037"/>
    <n v="-175754"/>
    <n v="1"/>
    <s v=""/>
    <n v="44246"/>
    <s v="NOS"/>
    <s v=""/>
    <s v="INR"/>
    <s v=""/>
    <n v="0"/>
    <n v="0"/>
    <x v="0"/>
    <n v="0"/>
    <n v="-19982"/>
    <n v="24264"/>
  </r>
  <r>
    <x v="5"/>
    <x v="5"/>
    <s v="Office Equipments"/>
    <s v="6000000143-0"/>
    <s v="6000000143"/>
    <s v=""/>
    <s v=""/>
    <s v="0"/>
    <s v="Z002"/>
    <s v="1000"/>
    <d v="2020-08-12T00:00:00"/>
    <d v="2020-08-12T00:00:00"/>
    <s v="1010FIN84"/>
    <s v="Air Conditoner split type-2 Ton"/>
    <s v="005/000"/>
    <s v="TS08"/>
    <n v="769094"/>
    <m/>
    <s v="11000785"/>
    <n v="-603528"/>
    <n v="21"/>
    <s v=""/>
    <n v="165566"/>
    <s v="NOS"/>
    <s v=""/>
    <s v="INR"/>
    <s v=""/>
    <n v="0"/>
    <n v="0"/>
    <x v="0"/>
    <n v="0"/>
    <n v="-74773"/>
    <n v="90793"/>
  </r>
  <r>
    <x v="5"/>
    <x v="5"/>
    <s v="Office Equipments"/>
    <s v="6000000144-0"/>
    <s v="6000000144"/>
    <s v=""/>
    <s v=""/>
    <s v="0"/>
    <s v="Z002"/>
    <s v="1000"/>
    <d v="2020-07-27T00:00:00"/>
    <d v="2020-07-27T00:00:00"/>
    <s v="1010FIN84"/>
    <s v="Air Conditoner split type-2 Ton"/>
    <s v="005/000"/>
    <s v="TS08"/>
    <n v="35938"/>
    <m/>
    <s v="11000785"/>
    <n v="-28416"/>
    <n v="1"/>
    <s v=""/>
    <n v="7522"/>
    <s v="NOS"/>
    <s v=""/>
    <s v="INR"/>
    <s v=""/>
    <n v="0"/>
    <n v="0"/>
    <x v="0"/>
    <n v="0"/>
    <n v="-3397"/>
    <n v="4125"/>
  </r>
  <r>
    <x v="5"/>
    <x v="5"/>
    <s v="Office Equipments"/>
    <s v="6000000145-0"/>
    <s v="6000000145"/>
    <s v=""/>
    <s v=""/>
    <s v="0"/>
    <s v="Z002"/>
    <s v="1000"/>
    <d v="2020-07-27T00:00:00"/>
    <d v="2020-07-27T00:00:00"/>
    <s v="1010ADM02"/>
    <s v="Air Conditoner split type-1.5Ton 10Nos."/>
    <s v="005/000"/>
    <s v="TS08"/>
    <n v="274269"/>
    <m/>
    <s v="11000785"/>
    <n v="-216861"/>
    <n v="10"/>
    <s v=""/>
    <n v="57408"/>
    <s v="NOS"/>
    <s v=""/>
    <s v="INR"/>
    <s v=""/>
    <n v="0"/>
    <n v="0"/>
    <x v="0"/>
    <n v="0"/>
    <n v="-25927"/>
    <n v="31481"/>
  </r>
  <r>
    <x v="5"/>
    <x v="5"/>
    <s v="Office Equipments"/>
    <s v="6000000146-0"/>
    <s v="6000000146"/>
    <s v=""/>
    <s v=""/>
    <s v="0"/>
    <s v="Z002"/>
    <s v="1000"/>
    <d v="2020-08-19T00:00:00"/>
    <d v="2020-08-19T00:00:00"/>
    <s v="1010FIN84"/>
    <s v="Godrej Exhaust fan"/>
    <s v="005/000"/>
    <s v="TS08"/>
    <n v="44800"/>
    <m/>
    <s v="11001037"/>
    <n v="-35039"/>
    <n v="1"/>
    <s v=""/>
    <n v="9761"/>
    <s v="NOS"/>
    <s v=""/>
    <s v="INR"/>
    <s v=""/>
    <n v="0"/>
    <n v="0"/>
    <x v="0"/>
    <n v="0"/>
    <n v="-4408"/>
    <n v="5353"/>
  </r>
  <r>
    <x v="5"/>
    <x v="5"/>
    <s v="Office Equipments"/>
    <s v="6000000147-0"/>
    <s v="6000000147"/>
    <s v=""/>
    <s v=""/>
    <s v="0"/>
    <s v="Z002"/>
    <s v="1000"/>
    <d v="2020-11-09T00:00:00"/>
    <d v="2020-11-09T00:00:00"/>
    <s v="1010ADM02"/>
    <s v="Air Conditoner split type-1.5Ton"/>
    <s v="005/000"/>
    <s v="TS08"/>
    <n v="273875"/>
    <m/>
    <s v="11000785"/>
    <n v="-205836"/>
    <n v="10"/>
    <s v=""/>
    <n v="68039"/>
    <s v="NOS"/>
    <s v=""/>
    <s v="INR"/>
    <s v=""/>
    <n v="0"/>
    <n v="0"/>
    <x v="0"/>
    <n v="0"/>
    <n v="-30728"/>
    <n v="37311"/>
  </r>
  <r>
    <x v="5"/>
    <x v="5"/>
    <s v="Office Equipments"/>
    <s v="6000000148-0"/>
    <s v="6000000148"/>
    <s v=""/>
    <s v=""/>
    <s v="0"/>
    <s v="Z002"/>
    <s v="1000"/>
    <d v="2021-02-08T00:00:00"/>
    <d v="2021-02-08T00:00:00"/>
    <s v="1010ADM02"/>
    <s v="Tractor Mounted Hydraulic Road Sweeper"/>
    <s v="005/000"/>
    <s v=""/>
    <n v="225000"/>
    <m/>
    <s v="11001124"/>
    <n v="-161475"/>
    <n v="1"/>
    <s v=""/>
    <n v="63525"/>
    <s v="NOS"/>
    <s v=""/>
    <s v="INR"/>
    <s v=""/>
    <n v="0"/>
    <n v="0"/>
    <x v="0"/>
    <n v="0"/>
    <n v="-28689"/>
    <n v="34836"/>
  </r>
  <r>
    <x v="5"/>
    <x v="5"/>
    <s v="Office Equipments"/>
    <s v="6000000149-0"/>
    <s v="6000000149"/>
    <s v=""/>
    <s v=""/>
    <s v="0"/>
    <s v="Z002"/>
    <s v="1000"/>
    <d v="2020-08-24T00:00:00"/>
    <d v="2020-08-24T00:00:00"/>
    <s v="1010ADM03"/>
    <s v="Bose S1 Pro Bluetooth Speaker"/>
    <s v="005/000"/>
    <s v="TS09"/>
    <n v="47780"/>
    <m/>
    <s v="11001061"/>
    <n v="-37281"/>
    <n v="1"/>
    <s v=""/>
    <n v="10499"/>
    <s v="NOS"/>
    <s v=""/>
    <s v="INR"/>
    <s v=""/>
    <n v="0"/>
    <n v="0"/>
    <x v="0"/>
    <n v="0"/>
    <n v="-4742"/>
    <n v="5757"/>
  </r>
  <r>
    <x v="5"/>
    <x v="5"/>
    <s v="Office Equipments"/>
    <s v="6000000150-0"/>
    <s v="6000000150"/>
    <s v=""/>
    <s v=""/>
    <s v="0"/>
    <s v="Z002"/>
    <s v="1000"/>
    <d v="2021-01-14T00:00:00"/>
    <d v="2021-01-14T00:00:00"/>
    <s v="1010ITS77"/>
    <s v="Biomatric Machine Uface-800"/>
    <s v="005/000"/>
    <s v="TS08"/>
    <n v="45500"/>
    <m/>
    <s v="11000590"/>
    <n v="-33077"/>
    <n v="1"/>
    <s v=""/>
    <n v="12423"/>
    <s v="NOS"/>
    <s v=""/>
    <s v="INR"/>
    <s v=""/>
    <n v="0"/>
    <n v="0"/>
    <x v="0"/>
    <n v="0"/>
    <n v="-5610"/>
    <n v="6813"/>
  </r>
  <r>
    <x v="5"/>
    <x v="5"/>
    <s v="Office Equipments"/>
    <s v="6000000151-0"/>
    <s v="6000000151"/>
    <s v=""/>
    <s v=""/>
    <s v="0"/>
    <s v="Z002"/>
    <s v="1000"/>
    <d v="2021-07-01T00:00:00"/>
    <d v="2021-07-01T00:00:00"/>
    <s v="1010ADM05"/>
    <s v="Air Conditioner Split 1.5 ton Voltas"/>
    <s v="005/000"/>
    <s v="TS01"/>
    <n v="37199"/>
    <m/>
    <s v="11000010"/>
    <n v="-23680"/>
    <n v="1"/>
    <s v=""/>
    <n v="13519"/>
    <s v="NOS"/>
    <s v=""/>
    <s v="INR"/>
    <s v=""/>
    <n v="0"/>
    <n v="0"/>
    <x v="0"/>
    <n v="0"/>
    <n v="-6105"/>
    <n v="7414"/>
  </r>
  <r>
    <x v="5"/>
    <x v="5"/>
    <s v="Office Equipments"/>
    <s v="6000000152-0"/>
    <s v="6000000152"/>
    <s v=""/>
    <s v=""/>
    <s v="0"/>
    <s v="Z002"/>
    <s v="1000"/>
    <d v="2021-04-01T00:00:00"/>
    <d v="2021-04-01T00:00:00"/>
    <s v="1010ADM03"/>
    <s v="GYM EQUIPMENT"/>
    <s v="005/000"/>
    <s v=""/>
    <n v="1069794"/>
    <m/>
    <s v="11000948"/>
    <n v="-747028"/>
    <n v="1"/>
    <s v=""/>
    <n v="322766"/>
    <s v="SET"/>
    <s v=""/>
    <s v="INR"/>
    <s v=""/>
    <n v="0"/>
    <n v="0"/>
    <x v="0"/>
    <n v="0"/>
    <n v="-145768"/>
    <n v="176998"/>
  </r>
  <r>
    <x v="5"/>
    <x v="5"/>
    <s v="Office Equipments"/>
    <s v="6000000152-1"/>
    <s v="6000000152"/>
    <s v=""/>
    <s v=""/>
    <s v="1"/>
    <s v="Z002"/>
    <s v="1000"/>
    <d v="2023-01-09T00:00:00"/>
    <d v="2023-01-09T00:00:00"/>
    <s v="1010ADM03"/>
    <s v="GYM EQUIPMENT"/>
    <s v="005/000"/>
    <s v=""/>
    <n v="850663"/>
    <m/>
    <s v="11001058"/>
    <n v="-86136"/>
    <n v="2"/>
    <s v=""/>
    <n v="764527"/>
    <s v="SET"/>
    <s v=""/>
    <s v="INR"/>
    <s v=""/>
    <n v="0"/>
    <n v="0"/>
    <x v="0"/>
    <n v="0"/>
    <n v="-345276"/>
    <n v="419251"/>
  </r>
  <r>
    <x v="5"/>
    <x v="5"/>
    <s v="Office Equipments"/>
    <s v="6000000153-0"/>
    <s v="6000000153"/>
    <s v=""/>
    <s v=""/>
    <s v="0"/>
    <s v="Z002"/>
    <s v="1000"/>
    <d v="2021-04-26T00:00:00"/>
    <d v="2021-04-26T00:00:00"/>
    <s v="1010ADM03"/>
    <s v="AIR CONDITION SPLIT TYPE CAP 1.5 TON"/>
    <s v="005/000"/>
    <s v=""/>
    <n v="143750"/>
    <m/>
    <s v="11001144"/>
    <n v="-97942"/>
    <n v="4"/>
    <s v=""/>
    <n v="45808"/>
    <s v="NOS"/>
    <s v=""/>
    <s v="INR"/>
    <s v=""/>
    <n v="0"/>
    <n v="0"/>
    <x v="0"/>
    <n v="0"/>
    <n v="-20688"/>
    <n v="25120"/>
  </r>
  <r>
    <x v="5"/>
    <x v="5"/>
    <s v="Office Equipments"/>
    <s v="6000000154-0"/>
    <s v="6000000154"/>
    <s v=""/>
    <s v=""/>
    <s v="0"/>
    <s v="Z002"/>
    <s v="1000"/>
    <d v="2021-04-27T00:00:00"/>
    <d v="2021-04-27T00:00:00"/>
    <s v="1010ADM03"/>
    <s v="AIR CONDITION SPLIT TYPE CAP 1.5 TON"/>
    <s v="005/000"/>
    <s v=""/>
    <n v="35781"/>
    <m/>
    <s v="11001144"/>
    <n v="-24354"/>
    <n v="1"/>
    <s v=""/>
    <n v="11427"/>
    <s v="NOS"/>
    <s v=""/>
    <s v="INR"/>
    <s v=""/>
    <n v="0"/>
    <n v="0"/>
    <x v="0"/>
    <n v="0"/>
    <n v="-5161"/>
    <n v="6266"/>
  </r>
  <r>
    <x v="5"/>
    <x v="5"/>
    <s v="Office Equipments"/>
    <s v="6000000155-0"/>
    <s v="6000000155"/>
    <s v=""/>
    <s v=""/>
    <s v="0"/>
    <s v="Z002"/>
    <s v="1000"/>
    <d v="2021-06-01T00:00:00"/>
    <d v="2021-06-01T00:00:00"/>
    <s v="1010ADM03"/>
    <s v="ELECTRONIC AIR CLEANER 1000 CFM 4 TR"/>
    <s v="005/000"/>
    <s v=""/>
    <n v="206000"/>
    <m/>
    <s v="11001145"/>
    <n v="-135325"/>
    <n v="2"/>
    <s v=""/>
    <n v="70675"/>
    <s v="NOS"/>
    <s v=""/>
    <s v="INR"/>
    <s v=""/>
    <n v="0"/>
    <n v="0"/>
    <x v="0"/>
    <n v="0"/>
    <n v="-31918"/>
    <n v="38757"/>
  </r>
  <r>
    <x v="5"/>
    <x v="5"/>
    <s v="Office Equipments"/>
    <s v="6000000156-0"/>
    <s v="6000000156"/>
    <s v=""/>
    <s v=""/>
    <s v="0"/>
    <s v="Z002"/>
    <s v="1000"/>
    <d v="2021-06-01T00:00:00"/>
    <d v="2021-06-01T00:00:00"/>
    <s v="1010ADM03"/>
    <s v="ELECTRONIC AIR CLEANER 1000 CFM 3 TR"/>
    <s v="005/000"/>
    <s v=""/>
    <n v="81750"/>
    <m/>
    <s v="11001145"/>
    <n v="-53703"/>
    <n v="1"/>
    <s v=""/>
    <n v="28047"/>
    <s v="NOS"/>
    <s v=""/>
    <s v="INR"/>
    <s v=""/>
    <n v="0"/>
    <n v="0"/>
    <x v="0"/>
    <n v="0"/>
    <n v="-12667"/>
    <n v="15380"/>
  </r>
  <r>
    <x v="5"/>
    <x v="5"/>
    <s v="Office Equipments"/>
    <s v="6000000157-0"/>
    <s v="6000000157"/>
    <s v=""/>
    <s v=""/>
    <s v="0"/>
    <s v="Z002"/>
    <s v="1000"/>
    <d v="2021-06-01T00:00:00"/>
    <d v="2021-06-01T00:00:00"/>
    <s v="1010ADM03"/>
    <s v="OUTDOOR UNIT 14 HP (TOP DISCHARGE)"/>
    <s v="005/000"/>
    <s v=""/>
    <n v="195000"/>
    <m/>
    <s v="11001145"/>
    <n v="-128099"/>
    <n v="1"/>
    <s v=""/>
    <n v="66901"/>
    <s v="NOS"/>
    <s v=""/>
    <s v="INR"/>
    <s v=""/>
    <n v="0"/>
    <n v="0"/>
    <x v="0"/>
    <n v="0"/>
    <n v="-30214"/>
    <n v="36687"/>
  </r>
  <r>
    <x v="5"/>
    <x v="5"/>
    <s v="Office Equipments"/>
    <s v="6000000158-0"/>
    <s v="6000000158"/>
    <s v=""/>
    <s v=""/>
    <s v="0"/>
    <s v="Z002"/>
    <s v="1000"/>
    <d v="2021-06-04T00:00:00"/>
    <d v="2021-06-04T00:00:00"/>
    <s v="1010ADM03"/>
    <s v=" ELECTRIC GEYSER 200 LTR CAPACITY"/>
    <s v="005/000"/>
    <s v=""/>
    <n v="39313"/>
    <m/>
    <s v="11000222"/>
    <n v="-25745"/>
    <n v="1"/>
    <s v=""/>
    <n v="13568"/>
    <s v="NOS"/>
    <s v=""/>
    <s v="INR"/>
    <s v=""/>
    <n v="0"/>
    <n v="0"/>
    <x v="0"/>
    <n v="0"/>
    <n v="-6128"/>
    <n v="7440"/>
  </r>
  <r>
    <x v="5"/>
    <x v="5"/>
    <s v="Office Equipments"/>
    <s v="6000000159-0"/>
    <s v="6000000159"/>
    <s v=""/>
    <s v=""/>
    <s v="0"/>
    <s v="Z002"/>
    <s v="1000"/>
    <d v="2021-07-13T00:00:00"/>
    <d v="2021-07-13T00:00:00"/>
    <s v="1010ADM03"/>
    <s v=" ELECTRIC GEYSER 200 LTR CAPACITY"/>
    <s v="005/000"/>
    <s v=""/>
    <n v="39313"/>
    <m/>
    <s v="11000222"/>
    <n v="-24705"/>
    <n v="1"/>
    <s v=""/>
    <n v="14608"/>
    <s v="NOS"/>
    <s v=""/>
    <s v="INR"/>
    <s v=""/>
    <n v="0"/>
    <n v="0"/>
    <x v="0"/>
    <n v="0"/>
    <n v="-6597"/>
    <n v="8011"/>
  </r>
  <r>
    <x v="5"/>
    <x v="5"/>
    <s v="Office Equipments"/>
    <s v="6000000160-0"/>
    <s v="6000000160"/>
    <s v=""/>
    <s v=""/>
    <s v="0"/>
    <s v="Z002"/>
    <s v="1000"/>
    <d v="2021-08-10T00:00:00"/>
    <d v="2021-08-10T00:00:00"/>
    <s v="1010ADM03"/>
    <s v="AIR CONDITION SPLIT TYPE CAP 1.5 TON"/>
    <s v="005/000"/>
    <s v=""/>
    <n v="27344"/>
    <m/>
    <s v="11001144"/>
    <n v="-16664"/>
    <n v="1"/>
    <s v=""/>
    <n v="10680"/>
    <s v="NOS"/>
    <s v=""/>
    <s v="INR"/>
    <s v=""/>
    <n v="0"/>
    <n v="0"/>
    <x v="0"/>
    <n v="0"/>
    <n v="-4823"/>
    <n v="5857"/>
  </r>
  <r>
    <x v="5"/>
    <x v="5"/>
    <s v="Office Equipments"/>
    <s v="6000000160-1"/>
    <s v="6000000160"/>
    <s v=""/>
    <s v=""/>
    <s v="1"/>
    <s v="Z002"/>
    <s v="1000"/>
    <d v="2022-09-09T00:00:00"/>
    <d v="2022-09-09T00:00:00"/>
    <s v="1010ADM03"/>
    <s v="AIR CONDITION SPLIT TYPE CAP 1.5 TON"/>
    <s v="005/000"/>
    <s v=""/>
    <n v="32453.41"/>
    <m/>
    <s v="11000287"/>
    <n v="-8175"/>
    <n v="3"/>
    <s v=""/>
    <n v="24278.41"/>
    <s v="NOS"/>
    <s v=""/>
    <s v="INR"/>
    <s v=""/>
    <n v="0"/>
    <n v="0"/>
    <x v="0"/>
    <n v="0"/>
    <n v="-10965"/>
    <n v="13313.41"/>
  </r>
  <r>
    <x v="5"/>
    <x v="5"/>
    <s v="Office Equipments"/>
    <s v="6000000160-2"/>
    <s v="6000000160"/>
    <s v=""/>
    <s v=""/>
    <s v="2"/>
    <s v="Z002"/>
    <s v="1000"/>
    <d v="2022-10-14T00:00:00"/>
    <d v="2022-10-14T00:00:00"/>
    <s v="1010FIN84"/>
    <s v="AIR CONDITION SPLIT TYPE CAP 1.5 TON"/>
    <s v="005/000"/>
    <s v=""/>
    <n v="34459.410000000003"/>
    <m/>
    <s v="11000287"/>
    <n v="-7191"/>
    <n v="3"/>
    <s v=""/>
    <n v="27268.41"/>
    <s v="NOS"/>
    <s v=""/>
    <s v="INR"/>
    <s v=""/>
    <n v="0"/>
    <n v="0"/>
    <x v="0"/>
    <n v="0"/>
    <n v="-12315"/>
    <n v="14953.41"/>
  </r>
  <r>
    <x v="5"/>
    <x v="5"/>
    <s v="Office Equipments"/>
    <s v="6000000161-0"/>
    <s v="6000000161"/>
    <s v=""/>
    <s v=""/>
    <s v="0"/>
    <s v="Z002"/>
    <s v="1000"/>
    <d v="2021-11-07T00:00:00"/>
    <d v="2021-11-07T00:00:00"/>
    <s v="1010ADM03"/>
    <s v="CEILLING FAN MOD SAVOY MAKE USHA HUNTER"/>
    <s v="005/000"/>
    <s v=""/>
    <n v="34276"/>
    <m/>
    <s v="11000747"/>
    <n v="-18820"/>
    <n v="3"/>
    <s v=""/>
    <n v="15456"/>
    <s v="NOS"/>
    <s v=""/>
    <s v="INR"/>
    <s v=""/>
    <n v="0"/>
    <n v="0"/>
    <x v="0"/>
    <n v="0"/>
    <n v="-6980"/>
    <n v="8476"/>
  </r>
  <r>
    <x v="5"/>
    <x v="5"/>
    <s v="Office Equipments"/>
    <s v="6000000162-0"/>
    <s v="6000000162"/>
    <s v=""/>
    <s v=""/>
    <s v="0"/>
    <s v="Z002"/>
    <s v="1000"/>
    <d v="2021-11-07T00:00:00"/>
    <d v="2021-11-07T00:00:00"/>
    <s v="1010ADM03"/>
    <s v="CEILLING FAN MOD SAVOY MAKE USHA HUNTER"/>
    <s v="005/000"/>
    <s v=""/>
    <n v="22851"/>
    <m/>
    <s v="11000747"/>
    <n v="-12547"/>
    <n v="2"/>
    <s v=""/>
    <n v="10304"/>
    <s v="NOS"/>
    <s v=""/>
    <s v="INR"/>
    <s v=""/>
    <n v="0"/>
    <n v="0"/>
    <x v="0"/>
    <n v="0"/>
    <n v="-4654"/>
    <n v="5650"/>
  </r>
  <r>
    <x v="5"/>
    <x v="5"/>
    <s v="Office Equipments"/>
    <s v="6000000163-0"/>
    <s v="6000000163"/>
    <s v=""/>
    <s v=""/>
    <s v="0"/>
    <s v="Z002"/>
    <s v="1000"/>
    <d v="2021-10-30T00:00:00"/>
    <d v="2021-10-30T00:00:00"/>
    <s v="1010ADM03"/>
    <s v="SUBMERSIBLE PUMP 15 HP 2900 RPM 3 PHASE"/>
    <s v="005/000"/>
    <s v=""/>
    <n v="43750"/>
    <m/>
    <s v="11001042"/>
    <n v="-24259"/>
    <n v="1"/>
    <s v=""/>
    <n v="19491"/>
    <s v="NOS"/>
    <s v=""/>
    <s v="INR"/>
    <s v=""/>
    <n v="0"/>
    <n v="0"/>
    <x v="0"/>
    <n v="0"/>
    <n v="-8803"/>
    <n v="10688"/>
  </r>
  <r>
    <x v="5"/>
    <x v="5"/>
    <s v="Office Equipments"/>
    <s v="6000000164-0"/>
    <s v="6000000164"/>
    <s v=""/>
    <s v=""/>
    <s v="0"/>
    <s v="Z002"/>
    <s v="1000"/>
    <d v="2021-11-09T00:00:00"/>
    <d v="2021-11-09T00:00:00"/>
    <s v="1010ADM03"/>
    <s v="PEDESTAL FAN WITH REMOTE - CALMA (WHITE)"/>
    <s v="005/000"/>
    <s v=""/>
    <n v="16610"/>
    <m/>
    <s v="11000747"/>
    <n v="-9097"/>
    <n v="2"/>
    <s v=""/>
    <n v="7513"/>
    <s v="NOS"/>
    <s v=""/>
    <s v="INR"/>
    <s v=""/>
    <n v="0"/>
    <n v="0"/>
    <x v="0"/>
    <n v="0"/>
    <n v="-3393"/>
    <n v="4120"/>
  </r>
  <r>
    <x v="5"/>
    <x v="5"/>
    <s v="Office Equipments"/>
    <s v="6000000165-0"/>
    <s v="6000000165"/>
    <s v=""/>
    <s v=""/>
    <s v="0"/>
    <s v="Z002"/>
    <s v="1000"/>
    <d v="2022-01-06T00:00:00"/>
    <d v="2022-01-06T00:00:00"/>
    <s v="1010ADM03"/>
    <s v="AIR PURIFIER (MODEL HEALTH PRO 250)"/>
    <s v="005/000"/>
    <s v=""/>
    <n v="410169"/>
    <m/>
    <s v="11001224"/>
    <n v="-208519"/>
    <n v="4"/>
    <s v=""/>
    <n v="201650"/>
    <s v="NOS"/>
    <s v=""/>
    <s v="INR"/>
    <s v=""/>
    <n v="0"/>
    <n v="0"/>
    <x v="0"/>
    <n v="0"/>
    <n v="-91069"/>
    <n v="110581"/>
  </r>
  <r>
    <x v="5"/>
    <x v="5"/>
    <s v="Office Equipments"/>
    <s v="6000000166-0"/>
    <s v="6000000166"/>
    <s v=""/>
    <s v=""/>
    <s v="0"/>
    <s v="Z002"/>
    <s v="1000"/>
    <d v="2021-04-01T00:00:00"/>
    <d v="2021-04-01T00:00:00"/>
    <s v="1010ADM08"/>
    <s v="REFRIGERATOR 884LTR SIDE BY SIDE DOOR"/>
    <s v="005/000"/>
    <s v=""/>
    <n v="93135"/>
    <m/>
    <s v="11001144"/>
    <n v="-65035"/>
    <n v="1"/>
    <s v=""/>
    <n v="28100"/>
    <s v="NOS"/>
    <s v=""/>
    <s v="INR"/>
    <s v=""/>
    <n v="0"/>
    <n v="0"/>
    <x v="0"/>
    <n v="0"/>
    <n v="-12691"/>
    <n v="15409"/>
  </r>
  <r>
    <x v="5"/>
    <x v="5"/>
    <s v="Office Equipments"/>
    <s v="6000000167-0"/>
    <s v="6000000167"/>
    <s v=""/>
    <s v=""/>
    <s v="0"/>
    <s v="Z002"/>
    <s v="1000"/>
    <d v="2023-03-23T00:00:00"/>
    <d v="2023-03-23T00:00:00"/>
    <s v="1010ADM03"/>
    <s v="PROJECTOR 4K PRO-UHD 3LCD MOD EH-TW9400"/>
    <s v="005/000"/>
    <s v="TS10"/>
    <n v="147500"/>
    <m/>
    <s v="11001138"/>
    <n v="-1639"/>
    <m/>
    <s v=""/>
    <n v="145861"/>
    <s v=""/>
    <s v=""/>
    <s v="INR"/>
    <s v=""/>
    <n v="0"/>
    <n v="0"/>
    <x v="0"/>
    <n v="0"/>
    <n v="-65874"/>
    <n v="79987"/>
  </r>
  <r>
    <x v="5"/>
    <x v="5"/>
    <s v="Office Equipments"/>
    <s v="6000000168-0"/>
    <s v="6000000168"/>
    <s v=""/>
    <s v=""/>
    <s v="0"/>
    <s v="Z002"/>
    <s v="1000"/>
    <d v="2023-01-16T00:00:00"/>
    <d v="2023-01-16T00:00:00"/>
    <s v="1010ADM06"/>
    <s v="CHIMNEY"/>
    <s v="005/000"/>
    <s v="TS10"/>
    <n v="51572"/>
    <m/>
    <s v="11001152"/>
    <n v="-4776"/>
    <m/>
    <s v=""/>
    <n v="46796"/>
    <s v=""/>
    <s v=""/>
    <s v="INR"/>
    <s v=""/>
    <n v="0"/>
    <n v="0"/>
    <x v="0"/>
    <n v="0"/>
    <n v="-21134"/>
    <n v="25662"/>
  </r>
  <r>
    <x v="5"/>
    <x v="5"/>
    <s v="Office Equipments"/>
    <s v="6000000169-0"/>
    <s v="6000000169"/>
    <s v=""/>
    <s v=""/>
    <s v="0"/>
    <s v="Z002"/>
    <s v="1000"/>
    <d v="2023-01-10T00:00:00"/>
    <d v="2023-01-10T00:00:00"/>
    <s v="1010ADM06"/>
    <s v="WALL MOUNTED FAN"/>
    <s v="010/000"/>
    <s v="TS10"/>
    <n v="5250"/>
    <m/>
    <s v="11000659"/>
    <n v="-302"/>
    <m/>
    <s v=""/>
    <n v="4948"/>
    <s v=""/>
    <s v=""/>
    <s v="INR"/>
    <s v=""/>
    <n v="0"/>
    <n v="0"/>
    <x v="0"/>
    <n v="0"/>
    <n v="-1284"/>
    <n v="3664"/>
  </r>
  <r>
    <x v="5"/>
    <x v="5"/>
    <s v="Office Equipments"/>
    <s v="6000000170-0"/>
    <s v="6000000170"/>
    <s v=""/>
    <s v=""/>
    <s v="0"/>
    <s v="Z002"/>
    <s v="1000"/>
    <d v="2023-01-10T00:00:00"/>
    <d v="2023-01-10T00:00:00"/>
    <s v="1010ADM06"/>
    <s v="BATTERY 12 VOLT"/>
    <s v="005/000"/>
    <s v="TS10"/>
    <n v="29051.78"/>
    <m/>
    <s v="11000434"/>
    <n v="-2906"/>
    <m/>
    <s v=""/>
    <n v="26145.78"/>
    <s v=""/>
    <s v=""/>
    <s v="INR"/>
    <s v=""/>
    <n v="0"/>
    <n v="0"/>
    <x v="0"/>
    <n v="0"/>
    <n v="-11808"/>
    <n v="14337.78"/>
  </r>
  <r>
    <x v="5"/>
    <x v="5"/>
    <s v="Office Equipments"/>
    <s v="6000000171-0"/>
    <s v="6000000171"/>
    <s v=""/>
    <s v=""/>
    <s v="0"/>
    <s v="Z002"/>
    <s v="1000"/>
    <d v="2022-09-16T00:00:00"/>
    <d v="2022-09-16T00:00:00"/>
    <s v="1010ADM03"/>
    <s v="HOME THEATER SCREEN 150&quot;, 16:9"/>
    <s v="005/000"/>
    <s v="TS10"/>
    <n v="43999.839999999997"/>
    <m/>
    <s v="11001150"/>
    <n v="-10704"/>
    <m/>
    <s v=""/>
    <n v="33295.839999999997"/>
    <s v=""/>
    <s v=""/>
    <s v="INR"/>
    <s v=""/>
    <n v="0"/>
    <n v="0"/>
    <x v="0"/>
    <n v="0"/>
    <n v="-15037"/>
    <n v="18258.84"/>
  </r>
  <r>
    <x v="5"/>
    <x v="5"/>
    <s v="Office Equipments"/>
    <s v="6000000173-0"/>
    <s v="6000000173"/>
    <s v=""/>
    <s v=""/>
    <s v="0"/>
    <s v="Z002"/>
    <s v="1000"/>
    <d v="2023-10-30T00:00:00"/>
    <d v="2023-10-30T00:00:00"/>
    <s v="1010LOG71"/>
    <s v="Plastic Storage Containers (Store)"/>
    <s v="005/000"/>
    <s v="TS07"/>
    <n v="0"/>
    <m/>
    <s v=""/>
    <n v="0"/>
    <m/>
    <s v=""/>
    <n v="0"/>
    <s v=""/>
    <s v=""/>
    <s v="INR"/>
    <s v=""/>
    <n v="0"/>
    <n v="107900"/>
    <x v="0"/>
    <n v="0"/>
    <n v="-20504"/>
    <n v="87396"/>
  </r>
  <r>
    <x v="5"/>
    <x v="5"/>
    <s v="Office Equipments"/>
    <s v="6000000176-0"/>
    <s v="6000000176"/>
    <s v=""/>
    <s v=""/>
    <s v="0"/>
    <s v="Z002"/>
    <s v="1000"/>
    <d v="2023-09-11T00:00:00"/>
    <d v="2023-09-11T00:00:00"/>
    <s v="1010ADM06"/>
    <s v="FRONT LOADING WASHING M/C SAMSUNG 6.0 KG"/>
    <s v="005/000"/>
    <s v="TS19"/>
    <n v="0"/>
    <m/>
    <s v=""/>
    <n v="0"/>
    <m/>
    <s v=""/>
    <n v="0"/>
    <s v=""/>
    <s v=""/>
    <s v="INR"/>
    <s v=""/>
    <n v="0"/>
    <n v="19059.32"/>
    <x v="0"/>
    <n v="0"/>
    <n v="-4774"/>
    <n v="14285.32"/>
  </r>
  <r>
    <x v="5"/>
    <x v="5"/>
    <s v="Office Equipments"/>
    <s v="6000000177-0"/>
    <s v="6000000177"/>
    <s v=""/>
    <s v=""/>
    <s v="0"/>
    <s v="Z002"/>
    <s v="1000"/>
    <d v="2024-02-29T00:00:00"/>
    <d v="2024-02-29T00:00:00"/>
    <s v="1010ADM06"/>
    <s v="KENT EXCELL PLUS RO WATER PURIFIER 11003"/>
    <s v="005/000"/>
    <s v="TS19"/>
    <n v="0"/>
    <m/>
    <s v=""/>
    <n v="0"/>
    <m/>
    <s v=""/>
    <n v="0"/>
    <s v=""/>
    <s v=""/>
    <s v="INR"/>
    <s v=""/>
    <n v="0"/>
    <n v="15673.73"/>
    <x v="0"/>
    <n v="0"/>
    <n v="-619"/>
    <n v="15054.73"/>
  </r>
  <r>
    <x v="5"/>
    <x v="5"/>
    <s v="Office Equipments"/>
    <s v="6000000178-0"/>
    <s v="6000000178"/>
    <s v=""/>
    <s v=""/>
    <s v="0"/>
    <s v="Z002"/>
    <s v="1000"/>
    <d v="2024-03-31T00:00:00"/>
    <d v="2024-03-31T00:00:00"/>
    <s v="1012DST06"/>
    <s v="Swami Narayan Hall - Speakers, Amplifier and Elect"/>
    <s v="005/000"/>
    <s v="TS01"/>
    <n v="0"/>
    <m/>
    <s v=""/>
    <n v="0"/>
    <m/>
    <s v=""/>
    <n v="0"/>
    <s v=""/>
    <s v=""/>
    <s v="INR"/>
    <s v=""/>
    <n v="0"/>
    <n v="1703376.56"/>
    <x v="0"/>
    <n v="0"/>
    <n v="-2102"/>
    <n v="1701274.56"/>
  </r>
  <r>
    <x v="2"/>
    <x v="2"/>
    <s v="Plant and Equipment"/>
    <s v="7000000000-0"/>
    <s v="7000000000"/>
    <s v=""/>
    <s v=""/>
    <s v="0"/>
    <s v="1000"/>
    <s v="1000"/>
    <d v="2009-05-01T00:00:00"/>
    <d v="2009-05-01T00:00:00"/>
    <s v="1010ELC34"/>
    <s v="VOLTAGE STABILISER 02 NOS."/>
    <s v="010/000"/>
    <s v=""/>
    <n v="7800"/>
    <m/>
    <s v=""/>
    <n v="-7410"/>
    <n v="2"/>
    <s v=""/>
    <n v="390"/>
    <s v="EA"/>
    <s v=""/>
    <s v="INR"/>
    <s v=""/>
    <n v="0"/>
    <n v="0"/>
    <x v="0"/>
    <n v="0"/>
    <n v="0"/>
    <n v="390"/>
  </r>
  <r>
    <x v="2"/>
    <x v="2"/>
    <s v="Plant and Equipment"/>
    <s v="7000000001-0"/>
    <s v="7000000001"/>
    <s v=""/>
    <s v=""/>
    <s v="0"/>
    <s v="Z002"/>
    <s v="1000"/>
    <d v="2009-05-01T00:00:00"/>
    <d v="2009-05-01T00:00:00"/>
    <s v="1010ELC34"/>
    <s v="AIR CONDITIONER 02 NOS."/>
    <s v="010/000"/>
    <s v=""/>
    <n v="63980"/>
    <m/>
    <s v=""/>
    <n v="-60781"/>
    <n v="2"/>
    <s v=""/>
    <n v="3199"/>
    <s v="EA"/>
    <s v=""/>
    <s v="INR"/>
    <s v=""/>
    <n v="0"/>
    <n v="0"/>
    <x v="0"/>
    <n v="0"/>
    <n v="0"/>
    <n v="3199"/>
  </r>
  <r>
    <x v="2"/>
    <x v="2"/>
    <s v="Plant and Equipment"/>
    <s v="7000000002-0"/>
    <s v="7000000002"/>
    <s v=""/>
    <s v=""/>
    <s v="0"/>
    <s v="1000"/>
    <s v="1000"/>
    <d v="2009-05-01T00:00:00"/>
    <d v="2009-05-01T00:00:00"/>
    <s v="1010ELC34"/>
    <s v="VOLTAGE STABILISER 02 NOS."/>
    <s v="010/000"/>
    <s v=""/>
    <n v="6000"/>
    <m/>
    <s v=""/>
    <n v="-5700"/>
    <n v="2"/>
    <s v=""/>
    <n v="300"/>
    <s v="EA"/>
    <s v=""/>
    <s v="INR"/>
    <s v=""/>
    <n v="0"/>
    <n v="0"/>
    <x v="0"/>
    <n v="0"/>
    <n v="0"/>
    <n v="300"/>
  </r>
  <r>
    <x v="2"/>
    <x v="2"/>
    <s v="Plant and Equipment"/>
    <s v="7000000003-0"/>
    <s v="7000000003"/>
    <s v=""/>
    <s v=""/>
    <s v="0"/>
    <s v="Z002"/>
    <s v="1000"/>
    <d v="2009-05-01T00:00:00"/>
    <d v="2009-05-01T00:00:00"/>
    <s v="1010ITS77"/>
    <s v="2 KVA CVT"/>
    <s v="010/000"/>
    <s v=""/>
    <n v="19233"/>
    <m/>
    <s v=""/>
    <n v="-18271.349999999999"/>
    <n v="2"/>
    <s v=""/>
    <n v="961.65"/>
    <s v="EA"/>
    <s v=""/>
    <s v="INR"/>
    <s v=""/>
    <n v="0"/>
    <n v="0"/>
    <x v="0"/>
    <n v="0"/>
    <n v="0"/>
    <n v="961.65"/>
  </r>
  <r>
    <x v="2"/>
    <x v="2"/>
    <s v="Plant and Equipment"/>
    <s v="7000000004-0"/>
    <s v="7000000004"/>
    <s v=""/>
    <s v=""/>
    <s v="0"/>
    <s v="1000"/>
    <s v="1000"/>
    <d v="2009-06-01T00:00:00"/>
    <d v="2009-06-01T00:00:00"/>
    <s v="1010ELC34"/>
    <s v="COOLERS 04 NOS."/>
    <s v="010/000"/>
    <s v=""/>
    <n v="16400"/>
    <m/>
    <s v=""/>
    <n v="-15580"/>
    <n v="1"/>
    <s v=""/>
    <n v="820"/>
    <s v="EA"/>
    <s v=""/>
    <s v="INR"/>
    <s v=""/>
    <n v="0"/>
    <n v="0"/>
    <x v="0"/>
    <n v="0"/>
    <n v="0"/>
    <n v="820"/>
  </r>
  <r>
    <x v="2"/>
    <x v="2"/>
    <s v="Plant and Equipment"/>
    <s v="7000000005-0"/>
    <s v="7000000005"/>
    <s v=""/>
    <s v=""/>
    <s v="0"/>
    <s v="1000"/>
    <s v="1000"/>
    <d v="2009-06-01T00:00:00"/>
    <d v="2009-06-01T00:00:00"/>
    <s v="1010ELC34"/>
    <s v="COOLERS 02 NOS."/>
    <s v="010/000"/>
    <s v=""/>
    <n v="8200"/>
    <m/>
    <s v=""/>
    <n v="-7790"/>
    <n v="4"/>
    <s v=""/>
    <n v="410"/>
    <s v="EA"/>
    <s v=""/>
    <s v="INR"/>
    <s v=""/>
    <n v="0"/>
    <n v="0"/>
    <x v="0"/>
    <n v="0"/>
    <n v="0"/>
    <n v="410"/>
  </r>
  <r>
    <x v="2"/>
    <x v="2"/>
    <s v="Plant and Equipment"/>
    <s v="7000000006-0"/>
    <s v="7000000006"/>
    <s v=""/>
    <s v=""/>
    <s v="0"/>
    <s v="1000"/>
    <s v="1000"/>
    <d v="2009-06-01T00:00:00"/>
    <d v="2009-06-01T00:00:00"/>
    <s v="1010ELC34"/>
    <s v="CELLING FAN BAJAJ BAHAR 20 NOS."/>
    <s v="010/000"/>
    <s v=""/>
    <n v="16700"/>
    <m/>
    <s v=""/>
    <n v="-15865"/>
    <n v="2"/>
    <s v=""/>
    <n v="835"/>
    <s v="EA"/>
    <s v=""/>
    <s v="INR"/>
    <s v=""/>
    <n v="0"/>
    <n v="0"/>
    <x v="0"/>
    <n v="0"/>
    <n v="0"/>
    <n v="835"/>
  </r>
  <r>
    <x v="2"/>
    <x v="2"/>
    <s v="Plant and Equipment"/>
    <s v="7000000007-0"/>
    <s v="7000000007"/>
    <s v=""/>
    <s v=""/>
    <s v="0"/>
    <s v="1000"/>
    <s v="1000"/>
    <d v="2009-06-01T00:00:00"/>
    <d v="2009-06-01T00:00:00"/>
    <s v="1010ELC34"/>
    <s v="COOLERS 03 NOS."/>
    <s v="010/000"/>
    <s v=""/>
    <n v="12300"/>
    <m/>
    <s v=""/>
    <n v="-11685"/>
    <n v="20"/>
    <s v=""/>
    <n v="615"/>
    <s v="EA"/>
    <s v=""/>
    <s v="INR"/>
    <s v=""/>
    <n v="0"/>
    <n v="0"/>
    <x v="0"/>
    <n v="0"/>
    <n v="0"/>
    <n v="615"/>
  </r>
  <r>
    <x v="2"/>
    <x v="2"/>
    <s v="Plant and Equipment"/>
    <s v="7000000008-0"/>
    <s v="7000000008"/>
    <s v=""/>
    <s v=""/>
    <s v="0"/>
    <s v="1000"/>
    <s v="1000"/>
    <d v="2009-06-01T00:00:00"/>
    <d v="2009-07-01T00:00:00"/>
    <s v="1010ELC34"/>
    <s v="THERMOCOOL DESERT COOLER 01 NO."/>
    <s v="010/000"/>
    <s v=""/>
    <n v="3000"/>
    <m/>
    <s v=""/>
    <n v="-2850"/>
    <n v="3"/>
    <s v=""/>
    <n v="150"/>
    <s v="EA"/>
    <s v=""/>
    <s v="INR"/>
    <s v=""/>
    <n v="0"/>
    <n v="0"/>
    <x v="0"/>
    <n v="0"/>
    <n v="0"/>
    <n v="150"/>
  </r>
  <r>
    <x v="2"/>
    <x v="2"/>
    <s v="Plant and Equipment"/>
    <s v="7000000009-0"/>
    <s v="7000000009"/>
    <s v=""/>
    <s v=""/>
    <s v="0"/>
    <s v="1000"/>
    <s v="1000"/>
    <d v="2009-06-01T00:00:00"/>
    <d v="2009-07-01T00:00:00"/>
    <s v="1010ELC34"/>
    <s v="COOLERS 03 NOS."/>
    <s v="010/000"/>
    <s v=""/>
    <n v="9750"/>
    <m/>
    <s v=""/>
    <n v="-9262"/>
    <n v="1"/>
    <s v=""/>
    <n v="488"/>
    <s v="EA"/>
    <s v=""/>
    <s v="INR"/>
    <s v=""/>
    <n v="0"/>
    <n v="0"/>
    <x v="0"/>
    <n v="0"/>
    <n v="0"/>
    <n v="488"/>
  </r>
  <r>
    <x v="2"/>
    <x v="2"/>
    <s v="Plant and Equipment"/>
    <s v="7000000010-0"/>
    <s v="7000000010"/>
    <s v=""/>
    <s v=""/>
    <s v="0"/>
    <s v="1000"/>
    <s v="1000"/>
    <d v="2009-08-01T00:00:00"/>
    <d v="2009-08-01T00:00:00"/>
    <s v="1010ELC34"/>
    <s v="CELLING FAN BAJAJ BAHAR 05 NOS."/>
    <s v="010/000"/>
    <s v=""/>
    <n v="4175"/>
    <m/>
    <s v=""/>
    <n v="-3966"/>
    <n v="3"/>
    <s v=""/>
    <n v="209"/>
    <s v="EA"/>
    <s v=""/>
    <s v="INR"/>
    <s v=""/>
    <n v="0"/>
    <n v="0"/>
    <x v="0"/>
    <n v="0"/>
    <n v="0"/>
    <n v="209"/>
  </r>
  <r>
    <x v="2"/>
    <x v="2"/>
    <s v="Plant and Equipment"/>
    <s v="7000000011-0"/>
    <s v="7000000011"/>
    <s v=""/>
    <s v=""/>
    <s v="0"/>
    <s v="Z002"/>
    <s v="1000"/>
    <d v="2009-12-01T00:00:00"/>
    <d v="2009-12-01T00:00:00"/>
    <s v="1010ELC34"/>
    <s v="AIR CONDITION SPLIT 2.0 TON 02 NOS."/>
    <s v="010/000"/>
    <s v=""/>
    <n v="63143"/>
    <m/>
    <s v=""/>
    <n v="-59985.85"/>
    <n v="5"/>
    <s v=""/>
    <n v="3157.15"/>
    <s v="EA"/>
    <s v=""/>
    <s v="INR"/>
    <s v=""/>
    <n v="0"/>
    <n v="0"/>
    <x v="0"/>
    <n v="0"/>
    <n v="0"/>
    <n v="3157.15"/>
  </r>
  <r>
    <x v="2"/>
    <x v="2"/>
    <s v="Plant and Equipment"/>
    <s v="7000000012-0"/>
    <s v="7000000012"/>
    <s v=""/>
    <s v=""/>
    <s v="0"/>
    <s v="1000"/>
    <s v="1000"/>
    <d v="2009-12-01T00:00:00"/>
    <d v="2009-12-01T00:00:00"/>
    <s v="1010ELC34"/>
    <s v="VOLTAGE STABILISER 02 NOS."/>
    <s v="010/000"/>
    <s v=""/>
    <n v="8400"/>
    <m/>
    <s v=""/>
    <n v="-7980"/>
    <n v="2"/>
    <s v=""/>
    <n v="420"/>
    <s v="EA"/>
    <s v=""/>
    <s v="INR"/>
    <s v=""/>
    <n v="0"/>
    <n v="0"/>
    <x v="0"/>
    <n v="0"/>
    <n v="0"/>
    <n v="420"/>
  </r>
  <r>
    <x v="2"/>
    <x v="2"/>
    <s v="Plant and Equipment"/>
    <s v="7000000013-0"/>
    <s v="7000000013"/>
    <s v=""/>
    <s v=""/>
    <s v="0"/>
    <s v="1000"/>
    <s v="1000"/>
    <d v="2009-12-01T00:00:00"/>
    <d v="2009-12-01T00:00:00"/>
    <s v="1010ITS77"/>
    <s v="AIR BLOWER 01NO."/>
    <s v="010/000"/>
    <s v=""/>
    <n v="450"/>
    <m/>
    <s v=""/>
    <n v="-427"/>
    <n v="2"/>
    <s v=""/>
    <n v="23"/>
    <s v="EA"/>
    <s v=""/>
    <s v="INR"/>
    <s v=""/>
    <n v="0"/>
    <n v="0"/>
    <x v="0"/>
    <n v="0"/>
    <n v="0"/>
    <n v="23"/>
  </r>
  <r>
    <x v="2"/>
    <x v="2"/>
    <s v="Plant and Equipment"/>
    <s v="7000000014-0"/>
    <s v="7000000014"/>
    <s v=""/>
    <s v=""/>
    <s v="0"/>
    <s v="Z002"/>
    <s v="1000"/>
    <d v="2009-12-01T00:00:00"/>
    <d v="2009-12-01T00:00:00"/>
    <s v="1010ITS77"/>
    <s v="CVT 1 KVA"/>
    <s v="010/000"/>
    <s v=""/>
    <n v="12807"/>
    <m/>
    <s v=""/>
    <n v="-12166.65"/>
    <n v="1"/>
    <s v=""/>
    <n v="640.35"/>
    <s v="EA"/>
    <s v=""/>
    <s v="INR"/>
    <s v=""/>
    <n v="0"/>
    <n v="0"/>
    <x v="0"/>
    <n v="0"/>
    <n v="0"/>
    <n v="640.35"/>
  </r>
  <r>
    <x v="2"/>
    <x v="2"/>
    <s v="Plant and Equipment"/>
    <s v="7000000015-0"/>
    <s v="7000000015"/>
    <s v=""/>
    <s v=""/>
    <s v="0"/>
    <s v="Z002"/>
    <s v="1000"/>
    <d v="2009-12-01T00:00:00"/>
    <d v="2009-12-01T00:00:00"/>
    <s v="1010ELC34"/>
    <s v="ELECTRICAL PANEL"/>
    <s v="010/000"/>
    <s v=""/>
    <n v="384387.39"/>
    <m/>
    <s v=""/>
    <n v="-365168.02"/>
    <n v="1"/>
    <s v=""/>
    <n v="19219.37"/>
    <s v="EA"/>
    <s v=""/>
    <s v="INR"/>
    <s v=""/>
    <n v="0"/>
    <n v="0"/>
    <x v="0"/>
    <n v="0"/>
    <n v="0"/>
    <n v="19219.37"/>
  </r>
  <r>
    <x v="2"/>
    <x v="2"/>
    <s v="Plant and Equipment"/>
    <s v="7000000016-0"/>
    <s v="7000000016"/>
    <s v=""/>
    <s v=""/>
    <s v="0"/>
    <s v="Z002"/>
    <s v="1000"/>
    <d v="2009-12-01T00:00:00"/>
    <d v="2009-12-01T00:00:00"/>
    <s v="1010ELC34"/>
    <s v="ELECTRICAL PANEL"/>
    <s v="010/000"/>
    <s v=""/>
    <n v="1473485.54"/>
    <m/>
    <s v=""/>
    <n v="-1399811.26"/>
    <n v="1"/>
    <s v=""/>
    <n v="73674.28"/>
    <s v="EA"/>
    <s v=""/>
    <s v="INR"/>
    <s v=""/>
    <n v="0"/>
    <n v="0"/>
    <x v="0"/>
    <n v="0"/>
    <n v="0"/>
    <n v="73674.28"/>
  </r>
  <r>
    <x v="2"/>
    <x v="2"/>
    <s v="Plant and Equipment"/>
    <s v="7000000017-0"/>
    <s v="7000000017"/>
    <s v=""/>
    <s v=""/>
    <s v="0"/>
    <s v="Z002"/>
    <s v="1000"/>
    <d v="2009-12-01T00:00:00"/>
    <d v="2009-12-01T00:00:00"/>
    <s v="1010ELC34"/>
    <s v="ELECTRICAL PANEL"/>
    <s v="010/000"/>
    <s v=""/>
    <n v="640278.86"/>
    <m/>
    <s v=""/>
    <n v="-608264.92000000004"/>
    <n v="1"/>
    <s v=""/>
    <n v="32013.94"/>
    <s v="EA"/>
    <s v=""/>
    <s v="INR"/>
    <s v=""/>
    <n v="0"/>
    <n v="0"/>
    <x v="0"/>
    <n v="0"/>
    <n v="0"/>
    <n v="32013.94"/>
  </r>
  <r>
    <x v="2"/>
    <x v="2"/>
    <s v="Plant and Equipment"/>
    <s v="7000000018-0"/>
    <s v="7000000018"/>
    <s v=""/>
    <s v=""/>
    <s v="0"/>
    <s v="Z002"/>
    <s v="1000"/>
    <d v="2010-01-01T00:00:00"/>
    <d v="2010-01-01T00:00:00"/>
    <s v="1010ITS77"/>
    <s v="CVT 1 KVA"/>
    <s v="010/000"/>
    <s v=""/>
    <n v="12161"/>
    <m/>
    <s v=""/>
    <n v="-11552.95"/>
    <n v="1"/>
    <s v=""/>
    <n v="608.04999999999995"/>
    <s v="EA"/>
    <s v=""/>
    <s v="INR"/>
    <s v=""/>
    <n v="0"/>
    <n v="0"/>
    <x v="0"/>
    <n v="0"/>
    <n v="0"/>
    <n v="608.04999999999995"/>
  </r>
  <r>
    <x v="2"/>
    <x v="2"/>
    <s v="Plant and Equipment"/>
    <s v="7000000019-0"/>
    <s v="7000000019"/>
    <s v=""/>
    <s v=""/>
    <s v="0"/>
    <s v="1000"/>
    <s v="1000"/>
    <d v="2010-03-01T00:00:00"/>
    <d v="2010-03-01T00:00:00"/>
    <s v="1010ELC34"/>
    <s v="CELLING FAN 01NO."/>
    <s v="010/000"/>
    <s v=""/>
    <n v="940"/>
    <m/>
    <s v=""/>
    <n v="-893"/>
    <n v="1"/>
    <s v=""/>
    <n v="47"/>
    <s v="EA"/>
    <s v=""/>
    <s v="INR"/>
    <s v=""/>
    <n v="0"/>
    <n v="0"/>
    <x v="0"/>
    <n v="0"/>
    <n v="0"/>
    <n v="47"/>
  </r>
  <r>
    <x v="2"/>
    <x v="2"/>
    <s v="Plant and Equipment"/>
    <s v="7000000020-0"/>
    <s v="7000000020"/>
    <s v=""/>
    <s v=""/>
    <s v="0"/>
    <s v="Z002"/>
    <s v="1000"/>
    <d v="2010-03-01T00:00:00"/>
    <d v="2010-03-01T00:00:00"/>
    <s v="1010ELC34"/>
    <s v="Air Conditionar 1 No. 1.5 ton"/>
    <s v="010/000"/>
    <s v=""/>
    <n v="17999"/>
    <m/>
    <s v=""/>
    <n v="-17099.05"/>
    <n v="1"/>
    <s v=""/>
    <n v="899.95"/>
    <s v="EA"/>
    <s v=""/>
    <s v="INR"/>
    <s v=""/>
    <n v="0"/>
    <n v="0"/>
    <x v="0"/>
    <n v="0"/>
    <n v="0"/>
    <n v="899.95"/>
  </r>
  <r>
    <x v="2"/>
    <x v="2"/>
    <s v="Plant and Equipment"/>
    <s v="7000000021-0"/>
    <s v="7000000021"/>
    <s v=""/>
    <s v=""/>
    <s v="0"/>
    <s v="1000"/>
    <s v="1000"/>
    <d v="2011-04-01T00:00:00"/>
    <d v="2011-04-01T00:00:00"/>
    <s v="1010ELC34"/>
    <s v="CELLING FAN 48&quot; 02NOS."/>
    <s v="010/000"/>
    <s v=""/>
    <n v="2000"/>
    <m/>
    <s v=""/>
    <n v="-1900"/>
    <n v="2"/>
    <s v=""/>
    <n v="100"/>
    <s v="EA"/>
    <s v=""/>
    <s v="INR"/>
    <s v=""/>
    <n v="0"/>
    <n v="0"/>
    <x v="0"/>
    <n v="0"/>
    <n v="0"/>
    <n v="100"/>
  </r>
  <r>
    <x v="2"/>
    <x v="2"/>
    <s v="Plant and Equipment"/>
    <s v="7000000022-0"/>
    <s v="7000000022"/>
    <s v=""/>
    <s v=""/>
    <s v="0"/>
    <s v="1000"/>
    <s v="1000"/>
    <d v="2011-04-01T00:00:00"/>
    <d v="2011-04-01T00:00:00"/>
    <s v="1010ELC34"/>
    <s v="STAND FAN 02 NOS."/>
    <s v="010/000"/>
    <s v=""/>
    <n v="1950"/>
    <m/>
    <s v=""/>
    <n v="-1852"/>
    <n v="2"/>
    <s v=""/>
    <n v="98"/>
    <s v="EA"/>
    <s v=""/>
    <s v="INR"/>
    <s v=""/>
    <n v="0"/>
    <n v="0"/>
    <x v="0"/>
    <n v="0"/>
    <n v="0"/>
    <n v="98"/>
  </r>
  <r>
    <x v="2"/>
    <x v="2"/>
    <s v="Plant and Equipment"/>
    <s v="7000000023-0"/>
    <s v="7000000023"/>
    <s v=""/>
    <s v=""/>
    <s v="0"/>
    <s v="1000"/>
    <s v="1000"/>
    <d v="2011-05-01T00:00:00"/>
    <d v="2011-05-01T00:00:00"/>
    <s v="1010ELC34"/>
    <s v="AIR COOLER DESERT 01NO."/>
    <s v="010/000"/>
    <s v=""/>
    <n v="4300"/>
    <m/>
    <s v=""/>
    <n v="-4085"/>
    <n v="12"/>
    <s v=""/>
    <n v="215"/>
    <s v="EA"/>
    <s v=""/>
    <s v="INR"/>
    <s v=""/>
    <n v="0"/>
    <n v="0"/>
    <x v="0"/>
    <n v="0"/>
    <n v="0"/>
    <n v="215"/>
  </r>
  <r>
    <x v="2"/>
    <x v="2"/>
    <s v="Plant and Equipment"/>
    <s v="7000000024-0"/>
    <s v="7000000024"/>
    <s v=""/>
    <s v=""/>
    <s v="0"/>
    <s v="Z002"/>
    <s v="1000"/>
    <d v="2011-05-01T00:00:00"/>
    <d v="2011-05-01T00:00:00"/>
    <s v="1010ELC34"/>
    <s v="Air Condition Split Type Cap.2 Ton 02Nos."/>
    <s v="010/000"/>
    <s v=""/>
    <n v="53909"/>
    <m/>
    <s v=""/>
    <n v="-51213.55"/>
    <n v="2"/>
    <s v=""/>
    <n v="2695.45"/>
    <s v="EA"/>
    <s v=""/>
    <s v="INR"/>
    <s v=""/>
    <n v="0"/>
    <n v="0"/>
    <x v="0"/>
    <n v="0"/>
    <n v="0"/>
    <n v="2695.45"/>
  </r>
  <r>
    <x v="2"/>
    <x v="2"/>
    <s v="Plant and Equipment"/>
    <s v="7000000025-0"/>
    <s v="7000000025"/>
    <s v=""/>
    <s v=""/>
    <s v="0"/>
    <s v="1000"/>
    <s v="1000"/>
    <d v="2011-05-01T00:00:00"/>
    <d v="2011-05-01T00:00:00"/>
    <s v="1010ELC34"/>
    <s v="VOLTAGE STABLISER 02 NOS."/>
    <s v="010/000"/>
    <s v=""/>
    <n v="7440"/>
    <m/>
    <s v=""/>
    <n v="-7068"/>
    <n v="2"/>
    <s v=""/>
    <n v="372"/>
    <s v="EA"/>
    <s v=""/>
    <s v="INR"/>
    <s v=""/>
    <n v="0"/>
    <n v="0"/>
    <x v="0"/>
    <n v="0"/>
    <n v="0"/>
    <n v="372"/>
  </r>
  <r>
    <x v="2"/>
    <x v="2"/>
    <s v="Plant and Equipment"/>
    <s v="7000000026-0"/>
    <s v="7000000026"/>
    <s v=""/>
    <s v=""/>
    <s v="0"/>
    <s v="1000"/>
    <s v="1000"/>
    <d v="2011-05-01T00:00:00"/>
    <d v="2011-05-01T00:00:00"/>
    <s v="1010ELC34"/>
    <s v="AIR COOLER DESERT 01NO."/>
    <s v="010/000"/>
    <s v=""/>
    <n v="3500"/>
    <m/>
    <s v=""/>
    <n v="-3325"/>
    <n v="1"/>
    <s v=""/>
    <n v="175"/>
    <s v="EA"/>
    <s v=""/>
    <s v="INR"/>
    <s v=""/>
    <n v="0"/>
    <n v="0"/>
    <x v="0"/>
    <n v="0"/>
    <n v="0"/>
    <n v="175"/>
  </r>
  <r>
    <x v="2"/>
    <x v="2"/>
    <s v="Plant and Equipment"/>
    <s v="7000000027-0"/>
    <s v="7000000027"/>
    <s v=""/>
    <s v=""/>
    <s v="0"/>
    <s v="Z002"/>
    <s v="1000"/>
    <d v="2011-05-01T00:00:00"/>
    <d v="2011-05-01T00:00:00"/>
    <s v="1010ELC34"/>
    <s v="Air Cooler Desert 01No."/>
    <s v="010/000"/>
    <s v=""/>
    <n v="8600"/>
    <m/>
    <s v=""/>
    <n v="-8170"/>
    <n v="1"/>
    <s v=""/>
    <n v="430"/>
    <s v="EA"/>
    <s v=""/>
    <s v="INR"/>
    <s v=""/>
    <n v="0"/>
    <n v="0"/>
    <x v="0"/>
    <n v="0"/>
    <n v="0"/>
    <n v="430"/>
  </r>
  <r>
    <x v="2"/>
    <x v="2"/>
    <s v="Plant and Equipment"/>
    <s v="7000000028-0"/>
    <s v="7000000028"/>
    <s v=""/>
    <s v=""/>
    <s v="0"/>
    <s v="1000"/>
    <s v="1000"/>
    <d v="2011-06-01T00:00:00"/>
    <d v="2011-06-01T00:00:00"/>
    <s v="1010ELC34"/>
    <s v="WATER FILTER"/>
    <s v="010/000"/>
    <s v=""/>
    <n v="4990"/>
    <m/>
    <s v=""/>
    <n v="-4740"/>
    <n v="1"/>
    <s v=""/>
    <n v="250"/>
    <s v="EA"/>
    <s v=""/>
    <s v="INR"/>
    <s v=""/>
    <n v="0"/>
    <n v="0"/>
    <x v="0"/>
    <n v="0"/>
    <n v="0"/>
    <n v="250"/>
  </r>
  <r>
    <x v="2"/>
    <x v="2"/>
    <s v="Plant and Equipment"/>
    <s v="7000000029-0"/>
    <s v="7000000029"/>
    <s v=""/>
    <s v=""/>
    <s v="0"/>
    <s v="Z002"/>
    <s v="1000"/>
    <d v="2011-06-01T00:00:00"/>
    <d v="2011-06-01T00:00:00"/>
    <s v="1010ELC34"/>
    <s v="Water Cooler with Stablizer"/>
    <s v="010/000"/>
    <s v=""/>
    <n v="28500"/>
    <m/>
    <s v=""/>
    <n v="-27075"/>
    <n v="1"/>
    <s v=""/>
    <n v="1425"/>
    <s v="EA"/>
    <s v=""/>
    <s v="INR"/>
    <s v=""/>
    <n v="0"/>
    <n v="0"/>
    <x v="0"/>
    <n v="0"/>
    <n v="0"/>
    <n v="1425"/>
  </r>
  <r>
    <x v="2"/>
    <x v="2"/>
    <s v="Plant and Equipment"/>
    <s v="7000000030-0"/>
    <s v="7000000030"/>
    <s v=""/>
    <s v=""/>
    <s v="0"/>
    <s v="1000"/>
    <s v="1000"/>
    <d v="2011-06-01T00:00:00"/>
    <d v="2011-06-01T00:00:00"/>
    <s v="1010ELC34"/>
    <s v="CELLING FAN 48&quot; 70NOS."/>
    <s v="010/000"/>
    <s v=""/>
    <n v="83355"/>
    <m/>
    <s v=""/>
    <n v="-79187"/>
    <n v="70"/>
    <s v=""/>
    <n v="4168"/>
    <s v="EA"/>
    <s v=""/>
    <s v="INR"/>
    <s v=""/>
    <n v="0"/>
    <n v="0"/>
    <x v="0"/>
    <n v="0"/>
    <n v="0"/>
    <n v="4168"/>
  </r>
  <r>
    <x v="2"/>
    <x v="2"/>
    <s v="Plant and Equipment"/>
    <s v="7000000031-0"/>
    <s v="7000000031"/>
    <s v=""/>
    <s v=""/>
    <s v="0"/>
    <s v="1000"/>
    <s v="1000"/>
    <d v="2011-06-01T00:00:00"/>
    <d v="2011-06-01T00:00:00"/>
    <s v="1010ELC34"/>
    <s v="STAND FAN 02 NOS."/>
    <s v="010/000"/>
    <s v=""/>
    <n v="2500"/>
    <m/>
    <s v=""/>
    <n v="-2375"/>
    <n v="2"/>
    <s v=""/>
    <n v="125"/>
    <s v="EA"/>
    <s v=""/>
    <s v="INR"/>
    <s v=""/>
    <n v="0"/>
    <n v="0"/>
    <x v="0"/>
    <n v="0"/>
    <n v="0"/>
    <n v="125"/>
  </r>
  <r>
    <x v="2"/>
    <x v="2"/>
    <s v="Plant and Equipment"/>
    <s v="7000000032-0"/>
    <s v="7000000032"/>
    <s v=""/>
    <s v=""/>
    <s v="0"/>
    <s v="1000"/>
    <s v="1000"/>
    <d v="2011-07-01T00:00:00"/>
    <d v="2011-07-01T00:00:00"/>
    <s v="1010ELC34"/>
    <s v="WALL MOUNTED FAN 01NO."/>
    <s v="010/000"/>
    <s v=""/>
    <n v="1700"/>
    <m/>
    <s v=""/>
    <n v="-1615"/>
    <n v="1"/>
    <s v=""/>
    <n v="85"/>
    <s v="EA"/>
    <s v=""/>
    <s v="INR"/>
    <s v=""/>
    <n v="0"/>
    <n v="0"/>
    <x v="0"/>
    <n v="0"/>
    <n v="0"/>
    <n v="85"/>
  </r>
  <r>
    <x v="2"/>
    <x v="2"/>
    <s v="Plant and Equipment"/>
    <s v="7000000033-0"/>
    <s v="7000000033"/>
    <s v=""/>
    <s v=""/>
    <s v="0"/>
    <s v="1000"/>
    <s v="1000"/>
    <d v="2011-07-01T00:00:00"/>
    <d v="2011-07-01T00:00:00"/>
    <s v="1010ELC34"/>
    <s v="AIR COOLER DESERT"/>
    <s v="010/000"/>
    <s v=""/>
    <n v="3600"/>
    <m/>
    <s v=""/>
    <n v="-3420"/>
    <n v="1"/>
    <s v=""/>
    <n v="180"/>
    <s v="EA"/>
    <s v=""/>
    <s v="INR"/>
    <s v=""/>
    <n v="0"/>
    <n v="0"/>
    <x v="0"/>
    <n v="0"/>
    <n v="0"/>
    <n v="180"/>
  </r>
  <r>
    <x v="2"/>
    <x v="2"/>
    <s v="Plant and Equipment"/>
    <s v="7000000034-0"/>
    <s v="7000000034"/>
    <s v=""/>
    <s v=""/>
    <s v="0"/>
    <s v="Z002"/>
    <s v="1000"/>
    <d v="2011-07-01T00:00:00"/>
    <d v="2011-07-01T00:00:00"/>
    <s v="1010ELC34"/>
    <s v="Air Condition Split Tye Cap. 1.5 Ton 02Nos."/>
    <s v="010/000"/>
    <s v=""/>
    <n v="46183"/>
    <m/>
    <s v=""/>
    <n v="-43873.85"/>
    <n v="2"/>
    <s v=""/>
    <n v="2309.15"/>
    <s v="EA"/>
    <s v=""/>
    <s v="INR"/>
    <s v=""/>
    <n v="0"/>
    <n v="0"/>
    <x v="0"/>
    <n v="0"/>
    <n v="0"/>
    <n v="2309.15"/>
  </r>
  <r>
    <x v="2"/>
    <x v="2"/>
    <s v="Plant and Equipment"/>
    <s v="7000000035-0"/>
    <s v="7000000035"/>
    <s v=""/>
    <s v=""/>
    <s v="0"/>
    <s v="Z002"/>
    <s v="1000"/>
    <d v="2011-07-01T00:00:00"/>
    <d v="2011-07-01T00:00:00"/>
    <s v="1010ADM03"/>
    <s v="Refregerator Cap. 491 Ltrs. 01No."/>
    <s v="010/000"/>
    <s v=""/>
    <n v="42255"/>
    <m/>
    <s v=""/>
    <n v="-40142.25"/>
    <n v="1"/>
    <s v=""/>
    <n v="2112.75"/>
    <s v="EA"/>
    <s v=""/>
    <s v="INR"/>
    <s v=""/>
    <n v="0"/>
    <n v="0"/>
    <x v="0"/>
    <n v="0"/>
    <n v="0"/>
    <n v="2112.75"/>
  </r>
  <r>
    <x v="2"/>
    <x v="2"/>
    <s v="Plant and Equipment"/>
    <s v="7000000036-0"/>
    <s v="7000000036"/>
    <s v=""/>
    <s v=""/>
    <s v="0"/>
    <s v="Z002"/>
    <s v="1000"/>
    <d v="2011-08-01T00:00:00"/>
    <d v="2011-08-01T00:00:00"/>
    <s v="1010ELC34"/>
    <s v="Air Condition Ductable Split Type 03Nos."/>
    <s v="010/000"/>
    <s v=""/>
    <n v="200344"/>
    <m/>
    <s v=""/>
    <n v="-190326.8"/>
    <n v="3"/>
    <s v=""/>
    <n v="10017.200000000001"/>
    <s v="EA"/>
    <s v=""/>
    <s v="INR"/>
    <s v=""/>
    <n v="0"/>
    <n v="0"/>
    <x v="0"/>
    <n v="0"/>
    <n v="0"/>
    <n v="10017.200000000001"/>
  </r>
  <r>
    <x v="2"/>
    <x v="2"/>
    <s v="Plant and Equipment"/>
    <s v="7000000037-0"/>
    <s v="7000000037"/>
    <s v=""/>
    <s v=""/>
    <s v="0"/>
    <s v="Z002"/>
    <s v="1000"/>
    <d v="2011-08-01T00:00:00"/>
    <d v="2011-08-01T00:00:00"/>
    <s v="1010ELC34"/>
    <s v="Air Condition Ductable Split Type Cap. 2 Ton 05Nos"/>
    <s v="010/000"/>
    <s v=""/>
    <n v="143760"/>
    <m/>
    <s v=""/>
    <n v="-136572"/>
    <n v="2"/>
    <s v=""/>
    <n v="7188"/>
    <s v="EA"/>
    <s v=""/>
    <s v="INR"/>
    <s v=""/>
    <n v="0"/>
    <n v="0"/>
    <x v="0"/>
    <n v="0"/>
    <n v="0"/>
    <n v="7188"/>
  </r>
  <r>
    <x v="2"/>
    <x v="2"/>
    <s v="Plant and Equipment"/>
    <s v="7000000038-0"/>
    <s v="7000000038"/>
    <s v=""/>
    <s v=""/>
    <s v="0"/>
    <s v="1000"/>
    <s v="1000"/>
    <d v="2011-08-01T00:00:00"/>
    <d v="2011-08-01T00:00:00"/>
    <s v="1010ELC34"/>
    <s v="VOLTAGE STABLISER 5 KVA 05NOS."/>
    <s v="010/000"/>
    <s v=""/>
    <n v="17436"/>
    <m/>
    <s v=""/>
    <n v="-16564"/>
    <n v="5"/>
    <s v=""/>
    <n v="872"/>
    <s v="EA"/>
    <s v=""/>
    <s v="INR"/>
    <s v=""/>
    <n v="0"/>
    <n v="0"/>
    <x v="0"/>
    <n v="0"/>
    <n v="0"/>
    <n v="872"/>
  </r>
  <r>
    <x v="2"/>
    <x v="2"/>
    <s v="Plant and Equipment"/>
    <s v="7000000039-0"/>
    <s v="7000000039"/>
    <s v=""/>
    <s v=""/>
    <s v="0"/>
    <s v="Z002"/>
    <s v="1000"/>
    <d v="2011-12-01T00:00:00"/>
    <d v="2011-12-01T00:00:00"/>
    <s v="1010ELC34"/>
    <s v="Installation,Uninstallation of Ductable type Air C"/>
    <s v="010/000"/>
    <s v=""/>
    <n v="37477"/>
    <m/>
    <s v=""/>
    <n v="-35603.15"/>
    <n v="1"/>
    <s v=""/>
    <n v="1873.85"/>
    <s v="EA"/>
    <s v=""/>
    <s v="INR"/>
    <s v=""/>
    <n v="0"/>
    <n v="0"/>
    <x v="0"/>
    <n v="0"/>
    <n v="0"/>
    <n v="1873.85"/>
  </r>
  <r>
    <x v="2"/>
    <x v="2"/>
    <s v="Plant and Equipment"/>
    <s v="7000000040-0"/>
    <s v="7000000040"/>
    <s v=""/>
    <s v=""/>
    <s v="0"/>
    <s v="Z002"/>
    <s v="1000"/>
    <d v="2011-12-01T00:00:00"/>
    <d v="2011-12-01T00:00:00"/>
    <s v="1010ELC34"/>
    <s v="Installation&amp; Comm.of Ductable type Air Conditione"/>
    <s v="010/000"/>
    <s v=""/>
    <n v="117030"/>
    <m/>
    <s v=""/>
    <n v="-111178.5"/>
    <n v="1"/>
    <s v=""/>
    <n v="5851.5"/>
    <s v="EA"/>
    <s v=""/>
    <s v="INR"/>
    <s v=""/>
    <n v="0"/>
    <n v="0"/>
    <x v="0"/>
    <n v="0"/>
    <n v="0"/>
    <n v="5851.5"/>
  </r>
  <r>
    <x v="2"/>
    <x v="2"/>
    <s v="Plant and Equipment"/>
    <s v="7000000041-0"/>
    <s v="7000000041"/>
    <s v=""/>
    <s v=""/>
    <s v="0"/>
    <s v="1000"/>
    <s v="1000"/>
    <d v="2011-12-01T00:00:00"/>
    <d v="2011-12-01T00:00:00"/>
    <s v="1010ELC34"/>
    <s v="EXHUST FAN 15&quot; 02NOS"/>
    <s v="010/000"/>
    <s v=""/>
    <n v="6138"/>
    <m/>
    <s v=""/>
    <n v="-5831"/>
    <n v="2"/>
    <s v=""/>
    <n v="307"/>
    <s v="EA"/>
    <s v=""/>
    <s v="INR"/>
    <s v=""/>
    <n v="0"/>
    <n v="0"/>
    <x v="0"/>
    <n v="0"/>
    <n v="0"/>
    <n v="307"/>
  </r>
  <r>
    <x v="2"/>
    <x v="2"/>
    <s v="Plant and Equipment"/>
    <s v="7000000042-0"/>
    <s v="7000000042"/>
    <s v=""/>
    <s v=""/>
    <s v="0"/>
    <s v="Z002"/>
    <s v="1000"/>
    <d v="2012-01-01T00:00:00"/>
    <d v="2012-01-01T00:00:00"/>
    <s v="1010ELC34"/>
    <s v="Chain Electric Hoist 1 Ton X 12 Miters"/>
    <s v="010/000"/>
    <s v=""/>
    <n v="56641"/>
    <m/>
    <s v=""/>
    <n v="-53808.95"/>
    <n v="1"/>
    <s v=""/>
    <n v="2832.05"/>
    <s v="EA"/>
    <s v=""/>
    <s v="INR"/>
    <s v=""/>
    <n v="0"/>
    <n v="0"/>
    <x v="0"/>
    <n v="0"/>
    <n v="0"/>
    <n v="2832.05"/>
  </r>
  <r>
    <x v="2"/>
    <x v="2"/>
    <s v="Plant and Equipment"/>
    <s v="7000000043-0"/>
    <s v="7000000043"/>
    <s v=""/>
    <s v=""/>
    <s v="0"/>
    <s v="1000"/>
    <s v="1000"/>
    <d v="2012-04-01T00:00:00"/>
    <d v="2012-04-01T00:00:00"/>
    <s v="1010ELC34"/>
    <s v="DESERT COOLER 01 NO."/>
    <s v="010/000"/>
    <s v=""/>
    <n v="4700"/>
    <m/>
    <s v=""/>
    <n v="-4465"/>
    <n v="1"/>
    <s v=""/>
    <n v="235"/>
    <s v="EA"/>
    <s v=""/>
    <s v="INR"/>
    <s v=""/>
    <n v="0"/>
    <n v="0"/>
    <x v="0"/>
    <n v="0"/>
    <n v="0"/>
    <n v="235"/>
  </r>
  <r>
    <x v="2"/>
    <x v="2"/>
    <s v="Plant and Equipment"/>
    <s v="7000000044-0"/>
    <s v="7000000044"/>
    <s v=""/>
    <s v=""/>
    <s v="0"/>
    <s v="Z002"/>
    <s v="1000"/>
    <d v="2012-06-01T00:00:00"/>
    <d v="2012-06-01T00:00:00"/>
    <s v="1010ELC34"/>
    <s v="Voltage Stablizer 5KVA 2Nos."/>
    <s v="010/000"/>
    <s v=""/>
    <n v="10500"/>
    <m/>
    <s v=""/>
    <n v="-9975"/>
    <n v="2"/>
    <s v=""/>
    <n v="525"/>
    <s v="EA"/>
    <s v=""/>
    <s v="INR"/>
    <s v=""/>
    <n v="0"/>
    <n v="0"/>
    <x v="0"/>
    <n v="0"/>
    <n v="0"/>
    <n v="525"/>
  </r>
  <r>
    <x v="2"/>
    <x v="2"/>
    <s v="Plant and Equipment"/>
    <s v="7000000045-0"/>
    <s v="7000000045"/>
    <s v=""/>
    <s v=""/>
    <s v="0"/>
    <s v="Z002"/>
    <s v="1000"/>
    <d v="2012-06-01T00:00:00"/>
    <d v="2012-06-01T00:00:00"/>
    <s v="1010ELC34"/>
    <s v="Air Condition Split Type 2 Ton Carrier Make"/>
    <s v="010/000"/>
    <s v=""/>
    <n v="85500"/>
    <m/>
    <s v=""/>
    <n v="-81225"/>
    <n v="1"/>
    <s v=""/>
    <n v="4275"/>
    <s v="EA"/>
    <s v=""/>
    <s v="INR"/>
    <s v=""/>
    <n v="0"/>
    <n v="0"/>
    <x v="0"/>
    <n v="0"/>
    <n v="0"/>
    <n v="4275"/>
  </r>
  <r>
    <x v="2"/>
    <x v="2"/>
    <s v="Plant and Equipment"/>
    <s v="7000000046-0"/>
    <s v="7000000046"/>
    <s v=""/>
    <s v=""/>
    <s v="0"/>
    <s v="1000"/>
    <s v="1000"/>
    <d v="2012-06-01T00:00:00"/>
    <d v="2012-06-01T00:00:00"/>
    <s v="1010ELC34"/>
    <s v="WALL MOUNTED FAN 01NO."/>
    <s v="010/000"/>
    <s v=""/>
    <n v="1940"/>
    <m/>
    <s v=""/>
    <n v="-1843"/>
    <n v="1"/>
    <s v=""/>
    <n v="97"/>
    <s v="EA"/>
    <s v=""/>
    <s v="INR"/>
    <s v=""/>
    <n v="0"/>
    <n v="0"/>
    <x v="0"/>
    <n v="0"/>
    <n v="0"/>
    <n v="97"/>
  </r>
  <r>
    <x v="2"/>
    <x v="2"/>
    <s v="Plant and Equipment"/>
    <s v="7000000047-0"/>
    <s v="7000000047"/>
    <s v=""/>
    <s v=""/>
    <s v="0"/>
    <s v="1000"/>
    <s v="1000"/>
    <d v="2012-06-01T00:00:00"/>
    <d v="2012-06-01T00:00:00"/>
    <s v="1010ELC34"/>
    <s v="DESERT COOLER 02 NOS."/>
    <s v="010/000"/>
    <s v=""/>
    <n v="9500"/>
    <m/>
    <s v=""/>
    <n v="-9025"/>
    <n v="2"/>
    <s v=""/>
    <n v="475"/>
    <s v="EA"/>
    <s v=""/>
    <s v="INR"/>
    <s v=""/>
    <n v="0"/>
    <n v="0"/>
    <x v="0"/>
    <n v="0"/>
    <n v="0"/>
    <n v="475"/>
  </r>
  <r>
    <x v="2"/>
    <x v="2"/>
    <s v="Plant and Equipment"/>
    <s v="7000000048-0"/>
    <s v="7000000048"/>
    <s v=""/>
    <s v=""/>
    <s v="0"/>
    <s v="Z002"/>
    <s v="1000"/>
    <d v="2012-08-01T00:00:00"/>
    <d v="2012-08-01T00:00:00"/>
    <s v="1010ELC34"/>
    <s v="Air Condition Split Type 1.8 Ton Daikin Sac"/>
    <s v="010/000"/>
    <s v=""/>
    <n v="45000"/>
    <m/>
    <s v=""/>
    <n v="-42750"/>
    <n v="1"/>
    <s v=""/>
    <n v="2250"/>
    <s v="EA"/>
    <s v=""/>
    <s v="INR"/>
    <s v=""/>
    <n v="0"/>
    <n v="0"/>
    <x v="0"/>
    <n v="0"/>
    <n v="0"/>
    <n v="2250"/>
  </r>
  <r>
    <x v="2"/>
    <x v="2"/>
    <s v="Plant and Equipment"/>
    <s v="7000000049-0"/>
    <s v="7000000049"/>
    <s v=""/>
    <s v=""/>
    <s v="0"/>
    <s v="Z002"/>
    <s v="1000"/>
    <d v="2013-05-01T00:00:00"/>
    <d v="2013-05-01T00:00:00"/>
    <s v="1010ELC34"/>
    <s v="Refregerator Cap. 491 Ltrs. 01No."/>
    <s v="010/000"/>
    <s v=""/>
    <n v="10300"/>
    <m/>
    <s v=""/>
    <n v="-9709"/>
    <n v="1"/>
    <s v=""/>
    <n v="591"/>
    <s v="EA"/>
    <s v=""/>
    <s v="INR"/>
    <s v=""/>
    <n v="0"/>
    <n v="0"/>
    <x v="0"/>
    <n v="0"/>
    <n v="-76"/>
    <n v="515"/>
  </r>
  <r>
    <x v="2"/>
    <x v="2"/>
    <s v="Plant and Equipment"/>
    <s v="7000000050-0"/>
    <s v="7000000050"/>
    <s v=""/>
    <s v=""/>
    <s v="0"/>
    <s v="Z002"/>
    <s v="1000"/>
    <d v="2013-09-01T00:00:00"/>
    <d v="2013-09-01T00:00:00"/>
    <s v="1010ELC34"/>
    <s v="Desert Cooler 01 No."/>
    <s v="010/000"/>
    <s v=""/>
    <n v="7690"/>
    <m/>
    <s v=""/>
    <n v="-7305.5"/>
    <n v="1"/>
    <s v=""/>
    <n v="384.5"/>
    <s v="EA"/>
    <s v=""/>
    <s v="INR"/>
    <s v=""/>
    <n v="0"/>
    <n v="0"/>
    <x v="0"/>
    <n v="0"/>
    <n v="0"/>
    <n v="384.5"/>
  </r>
  <r>
    <x v="2"/>
    <x v="2"/>
    <s v="Plant and Equipment"/>
    <s v="7000000051-0"/>
    <s v="7000000051"/>
    <s v=""/>
    <s v=""/>
    <s v="0"/>
    <s v="Z002"/>
    <s v="1000"/>
    <d v="2013-11-01T00:00:00"/>
    <d v="2013-11-01T00:00:00"/>
    <s v="1010ADM03"/>
    <s v="Gyser 15 Ltrs. Capacity"/>
    <s v="010/000"/>
    <s v=""/>
    <n v="8900"/>
    <m/>
    <s v=""/>
    <n v="-8326"/>
    <n v="1"/>
    <s v=""/>
    <n v="574"/>
    <s v="EA"/>
    <s v=""/>
    <s v="INR"/>
    <s v=""/>
    <n v="0"/>
    <n v="0"/>
    <x v="0"/>
    <n v="0"/>
    <n v="-129"/>
    <n v="445"/>
  </r>
  <r>
    <x v="2"/>
    <x v="2"/>
    <s v="Plant and Equipment"/>
    <s v="7000000052-0"/>
    <s v="7000000052"/>
    <s v=""/>
    <s v=""/>
    <s v="0"/>
    <s v="Z002"/>
    <s v="1000"/>
    <d v="2013-11-01T00:00:00"/>
    <d v="2013-11-01T00:00:00"/>
    <s v="1010ADM03"/>
    <s v="Spare Indoor Split Unit"/>
    <s v="010/000"/>
    <s v=""/>
    <n v="10530"/>
    <m/>
    <s v=""/>
    <n v="-9852"/>
    <n v="1"/>
    <s v=""/>
    <n v="678"/>
    <s v="EA"/>
    <s v=""/>
    <s v="INR"/>
    <s v=""/>
    <n v="0"/>
    <n v="0"/>
    <x v="0"/>
    <n v="0"/>
    <n v="-151.5"/>
    <n v="526.5"/>
  </r>
  <r>
    <x v="2"/>
    <x v="2"/>
    <s v="Plant and Equipment"/>
    <s v="7000000053-0"/>
    <s v="7000000053"/>
    <s v=""/>
    <s v=""/>
    <s v="0"/>
    <s v="Z002"/>
    <s v="1000"/>
    <d v="2014-01-01T00:00:00"/>
    <d v="2014-01-01T00:00:00"/>
    <s v="1010ADM03"/>
    <s v="Hot Air Blower"/>
    <s v="010/000"/>
    <s v=""/>
    <n v="2200"/>
    <m/>
    <s v=""/>
    <n v="-2070"/>
    <n v="0"/>
    <s v=""/>
    <n v="130"/>
    <s v="EA"/>
    <s v=""/>
    <s v="INR"/>
    <s v=""/>
    <n v="0"/>
    <n v="0"/>
    <x v="0"/>
    <n v="0"/>
    <n v="-20"/>
    <n v="110"/>
  </r>
  <r>
    <x v="2"/>
    <x v="2"/>
    <s v="Plant and Equipment"/>
    <s v="7000000053-1"/>
    <s v="7000000053"/>
    <s v=""/>
    <s v=""/>
    <s v="1"/>
    <s v="Z002"/>
    <s v="1000"/>
    <d v="2023-02-01T00:00:00"/>
    <d v="2023-02-01T00:00:00"/>
    <s v="1010ADM03"/>
    <s v="Hot Air Blower"/>
    <s v="010/000"/>
    <s v=""/>
    <n v="6357"/>
    <m/>
    <s v=""/>
    <n v="-266"/>
    <n v="2"/>
    <s v=""/>
    <n v="6091"/>
    <s v="EA"/>
    <s v=""/>
    <s v="INR"/>
    <s v=""/>
    <n v="0"/>
    <n v="0"/>
    <x v="0"/>
    <n v="0"/>
    <n v="-1580"/>
    <n v="4511"/>
  </r>
  <r>
    <x v="2"/>
    <x v="2"/>
    <s v="Plant and Equipment"/>
    <s v="7000000054-0"/>
    <s v="7000000054"/>
    <s v=""/>
    <s v=""/>
    <s v="0"/>
    <s v="Z002"/>
    <s v="1000"/>
    <d v="2014-12-01T00:00:00"/>
    <d v="2014-12-01T00:00:00"/>
    <s v="1010ELC34"/>
    <s v="Electrical Installation"/>
    <s v="010/000"/>
    <s v=""/>
    <n v="236669.27"/>
    <m/>
    <s v=""/>
    <n v="-216266.27"/>
    <n v="1"/>
    <s v=""/>
    <n v="20403"/>
    <s v="EA"/>
    <s v=""/>
    <s v="INR"/>
    <s v=""/>
    <n v="0"/>
    <n v="0"/>
    <x v="0"/>
    <n v="0"/>
    <n v="-5294"/>
    <n v="15109"/>
  </r>
  <r>
    <x v="2"/>
    <x v="2"/>
    <s v="Plant and Equipment"/>
    <s v="7000000055-0"/>
    <s v="7000000055"/>
    <s v=""/>
    <s v=""/>
    <s v="0"/>
    <s v="Z002"/>
    <s v="1000"/>
    <d v="2016-01-14T00:00:00"/>
    <d v="2016-01-14T00:00:00"/>
    <s v="1010ITS77"/>
    <s v="Solar Panel 12V, 150 Watt With all Accessories"/>
    <s v="010/000"/>
    <s v=""/>
    <n v="292500"/>
    <m/>
    <s v=""/>
    <n v="-257449"/>
    <n v="1"/>
    <s v=""/>
    <n v="35051"/>
    <s v="EA"/>
    <s v=""/>
    <s v="INR"/>
    <s v=""/>
    <n v="0"/>
    <n v="0"/>
    <x v="0"/>
    <n v="0"/>
    <n v="-9095"/>
    <n v="25956"/>
  </r>
  <r>
    <x v="2"/>
    <x v="2"/>
    <s v="Plant and Equipment"/>
    <s v="7000000056-0"/>
    <s v="7000000056"/>
    <s v=""/>
    <s v=""/>
    <s v="0"/>
    <s v="1000"/>
    <s v="1000"/>
    <d v="2009-08-01T00:00:00"/>
    <d v="2009-08-01T00:00:00"/>
    <s v="1010ELC34"/>
    <s v="STAND FAN 03 NOS."/>
    <s v="010/000"/>
    <s v=""/>
    <n v="2925"/>
    <m/>
    <s v=""/>
    <n v="-2779"/>
    <n v="3"/>
    <s v=""/>
    <n v="146"/>
    <s v="EA"/>
    <s v=""/>
    <s v="INR"/>
    <s v=""/>
    <n v="0"/>
    <n v="0"/>
    <x v="0"/>
    <n v="0"/>
    <n v="0"/>
    <n v="146"/>
  </r>
  <r>
    <x v="2"/>
    <x v="2"/>
    <s v="Plant and Equipment"/>
    <s v="7000000057-0"/>
    <s v="7000000057"/>
    <s v=""/>
    <s v=""/>
    <s v="0"/>
    <s v="1000"/>
    <s v="1000"/>
    <d v="2011-05-01T00:00:00"/>
    <d v="2011-05-01T00:00:00"/>
    <s v="1010ELC34"/>
    <s v="CELLING FAN 48&quot; 32 NOS."/>
    <s v="010/000"/>
    <s v=""/>
    <n v="37046"/>
    <m/>
    <s v=""/>
    <n v="-35194"/>
    <n v="32"/>
    <s v=""/>
    <n v="1852"/>
    <s v="EA"/>
    <s v=""/>
    <s v="INR"/>
    <s v=""/>
    <n v="0"/>
    <n v="0"/>
    <x v="0"/>
    <n v="0"/>
    <n v="0"/>
    <n v="1852"/>
  </r>
  <r>
    <x v="2"/>
    <x v="2"/>
    <s v="Plant and Equipment"/>
    <s v="7000000058-0"/>
    <s v="7000000058"/>
    <s v=""/>
    <s v=""/>
    <s v="0"/>
    <s v="1000"/>
    <s v="1000"/>
    <d v="2019-04-19T00:00:00"/>
    <d v="2019-04-19T00:00:00"/>
    <s v="1010ADM03"/>
    <s v="Air Purifier  (Model Health Pro250)"/>
    <s v="000/000"/>
    <s v="TS09"/>
    <n v="0"/>
    <m/>
    <s v="11000904"/>
    <n v="0"/>
    <m/>
    <s v=""/>
    <n v="0"/>
    <s v=""/>
    <s v=""/>
    <s v="INR"/>
    <s v=""/>
    <n v="0"/>
    <n v="0"/>
    <x v="0"/>
    <n v="0"/>
    <n v="0"/>
    <n v="0"/>
  </r>
  <r>
    <x v="2"/>
    <x v="2"/>
    <s v="Plant and Equipment"/>
    <s v="7000000059-0"/>
    <s v="7000000059"/>
    <s v=""/>
    <s v=""/>
    <s v="0"/>
    <s v="T006"/>
    <s v="1000"/>
    <d v="2019-07-09T00:00:00"/>
    <d v="2019-07-09T00:00:00"/>
    <s v="1010CAN67"/>
    <s v="A.C.Split Type Cap 1.5 Ton LG"/>
    <s v="010/000"/>
    <s v="TS08"/>
    <n v="0"/>
    <m/>
    <s v="11000785"/>
    <n v="0"/>
    <n v="1"/>
    <s v=""/>
    <n v="0"/>
    <s v="NOS"/>
    <s v=""/>
    <s v="INR"/>
    <s v=""/>
    <n v="0"/>
    <n v="0"/>
    <x v="0"/>
    <n v="0"/>
    <n v="0"/>
    <n v="0"/>
  </r>
  <r>
    <x v="2"/>
    <x v="2"/>
    <s v="Plant and Equipment"/>
    <s v="7000000060-0"/>
    <s v="7000000060"/>
    <s v=""/>
    <s v=""/>
    <s v="0"/>
    <s v="T006"/>
    <s v="1000"/>
    <d v="2019-08-14T00:00:00"/>
    <d v="2019-08-14T00:00:00"/>
    <s v="1010LOG75"/>
    <s v="A.C.Split Type Cap 1.5 Ton Voltas 3 Nos."/>
    <s v="010/000"/>
    <s v="TS08"/>
    <n v="0"/>
    <m/>
    <s v="11000825"/>
    <n v="0"/>
    <n v="0"/>
    <s v=""/>
    <n v="0"/>
    <s v="NOS"/>
    <s v=""/>
    <s v="INR"/>
    <s v=""/>
    <n v="0"/>
    <n v="0"/>
    <x v="0"/>
    <n v="0"/>
    <n v="0"/>
    <n v="0"/>
  </r>
  <r>
    <x v="2"/>
    <x v="2"/>
    <s v="Plant and Equipment"/>
    <s v="7000000061-0"/>
    <s v="7000000061"/>
    <s v=""/>
    <s v=""/>
    <s v="0"/>
    <s v="T006"/>
    <s v="1000"/>
    <d v="2019-11-13T00:00:00"/>
    <d v="2019-11-13T00:00:00"/>
    <s v="1010ELC34"/>
    <s v="A.C.Split Type Cap 1.5 Ton Voltas 01No."/>
    <s v="010/000"/>
    <s v="TS10"/>
    <n v="0"/>
    <m/>
    <s v="11000825"/>
    <n v="0"/>
    <n v="0"/>
    <s v=""/>
    <n v="0"/>
    <s v="NOS"/>
    <s v=""/>
    <s v="INR"/>
    <s v=""/>
    <n v="0"/>
    <n v="0"/>
    <x v="0"/>
    <n v="0"/>
    <n v="0"/>
    <n v="0"/>
  </r>
  <r>
    <x v="2"/>
    <x v="2"/>
    <s v="Plant and Equipment"/>
    <s v="7000000062-0"/>
    <s v="7000000062"/>
    <s v=""/>
    <s v=""/>
    <s v="0"/>
    <s v="T006"/>
    <s v="1000"/>
    <d v="2019-11-13T00:00:00"/>
    <d v="2019-11-13T00:00:00"/>
    <s v="1010ELC34"/>
    <s v="A.C.Split Type Cap 1.5 Ton Samsung 02 Nos"/>
    <s v="010/000"/>
    <s v="TS08"/>
    <n v="0"/>
    <m/>
    <s v="11000151"/>
    <n v="0"/>
    <n v="0"/>
    <s v=""/>
    <n v="0"/>
    <s v="NOS"/>
    <s v=""/>
    <s v="INR"/>
    <s v=""/>
    <n v="0"/>
    <n v="0"/>
    <x v="0"/>
    <n v="0"/>
    <n v="0"/>
    <n v="0"/>
  </r>
  <r>
    <x v="2"/>
    <x v="2"/>
    <s v="Plant and Equipment"/>
    <s v="7000000063-0"/>
    <s v="7000000063"/>
    <s v=""/>
    <s v=""/>
    <s v="0"/>
    <s v="T006"/>
    <s v="1000"/>
    <d v="2019-09-20T00:00:00"/>
    <d v="2019-09-20T00:00:00"/>
    <s v="1010ELC34"/>
    <s v="A.C.Split Type Cap 1 Ton Voltas 01No"/>
    <s v="010/000"/>
    <s v="TS08"/>
    <n v="0"/>
    <m/>
    <s v="11000825"/>
    <n v="0"/>
    <n v="0"/>
    <s v=""/>
    <n v="0"/>
    <s v="NOS"/>
    <s v=""/>
    <s v="INR"/>
    <s v=""/>
    <n v="0"/>
    <n v="0"/>
    <x v="0"/>
    <n v="0"/>
    <n v="0"/>
    <n v="0"/>
  </r>
  <r>
    <x v="6"/>
    <x v="6"/>
    <s v="Computers"/>
    <s v="8000000000-0"/>
    <s v="8000000000"/>
    <s v=""/>
    <s v=""/>
    <s v="0"/>
    <s v="T005"/>
    <s v="1000"/>
    <d v="2008-06-27T00:00:00"/>
    <d v="2008-06-27T00:00:00"/>
    <s v="1010ITS77"/>
    <s v="UPS for Computer"/>
    <s v="003/000"/>
    <s v=""/>
    <n v="1955"/>
    <m/>
    <s v=""/>
    <n v="-1857"/>
    <n v="1"/>
    <s v=""/>
    <n v="98"/>
    <s v="EA"/>
    <s v=""/>
    <s v="INR"/>
    <s v=""/>
    <n v="0"/>
    <n v="0"/>
    <x v="0"/>
    <n v="0"/>
    <n v="0"/>
    <n v="98"/>
  </r>
  <r>
    <x v="6"/>
    <x v="6"/>
    <s v="Computers"/>
    <s v="8000000001-0"/>
    <s v="8000000001"/>
    <s v=""/>
    <s v=""/>
    <s v="0"/>
    <s v="T005"/>
    <s v="1000"/>
    <d v="2008-08-13T00:00:00"/>
    <d v="2008-08-13T00:00:00"/>
    <s v="1010ITS77"/>
    <s v="600 VA Line Intrraupt UPS"/>
    <s v="003/000"/>
    <s v=""/>
    <n v="9360"/>
    <m/>
    <s v=""/>
    <n v="-8892"/>
    <n v="1"/>
    <s v=""/>
    <n v="468"/>
    <s v="EA"/>
    <s v=""/>
    <s v="INR"/>
    <s v=""/>
    <n v="0"/>
    <n v="0"/>
    <x v="0"/>
    <n v="0"/>
    <n v="0"/>
    <n v="468"/>
  </r>
  <r>
    <x v="6"/>
    <x v="6"/>
    <s v="Computers"/>
    <s v="8000000002-0"/>
    <s v="8000000002"/>
    <s v=""/>
    <s v=""/>
    <s v="0"/>
    <s v="T005"/>
    <s v="1000"/>
    <d v="2008-08-13T00:00:00"/>
    <d v="2008-08-13T00:00:00"/>
    <s v="1010ITS77"/>
    <s v="1 KVA on Line IPS System"/>
    <s v="003/000"/>
    <s v=""/>
    <n v="13000"/>
    <m/>
    <s v=""/>
    <n v="-12350"/>
    <n v="1"/>
    <s v=""/>
    <n v="650"/>
    <s v="EA"/>
    <s v=""/>
    <s v="INR"/>
    <s v=""/>
    <n v="0"/>
    <n v="0"/>
    <x v="0"/>
    <n v="0"/>
    <n v="0"/>
    <n v="650"/>
  </r>
  <r>
    <x v="6"/>
    <x v="6"/>
    <s v="Computers"/>
    <s v="8000000003-0"/>
    <s v="8000000003"/>
    <s v=""/>
    <s v=""/>
    <s v="0"/>
    <s v="T005"/>
    <s v="1000"/>
    <d v="2008-10-20T00:00:00"/>
    <d v="2008-10-20T00:00:00"/>
    <s v="1010ITS77"/>
    <s v="HP Office Jet 4355 Printer"/>
    <s v="003/000"/>
    <s v=""/>
    <n v="6300"/>
    <m/>
    <s v=""/>
    <n v="-5985"/>
    <n v="1"/>
    <s v=""/>
    <n v="315"/>
    <s v="EA"/>
    <s v=""/>
    <s v="INR"/>
    <s v=""/>
    <n v="0"/>
    <n v="0"/>
    <x v="0"/>
    <n v="0"/>
    <n v="0"/>
    <n v="315"/>
  </r>
  <r>
    <x v="6"/>
    <x v="6"/>
    <s v="Computers"/>
    <s v="8000000004-0"/>
    <s v="8000000004"/>
    <s v=""/>
    <s v=""/>
    <s v="0"/>
    <s v="T005"/>
    <s v="1000"/>
    <d v="2008-11-01T00:00:00"/>
    <d v="2008-11-01T00:00:00"/>
    <s v="1010ITS77"/>
    <s v="Cane Management Software"/>
    <s v="003/000"/>
    <s v=""/>
    <n v="450000"/>
    <m/>
    <s v=""/>
    <n v="-427500"/>
    <n v="1"/>
    <s v=""/>
    <n v="22500"/>
    <s v="EA"/>
    <s v=""/>
    <s v="INR"/>
    <s v=""/>
    <n v="0"/>
    <n v="0"/>
    <x v="0"/>
    <n v="0"/>
    <n v="0"/>
    <n v="22500"/>
  </r>
  <r>
    <x v="6"/>
    <x v="6"/>
    <s v="Computers"/>
    <s v="8000000005-0"/>
    <s v="8000000005"/>
    <s v=""/>
    <s v=""/>
    <s v="0"/>
    <s v="T005"/>
    <s v="1000"/>
    <d v="2008-12-06T00:00:00"/>
    <d v="2008-12-06T00:00:00"/>
    <s v="1010ITS77"/>
    <s v="Weight Bridge Digital 03 Nos."/>
    <s v="003/000"/>
    <s v=""/>
    <n v="206550"/>
    <m/>
    <s v=""/>
    <n v="-196223"/>
    <n v="3"/>
    <s v=""/>
    <n v="10327"/>
    <s v="EA"/>
    <s v=""/>
    <s v="INR"/>
    <s v=""/>
    <n v="0"/>
    <n v="0"/>
    <x v="0"/>
    <n v="0"/>
    <n v="0"/>
    <n v="10327"/>
  </r>
  <r>
    <x v="6"/>
    <x v="6"/>
    <s v="Computers"/>
    <s v="8000000006-0"/>
    <s v="8000000006"/>
    <s v=""/>
    <s v=""/>
    <s v="0"/>
    <s v="T005"/>
    <s v="1000"/>
    <d v="2008-12-06T00:00:00"/>
    <d v="2008-12-06T00:00:00"/>
    <s v="1010ITS77"/>
    <s v="Jambo Display 6 Digital Segement 05 Nos."/>
    <s v="003/000"/>
    <s v=""/>
    <n v="63113"/>
    <m/>
    <s v=""/>
    <n v="-59957"/>
    <n v="5"/>
    <s v=""/>
    <n v="3156"/>
    <s v="EA"/>
    <s v=""/>
    <s v="INR"/>
    <s v=""/>
    <n v="0"/>
    <n v="0"/>
    <x v="0"/>
    <n v="0"/>
    <n v="0"/>
    <n v="3156"/>
  </r>
  <r>
    <x v="6"/>
    <x v="6"/>
    <s v="Computers"/>
    <s v="8000000007-0"/>
    <s v="8000000007"/>
    <s v=""/>
    <s v=""/>
    <s v="0"/>
    <s v="T005"/>
    <s v="1000"/>
    <d v="2009-01-10T00:00:00"/>
    <d v="2009-01-10T00:00:00"/>
    <s v="1010ITS77"/>
    <s v="Hp Leaser Jet Printer P-1007"/>
    <s v="003/000"/>
    <s v=""/>
    <n v="5650"/>
    <m/>
    <s v=""/>
    <n v="-5368"/>
    <n v="1"/>
    <s v=""/>
    <n v="282"/>
    <s v="EA"/>
    <s v=""/>
    <s v="INR"/>
    <s v=""/>
    <n v="0"/>
    <n v="0"/>
    <x v="0"/>
    <n v="0"/>
    <n v="0"/>
    <n v="282"/>
  </r>
  <r>
    <x v="6"/>
    <x v="6"/>
    <s v="Computers"/>
    <s v="8000000008-0"/>
    <s v="8000000008"/>
    <s v=""/>
    <s v=""/>
    <s v="0"/>
    <s v="T005"/>
    <s v="1000"/>
    <d v="2009-03-28T00:00:00"/>
    <d v="2009-03-28T00:00:00"/>
    <s v="1010ITS77"/>
    <s v="PC with Moniter 08 Nos."/>
    <s v="003/000"/>
    <s v=""/>
    <n v="157200"/>
    <m/>
    <s v=""/>
    <n v="-149340"/>
    <n v="8"/>
    <s v=""/>
    <n v="7860"/>
    <s v="EA"/>
    <s v=""/>
    <s v="INR"/>
    <s v=""/>
    <n v="0"/>
    <n v="0"/>
    <x v="0"/>
    <n v="0"/>
    <n v="0"/>
    <n v="7860"/>
  </r>
  <r>
    <x v="6"/>
    <x v="6"/>
    <s v="Computers"/>
    <s v="8000000009-0"/>
    <s v="8000000009"/>
    <s v=""/>
    <s v=""/>
    <s v="0"/>
    <s v="T005"/>
    <s v="1000"/>
    <d v="2009-09-01T00:00:00"/>
    <d v="2009-09-01T00:00:00"/>
    <s v="1010ITS77"/>
    <s v="Dell Make Computer System Intel Core 07 Nos."/>
    <s v="003/000"/>
    <s v=""/>
    <n v="183050"/>
    <m/>
    <s v=""/>
    <n v="-173898"/>
    <n v="7"/>
    <s v=""/>
    <n v="9152"/>
    <s v="EA"/>
    <s v=""/>
    <s v="INR"/>
    <s v=""/>
    <n v="0"/>
    <n v="0"/>
    <x v="0"/>
    <n v="0"/>
    <n v="0"/>
    <n v="9152"/>
  </r>
  <r>
    <x v="6"/>
    <x v="6"/>
    <s v="Computers"/>
    <s v="8000000010-0"/>
    <s v="8000000010"/>
    <s v=""/>
    <s v=""/>
    <s v="0"/>
    <s v="T005"/>
    <s v="1000"/>
    <d v="2009-09-01T00:00:00"/>
    <d v="2009-09-01T00:00:00"/>
    <s v="1010ITS77"/>
    <s v="WEP Make DMP Printer 80 Col. 04 Nos."/>
    <s v="003/000"/>
    <s v=""/>
    <n v="28800"/>
    <m/>
    <s v=""/>
    <n v="-27360"/>
    <n v="4"/>
    <s v=""/>
    <n v="1440"/>
    <s v="EA"/>
    <s v=""/>
    <s v="INR"/>
    <s v=""/>
    <n v="0"/>
    <n v="0"/>
    <x v="0"/>
    <n v="0"/>
    <n v="0"/>
    <n v="1440"/>
  </r>
  <r>
    <x v="6"/>
    <x v="6"/>
    <s v="Computers"/>
    <s v="8000000011-0"/>
    <s v="8000000011"/>
    <s v=""/>
    <s v=""/>
    <s v="0"/>
    <s v="T005"/>
    <s v="1000"/>
    <d v="2009-09-01T00:00:00"/>
    <d v="2009-09-01T00:00:00"/>
    <s v="1010ITS77"/>
    <s v="WEP Make DMP Printer 132 Col. 02 Nos."/>
    <s v="003/000"/>
    <s v=""/>
    <n v="18500"/>
    <m/>
    <s v=""/>
    <n v="-17575"/>
    <n v="2"/>
    <s v=""/>
    <n v="925"/>
    <s v="EA"/>
    <s v=""/>
    <s v="INR"/>
    <s v=""/>
    <n v="0"/>
    <n v="0"/>
    <x v="0"/>
    <n v="0"/>
    <n v="0"/>
    <n v="925"/>
  </r>
  <r>
    <x v="6"/>
    <x v="6"/>
    <s v="Computers"/>
    <s v="8000000012-0"/>
    <s v="8000000012"/>
    <s v=""/>
    <s v=""/>
    <s v="0"/>
    <s v="T005"/>
    <s v="1000"/>
    <d v="2009-09-01T00:00:00"/>
    <d v="2009-09-01T00:00:00"/>
    <s v="1010ITS77"/>
    <s v="Hp Leaser Jet Printer P-1007"/>
    <s v="003/000"/>
    <s v=""/>
    <n v="5650"/>
    <m/>
    <s v=""/>
    <n v="-5368"/>
    <n v="1"/>
    <s v=""/>
    <n v="282"/>
    <s v="EA"/>
    <s v=""/>
    <s v="INR"/>
    <s v=""/>
    <n v="0"/>
    <n v="0"/>
    <x v="0"/>
    <n v="0"/>
    <n v="0"/>
    <n v="282"/>
  </r>
  <r>
    <x v="6"/>
    <x v="6"/>
    <s v="Computers"/>
    <s v="8000000013-0"/>
    <s v="8000000013"/>
    <s v=""/>
    <s v=""/>
    <s v="0"/>
    <s v="T005"/>
    <s v="1000"/>
    <d v="2009-11-01T00:00:00"/>
    <d v="2009-11-01T00:00:00"/>
    <s v="1010ITS77"/>
    <s v="3 KVA APC Smart - UPS  02Nos."/>
    <s v="003/000"/>
    <s v=""/>
    <n v="70000"/>
    <m/>
    <s v=""/>
    <n v="-66500"/>
    <n v="2"/>
    <s v=""/>
    <n v="3500"/>
    <s v="EA"/>
    <s v=""/>
    <s v="INR"/>
    <s v=""/>
    <n v="0"/>
    <n v="0"/>
    <x v="0"/>
    <n v="0"/>
    <n v="0"/>
    <n v="3500"/>
  </r>
  <r>
    <x v="6"/>
    <x v="6"/>
    <s v="Computers"/>
    <s v="8000000014-0"/>
    <s v="8000000014"/>
    <s v=""/>
    <s v=""/>
    <s v="0"/>
    <s v="T005"/>
    <s v="1000"/>
    <d v="2009-11-01T00:00:00"/>
    <d v="2009-11-01T00:00:00"/>
    <s v="1010ITS77"/>
    <s v="Battery for UPS"/>
    <s v="003/000"/>
    <s v=""/>
    <n v="22616"/>
    <m/>
    <s v=""/>
    <n v="-21485"/>
    <n v="1"/>
    <s v=""/>
    <n v="1131"/>
    <s v="EA"/>
    <s v=""/>
    <s v="INR"/>
    <s v=""/>
    <n v="0"/>
    <n v="0"/>
    <x v="0"/>
    <n v="0"/>
    <n v="0"/>
    <n v="1131"/>
  </r>
  <r>
    <x v="6"/>
    <x v="6"/>
    <s v="Computers"/>
    <s v="8000000015-0"/>
    <s v="8000000015"/>
    <s v=""/>
    <s v=""/>
    <s v="0"/>
    <s v="T005"/>
    <s v="1000"/>
    <d v="2009-12-01T00:00:00"/>
    <d v="2009-12-01T00:00:00"/>
    <s v="1010ITS77"/>
    <s v="Laser Printer HP -1007 01 No."/>
    <s v="003/000"/>
    <s v=""/>
    <n v="5750"/>
    <m/>
    <s v=""/>
    <n v="-5463"/>
    <n v="1"/>
    <s v=""/>
    <n v="287"/>
    <s v="EA"/>
    <s v=""/>
    <s v="INR"/>
    <s v=""/>
    <n v="0"/>
    <n v="0"/>
    <x v="0"/>
    <n v="0"/>
    <n v="0"/>
    <n v="287"/>
  </r>
  <r>
    <x v="6"/>
    <x v="6"/>
    <s v="Computers"/>
    <s v="8000000016-0"/>
    <s v="8000000016"/>
    <s v=""/>
    <s v=""/>
    <s v="0"/>
    <s v="T005"/>
    <s v="1000"/>
    <d v="2009-12-01T00:00:00"/>
    <d v="2009-12-01T00:00:00"/>
    <s v="1010ITS77"/>
    <s v="MSP-240 Classic Printer 02 Nos."/>
    <s v="003/000"/>
    <s v=""/>
    <n v="13400"/>
    <m/>
    <s v=""/>
    <n v="-12730"/>
    <n v="2"/>
    <s v=""/>
    <n v="670"/>
    <s v="EA"/>
    <s v=""/>
    <s v="INR"/>
    <s v=""/>
    <n v="0"/>
    <n v="0"/>
    <x v="0"/>
    <n v="0"/>
    <n v="0"/>
    <n v="670"/>
  </r>
  <r>
    <x v="6"/>
    <x v="6"/>
    <s v="Computers"/>
    <s v="8000000017-0"/>
    <s v="8000000017"/>
    <s v=""/>
    <s v=""/>
    <s v="0"/>
    <s v="T005"/>
    <s v="1000"/>
    <d v="2010-01-01T00:00:00"/>
    <d v="2010-01-01T00:00:00"/>
    <s v="1010ITS77"/>
    <s v="Computer with all accessories 05Nos."/>
    <s v="003/000"/>
    <s v=""/>
    <n v="131500"/>
    <m/>
    <s v=""/>
    <n v="-124925"/>
    <n v="0"/>
    <s v=""/>
    <n v="6575"/>
    <s v="EA"/>
    <s v=""/>
    <s v="INR"/>
    <s v=""/>
    <n v="0"/>
    <n v="0"/>
    <x v="0"/>
    <n v="0"/>
    <n v="0"/>
    <n v="6575"/>
  </r>
  <r>
    <x v="6"/>
    <x v="6"/>
    <s v="Computers"/>
    <s v="8000000018-0"/>
    <s v="8000000018"/>
    <s v=""/>
    <s v=""/>
    <s v="0"/>
    <s v="T005"/>
    <s v="1000"/>
    <d v="2010-01-01T00:00:00"/>
    <d v="2010-01-01T00:00:00"/>
    <s v="1010ITS77"/>
    <s v="Weigh Bridge Indicators 01 No."/>
    <s v="003/000"/>
    <s v=""/>
    <n v="45900"/>
    <m/>
    <s v=""/>
    <n v="-43605"/>
    <n v="1"/>
    <s v=""/>
    <n v="2295"/>
    <s v="EA"/>
    <s v=""/>
    <s v="INR"/>
    <s v=""/>
    <n v="0"/>
    <n v="0"/>
    <x v="0"/>
    <n v="0"/>
    <n v="0"/>
    <n v="2295"/>
  </r>
  <r>
    <x v="6"/>
    <x v="6"/>
    <s v="Computers"/>
    <s v="8000000019-0"/>
    <s v="8000000019"/>
    <s v=""/>
    <s v=""/>
    <s v="0"/>
    <s v="T005"/>
    <s v="1000"/>
    <d v="2010-11-01T00:00:00"/>
    <d v="2010-11-01T00:00:00"/>
    <s v="1010ITS77"/>
    <s v="Desktop with LCD Monitor 03 Nos."/>
    <s v="003/000"/>
    <s v=""/>
    <n v="143849.71"/>
    <m/>
    <s v=""/>
    <n v="-136657.71"/>
    <n v="3"/>
    <s v=""/>
    <n v="7192"/>
    <s v="EA"/>
    <s v=""/>
    <s v="INR"/>
    <s v=""/>
    <n v="0"/>
    <n v="0"/>
    <x v="0"/>
    <n v="0"/>
    <n v="0"/>
    <n v="7192"/>
  </r>
  <r>
    <x v="6"/>
    <x v="6"/>
    <s v="Computers"/>
    <s v="8000000020-0"/>
    <s v="8000000020"/>
    <s v=""/>
    <s v=""/>
    <s v="0"/>
    <s v="T005"/>
    <s v="1000"/>
    <d v="2010-11-01T00:00:00"/>
    <d v="2010-11-01T00:00:00"/>
    <s v="1010ITS77"/>
    <s v="Laptop With All Accessories 11 Nos."/>
    <s v="003/000"/>
    <s v=""/>
    <n v="326500"/>
    <m/>
    <s v=""/>
    <n v="-310175"/>
    <n v="11"/>
    <s v=""/>
    <n v="16325"/>
    <s v="EA"/>
    <s v=""/>
    <s v="INR"/>
    <s v=""/>
    <n v="0"/>
    <n v="0"/>
    <x v="0"/>
    <n v="0"/>
    <n v="0"/>
    <n v="16325"/>
  </r>
  <r>
    <x v="6"/>
    <x v="6"/>
    <s v="Computers"/>
    <s v="8000000021-0"/>
    <s v="8000000021"/>
    <s v=""/>
    <s v=""/>
    <s v="0"/>
    <s v="T005"/>
    <s v="1000"/>
    <d v="2010-11-01T00:00:00"/>
    <d v="2010-11-01T00:00:00"/>
    <s v="1010ITS77"/>
    <s v="AMPLIFIRE WITH ALL ACCESSORIES 01 No."/>
    <s v="003/000"/>
    <s v=""/>
    <n v="3000"/>
    <m/>
    <s v=""/>
    <n v="-2850"/>
    <n v="1"/>
    <s v=""/>
    <n v="150"/>
    <s v="EA"/>
    <s v=""/>
    <s v="INR"/>
    <s v=""/>
    <n v="0"/>
    <n v="0"/>
    <x v="0"/>
    <n v="0"/>
    <n v="0"/>
    <n v="150"/>
  </r>
  <r>
    <x v="6"/>
    <x v="6"/>
    <s v="Computers"/>
    <s v="8000000022-0"/>
    <s v="8000000022"/>
    <s v=""/>
    <s v=""/>
    <s v="0"/>
    <s v="T005"/>
    <s v="1000"/>
    <d v="2010-11-01T00:00:00"/>
    <d v="2010-11-01T00:00:00"/>
    <s v="1010ITS77"/>
    <s v="MOTHER BOARD 03Nos."/>
    <s v="003/000"/>
    <s v=""/>
    <n v="7530.04"/>
    <m/>
    <s v=""/>
    <n v="-7154.04"/>
    <n v="3"/>
    <s v=""/>
    <n v="376"/>
    <s v="EA"/>
    <s v=""/>
    <s v="INR"/>
    <s v=""/>
    <n v="0"/>
    <n v="0"/>
    <x v="0"/>
    <n v="0"/>
    <n v="0"/>
    <n v="376"/>
  </r>
  <r>
    <x v="6"/>
    <x v="6"/>
    <s v="Computers"/>
    <s v="8000000023-0"/>
    <s v="8000000023"/>
    <s v=""/>
    <s v=""/>
    <s v="0"/>
    <s v="T005"/>
    <s v="1000"/>
    <d v="2010-11-01T00:00:00"/>
    <d v="2010-11-01T00:00:00"/>
    <s v="1010ITS77"/>
    <s v="SPEAKER 02Nos."/>
    <s v="003/000"/>
    <s v=""/>
    <n v="9999.91"/>
    <m/>
    <s v=""/>
    <n v="-9499.91"/>
    <n v="2"/>
    <s v=""/>
    <n v="500"/>
    <s v="EA"/>
    <s v=""/>
    <s v="INR"/>
    <s v=""/>
    <n v="0"/>
    <n v="0"/>
    <x v="0"/>
    <n v="0"/>
    <n v="0"/>
    <n v="500"/>
  </r>
  <r>
    <x v="6"/>
    <x v="6"/>
    <s v="Computers"/>
    <s v="8000000024-0"/>
    <s v="8000000024"/>
    <s v=""/>
    <s v=""/>
    <s v="0"/>
    <s v="T005"/>
    <s v="1000"/>
    <d v="2010-11-01T00:00:00"/>
    <d v="2010-11-01T00:00:00"/>
    <s v="1010ITS77"/>
    <s v="KEY BOARD + MOUSE 10Nos."/>
    <s v="003/000"/>
    <s v=""/>
    <n v="8499.98"/>
    <m/>
    <s v=""/>
    <n v="-8074.98"/>
    <n v="10"/>
    <s v=""/>
    <n v="425"/>
    <s v="EA"/>
    <s v=""/>
    <s v="INR"/>
    <s v=""/>
    <n v="0"/>
    <n v="0"/>
    <x v="0"/>
    <n v="0"/>
    <n v="0"/>
    <n v="425"/>
  </r>
  <r>
    <x v="6"/>
    <x v="6"/>
    <s v="Computers"/>
    <s v="8000000025-0"/>
    <s v="8000000025"/>
    <s v=""/>
    <s v=""/>
    <s v="0"/>
    <s v="T005"/>
    <s v="1000"/>
    <d v="2010-11-01T00:00:00"/>
    <d v="2010-11-01T00:00:00"/>
    <s v="1010ITS77"/>
    <s v="PRINTER HP DESIGNJET 111"/>
    <s v="003/000"/>
    <s v=""/>
    <n v="64050"/>
    <m/>
    <s v=""/>
    <n v="-60848"/>
    <n v="1"/>
    <s v=""/>
    <n v="3202"/>
    <s v="EA"/>
    <s v=""/>
    <s v="INR"/>
    <s v=""/>
    <n v="0"/>
    <n v="0"/>
    <x v="0"/>
    <n v="0"/>
    <n v="0"/>
    <n v="3202"/>
  </r>
  <r>
    <x v="6"/>
    <x v="6"/>
    <s v="Computers"/>
    <s v="8000000026-0"/>
    <s v="8000000026"/>
    <s v=""/>
    <s v=""/>
    <s v="0"/>
    <s v="T005"/>
    <s v="1000"/>
    <d v="2010-11-01T00:00:00"/>
    <d v="2010-11-01T00:00:00"/>
    <s v="1010ITS77"/>
    <s v="HAND HELD TERMINAL FOR OUT CENTRE 07Nos."/>
    <s v="003/000"/>
    <s v=""/>
    <n v="115500"/>
    <m/>
    <s v=""/>
    <n v="-109725"/>
    <n v="7"/>
    <s v=""/>
    <n v="5775"/>
    <s v="EA"/>
    <s v=""/>
    <s v="INR"/>
    <s v=""/>
    <n v="0"/>
    <n v="0"/>
    <x v="0"/>
    <n v="0"/>
    <n v="0"/>
    <n v="5775"/>
  </r>
  <r>
    <x v="6"/>
    <x v="6"/>
    <s v="Computers"/>
    <s v="8000000027-0"/>
    <s v="8000000027"/>
    <s v=""/>
    <s v=""/>
    <s v="0"/>
    <s v="T005"/>
    <s v="1000"/>
    <d v="2010-11-01T00:00:00"/>
    <d v="2010-11-01T00:00:00"/>
    <s v="1010ITS77"/>
    <s v="CARTRIDGE HP FOR PRINTER 03Nos."/>
    <s v="003/000"/>
    <s v=""/>
    <n v="1732.5"/>
    <m/>
    <s v=""/>
    <n v="-1645.5"/>
    <n v="3"/>
    <s v=""/>
    <n v="87"/>
    <s v="EA"/>
    <s v=""/>
    <s v="INR"/>
    <s v=""/>
    <n v="0"/>
    <n v="0"/>
    <x v="0"/>
    <n v="0"/>
    <n v="0"/>
    <n v="87"/>
  </r>
  <r>
    <x v="6"/>
    <x v="6"/>
    <s v="Computers"/>
    <s v="8000000028-0"/>
    <s v="8000000028"/>
    <s v=""/>
    <s v=""/>
    <s v="0"/>
    <s v="T005"/>
    <s v="1000"/>
    <d v="2010-11-01T00:00:00"/>
    <d v="2010-11-01T00:00:00"/>
    <s v="1010ITS77"/>
    <s v="CARTRIDGE FOR LIPI PRINTER 02Nos."/>
    <s v="003/000"/>
    <s v=""/>
    <n v="315"/>
    <m/>
    <s v=""/>
    <n v="-299"/>
    <n v="2"/>
    <s v=""/>
    <n v="16"/>
    <s v="EA"/>
    <s v=""/>
    <s v="INR"/>
    <s v=""/>
    <n v="0"/>
    <n v="0"/>
    <x v="0"/>
    <n v="0"/>
    <n v="0"/>
    <n v="16"/>
  </r>
  <r>
    <x v="6"/>
    <x v="6"/>
    <s v="Computers"/>
    <s v="8000000029-0"/>
    <s v="8000000029"/>
    <s v=""/>
    <s v=""/>
    <s v="0"/>
    <s v="T005"/>
    <s v="1000"/>
    <d v="2010-11-01T00:00:00"/>
    <d v="2010-11-01T00:00:00"/>
    <s v="1010ITS77"/>
    <s v="CABLE 305 E MTR 02Nos."/>
    <s v="003/000"/>
    <s v=""/>
    <n v="9555.01"/>
    <m/>
    <s v=""/>
    <n v="-9077.01"/>
    <n v="2"/>
    <s v=""/>
    <n v="478"/>
    <s v="EA"/>
    <s v=""/>
    <s v="INR"/>
    <s v=""/>
    <n v="0"/>
    <n v="0"/>
    <x v="0"/>
    <n v="0"/>
    <n v="0"/>
    <n v="478"/>
  </r>
  <r>
    <x v="6"/>
    <x v="6"/>
    <s v="Computers"/>
    <s v="8000000030-0"/>
    <s v="8000000030"/>
    <s v=""/>
    <s v=""/>
    <s v="0"/>
    <s v="T005"/>
    <s v="1000"/>
    <d v="2010-11-01T00:00:00"/>
    <d v="2010-11-01T00:00:00"/>
    <s v="1010ITS77"/>
    <s v="ROUTER"/>
    <s v="003/000"/>
    <s v=""/>
    <n v="2992.5"/>
    <m/>
    <s v=""/>
    <n v="-2842.5"/>
    <n v="1"/>
    <s v=""/>
    <n v="150"/>
    <s v="EA"/>
    <s v=""/>
    <s v="INR"/>
    <s v=""/>
    <n v="0"/>
    <n v="0"/>
    <x v="0"/>
    <n v="0"/>
    <n v="0"/>
    <n v="150"/>
  </r>
  <r>
    <x v="6"/>
    <x v="6"/>
    <s v="Computers"/>
    <s v="8000000031-0"/>
    <s v="8000000031"/>
    <s v=""/>
    <s v=""/>
    <s v="0"/>
    <s v="T005"/>
    <s v="1000"/>
    <d v="2011-01-01T00:00:00"/>
    <d v="2011-01-01T00:00:00"/>
    <s v="1010ITS77"/>
    <s v="Desktop 02 Nos."/>
    <s v="003/000"/>
    <s v=""/>
    <n v="76650"/>
    <m/>
    <s v=""/>
    <n v="-72818"/>
    <n v="2"/>
    <s v=""/>
    <n v="3832"/>
    <s v="EA"/>
    <s v=""/>
    <s v="INR"/>
    <s v=""/>
    <n v="0"/>
    <n v="0"/>
    <x v="0"/>
    <n v="0"/>
    <n v="0"/>
    <n v="3832"/>
  </r>
  <r>
    <x v="6"/>
    <x v="6"/>
    <s v="Computers"/>
    <s v="8000000032-0"/>
    <s v="8000000032"/>
    <s v=""/>
    <s v=""/>
    <s v="0"/>
    <s v="T005"/>
    <s v="1000"/>
    <d v="2011-04-01T00:00:00"/>
    <d v="2011-04-01T00:00:00"/>
    <s v="1010ITS77"/>
    <s v="Cable , Patch Cord and D Link Cat"/>
    <s v="003/000"/>
    <s v=""/>
    <n v="17100"/>
    <m/>
    <s v=""/>
    <n v="-16245"/>
    <n v="1"/>
    <s v=""/>
    <n v="855"/>
    <s v="EA"/>
    <s v=""/>
    <s v="INR"/>
    <s v=""/>
    <n v="0"/>
    <n v="0"/>
    <x v="0"/>
    <n v="0"/>
    <n v="0"/>
    <n v="855"/>
  </r>
  <r>
    <x v="6"/>
    <x v="6"/>
    <s v="Computers"/>
    <s v="8000000033-0"/>
    <s v="8000000033"/>
    <s v=""/>
    <s v=""/>
    <s v="0"/>
    <s v="T005"/>
    <s v="1000"/>
    <d v="2011-05-01T00:00:00"/>
    <d v="2011-05-01T00:00:00"/>
    <s v="1010ITS77"/>
    <s v="Software Licence Fee for smart weighing System"/>
    <s v="003/000"/>
    <s v=""/>
    <n v="122400"/>
    <m/>
    <s v=""/>
    <n v="-116280"/>
    <n v="1"/>
    <s v=""/>
    <n v="6120"/>
    <s v="EA"/>
    <s v=""/>
    <s v="INR"/>
    <s v=""/>
    <n v="0"/>
    <n v="0"/>
    <x v="0"/>
    <n v="0"/>
    <n v="0"/>
    <n v="6120"/>
  </r>
  <r>
    <x v="6"/>
    <x v="6"/>
    <s v="Computers"/>
    <s v="8000000034-0"/>
    <s v="8000000034"/>
    <s v=""/>
    <s v=""/>
    <s v="0"/>
    <s v="T005"/>
    <s v="1000"/>
    <d v="2011-06-01T00:00:00"/>
    <d v="2011-06-01T00:00:00"/>
    <s v="1010ITS77"/>
    <s v="IBM Server With Monitor &amp; Acessaries"/>
    <s v="003/000"/>
    <s v=""/>
    <n v="173250"/>
    <m/>
    <s v=""/>
    <n v="-164588"/>
    <n v="1"/>
    <s v=""/>
    <n v="8662"/>
    <s v="EA"/>
    <s v=""/>
    <s v="INR"/>
    <s v=""/>
    <n v="0"/>
    <n v="0"/>
    <x v="0"/>
    <n v="0"/>
    <n v="0"/>
    <n v="8662"/>
  </r>
  <r>
    <x v="6"/>
    <x v="6"/>
    <s v="Computers"/>
    <s v="8000000035-0"/>
    <s v="8000000035"/>
    <s v=""/>
    <s v=""/>
    <s v="0"/>
    <s v="T005"/>
    <s v="1000"/>
    <d v="2011-06-01T00:00:00"/>
    <d v="2011-06-01T00:00:00"/>
    <s v="1010ITS77"/>
    <s v="Laser Printer HP-1007"/>
    <s v="003/000"/>
    <s v=""/>
    <n v="5000"/>
    <m/>
    <s v=""/>
    <n v="-4750"/>
    <n v="1"/>
    <s v=""/>
    <n v="250"/>
    <s v="EA"/>
    <s v=""/>
    <s v="INR"/>
    <s v=""/>
    <n v="0"/>
    <n v="0"/>
    <x v="0"/>
    <n v="0"/>
    <n v="0"/>
    <n v="250"/>
  </r>
  <r>
    <x v="6"/>
    <x v="6"/>
    <s v="Computers"/>
    <s v="8000000036-0"/>
    <s v="8000000036"/>
    <s v=""/>
    <s v=""/>
    <s v="0"/>
    <s v="T005"/>
    <s v="1000"/>
    <d v="2011-06-01T00:00:00"/>
    <d v="2011-06-01T00:00:00"/>
    <s v="1010ITS77"/>
    <s v="Laser Printer HP-1007"/>
    <s v="003/000"/>
    <s v=""/>
    <n v="5100"/>
    <m/>
    <s v=""/>
    <n v="-4845"/>
    <n v="1"/>
    <s v=""/>
    <n v="255"/>
    <s v="EA"/>
    <s v=""/>
    <s v="INR"/>
    <s v=""/>
    <n v="0"/>
    <n v="0"/>
    <x v="0"/>
    <n v="0"/>
    <n v="0"/>
    <n v="255"/>
  </r>
  <r>
    <x v="6"/>
    <x v="6"/>
    <s v="Computers"/>
    <s v="8000000037-0"/>
    <s v="8000000037"/>
    <s v=""/>
    <s v=""/>
    <s v="0"/>
    <s v="T005"/>
    <s v="1000"/>
    <d v="2011-06-01T00:00:00"/>
    <d v="2011-06-01T00:00:00"/>
    <s v="1010ITS77"/>
    <s v="Radio Token 100Nos."/>
    <s v="003/000"/>
    <s v=""/>
    <n v="10200"/>
    <m/>
    <s v=""/>
    <n v="-9690"/>
    <n v="100"/>
    <s v=""/>
    <n v="510"/>
    <s v="EA"/>
    <s v=""/>
    <s v="INR"/>
    <s v=""/>
    <n v="0"/>
    <n v="0"/>
    <x v="0"/>
    <n v="0"/>
    <n v="0"/>
    <n v="510"/>
  </r>
  <r>
    <x v="6"/>
    <x v="6"/>
    <s v="Computers"/>
    <s v="8000000038-0"/>
    <s v="8000000038"/>
    <s v=""/>
    <s v=""/>
    <s v="0"/>
    <s v="T005"/>
    <s v="1000"/>
    <d v="2011-06-01T00:00:00"/>
    <d v="2011-06-01T00:00:00"/>
    <s v="1010ITS77"/>
    <s v="IP Camera 03Nos."/>
    <s v="003/000"/>
    <s v=""/>
    <n v="52020"/>
    <m/>
    <s v=""/>
    <n v="-49419"/>
    <n v="3"/>
    <s v=""/>
    <n v="2601"/>
    <s v="EA"/>
    <s v=""/>
    <s v="INR"/>
    <s v=""/>
    <n v="0"/>
    <n v="0"/>
    <x v="0"/>
    <n v="0"/>
    <n v="0"/>
    <n v="2601"/>
  </r>
  <r>
    <x v="6"/>
    <x v="6"/>
    <s v="Computers"/>
    <s v="8000000039-0"/>
    <s v="8000000039"/>
    <s v=""/>
    <s v=""/>
    <s v="0"/>
    <s v="T005"/>
    <s v="1000"/>
    <d v="2011-10-01T00:00:00"/>
    <d v="2011-10-01T00:00:00"/>
    <s v="1010ITS77"/>
    <s v="Windmax With External Antenna 02Nos."/>
    <s v="003/000"/>
    <s v=""/>
    <n v="77520"/>
    <m/>
    <s v=""/>
    <n v="-73644"/>
    <n v="2"/>
    <s v=""/>
    <n v="3876"/>
    <s v="EA"/>
    <s v=""/>
    <s v="INR"/>
    <s v=""/>
    <n v="0"/>
    <n v="0"/>
    <x v="0"/>
    <n v="0"/>
    <n v="0"/>
    <n v="3876"/>
  </r>
  <r>
    <x v="6"/>
    <x v="6"/>
    <s v="Computers"/>
    <s v="8000000040-0"/>
    <s v="8000000040"/>
    <s v=""/>
    <s v=""/>
    <s v="0"/>
    <s v="T005"/>
    <s v="1000"/>
    <d v="2011-11-01T00:00:00"/>
    <d v="2011-11-01T00:00:00"/>
    <s v="1010ITS77"/>
    <s v="Desktop HP 3090 05Nos."/>
    <s v="003/000"/>
    <s v=""/>
    <n v="141795"/>
    <m/>
    <s v=""/>
    <n v="-134705"/>
    <n v="5"/>
    <s v=""/>
    <n v="7090"/>
    <s v="EA"/>
    <s v=""/>
    <s v="INR"/>
    <s v=""/>
    <n v="0"/>
    <n v="0"/>
    <x v="0"/>
    <n v="0"/>
    <n v="0"/>
    <n v="7090"/>
  </r>
  <r>
    <x v="6"/>
    <x v="6"/>
    <s v="Computers"/>
    <s v="8000000041-0"/>
    <s v="8000000041"/>
    <s v=""/>
    <s v=""/>
    <s v="0"/>
    <s v="T005"/>
    <s v="1000"/>
    <d v="2011-11-01T00:00:00"/>
    <d v="2011-11-01T00:00:00"/>
    <s v="1010ITS77"/>
    <s v="Laptop With all Accessories 02Nos."/>
    <s v="003/000"/>
    <s v=""/>
    <n v="68312"/>
    <m/>
    <s v=""/>
    <n v="-64896"/>
    <n v="2"/>
    <s v=""/>
    <n v="3416"/>
    <s v="EA"/>
    <s v=""/>
    <s v="INR"/>
    <s v=""/>
    <n v="0"/>
    <n v="0"/>
    <x v="0"/>
    <n v="0"/>
    <n v="0"/>
    <n v="3416"/>
  </r>
  <r>
    <x v="6"/>
    <x v="6"/>
    <s v="Computers"/>
    <s v="8000000042-0"/>
    <s v="8000000042"/>
    <s v=""/>
    <s v=""/>
    <s v="0"/>
    <s v="T005"/>
    <s v="1000"/>
    <d v="2011-11-01T00:00:00"/>
    <d v="2011-11-01T00:00:00"/>
    <s v="1010ITS77"/>
    <s v="Printer 6312,SER/PAR,CLOSE Pedstal 01No."/>
    <s v="003/000"/>
    <s v=""/>
    <n v="237620"/>
    <m/>
    <s v=""/>
    <n v="-225739"/>
    <n v="1"/>
    <s v=""/>
    <n v="11881"/>
    <s v="EA"/>
    <s v=""/>
    <s v="INR"/>
    <s v=""/>
    <n v="0"/>
    <n v="0"/>
    <x v="0"/>
    <n v="0"/>
    <n v="0"/>
    <n v="11881"/>
  </r>
  <r>
    <x v="6"/>
    <x v="6"/>
    <s v="Computers"/>
    <s v="8000000043-0"/>
    <s v="8000000043"/>
    <s v=""/>
    <s v=""/>
    <s v="0"/>
    <s v="T005"/>
    <s v="1000"/>
    <d v="2011-12-01T00:00:00"/>
    <d v="2011-12-01T00:00:00"/>
    <s v="1010ITS77"/>
    <s v="MOTHER BOARD 03Nos."/>
    <s v="003/000"/>
    <s v=""/>
    <n v="7357"/>
    <m/>
    <s v=""/>
    <n v="-6989"/>
    <n v="3"/>
    <s v=""/>
    <n v="368"/>
    <s v="EA"/>
    <s v=""/>
    <s v="INR"/>
    <s v=""/>
    <n v="0"/>
    <n v="0"/>
    <x v="0"/>
    <n v="0"/>
    <n v="0"/>
    <n v="368"/>
  </r>
  <r>
    <x v="6"/>
    <x v="6"/>
    <s v="Computers"/>
    <s v="8000000044-0"/>
    <s v="8000000044"/>
    <s v=""/>
    <s v=""/>
    <s v="0"/>
    <s v="T005"/>
    <s v="1000"/>
    <d v="2011-12-01T00:00:00"/>
    <d v="2011-12-01T00:00:00"/>
    <s v="1010ITS77"/>
    <s v="Speaker 07 Nos."/>
    <s v="003/000"/>
    <s v=""/>
    <n v="9938"/>
    <m/>
    <s v=""/>
    <n v="-9441"/>
    <n v="7"/>
    <s v=""/>
    <n v="497"/>
    <s v="EA"/>
    <s v=""/>
    <s v="INR"/>
    <s v=""/>
    <n v="0"/>
    <n v="0"/>
    <x v="0"/>
    <n v="0"/>
    <n v="0"/>
    <n v="497"/>
  </r>
  <r>
    <x v="6"/>
    <x v="6"/>
    <s v="Computers"/>
    <s v="8000000045-0"/>
    <s v="8000000045"/>
    <s v=""/>
    <s v=""/>
    <s v="0"/>
    <s v="T005"/>
    <s v="1000"/>
    <d v="2011-12-01T00:00:00"/>
    <d v="2011-12-01T00:00:00"/>
    <s v="1010ITS77"/>
    <s v="Key Board &amp; Mouse 10Nos."/>
    <s v="003/000"/>
    <s v=""/>
    <n v="9315"/>
    <m/>
    <s v=""/>
    <n v="-8849"/>
    <n v="10"/>
    <s v=""/>
    <n v="466"/>
    <s v="EA"/>
    <s v=""/>
    <s v="INR"/>
    <s v=""/>
    <n v="0"/>
    <n v="0"/>
    <x v="0"/>
    <n v="0"/>
    <n v="0"/>
    <n v="466"/>
  </r>
  <r>
    <x v="6"/>
    <x v="6"/>
    <s v="Computers"/>
    <s v="8000000046-0"/>
    <s v="8000000046"/>
    <s v=""/>
    <s v=""/>
    <s v="0"/>
    <s v="T005"/>
    <s v="1000"/>
    <d v="2011-12-01T00:00:00"/>
    <d v="2011-12-01T00:00:00"/>
    <s v="1010ITS77"/>
    <s v="Hand Held Terminal for out Cane Centre 30Nos."/>
    <s v="003/000"/>
    <s v=""/>
    <n v="506736"/>
    <m/>
    <s v=""/>
    <n v="-481399"/>
    <n v="30"/>
    <s v=""/>
    <n v="25337"/>
    <s v="EA"/>
    <s v=""/>
    <s v="INR"/>
    <s v=""/>
    <n v="0"/>
    <n v="0"/>
    <x v="0"/>
    <n v="0"/>
    <n v="0"/>
    <n v="25337"/>
  </r>
  <r>
    <x v="6"/>
    <x v="6"/>
    <s v="Computers"/>
    <s v="8000000047-0"/>
    <s v="8000000047"/>
    <s v=""/>
    <s v=""/>
    <s v="0"/>
    <s v="T005"/>
    <s v="1000"/>
    <d v="2011-12-01T00:00:00"/>
    <d v="2011-12-01T00:00:00"/>
    <s v="1010ITS77"/>
    <s v="Roll Feeder for Plotter Printer 01No."/>
    <s v="003/000"/>
    <s v=""/>
    <n v="18375"/>
    <m/>
    <s v=""/>
    <n v="-17456"/>
    <n v="1"/>
    <s v=""/>
    <n v="919"/>
    <s v="EA"/>
    <s v=""/>
    <s v="INR"/>
    <s v=""/>
    <n v="0"/>
    <n v="0"/>
    <x v="0"/>
    <n v="0"/>
    <n v="0"/>
    <n v="919"/>
  </r>
  <r>
    <x v="6"/>
    <x v="6"/>
    <s v="Computers"/>
    <s v="8000000048-0"/>
    <s v="8000000048"/>
    <s v=""/>
    <s v=""/>
    <s v="0"/>
    <s v="T005"/>
    <s v="1000"/>
    <d v="2011-12-01T00:00:00"/>
    <d v="2011-12-01T00:00:00"/>
    <s v="1010ITS77"/>
    <s v="On Line UPS 6 KV 01No."/>
    <s v="003/000"/>
    <s v=""/>
    <n v="112280"/>
    <m/>
    <s v=""/>
    <n v="-106666"/>
    <n v="1"/>
    <s v=""/>
    <n v="5614"/>
    <s v="EA"/>
    <s v=""/>
    <s v="INR"/>
    <s v=""/>
    <n v="0"/>
    <n v="0"/>
    <x v="0"/>
    <n v="0"/>
    <n v="0"/>
    <n v="5614"/>
  </r>
  <r>
    <x v="6"/>
    <x v="6"/>
    <s v="Computers"/>
    <s v="8000000049-0"/>
    <s v="8000000049"/>
    <s v=""/>
    <s v=""/>
    <s v="0"/>
    <s v="T005"/>
    <s v="1000"/>
    <d v="2012-01-01T00:00:00"/>
    <d v="2012-01-01T00:00:00"/>
    <s v="1010ITS77"/>
    <s v="Radio Token Card 200Nos."/>
    <s v="003/000"/>
    <s v=""/>
    <n v="21000"/>
    <m/>
    <s v=""/>
    <n v="-19950"/>
    <n v="200"/>
    <s v=""/>
    <n v="1050"/>
    <s v="EA"/>
    <s v=""/>
    <s v="INR"/>
    <s v=""/>
    <n v="0"/>
    <n v="0"/>
    <x v="0"/>
    <n v="0"/>
    <n v="0"/>
    <n v="1050"/>
  </r>
  <r>
    <x v="6"/>
    <x v="6"/>
    <s v="Computers"/>
    <s v="8000000050-0"/>
    <s v="8000000050"/>
    <s v=""/>
    <s v=""/>
    <s v="0"/>
    <s v="T005"/>
    <s v="1000"/>
    <d v="2012-01-01T00:00:00"/>
    <d v="2012-01-01T00:00:00"/>
    <s v="1010ITS77"/>
    <s v="TVS HD 245 Gold Printer 01No."/>
    <s v="003/000"/>
    <s v=""/>
    <n v="12400"/>
    <m/>
    <s v=""/>
    <n v="-11780"/>
    <n v="1"/>
    <s v=""/>
    <n v="620"/>
    <s v="EA"/>
    <s v=""/>
    <s v="INR"/>
    <s v=""/>
    <n v="0"/>
    <n v="0"/>
    <x v="0"/>
    <n v="0"/>
    <n v="0"/>
    <n v="620"/>
  </r>
  <r>
    <x v="6"/>
    <x v="6"/>
    <s v="Computers"/>
    <s v="8000000050-1"/>
    <s v="8000000050"/>
    <s v=""/>
    <s v=""/>
    <s v="1"/>
    <s v="Z002"/>
    <s v="1000"/>
    <d v="2022-12-19T00:00:00"/>
    <d v="2022-12-19T00:00:00"/>
    <s v="1010ITS77"/>
    <s v="TVS PRINTER 80 COL"/>
    <s v="003/000"/>
    <s v=""/>
    <n v="27000"/>
    <m/>
    <s v=""/>
    <n v="-4812"/>
    <n v="1"/>
    <s v=""/>
    <n v="22188"/>
    <s v="EA"/>
    <s v=""/>
    <s v="INR"/>
    <s v=""/>
    <n v="0"/>
    <n v="0"/>
    <x v="0"/>
    <n v="0"/>
    <n v="-14036"/>
    <n v="8152"/>
  </r>
  <r>
    <x v="6"/>
    <x v="6"/>
    <s v="Computers"/>
    <s v="8000000051-0"/>
    <s v="8000000051"/>
    <s v=""/>
    <s v=""/>
    <s v="0"/>
    <s v="T005"/>
    <s v="1000"/>
    <d v="2012-01-01T00:00:00"/>
    <d v="2012-01-01T00:00:00"/>
    <s v="1010ITS77"/>
    <s v="Digitizer 03Nos."/>
    <s v="003/000"/>
    <s v=""/>
    <n v="30600"/>
    <m/>
    <s v=""/>
    <n v="-29070"/>
    <n v="3"/>
    <s v=""/>
    <n v="1530"/>
    <s v="EA"/>
    <s v=""/>
    <s v="INR"/>
    <s v=""/>
    <n v="0"/>
    <n v="0"/>
    <x v="0"/>
    <n v="0"/>
    <n v="0"/>
    <n v="1530"/>
  </r>
  <r>
    <x v="6"/>
    <x v="6"/>
    <s v="Computers"/>
    <s v="8000000052-0"/>
    <s v="8000000052"/>
    <s v=""/>
    <s v=""/>
    <s v="0"/>
    <s v="T005"/>
    <s v="1000"/>
    <d v="2012-01-01T00:00:00"/>
    <d v="2012-01-01T00:00:00"/>
    <s v="1010ITS77"/>
    <s v="Modem (GSM External) 01No."/>
    <s v="003/000"/>
    <s v=""/>
    <n v="19095"/>
    <m/>
    <s v=""/>
    <n v="-18140"/>
    <n v="1"/>
    <s v=""/>
    <n v="955"/>
    <s v="EA"/>
    <s v=""/>
    <s v="INR"/>
    <s v=""/>
    <n v="0"/>
    <n v="0"/>
    <x v="0"/>
    <n v="0"/>
    <n v="0"/>
    <n v="955"/>
  </r>
  <r>
    <x v="6"/>
    <x v="6"/>
    <s v="Computers"/>
    <s v="8000000053-0"/>
    <s v="8000000053"/>
    <s v=""/>
    <s v=""/>
    <s v="0"/>
    <s v="T005"/>
    <s v="1000"/>
    <d v="2012-03-01T00:00:00"/>
    <d v="2012-03-01T00:00:00"/>
    <s v="1010ITS77"/>
    <s v="BATTERY RACK"/>
    <s v="003/000"/>
    <s v=""/>
    <n v="2520"/>
    <m/>
    <s v=""/>
    <n v="-2394"/>
    <n v="1"/>
    <s v=""/>
    <n v="126"/>
    <s v="EA"/>
    <s v=""/>
    <s v="INR"/>
    <s v=""/>
    <n v="0"/>
    <n v="0"/>
    <x v="0"/>
    <n v="0"/>
    <n v="0"/>
    <n v="126"/>
  </r>
  <r>
    <x v="6"/>
    <x v="6"/>
    <s v="Computers"/>
    <s v="8000000054-0"/>
    <s v="8000000054"/>
    <s v=""/>
    <s v=""/>
    <s v="0"/>
    <s v="T005"/>
    <s v="1000"/>
    <d v="2012-10-01T00:00:00"/>
    <d v="2012-10-01T00:00:00"/>
    <s v="1010ITS77"/>
    <s v="Laptop with all Accessories 03 Nos."/>
    <s v="003/000"/>
    <s v=""/>
    <n v="116039"/>
    <m/>
    <s v=""/>
    <n v="-110237"/>
    <n v="3"/>
    <s v=""/>
    <n v="5802"/>
    <s v="EA"/>
    <s v=""/>
    <s v="INR"/>
    <s v=""/>
    <n v="0"/>
    <n v="0"/>
    <x v="0"/>
    <n v="0"/>
    <n v="0"/>
    <n v="5802"/>
  </r>
  <r>
    <x v="6"/>
    <x v="6"/>
    <s v="Computers"/>
    <s v="8000000055-0"/>
    <s v="8000000055"/>
    <s v=""/>
    <s v=""/>
    <s v="0"/>
    <s v="T005"/>
    <s v="1000"/>
    <d v="2012-10-01T00:00:00"/>
    <d v="2012-10-01T00:00:00"/>
    <s v="1010ITS77"/>
    <s v="UPS RT 2 KVA"/>
    <s v="003/000"/>
    <s v=""/>
    <n v="40612"/>
    <m/>
    <s v=""/>
    <n v="-38581"/>
    <n v="1"/>
    <s v=""/>
    <n v="2031"/>
    <s v="EA"/>
    <s v=""/>
    <s v="INR"/>
    <s v=""/>
    <n v="0"/>
    <n v="0"/>
    <x v="0"/>
    <n v="0"/>
    <n v="0"/>
    <n v="2031"/>
  </r>
  <r>
    <x v="6"/>
    <x v="6"/>
    <s v="Computers"/>
    <s v="8000000056-0"/>
    <s v="8000000056"/>
    <s v=""/>
    <s v=""/>
    <s v="0"/>
    <s v="T005"/>
    <s v="1000"/>
    <d v="2012-10-01T00:00:00"/>
    <d v="2012-10-01T00:00:00"/>
    <s v="1010ITS77"/>
    <s v="UPS 0.5 KVA"/>
    <s v="003/000"/>
    <s v=""/>
    <n v="5358"/>
    <m/>
    <s v=""/>
    <n v="-5090"/>
    <n v="1"/>
    <s v=""/>
    <n v="268"/>
    <s v="EA"/>
    <s v=""/>
    <s v="INR"/>
    <s v=""/>
    <n v="0"/>
    <n v="0"/>
    <x v="0"/>
    <n v="0"/>
    <n v="0"/>
    <n v="268"/>
  </r>
  <r>
    <x v="6"/>
    <x v="6"/>
    <s v="Computers"/>
    <s v="8000000057-0"/>
    <s v="8000000057"/>
    <s v=""/>
    <s v=""/>
    <s v="0"/>
    <s v="T005"/>
    <s v="1000"/>
    <d v="2012-11-01T00:00:00"/>
    <d v="2012-11-01T00:00:00"/>
    <s v="1010ITS77"/>
    <s v="Computer With All Sccessories 02 Nos."/>
    <s v="003/000"/>
    <s v=""/>
    <n v="84000"/>
    <m/>
    <s v=""/>
    <n v="-79800"/>
    <n v="2"/>
    <s v=""/>
    <n v="4200"/>
    <s v="EA"/>
    <s v=""/>
    <s v="INR"/>
    <s v=""/>
    <n v="0"/>
    <n v="0"/>
    <x v="0"/>
    <n v="0"/>
    <n v="0"/>
    <n v="4200"/>
  </r>
  <r>
    <x v="6"/>
    <x v="6"/>
    <s v="Computers"/>
    <s v="8000000058-0"/>
    <s v="8000000058"/>
    <s v=""/>
    <s v=""/>
    <s v="0"/>
    <s v="T005"/>
    <s v="1000"/>
    <d v="2012-11-01T00:00:00"/>
    <d v="2012-11-01T00:00:00"/>
    <s v="1010ITS77"/>
    <s v="IBM Server X3 100 M4 Single Socket tower"/>
    <s v="003/000"/>
    <s v=""/>
    <n v="232815"/>
    <m/>
    <s v=""/>
    <n v="-221174"/>
    <n v="1"/>
    <s v=""/>
    <n v="11641"/>
    <s v="EA"/>
    <s v=""/>
    <s v="INR"/>
    <s v=""/>
    <n v="0"/>
    <n v="0"/>
    <x v="0"/>
    <n v="0"/>
    <n v="0"/>
    <n v="11641"/>
  </r>
  <r>
    <x v="6"/>
    <x v="6"/>
    <s v="Computers"/>
    <s v="8000000059-0"/>
    <s v="8000000059"/>
    <s v=""/>
    <s v=""/>
    <s v="0"/>
    <s v="T005"/>
    <s v="1000"/>
    <d v="2013-06-01T00:00:00"/>
    <d v="2013-06-01T00:00:00"/>
    <s v="1010ITS77"/>
    <s v="Laptop With All Accessories 11 Nos."/>
    <s v="003/000"/>
    <s v=""/>
    <n v="41268"/>
    <m/>
    <s v=""/>
    <n v="-39205"/>
    <n v="11"/>
    <s v=""/>
    <n v="2063"/>
    <s v="EA"/>
    <s v=""/>
    <s v="INR"/>
    <s v=""/>
    <n v="0"/>
    <n v="0"/>
    <x v="0"/>
    <n v="0"/>
    <n v="0"/>
    <n v="2063"/>
  </r>
  <r>
    <x v="6"/>
    <x v="6"/>
    <s v="Computers"/>
    <s v="8000000060-0"/>
    <s v="8000000060"/>
    <s v=""/>
    <s v=""/>
    <s v="0"/>
    <s v="T005"/>
    <s v="1000"/>
    <d v="2013-06-01T00:00:00"/>
    <d v="2013-06-01T00:00:00"/>
    <s v="1010ITS77"/>
    <s v="Hand Held Terminal for out Cane Centre 30Nos."/>
    <s v="003/000"/>
    <s v=""/>
    <n v="888330"/>
    <m/>
    <s v=""/>
    <n v="-843914"/>
    <n v="30"/>
    <s v=""/>
    <n v="44416"/>
    <s v="EA"/>
    <s v=""/>
    <s v="INR"/>
    <s v=""/>
    <n v="0"/>
    <n v="0"/>
    <x v="0"/>
    <n v="0"/>
    <n v="0"/>
    <n v="44416"/>
  </r>
  <r>
    <x v="6"/>
    <x v="6"/>
    <s v="Computers"/>
    <s v="8000000061-0"/>
    <s v="8000000061"/>
    <s v=""/>
    <s v=""/>
    <s v="0"/>
    <s v="T005"/>
    <s v="1000"/>
    <d v="2013-06-01T00:00:00"/>
    <d v="2013-06-01T00:00:00"/>
    <s v="1010ITS77"/>
    <s v="Printer Dot Matrix 03 Nos."/>
    <s v="003/000"/>
    <s v=""/>
    <n v="12750"/>
    <m/>
    <s v=""/>
    <n v="-12113"/>
    <n v="3"/>
    <s v=""/>
    <n v="637"/>
    <s v="EA"/>
    <s v=""/>
    <s v="INR"/>
    <s v=""/>
    <n v="0"/>
    <n v="0"/>
    <x v="0"/>
    <n v="0"/>
    <n v="0"/>
    <n v="637"/>
  </r>
  <r>
    <x v="6"/>
    <x v="6"/>
    <s v="Computers"/>
    <s v="8000000062-0"/>
    <s v="8000000062"/>
    <s v=""/>
    <s v=""/>
    <s v="0"/>
    <s v="T005"/>
    <s v="1000"/>
    <d v="2013-06-01T00:00:00"/>
    <d v="2013-06-01T00:00:00"/>
    <s v="1010ITS77"/>
    <s v="External GPS Receiver"/>
    <s v="003/000"/>
    <s v=""/>
    <n v="191250"/>
    <m/>
    <s v=""/>
    <n v="-181688"/>
    <n v="1"/>
    <s v=""/>
    <n v="9562"/>
    <s v="EA"/>
    <s v=""/>
    <s v="INR"/>
    <s v=""/>
    <n v="0"/>
    <n v="0"/>
    <x v="0"/>
    <n v="0"/>
    <n v="0"/>
    <n v="9562"/>
  </r>
  <r>
    <x v="6"/>
    <x v="6"/>
    <s v="Computers"/>
    <s v="8000000063-0"/>
    <s v="8000000063"/>
    <s v=""/>
    <s v=""/>
    <s v="0"/>
    <s v="T005"/>
    <s v="1000"/>
    <d v="2013-07-01T00:00:00"/>
    <d v="2013-07-01T00:00:00"/>
    <s v="1010ITS77"/>
    <s v="Laser Printer HP-1020 02 Nos."/>
    <s v="003/000"/>
    <s v=""/>
    <n v="6750"/>
    <m/>
    <s v=""/>
    <n v="-6413"/>
    <n v="2"/>
    <s v=""/>
    <n v="337"/>
    <s v="EA"/>
    <s v=""/>
    <s v="INR"/>
    <s v=""/>
    <n v="0"/>
    <n v="0"/>
    <x v="0"/>
    <n v="0"/>
    <n v="0"/>
    <n v="337"/>
  </r>
  <r>
    <x v="6"/>
    <x v="6"/>
    <s v="Computers"/>
    <s v="8000000064-0"/>
    <s v="8000000064"/>
    <s v=""/>
    <s v=""/>
    <s v="0"/>
    <s v="T005"/>
    <s v="1000"/>
    <d v="2013-09-01T00:00:00"/>
    <d v="2013-09-01T00:00:00"/>
    <s v="1010ITS77"/>
    <s v="Laptop Make HP"/>
    <s v="003/000"/>
    <s v=""/>
    <n v="29500"/>
    <m/>
    <s v=""/>
    <n v="-28025"/>
    <n v="1"/>
    <s v=""/>
    <n v="1475"/>
    <s v="EA"/>
    <s v=""/>
    <s v="INR"/>
    <s v=""/>
    <n v="0"/>
    <n v="0"/>
    <x v="0"/>
    <n v="0"/>
    <n v="0"/>
    <n v="1475"/>
  </r>
  <r>
    <x v="6"/>
    <x v="6"/>
    <s v="Computers"/>
    <s v="8000000065-0"/>
    <s v="8000000065"/>
    <s v=""/>
    <s v=""/>
    <s v="0"/>
    <s v="T005"/>
    <s v="1000"/>
    <d v="2013-09-01T00:00:00"/>
    <d v="2013-09-01T00:00:00"/>
    <s v="1010ITS77"/>
    <s v="Printer Cum Scanner 1005 LJ HP"/>
    <s v="003/000"/>
    <s v=""/>
    <n v="12400"/>
    <m/>
    <s v=""/>
    <n v="-11780"/>
    <n v="15"/>
    <s v=""/>
    <n v="620"/>
    <s v="EA"/>
    <s v=""/>
    <s v="INR"/>
    <s v=""/>
    <n v="0"/>
    <n v="0"/>
    <x v="0"/>
    <n v="0"/>
    <n v="0"/>
    <n v="620"/>
  </r>
  <r>
    <x v="6"/>
    <x v="6"/>
    <s v="Computers"/>
    <s v="8000000066-0"/>
    <s v="8000000066"/>
    <s v=""/>
    <s v=""/>
    <s v="0"/>
    <s v="T005"/>
    <s v="1000"/>
    <d v="2013-10-01T00:00:00"/>
    <d v="2013-10-01T00:00:00"/>
    <s v="1010ITS77"/>
    <s v="GPS Receiver 15 Nos."/>
    <s v="003/000"/>
    <s v=""/>
    <n v="114750"/>
    <m/>
    <s v=""/>
    <n v="-109013"/>
    <n v="1"/>
    <s v=""/>
    <n v="5737"/>
    <s v="EA"/>
    <s v=""/>
    <s v="INR"/>
    <s v=""/>
    <n v="0"/>
    <n v="0"/>
    <x v="0"/>
    <n v="0"/>
    <n v="0"/>
    <n v="5737"/>
  </r>
  <r>
    <x v="6"/>
    <x v="6"/>
    <s v="Computers"/>
    <s v="8000000067-0"/>
    <s v="8000000067"/>
    <s v=""/>
    <s v=""/>
    <s v="0"/>
    <s v="T005"/>
    <s v="1000"/>
    <d v="2013-10-01T00:00:00"/>
    <d v="2013-10-01T00:00:00"/>
    <s v="1010ITS77"/>
    <s v="Scanner 01 No"/>
    <s v="003/000"/>
    <s v=""/>
    <n v="14100"/>
    <m/>
    <s v=""/>
    <n v="-13395"/>
    <n v="1"/>
    <s v=""/>
    <n v="705"/>
    <s v="EA"/>
    <s v=""/>
    <s v="INR"/>
    <s v=""/>
    <n v="0"/>
    <n v="0"/>
    <x v="0"/>
    <n v="0"/>
    <n v="0"/>
    <n v="705"/>
  </r>
  <r>
    <x v="6"/>
    <x v="6"/>
    <s v="Computers"/>
    <s v="8000000068-0"/>
    <s v="8000000068"/>
    <s v=""/>
    <s v=""/>
    <s v="0"/>
    <s v="T005"/>
    <s v="1000"/>
    <d v="2013-10-01T00:00:00"/>
    <d v="2013-10-01T00:00:00"/>
    <s v="1010ITS77"/>
    <s v="Hard Disc 1 Terabyte External"/>
    <s v="003/000"/>
    <s v=""/>
    <n v="4850"/>
    <m/>
    <s v=""/>
    <n v="-4608"/>
    <n v="1"/>
    <s v=""/>
    <n v="242"/>
    <s v="EA"/>
    <s v=""/>
    <s v="INR"/>
    <s v=""/>
    <n v="0"/>
    <n v="0"/>
    <x v="0"/>
    <n v="0"/>
    <n v="0"/>
    <n v="242"/>
  </r>
  <r>
    <x v="6"/>
    <x v="6"/>
    <s v="Computers"/>
    <s v="8000000069-0"/>
    <s v="8000000069"/>
    <s v=""/>
    <s v=""/>
    <s v="0"/>
    <s v="T005"/>
    <s v="1000"/>
    <d v="2013-11-01T00:00:00"/>
    <d v="2013-11-01T00:00:00"/>
    <s v="1010ITS77"/>
    <s v="Hardware for Optical Fibre Comunication"/>
    <s v="003/000"/>
    <s v=""/>
    <n v="149864"/>
    <m/>
    <s v=""/>
    <n v="-142371"/>
    <n v="1"/>
    <s v=""/>
    <n v="7493"/>
    <s v="EA"/>
    <s v=""/>
    <s v="INR"/>
    <s v=""/>
    <n v="0"/>
    <n v="0"/>
    <x v="0"/>
    <n v="0"/>
    <n v="0"/>
    <n v="7493"/>
  </r>
  <r>
    <x v="6"/>
    <x v="6"/>
    <s v="Computers"/>
    <s v="8000000070-0"/>
    <s v="8000000070"/>
    <s v=""/>
    <s v=""/>
    <s v="0"/>
    <s v="T005"/>
    <s v="1000"/>
    <d v="2013-11-01T00:00:00"/>
    <d v="2013-11-01T00:00:00"/>
    <s v="1010ITS77"/>
    <s v="Destop PC 01 No"/>
    <s v="003/000"/>
    <s v=""/>
    <n v="110160"/>
    <m/>
    <s v=""/>
    <n v="-104652"/>
    <n v="1"/>
    <s v=""/>
    <n v="5508"/>
    <s v="EA"/>
    <s v=""/>
    <s v="INR"/>
    <s v=""/>
    <n v="0"/>
    <n v="0"/>
    <x v="0"/>
    <n v="0"/>
    <n v="0"/>
    <n v="5508"/>
  </r>
  <r>
    <x v="6"/>
    <x v="6"/>
    <s v="Computers"/>
    <s v="8000000071-0"/>
    <s v="8000000071"/>
    <s v=""/>
    <s v=""/>
    <s v="0"/>
    <s v="T005"/>
    <s v="1000"/>
    <d v="2013-11-01T00:00:00"/>
    <d v="2013-11-01T00:00:00"/>
    <s v="1010ITS77"/>
    <s v="Licence Fee For Smart Centre Software"/>
    <s v="003/000"/>
    <s v=""/>
    <n v="91800"/>
    <m/>
    <s v=""/>
    <n v="-87210"/>
    <n v="1"/>
    <s v=""/>
    <n v="4590"/>
    <s v="EA"/>
    <s v=""/>
    <s v="INR"/>
    <s v=""/>
    <n v="0"/>
    <n v="0"/>
    <x v="0"/>
    <n v="0"/>
    <n v="0"/>
    <n v="4590"/>
  </r>
  <r>
    <x v="6"/>
    <x v="6"/>
    <s v="Computers"/>
    <s v="8000000072-0"/>
    <s v="8000000072"/>
    <s v=""/>
    <s v=""/>
    <s v="0"/>
    <s v="T005"/>
    <s v="1000"/>
    <d v="2013-12-01T00:00:00"/>
    <d v="2013-12-01T00:00:00"/>
    <s v="1010ITS77"/>
    <s v="UPS 0.5 KVA"/>
    <s v="003/000"/>
    <s v=""/>
    <n v="4500"/>
    <m/>
    <s v=""/>
    <n v="-4275"/>
    <n v="1"/>
    <s v=""/>
    <n v="225"/>
    <s v="EA"/>
    <s v=""/>
    <s v="INR"/>
    <s v=""/>
    <n v="0"/>
    <n v="0"/>
    <x v="0"/>
    <n v="0"/>
    <n v="0"/>
    <n v="225"/>
  </r>
  <r>
    <x v="6"/>
    <x v="6"/>
    <s v="Computers"/>
    <s v="8000000073-0"/>
    <s v="8000000073"/>
    <s v=""/>
    <s v=""/>
    <s v="0"/>
    <s v="T005"/>
    <s v="1000"/>
    <d v="2013-12-01T00:00:00"/>
    <d v="2013-12-01T00:00:00"/>
    <s v="1010ITS77"/>
    <s v="Computer With All Accessories"/>
    <s v="003/000"/>
    <s v=""/>
    <n v="295680"/>
    <m/>
    <s v=""/>
    <n v="-280896"/>
    <n v="1"/>
    <s v=""/>
    <n v="14784"/>
    <s v="EA"/>
    <s v=""/>
    <s v="INR"/>
    <s v=""/>
    <n v="0"/>
    <n v="0"/>
    <x v="0"/>
    <n v="0"/>
    <n v="0"/>
    <n v="14784"/>
  </r>
  <r>
    <x v="6"/>
    <x v="6"/>
    <s v="Computers"/>
    <s v="8000000074-0"/>
    <s v="8000000074"/>
    <s v=""/>
    <s v=""/>
    <s v="0"/>
    <s v="T005"/>
    <s v="1000"/>
    <d v="2013-12-01T00:00:00"/>
    <d v="2013-12-01T00:00:00"/>
    <s v="1010ITS77"/>
    <s v="Laser Printer HP-1020"/>
    <s v="003/000"/>
    <s v=""/>
    <n v="6983"/>
    <m/>
    <s v=""/>
    <n v="-6634"/>
    <n v="1"/>
    <s v=""/>
    <n v="349"/>
    <s v="EA"/>
    <s v=""/>
    <s v="INR"/>
    <s v=""/>
    <n v="0"/>
    <n v="0"/>
    <x v="0"/>
    <n v="0"/>
    <n v="0"/>
    <n v="349"/>
  </r>
  <r>
    <x v="6"/>
    <x v="6"/>
    <s v="Computers"/>
    <s v="8000000075-0"/>
    <s v="8000000075"/>
    <s v=""/>
    <s v=""/>
    <s v="0"/>
    <s v="T005"/>
    <s v="1000"/>
    <d v="2013-12-01T00:00:00"/>
    <d v="2013-12-01T00:00:00"/>
    <s v="1010ITS77"/>
    <s v="Service Charges of Data Hosting of Sugar Cane Data"/>
    <s v="003/000"/>
    <s v=""/>
    <n v="110000"/>
    <m/>
    <s v=""/>
    <n v="-104500"/>
    <n v="1"/>
    <s v=""/>
    <n v="5500"/>
    <s v="EA"/>
    <s v=""/>
    <s v="INR"/>
    <s v=""/>
    <n v="0"/>
    <n v="0"/>
    <x v="0"/>
    <n v="0"/>
    <n v="0"/>
    <n v="5500"/>
  </r>
  <r>
    <x v="6"/>
    <x v="6"/>
    <s v="Computers"/>
    <s v="8000000076-0"/>
    <s v="8000000076"/>
    <s v=""/>
    <s v=""/>
    <s v="0"/>
    <s v="T005"/>
    <s v="1000"/>
    <d v="2013-12-01T00:00:00"/>
    <d v="2013-12-01T00:00:00"/>
    <s v="1010ITS77"/>
    <s v="Hard Disc 500 GB"/>
    <s v="003/000"/>
    <s v=""/>
    <n v="14700"/>
    <m/>
    <s v=""/>
    <n v="-13965"/>
    <n v="1"/>
    <s v=""/>
    <n v="735"/>
    <s v="EA"/>
    <s v=""/>
    <s v="INR"/>
    <s v=""/>
    <n v="0"/>
    <n v="0"/>
    <x v="0"/>
    <n v="0"/>
    <n v="0"/>
    <n v="735"/>
  </r>
  <r>
    <x v="6"/>
    <x v="6"/>
    <s v="Computers"/>
    <s v="8000000077-0"/>
    <s v="8000000077"/>
    <s v=""/>
    <s v=""/>
    <s v="0"/>
    <s v="T005"/>
    <s v="1000"/>
    <d v="2013-12-01T00:00:00"/>
    <d v="2013-12-01T00:00:00"/>
    <s v="1010ITS77"/>
    <s v="Hard Disc 320 GB for Laptop"/>
    <s v="003/000"/>
    <s v=""/>
    <n v="3727"/>
    <m/>
    <s v=""/>
    <n v="-3541"/>
    <n v="1"/>
    <s v=""/>
    <n v="186"/>
    <s v="EA"/>
    <s v=""/>
    <s v="INR"/>
    <s v=""/>
    <n v="0"/>
    <n v="0"/>
    <x v="0"/>
    <n v="0"/>
    <n v="0"/>
    <n v="186"/>
  </r>
  <r>
    <x v="6"/>
    <x v="6"/>
    <s v="Computers"/>
    <s v="8000000078-0"/>
    <s v="8000000078"/>
    <s v=""/>
    <s v=""/>
    <s v="0"/>
    <s v="T005"/>
    <s v="1000"/>
    <d v="2014-03-01T00:00:00"/>
    <d v="2014-03-01T00:00:00"/>
    <s v="1010ITS77"/>
    <s v="Hard Disc 2 Tera Bire External"/>
    <s v="003/000"/>
    <s v=""/>
    <n v="4410"/>
    <m/>
    <s v=""/>
    <n v="-4190"/>
    <n v="1"/>
    <s v=""/>
    <n v="220"/>
    <s v="EA"/>
    <s v=""/>
    <s v="INR"/>
    <s v=""/>
    <n v="0"/>
    <n v="0"/>
    <x v="0"/>
    <n v="0"/>
    <n v="0"/>
    <n v="220"/>
  </r>
  <r>
    <x v="6"/>
    <x v="6"/>
    <s v="Computers"/>
    <s v="8000000078-1"/>
    <s v="8000000078"/>
    <s v=""/>
    <s v=""/>
    <s v="1"/>
    <s v="Z002"/>
    <s v="1000"/>
    <d v="2022-12-26T00:00:00"/>
    <d v="2022-12-26T00:00:00"/>
    <s v="1010ITS77"/>
    <s v="EXTERNAL HARD DISK 10TB"/>
    <s v="003/000"/>
    <s v=""/>
    <n v="18220"/>
    <m/>
    <s v=""/>
    <n v="-3027"/>
    <n v="1"/>
    <s v=""/>
    <n v="15193"/>
    <s v="EA"/>
    <s v=""/>
    <s v="INR"/>
    <s v=""/>
    <n v="0"/>
    <n v="0"/>
    <x v="0"/>
    <n v="0"/>
    <n v="-9611"/>
    <n v="5582"/>
  </r>
  <r>
    <x v="6"/>
    <x v="6"/>
    <s v="Computers"/>
    <s v="8000000078-2"/>
    <s v="8000000078"/>
    <s v=""/>
    <s v=""/>
    <s v="2"/>
    <s v="Z002"/>
    <s v="1000"/>
    <d v="2023-01-30T00:00:00"/>
    <d v="2023-01-30T00:00:00"/>
    <s v="1010ITS77"/>
    <s v="EXTERNAL HARD DISK 10TB"/>
    <s v="003/000"/>
    <s v=""/>
    <n v="18220"/>
    <m/>
    <s v=""/>
    <n v="-1923"/>
    <n v="1"/>
    <s v=""/>
    <n v="16297"/>
    <s v="EA"/>
    <s v=""/>
    <s v="INR"/>
    <s v=""/>
    <n v="0"/>
    <n v="0"/>
    <x v="0"/>
    <n v="0"/>
    <n v="-10310"/>
    <n v="5987"/>
  </r>
  <r>
    <x v="6"/>
    <x v="6"/>
    <s v="Computers"/>
    <s v="8000000079-0"/>
    <s v="8000000079"/>
    <s v=""/>
    <s v=""/>
    <s v="0"/>
    <s v="T005"/>
    <s v="1000"/>
    <d v="2014-10-01T00:00:00"/>
    <d v="2014-10-01T00:00:00"/>
    <s v="1010ITS77"/>
    <s v="Colour Moniter"/>
    <s v="003/000"/>
    <s v=""/>
    <n v="69929.990000000005"/>
    <m/>
    <s v=""/>
    <n v="-66433.990000000005"/>
    <n v="1"/>
    <s v=""/>
    <n v="3496"/>
    <s v="EA"/>
    <s v=""/>
    <s v="INR"/>
    <s v=""/>
    <n v="0"/>
    <n v="0"/>
    <x v="0"/>
    <n v="0"/>
    <n v="0"/>
    <n v="3496"/>
  </r>
  <r>
    <x v="6"/>
    <x v="6"/>
    <s v="Computers"/>
    <s v="8000000080-0"/>
    <s v="8000000080"/>
    <s v=""/>
    <s v=""/>
    <s v="0"/>
    <s v="T005"/>
    <s v="1000"/>
    <d v="2014-10-01T00:00:00"/>
    <d v="2014-10-01T00:00:00"/>
    <s v="1010ITS77"/>
    <s v="Printer Epson LQ 1150"/>
    <s v="003/000"/>
    <s v=""/>
    <n v="13200"/>
    <m/>
    <s v=""/>
    <n v="-12540"/>
    <n v="1"/>
    <s v=""/>
    <n v="660"/>
    <s v="EA"/>
    <s v=""/>
    <s v="INR"/>
    <s v=""/>
    <n v="0"/>
    <n v="0"/>
    <x v="0"/>
    <n v="0"/>
    <n v="0"/>
    <n v="660"/>
  </r>
  <r>
    <x v="6"/>
    <x v="6"/>
    <s v="Computers"/>
    <s v="8000000081-0"/>
    <s v="8000000081"/>
    <s v=""/>
    <s v=""/>
    <s v="0"/>
    <s v="T005"/>
    <s v="1000"/>
    <d v="2014-10-01T00:00:00"/>
    <d v="2014-10-01T00:00:00"/>
    <s v="1010ITS77"/>
    <s v="DVR 16 Port"/>
    <s v="003/000"/>
    <s v=""/>
    <n v="45055.98"/>
    <m/>
    <s v=""/>
    <n v="-42802.98"/>
    <n v="1"/>
    <s v=""/>
    <n v="2253"/>
    <s v="EA"/>
    <s v=""/>
    <s v="INR"/>
    <s v=""/>
    <n v="0"/>
    <n v="0"/>
    <x v="0"/>
    <n v="0"/>
    <n v="0"/>
    <n v="2253"/>
  </r>
  <r>
    <x v="6"/>
    <x v="6"/>
    <s v="Computers"/>
    <s v="8000000082-0"/>
    <s v="8000000082"/>
    <s v=""/>
    <s v=""/>
    <s v="0"/>
    <s v="T005"/>
    <s v="1000"/>
    <d v="2014-10-01T00:00:00"/>
    <d v="2014-10-01T00:00:00"/>
    <s v="1010ITS77"/>
    <s v="Battery for Server"/>
    <s v="003/000"/>
    <s v=""/>
    <n v="31733.03"/>
    <m/>
    <s v=""/>
    <n v="-30146.03"/>
    <n v="1"/>
    <s v=""/>
    <n v="1587"/>
    <s v="EA"/>
    <s v=""/>
    <s v="INR"/>
    <s v=""/>
    <n v="0"/>
    <n v="0"/>
    <x v="0"/>
    <n v="0"/>
    <n v="0"/>
    <n v="1587"/>
  </r>
  <r>
    <x v="6"/>
    <x v="6"/>
    <s v="Computers"/>
    <s v="8000000083-0"/>
    <s v="8000000083"/>
    <s v=""/>
    <s v=""/>
    <s v="0"/>
    <s v="T005"/>
    <s v="1000"/>
    <d v="2014-10-01T00:00:00"/>
    <d v="2014-10-01T00:00:00"/>
    <s v="1010ITS77"/>
    <s v="Key Board"/>
    <s v="003/000"/>
    <s v=""/>
    <n v="22266.52"/>
    <m/>
    <s v=""/>
    <n v="-21153.52"/>
    <n v="1"/>
    <s v=""/>
    <n v="1113"/>
    <s v="EA"/>
    <s v=""/>
    <s v="INR"/>
    <s v=""/>
    <n v="0"/>
    <n v="0"/>
    <x v="0"/>
    <n v="0"/>
    <n v="0"/>
    <n v="1113"/>
  </r>
  <r>
    <x v="6"/>
    <x v="6"/>
    <s v="Computers"/>
    <s v="8000000084-0"/>
    <s v="8000000084"/>
    <s v=""/>
    <s v=""/>
    <s v="0"/>
    <s v="T005"/>
    <s v="1000"/>
    <d v="2014-10-01T00:00:00"/>
    <d v="2014-10-01T00:00:00"/>
    <s v="1010ITS77"/>
    <s v="Optical Mouse"/>
    <s v="003/000"/>
    <s v=""/>
    <n v="7587.66"/>
    <m/>
    <s v=""/>
    <n v="-7208.66"/>
    <n v="1"/>
    <s v=""/>
    <n v="379"/>
    <s v="EA"/>
    <s v=""/>
    <s v="INR"/>
    <s v=""/>
    <n v="0"/>
    <n v="0"/>
    <x v="0"/>
    <n v="0"/>
    <n v="0"/>
    <n v="379"/>
  </r>
  <r>
    <x v="6"/>
    <x v="6"/>
    <s v="Computers"/>
    <s v="8000000085-0"/>
    <s v="8000000085"/>
    <s v=""/>
    <s v=""/>
    <s v="0"/>
    <s v="T005"/>
    <s v="1000"/>
    <d v="2014-10-01T00:00:00"/>
    <d v="2014-10-01T00:00:00"/>
    <s v="1010ITS77"/>
    <s v="DDR Ram"/>
    <s v="003/000"/>
    <s v=""/>
    <n v="14072.94"/>
    <m/>
    <s v=""/>
    <n v="-13368.94"/>
    <n v="1"/>
    <s v=""/>
    <n v="704"/>
    <s v="EA"/>
    <s v=""/>
    <s v="INR"/>
    <s v=""/>
    <n v="0"/>
    <n v="0"/>
    <x v="0"/>
    <n v="0"/>
    <n v="0"/>
    <n v="704"/>
  </r>
  <r>
    <x v="6"/>
    <x v="6"/>
    <s v="Computers"/>
    <s v="8000000086-0"/>
    <s v="8000000086"/>
    <s v=""/>
    <s v=""/>
    <s v="0"/>
    <s v="T005"/>
    <s v="1000"/>
    <d v="2014-10-01T00:00:00"/>
    <d v="2014-10-01T00:00:00"/>
    <s v="1010ITS77"/>
    <s v="CAT 6 Cables for Networking"/>
    <s v="003/000"/>
    <s v=""/>
    <n v="19514.88"/>
    <m/>
    <s v=""/>
    <n v="-18538.88"/>
    <n v="1"/>
    <s v=""/>
    <n v="976"/>
    <s v="EA"/>
    <s v=""/>
    <s v="INR"/>
    <s v=""/>
    <n v="0"/>
    <n v="0"/>
    <x v="0"/>
    <n v="0"/>
    <n v="0"/>
    <n v="976"/>
  </r>
  <r>
    <x v="6"/>
    <x v="6"/>
    <s v="Computers"/>
    <s v="8000000087-0"/>
    <s v="8000000087"/>
    <s v=""/>
    <s v=""/>
    <s v="0"/>
    <s v="T005"/>
    <s v="1000"/>
    <d v="2014-10-01T00:00:00"/>
    <d v="2014-10-01T00:00:00"/>
    <s v="1010ITS77"/>
    <s v="Laser Printer HP-1020"/>
    <s v="003/000"/>
    <s v=""/>
    <n v="6900"/>
    <m/>
    <s v=""/>
    <n v="-6555"/>
    <n v="1"/>
    <s v=""/>
    <n v="345"/>
    <s v="EA"/>
    <s v=""/>
    <s v="INR"/>
    <s v=""/>
    <n v="0"/>
    <n v="0"/>
    <x v="0"/>
    <n v="0"/>
    <n v="0"/>
    <n v="345"/>
  </r>
  <r>
    <x v="6"/>
    <x v="6"/>
    <s v="Computers"/>
    <s v="8000000088-0"/>
    <s v="8000000088"/>
    <s v=""/>
    <s v=""/>
    <s v="0"/>
    <s v="T005"/>
    <s v="1000"/>
    <d v="2014-10-01T00:00:00"/>
    <d v="2014-10-01T00:00:00"/>
    <s v="1010ITS77"/>
    <s v="Scanner"/>
    <s v="003/000"/>
    <s v=""/>
    <n v="37970.76"/>
    <m/>
    <s v=""/>
    <n v="-36071.760000000002"/>
    <n v="1"/>
    <s v=""/>
    <n v="1899"/>
    <s v="EA"/>
    <s v=""/>
    <s v="INR"/>
    <s v=""/>
    <n v="0"/>
    <n v="0"/>
    <x v="0"/>
    <n v="0"/>
    <n v="0"/>
    <n v="1899"/>
  </r>
  <r>
    <x v="6"/>
    <x v="6"/>
    <s v="Computers"/>
    <s v="8000000089-0"/>
    <s v="8000000089"/>
    <s v=""/>
    <s v=""/>
    <s v="0"/>
    <s v="T005"/>
    <s v="1000"/>
    <d v="2014-10-01T00:00:00"/>
    <d v="2014-10-01T00:00:00"/>
    <s v="1010ITS77"/>
    <s v="Printer Dot matrix wep LQ-1050 DMP"/>
    <s v="003/000"/>
    <s v=""/>
    <n v="13260"/>
    <m/>
    <s v=""/>
    <n v="-12597"/>
    <n v="1"/>
    <s v=""/>
    <n v="663"/>
    <s v="EA"/>
    <s v=""/>
    <s v="INR"/>
    <s v=""/>
    <n v="0"/>
    <n v="0"/>
    <x v="0"/>
    <n v="0"/>
    <n v="0"/>
    <n v="663"/>
  </r>
  <r>
    <x v="6"/>
    <x v="6"/>
    <s v="Computers"/>
    <s v="8000000090-0"/>
    <s v="8000000090"/>
    <s v=""/>
    <s v=""/>
    <s v="0"/>
    <s v="T005"/>
    <s v="1000"/>
    <d v="2014-10-01T00:00:00"/>
    <d v="2014-10-01T00:00:00"/>
    <s v="1010ITS77"/>
    <s v="LED Monitor,Screen Size 25&quot; full HD make HP 25 x I"/>
    <s v="003/000"/>
    <s v=""/>
    <n v="15500"/>
    <m/>
    <s v=""/>
    <n v="-14725"/>
    <n v="1"/>
    <s v=""/>
    <n v="775"/>
    <s v="EA"/>
    <s v=""/>
    <s v="INR"/>
    <s v=""/>
    <n v="0"/>
    <n v="0"/>
    <x v="0"/>
    <n v="0"/>
    <n v="0"/>
    <n v="775"/>
  </r>
  <r>
    <x v="6"/>
    <x v="6"/>
    <s v="Computers"/>
    <s v="8000000091-0"/>
    <s v="8000000091"/>
    <s v=""/>
    <s v=""/>
    <s v="0"/>
    <s v="T005"/>
    <s v="1000"/>
    <d v="2014-10-01T00:00:00"/>
    <d v="2014-10-01T00:00:00"/>
    <s v="1010ITS77"/>
    <s v="Printer HP, M 1005"/>
    <s v="003/000"/>
    <s v=""/>
    <n v="12200"/>
    <m/>
    <s v=""/>
    <n v="-11590"/>
    <n v="1"/>
    <s v=""/>
    <n v="610"/>
    <s v="EA"/>
    <s v=""/>
    <s v="INR"/>
    <s v=""/>
    <n v="0"/>
    <n v="0"/>
    <x v="0"/>
    <n v="0"/>
    <n v="0"/>
    <n v="610"/>
  </r>
  <r>
    <x v="6"/>
    <x v="6"/>
    <s v="Computers"/>
    <s v="8000000092-0"/>
    <s v="8000000092"/>
    <s v=""/>
    <s v=""/>
    <s v="0"/>
    <s v="T005"/>
    <s v="1000"/>
    <d v="2014-10-01T00:00:00"/>
    <d v="2014-10-01T00:00:00"/>
    <s v="1010ITS77"/>
    <s v="Server prolient generation 8 DL380 2U rack, CTO, h"/>
    <s v="003/000"/>
    <s v=""/>
    <n v="331016.09000000003"/>
    <m/>
    <s v=""/>
    <n v="-314465.09000000003"/>
    <n v="1"/>
    <s v=""/>
    <n v="16551"/>
    <s v="EA"/>
    <s v=""/>
    <s v="INR"/>
    <s v=""/>
    <n v="0"/>
    <n v="0"/>
    <x v="0"/>
    <n v="0"/>
    <n v="0"/>
    <n v="16551"/>
  </r>
  <r>
    <x v="6"/>
    <x v="6"/>
    <s v="Computers"/>
    <s v="8000000093-0"/>
    <s v="8000000093"/>
    <s v=""/>
    <s v=""/>
    <s v="0"/>
    <s v="T005"/>
    <s v="1000"/>
    <d v="2014-10-01T00:00:00"/>
    <d v="2014-10-01T00:00:00"/>
    <s v="1010ITS77"/>
    <s v="Printer Boiler Make Model DCP7065"/>
    <s v="003/000"/>
    <s v=""/>
    <n v="14400"/>
    <m/>
    <s v=""/>
    <n v="-13680"/>
    <n v="1"/>
    <s v=""/>
    <n v="720"/>
    <s v="EA"/>
    <s v=""/>
    <s v="INR"/>
    <s v=""/>
    <n v="0"/>
    <n v="0"/>
    <x v="0"/>
    <n v="0"/>
    <n v="0"/>
    <n v="720"/>
  </r>
  <r>
    <x v="6"/>
    <x v="6"/>
    <s v="Computers"/>
    <s v="8000000094-0"/>
    <s v="8000000094"/>
    <s v=""/>
    <s v=""/>
    <s v="0"/>
    <s v="T005"/>
    <s v="1000"/>
    <d v="2014-10-01T00:00:00"/>
    <d v="2014-10-01T00:00:00"/>
    <s v="1010ITS77"/>
    <s v="Epson Printer L 455"/>
    <s v="003/000"/>
    <s v=""/>
    <n v="14500"/>
    <m/>
    <s v=""/>
    <n v="-13775"/>
    <n v="1"/>
    <s v=""/>
    <n v="725"/>
    <s v="EA"/>
    <s v=""/>
    <s v="INR"/>
    <s v=""/>
    <n v="0"/>
    <n v="0"/>
    <x v="0"/>
    <n v="0"/>
    <n v="0"/>
    <n v="725"/>
  </r>
  <r>
    <x v="6"/>
    <x v="6"/>
    <s v="Computers"/>
    <s v="8000000095-0"/>
    <s v="8000000095"/>
    <s v=""/>
    <s v=""/>
    <s v="0"/>
    <s v="T005"/>
    <s v="1000"/>
    <d v="2015-11-03T00:00:00"/>
    <d v="2015-11-03T00:00:00"/>
    <s v="1010ITS77"/>
    <s v="COLOUR TFT MONITOR 18.5&quot;"/>
    <s v="003/000"/>
    <s v=""/>
    <n v="19992"/>
    <m/>
    <s v=""/>
    <n v="-18992"/>
    <n v="1"/>
    <s v=""/>
    <n v="1000"/>
    <s v="EA"/>
    <s v=""/>
    <s v="INR"/>
    <s v=""/>
    <n v="0"/>
    <n v="0"/>
    <x v="0"/>
    <n v="0"/>
    <n v="0"/>
    <n v="1000"/>
  </r>
  <r>
    <x v="6"/>
    <x v="6"/>
    <s v="Computers"/>
    <s v="8000000096-0"/>
    <s v="8000000096"/>
    <s v=""/>
    <s v=""/>
    <s v="0"/>
    <s v="T005"/>
    <s v="1000"/>
    <d v="2015-11-03T00:00:00"/>
    <d v="2015-11-03T00:00:00"/>
    <s v="1010ITS77"/>
    <s v="CONECTOR RJ-45"/>
    <s v="003/000"/>
    <s v=""/>
    <n v="1438.2"/>
    <m/>
    <s v=""/>
    <n v="-1366.2"/>
    <n v="1"/>
    <s v=""/>
    <n v="72"/>
    <s v="EA"/>
    <s v=""/>
    <s v="INR"/>
    <s v=""/>
    <n v="0"/>
    <n v="0"/>
    <x v="0"/>
    <n v="0"/>
    <n v="0"/>
    <n v="72"/>
  </r>
  <r>
    <x v="6"/>
    <x v="6"/>
    <s v="Computers"/>
    <s v="8000000097-0"/>
    <s v="8000000097"/>
    <s v=""/>
    <s v=""/>
    <s v="0"/>
    <s v="T005"/>
    <s v="1000"/>
    <d v="2015-11-03T00:00:00"/>
    <d v="2015-11-03T00:00:00"/>
    <s v="1010ITS77"/>
    <s v="D- LINK 16 POTR SWITCH"/>
    <s v="003/000"/>
    <s v=""/>
    <n v="9853.2000000000007"/>
    <m/>
    <s v=""/>
    <n v="-9360.2000000000007"/>
    <n v="1"/>
    <s v=""/>
    <n v="493"/>
    <s v="EA"/>
    <s v=""/>
    <s v="INR"/>
    <s v=""/>
    <n v="0"/>
    <n v="0"/>
    <x v="0"/>
    <n v="0"/>
    <n v="0"/>
    <n v="493"/>
  </r>
  <r>
    <x v="6"/>
    <x v="6"/>
    <s v="Computers"/>
    <s v="8000000098-0"/>
    <s v="8000000098"/>
    <s v=""/>
    <s v=""/>
    <s v="0"/>
    <s v="T005"/>
    <s v="1000"/>
    <d v="2015-11-03T00:00:00"/>
    <d v="2015-11-03T00:00:00"/>
    <s v="1010ITS77"/>
    <s v="SMPS 650 WATT"/>
    <s v="003/000"/>
    <s v=""/>
    <n v="17136"/>
    <m/>
    <s v=""/>
    <n v="-16279"/>
    <n v="1"/>
    <s v=""/>
    <n v="857"/>
    <s v="EA"/>
    <s v=""/>
    <s v="INR"/>
    <s v=""/>
    <n v="0"/>
    <n v="0"/>
    <x v="0"/>
    <n v="0"/>
    <n v="0"/>
    <n v="857"/>
  </r>
  <r>
    <x v="6"/>
    <x v="6"/>
    <s v="Computers"/>
    <s v="8000000099-0"/>
    <s v="8000000099"/>
    <s v=""/>
    <s v=""/>
    <s v="0"/>
    <s v="T005"/>
    <s v="1000"/>
    <d v="2015-11-03T00:00:00"/>
    <d v="2015-11-03T00:00:00"/>
    <s v="1010ITS77"/>
    <s v="UPS RT 3 K V A APC ON LINE"/>
    <s v="003/000"/>
    <s v=""/>
    <n v="85680"/>
    <m/>
    <s v=""/>
    <n v="-81396"/>
    <n v="1"/>
    <s v=""/>
    <n v="4284"/>
    <s v="EA"/>
    <s v=""/>
    <s v="INR"/>
    <s v=""/>
    <n v="0"/>
    <n v="0"/>
    <x v="0"/>
    <n v="0"/>
    <n v="0"/>
    <n v="4284"/>
  </r>
  <r>
    <x v="6"/>
    <x v="6"/>
    <s v="Computers"/>
    <s v="8000000100-0"/>
    <s v="8000000100"/>
    <s v=""/>
    <s v=""/>
    <s v="0"/>
    <s v="T005"/>
    <s v="1000"/>
    <d v="2015-11-25T00:00:00"/>
    <d v="2015-11-25T00:00:00"/>
    <s v="1010ITS77"/>
    <s v="HHT PRINTER"/>
    <s v="003/000"/>
    <s v=""/>
    <n v="89000"/>
    <m/>
    <s v=""/>
    <n v="-84550"/>
    <n v="0"/>
    <s v=""/>
    <n v="4450"/>
    <s v="EA"/>
    <s v=""/>
    <s v="INR"/>
    <s v=""/>
    <n v="0"/>
    <n v="0"/>
    <x v="0"/>
    <n v="0"/>
    <n v="0"/>
    <n v="4450"/>
  </r>
  <r>
    <x v="6"/>
    <x v="6"/>
    <s v="Computers"/>
    <s v="8000000101-0"/>
    <s v="8000000101"/>
    <s v=""/>
    <s v=""/>
    <s v="0"/>
    <s v="T005"/>
    <s v="1000"/>
    <d v="2016-02-11T00:00:00"/>
    <d v="2016-02-11T00:00:00"/>
    <s v="1010ITS77"/>
    <s v="PRINTER 80 COL (MODEL - MSP-250)"/>
    <s v="003/000"/>
    <s v=""/>
    <n v="20196"/>
    <m/>
    <s v=""/>
    <n v="-19186"/>
    <n v="1"/>
    <s v=""/>
    <n v="1010"/>
    <s v="EA"/>
    <s v=""/>
    <s v="INR"/>
    <s v=""/>
    <n v="0"/>
    <n v="0"/>
    <x v="0"/>
    <n v="0"/>
    <n v="0"/>
    <n v="1010"/>
  </r>
  <r>
    <x v="6"/>
    <x v="6"/>
    <s v="Computers"/>
    <s v="8000000102-0"/>
    <s v="8000000102"/>
    <s v=""/>
    <s v=""/>
    <s v="0"/>
    <s v="T005"/>
    <s v="1000"/>
    <d v="2016-02-17T00:00:00"/>
    <d v="2016-02-17T00:00:00"/>
    <s v="1010ITS77"/>
    <s v="KVM SWITCH 5 PORT"/>
    <s v="003/000"/>
    <s v=""/>
    <n v="4182"/>
    <m/>
    <s v=""/>
    <n v="-3973"/>
    <n v="1"/>
    <s v=""/>
    <n v="209"/>
    <s v="EA"/>
    <s v=""/>
    <s v="INR"/>
    <s v=""/>
    <n v="0"/>
    <n v="0"/>
    <x v="0"/>
    <n v="0"/>
    <n v="0"/>
    <n v="209"/>
  </r>
  <r>
    <x v="6"/>
    <x v="6"/>
    <s v="Computers"/>
    <s v="8000000103-0"/>
    <s v="8000000103"/>
    <s v=""/>
    <s v=""/>
    <s v="0"/>
    <s v="Z002"/>
    <s v="1000"/>
    <d v="2016-05-30T00:00:00"/>
    <d v="2016-05-30T00:00:00"/>
    <s v="1010ITS77"/>
    <s v="WINDOWS SERVER"/>
    <s v="003/000"/>
    <s v=""/>
    <n v="370770"/>
    <m/>
    <s v=""/>
    <n v="-352231.5"/>
    <n v="1"/>
    <s v=""/>
    <n v="18538.5"/>
    <s v="EA"/>
    <s v=""/>
    <s v="INR"/>
    <s v=""/>
    <n v="0"/>
    <n v="0"/>
    <x v="0"/>
    <n v="0"/>
    <n v="0"/>
    <n v="18538.5"/>
  </r>
  <r>
    <x v="6"/>
    <x v="6"/>
    <s v="Computers"/>
    <s v="8000000104-0"/>
    <s v="8000000104"/>
    <s v=""/>
    <s v=""/>
    <s v="0"/>
    <s v="Z002"/>
    <s v="1000"/>
    <d v="2016-11-01T00:00:00"/>
    <d v="2016-11-01T00:00:00"/>
    <s v="1010ITS77"/>
    <s v="FOC Cabling Work"/>
    <s v="003/000"/>
    <s v=""/>
    <n v="840092.9"/>
    <m/>
    <s v=""/>
    <n v="-798088.25"/>
    <n v="1"/>
    <s v=""/>
    <n v="42004.65"/>
    <s v="EA"/>
    <s v=""/>
    <s v="INR"/>
    <s v=""/>
    <n v="0"/>
    <n v="0"/>
    <x v="0"/>
    <n v="0"/>
    <n v="0"/>
    <n v="42004.65"/>
  </r>
  <r>
    <x v="6"/>
    <x v="6"/>
    <s v="Computers"/>
    <s v="8000000105-0"/>
    <s v="8000000105"/>
    <s v=""/>
    <s v=""/>
    <s v="0"/>
    <s v="T005"/>
    <s v="1000"/>
    <d v="2017-04-01T00:00:00"/>
    <d v="2017-04-01T00:00:00"/>
    <s v="1010ITS77"/>
    <s v="Computer With All Accessories"/>
    <s v="003/000"/>
    <s v=""/>
    <n v="48500"/>
    <m/>
    <s v=""/>
    <n v="-46075"/>
    <n v="1"/>
    <s v=""/>
    <n v="2425"/>
    <s v="EA"/>
    <s v=""/>
    <s v="INR"/>
    <s v=""/>
    <n v="0"/>
    <n v="0"/>
    <x v="0"/>
    <n v="0"/>
    <n v="0"/>
    <n v="2425"/>
  </r>
  <r>
    <x v="6"/>
    <x v="6"/>
    <s v="Computers"/>
    <s v="8000000106-0"/>
    <s v="8000000106"/>
    <s v=""/>
    <s v=""/>
    <s v="0"/>
    <s v="Z002"/>
    <s v="1000"/>
    <d v="2017-11-19T00:00:00"/>
    <d v="2017-11-19T00:00:00"/>
    <s v="1010ITS77"/>
    <s v="LED Monitor Screen Size 23&quot; Full HD Make HP 25 X 2"/>
    <s v="003/000"/>
    <s v=""/>
    <n v="17500"/>
    <m/>
    <s v=""/>
    <n v="-16625"/>
    <n v="1"/>
    <s v=""/>
    <n v="875"/>
    <s v="EA"/>
    <s v=""/>
    <s v="INR"/>
    <s v=""/>
    <n v="0"/>
    <n v="0"/>
    <x v="0"/>
    <n v="0"/>
    <n v="0"/>
    <n v="875"/>
  </r>
  <r>
    <x v="6"/>
    <x v="6"/>
    <s v="Computers"/>
    <s v="8000000107-0"/>
    <s v="8000000107"/>
    <s v=""/>
    <s v=""/>
    <s v="0"/>
    <s v="Z002"/>
    <s v="1000"/>
    <d v="2017-11-19T00:00:00"/>
    <d v="2017-11-19T00:00:00"/>
    <s v="1010ITS77"/>
    <s v="Computer with All Accessories"/>
    <s v="003/000"/>
    <s v=""/>
    <n v="50848"/>
    <m/>
    <s v=""/>
    <n v="-48305.599999999999"/>
    <n v="1"/>
    <s v=""/>
    <n v="2542.4"/>
    <s v="EA"/>
    <s v=""/>
    <s v="INR"/>
    <s v=""/>
    <n v="0"/>
    <n v="0"/>
    <x v="0"/>
    <n v="0"/>
    <n v="0"/>
    <n v="2542.4"/>
  </r>
  <r>
    <x v="6"/>
    <x v="6"/>
    <s v="Computers"/>
    <s v="8000000108-0"/>
    <s v="8000000108"/>
    <s v=""/>
    <s v=""/>
    <s v="0"/>
    <s v="Z002"/>
    <s v="1000"/>
    <d v="2017-11-19T00:00:00"/>
    <d v="2017-11-19T00:00:00"/>
    <s v="1010ITS77"/>
    <s v="Computer with All Accessories"/>
    <s v="003/000"/>
    <s v=""/>
    <n v="25424"/>
    <m/>
    <s v=""/>
    <n v="-24152.799999999999"/>
    <n v="1"/>
    <s v=""/>
    <n v="1271.2"/>
    <s v="EA"/>
    <s v=""/>
    <s v="INR"/>
    <s v=""/>
    <n v="0"/>
    <n v="0"/>
    <x v="0"/>
    <n v="0"/>
    <n v="0"/>
    <n v="1271.2"/>
  </r>
  <r>
    <x v="6"/>
    <x v="6"/>
    <s v="Computers"/>
    <s v="8000000109-0"/>
    <s v="8000000109"/>
    <s v=""/>
    <s v=""/>
    <s v="0"/>
    <s v="Z002"/>
    <s v="1000"/>
    <d v="2018-01-20T00:00:00"/>
    <d v="2018-01-20T00:00:00"/>
    <s v="1010ITS77"/>
    <s v="ATS Card 16 AMPS Make - Eaton (Redundant)"/>
    <s v="003/000"/>
    <s v=""/>
    <n v="24000"/>
    <m/>
    <s v=""/>
    <n v="-22800"/>
    <n v="1"/>
    <s v=""/>
    <n v="1200"/>
    <s v="EA"/>
    <s v=""/>
    <s v="INR"/>
    <s v=""/>
    <n v="0"/>
    <n v="0"/>
    <x v="0"/>
    <n v="0"/>
    <n v="0"/>
    <n v="1200"/>
  </r>
  <r>
    <x v="6"/>
    <x v="6"/>
    <s v="Computers"/>
    <s v="8000000110-0"/>
    <s v="8000000110"/>
    <s v=""/>
    <s v=""/>
    <s v="0"/>
    <s v="Z002"/>
    <s v="1000"/>
    <d v="2018-01-20T00:00:00"/>
    <d v="2018-01-20T00:00:00"/>
    <s v="1010ITS77"/>
    <s v="Online UPS - 945 - 10KXL, Double Conversion Online"/>
    <s v="003/000"/>
    <s v=""/>
    <n v="82000"/>
    <m/>
    <s v=""/>
    <n v="-77900"/>
    <n v="1"/>
    <s v=""/>
    <n v="4100"/>
    <s v="EA"/>
    <s v=""/>
    <s v="INR"/>
    <s v=""/>
    <n v="0"/>
    <n v="0"/>
    <x v="0"/>
    <n v="0"/>
    <n v="0"/>
    <n v="4100"/>
  </r>
  <r>
    <x v="6"/>
    <x v="6"/>
    <s v="Computers"/>
    <s v="8000000111-0"/>
    <s v="8000000111"/>
    <s v=""/>
    <s v=""/>
    <s v="0"/>
    <s v="Z002"/>
    <s v="1000"/>
    <d v="2018-01-24T00:00:00"/>
    <d v="2018-01-24T00:00:00"/>
    <s v="1010ITS77"/>
    <s v="Power Edge R530 Server"/>
    <s v="003/000"/>
    <s v=""/>
    <n v="552266"/>
    <m/>
    <s v=""/>
    <n v="-524652.69999999995"/>
    <n v="1"/>
    <s v=""/>
    <n v="27613.3"/>
    <s v="EA"/>
    <s v=""/>
    <s v="INR"/>
    <s v=""/>
    <n v="0"/>
    <n v="0"/>
    <x v="0"/>
    <n v="0"/>
    <n v="0"/>
    <n v="27613.3"/>
  </r>
  <r>
    <x v="6"/>
    <x v="6"/>
    <s v="Computers"/>
    <s v="8000000112-0"/>
    <s v="8000000112"/>
    <s v=""/>
    <s v=""/>
    <s v="0"/>
    <s v="Z002"/>
    <s v="1000"/>
    <d v="2018-01-24T00:00:00"/>
    <d v="2018-01-24T00:00:00"/>
    <s v="1010ITS77"/>
    <s v="Power Edge R730 Server"/>
    <s v="003/000"/>
    <s v=""/>
    <n v="922310"/>
    <m/>
    <s v=""/>
    <n v="-876194.5"/>
    <n v="1"/>
    <s v=""/>
    <n v="46115.5"/>
    <s v="EA"/>
    <s v=""/>
    <s v="INR"/>
    <s v=""/>
    <n v="0"/>
    <n v="0"/>
    <x v="0"/>
    <n v="0"/>
    <n v="0"/>
    <n v="46115.5"/>
  </r>
  <r>
    <x v="6"/>
    <x v="6"/>
    <s v="Computers"/>
    <s v="8000000113-0"/>
    <s v="8000000113"/>
    <s v=""/>
    <s v=""/>
    <s v="0"/>
    <s v="Z002"/>
    <s v="1000"/>
    <d v="2018-01-24T00:00:00"/>
    <d v="2018-01-24T00:00:00"/>
    <s v="1010ITS77"/>
    <s v="Power Edge R730 Server"/>
    <s v="003/000"/>
    <s v=""/>
    <n v="1218026"/>
    <m/>
    <s v=""/>
    <n v="-1157124.7"/>
    <n v="1"/>
    <s v=""/>
    <n v="60901.3"/>
    <s v="EA"/>
    <s v=""/>
    <s v="INR"/>
    <s v=""/>
    <n v="0"/>
    <n v="0"/>
    <x v="0"/>
    <n v="0"/>
    <n v="0"/>
    <n v="60901.3"/>
  </r>
  <r>
    <x v="6"/>
    <x v="6"/>
    <s v="Computers"/>
    <s v="8000000114-0"/>
    <s v="8000000114"/>
    <s v=""/>
    <s v=""/>
    <s v="0"/>
    <s v="Z002"/>
    <s v="1000"/>
    <d v="2018-01-24T00:00:00"/>
    <d v="2018-01-24T00:00:00"/>
    <s v="1010ITS77"/>
    <s v="Power Edge R730 Server"/>
    <s v="003/000"/>
    <s v=""/>
    <n v="891872"/>
    <m/>
    <s v=""/>
    <n v="-847278.4"/>
    <n v="1"/>
    <s v=""/>
    <n v="44593.599999999999"/>
    <s v="EA"/>
    <s v=""/>
    <s v="INR"/>
    <s v=""/>
    <n v="0"/>
    <n v="0"/>
    <x v="0"/>
    <n v="0"/>
    <n v="0"/>
    <n v="44593.599999999999"/>
  </r>
  <r>
    <x v="6"/>
    <x v="6"/>
    <s v="Computers"/>
    <s v="8000000115-0"/>
    <s v="8000000115"/>
    <s v=""/>
    <s v=""/>
    <s v="0"/>
    <s v="Z002"/>
    <s v="1000"/>
    <d v="2018-01-24T00:00:00"/>
    <d v="2018-01-24T00:00:00"/>
    <s v="1010ITS77"/>
    <s v="Dell Networking Switch N1524 X 1 GBE"/>
    <s v="003/000"/>
    <s v=""/>
    <n v="76259"/>
    <m/>
    <s v=""/>
    <n v="-72446.05"/>
    <n v="1"/>
    <s v=""/>
    <n v="3812.95"/>
    <s v="EA"/>
    <s v=""/>
    <s v="INR"/>
    <s v=""/>
    <n v="0"/>
    <n v="0"/>
    <x v="0"/>
    <n v="0"/>
    <n v="0"/>
    <n v="3812.95"/>
  </r>
  <r>
    <x v="6"/>
    <x v="6"/>
    <s v="Computers"/>
    <s v="8000000116-0"/>
    <s v="8000000116"/>
    <s v=""/>
    <s v=""/>
    <s v="0"/>
    <s v="T005"/>
    <s v="1000"/>
    <d v="2010-11-01T00:00:00"/>
    <d v="2010-11-01T00:00:00"/>
    <s v="1010ITS77"/>
    <s v="MICRO PROCESSER BASED ELECTRON"/>
    <s v="003/000"/>
    <s v=""/>
    <n v="1489206"/>
    <m/>
    <s v=""/>
    <n v="-1414746"/>
    <n v="1"/>
    <s v=""/>
    <n v="74460"/>
    <s v="EA"/>
    <s v=""/>
    <s v="INR"/>
    <s v=""/>
    <n v="0"/>
    <n v="0"/>
    <x v="0"/>
    <n v="0"/>
    <n v="0"/>
    <n v="74460"/>
  </r>
  <r>
    <x v="6"/>
    <x v="6"/>
    <s v="Computers"/>
    <s v="8000000117-0"/>
    <s v="8000000117"/>
    <s v=""/>
    <s v=""/>
    <s v="0"/>
    <s v="T005"/>
    <s v="1000"/>
    <d v="2010-11-01T00:00:00"/>
    <d v="2010-11-01T00:00:00"/>
    <s v="1010ITS77"/>
    <s v="HP PROBOOK 4420S LAPTOP 02NOS."/>
    <s v="003/000"/>
    <s v=""/>
    <n v="77401"/>
    <m/>
    <s v=""/>
    <n v="-73531"/>
    <n v="2"/>
    <s v=""/>
    <n v="3870"/>
    <s v="EA"/>
    <s v=""/>
    <s v="INR"/>
    <s v=""/>
    <n v="0"/>
    <n v="0"/>
    <x v="0"/>
    <n v="0"/>
    <n v="0"/>
    <n v="3870"/>
  </r>
  <r>
    <x v="6"/>
    <x v="6"/>
    <s v="Computers"/>
    <s v="8000000118-0"/>
    <s v="8000000118"/>
    <s v=""/>
    <s v=""/>
    <s v="0"/>
    <s v="T005"/>
    <s v="1000"/>
    <d v="2011-06-01T00:00:00"/>
    <d v="2011-06-01T00:00:00"/>
    <s v="1010ITS77"/>
    <s v="I FACE &amp; FINGER PRINT BASED ATTENDENCE MACHINE 4NO"/>
    <s v="003/000"/>
    <s v=""/>
    <n v="137604"/>
    <m/>
    <s v=""/>
    <n v="-130724"/>
    <n v="4"/>
    <s v=""/>
    <n v="6880"/>
    <s v="EA"/>
    <s v=""/>
    <s v="INR"/>
    <s v=""/>
    <n v="0"/>
    <n v="0"/>
    <x v="0"/>
    <n v="0"/>
    <n v="0"/>
    <n v="6880"/>
  </r>
  <r>
    <x v="6"/>
    <x v="6"/>
    <s v="Computers"/>
    <s v="8000000119-0"/>
    <s v="8000000119"/>
    <s v=""/>
    <s v=""/>
    <s v="0"/>
    <s v="T005"/>
    <s v="1000"/>
    <d v="2011-10-01T00:00:00"/>
    <d v="2011-10-01T00:00:00"/>
    <s v="1010ITS77"/>
    <s v="INSTALLATION &amp; COMMISSIONING OF ATTENDENCE MACHINE"/>
    <s v="003/000"/>
    <s v=""/>
    <n v="15028"/>
    <m/>
    <s v=""/>
    <n v="-14277"/>
    <n v="1"/>
    <s v=""/>
    <n v="751"/>
    <s v="EA"/>
    <s v=""/>
    <s v="INR"/>
    <s v=""/>
    <n v="0"/>
    <n v="0"/>
    <x v="0"/>
    <n v="0"/>
    <n v="0"/>
    <n v="751"/>
  </r>
  <r>
    <x v="6"/>
    <x v="6"/>
    <s v="Computers"/>
    <s v="8000000120-0"/>
    <s v="8000000120"/>
    <s v=""/>
    <s v=""/>
    <s v="0"/>
    <s v="T005"/>
    <s v="1000"/>
    <d v="2011-10-01T00:00:00"/>
    <d v="2011-10-01T00:00:00"/>
    <s v="1010ITS77"/>
    <s v="SOFTWARE LICENCE FEE  FOR FARMER MASSAGING SYSTEM"/>
    <s v="003/000"/>
    <s v=""/>
    <n v="51103"/>
    <m/>
    <s v=""/>
    <n v="-48548"/>
    <n v="1"/>
    <s v=""/>
    <n v="2555"/>
    <s v="EA"/>
    <s v=""/>
    <s v="INR"/>
    <s v=""/>
    <n v="0"/>
    <n v="0"/>
    <x v="0"/>
    <n v="0"/>
    <n v="0"/>
    <n v="2555"/>
  </r>
  <r>
    <x v="6"/>
    <x v="6"/>
    <s v="Computers"/>
    <s v="8000000121-0"/>
    <s v="8000000121"/>
    <s v=""/>
    <s v=""/>
    <s v="0"/>
    <s v="T005"/>
    <s v="1000"/>
    <d v="2011-12-01T00:00:00"/>
    <d v="2011-12-01T00:00:00"/>
    <s v="1010ITS77"/>
    <s v="LASER PRINTER HP-1020 01NO."/>
    <s v="003/000"/>
    <s v=""/>
    <n v="6366"/>
    <m/>
    <s v=""/>
    <n v="-6048"/>
    <n v="1"/>
    <s v=""/>
    <n v="318"/>
    <s v="EA"/>
    <s v=""/>
    <s v="INR"/>
    <s v=""/>
    <n v="0"/>
    <n v="0"/>
    <x v="0"/>
    <n v="0"/>
    <n v="0"/>
    <n v="318"/>
  </r>
  <r>
    <x v="6"/>
    <x v="6"/>
    <s v="Computers"/>
    <s v="8000000122-0"/>
    <s v="8000000122"/>
    <s v=""/>
    <s v=""/>
    <s v="0"/>
    <s v="T005"/>
    <s v="1000"/>
    <d v="2011-12-01T00:00:00"/>
    <d v="2011-12-01T00:00:00"/>
    <s v="1010ITS77"/>
    <s v="POWER TONNER"/>
    <s v="003/000"/>
    <s v=""/>
    <n v="465"/>
    <m/>
    <s v=""/>
    <n v="-442"/>
    <n v="1"/>
    <s v=""/>
    <n v="23"/>
    <s v="EA"/>
    <s v=""/>
    <s v="INR"/>
    <s v=""/>
    <n v="0"/>
    <n v="0"/>
    <x v="0"/>
    <n v="0"/>
    <n v="0"/>
    <n v="23"/>
  </r>
  <r>
    <x v="6"/>
    <x v="6"/>
    <s v="Computers"/>
    <s v="8000000123-0"/>
    <s v="8000000123"/>
    <s v=""/>
    <s v=""/>
    <s v="0"/>
    <s v="T005"/>
    <s v="1000"/>
    <d v="2011-12-01T00:00:00"/>
    <d v="2011-12-01T00:00:00"/>
    <s v="1010ITS77"/>
    <s v="DRUM FOR LASER PRINTER 10 NOS."/>
    <s v="003/000"/>
    <s v=""/>
    <n v="1342"/>
    <m/>
    <s v=""/>
    <n v="-1275"/>
    <n v="10"/>
    <s v=""/>
    <n v="67"/>
    <s v="EA"/>
    <s v=""/>
    <s v="INR"/>
    <s v=""/>
    <n v="0"/>
    <n v="0"/>
    <x v="0"/>
    <n v="0"/>
    <n v="0"/>
    <n v="67"/>
  </r>
  <r>
    <x v="6"/>
    <x v="6"/>
    <s v="Computers"/>
    <s v="8000000124-0"/>
    <s v="8000000124"/>
    <s v=""/>
    <s v=""/>
    <s v="0"/>
    <s v="T005"/>
    <s v="1000"/>
    <d v="2011-12-01T00:00:00"/>
    <d v="2011-12-01T00:00:00"/>
    <s v="1010ITS77"/>
    <s v="INK CART  03 NOS."/>
    <s v="003/000"/>
    <s v=""/>
    <n v="3206"/>
    <m/>
    <s v=""/>
    <n v="-3046"/>
    <n v="3"/>
    <s v=""/>
    <n v="160"/>
    <s v="EA"/>
    <s v=""/>
    <s v="INR"/>
    <s v=""/>
    <n v="0"/>
    <n v="0"/>
    <x v="0"/>
    <n v="0"/>
    <n v="0"/>
    <n v="160"/>
  </r>
  <r>
    <x v="6"/>
    <x v="6"/>
    <s v="Computers"/>
    <s v="8000000125-0"/>
    <s v="8000000125"/>
    <s v=""/>
    <s v=""/>
    <s v="0"/>
    <s v="T005"/>
    <s v="1000"/>
    <d v="2011-12-01T00:00:00"/>
    <d v="2011-12-01T00:00:00"/>
    <s v="1010ITS77"/>
    <s v="PRINTER 132 COL (MODEL - TVS 240) 05 NOS."/>
    <s v="003/000"/>
    <s v=""/>
    <n v="35707"/>
    <m/>
    <s v=""/>
    <n v="-33922"/>
    <n v="5"/>
    <s v=""/>
    <n v="1785"/>
    <s v="EA"/>
    <s v=""/>
    <s v="INR"/>
    <s v=""/>
    <n v="0"/>
    <n v="0"/>
    <x v="0"/>
    <n v="0"/>
    <n v="0"/>
    <n v="1785"/>
  </r>
  <r>
    <x v="6"/>
    <x v="6"/>
    <s v="Computers"/>
    <s v="8000000126-0"/>
    <s v="8000000126"/>
    <s v=""/>
    <s v=""/>
    <s v="0"/>
    <s v="T005"/>
    <s v="1000"/>
    <d v="2011-12-01T00:00:00"/>
    <d v="2011-12-01T00:00:00"/>
    <s v="1010ITS77"/>
    <s v="ADOPTER FOR MODEM 05 NOS."/>
    <s v="003/000"/>
    <s v=""/>
    <n v="3881"/>
    <m/>
    <s v=""/>
    <n v="-3687"/>
    <n v="5"/>
    <s v=""/>
    <n v="194"/>
    <s v="EA"/>
    <s v=""/>
    <s v="INR"/>
    <s v=""/>
    <n v="0"/>
    <n v="0"/>
    <x v="0"/>
    <n v="0"/>
    <n v="0"/>
    <n v="194"/>
  </r>
  <r>
    <x v="6"/>
    <x v="6"/>
    <s v="Computers"/>
    <s v="8000000127-0"/>
    <s v="8000000127"/>
    <s v=""/>
    <s v=""/>
    <s v="0"/>
    <s v="T005"/>
    <s v="1000"/>
    <d v="2012-01-01T00:00:00"/>
    <d v="2012-01-01T00:00:00"/>
    <s v="1010ITS77"/>
    <s v="RADIO TOKEN CARD READER 04NOS."/>
    <s v="003/000"/>
    <s v=""/>
    <n v="89022"/>
    <m/>
    <s v=""/>
    <n v="-84571"/>
    <n v="4"/>
    <s v=""/>
    <n v="4451"/>
    <s v="EA"/>
    <s v=""/>
    <s v="INR"/>
    <s v=""/>
    <n v="0"/>
    <n v="0"/>
    <x v="0"/>
    <n v="0"/>
    <n v="0"/>
    <n v="4451"/>
  </r>
  <r>
    <x v="6"/>
    <x v="6"/>
    <s v="Computers"/>
    <s v="8000000128-0"/>
    <s v="8000000128"/>
    <s v=""/>
    <s v=""/>
    <s v="0"/>
    <s v="T005"/>
    <s v="1000"/>
    <d v="2012-03-01T00:00:00"/>
    <d v="2012-03-01T00:00:00"/>
    <s v="1010ITS77"/>
    <s v="UPS RT 3 KVA APC ON LINE 01 NO."/>
    <s v="003/000"/>
    <s v=""/>
    <n v="36225"/>
    <m/>
    <s v=""/>
    <n v="-34414"/>
    <n v="1"/>
    <s v=""/>
    <n v="1811"/>
    <s v="EA"/>
    <s v=""/>
    <s v="INR"/>
    <s v=""/>
    <n v="0"/>
    <n v="0"/>
    <x v="0"/>
    <n v="0"/>
    <n v="0"/>
    <n v="1811"/>
  </r>
  <r>
    <x v="6"/>
    <x v="6"/>
    <s v="Computers"/>
    <s v="8000000129-0"/>
    <s v="8000000129"/>
    <s v=""/>
    <s v=""/>
    <s v="0"/>
    <s v="T005"/>
    <s v="1000"/>
    <d v="2012-07-01T00:00:00"/>
    <d v="2012-07-01T00:00:00"/>
    <s v="1010ITS77"/>
    <s v="IBM SERVER X3100"/>
    <s v="003/000"/>
    <s v=""/>
    <n v="61229"/>
    <m/>
    <s v=""/>
    <n v="-58168"/>
    <n v="1"/>
    <s v=""/>
    <n v="3061"/>
    <s v="EA"/>
    <s v=""/>
    <s v="INR"/>
    <s v=""/>
    <n v="0"/>
    <n v="0"/>
    <x v="0"/>
    <n v="0"/>
    <n v="0"/>
    <n v="3061"/>
  </r>
  <r>
    <x v="6"/>
    <x v="6"/>
    <s v="Computers"/>
    <s v="8000000130-0"/>
    <s v="8000000130"/>
    <s v=""/>
    <s v=""/>
    <s v="0"/>
    <s v="T005"/>
    <s v="1000"/>
    <d v="2012-07-01T00:00:00"/>
    <d v="2012-07-01T00:00:00"/>
    <s v="1010ITS77"/>
    <s v="LENOVO LCD PANEL 18.5&quot;"/>
    <s v="003/000"/>
    <s v=""/>
    <n v="7725"/>
    <m/>
    <s v=""/>
    <n v="-7339"/>
    <n v="1"/>
    <s v=""/>
    <n v="386"/>
    <s v="EA"/>
    <s v=""/>
    <s v="INR"/>
    <s v=""/>
    <n v="0"/>
    <n v="0"/>
    <x v="0"/>
    <n v="0"/>
    <n v="0"/>
    <n v="386"/>
  </r>
  <r>
    <x v="6"/>
    <x v="6"/>
    <s v="Computers"/>
    <s v="8000000131-0"/>
    <s v="8000000131"/>
    <s v=""/>
    <s v=""/>
    <s v="0"/>
    <s v="T005"/>
    <s v="1000"/>
    <d v="2012-10-01T00:00:00"/>
    <d v="2012-10-01T00:00:00"/>
    <s v="1010ITS77"/>
    <s v="LASER PRINTER HP-1020 02 NOS."/>
    <s v="003/000"/>
    <s v=""/>
    <n v="13650"/>
    <m/>
    <s v=""/>
    <n v="-12967"/>
    <n v="2"/>
    <s v=""/>
    <n v="683"/>
    <s v="EA"/>
    <s v=""/>
    <s v="INR"/>
    <s v=""/>
    <n v="0"/>
    <n v="0"/>
    <x v="0"/>
    <n v="0"/>
    <n v="0"/>
    <n v="683"/>
  </r>
  <r>
    <x v="6"/>
    <x v="6"/>
    <s v="Computers"/>
    <s v="8000000132-0"/>
    <s v="8000000132"/>
    <s v=""/>
    <s v=""/>
    <s v="0"/>
    <s v="T005"/>
    <s v="1000"/>
    <d v="2012-10-01T00:00:00"/>
    <d v="2012-10-01T00:00:00"/>
    <s v="1010ITS77"/>
    <s v="SCANNER 01 NO"/>
    <s v="003/000"/>
    <s v=""/>
    <n v="3423"/>
    <m/>
    <s v=""/>
    <n v="-3252"/>
    <n v="1"/>
    <s v=""/>
    <n v="171"/>
    <s v="EA"/>
    <s v=""/>
    <s v="INR"/>
    <s v=""/>
    <n v="0"/>
    <n v="0"/>
    <x v="0"/>
    <n v="0"/>
    <n v="0"/>
    <n v="171"/>
  </r>
  <r>
    <x v="6"/>
    <x v="6"/>
    <s v="Computers"/>
    <s v="8000000133-0"/>
    <s v="8000000133"/>
    <s v=""/>
    <s v=""/>
    <s v="0"/>
    <s v="T005"/>
    <s v="1000"/>
    <d v="2012-10-01T00:00:00"/>
    <d v="2012-10-01T00:00:00"/>
    <s v="1010ITS77"/>
    <s v="PRINTER DOT MATRIX 03 NOS."/>
    <s v="003/000"/>
    <s v=""/>
    <n v="23625"/>
    <m/>
    <s v=""/>
    <n v="-22444"/>
    <n v="3"/>
    <s v=""/>
    <n v="1181"/>
    <s v="EA"/>
    <s v=""/>
    <s v="INR"/>
    <s v=""/>
    <n v="0"/>
    <n v="0"/>
    <x v="0"/>
    <n v="0"/>
    <n v="0"/>
    <n v="1181"/>
  </r>
  <r>
    <x v="6"/>
    <x v="6"/>
    <s v="Computers"/>
    <s v="8000000133-1"/>
    <s v="8000000133"/>
    <s v=""/>
    <s v=""/>
    <s v="1"/>
    <s v="Z002"/>
    <s v="1000"/>
    <d v="2022-11-18T00:00:00"/>
    <d v="2022-11-18T00:00:00"/>
    <s v="1010ITS77"/>
    <s v="PORTABLE DOT MATRIX PRINTER(BT/WI-FI)"/>
    <s v="003/000"/>
    <s v=""/>
    <n v="36500"/>
    <m/>
    <s v=""/>
    <n v="-8463"/>
    <n v="1"/>
    <s v=""/>
    <n v="28037"/>
    <s v="EA"/>
    <s v=""/>
    <s v="INR"/>
    <s v=""/>
    <n v="0"/>
    <n v="0"/>
    <x v="0"/>
    <n v="0"/>
    <n v="-17736"/>
    <n v="10301"/>
  </r>
  <r>
    <x v="6"/>
    <x v="6"/>
    <s v="Computers"/>
    <s v="8000000133-2"/>
    <s v="8000000133"/>
    <s v=""/>
    <s v=""/>
    <s v="2"/>
    <s v="Z002"/>
    <s v="1000"/>
    <d v="2022-12-03T00:00:00"/>
    <d v="2022-12-03T00:00:00"/>
    <s v="1010ITS77"/>
    <s v="PORTABLE DOT MATRIX PRINTER(BT/WI-FI)"/>
    <s v="003/000"/>
    <s v=""/>
    <n v="36500"/>
    <m/>
    <s v=""/>
    <n v="-7516"/>
    <n v="1"/>
    <s v=""/>
    <n v="28984"/>
    <s v="EA"/>
    <s v=""/>
    <s v="INR"/>
    <s v=""/>
    <n v="0"/>
    <n v="0"/>
    <x v="0"/>
    <n v="0"/>
    <n v="-18335"/>
    <n v="10649"/>
  </r>
  <r>
    <x v="6"/>
    <x v="6"/>
    <s v="Computers"/>
    <s v="8000000133-3"/>
    <s v="8000000133"/>
    <s v=""/>
    <s v=""/>
    <s v="3"/>
    <s v="Z002"/>
    <s v="1000"/>
    <d v="2022-12-07T00:00:00"/>
    <d v="2022-12-07T00:00:00"/>
    <s v="1010ITS77"/>
    <s v="PORTABLE DOT MATRIX PRINTER(BT/WI-FI)"/>
    <s v="003/000"/>
    <s v=""/>
    <n v="73000"/>
    <m/>
    <s v=""/>
    <n v="-14527"/>
    <n v="2"/>
    <s v=""/>
    <n v="58473"/>
    <s v="EA"/>
    <s v=""/>
    <s v="INR"/>
    <s v=""/>
    <n v="0"/>
    <n v="0"/>
    <x v="0"/>
    <n v="0"/>
    <n v="-36990"/>
    <n v="21483"/>
  </r>
  <r>
    <x v="6"/>
    <x v="6"/>
    <s v="Computers"/>
    <s v="8000000133-4"/>
    <s v="8000000133"/>
    <s v=""/>
    <s v=""/>
    <s v="4"/>
    <s v="Z002"/>
    <s v="1000"/>
    <d v="2022-12-16T00:00:00"/>
    <d v="2022-12-16T00:00:00"/>
    <s v="1010ITS77"/>
    <s v="PORTABLE DOT MATRIX PRINTER(BT/WI-FI)"/>
    <s v="003/000"/>
    <s v=""/>
    <n v="109500"/>
    <m/>
    <s v=""/>
    <n v="-20085"/>
    <n v="3"/>
    <s v=""/>
    <n v="89415"/>
    <s v="EA"/>
    <s v=""/>
    <s v="INR"/>
    <s v=""/>
    <n v="0"/>
    <n v="0"/>
    <x v="0"/>
    <n v="0"/>
    <n v="-56564"/>
    <n v="32851"/>
  </r>
  <r>
    <x v="6"/>
    <x v="6"/>
    <s v="Computers"/>
    <s v="8000000133-5"/>
    <s v="8000000133"/>
    <s v=""/>
    <s v=""/>
    <s v="5"/>
    <s v="Z002"/>
    <s v="1000"/>
    <d v="2022-06-14T00:00:00"/>
    <d v="2022-06-14T00:00:00"/>
    <s v="1010ITS77"/>
    <s v="DOT MATRIX PRINTER MSP 270 STAR (TVS)"/>
    <s v="003/000"/>
    <s v=""/>
    <n v="30508"/>
    <m/>
    <s v=""/>
    <n v="-15362"/>
    <n v="4"/>
    <s v=""/>
    <n v="15146"/>
    <s v="EA"/>
    <s v=""/>
    <s v="INR"/>
    <s v=""/>
    <n v="0"/>
    <n v="0"/>
    <x v="0"/>
    <n v="0"/>
    <n v="-9581"/>
    <n v="5565"/>
  </r>
  <r>
    <x v="6"/>
    <x v="6"/>
    <s v="Computers"/>
    <s v="8000000134-0"/>
    <s v="8000000134"/>
    <s v=""/>
    <s v=""/>
    <s v="0"/>
    <s v="T005"/>
    <s v="1000"/>
    <d v="2012-10-01T00:00:00"/>
    <d v="2012-10-01T00:00:00"/>
    <s v="1010ITS77"/>
    <s v="UPS UX-I 1 KVA"/>
    <s v="003/000"/>
    <s v=""/>
    <n v="26888"/>
    <m/>
    <s v=""/>
    <n v="-25544"/>
    <n v="1"/>
    <s v=""/>
    <n v="1344"/>
    <s v="EA"/>
    <s v=""/>
    <s v="INR"/>
    <s v=""/>
    <n v="0"/>
    <n v="0"/>
    <x v="0"/>
    <n v="0"/>
    <n v="0"/>
    <n v="1344"/>
  </r>
  <r>
    <x v="6"/>
    <x v="6"/>
    <s v="Computers"/>
    <s v="8000000135-0"/>
    <s v="8000000135"/>
    <s v=""/>
    <s v=""/>
    <s v="0"/>
    <s v="T005"/>
    <s v="1000"/>
    <d v="2012-10-01T00:00:00"/>
    <d v="2012-10-01T00:00:00"/>
    <s v="1010ITS77"/>
    <s v="BATERY 12 V"/>
    <s v="003/000"/>
    <s v=""/>
    <n v="26550"/>
    <m/>
    <s v=""/>
    <n v="-25222"/>
    <n v="2"/>
    <s v=""/>
    <n v="1328"/>
    <s v="EA"/>
    <s v=""/>
    <s v="INR"/>
    <s v=""/>
    <n v="0"/>
    <n v="0"/>
    <x v="0"/>
    <n v="0"/>
    <n v="0"/>
    <n v="1328"/>
  </r>
  <r>
    <x v="6"/>
    <x v="6"/>
    <s v="Computers"/>
    <s v="8000000136-0"/>
    <s v="8000000136"/>
    <s v=""/>
    <s v=""/>
    <s v="0"/>
    <s v="T005"/>
    <s v="1000"/>
    <d v="2014-10-01T00:00:00"/>
    <d v="2014-10-01T00:00:00"/>
    <s v="1010ITS77"/>
    <s v="HARDDISC 500 GB"/>
    <s v="003/000"/>
    <s v=""/>
    <n v="12926.26"/>
    <m/>
    <s v=""/>
    <n v="-12280.26"/>
    <n v="1"/>
    <s v=""/>
    <n v="646"/>
    <s v="EA"/>
    <s v=""/>
    <s v="INR"/>
    <s v=""/>
    <n v="0"/>
    <n v="0"/>
    <x v="0"/>
    <n v="0"/>
    <n v="0"/>
    <n v="646"/>
  </r>
  <r>
    <x v="6"/>
    <x v="6"/>
    <s v="Computers"/>
    <s v="8000000137-0"/>
    <s v="8000000137"/>
    <s v=""/>
    <s v=""/>
    <s v="0"/>
    <s v="T005"/>
    <s v="1000"/>
    <d v="2014-10-01T00:00:00"/>
    <d v="2014-10-01T00:00:00"/>
    <s v="1010ITS77"/>
    <s v="HHT PRINTER"/>
    <s v="003/000"/>
    <s v=""/>
    <n v="27707.9"/>
    <m/>
    <s v=""/>
    <n v="-26322.9"/>
    <n v="1"/>
    <s v=""/>
    <n v="1385"/>
    <s v="EA"/>
    <s v=""/>
    <s v="INR"/>
    <s v=""/>
    <n v="0"/>
    <n v="0"/>
    <x v="0"/>
    <n v="0"/>
    <n v="0"/>
    <n v="1385"/>
  </r>
  <r>
    <x v="6"/>
    <x v="6"/>
    <s v="Computers"/>
    <s v="8000000138-0"/>
    <s v="8000000138"/>
    <s v=""/>
    <s v=""/>
    <s v="0"/>
    <s v="T005"/>
    <s v="1000"/>
    <d v="2014-10-01T00:00:00"/>
    <d v="2014-10-01T00:00:00"/>
    <s v="1010ITS77"/>
    <s v="D- LINK"/>
    <s v="003/000"/>
    <s v=""/>
    <n v="8609.41"/>
    <m/>
    <s v=""/>
    <n v="-8179.41"/>
    <n v="1"/>
    <s v=""/>
    <n v="430"/>
    <s v="EA"/>
    <s v=""/>
    <s v="INR"/>
    <s v=""/>
    <n v="0"/>
    <n v="0"/>
    <x v="0"/>
    <n v="0"/>
    <n v="0"/>
    <n v="430"/>
  </r>
  <r>
    <x v="6"/>
    <x v="6"/>
    <s v="Computers"/>
    <s v="8000000139-0"/>
    <s v="8000000139"/>
    <s v=""/>
    <s v=""/>
    <s v="0"/>
    <s v="T005"/>
    <s v="1000"/>
    <d v="2014-10-01T00:00:00"/>
    <d v="2014-10-01T00:00:00"/>
    <s v="1010ITS77"/>
    <s v="MOTHER BOARD"/>
    <s v="003/000"/>
    <s v=""/>
    <n v="35275.379999999997"/>
    <m/>
    <s v=""/>
    <n v="-33511.379999999997"/>
    <n v="1"/>
    <s v=""/>
    <n v="1764"/>
    <s v="EA"/>
    <s v=""/>
    <s v="INR"/>
    <s v=""/>
    <n v="0"/>
    <n v="0"/>
    <x v="0"/>
    <n v="0"/>
    <n v="0"/>
    <n v="1764"/>
  </r>
  <r>
    <x v="6"/>
    <x v="6"/>
    <s v="Computers"/>
    <s v="8000000140-0"/>
    <s v="8000000140"/>
    <s v=""/>
    <s v=""/>
    <s v="0"/>
    <s v="T005"/>
    <s v="1000"/>
    <d v="2014-10-01T00:00:00"/>
    <d v="2014-10-01T00:00:00"/>
    <s v="1010ITS77"/>
    <s v="ROUTER"/>
    <s v="003/000"/>
    <s v=""/>
    <n v="15750"/>
    <m/>
    <s v=""/>
    <n v="-14962"/>
    <n v="1"/>
    <s v=""/>
    <n v="788"/>
    <s v="EA"/>
    <s v=""/>
    <s v="INR"/>
    <s v=""/>
    <n v="0"/>
    <n v="0"/>
    <x v="0"/>
    <n v="0"/>
    <n v="0"/>
    <n v="788"/>
  </r>
  <r>
    <x v="6"/>
    <x v="6"/>
    <s v="Computers"/>
    <s v="8000000141-0"/>
    <s v="8000000141"/>
    <s v=""/>
    <s v=""/>
    <s v="0"/>
    <s v="T005"/>
    <s v="1000"/>
    <d v="2014-10-01T00:00:00"/>
    <d v="2014-10-01T00:00:00"/>
    <s v="1010ITS77"/>
    <s v="BATTERY FOR SERVER"/>
    <s v="003/000"/>
    <s v=""/>
    <n v="40025.15"/>
    <m/>
    <s v=""/>
    <n v="-38024.15"/>
    <n v="1"/>
    <s v=""/>
    <n v="2001"/>
    <s v="EA"/>
    <s v=""/>
    <s v="INR"/>
    <s v=""/>
    <n v="0"/>
    <n v="0"/>
    <x v="0"/>
    <n v="0"/>
    <n v="0"/>
    <n v="2001"/>
  </r>
  <r>
    <x v="6"/>
    <x v="6"/>
    <s v="Computers"/>
    <s v="8000000142-0"/>
    <s v="8000000142"/>
    <s v=""/>
    <s v=""/>
    <s v="0"/>
    <s v="T005"/>
    <s v="1000"/>
    <d v="2014-10-01T00:00:00"/>
    <d v="2014-10-01T00:00:00"/>
    <s v="1010ITS77"/>
    <s v="SWITCH HP"/>
    <s v="003/000"/>
    <s v=""/>
    <n v="28963.91"/>
    <m/>
    <s v=""/>
    <n v="-27515.91"/>
    <n v="1"/>
    <s v=""/>
    <n v="1448"/>
    <s v="EA"/>
    <s v=""/>
    <s v="INR"/>
    <s v=""/>
    <n v="0"/>
    <n v="0"/>
    <x v="0"/>
    <n v="0"/>
    <n v="0"/>
    <n v="1448"/>
  </r>
  <r>
    <x v="6"/>
    <x v="6"/>
    <s v="Computers"/>
    <s v="8000000143-0"/>
    <s v="8000000143"/>
    <s v=""/>
    <s v=""/>
    <s v="0"/>
    <s v="T005"/>
    <s v="1000"/>
    <d v="2014-10-01T00:00:00"/>
    <d v="2014-10-01T00:00:00"/>
    <s v="1010ITS77"/>
    <s v="PRINTER HP PLOTTER DESIGNJET 120-24&quot; MODEL T-120 2"/>
    <s v="003/000"/>
    <s v=""/>
    <n v="83870"/>
    <m/>
    <s v=""/>
    <n v="-79676"/>
    <n v="1"/>
    <s v=""/>
    <n v="4194"/>
    <s v="EA"/>
    <s v=""/>
    <s v="INR"/>
    <s v=""/>
    <n v="0"/>
    <n v="0"/>
    <x v="0"/>
    <n v="0"/>
    <n v="0"/>
    <n v="4194"/>
  </r>
  <r>
    <x v="6"/>
    <x v="6"/>
    <s v="Computers"/>
    <s v="8000000144-0"/>
    <s v="8000000144"/>
    <s v=""/>
    <s v=""/>
    <s v="0"/>
    <s v="T005"/>
    <s v="1000"/>
    <d v="2014-10-01T00:00:00"/>
    <d v="2014-10-01T00:00:00"/>
    <s v="1010ITS77"/>
    <s v="PRINTER HP 1005"/>
    <s v="003/000"/>
    <s v=""/>
    <n v="11967.05"/>
    <m/>
    <s v=""/>
    <n v="-11369.05"/>
    <n v="1"/>
    <s v=""/>
    <n v="598"/>
    <s v="EA"/>
    <s v=""/>
    <s v="INR"/>
    <s v=""/>
    <n v="0"/>
    <n v="0"/>
    <x v="0"/>
    <n v="0"/>
    <n v="0"/>
    <n v="598"/>
  </r>
  <r>
    <x v="6"/>
    <x v="6"/>
    <s v="Computers"/>
    <s v="8000000145-0"/>
    <s v="8000000145"/>
    <s v=""/>
    <s v=""/>
    <s v="0"/>
    <s v="T005"/>
    <s v="1000"/>
    <d v="2014-10-01T00:00:00"/>
    <d v="2014-10-01T00:00:00"/>
    <s v="1010ITS77"/>
    <s v="COMPUTER WITH ALL ACCESSORIES"/>
    <s v="003/000"/>
    <s v=""/>
    <n v="63010"/>
    <m/>
    <s v=""/>
    <n v="-59859"/>
    <n v="1"/>
    <s v=""/>
    <n v="3151"/>
    <s v="EA"/>
    <s v=""/>
    <s v="INR"/>
    <s v=""/>
    <n v="0"/>
    <n v="0"/>
    <x v="0"/>
    <n v="0"/>
    <n v="0"/>
    <n v="3151"/>
  </r>
  <r>
    <x v="6"/>
    <x v="6"/>
    <s v="Computers"/>
    <s v="8000000146-0"/>
    <s v="8000000146"/>
    <s v=""/>
    <s v=""/>
    <s v="0"/>
    <s v="T005"/>
    <s v="1000"/>
    <d v="2014-10-01T00:00:00"/>
    <d v="2014-10-01T00:00:00"/>
    <s v="1010ITS77"/>
    <s v="NETWORKING CABINET 42U/600 X 1000 MM DEPTH"/>
    <s v="003/000"/>
    <s v=""/>
    <n v="34830"/>
    <m/>
    <s v=""/>
    <n v="-33088"/>
    <n v="1"/>
    <s v=""/>
    <n v="1742"/>
    <s v="EA"/>
    <s v=""/>
    <s v="INR"/>
    <s v=""/>
    <n v="0"/>
    <n v="0"/>
    <x v="0"/>
    <n v="0"/>
    <n v="0"/>
    <n v="1742"/>
  </r>
  <r>
    <x v="6"/>
    <x v="6"/>
    <s v="Computers"/>
    <s v="8000000152-0"/>
    <s v="8000000152"/>
    <s v=""/>
    <s v=""/>
    <s v="0"/>
    <s v="Z002"/>
    <s v="1000"/>
    <d v="2019-03-31T00:00:00"/>
    <d v="2018-11-28T00:00:00"/>
    <s v="1010ITS77"/>
    <s v="Computer with all Accessories"/>
    <s v="003/000"/>
    <s v=""/>
    <n v="41218.68"/>
    <m/>
    <s v=""/>
    <n v="-39157.75"/>
    <n v="1"/>
    <s v=""/>
    <n v="2060.9299999999998"/>
    <s v="NOS"/>
    <s v=""/>
    <s v="INR"/>
    <s v=""/>
    <n v="0"/>
    <n v="0"/>
    <x v="0"/>
    <n v="0"/>
    <n v="0"/>
    <n v="2060.9299999999998"/>
  </r>
  <r>
    <x v="6"/>
    <x v="6"/>
    <s v="Computers"/>
    <s v="8000000154-0"/>
    <s v="8000000154"/>
    <s v=""/>
    <s v=""/>
    <s v="0"/>
    <s v="Z002"/>
    <s v="1000"/>
    <d v="2019-03-31T00:00:00"/>
    <d v="2018-10-28T00:00:00"/>
    <s v="1010ITS77"/>
    <s v="Computer with all Accessories Dell Make"/>
    <s v="003/000"/>
    <s v=""/>
    <n v="78000"/>
    <m/>
    <s v="11000803"/>
    <n v="-74100"/>
    <n v="6"/>
    <s v=""/>
    <n v="3900"/>
    <s v="NOS"/>
    <s v=""/>
    <s v="INR"/>
    <s v=""/>
    <n v="0"/>
    <n v="0"/>
    <x v="0"/>
    <n v="0"/>
    <n v="0"/>
    <n v="3900"/>
  </r>
  <r>
    <x v="6"/>
    <x v="6"/>
    <s v="Computers"/>
    <s v="8000000155-0"/>
    <s v="8000000155"/>
    <s v=""/>
    <s v=""/>
    <s v="0"/>
    <s v="Z002"/>
    <s v="1000"/>
    <d v="2019-03-31T00:00:00"/>
    <d v="2018-10-28T00:00:00"/>
    <s v="1010ITS77"/>
    <s v="Laptop with all accessories HP Make"/>
    <s v="003/000"/>
    <s v=""/>
    <n v="191000"/>
    <m/>
    <s v="11000803"/>
    <n v="-181450"/>
    <n v="10"/>
    <s v=""/>
    <n v="9550"/>
    <s v="NOS"/>
    <s v=""/>
    <s v="INR"/>
    <s v=""/>
    <n v="0"/>
    <n v="0"/>
    <x v="0"/>
    <n v="0"/>
    <n v="0"/>
    <n v="9550"/>
  </r>
  <r>
    <x v="6"/>
    <x v="6"/>
    <s v="Computers"/>
    <s v="8000000156-0"/>
    <s v="8000000156"/>
    <s v=""/>
    <s v=""/>
    <s v="0"/>
    <s v="Z002"/>
    <s v="1000"/>
    <d v="2019-04-01T00:00:00"/>
    <d v="2019-04-01T00:00:00"/>
    <s v="1010ITS79"/>
    <s v="Laptop with all accessories Lenevo 10Nos."/>
    <s v="003/000"/>
    <s v="TS08"/>
    <n v="222880"/>
    <m/>
    <s v="11000803"/>
    <n v="-211736"/>
    <n v="20"/>
    <s v=""/>
    <n v="11144"/>
    <s v="NOS"/>
    <s v=""/>
    <s v="INR"/>
    <s v=""/>
    <n v="0"/>
    <n v="0"/>
    <x v="0"/>
    <n v="0"/>
    <n v="0"/>
    <n v="11144"/>
  </r>
  <r>
    <x v="6"/>
    <x v="6"/>
    <s v="Computers"/>
    <s v="8000000157-0"/>
    <s v="8000000157"/>
    <s v=""/>
    <s v=""/>
    <s v="0"/>
    <s v="Z002"/>
    <s v="1000"/>
    <d v="2019-04-14T00:00:00"/>
    <d v="2019-04-14T00:00:00"/>
    <s v="1010ITS79"/>
    <s v="Laptop with all accessories HP 01 No."/>
    <s v="003/000"/>
    <s v="TS08"/>
    <n v="39500"/>
    <m/>
    <s v="11000803"/>
    <n v="-37525"/>
    <n v="2"/>
    <s v=""/>
    <n v="1975"/>
    <s v="NOS"/>
    <s v=""/>
    <s v="INR"/>
    <s v=""/>
    <n v="0"/>
    <n v="0"/>
    <x v="0"/>
    <n v="0"/>
    <n v="0"/>
    <n v="1975"/>
  </r>
  <r>
    <x v="6"/>
    <x v="6"/>
    <s v="Computers"/>
    <s v="8000000158-0"/>
    <s v="8000000158"/>
    <s v=""/>
    <s v=""/>
    <s v="0"/>
    <s v="Z002"/>
    <s v="1000"/>
    <d v="2019-11-12T00:00:00"/>
    <d v="2019-11-12T00:00:00"/>
    <s v="1010ITS79"/>
    <s v="Dell Optiplex 5060 desktop with all accessories"/>
    <s v="003/000"/>
    <s v=""/>
    <n v="40685"/>
    <m/>
    <s v="11000803"/>
    <n v="-38650.75"/>
    <n v="2"/>
    <s v=""/>
    <n v="2034.25"/>
    <s v="NOS"/>
    <s v=""/>
    <s v="INR"/>
    <s v=""/>
    <n v="0"/>
    <n v="0"/>
    <x v="0"/>
    <n v="0"/>
    <n v="0"/>
    <n v="2034.25"/>
  </r>
  <r>
    <x v="6"/>
    <x v="6"/>
    <s v="Computers"/>
    <s v="8000000159-0"/>
    <s v="8000000159"/>
    <s v=""/>
    <s v=""/>
    <s v="0"/>
    <s v="Z002"/>
    <s v="1000"/>
    <d v="2019-11-12T00:00:00"/>
    <d v="2019-11-12T00:00:00"/>
    <s v="1010ITS79"/>
    <s v="Dell Optiplex 3060 desktop with all accessories"/>
    <s v="003/000"/>
    <s v=""/>
    <n v="52000"/>
    <m/>
    <s v="11000803"/>
    <n v="-49400"/>
    <n v="4"/>
    <s v=""/>
    <n v="2600"/>
    <s v="NOS"/>
    <s v=""/>
    <s v="INR"/>
    <s v=""/>
    <n v="0"/>
    <n v="0"/>
    <x v="0"/>
    <n v="0"/>
    <n v="0"/>
    <n v="2600"/>
  </r>
  <r>
    <x v="6"/>
    <x v="6"/>
    <s v="Computers"/>
    <s v="8000000160-0"/>
    <s v="8000000160"/>
    <s v=""/>
    <s v=""/>
    <s v="0"/>
    <s v="Z002"/>
    <s v="1000"/>
    <d v="2020-08-21T00:00:00"/>
    <d v="2020-08-21T00:00:00"/>
    <s v="1010ITS79"/>
    <s v="Computer with all Accessories HP Make 32&quot;"/>
    <s v="003/000"/>
    <s v="TS08"/>
    <n v="59148"/>
    <m/>
    <s v="11000738"/>
    <n v="-54218"/>
    <n v="2"/>
    <s v=""/>
    <n v="4930"/>
    <s v="NOS"/>
    <s v=""/>
    <s v="INR"/>
    <s v=""/>
    <n v="0"/>
    <n v="0"/>
    <x v="0"/>
    <n v="0"/>
    <n v="-1972.6"/>
    <n v="2957.4"/>
  </r>
  <r>
    <x v="6"/>
    <x v="6"/>
    <s v="Computers"/>
    <s v="8000000161-0"/>
    <s v="8000000161"/>
    <s v=""/>
    <s v=""/>
    <s v="0"/>
    <s v="Z002"/>
    <s v="1000"/>
    <d v="2020-08-21T00:00:00"/>
    <d v="2020-08-21T00:00:00"/>
    <s v="1010ITS79"/>
    <s v="Computer with all Accessories Dell Make TFT Monito"/>
    <s v="003/000"/>
    <s v="TS08"/>
    <n v="33305"/>
    <m/>
    <s v="11000780"/>
    <n v="-30529"/>
    <n v="1"/>
    <s v=""/>
    <n v="2776"/>
    <s v="NOS"/>
    <s v=""/>
    <s v="INR"/>
    <s v=""/>
    <n v="0"/>
    <n v="0"/>
    <x v="0"/>
    <n v="0"/>
    <n v="-1110.75"/>
    <n v="1665.25"/>
  </r>
  <r>
    <x v="6"/>
    <x v="6"/>
    <s v="Computers"/>
    <s v="8000000162-0"/>
    <s v="8000000162"/>
    <s v=""/>
    <s v=""/>
    <s v="0"/>
    <s v="Z002"/>
    <s v="1000"/>
    <d v="2020-08-21T00:00:00"/>
    <d v="2020-08-21T00:00:00"/>
    <s v="1010ITS79"/>
    <s v="Computer with all Accessories HP Make TFT Monitor"/>
    <s v="003/000"/>
    <s v=""/>
    <n v="50000"/>
    <m/>
    <s v="11000738"/>
    <n v="-45833"/>
    <n v="1"/>
    <s v=""/>
    <n v="4167"/>
    <s v="NOS"/>
    <s v=""/>
    <s v="INR"/>
    <s v=""/>
    <n v="0"/>
    <n v="0"/>
    <x v="0"/>
    <n v="0"/>
    <n v="-1667"/>
    <n v="2500"/>
  </r>
  <r>
    <x v="6"/>
    <x v="6"/>
    <s v="Computers"/>
    <s v="8000000163-0"/>
    <s v="8000000163"/>
    <s v=""/>
    <s v=""/>
    <s v="0"/>
    <s v="Z002"/>
    <s v="1000"/>
    <d v="2020-08-21T00:00:00"/>
    <d v="2020-08-21T00:00:00"/>
    <s v="1010ITS79"/>
    <s v="Printer Epson L805,Ink Tank System"/>
    <s v="003/000"/>
    <s v=""/>
    <n v="15424"/>
    <m/>
    <s v="11000780"/>
    <n v="-14138"/>
    <n v="1"/>
    <s v=""/>
    <n v="1286"/>
    <s v="NOS"/>
    <s v=""/>
    <s v="INR"/>
    <s v=""/>
    <n v="0"/>
    <n v="0"/>
    <x v="0"/>
    <n v="0"/>
    <n v="-514.79999999999995"/>
    <n v="771.2"/>
  </r>
  <r>
    <x v="6"/>
    <x v="6"/>
    <s v="Computers"/>
    <s v="8000000164-0"/>
    <s v="8000000164"/>
    <s v=""/>
    <s v=""/>
    <s v="0"/>
    <s v="Z002"/>
    <s v="1000"/>
    <d v="2020-10-05T00:00:00"/>
    <d v="2020-10-05T00:00:00"/>
    <s v="1010ITS77"/>
    <s v="Dell EMC NX3240 (NAS Storage)"/>
    <s v="003/000"/>
    <s v="TS08"/>
    <n v="465000"/>
    <m/>
    <s v="11001057"/>
    <n v="-421328"/>
    <n v="1"/>
    <s v=""/>
    <n v="43672"/>
    <s v="NOS"/>
    <s v=""/>
    <s v="INR"/>
    <s v=""/>
    <n v="0"/>
    <n v="0"/>
    <x v="0"/>
    <n v="0"/>
    <n v="-20422"/>
    <n v="23250"/>
  </r>
  <r>
    <x v="6"/>
    <x v="6"/>
    <s v="Computers"/>
    <s v="8000000165-0"/>
    <s v="8000000165"/>
    <s v=""/>
    <s v=""/>
    <s v="0"/>
    <s v="Z002"/>
    <s v="1000"/>
    <d v="2020-10-05T00:00:00"/>
    <d v="2020-10-05T00:00:00"/>
    <s v="1010ITS77"/>
    <s v="Precision 5820 Dell Workstation"/>
    <s v="003/000"/>
    <s v="TS08"/>
    <n v="207000"/>
    <m/>
    <s v="11001057"/>
    <n v="-187559"/>
    <n v="1"/>
    <s v=""/>
    <n v="19441"/>
    <s v="NOS"/>
    <s v=""/>
    <s v="INR"/>
    <s v=""/>
    <n v="0"/>
    <n v="0"/>
    <x v="0"/>
    <n v="0"/>
    <n v="-9091"/>
    <n v="10350"/>
  </r>
  <r>
    <x v="6"/>
    <x v="6"/>
    <s v="Computers"/>
    <s v="8000000166-0"/>
    <s v="8000000166"/>
    <s v=""/>
    <s v=""/>
    <s v="0"/>
    <s v="Z002"/>
    <s v="1000"/>
    <d v="2020-10-05T00:00:00"/>
    <d v="2020-10-05T00:00:00"/>
    <s v="1010ITS79"/>
    <s v="Monitor 32&quot; 4K"/>
    <s v="003/000"/>
    <s v="TS08"/>
    <n v="78000"/>
    <m/>
    <s v="11001057"/>
    <n v="-70674"/>
    <n v="1"/>
    <s v=""/>
    <n v="7326"/>
    <s v="NOS"/>
    <s v=""/>
    <s v="INR"/>
    <s v=""/>
    <n v="0"/>
    <n v="0"/>
    <x v="0"/>
    <n v="0"/>
    <n v="-3426"/>
    <n v="3900"/>
  </r>
  <r>
    <x v="6"/>
    <x v="6"/>
    <s v="Computers"/>
    <s v="8000000167-0"/>
    <s v="8000000167"/>
    <s v=""/>
    <s v=""/>
    <s v="0"/>
    <s v="Z002"/>
    <s v="1000"/>
    <d v="2020-10-10T00:00:00"/>
    <d v="2020-10-10T00:00:00"/>
    <s v="1010ITS79"/>
    <s v="Windows Server"/>
    <s v="006/000"/>
    <s v="TS08"/>
    <n v="60000"/>
    <m/>
    <s v="11001057"/>
    <n v="-42013"/>
    <n v="1"/>
    <s v=""/>
    <n v="17987"/>
    <s v="NOS"/>
    <s v=""/>
    <s v="INR"/>
    <s v=""/>
    <n v="0"/>
    <n v="0"/>
    <x v="0"/>
    <n v="0"/>
    <n v="-7084"/>
    <n v="10903"/>
  </r>
  <r>
    <x v="6"/>
    <x v="6"/>
    <s v="Computers"/>
    <s v="8000000168-0"/>
    <s v="8000000168"/>
    <s v=""/>
    <s v=""/>
    <s v="0"/>
    <s v="Z002"/>
    <s v="1000"/>
    <d v="2021-02-03T00:00:00"/>
    <d v="2021-02-03T00:00:00"/>
    <s v="1010ITS77"/>
    <s v="Computer with all Accessories Dell OptiPlex"/>
    <s v="003/000"/>
    <s v="TS08"/>
    <n v="52500"/>
    <m/>
    <s v="11000803"/>
    <n v="-46077"/>
    <n v="1"/>
    <s v=""/>
    <n v="6423"/>
    <s v="NOS"/>
    <s v=""/>
    <s v="INR"/>
    <s v=""/>
    <n v="0"/>
    <n v="0"/>
    <x v="0"/>
    <n v="0"/>
    <n v="-3798"/>
    <n v="2625"/>
  </r>
  <r>
    <x v="6"/>
    <x v="6"/>
    <s v="Computers"/>
    <s v="8000000169-0"/>
    <s v="8000000169"/>
    <s v=""/>
    <s v=""/>
    <s v="0"/>
    <s v="Z002"/>
    <s v="1000"/>
    <d v="2021-03-09T00:00:00"/>
    <d v="2021-03-09T00:00:00"/>
    <s v="1010ITS77"/>
    <s v="Inkjet Printer Canon"/>
    <s v="003/000"/>
    <s v="TS08"/>
    <n v="13559"/>
    <m/>
    <s v="11000780"/>
    <n v="-11792"/>
    <n v="1"/>
    <s v=""/>
    <n v="1767"/>
    <s v="NOS"/>
    <s v=""/>
    <s v="INR"/>
    <s v=""/>
    <n v="0"/>
    <n v="0"/>
    <x v="0"/>
    <n v="0"/>
    <n v="-1089.05"/>
    <n v="677.95"/>
  </r>
  <r>
    <x v="6"/>
    <x v="6"/>
    <s v="Computers"/>
    <s v="8000000170-0"/>
    <s v="8000000170"/>
    <s v=""/>
    <s v=""/>
    <s v="0"/>
    <s v="Z002"/>
    <s v="1000"/>
    <d v="2021-03-26T00:00:00"/>
    <d v="2021-03-26T00:00:00"/>
    <s v="1010ITS77"/>
    <s v="Computer with all Accessories Dell OptiPlex"/>
    <s v="003/000"/>
    <s v="TS08"/>
    <n v="52500"/>
    <m/>
    <s v="11001138"/>
    <n v="-45449"/>
    <n v="1"/>
    <s v=""/>
    <n v="7051"/>
    <s v="NOS"/>
    <s v=""/>
    <s v="INR"/>
    <s v=""/>
    <n v="0"/>
    <n v="0"/>
    <x v="0"/>
    <n v="0"/>
    <n v="-4426"/>
    <n v="2625"/>
  </r>
  <r>
    <x v="6"/>
    <x v="6"/>
    <s v="Computers"/>
    <s v="8000000170-1"/>
    <s v="8000000170"/>
    <s v=""/>
    <s v=""/>
    <s v="1"/>
    <s v="Z002"/>
    <s v="1000"/>
    <d v="2022-11-15T00:00:00"/>
    <d v="2022-11-15T00:00:00"/>
    <s v="1010ITS77"/>
    <s v="Computer with all Accessories"/>
    <s v="003/000"/>
    <s v="TS10"/>
    <n v="113592"/>
    <m/>
    <s v=""/>
    <n v="-26929"/>
    <n v="5"/>
    <s v=""/>
    <n v="86663"/>
    <s v="NOS"/>
    <s v=""/>
    <s v="INR"/>
    <s v=""/>
    <n v="0"/>
    <n v="0"/>
    <x v="0"/>
    <n v="0"/>
    <n v="-54823"/>
    <n v="31840"/>
  </r>
  <r>
    <x v="6"/>
    <x v="6"/>
    <s v="Computers"/>
    <s v="8000000170-2"/>
    <s v="8000000170"/>
    <s v=""/>
    <s v=""/>
    <s v="2"/>
    <s v="Z002"/>
    <s v="1000"/>
    <d v="2022-12-01T00:00:00"/>
    <d v="2022-12-01T00:00:00"/>
    <s v="1010ITS77"/>
    <s v="Computer with all Accessories"/>
    <s v="003/000"/>
    <s v="TS10"/>
    <n v="28398"/>
    <m/>
    <s v=""/>
    <n v="-5946"/>
    <n v="2"/>
    <s v=""/>
    <n v="22452"/>
    <s v="NOS"/>
    <s v=""/>
    <s v="INR"/>
    <s v=""/>
    <n v="0"/>
    <n v="0"/>
    <x v="0"/>
    <n v="0"/>
    <n v="-14203"/>
    <n v="8249"/>
  </r>
  <r>
    <x v="6"/>
    <x v="6"/>
    <s v="Computers"/>
    <s v="8000000170-3"/>
    <s v="8000000170"/>
    <s v=""/>
    <s v=""/>
    <s v="3"/>
    <s v="Z002"/>
    <s v="1000"/>
    <d v="2021-03-26T00:00:00"/>
    <d v="2023-10-30T00:00:00"/>
    <s v="1010ITS77"/>
    <s v="Computer with all Accessories"/>
    <s v="003/000"/>
    <s v=""/>
    <n v="0"/>
    <m/>
    <s v=""/>
    <n v="0"/>
    <n v="9"/>
    <s v=""/>
    <n v="0"/>
    <s v="NOS"/>
    <s v=""/>
    <s v="INR"/>
    <s v=""/>
    <n v="0"/>
    <n v="402400"/>
    <x v="0"/>
    <n v="0"/>
    <n v="-107110"/>
    <n v="295290"/>
  </r>
  <r>
    <x v="6"/>
    <x v="6"/>
    <s v="Computers"/>
    <s v="8000000170-4"/>
    <s v="8000000170"/>
    <s v=""/>
    <s v=""/>
    <s v="4"/>
    <s v="Z002"/>
    <s v="1000"/>
    <d v="2021-03-26T00:00:00"/>
    <d v="2023-12-07T00:00:00"/>
    <s v="1010ITS77"/>
    <s v="Laptop with Accessories"/>
    <s v="003/000"/>
    <s v=""/>
    <n v="0"/>
    <m/>
    <s v=""/>
    <n v="0"/>
    <n v="2"/>
    <s v=""/>
    <n v="0"/>
    <s v="NOS"/>
    <s v=""/>
    <s v="INR"/>
    <s v=""/>
    <n v="0"/>
    <n v="79161.87"/>
    <x v="0"/>
    <n v="0"/>
    <n v="-15872"/>
    <n v="63289.87"/>
  </r>
  <r>
    <x v="6"/>
    <x v="6"/>
    <s v="Computers"/>
    <s v="8000000171-0"/>
    <s v="8000000171"/>
    <s v=""/>
    <s v=""/>
    <s v="0"/>
    <s v="Z002"/>
    <s v="1000"/>
    <d v="2020-09-24T00:00:00"/>
    <d v="2020-09-24T00:00:00"/>
    <s v="1010ITS77"/>
    <s v="CCR Fire wall Router"/>
    <s v="003/000"/>
    <s v="TS08"/>
    <n v="85000"/>
    <m/>
    <s v="11001012"/>
    <n v="-77237"/>
    <n v="1"/>
    <s v=""/>
    <n v="7763"/>
    <s v="NOS"/>
    <s v=""/>
    <s v="INR"/>
    <s v=""/>
    <n v="0"/>
    <n v="0"/>
    <x v="0"/>
    <n v="0"/>
    <n v="-3513"/>
    <n v="4250"/>
  </r>
  <r>
    <x v="6"/>
    <x v="6"/>
    <s v="Computers"/>
    <s v="8000000172-0"/>
    <s v="8000000172"/>
    <s v=""/>
    <s v=""/>
    <s v="0"/>
    <s v="Z002"/>
    <s v="1000"/>
    <d v="2021-03-26T00:00:00"/>
    <d v="2021-03-26T00:00:00"/>
    <s v="1010ITS77"/>
    <s v="Netgear Router"/>
    <s v="003/000"/>
    <s v="TS08"/>
    <n v="67500"/>
    <m/>
    <s v="11001138"/>
    <n v="-58434"/>
    <n v="1"/>
    <s v=""/>
    <n v="9066"/>
    <s v="NOS"/>
    <s v=""/>
    <s v="INR"/>
    <s v=""/>
    <n v="0"/>
    <n v="0"/>
    <x v="0"/>
    <n v="0"/>
    <n v="-5691"/>
    <n v="3375"/>
  </r>
  <r>
    <x v="6"/>
    <x v="6"/>
    <s v="Computers"/>
    <s v="8000000173-0"/>
    <s v="8000000173"/>
    <s v=""/>
    <s v=""/>
    <s v="0"/>
    <s v="Z002"/>
    <s v="1000"/>
    <d v="2021-08-13T00:00:00"/>
    <d v="2021-08-13T00:00:00"/>
    <s v="1010ITS79"/>
    <s v="Dell Storage Rack Server"/>
    <s v="006/000"/>
    <s v="TS10"/>
    <n v="1213000"/>
    <m/>
    <s v="11001057"/>
    <n v="-659892"/>
    <n v="2"/>
    <s v=""/>
    <n v="553108"/>
    <s v="SET"/>
    <s v=""/>
    <s v="INR"/>
    <s v=""/>
    <n v="0"/>
    <n v="0"/>
    <x v="0"/>
    <n v="0"/>
    <n v="-217851"/>
    <n v="335257"/>
  </r>
  <r>
    <x v="6"/>
    <x v="6"/>
    <s v="Computers"/>
    <s v="8000000174-0"/>
    <s v="8000000174"/>
    <s v=""/>
    <s v=""/>
    <s v="0"/>
    <s v="Z002"/>
    <s v="1000"/>
    <d v="2021-10-11T00:00:00"/>
    <d v="2021-10-11T00:00:00"/>
    <s v="1010ITS79"/>
    <s v="Window Server"/>
    <s v="006/000"/>
    <s v=""/>
    <n v="526050"/>
    <m/>
    <s v="11001057"/>
    <n v="-265894"/>
    <n v="1"/>
    <s v=""/>
    <n v="260156"/>
    <s v="NOS"/>
    <s v=""/>
    <s v="INR"/>
    <s v=""/>
    <n v="0"/>
    <n v="0"/>
    <x v="0"/>
    <n v="0"/>
    <n v="-102467"/>
    <n v="157689"/>
  </r>
  <r>
    <x v="6"/>
    <x v="6"/>
    <s v="Computers"/>
    <s v="8000000175-0"/>
    <s v="8000000175"/>
    <s v=""/>
    <s v=""/>
    <s v="0"/>
    <s v="Z002"/>
    <s v="1000"/>
    <d v="2021-10-11T00:00:00"/>
    <d v="2021-10-11T00:00:00"/>
    <s v="1010ITS79"/>
    <s v="LAPTOP WITH ACCESSORIES"/>
    <s v="003/000"/>
    <s v=""/>
    <n v="39830"/>
    <m/>
    <s v="11001138"/>
    <n v="-29524"/>
    <n v="4"/>
    <s v=""/>
    <n v="10306"/>
    <s v="NOS"/>
    <s v=""/>
    <s v="INR"/>
    <s v=""/>
    <n v="0"/>
    <n v="0"/>
    <x v="0"/>
    <n v="0"/>
    <n v="-6519"/>
    <n v="3787"/>
  </r>
  <r>
    <x v="6"/>
    <x v="6"/>
    <s v="Computers"/>
    <s v="8000000176-0"/>
    <s v="8000000176"/>
    <s v=""/>
    <s v=""/>
    <s v="0"/>
    <s v="Z002"/>
    <s v="1000"/>
    <d v="2021-11-23T00:00:00"/>
    <d v="2021-11-23T00:00:00"/>
    <s v="1010ITS79"/>
    <s v="WIRELESS PRINTER HP 108W LASER PRINTER"/>
    <s v="003/000"/>
    <s v=""/>
    <n v="11597"/>
    <m/>
    <s v="11001223"/>
    <n v="-8278"/>
    <n v="1"/>
    <s v=""/>
    <n v="3319"/>
    <s v="NOS"/>
    <s v=""/>
    <s v="INR"/>
    <s v=""/>
    <n v="0"/>
    <n v="0"/>
    <x v="0"/>
    <n v="0"/>
    <n v="-2100"/>
    <n v="1219"/>
  </r>
  <r>
    <x v="6"/>
    <x v="6"/>
    <s v="Computers"/>
    <s v="8000000177-0"/>
    <s v="8000000177"/>
    <s v=""/>
    <s v=""/>
    <s v="0"/>
    <s v="Z002"/>
    <s v="1000"/>
    <d v="2022-08-30T00:00:00"/>
    <d v="2022-08-30T00:00:00"/>
    <s v="1010ADM03"/>
    <s v="I/O WITH BOX (CAT-6 WITH BOX)"/>
    <s v="003/000"/>
    <s v="TS10"/>
    <n v="8182.58"/>
    <m/>
    <s v="11000450"/>
    <n v="-3030"/>
    <m/>
    <s v=""/>
    <n v="5152.58"/>
    <s v=""/>
    <s v=""/>
    <s v="INR"/>
    <s v=""/>
    <n v="0"/>
    <n v="0"/>
    <x v="0"/>
    <n v="0"/>
    <n v="-3260"/>
    <n v="1892.58"/>
  </r>
  <r>
    <x v="6"/>
    <x v="6"/>
    <s v="Computers"/>
    <s v="8000000178-0"/>
    <s v="8000000178"/>
    <s v=""/>
    <s v=""/>
    <s v="0"/>
    <s v="T005"/>
    <s v="1000"/>
    <d v="2023-06-19T00:00:00"/>
    <d v="2023-06-19T00:00:00"/>
    <s v="1010ITS77"/>
    <s v="CWIP:-New Gate Smart Weighing System"/>
    <s v="003/000"/>
    <s v="TS16"/>
    <n v="0"/>
    <m/>
    <s v="10000145"/>
    <n v="0"/>
    <m/>
    <s v=""/>
    <n v="0"/>
    <s v=""/>
    <s v=""/>
    <s v="INR"/>
    <s v=""/>
    <n v="0"/>
    <n v="0"/>
    <x v="0"/>
    <n v="0"/>
    <n v="0"/>
    <n v="0"/>
  </r>
  <r>
    <x v="6"/>
    <x v="6"/>
    <s v="Computers"/>
    <s v="8000000179-0"/>
    <s v="8000000179"/>
    <s v=""/>
    <s v=""/>
    <s v="0"/>
    <s v="Z002"/>
    <s v="1000"/>
    <d v="2024-02-26T00:00:00"/>
    <d v="2024-02-26T00:00:00"/>
    <s v="1010ITS77"/>
    <s v="Thermal Printer 3&quot;"/>
    <s v="003/000"/>
    <s v="TS07"/>
    <n v="0"/>
    <m/>
    <s v=""/>
    <n v="0"/>
    <n v="12"/>
    <s v=""/>
    <n v="0"/>
    <s v="NOS"/>
    <s v=""/>
    <s v="INR"/>
    <s v=""/>
    <n v="0"/>
    <n v="53400"/>
    <x v="0"/>
    <n v="0"/>
    <n v="-3230"/>
    <n v="50170"/>
  </r>
  <r>
    <x v="6"/>
    <x v="6"/>
    <s v="Computers"/>
    <s v="8000000181-0"/>
    <s v="8000000181"/>
    <s v=""/>
    <s v=""/>
    <s v="0"/>
    <s v="Z002"/>
    <s v="1000"/>
    <d v="2023-10-28T00:00:00"/>
    <d v="2023-10-28T00:00:00"/>
    <s v="1010ITS77"/>
    <s v="COMPUTER WITH ALL ACCESORIES"/>
    <s v="003/000"/>
    <s v="TS01"/>
    <n v="0"/>
    <m/>
    <s v=""/>
    <n v="0"/>
    <m/>
    <s v=""/>
    <n v="0"/>
    <s v=""/>
    <s v=""/>
    <s v="INR"/>
    <s v=""/>
    <n v="0"/>
    <n v="402400"/>
    <x v="0"/>
    <n v="0"/>
    <n v="-108501"/>
    <n v="293899"/>
  </r>
  <r>
    <x v="7"/>
    <x v="7"/>
    <s v="Software"/>
    <s v="9000000000-0"/>
    <s v="9000000000"/>
    <s v=""/>
    <s v=""/>
    <s v="0"/>
    <s v="T010"/>
    <s v="1000"/>
    <d v="2013-11-01T00:00:00"/>
    <d v="2013-11-01T00:00:00"/>
    <s v="1010ITS77"/>
    <s v="Scada View Software Factory Talk View SE Station"/>
    <s v="006/000"/>
    <s v=""/>
    <n v="0"/>
    <m/>
    <s v=""/>
    <n v="0"/>
    <n v="1"/>
    <s v=""/>
    <n v="0"/>
    <s v="EA"/>
    <s v=""/>
    <s v="INR"/>
    <s v=""/>
    <n v="0"/>
    <n v="0"/>
    <x v="0"/>
    <n v="0"/>
    <n v="0"/>
    <n v="0"/>
  </r>
  <r>
    <x v="7"/>
    <x v="7"/>
    <s v="Software"/>
    <s v="9000000001-0"/>
    <s v="9000000001"/>
    <s v=""/>
    <s v=""/>
    <s v="0"/>
    <s v="Z002"/>
    <s v="1000"/>
    <d v="2013-11-01T00:00:00"/>
    <d v="2013-11-01T00:00:00"/>
    <s v="1010ITS77"/>
    <s v="Scada View Software Factory Talk View SE Station"/>
    <s v="006/000"/>
    <s v=""/>
    <n v="320699"/>
    <m/>
    <s v=""/>
    <n v="-304664.05"/>
    <n v="1"/>
    <s v=""/>
    <n v="16034.95"/>
    <s v="EA"/>
    <s v=""/>
    <s v="INR"/>
    <s v=""/>
    <n v="0"/>
    <n v="0"/>
    <x v="0"/>
    <n v="0"/>
    <n v="0"/>
    <n v="16034.95"/>
  </r>
  <r>
    <x v="7"/>
    <x v="7"/>
    <s v="Software"/>
    <s v="9000000002-0"/>
    <s v="9000000002"/>
    <s v=""/>
    <s v=""/>
    <s v="0"/>
    <s v="Z002"/>
    <s v=""/>
    <d v="2013-07-01T00:00:00"/>
    <d v="2013-07-01T00:00:00"/>
    <s v="1010ITS77"/>
    <s v="ERP Installation"/>
    <s v="006/000"/>
    <s v=""/>
    <n v="900000"/>
    <m/>
    <s v=""/>
    <n v="-855000"/>
    <n v="1"/>
    <s v=""/>
    <n v="45000"/>
    <s v="EA"/>
    <s v=""/>
    <s v="INR"/>
    <s v=""/>
    <n v="0"/>
    <n v="0"/>
    <x v="0"/>
    <n v="0"/>
    <n v="0"/>
    <n v="45000"/>
  </r>
  <r>
    <x v="7"/>
    <x v="7"/>
    <s v="Software"/>
    <s v="9000000003-0"/>
    <s v="9000000003"/>
    <s v=""/>
    <s v=""/>
    <s v="0"/>
    <s v="Z002"/>
    <s v="1000"/>
    <d v="2014-10-01T00:00:00"/>
    <d v="2014-10-01T00:00:00"/>
    <s v="1010ITS77"/>
    <s v="Windows Pro 8.1 Software"/>
    <s v="006/000"/>
    <s v=""/>
    <n v="191760.07"/>
    <m/>
    <s v=""/>
    <n v="-182172.07"/>
    <n v="1"/>
    <s v=""/>
    <n v="9588"/>
    <s v="EA"/>
    <s v=""/>
    <s v="INR"/>
    <s v=""/>
    <n v="0"/>
    <n v="0"/>
    <x v="0"/>
    <n v="0"/>
    <n v="0"/>
    <n v="9588"/>
  </r>
  <r>
    <x v="7"/>
    <x v="7"/>
    <s v="Software"/>
    <s v="9000000004-0"/>
    <s v="9000000004"/>
    <s v=""/>
    <s v=""/>
    <s v="0"/>
    <s v="Z002"/>
    <s v="1000"/>
    <d v="2014-10-01T00:00:00"/>
    <d v="2014-10-01T00:00:00"/>
    <s v="1010ITS77"/>
    <s v="MS Office STD 2013-Software"/>
    <s v="006/000"/>
    <s v=""/>
    <n v="357000.13"/>
    <m/>
    <s v=""/>
    <n v="-339150.12"/>
    <n v="1"/>
    <s v=""/>
    <n v="17850.009999999998"/>
    <s v="EA"/>
    <s v=""/>
    <s v="INR"/>
    <s v=""/>
    <n v="0"/>
    <n v="0"/>
    <x v="0"/>
    <n v="0"/>
    <n v="0"/>
    <n v="17850.009999999998"/>
  </r>
  <r>
    <x v="7"/>
    <x v="7"/>
    <s v="Software"/>
    <s v="9000000005-0"/>
    <s v="9000000005"/>
    <s v=""/>
    <s v=""/>
    <s v="0"/>
    <s v="Z002"/>
    <s v="1000"/>
    <d v="2014-10-01T00:00:00"/>
    <d v="2014-10-01T00:00:00"/>
    <s v="1010ITS77"/>
    <s v="Application Software for Cane Weighement"/>
    <s v="006/000"/>
    <s v=""/>
    <n v="71400"/>
    <m/>
    <s v=""/>
    <n v="-67830"/>
    <n v="1"/>
    <s v=""/>
    <n v="3570"/>
    <s v="EA"/>
    <s v=""/>
    <s v="INR"/>
    <s v=""/>
    <n v="0"/>
    <n v="0"/>
    <x v="0"/>
    <n v="0"/>
    <n v="0"/>
    <n v="3570"/>
  </r>
  <r>
    <x v="7"/>
    <x v="7"/>
    <s v="Software"/>
    <s v="9000000006-0"/>
    <s v="9000000006"/>
    <s v=""/>
    <s v=""/>
    <s v="0"/>
    <s v="Z002"/>
    <s v="1000"/>
    <d v="2014-10-01T00:00:00"/>
    <d v="2014-10-01T00:00:00"/>
    <s v="1010ITS77"/>
    <s v="Sugar cube modle software -ERP"/>
    <s v="006/000"/>
    <s v=""/>
    <n v="663000"/>
    <m/>
    <s v=""/>
    <n v="-629850"/>
    <n v="1"/>
    <s v=""/>
    <n v="33150"/>
    <s v="EA"/>
    <s v=""/>
    <s v="INR"/>
    <s v=""/>
    <n v="0"/>
    <n v="0"/>
    <x v="0"/>
    <n v="0"/>
    <n v="0"/>
    <n v="33150"/>
  </r>
  <r>
    <x v="7"/>
    <x v="7"/>
    <s v="Software"/>
    <s v="9000000007-0"/>
    <s v="9000000007"/>
    <s v=""/>
    <s v=""/>
    <s v="0"/>
    <s v="Z002"/>
    <s v="1000"/>
    <d v="2014-10-01T00:00:00"/>
    <d v="2014-10-01T00:00:00"/>
    <s v="1010ITS77"/>
    <s v="Enterprise Solution Software For GPS Device"/>
    <s v="006/000"/>
    <s v=""/>
    <n v="135000"/>
    <m/>
    <s v=""/>
    <n v="-128250"/>
    <n v="1"/>
    <s v=""/>
    <n v="6750"/>
    <s v="EA"/>
    <s v=""/>
    <s v="INR"/>
    <s v=""/>
    <n v="0"/>
    <n v="0"/>
    <x v="0"/>
    <n v="0"/>
    <n v="0"/>
    <n v="6750"/>
  </r>
  <r>
    <x v="7"/>
    <x v="7"/>
    <s v="Software"/>
    <s v="9000000008-0"/>
    <s v="9000000008"/>
    <s v=""/>
    <s v=""/>
    <s v="0"/>
    <s v="T010"/>
    <s v="1000"/>
    <d v="2015-04-01T00:00:00"/>
    <d v="2015-04-01T00:00:00"/>
    <s v="1010ITS77"/>
    <s v="New ERP Software"/>
    <s v="006/000"/>
    <s v=""/>
    <n v="1886345"/>
    <m/>
    <s v=""/>
    <n v="-1792027.75"/>
    <n v="1"/>
    <s v=""/>
    <n v="94317.25"/>
    <s v="EA"/>
    <s v=""/>
    <s v="INR"/>
    <s v=""/>
    <n v="0"/>
    <n v="0"/>
    <x v="0"/>
    <n v="0"/>
    <n v="0"/>
    <n v="94317.25"/>
  </r>
  <r>
    <x v="7"/>
    <x v="7"/>
    <s v="Software"/>
    <s v="9000000009-0"/>
    <s v="9000000009"/>
    <s v=""/>
    <s v=""/>
    <s v="0"/>
    <s v="T010"/>
    <s v="1000"/>
    <d v="2015-06-30T00:00:00"/>
    <d v="2015-06-30T00:00:00"/>
    <s v="1010ITS77"/>
    <s v="Web Designing &amp; Development"/>
    <s v="006/000"/>
    <s v=""/>
    <n v="18650"/>
    <m/>
    <s v=""/>
    <n v="-17687"/>
    <n v="1"/>
    <s v=""/>
    <n v="963"/>
    <s v="EA"/>
    <s v=""/>
    <s v="INR"/>
    <s v=""/>
    <n v="0"/>
    <n v="0"/>
    <x v="0"/>
    <n v="0"/>
    <n v="0"/>
    <n v="963"/>
  </r>
  <r>
    <x v="7"/>
    <x v="7"/>
    <s v="Software"/>
    <s v="9000000010-0"/>
    <s v="9000000010"/>
    <s v=""/>
    <s v=""/>
    <s v="0"/>
    <s v="T010"/>
    <s v="1000"/>
    <d v="2016-06-30T00:00:00"/>
    <d v="2016-06-30T00:00:00"/>
    <s v="1010ITS77"/>
    <s v="Cane Management System Software"/>
    <s v="006/000"/>
    <s v=""/>
    <n v="153000"/>
    <m/>
    <s v=""/>
    <n v="-145057"/>
    <n v="1"/>
    <s v=""/>
    <n v="7943"/>
    <s v="EA"/>
    <s v=""/>
    <s v="INR"/>
    <s v=""/>
    <n v="0"/>
    <n v="0"/>
    <x v="0"/>
    <n v="0"/>
    <n v="0"/>
    <n v="7943"/>
  </r>
  <r>
    <x v="7"/>
    <x v="7"/>
    <s v="Software"/>
    <s v="9000000011-0"/>
    <s v="9000000011"/>
    <s v=""/>
    <s v=""/>
    <s v="0"/>
    <s v="T010"/>
    <s v="1000"/>
    <d v="2016-06-30T00:00:00"/>
    <d v="2016-06-30T00:00:00"/>
    <s v="1010ITS77"/>
    <s v="Implementation Service of New ERP Software"/>
    <s v="006/000"/>
    <s v=""/>
    <n v="30150"/>
    <m/>
    <s v=""/>
    <n v="-28585"/>
    <n v="1"/>
    <s v=""/>
    <n v="1565"/>
    <s v="EA"/>
    <s v=""/>
    <s v="INR"/>
    <s v=""/>
    <n v="0"/>
    <n v="0"/>
    <x v="0"/>
    <n v="0"/>
    <n v="0"/>
    <n v="1565"/>
  </r>
  <r>
    <x v="7"/>
    <x v="7"/>
    <s v="Software"/>
    <s v="9000000012-0"/>
    <s v="9000000012"/>
    <s v=""/>
    <s v=""/>
    <s v="0"/>
    <s v="T010"/>
    <s v="1000"/>
    <d v="2017-04-30T00:00:00"/>
    <d v="2017-04-30T00:00:00"/>
    <s v="1010ITS77"/>
    <s v="CWIP ERP Software"/>
    <s v="006/000"/>
    <s v=""/>
    <n v="763001"/>
    <m/>
    <s v=""/>
    <n v="-722958"/>
    <n v="1"/>
    <s v=""/>
    <n v="40043"/>
    <s v="EA"/>
    <s v=""/>
    <s v="INR"/>
    <s v=""/>
    <n v="0"/>
    <n v="0"/>
    <x v="0"/>
    <n v="0"/>
    <n v="-1247"/>
    <n v="38796"/>
  </r>
  <r>
    <x v="7"/>
    <x v="7"/>
    <s v="Software"/>
    <s v="9000000013-0"/>
    <s v="9000000013"/>
    <s v=""/>
    <s v=""/>
    <s v="0"/>
    <s v="T010"/>
    <s v="1000"/>
    <d v="2018-01-19T00:00:00"/>
    <d v="2018-01-19T00:00:00"/>
    <s v="1010ITS77"/>
    <s v="Fortinet Firewall 50 Users"/>
    <s v="006/000"/>
    <s v=""/>
    <n v="150000"/>
    <m/>
    <s v=""/>
    <n v="-138627"/>
    <n v="1"/>
    <s v=""/>
    <n v="11373"/>
    <s v="EA"/>
    <s v=""/>
    <s v="INR"/>
    <s v=""/>
    <n v="0"/>
    <n v="0"/>
    <x v="0"/>
    <n v="0"/>
    <n v="-3578"/>
    <n v="7795"/>
  </r>
  <r>
    <x v="7"/>
    <x v="7"/>
    <s v="Software"/>
    <s v="9000000014-0"/>
    <s v="9000000014"/>
    <s v=""/>
    <s v=""/>
    <s v="0"/>
    <s v="T010"/>
    <s v="1000"/>
    <d v="2013-11-01T00:00:00"/>
    <d v="2013-11-01T00:00:00"/>
    <s v="1010ITS77"/>
    <s v="Scada View Software Factory Talk View SE Station"/>
    <s v="006/000"/>
    <s v=""/>
    <n v="0"/>
    <m/>
    <s v=""/>
    <n v="0"/>
    <n v="1"/>
    <s v=""/>
    <n v="0"/>
    <s v="EA"/>
    <s v=""/>
    <s v="INR"/>
    <s v=""/>
    <n v="0"/>
    <n v="0"/>
    <x v="0"/>
    <n v="0"/>
    <n v="0"/>
    <n v="0"/>
  </r>
  <r>
    <x v="7"/>
    <x v="7"/>
    <s v="Software"/>
    <s v="9000000015-0"/>
    <s v="9000000015"/>
    <s v=""/>
    <s v=""/>
    <s v="0"/>
    <s v="Z002"/>
    <s v="1000"/>
    <d v="2019-05-01T00:00:00"/>
    <d v="2019-05-01T00:00:00"/>
    <s v="1010ITS79"/>
    <s v="SAP Software"/>
    <s v="006/000"/>
    <s v=""/>
    <n v="8789560"/>
    <m/>
    <s v="10000145"/>
    <n v="-7533247"/>
    <m/>
    <s v=""/>
    <n v="1256313"/>
    <s v=""/>
    <s v=""/>
    <s v="INR"/>
    <s v=""/>
    <n v="0"/>
    <n v="0"/>
    <x v="0"/>
    <n v="0"/>
    <n v="-494821"/>
    <n v="761492"/>
  </r>
  <r>
    <x v="7"/>
    <x v="7"/>
    <s v="Software"/>
    <s v="9000000016-0"/>
    <s v="9000000016"/>
    <s v=""/>
    <s v=""/>
    <s v="0"/>
    <s v="Z002"/>
    <s v="1000"/>
    <d v="2021-06-01T00:00:00"/>
    <d v="2021-06-01T00:00:00"/>
    <s v="1010ITS79"/>
    <s v=" HR MANAGEMENT SOFTWARE."/>
    <s v="006/000"/>
    <s v=""/>
    <n v="75000"/>
    <m/>
    <s v="10000402"/>
    <n v="-44379"/>
    <n v="2"/>
    <s v=""/>
    <n v="30621"/>
    <s v="NOS"/>
    <s v=""/>
    <s v="INR"/>
    <s v=""/>
    <n v="0"/>
    <n v="0"/>
    <x v="0"/>
    <n v="0"/>
    <n v="-12061"/>
    <n v="18560"/>
  </r>
  <r>
    <x v="7"/>
    <x v="7"/>
    <s v="Software"/>
    <s v="9000000017-0"/>
    <s v="9000000017"/>
    <s v=""/>
    <s v=""/>
    <s v="0"/>
    <s v="Z002"/>
    <s v="1000"/>
    <d v="2021-12-10T00:00:00"/>
    <d v="2021-12-10T00:00:00"/>
    <s v="1010ITS79"/>
    <s v=" HR MANAGEMENT SOFTWARE(Mobile App)"/>
    <s v="006/000"/>
    <s v=""/>
    <n v="75000"/>
    <m/>
    <s v="10000402"/>
    <n v="-34968"/>
    <n v="2"/>
    <s v=""/>
    <n v="40032"/>
    <s v="NOS"/>
    <s v=""/>
    <s v="INR"/>
    <s v=""/>
    <n v="0"/>
    <n v="0"/>
    <x v="0"/>
    <n v="0"/>
    <n v="-15767"/>
    <n v="24265"/>
  </r>
  <r>
    <x v="7"/>
    <x v="7"/>
    <s v="Software"/>
    <s v="9000000018-0"/>
    <s v="9000000018"/>
    <s v=""/>
    <s v=""/>
    <s v="0"/>
    <s v="Z002"/>
    <s v="1000"/>
    <d v="2022-09-11T00:00:00"/>
    <d v="2022-09-11T00:00:00"/>
    <s v="1010ITS77"/>
    <s v="MOBILE APPLICATION FOR BIDDING SYSTEM"/>
    <s v="006/000"/>
    <s v=""/>
    <n v="325000"/>
    <m/>
    <s v="10000414"/>
    <n v="-70693"/>
    <m/>
    <s v=""/>
    <n v="254307"/>
    <s v=""/>
    <s v=""/>
    <s v="INR"/>
    <s v=""/>
    <n v="0"/>
    <n v="0"/>
    <x v="0"/>
    <n v="0"/>
    <n v="-100163"/>
    <n v="154144"/>
  </r>
  <r>
    <x v="7"/>
    <x v="7"/>
    <s v="Software"/>
    <s v="9000000019-0"/>
    <s v="9000000019"/>
    <s v=""/>
    <s v=""/>
    <s v="0"/>
    <s v="Z002"/>
    <s v="1000"/>
    <d v="2023-10-16T00:00:00"/>
    <d v="2023-10-16T00:00:00"/>
    <s v="1010MFG42"/>
    <s v="Software - Lab"/>
    <s v="006/000"/>
    <s v="TS06"/>
    <n v="0"/>
    <m/>
    <s v="10000145"/>
    <n v="0"/>
    <m/>
    <s v=""/>
    <n v="0"/>
    <s v=""/>
    <s v=""/>
    <s v="INR"/>
    <s v=""/>
    <n v="0"/>
    <n v="420000"/>
    <x v="0"/>
    <n v="0"/>
    <n v="-75932"/>
    <n v="344068"/>
  </r>
  <r>
    <x v="7"/>
    <x v="7"/>
    <s v="Software"/>
    <s v="9000000020-0"/>
    <s v="9000000020"/>
    <s v=""/>
    <s v=""/>
    <s v="0"/>
    <s v="Z002"/>
    <s v="1000"/>
    <d v="2024-02-07T00:00:00"/>
    <d v="2024-02-07T00:00:00"/>
    <s v="1010ITS79"/>
    <s v="SugarCane Development Software"/>
    <s v="006/000"/>
    <s v=""/>
    <n v="0"/>
    <m/>
    <s v="10000145"/>
    <n v="0"/>
    <m/>
    <s v=""/>
    <n v="0"/>
    <s v=""/>
    <s v=""/>
    <s v="INR"/>
    <s v=""/>
    <n v="0"/>
    <n v="848000"/>
    <x v="0"/>
    <n v="0"/>
    <n v="-49279"/>
    <n v="798721"/>
  </r>
  <r>
    <x v="7"/>
    <x v="7"/>
    <s v="Software"/>
    <s v="9000000021-0"/>
    <s v="9000000021"/>
    <s v=""/>
    <s v=""/>
    <s v="0"/>
    <s v="Z002"/>
    <s v="1000"/>
    <d v="2023-12-20T00:00:00"/>
    <d v="2023-12-20T00:00:00"/>
    <s v="1010ITS78"/>
    <s v="New Smart Weighing Software (Amity Software)"/>
    <s v="006/000"/>
    <s v="TS16"/>
    <n v="0"/>
    <m/>
    <s v=""/>
    <n v="0"/>
    <m/>
    <s v=""/>
    <n v="0"/>
    <s v=""/>
    <s v=""/>
    <s v="INR"/>
    <s v=""/>
    <n v="0"/>
    <n v="2080800"/>
    <x v="0"/>
    <n v="0"/>
    <n v="-230641"/>
    <n v="1850159"/>
  </r>
  <r>
    <x v="8"/>
    <x v="8"/>
    <s v="Building"/>
    <s v="9100000000-0"/>
    <s v="9100000000"/>
    <s v=""/>
    <s v=""/>
    <s v="0"/>
    <s v="0000"/>
    <s v="1000"/>
    <d v="2018-03-31T00:00:00"/>
    <d v="2018-03-01T00:00:00"/>
    <s v="1010ADM02"/>
    <s v="CWIP New Colony (One Room Set)"/>
    <s v="000/000"/>
    <s v=""/>
    <n v="0"/>
    <m/>
    <s v=""/>
    <n v="0"/>
    <m/>
    <s v=""/>
    <n v="0"/>
    <s v=""/>
    <s v=""/>
    <s v="INR"/>
    <s v=""/>
    <n v="0"/>
    <n v="0"/>
    <x v="0"/>
    <n v="0"/>
    <n v="0"/>
    <n v="0"/>
  </r>
  <r>
    <x v="8"/>
    <x v="8"/>
    <s v="Building"/>
    <s v="9100000001-0"/>
    <s v="9100000001"/>
    <s v=""/>
    <s v=""/>
    <s v="0"/>
    <s v="0000"/>
    <s v="1000"/>
    <d v="2018-03-31T00:00:00"/>
    <d v="2018-03-01T00:00:00"/>
    <s v="1010ADM02"/>
    <s v="CWIP New Guest House Rooms"/>
    <s v="000/000"/>
    <s v=""/>
    <n v="0"/>
    <m/>
    <s v="10000146"/>
    <n v="0"/>
    <m/>
    <s v=""/>
    <n v="0"/>
    <s v=""/>
    <s v=""/>
    <s v="INR"/>
    <s v=""/>
    <n v="0"/>
    <n v="0"/>
    <x v="0"/>
    <n v="0"/>
    <n v="0"/>
    <n v="0"/>
  </r>
  <r>
    <x v="8"/>
    <x v="8"/>
    <s v="Building"/>
    <s v="9100000002-0"/>
    <s v="9100000002"/>
    <s v=""/>
    <s v=""/>
    <s v="0"/>
    <s v="0000"/>
    <s v="1000"/>
    <d v="2018-03-31T00:00:00"/>
    <d v="2018-03-01T00:00:00"/>
    <s v="1010ADM02"/>
    <s v="CWIP New Sugar Godown No.2"/>
    <s v="000/000"/>
    <s v=""/>
    <n v="0"/>
    <m/>
    <s v="11000629"/>
    <n v="0"/>
    <m/>
    <s v=""/>
    <n v="0"/>
    <s v=""/>
    <s v=""/>
    <s v="INR"/>
    <s v=""/>
    <n v="0"/>
    <n v="0"/>
    <x v="0"/>
    <n v="0"/>
    <n v="0"/>
    <n v="0"/>
  </r>
  <r>
    <x v="8"/>
    <x v="8"/>
    <s v="Building"/>
    <s v="9100000003-0"/>
    <s v="9100000003"/>
    <s v=""/>
    <s v=""/>
    <s v="0"/>
    <s v="0000"/>
    <s v="1000"/>
    <d v="2018-03-31T00:00:00"/>
    <d v="2018-03-01T00:00:00"/>
    <s v="1010ADM02"/>
    <s v="Cwip New I T Office"/>
    <s v="000/000"/>
    <s v=""/>
    <n v="0"/>
    <m/>
    <s v="10000118"/>
    <n v="0"/>
    <m/>
    <s v=""/>
    <n v="0"/>
    <s v=""/>
    <s v=""/>
    <s v="INR"/>
    <s v=""/>
    <n v="0"/>
    <n v="12288.15"/>
    <x v="1"/>
    <n v="0"/>
    <n v="0"/>
    <n v="0"/>
  </r>
  <r>
    <x v="8"/>
    <x v="8"/>
    <s v="Building"/>
    <s v="9100000004-0"/>
    <s v="9100000004"/>
    <s v=""/>
    <s v=""/>
    <s v="0"/>
    <s v="0000"/>
    <s v="1000"/>
    <d v="2018-03-31T00:00:00"/>
    <d v="2018-03-01T00:00:00"/>
    <s v="1010ADM02"/>
    <s v="Cwip New Two Room Set"/>
    <s v="000/000"/>
    <s v=""/>
    <n v="0"/>
    <m/>
    <s v="10000009"/>
    <n v="0"/>
    <m/>
    <s v=""/>
    <n v="0"/>
    <s v=""/>
    <s v=""/>
    <s v="INR"/>
    <s v=""/>
    <n v="0"/>
    <n v="0"/>
    <x v="0"/>
    <n v="0"/>
    <n v="0"/>
    <n v="0"/>
  </r>
  <r>
    <x v="8"/>
    <x v="8"/>
    <s v="Building"/>
    <s v="9100000005-0"/>
    <s v="9100000005"/>
    <s v=""/>
    <s v=""/>
    <s v="0"/>
    <s v="0000"/>
    <s v="1000"/>
    <d v="2018-03-31T00:00:00"/>
    <d v="2018-03-01T00:00:00"/>
    <s v="1010ADM02"/>
    <s v="New TC Laboratory &amp; Soil testing Laboratory"/>
    <s v="000/000"/>
    <s v=""/>
    <n v="0"/>
    <m/>
    <s v=""/>
    <n v="0"/>
    <m/>
    <s v=""/>
    <n v="0"/>
    <s v=""/>
    <s v=""/>
    <s v="INR"/>
    <s v=""/>
    <n v="0"/>
    <n v="0"/>
    <x v="0"/>
    <n v="0"/>
    <n v="0"/>
    <n v="0"/>
  </r>
  <r>
    <x v="8"/>
    <x v="8"/>
    <s v="Building"/>
    <s v="9100000006-0"/>
    <s v="9100000006"/>
    <s v=""/>
    <s v=""/>
    <s v="0"/>
    <s v="0000"/>
    <s v="1000"/>
    <d v="2018-04-05T00:00:00"/>
    <d v="2018-04-01T00:00:00"/>
    <s v="1010ADM02"/>
    <s v="CWIP LAND"/>
    <s v="000/000"/>
    <s v=""/>
    <n v="0"/>
    <m/>
    <s v=""/>
    <n v="0"/>
    <n v="0"/>
    <s v=""/>
    <n v="0"/>
    <s v="EA"/>
    <s v=""/>
    <s v="INR"/>
    <s v=""/>
    <n v="0"/>
    <n v="0"/>
    <x v="0"/>
    <n v="0"/>
    <n v="0"/>
    <n v="0"/>
  </r>
  <r>
    <x v="8"/>
    <x v="8"/>
    <s v="Building"/>
    <s v="9100000007-0"/>
    <s v="9100000007"/>
    <s v=""/>
    <s v=""/>
    <s v="0"/>
    <s v="0000"/>
    <s v="1000"/>
    <d v="2018-05-02T00:00:00"/>
    <d v="2018-05-01T00:00:00"/>
    <s v="1010ITS77"/>
    <s v="CWIP NEW IT OFFICE BUILDING"/>
    <s v="000/000"/>
    <s v="TS08"/>
    <n v="0"/>
    <m/>
    <s v="10000056"/>
    <n v="0"/>
    <n v="0"/>
    <s v=""/>
    <n v="0"/>
    <s v="EA"/>
    <s v=""/>
    <s v="INR"/>
    <s v=""/>
    <n v="0"/>
    <n v="0"/>
    <x v="0"/>
    <n v="0"/>
    <n v="0"/>
    <n v="0"/>
  </r>
  <r>
    <x v="8"/>
    <x v="8"/>
    <s v="Building"/>
    <s v="9100000008-0"/>
    <s v="9100000008"/>
    <s v=""/>
    <s v=""/>
    <s v="0"/>
    <s v="0000"/>
    <s v="1000"/>
    <d v="2018-05-02T00:00:00"/>
    <d v="2018-05-01T00:00:00"/>
    <s v="1010ADM03"/>
    <s v="CWIP NEW GUEST HOUSE BULIDING"/>
    <s v="000/000"/>
    <s v="TS09"/>
    <n v="0"/>
    <m/>
    <s v="10000056"/>
    <n v="0"/>
    <n v="0"/>
    <s v=""/>
    <n v="0"/>
    <s v="EA"/>
    <s v=""/>
    <s v="INR"/>
    <s v=""/>
    <n v="0"/>
    <n v="0"/>
    <x v="0"/>
    <n v="0"/>
    <n v="0"/>
    <n v="0"/>
  </r>
  <r>
    <x v="8"/>
    <x v="8"/>
    <s v="Building"/>
    <s v="9100000009-0"/>
    <s v="9100000009"/>
    <s v=""/>
    <s v=""/>
    <s v="0"/>
    <s v="0000"/>
    <s v="1000"/>
    <d v="2018-05-04T00:00:00"/>
    <d v="2018-05-01T00:00:00"/>
    <s v="1010MFG53"/>
    <s v="CWIP NEW SUGAR GODOWN"/>
    <s v="000/000"/>
    <s v="TS06"/>
    <n v="0"/>
    <m/>
    <s v="10000121"/>
    <n v="0"/>
    <n v="698"/>
    <s v=""/>
    <n v="0"/>
    <s v="EA"/>
    <s v=""/>
    <s v="INR"/>
    <s v=""/>
    <n v="0"/>
    <n v="0"/>
    <x v="0"/>
    <n v="0"/>
    <n v="0"/>
    <n v="0"/>
  </r>
  <r>
    <x v="8"/>
    <x v="8"/>
    <s v="Building"/>
    <s v="9100000010-0"/>
    <s v="9100000010"/>
    <s v=""/>
    <s v=""/>
    <s v="0"/>
    <s v="0000"/>
    <s v="1000"/>
    <d v="2018-05-03T00:00:00"/>
    <d v="2018-05-01T00:00:00"/>
    <s v="1010CVL33"/>
    <s v="CWIP NEW TWO ROOM SET BULIDING"/>
    <s v="000/000"/>
    <s v="TS10"/>
    <n v="0"/>
    <m/>
    <s v="10000009"/>
    <n v="0"/>
    <n v="0"/>
    <s v=""/>
    <n v="0"/>
    <s v="EA"/>
    <s v=""/>
    <s v="INR"/>
    <s v=""/>
    <n v="0"/>
    <n v="0"/>
    <x v="0"/>
    <n v="0"/>
    <n v="0"/>
    <n v="0"/>
  </r>
  <r>
    <x v="8"/>
    <x v="8"/>
    <s v="Building"/>
    <s v="9100000011-0"/>
    <s v="9100000011"/>
    <s v=""/>
    <s v=""/>
    <s v="0"/>
    <s v="0000"/>
    <s v="1000"/>
    <d v="2018-04-30T00:00:00"/>
    <d v="2018-04-01T00:00:00"/>
    <s v="1010MFG52"/>
    <s v="CWIP- Molasses Tank NO. 05"/>
    <s v="000/000"/>
    <s v="TS07"/>
    <n v="0"/>
    <m/>
    <s v="10000046"/>
    <n v="0"/>
    <m/>
    <s v=""/>
    <n v="0"/>
    <s v=""/>
    <s v=""/>
    <s v="INR"/>
    <s v=""/>
    <n v="0"/>
    <n v="0"/>
    <x v="0"/>
    <n v="0"/>
    <n v="0"/>
    <n v="0"/>
  </r>
  <r>
    <x v="8"/>
    <x v="8"/>
    <s v="Building"/>
    <s v="9100000012-0"/>
    <s v="9100000012"/>
    <s v=""/>
    <s v=""/>
    <s v="0"/>
    <s v="0000"/>
    <s v=""/>
    <d v="2018-05-03T00:00:00"/>
    <d v="2018-05-01T00:00:00"/>
    <s v="1010CVL33"/>
    <s v="CWIP- NEW BOUNDRY WALL"/>
    <s v="000/000"/>
    <s v=""/>
    <n v="0"/>
    <m/>
    <s v="10000079"/>
    <n v="0"/>
    <m/>
    <s v=""/>
    <n v="0"/>
    <s v=""/>
    <s v=""/>
    <s v="INR"/>
    <s v=""/>
    <n v="0"/>
    <n v="563277"/>
    <x v="2"/>
    <n v="0"/>
    <n v="0"/>
    <n v="0"/>
  </r>
  <r>
    <x v="8"/>
    <x v="8"/>
    <s v="Building"/>
    <s v="9100000013-0"/>
    <s v="9100000013"/>
    <s v=""/>
    <s v=""/>
    <s v="0"/>
    <s v="0000"/>
    <s v="1000"/>
    <d v="2018-06-26T00:00:00"/>
    <d v="2018-06-01T00:00:00"/>
    <s v="1010ADM03"/>
    <s v="CWIP- NEW GUEST HOUSE RROM"/>
    <s v="000/000"/>
    <s v="TS09"/>
    <n v="0"/>
    <m/>
    <s v="10000163"/>
    <n v="0"/>
    <m/>
    <s v=""/>
    <n v="0"/>
    <s v=""/>
    <s v=""/>
    <s v="INR"/>
    <s v=""/>
    <n v="0"/>
    <n v="0"/>
    <x v="0"/>
    <n v="0"/>
    <n v="0"/>
    <n v="0"/>
  </r>
  <r>
    <x v="8"/>
    <x v="8"/>
    <s v="Building"/>
    <s v="9100000014-0"/>
    <s v="9100000014"/>
    <s v=""/>
    <s v=""/>
    <s v="0"/>
    <s v="0000"/>
    <s v="1000"/>
    <d v="2018-07-20T00:00:00"/>
    <d v="2018-07-01T00:00:00"/>
    <s v="1010ITS77"/>
    <s v="CWIP- NEW IT OFFICE"/>
    <s v="000/000"/>
    <s v="TS08"/>
    <n v="0"/>
    <m/>
    <s v="10000056"/>
    <n v="0"/>
    <m/>
    <s v=""/>
    <n v="0"/>
    <s v=""/>
    <s v=""/>
    <s v="INR"/>
    <s v=""/>
    <n v="0"/>
    <n v="0"/>
    <x v="0"/>
    <n v="0"/>
    <n v="0"/>
    <n v="0"/>
  </r>
  <r>
    <x v="8"/>
    <x v="8"/>
    <s v="Building"/>
    <s v="9100000015-0"/>
    <s v="9100000015"/>
    <s v=""/>
    <s v=""/>
    <s v="0"/>
    <s v="0000"/>
    <s v="1000"/>
    <d v="2018-08-16T00:00:00"/>
    <d v="2018-08-01T00:00:00"/>
    <s v="1010CVL33"/>
    <s v="CWIP- EXPENSION OF DOREMETRY COLONY"/>
    <s v="000/000"/>
    <s v=""/>
    <n v="0"/>
    <m/>
    <s v=""/>
    <n v="0"/>
    <m/>
    <s v=""/>
    <n v="0"/>
    <s v=""/>
    <s v=""/>
    <s v="INR"/>
    <s v=""/>
    <n v="0"/>
    <n v="0"/>
    <x v="0"/>
    <n v="0"/>
    <n v="0"/>
    <n v="0"/>
  </r>
  <r>
    <x v="8"/>
    <x v="8"/>
    <s v="Building"/>
    <s v="9100000016-0"/>
    <s v="9100000016"/>
    <s v=""/>
    <s v=""/>
    <s v="0"/>
    <s v="0000"/>
    <s v="1000"/>
    <d v="2018-08-06T00:00:00"/>
    <d v="2018-08-01T00:00:00"/>
    <s v="1010CVL32"/>
    <s v="CWIP- ROAD &amp; DRAIN INSIDE FACTORY"/>
    <s v="000/000"/>
    <s v=""/>
    <n v="0"/>
    <m/>
    <s v="10000011"/>
    <n v="0"/>
    <m/>
    <s v=""/>
    <n v="0"/>
    <s v=""/>
    <s v=""/>
    <s v="INR"/>
    <s v=""/>
    <n v="0"/>
    <n v="8698059.9000000097"/>
    <x v="3"/>
    <n v="0"/>
    <n v="0"/>
    <n v="0"/>
  </r>
  <r>
    <x v="8"/>
    <x v="8"/>
    <s v="Building"/>
    <s v="9100000017-0"/>
    <s v="9100000017"/>
    <s v=""/>
    <s v=""/>
    <s v="0"/>
    <s v="0000"/>
    <s v="1000"/>
    <d v="2018-12-06T00:00:00"/>
    <d v="2018-12-01T00:00:00"/>
    <s v="1010ADM03"/>
    <s v="CWIP- Waiting Rooms &amp; Security Room"/>
    <s v="000/000"/>
    <s v=""/>
    <n v="0"/>
    <m/>
    <s v="10000009"/>
    <n v="0"/>
    <m/>
    <s v=""/>
    <n v="0"/>
    <s v=""/>
    <s v=""/>
    <s v="INR"/>
    <s v=""/>
    <n v="0"/>
    <n v="0"/>
    <x v="0"/>
    <n v="0"/>
    <n v="0"/>
    <n v="0"/>
  </r>
  <r>
    <x v="8"/>
    <x v="8"/>
    <s v="Building"/>
    <s v="9100000018-0"/>
    <s v="9100000018"/>
    <s v=""/>
    <s v=""/>
    <s v="0"/>
    <s v="0000"/>
    <s v="1000"/>
    <d v="2019-01-30T00:00:00"/>
    <d v="2019-01-01T00:00:00"/>
    <s v="1010CVL32"/>
    <s v="CWIP- FACTORY BUILDING"/>
    <s v="000/000"/>
    <s v=""/>
    <n v="0"/>
    <m/>
    <s v="10000217"/>
    <n v="0"/>
    <m/>
    <s v=""/>
    <n v="0"/>
    <s v=""/>
    <s v=""/>
    <s v="INR"/>
    <s v=""/>
    <n v="0"/>
    <n v="0"/>
    <x v="0"/>
    <n v="0"/>
    <n v="0"/>
    <n v="0"/>
  </r>
  <r>
    <x v="8"/>
    <x v="8"/>
    <s v="Building"/>
    <s v="9100000019-0"/>
    <s v="9100000019"/>
    <s v=""/>
    <s v=""/>
    <s v="0"/>
    <s v="0000"/>
    <s v="1000"/>
    <d v="2019-02-02T00:00:00"/>
    <d v="2019-02-01T00:00:00"/>
    <s v="1010MFG53"/>
    <s v=" CWIP -SUGAR GODOWN NO.3"/>
    <s v="000/000"/>
    <s v=""/>
    <n v="0"/>
    <m/>
    <s v="10000013"/>
    <n v="0"/>
    <m/>
    <s v=""/>
    <n v="0"/>
    <s v=""/>
    <s v=""/>
    <s v="INR"/>
    <s v=""/>
    <n v="0"/>
    <n v="0"/>
    <x v="0"/>
    <n v="0"/>
    <n v="0"/>
    <n v="0"/>
  </r>
  <r>
    <x v="8"/>
    <x v="8"/>
    <s v="Building"/>
    <s v="9100000020-0"/>
    <s v="9100000020"/>
    <s v=""/>
    <s v=""/>
    <s v="0"/>
    <s v="0000"/>
    <s v="1000"/>
    <d v="2019-03-19T00:00:00"/>
    <d v="2019-03-01T00:00:00"/>
    <s v="1010LOG69"/>
    <s v="CWIP- NEW SALE OFFICE"/>
    <s v="000/000"/>
    <s v=""/>
    <n v="0"/>
    <m/>
    <s v="10000217"/>
    <n v="0"/>
    <m/>
    <s v=""/>
    <n v="0"/>
    <s v=""/>
    <s v=""/>
    <s v="INR"/>
    <s v=""/>
    <n v="0"/>
    <n v="0"/>
    <x v="0"/>
    <n v="0"/>
    <n v="0"/>
    <n v="0"/>
  </r>
  <r>
    <x v="8"/>
    <x v="8"/>
    <s v="Building"/>
    <s v="9100000021-0"/>
    <s v="9100000021"/>
    <s v=""/>
    <s v=""/>
    <s v="0"/>
    <s v="0000"/>
    <s v="1000"/>
    <d v="2019-08-06T00:00:00"/>
    <d v="2019-08-01T00:00:00"/>
    <s v="1010CVL33"/>
    <s v="Extension &amp; Mod. of Colony C-24"/>
    <s v="060/000"/>
    <s v=""/>
    <n v="0"/>
    <m/>
    <s v="10000217"/>
    <n v="0"/>
    <n v="0"/>
    <s v=""/>
    <n v="0"/>
    <s v="NOS"/>
    <s v=""/>
    <s v="INR"/>
    <s v=""/>
    <n v="0"/>
    <n v="0"/>
    <x v="0"/>
    <n v="0"/>
    <n v="0"/>
    <n v="0"/>
  </r>
  <r>
    <x v="8"/>
    <x v="8"/>
    <s v="Building"/>
    <s v="9100000022-0"/>
    <s v="9100000022"/>
    <s v=""/>
    <s v=""/>
    <s v="0"/>
    <s v="0000"/>
    <s v="1000"/>
    <d v="2019-10-22T00:00:00"/>
    <d v="2019-10-01T00:00:00"/>
    <s v="1010CVL33"/>
    <s v="CWIP-New 12 Story Building"/>
    <s v="000/000"/>
    <s v=""/>
    <n v="3204500"/>
    <m/>
    <s v="10000246"/>
    <n v="0"/>
    <n v="1"/>
    <s v=""/>
    <n v="3204500"/>
    <s v="NOS"/>
    <s v=""/>
    <s v="INR"/>
    <s v=""/>
    <n v="0"/>
    <n v="0"/>
    <x v="0"/>
    <n v="0"/>
    <n v="0"/>
    <n v="3204500"/>
  </r>
  <r>
    <x v="8"/>
    <x v="8"/>
    <s v="Building"/>
    <s v="9100000023-0"/>
    <s v="9100000023"/>
    <s v=""/>
    <s v=""/>
    <s v="0"/>
    <s v="0000"/>
    <s v="1000"/>
    <d v="2019-09-24T00:00:00"/>
    <d v="2019-09-01T00:00:00"/>
    <s v="1010ADM04"/>
    <s v="CWIP - NEW SECURITY ROOM"/>
    <s v="000/000"/>
    <s v=""/>
    <n v="0"/>
    <m/>
    <s v="10000009"/>
    <n v="0"/>
    <n v="101"/>
    <s v=""/>
    <n v="0"/>
    <s v="NOS"/>
    <s v=""/>
    <s v="INR"/>
    <s v=""/>
    <n v="0"/>
    <n v="0"/>
    <x v="0"/>
    <n v="0"/>
    <n v="0"/>
    <n v="0"/>
  </r>
  <r>
    <x v="8"/>
    <x v="8"/>
    <s v="Building"/>
    <s v="9100000024-0"/>
    <s v="9100000024"/>
    <s v=""/>
    <s v=""/>
    <s v="0"/>
    <s v="0000"/>
    <s v="1000"/>
    <d v="2019-10-17T00:00:00"/>
    <d v="2019-10-01T00:00:00"/>
    <s v="1010CAN68"/>
    <s v="CWIP Cane Yard Work"/>
    <s v="000/000"/>
    <s v=""/>
    <n v="0"/>
    <m/>
    <s v="10000181"/>
    <n v="0"/>
    <n v="2399"/>
    <s v=""/>
    <n v="0"/>
    <s v="M2"/>
    <s v=""/>
    <s v="INR"/>
    <s v=""/>
    <n v="0"/>
    <n v="0"/>
    <x v="0"/>
    <n v="0"/>
    <n v="0"/>
    <n v="0"/>
  </r>
  <r>
    <x v="8"/>
    <x v="8"/>
    <s v="Building"/>
    <s v="9100000025-0"/>
    <s v="9100000025"/>
    <s v=""/>
    <s v=""/>
    <s v="0"/>
    <s v="0000"/>
    <s v="1000"/>
    <d v="2019-10-23T00:00:00"/>
    <d v="2019-10-01T00:00:00"/>
    <s v="1010ADM03"/>
    <s v="CWIP - SWAMI NARAYAN HALL"/>
    <s v="000/000"/>
    <s v=""/>
    <n v="0"/>
    <m/>
    <s v="10000009"/>
    <n v="0"/>
    <n v="91530.5"/>
    <s v=""/>
    <n v="0"/>
    <s v="NOS"/>
    <s v=""/>
    <s v="INR"/>
    <s v=""/>
    <n v="0"/>
    <n v="2802895.0600000005"/>
    <x v="4"/>
    <n v="0"/>
    <n v="0"/>
    <n v="0"/>
  </r>
  <r>
    <x v="8"/>
    <x v="8"/>
    <s v="Building"/>
    <s v="9100000026-0"/>
    <s v="9100000026"/>
    <s v=""/>
    <s v=""/>
    <s v="0"/>
    <s v="0000"/>
    <s v="1000"/>
    <d v="2019-11-11T00:00:00"/>
    <d v="2023-04-18T00:00:00"/>
    <s v="1010CVL31"/>
    <s v="One Room Set (G+3)"/>
    <s v="000/000"/>
    <s v=""/>
    <n v="0"/>
    <m/>
    <s v="10000245"/>
    <n v="0"/>
    <m/>
    <s v=""/>
    <n v="0"/>
    <s v=""/>
    <s v=""/>
    <s v="INR"/>
    <s v=""/>
    <n v="0"/>
    <n v="4055152.1099999989"/>
    <x v="0"/>
    <n v="0"/>
    <n v="0"/>
    <n v="4055152.11"/>
  </r>
  <r>
    <x v="8"/>
    <x v="8"/>
    <s v="Building"/>
    <s v="9100000027-0"/>
    <s v="9100000027"/>
    <s v=""/>
    <s v=""/>
    <s v="0"/>
    <s v="0000"/>
    <s v="1000"/>
    <d v="2019-11-18T00:00:00"/>
    <d v="2019-11-01T00:00:00"/>
    <s v="1010CVL32"/>
    <s v="CWIP - NEW TOILETS"/>
    <s v="000/000"/>
    <s v=""/>
    <n v="0"/>
    <m/>
    <s v="10000217"/>
    <n v="0"/>
    <n v="0"/>
    <s v=""/>
    <n v="0"/>
    <s v="NOS"/>
    <s v=""/>
    <s v="INR"/>
    <s v=""/>
    <n v="0"/>
    <n v="0"/>
    <x v="0"/>
    <n v="0"/>
    <n v="0"/>
    <n v="0"/>
  </r>
  <r>
    <x v="8"/>
    <x v="8"/>
    <s v="Building"/>
    <s v="9100000028-0"/>
    <s v="9100000028"/>
    <s v=""/>
    <s v=""/>
    <s v="0"/>
    <s v="0000"/>
    <s v="1000"/>
    <d v="2019-12-12T00:00:00"/>
    <d v="2019-12-01T00:00:00"/>
    <s v="1010MFG55"/>
    <s v="CWIP - New ETP Gate"/>
    <s v="000/000"/>
    <s v=""/>
    <n v="0"/>
    <m/>
    <s v="10000217"/>
    <n v="0"/>
    <n v="0"/>
    <s v=""/>
    <n v="0"/>
    <s v="NOS"/>
    <s v=""/>
    <s v="INR"/>
    <s v=""/>
    <n v="0"/>
    <n v="0"/>
    <x v="0"/>
    <n v="0"/>
    <n v="0"/>
    <n v="0"/>
  </r>
  <r>
    <x v="8"/>
    <x v="8"/>
    <s v="Building"/>
    <s v="9100000029-0"/>
    <s v="9100000029"/>
    <s v=""/>
    <s v=""/>
    <s v="0"/>
    <s v="0000"/>
    <s v="1000"/>
    <d v="2019-12-11T00:00:00"/>
    <d v="2019-12-01T00:00:00"/>
    <s v="1010CVL32"/>
    <s v="CWIP - Solar Godown"/>
    <s v="000/000"/>
    <s v=""/>
    <n v="0"/>
    <m/>
    <s v="10000286"/>
    <n v="0"/>
    <m/>
    <s v=""/>
    <n v="0"/>
    <s v=""/>
    <s v=""/>
    <s v="INR"/>
    <s v=""/>
    <n v="0"/>
    <n v="0"/>
    <x v="0"/>
    <n v="0"/>
    <n v="0"/>
    <n v="0"/>
  </r>
  <r>
    <x v="8"/>
    <x v="8"/>
    <s v="Building"/>
    <s v="9100000030-0"/>
    <s v="9100000030"/>
    <s v=""/>
    <s v=""/>
    <s v="0"/>
    <s v="0000"/>
    <s v="1000"/>
    <d v="2020-04-22T00:00:00"/>
    <d v="2020-04-01T00:00:00"/>
    <s v="1010CVL32"/>
    <s v="CWIP - New Toilet at Mill House"/>
    <s v="000/000"/>
    <s v=""/>
    <n v="0"/>
    <m/>
    <s v="10000247"/>
    <n v="0"/>
    <n v="24646"/>
    <s v=""/>
    <n v="0"/>
    <s v="NOS"/>
    <s v=""/>
    <s v="INR"/>
    <s v=""/>
    <n v="0"/>
    <n v="0"/>
    <x v="0"/>
    <n v="0"/>
    <n v="0"/>
    <n v="0"/>
  </r>
  <r>
    <x v="8"/>
    <x v="8"/>
    <s v="Building"/>
    <s v="9100000031-0"/>
    <s v="9100000031"/>
    <s v=""/>
    <s v=""/>
    <s v="0"/>
    <s v="0000"/>
    <s v="1000"/>
    <d v="2020-07-08T00:00:00"/>
    <d v="2020-07-01T00:00:00"/>
    <s v="1010ENG17"/>
    <s v="CWIP - NEW WORKSHOP"/>
    <s v="000/000"/>
    <s v=""/>
    <n v="0"/>
    <m/>
    <s v="10000286"/>
    <n v="0"/>
    <n v="162905"/>
    <s v=""/>
    <n v="0"/>
    <s v="NOS"/>
    <s v=""/>
    <s v="INR"/>
    <s v=""/>
    <n v="0"/>
    <n v="0"/>
    <x v="0"/>
    <n v="0"/>
    <n v="0"/>
    <n v="0"/>
  </r>
  <r>
    <x v="8"/>
    <x v="8"/>
    <s v="Building"/>
    <s v="9100000032-0"/>
    <s v="9100000032"/>
    <s v=""/>
    <s v=""/>
    <s v="0"/>
    <s v="1000"/>
    <s v="1000"/>
    <d v="2020-09-25T00:00:00"/>
    <d v="2020-09-25T00:00:00"/>
    <s v="1010CAN68"/>
    <s v="CWIP - CANE YARD ROAD &amp; DRAIN WORK"/>
    <s v="000/000"/>
    <s v=""/>
    <n v="0"/>
    <m/>
    <s v="10000079"/>
    <n v="0"/>
    <n v="1659159.0190000001"/>
    <s v=""/>
    <n v="0"/>
    <s v="NOS"/>
    <s v=""/>
    <s v="INR"/>
    <s v=""/>
    <n v="0"/>
    <n v="21420846.290000021"/>
    <x v="5"/>
    <n v="0"/>
    <n v="0"/>
    <n v="0"/>
  </r>
  <r>
    <x v="8"/>
    <x v="8"/>
    <s v="Building"/>
    <s v="9100000033-0"/>
    <s v="9100000033"/>
    <s v=""/>
    <s v=""/>
    <s v="0"/>
    <s v="1000"/>
    <s v="1000"/>
    <d v="2021-03-26T00:00:00"/>
    <d v="2021-03-26T00:00:00"/>
    <s v="1010ADM06"/>
    <s v="CWIP - ADMIN BUILDING"/>
    <s v="000/000"/>
    <s v=""/>
    <n v="5691214"/>
    <m/>
    <s v="10000330"/>
    <n v="0"/>
    <n v="3304.8040000000001"/>
    <s v=""/>
    <n v="5691214"/>
    <s v="NOS"/>
    <s v=""/>
    <s v="INR"/>
    <s v=""/>
    <n v="0"/>
    <n v="7484585.879999999"/>
    <x v="6"/>
    <n v="0"/>
    <n v="0"/>
    <n v="0"/>
  </r>
  <r>
    <x v="8"/>
    <x v="8"/>
    <s v="Building"/>
    <s v="9100000035-0"/>
    <s v="9100000035"/>
    <s v=""/>
    <s v=""/>
    <s v="0"/>
    <s v="1000"/>
    <s v="1000"/>
    <d v="2021-02-19T00:00:00"/>
    <d v="2021-02-19T00:00:00"/>
    <s v="1010CVL33"/>
    <s v="CWIP ONE ROOM SET (G+4)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Building"/>
    <s v="9100000036-0"/>
    <s v="9100000036"/>
    <s v=""/>
    <s v=""/>
    <s v="0"/>
    <s v="1000"/>
    <s v="1000"/>
    <d v="2021-04-16T00:00:00"/>
    <d v="2021-04-16T00:00:00"/>
    <s v="1010CVL32"/>
    <s v="CWIP - NEW CULVERT"/>
    <s v="000/000"/>
    <s v=""/>
    <n v="0"/>
    <m/>
    <s v="10000013"/>
    <n v="0"/>
    <n v="30000"/>
    <s v=""/>
    <n v="0"/>
    <s v="NOS"/>
    <s v=""/>
    <s v="INR"/>
    <s v=""/>
    <n v="0"/>
    <n v="0"/>
    <x v="0"/>
    <n v="0"/>
    <n v="0"/>
    <n v="0"/>
  </r>
  <r>
    <x v="8"/>
    <x v="8"/>
    <s v="Building"/>
    <s v="9100000037-0"/>
    <s v="9100000037"/>
    <s v=""/>
    <s v=""/>
    <s v="0"/>
    <s v="0000"/>
    <s v="1000"/>
    <d v="2021-12-21T00:00:00"/>
    <d v="2021-12-01T00:00:00"/>
    <s v="1010ADM04"/>
    <s v="CWIP- Checkpost Englishia Building"/>
    <s v="000/000"/>
    <s v=""/>
    <n v="1691318.93"/>
    <m/>
    <s v="10000118"/>
    <n v="0"/>
    <n v="30120.001"/>
    <s v=""/>
    <n v="1691318.93"/>
    <s v="NOS"/>
    <s v=""/>
    <s v="INR"/>
    <s v=""/>
    <n v="0"/>
    <n v="159082.38000000006"/>
    <x v="0"/>
    <n v="0"/>
    <n v="0"/>
    <n v="1850401.31"/>
  </r>
  <r>
    <x v="8"/>
    <x v="8"/>
    <s v="Building"/>
    <s v="9100000038-0"/>
    <s v="9100000038"/>
    <s v=""/>
    <s v=""/>
    <s v="0"/>
    <s v="0000"/>
    <s v="1000"/>
    <d v="2022-02-02T00:00:00"/>
    <d v="2022-02-01T00:00:00"/>
    <s v="1010CVL31"/>
    <s v="CWIP CHECKPOST MARJADPUR"/>
    <s v="000/000"/>
    <s v=""/>
    <n v="171144.78"/>
    <m/>
    <s v="10000079"/>
    <n v="0"/>
    <n v="2"/>
    <s v=""/>
    <n v="171144.78"/>
    <s v="NOS"/>
    <s v=""/>
    <s v="INR"/>
    <s v=""/>
    <n v="0"/>
    <n v="0"/>
    <x v="0"/>
    <n v="0"/>
    <n v="0"/>
    <n v="171144.78"/>
  </r>
  <r>
    <x v="8"/>
    <x v="8"/>
    <s v="Building"/>
    <s v="9100000039-0"/>
    <s v="9100000039"/>
    <s v=""/>
    <s v=""/>
    <s v="0"/>
    <s v="0000"/>
    <s v="1000"/>
    <d v="2022-09-08T00:00:00"/>
    <d v="2022-09-01T00:00:00"/>
    <s v=""/>
    <s v="Three Room Set G+3"/>
    <s v="000/000"/>
    <s v=""/>
    <n v="452392.68"/>
    <m/>
    <s v="10000090"/>
    <n v="0"/>
    <m/>
    <s v=""/>
    <n v="452392.68"/>
    <s v=""/>
    <s v=""/>
    <s v="INR"/>
    <s v=""/>
    <n v="0"/>
    <n v="0"/>
    <x v="0"/>
    <n v="0"/>
    <n v="0"/>
    <n v="452392.68"/>
  </r>
  <r>
    <x v="8"/>
    <x v="8"/>
    <s v="Building"/>
    <s v="9100000040-0"/>
    <s v="9100000040"/>
    <s v=""/>
    <s v=""/>
    <s v="0"/>
    <s v="0000"/>
    <s v="1000"/>
    <d v="2022-11-01T00:00:00"/>
    <d v="2022-11-01T00:00:00"/>
    <s v="1010CVL33"/>
    <s v="Two Room Set G+3"/>
    <s v="000/000"/>
    <s v=""/>
    <n v="7129397.9400000004"/>
    <m/>
    <s v="10000090"/>
    <n v="0"/>
    <m/>
    <s v=""/>
    <n v="7129397.9400000004"/>
    <s v=""/>
    <s v=""/>
    <s v="INR"/>
    <s v=""/>
    <n v="0"/>
    <n v="8898848.3800000027"/>
    <x v="0"/>
    <n v="0"/>
    <n v="0"/>
    <n v="16028246.32"/>
  </r>
  <r>
    <x v="8"/>
    <x v="8"/>
    <s v="Building"/>
    <s v="9100000041-0"/>
    <s v="9100000041"/>
    <s v=""/>
    <s v=""/>
    <s v="0"/>
    <s v="0000"/>
    <s v="1000"/>
    <d v="2022-12-31T00:00:00"/>
    <d v="2022-12-01T00:00:00"/>
    <s v="1010CVL33"/>
    <s v="Dormitory G+3"/>
    <s v="000/000"/>
    <s v=""/>
    <n v="3782693.47"/>
    <m/>
    <s v="10000090"/>
    <n v="0"/>
    <m/>
    <s v=""/>
    <n v="3782693.47"/>
    <s v=""/>
    <s v=""/>
    <s v="INR"/>
    <s v=""/>
    <n v="0"/>
    <n v="11933836.34"/>
    <x v="0"/>
    <n v="0"/>
    <n v="0"/>
    <n v="15716529.810000001"/>
  </r>
  <r>
    <x v="8"/>
    <x v="8"/>
    <s v="Building"/>
    <s v="9100000042-0"/>
    <s v="9100000042"/>
    <s v=""/>
    <s v=""/>
    <s v="0"/>
    <s v="0000"/>
    <s v="1000"/>
    <d v="2022-12-17T00:00:00"/>
    <d v="2022-12-01T00:00:00"/>
    <s v="1010CVL32"/>
    <s v="CWIP- Token Room"/>
    <s v="000/000"/>
    <s v="TS16"/>
    <n v="0"/>
    <m/>
    <s v="10000217"/>
    <n v="0"/>
    <m/>
    <s v=""/>
    <n v="0"/>
    <s v=""/>
    <s v=""/>
    <s v="INR"/>
    <s v=""/>
    <n v="0"/>
    <n v="2216893.3699999992"/>
    <x v="7"/>
    <n v="0"/>
    <n v="0"/>
    <n v="0"/>
  </r>
  <r>
    <x v="8"/>
    <x v="8"/>
    <s v="Building"/>
    <s v="9100000043-0"/>
    <s v="9100000043"/>
    <s v=""/>
    <s v=""/>
    <s v="0"/>
    <s v="0000"/>
    <s v="1000"/>
    <d v="2022-12-17T00:00:00"/>
    <d v="2022-12-01T00:00:00"/>
    <s v="1010CVL32"/>
    <s v="CWIP- Chemical Room"/>
    <s v="000/000"/>
    <s v="TS13"/>
    <n v="0"/>
    <m/>
    <s v="10000217"/>
    <n v="0"/>
    <m/>
    <s v=""/>
    <n v="0"/>
    <s v=""/>
    <s v=""/>
    <s v="INR"/>
    <s v=""/>
    <n v="0"/>
    <n v="0"/>
    <x v="0"/>
    <n v="0"/>
    <n v="0"/>
    <n v="0"/>
  </r>
  <r>
    <x v="8"/>
    <x v="8"/>
    <s v="Building"/>
    <s v="9100000044-0"/>
    <s v="9100000044"/>
    <s v=""/>
    <s v=""/>
    <s v="0"/>
    <s v="0000"/>
    <s v="1000"/>
    <d v="2023-03-31T00:00:00"/>
    <d v="2022-04-01T00:00:00"/>
    <s v="1010CVL32"/>
    <s v="cwip-Security Room"/>
    <s v="000/000"/>
    <s v="TS01"/>
    <n v="952776.78"/>
    <m/>
    <s v="13000014"/>
    <n v="0"/>
    <m/>
    <s v=""/>
    <n v="952776.78"/>
    <s v=""/>
    <s v=""/>
    <s v="INR"/>
    <s v=""/>
    <n v="0"/>
    <n v="85087.889999999985"/>
    <x v="8"/>
    <n v="0"/>
    <n v="0"/>
    <n v="0"/>
  </r>
  <r>
    <x v="8"/>
    <x v="8"/>
    <s v="Building"/>
    <s v="9100000046-0"/>
    <s v="9100000046"/>
    <s v=""/>
    <s v=""/>
    <s v="0"/>
    <s v="0000"/>
    <s v=""/>
    <d v="2023-06-30T00:00:00"/>
    <d v="2023-06-30T00:00:00"/>
    <s v="1010CVL32"/>
    <s v=" CWIP-New Sulphur Godown"/>
    <s v="000/000"/>
    <s v=""/>
    <n v="0"/>
    <m/>
    <s v="10000523"/>
    <n v="0"/>
    <m/>
    <s v=""/>
    <n v="0"/>
    <s v=""/>
    <s v=""/>
    <s v="INR"/>
    <s v=""/>
    <n v="0"/>
    <n v="5534849.4400000013"/>
    <x v="9"/>
    <n v="0"/>
    <n v="0"/>
    <n v="0"/>
  </r>
  <r>
    <x v="8"/>
    <x v="8"/>
    <s v="Building"/>
    <s v="9100000047-0"/>
    <s v="9100000047"/>
    <s v=""/>
    <s v=""/>
    <s v="0"/>
    <s v="0000"/>
    <s v=""/>
    <d v="2023-06-30T00:00:00"/>
    <d v="2023-06-30T00:00:00"/>
    <s v="1010CVL31"/>
    <s v="CWIP-DORMATORY (G+3) cane yard"/>
    <s v="000/000"/>
    <s v=""/>
    <n v="0"/>
    <m/>
    <s v="10000118"/>
    <n v="0"/>
    <m/>
    <s v=""/>
    <n v="0"/>
    <s v=""/>
    <s v=""/>
    <s v="INR"/>
    <s v=""/>
    <n v="0"/>
    <n v="8076725.5599999996"/>
    <x v="0"/>
    <n v="0"/>
    <n v="0"/>
    <n v="8076725.5599999996"/>
  </r>
  <r>
    <x v="8"/>
    <x v="8"/>
    <s v="Building"/>
    <s v="9100000048-0"/>
    <s v="9100000048"/>
    <s v=""/>
    <s v=""/>
    <s v="0"/>
    <s v="0000"/>
    <s v="1000"/>
    <d v="2024-02-09T00:00:00"/>
    <d v="2024-02-01T00:00:00"/>
    <s v="1010MFG53"/>
    <s v="CWIP- New Godown Near ETP"/>
    <s v="000/000"/>
    <s v="TS13"/>
    <n v="0"/>
    <m/>
    <s v="10000584"/>
    <n v="0"/>
    <m/>
    <s v=""/>
    <n v="0"/>
    <s v=""/>
    <s v=""/>
    <s v="INR"/>
    <s v=""/>
    <n v="0"/>
    <n v="1755005.88"/>
    <x v="0"/>
    <n v="0"/>
    <n v="0"/>
    <n v="1755005.88"/>
  </r>
  <r>
    <x v="8"/>
    <x v="8"/>
    <s v="P&amp;M"/>
    <s v="9200000000-0"/>
    <s v="9200000000"/>
    <s v=""/>
    <s v=""/>
    <s v="0"/>
    <s v="0000"/>
    <s v="1000"/>
    <d v="2018-03-31T00:00:00"/>
    <d v="2018-03-01T00:00:00"/>
    <s v="1010ADM02"/>
    <s v="CWIP Molasses Tank"/>
    <s v="000/000"/>
    <s v=""/>
    <n v="0"/>
    <m/>
    <s v="10000044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01-0"/>
    <s v="9200000001"/>
    <s v=""/>
    <s v=""/>
    <s v="0"/>
    <s v="0000"/>
    <s v="1000"/>
    <d v="2018-05-04T00:00:00"/>
    <d v="2018-05-01T00:00:00"/>
    <s v="1010MFG52"/>
    <s v="NEW MOLASSE TANK NO.6 CWIP"/>
    <s v="000/000"/>
    <s v="TS07"/>
    <n v="0"/>
    <m/>
    <s v="10000013"/>
    <n v="0"/>
    <n v="750"/>
    <s v=""/>
    <n v="0"/>
    <s v="EA"/>
    <s v=""/>
    <s v="INR"/>
    <s v=""/>
    <n v="0"/>
    <n v="0"/>
    <x v="0"/>
    <n v="0"/>
    <n v="0"/>
    <n v="0"/>
  </r>
  <r>
    <x v="8"/>
    <x v="8"/>
    <s v="P&amp;M"/>
    <s v="9200000002-0"/>
    <s v="9200000002"/>
    <s v=""/>
    <s v=""/>
    <s v="0"/>
    <s v="0000"/>
    <s v="1000"/>
    <d v="2018-05-22T00:00:00"/>
    <d v="2018-05-01T00:00:00"/>
    <s v="1010MFG52"/>
    <s v="CWIP- MOLASSES TANK NO-7"/>
    <s v="000/000"/>
    <s v=""/>
    <n v="0"/>
    <m/>
    <s v="10000013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03-0"/>
    <s v="9200000003"/>
    <s v=""/>
    <s v=""/>
    <s v="0"/>
    <s v="0000"/>
    <s v="1000"/>
    <d v="2018-05-21T00:00:00"/>
    <d v="2018-05-01T00:00:00"/>
    <s v=""/>
    <s v="CWIP- ETP SLUDGE TANK"/>
    <s v="000/000"/>
    <s v=""/>
    <n v="0"/>
    <m/>
    <s v="10000045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04-0"/>
    <s v="9200000004"/>
    <s v=""/>
    <s v=""/>
    <s v="0"/>
    <s v="0000"/>
    <s v="1000"/>
    <d v="2018-06-19T00:00:00"/>
    <d v="2018-06-01T00:00:00"/>
    <s v=""/>
    <s v="CWIP- MOLASSES KUCCHA PIT"/>
    <s v="000/000"/>
    <s v="TS07"/>
    <n v="0"/>
    <m/>
    <s v="10000181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05-0"/>
    <s v="9200000005"/>
    <s v=""/>
    <s v=""/>
    <s v="0"/>
    <s v="0000"/>
    <s v="1000"/>
    <d v="2018-05-15T00:00:00"/>
    <d v="2018-05-01T00:00:00"/>
    <s v=""/>
    <s v="CWIP- MECHANICAL CIRCULATOR FOR PAN"/>
    <s v="000/000"/>
    <s v=""/>
    <n v="0"/>
    <m/>
    <s v="10000045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06-0"/>
    <s v="9200000006"/>
    <s v=""/>
    <s v=""/>
    <s v="0"/>
    <s v="0000"/>
    <s v="1000"/>
    <d v="2018-09-13T00:00:00"/>
    <d v="2018-09-01T00:00:00"/>
    <s v="1010ENG24"/>
    <s v="CWIP- WATER MANAGEMENT"/>
    <s v="000/000"/>
    <s v=""/>
    <n v="0"/>
    <m/>
    <s v="10000052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07-0"/>
    <s v="9200000007"/>
    <s v=""/>
    <s v=""/>
    <s v="0"/>
    <s v="0000"/>
    <s v="1100"/>
    <d v="2018-07-12T00:00:00"/>
    <d v="2018-07-01T00:00:00"/>
    <s v="1011ENG15"/>
    <s v="CWIP - MODI &amp; UPGRAD OF BOILER-1 (IJT)"/>
    <s v="000/000"/>
    <s v=""/>
    <n v="0"/>
    <m/>
    <s v="11000081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08-0"/>
    <s v="9200000008"/>
    <s v=""/>
    <s v=""/>
    <s v="0"/>
    <s v="0000"/>
    <s v="1100"/>
    <d v="2018-07-12T00:00:00"/>
    <d v="2018-07-01T00:00:00"/>
    <s v="1011ENG15"/>
    <s v="CWIP - MODI &amp; UPGRAD OF BOILER-2 (IJT)"/>
    <s v="000/000"/>
    <s v=""/>
    <n v="0"/>
    <m/>
    <s v="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09-0"/>
    <s v="9200000009"/>
    <s v=""/>
    <s v=""/>
    <s v="0"/>
    <s v="0000"/>
    <s v="1000"/>
    <d v="2018-08-10T00:00:00"/>
    <d v="2018-08-01T00:00:00"/>
    <s v="1011ELC28"/>
    <s v="CWIP- NEW SWITCH YARD"/>
    <s v="000/000"/>
    <s v=""/>
    <n v="0"/>
    <m/>
    <s v="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10-0"/>
    <s v="9200000010"/>
    <s v=""/>
    <s v=""/>
    <s v="0"/>
    <s v="0000"/>
    <s v="1000"/>
    <d v="2018-08-16T00:00:00"/>
    <d v="2018-08-01T00:00:00"/>
    <s v="1010MFG44"/>
    <s v="CWIP- NEW MAGNAFLOW METER"/>
    <s v="000/000"/>
    <s v=""/>
    <n v="0"/>
    <m/>
    <s v="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11-0"/>
    <s v="9200000011"/>
    <s v=""/>
    <s v=""/>
    <s v="0"/>
    <s v="0000"/>
    <s v="1000"/>
    <d v="2018-09-12T00:00:00"/>
    <d v="2018-09-01T00:00:00"/>
    <s v="1010ENG15"/>
    <s v="CWIP- COOLING TOWER"/>
    <s v="000/000"/>
    <s v=""/>
    <n v="0"/>
    <m/>
    <s v="10000009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12-0"/>
    <s v="9200000012"/>
    <s v=""/>
    <s v=""/>
    <s v="0"/>
    <s v="0000"/>
    <s v="1000"/>
    <d v="2018-09-13T00:00:00"/>
    <d v="2018-09-01T00:00:00"/>
    <s v="1010MFG47"/>
    <s v="CWIP- RESERVE VOIR"/>
    <s v="000/000"/>
    <s v=""/>
    <n v="0"/>
    <m/>
    <s v="10000013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13-0"/>
    <s v="9200000013"/>
    <s v=""/>
    <s v=""/>
    <s v="0"/>
    <s v="0000"/>
    <s v="1000"/>
    <d v="2018-10-24T00:00:00"/>
    <d v="2018-10-01T00:00:00"/>
    <s v="1010MFG52"/>
    <s v="CWIP- MOLASSES TANK NO-8"/>
    <s v="000/000"/>
    <s v=""/>
    <n v="0"/>
    <m/>
    <s v="10000013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14-0"/>
    <s v="9200000014"/>
    <s v=""/>
    <s v=""/>
    <s v="0"/>
    <s v="0000"/>
    <s v="1000"/>
    <d v="2018-12-20T00:00:00"/>
    <d v="2018-12-01T00:00:00"/>
    <s v="1010MFG62"/>
    <s v="CWIP- BOILING HOUSE"/>
    <s v="000/000"/>
    <s v=""/>
    <n v="0"/>
    <m/>
    <s v="10000056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15-0"/>
    <s v="9200000015"/>
    <s v=""/>
    <s v=""/>
    <s v="0"/>
    <s v="0000"/>
    <s v="1000"/>
    <d v="2018-11-09T00:00:00"/>
    <d v="2018-11-01T00:00:00"/>
    <s v="1010MFG52"/>
    <s v="CWIP- MODIFICATION MOLASSES TANK NO. 2"/>
    <s v="000/000"/>
    <s v=""/>
    <n v="0"/>
    <m/>
    <s v="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16-0"/>
    <s v="9200000016"/>
    <s v=""/>
    <s v=""/>
    <s v="0"/>
    <s v="0000"/>
    <s v="1000"/>
    <d v="2019-02-05T00:00:00"/>
    <d v="2019-02-01T00:00:00"/>
    <s v="1011ELC28"/>
    <s v="CWIP- New Electric Panel Room (for Molasses Tank)"/>
    <s v="000/000"/>
    <s v=""/>
    <n v="0"/>
    <m/>
    <s v="10000225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17-0"/>
    <s v="9200000017"/>
    <s v=""/>
    <s v=""/>
    <s v="0"/>
    <s v="0000"/>
    <s v="1000"/>
    <d v="2019-05-04T00:00:00"/>
    <d v="2019-05-01T00:00:00"/>
    <s v="1010ENG24"/>
    <s v="MODIFICATION OF A.C.C."/>
    <s v="000/000"/>
    <s v=""/>
    <n v="0"/>
    <m/>
    <s v="10000013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18-0"/>
    <s v="9200000018"/>
    <s v=""/>
    <s v=""/>
    <s v="0"/>
    <s v="0000"/>
    <s v="1000"/>
    <d v="2019-06-06T00:00:00"/>
    <d v="2019-06-01T00:00:00"/>
    <s v="1010MFG62"/>
    <s v="CWIP-New Curtain Condenser"/>
    <s v="000/000"/>
    <s v="TS03"/>
    <n v="0"/>
    <m/>
    <s v="10000155"/>
    <n v="0"/>
    <n v="0"/>
    <s v=""/>
    <n v="0"/>
    <s v="EA"/>
    <s v=""/>
    <s v="INR"/>
    <s v=""/>
    <n v="0"/>
    <n v="0"/>
    <x v="0"/>
    <n v="0"/>
    <n v="0"/>
    <n v="0"/>
  </r>
  <r>
    <x v="8"/>
    <x v="8"/>
    <s v="P&amp;M"/>
    <s v="9200000019-0"/>
    <s v="9200000019"/>
    <s v=""/>
    <s v=""/>
    <s v="0"/>
    <s v="0000"/>
    <s v="1000"/>
    <d v="2019-03-31T00:00:00"/>
    <d v="2019-03-01T00:00:00"/>
    <s v="1011ENG15"/>
    <s v="Cwip- Distillery &amp; Power Project"/>
    <s v="000/000"/>
    <s v=""/>
    <n v="3633926"/>
    <m/>
    <s v="10000167"/>
    <n v="0"/>
    <m/>
    <s v=""/>
    <n v="3633926"/>
    <s v=""/>
    <s v=""/>
    <s v="INR"/>
    <s v=""/>
    <n v="0"/>
    <n v="0"/>
    <x v="0"/>
    <n v="0"/>
    <n v="0"/>
    <n v="3633926"/>
  </r>
  <r>
    <x v="8"/>
    <x v="8"/>
    <s v="P&amp;M"/>
    <s v="9200000020-0"/>
    <s v="9200000020"/>
    <s v=""/>
    <s v=""/>
    <s v="0"/>
    <s v="0000"/>
    <s v=""/>
    <d v="2019-10-15T00:00:00"/>
    <d v="2019-10-01T00:00:00"/>
    <s v="1011ENG15"/>
    <s v="CWIP - &quot;IJT Boiler Dereator Automation&quot;"/>
    <s v="000/000"/>
    <s v=""/>
    <n v="0"/>
    <m/>
    <s v="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21-0"/>
    <s v="9200000021"/>
    <s v=""/>
    <s v=""/>
    <s v="0"/>
    <s v="0000"/>
    <s v="1000"/>
    <d v="2019-08-10T00:00:00"/>
    <d v="2019-08-01T00:00:00"/>
    <s v="1010MFG61"/>
    <s v="CWIP - New O.C. Filter 14&quot; x 36&quot;"/>
    <s v="000/000"/>
    <s v=""/>
    <n v="0"/>
    <m/>
    <s v="10000013"/>
    <n v="0"/>
    <n v="20249"/>
    <s v=""/>
    <n v="0"/>
    <s v="NOS"/>
    <s v=""/>
    <s v="INR"/>
    <s v=""/>
    <n v="0"/>
    <n v="0"/>
    <x v="0"/>
    <n v="0"/>
    <n v="0"/>
    <n v="0"/>
  </r>
  <r>
    <x v="8"/>
    <x v="8"/>
    <s v="P&amp;M"/>
    <s v="9200000022-0"/>
    <s v="9200000022"/>
    <s v=""/>
    <s v=""/>
    <s v="0"/>
    <s v="0000"/>
    <s v="1000"/>
    <d v="2019-09-09T00:00:00"/>
    <d v="2019-09-01T00:00:00"/>
    <s v="1010MFG47"/>
    <s v="CWIP - Automation of Batch Type Pan No. 9"/>
    <s v="000/000"/>
    <s v=""/>
    <n v="0"/>
    <m/>
    <s v=""/>
    <n v="0"/>
    <n v="0"/>
    <s v=""/>
    <n v="0"/>
    <s v="NOS"/>
    <s v=""/>
    <s v="INR"/>
    <s v=""/>
    <n v="0"/>
    <n v="0"/>
    <x v="0"/>
    <n v="0"/>
    <n v="0"/>
    <n v="0"/>
  </r>
  <r>
    <x v="8"/>
    <x v="8"/>
    <s v="P&amp;M"/>
    <s v="9200000023-0"/>
    <s v="9200000023"/>
    <s v=""/>
    <s v=""/>
    <s v="0"/>
    <s v="0000"/>
    <s v="1000"/>
    <d v="2021-07-15T00:00:00"/>
    <d v="2021-07-01T00:00:00"/>
    <s v="1010ENG24"/>
    <s v="CWIP - NEW TUBEWELL NEAR M.H."/>
    <s v="000/000"/>
    <s v=""/>
    <n v="0"/>
    <m/>
    <s v="10000155"/>
    <n v="0"/>
    <n v="67"/>
    <s v=""/>
    <n v="0"/>
    <s v="NOS"/>
    <s v=""/>
    <s v="INR"/>
    <s v=""/>
    <n v="0"/>
    <n v="0"/>
    <x v="0"/>
    <n v="0"/>
    <n v="0"/>
    <n v="0"/>
  </r>
  <r>
    <x v="8"/>
    <x v="8"/>
    <s v="P&amp;M"/>
    <s v="9200000024-0"/>
    <s v="9200000024"/>
    <s v=""/>
    <s v=""/>
    <s v="0"/>
    <s v="0000"/>
    <s v="1000"/>
    <d v="2019-09-30T00:00:00"/>
    <d v="2019-09-01T00:00:00"/>
    <s v="1010MFG45"/>
    <s v="CWIP- NEW BAGGING M/C 3 NOS."/>
    <s v="000/000"/>
    <s v=""/>
    <n v="0"/>
    <m/>
    <s v="10000177"/>
    <n v="0"/>
    <n v="11"/>
    <s v=""/>
    <n v="0"/>
    <s v="NOS"/>
    <s v=""/>
    <s v="INR"/>
    <s v=""/>
    <n v="0"/>
    <n v="0"/>
    <x v="0"/>
    <n v="0"/>
    <n v="0"/>
    <n v="0"/>
  </r>
  <r>
    <x v="8"/>
    <x v="8"/>
    <s v="P&amp;M"/>
    <s v="9200000025-0"/>
    <s v="9200000025"/>
    <s v=""/>
    <s v=""/>
    <s v="0"/>
    <s v="0000"/>
    <s v="1000"/>
    <d v="2019-10-25T00:00:00"/>
    <d v="2019-10-01T00:00:00"/>
    <s v="1010MFG55"/>
    <s v="CWIP NEW DECANTER"/>
    <s v="000/000"/>
    <s v=""/>
    <n v="0"/>
    <m/>
    <s v="10000013"/>
    <n v="0"/>
    <n v="216"/>
    <s v=""/>
    <n v="0"/>
    <s v="NOS"/>
    <s v=""/>
    <s v="INR"/>
    <s v=""/>
    <n v="0"/>
    <n v="0"/>
    <x v="0"/>
    <n v="0"/>
    <n v="0"/>
    <n v="0"/>
  </r>
  <r>
    <x v="8"/>
    <x v="8"/>
    <s v="P&amp;M"/>
    <s v="9200000026-0"/>
    <s v="9200000026"/>
    <s v=""/>
    <s v=""/>
    <s v="0"/>
    <s v="0000"/>
    <s v="1000"/>
    <d v="2019-11-06T00:00:00"/>
    <d v="2019-11-01T00:00:00"/>
    <s v="1010MFG62"/>
    <s v="Air Compressor Near workshop"/>
    <s v="000/000"/>
    <s v="TS04"/>
    <n v="0"/>
    <m/>
    <s v="10000013"/>
    <n v="0"/>
    <n v="35"/>
    <s v=""/>
    <n v="0"/>
    <s v="NOS"/>
    <s v=""/>
    <s v="INR"/>
    <s v=""/>
    <n v="0"/>
    <n v="0"/>
    <x v="0"/>
    <n v="0"/>
    <n v="0"/>
    <n v="0"/>
  </r>
  <r>
    <x v="8"/>
    <x v="8"/>
    <s v="P&amp;M"/>
    <s v="9200000027-0"/>
    <s v="9200000027"/>
    <s v=""/>
    <s v=""/>
    <s v="0"/>
    <s v="0000"/>
    <s v="1000"/>
    <d v="2019-12-04T00:00:00"/>
    <d v="2019-12-01T00:00:00"/>
    <s v="1010MFG55"/>
    <s v="CWIP - Rotary Air Blower For ETP"/>
    <s v="000/000"/>
    <s v=""/>
    <n v="0"/>
    <m/>
    <s v="10000177"/>
    <n v="0"/>
    <n v="1"/>
    <s v=""/>
    <n v="0"/>
    <s v="NOS"/>
    <s v=""/>
    <s v="INR"/>
    <s v=""/>
    <n v="0"/>
    <n v="0"/>
    <x v="0"/>
    <n v="0"/>
    <n v="0"/>
    <n v="0"/>
  </r>
  <r>
    <x v="8"/>
    <x v="8"/>
    <s v="P&amp;M"/>
    <s v="9200000028-0"/>
    <s v="9200000028"/>
    <s v=""/>
    <s v=""/>
    <s v="0"/>
    <s v="0000"/>
    <s v="1000"/>
    <d v="2019-12-12T00:00:00"/>
    <d v="2019-12-01T00:00:00"/>
    <s v="1010CVL31"/>
    <s v="CWIP -  Pure Tile Plant"/>
    <s v="000/000"/>
    <s v=""/>
    <n v="0"/>
    <m/>
    <s v="10000052"/>
    <n v="0"/>
    <n v="12313"/>
    <s v=""/>
    <n v="0"/>
    <s v="NOS"/>
    <s v=""/>
    <s v="INR"/>
    <s v=""/>
    <n v="0"/>
    <n v="0"/>
    <x v="0"/>
    <n v="0"/>
    <n v="0"/>
    <n v="0"/>
  </r>
  <r>
    <x v="8"/>
    <x v="8"/>
    <s v="P&amp;M"/>
    <s v="9200000029-0"/>
    <s v="9200000029"/>
    <s v=""/>
    <s v=""/>
    <s v="0"/>
    <s v="0000"/>
    <s v="1000"/>
    <d v="2020-02-10T00:00:00"/>
    <d v="2020-02-01T00:00:00"/>
    <s v="1010ELC34"/>
    <s v="CWIP-Solar Plant 110 KWp."/>
    <s v="000/000"/>
    <s v=""/>
    <n v="0"/>
    <m/>
    <s v="11000938"/>
    <n v="0"/>
    <n v="0"/>
    <s v=""/>
    <n v="0"/>
    <s v="NOS"/>
    <s v=""/>
    <s v="INR"/>
    <s v=""/>
    <n v="0"/>
    <n v="0"/>
    <x v="0"/>
    <n v="0"/>
    <n v="0"/>
    <n v="0"/>
  </r>
  <r>
    <x v="8"/>
    <x v="8"/>
    <s v="P&amp;M"/>
    <s v="9200000030-0"/>
    <s v="9200000030"/>
    <s v=""/>
    <s v=""/>
    <s v="0"/>
    <s v="0000"/>
    <s v="1000"/>
    <d v="2020-05-06T00:00:00"/>
    <d v="2020-05-01T00:00:00"/>
    <s v="1010ENG24"/>
    <s v="CWIP - PRIMARY CANE CARRIER EXTENSION"/>
    <s v="000/000"/>
    <s v=""/>
    <n v="0"/>
    <m/>
    <s v="10000013"/>
    <n v="0"/>
    <n v="13"/>
    <s v=""/>
    <n v="0"/>
    <s v="NOS"/>
    <s v=""/>
    <s v="INR"/>
    <s v=""/>
    <n v="0"/>
    <n v="0"/>
    <x v="0"/>
    <n v="0"/>
    <n v="0"/>
    <n v="0"/>
  </r>
  <r>
    <x v="8"/>
    <x v="8"/>
    <s v="P&amp;M"/>
    <s v="9200000031-0"/>
    <s v="9200000031"/>
    <s v=""/>
    <s v=""/>
    <s v="0"/>
    <s v="0000"/>
    <s v="1000"/>
    <d v="2020-08-09T00:00:00"/>
    <d v="2020-08-01T00:00:00"/>
    <s v="1010ENG29"/>
    <s v="E-BOILER OPERATING CAPACITY 1200 KW"/>
    <s v="000/000"/>
    <s v=""/>
    <n v="0"/>
    <m/>
    <s v="11000406"/>
    <n v="0"/>
    <n v="136"/>
    <s v=""/>
    <n v="0"/>
    <s v="NOS"/>
    <s v=""/>
    <s v="INR"/>
    <s v=""/>
    <n v="0"/>
    <n v="0"/>
    <x v="0"/>
    <n v="0"/>
    <n v="0"/>
    <n v="0"/>
  </r>
  <r>
    <x v="8"/>
    <x v="8"/>
    <s v="P&amp;M"/>
    <s v="9200000032-0"/>
    <s v="9200000032"/>
    <s v=""/>
    <s v=""/>
    <s v="0"/>
    <s v="0000"/>
    <s v="1000"/>
    <d v="2020-11-21T00:00:00"/>
    <d v="2020-11-01T00:00:00"/>
    <s v="1010MFG48"/>
    <s v="NEW 1750 D BATCH TYPE CENTRIFUGAL M/Cs"/>
    <s v="000/000"/>
    <s v=""/>
    <n v="0"/>
    <m/>
    <s v="10000155"/>
    <n v="0"/>
    <n v="37"/>
    <s v=""/>
    <n v="0"/>
    <s v="NOS"/>
    <s v=""/>
    <s v="INR"/>
    <s v=""/>
    <n v="0"/>
    <n v="0"/>
    <x v="0"/>
    <n v="0"/>
    <n v="0"/>
    <n v="0"/>
  </r>
  <r>
    <x v="8"/>
    <x v="8"/>
    <s v="P&amp;M"/>
    <s v="9200000033-0"/>
    <s v="9200000033"/>
    <s v=""/>
    <s v=""/>
    <s v="0"/>
    <s v="0000"/>
    <s v="1000"/>
    <d v="2020-10-01T00:00:00"/>
    <d v="2020-10-01T00:00:00"/>
    <s v="1010ENG08"/>
    <s v="MODIFICATION OF CANE UNLOADER TROLLY 5 TON"/>
    <s v="000/000"/>
    <s v=""/>
    <n v="0"/>
    <m/>
    <s v="10000259"/>
    <n v="0"/>
    <n v="1"/>
    <s v=""/>
    <n v="0"/>
    <s v="NOS"/>
    <s v=""/>
    <s v="INR"/>
    <s v=""/>
    <n v="0"/>
    <n v="0"/>
    <x v="0"/>
    <n v="0"/>
    <n v="0"/>
    <n v="0"/>
  </r>
  <r>
    <x v="8"/>
    <x v="8"/>
    <s v="P&amp;M"/>
    <s v="9200000034-0"/>
    <s v="9200000034"/>
    <s v=""/>
    <s v=""/>
    <s v="0"/>
    <s v="0000"/>
    <s v="1000"/>
    <d v="2021-09-07T00:00:00"/>
    <d v="2021-09-01T00:00:00"/>
    <s v="1010ENG17"/>
    <s v="CWIP - NEW WORKSHOP"/>
    <s v="000/000"/>
    <s v=""/>
    <n v="0"/>
    <m/>
    <s v="10000155"/>
    <n v="0"/>
    <n v="0"/>
    <s v=""/>
    <n v="0"/>
    <s v="NOS"/>
    <s v=""/>
    <s v="INR"/>
    <s v=""/>
    <n v="0"/>
    <n v="0"/>
    <x v="0"/>
    <n v="0"/>
    <n v="0"/>
    <n v="0"/>
  </r>
  <r>
    <x v="8"/>
    <x v="8"/>
    <s v="P&amp;M"/>
    <s v="9200000035-0"/>
    <s v="9200000035"/>
    <s v=""/>
    <s v=""/>
    <s v="0"/>
    <s v="0000"/>
    <s v="1000"/>
    <d v="2021-05-15T00:00:00"/>
    <d v="2021-05-01T00:00:00"/>
    <s v="1010ITS78"/>
    <s v="Weighbridge Cap. 100 Ton"/>
    <s v="000/000"/>
    <s v=""/>
    <n v="0"/>
    <m/>
    <s v="10000011"/>
    <n v="0"/>
    <n v="100753"/>
    <s v=""/>
    <n v="0"/>
    <s v="NOS"/>
    <s v=""/>
    <s v="INR"/>
    <s v=""/>
    <n v="0"/>
    <n v="2801036.92"/>
    <x v="10"/>
    <n v="0"/>
    <n v="0"/>
    <n v="0"/>
  </r>
  <r>
    <x v="8"/>
    <x v="8"/>
    <s v="P&amp;M"/>
    <s v="9200000036-0"/>
    <s v="9200000036"/>
    <s v=""/>
    <s v=""/>
    <s v="0"/>
    <s v="1000"/>
    <s v="1000"/>
    <d v="2020-09-19T00:00:00"/>
    <d v="2020-09-19T00:00:00"/>
    <s v="1010MFG55"/>
    <s v="CWIP - NEW SECONDARY CLARIFIER FOR ETP"/>
    <s v="000/000"/>
    <s v=""/>
    <n v="0"/>
    <m/>
    <s v="10000177"/>
    <n v="0"/>
    <n v="0"/>
    <s v=""/>
    <n v="0"/>
    <s v="NOS"/>
    <s v=""/>
    <s v="INR"/>
    <s v=""/>
    <n v="0"/>
    <n v="0"/>
    <x v="0"/>
    <n v="0"/>
    <n v="0"/>
    <n v="0"/>
  </r>
  <r>
    <x v="8"/>
    <x v="8"/>
    <s v="P&amp;M"/>
    <s v="9200000037-0"/>
    <s v="9200000037"/>
    <s v=""/>
    <s v=""/>
    <s v="0"/>
    <s v="0000"/>
    <s v="1000"/>
    <d v="2020-12-24T00:00:00"/>
    <d v="2020-12-01T00:00:00"/>
    <s v="1010MFG53"/>
    <s v="CWIP  AIR COMPRESSOR FOR AIR FILL MODEL SD 2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P&amp;M"/>
    <s v="9200000038-0"/>
    <s v="9200000038"/>
    <s v=""/>
    <s v=""/>
    <s v="0"/>
    <s v="0000"/>
    <s v="1000"/>
    <d v="2020-12-31T00:00:00"/>
    <d v="2020-12-01T00:00:00"/>
    <s v="1010MFG48"/>
    <s v="CWIP  Extend  of Pug Mill for New ZUKA 1750 MACH"/>
    <s v="000/000"/>
    <s v=""/>
    <n v="0"/>
    <m/>
    <s v="10000155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39-0"/>
    <s v="9200000039"/>
    <s v=""/>
    <s v=""/>
    <s v="0"/>
    <s v="1000"/>
    <s v="1000"/>
    <d v="2021-02-06T00:00:00"/>
    <d v="2021-02-06T00:00:00"/>
    <s v="1010MFG50"/>
    <s v="CWIP - NEW SPRAY POND"/>
    <s v="000/000"/>
    <s v=""/>
    <n v="0"/>
    <m/>
    <s v="10000090"/>
    <n v="0"/>
    <n v="112"/>
    <s v=""/>
    <n v="0"/>
    <s v="NOS"/>
    <s v=""/>
    <s v="INR"/>
    <s v=""/>
    <n v="0"/>
    <n v="5734971.8000000017"/>
    <x v="11"/>
    <n v="0"/>
    <n v="0"/>
    <n v="0"/>
  </r>
  <r>
    <x v="8"/>
    <x v="8"/>
    <s v="P&amp;M"/>
    <s v="9200000040-0"/>
    <s v="9200000040"/>
    <s v=""/>
    <s v=""/>
    <s v="0"/>
    <s v="1000"/>
    <s v="1000"/>
    <d v="2021-05-21T00:00:00"/>
    <d v="2021-05-21T00:00:00"/>
    <s v="1010MFG55"/>
    <s v="CWIP - WATER HARVESTING AND PIEZOMETER"/>
    <s v="000/000"/>
    <s v=""/>
    <n v="0"/>
    <m/>
    <s v="10000079"/>
    <n v="0"/>
    <n v="6"/>
    <s v=""/>
    <n v="0"/>
    <s v="NOS"/>
    <s v=""/>
    <s v="INR"/>
    <s v=""/>
    <n v="0"/>
    <n v="0"/>
    <x v="0"/>
    <n v="0"/>
    <n v="0"/>
    <n v="0"/>
  </r>
  <r>
    <x v="8"/>
    <x v="8"/>
    <s v="P&amp;M"/>
    <s v="9200000041-0"/>
    <s v="9200000041"/>
    <s v=""/>
    <s v=""/>
    <s v="0"/>
    <s v="1000"/>
    <s v="1000"/>
    <d v="2021-07-06T00:00:00"/>
    <d v="2021-07-06T00:00:00"/>
    <s v="1010MFG47"/>
    <s v="CWIP - CURTAIN CONDENSER &amp; AIR EJECTOR"/>
    <s v="000/000"/>
    <s v=""/>
    <n v="0"/>
    <m/>
    <s v="10000094"/>
    <n v="0"/>
    <n v="1121"/>
    <s v=""/>
    <n v="0"/>
    <s v="NOS"/>
    <s v=""/>
    <s v="INR"/>
    <s v=""/>
    <n v="0"/>
    <n v="10835536.359999999"/>
    <x v="12"/>
    <n v="0"/>
    <n v="0"/>
    <n v="0"/>
  </r>
  <r>
    <x v="8"/>
    <x v="8"/>
    <s v="P&amp;M"/>
    <s v="9200000042-0"/>
    <s v="9200000042"/>
    <s v=""/>
    <s v=""/>
    <s v="0"/>
    <s v="1000"/>
    <s v="1000"/>
    <d v="2022-10-01T00:00:00"/>
    <d v="2022-10-01T00:00:00"/>
    <s v="1010MFG49"/>
    <s v="CWIP   PORTABLE WOODEN STACKER"/>
    <s v="000/000"/>
    <s v=""/>
    <n v="0"/>
    <m/>
    <s v="11000352"/>
    <n v="0"/>
    <n v="0"/>
    <s v=""/>
    <n v="0"/>
    <s v="NOS"/>
    <s v=""/>
    <s v="INR"/>
    <s v=""/>
    <n v="0"/>
    <n v="0"/>
    <x v="0"/>
    <n v="0"/>
    <n v="0"/>
    <n v="0"/>
  </r>
  <r>
    <x v="8"/>
    <x v="8"/>
    <s v="P&amp;M"/>
    <s v="9200000043-0"/>
    <s v="9200000043"/>
    <s v=""/>
    <s v=""/>
    <s v="0"/>
    <s v="1000"/>
    <s v="1000"/>
    <d v="2021-08-13T00:00:00"/>
    <d v="2021-08-13T00:00:00"/>
    <s v="1010SND96"/>
    <s v="CWIP - ELECTRONIC WEIGHBRIDGE 16X3M CAP 100 TON"/>
    <s v="000/000"/>
    <s v=""/>
    <n v="0"/>
    <m/>
    <s v="11000956"/>
    <n v="0"/>
    <n v="1"/>
    <s v=""/>
    <n v="0"/>
    <s v="SET"/>
    <s v=""/>
    <s v="INR"/>
    <s v=""/>
    <n v="0"/>
    <n v="0"/>
    <x v="0"/>
    <n v="0"/>
    <n v="0"/>
    <n v="0"/>
  </r>
  <r>
    <x v="8"/>
    <x v="8"/>
    <s v="P&amp;M"/>
    <s v="9200000044-0"/>
    <s v="9200000044"/>
    <s v=""/>
    <s v=""/>
    <s v="0"/>
    <s v="0000"/>
    <s v="1000"/>
    <d v="2021-11-20T00:00:00"/>
    <d v="2021-11-01T00:00:00"/>
    <s v="1010MFG55"/>
    <s v="Sewage Treatment Plant (STP) 150 KLD"/>
    <s v="000/000"/>
    <s v=""/>
    <n v="0"/>
    <m/>
    <s v="11001184"/>
    <n v="0"/>
    <n v="0"/>
    <s v=""/>
    <n v="0"/>
    <s v="SET"/>
    <s v=""/>
    <s v="INR"/>
    <s v=""/>
    <n v="0"/>
    <n v="0"/>
    <x v="0"/>
    <n v="0"/>
    <n v="0"/>
    <n v="0"/>
  </r>
  <r>
    <x v="8"/>
    <x v="8"/>
    <s v="P&amp;M"/>
    <s v="9200000045-0"/>
    <s v="9200000045"/>
    <s v=""/>
    <s v=""/>
    <s v="0"/>
    <s v="0000"/>
    <s v="1000"/>
    <d v="2021-12-13T00:00:00"/>
    <d v="2021-12-01T00:00:00"/>
    <s v="1010ENG29"/>
    <s v="CWIP HCL Storage Tank for DM Plant"/>
    <s v="000/000"/>
    <s v=""/>
    <n v="0"/>
    <m/>
    <s v="10000079"/>
    <n v="0"/>
    <n v="319"/>
    <s v=""/>
    <n v="0"/>
    <s v="NOS"/>
    <s v=""/>
    <s v="INR"/>
    <s v=""/>
    <n v="0"/>
    <n v="0"/>
    <x v="0"/>
    <n v="0"/>
    <n v="0"/>
    <n v="0"/>
  </r>
  <r>
    <x v="8"/>
    <x v="8"/>
    <s v="P&amp;M"/>
    <s v="9200000046-0"/>
    <s v="9200000046"/>
    <s v=""/>
    <s v=""/>
    <s v="0"/>
    <s v="0000"/>
    <s v="1000"/>
    <d v="2022-03-31T00:00:00"/>
    <d v="2022-03-01T00:00:00"/>
    <s v="1010ENG24"/>
    <s v="CWIP ULKA MILL NO.1 CMR 50'' X 100''"/>
    <s v="000/000"/>
    <s v=""/>
    <n v="0"/>
    <m/>
    <s v="11000657"/>
    <n v="0"/>
    <n v="21789.5"/>
    <s v=""/>
    <n v="0"/>
    <s v="NOS"/>
    <s v=""/>
    <s v="INR"/>
    <s v=""/>
    <n v="0"/>
    <n v="0"/>
    <x v="0"/>
    <n v="0"/>
    <n v="0"/>
    <n v="0"/>
  </r>
  <r>
    <x v="8"/>
    <x v="8"/>
    <s v="P&amp;M"/>
    <s v="9200000047-0"/>
    <s v="9200000047"/>
    <s v=""/>
    <s v=""/>
    <s v="0"/>
    <s v="0000"/>
    <s v="1000"/>
    <d v="2022-02-19T00:00:00"/>
    <d v="2022-02-01T00:00:00"/>
    <s v="1010ENG17"/>
    <s v="CWIP EOT CRANE 5 TON SINGLE GIRDER"/>
    <s v="000/000"/>
    <s v=""/>
    <n v="0"/>
    <m/>
    <s v="11001170"/>
    <n v="0"/>
    <n v="16"/>
    <s v=""/>
    <n v="0"/>
    <s v="NOS"/>
    <s v=""/>
    <s v="INR"/>
    <s v=""/>
    <n v="0"/>
    <n v="0"/>
    <x v="0"/>
    <n v="0"/>
    <n v="0"/>
    <n v="0"/>
  </r>
  <r>
    <x v="8"/>
    <x v="8"/>
    <s v="P&amp;M"/>
    <s v="9200000048-0"/>
    <s v="9200000048"/>
    <s v=""/>
    <s v=""/>
    <s v="0"/>
    <s v="0000"/>
    <s v="1000"/>
    <d v="2022-02-15T00:00:00"/>
    <d v="2022-02-01T00:00:00"/>
    <s v="1010MFG53"/>
    <s v="Electronic Weighing Machine 100Kg"/>
    <s v="000/000"/>
    <s v=""/>
    <n v="0"/>
    <m/>
    <s v="11000266"/>
    <n v="0"/>
    <n v="1"/>
    <s v=""/>
    <n v="0"/>
    <s v="NOS"/>
    <s v=""/>
    <s v="INR"/>
    <s v=""/>
    <n v="0"/>
    <n v="0"/>
    <x v="0"/>
    <n v="0"/>
    <n v="0"/>
    <n v="0"/>
  </r>
  <r>
    <x v="8"/>
    <x v="8"/>
    <s v="P&amp;M"/>
    <s v="9200000052-0"/>
    <s v="9200000052"/>
    <s v=""/>
    <s v=""/>
    <s v="0"/>
    <s v="0000"/>
    <s v="1000"/>
    <d v="2022-03-31T00:00:00"/>
    <d v="2022-03-01T00:00:00"/>
    <s v="1010MFG42"/>
    <s v="CWIP RIGOUR SUGARCANE JUICE M/C SS 304"/>
    <s v="000/000"/>
    <s v=""/>
    <n v="0"/>
    <m/>
    <s v="11001167"/>
    <n v="0"/>
    <n v="1"/>
    <s v=""/>
    <n v="0"/>
    <s v="NOS"/>
    <s v=""/>
    <s v="INR"/>
    <s v=""/>
    <n v="0"/>
    <n v="0"/>
    <x v="0"/>
    <n v="0"/>
    <n v="0"/>
    <n v="0"/>
  </r>
  <r>
    <x v="8"/>
    <x v="8"/>
    <s v="P&amp;M"/>
    <s v="9200000053-0"/>
    <s v="9200000053"/>
    <s v=""/>
    <s v=""/>
    <s v="0"/>
    <s v="0000"/>
    <s v="1000"/>
    <d v="2022-03-30T00:00:00"/>
    <d v="2022-03-01T00:00:00"/>
    <s v="1010ENG17"/>
    <s v="CWIP   HMT SEMI AUTOMATIC LATH MACHINE SIZE-10'"/>
    <s v="000/000"/>
    <s v=""/>
    <n v="0"/>
    <m/>
    <s v="11001121"/>
    <n v="0"/>
    <n v="8"/>
    <s v=""/>
    <n v="0"/>
    <s v="NOS"/>
    <s v=""/>
    <s v="INR"/>
    <s v=""/>
    <n v="0"/>
    <n v="0"/>
    <x v="0"/>
    <n v="0"/>
    <n v="0"/>
    <n v="0"/>
  </r>
  <r>
    <x v="8"/>
    <x v="8"/>
    <s v="P&amp;M"/>
    <s v="9200000054-0"/>
    <s v="9200000054"/>
    <s v=""/>
    <s v=""/>
    <s v="0"/>
    <s v="0000"/>
    <s v="1000"/>
    <d v="2022-03-31T00:00:00"/>
    <d v="2022-03-01T00:00:00"/>
    <s v="1010ADM06"/>
    <s v="CWIP GAS POWERED GENSET 30 KVA MAHINDRA"/>
    <s v="000/000"/>
    <s v=""/>
    <n v="0"/>
    <m/>
    <s v="11001202"/>
    <n v="0"/>
    <n v="1"/>
    <s v=""/>
    <n v="0"/>
    <s v="NOS"/>
    <s v=""/>
    <s v="INR"/>
    <s v=""/>
    <n v="0"/>
    <n v="0"/>
    <x v="0"/>
    <n v="0"/>
    <n v="0"/>
    <n v="0"/>
  </r>
  <r>
    <x v="8"/>
    <x v="8"/>
    <s v="P&amp;M"/>
    <s v="9200000055-0"/>
    <s v="9200000055"/>
    <s v=""/>
    <s v=""/>
    <s v="0"/>
    <s v="0000"/>
    <s v="1000"/>
    <d v="2022-05-24T00:00:00"/>
    <d v="2022-05-01T00:00:00"/>
    <s v="1010MFG48"/>
    <s v="Centrifugal Machine 1500"/>
    <s v="000/000"/>
    <s v=""/>
    <n v="0"/>
    <m/>
    <s v="11001233"/>
    <n v="0"/>
    <n v="1985"/>
    <s v=""/>
    <n v="0"/>
    <s v="NOS"/>
    <s v=""/>
    <s v="INR"/>
    <s v=""/>
    <n v="0"/>
    <n v="0"/>
    <x v="0"/>
    <n v="0"/>
    <n v="0"/>
    <n v="0"/>
  </r>
  <r>
    <x v="8"/>
    <x v="8"/>
    <s v="P&amp;M"/>
    <s v="9200000056-0"/>
    <s v="9200000056"/>
    <s v=""/>
    <s v=""/>
    <s v="0"/>
    <s v="0000"/>
    <s v="1000"/>
    <d v="2022-07-09T00:00:00"/>
    <d v="2022-07-01T00:00:00"/>
    <s v="1010ENG15"/>
    <s v="Cooling Tower Near Spray Ponds"/>
    <s v="000/000"/>
    <s v=""/>
    <n v="0"/>
    <m/>
    <s v="11000832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57-0"/>
    <s v="9200000057"/>
    <s v=""/>
    <s v=""/>
    <s v="0"/>
    <s v="0000"/>
    <s v="1000"/>
    <d v="2023-05-07T00:00:00"/>
    <d v="2023-05-01T00:00:00"/>
    <s v="1010MFG46"/>
    <s v="CWIP- NEW JUICE CLARIFIER 42' DIA(DORR)"/>
    <s v="000/000"/>
    <s v="TS04"/>
    <n v="0"/>
    <m/>
    <s v="10000090"/>
    <n v="0"/>
    <m/>
    <s v=""/>
    <n v="0"/>
    <s v=""/>
    <s v=""/>
    <s v="INR"/>
    <s v=""/>
    <n v="0"/>
    <n v="10436802.460000001"/>
    <x v="0"/>
    <n v="0"/>
    <n v="0"/>
    <n v="10436802.460000001"/>
  </r>
  <r>
    <x v="8"/>
    <x v="8"/>
    <s v="P&amp;M"/>
    <s v="9200000058-0"/>
    <s v="9200000058"/>
    <s v=""/>
    <s v=""/>
    <s v="0"/>
    <s v="0000"/>
    <s v="1000"/>
    <d v="2023-06-07T00:00:00"/>
    <d v="2023-06-07T00:00:00"/>
    <s v="1010MFG61"/>
    <s v="CWIP-MILK OF LIME"/>
    <s v="000/000"/>
    <s v="TS01"/>
    <n v="0"/>
    <m/>
    <s v="10000523"/>
    <n v="0"/>
    <m/>
    <s v=""/>
    <n v="0"/>
    <s v=""/>
    <s v=""/>
    <s v="INR"/>
    <s v=""/>
    <n v="0"/>
    <n v="8760898.7600000072"/>
    <x v="13"/>
    <n v="0"/>
    <n v="0"/>
    <n v="0"/>
  </r>
  <r>
    <x v="8"/>
    <x v="8"/>
    <s v="P&amp;M"/>
    <s v="9200000059-0"/>
    <s v="9200000059"/>
    <s v=""/>
    <s v=""/>
    <s v="0"/>
    <s v="0000"/>
    <s v=""/>
    <d v="2023-06-07T00:00:00"/>
    <d v="2023-06-07T00:00:00"/>
    <s v="1010MFG62"/>
    <s v="CWIP:-VACUUM FILTER STATION"/>
    <s v="000/000"/>
    <s v=""/>
    <n v="0"/>
    <m/>
    <s v="10000011"/>
    <n v="0"/>
    <m/>
    <s v=""/>
    <n v="0"/>
    <s v=""/>
    <s v=""/>
    <s v="INR"/>
    <s v=""/>
    <n v="0"/>
    <n v="27718926.850000001"/>
    <x v="14"/>
    <n v="0"/>
    <n v="0"/>
    <n v="0"/>
  </r>
  <r>
    <x v="8"/>
    <x v="8"/>
    <s v="P&amp;M"/>
    <s v="9200000060-0"/>
    <s v="9200000060"/>
    <s v=""/>
    <s v=""/>
    <s v="0"/>
    <s v="0000"/>
    <s v="1000"/>
    <d v="2023-06-17T00:00:00"/>
    <d v="2023-06-17T00:00:00"/>
    <s v="1010ENG08"/>
    <s v="CWIP:-HYDRAULIC CANE UNLOADER FOR 5 TON SWL"/>
    <s v="000/000"/>
    <s v="TS01"/>
    <n v="0"/>
    <m/>
    <s v="11000301"/>
    <n v="0"/>
    <m/>
    <s v=""/>
    <n v="0"/>
    <s v=""/>
    <s v=""/>
    <s v="INR"/>
    <s v=""/>
    <n v="0"/>
    <n v="6975360"/>
    <x v="15"/>
    <n v="0"/>
    <n v="0"/>
    <n v="0"/>
  </r>
  <r>
    <x v="8"/>
    <x v="8"/>
    <s v="P&amp;M"/>
    <s v="9200000061-0"/>
    <s v="9200000061"/>
    <s v=""/>
    <s v=""/>
    <s v="0"/>
    <s v="0000"/>
    <s v=""/>
    <d v="2023-06-19T00:00:00"/>
    <d v="2023-06-01T00:00:00"/>
    <s v="1010ITS77"/>
    <s v="CWIP:-New Gate Smart Weighing System"/>
    <s v="000/000"/>
    <s v=""/>
    <n v="0"/>
    <m/>
    <s v="11001408"/>
    <n v="0"/>
    <m/>
    <s v=""/>
    <n v="0"/>
    <s v=""/>
    <s v=""/>
    <s v="INR"/>
    <s v=""/>
    <n v="0"/>
    <n v="1451803.2799999998"/>
    <x v="16"/>
    <n v="0"/>
    <n v="0"/>
    <n v="0"/>
  </r>
  <r>
    <x v="8"/>
    <x v="8"/>
    <s v="P&amp;M"/>
    <s v="9200000062-0"/>
    <s v="9200000062"/>
    <s v=""/>
    <s v=""/>
    <s v="0"/>
    <s v="0000"/>
    <s v="1000"/>
    <d v="2023-11-01T00:00:00"/>
    <d v="2023-11-01T00:00:00"/>
    <s v="1010ENG08"/>
    <s v="CWIP - Hydra model 20XWx66 Ft (CE Hyd. Mobile Crn)"/>
    <s v="015/000"/>
    <s v="TS16"/>
    <n v="0"/>
    <m/>
    <s v=""/>
    <n v="0"/>
    <m/>
    <s v=""/>
    <n v="0"/>
    <s v=""/>
    <s v=""/>
    <s v="INR"/>
    <s v=""/>
    <n v="0"/>
    <n v="2556242.6"/>
    <x v="17"/>
    <n v="0"/>
    <n v="0"/>
    <n v="0"/>
  </r>
  <r>
    <x v="8"/>
    <x v="8"/>
    <s v="P&amp;M"/>
    <s v="9200000063-0"/>
    <s v="9200000063"/>
    <s v=""/>
    <s v=""/>
    <s v="0"/>
    <s v="0000"/>
    <s v="1000"/>
    <d v="2023-10-01T00:00:00"/>
    <d v="2023-10-01T00:00:00"/>
    <s v="1011ELC37"/>
    <s v="CWIP - Transformer 4000 KVA"/>
    <s v="015/000"/>
    <s v=""/>
    <n v="0"/>
    <m/>
    <s v=""/>
    <n v="0"/>
    <m/>
    <s v=""/>
    <n v="0"/>
    <s v=""/>
    <s v=""/>
    <s v="INR"/>
    <s v=""/>
    <n v="0"/>
    <n v="6520954.2599999998"/>
    <x v="0"/>
    <n v="0"/>
    <n v="0"/>
    <n v="6520954.2599999998"/>
  </r>
  <r>
    <x v="8"/>
    <x v="8"/>
    <s v="P&amp;M"/>
    <s v="9200000064-0"/>
    <s v="9200000064"/>
    <s v=""/>
    <s v=""/>
    <s v="0"/>
    <s v="0000"/>
    <s v="1000"/>
    <d v="2023-12-16T00:00:00"/>
    <d v="2023-12-01T00:00:00"/>
    <s v="1010MFG52"/>
    <s v="CWIP - Molasses Kaccha Pit No- 5"/>
    <s v="015/000"/>
    <s v=""/>
    <n v="0"/>
    <m/>
    <s v="10000004"/>
    <n v="0"/>
    <m/>
    <s v=""/>
    <n v="0"/>
    <s v=""/>
    <s v=""/>
    <s v="INR"/>
    <s v=""/>
    <n v="0"/>
    <n v="0"/>
    <x v="0"/>
    <n v="0"/>
    <n v="0"/>
    <n v="0"/>
  </r>
  <r>
    <x v="8"/>
    <x v="8"/>
    <s v="P&amp;M"/>
    <s v="9200000065-0"/>
    <s v="9200000065"/>
    <s v=""/>
    <s v=""/>
    <s v="0"/>
    <s v="0000"/>
    <s v="1000"/>
    <d v="2023-12-16T00:00:00"/>
    <d v="2023-12-01T00:00:00"/>
    <s v="1012DST01"/>
    <s v="CWIP - Molasses Tank No- 1 for Distillery Plant"/>
    <s v="015/000"/>
    <s v=""/>
    <n v="0"/>
    <m/>
    <s v="10000013"/>
    <n v="0"/>
    <m/>
    <s v=""/>
    <n v="0"/>
    <s v=""/>
    <s v=""/>
    <s v="INR"/>
    <s v=""/>
    <n v="0"/>
    <n v="3439979.82"/>
    <x v="0"/>
    <n v="0"/>
    <n v="0"/>
    <n v="3439979.82"/>
  </r>
  <r>
    <x v="8"/>
    <x v="8"/>
    <s v="P&amp;M"/>
    <s v="9200000067-0"/>
    <s v="9200000067"/>
    <s v=""/>
    <s v=""/>
    <s v="0"/>
    <s v="0000"/>
    <s v="1000"/>
    <d v="2024-02-28T00:00:00"/>
    <d v="2024-02-01T00:00:00"/>
    <s v="1010ENG16"/>
    <s v="CWIP - New Tubewell Bore"/>
    <s v="000/000"/>
    <s v=""/>
    <n v="0"/>
    <m/>
    <s v=""/>
    <n v="0"/>
    <m/>
    <s v=""/>
    <n v="0"/>
    <s v=""/>
    <s v=""/>
    <s v="INR"/>
    <s v=""/>
    <n v="0"/>
    <n v="1193542.6399999999"/>
    <x v="0"/>
    <n v="0"/>
    <n v="0"/>
    <n v="1193542.6399999999"/>
  </r>
  <r>
    <x v="8"/>
    <x v="8"/>
    <s v="P&amp;M"/>
    <s v="9200000068-0"/>
    <s v="9200000068"/>
    <s v=""/>
    <s v=""/>
    <s v="0"/>
    <s v="0000"/>
    <s v="1000"/>
    <d v="2024-03-07T00:00:00"/>
    <d v="2024-03-01T00:00:00"/>
    <s v="1012DST01"/>
    <s v="CWIP - Molasses Tank No - 2 for Distillery Plant"/>
    <s v="015/000"/>
    <s v=""/>
    <n v="0"/>
    <m/>
    <s v="10000013"/>
    <n v="0"/>
    <m/>
    <s v=""/>
    <n v="0"/>
    <s v=""/>
    <s v=""/>
    <s v="INR"/>
    <s v=""/>
    <n v="0"/>
    <n v="521490.16"/>
    <x v="0"/>
    <n v="0"/>
    <n v="0"/>
    <n v="521490.16"/>
  </r>
  <r>
    <x v="8"/>
    <x v="8"/>
    <s v="Furniture"/>
    <s v="9400000000-0"/>
    <s v="9400000000"/>
    <s v=""/>
    <s v=""/>
    <s v="0"/>
    <s v="0000"/>
    <s v="1000"/>
    <d v="2019-08-01T00:00:00"/>
    <d v="2019-08-01T00:00:00"/>
    <s v="1010ADM06"/>
    <s v="CWIP- CHAIR REVOLVING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01-0"/>
    <s v="9400000001"/>
    <s v=""/>
    <s v=""/>
    <s v="0"/>
    <s v="0000"/>
    <s v="1000"/>
    <d v="2020-03-18T00:00:00"/>
    <d v="2020-03-01T00:00:00"/>
    <s v="1010ADM03"/>
    <s v="SOFA THREE SEATER"/>
    <s v="000/000"/>
    <s v=""/>
    <n v="0"/>
    <m/>
    <s v=""/>
    <n v="0"/>
    <n v="4"/>
    <s v=""/>
    <n v="0"/>
    <s v="NOS"/>
    <s v=""/>
    <s v="INR"/>
    <s v=""/>
    <n v="0"/>
    <n v="0"/>
    <x v="0"/>
    <n v="0"/>
    <n v="0"/>
    <n v="0"/>
  </r>
  <r>
    <x v="8"/>
    <x v="8"/>
    <s v="Furniture"/>
    <s v="9400000002-0"/>
    <s v="9400000002"/>
    <s v=""/>
    <s v=""/>
    <s v="0"/>
    <s v="0000"/>
    <s v="1000"/>
    <d v="2020-03-18T00:00:00"/>
    <d v="2020-03-01T00:00:00"/>
    <s v="1010ADM03"/>
    <s v="SOFA ONE SEATER"/>
    <s v="000/000"/>
    <s v=""/>
    <n v="0"/>
    <m/>
    <s v=""/>
    <n v="0"/>
    <n v="6"/>
    <s v=""/>
    <n v="0"/>
    <s v="NOS"/>
    <s v=""/>
    <s v="INR"/>
    <s v=""/>
    <n v="0"/>
    <n v="0"/>
    <x v="0"/>
    <n v="0"/>
    <n v="0"/>
    <n v="0"/>
  </r>
  <r>
    <x v="8"/>
    <x v="8"/>
    <s v="Furniture"/>
    <s v="9400000003-0"/>
    <s v="9400000003"/>
    <s v=""/>
    <s v=""/>
    <s v="0"/>
    <s v="0000"/>
    <s v="1000"/>
    <d v="2020-03-18T00:00:00"/>
    <d v="2020-03-01T00:00:00"/>
    <s v="1010ADM03"/>
    <s v="TABLE WITH CAHIR SET"/>
    <s v="000/000"/>
    <s v=""/>
    <n v="0"/>
    <m/>
    <s v=""/>
    <n v="0"/>
    <n v="0"/>
    <s v=""/>
    <n v="0"/>
    <s v="NOS"/>
    <s v=""/>
    <s v="INR"/>
    <s v=""/>
    <n v="0"/>
    <n v="0"/>
    <x v="0"/>
    <n v="0"/>
    <n v="0"/>
    <n v="0"/>
  </r>
  <r>
    <x v="8"/>
    <x v="8"/>
    <s v="Furniture"/>
    <s v="9400000004-0"/>
    <s v="9400000004"/>
    <s v=""/>
    <s v=""/>
    <s v="0"/>
    <s v="0000"/>
    <s v="1000"/>
    <d v="2020-03-18T00:00:00"/>
    <d v="2020-03-01T00:00:00"/>
    <s v="1010ADM03"/>
    <s v="SIDE TABLE WITH RACK"/>
    <s v="000/000"/>
    <s v=""/>
    <n v="0"/>
    <m/>
    <s v=""/>
    <n v="0"/>
    <n v="4"/>
    <s v=""/>
    <n v="0"/>
    <s v="NOS"/>
    <s v=""/>
    <s v="INR"/>
    <s v=""/>
    <n v="0"/>
    <n v="0"/>
    <x v="0"/>
    <n v="0"/>
    <n v="0"/>
    <n v="0"/>
  </r>
  <r>
    <x v="8"/>
    <x v="8"/>
    <s v="Furniture"/>
    <s v="9400000005-0"/>
    <s v="9400000005"/>
    <s v=""/>
    <s v=""/>
    <s v="0"/>
    <s v="0000"/>
    <s v="1000"/>
    <d v="2020-08-21T00:00:00"/>
    <d v="2020-08-01T00:00:00"/>
    <s v="1010ADM06"/>
    <s v="BARBER CHAIR MODEL ZEUS MALETTI MAKE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06-0"/>
    <s v="9400000006"/>
    <s v=""/>
    <s v=""/>
    <s v="0"/>
    <s v="1000"/>
    <s v="1000"/>
    <d v="2020-11-06T00:00:00"/>
    <d v="2020-11-06T00:00:00"/>
    <s v="1011ADM03"/>
    <s v="Steel Almirah 78&quot; x 36&quot; x 19&quot;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07-0"/>
    <s v="9400000007"/>
    <s v=""/>
    <s v=""/>
    <s v="0"/>
    <s v="1000"/>
    <s v="1000"/>
    <d v="2020-12-31T00:00:00"/>
    <d v="2020-12-31T00:00:00"/>
    <s v="1010CAN67"/>
    <s v="Chair Revolving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08-0"/>
    <s v="9400000008"/>
    <s v=""/>
    <s v=""/>
    <s v="0"/>
    <s v="1000"/>
    <s v="1000"/>
    <d v="2020-12-31T00:00:00"/>
    <d v="2020-12-31T00:00:00"/>
    <s v="1010CAN67"/>
    <s v="Office Chair"/>
    <s v="000/000"/>
    <s v=""/>
    <n v="0"/>
    <m/>
    <s v=""/>
    <n v="0"/>
    <n v="5"/>
    <s v=""/>
    <n v="0"/>
    <s v="NOS"/>
    <s v=""/>
    <s v="INR"/>
    <s v=""/>
    <n v="0"/>
    <n v="0"/>
    <x v="0"/>
    <n v="0"/>
    <n v="0"/>
    <n v="0"/>
  </r>
  <r>
    <x v="8"/>
    <x v="8"/>
    <s v="Furniture"/>
    <s v="9400000009-0"/>
    <s v="9400000009"/>
    <s v=""/>
    <s v=""/>
    <s v="0"/>
    <s v="1000"/>
    <s v="1000"/>
    <d v="2020-12-31T00:00:00"/>
    <d v="2020-12-31T00:00:00"/>
    <s v="1010CAN67"/>
    <s v="Office Table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10-0"/>
    <s v="9400000010"/>
    <s v=""/>
    <s v=""/>
    <s v="0"/>
    <s v="1000"/>
    <s v="1000"/>
    <d v="2020-12-31T00:00:00"/>
    <d v="2020-12-31T00:00:00"/>
    <s v="1010CAN67"/>
    <s v="Steel Almirah 76&quot;x36&quot;x19&quot;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11-0"/>
    <s v="9400000011"/>
    <s v=""/>
    <s v=""/>
    <s v="0"/>
    <s v="0000"/>
    <s v="1000"/>
    <d v="2021-01-27T00:00:00"/>
    <d v="2021-01-01T00:00:00"/>
    <s v="1010CAN67"/>
    <s v="Office Table"/>
    <s v="000/000"/>
    <s v="TS08"/>
    <n v="0"/>
    <m/>
    <s v="11000289"/>
    <n v="0"/>
    <n v="5"/>
    <s v=""/>
    <n v="0"/>
    <s v="NOS"/>
    <s v=""/>
    <s v="INR"/>
    <s v=""/>
    <n v="0"/>
    <n v="0"/>
    <x v="0"/>
    <n v="0"/>
    <n v="0"/>
    <n v="0"/>
  </r>
  <r>
    <x v="8"/>
    <x v="8"/>
    <s v="Furniture"/>
    <s v="9400000012-0"/>
    <s v="9400000012"/>
    <s v=""/>
    <s v=""/>
    <s v="0"/>
    <s v="0000"/>
    <s v="1000"/>
    <d v="2021-01-27T00:00:00"/>
    <d v="2021-01-01T00:00:00"/>
    <s v="1010CAN67"/>
    <s v="Revolving Chair"/>
    <s v="000/000"/>
    <s v="TS08"/>
    <n v="0"/>
    <m/>
    <s v="11000289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14-0"/>
    <s v="9400000014"/>
    <s v=""/>
    <s v=""/>
    <s v="0"/>
    <s v="0000"/>
    <s v="1000"/>
    <d v="2022-02-22T00:00:00"/>
    <d v="2022-02-01T00:00:00"/>
    <s v="1010ADM02"/>
    <s v="CWIP Revolving Chair"/>
    <s v="000/000"/>
    <s v=""/>
    <n v="0"/>
    <m/>
    <s v="11000289"/>
    <n v="0"/>
    <n v="2"/>
    <s v=""/>
    <n v="0"/>
    <s v="NOS"/>
    <s v=""/>
    <s v="INR"/>
    <s v=""/>
    <n v="0"/>
    <n v="13728.810000000001"/>
    <x v="18"/>
    <n v="0"/>
    <n v="0"/>
    <n v="0"/>
  </r>
  <r>
    <x v="8"/>
    <x v="8"/>
    <s v="Furniture"/>
    <s v="9400000015-0"/>
    <s v="9400000015"/>
    <s v=""/>
    <s v=""/>
    <s v="0"/>
    <s v="0000"/>
    <s v="1000"/>
    <d v="2022-03-31T00:00:00"/>
    <d v="2022-03-01T00:00:00"/>
    <s v="1010ADM03"/>
    <s v="CWIP TABLES SIZE 9' X 2'"/>
    <s v="000/000"/>
    <s v=""/>
    <n v="0"/>
    <m/>
    <s v="11001210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16-0"/>
    <s v="9400000016"/>
    <s v=""/>
    <s v=""/>
    <s v="0"/>
    <s v="0000"/>
    <s v="1000"/>
    <d v="2022-03-31T00:00:00"/>
    <d v="2022-03-01T00:00:00"/>
    <s v="1010ADM03"/>
    <s v="CWIP CONSOLE SIZE 1100MM X 350MM"/>
    <s v="000/000"/>
    <s v=""/>
    <n v="0"/>
    <m/>
    <s v="11001210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17-0"/>
    <s v="9400000017"/>
    <s v=""/>
    <s v=""/>
    <s v="0"/>
    <s v="0000"/>
    <s v="1000"/>
    <d v="2022-03-31T00:00:00"/>
    <d v="2022-03-01T00:00:00"/>
    <s v="1010ADM03"/>
    <s v="CWIP CONSOLE SIZE 1150MM X 240MM"/>
    <s v="000/000"/>
    <s v=""/>
    <n v="0"/>
    <m/>
    <s v="11001210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18-0"/>
    <s v="9400000018"/>
    <s v=""/>
    <s v=""/>
    <s v="0"/>
    <s v="0000"/>
    <s v="1000"/>
    <d v="2022-03-31T00:00:00"/>
    <d v="2022-03-01T00:00:00"/>
    <s v="1010ADM03"/>
    <s v="CWIP TABLE (TEA) SIZE 1150MM X 1150MM"/>
    <s v="000/000"/>
    <s v=""/>
    <n v="0"/>
    <m/>
    <s v="11001210"/>
    <n v="0"/>
    <n v="0"/>
    <s v=""/>
    <n v="0"/>
    <s v="NOS"/>
    <s v=""/>
    <s v="INR"/>
    <s v=""/>
    <n v="0"/>
    <n v="0"/>
    <x v="0"/>
    <n v="0"/>
    <n v="0"/>
    <n v="0"/>
  </r>
  <r>
    <x v="8"/>
    <x v="8"/>
    <s v="Furniture"/>
    <s v="9400000019-0"/>
    <s v="9400000019"/>
    <s v=""/>
    <s v=""/>
    <s v="0"/>
    <s v="0000"/>
    <s v="1000"/>
    <d v="2022-03-31T00:00:00"/>
    <d v="2022-03-01T00:00:00"/>
    <s v="1010ADM03"/>
    <s v="CWIP TABLES SIZE 460MM X 460MM"/>
    <s v="000/000"/>
    <s v=""/>
    <n v="0"/>
    <m/>
    <s v="11001210"/>
    <n v="0"/>
    <n v="10"/>
    <s v=""/>
    <n v="0"/>
    <s v="NOS"/>
    <s v=""/>
    <s v="INR"/>
    <s v=""/>
    <n v="0"/>
    <n v="0"/>
    <x v="0"/>
    <n v="0"/>
    <n v="0"/>
    <n v="0"/>
  </r>
  <r>
    <x v="8"/>
    <x v="8"/>
    <s v="Furniture"/>
    <s v="9400000020-0"/>
    <s v="9400000020"/>
    <s v=""/>
    <s v=""/>
    <s v="0"/>
    <s v="0000"/>
    <s v="1000"/>
    <d v="2022-03-31T00:00:00"/>
    <d v="2022-03-01T00:00:00"/>
    <s v="1010ADM03"/>
    <s v="CWIP DINING TABLE (FURNITURE)"/>
    <s v="000/000"/>
    <s v=""/>
    <n v="0"/>
    <m/>
    <s v="11001210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21-0"/>
    <s v="9400000021"/>
    <s v=""/>
    <s v=""/>
    <s v="0"/>
    <s v="0000"/>
    <s v="1000"/>
    <d v="2022-03-31T00:00:00"/>
    <d v="2022-03-01T00:00:00"/>
    <s v="1010ADM03"/>
    <s v="CWIP SOFA STARK IN SS LEGS EURONAPPA"/>
    <s v="000/000"/>
    <s v=""/>
    <n v="0"/>
    <m/>
    <s v="11001217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22-0"/>
    <s v="9400000022"/>
    <s v=""/>
    <s v=""/>
    <s v="0"/>
    <s v="0000"/>
    <s v="1000"/>
    <d v="2022-03-31T00:00:00"/>
    <d v="2022-03-01T00:00:00"/>
    <s v="1010ADM03"/>
    <s v="CWIP SINGLE SEATER SOFA MODEL- HD-1420"/>
    <s v="000/000"/>
    <s v=""/>
    <n v="0"/>
    <m/>
    <s v="11001206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23-0"/>
    <s v="9400000023"/>
    <s v=""/>
    <s v=""/>
    <s v="0"/>
    <s v="0000"/>
    <s v="1000"/>
    <d v="2022-03-31T00:00:00"/>
    <d v="2022-03-01T00:00:00"/>
    <s v="1010ADM03"/>
    <s v="CWIP FABRIC WING CHAIR MODEL TN-3019-1"/>
    <s v="000/000"/>
    <s v=""/>
    <n v="0"/>
    <m/>
    <s v="11001206"/>
    <n v="0"/>
    <n v="3"/>
    <s v=""/>
    <n v="0"/>
    <s v="NOS"/>
    <s v=""/>
    <s v="INR"/>
    <s v=""/>
    <n v="0"/>
    <n v="0"/>
    <x v="0"/>
    <n v="0"/>
    <n v="0"/>
    <n v="0"/>
  </r>
  <r>
    <x v="8"/>
    <x v="8"/>
    <s v="Furniture"/>
    <s v="9400000024-0"/>
    <s v="9400000024"/>
    <s v=""/>
    <s v=""/>
    <s v="0"/>
    <s v="0000"/>
    <s v="1000"/>
    <d v="2022-03-31T00:00:00"/>
    <d v="2022-03-01T00:00:00"/>
    <s v="1010ADM03"/>
    <s v="CWIP TUB CHAIR MODEL- 2533"/>
    <s v="000/000"/>
    <s v=""/>
    <n v="0"/>
    <m/>
    <s v="11001206"/>
    <n v="0"/>
    <n v="2"/>
    <s v=""/>
    <n v="0"/>
    <s v="NOS"/>
    <s v=""/>
    <s v="INR"/>
    <s v=""/>
    <n v="0"/>
    <n v="0"/>
    <x v="0"/>
    <n v="0"/>
    <n v="0"/>
    <n v="0"/>
  </r>
  <r>
    <x v="8"/>
    <x v="8"/>
    <s v="Furniture"/>
    <s v="9400000025-0"/>
    <s v="9400000025"/>
    <s v=""/>
    <s v=""/>
    <s v="0"/>
    <s v="0000"/>
    <s v="1000"/>
    <d v="2022-03-31T00:00:00"/>
    <d v="2022-03-01T00:00:00"/>
    <s v="1010ADM03"/>
    <s v="NIGHT STAND MODEL KFC1140"/>
    <s v="000/000"/>
    <s v=""/>
    <n v="0"/>
    <m/>
    <s v="11001206"/>
    <n v="0"/>
    <n v="2"/>
    <s v=""/>
    <n v="0"/>
    <s v="NOS"/>
    <s v=""/>
    <s v="INR"/>
    <s v=""/>
    <n v="0"/>
    <n v="0"/>
    <x v="0"/>
    <n v="0"/>
    <n v="0"/>
    <n v="0"/>
  </r>
  <r>
    <x v="8"/>
    <x v="8"/>
    <s v="Furniture"/>
    <s v="9400000026-0"/>
    <s v="9400000026"/>
    <s v=""/>
    <s v=""/>
    <s v="0"/>
    <s v="0000"/>
    <s v="1000"/>
    <d v="2022-03-31T00:00:00"/>
    <d v="2022-03-01T00:00:00"/>
    <s v="1010ADM03"/>
    <s v="CWIP KING BED MODEL KFC1140"/>
    <s v="000/000"/>
    <s v=""/>
    <n v="0"/>
    <m/>
    <s v="11001206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27-0"/>
    <s v="9400000027"/>
    <s v=""/>
    <s v=""/>
    <s v="0"/>
    <s v="0000"/>
    <s v="1000"/>
    <d v="2022-03-31T00:00:00"/>
    <d v="2022-03-01T00:00:00"/>
    <s v="1010ADM03"/>
    <s v="CWIP MATTRESS - SNOOZER POSTURE CARE"/>
    <s v="000/000"/>
    <s v=""/>
    <n v="0"/>
    <m/>
    <s v="11001160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28-0"/>
    <s v="9400000028"/>
    <s v=""/>
    <s v=""/>
    <s v="0"/>
    <s v="0000"/>
    <s v="1000"/>
    <d v="2022-03-31T00:00:00"/>
    <d v="2022-03-01T00:00:00"/>
    <s v="1010ADM02"/>
    <s v="CWIP MATTRESS - SNOOZER POSTURE CARE"/>
    <s v="000/000"/>
    <s v=""/>
    <n v="0"/>
    <m/>
    <s v="11001160"/>
    <n v="0"/>
    <n v="0"/>
    <s v=""/>
    <n v="0"/>
    <s v="NOS"/>
    <s v=""/>
    <s v="INR"/>
    <s v=""/>
    <n v="0"/>
    <n v="0"/>
    <x v="0"/>
    <n v="0"/>
    <n v="0"/>
    <n v="0"/>
  </r>
  <r>
    <x v="8"/>
    <x v="8"/>
    <s v="Furniture"/>
    <s v="9400000029-0"/>
    <s v="9400000029"/>
    <s v=""/>
    <s v=""/>
    <s v="0"/>
    <s v="0000"/>
    <s v="1000"/>
    <d v="2022-03-31T00:00:00"/>
    <d v="2022-03-01T00:00:00"/>
    <s v="1010ADM02"/>
    <s v="CWIP Merryfair Chair - Model 878 KT A4S N2"/>
    <s v="000/000"/>
    <s v=""/>
    <n v="0"/>
    <m/>
    <s v="11000673"/>
    <n v="0"/>
    <n v="40"/>
    <s v=""/>
    <n v="0"/>
    <s v="NOS"/>
    <s v=""/>
    <s v="INR"/>
    <s v=""/>
    <n v="0"/>
    <n v="0"/>
    <x v="0"/>
    <n v="0"/>
    <n v="0"/>
    <n v="0"/>
  </r>
  <r>
    <x v="8"/>
    <x v="8"/>
    <s v="Furniture"/>
    <s v="9400000030-0"/>
    <s v="9400000030"/>
    <s v=""/>
    <s v=""/>
    <s v="0"/>
    <s v="0000"/>
    <s v="1000"/>
    <d v="2022-03-31T00:00:00"/>
    <d v="2022-03-01T00:00:00"/>
    <s v="1010ADM02"/>
    <s v="CWIP CONFERENCE TABLE SIZE 3000X1200X750 MM"/>
    <s v="000/000"/>
    <s v=""/>
    <n v="0"/>
    <m/>
    <s v="11000673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31-0"/>
    <s v="9400000031"/>
    <s v=""/>
    <s v=""/>
    <s v="0"/>
    <s v="0000"/>
    <s v="1000"/>
    <d v="2022-03-31T00:00:00"/>
    <d v="2022-03-01T00:00:00"/>
    <s v="1010ADM02"/>
    <s v="SNOOZER POSTURE CARE MATTRESS"/>
    <s v="000/000"/>
    <s v=""/>
    <n v="0"/>
    <m/>
    <s v="11001160"/>
    <n v="0"/>
    <n v="0"/>
    <s v=""/>
    <n v="0"/>
    <s v="NOS"/>
    <s v=""/>
    <s v="INR"/>
    <s v=""/>
    <n v="0"/>
    <n v="0"/>
    <x v="0"/>
    <n v="0"/>
    <n v="0"/>
    <n v="0"/>
  </r>
  <r>
    <x v="8"/>
    <x v="8"/>
    <s v="Furniture"/>
    <s v="9400000032-0"/>
    <s v="9400000032"/>
    <s v=""/>
    <s v=""/>
    <s v="0"/>
    <s v="0000"/>
    <s v="1000"/>
    <d v="2022-03-31T00:00:00"/>
    <d v="2022-03-01T00:00:00"/>
    <s v="1010ADM02"/>
    <s v="SNOOZER BOX SPRING BED BASE"/>
    <s v="000/000"/>
    <s v=""/>
    <n v="0"/>
    <m/>
    <s v="11001160"/>
    <n v="0"/>
    <n v="1"/>
    <s v=""/>
    <n v="0"/>
    <s v="NOS"/>
    <s v=""/>
    <s v="INR"/>
    <s v=""/>
    <n v="0"/>
    <n v="0"/>
    <x v="0"/>
    <n v="0"/>
    <n v="0"/>
    <n v="0"/>
  </r>
  <r>
    <x v="8"/>
    <x v="8"/>
    <s v="Furniture"/>
    <s v="9400000033-0"/>
    <s v="9400000033"/>
    <s v=""/>
    <s v=""/>
    <s v="0"/>
    <s v="0000"/>
    <s v="1000"/>
    <d v="2022-03-31T00:00:00"/>
    <d v="2022-03-01T00:00:00"/>
    <s v="1010ADM03"/>
    <s v="AERON CHAIR GRAPHITE AER2B23DW ALP G1 G1"/>
    <s v="000/000"/>
    <s v=""/>
    <n v="0"/>
    <m/>
    <s v="11001107"/>
    <n v="0"/>
    <n v="5"/>
    <s v=""/>
    <n v="0"/>
    <s v="NOS"/>
    <s v=""/>
    <s v="INR"/>
    <s v=""/>
    <n v="0"/>
    <n v="0"/>
    <x v="0"/>
    <n v="0"/>
    <n v="0"/>
    <n v="0"/>
  </r>
  <r>
    <x v="8"/>
    <x v="8"/>
    <s v="Furniture"/>
    <s v="9400000035-0"/>
    <s v="9400000035"/>
    <s v=""/>
    <s v=""/>
    <s v="0"/>
    <s v="0000"/>
    <s v="1000"/>
    <d v="2022-05-17T00:00:00"/>
    <d v="2022-05-01T00:00:00"/>
    <s v="1010HRS80"/>
    <s v="Steel Almirah Official rake Type"/>
    <s v="000/000"/>
    <s v=""/>
    <n v="0"/>
    <m/>
    <s v="11000905"/>
    <n v="0"/>
    <n v="1"/>
    <s v=""/>
    <n v="0"/>
    <s v="NOS"/>
    <s v=""/>
    <s v="INR"/>
    <s v=""/>
    <n v="0"/>
    <n v="22034"/>
    <x v="19"/>
    <n v="0"/>
    <n v="0"/>
    <n v="0"/>
  </r>
  <r>
    <x v="8"/>
    <x v="8"/>
    <s v="Vechicle"/>
    <s v="9300000000-0"/>
    <s v="9300000000"/>
    <s v=""/>
    <s v=""/>
    <s v="0"/>
    <s v="0000"/>
    <s v="1000"/>
    <d v="2020-01-16T00:00:00"/>
    <d v="2020-01-01T00:00:00"/>
    <s v="1010CVL31"/>
    <s v="CWIP - New JCB (CAT-424B2)"/>
    <s v="000/000"/>
    <s v=""/>
    <n v="0"/>
    <m/>
    <s v=""/>
    <n v="0"/>
    <n v="2"/>
    <s v=""/>
    <n v="0"/>
    <s v="NOS"/>
    <s v=""/>
    <s v="INR"/>
    <s v=""/>
    <n v="0"/>
    <n v="0"/>
    <x v="0"/>
    <n v="0"/>
    <n v="0"/>
    <n v="0"/>
  </r>
  <r>
    <x v="8"/>
    <x v="8"/>
    <s v="Vechicle"/>
    <s v="9300000001-0"/>
    <s v="9300000001"/>
    <s v=""/>
    <s v=""/>
    <s v="0"/>
    <s v="0000"/>
    <s v="1000"/>
    <d v="2020-03-21T00:00:00"/>
    <d v="2020-03-01T00:00:00"/>
    <s v="1010ADM06"/>
    <s v="Kia Limousine Car (Steel Silver colour)"/>
    <s v="000/000"/>
    <s v=""/>
    <n v="0"/>
    <m/>
    <s v="11001017"/>
    <n v="0"/>
    <n v="5"/>
    <s v=""/>
    <n v="0"/>
    <s v="NOS"/>
    <s v=""/>
    <s v="INR"/>
    <s v=""/>
    <n v="0"/>
    <n v="0"/>
    <x v="0"/>
    <n v="0"/>
    <n v="0"/>
    <n v="0"/>
  </r>
  <r>
    <x v="8"/>
    <x v="8"/>
    <s v="Vechicle"/>
    <s v="9300000002-0"/>
    <s v="9300000002"/>
    <s v=""/>
    <s v=""/>
    <s v="0"/>
    <s v="0000"/>
    <s v="1000"/>
    <d v="2021-10-29T00:00:00"/>
    <d v="2021-10-01T00:00:00"/>
    <s v="1010CVL31"/>
    <s v="Tractor Mahindra NOVO 605 DI"/>
    <s v="000/000"/>
    <s v="TS01"/>
    <n v="0"/>
    <m/>
    <s v="11001161"/>
    <n v="0"/>
    <n v="1"/>
    <s v=""/>
    <n v="0"/>
    <s v="NOS"/>
    <s v=""/>
    <s v="INR"/>
    <s v=""/>
    <n v="0"/>
    <n v="0"/>
    <x v="0"/>
    <n v="0"/>
    <n v="0"/>
    <n v="0"/>
  </r>
  <r>
    <x v="8"/>
    <x v="8"/>
    <s v="Vechicle"/>
    <s v="9300000003-0"/>
    <s v="9300000003"/>
    <s v=""/>
    <s v=""/>
    <s v="0"/>
    <s v="0000"/>
    <s v="1000"/>
    <d v="2021-10-29T00:00:00"/>
    <d v="2021-10-01T00:00:00"/>
    <s v="1010CAN69"/>
    <s v="Tractor Mahindra Yuvraj 215 (15 HP)"/>
    <s v="000/000"/>
    <s v=""/>
    <n v="0"/>
    <m/>
    <s v="11001161"/>
    <n v="0"/>
    <n v="0"/>
    <s v=""/>
    <n v="0"/>
    <s v="NOS"/>
    <s v=""/>
    <s v="INR"/>
    <s v=""/>
    <n v="0"/>
    <n v="0"/>
    <x v="0"/>
    <n v="0"/>
    <n v="0"/>
    <n v="0"/>
  </r>
  <r>
    <x v="8"/>
    <x v="8"/>
    <s v="Office Equipments"/>
    <s v="9500000000-0"/>
    <s v="9500000000"/>
    <s v=""/>
    <s v=""/>
    <s v="0"/>
    <s v="0000"/>
    <s v="1000"/>
    <d v="2019-07-19T00:00:00"/>
    <d v="2019-07-01T00:00:00"/>
    <s v="1010CAN67"/>
    <s v="SPLIT AIR CONDITIONER 1.5 TON LG"/>
    <s v="000/000"/>
    <s v="TS08"/>
    <n v="0"/>
    <m/>
    <s v="1004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01-0"/>
    <s v="9500000001"/>
    <s v=""/>
    <s v=""/>
    <s v="0"/>
    <s v="0000"/>
    <s v="1000"/>
    <d v="2019-08-19T00:00:00"/>
    <d v="2019-08-01T00:00:00"/>
    <s v="1010ELC34"/>
    <s v="SPLIT AIR CONDITIONER 1.5 TON VOLTAS"/>
    <s v="000/000"/>
    <s v=""/>
    <n v="0"/>
    <m/>
    <s v="1004"/>
    <n v="0"/>
    <n v="0"/>
    <s v=""/>
    <n v="0"/>
    <s v="NOS"/>
    <s v=""/>
    <s v="INR"/>
    <s v=""/>
    <n v="0"/>
    <n v="0"/>
    <x v="0"/>
    <n v="0"/>
    <n v="0"/>
    <n v="0"/>
  </r>
  <r>
    <x v="8"/>
    <x v="8"/>
    <s v="Office Equipments"/>
    <s v="9500000002-0"/>
    <s v="9500000002"/>
    <s v=""/>
    <s v=""/>
    <s v="0"/>
    <s v="0000"/>
    <s v="1000"/>
    <d v="2019-08-01T00:00:00"/>
    <d v="2019-08-01T00:00:00"/>
    <s v="1010ADM06"/>
    <s v="CWIP- AIR PURIFIER"/>
    <s v="000/000"/>
    <s v=""/>
    <n v="0"/>
    <m/>
    <s v=""/>
    <n v="0"/>
    <n v="2"/>
    <s v=""/>
    <n v="0"/>
    <s v="NOS"/>
    <s v=""/>
    <s v="INR"/>
    <s v=""/>
    <n v="0"/>
    <n v="0"/>
    <x v="0"/>
    <n v="0"/>
    <n v="0"/>
    <n v="0"/>
  </r>
  <r>
    <x v="8"/>
    <x v="8"/>
    <s v="Office Equipments"/>
    <s v="9500000003-0"/>
    <s v="9500000003"/>
    <s v=""/>
    <s v=""/>
    <s v="0"/>
    <s v="0000"/>
    <s v="1000"/>
    <d v="2019-10-03T00:00:00"/>
    <d v="2019-10-01T00:00:00"/>
    <s v="1010CVL31"/>
    <s v="CWIP Air Conditioner 1 Ton Cap Voltas"/>
    <s v="000/000"/>
    <s v=""/>
    <n v="0"/>
    <m/>
    <s v="1004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04-0"/>
    <s v="9500000004"/>
    <s v=""/>
    <s v=""/>
    <s v="0"/>
    <s v="0000"/>
    <s v="1000"/>
    <d v="2019-11-13T00:00:00"/>
    <d v="2019-11-01T00:00:00"/>
    <s v="1010MFG47"/>
    <s v="Air Conditioner 1.5 ton Split &quot;Samsung&quot;"/>
    <s v="000/000"/>
    <s v=""/>
    <n v="0"/>
    <m/>
    <s v=""/>
    <n v="0"/>
    <n v="0"/>
    <s v=""/>
    <n v="0"/>
    <s v="NOS"/>
    <s v=""/>
    <s v="INR"/>
    <s v=""/>
    <n v="0"/>
    <n v="0"/>
    <x v="0"/>
    <n v="0"/>
    <n v="0"/>
    <n v="0"/>
  </r>
  <r>
    <x v="8"/>
    <x v="8"/>
    <s v="Office Equipments"/>
    <s v="9500000005-0"/>
    <s v="9500000005"/>
    <s v=""/>
    <s v=""/>
    <s v="0"/>
    <s v="0000"/>
    <s v="1000"/>
    <d v="2019-11-13T00:00:00"/>
    <d v="2019-11-01T00:00:00"/>
    <s v="1010MFG48"/>
    <s v=" Air Conditioner 1.5 ton Split &quot;Samsung&quot;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06-0"/>
    <s v="9500000006"/>
    <s v=""/>
    <s v=""/>
    <s v="0"/>
    <s v="0000"/>
    <s v="1000"/>
    <d v="2019-11-13T00:00:00"/>
    <d v="2019-11-01T00:00:00"/>
    <s v="1010ADM06"/>
    <s v="CWIP - Air Condition Split Type &quot;VOLTAS&quot;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07-0"/>
    <s v="9500000007"/>
    <s v=""/>
    <s v=""/>
    <s v="0"/>
    <s v="0000"/>
    <s v="1000"/>
    <d v="2020-02-14T00:00:00"/>
    <d v="2020-02-01T00:00:00"/>
    <s v="1010ADM06"/>
    <s v="CWIP - Exercise Equipment"/>
    <s v="000/000"/>
    <s v=""/>
    <n v="0"/>
    <m/>
    <s v=""/>
    <n v="0"/>
    <n v="2"/>
    <s v=""/>
    <n v="0"/>
    <s v="SET"/>
    <s v=""/>
    <s v="INR"/>
    <s v=""/>
    <n v="0"/>
    <n v="0"/>
    <x v="0"/>
    <n v="0"/>
    <n v="0"/>
    <n v="0"/>
  </r>
  <r>
    <x v="8"/>
    <x v="8"/>
    <s v="Office Equipments"/>
    <s v="9500000008-0"/>
    <s v="9500000008"/>
    <s v=""/>
    <s v=""/>
    <s v="0"/>
    <s v="0000"/>
    <s v="1000"/>
    <d v="2020-07-09T00:00:00"/>
    <d v="2020-07-01T00:00:00"/>
    <s v="1010ADM03"/>
    <s v="HD SMART OLED TV MODEL OLED65C9PTA LG"/>
    <s v="000/000"/>
    <s v="TS09"/>
    <n v="0"/>
    <m/>
    <s v="11000785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09-0"/>
    <s v="9500000009"/>
    <s v=""/>
    <s v=""/>
    <s v="0"/>
    <s v="0000"/>
    <s v="1000"/>
    <d v="2020-07-09T00:00:00"/>
    <d v="2020-07-01T00:00:00"/>
    <s v="1010ADM03"/>
    <s v="HD SMART OLED TV MODEL OLED55C9PTA LG"/>
    <s v="000/000"/>
    <s v="TS09"/>
    <n v="0"/>
    <m/>
    <s v="11000785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10-0"/>
    <s v="9500000010"/>
    <s v=""/>
    <s v=""/>
    <s v="0"/>
    <s v="0000"/>
    <s v="1000"/>
    <d v="2020-08-21T00:00:00"/>
    <d v="2020-08-01T00:00:00"/>
    <s v="1011ADM03"/>
    <s v="IFB 6 KG. AUTO FRONT LOAD WASHING M/C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11-0"/>
    <s v="9500000011"/>
    <s v=""/>
    <s v=""/>
    <s v="0"/>
    <s v="0000"/>
    <s v="1000"/>
    <d v="2020-08-21T00:00:00"/>
    <d v="2020-08-01T00:00:00"/>
    <s v="1010ADM03"/>
    <s v="IFB 5.5 KG. DRYER (TURBO DRY EX, SIVER)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12-0"/>
    <s v="9500000012"/>
    <s v=""/>
    <s v=""/>
    <s v="0"/>
    <s v="0000"/>
    <s v="1000"/>
    <d v="2020-08-21T00:00:00"/>
    <d v="2020-08-01T00:00:00"/>
    <s v="1010ADM03"/>
    <s v="GYM EQUIPMENT"/>
    <s v="000/000"/>
    <s v=""/>
    <n v="0"/>
    <m/>
    <s v=""/>
    <n v="0"/>
    <n v="1"/>
    <s v=""/>
    <n v="0"/>
    <s v="LOT"/>
    <s v=""/>
    <s v="INR"/>
    <s v=""/>
    <n v="0"/>
    <n v="0"/>
    <x v="0"/>
    <n v="0"/>
    <n v="0"/>
    <n v="0"/>
  </r>
  <r>
    <x v="8"/>
    <x v="8"/>
    <s v="Office Equipments"/>
    <s v="9500000013-0"/>
    <s v="9500000013"/>
    <s v=""/>
    <s v=""/>
    <s v="0"/>
    <s v="1000"/>
    <s v="1000"/>
    <d v="2020-10-20T00:00:00"/>
    <d v="2020-10-20T00:00:00"/>
    <s v="1010ADM03"/>
    <s v="REFRIGERATOR 687 LTR GC-B247SLUV LG (MD BUNGALOW)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14-0"/>
    <s v="9500000014"/>
    <s v=""/>
    <s v=""/>
    <s v="0"/>
    <s v="1000"/>
    <s v="1000"/>
    <d v="2020-10-21T00:00:00"/>
    <d v="2020-10-21T00:00:00"/>
    <s v="1010ADM03"/>
    <s v="BOSE F1 PORTABLE ARRAY TOPS (FOR NEW GYM)"/>
    <s v="000/000"/>
    <s v=""/>
    <n v="0"/>
    <m/>
    <s v=""/>
    <n v="0"/>
    <n v="2"/>
    <s v=""/>
    <n v="0"/>
    <s v="NOS"/>
    <s v=""/>
    <s v="INR"/>
    <s v=""/>
    <n v="0"/>
    <n v="0"/>
    <x v="0"/>
    <n v="0"/>
    <n v="0"/>
    <n v="0"/>
  </r>
  <r>
    <x v="8"/>
    <x v="8"/>
    <s v="Office Equipments"/>
    <s v="9500000015-0"/>
    <s v="9500000015"/>
    <s v=""/>
    <s v=""/>
    <s v="0"/>
    <s v="1000"/>
    <s v="1000"/>
    <d v="2020-10-21T00:00:00"/>
    <d v="2020-10-21T00:00:00"/>
    <s v="1010ADM03"/>
    <s v="BOSE F1 PORTABLE ARRAY BASS  (FOR NEW GYM)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16-0"/>
    <s v="9500000016"/>
    <s v=""/>
    <s v=""/>
    <s v="0"/>
    <s v="1000"/>
    <s v="1000"/>
    <d v="2020-10-21T00:00:00"/>
    <d v="2020-10-21T00:00:00"/>
    <s v="1010ADM03"/>
    <s v="PULL BRACKET MAKE BOSE (FOR NEW GYM)"/>
    <s v="000/000"/>
    <s v=""/>
    <n v="0"/>
    <m/>
    <s v=""/>
    <n v="0"/>
    <n v="2"/>
    <s v=""/>
    <n v="0"/>
    <s v="NOS"/>
    <s v=""/>
    <s v="INR"/>
    <s v=""/>
    <n v="0"/>
    <n v="0"/>
    <x v="0"/>
    <n v="0"/>
    <n v="0"/>
    <n v="0"/>
  </r>
  <r>
    <x v="8"/>
    <x v="8"/>
    <s v="Office Equipments"/>
    <s v="9500000017-0"/>
    <s v="9500000017"/>
    <s v=""/>
    <s v=""/>
    <s v="0"/>
    <s v="1000"/>
    <s v="1000"/>
    <d v="2021-03-15T00:00:00"/>
    <d v="2021-03-15T00:00:00"/>
    <s v="1010FIN84"/>
    <s v="CWIP - GODREJ SAFE FOR NEW ACCOUNT OFFICE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18-0"/>
    <s v="9500000018"/>
    <s v=""/>
    <s v=""/>
    <s v="0"/>
    <s v="1000"/>
    <s v="1000"/>
    <d v="2021-03-15T00:00:00"/>
    <d v="2021-03-15T00:00:00"/>
    <s v="1010FIN84"/>
    <s v="CWIP - EXHAUST FAN FOR NEW ACCOUNT OFFICE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19-0"/>
    <s v="9500000019"/>
    <s v=""/>
    <s v=""/>
    <s v="0"/>
    <s v="1000"/>
    <s v="1000"/>
    <d v="2021-03-15T00:00:00"/>
    <d v="2021-03-15T00:00:00"/>
    <s v="1010FIN84"/>
    <s v="CWIP NEW AIR CONDITIONER"/>
    <s v="000/000"/>
    <s v=""/>
    <n v="0"/>
    <m/>
    <s v=""/>
    <n v="0"/>
    <n v="18"/>
    <s v=""/>
    <n v="0"/>
    <s v="NOS"/>
    <s v=""/>
    <s v="INR"/>
    <s v=""/>
    <n v="0"/>
    <n v="0"/>
    <x v="0"/>
    <n v="0"/>
    <n v="0"/>
    <n v="0"/>
  </r>
  <r>
    <x v="8"/>
    <x v="8"/>
    <s v="Office Equipments"/>
    <s v="9500000020-0"/>
    <s v="9500000020"/>
    <s v=""/>
    <s v=""/>
    <s v="0"/>
    <s v="1000"/>
    <s v="1000"/>
    <d v="2021-03-15T00:00:00"/>
    <d v="2021-03-15T00:00:00"/>
    <s v="1010FIN84"/>
    <s v="CWIP NEW AIR CONDITIONER"/>
    <s v="000/000"/>
    <s v=""/>
    <n v="0"/>
    <m/>
    <s v=""/>
    <n v="0"/>
    <n v="10"/>
    <s v=""/>
    <n v="0"/>
    <s v="NOS"/>
    <s v=""/>
    <s v="INR"/>
    <s v=""/>
    <n v="0"/>
    <n v="0"/>
    <x v="0"/>
    <n v="0"/>
    <n v="0"/>
    <n v="0"/>
  </r>
  <r>
    <x v="8"/>
    <x v="8"/>
    <s v="Office Equipments"/>
    <s v="9500000021-0"/>
    <s v="9500000021"/>
    <s v=""/>
    <s v=""/>
    <s v="0"/>
    <s v="1000"/>
    <s v="1000"/>
    <d v="2021-03-16T00:00:00"/>
    <d v="2021-03-16T00:00:00"/>
    <s v="1010ELC34"/>
    <s v="CWIP NEW AIR CONDITIONER"/>
    <s v="000/000"/>
    <s v=""/>
    <n v="0"/>
    <m/>
    <s v=""/>
    <n v="0"/>
    <n v="11"/>
    <s v=""/>
    <n v="0"/>
    <s v="NOS"/>
    <s v=""/>
    <s v="INR"/>
    <s v=""/>
    <n v="0"/>
    <n v="0"/>
    <x v="0"/>
    <n v="0"/>
    <n v="0"/>
    <n v="0"/>
  </r>
  <r>
    <x v="8"/>
    <x v="8"/>
    <s v="Office Equipments"/>
    <s v="9500000022-0"/>
    <s v="9500000022"/>
    <s v=""/>
    <s v=""/>
    <s v="0"/>
    <s v="1000"/>
    <s v="1000"/>
    <d v="2021-03-31T00:00:00"/>
    <d v="2021-03-31T00:00:00"/>
    <s v="1010ADM02"/>
    <s v="CWIP Tractor Mounted Hydraulic Road Sweeper"/>
    <s v="000/000"/>
    <s v=""/>
    <n v="0"/>
    <m/>
    <s v=""/>
    <n v="0"/>
    <n v="0"/>
    <s v=""/>
    <n v="0"/>
    <s v="NOS"/>
    <s v=""/>
    <s v="INR"/>
    <s v=""/>
    <n v="0"/>
    <n v="0"/>
    <x v="0"/>
    <n v="0"/>
    <n v="0"/>
    <n v="0"/>
  </r>
  <r>
    <x v="8"/>
    <x v="8"/>
    <s v="Office Equipments"/>
    <s v="9500000024-0"/>
    <s v="9500000024"/>
    <s v=""/>
    <s v=""/>
    <s v="0"/>
    <s v="0000"/>
    <s v="1000"/>
    <d v="2021-06-29T00:00:00"/>
    <d v="2021-06-01T00:00:00"/>
    <s v="1010FIN84"/>
    <s v="CWIP - Voltas Spit AC 1.5 Ton 3 Star"/>
    <s v="000/000"/>
    <s v=""/>
    <n v="0"/>
    <m/>
    <s v="1404"/>
    <n v="0"/>
    <n v="3"/>
    <s v=""/>
    <n v="0"/>
    <s v="NOS"/>
    <s v=""/>
    <s v="INR"/>
    <s v=""/>
    <n v="0"/>
    <n v="0"/>
    <x v="0"/>
    <n v="0"/>
    <n v="0"/>
    <n v="0"/>
  </r>
  <r>
    <x v="8"/>
    <x v="8"/>
    <s v="Office Equipments"/>
    <s v="9500000025-0"/>
    <s v="9500000025"/>
    <s v=""/>
    <s v=""/>
    <s v="0"/>
    <s v="0000"/>
    <s v="1000"/>
    <d v="2022-03-31T00:00:00"/>
    <d v="2022-03-01T00:00:00"/>
    <s v="1010ADM03"/>
    <s v="AIR PURIFIER (MODEL HEALTH PRO 250)"/>
    <s v="000/000"/>
    <s v=""/>
    <n v="0"/>
    <m/>
    <s v="11001224"/>
    <n v="0"/>
    <n v="4"/>
    <s v=""/>
    <n v="0"/>
    <s v="NOS"/>
    <s v=""/>
    <s v="INR"/>
    <s v=""/>
    <n v="0"/>
    <n v="0"/>
    <x v="0"/>
    <n v="0"/>
    <n v="0"/>
    <n v="0"/>
  </r>
  <r>
    <x v="8"/>
    <x v="8"/>
    <s v="Office Equipments"/>
    <s v="9500000026-0"/>
    <s v="9500000026"/>
    <s v=""/>
    <s v=""/>
    <s v="0"/>
    <s v="0000"/>
    <s v="1000"/>
    <d v="2022-03-31T00:00:00"/>
    <d v="2022-03-01T00:00:00"/>
    <s v="1010ADM03"/>
    <s v="PEDESTAL FAN WITH REMOTE - CALMA (WHITE)"/>
    <s v="000/000"/>
    <s v=""/>
    <n v="0"/>
    <m/>
    <s v="11000747"/>
    <n v="0"/>
    <n v="2"/>
    <s v=""/>
    <n v="0"/>
    <s v="NOS"/>
    <s v=""/>
    <s v="INR"/>
    <s v=""/>
    <n v="0"/>
    <n v="0"/>
    <x v="0"/>
    <n v="0"/>
    <n v="0"/>
    <n v="0"/>
  </r>
  <r>
    <x v="8"/>
    <x v="8"/>
    <s v="Office Equipments"/>
    <s v="9500000027-0"/>
    <s v="9500000027"/>
    <s v=""/>
    <s v=""/>
    <s v="0"/>
    <s v="0000"/>
    <s v="1000"/>
    <d v="2022-03-31T00:00:00"/>
    <d v="2022-03-01T00:00:00"/>
    <s v="1010ADM03"/>
    <s v="CWIP ELECTRIC GEYSER 200 LTR CAPACITY"/>
    <s v="000/000"/>
    <s v=""/>
    <n v="0"/>
    <m/>
    <s v="11000222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28-0"/>
    <s v="9500000028"/>
    <s v=""/>
    <s v=""/>
    <s v="0"/>
    <s v="0000"/>
    <s v="1000"/>
    <d v="2022-03-31T00:00:00"/>
    <d v="2022-03-01T00:00:00"/>
    <s v="1010ADM03"/>
    <s v="CWIP CEILLING FAN MOD SAVOY MAKE USHA HUNTER"/>
    <s v="000/000"/>
    <s v=""/>
    <n v="0"/>
    <m/>
    <s v="11000747"/>
    <n v="0"/>
    <n v="5"/>
    <s v=""/>
    <n v="0"/>
    <s v="NOS"/>
    <s v=""/>
    <s v="INR"/>
    <s v=""/>
    <n v="0"/>
    <n v="0"/>
    <x v="0"/>
    <n v="0"/>
    <n v="0"/>
    <n v="0"/>
  </r>
  <r>
    <x v="8"/>
    <x v="8"/>
    <s v="Office Equipments"/>
    <s v="9500000029-0"/>
    <s v="9500000029"/>
    <s v=""/>
    <s v=""/>
    <s v="0"/>
    <s v="0000"/>
    <s v="1000"/>
    <d v="2022-03-31T00:00:00"/>
    <d v="2022-03-01T00:00:00"/>
    <s v="1010ADM03"/>
    <s v="AIR CONDITION SPLIT TYPE CAP 1.5 TON"/>
    <s v="000/000"/>
    <s v=""/>
    <n v="0"/>
    <m/>
    <s v="11001165"/>
    <n v="0"/>
    <n v="4"/>
    <s v=""/>
    <n v="0"/>
    <s v="NOS"/>
    <s v=""/>
    <s v="INR"/>
    <s v=""/>
    <n v="0"/>
    <n v="0"/>
    <x v="0"/>
    <n v="0"/>
    <n v="0"/>
    <n v="0"/>
  </r>
  <r>
    <x v="8"/>
    <x v="8"/>
    <s v="Office Equipments"/>
    <s v="9500000030-0"/>
    <s v="9500000030"/>
    <s v=""/>
    <s v=""/>
    <s v="0"/>
    <s v="0000"/>
    <s v="1000"/>
    <d v="2022-03-31T00:00:00"/>
    <d v="2022-03-01T00:00:00"/>
    <s v="1010ADM03"/>
    <s v="ELECTRIC GEYSER 200 LTR CAPACITY"/>
    <s v="000/000"/>
    <s v=""/>
    <n v="0"/>
    <m/>
    <s v="11000222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31-0"/>
    <s v="9500000031"/>
    <s v=""/>
    <s v=""/>
    <s v="0"/>
    <s v="0000"/>
    <s v="1000"/>
    <d v="2022-03-31T00:00:00"/>
    <d v="2022-03-01T00:00:00"/>
    <s v="1010ADM03"/>
    <s v="OUTDOOR UNIT 14 HP (TOP DISCHARGE)"/>
    <s v="000/000"/>
    <s v=""/>
    <n v="0"/>
    <m/>
    <s v="11001145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32-0"/>
    <s v="9500000032"/>
    <s v=""/>
    <s v=""/>
    <s v="0"/>
    <s v="0000"/>
    <s v="1000"/>
    <d v="2022-03-31T00:00:00"/>
    <d v="2022-03-01T00:00:00"/>
    <s v="1010ADM03"/>
    <s v="INDOOR UNIT DUCTABLE TYPE 4.0 TR"/>
    <s v="000/000"/>
    <s v=""/>
    <n v="0"/>
    <m/>
    <s v="11001145"/>
    <n v="0"/>
    <n v="2"/>
    <s v=""/>
    <n v="0"/>
    <s v="NOS"/>
    <s v=""/>
    <s v="INR"/>
    <s v=""/>
    <n v="0"/>
    <n v="0"/>
    <x v="0"/>
    <n v="0"/>
    <n v="0"/>
    <n v="0"/>
  </r>
  <r>
    <x v="8"/>
    <x v="8"/>
    <s v="Office Equipments"/>
    <s v="9500000033-0"/>
    <s v="9500000033"/>
    <s v=""/>
    <s v=""/>
    <s v="0"/>
    <s v="0000"/>
    <s v="1000"/>
    <d v="2022-03-31T00:00:00"/>
    <d v="2022-03-01T00:00:00"/>
    <s v="1010ADM03"/>
    <s v="INDOOR UNIT DUCTABLE TYPE 3.0 TR"/>
    <s v="000/000"/>
    <s v=""/>
    <n v="0"/>
    <m/>
    <s v="11001145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34-0"/>
    <s v="9500000034"/>
    <s v=""/>
    <s v=""/>
    <s v="0"/>
    <s v="0000"/>
    <s v="1000"/>
    <d v="2022-03-31T00:00:00"/>
    <d v="2022-03-01T00:00:00"/>
    <s v="1010ADM02"/>
    <s v="ELECTRONIC AIR CLEANER 1000 CFM 3 TR"/>
    <s v="000/000"/>
    <s v=""/>
    <n v="0"/>
    <m/>
    <s v="11001145"/>
    <n v="0"/>
    <n v="1"/>
    <s v=""/>
    <n v="0"/>
    <s v="NOS"/>
    <s v=""/>
    <s v="INR"/>
    <s v=""/>
    <n v="0"/>
    <n v="0"/>
    <x v="0"/>
    <n v="0"/>
    <n v="0"/>
    <n v="0"/>
  </r>
  <r>
    <x v="8"/>
    <x v="8"/>
    <s v="Office Equipments"/>
    <s v="9500000035-0"/>
    <s v="9500000035"/>
    <s v=""/>
    <s v=""/>
    <s v="0"/>
    <s v="0000"/>
    <s v="1000"/>
    <d v="2022-03-31T00:00:00"/>
    <d v="2022-03-01T00:00:00"/>
    <s v="1010ADM02"/>
    <s v="ELECTRONIC AIR CLEANER 1000 CFM 4 TR"/>
    <s v="000/000"/>
    <s v=""/>
    <n v="0"/>
    <m/>
    <s v="11001145"/>
    <n v="0"/>
    <n v="2"/>
    <s v=""/>
    <n v="0"/>
    <s v="NOS"/>
    <s v=""/>
    <s v="INR"/>
    <s v=""/>
    <n v="0"/>
    <n v="0"/>
    <x v="0"/>
    <n v="0"/>
    <n v="0"/>
    <n v="0"/>
  </r>
  <r>
    <x v="8"/>
    <x v="8"/>
    <s v="Office Equipments"/>
    <s v="9500000036-0"/>
    <s v="9500000036"/>
    <s v=""/>
    <s v=""/>
    <s v="0"/>
    <s v="0000"/>
    <s v="1000"/>
    <d v="2022-03-31T00:00:00"/>
    <d v="2022-03-01T00:00:00"/>
    <s v="1010ADM03"/>
    <s v="CWIP SUBMERSIBLE PUMP 15 HP 2900 RPM 3 PHASE"/>
    <s v="000/000"/>
    <s v=""/>
    <n v="0"/>
    <m/>
    <s v="11001042"/>
    <n v="0"/>
    <n v="0"/>
    <s v=""/>
    <n v="0"/>
    <s v="NOS"/>
    <s v=""/>
    <s v="INR"/>
    <s v=""/>
    <n v="0"/>
    <n v="0"/>
    <x v="0"/>
    <n v="0"/>
    <n v="0"/>
    <n v="0"/>
  </r>
  <r>
    <x v="8"/>
    <x v="8"/>
    <s v="Office Equipments"/>
    <s v="9500000037-0"/>
    <s v="9500000037"/>
    <s v=""/>
    <s v=""/>
    <s v="0"/>
    <s v="0000"/>
    <s v="1000"/>
    <d v="2022-03-31T00:00:00"/>
    <d v="2022-03-01T00:00:00"/>
    <s v="1010ADM03"/>
    <s v="CWIP GYM EQUIPMENT"/>
    <s v="000/000"/>
    <s v=""/>
    <n v="0"/>
    <m/>
    <s v="11000948"/>
    <n v="0"/>
    <n v="2"/>
    <s v=""/>
    <n v="0"/>
    <s v="SET"/>
    <s v=""/>
    <s v="INR"/>
    <s v=""/>
    <n v="0"/>
    <n v="0"/>
    <x v="0"/>
    <n v="0"/>
    <n v="0"/>
    <n v="0"/>
  </r>
  <r>
    <x v="8"/>
    <x v="8"/>
    <s v="Computers"/>
    <s v="9700000000-0"/>
    <s v="9700000000"/>
    <s v=""/>
    <s v=""/>
    <s v="0"/>
    <s v="0000"/>
    <s v="1000"/>
    <d v="2018-07-02T00:00:00"/>
    <d v="2018-07-01T00:00:00"/>
    <s v="1010ITS77"/>
    <s v="CWIP- SAP SOFTWARE"/>
    <s v="000/000"/>
    <s v=""/>
    <n v="0"/>
    <m/>
    <s v="10000145"/>
    <n v="0"/>
    <m/>
    <s v=""/>
    <n v="0"/>
    <s v=""/>
    <s v=""/>
    <s v="INR"/>
    <s v=""/>
    <n v="0"/>
    <n v="0"/>
    <x v="0"/>
    <n v="0"/>
    <n v="0"/>
    <n v="0"/>
  </r>
  <r>
    <x v="8"/>
    <x v="8"/>
    <s v="Computers"/>
    <s v="9700000001-0"/>
    <s v="9700000001"/>
    <s v=""/>
    <s v=""/>
    <s v="0"/>
    <s v="0000"/>
    <s v="1000"/>
    <d v="2019-08-01T00:00:00"/>
    <d v="2019-08-01T00:00:00"/>
    <s v="1010ITS77"/>
    <s v="CWIP- LAPTOP"/>
    <s v="000/000"/>
    <s v=""/>
    <n v="0"/>
    <m/>
    <s v=""/>
    <n v="0"/>
    <n v="0"/>
    <s v=""/>
    <n v="0"/>
    <s v="NOS"/>
    <s v=""/>
    <s v="INR"/>
    <s v=""/>
    <n v="0"/>
    <n v="0"/>
    <x v="0"/>
    <n v="0"/>
    <n v="0"/>
    <n v="0"/>
  </r>
  <r>
    <x v="8"/>
    <x v="8"/>
    <s v="Computers"/>
    <s v="9700000002-0"/>
    <s v="9700000002"/>
    <s v=""/>
    <s v=""/>
    <s v="0"/>
    <s v="0000"/>
    <s v="1000"/>
    <d v="2021-12-25T00:00:00"/>
    <d v="2021-12-01T00:00:00"/>
    <s v="1010ITS79"/>
    <s v="DELL EMC NX3240 (NAS STORAGE)"/>
    <s v="000/000"/>
    <s v=""/>
    <n v="0"/>
    <m/>
    <s v="10000341"/>
    <n v="0"/>
    <n v="0"/>
    <s v=""/>
    <n v="0"/>
    <s v="NOS"/>
    <s v=""/>
    <s v="INR"/>
    <s v=""/>
    <n v="0"/>
    <n v="0"/>
    <x v="0"/>
    <n v="0"/>
    <n v="0"/>
    <n v="0"/>
  </r>
  <r>
    <x v="8"/>
    <x v="8"/>
    <s v="Computers"/>
    <s v="9700000003-0"/>
    <s v="9700000003"/>
    <s v=""/>
    <s v=""/>
    <s v="0"/>
    <s v="0000"/>
    <s v="1000"/>
    <d v="2021-12-25T00:00:00"/>
    <d v="2021-12-01T00:00:00"/>
    <s v="1010ITS79"/>
    <s v="DELL WORKSTATION WITH MONITOR (PRECISION 5820 TOWE"/>
    <s v="000/000"/>
    <s v=""/>
    <n v="0"/>
    <m/>
    <s v="10000341"/>
    <n v="0"/>
    <n v="0"/>
    <s v=""/>
    <n v="0"/>
    <s v="NOS"/>
    <s v=""/>
    <s v="INR"/>
    <s v=""/>
    <n v="0"/>
    <n v="0"/>
    <x v="0"/>
    <n v="0"/>
    <n v="0"/>
    <n v="0"/>
  </r>
  <r>
    <x v="8"/>
    <x v="8"/>
    <s v="Computers"/>
    <s v="9700000004-0"/>
    <s v="9700000004"/>
    <s v=""/>
    <s v=""/>
    <s v="0"/>
    <s v="0000"/>
    <s v="1000"/>
    <d v="2020-08-21T00:00:00"/>
    <d v="2020-08-01T00:00:00"/>
    <s v="1010ADM06"/>
    <s v="Computer with Accessories &quot;DELL&quot;"/>
    <s v="000/000"/>
    <s v=""/>
    <n v="0"/>
    <m/>
    <s v=""/>
    <n v="0"/>
    <n v="0"/>
    <s v=""/>
    <n v="0"/>
    <s v="NOS"/>
    <s v=""/>
    <s v="INR"/>
    <s v=""/>
    <n v="0"/>
    <n v="0"/>
    <x v="0"/>
    <n v="0"/>
    <n v="0"/>
    <n v="0"/>
  </r>
  <r>
    <x v="8"/>
    <x v="8"/>
    <s v="Computers"/>
    <s v="9700000005-0"/>
    <s v="9700000005"/>
    <s v=""/>
    <s v=""/>
    <s v="0"/>
    <s v="0000"/>
    <s v="1000"/>
    <d v="2020-08-21T00:00:00"/>
    <d v="2020-08-01T00:00:00"/>
    <s v="1010MFG62"/>
    <s v="Computer with Accessories with TFT Monitor 22&quot; Mak"/>
    <s v="000/000"/>
    <s v=""/>
    <n v="0"/>
    <m/>
    <s v=""/>
    <n v="0"/>
    <n v="0"/>
    <s v=""/>
    <n v="0"/>
    <s v="NOS"/>
    <s v=""/>
    <s v="INR"/>
    <s v=""/>
    <n v="0"/>
    <n v="0"/>
    <x v="0"/>
    <n v="0"/>
    <n v="0"/>
    <n v="0"/>
  </r>
  <r>
    <x v="8"/>
    <x v="8"/>
    <s v="Computers"/>
    <s v="9700000006-0"/>
    <s v="9700000006"/>
    <s v=""/>
    <s v=""/>
    <s v="0"/>
    <s v="0000"/>
    <s v="1000"/>
    <d v="2020-08-21T00:00:00"/>
    <d v="2020-08-01T00:00:00"/>
    <s v="1010ENG25"/>
    <s v="Computer with Accessories &quot;HP&quot;with LEDTV Screen32"/>
    <s v="000/000"/>
    <s v=""/>
    <n v="0"/>
    <m/>
    <s v=""/>
    <n v="0"/>
    <m/>
    <s v=""/>
    <n v="0"/>
    <s v=""/>
    <s v=""/>
    <s v="INR"/>
    <s v=""/>
    <n v="0"/>
    <n v="0"/>
    <x v="0"/>
    <n v="0"/>
    <n v="0"/>
    <n v="0"/>
  </r>
  <r>
    <x v="8"/>
    <x v="8"/>
    <s v="Computers"/>
    <s v="9700000007-0"/>
    <s v="9700000007"/>
    <s v=""/>
    <s v=""/>
    <s v="0"/>
    <s v="0000"/>
    <s v="1000"/>
    <d v="2020-08-21T00:00:00"/>
    <d v="2020-08-01T00:00:00"/>
    <s v="1010ITS77"/>
    <s v="PRINTER EPSON L805, INK TANK SYSTEM TYPE Make &quot;EPS"/>
    <s v="000/000"/>
    <s v=""/>
    <n v="0"/>
    <m/>
    <s v=""/>
    <n v="0"/>
    <n v="1"/>
    <s v=""/>
    <n v="0"/>
    <s v="NOS"/>
    <s v=""/>
    <s v="INR"/>
    <s v=""/>
    <n v="0"/>
    <n v="0"/>
    <x v="0"/>
    <n v="0"/>
    <n v="0"/>
    <n v="0"/>
  </r>
  <r>
    <x v="8"/>
    <x v="8"/>
    <s v="Computers"/>
    <s v="9700000008-0"/>
    <s v="9700000008"/>
    <s v=""/>
    <s v=""/>
    <s v="0"/>
    <s v="1000"/>
    <s v="1000"/>
    <d v="2021-08-13T00:00:00"/>
    <d v="2021-08-13T00:00:00"/>
    <s v="1010ITS77"/>
    <s v="CWIP -  DELL EMC NX3240 WITH COMPLETE SET"/>
    <s v="000/000"/>
    <s v=""/>
    <n v="0"/>
    <m/>
    <s v="11001057"/>
    <n v="0"/>
    <n v="0"/>
    <s v=""/>
    <n v="0"/>
    <s v="SET"/>
    <s v=""/>
    <s v="INR"/>
    <s v=""/>
    <n v="0"/>
    <n v="0"/>
    <x v="0"/>
    <n v="0"/>
    <n v="0"/>
    <n v="0"/>
  </r>
  <r>
    <x v="8"/>
    <x v="8"/>
    <s v="Intangible"/>
    <s v="9800000000-0"/>
    <s v="9800000000"/>
    <s v=""/>
    <s v=""/>
    <s v="0"/>
    <s v="0000"/>
    <s v="1000"/>
    <d v="2018-03-31T00:00:00"/>
    <d v="2018-03-31T00:00:00"/>
    <s v="1010ADM02"/>
    <s v="CWIP SAP Software"/>
    <s v="000/000"/>
    <s v=""/>
    <n v="0"/>
    <m/>
    <s v="10000145"/>
    <n v="0"/>
    <m/>
    <s v=""/>
    <n v="0"/>
    <s v=""/>
    <s v=""/>
    <s v="INR"/>
    <s v=""/>
    <n v="0"/>
    <n v="0"/>
    <x v="0"/>
    <n v="0"/>
    <n v="0"/>
    <n v="0"/>
  </r>
  <r>
    <x v="8"/>
    <x v="8"/>
    <s v="Intangible"/>
    <s v="9800000001-0"/>
    <s v="9800000001"/>
    <s v=""/>
    <s v=""/>
    <s v="0"/>
    <s v="1000"/>
    <s v="1000"/>
    <d v="2021-07-30T00:00:00"/>
    <d v="2023-10-03T00:00:00"/>
    <s v="1010ADM02"/>
    <s v="CWIP - HR MANAGEMENT SOFTWARE."/>
    <s v="000/000"/>
    <s v=""/>
    <n v="0"/>
    <m/>
    <s v="10000402"/>
    <n v="0"/>
    <n v="1"/>
    <s v=""/>
    <n v="0"/>
    <s v="NOS"/>
    <s v=""/>
    <s v="INR"/>
    <s v=""/>
    <n v="0"/>
    <n v="210000"/>
    <x v="0"/>
    <n v="0"/>
    <n v="0"/>
    <n v="210000"/>
  </r>
  <r>
    <x v="8"/>
    <x v="8"/>
    <s v="Intangible"/>
    <s v="9800000002-0"/>
    <s v="9800000002"/>
    <s v=""/>
    <s v=""/>
    <s v="0"/>
    <s v="1000"/>
    <s v="1000"/>
    <d v="2022-03-31T00:00:00"/>
    <d v="2022-03-31T00:00:00"/>
    <s v="1010ITS77"/>
    <s v="CWIP - MOBILE APPLICATION FOR BIDDING SYSTEM"/>
    <s v="000/000"/>
    <s v=""/>
    <n v="0"/>
    <m/>
    <s v="10000407"/>
    <n v="0"/>
    <n v="0"/>
    <s v=""/>
    <n v="0"/>
    <s v="NOS"/>
    <s v=""/>
    <s v="INR"/>
    <s v=""/>
    <n v="0"/>
    <n v="0"/>
    <x v="0"/>
    <n v="0"/>
    <n v="0"/>
    <n v="0"/>
  </r>
  <r>
    <x v="8"/>
    <x v="8"/>
    <s v="Intangible"/>
    <s v="9800000003-0"/>
    <s v="9800000003"/>
    <s v=""/>
    <s v=""/>
    <s v="0"/>
    <s v="0000"/>
    <s v=""/>
    <d v="2023-06-18T00:00:00"/>
    <d v="2023-06-01T00:00:00"/>
    <s v="1010ITS77"/>
    <s v="CWIP - New Smart Weighing Software"/>
    <s v="000/000"/>
    <s v=""/>
    <n v="0"/>
    <m/>
    <s v="11001398"/>
    <n v="0"/>
    <m/>
    <s v=""/>
    <n v="0"/>
    <s v=""/>
    <s v=""/>
    <s v="INR"/>
    <s v=""/>
    <n v="0"/>
    <n v="2080800"/>
    <x v="20"/>
    <n v="0"/>
    <n v="0"/>
    <n v="0"/>
  </r>
  <r>
    <x v="8"/>
    <x v="8"/>
    <s v="Intangible"/>
    <s v="9800000004-0"/>
    <s v="9800000004"/>
    <s v=""/>
    <s v=""/>
    <s v="0"/>
    <s v="0000"/>
    <s v="1000"/>
    <d v="2023-10-17T00:00:00"/>
    <d v="2023-10-01T00:00:00"/>
    <s v="1010ITS77"/>
    <s v="CWIP - New Smart Weighing Software (Avery India)"/>
    <s v="003/000"/>
    <s v="TS16"/>
    <n v="0"/>
    <m/>
    <s v=""/>
    <n v="0"/>
    <m/>
    <s v=""/>
    <n v="0"/>
    <s v=""/>
    <s v=""/>
    <s v="INR"/>
    <s v=""/>
    <n v="0"/>
    <n v="333000"/>
    <x v="0"/>
    <n v="0"/>
    <n v="0"/>
    <n v="333000"/>
  </r>
  <r>
    <x v="8"/>
    <x v="8"/>
    <s v="Intangible"/>
    <s v="9900000000-0"/>
    <s v="9900000000"/>
    <s v=""/>
    <s v=""/>
    <s v="0"/>
    <s v="0000"/>
    <s v="1000"/>
    <d v="2021-10-23T00:00:00"/>
    <d v="2021-10-01T00:00:00"/>
    <s v="1012DST04"/>
    <s v="CWIP Distillery Project Professional Charges"/>
    <s v="000/000"/>
    <s v=""/>
    <n v="152000"/>
    <m/>
    <s v="10000408"/>
    <n v="0"/>
    <m/>
    <s v=""/>
    <n v="152000"/>
    <s v=""/>
    <s v=""/>
    <s v="INR"/>
    <s v=""/>
    <n v="0"/>
    <n v="0"/>
    <x v="0"/>
    <n v="0"/>
    <n v="0"/>
    <n v="152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236">
  <r>
    <x v="0"/>
    <s v=""/>
    <s v=""/>
    <s v="100000474"/>
    <s v="0L"/>
    <s v=""/>
    <s v=""/>
    <s v="AA"/>
    <d v="2023-04-30T00:00:00"/>
    <s v="70"/>
    <n v="94411"/>
    <s v="INR"/>
    <x v="0"/>
    <s v=""/>
    <s v="1000"/>
    <s v="1000"/>
    <s v="ITC reversed cwip building month of Apr-23"/>
    <s v=""/>
    <x v="0"/>
    <s v="9100000016"/>
    <s v="0"/>
    <x v="0"/>
    <s v=""/>
    <s v=""/>
  </r>
  <r>
    <x v="1"/>
    <s v=""/>
    <s v=""/>
    <s v="100000474"/>
    <s v="0L"/>
    <s v=""/>
    <s v=""/>
    <s v="AA"/>
    <d v="2023-04-30T00:00:00"/>
    <s v="70"/>
    <n v="9055"/>
    <s v="INR"/>
    <x v="0"/>
    <s v=""/>
    <s v="1000"/>
    <s v="1000"/>
    <s v="ITC reversed cwip building month of Apr-23"/>
    <s v=""/>
    <x v="0"/>
    <s v="9100000012"/>
    <s v="0"/>
    <x v="1"/>
    <s v=""/>
    <s v=""/>
  </r>
  <r>
    <x v="2"/>
    <s v=""/>
    <s v=""/>
    <s v="100000474"/>
    <s v="0L"/>
    <s v=""/>
    <s v=""/>
    <s v="AA"/>
    <d v="2023-04-30T00:00:00"/>
    <s v="70"/>
    <n v="10500"/>
    <s v="INR"/>
    <x v="0"/>
    <s v=""/>
    <s v="1000"/>
    <s v="1000"/>
    <s v="ITC reversed cwip building month of Apr-23"/>
    <s v=""/>
    <x v="0"/>
    <s v="9100000032"/>
    <s v="0"/>
    <x v="2"/>
    <s v=""/>
    <s v=""/>
  </r>
  <r>
    <x v="3"/>
    <s v=""/>
    <s v=""/>
    <s v="100000474"/>
    <s v="0L"/>
    <s v=""/>
    <s v=""/>
    <s v="AA"/>
    <d v="2023-04-30T00:00:00"/>
    <s v="70"/>
    <n v="75877"/>
    <s v="INR"/>
    <x v="0"/>
    <s v=""/>
    <s v="1000"/>
    <s v="1000"/>
    <s v="ITC reversed cwip building month of Apr-23"/>
    <s v=""/>
    <x v="0"/>
    <s v="9100000040"/>
    <s v="0"/>
    <x v="3"/>
    <s v=""/>
    <s v=""/>
  </r>
  <r>
    <x v="4"/>
    <s v=""/>
    <s v=""/>
    <s v="100000474"/>
    <s v="0L"/>
    <s v=""/>
    <s v=""/>
    <s v="AA"/>
    <d v="2023-04-30T00:00:00"/>
    <s v="70"/>
    <n v="77611"/>
    <s v="INR"/>
    <x v="0"/>
    <s v=""/>
    <s v="1000"/>
    <s v="1000"/>
    <s v="ITC reversed cwip building month of Apr-23"/>
    <s v=""/>
    <x v="0"/>
    <s v="9100000041"/>
    <s v="0"/>
    <x v="4"/>
    <s v=""/>
    <s v=""/>
  </r>
  <r>
    <x v="1"/>
    <s v=""/>
    <s v=""/>
    <s v="100000745"/>
    <s v="0L"/>
    <s v=""/>
    <s v=""/>
    <s v="AA"/>
    <d v="2023-05-31T00:00:00"/>
    <s v="70"/>
    <n v="1050"/>
    <s v="INR"/>
    <x v="0"/>
    <s v=""/>
    <s v="1000"/>
    <s v="1000"/>
    <s v="ITC reversed cwip building Material month May-23"/>
    <s v=""/>
    <x v="0"/>
    <s v="9100000012"/>
    <s v="0"/>
    <x v="1"/>
    <s v=""/>
    <s v=""/>
  </r>
  <r>
    <x v="0"/>
    <s v=""/>
    <s v=""/>
    <s v="100000745"/>
    <s v="0L"/>
    <s v=""/>
    <s v=""/>
    <s v="AA"/>
    <d v="2023-05-31T00:00:00"/>
    <s v="70"/>
    <n v="14000"/>
    <s v="INR"/>
    <x v="0"/>
    <s v=""/>
    <s v="1000"/>
    <s v="1000"/>
    <s v="ITC reversed cwip building Material month May-23"/>
    <s v=""/>
    <x v="0"/>
    <s v="9100000016"/>
    <s v="0"/>
    <x v="0"/>
    <s v=""/>
    <s v=""/>
  </r>
  <r>
    <x v="5"/>
    <s v=""/>
    <s v=""/>
    <s v="100000745"/>
    <s v="0L"/>
    <s v=""/>
    <s v=""/>
    <s v="AA"/>
    <d v="2023-05-31T00:00:00"/>
    <s v="70"/>
    <n v="3307.92"/>
    <s v="INR"/>
    <x v="0"/>
    <s v=""/>
    <s v="1000"/>
    <s v="1000"/>
    <s v="ITC reversed cwip building Material month May-23"/>
    <s v=""/>
    <x v="0"/>
    <s v="9100000042"/>
    <s v="0"/>
    <x v="5"/>
    <s v=""/>
    <s v=""/>
  </r>
  <r>
    <x v="2"/>
    <s v=""/>
    <s v=""/>
    <s v="100000745"/>
    <s v="0L"/>
    <s v=""/>
    <s v=""/>
    <s v="AA"/>
    <d v="2023-05-31T00:00:00"/>
    <s v="70"/>
    <n v="7840"/>
    <s v="INR"/>
    <x v="0"/>
    <s v=""/>
    <s v="1000"/>
    <s v="1000"/>
    <s v="ITC reversed cwip building Material month May-23"/>
    <s v=""/>
    <x v="0"/>
    <s v="9100000032"/>
    <s v="0"/>
    <x v="2"/>
    <s v=""/>
    <s v=""/>
  </r>
  <r>
    <x v="3"/>
    <s v=""/>
    <s v=""/>
    <s v="100000745"/>
    <s v="0L"/>
    <s v=""/>
    <s v=""/>
    <s v="AA"/>
    <d v="2023-05-31T00:00:00"/>
    <s v="70"/>
    <n v="21019.98"/>
    <s v="INR"/>
    <x v="0"/>
    <s v=""/>
    <s v="1000"/>
    <s v="1000"/>
    <s v="ITC reversed cwip building Material month May-23"/>
    <s v=""/>
    <x v="0"/>
    <s v="9100000040"/>
    <s v="0"/>
    <x v="3"/>
    <s v=""/>
    <s v=""/>
  </r>
  <r>
    <x v="4"/>
    <s v=""/>
    <s v=""/>
    <s v="100000745"/>
    <s v="0L"/>
    <s v=""/>
    <s v=""/>
    <s v="AA"/>
    <d v="2023-05-31T00:00:00"/>
    <s v="70"/>
    <n v="24688.7"/>
    <s v="INR"/>
    <x v="0"/>
    <s v=""/>
    <s v="1000"/>
    <s v="1000"/>
    <s v="ITC reversed cwip building Material month May-23"/>
    <s v=""/>
    <x v="0"/>
    <s v="9100000041"/>
    <s v="0"/>
    <x v="4"/>
    <s v=""/>
    <s v=""/>
  </r>
  <r>
    <x v="6"/>
    <s v=""/>
    <s v=""/>
    <s v="100001477"/>
    <s v="0L"/>
    <s v=""/>
    <s v=""/>
    <s v="SA"/>
    <d v="2023-06-30T00:00:00"/>
    <s v="70"/>
    <n v="31512.959999999999"/>
    <s v="INR"/>
    <x v="0"/>
    <s v=""/>
    <s v="1000"/>
    <s v="1000"/>
    <s v="ITC FY 2021-22 claimed in mar-23 now reversed"/>
    <s v=""/>
    <x v="0"/>
    <s v="9100000033"/>
    <s v="0"/>
    <x v="6"/>
    <s v=""/>
    <s v=""/>
  </r>
  <r>
    <x v="1"/>
    <s v=""/>
    <s v=""/>
    <s v="100001481"/>
    <s v="0L"/>
    <s v=""/>
    <s v=""/>
    <s v="AA"/>
    <d v="2023-06-30T00:00:00"/>
    <s v="70"/>
    <n v="210"/>
    <s v="INR"/>
    <x v="0"/>
    <s v=""/>
    <s v="1000"/>
    <s v="1000"/>
    <s v="ITC reversed cwip building Material month May-23"/>
    <s v=""/>
    <x v="0"/>
    <s v="9100000012"/>
    <s v="0"/>
    <x v="1"/>
    <s v=""/>
    <s v=""/>
  </r>
  <r>
    <x v="0"/>
    <s v=""/>
    <s v=""/>
    <s v="100001481"/>
    <s v="0L"/>
    <s v=""/>
    <s v=""/>
    <s v="AA"/>
    <d v="2023-06-30T00:00:00"/>
    <s v="70"/>
    <n v="29641.49"/>
    <s v="INR"/>
    <x v="0"/>
    <s v=""/>
    <s v="1000"/>
    <s v="1000"/>
    <s v="ITC reversed cwip building Material month May-23"/>
    <s v=""/>
    <x v="0"/>
    <s v="9100000016"/>
    <s v="0"/>
    <x v="0"/>
    <s v=""/>
    <s v=""/>
  </r>
  <r>
    <x v="2"/>
    <s v=""/>
    <s v=""/>
    <s v="100001481"/>
    <s v="0L"/>
    <s v=""/>
    <s v=""/>
    <s v="AA"/>
    <d v="2023-06-30T00:00:00"/>
    <s v="70"/>
    <n v="14000"/>
    <s v="INR"/>
    <x v="0"/>
    <s v=""/>
    <s v="1000"/>
    <s v="1000"/>
    <s v="ITC reversed cwip building Material month May-23"/>
    <s v=""/>
    <x v="0"/>
    <s v="9100000032"/>
    <s v="0"/>
    <x v="2"/>
    <s v=""/>
    <s v=""/>
  </r>
  <r>
    <x v="3"/>
    <s v=""/>
    <s v=""/>
    <s v="100001481"/>
    <s v="0L"/>
    <s v=""/>
    <s v=""/>
    <s v="AA"/>
    <d v="2023-06-30T00:00:00"/>
    <s v="70"/>
    <n v="8455.43"/>
    <s v="INR"/>
    <x v="0"/>
    <s v=""/>
    <s v="1000"/>
    <s v="1000"/>
    <s v="ITC reversed cwip building Material month May-23"/>
    <s v=""/>
    <x v="0"/>
    <s v="9100000040"/>
    <s v="0"/>
    <x v="3"/>
    <s v=""/>
    <s v=""/>
  </r>
  <r>
    <x v="4"/>
    <s v=""/>
    <s v=""/>
    <s v="100001481"/>
    <s v="0L"/>
    <s v=""/>
    <s v=""/>
    <s v="AA"/>
    <d v="2023-06-30T00:00:00"/>
    <s v="70"/>
    <n v="39117.699999999997"/>
    <s v="INR"/>
    <x v="0"/>
    <s v=""/>
    <s v="1000"/>
    <s v="1000"/>
    <s v="ITC reversed cwip building Material month May-23"/>
    <s v=""/>
    <x v="0"/>
    <s v="9100000041"/>
    <s v="0"/>
    <x v="4"/>
    <s v=""/>
    <s v=""/>
  </r>
  <r>
    <x v="0"/>
    <s v=""/>
    <s v=""/>
    <s v="100002476"/>
    <s v="0L"/>
    <s v=""/>
    <s v=""/>
    <s v="SA"/>
    <d v="2023-09-27T00:00:00"/>
    <s v="70"/>
    <n v="46200"/>
    <s v="INR"/>
    <x v="0"/>
    <s v=""/>
    <s v="1000"/>
    <s v="1000"/>
    <s v="ITC Reversed cwip build M/o July'2023"/>
    <s v=""/>
    <x v="0"/>
    <s v="9100000016"/>
    <s v="0"/>
    <x v="0"/>
    <s v=""/>
    <s v=""/>
  </r>
  <r>
    <x v="7"/>
    <s v=""/>
    <s v=""/>
    <s v="100002478"/>
    <s v="0L"/>
    <s v=""/>
    <s v=""/>
    <s v="SA"/>
    <d v="2023-09-27T00:00:00"/>
    <s v="70"/>
    <n v="1400"/>
    <s v="INR"/>
    <x v="0"/>
    <s v=""/>
    <s v="1000"/>
    <s v="1000"/>
    <s v="ITC Reversed cwip build M/o July'2023"/>
    <s v=""/>
    <x v="0"/>
    <s v="9100000037"/>
    <s v="0"/>
    <x v="7"/>
    <s v=""/>
    <s v=""/>
  </r>
  <r>
    <x v="2"/>
    <s v=""/>
    <s v=""/>
    <s v="100002480"/>
    <s v="0L"/>
    <s v=""/>
    <s v=""/>
    <s v="SA"/>
    <d v="2023-09-27T00:00:00"/>
    <s v="70"/>
    <n v="57400"/>
    <s v="INR"/>
    <x v="0"/>
    <s v=""/>
    <s v="1000"/>
    <s v="1000"/>
    <s v="ITC Reversed cwip build M/o July'2023"/>
    <s v=""/>
    <x v="0"/>
    <s v="9100000032"/>
    <s v="0"/>
    <x v="2"/>
    <s v=""/>
    <s v=""/>
  </r>
  <r>
    <x v="8"/>
    <s v=""/>
    <s v=""/>
    <s v="100002482"/>
    <s v="0L"/>
    <s v=""/>
    <s v=""/>
    <s v="SA"/>
    <d v="2023-09-27T00:00:00"/>
    <s v="70"/>
    <n v="55300"/>
    <s v="INR"/>
    <x v="0"/>
    <s v=""/>
    <s v="1200"/>
    <s v="1200"/>
    <s v="ITC Reversed cwip build M/o July'2023"/>
    <s v=""/>
    <x v="0"/>
    <s v="9100000046"/>
    <s v="0"/>
    <x v="8"/>
    <s v=""/>
    <s v=""/>
  </r>
  <r>
    <x v="9"/>
    <s v=""/>
    <s v=""/>
    <s v="100002484"/>
    <s v="0L"/>
    <s v=""/>
    <s v=""/>
    <s v="SA"/>
    <d v="2023-09-27T00:00:00"/>
    <s v="70"/>
    <n v="31500"/>
    <s v="INR"/>
    <x v="0"/>
    <s v=""/>
    <s v="1000"/>
    <s v="1000"/>
    <s v="ITC Reversed cwip build M/o July'2023"/>
    <s v=""/>
    <x v="0"/>
    <s v="9100000047"/>
    <s v="0"/>
    <x v="9"/>
    <s v=""/>
    <s v=""/>
  </r>
  <r>
    <x v="0"/>
    <s v=""/>
    <s v=""/>
    <s v="100002486"/>
    <s v="0L"/>
    <s v=""/>
    <s v=""/>
    <s v="SA"/>
    <d v="2023-09-27T00:00:00"/>
    <s v="70"/>
    <n v="292.94"/>
    <s v="INR"/>
    <x v="0"/>
    <s v=""/>
    <s v="1000"/>
    <s v="1000"/>
    <s v="ITC Reversed cwip build M/o July'2023"/>
    <s v=""/>
    <x v="0"/>
    <s v="9100000016"/>
    <s v="0"/>
    <x v="0"/>
    <s v=""/>
    <s v=""/>
  </r>
  <r>
    <x v="2"/>
    <s v=""/>
    <s v=""/>
    <s v="100002488"/>
    <s v="0L"/>
    <s v=""/>
    <s v=""/>
    <s v="SA"/>
    <d v="2023-09-27T00:00:00"/>
    <s v="70"/>
    <n v="292.94"/>
    <s v="INR"/>
    <x v="0"/>
    <s v=""/>
    <s v="1000"/>
    <s v="1000"/>
    <s v="ITC Reversed cwip build M/o July'2023"/>
    <s v=""/>
    <x v="0"/>
    <s v="9100000032"/>
    <s v="0"/>
    <x v="2"/>
    <s v=""/>
    <s v=""/>
  </r>
  <r>
    <x v="8"/>
    <s v=""/>
    <s v=""/>
    <s v="100002490"/>
    <s v="0L"/>
    <s v=""/>
    <s v=""/>
    <s v="SA"/>
    <d v="2023-09-27T00:00:00"/>
    <s v="70"/>
    <n v="585.9"/>
    <s v="INR"/>
    <x v="0"/>
    <s v=""/>
    <s v="1200"/>
    <s v="1200"/>
    <s v="ITC Reversed cwip build M/o July'2023"/>
    <s v=""/>
    <x v="0"/>
    <s v="9100000046"/>
    <s v="0"/>
    <x v="8"/>
    <s v=""/>
    <s v=""/>
  </r>
  <r>
    <x v="0"/>
    <s v=""/>
    <s v=""/>
    <s v="100002492"/>
    <s v="0L"/>
    <s v=""/>
    <s v=""/>
    <s v="SA"/>
    <d v="2023-09-27T00:00:00"/>
    <s v="70"/>
    <n v="4905.59"/>
    <s v="INR"/>
    <x v="0"/>
    <s v=""/>
    <s v="1000"/>
    <s v="1000"/>
    <s v="ITC Reversed cwip build M/o July'2023"/>
    <s v=""/>
    <x v="0"/>
    <s v="9100000016"/>
    <s v="0"/>
    <x v="0"/>
    <s v=""/>
    <s v=""/>
  </r>
  <r>
    <x v="8"/>
    <s v=""/>
    <s v=""/>
    <s v="100002494"/>
    <s v="0L"/>
    <s v=""/>
    <s v=""/>
    <s v="SA"/>
    <d v="2023-09-27T00:00:00"/>
    <s v="70"/>
    <n v="3924.48"/>
    <s v="INR"/>
    <x v="0"/>
    <s v=""/>
    <s v="1200"/>
    <s v="1200"/>
    <s v="ITC Reversed cwip build M/o July'2023"/>
    <s v=""/>
    <x v="0"/>
    <s v="9100000046"/>
    <s v="0"/>
    <x v="8"/>
    <s v=""/>
    <s v=""/>
  </r>
  <r>
    <x v="9"/>
    <s v=""/>
    <s v=""/>
    <s v="100002496"/>
    <s v="0L"/>
    <s v=""/>
    <s v=""/>
    <s v="SA"/>
    <d v="2023-09-27T00:00:00"/>
    <s v="70"/>
    <n v="3433.92"/>
    <s v="INR"/>
    <x v="0"/>
    <s v=""/>
    <s v="1000"/>
    <s v="1000"/>
    <s v="ITC Reversed cwip build M/o July'2023"/>
    <s v=""/>
    <x v="0"/>
    <s v="9100000047"/>
    <s v="0"/>
    <x v="9"/>
    <s v=""/>
    <s v=""/>
  </r>
  <r>
    <x v="8"/>
    <s v=""/>
    <s v=""/>
    <s v="100002496"/>
    <s v="0L"/>
    <s v=""/>
    <s v=""/>
    <s v="SA"/>
    <d v="2023-09-27T00:00:00"/>
    <s v="70"/>
    <n v="742.33"/>
    <s v="INR"/>
    <x v="0"/>
    <s v=""/>
    <s v="1200"/>
    <s v="1200"/>
    <s v="ITC Reversed cwip build M/o July'2023"/>
    <s v=""/>
    <x v="0"/>
    <s v="9100000046"/>
    <s v="0"/>
    <x v="8"/>
    <s v=""/>
    <s v=""/>
  </r>
  <r>
    <x v="9"/>
    <s v=""/>
    <s v=""/>
    <s v="100002496"/>
    <s v="0L"/>
    <s v=""/>
    <s v=""/>
    <s v="SA"/>
    <d v="2023-09-27T00:00:00"/>
    <s v="70"/>
    <n v="185.58"/>
    <s v="INR"/>
    <x v="0"/>
    <s v=""/>
    <s v="1000"/>
    <s v="1000"/>
    <s v="ITC Reversed cwip build M/o July'2023"/>
    <s v=""/>
    <x v="0"/>
    <s v="9100000047"/>
    <s v="0"/>
    <x v="9"/>
    <s v=""/>
    <s v=""/>
  </r>
  <r>
    <x v="0"/>
    <s v=""/>
    <s v=""/>
    <s v="100002498"/>
    <s v="0L"/>
    <s v=""/>
    <s v=""/>
    <s v="SA"/>
    <d v="2023-09-27T00:00:00"/>
    <s v="70"/>
    <n v="2100"/>
    <s v="INR"/>
    <x v="0"/>
    <s v=""/>
    <s v="1000"/>
    <s v="1000"/>
    <s v="ITC Reversed cwip build M/o August'2023"/>
    <s v=""/>
    <x v="0"/>
    <s v="9100000016"/>
    <s v="0"/>
    <x v="0"/>
    <s v=""/>
    <s v=""/>
  </r>
  <r>
    <x v="2"/>
    <s v=""/>
    <s v=""/>
    <s v="100002500"/>
    <s v="0L"/>
    <s v=""/>
    <s v=""/>
    <s v="SA"/>
    <d v="2023-09-27T00:00:00"/>
    <s v="70"/>
    <n v="184573.62"/>
    <s v="INR"/>
    <x v="0"/>
    <s v=""/>
    <s v="1000"/>
    <s v="1000"/>
    <s v="ITC Reversed cwip build M/o August'2023"/>
    <s v=""/>
    <x v="0"/>
    <s v="9100000032"/>
    <s v="0"/>
    <x v="2"/>
    <s v=""/>
    <s v=""/>
  </r>
  <r>
    <x v="8"/>
    <s v=""/>
    <s v=""/>
    <s v="100002502"/>
    <s v="0L"/>
    <s v=""/>
    <s v=""/>
    <s v="SA"/>
    <d v="2023-09-27T00:00:00"/>
    <s v="70"/>
    <n v="38731.839999999997"/>
    <s v="INR"/>
    <x v="0"/>
    <s v=""/>
    <s v="1200"/>
    <s v="1200"/>
    <s v="ITC Reversed cwip build M/o August'2023"/>
    <s v=""/>
    <x v="0"/>
    <s v="9100000046"/>
    <s v="0"/>
    <x v="8"/>
    <s v=""/>
    <s v=""/>
  </r>
  <r>
    <x v="9"/>
    <s v=""/>
    <s v=""/>
    <s v="100002504"/>
    <s v="0L"/>
    <s v=""/>
    <s v=""/>
    <s v="SA"/>
    <d v="2023-09-27T00:00:00"/>
    <s v="70"/>
    <n v="4900"/>
    <s v="INR"/>
    <x v="0"/>
    <s v=""/>
    <s v="1000"/>
    <s v="1000"/>
    <s v="ITC Reversed cwip build M/o August'2023"/>
    <s v=""/>
    <x v="0"/>
    <s v="9100000047"/>
    <s v="0"/>
    <x v="9"/>
    <s v=""/>
    <s v=""/>
  </r>
  <r>
    <x v="0"/>
    <s v=""/>
    <s v=""/>
    <s v="100002506"/>
    <s v="0L"/>
    <s v=""/>
    <s v=""/>
    <s v="SA"/>
    <d v="2023-09-27T00:00:00"/>
    <s v="70"/>
    <n v="292.94"/>
    <s v="INR"/>
    <x v="0"/>
    <s v=""/>
    <s v="1000"/>
    <s v="1000"/>
    <s v="ITC Reversed cwip build M/o August'2023"/>
    <s v=""/>
    <x v="0"/>
    <s v="9100000016"/>
    <s v="0"/>
    <x v="0"/>
    <s v=""/>
    <s v=""/>
  </r>
  <r>
    <x v="2"/>
    <s v=""/>
    <s v=""/>
    <s v="100002508"/>
    <s v="0L"/>
    <s v=""/>
    <s v=""/>
    <s v="SA"/>
    <d v="2023-09-27T00:00:00"/>
    <s v="70"/>
    <n v="585.9"/>
    <s v="INR"/>
    <x v="0"/>
    <s v=""/>
    <s v="1000"/>
    <s v="1000"/>
    <s v="ITC Reversed cwip build M/o August'2023"/>
    <s v=""/>
    <x v="0"/>
    <s v="9100000032"/>
    <s v="0"/>
    <x v="2"/>
    <s v=""/>
    <s v=""/>
  </r>
  <r>
    <x v="8"/>
    <s v=""/>
    <s v=""/>
    <s v="100002510"/>
    <s v="0L"/>
    <s v=""/>
    <s v=""/>
    <s v="SA"/>
    <d v="2023-09-27T00:00:00"/>
    <s v="70"/>
    <n v="585.9"/>
    <s v="INR"/>
    <x v="0"/>
    <s v=""/>
    <s v="1200"/>
    <s v="1200"/>
    <s v="ITC Reversed cwip build M/o August'2023"/>
    <s v=""/>
    <x v="0"/>
    <s v="9100000046"/>
    <s v="0"/>
    <x v="8"/>
    <s v=""/>
    <s v=""/>
  </r>
  <r>
    <x v="2"/>
    <s v=""/>
    <s v=""/>
    <s v="100002512"/>
    <s v="0L"/>
    <s v=""/>
    <s v=""/>
    <s v="SA"/>
    <d v="2023-09-27T00:00:00"/>
    <s v="70"/>
    <n v="51999.31"/>
    <s v="INR"/>
    <x v="0"/>
    <s v=""/>
    <s v="1000"/>
    <s v="1000"/>
    <s v="ITC Reversed cwip build M/o August'2023"/>
    <s v=""/>
    <x v="0"/>
    <s v="9100000032"/>
    <s v="0"/>
    <x v="2"/>
    <s v=""/>
    <s v=""/>
  </r>
  <r>
    <x v="2"/>
    <s v=""/>
    <s v=""/>
    <s v="100002512"/>
    <s v="0L"/>
    <s v=""/>
    <s v=""/>
    <s v="SA"/>
    <d v="2023-09-27T00:00:00"/>
    <s v="70"/>
    <n v="4626.72"/>
    <s v="INR"/>
    <x v="0"/>
    <s v=""/>
    <s v="1000"/>
    <s v="1000"/>
    <s v="ITC Reversed cwip build M/o August'2023"/>
    <s v=""/>
    <x v="0"/>
    <s v="9100000032"/>
    <s v="0"/>
    <x v="2"/>
    <s v=""/>
    <s v=""/>
  </r>
  <r>
    <x v="2"/>
    <s v=""/>
    <s v=""/>
    <s v="100002512"/>
    <s v="0L"/>
    <s v=""/>
    <s v=""/>
    <s v="SA"/>
    <d v="2023-09-27T00:00:00"/>
    <s v="70"/>
    <n v="4709.63"/>
    <s v="INR"/>
    <x v="0"/>
    <s v=""/>
    <s v="1000"/>
    <s v="1000"/>
    <s v="ITC Reversed cwip build M/o August'2023"/>
    <s v=""/>
    <x v="0"/>
    <s v="9100000032"/>
    <s v="0"/>
    <x v="2"/>
    <s v=""/>
    <s v=""/>
  </r>
  <r>
    <x v="10"/>
    <s v=""/>
    <s v=""/>
    <s v="100003376"/>
    <s v="0L"/>
    <s v=""/>
    <s v=""/>
    <s v="AA"/>
    <d v="2023-09-29T00:00:00"/>
    <s v="70"/>
    <n v="203527.66"/>
    <s v="INR"/>
    <x v="0"/>
    <s v=""/>
    <s v="1000"/>
    <s v="1000"/>
    <s v="Being Asset already capitalised wrongly"/>
    <s v=""/>
    <x v="0"/>
    <s v="9100000025"/>
    <s v="0"/>
    <x v="10"/>
    <s v=""/>
    <s v=""/>
  </r>
  <r>
    <x v="3"/>
    <s v=""/>
    <s v=""/>
    <s v="100004324"/>
    <s v="0L"/>
    <s v=""/>
    <s v=""/>
    <s v="SA"/>
    <d v="2023-09-30T00:00:00"/>
    <s v="70"/>
    <n v="2100"/>
    <s v="INR"/>
    <x v="0"/>
    <s v=""/>
    <s v="1000"/>
    <s v="1000"/>
    <s v="ITC Reversed cwip build M/o August'2023"/>
    <s v=""/>
    <x v="0"/>
    <s v="9100000040"/>
    <s v="0"/>
    <x v="3"/>
    <s v=""/>
    <s v=""/>
  </r>
  <r>
    <x v="3"/>
    <s v=""/>
    <s v=""/>
    <s v="100004326"/>
    <s v="0L"/>
    <s v=""/>
    <s v=""/>
    <s v="SA"/>
    <d v="2023-09-30T00:00:00"/>
    <s v="70"/>
    <n v="292.94"/>
    <s v="INR"/>
    <x v="0"/>
    <s v=""/>
    <s v="1000"/>
    <s v="1000"/>
    <s v="ITC Reversed cwip build M/o August'2023"/>
    <s v=""/>
    <x v="0"/>
    <s v="9100000040"/>
    <s v="0"/>
    <x v="3"/>
    <s v=""/>
    <s v=""/>
  </r>
  <r>
    <x v="3"/>
    <s v=""/>
    <s v=""/>
    <s v="100004326"/>
    <s v="0L"/>
    <s v=""/>
    <s v=""/>
    <s v="SA"/>
    <d v="2023-09-30T00:00:00"/>
    <s v="70"/>
    <n v="1113.5"/>
    <s v="INR"/>
    <x v="0"/>
    <s v=""/>
    <s v="1000"/>
    <s v="1000"/>
    <s v="ITC Reversed cwip build M/o August'2023"/>
    <s v=""/>
    <x v="0"/>
    <s v="9100000040"/>
    <s v="0"/>
    <x v="3"/>
    <s v=""/>
    <s v=""/>
  </r>
  <r>
    <x v="3"/>
    <s v=""/>
    <s v=""/>
    <s v="100004326"/>
    <s v="0L"/>
    <s v=""/>
    <s v=""/>
    <s v="SA"/>
    <d v="2023-09-30T00:00:00"/>
    <s v="70"/>
    <n v="925.34"/>
    <s v="INR"/>
    <x v="0"/>
    <s v=""/>
    <s v="1000"/>
    <s v="1000"/>
    <s v="ITC Reversed cwip build M/o August'2023"/>
    <s v=""/>
    <x v="0"/>
    <s v="9100000040"/>
    <s v="0"/>
    <x v="3"/>
    <s v=""/>
    <s v=""/>
  </r>
  <r>
    <x v="3"/>
    <s v=""/>
    <s v=""/>
    <s v="100004326"/>
    <s v="0L"/>
    <s v=""/>
    <s v=""/>
    <s v="SA"/>
    <d v="2023-09-30T00:00:00"/>
    <s v="70"/>
    <n v="941.92"/>
    <s v="INR"/>
    <x v="0"/>
    <s v=""/>
    <s v="1000"/>
    <s v="1000"/>
    <s v="ITC Reversed cwip build M/o August'2023"/>
    <s v=""/>
    <x v="0"/>
    <s v="9100000040"/>
    <s v="0"/>
    <x v="3"/>
    <s v=""/>
    <s v=""/>
  </r>
  <r>
    <x v="3"/>
    <s v=""/>
    <s v=""/>
    <s v="100004328"/>
    <s v="0L"/>
    <s v=""/>
    <s v=""/>
    <s v="SA"/>
    <d v="2023-09-30T00:00:00"/>
    <s v="70"/>
    <n v="11970"/>
    <s v="INR"/>
    <x v="0"/>
    <s v=""/>
    <s v="1000"/>
    <s v="1000"/>
    <s v="ITC Reversed cwip build M/o July'2023"/>
    <s v=""/>
    <x v="0"/>
    <s v="9100000040"/>
    <s v="0"/>
    <x v="3"/>
    <s v=""/>
    <s v=""/>
  </r>
  <r>
    <x v="3"/>
    <s v=""/>
    <s v=""/>
    <s v="100004330"/>
    <s v="0L"/>
    <s v=""/>
    <s v=""/>
    <s v="SA"/>
    <d v="2023-09-30T00:00:00"/>
    <s v="70"/>
    <n v="292.94"/>
    <s v="INR"/>
    <x v="0"/>
    <s v=""/>
    <s v="1000"/>
    <s v="1000"/>
    <s v="+"/>
    <s v=""/>
    <x v="0"/>
    <s v="9100000040"/>
    <s v="0"/>
    <x v="3"/>
    <s v=""/>
    <s v=""/>
  </r>
  <r>
    <x v="4"/>
    <s v=""/>
    <s v=""/>
    <s v="100004330"/>
    <s v="0L"/>
    <s v=""/>
    <s v=""/>
    <s v="SA"/>
    <d v="2023-09-30T00:00:00"/>
    <s v="70"/>
    <n v="292.94"/>
    <s v="INR"/>
    <x v="0"/>
    <s v=""/>
    <s v="1000"/>
    <s v="1000"/>
    <s v="+"/>
    <s v=""/>
    <x v="0"/>
    <s v="9100000041"/>
    <s v="0"/>
    <x v="4"/>
    <s v=""/>
    <s v=""/>
  </r>
  <r>
    <x v="3"/>
    <s v=""/>
    <s v=""/>
    <s v="100004330"/>
    <s v="0L"/>
    <s v=""/>
    <s v=""/>
    <s v="SA"/>
    <d v="2023-09-30T00:00:00"/>
    <s v="70"/>
    <n v="196.22"/>
    <s v="INR"/>
    <x v="0"/>
    <s v=""/>
    <s v="1000"/>
    <s v="1000"/>
    <s v="+"/>
    <s v=""/>
    <x v="0"/>
    <s v="9100000040"/>
    <s v="0"/>
    <x v="3"/>
    <s v=""/>
    <s v=""/>
  </r>
  <r>
    <x v="3"/>
    <s v=""/>
    <s v=""/>
    <s v="100004330"/>
    <s v="0L"/>
    <s v=""/>
    <s v=""/>
    <s v="SA"/>
    <d v="2023-09-30T00:00:00"/>
    <s v="70"/>
    <n v="371.17"/>
    <s v="INR"/>
    <x v="0"/>
    <s v=""/>
    <s v="1000"/>
    <s v="1000"/>
    <s v="+"/>
    <s v=""/>
    <x v="0"/>
    <s v="9100000040"/>
    <s v="0"/>
    <x v="3"/>
    <s v=""/>
    <s v=""/>
  </r>
  <r>
    <x v="4"/>
    <s v=""/>
    <s v=""/>
    <s v="100004330"/>
    <s v="0L"/>
    <s v=""/>
    <s v=""/>
    <s v="SA"/>
    <d v="2023-09-30T00:00:00"/>
    <s v="70"/>
    <n v="37116.76"/>
    <s v="INR"/>
    <x v="0"/>
    <s v=""/>
    <s v="1000"/>
    <s v="1000"/>
    <s v="ITC Reversed cwip build M/o August'2023"/>
    <s v=""/>
    <x v="0"/>
    <s v="9100000041"/>
    <s v="0"/>
    <x v="4"/>
    <s v=""/>
    <s v=""/>
  </r>
  <r>
    <x v="0"/>
    <s v=""/>
    <s v=""/>
    <s v="100005745"/>
    <s v="0L"/>
    <s v=""/>
    <s v=""/>
    <s v="SA"/>
    <d v="2023-10-19T00:00:00"/>
    <s v="70"/>
    <n v="9216.5400000000009"/>
    <s v="INR"/>
    <x v="0"/>
    <s v=""/>
    <s v="1000"/>
    <s v="1000"/>
    <s v="ITC Reversed cwip build M/o Sep'2023"/>
    <s v=""/>
    <x v="0"/>
    <s v="9100000016"/>
    <s v="0"/>
    <x v="0"/>
    <s v=""/>
    <s v=""/>
  </r>
  <r>
    <x v="0"/>
    <s v=""/>
    <s v=""/>
    <s v="100005745"/>
    <s v="0L"/>
    <s v=""/>
    <s v=""/>
    <s v="SA"/>
    <d v="2023-10-19T00:00:00"/>
    <s v="70"/>
    <n v="292.94"/>
    <s v="INR"/>
    <x v="0"/>
    <s v=""/>
    <s v="1000"/>
    <s v="1000"/>
    <s v="ITC Reversed cwip build M/o Sep'2023"/>
    <s v=""/>
    <x v="0"/>
    <s v="9100000016"/>
    <s v="0"/>
    <x v="0"/>
    <s v=""/>
    <s v=""/>
  </r>
  <r>
    <x v="2"/>
    <s v=""/>
    <s v=""/>
    <s v="100005745"/>
    <s v="0L"/>
    <s v=""/>
    <s v=""/>
    <s v="SA"/>
    <d v="2023-10-19T00:00:00"/>
    <s v="70"/>
    <n v="170764.76"/>
    <s v="INR"/>
    <x v="0"/>
    <s v=""/>
    <s v="1000"/>
    <s v="1000"/>
    <s v="+"/>
    <s v=""/>
    <x v="0"/>
    <s v="9100000032"/>
    <s v="0"/>
    <x v="2"/>
    <s v=""/>
    <s v=""/>
  </r>
  <r>
    <x v="2"/>
    <s v=""/>
    <s v=""/>
    <s v="100005745"/>
    <s v="0L"/>
    <s v=""/>
    <s v=""/>
    <s v="SA"/>
    <d v="2023-10-19T00:00:00"/>
    <s v="70"/>
    <n v="585.9"/>
    <s v="INR"/>
    <x v="0"/>
    <s v=""/>
    <s v="1000"/>
    <s v="1000"/>
    <s v="+"/>
    <s v=""/>
    <x v="0"/>
    <s v="9100000032"/>
    <s v="0"/>
    <x v="2"/>
    <s v=""/>
    <s v=""/>
  </r>
  <r>
    <x v="2"/>
    <s v=""/>
    <s v=""/>
    <s v="100005745"/>
    <s v="0L"/>
    <s v=""/>
    <s v=""/>
    <s v="SA"/>
    <d v="2023-10-19T00:00:00"/>
    <s v="70"/>
    <n v="40225.870000000003"/>
    <s v="INR"/>
    <x v="0"/>
    <s v=""/>
    <s v="1000"/>
    <s v="1000"/>
    <s v="+"/>
    <s v=""/>
    <x v="0"/>
    <s v="9100000032"/>
    <s v="0"/>
    <x v="2"/>
    <s v=""/>
    <s v=""/>
  </r>
  <r>
    <x v="2"/>
    <s v=""/>
    <s v=""/>
    <s v="100005745"/>
    <s v="0L"/>
    <s v=""/>
    <s v=""/>
    <s v="SA"/>
    <d v="2023-10-19T00:00:00"/>
    <s v="70"/>
    <n v="2783.76"/>
    <s v="INR"/>
    <x v="0"/>
    <s v=""/>
    <s v="1000"/>
    <s v="1000"/>
    <s v="+"/>
    <s v=""/>
    <x v="0"/>
    <s v="9100000032"/>
    <s v="0"/>
    <x v="2"/>
    <s v=""/>
    <s v=""/>
  </r>
  <r>
    <x v="2"/>
    <s v=""/>
    <s v=""/>
    <s v="100005745"/>
    <s v="0L"/>
    <s v=""/>
    <s v=""/>
    <s v="SA"/>
    <d v="2023-10-19T00:00:00"/>
    <s v="70"/>
    <n v="4626.71"/>
    <s v="INR"/>
    <x v="0"/>
    <s v=""/>
    <s v="1000"/>
    <s v="1000"/>
    <s v="+"/>
    <s v=""/>
    <x v="0"/>
    <s v="9100000032"/>
    <s v="0"/>
    <x v="2"/>
    <s v=""/>
    <s v=""/>
  </r>
  <r>
    <x v="2"/>
    <s v=""/>
    <s v=""/>
    <s v="100005745"/>
    <s v="0L"/>
    <s v=""/>
    <s v=""/>
    <s v="SA"/>
    <d v="2023-10-19T00:00:00"/>
    <s v="70"/>
    <n v="2825.77"/>
    <s v="INR"/>
    <x v="0"/>
    <s v=""/>
    <s v="1000"/>
    <s v="1000"/>
    <s v="+"/>
    <s v=""/>
    <x v="0"/>
    <s v="9100000032"/>
    <s v="0"/>
    <x v="2"/>
    <s v=""/>
    <s v=""/>
  </r>
  <r>
    <x v="3"/>
    <s v=""/>
    <s v=""/>
    <s v="100005745"/>
    <s v="0L"/>
    <s v=""/>
    <s v=""/>
    <s v="SA"/>
    <d v="2023-10-19T00:00:00"/>
    <s v="70"/>
    <n v="5627.1"/>
    <s v="INR"/>
    <x v="0"/>
    <s v=""/>
    <s v="1000"/>
    <s v="1000"/>
    <s v="+"/>
    <s v=""/>
    <x v="0"/>
    <s v="9100000040"/>
    <s v="0"/>
    <x v="3"/>
    <s v=""/>
    <s v=""/>
  </r>
  <r>
    <x v="3"/>
    <s v=""/>
    <s v=""/>
    <s v="100005745"/>
    <s v="0L"/>
    <s v=""/>
    <s v=""/>
    <s v="SA"/>
    <d v="2023-10-19T00:00:00"/>
    <s v="70"/>
    <n v="3711.68"/>
    <s v="INR"/>
    <x v="0"/>
    <s v=""/>
    <s v="1000"/>
    <s v="1000"/>
    <s v="+"/>
    <s v=""/>
    <x v="0"/>
    <s v="9100000040"/>
    <s v="0"/>
    <x v="3"/>
    <s v=""/>
    <s v=""/>
  </r>
  <r>
    <x v="4"/>
    <s v=""/>
    <s v=""/>
    <s v="100005745"/>
    <s v="0L"/>
    <s v=""/>
    <s v=""/>
    <s v="SA"/>
    <d v="2023-10-19T00:00:00"/>
    <s v="70"/>
    <n v="40946.58"/>
    <s v="INR"/>
    <x v="0"/>
    <s v=""/>
    <s v="1000"/>
    <s v="1000"/>
    <s v="+"/>
    <s v=""/>
    <x v="0"/>
    <s v="9100000041"/>
    <s v="0"/>
    <x v="4"/>
    <s v=""/>
    <s v=""/>
  </r>
  <r>
    <x v="4"/>
    <s v=""/>
    <s v=""/>
    <s v="100005745"/>
    <s v="0L"/>
    <s v=""/>
    <s v=""/>
    <s v="SA"/>
    <d v="2023-10-19T00:00:00"/>
    <s v="70"/>
    <n v="29433.57"/>
    <s v="INR"/>
    <x v="0"/>
    <s v=""/>
    <s v="1000"/>
    <s v="1000"/>
    <s v="+"/>
    <s v=""/>
    <x v="0"/>
    <s v="9100000041"/>
    <s v="0"/>
    <x v="4"/>
    <s v=""/>
    <s v=""/>
  </r>
  <r>
    <x v="4"/>
    <s v=""/>
    <s v=""/>
    <s v="100005745"/>
    <s v="0L"/>
    <s v=""/>
    <s v=""/>
    <s v="SA"/>
    <d v="2023-10-19T00:00:00"/>
    <s v="70"/>
    <n v="111350.28"/>
    <s v="INR"/>
    <x v="0"/>
    <s v=""/>
    <s v="1000"/>
    <s v="1000"/>
    <s v="+"/>
    <s v=""/>
    <x v="0"/>
    <s v="9100000041"/>
    <s v="0"/>
    <x v="4"/>
    <s v=""/>
    <s v=""/>
  </r>
  <r>
    <x v="4"/>
    <s v=""/>
    <s v=""/>
    <s v="100005745"/>
    <s v="0L"/>
    <s v=""/>
    <s v=""/>
    <s v="SA"/>
    <d v="2023-10-19T00:00:00"/>
    <s v="70"/>
    <n v="20357.53"/>
    <s v="INR"/>
    <x v="0"/>
    <s v=""/>
    <s v="1000"/>
    <s v="1000"/>
    <s v="+"/>
    <s v=""/>
    <x v="0"/>
    <s v="9100000041"/>
    <s v="0"/>
    <x v="4"/>
    <s v=""/>
    <s v=""/>
  </r>
  <r>
    <x v="4"/>
    <s v=""/>
    <s v=""/>
    <s v="100005745"/>
    <s v="0L"/>
    <s v=""/>
    <s v=""/>
    <s v="SA"/>
    <d v="2023-10-19T00:00:00"/>
    <s v="70"/>
    <n v="39560.82"/>
    <s v="INR"/>
    <x v="0"/>
    <s v=""/>
    <s v="1000"/>
    <s v="1000"/>
    <s v="+"/>
    <s v=""/>
    <x v="0"/>
    <s v="9100000041"/>
    <s v="0"/>
    <x v="4"/>
    <s v=""/>
    <s v=""/>
  </r>
  <r>
    <x v="8"/>
    <s v=""/>
    <s v=""/>
    <s v="100005745"/>
    <s v="0L"/>
    <s v=""/>
    <s v=""/>
    <s v="SA"/>
    <d v="2023-10-19T00:00:00"/>
    <s v="70"/>
    <n v="23885.5"/>
    <s v="INR"/>
    <x v="0"/>
    <s v=""/>
    <s v="1200"/>
    <s v="1200"/>
    <s v="+"/>
    <s v=""/>
    <x v="0"/>
    <s v="9100000046"/>
    <s v="0"/>
    <x v="8"/>
    <s v=""/>
    <s v=""/>
  </r>
  <r>
    <x v="8"/>
    <s v=""/>
    <s v=""/>
    <s v="100005745"/>
    <s v="0L"/>
    <s v=""/>
    <s v=""/>
    <s v="SA"/>
    <d v="2023-10-19T00:00:00"/>
    <s v="70"/>
    <n v="34339.17"/>
    <s v="INR"/>
    <x v="0"/>
    <s v=""/>
    <s v="1200"/>
    <s v="1200"/>
    <s v="+"/>
    <s v=""/>
    <x v="0"/>
    <s v="9100000046"/>
    <s v="0"/>
    <x v="8"/>
    <s v=""/>
    <s v=""/>
  </r>
  <r>
    <x v="8"/>
    <s v=""/>
    <s v=""/>
    <s v="100005745"/>
    <s v="0L"/>
    <s v=""/>
    <s v=""/>
    <s v="SA"/>
    <d v="2023-10-19T00:00:00"/>
    <s v="70"/>
    <n v="23197.98"/>
    <s v="INR"/>
    <x v="0"/>
    <s v=""/>
    <s v="1200"/>
    <s v="1200"/>
    <s v="+"/>
    <s v=""/>
    <x v="0"/>
    <s v="9100000046"/>
    <s v="0"/>
    <x v="8"/>
    <s v=""/>
    <s v=""/>
  </r>
  <r>
    <x v="8"/>
    <s v=""/>
    <s v=""/>
    <s v="100005745"/>
    <s v="0L"/>
    <s v=""/>
    <s v=""/>
    <s v="SA"/>
    <d v="2023-10-19T00:00:00"/>
    <s v="70"/>
    <n v="27760.28"/>
    <s v="INR"/>
    <x v="0"/>
    <s v=""/>
    <s v="1200"/>
    <s v="1200"/>
    <s v="+"/>
    <s v=""/>
    <x v="0"/>
    <s v="9100000046"/>
    <s v="0"/>
    <x v="8"/>
    <s v=""/>
    <s v=""/>
  </r>
  <r>
    <x v="8"/>
    <s v=""/>
    <s v=""/>
    <s v="100005745"/>
    <s v="0L"/>
    <s v=""/>
    <s v=""/>
    <s v="SA"/>
    <d v="2023-10-19T00:00:00"/>
    <s v="70"/>
    <n v="14128.86"/>
    <s v="INR"/>
    <x v="0"/>
    <s v=""/>
    <s v="1200"/>
    <s v="1200"/>
    <s v="+"/>
    <s v=""/>
    <x v="0"/>
    <s v="9100000046"/>
    <s v="0"/>
    <x v="8"/>
    <s v=""/>
    <s v=""/>
  </r>
  <r>
    <x v="5"/>
    <s v=""/>
    <s v=""/>
    <s v="100005745"/>
    <s v="0L"/>
    <s v=""/>
    <s v=""/>
    <s v="SA"/>
    <d v="2023-10-19T00:00:00"/>
    <s v="70"/>
    <n v="15634.22"/>
    <s v="INR"/>
    <x v="0"/>
    <s v=""/>
    <s v="1000"/>
    <s v="1000"/>
    <s v="+"/>
    <s v=""/>
    <x v="0"/>
    <s v="9100000042"/>
    <s v="0"/>
    <x v="5"/>
    <s v=""/>
    <s v=""/>
  </r>
  <r>
    <x v="5"/>
    <s v=""/>
    <s v=""/>
    <s v="100005745"/>
    <s v="0L"/>
    <s v=""/>
    <s v=""/>
    <s v="SA"/>
    <d v="2023-10-19T00:00:00"/>
    <s v="70"/>
    <n v="292.94"/>
    <s v="INR"/>
    <x v="0"/>
    <s v=""/>
    <s v="1000"/>
    <s v="1000"/>
    <s v="+"/>
    <s v=""/>
    <x v="0"/>
    <s v="9100000042"/>
    <s v="0"/>
    <x v="5"/>
    <s v=""/>
    <s v=""/>
  </r>
  <r>
    <x v="5"/>
    <s v=""/>
    <s v=""/>
    <s v="100005745"/>
    <s v="0L"/>
    <s v=""/>
    <s v=""/>
    <s v="SA"/>
    <d v="2023-10-19T00:00:00"/>
    <s v="70"/>
    <n v="927.92"/>
    <s v="INR"/>
    <x v="0"/>
    <s v=""/>
    <s v="1000"/>
    <s v="1000"/>
    <s v="+"/>
    <s v=""/>
    <x v="0"/>
    <s v="9100000042"/>
    <s v="0"/>
    <x v="5"/>
    <s v=""/>
    <s v=""/>
  </r>
  <r>
    <x v="5"/>
    <s v=""/>
    <s v=""/>
    <s v="100005745"/>
    <s v="0L"/>
    <s v=""/>
    <s v=""/>
    <s v="SA"/>
    <d v="2023-10-19T00:00:00"/>
    <s v="70"/>
    <n v="10178.77"/>
    <s v="INR"/>
    <x v="0"/>
    <s v=""/>
    <s v="1000"/>
    <s v="1000"/>
    <s v="+"/>
    <s v=""/>
    <x v="0"/>
    <s v="9100000042"/>
    <s v="0"/>
    <x v="5"/>
    <s v=""/>
    <s v=""/>
  </r>
  <r>
    <x v="5"/>
    <s v=""/>
    <s v=""/>
    <s v="100005745"/>
    <s v="0L"/>
    <s v=""/>
    <s v=""/>
    <s v="SA"/>
    <d v="2023-10-19T00:00:00"/>
    <s v="70"/>
    <n v="16954.64"/>
    <s v="INR"/>
    <x v="0"/>
    <s v=""/>
    <s v="1000"/>
    <s v="1000"/>
    <s v="+"/>
    <s v=""/>
    <x v="0"/>
    <s v="9100000042"/>
    <s v="0"/>
    <x v="5"/>
    <s v=""/>
    <s v=""/>
  </r>
  <r>
    <x v="7"/>
    <s v=""/>
    <s v=""/>
    <s v="100005745"/>
    <s v="0L"/>
    <s v=""/>
    <s v=""/>
    <s v="SA"/>
    <d v="2023-10-19T00:00:00"/>
    <s v="70"/>
    <n v="954.58"/>
    <s v="INR"/>
    <x v="0"/>
    <s v=""/>
    <s v="1000"/>
    <s v="1000"/>
    <s v="+"/>
    <s v=""/>
    <x v="0"/>
    <s v="9100000037"/>
    <s v="0"/>
    <x v="7"/>
    <s v=""/>
    <s v=""/>
  </r>
  <r>
    <x v="0"/>
    <s v=""/>
    <s v=""/>
    <s v="100006350"/>
    <s v="0L"/>
    <s v=""/>
    <s v=""/>
    <s v="SA"/>
    <d v="2023-11-20T00:00:00"/>
    <s v="70"/>
    <n v="136226.69"/>
    <s v="INR"/>
    <x v="0"/>
    <s v=""/>
    <s v="1000"/>
    <s v="1000"/>
    <s v="ITC REVERSAL AGT CWIP M/O OCT'2023"/>
    <s v=""/>
    <x v="0"/>
    <s v="9100000016"/>
    <s v="0"/>
    <x v="0"/>
    <s v=""/>
    <s v=""/>
  </r>
  <r>
    <x v="2"/>
    <s v=""/>
    <s v=""/>
    <s v="100006350"/>
    <s v="0L"/>
    <s v=""/>
    <s v=""/>
    <s v="SA"/>
    <d v="2023-11-20T00:00:00"/>
    <s v="70"/>
    <n v="428609.32"/>
    <s v="INR"/>
    <x v="0"/>
    <s v=""/>
    <s v="1000"/>
    <s v="1000"/>
    <s v="ITC REVERSAL AGT CWIP M/O OCT'2023"/>
    <s v=""/>
    <x v="0"/>
    <s v="9100000032"/>
    <s v="0"/>
    <x v="2"/>
    <s v=""/>
    <s v=""/>
  </r>
  <r>
    <x v="4"/>
    <s v=""/>
    <s v=""/>
    <s v="100006350"/>
    <s v="0L"/>
    <s v=""/>
    <s v=""/>
    <s v="SA"/>
    <d v="2023-11-20T00:00:00"/>
    <s v="70"/>
    <n v="204971.45"/>
    <s v="INR"/>
    <x v="0"/>
    <s v=""/>
    <s v="1000"/>
    <s v="1000"/>
    <s v="ITC REVERSAL AGT CWIP M/O OCT'2023"/>
    <s v=""/>
    <x v="0"/>
    <s v="9100000041"/>
    <s v="0"/>
    <x v="4"/>
    <s v=""/>
    <s v=""/>
  </r>
  <r>
    <x v="5"/>
    <s v=""/>
    <s v=""/>
    <s v="100006350"/>
    <s v="0L"/>
    <s v=""/>
    <s v=""/>
    <s v="SA"/>
    <d v="2023-11-20T00:00:00"/>
    <s v="70"/>
    <n v="62216.25"/>
    <s v="INR"/>
    <x v="0"/>
    <s v=""/>
    <s v="1000"/>
    <s v="1000"/>
    <s v="ITC REVERSAL AGT CWIP M/O OCT'2023"/>
    <s v=""/>
    <x v="0"/>
    <s v="9100000042"/>
    <s v="0"/>
    <x v="5"/>
    <s v=""/>
    <s v=""/>
  </r>
  <r>
    <x v="8"/>
    <s v=""/>
    <s v=""/>
    <s v="100006350"/>
    <s v="0L"/>
    <s v=""/>
    <s v=""/>
    <s v="SA"/>
    <d v="2023-11-20T00:00:00"/>
    <s v="70"/>
    <n v="30557.67"/>
    <s v="INR"/>
    <x v="0"/>
    <s v=""/>
    <s v="1000"/>
    <s v="1000"/>
    <s v="ITC REVERSAL AGT CWIP M/O OCT'2023"/>
    <s v=""/>
    <x v="0"/>
    <s v="9100000046"/>
    <s v="0"/>
    <x v="8"/>
    <s v=""/>
    <s v=""/>
  </r>
  <r>
    <x v="9"/>
    <s v=""/>
    <s v=""/>
    <s v="100006350"/>
    <s v="0L"/>
    <s v=""/>
    <s v=""/>
    <s v="SA"/>
    <d v="2023-11-20T00:00:00"/>
    <s v="70"/>
    <n v="46267.12"/>
    <s v="INR"/>
    <x v="0"/>
    <s v=""/>
    <s v="1000"/>
    <s v="1000"/>
    <s v="ITC REVERSAL AGT CWIP M/O OCT'2023"/>
    <s v=""/>
    <x v="0"/>
    <s v="9100000047"/>
    <s v="0"/>
    <x v="9"/>
    <s v=""/>
    <s v=""/>
  </r>
  <r>
    <x v="0"/>
    <s v=""/>
    <s v=""/>
    <s v="100008080"/>
    <s v="0L"/>
    <s v=""/>
    <s v=""/>
    <s v="SA"/>
    <d v="2023-10-31T00:00:00"/>
    <s v="70"/>
    <n v="297702.58"/>
    <s v="INR"/>
    <x v="0"/>
    <s v=""/>
    <s v="1000"/>
    <s v="1000"/>
    <s v="Being Asset code recitification"/>
    <s v=""/>
    <x v="0"/>
    <s v="9100000016"/>
    <s v="0"/>
    <x v="0"/>
    <s v=""/>
    <s v=""/>
  </r>
  <r>
    <x v="8"/>
    <s v=""/>
    <s v=""/>
    <s v="100008096"/>
    <s v="0L"/>
    <s v=""/>
    <s v=""/>
    <s v="SA"/>
    <d v="2023-11-03T00:00:00"/>
    <s v="70"/>
    <n v="1011.22"/>
    <s v="INR"/>
    <x v="0"/>
    <s v=""/>
    <s v="1000"/>
    <s v="1000"/>
    <s v="Being Material issued capitaliised in wrong asset"/>
    <s v=""/>
    <x v="0"/>
    <s v="9100000046"/>
    <s v="0"/>
    <x v="8"/>
    <s v=""/>
    <s v=""/>
  </r>
  <r>
    <x v="1"/>
    <s v=""/>
    <s v=""/>
    <s v="100009733"/>
    <s v="0L"/>
    <s v=""/>
    <s v=""/>
    <s v="SA"/>
    <d v="2023-12-20T00:00:00"/>
    <s v="70"/>
    <n v="7361.77"/>
    <s v="INR"/>
    <x v="0"/>
    <s v=""/>
    <s v="1000"/>
    <s v="1000"/>
    <s v="ITC Reversed cwip build M/o November'2023"/>
    <s v=""/>
    <x v="0"/>
    <s v="9100000012"/>
    <s v="0"/>
    <x v="1"/>
    <s v=""/>
    <s v=""/>
  </r>
  <r>
    <x v="0"/>
    <s v=""/>
    <s v=""/>
    <s v="100009733"/>
    <s v="0L"/>
    <s v=""/>
    <s v=""/>
    <s v="SA"/>
    <d v="2023-12-20T00:00:00"/>
    <s v="70"/>
    <n v="34016.82"/>
    <s v="INR"/>
    <x v="0"/>
    <s v=""/>
    <s v="1000"/>
    <s v="1000"/>
    <s v="ITC Reversed cwip build M/o November'2023"/>
    <s v=""/>
    <x v="0"/>
    <s v="9100000016"/>
    <s v="0"/>
    <x v="0"/>
    <s v=""/>
    <s v=""/>
  </r>
  <r>
    <x v="2"/>
    <s v=""/>
    <s v=""/>
    <s v="100009733"/>
    <s v="0L"/>
    <s v=""/>
    <s v=""/>
    <s v="SA"/>
    <d v="2023-12-20T00:00:00"/>
    <s v="70"/>
    <n v="120145.96"/>
    <s v="INR"/>
    <x v="0"/>
    <s v=""/>
    <s v="1000"/>
    <s v="1000"/>
    <s v="ITC Reversed cwip build M/o November'2023"/>
    <s v=""/>
    <x v="0"/>
    <s v="9100000032"/>
    <s v="0"/>
    <x v="2"/>
    <s v=""/>
    <s v=""/>
  </r>
  <r>
    <x v="3"/>
    <s v=""/>
    <s v=""/>
    <s v="100009733"/>
    <s v="0L"/>
    <s v=""/>
    <s v=""/>
    <s v="SA"/>
    <d v="2023-12-20T00:00:00"/>
    <s v="70"/>
    <n v="23981.38"/>
    <s v="INR"/>
    <x v="0"/>
    <s v=""/>
    <s v="1000"/>
    <s v="1000"/>
    <s v="ITC Reversed cwip build M/o November'2023"/>
    <s v=""/>
    <x v="0"/>
    <s v="9100000040"/>
    <s v="0"/>
    <x v="3"/>
    <s v=""/>
    <s v=""/>
  </r>
  <r>
    <x v="4"/>
    <s v=""/>
    <s v=""/>
    <s v="100009733"/>
    <s v="0L"/>
    <s v=""/>
    <s v=""/>
    <s v="SA"/>
    <d v="2023-12-20T00:00:00"/>
    <s v="70"/>
    <n v="15470.98"/>
    <s v="INR"/>
    <x v="0"/>
    <s v=""/>
    <s v="1000"/>
    <s v="1000"/>
    <s v="ITC Reversed cwip build M/o November'2023"/>
    <s v=""/>
    <x v="0"/>
    <s v="9100000041"/>
    <s v="0"/>
    <x v="4"/>
    <s v=""/>
    <s v=""/>
  </r>
  <r>
    <x v="5"/>
    <s v=""/>
    <s v=""/>
    <s v="100009733"/>
    <s v="0L"/>
    <s v=""/>
    <s v=""/>
    <s v="SA"/>
    <d v="2023-12-20T00:00:00"/>
    <s v="70"/>
    <n v="8494.02"/>
    <s v="INR"/>
    <x v="0"/>
    <s v=""/>
    <s v="1000"/>
    <s v="1000"/>
    <s v="ITC Reversed cwip build M/o November'2023"/>
    <s v=""/>
    <x v="0"/>
    <s v="9100000042"/>
    <s v="0"/>
    <x v="5"/>
    <s v=""/>
    <s v=""/>
  </r>
  <r>
    <x v="8"/>
    <s v=""/>
    <s v=""/>
    <s v="100009733"/>
    <s v="0L"/>
    <s v=""/>
    <s v=""/>
    <s v="SA"/>
    <d v="2023-12-20T00:00:00"/>
    <s v="70"/>
    <n v="9686.5"/>
    <s v="INR"/>
    <x v="0"/>
    <s v=""/>
    <s v="1000"/>
    <s v="1000"/>
    <s v="ITC Reversed cwip build M/o November'2023"/>
    <s v=""/>
    <x v="0"/>
    <s v="9100000046"/>
    <s v="0"/>
    <x v="8"/>
    <s v=""/>
    <s v=""/>
  </r>
  <r>
    <x v="1"/>
    <s v=""/>
    <s v=""/>
    <s v="100009733"/>
    <s v="0L"/>
    <s v=""/>
    <s v=""/>
    <s v="SA"/>
    <d v="2023-12-20T00:00:00"/>
    <s v="70"/>
    <n v="287.64"/>
    <s v="INR"/>
    <x v="0"/>
    <s v=""/>
    <s v="1000"/>
    <s v="1000"/>
    <s v="ITC Reversed cwip build M/o November'2023"/>
    <s v=""/>
    <x v="0"/>
    <s v="9100000012"/>
    <s v="0"/>
    <x v="1"/>
    <s v=""/>
    <s v=""/>
  </r>
  <r>
    <x v="0"/>
    <s v=""/>
    <s v=""/>
    <s v="100009733"/>
    <s v="0L"/>
    <s v=""/>
    <s v=""/>
    <s v="SA"/>
    <d v="2023-12-20T00:00:00"/>
    <s v="70"/>
    <n v="292.94"/>
    <s v="INR"/>
    <x v="0"/>
    <s v=""/>
    <s v="1000"/>
    <s v="1000"/>
    <s v="ITC Reversed cwip build M/o November'2023"/>
    <s v=""/>
    <x v="0"/>
    <s v="9100000016"/>
    <s v="0"/>
    <x v="0"/>
    <s v=""/>
    <s v=""/>
  </r>
  <r>
    <x v="4"/>
    <s v=""/>
    <s v=""/>
    <s v="100009733"/>
    <s v="0L"/>
    <s v=""/>
    <s v=""/>
    <s v="SA"/>
    <d v="2023-12-20T00:00:00"/>
    <s v="70"/>
    <n v="292.94"/>
    <s v="INR"/>
    <x v="0"/>
    <s v=""/>
    <s v="1000"/>
    <s v="1000"/>
    <s v="ITC Reversed cwip build M/o November'2023"/>
    <s v=""/>
    <x v="0"/>
    <s v="9100000041"/>
    <s v="0"/>
    <x v="4"/>
    <s v=""/>
    <s v=""/>
  </r>
  <r>
    <x v="0"/>
    <s v=""/>
    <s v=""/>
    <s v="100009733"/>
    <s v="0L"/>
    <s v=""/>
    <s v=""/>
    <s v="SA"/>
    <d v="2023-12-20T00:00:00"/>
    <s v="70"/>
    <n v="28036.16"/>
    <s v="INR"/>
    <x v="0"/>
    <s v=""/>
    <s v="1000"/>
    <s v="1000"/>
    <s v="ITC Reversed cwip build M/o November'2023"/>
    <s v=""/>
    <x v="0"/>
    <s v="9100000016"/>
    <s v="0"/>
    <x v="0"/>
    <s v=""/>
    <s v=""/>
  </r>
  <r>
    <x v="2"/>
    <s v=""/>
    <s v=""/>
    <s v="100009733"/>
    <s v="0L"/>
    <s v=""/>
    <s v=""/>
    <s v="SA"/>
    <d v="2023-12-20T00:00:00"/>
    <s v="70"/>
    <n v="9345.39"/>
    <s v="INR"/>
    <x v="0"/>
    <s v=""/>
    <s v="1000"/>
    <s v="1000"/>
    <s v="ITC Reversed cwip build M/o November'2023"/>
    <s v=""/>
    <x v="0"/>
    <s v="9100000032"/>
    <s v="0"/>
    <x v="2"/>
    <s v=""/>
    <s v=""/>
  </r>
  <r>
    <x v="4"/>
    <s v=""/>
    <s v=""/>
    <s v="100009733"/>
    <s v="0L"/>
    <s v=""/>
    <s v=""/>
    <s v="SA"/>
    <d v="2023-12-20T00:00:00"/>
    <s v="70"/>
    <n v="28036.16"/>
    <s v="INR"/>
    <x v="0"/>
    <s v=""/>
    <s v="1000"/>
    <s v="1000"/>
    <s v="ITC Reversed cwip build M/o November'2023"/>
    <s v=""/>
    <x v="0"/>
    <s v="9100000041"/>
    <s v="0"/>
    <x v="4"/>
    <s v=""/>
    <s v=""/>
  </r>
  <r>
    <x v="2"/>
    <s v=""/>
    <s v=""/>
    <s v="100009733"/>
    <s v="0L"/>
    <s v=""/>
    <s v=""/>
    <s v="SA"/>
    <d v="2023-12-20T00:00:00"/>
    <s v="70"/>
    <n v="32610.99"/>
    <s v="INR"/>
    <x v="0"/>
    <s v=""/>
    <s v="1000"/>
    <s v="1000"/>
    <s v="ITC Reversed cwip build M/o November'2023"/>
    <s v=""/>
    <x v="0"/>
    <s v="9100000032"/>
    <s v="0"/>
    <x v="2"/>
    <s v=""/>
    <s v=""/>
  </r>
  <r>
    <x v="8"/>
    <s v=""/>
    <s v=""/>
    <s v="100009733"/>
    <s v="0L"/>
    <s v=""/>
    <s v=""/>
    <s v="SA"/>
    <d v="2023-12-20T00:00:00"/>
    <s v="70"/>
    <n v="4290.92"/>
    <s v="INR"/>
    <x v="0"/>
    <s v=""/>
    <s v="1000"/>
    <s v="1000"/>
    <s v="ITC Reversed cwip build M/o November'2023"/>
    <s v=""/>
    <x v="0"/>
    <s v="9100000046"/>
    <s v="0"/>
    <x v="8"/>
    <s v=""/>
    <s v=""/>
  </r>
  <r>
    <x v="0"/>
    <s v=""/>
    <s v=""/>
    <s v="100013534"/>
    <s v="0L"/>
    <s v=""/>
    <s v=""/>
    <s v="AB"/>
    <d v="2024-02-29T00:00:00"/>
    <s v="70"/>
    <n v="53662.46"/>
    <s v="INR"/>
    <x v="0"/>
    <s v=""/>
    <s v="1000"/>
    <s v="1000"/>
    <s v="ITC Reversed cwip build M/o December'2023"/>
    <s v=""/>
    <x v="0"/>
    <s v="9100000016"/>
    <s v="0"/>
    <x v="0"/>
    <s v=""/>
    <s v=""/>
  </r>
  <r>
    <x v="2"/>
    <s v=""/>
    <s v=""/>
    <s v="100013534"/>
    <s v="0L"/>
    <s v=""/>
    <s v=""/>
    <s v="AB"/>
    <d v="2024-02-29T00:00:00"/>
    <s v="70"/>
    <n v="43856.49"/>
    <s v="INR"/>
    <x v="0"/>
    <s v=""/>
    <s v="1000"/>
    <s v="1000"/>
    <s v="ITC Reversed cwip build M/o December'2023"/>
    <s v=""/>
    <x v="0"/>
    <s v="9100000032"/>
    <s v="0"/>
    <x v="2"/>
    <s v=""/>
    <s v=""/>
  </r>
  <r>
    <x v="3"/>
    <s v=""/>
    <s v=""/>
    <s v="100013534"/>
    <s v="0L"/>
    <s v=""/>
    <s v=""/>
    <s v="AB"/>
    <d v="2024-02-29T00:00:00"/>
    <s v="70"/>
    <n v="34361.040000000001"/>
    <s v="INR"/>
    <x v="0"/>
    <s v=""/>
    <s v="1000"/>
    <s v="1000"/>
    <s v="ITC Reversed cwip build M/o December'2023"/>
    <s v=""/>
    <x v="0"/>
    <s v="9100000040"/>
    <s v="0"/>
    <x v="3"/>
    <s v=""/>
    <s v=""/>
  </r>
  <r>
    <x v="4"/>
    <s v=""/>
    <s v=""/>
    <s v="100013534"/>
    <s v="0L"/>
    <s v=""/>
    <s v=""/>
    <s v="AB"/>
    <d v="2024-02-29T00:00:00"/>
    <s v="70"/>
    <n v="163568.71"/>
    <s v="INR"/>
    <x v="0"/>
    <s v=""/>
    <s v="1000"/>
    <s v="1000"/>
    <s v="ITC Reversed cwip build M/o December'2023"/>
    <s v=""/>
    <x v="0"/>
    <s v="9100000041"/>
    <s v="0"/>
    <x v="4"/>
    <s v=""/>
    <s v=""/>
  </r>
  <r>
    <x v="9"/>
    <s v=""/>
    <s v=""/>
    <s v="100013534"/>
    <s v="0L"/>
    <s v=""/>
    <s v=""/>
    <s v="AB"/>
    <d v="2024-02-29T00:00:00"/>
    <s v="70"/>
    <n v="12829.81"/>
    <s v="INR"/>
    <x v="0"/>
    <s v=""/>
    <s v="1000"/>
    <s v="1000"/>
    <s v="ITC Reversed cwip build M/o December'2023"/>
    <s v=""/>
    <x v="0"/>
    <s v="9100000047"/>
    <s v="0"/>
    <x v="9"/>
    <s v=""/>
    <s v=""/>
  </r>
  <r>
    <x v="0"/>
    <s v=""/>
    <s v=""/>
    <s v="100013537"/>
    <s v="0L"/>
    <s v=""/>
    <s v=""/>
    <s v="AB"/>
    <d v="2024-02-29T00:00:00"/>
    <s v="70"/>
    <n v="22401.599999999999"/>
    <s v="INR"/>
    <x v="0"/>
    <s v=""/>
    <s v="1000"/>
    <s v="1000"/>
    <s v="ITC Reversed cwip build M/o January'2024"/>
    <s v=""/>
    <x v="0"/>
    <s v="9100000016"/>
    <s v="0"/>
    <x v="0"/>
    <s v=""/>
    <s v=""/>
  </r>
  <r>
    <x v="11"/>
    <s v=""/>
    <s v=""/>
    <s v="100013537"/>
    <s v="0L"/>
    <s v=""/>
    <s v=""/>
    <s v="AB"/>
    <d v="2024-02-29T00:00:00"/>
    <s v="70"/>
    <n v="183760.45"/>
    <s v="INR"/>
    <x v="0"/>
    <s v=""/>
    <s v="1000"/>
    <s v="1000"/>
    <s v="ITC Reversed cwip build M/o January'2024"/>
    <s v=""/>
    <x v="0"/>
    <s v="9100000026"/>
    <s v="0"/>
    <x v="11"/>
    <s v=""/>
    <s v=""/>
  </r>
  <r>
    <x v="2"/>
    <s v=""/>
    <s v=""/>
    <s v="100013537"/>
    <s v="0L"/>
    <s v=""/>
    <s v=""/>
    <s v="AB"/>
    <d v="2024-02-29T00:00:00"/>
    <s v="70"/>
    <n v="7364.38"/>
    <s v="INR"/>
    <x v="0"/>
    <s v=""/>
    <s v="1000"/>
    <s v="1000"/>
    <s v="ITC Reversed cwip build M/o January'2024"/>
    <s v=""/>
    <x v="0"/>
    <s v="9100000032"/>
    <s v="0"/>
    <x v="2"/>
    <s v=""/>
    <s v=""/>
  </r>
  <r>
    <x v="3"/>
    <s v=""/>
    <s v=""/>
    <s v="100013537"/>
    <s v="0L"/>
    <s v=""/>
    <s v=""/>
    <s v="AB"/>
    <d v="2024-02-29T00:00:00"/>
    <s v="70"/>
    <n v="20184.7"/>
    <s v="INR"/>
    <x v="0"/>
    <s v=""/>
    <s v="1000"/>
    <s v="1000"/>
    <s v="ITC Reversed cwip build M/o January'2024"/>
    <s v=""/>
    <x v="0"/>
    <s v="9100000040"/>
    <s v="0"/>
    <x v="3"/>
    <s v=""/>
    <s v=""/>
  </r>
  <r>
    <x v="4"/>
    <s v=""/>
    <s v=""/>
    <s v="100013537"/>
    <s v="0L"/>
    <s v=""/>
    <s v=""/>
    <s v="AB"/>
    <d v="2024-02-29T00:00:00"/>
    <s v="70"/>
    <n v="86527.71"/>
    <s v="INR"/>
    <x v="0"/>
    <s v=""/>
    <s v="1000"/>
    <s v="1000"/>
    <s v="ITC Reversed cwip build M/o January'2024"/>
    <s v=""/>
    <x v="0"/>
    <s v="9100000041"/>
    <s v="0"/>
    <x v="4"/>
    <s v=""/>
    <s v=""/>
  </r>
  <r>
    <x v="12"/>
    <s v=""/>
    <s v=""/>
    <s v="100013537"/>
    <s v="0L"/>
    <s v=""/>
    <s v=""/>
    <s v="AB"/>
    <d v="2024-02-29T00:00:00"/>
    <s v="70"/>
    <n v="5382.58"/>
    <s v="INR"/>
    <x v="0"/>
    <s v=""/>
    <s v="1000"/>
    <s v="1000"/>
    <s v="ITC Reversed cwip build M/o January'2024"/>
    <s v=""/>
    <x v="0"/>
    <s v="9100000043"/>
    <s v="0"/>
    <x v="12"/>
    <s v=""/>
    <s v=""/>
  </r>
  <r>
    <x v="9"/>
    <s v=""/>
    <s v=""/>
    <s v="100013537"/>
    <s v="0L"/>
    <s v=""/>
    <s v=""/>
    <s v="AB"/>
    <d v="2024-02-29T00:00:00"/>
    <s v="70"/>
    <n v="210219.33"/>
    <s v="INR"/>
    <x v="0"/>
    <s v=""/>
    <s v="1000"/>
    <s v="1000"/>
    <s v="ITC Reversed cwip build M/o January'2024"/>
    <s v=""/>
    <x v="0"/>
    <s v="9100000047"/>
    <s v="0"/>
    <x v="9"/>
    <s v=""/>
    <s v=""/>
  </r>
  <r>
    <x v="0"/>
    <s v=""/>
    <s v=""/>
    <s v="100013539"/>
    <s v="0L"/>
    <s v=""/>
    <s v=""/>
    <s v="AB"/>
    <d v="2024-03-20T00:00:00"/>
    <s v="70"/>
    <n v="17163.2"/>
    <s v="INR"/>
    <x v="0"/>
    <s v=""/>
    <s v="1000"/>
    <s v="1000"/>
    <s v="ITC Reversed cwip build M/o February'2024"/>
    <s v=""/>
    <x v="0"/>
    <s v="9100000016"/>
    <s v="0"/>
    <x v="0"/>
    <s v=""/>
    <s v=""/>
  </r>
  <r>
    <x v="11"/>
    <s v=""/>
    <s v=""/>
    <s v="100013539"/>
    <s v="0L"/>
    <s v=""/>
    <s v=""/>
    <s v="AB"/>
    <d v="2024-03-20T00:00:00"/>
    <s v="70"/>
    <n v="120043.36"/>
    <s v="INR"/>
    <x v="0"/>
    <s v=""/>
    <s v="1000"/>
    <s v="1000"/>
    <s v="ITC Reversed cwip build M/o February'2024"/>
    <s v=""/>
    <x v="0"/>
    <s v="9100000026"/>
    <s v="0"/>
    <x v="11"/>
    <s v=""/>
    <s v=""/>
  </r>
  <r>
    <x v="2"/>
    <s v=""/>
    <s v=""/>
    <s v="100013539"/>
    <s v="0L"/>
    <s v=""/>
    <s v=""/>
    <s v="AB"/>
    <d v="2024-03-20T00:00:00"/>
    <s v="70"/>
    <n v="8581.86"/>
    <s v="INR"/>
    <x v="0"/>
    <s v=""/>
    <s v="1000"/>
    <s v="1000"/>
    <s v="ITC Reversed cwip build M/o February'2024"/>
    <s v=""/>
    <x v="0"/>
    <s v="9100000032"/>
    <s v="0"/>
    <x v="2"/>
    <s v=""/>
    <s v=""/>
  </r>
  <r>
    <x v="4"/>
    <s v=""/>
    <s v=""/>
    <s v="100013539"/>
    <s v="0L"/>
    <s v=""/>
    <s v=""/>
    <s v="AB"/>
    <d v="2024-03-20T00:00:00"/>
    <s v="70"/>
    <n v="63167.67"/>
    <s v="INR"/>
    <x v="0"/>
    <s v=""/>
    <s v="1000"/>
    <s v="1000"/>
    <s v="ITC Reversed cwip build M/o February'2024"/>
    <s v=""/>
    <x v="0"/>
    <s v="9100000041"/>
    <s v="0"/>
    <x v="4"/>
    <s v=""/>
    <s v=""/>
  </r>
  <r>
    <x v="9"/>
    <s v=""/>
    <s v=""/>
    <s v="100013539"/>
    <s v="0L"/>
    <s v=""/>
    <s v=""/>
    <s v="AB"/>
    <d v="2024-03-20T00:00:00"/>
    <s v="70"/>
    <n v="190105.01"/>
    <s v="INR"/>
    <x v="0"/>
    <s v=""/>
    <s v="1000"/>
    <s v="1000"/>
    <s v="ITC Reversed cwip build M/o February'2024"/>
    <s v=""/>
    <x v="0"/>
    <s v="9100000047"/>
    <s v="0"/>
    <x v="9"/>
    <s v=""/>
    <s v=""/>
  </r>
  <r>
    <x v="10"/>
    <s v=""/>
    <s v=""/>
    <s v="100015080"/>
    <s v="0L"/>
    <s v=""/>
    <s v=""/>
    <s v="SA"/>
    <d v="2023-10-10T00:00:00"/>
    <s v="75"/>
    <n v="-1099518.5"/>
    <s v="INR"/>
    <x v="1"/>
    <s v="Furniture"/>
    <s v="1000"/>
    <s v="1000"/>
    <s v="Being Furniture from MOD furniture for accounts of"/>
    <s v=""/>
    <x v="0"/>
    <s v="9100000025"/>
    <s v="0"/>
    <x v="10"/>
    <s v=""/>
    <s v=""/>
  </r>
  <r>
    <x v="6"/>
    <s v=""/>
    <s v=""/>
    <s v="100015082"/>
    <s v="0L"/>
    <s v=""/>
    <s v=""/>
    <s v="SA"/>
    <d v="2023-09-11T00:00:00"/>
    <s v="75"/>
    <n v="-19059.32"/>
    <s v="INR"/>
    <x v="1"/>
    <s v="Office Equipment"/>
    <s v="1000"/>
    <s v="1000"/>
    <s v="Being Front Loading Washing machine wrongly capit"/>
    <s v=""/>
    <x v="0"/>
    <s v="9100000033"/>
    <s v="0"/>
    <x v="6"/>
    <s v=""/>
    <s v=""/>
  </r>
  <r>
    <x v="6"/>
    <s v=""/>
    <s v=""/>
    <s v="100015084"/>
    <s v="0L"/>
    <s v=""/>
    <s v=""/>
    <s v="SA"/>
    <d v="2024-02-29T00:00:00"/>
    <s v="75"/>
    <n v="-15673.73"/>
    <s v="INR"/>
    <x v="1"/>
    <s v="Office Equipment"/>
    <s v="1000"/>
    <s v="1000"/>
    <s v="Being Kent RO water purifier capitalised from wron"/>
    <s v=""/>
    <x v="0"/>
    <s v="9100000033"/>
    <s v="0"/>
    <x v="6"/>
    <s v=""/>
    <s v=""/>
  </r>
  <r>
    <x v="13"/>
    <s v=""/>
    <s v=""/>
    <s v="100015087"/>
    <s v="0L"/>
    <s v=""/>
    <s v=""/>
    <s v="SA"/>
    <d v="2023-07-11T00:00:00"/>
    <s v="75"/>
    <n v="-12288.15"/>
    <s v="INR"/>
    <x v="1"/>
    <s v="Furniture"/>
    <s v="1000"/>
    <s v="1000"/>
    <s v="Being Chair Capitalised for Use at IT office"/>
    <s v=""/>
    <x v="0"/>
    <s v="9100000003"/>
    <s v="0"/>
    <x v="13"/>
    <s v=""/>
    <s v=""/>
  </r>
  <r>
    <x v="14"/>
    <s v=""/>
    <s v=""/>
    <s v="100015089"/>
    <s v="0L"/>
    <s v=""/>
    <s v=""/>
    <s v="SA"/>
    <d v="2023-06-08T00:00:00"/>
    <s v="75"/>
    <n v="-15000"/>
    <s v="INR"/>
    <x v="0"/>
    <s v=""/>
    <s v="1000"/>
    <s v="1000"/>
    <s v="Being Toilet area work in Accounts office transfer"/>
    <s v=""/>
    <x v="0"/>
    <s v="9100000017"/>
    <s v="0"/>
    <x v="14"/>
    <s v=""/>
    <s v=""/>
  </r>
  <r>
    <x v="12"/>
    <s v=""/>
    <s v=""/>
    <s v="100015095"/>
    <s v="0L"/>
    <s v=""/>
    <s v=""/>
    <s v="SA"/>
    <d v="2024-02-29T00:00:00"/>
    <s v="75"/>
    <n v="-24606.06"/>
    <s v="INR"/>
    <x v="0"/>
    <s v=""/>
    <s v="1000"/>
    <s v="1000"/>
    <s v="Being Revenue nature expense tranfer to R&amp;M from C"/>
    <s v=""/>
    <x v="0"/>
    <s v="9100000043"/>
    <s v="0"/>
    <x v="12"/>
    <s v=""/>
    <s v=""/>
  </r>
  <r>
    <x v="15"/>
    <s v=""/>
    <s v=""/>
    <s v="100015099"/>
    <s v="0L"/>
    <s v=""/>
    <s v=""/>
    <s v="SA"/>
    <d v="2023-10-01T00:00:00"/>
    <s v="75"/>
    <n v="-1037864.67"/>
    <s v="INR"/>
    <x v="1"/>
    <s v="Building"/>
    <s v="1000"/>
    <s v="1000"/>
    <s v="Being Security Room capitalised as operational"/>
    <s v=""/>
    <x v="0"/>
    <s v="9100000044"/>
    <s v="0"/>
    <x v="15"/>
    <s v=""/>
    <s v=""/>
  </r>
  <r>
    <x v="8"/>
    <s v=""/>
    <s v=""/>
    <s v="100015101"/>
    <s v="0L"/>
    <s v=""/>
    <s v=""/>
    <s v="SA"/>
    <d v="2024-02-05T00:00:00"/>
    <s v="75"/>
    <n v="-5534849.4400000004"/>
    <s v="INR"/>
    <x v="1"/>
    <s v="Building"/>
    <s v="1000"/>
    <s v="1000"/>
    <s v="Being Sulphur Godown capitalised as operational"/>
    <s v=""/>
    <x v="0"/>
    <s v="9100000046"/>
    <s v="0"/>
    <x v="8"/>
    <s v=""/>
    <s v=""/>
  </r>
  <r>
    <x v="5"/>
    <s v=""/>
    <s v=""/>
    <s v="100015103"/>
    <s v="0L"/>
    <s v=""/>
    <s v=""/>
    <s v="SA"/>
    <d v="2024-03-31T00:00:00"/>
    <s v="75"/>
    <n v="-2216893.37"/>
    <s v="INR"/>
    <x v="1"/>
    <s v="Building"/>
    <s v="1000"/>
    <s v="1000"/>
    <s v="Being Token Room capitalised as operational"/>
    <s v=""/>
    <x v="0"/>
    <s v="9100000042"/>
    <s v="0"/>
    <x v="5"/>
    <s v=""/>
    <s v=""/>
  </r>
  <r>
    <x v="1"/>
    <s v=""/>
    <s v=""/>
    <s v="100015133"/>
    <s v="0L"/>
    <s v=""/>
    <s v=""/>
    <s v="SA"/>
    <d v="2024-02-20T00:00:00"/>
    <s v="75"/>
    <n v="-563277"/>
    <s v="INR"/>
    <x v="1"/>
    <s v="Building"/>
    <s v="1000"/>
    <s v="1000"/>
    <s v="Being Boundry Wall capitalised"/>
    <s v=""/>
    <x v="0"/>
    <s v="9100000012"/>
    <s v="0"/>
    <x v="1"/>
    <s v=""/>
    <s v=""/>
  </r>
  <r>
    <x v="0"/>
    <s v=""/>
    <s v=""/>
    <s v="100015135"/>
    <s v="0L"/>
    <s v=""/>
    <s v=""/>
    <s v="SA"/>
    <d v="2024-03-30T00:00:00"/>
    <s v="75"/>
    <n v="-8698059.9000000004"/>
    <s v="INR"/>
    <x v="1"/>
    <s v="Building"/>
    <s v="1000"/>
    <s v="1000"/>
    <s v="Being Road and Drain Inside factory Capitalised"/>
    <s v=""/>
    <x v="0"/>
    <s v="9100000016"/>
    <s v="0"/>
    <x v="0"/>
    <s v=""/>
    <s v=""/>
  </r>
  <r>
    <x v="2"/>
    <s v=""/>
    <s v=""/>
    <s v="100015137"/>
    <s v="0L"/>
    <s v=""/>
    <s v=""/>
    <s v="SA"/>
    <d v="2024-03-25T00:00:00"/>
    <s v="75"/>
    <n v="-21420846.289999999"/>
    <s v="INR"/>
    <x v="1"/>
    <s v="Building"/>
    <s v="1000"/>
    <s v="1000"/>
    <s v="Being Cane yard road and drain work capitalised"/>
    <s v=""/>
    <x v="0"/>
    <s v="9100000032"/>
    <s v="0"/>
    <x v="2"/>
    <s v=""/>
    <s v=""/>
  </r>
  <r>
    <x v="10"/>
    <s v=""/>
    <s v=""/>
    <s v="100015139"/>
    <s v="0L"/>
    <s v=""/>
    <s v=""/>
    <s v="SA"/>
    <d v="2023-06-08T00:00:00"/>
    <s v="75"/>
    <n v="-327570.27"/>
    <s v="INR"/>
    <x v="0"/>
    <s v=""/>
    <s v="1000"/>
    <s v="1000"/>
    <s v="Being Repair &amp; Maintenance of Guest house &amp; Swami"/>
    <s v=""/>
    <x v="0"/>
    <s v="9100000025"/>
    <s v="0"/>
    <x v="10"/>
    <s v=""/>
    <s v=""/>
  </r>
  <r>
    <x v="10"/>
    <s v=""/>
    <s v=""/>
    <s v="100015141"/>
    <s v="0L"/>
    <s v=""/>
    <s v=""/>
    <s v="SA"/>
    <d v="2024-03-31T00:00:00"/>
    <s v="75"/>
    <n v="-1703376.56"/>
    <s v="INR"/>
    <x v="1"/>
    <s v="Office Equipment"/>
    <s v="1000"/>
    <s v="1000"/>
    <s v="Being Swami Narayan Hall - Speaker , Amplifier and"/>
    <s v=""/>
    <x v="0"/>
    <s v="9100000025"/>
    <s v="0"/>
    <x v="10"/>
    <s v=""/>
    <s v=""/>
  </r>
  <r>
    <x v="6"/>
    <s v=""/>
    <s v=""/>
    <s v="100015143"/>
    <s v="0L"/>
    <s v=""/>
    <s v=""/>
    <s v="SA"/>
    <d v="2024-03-31T00:00:00"/>
    <s v="75"/>
    <n v="-13141066.83"/>
    <s v="INR"/>
    <x v="1"/>
    <s v="Building"/>
    <s v="1000"/>
    <s v="1000"/>
    <s v="Being Admin Building Capitalised"/>
    <s v=""/>
    <x v="0"/>
    <s v="9100000033"/>
    <s v="0"/>
    <x v="6"/>
    <s v=""/>
    <s v=""/>
  </r>
  <r>
    <x v="0"/>
    <s v=""/>
    <s v=""/>
    <s v="4900000092"/>
    <s v="0L"/>
    <s v=""/>
    <s v=""/>
    <s v="WA"/>
    <d v="2023-04-02T00:00:00"/>
    <s v="70"/>
    <n v="12500.01"/>
    <s v="INR"/>
    <x v="0"/>
    <s v=""/>
    <s v="1000"/>
    <s v="1000"/>
    <s v="NON CHARGEABLE BASIS.   dinesh chaudhary"/>
    <s v=""/>
    <x v="0"/>
    <s v="9100000016"/>
    <s v="0"/>
    <x v="0"/>
    <s v=""/>
    <s v=""/>
  </r>
  <r>
    <x v="1"/>
    <s v=""/>
    <s v=""/>
    <s v="4900000150"/>
    <s v="0L"/>
    <s v=""/>
    <s v=""/>
    <s v="WA"/>
    <d v="2023-04-03T00:00:00"/>
    <s v="70"/>
    <n v="12500.01"/>
    <s v="INR"/>
    <x v="0"/>
    <s v=""/>
    <s v="1000"/>
    <s v="1000"/>
    <s v="NON CHARGEABLE BASIS juit kewat"/>
    <s v=""/>
    <x v="0"/>
    <s v="9100000012"/>
    <s v="0"/>
    <x v="1"/>
    <s v=""/>
    <s v=""/>
  </r>
  <r>
    <x v="10"/>
    <s v=""/>
    <s v=""/>
    <s v="4900000170"/>
    <s v="0L"/>
    <s v=""/>
    <s v=""/>
    <s v="WA"/>
    <d v="2023-04-03T00:00:00"/>
    <s v="70"/>
    <n v="14347.79"/>
    <s v="INR"/>
    <x v="0"/>
    <s v=""/>
    <s v="1000"/>
    <s v="1000"/>
    <s v="NON CHARGEABLE - fOR Swami narayan hall"/>
    <s v=""/>
    <x v="0"/>
    <s v="9100000025"/>
    <s v="0"/>
    <x v="10"/>
    <s v=""/>
    <s v=""/>
  </r>
  <r>
    <x v="3"/>
    <s v=""/>
    <s v=""/>
    <s v="4900000203"/>
    <s v="0L"/>
    <s v=""/>
    <s v=""/>
    <s v="WA"/>
    <d v="2023-04-04T00:00:00"/>
    <s v="70"/>
    <n v="12500.01"/>
    <s v="INR"/>
    <x v="0"/>
    <s v=""/>
    <s v="1000"/>
    <s v="1000"/>
    <s v="NON CHARGEABLE BASIS narendra singh"/>
    <s v=""/>
    <x v="0"/>
    <s v="9100000040"/>
    <s v="0"/>
    <x v="3"/>
    <s v=""/>
    <s v=""/>
  </r>
  <r>
    <x v="1"/>
    <s v=""/>
    <s v=""/>
    <s v="4900000221"/>
    <s v="0L"/>
    <s v=""/>
    <s v=""/>
    <s v="WA"/>
    <d v="2023-04-04T00:00:00"/>
    <s v="70"/>
    <n v="1696.58"/>
    <s v="INR"/>
    <x v="0"/>
    <s v=""/>
    <s v="1000"/>
    <s v="1000"/>
    <s v="NON CHARGEABLE BASIS juit kewat"/>
    <s v=""/>
    <x v="0"/>
    <s v="9100000012"/>
    <s v="0"/>
    <x v="1"/>
    <s v=""/>
    <s v=""/>
  </r>
  <r>
    <x v="0"/>
    <s v=""/>
    <s v=""/>
    <s v="4900000235"/>
    <s v="0L"/>
    <s v=""/>
    <s v=""/>
    <s v="WA"/>
    <d v="2023-04-04T00:00:00"/>
    <s v="70"/>
    <n v="30000.02"/>
    <s v="INR"/>
    <x v="0"/>
    <s v=""/>
    <s v="1000"/>
    <s v="1000"/>
    <s v="NON CHARGEABLE BASIS akber husain"/>
    <s v=""/>
    <x v="0"/>
    <s v="9100000016"/>
    <s v="0"/>
    <x v="0"/>
    <s v=""/>
    <s v=""/>
  </r>
  <r>
    <x v="0"/>
    <s v=""/>
    <s v=""/>
    <s v="4900000284"/>
    <s v="0L"/>
    <s v=""/>
    <s v=""/>
    <s v="WA"/>
    <d v="2023-04-05T00:00:00"/>
    <s v="70"/>
    <n v="30000.02"/>
    <s v="INR"/>
    <x v="0"/>
    <s v=""/>
    <s v="1000"/>
    <s v="1000"/>
    <s v="NON CHARGEABLE BASIS akber husain"/>
    <s v=""/>
    <x v="0"/>
    <s v="9100000016"/>
    <s v="0"/>
    <x v="0"/>
    <s v=""/>
    <s v=""/>
  </r>
  <r>
    <x v="0"/>
    <s v=""/>
    <s v=""/>
    <s v="4900000287"/>
    <s v="0L"/>
    <s v=""/>
    <s v=""/>
    <s v="WA"/>
    <d v="2023-04-05T00:00:00"/>
    <s v="70"/>
    <n v="12500.01"/>
    <s v="INR"/>
    <x v="0"/>
    <s v=""/>
    <s v="1000"/>
    <s v="1000"/>
    <s v="NON CHARGEABLE BASIS.   dinesh chaudhary"/>
    <s v=""/>
    <x v="0"/>
    <s v="9100000016"/>
    <s v="0"/>
    <x v="0"/>
    <s v=""/>
    <s v=""/>
  </r>
  <r>
    <x v="0"/>
    <s v=""/>
    <s v=""/>
    <s v="4900000287"/>
    <s v="0L"/>
    <s v=""/>
    <s v=""/>
    <s v="WA"/>
    <d v="2023-04-05T00:00:00"/>
    <s v="70"/>
    <n v="1696.58"/>
    <s v="INR"/>
    <x v="0"/>
    <s v=""/>
    <s v="1000"/>
    <s v="1000"/>
    <s v="NON CHARGEABLE BASIS.   dinesh chaudhary"/>
    <s v=""/>
    <x v="0"/>
    <s v="9100000016"/>
    <s v="0"/>
    <x v="0"/>
    <s v=""/>
    <s v=""/>
  </r>
  <r>
    <x v="10"/>
    <s v=""/>
    <s v=""/>
    <s v="4900000299"/>
    <s v="0L"/>
    <s v=""/>
    <s v=""/>
    <s v="WA"/>
    <d v="2023-04-05T00:00:00"/>
    <s v="70"/>
    <n v="8.5"/>
    <s v="INR"/>
    <x v="0"/>
    <s v=""/>
    <s v="1000"/>
    <s v="1000"/>
    <s v="NON CHARGEABLE BASIS-For MD KHOTI"/>
    <s v=""/>
    <x v="0"/>
    <s v="9100000025"/>
    <s v="0"/>
    <x v="10"/>
    <s v=""/>
    <s v=""/>
  </r>
  <r>
    <x v="10"/>
    <s v=""/>
    <s v=""/>
    <s v="4900000299"/>
    <s v="0L"/>
    <s v=""/>
    <s v=""/>
    <s v="WA"/>
    <d v="2023-04-05T00:00:00"/>
    <s v="70"/>
    <n v="240"/>
    <s v="INR"/>
    <x v="0"/>
    <s v=""/>
    <s v="1000"/>
    <s v="1000"/>
    <s v="NON CHARGEABLE BASIS-For MD KHOTI"/>
    <s v=""/>
    <x v="0"/>
    <s v="9100000025"/>
    <s v="0"/>
    <x v="10"/>
    <s v=""/>
    <s v=""/>
  </r>
  <r>
    <x v="4"/>
    <s v=""/>
    <s v=""/>
    <s v="4900000360"/>
    <s v="0L"/>
    <s v=""/>
    <s v=""/>
    <s v="WA"/>
    <d v="2023-04-06T00:00:00"/>
    <s v="70"/>
    <n v="25000.02"/>
    <s v="INR"/>
    <x v="0"/>
    <s v=""/>
    <s v="1000"/>
    <s v="1000"/>
    <s v="NON CHARGEABLE BASIS.   lal babu sah"/>
    <s v=""/>
    <x v="0"/>
    <s v="9100000041"/>
    <s v="0"/>
    <x v="4"/>
    <s v=""/>
    <s v=""/>
  </r>
  <r>
    <x v="0"/>
    <s v=""/>
    <s v=""/>
    <s v="4900000431"/>
    <s v="0L"/>
    <s v=""/>
    <s v=""/>
    <s v="WA"/>
    <d v="2023-04-07T00:00:00"/>
    <s v="70"/>
    <n v="32500.03"/>
    <s v="INR"/>
    <x v="0"/>
    <s v=""/>
    <s v="1000"/>
    <s v="1000"/>
    <s v="NON CHARGEABLE BASIS akber husain"/>
    <s v=""/>
    <x v="0"/>
    <s v="9100000016"/>
    <s v="0"/>
    <x v="0"/>
    <s v=""/>
    <s v=""/>
  </r>
  <r>
    <x v="1"/>
    <s v=""/>
    <s v=""/>
    <s v="4900000441"/>
    <s v="0L"/>
    <s v=""/>
    <s v=""/>
    <s v="WA"/>
    <d v="2023-04-07T00:00:00"/>
    <s v="70"/>
    <n v="12500.01"/>
    <s v="INR"/>
    <x v="0"/>
    <s v=""/>
    <s v="1000"/>
    <s v="1000"/>
    <s v="NON CHARGEABLE BASIS juit kewat"/>
    <s v=""/>
    <x v="0"/>
    <s v="9100000012"/>
    <s v="0"/>
    <x v="1"/>
    <s v=""/>
    <s v=""/>
  </r>
  <r>
    <x v="3"/>
    <s v=""/>
    <s v=""/>
    <s v="4900000447"/>
    <s v="0L"/>
    <s v=""/>
    <s v=""/>
    <s v="WA"/>
    <d v="2023-04-07T00:00:00"/>
    <s v="70"/>
    <n v="37500.03"/>
    <s v="INR"/>
    <x v="0"/>
    <s v=""/>
    <s v="1000"/>
    <s v="1000"/>
    <s v="NON CHARGEABLE BASIS narendra singh"/>
    <s v=""/>
    <x v="0"/>
    <s v="9100000040"/>
    <s v="0"/>
    <x v="3"/>
    <s v=""/>
    <s v=""/>
  </r>
  <r>
    <x v="0"/>
    <s v=""/>
    <s v=""/>
    <s v="4900000487"/>
    <s v="0L"/>
    <s v=""/>
    <s v=""/>
    <s v="WA"/>
    <d v="2023-04-08T00:00:00"/>
    <s v="70"/>
    <n v="25000.02"/>
    <s v="INR"/>
    <x v="0"/>
    <s v=""/>
    <s v="1000"/>
    <s v="1000"/>
    <s v="NON CHARGEABLE BASIS akber husain"/>
    <s v=""/>
    <x v="0"/>
    <s v="9100000016"/>
    <s v="0"/>
    <x v="0"/>
    <s v=""/>
    <s v=""/>
  </r>
  <r>
    <x v="2"/>
    <s v=""/>
    <s v=""/>
    <s v="4900000492"/>
    <s v="0L"/>
    <s v=""/>
    <s v=""/>
    <s v="WA"/>
    <d v="2023-04-08T00:00:00"/>
    <s v="70"/>
    <n v="12500.01"/>
    <s v="INR"/>
    <x v="0"/>
    <s v=""/>
    <s v="1000"/>
    <s v="1000"/>
    <s v="NON CHARGEABLE BASIS akber husain paper plant"/>
    <s v=""/>
    <x v="0"/>
    <s v="9100000032"/>
    <s v="0"/>
    <x v="2"/>
    <s v=""/>
    <s v=""/>
  </r>
  <r>
    <x v="1"/>
    <s v=""/>
    <s v=""/>
    <s v="4900000537"/>
    <s v="0L"/>
    <s v=""/>
    <s v=""/>
    <s v="WA"/>
    <d v="2023-04-09T00:00:00"/>
    <s v="70"/>
    <n v="6250"/>
    <s v="INR"/>
    <x v="0"/>
    <s v=""/>
    <s v="1000"/>
    <s v="1000"/>
    <s v="NON CHARGEABLE BASIS juit kewat"/>
    <s v=""/>
    <x v="0"/>
    <s v="9100000012"/>
    <s v="0"/>
    <x v="1"/>
    <s v=""/>
    <s v=""/>
  </r>
  <r>
    <x v="0"/>
    <s v=""/>
    <s v=""/>
    <s v="4900000652"/>
    <s v="0L"/>
    <s v=""/>
    <s v=""/>
    <s v="WA"/>
    <d v="2023-04-11T00:00:00"/>
    <s v="70"/>
    <n v="12500.01"/>
    <s v="INR"/>
    <x v="0"/>
    <s v=""/>
    <s v="1000"/>
    <s v="1000"/>
    <s v="NON CHARGEABLE BASIS juit kewat"/>
    <s v=""/>
    <x v="0"/>
    <s v="9100000016"/>
    <s v="0"/>
    <x v="0"/>
    <s v=""/>
    <s v=""/>
  </r>
  <r>
    <x v="0"/>
    <s v=""/>
    <s v=""/>
    <s v="4900000705"/>
    <s v="0L"/>
    <s v=""/>
    <s v=""/>
    <s v="WA"/>
    <d v="2023-04-12T00:00:00"/>
    <s v="70"/>
    <n v="6250"/>
    <s v="INR"/>
    <x v="0"/>
    <s v=""/>
    <s v="1000"/>
    <s v="1000"/>
    <s v="NON CHARGEABLE BASIS juit kewat"/>
    <s v=""/>
    <x v="0"/>
    <s v="9100000016"/>
    <s v="0"/>
    <x v="0"/>
    <s v=""/>
    <s v=""/>
  </r>
  <r>
    <x v="4"/>
    <s v=""/>
    <s v=""/>
    <s v="4900000758"/>
    <s v="0L"/>
    <s v=""/>
    <s v=""/>
    <s v="WA"/>
    <d v="2023-04-13T00:00:00"/>
    <s v="70"/>
    <n v="1696.58"/>
    <s v="INR"/>
    <x v="0"/>
    <s v=""/>
    <s v="1000"/>
    <s v="1000"/>
    <s v="NON CHARGEABLE BASIS.   lal babu sah"/>
    <s v=""/>
    <x v="0"/>
    <s v="9100000041"/>
    <s v="0"/>
    <x v="4"/>
    <s v=""/>
    <s v=""/>
  </r>
  <r>
    <x v="0"/>
    <s v=""/>
    <s v=""/>
    <s v="4900000836"/>
    <s v="0L"/>
    <s v=""/>
    <s v=""/>
    <s v="WA"/>
    <d v="2023-04-14T00:00:00"/>
    <s v="70"/>
    <n v="25000.02"/>
    <s v="INR"/>
    <x v="0"/>
    <s v=""/>
    <s v="1000"/>
    <s v="1000"/>
    <s v="NON CHARGEABLE BASIS juit kewat"/>
    <s v=""/>
    <x v="0"/>
    <s v="9100000016"/>
    <s v="0"/>
    <x v="0"/>
    <s v=""/>
    <s v=""/>
  </r>
  <r>
    <x v="2"/>
    <s v=""/>
    <s v=""/>
    <s v="4900000866"/>
    <s v="0L"/>
    <s v=""/>
    <s v=""/>
    <s v="WA"/>
    <d v="2023-04-15T00:00:00"/>
    <s v="70"/>
    <n v="12500"/>
    <s v="INR"/>
    <x v="0"/>
    <s v=""/>
    <s v="1000"/>
    <s v="1000"/>
    <s v="NON CHARGEABLE BASIS akber husain paper plant"/>
    <s v=""/>
    <x v="0"/>
    <s v="9100000032"/>
    <s v="0"/>
    <x v="2"/>
    <s v=""/>
    <s v=""/>
  </r>
  <r>
    <x v="0"/>
    <s v=""/>
    <s v=""/>
    <s v="4900000868"/>
    <s v="0L"/>
    <s v=""/>
    <s v=""/>
    <s v="WA"/>
    <d v="2023-04-15T00:00:00"/>
    <s v="70"/>
    <n v="6250"/>
    <s v="INR"/>
    <x v="0"/>
    <s v=""/>
    <s v="1000"/>
    <s v="1000"/>
    <s v="NON CHARGEABLE BASIS.  dinesh chaudhary"/>
    <s v=""/>
    <x v="0"/>
    <s v="9100000016"/>
    <s v="0"/>
    <x v="0"/>
    <s v=""/>
    <s v=""/>
  </r>
  <r>
    <x v="4"/>
    <s v=""/>
    <s v=""/>
    <s v="4900000984"/>
    <s v="0L"/>
    <s v=""/>
    <s v=""/>
    <s v="WA"/>
    <d v="2023-04-17T00:00:00"/>
    <s v="70"/>
    <n v="50000"/>
    <s v="INR"/>
    <x v="0"/>
    <s v=""/>
    <s v="1000"/>
    <s v="1000"/>
    <s v="NON CHARGEABLE BASIS.   lal babu sah"/>
    <s v=""/>
    <x v="0"/>
    <s v="9100000041"/>
    <s v="0"/>
    <x v="4"/>
    <s v=""/>
    <s v=""/>
  </r>
  <r>
    <x v="3"/>
    <s v=""/>
    <s v=""/>
    <s v="4900000990"/>
    <s v="0L"/>
    <s v=""/>
    <s v=""/>
    <s v="WA"/>
    <d v="2023-04-17T00:00:00"/>
    <s v="70"/>
    <n v="960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0990"/>
    <s v="0L"/>
    <s v=""/>
    <s v=""/>
    <s v="WA"/>
    <d v="2023-04-17T00:00:00"/>
    <s v="70"/>
    <n v="4800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0990"/>
    <s v="0L"/>
    <s v=""/>
    <s v=""/>
    <s v="WA"/>
    <d v="2023-04-17T00:00:00"/>
    <s v="70"/>
    <n v="594.88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0990"/>
    <s v="0L"/>
    <s v=""/>
    <s v=""/>
    <s v="WA"/>
    <d v="2023-04-17T00:00:00"/>
    <s v="70"/>
    <n v="150"/>
    <s v="INR"/>
    <x v="0"/>
    <s v=""/>
    <s v="1000"/>
    <s v="1000"/>
    <s v="NEW INSTALLATION"/>
    <s v=""/>
    <x v="0"/>
    <s v="9100000040"/>
    <s v="0"/>
    <x v="3"/>
    <s v=""/>
    <s v=""/>
  </r>
  <r>
    <x v="0"/>
    <s v=""/>
    <s v=""/>
    <s v="4900001056"/>
    <s v="0L"/>
    <s v=""/>
    <s v=""/>
    <s v="WA"/>
    <d v="2023-04-18T00:00:00"/>
    <s v="70"/>
    <n v="25000"/>
    <s v="INR"/>
    <x v="0"/>
    <s v=""/>
    <s v="1000"/>
    <s v="1000"/>
    <s v="NON CHARGEABLE BASIS juit kewat"/>
    <s v=""/>
    <x v="0"/>
    <s v="9100000016"/>
    <s v="0"/>
    <x v="0"/>
    <s v=""/>
    <s v=""/>
  </r>
  <r>
    <x v="11"/>
    <s v=""/>
    <s v=""/>
    <s v="4900001065"/>
    <s v="0L"/>
    <s v=""/>
    <s v=""/>
    <s v="WA"/>
    <d v="2023-04-18T00:00:00"/>
    <s v="70"/>
    <n v="999.64"/>
    <s v="INR"/>
    <x v="0"/>
    <s v=""/>
    <s v="1000"/>
    <s v="1000"/>
    <s v="on loan g+3 colony room no.-43 RAJKISHOR CHAUDARY"/>
    <s v=""/>
    <x v="0"/>
    <s v="9100000026"/>
    <s v="0"/>
    <x v="11"/>
    <s v=""/>
    <s v=""/>
  </r>
  <r>
    <x v="3"/>
    <s v=""/>
    <s v=""/>
    <s v="4900001119"/>
    <s v="0L"/>
    <s v=""/>
    <s v=""/>
    <s v="WA"/>
    <d v="2023-04-19T00:00:00"/>
    <s v="70"/>
    <n v="53418.06"/>
    <s v="INR"/>
    <x v="0"/>
    <s v=""/>
    <s v="1000"/>
    <s v="1000"/>
    <s v="NON CHARGEABLE BASIS  narendra singh"/>
    <s v=""/>
    <x v="0"/>
    <s v="9100000040"/>
    <s v="0"/>
    <x v="3"/>
    <s v=""/>
    <s v=""/>
  </r>
  <r>
    <x v="3"/>
    <s v=""/>
    <s v=""/>
    <s v="4900001119"/>
    <s v="0L"/>
    <s v=""/>
    <s v=""/>
    <s v="WA"/>
    <d v="2023-04-19T00:00:00"/>
    <s v="70"/>
    <n v="51407.91"/>
    <s v="INR"/>
    <x v="0"/>
    <s v=""/>
    <s v="1000"/>
    <s v="1000"/>
    <s v="NON CHARGEABLE BASIS  narendra singh"/>
    <s v=""/>
    <x v="0"/>
    <s v="9100000040"/>
    <s v="0"/>
    <x v="3"/>
    <s v=""/>
    <s v=""/>
  </r>
  <r>
    <x v="3"/>
    <s v=""/>
    <s v=""/>
    <s v="4900001119"/>
    <s v="0L"/>
    <s v=""/>
    <s v=""/>
    <s v="WA"/>
    <d v="2023-04-19T00:00:00"/>
    <s v="70"/>
    <n v="51551.06"/>
    <s v="INR"/>
    <x v="0"/>
    <s v=""/>
    <s v="1000"/>
    <s v="1000"/>
    <s v="NON CHARGEABLE BASIS  narendra singh"/>
    <s v=""/>
    <x v="0"/>
    <s v="9100000040"/>
    <s v="0"/>
    <x v="3"/>
    <s v=""/>
    <s v=""/>
  </r>
  <r>
    <x v="4"/>
    <s v=""/>
    <s v=""/>
    <s v="4900001210"/>
    <s v="0L"/>
    <s v=""/>
    <s v=""/>
    <s v="WA"/>
    <d v="2023-04-21T00:00:00"/>
    <s v="70"/>
    <n v="50000"/>
    <s v="INR"/>
    <x v="0"/>
    <s v=""/>
    <s v="1000"/>
    <s v="1000"/>
    <s v="NON CHARGEABLe lal babu sah DORMITORY G+3"/>
    <s v=""/>
    <x v="0"/>
    <s v="9100000041"/>
    <s v="0"/>
    <x v="4"/>
    <s v=""/>
    <s v=""/>
  </r>
  <r>
    <x v="3"/>
    <s v=""/>
    <s v=""/>
    <s v="4900001215"/>
    <s v="0L"/>
    <s v=""/>
    <s v=""/>
    <s v="WA"/>
    <d v="2023-04-21T00:00:00"/>
    <s v="70"/>
    <n v="3393.17"/>
    <s v="INR"/>
    <x v="0"/>
    <s v=""/>
    <s v="1000"/>
    <s v="1000"/>
    <s v="NON CHARGEABLE BASIS  ramavtar"/>
    <s v=""/>
    <x v="0"/>
    <s v="9100000040"/>
    <s v="0"/>
    <x v="3"/>
    <s v=""/>
    <s v=""/>
  </r>
  <r>
    <x v="0"/>
    <s v=""/>
    <s v=""/>
    <s v="4900001236"/>
    <s v="0L"/>
    <s v=""/>
    <s v=""/>
    <s v="WA"/>
    <d v="2023-04-22T00:00:00"/>
    <s v="70"/>
    <n v="12500"/>
    <s v="INR"/>
    <x v="0"/>
    <s v=""/>
    <s v="1000"/>
    <s v="1000"/>
    <s v="NON CHARGEABLE BASIS  ramnarayan"/>
    <s v=""/>
    <x v="0"/>
    <s v="9100000016"/>
    <s v="0"/>
    <x v="0"/>
    <s v=""/>
    <s v=""/>
  </r>
  <r>
    <x v="4"/>
    <s v=""/>
    <s v=""/>
    <s v="4900001238"/>
    <s v="0L"/>
    <s v=""/>
    <s v=""/>
    <s v="WA"/>
    <d v="2023-04-23T00:00:00"/>
    <s v="70"/>
    <n v="50000"/>
    <s v="INR"/>
    <x v="0"/>
    <s v=""/>
    <s v="1000"/>
    <s v="1000"/>
    <s v="NON CHARGEABLe lal babu sah"/>
    <s v=""/>
    <x v="0"/>
    <s v="9100000041"/>
    <s v="0"/>
    <x v="4"/>
    <s v=""/>
    <s v=""/>
  </r>
  <r>
    <x v="3"/>
    <s v=""/>
    <s v=""/>
    <s v="4900001240"/>
    <s v="0L"/>
    <s v=""/>
    <s v=""/>
    <s v="WA"/>
    <d v="2023-04-23T00:00:00"/>
    <s v="70"/>
    <n v="38154.629999999997"/>
    <s v="INR"/>
    <x v="0"/>
    <s v=""/>
    <s v="1000"/>
    <s v="1000"/>
    <s v="NON CHARGEABLE BASIS  ramavtar"/>
    <s v=""/>
    <x v="0"/>
    <s v="9100000040"/>
    <s v="0"/>
    <x v="3"/>
    <s v=""/>
    <s v=""/>
  </r>
  <r>
    <x v="3"/>
    <s v=""/>
    <s v=""/>
    <s v="4900001240"/>
    <s v="0L"/>
    <s v=""/>
    <s v=""/>
    <s v="WA"/>
    <d v="2023-04-23T00:00:00"/>
    <s v="70"/>
    <n v="25775.53"/>
    <s v="INR"/>
    <x v="0"/>
    <s v=""/>
    <s v="1000"/>
    <s v="1000"/>
    <s v="NON CHARGEABLE BASIS  ramavtar"/>
    <s v=""/>
    <x v="0"/>
    <s v="9100000040"/>
    <s v="0"/>
    <x v="3"/>
    <s v=""/>
    <s v=""/>
  </r>
  <r>
    <x v="4"/>
    <s v=""/>
    <s v=""/>
    <s v="4900001242"/>
    <s v="0L"/>
    <s v=""/>
    <s v=""/>
    <s v="WA"/>
    <d v="2023-04-23T00:00:00"/>
    <s v="70"/>
    <n v="1696.58"/>
    <s v="INR"/>
    <x v="0"/>
    <s v=""/>
    <s v="1000"/>
    <s v="1000"/>
    <s v="NON CHARGEABLe lal babu sah"/>
    <s v=""/>
    <x v="0"/>
    <s v="9100000041"/>
    <s v="0"/>
    <x v="4"/>
    <s v=""/>
    <s v=""/>
  </r>
  <r>
    <x v="0"/>
    <s v=""/>
    <s v=""/>
    <s v="4900001255"/>
    <s v="0L"/>
    <s v=""/>
    <s v=""/>
    <s v="WA"/>
    <d v="2023-04-24T00:00:00"/>
    <s v="70"/>
    <n v="25000"/>
    <s v="INR"/>
    <x v="0"/>
    <s v=""/>
    <s v="1000"/>
    <s v="1000"/>
    <s v="NON CHARGEABLE BASIS  akbar husain"/>
    <s v=""/>
    <x v="0"/>
    <s v="9100000016"/>
    <s v="0"/>
    <x v="0"/>
    <s v=""/>
    <s v=""/>
  </r>
  <r>
    <x v="0"/>
    <s v=""/>
    <s v=""/>
    <s v="4900001257"/>
    <s v="0L"/>
    <s v=""/>
    <s v=""/>
    <s v="WA"/>
    <d v="2023-04-24T00:00:00"/>
    <s v="70"/>
    <n v="1696.58"/>
    <s v="INR"/>
    <x v="0"/>
    <s v=""/>
    <s v="1000"/>
    <s v="1000"/>
    <s v="NON CHARGEABLE BASIS  ramavtar"/>
    <s v=""/>
    <x v="0"/>
    <s v="9100000016"/>
    <s v="0"/>
    <x v="0"/>
    <s v=""/>
    <s v=""/>
  </r>
  <r>
    <x v="4"/>
    <s v=""/>
    <s v=""/>
    <s v="4900001270"/>
    <s v="0L"/>
    <s v=""/>
    <s v=""/>
    <s v="WA"/>
    <d v="2023-04-24T00:00:00"/>
    <s v="70"/>
    <n v="50000"/>
    <s v="INR"/>
    <x v="0"/>
    <s v=""/>
    <s v="1000"/>
    <s v="1000"/>
    <s v="NON CHARGEABLe lal babu sah"/>
    <s v=""/>
    <x v="0"/>
    <s v="9100000041"/>
    <s v="0"/>
    <x v="4"/>
    <s v=""/>
    <s v=""/>
  </r>
  <r>
    <x v="0"/>
    <s v=""/>
    <s v=""/>
    <s v="4900001292"/>
    <s v="0L"/>
    <s v=""/>
    <s v=""/>
    <s v="WA"/>
    <d v="2023-04-25T00:00:00"/>
    <s v="70"/>
    <n v="30000"/>
    <s v="INR"/>
    <x v="0"/>
    <s v=""/>
    <s v="1000"/>
    <s v="1000"/>
    <s v="NON CHARGEABLE BASIS akber husain"/>
    <s v=""/>
    <x v="0"/>
    <s v="9100000016"/>
    <s v="0"/>
    <x v="0"/>
    <s v=""/>
    <s v=""/>
  </r>
  <r>
    <x v="0"/>
    <s v=""/>
    <s v=""/>
    <s v="4900001303"/>
    <s v="0L"/>
    <s v=""/>
    <s v=""/>
    <s v="WA"/>
    <d v="2023-04-25T00:00:00"/>
    <s v="70"/>
    <n v="25000"/>
    <s v="INR"/>
    <x v="0"/>
    <s v=""/>
    <s v="1000"/>
    <s v="1000"/>
    <s v="NON CHARGEABLE BASIS juit kewat"/>
    <s v=""/>
    <x v="0"/>
    <s v="9100000016"/>
    <s v="0"/>
    <x v="0"/>
    <s v=""/>
    <s v=""/>
  </r>
  <r>
    <x v="4"/>
    <s v=""/>
    <s v=""/>
    <s v="4900001305"/>
    <s v="0L"/>
    <s v=""/>
    <s v=""/>
    <s v="WA"/>
    <d v="2023-04-25T00:00:00"/>
    <s v="70"/>
    <n v="50000"/>
    <s v="INR"/>
    <x v="0"/>
    <s v=""/>
    <s v="1000"/>
    <s v="1000"/>
    <s v="NON CHARGEABLE BASIS.   lal babu sah"/>
    <s v=""/>
    <x v="0"/>
    <s v="9100000041"/>
    <s v="0"/>
    <x v="4"/>
    <s v=""/>
    <s v=""/>
  </r>
  <r>
    <x v="3"/>
    <s v=""/>
    <s v=""/>
    <s v="4900001338"/>
    <s v="0L"/>
    <s v=""/>
    <s v=""/>
    <s v="WA"/>
    <d v="2023-04-26T00:00:00"/>
    <s v="70"/>
    <n v="3393.17"/>
    <s v="INR"/>
    <x v="0"/>
    <s v=""/>
    <s v="1000"/>
    <s v="1000"/>
    <s v="NON CHARGEABLE BASIS  ramavtar"/>
    <s v=""/>
    <x v="0"/>
    <s v="9100000040"/>
    <s v="0"/>
    <x v="3"/>
    <s v=""/>
    <s v=""/>
  </r>
  <r>
    <x v="3"/>
    <s v=""/>
    <s v=""/>
    <s v="4900001341"/>
    <s v="0L"/>
    <s v=""/>
    <s v=""/>
    <s v="WA"/>
    <d v="2023-04-26T00:00:00"/>
    <s v="70"/>
    <n v="75000"/>
    <s v="INR"/>
    <x v="0"/>
    <s v=""/>
    <s v="1000"/>
    <s v="1000"/>
    <s v="non chargeble narebdra singh 2room set"/>
    <s v=""/>
    <x v="0"/>
    <s v="9100000040"/>
    <s v="0"/>
    <x v="3"/>
    <s v=""/>
    <s v=""/>
  </r>
  <r>
    <x v="0"/>
    <s v=""/>
    <s v=""/>
    <s v="4900001343"/>
    <s v="0L"/>
    <s v=""/>
    <s v=""/>
    <s v="WA"/>
    <d v="2023-04-26T00:00:00"/>
    <s v="70"/>
    <n v="25000"/>
    <s v="INR"/>
    <x v="0"/>
    <s v=""/>
    <s v="1000"/>
    <s v="1000"/>
    <s v="non chargeble akbar road near molasses tank"/>
    <s v=""/>
    <x v="0"/>
    <s v="9100000016"/>
    <s v="0"/>
    <x v="0"/>
    <s v=""/>
    <s v=""/>
  </r>
  <r>
    <x v="2"/>
    <s v=""/>
    <s v=""/>
    <s v="4900001473"/>
    <s v="0L"/>
    <s v=""/>
    <s v=""/>
    <s v="WA"/>
    <d v="2023-04-29T00:00:00"/>
    <s v="70"/>
    <n v="12500"/>
    <s v="INR"/>
    <x v="0"/>
    <s v=""/>
    <s v="1000"/>
    <s v="1000"/>
    <s v="NON CHARGEABLE BASIS juit kewat-- CANE YARD ROAD D"/>
    <s v=""/>
    <x v="0"/>
    <s v="9100000032"/>
    <s v="0"/>
    <x v="2"/>
    <s v=""/>
    <s v=""/>
  </r>
  <r>
    <x v="0"/>
    <s v=""/>
    <s v=""/>
    <s v="4900001555"/>
    <s v="0L"/>
    <s v=""/>
    <s v=""/>
    <s v="WA"/>
    <d v="2023-05-04T00:00:00"/>
    <s v="70"/>
    <n v="12500"/>
    <s v="INR"/>
    <x v="0"/>
    <s v=""/>
    <s v="1000"/>
    <s v="1000"/>
    <s v="NON CHARGEABLE BASIS akber husain"/>
    <s v=""/>
    <x v="0"/>
    <s v="9100000016"/>
    <s v="0"/>
    <x v="0"/>
    <s v=""/>
    <s v=""/>
  </r>
  <r>
    <x v="2"/>
    <s v=""/>
    <s v=""/>
    <s v="4900001563"/>
    <s v="0L"/>
    <s v=""/>
    <s v=""/>
    <s v="WA"/>
    <d v="2023-05-04T00:00:00"/>
    <s v="70"/>
    <n v="25000"/>
    <s v="INR"/>
    <x v="0"/>
    <s v=""/>
    <s v="1000"/>
    <s v="1000"/>
    <s v="NON CHARGEABLE BASIS juit kewat paper plant"/>
    <s v=""/>
    <x v="0"/>
    <s v="9100000032"/>
    <s v="0"/>
    <x v="2"/>
    <s v=""/>
    <s v=""/>
  </r>
  <r>
    <x v="0"/>
    <s v=""/>
    <s v=""/>
    <s v="4900001571"/>
    <s v="0L"/>
    <s v=""/>
    <s v=""/>
    <s v="WA"/>
    <d v="2023-05-04T00:00:00"/>
    <s v="70"/>
    <n v="5000"/>
    <s v="INR"/>
    <x v="0"/>
    <s v=""/>
    <s v="1000"/>
    <s v="1000"/>
    <s v="NON CHARGEABLE BASIS.   dinesh chaudhary"/>
    <s v=""/>
    <x v="0"/>
    <s v="9100000016"/>
    <s v="0"/>
    <x v="0"/>
    <s v=""/>
    <s v=""/>
  </r>
  <r>
    <x v="4"/>
    <s v=""/>
    <s v=""/>
    <s v="4900001603"/>
    <s v="0L"/>
    <s v=""/>
    <s v=""/>
    <s v="WA"/>
    <d v="2023-05-05T00:00:00"/>
    <s v="70"/>
    <n v="25000"/>
    <s v="INR"/>
    <x v="0"/>
    <s v=""/>
    <s v="1000"/>
    <s v="1000"/>
    <s v="NON CHARGEABLE BASIS.   lal babu sah"/>
    <s v=""/>
    <x v="0"/>
    <s v="9100000041"/>
    <s v="0"/>
    <x v="4"/>
    <s v=""/>
    <s v=""/>
  </r>
  <r>
    <x v="10"/>
    <s v=""/>
    <s v=""/>
    <s v="4900001609"/>
    <s v="0L"/>
    <s v=""/>
    <s v=""/>
    <s v="WA"/>
    <d v="2023-05-05T00:00:00"/>
    <s v="70"/>
    <n v="9225"/>
    <s v="INR"/>
    <x v="0"/>
    <s v=""/>
    <s v="1000"/>
    <s v="1000"/>
    <s v="SHAWAMINARAYAN HALL"/>
    <s v=""/>
    <x v="0"/>
    <s v="9100000025"/>
    <s v="0"/>
    <x v="10"/>
    <s v=""/>
    <s v=""/>
  </r>
  <r>
    <x v="10"/>
    <s v=""/>
    <s v=""/>
    <s v="4900001609"/>
    <s v="0L"/>
    <s v=""/>
    <s v=""/>
    <s v="WA"/>
    <d v="2023-05-05T00:00:00"/>
    <s v="70"/>
    <n v="42.5"/>
    <s v="INR"/>
    <x v="0"/>
    <s v=""/>
    <s v="1000"/>
    <s v="1000"/>
    <s v="SHAWAMINARAYAN HALL"/>
    <s v=""/>
    <x v="0"/>
    <s v="9100000025"/>
    <s v="0"/>
    <x v="10"/>
    <s v=""/>
    <s v=""/>
  </r>
  <r>
    <x v="10"/>
    <s v=""/>
    <s v=""/>
    <s v="4900001651"/>
    <s v="0L"/>
    <s v=""/>
    <s v=""/>
    <s v="WA"/>
    <d v="2023-05-05T00:00:00"/>
    <s v="70"/>
    <n v="265"/>
    <s v="INR"/>
    <x v="0"/>
    <s v=""/>
    <s v="1000"/>
    <s v="1000"/>
    <s v="SHAWAMINARAYAN HALL"/>
    <s v=""/>
    <x v="0"/>
    <s v="9100000025"/>
    <s v="0"/>
    <x v="10"/>
    <s v=""/>
    <s v=""/>
  </r>
  <r>
    <x v="3"/>
    <s v=""/>
    <s v=""/>
    <s v="4900001695"/>
    <s v="0L"/>
    <s v=""/>
    <s v=""/>
    <s v="WA"/>
    <d v="2023-05-06T00:00:00"/>
    <s v="70"/>
    <n v="51551.06"/>
    <s v="INR"/>
    <x v="0"/>
    <s v=""/>
    <s v="1000"/>
    <s v="1000"/>
    <s v="NON CHARGEABLE BASIS ramavtar"/>
    <s v=""/>
    <x v="0"/>
    <s v="9100000040"/>
    <s v="0"/>
    <x v="3"/>
    <s v=""/>
    <s v=""/>
  </r>
  <r>
    <x v="3"/>
    <s v=""/>
    <s v=""/>
    <s v="4900001695"/>
    <s v="0L"/>
    <s v=""/>
    <s v=""/>
    <s v="WA"/>
    <d v="2023-05-06T00:00:00"/>
    <s v="70"/>
    <n v="27253.3"/>
    <s v="INR"/>
    <x v="0"/>
    <s v=""/>
    <s v="1000"/>
    <s v="1000"/>
    <s v="NON CHARGEABLE BASIS ramavtar"/>
    <s v=""/>
    <x v="0"/>
    <s v="9100000040"/>
    <s v="0"/>
    <x v="3"/>
    <s v=""/>
    <s v=""/>
  </r>
  <r>
    <x v="4"/>
    <s v=""/>
    <s v=""/>
    <s v="4900001715"/>
    <s v="0L"/>
    <s v=""/>
    <s v=""/>
    <s v="WA"/>
    <d v="2023-05-07T00:00:00"/>
    <s v="70"/>
    <n v="1696.58"/>
    <s v="INR"/>
    <x v="0"/>
    <s v=""/>
    <s v="1000"/>
    <s v="1000"/>
    <s v="NON CHARGEABLE BASIS lalbabu sah"/>
    <s v=""/>
    <x v="0"/>
    <s v="9100000041"/>
    <s v="0"/>
    <x v="4"/>
    <s v=""/>
    <s v=""/>
  </r>
  <r>
    <x v="1"/>
    <s v=""/>
    <s v=""/>
    <s v="4900001745"/>
    <s v="0L"/>
    <s v=""/>
    <s v=""/>
    <s v="WA"/>
    <d v="2023-05-08T00:00:00"/>
    <s v="70"/>
    <n v="2500"/>
    <s v="INR"/>
    <x v="0"/>
    <s v=""/>
    <s v="1000"/>
    <s v="1000"/>
    <s v="NON CHARGEABLE BASIS avnish NEAER MOLASSES TANK"/>
    <s v=""/>
    <x v="0"/>
    <s v="9100000012"/>
    <s v="0"/>
    <x v="1"/>
    <s v=""/>
    <s v=""/>
  </r>
  <r>
    <x v="0"/>
    <s v=""/>
    <s v=""/>
    <s v="4900001791"/>
    <s v="0L"/>
    <s v=""/>
    <s v=""/>
    <s v="WA"/>
    <d v="2023-05-09T00:00:00"/>
    <s v="70"/>
    <n v="12500"/>
    <s v="INR"/>
    <x v="0"/>
    <s v=""/>
    <s v="1000"/>
    <s v="1000"/>
    <s v="NON CHARGEABLE BASIS ramnaryn"/>
    <s v=""/>
    <x v="0"/>
    <s v="9100000016"/>
    <s v="0"/>
    <x v="0"/>
    <s v=""/>
    <s v=""/>
  </r>
  <r>
    <x v="11"/>
    <s v=""/>
    <s v=""/>
    <s v="4900001795"/>
    <s v="0L"/>
    <s v=""/>
    <s v=""/>
    <s v="WA"/>
    <d v="2023-05-09T00:00:00"/>
    <s v="70"/>
    <n v="1999.28"/>
    <s v="INR"/>
    <x v="0"/>
    <s v=""/>
    <s v="1000"/>
    <s v="1000"/>
    <s v="G+3 COLONY ROOM NO-39 &amp;41, ON LOAN ,"/>
    <s v=""/>
    <x v="0"/>
    <s v="9100000026"/>
    <s v="0"/>
    <x v="11"/>
    <s v=""/>
    <s v=""/>
  </r>
  <r>
    <x v="1"/>
    <s v=""/>
    <s v=""/>
    <s v="4900001874"/>
    <s v="0L"/>
    <s v=""/>
    <s v=""/>
    <s v="WA"/>
    <d v="2023-05-10T00:00:00"/>
    <s v="70"/>
    <n v="1250"/>
    <s v="INR"/>
    <x v="0"/>
    <s v=""/>
    <s v="1000"/>
    <s v="1000"/>
    <s v="NON CHARGEABLE BASIS avnish"/>
    <s v=""/>
    <x v="0"/>
    <s v="9100000012"/>
    <s v="0"/>
    <x v="1"/>
    <s v=""/>
    <s v=""/>
  </r>
  <r>
    <x v="3"/>
    <s v=""/>
    <s v=""/>
    <s v="4900001881"/>
    <s v="0L"/>
    <s v=""/>
    <s v=""/>
    <s v="WA"/>
    <d v="2023-05-10T00:00:00"/>
    <s v="70"/>
    <n v="10000"/>
    <s v="INR"/>
    <x v="0"/>
    <s v=""/>
    <s v="1000"/>
    <s v="1000"/>
    <s v="NON CHARGEABLE BASIS.   narendra singh"/>
    <s v=""/>
    <x v="0"/>
    <s v="9100000040"/>
    <s v="0"/>
    <x v="3"/>
    <s v=""/>
    <s v=""/>
  </r>
  <r>
    <x v="2"/>
    <s v=""/>
    <s v=""/>
    <s v="4900001917"/>
    <s v="0L"/>
    <s v=""/>
    <s v=""/>
    <s v="WA"/>
    <d v="2023-05-11T00:00:00"/>
    <s v="70"/>
    <n v="3000"/>
    <s v="INR"/>
    <x v="0"/>
    <s v=""/>
    <s v="1000"/>
    <s v="1000"/>
    <s v="NON CHARGEABLE BASIS.   akber husain"/>
    <s v=""/>
    <x v="0"/>
    <s v="9100000032"/>
    <s v="0"/>
    <x v="2"/>
    <s v=""/>
    <s v=""/>
  </r>
  <r>
    <x v="10"/>
    <s v=""/>
    <s v=""/>
    <s v="4900001937"/>
    <s v="0L"/>
    <s v=""/>
    <s v=""/>
    <s v="WA"/>
    <d v="2023-05-11T00:00:00"/>
    <s v="70"/>
    <n v="600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01937"/>
    <s v="0L"/>
    <s v=""/>
    <s v=""/>
    <s v="WA"/>
    <d v="2023-05-11T00:00:00"/>
    <s v="70"/>
    <n v="180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01937"/>
    <s v="0L"/>
    <s v=""/>
    <s v=""/>
    <s v="WA"/>
    <d v="2023-05-11T00:00:00"/>
    <s v="70"/>
    <n v="200"/>
    <s v="INR"/>
    <x v="0"/>
    <s v=""/>
    <s v="1000"/>
    <s v="1000"/>
    <s v="NEW INSTALLATION"/>
    <s v=""/>
    <x v="0"/>
    <s v="9100000025"/>
    <s v="0"/>
    <x v="10"/>
    <s v=""/>
    <s v=""/>
  </r>
  <r>
    <x v="0"/>
    <s v=""/>
    <s v=""/>
    <s v="4900001960"/>
    <s v="0L"/>
    <s v=""/>
    <s v=""/>
    <s v="WA"/>
    <d v="2023-05-12T00:00:00"/>
    <s v="70"/>
    <n v="2500"/>
    <s v="INR"/>
    <x v="0"/>
    <s v=""/>
    <s v="1000"/>
    <s v="1000"/>
    <s v="NON CHARGEABLE BASIS.   avinash yadav"/>
    <s v=""/>
    <x v="0"/>
    <s v="9100000016"/>
    <s v="0"/>
    <x v="0"/>
    <s v=""/>
    <s v=""/>
  </r>
  <r>
    <x v="3"/>
    <s v=""/>
    <s v=""/>
    <s v="4900001983"/>
    <s v="0L"/>
    <s v=""/>
    <s v=""/>
    <s v="WA"/>
    <d v="2023-05-12T00:00:00"/>
    <s v="70"/>
    <n v="1353.29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1983"/>
    <s v="0L"/>
    <s v=""/>
    <s v=""/>
    <s v="WA"/>
    <d v="2023-05-12T00:00:00"/>
    <s v="70"/>
    <n v="737.73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1983"/>
    <s v="0L"/>
    <s v=""/>
    <s v=""/>
    <s v="WA"/>
    <d v="2023-05-12T00:00:00"/>
    <s v="70"/>
    <n v="956.76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1983"/>
    <s v="0L"/>
    <s v=""/>
    <s v=""/>
    <s v="WA"/>
    <d v="2023-05-12T00:00:00"/>
    <s v="70"/>
    <n v="637.84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1983"/>
    <s v="0L"/>
    <s v=""/>
    <s v=""/>
    <s v="WA"/>
    <d v="2023-05-12T00:00:00"/>
    <s v="70"/>
    <n v="449.94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1983"/>
    <s v="0L"/>
    <s v=""/>
    <s v=""/>
    <s v="WA"/>
    <d v="2023-05-12T00:00:00"/>
    <s v="70"/>
    <n v="4800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1983"/>
    <s v="0L"/>
    <s v=""/>
    <s v=""/>
    <s v="WA"/>
    <d v="2023-05-12T00:00:00"/>
    <s v="70"/>
    <n v="540.02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1983"/>
    <s v="0L"/>
    <s v=""/>
    <s v=""/>
    <s v="WA"/>
    <d v="2023-05-12T00:00:00"/>
    <s v="70"/>
    <n v="949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1983"/>
    <s v="0L"/>
    <s v=""/>
    <s v=""/>
    <s v="WA"/>
    <d v="2023-05-12T00:00:00"/>
    <s v="70"/>
    <n v="700.16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1983"/>
    <s v="0L"/>
    <s v=""/>
    <s v=""/>
    <s v="WA"/>
    <d v="2023-05-12T00:00:00"/>
    <s v="70"/>
    <n v="1823.01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1983"/>
    <s v="0L"/>
    <s v=""/>
    <s v=""/>
    <s v="WA"/>
    <d v="2023-05-12T00:00:00"/>
    <s v="70"/>
    <n v="92.22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1997"/>
    <s v="0L"/>
    <s v=""/>
    <s v=""/>
    <s v="WA"/>
    <d v="2023-05-12T00:00:00"/>
    <s v="70"/>
    <n v="5341.81"/>
    <s v="INR"/>
    <x v="0"/>
    <s v=""/>
    <s v="1000"/>
    <s v="1000"/>
    <s v="NON CHARGEABLE BASIS narendra singh"/>
    <s v=""/>
    <x v="0"/>
    <s v="9100000040"/>
    <s v="0"/>
    <x v="3"/>
    <s v=""/>
    <s v=""/>
  </r>
  <r>
    <x v="3"/>
    <s v=""/>
    <s v=""/>
    <s v="4900001997"/>
    <s v="0L"/>
    <s v=""/>
    <s v=""/>
    <s v="WA"/>
    <d v="2023-05-12T00:00:00"/>
    <s v="70"/>
    <n v="5140.79"/>
    <s v="INR"/>
    <x v="0"/>
    <s v=""/>
    <s v="1000"/>
    <s v="1000"/>
    <s v="NON CHARGEABLE BASIS narendra singh"/>
    <s v=""/>
    <x v="0"/>
    <s v="9100000040"/>
    <s v="0"/>
    <x v="3"/>
    <s v=""/>
    <s v=""/>
  </r>
  <r>
    <x v="4"/>
    <s v=""/>
    <s v=""/>
    <s v="4900002030"/>
    <s v="0L"/>
    <s v=""/>
    <s v=""/>
    <s v="WA"/>
    <d v="2023-05-13T00:00:00"/>
    <s v="70"/>
    <n v="4000"/>
    <s v="INR"/>
    <x v="0"/>
    <s v=""/>
    <s v="1000"/>
    <s v="1000"/>
    <s v="NEW INSTALLATION"/>
    <s v=""/>
    <x v="0"/>
    <s v="9100000041"/>
    <s v="0"/>
    <x v="4"/>
    <s v=""/>
    <s v=""/>
  </r>
  <r>
    <x v="4"/>
    <s v=""/>
    <s v=""/>
    <s v="4900002030"/>
    <s v="0L"/>
    <s v=""/>
    <s v=""/>
    <s v="WA"/>
    <d v="2023-05-13T00:00:00"/>
    <s v="70"/>
    <n v="300"/>
    <s v="INR"/>
    <x v="0"/>
    <s v=""/>
    <s v="1000"/>
    <s v="1000"/>
    <s v="NEW INSTALLATION"/>
    <s v=""/>
    <x v="0"/>
    <s v="9100000041"/>
    <s v="0"/>
    <x v="4"/>
    <s v=""/>
    <s v=""/>
  </r>
  <r>
    <x v="4"/>
    <s v=""/>
    <s v=""/>
    <s v="4900002030"/>
    <s v="0L"/>
    <s v=""/>
    <s v=""/>
    <s v="WA"/>
    <d v="2023-05-13T00:00:00"/>
    <s v="70"/>
    <n v="200"/>
    <s v="INR"/>
    <x v="0"/>
    <s v=""/>
    <s v="1000"/>
    <s v="1000"/>
    <s v="NEW INSTALLATION"/>
    <s v=""/>
    <x v="0"/>
    <s v="9100000041"/>
    <s v="0"/>
    <x v="4"/>
    <s v=""/>
    <s v=""/>
  </r>
  <r>
    <x v="4"/>
    <s v=""/>
    <s v=""/>
    <s v="4900002030"/>
    <s v="0L"/>
    <s v=""/>
    <s v=""/>
    <s v="WA"/>
    <d v="2023-05-13T00:00:00"/>
    <s v="70"/>
    <n v="405.02"/>
    <s v="INR"/>
    <x v="0"/>
    <s v=""/>
    <s v="1000"/>
    <s v="1000"/>
    <s v="NEW INSTALLATION"/>
    <s v=""/>
    <x v="0"/>
    <s v="9100000041"/>
    <s v="0"/>
    <x v="4"/>
    <s v=""/>
    <s v=""/>
  </r>
  <r>
    <x v="4"/>
    <s v=""/>
    <s v=""/>
    <s v="4900002030"/>
    <s v="0L"/>
    <s v=""/>
    <s v=""/>
    <s v="WA"/>
    <d v="2023-05-13T00:00:00"/>
    <s v="70"/>
    <n v="5.93"/>
    <s v="INR"/>
    <x v="0"/>
    <s v=""/>
    <s v="1000"/>
    <s v="1000"/>
    <s v="NEW INSTALLATION"/>
    <s v=""/>
    <x v="0"/>
    <s v="9100000041"/>
    <s v="0"/>
    <x v="4"/>
    <s v=""/>
    <s v=""/>
  </r>
  <r>
    <x v="4"/>
    <s v=""/>
    <s v=""/>
    <s v="4900002076"/>
    <s v="0L"/>
    <s v=""/>
    <s v=""/>
    <s v="WA"/>
    <d v="2023-05-14T00:00:00"/>
    <s v="70"/>
    <n v="5000"/>
    <s v="INR"/>
    <x v="0"/>
    <s v=""/>
    <s v="1000"/>
    <s v="1000"/>
    <s v="NON CHARGEABLE BASIS lala babu sah"/>
    <s v=""/>
    <x v="0"/>
    <s v="9100000041"/>
    <s v="0"/>
    <x v="4"/>
    <s v=""/>
    <s v=""/>
  </r>
  <r>
    <x v="0"/>
    <s v=""/>
    <s v=""/>
    <s v="4900002098"/>
    <s v="0L"/>
    <s v=""/>
    <s v=""/>
    <s v="WA"/>
    <d v="2023-05-15T00:00:00"/>
    <s v="70"/>
    <n v="2500"/>
    <s v="INR"/>
    <x v="0"/>
    <s v=""/>
    <s v="1000"/>
    <s v="1000"/>
    <s v="NON CHARGEABLE BASIS.   avinash yadav"/>
    <s v=""/>
    <x v="0"/>
    <s v="9100000016"/>
    <s v="0"/>
    <x v="0"/>
    <s v=""/>
    <s v=""/>
  </r>
  <r>
    <x v="10"/>
    <s v=""/>
    <s v=""/>
    <s v="4900002103"/>
    <s v="0L"/>
    <s v=""/>
    <s v=""/>
    <s v="WA"/>
    <d v="2023-05-15T00:00:00"/>
    <s v="70"/>
    <n v="4500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02103"/>
    <s v="0L"/>
    <s v=""/>
    <s v=""/>
    <s v="WA"/>
    <d v="2023-05-15T00:00:00"/>
    <s v="70"/>
    <n v="3300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02113"/>
    <s v="0L"/>
    <s v=""/>
    <s v=""/>
    <s v="WA"/>
    <d v="2023-05-15T00:00:00"/>
    <s v="70"/>
    <n v="80"/>
    <s v="INR"/>
    <x v="0"/>
    <s v=""/>
    <s v="1000"/>
    <s v="1000"/>
    <s v="NEW INSTALLATION"/>
    <s v=""/>
    <x v="0"/>
    <s v="9100000025"/>
    <s v="0"/>
    <x v="10"/>
    <s v=""/>
    <s v=""/>
  </r>
  <r>
    <x v="3"/>
    <s v=""/>
    <s v=""/>
    <s v="4900002170"/>
    <s v="0L"/>
    <s v=""/>
    <s v=""/>
    <s v="WA"/>
    <d v="2023-05-16T00:00:00"/>
    <s v="70"/>
    <n v="339.32"/>
    <s v="INR"/>
    <x v="0"/>
    <s v=""/>
    <s v="1000"/>
    <s v="1000"/>
    <s v="NON CHARGEABLE BASIS lala babu sah"/>
    <s v=""/>
    <x v="0"/>
    <s v="9100000040"/>
    <s v="0"/>
    <x v="3"/>
    <s v=""/>
    <s v=""/>
  </r>
  <r>
    <x v="0"/>
    <s v=""/>
    <s v=""/>
    <s v="4900002234"/>
    <s v="0L"/>
    <s v=""/>
    <s v=""/>
    <s v="WA"/>
    <d v="2023-05-17T00:00:00"/>
    <s v="70"/>
    <n v="2500"/>
    <s v="INR"/>
    <x v="0"/>
    <s v=""/>
    <s v="1000"/>
    <s v="1000"/>
    <s v="NON CHARGEABLE BASIS.  dinesh ram"/>
    <s v=""/>
    <x v="0"/>
    <s v="9100000016"/>
    <s v="0"/>
    <x v="0"/>
    <s v=""/>
    <s v=""/>
  </r>
  <r>
    <x v="5"/>
    <s v=""/>
    <s v=""/>
    <s v="4900002316"/>
    <s v="0L"/>
    <s v=""/>
    <s v=""/>
    <s v="WA"/>
    <d v="2023-05-18T00:00:00"/>
    <s v="70"/>
    <n v="94.4"/>
    <s v="INR"/>
    <x v="0"/>
    <s v=""/>
    <s v="1000"/>
    <s v="1000"/>
    <s v="for token room"/>
    <s v=""/>
    <x v="0"/>
    <s v="9100000042"/>
    <s v="0"/>
    <x v="5"/>
    <s v=""/>
    <s v=""/>
  </r>
  <r>
    <x v="4"/>
    <s v=""/>
    <s v=""/>
    <s v="4900002327"/>
    <s v="0L"/>
    <s v=""/>
    <s v=""/>
    <s v="WA"/>
    <d v="2023-05-18T00:00:00"/>
    <s v="70"/>
    <n v="30930.63"/>
    <s v="INR"/>
    <x v="0"/>
    <s v=""/>
    <s v="1000"/>
    <s v="1000"/>
    <s v="NON CHARGEABLE BASIS lala babu sah"/>
    <s v=""/>
    <x v="0"/>
    <s v="9100000041"/>
    <s v="0"/>
    <x v="4"/>
    <s v=""/>
    <s v=""/>
  </r>
  <r>
    <x v="10"/>
    <s v=""/>
    <s v=""/>
    <s v="4900002422"/>
    <s v="0L"/>
    <s v=""/>
    <s v=""/>
    <s v="WA"/>
    <d v="2023-05-20T00:00:00"/>
    <s v="70"/>
    <n v="2700"/>
    <s v="INR"/>
    <x v="0"/>
    <s v=""/>
    <s v="1000"/>
    <s v="1000"/>
    <s v="SHAWAMINARAYAN HALL"/>
    <s v=""/>
    <x v="0"/>
    <s v="9100000025"/>
    <s v="0"/>
    <x v="10"/>
    <s v=""/>
    <s v=""/>
  </r>
  <r>
    <x v="4"/>
    <s v=""/>
    <s v=""/>
    <s v="4900002474"/>
    <s v="0L"/>
    <s v=""/>
    <s v=""/>
    <s v="WA"/>
    <d v="2023-05-22T00:00:00"/>
    <s v="70"/>
    <n v="25000"/>
    <s v="INR"/>
    <x v="0"/>
    <s v=""/>
    <s v="1000"/>
    <s v="1000"/>
    <s v="NON CHARGEABLE BASIS lala babu sah"/>
    <s v=""/>
    <x v="0"/>
    <s v="9100000041"/>
    <s v="0"/>
    <x v="4"/>
    <s v=""/>
    <s v=""/>
  </r>
  <r>
    <x v="0"/>
    <s v=""/>
    <s v=""/>
    <s v="4900002662"/>
    <s v="0L"/>
    <s v=""/>
    <s v=""/>
    <s v="WA"/>
    <d v="2023-05-24T00:00:00"/>
    <s v="70"/>
    <n v="12500"/>
    <s v="INR"/>
    <x v="0"/>
    <s v=""/>
    <s v="1000"/>
    <s v="1000"/>
    <s v="NON CHARGEABLE BASIS ramnaryan"/>
    <s v=""/>
    <x v="0"/>
    <s v="9100000016"/>
    <s v="0"/>
    <x v="0"/>
    <s v=""/>
    <s v=""/>
  </r>
  <r>
    <x v="3"/>
    <s v=""/>
    <s v=""/>
    <s v="4900002740"/>
    <s v="0L"/>
    <s v=""/>
    <s v=""/>
    <s v="WA"/>
    <d v="2023-05-25T00:00:00"/>
    <s v="70"/>
    <n v="1102.76"/>
    <s v="INR"/>
    <x v="0"/>
    <s v=""/>
    <s v="1000"/>
    <s v="1000"/>
    <s v="Building G+3 Room No 40"/>
    <s v=""/>
    <x v="0"/>
    <s v="9100000040"/>
    <s v="0"/>
    <x v="3"/>
    <s v=""/>
    <s v=""/>
  </r>
  <r>
    <x v="3"/>
    <s v=""/>
    <s v=""/>
    <s v="4900002746"/>
    <s v="0L"/>
    <s v=""/>
    <s v=""/>
    <s v="WA"/>
    <d v="2023-05-25T00:00:00"/>
    <s v="70"/>
    <n v="1102.76"/>
    <s v="INR"/>
    <x v="0"/>
    <s v=""/>
    <s v="1000"/>
    <s v="1000"/>
    <s v="Building G+3 Room No 28 (Sadanand Yadav)"/>
    <s v=""/>
    <x v="0"/>
    <s v="9100000040"/>
    <s v="0"/>
    <x v="3"/>
    <s v=""/>
    <s v=""/>
  </r>
  <r>
    <x v="3"/>
    <s v=""/>
    <s v=""/>
    <s v="4900002766"/>
    <s v="0L"/>
    <s v=""/>
    <s v=""/>
    <s v="WA"/>
    <d v="2023-05-25T00:00:00"/>
    <s v="70"/>
    <n v="2500"/>
    <s v="INR"/>
    <x v="0"/>
    <s v=""/>
    <s v="1000"/>
    <s v="1000"/>
    <s v="NON CHARGEABLE BASIS.  raju gupta"/>
    <s v=""/>
    <x v="0"/>
    <s v="9100000040"/>
    <s v="0"/>
    <x v="3"/>
    <s v=""/>
    <s v=""/>
  </r>
  <r>
    <x v="5"/>
    <s v=""/>
    <s v=""/>
    <s v="4900002893"/>
    <s v="0L"/>
    <s v=""/>
    <s v=""/>
    <s v="WA"/>
    <d v="2023-05-27T00:00:00"/>
    <s v="70"/>
    <n v="10310.209999999999"/>
    <s v="INR"/>
    <x v="0"/>
    <s v=""/>
    <s v="1000"/>
    <s v="1000"/>
    <s v="NON CHARGEABLE BASIS ramnaryan"/>
    <s v=""/>
    <x v="0"/>
    <s v="9100000042"/>
    <s v="0"/>
    <x v="5"/>
    <s v=""/>
    <s v=""/>
  </r>
  <r>
    <x v="5"/>
    <s v=""/>
    <s v=""/>
    <s v="4900002893"/>
    <s v="0L"/>
    <s v=""/>
    <s v=""/>
    <s v="WA"/>
    <d v="2023-05-27T00:00:00"/>
    <s v="70"/>
    <n v="5341.81"/>
    <s v="INR"/>
    <x v="0"/>
    <s v=""/>
    <s v="1000"/>
    <s v="1000"/>
    <s v="NON CHARGEABLE BASIS ramnaryan"/>
    <s v=""/>
    <x v="0"/>
    <s v="9100000042"/>
    <s v="0"/>
    <x v="5"/>
    <s v=""/>
    <s v=""/>
  </r>
  <r>
    <x v="5"/>
    <s v=""/>
    <s v=""/>
    <s v="4900002893"/>
    <s v="0L"/>
    <s v=""/>
    <s v=""/>
    <s v="WA"/>
    <d v="2023-05-27T00:00:00"/>
    <s v="70"/>
    <n v="2725.33"/>
    <s v="INR"/>
    <x v="0"/>
    <s v=""/>
    <s v="1000"/>
    <s v="1000"/>
    <s v="NON CHARGEABLE BASIS ramnaryan"/>
    <s v=""/>
    <x v="0"/>
    <s v="9100000042"/>
    <s v="0"/>
    <x v="5"/>
    <s v=""/>
    <s v=""/>
  </r>
  <r>
    <x v="4"/>
    <s v=""/>
    <s v=""/>
    <s v="4900002913"/>
    <s v="0L"/>
    <s v=""/>
    <s v=""/>
    <s v="WA"/>
    <d v="2023-05-27T00:00:00"/>
    <s v="70"/>
    <n v="339.32"/>
    <s v="INR"/>
    <x v="0"/>
    <s v=""/>
    <s v="1000"/>
    <s v="1000"/>
    <s v="NON CHARGEABLE BASIS  lal babbu"/>
    <s v=""/>
    <x v="0"/>
    <s v="9100000041"/>
    <s v="0"/>
    <x v="4"/>
    <s v=""/>
    <s v=""/>
  </r>
  <r>
    <x v="4"/>
    <s v=""/>
    <s v=""/>
    <s v="4900002913"/>
    <s v="0L"/>
    <s v=""/>
    <s v=""/>
    <s v="WA"/>
    <d v="2023-05-27T00:00:00"/>
    <s v="70"/>
    <n v="5140.79"/>
    <s v="INR"/>
    <x v="0"/>
    <s v=""/>
    <s v="1000"/>
    <s v="1000"/>
    <s v="NON CHARGEABLE BASIS  lal babbu"/>
    <s v=""/>
    <x v="0"/>
    <s v="9100000041"/>
    <s v="0"/>
    <x v="4"/>
    <s v=""/>
    <s v=""/>
  </r>
  <r>
    <x v="4"/>
    <s v=""/>
    <s v=""/>
    <s v="4900002913"/>
    <s v="0L"/>
    <s v=""/>
    <s v=""/>
    <s v="WA"/>
    <d v="2023-05-27T00:00:00"/>
    <s v="70"/>
    <n v="5341.81"/>
    <s v="INR"/>
    <x v="0"/>
    <s v=""/>
    <s v="1000"/>
    <s v="1000"/>
    <s v="NON CHARGEABLE BASIS  lal babbu"/>
    <s v=""/>
    <x v="0"/>
    <s v="9100000041"/>
    <s v="0"/>
    <x v="4"/>
    <s v=""/>
    <s v=""/>
  </r>
  <r>
    <x v="3"/>
    <s v=""/>
    <s v=""/>
    <s v="4900002979"/>
    <s v="0L"/>
    <s v=""/>
    <s v=""/>
    <s v="WA"/>
    <d v="2023-05-29T00:00:00"/>
    <s v="70"/>
    <n v="3855.59"/>
    <s v="INR"/>
    <x v="0"/>
    <s v=""/>
    <s v="1000"/>
    <s v="1000"/>
    <s v="NON CHARGEABLE BASIS.  raju gupta"/>
    <s v=""/>
    <x v="0"/>
    <s v="9100000040"/>
    <s v="0"/>
    <x v="3"/>
    <s v=""/>
    <s v=""/>
  </r>
  <r>
    <x v="4"/>
    <s v=""/>
    <s v=""/>
    <s v="4900003046"/>
    <s v="0L"/>
    <s v=""/>
    <s v=""/>
    <s v="WA"/>
    <d v="2023-05-30T00:00:00"/>
    <s v="70"/>
    <n v="5000"/>
    <s v="INR"/>
    <x v="0"/>
    <s v=""/>
    <s v="1000"/>
    <s v="1000"/>
    <s v="NON CHARGEABLE BASIS.  akbar husan"/>
    <s v=""/>
    <x v="0"/>
    <s v="9100000041"/>
    <s v="0"/>
    <x v="4"/>
    <s v=""/>
    <s v=""/>
  </r>
  <r>
    <x v="4"/>
    <s v=""/>
    <s v=""/>
    <s v="4900003046"/>
    <s v="0L"/>
    <s v=""/>
    <s v=""/>
    <s v="WA"/>
    <d v="2023-05-30T00:00:00"/>
    <s v="70"/>
    <n v="678.63"/>
    <s v="INR"/>
    <x v="0"/>
    <s v=""/>
    <s v="1000"/>
    <s v="1000"/>
    <s v="NON CHARGEABLE BASIS.  akbar husan"/>
    <s v=""/>
    <x v="0"/>
    <s v="9100000041"/>
    <s v="0"/>
    <x v="4"/>
    <s v=""/>
    <s v=""/>
  </r>
  <r>
    <x v="3"/>
    <s v=""/>
    <s v=""/>
    <s v="4900003064"/>
    <s v="0L"/>
    <s v=""/>
    <s v=""/>
    <s v="WA"/>
    <d v="2023-05-30T00:00:00"/>
    <s v="70"/>
    <n v="2500"/>
    <s v="INR"/>
    <x v="0"/>
    <s v=""/>
    <s v="1000"/>
    <s v="1000"/>
    <s v="NON CHARGEABLE BASIS.  raju gupta"/>
    <s v=""/>
    <x v="0"/>
    <s v="9100000040"/>
    <s v="0"/>
    <x v="3"/>
    <s v=""/>
    <s v=""/>
  </r>
  <r>
    <x v="4"/>
    <s v=""/>
    <s v=""/>
    <s v="4900003225"/>
    <s v="0L"/>
    <s v=""/>
    <s v=""/>
    <s v="WA"/>
    <d v="2023-06-01T00:00:00"/>
    <s v="70"/>
    <n v="5000"/>
    <s v="INR"/>
    <x v="0"/>
    <s v=""/>
    <s v="1000"/>
    <s v="1000"/>
    <s v="NON CHARGEABLE BASIS.  akbar husan"/>
    <s v=""/>
    <x v="0"/>
    <s v="9100000041"/>
    <s v="0"/>
    <x v="4"/>
    <s v=""/>
    <s v=""/>
  </r>
  <r>
    <x v="1"/>
    <s v=""/>
    <s v=""/>
    <s v="4900003375"/>
    <s v="0L"/>
    <s v=""/>
    <s v=""/>
    <s v="WA"/>
    <d v="2023-06-04T00:00:00"/>
    <s v="70"/>
    <n v="750"/>
    <s v="INR"/>
    <x v="0"/>
    <s v=""/>
    <s v="1000"/>
    <s v="1000"/>
    <s v="NON CHARGEABLE BASIS.   juit kewat"/>
    <s v=""/>
    <x v="0"/>
    <s v="9100000012"/>
    <s v="0"/>
    <x v="1"/>
    <s v=""/>
    <s v=""/>
  </r>
  <r>
    <x v="2"/>
    <s v=""/>
    <s v=""/>
    <s v="4900003393"/>
    <s v="0L"/>
    <s v=""/>
    <s v=""/>
    <s v="WA"/>
    <d v="2023-06-05T00:00:00"/>
    <s v="70"/>
    <n v="2500"/>
    <s v="INR"/>
    <x v="0"/>
    <s v=""/>
    <s v="1000"/>
    <s v="1000"/>
    <s v="NON CHARGEABLE akber husain"/>
    <s v=""/>
    <x v="0"/>
    <s v="9100000032"/>
    <s v="0"/>
    <x v="2"/>
    <s v=""/>
    <s v=""/>
  </r>
  <r>
    <x v="2"/>
    <s v=""/>
    <s v=""/>
    <s v="4900003405"/>
    <s v="0L"/>
    <s v=""/>
    <s v=""/>
    <s v="WA"/>
    <d v="2023-06-05T00:00:00"/>
    <s v="70"/>
    <n v="2500"/>
    <s v="INR"/>
    <x v="0"/>
    <s v=""/>
    <s v="1000"/>
    <s v="1000"/>
    <s v="NON CHARGEABLE BASIS.   juit kewat"/>
    <s v=""/>
    <x v="0"/>
    <s v="9100000032"/>
    <s v="0"/>
    <x v="2"/>
    <s v=""/>
    <s v=""/>
  </r>
  <r>
    <x v="3"/>
    <s v=""/>
    <s v=""/>
    <s v="4900003426"/>
    <s v="0L"/>
    <s v=""/>
    <s v=""/>
    <s v="WA"/>
    <d v="2023-06-05T00:00:00"/>
    <s v="70"/>
    <n v="2500"/>
    <s v="INR"/>
    <x v="0"/>
    <s v=""/>
    <s v="1000"/>
    <s v="1000"/>
    <s v="NON CHARGEABLE BASIS.  raju gupta"/>
    <s v=""/>
    <x v="0"/>
    <s v="9100000040"/>
    <s v="0"/>
    <x v="3"/>
    <s v=""/>
    <s v=""/>
  </r>
  <r>
    <x v="0"/>
    <s v=""/>
    <s v=""/>
    <s v="4900003430"/>
    <s v="0L"/>
    <s v=""/>
    <s v=""/>
    <s v="WA"/>
    <d v="2023-06-05T00:00:00"/>
    <s v="70"/>
    <n v="27253.3"/>
    <s v="INR"/>
    <x v="0"/>
    <s v=""/>
    <s v="1000"/>
    <s v="1000"/>
    <s v="NON CHARGEABLE BASIS  juit"/>
    <s v=""/>
    <x v="0"/>
    <s v="9100000016"/>
    <s v="0"/>
    <x v="0"/>
    <s v=""/>
    <s v=""/>
  </r>
  <r>
    <x v="4"/>
    <s v=""/>
    <s v=""/>
    <s v="4900003497"/>
    <s v="0L"/>
    <s v=""/>
    <s v=""/>
    <s v="WA"/>
    <d v="2023-06-06T00:00:00"/>
    <s v="70"/>
    <n v="22682.46"/>
    <s v="INR"/>
    <x v="0"/>
    <s v=""/>
    <s v="1000"/>
    <s v="1000"/>
    <s v="NON CHARGEABLE akber husainfor DORMITORY G+3"/>
    <s v=""/>
    <x v="0"/>
    <s v="9100000041"/>
    <s v="0"/>
    <x v="4"/>
    <s v=""/>
    <s v=""/>
  </r>
  <r>
    <x v="4"/>
    <s v=""/>
    <s v=""/>
    <s v="4900003497"/>
    <s v="0L"/>
    <s v=""/>
    <s v=""/>
    <s v="WA"/>
    <d v="2023-06-06T00:00:00"/>
    <s v="70"/>
    <n v="5450.66"/>
    <s v="INR"/>
    <x v="0"/>
    <s v=""/>
    <s v="1000"/>
    <s v="1000"/>
    <s v="NON CHARGEABLE akber husainfor DORMITORY G+3"/>
    <s v=""/>
    <x v="0"/>
    <s v="9100000041"/>
    <s v="0"/>
    <x v="4"/>
    <s v=""/>
    <s v=""/>
  </r>
  <r>
    <x v="4"/>
    <s v=""/>
    <s v=""/>
    <s v="4900003497"/>
    <s v="0L"/>
    <s v=""/>
    <s v=""/>
    <s v="WA"/>
    <d v="2023-06-06T00:00:00"/>
    <s v="70"/>
    <n v="10795.66"/>
    <s v="INR"/>
    <x v="0"/>
    <s v=""/>
    <s v="1000"/>
    <s v="1000"/>
    <s v="NON CHARGEABLE akber husainfor DORMITORY G+3"/>
    <s v=""/>
    <x v="0"/>
    <s v="9100000041"/>
    <s v="0"/>
    <x v="4"/>
    <s v=""/>
    <s v=""/>
  </r>
  <r>
    <x v="4"/>
    <s v=""/>
    <s v=""/>
    <s v="4900003497"/>
    <s v="0L"/>
    <s v=""/>
    <s v=""/>
    <s v="WA"/>
    <d v="2023-06-06T00:00:00"/>
    <s v="70"/>
    <n v="10149.43"/>
    <s v="INR"/>
    <x v="0"/>
    <s v=""/>
    <s v="1000"/>
    <s v="1000"/>
    <s v="NON CHARGEABLE akber husainfor DORMITORY G+3"/>
    <s v=""/>
    <x v="0"/>
    <s v="9100000041"/>
    <s v="0"/>
    <x v="4"/>
    <s v=""/>
    <s v=""/>
  </r>
  <r>
    <x v="4"/>
    <s v=""/>
    <s v=""/>
    <s v="4900003497"/>
    <s v="0L"/>
    <s v=""/>
    <s v=""/>
    <s v="WA"/>
    <d v="2023-06-06T00:00:00"/>
    <s v="70"/>
    <n v="2500"/>
    <s v="INR"/>
    <x v="0"/>
    <s v=""/>
    <s v="1000"/>
    <s v="1000"/>
    <s v="NON CHARGEABLE akber husainfor DORMITORY G+3"/>
    <s v=""/>
    <x v="0"/>
    <s v="9100000041"/>
    <s v="0"/>
    <x v="4"/>
    <s v=""/>
    <s v=""/>
  </r>
  <r>
    <x v="2"/>
    <s v=""/>
    <s v=""/>
    <s v="4900003501"/>
    <s v="0L"/>
    <s v=""/>
    <s v=""/>
    <s v="WA"/>
    <d v="2023-06-06T00:00:00"/>
    <s v="70"/>
    <n v="2500"/>
    <s v="INR"/>
    <x v="0"/>
    <s v=""/>
    <s v="1000"/>
    <s v="1000"/>
    <s v="NON CHARGEABLE akber husainCANE YARD ROAD &amp; Drain"/>
    <s v=""/>
    <x v="0"/>
    <s v="9100000032"/>
    <s v="0"/>
    <x v="2"/>
    <s v=""/>
    <s v=""/>
  </r>
  <r>
    <x v="10"/>
    <s v=""/>
    <s v=""/>
    <s v="4900003627"/>
    <s v="0L"/>
    <s v=""/>
    <s v=""/>
    <s v="WA"/>
    <d v="2023-06-08T00:00:00"/>
    <s v="70"/>
    <n v="14760"/>
    <s v="INR"/>
    <x v="0"/>
    <s v=""/>
    <s v="1000"/>
    <s v="1000"/>
    <s v="SHAWAMINARAYAN HALL"/>
    <s v=""/>
    <x v="0"/>
    <s v="9100000025"/>
    <s v="0"/>
    <x v="10"/>
    <s v=""/>
    <s v=""/>
  </r>
  <r>
    <x v="10"/>
    <s v=""/>
    <s v=""/>
    <s v="4900003627"/>
    <s v="0L"/>
    <s v=""/>
    <s v=""/>
    <s v="WA"/>
    <d v="2023-06-08T00:00:00"/>
    <s v="70"/>
    <n v="8.5"/>
    <s v="INR"/>
    <x v="0"/>
    <s v=""/>
    <s v="1000"/>
    <s v="1000"/>
    <s v="SHAWAMINARAYAN HALL"/>
    <s v=""/>
    <x v="0"/>
    <s v="9100000025"/>
    <s v="0"/>
    <x v="10"/>
    <s v=""/>
    <s v=""/>
  </r>
  <r>
    <x v="10"/>
    <s v=""/>
    <s v=""/>
    <s v="4900003795"/>
    <s v="0L"/>
    <s v=""/>
    <s v=""/>
    <s v="WA"/>
    <d v="2023-06-10T00:00:00"/>
    <s v="70"/>
    <n v="6584.74"/>
    <s v="INR"/>
    <x v="0"/>
    <s v=""/>
    <s v="1000"/>
    <s v="1000"/>
    <s v="NON CHARGEABLE BASIS AJAY GUPTA"/>
    <s v=""/>
    <x v="0"/>
    <s v="9100000025"/>
    <s v="0"/>
    <x v="10"/>
    <s v=""/>
    <s v=""/>
  </r>
  <r>
    <x v="0"/>
    <s v=""/>
    <s v=""/>
    <s v="4900003857"/>
    <s v="0L"/>
    <s v=""/>
    <s v=""/>
    <s v="WA"/>
    <d v="2023-06-11T00:00:00"/>
    <s v="70"/>
    <n v="12500"/>
    <s v="INR"/>
    <x v="0"/>
    <s v=""/>
    <s v="1000"/>
    <s v="1000"/>
    <s v="NON CHARGEABLE BASIS.   juit kewat"/>
    <s v=""/>
    <x v="0"/>
    <s v="9100000016"/>
    <s v="0"/>
    <x v="0"/>
    <s v=""/>
    <s v=""/>
  </r>
  <r>
    <x v="0"/>
    <s v=""/>
    <s v=""/>
    <s v="4900003859"/>
    <s v="0L"/>
    <s v=""/>
    <s v=""/>
    <s v="WA"/>
    <d v="2023-06-11T00:00:00"/>
    <s v="70"/>
    <n v="5000"/>
    <s v="INR"/>
    <x v="0"/>
    <s v=""/>
    <s v="1000"/>
    <s v="1000"/>
    <s v="NON CHARGEABLE BASIS.   juit kewat"/>
    <s v=""/>
    <x v="0"/>
    <s v="9100000016"/>
    <s v="0"/>
    <x v="0"/>
    <s v=""/>
    <s v=""/>
  </r>
  <r>
    <x v="0"/>
    <s v=""/>
    <s v=""/>
    <s v="4900003859"/>
    <s v="0L"/>
    <s v=""/>
    <s v=""/>
    <s v="WA"/>
    <d v="2023-06-11T00:00:00"/>
    <s v="70"/>
    <n v="1627.48"/>
    <s v="INR"/>
    <x v="0"/>
    <s v=""/>
    <s v="1000"/>
    <s v="1000"/>
    <s v="NON CHARGEABLE BASIS.   juit kewat"/>
    <s v=""/>
    <x v="0"/>
    <s v="9100000016"/>
    <s v="0"/>
    <x v="0"/>
    <s v=""/>
    <s v=""/>
  </r>
  <r>
    <x v="0"/>
    <s v=""/>
    <s v=""/>
    <s v="4900003955"/>
    <s v="0L"/>
    <s v=""/>
    <s v=""/>
    <s v="WA"/>
    <d v="2023-06-13T00:00:00"/>
    <s v="70"/>
    <n v="5000"/>
    <s v="INR"/>
    <x v="0"/>
    <s v=""/>
    <s v="1000"/>
    <s v="1000"/>
    <s v="NON CHARGEABLE BASIS ramnaryanCWIP- ROAD &amp; DRAIN I"/>
    <s v=""/>
    <x v="0"/>
    <s v="9100000016"/>
    <s v="0"/>
    <x v="0"/>
    <s v=""/>
    <s v=""/>
  </r>
  <r>
    <x v="3"/>
    <s v=""/>
    <s v=""/>
    <s v="4900003979"/>
    <s v="0L"/>
    <s v=""/>
    <s v=""/>
    <s v="WA"/>
    <d v="2023-06-13T00:00:00"/>
    <s v="70"/>
    <n v="2500"/>
    <s v="INR"/>
    <x v="0"/>
    <s v=""/>
    <s v="1000"/>
    <s v="1000"/>
    <s v="NON CHARGEABLE BASIS.  ramavtarTWO ROOM SET G+3"/>
    <s v=""/>
    <x v="0"/>
    <s v="9100000040"/>
    <s v="0"/>
    <x v="3"/>
    <s v=""/>
    <s v=""/>
  </r>
  <r>
    <x v="11"/>
    <s v=""/>
    <s v=""/>
    <s v="4900004041"/>
    <s v="0L"/>
    <s v=""/>
    <s v=""/>
    <s v="WA"/>
    <d v="2023-06-14T00:00:00"/>
    <s v="70"/>
    <n v="2205.5100000000002"/>
    <s v="INR"/>
    <x v="0"/>
    <s v=""/>
    <s v="1000"/>
    <s v="1000"/>
    <s v="ON LOAN , G+3 COLONY ROOM NO.-34 &amp;35"/>
    <s v=""/>
    <x v="0"/>
    <s v="9100000026"/>
    <s v="0"/>
    <x v="11"/>
    <s v=""/>
    <s v=""/>
  </r>
  <r>
    <x v="11"/>
    <s v=""/>
    <s v=""/>
    <s v="4900004041"/>
    <s v="0L"/>
    <s v=""/>
    <s v=""/>
    <s v="WA"/>
    <d v="2023-06-14T00:00:00"/>
    <s v="70"/>
    <n v="24.17"/>
    <s v="INR"/>
    <x v="0"/>
    <s v=""/>
    <s v="1000"/>
    <s v="1000"/>
    <s v="ON LOAN , G+3 COLONY ROOM NO.-34 &amp;35"/>
    <s v=""/>
    <x v="0"/>
    <s v="9100000026"/>
    <s v="0"/>
    <x v="11"/>
    <s v=""/>
    <s v=""/>
  </r>
  <r>
    <x v="4"/>
    <s v=""/>
    <s v=""/>
    <s v="4900004044"/>
    <s v="0L"/>
    <s v=""/>
    <s v=""/>
    <s v="WA"/>
    <d v="2023-06-14T00:00:00"/>
    <s v="70"/>
    <n v="10465.82"/>
    <s v="INR"/>
    <x v="0"/>
    <s v=""/>
    <s v="1000"/>
    <s v="1000"/>
    <s v="NON CHARGEABLE BASIS. raju gupta-DORMITORY G+3"/>
    <s v=""/>
    <x v="0"/>
    <s v="9100000041"/>
    <s v="0"/>
    <x v="4"/>
    <s v=""/>
    <s v=""/>
  </r>
  <r>
    <x v="4"/>
    <s v=""/>
    <s v=""/>
    <s v="4900004044"/>
    <s v="0L"/>
    <s v=""/>
    <s v=""/>
    <s v="WA"/>
    <d v="2023-06-14T00:00:00"/>
    <s v="70"/>
    <n v="10281.58"/>
    <s v="INR"/>
    <x v="0"/>
    <s v=""/>
    <s v="1000"/>
    <s v="1000"/>
    <s v="NON CHARGEABLE BASIS. raju gupta-DORMITORY G+3"/>
    <s v=""/>
    <x v="0"/>
    <s v="9100000041"/>
    <s v="0"/>
    <x v="4"/>
    <s v=""/>
    <s v=""/>
  </r>
  <r>
    <x v="4"/>
    <s v=""/>
    <s v=""/>
    <s v="4900004044"/>
    <s v="0L"/>
    <s v=""/>
    <s v=""/>
    <s v="WA"/>
    <d v="2023-06-14T00:00:00"/>
    <s v="70"/>
    <n v="8721.06"/>
    <s v="INR"/>
    <x v="0"/>
    <s v=""/>
    <s v="1000"/>
    <s v="1000"/>
    <s v="NON CHARGEABLE BASIS.  raju guptaDORMITORY G+3"/>
    <s v=""/>
    <x v="0"/>
    <s v="9100000041"/>
    <s v="0"/>
    <x v="4"/>
    <s v=""/>
    <s v=""/>
  </r>
  <r>
    <x v="0"/>
    <s v=""/>
    <s v=""/>
    <s v="4900004126"/>
    <s v="0L"/>
    <s v=""/>
    <s v=""/>
    <s v="WA"/>
    <d v="2023-06-15T00:00:00"/>
    <s v="70"/>
    <n v="6250"/>
    <s v="INR"/>
    <x v="0"/>
    <s v=""/>
    <s v="1000"/>
    <s v="1000"/>
    <s v="NON CHARGEABLE BASIS ramnaryan"/>
    <s v=""/>
    <x v="0"/>
    <s v="9100000016"/>
    <s v="0"/>
    <x v="0"/>
    <s v=""/>
    <s v=""/>
  </r>
  <r>
    <x v="10"/>
    <s v=""/>
    <s v=""/>
    <s v="4900004186"/>
    <s v="0L"/>
    <s v=""/>
    <s v=""/>
    <s v="WA"/>
    <d v="2023-06-15T00:00:00"/>
    <s v="70"/>
    <n v="364.92"/>
    <s v="INR"/>
    <x v="0"/>
    <s v=""/>
    <s v="1000"/>
    <s v="1000"/>
    <s v="SHAWAMINARAYAN HALL"/>
    <s v=""/>
    <x v="0"/>
    <s v="9100000025"/>
    <s v="0"/>
    <x v="10"/>
    <s v=""/>
    <s v=""/>
  </r>
  <r>
    <x v="10"/>
    <s v=""/>
    <s v=""/>
    <s v="4900004186"/>
    <s v="0L"/>
    <s v=""/>
    <s v=""/>
    <s v="WA"/>
    <d v="2023-06-15T00:00:00"/>
    <s v="70"/>
    <n v="17"/>
    <s v="INR"/>
    <x v="0"/>
    <s v=""/>
    <s v="1000"/>
    <s v="1000"/>
    <s v="SHAWAMINARAYAN HALL"/>
    <s v=""/>
    <x v="0"/>
    <s v="9100000025"/>
    <s v="0"/>
    <x v="10"/>
    <s v=""/>
    <s v=""/>
  </r>
  <r>
    <x v="2"/>
    <s v=""/>
    <s v=""/>
    <s v="4900004221"/>
    <s v="0L"/>
    <s v=""/>
    <s v=""/>
    <s v="WA"/>
    <d v="2023-06-16T00:00:00"/>
    <s v="70"/>
    <n v="7500"/>
    <s v="INR"/>
    <x v="0"/>
    <s v=""/>
    <s v="1000"/>
    <s v="1000"/>
    <s v="NON CHARGEABLE BASIS.akber husain PAPER PLANT"/>
    <s v=""/>
    <x v="0"/>
    <s v="9100000032"/>
    <s v="0"/>
    <x v="2"/>
    <s v=""/>
    <s v=""/>
  </r>
  <r>
    <x v="4"/>
    <s v=""/>
    <s v=""/>
    <s v="4900004232"/>
    <s v="0L"/>
    <s v=""/>
    <s v=""/>
    <s v="WA"/>
    <d v="2023-06-16T00:00:00"/>
    <s v="70"/>
    <n v="650.99"/>
    <s v="INR"/>
    <x v="0"/>
    <s v=""/>
    <s v="1000"/>
    <s v="1000"/>
    <s v="NON CHARGEABLE BASIS.  akber husain"/>
    <s v=""/>
    <x v="0"/>
    <s v="9100000041"/>
    <s v="0"/>
    <x v="4"/>
    <s v=""/>
    <s v=""/>
  </r>
  <r>
    <x v="0"/>
    <s v=""/>
    <s v=""/>
    <s v="4900004361"/>
    <s v="0L"/>
    <s v=""/>
    <s v=""/>
    <s v="WA"/>
    <d v="2023-06-17T00:00:00"/>
    <s v="70"/>
    <n v="7500"/>
    <s v="INR"/>
    <x v="0"/>
    <s v=""/>
    <s v="1000"/>
    <s v="1000"/>
    <s v="NON CHARGEABLE BASIS ramnaryan road &amp; drain e.t.p"/>
    <s v=""/>
    <x v="0"/>
    <s v="9100000016"/>
    <s v="0"/>
    <x v="0"/>
    <s v=""/>
    <s v=""/>
  </r>
  <r>
    <x v="0"/>
    <s v=""/>
    <s v=""/>
    <s v="4900004363"/>
    <s v="0L"/>
    <s v=""/>
    <s v=""/>
    <s v="WA"/>
    <d v="2023-06-17T00:00:00"/>
    <s v="70"/>
    <n v="5000"/>
    <s v="INR"/>
    <x v="0"/>
    <s v=""/>
    <s v="1000"/>
    <s v="1000"/>
    <s v="NON CHARGEABLE BASIS ramnaryan PAPER PLANT"/>
    <s v=""/>
    <x v="0"/>
    <s v="9100000016"/>
    <s v="0"/>
    <x v="0"/>
    <s v=""/>
    <s v=""/>
  </r>
  <r>
    <x v="3"/>
    <s v=""/>
    <s v=""/>
    <s v="4900004381"/>
    <s v="0L"/>
    <s v=""/>
    <s v=""/>
    <s v="WA"/>
    <d v="2023-06-18T00:00:00"/>
    <s v="70"/>
    <n v="10310.209999999999"/>
    <s v="INR"/>
    <x v="0"/>
    <s v=""/>
    <s v="1000"/>
    <s v="1000"/>
    <s v="NON CHARGEABLE BASIS.  raju gupta"/>
    <s v=""/>
    <x v="0"/>
    <s v="9100000040"/>
    <s v="0"/>
    <x v="3"/>
    <s v=""/>
    <s v=""/>
  </r>
  <r>
    <x v="4"/>
    <s v=""/>
    <s v=""/>
    <s v="4900004389"/>
    <s v="0L"/>
    <s v=""/>
    <s v=""/>
    <s v="WA"/>
    <d v="2023-06-18T00:00:00"/>
    <s v="70"/>
    <n v="7000"/>
    <s v="INR"/>
    <x v="0"/>
    <s v=""/>
    <s v="1000"/>
    <s v="1000"/>
    <s v="NON CHARGEABLE BASIS.  akber husain"/>
    <s v=""/>
    <x v="0"/>
    <s v="9100000041"/>
    <s v="0"/>
    <x v="4"/>
    <s v=""/>
    <s v=""/>
  </r>
  <r>
    <x v="4"/>
    <s v=""/>
    <s v=""/>
    <s v="4900004412"/>
    <s v="0L"/>
    <s v=""/>
    <s v=""/>
    <s v="WA"/>
    <d v="2023-06-19T00:00:00"/>
    <s v="70"/>
    <n v="16450.53"/>
    <s v="INR"/>
    <x v="0"/>
    <s v=""/>
    <s v="1000"/>
    <s v="1000"/>
    <s v="NON CHARGEABLE BASIS.  akber husainDORMITORY G+3"/>
    <s v=""/>
    <x v="0"/>
    <s v="9100000041"/>
    <s v="0"/>
    <x v="4"/>
    <s v=""/>
    <s v=""/>
  </r>
  <r>
    <x v="4"/>
    <s v=""/>
    <s v=""/>
    <s v="4900004412"/>
    <s v="0L"/>
    <s v=""/>
    <s v=""/>
    <s v="WA"/>
    <d v="2023-06-19T00:00:00"/>
    <s v="70"/>
    <n v="6000"/>
    <s v="INR"/>
    <x v="0"/>
    <s v=""/>
    <s v="1000"/>
    <s v="1000"/>
    <s v="NON CHARGEABLE BASIS.  akber husainDORMITORY G+3"/>
    <s v=""/>
    <x v="0"/>
    <s v="9100000041"/>
    <s v="0"/>
    <x v="4"/>
    <s v=""/>
    <s v=""/>
  </r>
  <r>
    <x v="4"/>
    <s v=""/>
    <s v=""/>
    <s v="4900004496"/>
    <s v="0L"/>
    <s v=""/>
    <s v=""/>
    <s v="WA"/>
    <d v="2023-06-20T00:00:00"/>
    <s v="70"/>
    <n v="7000"/>
    <s v="INR"/>
    <x v="0"/>
    <s v=""/>
    <s v="1000"/>
    <s v="1000"/>
    <s v="NON CHARGEABLE BASIS.  akber husain"/>
    <s v=""/>
    <x v="0"/>
    <s v="9100000041"/>
    <s v="0"/>
    <x v="4"/>
    <s v=""/>
    <s v=""/>
  </r>
  <r>
    <x v="4"/>
    <s v=""/>
    <s v=""/>
    <s v="4900004562"/>
    <s v="0L"/>
    <s v=""/>
    <s v=""/>
    <s v="WA"/>
    <d v="2023-06-20T00:00:00"/>
    <s v="70"/>
    <n v="9021.43"/>
    <s v="INR"/>
    <x v="0"/>
    <s v=""/>
    <s v="1000"/>
    <s v="1000"/>
    <s v="CHARGEABLE BASIS akbar"/>
    <s v=""/>
    <x v="0"/>
    <s v="9100000041"/>
    <s v="0"/>
    <x v="4"/>
    <s v=""/>
    <s v=""/>
  </r>
  <r>
    <x v="3"/>
    <s v=""/>
    <s v=""/>
    <s v="4900004626"/>
    <s v="0L"/>
    <s v=""/>
    <s v=""/>
    <s v="WA"/>
    <d v="2023-06-21T00:00:00"/>
    <s v="70"/>
    <n v="480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4626"/>
    <s v="0L"/>
    <s v=""/>
    <s v=""/>
    <s v="WA"/>
    <d v="2023-06-21T00:00:00"/>
    <s v="70"/>
    <n v="4800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4626"/>
    <s v="0L"/>
    <s v=""/>
    <s v=""/>
    <s v="WA"/>
    <d v="2023-06-21T00:00:00"/>
    <s v="70"/>
    <n v="590.65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4626"/>
    <s v="0L"/>
    <s v=""/>
    <s v=""/>
    <s v="WA"/>
    <d v="2023-06-21T00:00:00"/>
    <s v="70"/>
    <n v="150"/>
    <s v="INR"/>
    <x v="0"/>
    <s v=""/>
    <s v="1000"/>
    <s v="1000"/>
    <s v="NEW INSTALLATION"/>
    <s v=""/>
    <x v="0"/>
    <s v="9100000040"/>
    <s v="0"/>
    <x v="3"/>
    <s v=""/>
    <s v=""/>
  </r>
  <r>
    <x v="2"/>
    <s v=""/>
    <s v=""/>
    <s v="4900004653"/>
    <s v="0L"/>
    <s v=""/>
    <s v=""/>
    <s v="WA"/>
    <d v="2023-06-21T00:00:00"/>
    <s v="70"/>
    <n v="10000"/>
    <s v="INR"/>
    <x v="0"/>
    <s v=""/>
    <s v="1000"/>
    <s v="1000"/>
    <s v="NON CHARGEABLE BASIS.  raju gupta"/>
    <s v=""/>
    <x v="0"/>
    <s v="9100000032"/>
    <s v="0"/>
    <x v="2"/>
    <s v=""/>
    <s v=""/>
  </r>
  <r>
    <x v="3"/>
    <s v=""/>
    <s v=""/>
    <s v="4900004655"/>
    <s v="0L"/>
    <s v=""/>
    <s v=""/>
    <s v="WA"/>
    <d v="2023-06-21T00:00:00"/>
    <s v="70"/>
    <n v="2000"/>
    <s v="INR"/>
    <x v="0"/>
    <s v=""/>
    <s v="1000"/>
    <s v="1000"/>
    <s v="NON CHARGEABLE BASIS.  raju gupta"/>
    <s v=""/>
    <x v="0"/>
    <s v="9100000040"/>
    <s v="0"/>
    <x v="3"/>
    <s v=""/>
    <s v=""/>
  </r>
  <r>
    <x v="0"/>
    <s v=""/>
    <s v=""/>
    <s v="4900004688"/>
    <s v="0L"/>
    <s v=""/>
    <s v=""/>
    <s v="WA"/>
    <d v="2023-06-22T00:00:00"/>
    <s v="70"/>
    <n v="12500"/>
    <s v="INR"/>
    <x v="0"/>
    <s v=""/>
    <s v="1000"/>
    <s v="1000"/>
    <s v="NON CHARGEABLE BASIS.  ram narayan"/>
    <s v=""/>
    <x v="0"/>
    <s v="9100000016"/>
    <s v="0"/>
    <x v="0"/>
    <s v=""/>
    <s v=""/>
  </r>
  <r>
    <x v="2"/>
    <s v=""/>
    <s v=""/>
    <s v="4900004844"/>
    <s v="0L"/>
    <s v=""/>
    <s v=""/>
    <s v="WA"/>
    <d v="2023-06-24T00:00:00"/>
    <s v="70"/>
    <n v="12500"/>
    <s v="INR"/>
    <x v="0"/>
    <s v=""/>
    <s v="1000"/>
    <s v="1000"/>
    <s v="NON CHARGEABLE BASIS.  ramavtar cane yard"/>
    <s v=""/>
    <x v="0"/>
    <s v="9100000032"/>
    <s v="0"/>
    <x v="2"/>
    <s v=""/>
    <s v=""/>
  </r>
  <r>
    <x v="4"/>
    <s v=""/>
    <s v=""/>
    <s v="4900004884"/>
    <s v="0L"/>
    <s v=""/>
    <s v=""/>
    <s v="WA"/>
    <d v="2023-06-25T00:00:00"/>
    <s v="70"/>
    <n v="6000"/>
    <s v="INR"/>
    <x v="0"/>
    <s v=""/>
    <s v="1000"/>
    <s v="1000"/>
    <s v="NON CHARGEABLE BASIS.  akber husain"/>
    <s v=""/>
    <x v="0"/>
    <s v="9100000041"/>
    <s v="0"/>
    <x v="4"/>
    <s v=""/>
    <s v=""/>
  </r>
  <r>
    <x v="4"/>
    <s v=""/>
    <s v=""/>
    <s v="4900004884"/>
    <s v="0L"/>
    <s v=""/>
    <s v=""/>
    <s v="WA"/>
    <d v="2023-06-25T00:00:00"/>
    <s v="70"/>
    <n v="650.99"/>
    <s v="INR"/>
    <x v="0"/>
    <s v=""/>
    <s v="1000"/>
    <s v="1000"/>
    <s v="NON CHARGEABLE BASIS.  akber husain"/>
    <s v=""/>
    <x v="0"/>
    <s v="9100000041"/>
    <s v="0"/>
    <x v="4"/>
    <s v=""/>
    <s v=""/>
  </r>
  <r>
    <x v="3"/>
    <s v=""/>
    <s v=""/>
    <s v="4900004886"/>
    <s v="0L"/>
    <s v=""/>
    <s v=""/>
    <s v="WA"/>
    <d v="2023-06-25T00:00:00"/>
    <s v="70"/>
    <n v="25775.53"/>
    <s v="INR"/>
    <x v="0"/>
    <s v=""/>
    <s v="1000"/>
    <s v="1000"/>
    <s v="NON CHARGEABLE BASIS.  raju gupta"/>
    <s v=""/>
    <x v="0"/>
    <s v="9100000040"/>
    <s v="0"/>
    <x v="3"/>
    <s v=""/>
    <s v=""/>
  </r>
  <r>
    <x v="4"/>
    <s v=""/>
    <s v=""/>
    <s v="4900004991"/>
    <s v="0L"/>
    <s v=""/>
    <s v=""/>
    <s v="WA"/>
    <d v="2023-06-27T00:00:00"/>
    <s v="70"/>
    <n v="4000"/>
    <s v="INR"/>
    <x v="0"/>
    <s v=""/>
    <s v="1000"/>
    <s v="1000"/>
    <s v="NON CHARGEABLE BASIS.  lalbabbu sah"/>
    <s v=""/>
    <x v="0"/>
    <s v="9100000041"/>
    <s v="0"/>
    <x v="4"/>
    <s v=""/>
    <s v=""/>
  </r>
  <r>
    <x v="2"/>
    <s v=""/>
    <s v=""/>
    <s v="4900005000"/>
    <s v="0L"/>
    <s v=""/>
    <s v=""/>
    <s v="WA"/>
    <d v="2023-06-27T00:00:00"/>
    <s v="70"/>
    <n v="12500"/>
    <s v="INR"/>
    <x v="0"/>
    <s v=""/>
    <s v="1000"/>
    <s v="1000"/>
    <s v="NON CHARGEABLE BASIS.  ramavtar cane yard"/>
    <s v=""/>
    <x v="0"/>
    <s v="9100000032"/>
    <s v="0"/>
    <x v="2"/>
    <s v=""/>
    <s v=""/>
  </r>
  <r>
    <x v="0"/>
    <s v=""/>
    <s v=""/>
    <s v="4900005056"/>
    <s v="0L"/>
    <s v=""/>
    <s v=""/>
    <s v="WA"/>
    <d v="2023-06-28T00:00:00"/>
    <s v="70"/>
    <n v="2500"/>
    <s v="INR"/>
    <x v="0"/>
    <s v=""/>
    <s v="1000"/>
    <s v="1000"/>
    <s v="NON CHARGEABLE BASIS dinesh ram"/>
    <s v=""/>
    <x v="0"/>
    <s v="9100000016"/>
    <s v="0"/>
    <x v="0"/>
    <s v=""/>
    <s v=""/>
  </r>
  <r>
    <x v="0"/>
    <s v=""/>
    <s v=""/>
    <s v="4900005108"/>
    <s v="0L"/>
    <s v=""/>
    <s v=""/>
    <s v="WA"/>
    <d v="2023-06-28T00:00:00"/>
    <s v="70"/>
    <n v="17500"/>
    <s v="INR"/>
    <x v="0"/>
    <s v=""/>
    <s v="1000"/>
    <s v="1000"/>
    <s v="NON CHARGEABLE BASIS.  ramavtar cane yard tinahwa"/>
    <s v=""/>
    <x v="0"/>
    <s v="9100000016"/>
    <s v="0"/>
    <x v="0"/>
    <s v=""/>
    <s v=""/>
  </r>
  <r>
    <x v="4"/>
    <s v=""/>
    <s v=""/>
    <s v="4900005126"/>
    <s v="0L"/>
    <s v=""/>
    <s v=""/>
    <s v="WA"/>
    <d v="2023-06-29T00:00:00"/>
    <s v="70"/>
    <n v="25000"/>
    <s v="INR"/>
    <x v="0"/>
    <s v=""/>
    <s v="1000"/>
    <s v="1000"/>
    <s v="NON CHARGEABLE BASIS.  lalbabbu sah"/>
    <s v=""/>
    <x v="0"/>
    <s v="9100000041"/>
    <s v="0"/>
    <x v="4"/>
    <s v=""/>
    <s v=""/>
  </r>
  <r>
    <x v="4"/>
    <s v=""/>
    <s v=""/>
    <s v="4900005135"/>
    <s v="0L"/>
    <s v=""/>
    <s v=""/>
    <s v="WA"/>
    <d v="2023-06-29T00:00:00"/>
    <s v="70"/>
    <n v="7000"/>
    <s v="INR"/>
    <x v="0"/>
    <s v=""/>
    <s v="1000"/>
    <s v="1000"/>
    <s v="NON CHARGEABLE BASIS.  akber husain paper plant"/>
    <s v=""/>
    <x v="0"/>
    <s v="9100000041"/>
    <s v="0"/>
    <x v="4"/>
    <s v=""/>
    <s v=""/>
  </r>
  <r>
    <x v="0"/>
    <s v=""/>
    <s v=""/>
    <s v="4900005139"/>
    <s v="0L"/>
    <s v=""/>
    <s v=""/>
    <s v="WA"/>
    <d v="2023-06-29T00:00:00"/>
    <s v="70"/>
    <n v="1627.48"/>
    <s v="INR"/>
    <x v="0"/>
    <s v=""/>
    <s v="1000"/>
    <s v="1000"/>
    <s v="NON CHARGEABLE BASIS dinesh ram-SPRAY POND DRAIN"/>
    <s v=""/>
    <x v="0"/>
    <s v="9100000016"/>
    <s v="0"/>
    <x v="0"/>
    <s v=""/>
    <s v=""/>
  </r>
  <r>
    <x v="0"/>
    <s v=""/>
    <s v=""/>
    <s v="4900005158"/>
    <s v="0L"/>
    <s v=""/>
    <s v=""/>
    <s v="WA"/>
    <d v="2023-06-29T00:00:00"/>
    <s v="70"/>
    <n v="79840.97"/>
    <s v="INR"/>
    <x v="0"/>
    <s v=""/>
    <s v="1000"/>
    <s v="1000"/>
    <s v="NON CHARGEABLE BASIS. juit kawat papar plant"/>
    <s v=""/>
    <x v="0"/>
    <s v="9100000016"/>
    <s v="0"/>
    <x v="0"/>
    <s v=""/>
    <s v=""/>
  </r>
  <r>
    <x v="0"/>
    <s v=""/>
    <s v=""/>
    <s v="4900005158"/>
    <s v="0L"/>
    <s v=""/>
    <s v=""/>
    <s v="WA"/>
    <d v="2023-06-29T00:00:00"/>
    <s v="70"/>
    <n v="1014694.46"/>
    <s v="INR"/>
    <x v="0"/>
    <s v=""/>
    <s v="1000"/>
    <s v="1000"/>
    <s v="NON CHARGEABLE BASIS. juit kawat papar plant"/>
    <s v=""/>
    <x v="0"/>
    <s v="9100000016"/>
    <s v="0"/>
    <x v="0"/>
    <s v=""/>
    <s v=""/>
  </r>
  <r>
    <x v="0"/>
    <s v=""/>
    <s v=""/>
    <s v="4900005158"/>
    <s v="0L"/>
    <s v=""/>
    <s v=""/>
    <s v="WA"/>
    <d v="2023-06-29T00:00:00"/>
    <s v="70"/>
    <n v="44789.13"/>
    <s v="INR"/>
    <x v="0"/>
    <s v=""/>
    <s v="1000"/>
    <s v="1000"/>
    <s v="NON CHARGEABLE BASIS. juit kawat papar plant"/>
    <s v=""/>
    <x v="0"/>
    <s v="9100000016"/>
    <s v="0"/>
    <x v="0"/>
    <s v=""/>
    <s v=""/>
  </r>
  <r>
    <x v="0"/>
    <s v=""/>
    <s v=""/>
    <s v="4900005163"/>
    <s v="0L"/>
    <s v=""/>
    <s v=""/>
    <s v="WA"/>
    <d v="2023-06-29T00:00:00"/>
    <s v="70"/>
    <n v="119761.45"/>
    <s v="INR"/>
    <x v="0"/>
    <s v=""/>
    <s v="1000"/>
    <s v="1000"/>
    <s v="NON CHARGEABLE BASIS. E.T.P PLANT DRAIN JUIT"/>
    <s v=""/>
    <x v="0"/>
    <s v="9100000016"/>
    <s v="0"/>
    <x v="0"/>
    <s v=""/>
    <s v=""/>
  </r>
  <r>
    <x v="0"/>
    <s v=""/>
    <s v=""/>
    <s v="4900005163"/>
    <s v="0L"/>
    <s v=""/>
    <s v=""/>
    <s v="WA"/>
    <d v="2023-06-29T00:00:00"/>
    <s v="70"/>
    <n v="182967.71"/>
    <s v="INR"/>
    <x v="0"/>
    <s v=""/>
    <s v="1000"/>
    <s v="1000"/>
    <s v="NON CHARGEABLE BASIS. E.T.P PLANT DRAIN JUIT"/>
    <s v=""/>
    <x v="0"/>
    <s v="9100000016"/>
    <s v="0"/>
    <x v="0"/>
    <s v=""/>
    <s v=""/>
  </r>
  <r>
    <x v="0"/>
    <s v=""/>
    <s v=""/>
    <s v="4900005163"/>
    <s v="0L"/>
    <s v=""/>
    <s v=""/>
    <s v="WA"/>
    <d v="2023-06-29T00:00:00"/>
    <s v="70"/>
    <n v="104024.39"/>
    <s v="INR"/>
    <x v="0"/>
    <s v=""/>
    <s v="1000"/>
    <s v="1000"/>
    <s v="NON CHARGEABLE BASIS. E.T.P PLANT DRAIN JUIT"/>
    <s v=""/>
    <x v="0"/>
    <s v="9100000016"/>
    <s v="0"/>
    <x v="0"/>
    <s v=""/>
    <s v=""/>
  </r>
  <r>
    <x v="0"/>
    <s v=""/>
    <s v=""/>
    <s v="4900005208"/>
    <s v="0L"/>
    <s v=""/>
    <s v=""/>
    <s v="WA"/>
    <d v="2023-06-30T00:00:00"/>
    <s v="70"/>
    <n v="12500"/>
    <s v="INR"/>
    <x v="0"/>
    <s v=""/>
    <s v="1000"/>
    <s v="1000"/>
    <s v="NON CHARGEABLE BASIS.  ram narayan e.t.p. road"/>
    <s v=""/>
    <x v="0"/>
    <s v="9100000016"/>
    <s v="0"/>
    <x v="0"/>
    <s v=""/>
    <s v=""/>
  </r>
  <r>
    <x v="4"/>
    <s v=""/>
    <s v=""/>
    <s v="4900005225"/>
    <s v="0L"/>
    <s v=""/>
    <s v=""/>
    <s v="WA"/>
    <d v="2023-06-30T00:00:00"/>
    <s v="70"/>
    <n v="2500"/>
    <s v="INR"/>
    <x v="0"/>
    <s v=""/>
    <s v="1000"/>
    <s v="1000"/>
    <s v="NON CHARGEABLE BASIS.  akber husain paper plant"/>
    <s v=""/>
    <x v="0"/>
    <s v="9100000041"/>
    <s v="0"/>
    <x v="4"/>
    <s v=""/>
    <s v=""/>
  </r>
  <r>
    <x v="4"/>
    <s v=""/>
    <s v=""/>
    <s v="4900005252"/>
    <s v="0L"/>
    <s v=""/>
    <s v=""/>
    <s v="WA"/>
    <d v="2023-06-30T00:00:00"/>
    <s v="70"/>
    <n v="52012.19"/>
    <s v="INR"/>
    <x v="0"/>
    <s v=""/>
    <s v="1000"/>
    <s v="1000"/>
    <s v="NON CHARGEABLE BASIS.  lalbabbu sah"/>
    <s v=""/>
    <x v="0"/>
    <s v="9100000041"/>
    <s v="0"/>
    <x v="4"/>
    <s v=""/>
    <s v=""/>
  </r>
  <r>
    <x v="4"/>
    <s v=""/>
    <s v=""/>
    <s v="4900005252"/>
    <s v="0L"/>
    <s v=""/>
    <s v=""/>
    <s v="WA"/>
    <d v="2023-06-30T00:00:00"/>
    <s v="70"/>
    <n v="79840.97"/>
    <s v="INR"/>
    <x v="0"/>
    <s v=""/>
    <s v="1000"/>
    <s v="1000"/>
    <s v="NON CHARGEABLE BASIS.  lalbabbu sah"/>
    <s v=""/>
    <x v="0"/>
    <s v="9100000041"/>
    <s v="0"/>
    <x v="4"/>
    <s v=""/>
    <s v=""/>
  </r>
  <r>
    <x v="4"/>
    <s v=""/>
    <s v=""/>
    <s v="4900005252"/>
    <s v="0L"/>
    <s v=""/>
    <s v=""/>
    <s v="WA"/>
    <d v="2023-06-30T00:00:00"/>
    <s v="70"/>
    <n v="23970.65"/>
    <s v="INR"/>
    <x v="0"/>
    <s v=""/>
    <s v="1000"/>
    <s v="1000"/>
    <s v="NON CHARGEABLE BASIS.  lalbabbu sah"/>
    <s v=""/>
    <x v="0"/>
    <s v="9100000041"/>
    <s v="0"/>
    <x v="4"/>
    <s v=""/>
    <s v=""/>
  </r>
  <r>
    <x v="9"/>
    <s v=""/>
    <s v=""/>
    <s v="4900005254"/>
    <s v="0L"/>
    <s v=""/>
    <s v=""/>
    <s v="WA"/>
    <d v="2023-06-30T00:00:00"/>
    <s v="70"/>
    <n v="159681.93"/>
    <s v="INR"/>
    <x v="0"/>
    <s v=""/>
    <s v="1000"/>
    <s v="1000"/>
    <s v="NON CHARGEABLE BASIS.  akber husain paper plant"/>
    <s v=""/>
    <x v="0"/>
    <s v="9100000047"/>
    <s v="0"/>
    <x v="9"/>
    <s v=""/>
    <s v=""/>
  </r>
  <r>
    <x v="9"/>
    <s v=""/>
    <s v=""/>
    <s v="4900005254"/>
    <s v="0L"/>
    <s v=""/>
    <s v=""/>
    <s v="WA"/>
    <d v="2023-06-30T00:00:00"/>
    <s v="70"/>
    <n v="6387.28"/>
    <s v="INR"/>
    <x v="0"/>
    <s v=""/>
    <s v="1000"/>
    <s v="1000"/>
    <s v="NON CHARGEABLE BASIS.  akber husain paper plant"/>
    <s v=""/>
    <x v="0"/>
    <s v="9100000047"/>
    <s v="0"/>
    <x v="9"/>
    <s v=""/>
    <s v=""/>
  </r>
  <r>
    <x v="0"/>
    <s v=""/>
    <s v=""/>
    <s v="4900005256"/>
    <s v="0L"/>
    <s v=""/>
    <s v=""/>
    <s v="WA"/>
    <d v="2023-06-30T00:00:00"/>
    <s v="70"/>
    <n v="199755.39"/>
    <s v="INR"/>
    <x v="0"/>
    <s v=""/>
    <s v="1000"/>
    <s v="1000"/>
    <s v="CWIP- ROAD &amp; DRAIN INSIDE FACT"/>
    <s v=""/>
    <x v="0"/>
    <s v="9100000016"/>
    <s v="0"/>
    <x v="0"/>
    <s v=""/>
    <s v=""/>
  </r>
  <r>
    <x v="0"/>
    <s v=""/>
    <s v=""/>
    <s v="4900005256"/>
    <s v="0L"/>
    <s v=""/>
    <s v=""/>
    <s v="WA"/>
    <d v="2023-06-30T00:00:00"/>
    <s v="70"/>
    <n v="119761.45"/>
    <s v="INR"/>
    <x v="0"/>
    <s v=""/>
    <s v="1000"/>
    <s v="1000"/>
    <s v="NON CHARGEABLE BASIS.  akber husain paper plant"/>
    <s v=""/>
    <x v="0"/>
    <s v="9100000016"/>
    <s v="0"/>
    <x v="0"/>
    <s v=""/>
    <s v=""/>
  </r>
  <r>
    <x v="0"/>
    <s v=""/>
    <s v=""/>
    <s v="4900005256"/>
    <s v="0L"/>
    <s v=""/>
    <s v=""/>
    <s v="WA"/>
    <d v="2023-06-30T00:00:00"/>
    <s v="70"/>
    <n v="19504.57"/>
    <s v="INR"/>
    <x v="0"/>
    <s v=""/>
    <s v="1000"/>
    <s v="1000"/>
    <s v="NON CHARGEABLE BASIS.  akber husain paper plant"/>
    <s v=""/>
    <x v="0"/>
    <s v="9100000016"/>
    <s v="0"/>
    <x v="0"/>
    <s v=""/>
    <s v=""/>
  </r>
  <r>
    <x v="3"/>
    <s v=""/>
    <s v=""/>
    <s v="4900005258"/>
    <s v="0L"/>
    <s v=""/>
    <s v=""/>
    <s v="WA"/>
    <d v="2023-06-30T00:00:00"/>
    <s v="70"/>
    <n v="32507.62"/>
    <s v="INR"/>
    <x v="0"/>
    <s v=""/>
    <s v="1000"/>
    <s v="1000"/>
    <s v="NON CHARGEABLE BASIS.  ramavtar"/>
    <s v=""/>
    <x v="0"/>
    <s v="9100000040"/>
    <s v="0"/>
    <x v="3"/>
    <s v=""/>
    <s v=""/>
  </r>
  <r>
    <x v="3"/>
    <s v=""/>
    <s v=""/>
    <s v="4900005258"/>
    <s v="0L"/>
    <s v=""/>
    <s v=""/>
    <s v="WA"/>
    <d v="2023-06-30T00:00:00"/>
    <s v="70"/>
    <n v="159681.93"/>
    <s v="INR"/>
    <x v="0"/>
    <s v=""/>
    <s v="1000"/>
    <s v="1000"/>
    <s v="NON CHARGEABLE BASIS.  ramavtar"/>
    <s v=""/>
    <x v="0"/>
    <s v="9100000040"/>
    <s v="0"/>
    <x v="3"/>
    <s v=""/>
    <s v=""/>
  </r>
  <r>
    <x v="3"/>
    <s v=""/>
    <s v=""/>
    <s v="4900005258"/>
    <s v="0L"/>
    <s v=""/>
    <s v=""/>
    <s v="WA"/>
    <d v="2023-06-30T00:00:00"/>
    <s v="70"/>
    <n v="159804.32"/>
    <s v="INR"/>
    <x v="0"/>
    <s v=""/>
    <s v="1000"/>
    <s v="1000"/>
    <s v="NON CHARGEABLE BASIS.  ramavtar"/>
    <s v=""/>
    <x v="0"/>
    <s v="9100000040"/>
    <s v="0"/>
    <x v="3"/>
    <s v=""/>
    <s v=""/>
  </r>
  <r>
    <x v="0"/>
    <s v=""/>
    <s v=""/>
    <s v="4900005273"/>
    <s v="0L"/>
    <s v=""/>
    <s v=""/>
    <s v="WA"/>
    <d v="2023-07-02T00:00:00"/>
    <s v="70"/>
    <n v="12500"/>
    <s v="INR"/>
    <x v="0"/>
    <s v=""/>
    <s v="1000"/>
    <s v="1000"/>
    <s v="NON CHARGEABLE BASIS. juit kawat e.t.p."/>
    <s v=""/>
    <x v="0"/>
    <s v="9100000016"/>
    <s v="0"/>
    <x v="0"/>
    <s v=""/>
    <s v=""/>
  </r>
  <r>
    <x v="9"/>
    <s v=""/>
    <s v=""/>
    <s v="4900005275"/>
    <s v="0L"/>
    <s v=""/>
    <s v=""/>
    <s v="WA"/>
    <d v="2023-07-02T00:00:00"/>
    <s v="70"/>
    <n v="25000"/>
    <s v="INR"/>
    <x v="0"/>
    <s v=""/>
    <s v="1000"/>
    <s v="1000"/>
    <s v="NON CHARGEABLE BASIS.  akber husain paper plant"/>
    <s v=""/>
    <x v="0"/>
    <s v="9100000047"/>
    <s v="0"/>
    <x v="9"/>
    <s v=""/>
    <s v=""/>
  </r>
  <r>
    <x v="8"/>
    <s v=""/>
    <s v=""/>
    <s v="4900005278"/>
    <s v="0L"/>
    <s v=""/>
    <s v=""/>
    <s v="WA"/>
    <d v="2023-07-02T00:00:00"/>
    <s v="70"/>
    <n v="1627.48"/>
    <s v="INR"/>
    <x v="0"/>
    <s v=""/>
    <s v="1200"/>
    <s v="1200"/>
    <s v="NON CHARGEABLE BASIS. lal babu sah"/>
    <s v=""/>
    <x v="0"/>
    <s v="9100000046"/>
    <s v="0"/>
    <x v="8"/>
    <s v=""/>
    <s v=""/>
  </r>
  <r>
    <x v="4"/>
    <s v=""/>
    <s v=""/>
    <s v="4900005280"/>
    <s v="0L"/>
    <s v=""/>
    <s v=""/>
    <s v="WA"/>
    <d v="2023-07-02T00:00:00"/>
    <s v="70"/>
    <n v="12500"/>
    <s v="INR"/>
    <x v="0"/>
    <s v=""/>
    <s v="1000"/>
    <s v="1000"/>
    <s v="NON CHARGEABLE BASIS.  lalbabbu sah"/>
    <s v=""/>
    <x v="0"/>
    <s v="9100000041"/>
    <s v="0"/>
    <x v="4"/>
    <s v=""/>
    <s v=""/>
  </r>
  <r>
    <x v="0"/>
    <s v=""/>
    <s v=""/>
    <s v="4900005284"/>
    <s v="0L"/>
    <s v=""/>
    <s v=""/>
    <s v="WA"/>
    <d v="2023-07-02T00:00:00"/>
    <s v="70"/>
    <n v="7500"/>
    <s v="INR"/>
    <x v="0"/>
    <s v=""/>
    <s v="1000"/>
    <s v="1000"/>
    <s v="NON CHARGEABLE BASIS dinesh ram"/>
    <s v=""/>
    <x v="0"/>
    <s v="9100000016"/>
    <s v="0"/>
    <x v="0"/>
    <s v=""/>
    <s v=""/>
  </r>
  <r>
    <x v="9"/>
    <s v=""/>
    <s v=""/>
    <s v="4900005286"/>
    <s v="0L"/>
    <s v=""/>
    <s v=""/>
    <s v="WA"/>
    <d v="2023-07-02T00:00:00"/>
    <s v="70"/>
    <n v="12500"/>
    <s v="INR"/>
    <x v="0"/>
    <s v=""/>
    <s v="1000"/>
    <s v="1000"/>
    <s v="NON CHARGEABLE BASIS  akbar hushan"/>
    <s v=""/>
    <x v="0"/>
    <s v="9100000047"/>
    <s v="0"/>
    <x v="9"/>
    <s v=""/>
    <s v=""/>
  </r>
  <r>
    <x v="8"/>
    <s v=""/>
    <s v=""/>
    <s v="4900005374"/>
    <s v="0L"/>
    <s v=""/>
    <s v=""/>
    <s v="WA"/>
    <d v="2023-07-04T00:00:00"/>
    <s v="70"/>
    <n v="12500"/>
    <s v="INR"/>
    <x v="0"/>
    <s v=""/>
    <s v="1200"/>
    <s v="1200"/>
    <s v="NON CHARGEABLE BASIS.  lalbabbu sah"/>
    <s v=""/>
    <x v="0"/>
    <s v="9100000046"/>
    <s v="0"/>
    <x v="8"/>
    <s v=""/>
    <s v=""/>
  </r>
  <r>
    <x v="8"/>
    <s v=""/>
    <s v=""/>
    <s v="4900005379"/>
    <s v="0L"/>
    <s v=""/>
    <s v=""/>
    <s v="WA"/>
    <d v="2023-07-04T00:00:00"/>
    <s v="70"/>
    <n v="60000"/>
    <s v="INR"/>
    <x v="0"/>
    <s v=""/>
    <s v="1200"/>
    <s v="1200"/>
    <s v="NON CHARGEABLE BASIS.ramavtar-NEW SULPHAR GODOWN"/>
    <s v=""/>
    <x v="0"/>
    <s v="9100000046"/>
    <s v="0"/>
    <x v="8"/>
    <s v=""/>
    <s v=""/>
  </r>
  <r>
    <x v="3"/>
    <s v=""/>
    <s v=""/>
    <s v="4900005384"/>
    <s v="0L"/>
    <s v=""/>
    <s v=""/>
    <s v="WA"/>
    <d v="2023-07-04T00:00:00"/>
    <s v="70"/>
    <n v="15000"/>
    <s v="INR"/>
    <x v="0"/>
    <s v=""/>
    <s v="1000"/>
    <s v="1000"/>
    <s v="NON CHARGEABLE BASIS. ramavtar-TWO ROOM SET"/>
    <s v=""/>
    <x v="0"/>
    <s v="9100000040"/>
    <s v="0"/>
    <x v="3"/>
    <s v=""/>
    <s v=""/>
  </r>
  <r>
    <x v="9"/>
    <s v=""/>
    <s v=""/>
    <s v="4900005471"/>
    <s v="0L"/>
    <s v=""/>
    <s v=""/>
    <s v="WA"/>
    <d v="2023-07-05T00:00:00"/>
    <s v="70"/>
    <n v="12500"/>
    <s v="INR"/>
    <x v="0"/>
    <s v=""/>
    <s v="1000"/>
    <s v="1000"/>
    <s v="NON CHARGEABLE BASIS.  lalbabbu sah"/>
    <s v=""/>
    <x v="0"/>
    <s v="9100000047"/>
    <s v="0"/>
    <x v="9"/>
    <s v=""/>
    <s v=""/>
  </r>
  <r>
    <x v="0"/>
    <s v=""/>
    <s v=""/>
    <s v="4900005490"/>
    <s v="0L"/>
    <s v=""/>
    <s v=""/>
    <s v="WA"/>
    <d v="2023-07-05T00:00:00"/>
    <s v="70"/>
    <n v="12500"/>
    <s v="INR"/>
    <x v="0"/>
    <s v=""/>
    <s v="1000"/>
    <s v="1000"/>
    <s v="NON CHARGEABLE BASIS dinesh ram-E.T.P ROAD &amp; DRAIN"/>
    <s v=""/>
    <x v="0"/>
    <s v="9100000016"/>
    <s v="0"/>
    <x v="0"/>
    <s v=""/>
    <s v=""/>
  </r>
  <r>
    <x v="3"/>
    <s v=""/>
    <s v=""/>
    <s v="4900005531"/>
    <s v="0L"/>
    <s v=""/>
    <s v=""/>
    <s v="WA"/>
    <d v="2023-07-05T00:00:00"/>
    <s v="70"/>
    <n v="1353.29"/>
    <s v="INR"/>
    <x v="0"/>
    <s v=""/>
    <s v="1000"/>
    <s v="1000"/>
    <s v="NEW INSTALLATION TWO ROOM SET G+3"/>
    <s v=""/>
    <x v="0"/>
    <s v="9100000040"/>
    <s v="0"/>
    <x v="3"/>
    <s v=""/>
    <s v=""/>
  </r>
  <r>
    <x v="3"/>
    <s v=""/>
    <s v=""/>
    <s v="4900005531"/>
    <s v="0L"/>
    <s v=""/>
    <s v=""/>
    <s v="WA"/>
    <d v="2023-07-05T00:00:00"/>
    <s v="70"/>
    <n v="737.73"/>
    <s v="INR"/>
    <x v="0"/>
    <s v=""/>
    <s v="1000"/>
    <s v="1000"/>
    <s v="NEW INSTALLATION TWO ROOM SET G+3"/>
    <s v=""/>
    <x v="0"/>
    <s v="9100000040"/>
    <s v="0"/>
    <x v="3"/>
    <s v=""/>
    <s v=""/>
  </r>
  <r>
    <x v="3"/>
    <s v=""/>
    <s v=""/>
    <s v="4900005531"/>
    <s v="0L"/>
    <s v=""/>
    <s v=""/>
    <s v="WA"/>
    <d v="2023-07-05T00:00:00"/>
    <s v="70"/>
    <n v="956.76"/>
    <s v="INR"/>
    <x v="0"/>
    <s v=""/>
    <s v="1000"/>
    <s v="1000"/>
    <s v="NEW INSTALLATION TWO ROOM SET G+3"/>
    <s v=""/>
    <x v="0"/>
    <s v="9100000040"/>
    <s v="0"/>
    <x v="3"/>
    <s v=""/>
    <s v=""/>
  </r>
  <r>
    <x v="3"/>
    <s v=""/>
    <s v=""/>
    <s v="4900005531"/>
    <s v="0L"/>
    <s v=""/>
    <s v=""/>
    <s v="WA"/>
    <d v="2023-07-05T00:00:00"/>
    <s v="70"/>
    <n v="367.53"/>
    <s v="INR"/>
    <x v="0"/>
    <s v=""/>
    <s v="1000"/>
    <s v="1000"/>
    <s v="NEW INSTALLATION TWO ROOM SET G+3"/>
    <s v=""/>
    <x v="0"/>
    <s v="9100000040"/>
    <s v="0"/>
    <x v="3"/>
    <s v=""/>
    <s v=""/>
  </r>
  <r>
    <x v="3"/>
    <s v=""/>
    <s v=""/>
    <s v="4900005531"/>
    <s v="0L"/>
    <s v=""/>
    <s v=""/>
    <s v="WA"/>
    <d v="2023-07-05T00:00:00"/>
    <s v="70"/>
    <n v="449.93"/>
    <s v="INR"/>
    <x v="0"/>
    <s v=""/>
    <s v="1000"/>
    <s v="1000"/>
    <s v="NEW INSTALLATION TWO ROOM SET G+3"/>
    <s v=""/>
    <x v="0"/>
    <s v="9100000040"/>
    <s v="0"/>
    <x v="3"/>
    <s v=""/>
    <s v=""/>
  </r>
  <r>
    <x v="3"/>
    <s v=""/>
    <s v=""/>
    <s v="4900005531"/>
    <s v="0L"/>
    <s v=""/>
    <s v=""/>
    <s v="WA"/>
    <d v="2023-07-05T00:00:00"/>
    <s v="70"/>
    <n v="4800"/>
    <s v="INR"/>
    <x v="0"/>
    <s v=""/>
    <s v="1000"/>
    <s v="1000"/>
    <s v="NEW INSTALLATION TWO ROOM SET G+3"/>
    <s v=""/>
    <x v="0"/>
    <s v="9100000040"/>
    <s v="0"/>
    <x v="3"/>
    <s v=""/>
    <s v=""/>
  </r>
  <r>
    <x v="3"/>
    <s v=""/>
    <s v=""/>
    <s v="4900005531"/>
    <s v="0L"/>
    <s v=""/>
    <s v=""/>
    <s v="WA"/>
    <d v="2023-07-05T00:00:00"/>
    <s v="70"/>
    <n v="540.02"/>
    <s v="INR"/>
    <x v="0"/>
    <s v=""/>
    <s v="1000"/>
    <s v="1000"/>
    <s v="NEW INSTALLATION TWO ROOM SET G+3"/>
    <s v=""/>
    <x v="0"/>
    <s v="9100000040"/>
    <s v="0"/>
    <x v="3"/>
    <s v=""/>
    <s v=""/>
  </r>
  <r>
    <x v="3"/>
    <s v=""/>
    <s v=""/>
    <s v="4900005531"/>
    <s v="0L"/>
    <s v=""/>
    <s v=""/>
    <s v="WA"/>
    <d v="2023-07-05T00:00:00"/>
    <s v="70"/>
    <n v="949"/>
    <s v="INR"/>
    <x v="0"/>
    <s v=""/>
    <s v="1000"/>
    <s v="1000"/>
    <s v="NEW INSTALLATION TWO ROOM SET G+3"/>
    <s v=""/>
    <x v="0"/>
    <s v="9100000040"/>
    <s v="0"/>
    <x v="3"/>
    <s v=""/>
    <s v=""/>
  </r>
  <r>
    <x v="3"/>
    <s v=""/>
    <s v=""/>
    <s v="4900005531"/>
    <s v="0L"/>
    <s v=""/>
    <s v=""/>
    <s v="WA"/>
    <d v="2023-07-05T00:00:00"/>
    <s v="70"/>
    <n v="700.16"/>
    <s v="INR"/>
    <x v="0"/>
    <s v=""/>
    <s v="1000"/>
    <s v="1000"/>
    <s v="NEW INSTALLATION TWO ROOM SET G+3"/>
    <s v=""/>
    <x v="0"/>
    <s v="9100000040"/>
    <s v="0"/>
    <x v="3"/>
    <s v=""/>
    <s v=""/>
  </r>
  <r>
    <x v="3"/>
    <s v=""/>
    <s v=""/>
    <s v="4900005531"/>
    <s v="0L"/>
    <s v=""/>
    <s v=""/>
    <s v="WA"/>
    <d v="2023-07-05T00:00:00"/>
    <s v="70"/>
    <n v="92.22"/>
    <s v="INR"/>
    <x v="0"/>
    <s v=""/>
    <s v="1000"/>
    <s v="1000"/>
    <s v="NEW INSTALLATION TWO ROOM SET G+3"/>
    <s v=""/>
    <x v="0"/>
    <s v="9100000040"/>
    <s v="0"/>
    <x v="3"/>
    <s v=""/>
    <s v=""/>
  </r>
  <r>
    <x v="3"/>
    <s v=""/>
    <s v=""/>
    <s v="4900005554"/>
    <s v="0L"/>
    <s v=""/>
    <s v=""/>
    <s v="WA"/>
    <d v="2023-07-06T00:00:00"/>
    <s v="70"/>
    <n v="1823.02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5554"/>
    <s v="0L"/>
    <s v=""/>
    <s v=""/>
    <s v="WA"/>
    <d v="2023-07-06T00:00:00"/>
    <s v="70"/>
    <n v="17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5554"/>
    <s v="0L"/>
    <s v=""/>
    <s v=""/>
    <s v="WA"/>
    <d v="2023-07-06T00:00:00"/>
    <s v="70"/>
    <n v="5.93"/>
    <s v="INR"/>
    <x v="0"/>
    <s v=""/>
    <s v="1000"/>
    <s v="1000"/>
    <s v="NEW INSTALLATION"/>
    <s v=""/>
    <x v="0"/>
    <s v="9100000040"/>
    <s v="0"/>
    <x v="3"/>
    <s v=""/>
    <s v=""/>
  </r>
  <r>
    <x v="0"/>
    <s v=""/>
    <s v=""/>
    <s v="4900005564"/>
    <s v="0L"/>
    <s v=""/>
    <s v=""/>
    <s v="WA"/>
    <d v="2023-07-06T00:00:00"/>
    <s v="70"/>
    <n v="12500"/>
    <s v="INR"/>
    <x v="0"/>
    <s v=""/>
    <s v="1000"/>
    <s v="1000"/>
    <s v="NON CHARGEABLE BASIS - JuitKewat-E.T.P.ROAD &amp; DRAI"/>
    <s v=""/>
    <x v="0"/>
    <s v="9100000016"/>
    <s v="0"/>
    <x v="0"/>
    <s v=""/>
    <s v=""/>
  </r>
  <r>
    <x v="3"/>
    <s v=""/>
    <s v=""/>
    <s v="4900005572"/>
    <s v="0L"/>
    <s v=""/>
    <s v=""/>
    <s v="WA"/>
    <d v="2023-07-06T00:00:00"/>
    <s v="70"/>
    <n v="5232.91"/>
    <s v="INR"/>
    <x v="0"/>
    <s v=""/>
    <s v="1000"/>
    <s v="1000"/>
    <s v="NON CHARGEABLE BASIS. ramavtar-TWO ROOM SET G+3"/>
    <s v=""/>
    <x v="0"/>
    <s v="9100000040"/>
    <s v="0"/>
    <x v="3"/>
    <s v=""/>
    <s v=""/>
  </r>
  <r>
    <x v="3"/>
    <s v=""/>
    <s v=""/>
    <s v="4900005572"/>
    <s v="0L"/>
    <s v=""/>
    <s v=""/>
    <s v="WA"/>
    <d v="2023-07-06T00:00:00"/>
    <s v="70"/>
    <n v="5140.79"/>
    <s v="INR"/>
    <x v="0"/>
    <s v=""/>
    <s v="1000"/>
    <s v="1000"/>
    <s v="NON CHARGEABLE BASIS. ramavtar-TWO ROOM SET G+3"/>
    <s v=""/>
    <x v="0"/>
    <s v="9100000040"/>
    <s v="0"/>
    <x v="3"/>
    <s v=""/>
    <s v=""/>
  </r>
  <r>
    <x v="9"/>
    <s v=""/>
    <s v=""/>
    <s v="4900005640"/>
    <s v="0L"/>
    <s v=""/>
    <s v=""/>
    <s v="WA"/>
    <d v="2023-07-07T00:00:00"/>
    <s v="70"/>
    <n v="12500"/>
    <s v="INR"/>
    <x v="0"/>
    <s v=""/>
    <s v="1000"/>
    <s v="1000"/>
    <s v="NON CHARGEABLE BASIS.  lalbabbu sah"/>
    <s v=""/>
    <x v="0"/>
    <s v="9100000047"/>
    <s v="0"/>
    <x v="9"/>
    <s v=""/>
    <s v=""/>
  </r>
  <r>
    <x v="3"/>
    <s v=""/>
    <s v=""/>
    <s v="4900005644"/>
    <s v="0L"/>
    <s v=""/>
    <s v=""/>
    <s v="WA"/>
    <d v="2023-07-07T00:00:00"/>
    <s v="70"/>
    <n v="1627.48"/>
    <s v="INR"/>
    <x v="0"/>
    <s v=""/>
    <s v="1000"/>
    <s v="1000"/>
    <s v="NON CHARGEABLE BASIS. ramavtar"/>
    <s v=""/>
    <x v="0"/>
    <s v="9100000040"/>
    <s v="0"/>
    <x v="3"/>
    <s v=""/>
    <s v=""/>
  </r>
  <r>
    <x v="8"/>
    <s v=""/>
    <s v=""/>
    <s v="4900005652"/>
    <s v="0L"/>
    <s v=""/>
    <s v=""/>
    <s v="WA"/>
    <d v="2023-07-07T00:00:00"/>
    <s v="70"/>
    <n v="12500"/>
    <s v="INR"/>
    <x v="0"/>
    <s v=""/>
    <s v="1200"/>
    <s v="1200"/>
    <s v="NON CHARGEABLE BASIS.  akber husain paper plant"/>
    <s v=""/>
    <x v="0"/>
    <s v="9100000046"/>
    <s v="0"/>
    <x v="8"/>
    <s v=""/>
    <s v=""/>
  </r>
  <r>
    <x v="0"/>
    <s v=""/>
    <s v=""/>
    <s v="4900005655"/>
    <s v="0L"/>
    <s v=""/>
    <s v=""/>
    <s v="WA"/>
    <d v="2023-07-07T00:00:00"/>
    <s v="70"/>
    <n v="12500"/>
    <s v="INR"/>
    <x v="0"/>
    <s v=""/>
    <s v="1000"/>
    <s v="1000"/>
    <s v="NON CHARGEABLE BASIS dinesh ram"/>
    <s v=""/>
    <x v="0"/>
    <s v="9100000016"/>
    <s v="0"/>
    <x v="0"/>
    <s v=""/>
    <s v=""/>
  </r>
  <r>
    <x v="0"/>
    <s v=""/>
    <s v=""/>
    <s v="4900005724"/>
    <s v="0L"/>
    <s v=""/>
    <s v=""/>
    <s v="WA"/>
    <d v="2023-07-08T00:00:00"/>
    <s v="70"/>
    <n v="12500"/>
    <s v="INR"/>
    <x v="0"/>
    <s v=""/>
    <s v="1000"/>
    <s v="1000"/>
    <s v="NON CHARGEABLE BASIS - Juit Kewat"/>
    <s v=""/>
    <x v="0"/>
    <s v="9100000016"/>
    <s v="0"/>
    <x v="0"/>
    <s v=""/>
    <s v=""/>
  </r>
  <r>
    <x v="9"/>
    <s v=""/>
    <s v=""/>
    <s v="4900005761"/>
    <s v="0L"/>
    <s v=""/>
    <s v=""/>
    <s v="WA"/>
    <d v="2023-07-10T00:00:00"/>
    <s v="70"/>
    <n v="13626.65"/>
    <s v="INR"/>
    <x v="0"/>
    <s v=""/>
    <s v="1000"/>
    <s v="1000"/>
    <s v="NON CHARGEABLE BASIS.  akber husain paper plant"/>
    <s v=""/>
    <x v="0"/>
    <s v="9100000047"/>
    <s v="0"/>
    <x v="9"/>
    <s v=""/>
    <s v=""/>
  </r>
  <r>
    <x v="3"/>
    <s v=""/>
    <s v=""/>
    <s v="4900005763"/>
    <s v="0L"/>
    <s v=""/>
    <s v=""/>
    <s v="WA"/>
    <d v="2023-07-10T00:00:00"/>
    <s v="70"/>
    <n v="6186.13"/>
    <s v="INR"/>
    <x v="0"/>
    <s v=""/>
    <s v="1000"/>
    <s v="1000"/>
    <s v="NON CHARGEABLE BASIS. ramavtar"/>
    <s v=""/>
    <x v="0"/>
    <s v="9100000040"/>
    <s v="0"/>
    <x v="3"/>
    <s v=""/>
    <s v=""/>
  </r>
  <r>
    <x v="0"/>
    <s v=""/>
    <s v=""/>
    <s v="4900005774"/>
    <s v="0L"/>
    <s v=""/>
    <s v=""/>
    <s v="WA"/>
    <d v="2023-07-10T00:00:00"/>
    <s v="70"/>
    <n v="2500"/>
    <s v="INR"/>
    <x v="0"/>
    <s v=""/>
    <s v="1000"/>
    <s v="1000"/>
    <s v="NON CHARGEABLE BASIS dinesh ram"/>
    <s v=""/>
    <x v="0"/>
    <s v="9100000016"/>
    <s v="0"/>
    <x v="0"/>
    <s v=""/>
    <s v=""/>
  </r>
  <r>
    <x v="9"/>
    <s v=""/>
    <s v=""/>
    <s v="4900005796"/>
    <s v="0L"/>
    <s v=""/>
    <s v=""/>
    <s v="WA"/>
    <d v="2023-07-10T00:00:00"/>
    <s v="70"/>
    <n v="12500"/>
    <s v="INR"/>
    <x v="0"/>
    <s v=""/>
    <s v="1000"/>
    <s v="1000"/>
    <s v="NON CHARGEABLE BASIS.  akber husain paper plant"/>
    <s v=""/>
    <x v="0"/>
    <s v="9100000047"/>
    <s v="0"/>
    <x v="9"/>
    <s v=""/>
    <s v=""/>
  </r>
  <r>
    <x v="13"/>
    <s v=""/>
    <s v=""/>
    <s v="4900005859"/>
    <s v="0L"/>
    <s v=""/>
    <s v=""/>
    <s v="WA"/>
    <d v="2023-07-11T00:00:00"/>
    <s v="70"/>
    <n v="12288.15"/>
    <s v="INR"/>
    <x v="0"/>
    <s v=""/>
    <s v="1000"/>
    <s v="1000"/>
    <s v="NON CHARGEABLE BASIS AJAY GUPTA USED FOR OLD IT"/>
    <s v=""/>
    <x v="0"/>
    <s v="9100000003"/>
    <s v="0"/>
    <x v="13"/>
    <s v=""/>
    <s v=""/>
  </r>
  <r>
    <x v="9"/>
    <s v=""/>
    <s v=""/>
    <s v="4900005909"/>
    <s v="0L"/>
    <s v=""/>
    <s v=""/>
    <s v="WA"/>
    <d v="2023-07-12T00:00:00"/>
    <s v="70"/>
    <n v="12500"/>
    <s v="INR"/>
    <x v="0"/>
    <s v=""/>
    <s v="1000"/>
    <s v="1000"/>
    <s v="NON CHARGEABLE BASIS.  lalbabbu sah"/>
    <s v=""/>
    <x v="0"/>
    <s v="9100000047"/>
    <s v="0"/>
    <x v="9"/>
    <s v=""/>
    <s v=""/>
  </r>
  <r>
    <x v="2"/>
    <s v=""/>
    <s v=""/>
    <s v="4900005935"/>
    <s v="0L"/>
    <s v=""/>
    <s v=""/>
    <s v="WA"/>
    <d v="2023-07-12T00:00:00"/>
    <s v="70"/>
    <n v="12500"/>
    <s v="INR"/>
    <x v="0"/>
    <s v=""/>
    <s v="1000"/>
    <s v="1000"/>
    <s v="NON CHARGEABLE BASIS.  ramavtar-CANE YARD Road dra"/>
    <s v=""/>
    <x v="0"/>
    <s v="9100000032"/>
    <s v="0"/>
    <x v="2"/>
    <s v=""/>
    <s v=""/>
  </r>
  <r>
    <x v="3"/>
    <s v=""/>
    <s v=""/>
    <s v="4900005953"/>
    <s v="0L"/>
    <s v=""/>
    <s v=""/>
    <s v="WA"/>
    <d v="2023-07-12T00:00:00"/>
    <s v="70"/>
    <n v="480"/>
    <s v="INR"/>
    <x v="0"/>
    <s v=""/>
    <s v="1000"/>
    <s v="1000"/>
    <s v="NEW INSTALLATION"/>
    <s v=""/>
    <x v="0"/>
    <s v="9100000040"/>
    <s v="0"/>
    <x v="3"/>
    <s v=""/>
    <s v=""/>
  </r>
  <r>
    <x v="10"/>
    <s v=""/>
    <s v=""/>
    <s v="4900005955"/>
    <s v="0L"/>
    <s v=""/>
    <s v=""/>
    <s v="WA"/>
    <d v="2023-07-12T00:00:00"/>
    <s v="70"/>
    <n v="6185.59"/>
    <s v="INR"/>
    <x v="0"/>
    <s v=""/>
    <s v="1000"/>
    <s v="1000"/>
    <s v="G/H   HALL"/>
    <s v=""/>
    <x v="0"/>
    <s v="9100000025"/>
    <s v="0"/>
    <x v="10"/>
    <s v=""/>
    <s v=""/>
  </r>
  <r>
    <x v="8"/>
    <s v=""/>
    <s v=""/>
    <s v="4900005984"/>
    <s v="0L"/>
    <s v=""/>
    <s v=""/>
    <s v="WA"/>
    <d v="2023-07-12T00:00:00"/>
    <s v="70"/>
    <n v="1627.48"/>
    <s v="INR"/>
    <x v="0"/>
    <s v=""/>
    <s v="1200"/>
    <s v="1200"/>
    <s v="NON CHARGEABLE BASIS.lalbabbu sah-NEW SULPHAR GODO"/>
    <s v=""/>
    <x v="0"/>
    <s v="9100000046"/>
    <s v="0"/>
    <x v="8"/>
    <s v=""/>
    <s v=""/>
  </r>
  <r>
    <x v="3"/>
    <s v=""/>
    <s v=""/>
    <s v="4900006063"/>
    <s v="0L"/>
    <s v=""/>
    <s v=""/>
    <s v="WA"/>
    <d v="2023-07-14T00:00:00"/>
    <s v="70"/>
    <n v="12500"/>
    <s v="INR"/>
    <x v="0"/>
    <s v=""/>
    <s v="1000"/>
    <s v="1000"/>
    <s v="NON CHARGEABLE BASIS  ramavtar"/>
    <s v=""/>
    <x v="0"/>
    <s v="9100000040"/>
    <s v="0"/>
    <x v="3"/>
    <s v=""/>
    <s v=""/>
  </r>
  <r>
    <x v="8"/>
    <s v=""/>
    <s v=""/>
    <s v="4900006065"/>
    <s v="0L"/>
    <s v=""/>
    <s v=""/>
    <s v="WA"/>
    <d v="2023-07-14T00:00:00"/>
    <s v="70"/>
    <n v="50000"/>
    <s v="INR"/>
    <x v="0"/>
    <s v=""/>
    <s v="1200"/>
    <s v="1200"/>
    <s v="NON CHARGEABLE BASIS  ramavtar"/>
    <s v=""/>
    <x v="0"/>
    <s v="9100000046"/>
    <s v="0"/>
    <x v="8"/>
    <s v=""/>
    <s v=""/>
  </r>
  <r>
    <x v="2"/>
    <s v=""/>
    <s v=""/>
    <s v="4900006068"/>
    <s v="0L"/>
    <s v=""/>
    <s v=""/>
    <s v="WA"/>
    <d v="2023-07-14T00:00:00"/>
    <s v="70"/>
    <n v="12500"/>
    <s v="INR"/>
    <x v="0"/>
    <s v=""/>
    <s v="1000"/>
    <s v="1000"/>
    <s v="NON CHARGEABLE BASIS  juit"/>
    <s v=""/>
    <x v="0"/>
    <s v="9100000032"/>
    <s v="0"/>
    <x v="2"/>
    <s v=""/>
    <s v=""/>
  </r>
  <r>
    <x v="3"/>
    <s v=""/>
    <s v=""/>
    <s v="4900006097"/>
    <s v="0L"/>
    <s v=""/>
    <s v=""/>
    <s v="WA"/>
    <d v="2023-07-14T00:00:00"/>
    <s v="70"/>
    <n v="143.94"/>
    <s v="INR"/>
    <x v="0"/>
    <s v=""/>
    <s v="1000"/>
    <s v="1000"/>
    <s v="NEW G+3 COLONY LIGHTING PURPOSE"/>
    <s v=""/>
    <x v="0"/>
    <s v="9100000040"/>
    <s v="0"/>
    <x v="3"/>
    <s v=""/>
    <s v=""/>
  </r>
  <r>
    <x v="10"/>
    <s v=""/>
    <s v=""/>
    <s v="4900006119"/>
    <s v="0L"/>
    <s v=""/>
    <s v=""/>
    <s v="WA"/>
    <d v="2023-07-15T00:00:00"/>
    <s v="70"/>
    <n v="1100"/>
    <s v="INR"/>
    <x v="0"/>
    <s v=""/>
    <s v="1000"/>
    <s v="1000"/>
    <s v="SHAWAMINARAYAN HALL"/>
    <s v=""/>
    <x v="0"/>
    <s v="9100000025"/>
    <s v="0"/>
    <x v="10"/>
    <s v=""/>
    <s v=""/>
  </r>
  <r>
    <x v="10"/>
    <s v=""/>
    <s v=""/>
    <s v="4900006119"/>
    <s v="0L"/>
    <s v=""/>
    <s v=""/>
    <s v="WA"/>
    <d v="2023-07-15T00:00:00"/>
    <s v="70"/>
    <n v="93.8"/>
    <s v="INR"/>
    <x v="0"/>
    <s v=""/>
    <s v="1000"/>
    <s v="1000"/>
    <s v="SHAWAMINARAYAN HALL"/>
    <s v=""/>
    <x v="0"/>
    <s v="9100000025"/>
    <s v="0"/>
    <x v="10"/>
    <s v=""/>
    <s v=""/>
  </r>
  <r>
    <x v="10"/>
    <s v=""/>
    <s v=""/>
    <s v="4900006119"/>
    <s v="0L"/>
    <s v=""/>
    <s v=""/>
    <s v="WA"/>
    <d v="2023-07-15T00:00:00"/>
    <s v="70"/>
    <n v="8.5"/>
    <s v="INR"/>
    <x v="0"/>
    <s v=""/>
    <s v="1000"/>
    <s v="1000"/>
    <s v="SHAWAMINARAYAN HALL"/>
    <s v=""/>
    <x v="0"/>
    <s v="9100000025"/>
    <s v="0"/>
    <x v="10"/>
    <s v=""/>
    <s v=""/>
  </r>
  <r>
    <x v="2"/>
    <s v=""/>
    <s v=""/>
    <s v="4900006129"/>
    <s v="0L"/>
    <s v=""/>
    <s v=""/>
    <s v="WA"/>
    <d v="2023-07-15T00:00:00"/>
    <s v="70"/>
    <n v="17500"/>
    <s v="INR"/>
    <x v="0"/>
    <s v=""/>
    <s v="1000"/>
    <s v="1000"/>
    <s v="NON CHARGEABLE BASIS - Juit Kewat"/>
    <s v=""/>
    <x v="0"/>
    <s v="9100000032"/>
    <s v="0"/>
    <x v="2"/>
    <s v=""/>
    <s v=""/>
  </r>
  <r>
    <x v="8"/>
    <s v=""/>
    <s v=""/>
    <s v="4900006132"/>
    <s v="0L"/>
    <s v=""/>
    <s v=""/>
    <s v="WA"/>
    <d v="2023-07-15T00:00:00"/>
    <s v="70"/>
    <n v="21802.639999999999"/>
    <s v="INR"/>
    <x v="0"/>
    <s v=""/>
    <s v="1200"/>
    <s v="1200"/>
    <s v="NON CHARGEABLE BASIS - Akbar Hussain"/>
    <s v=""/>
    <x v="0"/>
    <s v="9100000046"/>
    <s v="0"/>
    <x v="8"/>
    <s v=""/>
    <s v=""/>
  </r>
  <r>
    <x v="8"/>
    <s v=""/>
    <s v=""/>
    <s v="4900006132"/>
    <s v="0L"/>
    <s v=""/>
    <s v=""/>
    <s v="WA"/>
    <d v="2023-07-15T00:00:00"/>
    <s v="70"/>
    <n v="4124.08"/>
    <s v="INR"/>
    <x v="0"/>
    <s v=""/>
    <s v="1200"/>
    <s v="1200"/>
    <s v="NON CHARGEABLE BASIS - Akbar Hussain"/>
    <s v=""/>
    <x v="0"/>
    <s v="9100000046"/>
    <s v="0"/>
    <x v="8"/>
    <s v=""/>
    <s v=""/>
  </r>
  <r>
    <x v="9"/>
    <s v=""/>
    <s v=""/>
    <s v="4900006134"/>
    <s v="0L"/>
    <s v=""/>
    <s v=""/>
    <s v="WA"/>
    <d v="2023-07-15T00:00:00"/>
    <s v="70"/>
    <n v="5450.66"/>
    <s v="INR"/>
    <x v="0"/>
    <s v=""/>
    <s v="1000"/>
    <s v="1000"/>
    <s v="NON CHARGEABLE BASIS - Akbar Hussain"/>
    <s v=""/>
    <x v="0"/>
    <s v="9100000047"/>
    <s v="0"/>
    <x v="9"/>
    <s v=""/>
    <s v=""/>
  </r>
  <r>
    <x v="9"/>
    <s v=""/>
    <s v=""/>
    <s v="4900006134"/>
    <s v="0L"/>
    <s v=""/>
    <s v=""/>
    <s v="WA"/>
    <d v="2023-07-15T00:00:00"/>
    <s v="70"/>
    <n v="1031.02"/>
    <s v="INR"/>
    <x v="0"/>
    <s v=""/>
    <s v="1000"/>
    <s v="1000"/>
    <s v="NON CHARGEABLE BASIS - Akbar Hussain"/>
    <s v=""/>
    <x v="0"/>
    <s v="9100000047"/>
    <s v="0"/>
    <x v="9"/>
    <s v=""/>
    <s v=""/>
  </r>
  <r>
    <x v="0"/>
    <s v=""/>
    <s v=""/>
    <s v="4900006197"/>
    <s v="0L"/>
    <s v=""/>
    <s v=""/>
    <s v="WA"/>
    <d v="2023-07-16T00:00:00"/>
    <s v="70"/>
    <n v="17500"/>
    <s v="INR"/>
    <x v="0"/>
    <s v=""/>
    <s v="1000"/>
    <s v="1000"/>
    <s v="NON CHARGEABLE BASIS  juit"/>
    <s v=""/>
    <x v="0"/>
    <s v="9100000016"/>
    <s v="0"/>
    <x v="0"/>
    <s v=""/>
    <s v=""/>
  </r>
  <r>
    <x v="9"/>
    <s v=""/>
    <s v=""/>
    <s v="4900006201"/>
    <s v="0L"/>
    <s v=""/>
    <s v=""/>
    <s v="WA"/>
    <d v="2023-07-16T00:00:00"/>
    <s v="70"/>
    <n v="12500"/>
    <s v="INR"/>
    <x v="0"/>
    <s v=""/>
    <s v="1000"/>
    <s v="1000"/>
    <s v="NON CHARGEABLE BASIS  akbar hushan"/>
    <s v=""/>
    <x v="0"/>
    <s v="9100000047"/>
    <s v="0"/>
    <x v="9"/>
    <s v=""/>
    <s v=""/>
  </r>
  <r>
    <x v="7"/>
    <s v=""/>
    <s v=""/>
    <s v="4900006226"/>
    <s v="0L"/>
    <s v=""/>
    <s v=""/>
    <s v="WA"/>
    <d v="2023-07-17T00:00:00"/>
    <s v="70"/>
    <n v="36614.239999999998"/>
    <s v="INR"/>
    <x v="0"/>
    <s v=""/>
    <s v="1000"/>
    <s v="1000"/>
    <s v="For hanatand"/>
    <s v=""/>
    <x v="0"/>
    <s v="9100000037"/>
    <s v="0"/>
    <x v="7"/>
    <s v=""/>
    <s v=""/>
  </r>
  <r>
    <x v="7"/>
    <s v=""/>
    <s v=""/>
    <s v="4900006226"/>
    <s v="0L"/>
    <s v=""/>
    <s v=""/>
    <s v="WA"/>
    <d v="2023-07-17T00:00:00"/>
    <s v="70"/>
    <n v="11976.15"/>
    <s v="INR"/>
    <x v="0"/>
    <s v=""/>
    <s v="1000"/>
    <s v="1000"/>
    <s v="For hanatand"/>
    <s v=""/>
    <x v="0"/>
    <s v="9100000037"/>
    <s v="0"/>
    <x v="7"/>
    <s v=""/>
    <s v=""/>
  </r>
  <r>
    <x v="7"/>
    <s v=""/>
    <s v=""/>
    <s v="4900006226"/>
    <s v="0L"/>
    <s v=""/>
    <s v=""/>
    <s v="WA"/>
    <d v="2023-07-17T00:00:00"/>
    <s v="70"/>
    <n v="5000"/>
    <s v="INR"/>
    <x v="0"/>
    <s v=""/>
    <s v="1000"/>
    <s v="1000"/>
    <s v="For hanatand"/>
    <s v=""/>
    <x v="0"/>
    <s v="9100000037"/>
    <s v="0"/>
    <x v="7"/>
    <s v=""/>
    <s v=""/>
  </r>
  <r>
    <x v="0"/>
    <s v=""/>
    <s v=""/>
    <s v="4900006279"/>
    <s v="0L"/>
    <s v=""/>
    <s v=""/>
    <s v="WA"/>
    <d v="2023-07-18T00:00:00"/>
    <s v="70"/>
    <n v="12500"/>
    <s v="INR"/>
    <x v="0"/>
    <s v=""/>
    <s v="1000"/>
    <s v="1000"/>
    <s v="non chargeble dinesh"/>
    <s v=""/>
    <x v="0"/>
    <s v="9100000016"/>
    <s v="0"/>
    <x v="0"/>
    <s v=""/>
    <s v=""/>
  </r>
  <r>
    <x v="2"/>
    <s v=""/>
    <s v=""/>
    <s v="4900006366"/>
    <s v="0L"/>
    <s v=""/>
    <s v=""/>
    <s v="WA"/>
    <d v="2023-07-19T00:00:00"/>
    <s v="70"/>
    <n v="17500"/>
    <s v="INR"/>
    <x v="0"/>
    <s v=""/>
    <s v="1000"/>
    <s v="1000"/>
    <s v="NON CHARGEABLE BASIS - Juit Kewat"/>
    <s v=""/>
    <x v="0"/>
    <s v="9100000032"/>
    <s v="0"/>
    <x v="2"/>
    <s v=""/>
    <s v=""/>
  </r>
  <r>
    <x v="0"/>
    <s v=""/>
    <s v=""/>
    <s v="4900006368"/>
    <s v="0L"/>
    <s v=""/>
    <s v=""/>
    <s v="WA"/>
    <d v="2023-07-19T00:00:00"/>
    <s v="70"/>
    <n v="7500"/>
    <s v="INR"/>
    <x v="0"/>
    <s v=""/>
    <s v="1000"/>
    <s v="1000"/>
    <s v="NON CHARGEABLE BASIS - Juit Kewat"/>
    <s v=""/>
    <x v="0"/>
    <s v="9100000016"/>
    <s v="0"/>
    <x v="0"/>
    <s v=""/>
    <s v=""/>
  </r>
  <r>
    <x v="8"/>
    <s v=""/>
    <s v=""/>
    <s v="4900006430"/>
    <s v="0L"/>
    <s v=""/>
    <s v=""/>
    <s v="WA"/>
    <d v="2023-07-19T00:00:00"/>
    <s v="70"/>
    <n v="12500"/>
    <s v="INR"/>
    <x v="0"/>
    <s v=""/>
    <s v="1200"/>
    <s v="1200"/>
    <s v="NON CHARGEABLE BASIS - lal babu sah"/>
    <s v=""/>
    <x v="0"/>
    <s v="9100000046"/>
    <s v="0"/>
    <x v="8"/>
    <s v=""/>
    <s v=""/>
  </r>
  <r>
    <x v="11"/>
    <s v=""/>
    <s v=""/>
    <s v="4900006437"/>
    <s v="0L"/>
    <s v=""/>
    <s v=""/>
    <s v="WA"/>
    <d v="2023-07-19T00:00:00"/>
    <s v="70"/>
    <n v="1102.75"/>
    <s v="INR"/>
    <x v="0"/>
    <s v=""/>
    <s v="1000"/>
    <s v="1000"/>
    <s v="G3 COLONY ,ON LOAN ,VIJAY SANKAR YADAV AND VIKAS K"/>
    <s v=""/>
    <x v="0"/>
    <s v="9100000026"/>
    <s v="0"/>
    <x v="11"/>
    <s v=""/>
    <s v=""/>
  </r>
  <r>
    <x v="11"/>
    <s v=""/>
    <s v=""/>
    <s v="4900006475"/>
    <s v="0L"/>
    <s v=""/>
    <s v=""/>
    <s v="WA"/>
    <d v="2023-07-20T00:00:00"/>
    <s v="70"/>
    <n v="1102.76"/>
    <s v="INR"/>
    <x v="0"/>
    <s v=""/>
    <s v="1000"/>
    <s v="1000"/>
    <s v="G+3 COLONY ROOM NO-44, ON LOAN ,"/>
    <s v=""/>
    <x v="0"/>
    <s v="9100000026"/>
    <s v="0"/>
    <x v="11"/>
    <s v=""/>
    <s v=""/>
  </r>
  <r>
    <x v="3"/>
    <s v=""/>
    <s v=""/>
    <s v="4900006488"/>
    <s v="0L"/>
    <s v=""/>
    <s v=""/>
    <s v="WA"/>
    <d v="2023-07-20T00:00:00"/>
    <s v="70"/>
    <n v="12500"/>
    <s v="INR"/>
    <x v="0"/>
    <s v=""/>
    <s v="1000"/>
    <s v="1000"/>
    <s v="NON CHARGEABLE BASIS narendera"/>
    <s v=""/>
    <x v="0"/>
    <s v="9100000040"/>
    <s v="0"/>
    <x v="3"/>
    <s v=""/>
    <s v=""/>
  </r>
  <r>
    <x v="10"/>
    <s v=""/>
    <s v=""/>
    <s v="4900006504"/>
    <s v="0L"/>
    <s v=""/>
    <s v=""/>
    <s v="WA"/>
    <d v="2023-07-20T00:00:00"/>
    <s v="70"/>
    <n v="974.57"/>
    <s v="INR"/>
    <x v="0"/>
    <s v=""/>
    <s v="1000"/>
    <s v="1000"/>
    <s v="SHAWAMINARAYAN HALL"/>
    <s v=""/>
    <x v="0"/>
    <s v="9100000025"/>
    <s v="0"/>
    <x v="10"/>
    <s v=""/>
    <s v=""/>
  </r>
  <r>
    <x v="0"/>
    <s v=""/>
    <s v=""/>
    <s v="4900006510"/>
    <s v="0L"/>
    <s v=""/>
    <s v=""/>
    <s v="WA"/>
    <d v="2023-07-21T00:00:00"/>
    <s v="70"/>
    <n v="17500"/>
    <s v="INR"/>
    <x v="0"/>
    <s v=""/>
    <s v="1000"/>
    <s v="1000"/>
    <s v="NONRGEABLE BASIS -juit"/>
    <s v=""/>
    <x v="0"/>
    <s v="9100000016"/>
    <s v="0"/>
    <x v="0"/>
    <s v=""/>
    <s v=""/>
  </r>
  <r>
    <x v="10"/>
    <s v=""/>
    <s v=""/>
    <s v="4900006528"/>
    <s v="0L"/>
    <s v=""/>
    <s v=""/>
    <s v="WA"/>
    <d v="2023-07-21T00:00:00"/>
    <s v="70"/>
    <n v="1200"/>
    <s v="INR"/>
    <x v="0"/>
    <s v=""/>
    <s v="1000"/>
    <s v="1000"/>
    <s v="SHAWAMINARAYAN HALL"/>
    <s v=""/>
    <x v="0"/>
    <s v="9100000025"/>
    <s v="0"/>
    <x v="10"/>
    <s v=""/>
    <s v=""/>
  </r>
  <r>
    <x v="10"/>
    <s v=""/>
    <s v=""/>
    <s v="4900006528"/>
    <s v="0L"/>
    <s v=""/>
    <s v=""/>
    <s v="WA"/>
    <d v="2023-07-21T00:00:00"/>
    <s v="70"/>
    <n v="175.04"/>
    <s v="INR"/>
    <x v="0"/>
    <s v=""/>
    <s v="1000"/>
    <s v="1000"/>
    <s v="SHAWAMINARAYAN HALL"/>
    <s v=""/>
    <x v="0"/>
    <s v="9100000025"/>
    <s v="0"/>
    <x v="10"/>
    <s v=""/>
    <s v=""/>
  </r>
  <r>
    <x v="10"/>
    <s v=""/>
    <s v=""/>
    <s v="4900006528"/>
    <s v="0L"/>
    <s v=""/>
    <s v=""/>
    <s v="WA"/>
    <d v="2023-07-21T00:00:00"/>
    <s v="70"/>
    <n v="135"/>
    <s v="INR"/>
    <x v="0"/>
    <s v=""/>
    <s v="1000"/>
    <s v="1000"/>
    <s v="SHAWAMINARAYAN HALL"/>
    <s v=""/>
    <x v="0"/>
    <s v="9100000025"/>
    <s v="0"/>
    <x v="10"/>
    <s v=""/>
    <s v=""/>
  </r>
  <r>
    <x v="0"/>
    <s v=""/>
    <s v=""/>
    <s v="4900006539"/>
    <s v="0L"/>
    <s v=""/>
    <s v=""/>
    <s v="WA"/>
    <d v="2023-07-21T00:00:00"/>
    <s v="70"/>
    <n v="1627.48"/>
    <s v="INR"/>
    <x v="0"/>
    <s v=""/>
    <s v="1000"/>
    <s v="1000"/>
    <s v="NON CHARGEABLE BASIS - sahil"/>
    <s v=""/>
    <x v="0"/>
    <s v="9100000016"/>
    <s v="0"/>
    <x v="0"/>
    <s v=""/>
    <s v=""/>
  </r>
  <r>
    <x v="8"/>
    <s v=""/>
    <s v=""/>
    <s v="4900006582"/>
    <s v="0L"/>
    <s v=""/>
    <s v=""/>
    <s v="WA"/>
    <d v="2023-07-22T00:00:00"/>
    <s v="70"/>
    <n v="25000"/>
    <s v="INR"/>
    <x v="0"/>
    <s v=""/>
    <s v="1200"/>
    <s v="1200"/>
    <s v="non chargeble lal babou sah"/>
    <s v=""/>
    <x v="0"/>
    <s v="9100000046"/>
    <s v="0"/>
    <x v="8"/>
    <s v=""/>
    <s v=""/>
  </r>
  <r>
    <x v="0"/>
    <s v=""/>
    <s v=""/>
    <s v="4900006598"/>
    <s v="0L"/>
    <s v=""/>
    <s v=""/>
    <s v="WA"/>
    <d v="2023-07-22T00:00:00"/>
    <s v="70"/>
    <n v="7500"/>
    <s v="INR"/>
    <x v="0"/>
    <s v=""/>
    <s v="1000"/>
    <s v="1000"/>
    <s v="NON CHARGEABLE BASIS - Juit Kewat"/>
    <s v=""/>
    <x v="0"/>
    <s v="9100000016"/>
    <s v="0"/>
    <x v="0"/>
    <s v=""/>
    <s v=""/>
  </r>
  <r>
    <x v="2"/>
    <s v=""/>
    <s v=""/>
    <s v="4900006600"/>
    <s v="0L"/>
    <s v=""/>
    <s v=""/>
    <s v="WA"/>
    <d v="2023-07-22T00:00:00"/>
    <s v="70"/>
    <n v="17500"/>
    <s v="INR"/>
    <x v="0"/>
    <s v=""/>
    <s v="1000"/>
    <s v="1000"/>
    <s v="NON CHARGEABLE BASIS - Juit Kewat"/>
    <s v=""/>
    <x v="0"/>
    <s v="9100000032"/>
    <s v="0"/>
    <x v="2"/>
    <s v=""/>
    <s v=""/>
  </r>
  <r>
    <x v="2"/>
    <s v=""/>
    <s v=""/>
    <s v="4900006600"/>
    <s v="0L"/>
    <s v=""/>
    <s v=""/>
    <s v="WA"/>
    <d v="2023-07-22T00:00:00"/>
    <s v="70"/>
    <n v="1627.48"/>
    <s v="INR"/>
    <x v="0"/>
    <s v=""/>
    <s v="1000"/>
    <s v="1000"/>
    <s v="NON CHARGEABLE BASIS - Juit Kewat"/>
    <s v=""/>
    <x v="0"/>
    <s v="9100000032"/>
    <s v="0"/>
    <x v="2"/>
    <s v=""/>
    <s v=""/>
  </r>
  <r>
    <x v="10"/>
    <s v=""/>
    <s v=""/>
    <s v="4900006628"/>
    <s v="0L"/>
    <s v=""/>
    <s v=""/>
    <s v="WA"/>
    <d v="2023-07-22T00:00:00"/>
    <s v="70"/>
    <n v="60"/>
    <s v="INR"/>
    <x v="0"/>
    <s v=""/>
    <s v="1000"/>
    <s v="1000"/>
    <s v="SHAWAMINARAYAN HALL"/>
    <s v=""/>
    <x v="0"/>
    <s v="9100000025"/>
    <s v="0"/>
    <x v="10"/>
    <s v=""/>
    <s v=""/>
  </r>
  <r>
    <x v="10"/>
    <s v=""/>
    <s v=""/>
    <s v="4900006628"/>
    <s v="0L"/>
    <s v=""/>
    <s v=""/>
    <s v="WA"/>
    <d v="2023-07-22T00:00:00"/>
    <s v="70"/>
    <n v="8.5"/>
    <s v="INR"/>
    <x v="0"/>
    <s v=""/>
    <s v="1000"/>
    <s v="1000"/>
    <s v="SHAWAMINARAYAN HALL"/>
    <s v=""/>
    <x v="0"/>
    <s v="9100000025"/>
    <s v="0"/>
    <x v="10"/>
    <s v=""/>
    <s v=""/>
  </r>
  <r>
    <x v="2"/>
    <s v=""/>
    <s v=""/>
    <s v="4900006650"/>
    <s v="0L"/>
    <s v=""/>
    <s v=""/>
    <s v="WA"/>
    <d v="2023-07-23T00:00:00"/>
    <s v="70"/>
    <n v="17500"/>
    <s v="INR"/>
    <x v="0"/>
    <s v=""/>
    <s v="1000"/>
    <s v="1000"/>
    <s v="non chargable basis juit kewat cane yard"/>
    <s v=""/>
    <x v="0"/>
    <s v="9100000032"/>
    <s v="0"/>
    <x v="2"/>
    <s v=""/>
    <s v=""/>
  </r>
  <r>
    <x v="2"/>
    <s v=""/>
    <s v=""/>
    <s v="4900006666"/>
    <s v="0L"/>
    <s v=""/>
    <s v=""/>
    <s v="WA"/>
    <d v="2023-07-24T00:00:00"/>
    <s v="70"/>
    <n v="17500"/>
    <s v="INR"/>
    <x v="0"/>
    <s v=""/>
    <s v="1000"/>
    <s v="1000"/>
    <s v="non chargable basis juit kewat cane yard road drai"/>
    <s v=""/>
    <x v="0"/>
    <s v="9100000032"/>
    <s v="0"/>
    <x v="2"/>
    <s v=""/>
    <s v=""/>
  </r>
  <r>
    <x v="4"/>
    <s v=""/>
    <s v=""/>
    <s v="4900006741"/>
    <s v="0L"/>
    <s v=""/>
    <s v=""/>
    <s v="WA"/>
    <d v="2023-07-25T00:00:00"/>
    <s v="70"/>
    <n v="360"/>
    <s v="INR"/>
    <x v="0"/>
    <s v=""/>
    <s v="1000"/>
    <s v="1000"/>
    <s v="NEW INSTALLATION"/>
    <s v=""/>
    <x v="0"/>
    <s v="9100000041"/>
    <s v="0"/>
    <x v="4"/>
    <s v=""/>
    <s v=""/>
  </r>
  <r>
    <x v="4"/>
    <s v=""/>
    <s v=""/>
    <s v="4900006741"/>
    <s v="0L"/>
    <s v=""/>
    <s v=""/>
    <s v="WA"/>
    <d v="2023-07-25T00:00:00"/>
    <s v="70"/>
    <n v="4000"/>
    <s v="INR"/>
    <x v="0"/>
    <s v=""/>
    <s v="1000"/>
    <s v="1000"/>
    <s v="NEW INSTALLATION"/>
    <s v=""/>
    <x v="0"/>
    <s v="9100000041"/>
    <s v="0"/>
    <x v="4"/>
    <s v=""/>
    <s v=""/>
  </r>
  <r>
    <x v="4"/>
    <s v=""/>
    <s v=""/>
    <s v="4900006741"/>
    <s v="0L"/>
    <s v=""/>
    <s v=""/>
    <s v="WA"/>
    <d v="2023-07-25T00:00:00"/>
    <s v="70"/>
    <n v="379.7"/>
    <s v="INR"/>
    <x v="0"/>
    <s v=""/>
    <s v="1000"/>
    <s v="1000"/>
    <s v="NEW INSTALLATION"/>
    <s v=""/>
    <x v="0"/>
    <s v="9100000041"/>
    <s v="0"/>
    <x v="4"/>
    <s v=""/>
    <s v=""/>
  </r>
  <r>
    <x v="4"/>
    <s v=""/>
    <s v=""/>
    <s v="4900006741"/>
    <s v="0L"/>
    <s v=""/>
    <s v=""/>
    <s v="WA"/>
    <d v="2023-07-25T00:00:00"/>
    <s v="70"/>
    <n v="225"/>
    <s v="INR"/>
    <x v="0"/>
    <s v=""/>
    <s v="1000"/>
    <s v="1000"/>
    <s v="NEW INSTALLATION"/>
    <s v=""/>
    <x v="0"/>
    <s v="9100000041"/>
    <s v="0"/>
    <x v="4"/>
    <s v=""/>
    <s v=""/>
  </r>
  <r>
    <x v="7"/>
    <s v=""/>
    <s v=""/>
    <s v="4900006756"/>
    <s v="0L"/>
    <s v=""/>
    <s v=""/>
    <s v="WA"/>
    <d v="2023-07-25T00:00:00"/>
    <s v="70"/>
    <n v="2196.85"/>
    <s v="INR"/>
    <x v="0"/>
    <s v=""/>
    <s v="1000"/>
    <s v="1000"/>
    <s v="NON CHARGEABLE BASIS- brijesh -ENGLISIYA CHEKPOST"/>
    <s v=""/>
    <x v="0"/>
    <s v="9100000037"/>
    <s v="0"/>
    <x v="7"/>
    <s v=""/>
    <s v=""/>
  </r>
  <r>
    <x v="2"/>
    <s v=""/>
    <s v=""/>
    <s v="4900006811"/>
    <s v="0L"/>
    <s v=""/>
    <s v=""/>
    <s v="WA"/>
    <d v="2023-07-26T00:00:00"/>
    <s v="70"/>
    <n v="17500"/>
    <s v="INR"/>
    <x v="0"/>
    <s v=""/>
    <s v="1000"/>
    <s v="1000"/>
    <s v="non chargable basis juit kewat"/>
    <s v=""/>
    <x v="0"/>
    <s v="9100000032"/>
    <s v="0"/>
    <x v="2"/>
    <s v=""/>
    <s v=""/>
  </r>
  <r>
    <x v="9"/>
    <s v=""/>
    <s v=""/>
    <s v="4900006829"/>
    <s v="0L"/>
    <s v=""/>
    <s v=""/>
    <s v="WA"/>
    <d v="2023-07-26T00:00:00"/>
    <s v="70"/>
    <n v="12500"/>
    <s v="INR"/>
    <x v="0"/>
    <s v=""/>
    <s v="1000"/>
    <s v="1000"/>
    <s v="non chargable basis akber husain"/>
    <s v=""/>
    <x v="0"/>
    <s v="9100000047"/>
    <s v="0"/>
    <x v="9"/>
    <s v=""/>
    <s v=""/>
  </r>
  <r>
    <x v="2"/>
    <s v=""/>
    <s v=""/>
    <s v="4900006859"/>
    <s v="0L"/>
    <s v=""/>
    <s v=""/>
    <s v="WA"/>
    <d v="2023-07-26T00:00:00"/>
    <s v="70"/>
    <n v="7500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06905"/>
    <s v="0L"/>
    <s v=""/>
    <s v=""/>
    <s v="WA"/>
    <d v="2023-07-27T00:00:00"/>
    <s v="70"/>
    <n v="12500"/>
    <s v="INR"/>
    <x v="0"/>
    <s v=""/>
    <s v="1000"/>
    <s v="1000"/>
    <s v="non chargable basis juit kewat"/>
    <s v=""/>
    <x v="0"/>
    <s v="9100000032"/>
    <s v="0"/>
    <x v="2"/>
    <s v=""/>
    <s v=""/>
  </r>
  <r>
    <x v="2"/>
    <s v=""/>
    <s v=""/>
    <s v="4900006944"/>
    <s v="0L"/>
    <s v=""/>
    <s v=""/>
    <s v="WA"/>
    <d v="2023-07-27T00:00:00"/>
    <s v="70"/>
    <n v="7500"/>
    <s v="INR"/>
    <x v="0"/>
    <s v=""/>
    <s v="1000"/>
    <s v="1000"/>
    <s v="non chargable basis juit kewat"/>
    <s v=""/>
    <x v="0"/>
    <s v="9100000032"/>
    <s v="0"/>
    <x v="2"/>
    <s v=""/>
    <s v=""/>
  </r>
  <r>
    <x v="2"/>
    <s v=""/>
    <s v=""/>
    <s v="4900006986"/>
    <s v="0L"/>
    <s v=""/>
    <s v=""/>
    <s v="WA"/>
    <d v="2023-07-28T00:00:00"/>
    <s v="70"/>
    <n v="17500"/>
    <s v="INR"/>
    <x v="0"/>
    <s v=""/>
    <s v="1000"/>
    <s v="1000"/>
    <s v="non chargable basis juit kewat"/>
    <s v=""/>
    <x v="0"/>
    <s v="9100000032"/>
    <s v="0"/>
    <x v="2"/>
    <s v=""/>
    <s v=""/>
  </r>
  <r>
    <x v="0"/>
    <s v=""/>
    <s v=""/>
    <s v="4900007007"/>
    <s v="0L"/>
    <s v=""/>
    <s v=""/>
    <s v="WA"/>
    <d v="2023-07-28T00:00:00"/>
    <s v="70"/>
    <n v="12500"/>
    <s v="INR"/>
    <x v="0"/>
    <s v=""/>
    <s v="1000"/>
    <s v="1000"/>
    <s v="non chargable basis dinesh ram"/>
    <s v=""/>
    <x v="0"/>
    <s v="9100000016"/>
    <s v="0"/>
    <x v="0"/>
    <s v=""/>
    <s v=""/>
  </r>
  <r>
    <x v="2"/>
    <s v=""/>
    <s v=""/>
    <s v="4900007071"/>
    <s v="0L"/>
    <s v=""/>
    <s v=""/>
    <s v="WA"/>
    <d v="2023-07-29T00:00:00"/>
    <s v="70"/>
    <n v="12500"/>
    <s v="INR"/>
    <x v="0"/>
    <s v=""/>
    <s v="1000"/>
    <s v="1000"/>
    <s v="non chargable basis juit kewat"/>
    <s v=""/>
    <x v="0"/>
    <s v="9100000032"/>
    <s v="0"/>
    <x v="2"/>
    <s v=""/>
    <s v=""/>
  </r>
  <r>
    <x v="2"/>
    <s v=""/>
    <s v=""/>
    <s v="4900007098"/>
    <s v="0L"/>
    <s v=""/>
    <s v=""/>
    <s v="WA"/>
    <d v="2023-07-30T00:00:00"/>
    <s v="70"/>
    <n v="17500"/>
    <s v="INR"/>
    <x v="0"/>
    <s v=""/>
    <s v="1000"/>
    <s v="1000"/>
    <s v="non chargable basis juit kewat"/>
    <s v=""/>
    <x v="0"/>
    <s v="9100000032"/>
    <s v="0"/>
    <x v="2"/>
    <s v=""/>
    <s v=""/>
  </r>
  <r>
    <x v="8"/>
    <s v=""/>
    <s v=""/>
    <s v="4900007121"/>
    <s v="0L"/>
    <s v=""/>
    <s v=""/>
    <s v="WA"/>
    <d v="2023-07-31T00:00:00"/>
    <s v="70"/>
    <n v="25000"/>
    <s v="INR"/>
    <x v="0"/>
    <s v=""/>
    <s v="1200"/>
    <s v="1200"/>
    <s v="non chargable basis lal babbou"/>
    <s v=""/>
    <x v="0"/>
    <s v="9100000046"/>
    <s v="0"/>
    <x v="8"/>
    <s v=""/>
    <s v=""/>
  </r>
  <r>
    <x v="0"/>
    <s v=""/>
    <s v=""/>
    <s v="4900007123"/>
    <s v="0L"/>
    <s v=""/>
    <s v=""/>
    <s v="WA"/>
    <d v="2023-07-31T00:00:00"/>
    <s v="70"/>
    <n v="27253.3"/>
    <s v="INR"/>
    <x v="0"/>
    <s v=""/>
    <s v="1000"/>
    <s v="1000"/>
    <s v="non chargable basis juit kewat cane yard"/>
    <s v=""/>
    <x v="0"/>
    <s v="9100000016"/>
    <s v="0"/>
    <x v="0"/>
    <s v=""/>
    <s v=""/>
  </r>
  <r>
    <x v="0"/>
    <s v=""/>
    <s v=""/>
    <s v="4900007123"/>
    <s v="0L"/>
    <s v=""/>
    <s v=""/>
    <s v="WA"/>
    <d v="2023-07-31T00:00:00"/>
    <s v="70"/>
    <n v="17500"/>
    <s v="INR"/>
    <x v="0"/>
    <s v=""/>
    <s v="1000"/>
    <s v="1000"/>
    <s v="non chargable basis juit kewat cane yard"/>
    <s v=""/>
    <x v="0"/>
    <s v="9100000016"/>
    <s v="0"/>
    <x v="0"/>
    <s v=""/>
    <s v=""/>
  </r>
  <r>
    <x v="3"/>
    <s v=""/>
    <s v=""/>
    <s v="4900007133"/>
    <s v="0L"/>
    <s v=""/>
    <s v=""/>
    <s v="WA"/>
    <d v="2023-07-31T00:00:00"/>
    <s v="70"/>
    <n v="2750"/>
    <s v="INR"/>
    <x v="0"/>
    <s v=""/>
    <s v="1000"/>
    <s v="1000"/>
    <s v="non chargable basis NARENDRA SINGH"/>
    <s v=""/>
    <x v="0"/>
    <s v="9100000040"/>
    <s v="0"/>
    <x v="3"/>
    <s v=""/>
    <s v=""/>
  </r>
  <r>
    <x v="6"/>
    <s v=""/>
    <s v=""/>
    <s v="4900007143"/>
    <s v="0L"/>
    <s v=""/>
    <s v=""/>
    <s v="WA"/>
    <d v="2023-07-31T00:00:00"/>
    <s v="70"/>
    <n v="24896.01"/>
    <s v="INR"/>
    <x v="0"/>
    <s v=""/>
    <s v="1000"/>
    <s v="1000"/>
    <s v="MATERIAL USED IN HO"/>
    <s v=""/>
    <x v="0"/>
    <s v="9100000033"/>
    <s v="0"/>
    <x v="6"/>
    <s v=""/>
    <s v=""/>
  </r>
  <r>
    <x v="9"/>
    <s v=""/>
    <s v=""/>
    <s v="4900007175"/>
    <s v="0L"/>
    <s v=""/>
    <s v=""/>
    <s v="WA"/>
    <d v="2023-07-31T00:00:00"/>
    <s v="70"/>
    <n v="156036.57999999999"/>
    <s v="INR"/>
    <x v="0"/>
    <s v=""/>
    <s v="1000"/>
    <s v="1000"/>
    <s v="non chargable basis akber husain"/>
    <s v=""/>
    <x v="0"/>
    <s v="9100000047"/>
    <s v="0"/>
    <x v="9"/>
    <s v=""/>
    <s v=""/>
  </r>
  <r>
    <x v="9"/>
    <s v=""/>
    <s v=""/>
    <s v="4900007175"/>
    <s v="0L"/>
    <s v=""/>
    <s v=""/>
    <s v="WA"/>
    <d v="2023-07-31T00:00:00"/>
    <s v="70"/>
    <n v="199602.42"/>
    <s v="INR"/>
    <x v="0"/>
    <s v=""/>
    <s v="1000"/>
    <s v="1000"/>
    <s v="non chargable basis akber husain"/>
    <s v=""/>
    <x v="0"/>
    <s v="9100000047"/>
    <s v="0"/>
    <x v="9"/>
    <s v=""/>
    <s v=""/>
  </r>
  <r>
    <x v="9"/>
    <s v=""/>
    <s v=""/>
    <s v="4900007175"/>
    <s v="0L"/>
    <s v=""/>
    <s v=""/>
    <s v="WA"/>
    <d v="2023-07-31T00:00:00"/>
    <s v="70"/>
    <n v="199855.05"/>
    <s v="INR"/>
    <x v="0"/>
    <s v=""/>
    <s v="1000"/>
    <s v="1000"/>
    <s v="non chargable basis akber husain"/>
    <s v=""/>
    <x v="0"/>
    <s v="9100000047"/>
    <s v="0"/>
    <x v="9"/>
    <s v=""/>
    <s v=""/>
  </r>
  <r>
    <x v="2"/>
    <s v=""/>
    <s v=""/>
    <s v="4900007177"/>
    <s v="0L"/>
    <s v=""/>
    <s v=""/>
    <s v="WA"/>
    <d v="2023-07-31T00:00:00"/>
    <s v="70"/>
    <n v="52012.19"/>
    <s v="INR"/>
    <x v="0"/>
    <s v=""/>
    <s v="1000"/>
    <s v="1000"/>
    <s v="non chargable basis juit kewat paper  plant"/>
    <s v=""/>
    <x v="0"/>
    <s v="9100000032"/>
    <s v="0"/>
    <x v="2"/>
    <s v=""/>
    <s v=""/>
  </r>
  <r>
    <x v="2"/>
    <s v=""/>
    <s v=""/>
    <s v="4900007177"/>
    <s v="0L"/>
    <s v=""/>
    <s v=""/>
    <s v="WA"/>
    <d v="2023-07-31T00:00:00"/>
    <s v="70"/>
    <n v="119761.45"/>
    <s v="INR"/>
    <x v="0"/>
    <s v=""/>
    <s v="1000"/>
    <s v="1000"/>
    <s v="non chargable basis juit kewat paper  plant"/>
    <s v=""/>
    <x v="0"/>
    <s v="9100000032"/>
    <s v="0"/>
    <x v="2"/>
    <s v=""/>
    <s v=""/>
  </r>
  <r>
    <x v="2"/>
    <s v=""/>
    <s v=""/>
    <s v="4900007177"/>
    <s v="0L"/>
    <s v=""/>
    <s v=""/>
    <s v="WA"/>
    <d v="2023-07-31T00:00:00"/>
    <s v="70"/>
    <n v="559594.15"/>
    <s v="INR"/>
    <x v="0"/>
    <s v=""/>
    <s v="1000"/>
    <s v="1000"/>
    <s v="non chargable basis juit kewat paper  plant"/>
    <s v=""/>
    <x v="0"/>
    <s v="9100000032"/>
    <s v="0"/>
    <x v="2"/>
    <s v=""/>
    <s v=""/>
  </r>
  <r>
    <x v="9"/>
    <s v=""/>
    <s v=""/>
    <s v="4900007179"/>
    <s v="0L"/>
    <s v=""/>
    <s v=""/>
    <s v="WA"/>
    <d v="2023-07-31T00:00:00"/>
    <s v="70"/>
    <n v="52012.19"/>
    <s v="INR"/>
    <x v="0"/>
    <s v=""/>
    <s v="1000"/>
    <s v="1000"/>
    <s v="non chargable basis lal babbou"/>
    <s v=""/>
    <x v="0"/>
    <s v="9100000047"/>
    <s v="0"/>
    <x v="9"/>
    <s v=""/>
    <s v=""/>
  </r>
  <r>
    <x v="9"/>
    <s v=""/>
    <s v=""/>
    <s v="4900007179"/>
    <s v="0L"/>
    <s v=""/>
    <s v=""/>
    <s v="WA"/>
    <d v="2023-07-31T00:00:00"/>
    <s v="70"/>
    <n v="199602.42"/>
    <s v="INR"/>
    <x v="0"/>
    <s v=""/>
    <s v="1000"/>
    <s v="1000"/>
    <s v="non chargable basis lal babbou"/>
    <s v=""/>
    <x v="0"/>
    <s v="9100000047"/>
    <s v="0"/>
    <x v="9"/>
    <s v=""/>
    <s v=""/>
  </r>
  <r>
    <x v="9"/>
    <s v=""/>
    <s v=""/>
    <s v="4900007179"/>
    <s v="0L"/>
    <s v=""/>
    <s v=""/>
    <s v="WA"/>
    <d v="2023-07-31T00:00:00"/>
    <s v="70"/>
    <n v="199855.05"/>
    <s v="INR"/>
    <x v="0"/>
    <s v=""/>
    <s v="1000"/>
    <s v="1000"/>
    <s v="non chargable basis lal babbou"/>
    <s v=""/>
    <x v="0"/>
    <s v="9100000047"/>
    <s v="0"/>
    <x v="9"/>
    <s v=""/>
    <s v=""/>
  </r>
  <r>
    <x v="0"/>
    <s v=""/>
    <s v=""/>
    <s v="4900007181"/>
    <s v="0L"/>
    <s v=""/>
    <s v=""/>
    <s v="WA"/>
    <d v="2023-07-31T00:00:00"/>
    <s v="70"/>
    <n v="79840.97"/>
    <s v="INR"/>
    <x v="0"/>
    <s v=""/>
    <s v="1000"/>
    <s v="1000"/>
    <s v="non chargable sahil construction"/>
    <s v=""/>
    <x v="0"/>
    <s v="9100000016"/>
    <s v="0"/>
    <x v="0"/>
    <s v=""/>
    <s v=""/>
  </r>
  <r>
    <x v="0"/>
    <s v=""/>
    <s v=""/>
    <s v="4900007181"/>
    <s v="0L"/>
    <s v=""/>
    <s v=""/>
    <s v="WA"/>
    <d v="2023-07-31T00:00:00"/>
    <s v="70"/>
    <n v="26006.1"/>
    <s v="INR"/>
    <x v="0"/>
    <s v=""/>
    <s v="1000"/>
    <s v="1000"/>
    <s v="non chargable sahil construction"/>
    <s v=""/>
    <x v="0"/>
    <s v="9100000016"/>
    <s v="0"/>
    <x v="0"/>
    <s v=""/>
    <s v=""/>
  </r>
  <r>
    <x v="0"/>
    <s v=""/>
    <s v=""/>
    <s v="4900007181"/>
    <s v="0L"/>
    <s v=""/>
    <s v=""/>
    <s v="WA"/>
    <d v="2023-07-31T00:00:00"/>
    <s v="70"/>
    <n v="239826.06"/>
    <s v="INR"/>
    <x v="0"/>
    <s v=""/>
    <s v="1000"/>
    <s v="1000"/>
    <s v="non chargable sahil construction"/>
    <s v=""/>
    <x v="0"/>
    <s v="9100000016"/>
    <s v="0"/>
    <x v="0"/>
    <s v=""/>
    <s v=""/>
  </r>
  <r>
    <x v="2"/>
    <s v=""/>
    <s v=""/>
    <s v="4900007185"/>
    <s v="0L"/>
    <s v=""/>
    <s v=""/>
    <s v="WA"/>
    <d v="2023-07-31T00:00:00"/>
    <s v="70"/>
    <n v="27993.65"/>
    <s v="INR"/>
    <x v="0"/>
    <s v=""/>
    <s v="1000"/>
    <s v="1000"/>
    <s v="non chargable basis NARENDRA SINGH cane yard road"/>
    <s v=""/>
    <x v="0"/>
    <s v="9100000032"/>
    <s v="0"/>
    <x v="2"/>
    <s v=""/>
    <s v=""/>
  </r>
  <r>
    <x v="2"/>
    <s v=""/>
    <s v=""/>
    <s v="4900007185"/>
    <s v="0L"/>
    <s v=""/>
    <s v=""/>
    <s v="WA"/>
    <d v="2023-07-31T00:00:00"/>
    <s v="70"/>
    <n v="39920.480000000003"/>
    <s v="INR"/>
    <x v="0"/>
    <s v=""/>
    <s v="1000"/>
    <s v="1000"/>
    <s v="non chargable basis NARENDRA SINGH cane yard road"/>
    <s v=""/>
    <x v="0"/>
    <s v="9100000032"/>
    <s v="0"/>
    <x v="2"/>
    <s v=""/>
    <s v=""/>
  </r>
  <r>
    <x v="2"/>
    <s v=""/>
    <s v=""/>
    <s v="4900007185"/>
    <s v="0L"/>
    <s v=""/>
    <s v=""/>
    <s v="WA"/>
    <d v="2023-07-31T00:00:00"/>
    <s v="70"/>
    <n v="1950457.27"/>
    <s v="INR"/>
    <x v="0"/>
    <s v=""/>
    <s v="1000"/>
    <s v="1000"/>
    <s v="non chargable basis NARENDRA SINGH cane yard road"/>
    <s v=""/>
    <x v="0"/>
    <s v="9100000032"/>
    <s v="0"/>
    <x v="2"/>
    <s v=""/>
    <s v=""/>
  </r>
  <r>
    <x v="2"/>
    <s v=""/>
    <s v=""/>
    <s v="4900007185"/>
    <s v="0L"/>
    <s v=""/>
    <s v=""/>
    <s v="WA"/>
    <d v="2023-07-31T00:00:00"/>
    <s v="70"/>
    <n v="879362.24"/>
    <s v="INR"/>
    <x v="0"/>
    <s v=""/>
    <s v="1000"/>
    <s v="1000"/>
    <s v="non chargable basis NARENDRA SINGH cane yard road"/>
    <s v=""/>
    <x v="0"/>
    <s v="9100000032"/>
    <s v="0"/>
    <x v="2"/>
    <s v=""/>
    <s v=""/>
  </r>
  <r>
    <x v="3"/>
    <s v=""/>
    <s v=""/>
    <s v="4900007217"/>
    <s v="0L"/>
    <s v=""/>
    <s v=""/>
    <s v="WA"/>
    <d v="2023-08-01T00:00:00"/>
    <s v="70"/>
    <n v="1627.48"/>
    <s v="INR"/>
    <x v="0"/>
    <s v=""/>
    <s v="1000"/>
    <s v="1000"/>
    <s v="non chargable basis NARENDRA SINGH"/>
    <s v=""/>
    <x v="0"/>
    <s v="9100000040"/>
    <s v="0"/>
    <x v="3"/>
    <s v=""/>
    <s v=""/>
  </r>
  <r>
    <x v="9"/>
    <s v=""/>
    <s v=""/>
    <s v="4900007270"/>
    <s v="0L"/>
    <s v=""/>
    <s v=""/>
    <s v="WA"/>
    <d v="2023-08-02T00:00:00"/>
    <s v="70"/>
    <n v="17500"/>
    <s v="INR"/>
    <x v="0"/>
    <s v=""/>
    <s v="1000"/>
    <s v="1000"/>
    <s v="non chargable basis akber-DORMATORY (G+3)CANE YARD"/>
    <s v=""/>
    <x v="0"/>
    <s v="9100000047"/>
    <s v="0"/>
    <x v="9"/>
    <s v=""/>
    <s v=""/>
  </r>
  <r>
    <x v="2"/>
    <s v=""/>
    <s v=""/>
    <s v="4900007297"/>
    <s v="0L"/>
    <s v=""/>
    <s v=""/>
    <s v="WA"/>
    <d v="2023-08-02T00:00:00"/>
    <s v="70"/>
    <n v="17500"/>
    <s v="INR"/>
    <x v="0"/>
    <s v=""/>
    <s v="1000"/>
    <s v="1000"/>
    <s v="non chargable basis juit kewat-CWIP - CANE YARD RO"/>
    <s v=""/>
    <x v="0"/>
    <s v="9100000032"/>
    <s v="0"/>
    <x v="2"/>
    <s v=""/>
    <s v=""/>
  </r>
  <r>
    <x v="7"/>
    <s v=""/>
    <s v=""/>
    <s v="4900007299"/>
    <s v="0L"/>
    <s v=""/>
    <s v=""/>
    <s v="WA"/>
    <d v="2023-08-02T00:00:00"/>
    <s v="70"/>
    <n v="360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2460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2165.94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1958.75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16.72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24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82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108.61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81.400000000000006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120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1342.24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540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285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387.95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555.12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25.5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36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36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35.58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36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36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299.97000000000003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88.23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34.22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229.59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299"/>
    <s v="0L"/>
    <s v=""/>
    <s v=""/>
    <s v="WA"/>
    <d v="2023-08-02T00:00:00"/>
    <s v="70"/>
    <n v="254.94"/>
    <s v="INR"/>
    <x v="0"/>
    <s v=""/>
    <s v="1000"/>
    <s v="1000"/>
    <s v="NEW INSTALLATION"/>
    <s v=""/>
    <x v="0"/>
    <s v="9100000037"/>
    <s v="0"/>
    <x v="7"/>
    <s v=""/>
    <s v=""/>
  </r>
  <r>
    <x v="3"/>
    <s v=""/>
    <s v=""/>
    <s v="4900007321"/>
    <s v="0L"/>
    <s v=""/>
    <s v=""/>
    <s v="WA"/>
    <d v="2023-08-02T00:00:00"/>
    <s v="70"/>
    <n v="2062.04"/>
    <s v="INR"/>
    <x v="0"/>
    <s v=""/>
    <s v="1000"/>
    <s v="1000"/>
    <s v="non chargable basis NARENDRA SINGH"/>
    <s v=""/>
    <x v="0"/>
    <s v="9100000040"/>
    <s v="0"/>
    <x v="3"/>
    <s v=""/>
    <s v=""/>
  </r>
  <r>
    <x v="3"/>
    <s v=""/>
    <s v=""/>
    <s v="4900007321"/>
    <s v="0L"/>
    <s v=""/>
    <s v=""/>
    <s v="WA"/>
    <d v="2023-08-02T00:00:00"/>
    <s v="70"/>
    <n v="1090.1300000000001"/>
    <s v="INR"/>
    <x v="0"/>
    <s v=""/>
    <s v="1000"/>
    <s v="1000"/>
    <s v="non chargable basis NARENDRA SINGH"/>
    <s v=""/>
    <x v="0"/>
    <s v="9100000040"/>
    <s v="0"/>
    <x v="3"/>
    <s v=""/>
    <s v=""/>
  </r>
  <r>
    <x v="8"/>
    <s v=""/>
    <s v=""/>
    <s v="4900007367"/>
    <s v="0L"/>
    <s v=""/>
    <s v=""/>
    <s v="WA"/>
    <d v="2023-08-03T00:00:00"/>
    <s v="70"/>
    <n v="1627.48"/>
    <s v="INR"/>
    <x v="0"/>
    <s v=""/>
    <s v="1200"/>
    <s v="1200"/>
    <s v="non chargable basis lal babbu sah"/>
    <s v=""/>
    <x v="0"/>
    <s v="9100000046"/>
    <s v="0"/>
    <x v="8"/>
    <s v=""/>
    <s v=""/>
  </r>
  <r>
    <x v="2"/>
    <s v=""/>
    <s v=""/>
    <s v="4900007403"/>
    <s v="0L"/>
    <s v=""/>
    <s v=""/>
    <s v="WA"/>
    <d v="2023-08-03T00:00:00"/>
    <s v="70"/>
    <n v="17500"/>
    <s v="INR"/>
    <x v="0"/>
    <s v=""/>
    <s v="1000"/>
    <s v="1000"/>
    <s v="non chargable basis juit kewat"/>
    <s v=""/>
    <x v="0"/>
    <s v="9100000032"/>
    <s v="0"/>
    <x v="2"/>
    <s v=""/>
    <s v=""/>
  </r>
  <r>
    <x v="4"/>
    <s v=""/>
    <s v=""/>
    <s v="4900007452"/>
    <s v="0L"/>
    <s v=""/>
    <s v=""/>
    <s v="WA"/>
    <d v="2023-08-04T00:00:00"/>
    <s v="70"/>
    <n v="103102.11"/>
    <s v="INR"/>
    <x v="0"/>
    <s v=""/>
    <s v="1000"/>
    <s v="1000"/>
    <s v="non chargable basis lal babbu sah"/>
    <s v=""/>
    <x v="0"/>
    <s v="9100000041"/>
    <s v="0"/>
    <x v="4"/>
    <s v=""/>
    <s v=""/>
  </r>
  <r>
    <x v="2"/>
    <s v=""/>
    <s v=""/>
    <s v="4900007462"/>
    <s v="0L"/>
    <s v=""/>
    <s v=""/>
    <s v="WA"/>
    <d v="2023-08-04T00:00:00"/>
    <s v="70"/>
    <n v="17500"/>
    <s v="INR"/>
    <x v="0"/>
    <s v=""/>
    <s v="1000"/>
    <s v="1000"/>
    <s v="non chargable basis juit kewat"/>
    <s v=""/>
    <x v="0"/>
    <s v="9100000032"/>
    <s v="0"/>
    <x v="2"/>
    <s v=""/>
    <s v=""/>
  </r>
  <r>
    <x v="4"/>
    <s v=""/>
    <s v=""/>
    <s v="4900007485"/>
    <s v="0L"/>
    <s v=""/>
    <s v=""/>
    <s v="WA"/>
    <d v="2023-08-04T00:00:00"/>
    <s v="70"/>
    <n v="1627.48"/>
    <s v="INR"/>
    <x v="0"/>
    <s v=""/>
    <s v="1000"/>
    <s v="1000"/>
    <s v="non chargable basis lal babbu sah"/>
    <s v=""/>
    <x v="0"/>
    <s v="9100000041"/>
    <s v="0"/>
    <x v="4"/>
    <s v=""/>
    <s v=""/>
  </r>
  <r>
    <x v="7"/>
    <s v=""/>
    <s v=""/>
    <s v="4900007505"/>
    <s v="0L"/>
    <s v=""/>
    <s v=""/>
    <s v="WA"/>
    <d v="2023-08-04T00:00:00"/>
    <s v="70"/>
    <n v="347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07505"/>
    <s v="0L"/>
    <s v=""/>
    <s v=""/>
    <s v="WA"/>
    <d v="2023-08-04T00:00:00"/>
    <s v="70"/>
    <n v="112.95"/>
    <s v="INR"/>
    <x v="0"/>
    <s v=""/>
    <s v="1000"/>
    <s v="1000"/>
    <s v="NEW INSTALLATION"/>
    <s v=""/>
    <x v="0"/>
    <s v="9100000037"/>
    <s v="0"/>
    <x v="7"/>
    <s v=""/>
    <s v=""/>
  </r>
  <r>
    <x v="2"/>
    <s v=""/>
    <s v=""/>
    <s v="4900007544"/>
    <s v="0L"/>
    <s v=""/>
    <s v=""/>
    <s v="WA"/>
    <d v="2023-08-05T00:00:00"/>
    <s v="70"/>
    <n v="17500"/>
    <s v="INR"/>
    <x v="0"/>
    <s v=""/>
    <s v="1000"/>
    <s v="1000"/>
    <s v="non chargable basis juit kewat paper  plant"/>
    <s v=""/>
    <x v="0"/>
    <s v="9100000032"/>
    <s v="0"/>
    <x v="2"/>
    <s v=""/>
    <s v=""/>
  </r>
  <r>
    <x v="2"/>
    <s v=""/>
    <s v=""/>
    <s v="4900007544"/>
    <s v="0L"/>
    <s v=""/>
    <s v=""/>
    <s v="WA"/>
    <d v="2023-08-05T00:00:00"/>
    <s v="70"/>
    <n v="1627.48"/>
    <s v="INR"/>
    <x v="0"/>
    <s v=""/>
    <s v="1000"/>
    <s v="1000"/>
    <s v="non chargable basis juit kewat paper  plant"/>
    <s v=""/>
    <x v="0"/>
    <s v="9100000032"/>
    <s v="0"/>
    <x v="2"/>
    <s v=""/>
    <s v=""/>
  </r>
  <r>
    <x v="4"/>
    <s v=""/>
    <s v=""/>
    <s v="4900007554"/>
    <s v="0L"/>
    <s v=""/>
    <s v=""/>
    <s v="WA"/>
    <d v="2023-08-05T00:00:00"/>
    <s v="70"/>
    <n v="103102.11"/>
    <s v="INR"/>
    <x v="0"/>
    <s v=""/>
    <s v="1000"/>
    <s v="1000"/>
    <s v="non chargable basis lal babbu sah"/>
    <s v=""/>
    <x v="0"/>
    <s v="9100000041"/>
    <s v="0"/>
    <x v="4"/>
    <s v=""/>
    <s v=""/>
  </r>
  <r>
    <x v="7"/>
    <s v=""/>
    <s v=""/>
    <s v="4900007569"/>
    <s v="0L"/>
    <s v=""/>
    <s v=""/>
    <s v="WA"/>
    <d v="2023-08-05T00:00:00"/>
    <s v="70"/>
    <n v="8536.61"/>
    <s v="INR"/>
    <x v="0"/>
    <s v=""/>
    <s v="1000"/>
    <s v="1000"/>
    <s v="non chargable basis brijesh yadav"/>
    <s v=""/>
    <x v="0"/>
    <s v="9100000037"/>
    <s v="0"/>
    <x v="7"/>
    <s v=""/>
    <s v=""/>
  </r>
  <r>
    <x v="7"/>
    <s v=""/>
    <s v=""/>
    <s v="4900007569"/>
    <s v="0L"/>
    <s v=""/>
    <s v=""/>
    <s v="WA"/>
    <d v="2023-08-05T00:00:00"/>
    <s v="70"/>
    <n v="40"/>
    <s v="INR"/>
    <x v="0"/>
    <s v=""/>
    <s v="1000"/>
    <s v="1000"/>
    <s v="non chargable basis brijesh yadav"/>
    <s v=""/>
    <x v="0"/>
    <s v="9100000037"/>
    <s v="0"/>
    <x v="7"/>
    <s v=""/>
    <s v=""/>
  </r>
  <r>
    <x v="7"/>
    <s v=""/>
    <s v=""/>
    <s v="4900007569"/>
    <s v="0L"/>
    <s v=""/>
    <s v=""/>
    <s v="WA"/>
    <d v="2023-08-05T00:00:00"/>
    <s v="70"/>
    <n v="40"/>
    <s v="INR"/>
    <x v="0"/>
    <s v=""/>
    <s v="1000"/>
    <s v="1000"/>
    <s v="non chargable basis brijesh yadav"/>
    <s v=""/>
    <x v="0"/>
    <s v="9100000037"/>
    <s v="0"/>
    <x v="7"/>
    <s v=""/>
    <s v=""/>
  </r>
  <r>
    <x v="7"/>
    <s v=""/>
    <s v=""/>
    <s v="4900007569"/>
    <s v="0L"/>
    <s v=""/>
    <s v=""/>
    <s v="WA"/>
    <d v="2023-08-05T00:00:00"/>
    <s v="70"/>
    <n v="20"/>
    <s v="INR"/>
    <x v="0"/>
    <s v=""/>
    <s v="1000"/>
    <s v="1000"/>
    <s v="non chargable basis brijesh yadav"/>
    <s v=""/>
    <x v="0"/>
    <s v="9100000037"/>
    <s v="0"/>
    <x v="7"/>
    <s v=""/>
    <s v=""/>
  </r>
  <r>
    <x v="7"/>
    <s v=""/>
    <s v=""/>
    <s v="4900007569"/>
    <s v="0L"/>
    <s v=""/>
    <s v=""/>
    <s v="WA"/>
    <d v="2023-08-05T00:00:00"/>
    <s v="70"/>
    <n v="294.66000000000003"/>
    <s v="INR"/>
    <x v="0"/>
    <s v=""/>
    <s v="1000"/>
    <s v="1000"/>
    <s v="non chargable basis brijesh yadav"/>
    <s v=""/>
    <x v="0"/>
    <s v="9100000037"/>
    <s v="0"/>
    <x v="7"/>
    <s v=""/>
    <s v=""/>
  </r>
  <r>
    <x v="7"/>
    <s v=""/>
    <s v=""/>
    <s v="4900007569"/>
    <s v="0L"/>
    <s v=""/>
    <s v=""/>
    <s v="WA"/>
    <d v="2023-08-05T00:00:00"/>
    <s v="70"/>
    <n v="49.93"/>
    <s v="INR"/>
    <x v="0"/>
    <s v=""/>
    <s v="1000"/>
    <s v="1000"/>
    <s v="non chargable basis brijesh yadav"/>
    <s v=""/>
    <x v="0"/>
    <s v="9100000037"/>
    <s v="0"/>
    <x v="7"/>
    <s v=""/>
    <s v=""/>
  </r>
  <r>
    <x v="7"/>
    <s v=""/>
    <s v=""/>
    <s v="4900007569"/>
    <s v="0L"/>
    <s v=""/>
    <s v=""/>
    <s v="WA"/>
    <d v="2023-08-05T00:00:00"/>
    <s v="70"/>
    <n v="135"/>
    <s v="INR"/>
    <x v="0"/>
    <s v=""/>
    <s v="1000"/>
    <s v="1000"/>
    <s v="non chargable basis brijesh yadav"/>
    <s v=""/>
    <x v="0"/>
    <s v="9100000037"/>
    <s v="0"/>
    <x v="7"/>
    <s v=""/>
    <s v=""/>
  </r>
  <r>
    <x v="7"/>
    <s v=""/>
    <s v=""/>
    <s v="4900007571"/>
    <s v="0L"/>
    <s v=""/>
    <s v=""/>
    <s v="WA"/>
    <d v="2023-08-05T00:00:00"/>
    <s v="70"/>
    <n v="494"/>
    <s v="INR"/>
    <x v="0"/>
    <s v=""/>
    <s v="1000"/>
    <s v="1000"/>
    <s v="non chargable basis brijesh yadav"/>
    <s v=""/>
    <x v="0"/>
    <s v="9100000037"/>
    <s v="0"/>
    <x v="7"/>
    <s v=""/>
    <s v=""/>
  </r>
  <r>
    <x v="2"/>
    <s v=""/>
    <s v=""/>
    <s v="4900007594"/>
    <s v="0L"/>
    <s v=""/>
    <s v=""/>
    <s v="WA"/>
    <d v="2023-08-06T00:00:00"/>
    <s v="70"/>
    <n v="17500"/>
    <s v="INR"/>
    <x v="0"/>
    <s v=""/>
    <s v="1000"/>
    <s v="1000"/>
    <s v="non chargable basis juit kewat"/>
    <s v=""/>
    <x v="0"/>
    <s v="9100000032"/>
    <s v="0"/>
    <x v="2"/>
    <s v=""/>
    <s v=""/>
  </r>
  <r>
    <x v="3"/>
    <s v=""/>
    <s v=""/>
    <s v="4900007612"/>
    <s v="0L"/>
    <s v=""/>
    <s v=""/>
    <s v="WA"/>
    <d v="2023-08-07T00:00:00"/>
    <s v="70"/>
    <n v="2500"/>
    <s v="INR"/>
    <x v="0"/>
    <s v=""/>
    <s v="1000"/>
    <s v="1000"/>
    <s v="non chargeble RAJU GUPTA"/>
    <s v=""/>
    <x v="0"/>
    <s v="9100000040"/>
    <s v="0"/>
    <x v="3"/>
    <s v=""/>
    <s v=""/>
  </r>
  <r>
    <x v="2"/>
    <s v=""/>
    <s v=""/>
    <s v="4900007625"/>
    <s v="0L"/>
    <s v=""/>
    <s v=""/>
    <s v="WA"/>
    <d v="2023-08-07T00:00:00"/>
    <s v="70"/>
    <n v="17500"/>
    <s v="INR"/>
    <x v="0"/>
    <s v=""/>
    <s v="1000"/>
    <s v="1000"/>
    <s v="non chargable basis juit kewat paper plant"/>
    <s v=""/>
    <x v="0"/>
    <s v="9100000032"/>
    <s v="0"/>
    <x v="2"/>
    <s v=""/>
    <s v=""/>
  </r>
  <r>
    <x v="2"/>
    <s v=""/>
    <s v=""/>
    <s v="4900007750"/>
    <s v="0L"/>
    <s v=""/>
    <s v=""/>
    <s v="WA"/>
    <d v="2023-08-08T00:00:00"/>
    <s v="70"/>
    <n v="17500"/>
    <s v="INR"/>
    <x v="0"/>
    <s v=""/>
    <s v="1000"/>
    <s v="1000"/>
    <s v="non chargable basis juit kewat paper plant"/>
    <s v=""/>
    <x v="0"/>
    <s v="9100000032"/>
    <s v="0"/>
    <x v="2"/>
    <s v=""/>
    <s v=""/>
  </r>
  <r>
    <x v="0"/>
    <s v=""/>
    <s v=""/>
    <s v="4900007789"/>
    <s v="0L"/>
    <s v=""/>
    <s v=""/>
    <s v="WA"/>
    <d v="2023-08-09T00:00:00"/>
    <s v="70"/>
    <n v="7500"/>
    <s v="INR"/>
    <x v="0"/>
    <s v=""/>
    <s v="1000"/>
    <s v="1000"/>
    <s v="non chargable dinesh ram behind godown no-03"/>
    <s v=""/>
    <x v="0"/>
    <s v="9100000016"/>
    <s v="0"/>
    <x v="0"/>
    <s v=""/>
    <s v=""/>
  </r>
  <r>
    <x v="7"/>
    <s v=""/>
    <s v=""/>
    <s v="4900007823"/>
    <s v="0L"/>
    <s v=""/>
    <s v=""/>
    <s v="WA"/>
    <d v="2023-08-09T00:00:00"/>
    <s v="70"/>
    <n v="347"/>
    <s v="INR"/>
    <x v="0"/>
    <s v=""/>
    <s v="1000"/>
    <s v="1000"/>
    <s v="NEW INSTALLATION"/>
    <s v=""/>
    <x v="0"/>
    <s v="9100000037"/>
    <s v="0"/>
    <x v="7"/>
    <s v=""/>
    <s v=""/>
  </r>
  <r>
    <x v="8"/>
    <s v=""/>
    <s v=""/>
    <s v="4900007835"/>
    <s v="0L"/>
    <s v=""/>
    <s v=""/>
    <s v="WA"/>
    <d v="2023-08-09T00:00:00"/>
    <s v="70"/>
    <n v="12500"/>
    <s v="INR"/>
    <x v="0"/>
    <s v=""/>
    <s v="1200"/>
    <s v="1200"/>
    <s v="non chargable basis lal babbu sah"/>
    <s v=""/>
    <x v="0"/>
    <s v="9100000046"/>
    <s v="0"/>
    <x v="8"/>
    <s v=""/>
    <s v=""/>
  </r>
  <r>
    <x v="2"/>
    <s v=""/>
    <s v=""/>
    <s v="4900007847"/>
    <s v="0L"/>
    <s v=""/>
    <s v=""/>
    <s v="WA"/>
    <d v="2023-08-09T00:00:00"/>
    <s v="70"/>
    <n v="17500"/>
    <s v="INR"/>
    <x v="0"/>
    <s v=""/>
    <s v="1000"/>
    <s v="1000"/>
    <s v="non chargable basis juit kewat"/>
    <s v=""/>
    <x v="0"/>
    <s v="9100000032"/>
    <s v="0"/>
    <x v="2"/>
    <s v=""/>
    <s v=""/>
  </r>
  <r>
    <x v="0"/>
    <s v=""/>
    <s v=""/>
    <s v="4900007871"/>
    <s v="0L"/>
    <s v=""/>
    <s v=""/>
    <s v="WA"/>
    <d v="2023-08-10T00:00:00"/>
    <s v="70"/>
    <n v="1627.48"/>
    <s v="INR"/>
    <x v="0"/>
    <s v=""/>
    <s v="1000"/>
    <s v="1000"/>
    <s v="non chargable dinesh ram behind godown no-03"/>
    <s v=""/>
    <x v="0"/>
    <s v="9100000016"/>
    <s v="0"/>
    <x v="0"/>
    <s v=""/>
    <s v=""/>
  </r>
  <r>
    <x v="7"/>
    <s v=""/>
    <s v=""/>
    <s v="4900007883"/>
    <s v="0L"/>
    <s v=""/>
    <s v=""/>
    <s v="WA"/>
    <d v="2023-08-10T00:00:00"/>
    <s v="70"/>
    <n v="3760"/>
    <s v="INR"/>
    <x v="0"/>
    <s v=""/>
    <s v="1000"/>
    <s v="1000"/>
    <s v="non chargable basis brijesh yadav"/>
    <s v=""/>
    <x v="0"/>
    <s v="9100000037"/>
    <s v="0"/>
    <x v="7"/>
    <s v=""/>
    <s v=""/>
  </r>
  <r>
    <x v="7"/>
    <s v=""/>
    <s v=""/>
    <s v="4900007883"/>
    <s v="0L"/>
    <s v=""/>
    <s v=""/>
    <s v="WA"/>
    <d v="2023-08-10T00:00:00"/>
    <s v="70"/>
    <n v="4160"/>
    <s v="INR"/>
    <x v="0"/>
    <s v=""/>
    <s v="1000"/>
    <s v="1000"/>
    <s v="non chargable basis brijesh yadav"/>
    <s v=""/>
    <x v="0"/>
    <s v="9100000037"/>
    <s v="0"/>
    <x v="7"/>
    <s v=""/>
    <s v=""/>
  </r>
  <r>
    <x v="10"/>
    <s v=""/>
    <s v=""/>
    <s v="4900007930"/>
    <s v="0L"/>
    <s v=""/>
    <s v=""/>
    <s v="WA"/>
    <d v="2023-08-11T00:00:00"/>
    <s v="70"/>
    <n v="1102.75"/>
    <s v="INR"/>
    <x v="0"/>
    <s v=""/>
    <s v="1000"/>
    <s v="1000"/>
    <s v="SHAWAMINARAYAN HALL"/>
    <s v=""/>
    <x v="0"/>
    <s v="9100000025"/>
    <s v="0"/>
    <x v="10"/>
    <s v=""/>
    <s v=""/>
  </r>
  <r>
    <x v="2"/>
    <s v=""/>
    <s v=""/>
    <s v="4900008017"/>
    <s v="0L"/>
    <s v=""/>
    <s v=""/>
    <s v="WA"/>
    <d v="2023-08-12T00:00:00"/>
    <s v="70"/>
    <n v="17500"/>
    <s v="INR"/>
    <x v="0"/>
    <s v=""/>
    <s v="1000"/>
    <s v="1000"/>
    <s v="non chargable basis juit kewat"/>
    <s v=""/>
    <x v="0"/>
    <s v="9100000032"/>
    <s v="0"/>
    <x v="2"/>
    <s v=""/>
    <s v=""/>
  </r>
  <r>
    <x v="2"/>
    <s v=""/>
    <s v=""/>
    <s v="4900008042"/>
    <s v="0L"/>
    <s v=""/>
    <s v=""/>
    <s v="WA"/>
    <d v="2023-08-12T00:00:00"/>
    <s v="70"/>
    <n v="26164.560000000001"/>
    <s v="INR"/>
    <x v="0"/>
    <s v=""/>
    <s v="1000"/>
    <s v="1000"/>
    <s v="non chargable basis NARENDRA SINGH cane yard road"/>
    <s v=""/>
    <x v="0"/>
    <s v="9100000032"/>
    <s v="0"/>
    <x v="2"/>
    <s v=""/>
    <s v=""/>
  </r>
  <r>
    <x v="2"/>
    <s v=""/>
    <s v=""/>
    <s v="4900008042"/>
    <s v="0L"/>
    <s v=""/>
    <s v=""/>
    <s v="WA"/>
    <d v="2023-08-12T00:00:00"/>
    <s v="70"/>
    <n v="25703.96"/>
    <s v="INR"/>
    <x v="0"/>
    <s v=""/>
    <s v="1000"/>
    <s v="1000"/>
    <s v="non chargable basis NARENDRA SINGH cane yard road"/>
    <s v=""/>
    <x v="0"/>
    <s v="9100000032"/>
    <s v="0"/>
    <x v="2"/>
    <s v=""/>
    <s v=""/>
  </r>
  <r>
    <x v="2"/>
    <s v=""/>
    <s v=""/>
    <s v="4900008042"/>
    <s v="0L"/>
    <s v=""/>
    <s v=""/>
    <s v="WA"/>
    <d v="2023-08-12T00:00:00"/>
    <s v="70"/>
    <n v="21802.639999999999"/>
    <s v="INR"/>
    <x v="0"/>
    <s v=""/>
    <s v="1000"/>
    <s v="1000"/>
    <s v="non chargable basis NARENDRA SINGH cane yard road"/>
    <s v=""/>
    <x v="0"/>
    <s v="9100000032"/>
    <s v="0"/>
    <x v="2"/>
    <s v=""/>
    <s v=""/>
  </r>
  <r>
    <x v="3"/>
    <s v=""/>
    <s v=""/>
    <s v="4900008073"/>
    <s v="0L"/>
    <s v=""/>
    <s v=""/>
    <s v="WA"/>
    <d v="2023-08-13T00:00:00"/>
    <s v="70"/>
    <n v="2500"/>
    <s v="INR"/>
    <x v="0"/>
    <s v=""/>
    <s v="1000"/>
    <s v="1000"/>
    <s v="NON CHARGABLE BASISI NARENDRA SINGH"/>
    <s v=""/>
    <x v="0"/>
    <s v="9100000040"/>
    <s v="0"/>
    <x v="3"/>
    <s v=""/>
    <s v=""/>
  </r>
  <r>
    <x v="8"/>
    <s v=""/>
    <s v=""/>
    <s v="4900008075"/>
    <s v="0L"/>
    <s v=""/>
    <s v=""/>
    <s v="WA"/>
    <d v="2023-08-13T00:00:00"/>
    <s v="70"/>
    <n v="10000"/>
    <s v="INR"/>
    <x v="0"/>
    <s v=""/>
    <s v="1200"/>
    <s v="1200"/>
    <s v="NON CHARGABLE BASISI NARENDRA SINGH"/>
    <s v=""/>
    <x v="0"/>
    <s v="9100000046"/>
    <s v="0"/>
    <x v="8"/>
    <s v=""/>
    <s v=""/>
  </r>
  <r>
    <x v="2"/>
    <s v=""/>
    <s v=""/>
    <s v="4900008077"/>
    <s v="0L"/>
    <s v=""/>
    <s v=""/>
    <s v="WA"/>
    <d v="2023-08-13T00:00:00"/>
    <s v="70"/>
    <n v="17500"/>
    <s v="INR"/>
    <x v="0"/>
    <s v=""/>
    <s v="1000"/>
    <s v="1000"/>
    <s v="NON CHARGABLE BASISI juit kewat"/>
    <s v=""/>
    <x v="0"/>
    <s v="9100000032"/>
    <s v="0"/>
    <x v="2"/>
    <s v=""/>
    <s v=""/>
  </r>
  <r>
    <x v="8"/>
    <s v=""/>
    <s v=""/>
    <s v="4900008085"/>
    <s v="0L"/>
    <s v=""/>
    <s v=""/>
    <s v="WA"/>
    <d v="2023-08-14T00:00:00"/>
    <s v="70"/>
    <n v="25000"/>
    <s v="INR"/>
    <x v="0"/>
    <s v=""/>
    <s v="1200"/>
    <s v="1200"/>
    <s v="NON CHARGABLE BASISI lalbabu sah"/>
    <s v=""/>
    <x v="0"/>
    <s v="9100000046"/>
    <s v="0"/>
    <x v="8"/>
    <s v=""/>
    <s v=""/>
  </r>
  <r>
    <x v="2"/>
    <s v=""/>
    <s v=""/>
    <s v="4900008112"/>
    <s v="0L"/>
    <s v=""/>
    <s v=""/>
    <s v="WA"/>
    <d v="2023-08-14T00:00:00"/>
    <s v="70"/>
    <n v="17500"/>
    <s v="INR"/>
    <x v="0"/>
    <s v=""/>
    <s v="1000"/>
    <s v="1000"/>
    <s v="non chargeble juit papar plant cane yerd"/>
    <s v=""/>
    <x v="0"/>
    <s v="9100000032"/>
    <s v="0"/>
    <x v="2"/>
    <s v=""/>
    <s v=""/>
  </r>
  <r>
    <x v="2"/>
    <s v=""/>
    <s v=""/>
    <s v="4900008164"/>
    <s v="0L"/>
    <s v=""/>
    <s v=""/>
    <s v="WA"/>
    <d v="2023-08-15T00:00:00"/>
    <s v="70"/>
    <n v="17500"/>
    <s v="INR"/>
    <x v="0"/>
    <s v=""/>
    <s v="1000"/>
    <s v="1000"/>
    <s v="NON CHARGABLE BESSIS juit kewat"/>
    <s v=""/>
    <x v="0"/>
    <s v="9100000032"/>
    <s v="0"/>
    <x v="2"/>
    <s v=""/>
    <s v=""/>
  </r>
  <r>
    <x v="2"/>
    <s v=""/>
    <s v=""/>
    <s v="4900008185"/>
    <s v="0L"/>
    <s v=""/>
    <s v=""/>
    <s v="WA"/>
    <d v="2023-08-16T00:00:00"/>
    <s v="70"/>
    <n v="17500"/>
    <s v="INR"/>
    <x v="0"/>
    <s v=""/>
    <s v="1000"/>
    <s v="1000"/>
    <s v="non chargable basis juit kewat"/>
    <s v=""/>
    <x v="0"/>
    <s v="9100000032"/>
    <s v="0"/>
    <x v="2"/>
    <s v=""/>
    <s v=""/>
  </r>
  <r>
    <x v="3"/>
    <s v=""/>
    <s v=""/>
    <s v="4900008192"/>
    <s v="0L"/>
    <s v=""/>
    <s v=""/>
    <s v="WA"/>
    <d v="2023-08-16T00:00:00"/>
    <s v="70"/>
    <n v="2500"/>
    <s v="INR"/>
    <x v="0"/>
    <s v=""/>
    <s v="1000"/>
    <s v="1000"/>
    <s v="non chargable basis NARENDRA SINGH"/>
    <s v=""/>
    <x v="0"/>
    <s v="9100000040"/>
    <s v="0"/>
    <x v="3"/>
    <s v=""/>
    <s v=""/>
  </r>
  <r>
    <x v="3"/>
    <s v=""/>
    <s v=""/>
    <s v="4900008229"/>
    <s v="0L"/>
    <s v=""/>
    <s v=""/>
    <s v="WA"/>
    <d v="2023-08-16T00:00:00"/>
    <s v="70"/>
    <n v="1353.28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8229"/>
    <s v="0L"/>
    <s v=""/>
    <s v=""/>
    <s v="WA"/>
    <d v="2023-08-16T00:00:00"/>
    <s v="70"/>
    <n v="829.94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8229"/>
    <s v="0L"/>
    <s v=""/>
    <s v=""/>
    <s v="WA"/>
    <d v="2023-08-16T00:00:00"/>
    <s v="70"/>
    <n v="956.76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8229"/>
    <s v="0L"/>
    <s v=""/>
    <s v=""/>
    <s v="WA"/>
    <d v="2023-08-16T00:00:00"/>
    <s v="70"/>
    <n v="367.53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8229"/>
    <s v="0L"/>
    <s v=""/>
    <s v=""/>
    <s v="WA"/>
    <d v="2023-08-16T00:00:00"/>
    <s v="70"/>
    <n v="449.94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8229"/>
    <s v="0L"/>
    <s v=""/>
    <s v=""/>
    <s v="WA"/>
    <d v="2023-08-16T00:00:00"/>
    <s v="70"/>
    <n v="4800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8229"/>
    <s v="0L"/>
    <s v=""/>
    <s v=""/>
    <s v="WA"/>
    <d v="2023-08-16T00:00:00"/>
    <s v="70"/>
    <n v="540.02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8229"/>
    <s v="0L"/>
    <s v=""/>
    <s v=""/>
    <s v="WA"/>
    <d v="2023-08-16T00:00:00"/>
    <s v="70"/>
    <n v="949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8229"/>
    <s v="0L"/>
    <s v=""/>
    <s v=""/>
    <s v="WA"/>
    <d v="2023-08-16T00:00:00"/>
    <s v="70"/>
    <n v="700.15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08229"/>
    <s v="0L"/>
    <s v=""/>
    <s v=""/>
    <s v="WA"/>
    <d v="2023-08-16T00:00:00"/>
    <s v="70"/>
    <n v="1823.01"/>
    <s v="INR"/>
    <x v="0"/>
    <s v=""/>
    <s v="1000"/>
    <s v="1000"/>
    <s v="NEW INSTALLATION"/>
    <s v=""/>
    <x v="0"/>
    <s v="9100000040"/>
    <s v="0"/>
    <x v="3"/>
    <s v=""/>
    <s v=""/>
  </r>
  <r>
    <x v="2"/>
    <s v=""/>
    <s v=""/>
    <s v="4900008294"/>
    <s v="0L"/>
    <s v=""/>
    <s v=""/>
    <s v="WA"/>
    <d v="2023-08-17T00:00:00"/>
    <s v="70"/>
    <n v="10299.98"/>
    <s v="INR"/>
    <x v="0"/>
    <s v=""/>
    <s v="1000"/>
    <s v="1000"/>
    <s v="non chargable basis juit kewat paper plant"/>
    <s v=""/>
    <x v="0"/>
    <s v="9100000032"/>
    <s v="0"/>
    <x v="2"/>
    <s v=""/>
    <s v=""/>
  </r>
  <r>
    <x v="2"/>
    <s v=""/>
    <s v=""/>
    <s v="4900008296"/>
    <s v="0L"/>
    <s v=""/>
    <s v=""/>
    <s v="WA"/>
    <d v="2023-08-17T00:00:00"/>
    <s v="70"/>
    <n v="12500"/>
    <s v="INR"/>
    <x v="0"/>
    <s v=""/>
    <s v="1000"/>
    <s v="1000"/>
    <s v="non chargable basis juit kewat"/>
    <s v=""/>
    <x v="0"/>
    <s v="9100000032"/>
    <s v="0"/>
    <x v="2"/>
    <s v=""/>
    <s v=""/>
  </r>
  <r>
    <x v="2"/>
    <s v=""/>
    <s v=""/>
    <s v="4900008399"/>
    <s v="0L"/>
    <s v=""/>
    <s v=""/>
    <s v="WA"/>
    <d v="2023-08-18T00:00:00"/>
    <s v="70"/>
    <n v="17500"/>
    <s v="INR"/>
    <x v="0"/>
    <s v=""/>
    <s v="1000"/>
    <s v="1000"/>
    <s v="non chargable basis juit kewat-CANE YARD ROAD &amp; DR"/>
    <s v=""/>
    <x v="0"/>
    <s v="9100000032"/>
    <s v="0"/>
    <x v="2"/>
    <s v=""/>
    <s v=""/>
  </r>
  <r>
    <x v="2"/>
    <s v=""/>
    <s v=""/>
    <s v="4900008404"/>
    <s v="0L"/>
    <s v=""/>
    <s v=""/>
    <s v="WA"/>
    <d v="2023-08-18T00:00:00"/>
    <s v="70"/>
    <n v="54506.61"/>
    <s v="INR"/>
    <x v="0"/>
    <s v=""/>
    <s v="1000"/>
    <s v="1000"/>
    <s v="non chargable basis akber husain"/>
    <s v=""/>
    <x v="0"/>
    <s v="9100000032"/>
    <s v="0"/>
    <x v="2"/>
    <s v=""/>
    <s v=""/>
  </r>
  <r>
    <x v="3"/>
    <s v=""/>
    <s v=""/>
    <s v="4900008410"/>
    <s v="0L"/>
    <s v=""/>
    <s v=""/>
    <s v="WA"/>
    <d v="2023-08-18T00:00:00"/>
    <s v="70"/>
    <n v="385"/>
    <s v="INR"/>
    <x v="0"/>
    <s v=""/>
    <s v="1000"/>
    <s v="1000"/>
    <s v="non chargable basis NARENDRA SINGH"/>
    <s v=""/>
    <x v="0"/>
    <s v="9100000040"/>
    <s v="0"/>
    <x v="3"/>
    <s v=""/>
    <s v=""/>
  </r>
  <r>
    <x v="2"/>
    <s v=""/>
    <s v=""/>
    <s v="4900008496"/>
    <s v="0L"/>
    <s v=""/>
    <s v=""/>
    <s v="WA"/>
    <d v="2023-08-19T00:00:00"/>
    <s v="70"/>
    <n v="54506.61"/>
    <s v="INR"/>
    <x v="0"/>
    <s v=""/>
    <s v="1000"/>
    <s v="1000"/>
    <s v="non chargable basis akber husain PAPER PLANT"/>
    <s v=""/>
    <x v="0"/>
    <s v="9100000032"/>
    <s v="0"/>
    <x v="2"/>
    <s v=""/>
    <s v=""/>
  </r>
  <r>
    <x v="2"/>
    <s v=""/>
    <s v=""/>
    <s v="4900008502"/>
    <s v="0L"/>
    <s v=""/>
    <s v=""/>
    <s v="WA"/>
    <d v="2023-08-19T00:00:00"/>
    <s v="70"/>
    <n v="17500"/>
    <s v="INR"/>
    <x v="0"/>
    <s v=""/>
    <s v="1000"/>
    <s v="1000"/>
    <s v="NON CHARGABLE BASISI NARENDRA SINGH"/>
    <s v=""/>
    <x v="0"/>
    <s v="9100000032"/>
    <s v="0"/>
    <x v="2"/>
    <s v=""/>
    <s v=""/>
  </r>
  <r>
    <x v="2"/>
    <s v=""/>
    <s v=""/>
    <s v="4900008504"/>
    <s v="0L"/>
    <s v=""/>
    <s v=""/>
    <s v="WA"/>
    <d v="2023-08-19T00:00:00"/>
    <s v="70"/>
    <n v="32703.97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08532"/>
    <s v="0L"/>
    <s v=""/>
    <s v=""/>
    <s v="WA"/>
    <d v="2023-08-19T00:00:00"/>
    <s v="70"/>
    <n v="17500"/>
    <s v="INR"/>
    <x v="0"/>
    <s v=""/>
    <s v="1000"/>
    <s v="1000"/>
    <s v="non chargable basis juit kewat"/>
    <s v=""/>
    <x v="0"/>
    <s v="9100000032"/>
    <s v="0"/>
    <x v="2"/>
    <s v=""/>
    <s v=""/>
  </r>
  <r>
    <x v="2"/>
    <s v=""/>
    <s v=""/>
    <s v="4900008576"/>
    <s v="0L"/>
    <s v=""/>
    <s v=""/>
    <s v="WA"/>
    <d v="2023-08-20T00:00:00"/>
    <s v="70"/>
    <n v="17500"/>
    <s v="INR"/>
    <x v="0"/>
    <s v=""/>
    <s v="1000"/>
    <s v="1000"/>
    <s v="non chargable basis juit kewat"/>
    <s v=""/>
    <x v="0"/>
    <s v="9100000032"/>
    <s v="0"/>
    <x v="2"/>
    <s v=""/>
    <s v=""/>
  </r>
  <r>
    <x v="2"/>
    <s v=""/>
    <s v=""/>
    <s v="4900008697"/>
    <s v="0L"/>
    <s v=""/>
    <s v=""/>
    <s v="WA"/>
    <d v="2023-08-22T00:00:00"/>
    <s v="70"/>
    <n v="12500"/>
    <s v="INR"/>
    <x v="0"/>
    <s v=""/>
    <s v="1000"/>
    <s v="1000"/>
    <s v="non chargable basis NARENDRA SINGH-CANE YARD ROAD"/>
    <s v=""/>
    <x v="0"/>
    <s v="9100000032"/>
    <s v="0"/>
    <x v="2"/>
    <s v=""/>
    <s v=""/>
  </r>
  <r>
    <x v="8"/>
    <s v=""/>
    <s v=""/>
    <s v="4900008725"/>
    <s v="0L"/>
    <s v=""/>
    <s v=""/>
    <s v="WA"/>
    <d v="2023-08-22T00:00:00"/>
    <s v="70"/>
    <n v="17500"/>
    <s v="INR"/>
    <x v="0"/>
    <s v=""/>
    <s v="1200"/>
    <s v="1200"/>
    <s v="non chargable basis lal babbu sah"/>
    <s v=""/>
    <x v="0"/>
    <s v="9100000046"/>
    <s v="0"/>
    <x v="8"/>
    <s v=""/>
    <s v=""/>
  </r>
  <r>
    <x v="2"/>
    <s v=""/>
    <s v=""/>
    <s v="4900008729"/>
    <s v="0L"/>
    <s v=""/>
    <s v=""/>
    <s v="WA"/>
    <d v="2023-08-22T00:00:00"/>
    <s v="70"/>
    <n v="17500"/>
    <s v="INR"/>
    <x v="0"/>
    <s v=""/>
    <s v="1000"/>
    <s v="1000"/>
    <s v="non chargable basis juit kewa CANE YARD PAPER PLAN"/>
    <s v=""/>
    <x v="0"/>
    <s v="9100000032"/>
    <s v="0"/>
    <x v="2"/>
    <s v=""/>
    <s v=""/>
  </r>
  <r>
    <x v="2"/>
    <s v=""/>
    <s v=""/>
    <s v="4900008800"/>
    <s v="0L"/>
    <s v=""/>
    <s v=""/>
    <s v="WA"/>
    <d v="2023-08-23T00:00:00"/>
    <s v="70"/>
    <n v="37305.49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08800"/>
    <s v="0L"/>
    <s v=""/>
    <s v=""/>
    <s v="WA"/>
    <d v="2023-08-23T00:00:00"/>
    <s v="70"/>
    <n v="32703.97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08898"/>
    <s v="0L"/>
    <s v=""/>
    <s v=""/>
    <s v="WA"/>
    <d v="2023-08-24T00:00:00"/>
    <s v="70"/>
    <n v="17232.490000000002"/>
    <s v="INR"/>
    <x v="0"/>
    <s v=""/>
    <s v="1000"/>
    <s v="1000"/>
    <s v="NON CHARGABLE BASISI juit kewat"/>
    <s v=""/>
    <x v="0"/>
    <s v="9100000032"/>
    <s v="0"/>
    <x v="2"/>
    <s v=""/>
    <s v=""/>
  </r>
  <r>
    <x v="2"/>
    <s v=""/>
    <s v=""/>
    <s v="4900008972"/>
    <s v="0L"/>
    <s v=""/>
    <s v=""/>
    <s v="WA"/>
    <d v="2023-08-25T00:00:00"/>
    <s v="70"/>
    <n v="24617.84"/>
    <s v="INR"/>
    <x v="0"/>
    <s v=""/>
    <s v="1000"/>
    <s v="1000"/>
    <s v="non chargable basis akber husain"/>
    <s v=""/>
    <x v="0"/>
    <s v="9100000032"/>
    <s v="0"/>
    <x v="2"/>
    <s v=""/>
    <s v=""/>
  </r>
  <r>
    <x v="2"/>
    <s v=""/>
    <s v=""/>
    <s v="4900008987"/>
    <s v="0L"/>
    <s v=""/>
    <s v=""/>
    <s v="WA"/>
    <d v="2023-08-25T00:00:00"/>
    <s v="70"/>
    <n v="17232.490000000002"/>
    <s v="INR"/>
    <x v="0"/>
    <s v=""/>
    <s v="1000"/>
    <s v="1000"/>
    <s v="juit kevat CWIP - CANE YARD ROAD  PAPER PLANT"/>
    <s v=""/>
    <x v="0"/>
    <s v="9100000032"/>
    <s v="0"/>
    <x v="2"/>
    <s v=""/>
    <s v=""/>
  </r>
  <r>
    <x v="2"/>
    <s v=""/>
    <s v=""/>
    <s v="4900009002"/>
    <s v="0L"/>
    <s v=""/>
    <s v=""/>
    <s v="WA"/>
    <d v="2023-08-25T00:00:00"/>
    <s v="70"/>
    <n v="24617.84"/>
    <s v="INR"/>
    <x v="0"/>
    <s v=""/>
    <s v="1000"/>
    <s v="1000"/>
    <s v="non chargable basis NARENDRA SINGH-CANE YARD ROAD"/>
    <s v=""/>
    <x v="0"/>
    <s v="9100000032"/>
    <s v="0"/>
    <x v="2"/>
    <s v=""/>
    <s v=""/>
  </r>
  <r>
    <x v="2"/>
    <s v=""/>
    <s v=""/>
    <s v="4900009072"/>
    <s v="0L"/>
    <s v=""/>
    <s v=""/>
    <s v="WA"/>
    <d v="2023-08-26T00:00:00"/>
    <s v="70"/>
    <n v="27253.3"/>
    <s v="INR"/>
    <x v="0"/>
    <s v=""/>
    <s v="1000"/>
    <s v="1000"/>
    <s v="CANE YARD ROAD"/>
    <s v=""/>
    <x v="0"/>
    <s v="9100000032"/>
    <s v="0"/>
    <x v="2"/>
    <s v=""/>
    <s v=""/>
  </r>
  <r>
    <x v="2"/>
    <s v=""/>
    <s v=""/>
    <s v="4900009081"/>
    <s v="0L"/>
    <s v=""/>
    <s v=""/>
    <s v="WA"/>
    <d v="2023-08-26T00:00:00"/>
    <s v="70"/>
    <n v="17166.759999999998"/>
    <s v="INR"/>
    <x v="0"/>
    <s v=""/>
    <s v="1000"/>
    <s v="1000"/>
    <s v="juit kevat"/>
    <s v=""/>
    <x v="0"/>
    <s v="9100000032"/>
    <s v="0"/>
    <x v="2"/>
    <s v=""/>
    <s v=""/>
  </r>
  <r>
    <x v="2"/>
    <s v=""/>
    <s v=""/>
    <s v="4900009133"/>
    <s v="0L"/>
    <s v=""/>
    <s v=""/>
    <s v="WA"/>
    <d v="2023-08-27T00:00:00"/>
    <s v="70"/>
    <n v="29428.73"/>
    <s v="INR"/>
    <x v="0"/>
    <s v=""/>
    <s v="1000"/>
    <s v="1000"/>
    <s v="non chargable basis akber husain"/>
    <s v=""/>
    <x v="0"/>
    <s v="9100000032"/>
    <s v="0"/>
    <x v="2"/>
    <s v=""/>
    <s v=""/>
  </r>
  <r>
    <x v="2"/>
    <s v=""/>
    <s v=""/>
    <s v="4900009145"/>
    <s v="0L"/>
    <s v=""/>
    <s v=""/>
    <s v="WA"/>
    <d v="2023-08-27T00:00:00"/>
    <s v="70"/>
    <n v="17166.759999999998"/>
    <s v="INR"/>
    <x v="0"/>
    <s v=""/>
    <s v="1000"/>
    <s v="1000"/>
    <s v="NON CHARGABLE BASISI .papar plant cane yerd juit"/>
    <s v=""/>
    <x v="0"/>
    <s v="9100000032"/>
    <s v="0"/>
    <x v="2"/>
    <s v=""/>
    <s v=""/>
  </r>
  <r>
    <x v="2"/>
    <s v=""/>
    <s v=""/>
    <s v="4900009155"/>
    <s v="0L"/>
    <s v=""/>
    <s v=""/>
    <s v="WA"/>
    <d v="2023-08-27T00:00:00"/>
    <s v="70"/>
    <n v="14714.37"/>
    <s v="INR"/>
    <x v="0"/>
    <s v=""/>
    <s v="1000"/>
    <s v="1000"/>
    <s v="NON CHARGEABLE BASIS cane yerd raju gupta"/>
    <s v=""/>
    <x v="0"/>
    <s v="9100000032"/>
    <s v="0"/>
    <x v="2"/>
    <s v=""/>
    <s v=""/>
  </r>
  <r>
    <x v="8"/>
    <s v=""/>
    <s v=""/>
    <s v="4900009157"/>
    <s v="0L"/>
    <s v=""/>
    <s v=""/>
    <s v="WA"/>
    <d v="2023-08-28T00:00:00"/>
    <s v="70"/>
    <n v="24523.94"/>
    <s v="INR"/>
    <x v="0"/>
    <s v=""/>
    <s v="1200"/>
    <s v="1200"/>
    <s v="NON CHARGEABLE BASIS babloo"/>
    <s v=""/>
    <x v="0"/>
    <s v="9100000046"/>
    <s v="0"/>
    <x v="8"/>
    <s v=""/>
    <s v=""/>
  </r>
  <r>
    <x v="8"/>
    <s v=""/>
    <s v=""/>
    <s v="4900009162"/>
    <s v="0L"/>
    <s v=""/>
    <s v=""/>
    <s v="WA"/>
    <d v="2023-08-28T00:00:00"/>
    <s v="70"/>
    <n v="1627.49"/>
    <s v="INR"/>
    <x v="0"/>
    <s v=""/>
    <s v="1200"/>
    <s v="1200"/>
    <s v="NON CHARGABLE BASISI lalbabu sah"/>
    <s v=""/>
    <x v="0"/>
    <s v="9100000046"/>
    <s v="0"/>
    <x v="8"/>
    <s v=""/>
    <s v=""/>
  </r>
  <r>
    <x v="2"/>
    <s v=""/>
    <s v=""/>
    <s v="4900009182"/>
    <s v="0L"/>
    <s v=""/>
    <s v=""/>
    <s v="WA"/>
    <d v="2023-08-28T00:00:00"/>
    <s v="70"/>
    <n v="12232.95"/>
    <s v="INR"/>
    <x v="0"/>
    <s v=""/>
    <s v="1000"/>
    <s v="1000"/>
    <s v="NON CHARGABLE BASISI .papar plant cane yerd akbar"/>
    <s v=""/>
    <x v="0"/>
    <s v="9100000032"/>
    <s v="0"/>
    <x v="2"/>
    <s v=""/>
    <s v=""/>
  </r>
  <r>
    <x v="2"/>
    <s v=""/>
    <s v=""/>
    <s v="4900009202"/>
    <s v="0L"/>
    <s v=""/>
    <s v=""/>
    <s v="WA"/>
    <d v="2023-08-28T00:00:00"/>
    <s v="70"/>
    <n v="29359.09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09223"/>
    <s v="0L"/>
    <s v=""/>
    <s v=""/>
    <s v="WA"/>
    <d v="2023-08-28T00:00:00"/>
    <s v="70"/>
    <n v="17126.13"/>
    <s v="INR"/>
    <x v="0"/>
    <s v=""/>
    <s v="1000"/>
    <s v="1000"/>
    <s v="NON CHARGABLE BESSIS juit kewat"/>
    <s v=""/>
    <x v="0"/>
    <s v="9100000032"/>
    <s v="0"/>
    <x v="2"/>
    <s v=""/>
    <s v=""/>
  </r>
  <r>
    <x v="2"/>
    <s v=""/>
    <s v=""/>
    <s v="4900009223"/>
    <s v="0L"/>
    <s v=""/>
    <s v=""/>
    <s v="WA"/>
    <d v="2023-08-28T00:00:00"/>
    <s v="70"/>
    <n v="32703.97"/>
    <s v="INR"/>
    <x v="0"/>
    <s v=""/>
    <s v="1000"/>
    <s v="1000"/>
    <s v="NON CHARGABLE BESSIS juit kewat"/>
    <s v=""/>
    <x v="0"/>
    <s v="9100000032"/>
    <s v="0"/>
    <x v="2"/>
    <s v=""/>
    <s v=""/>
  </r>
  <r>
    <x v="2"/>
    <s v=""/>
    <s v=""/>
    <s v="4900009249"/>
    <s v="0L"/>
    <s v=""/>
    <s v=""/>
    <s v="WA"/>
    <d v="2023-08-29T00:00:00"/>
    <s v="70"/>
    <n v="12201.01"/>
    <s v="INR"/>
    <x v="0"/>
    <s v=""/>
    <s v="1000"/>
    <s v="1000"/>
    <s v="NON CHARGABLE BASISI .papar plant cane yerd akbar"/>
    <s v=""/>
    <x v="0"/>
    <s v="9100000032"/>
    <s v="0"/>
    <x v="2"/>
    <s v=""/>
    <s v=""/>
  </r>
  <r>
    <x v="8"/>
    <s v=""/>
    <s v=""/>
    <s v="4900009251"/>
    <s v="0L"/>
    <s v=""/>
    <s v=""/>
    <s v="WA"/>
    <d v="2023-08-29T00:00:00"/>
    <s v="70"/>
    <n v="24402.02"/>
    <s v="INR"/>
    <x v="0"/>
    <s v=""/>
    <s v="1200"/>
    <s v="1200"/>
    <s v="NON CHARGABLE BASISI lal babbou"/>
    <s v=""/>
    <x v="0"/>
    <s v="9100000046"/>
    <s v="0"/>
    <x v="8"/>
    <s v=""/>
    <s v=""/>
  </r>
  <r>
    <x v="2"/>
    <s v=""/>
    <s v=""/>
    <s v="4900009256"/>
    <s v="0L"/>
    <s v=""/>
    <s v=""/>
    <s v="WA"/>
    <d v="2023-08-29T00:00:00"/>
    <s v="70"/>
    <n v="1627.48"/>
    <s v="INR"/>
    <x v="0"/>
    <s v=""/>
    <s v="1000"/>
    <s v="1000"/>
    <s v="NON CHARGABLE BASISI cane yerd"/>
    <s v=""/>
    <x v="0"/>
    <s v="9100000032"/>
    <s v="0"/>
    <x v="2"/>
    <s v=""/>
    <s v=""/>
  </r>
  <r>
    <x v="2"/>
    <s v=""/>
    <s v=""/>
    <s v="4900009256"/>
    <s v="0L"/>
    <s v=""/>
    <s v=""/>
    <s v="WA"/>
    <d v="2023-08-29T00:00:00"/>
    <s v="70"/>
    <n v="32703.97"/>
    <s v="INR"/>
    <x v="0"/>
    <s v=""/>
    <s v="1000"/>
    <s v="1000"/>
    <s v="NON CHARGABLE BASISI cane yerd raju"/>
    <s v=""/>
    <x v="0"/>
    <s v="9100000032"/>
    <s v="0"/>
    <x v="2"/>
    <s v=""/>
    <s v=""/>
  </r>
  <r>
    <x v="2"/>
    <s v=""/>
    <s v=""/>
    <s v="4900009271"/>
    <s v="0L"/>
    <s v=""/>
    <s v=""/>
    <s v="WA"/>
    <d v="2023-08-30T00:00:00"/>
    <s v="70"/>
    <n v="19521.62"/>
    <s v="INR"/>
    <x v="0"/>
    <s v=""/>
    <s v="1000"/>
    <s v="1000"/>
    <s v="NON CHARGEABLE BASIS cane yard akbar"/>
    <s v=""/>
    <x v="0"/>
    <s v="9100000032"/>
    <s v="0"/>
    <x v="2"/>
    <s v=""/>
    <s v=""/>
  </r>
  <r>
    <x v="8"/>
    <s v=""/>
    <s v=""/>
    <s v="4900009273"/>
    <s v="0L"/>
    <s v=""/>
    <s v=""/>
    <s v="WA"/>
    <d v="2023-08-30T00:00:00"/>
    <s v="70"/>
    <n v="24402.02"/>
    <s v="INR"/>
    <x v="0"/>
    <s v=""/>
    <s v="1200"/>
    <s v="1200"/>
    <s v="NON CHARGEABLE BASIS babloo"/>
    <s v=""/>
    <x v="0"/>
    <s v="9100000046"/>
    <s v="0"/>
    <x v="8"/>
    <s v=""/>
    <s v=""/>
  </r>
  <r>
    <x v="2"/>
    <s v=""/>
    <s v=""/>
    <s v="4900009275"/>
    <s v="0L"/>
    <s v=""/>
    <s v=""/>
    <s v="WA"/>
    <d v="2023-08-30T00:00:00"/>
    <s v="70"/>
    <n v="17081.419999999998"/>
    <s v="INR"/>
    <x v="0"/>
    <s v=""/>
    <s v="1000"/>
    <s v="1000"/>
    <s v="NON CHARGEABLE BASIS juit"/>
    <s v=""/>
    <x v="0"/>
    <s v="9100000032"/>
    <s v="0"/>
    <x v="2"/>
    <s v=""/>
    <s v=""/>
  </r>
  <r>
    <x v="2"/>
    <s v=""/>
    <s v=""/>
    <s v="4900009278"/>
    <s v="0L"/>
    <s v=""/>
    <s v=""/>
    <s v="WA"/>
    <d v="2023-08-30T00:00:00"/>
    <s v="70"/>
    <n v="12186.48"/>
    <s v="INR"/>
    <x v="0"/>
    <s v=""/>
    <s v="1000"/>
    <s v="1000"/>
    <s v="NON CHARGEABLE BASIS cane yerd raju gupta"/>
    <s v=""/>
    <x v="0"/>
    <s v="9100000032"/>
    <s v="0"/>
    <x v="2"/>
    <s v=""/>
    <s v=""/>
  </r>
  <r>
    <x v="2"/>
    <s v=""/>
    <s v=""/>
    <s v="4900009316"/>
    <s v="0L"/>
    <s v=""/>
    <s v=""/>
    <s v="WA"/>
    <d v="2023-09-01T00:00:00"/>
    <s v="70"/>
    <n v="21935.66"/>
    <s v="INR"/>
    <x v="0"/>
    <s v=""/>
    <s v="1000"/>
    <s v="1000"/>
    <s v="NON CHARGABLE BASISI .papar plant cane yerd akbar"/>
    <s v=""/>
    <x v="0"/>
    <s v="9100000032"/>
    <s v="0"/>
    <x v="2"/>
    <s v=""/>
    <s v=""/>
  </r>
  <r>
    <x v="2"/>
    <s v=""/>
    <s v=""/>
    <s v="4900009320"/>
    <s v="0L"/>
    <s v=""/>
    <s v=""/>
    <s v="WA"/>
    <d v="2023-09-01T00:00:00"/>
    <s v="70"/>
    <n v="14623.78"/>
    <s v="INR"/>
    <x v="0"/>
    <s v=""/>
    <s v="1000"/>
    <s v="1000"/>
    <s v="NON CHARGABLE BASISI cane yerd raju"/>
    <s v=""/>
    <x v="0"/>
    <s v="9100000032"/>
    <s v="0"/>
    <x v="2"/>
    <s v=""/>
    <s v=""/>
  </r>
  <r>
    <x v="2"/>
    <s v=""/>
    <s v=""/>
    <s v="4900009320"/>
    <s v="0L"/>
    <s v=""/>
    <s v=""/>
    <s v="WA"/>
    <d v="2023-09-01T00:00:00"/>
    <s v="70"/>
    <n v="27253.3"/>
    <s v="INR"/>
    <x v="0"/>
    <s v=""/>
    <s v="1000"/>
    <s v="1000"/>
    <s v="NON CHARGABLE BASISI cane yerd raju"/>
    <s v=""/>
    <x v="0"/>
    <s v="9100000032"/>
    <s v="0"/>
    <x v="2"/>
    <s v=""/>
    <s v=""/>
  </r>
  <r>
    <x v="8"/>
    <s v=""/>
    <s v=""/>
    <s v="4900009375"/>
    <s v="0L"/>
    <s v=""/>
    <s v=""/>
    <s v="WA"/>
    <d v="2023-09-02T00:00:00"/>
    <s v="70"/>
    <n v="24372.959999999999"/>
    <s v="INR"/>
    <x v="0"/>
    <s v=""/>
    <s v="1200"/>
    <s v="1200"/>
    <s v="NON chargeable basis-ajay"/>
    <s v=""/>
    <x v="0"/>
    <s v="9100000046"/>
    <s v="0"/>
    <x v="8"/>
    <s v=""/>
    <s v=""/>
  </r>
  <r>
    <x v="8"/>
    <s v=""/>
    <s v=""/>
    <s v="4900009402"/>
    <s v="0L"/>
    <s v=""/>
    <s v=""/>
    <s v="WA"/>
    <d v="2023-09-02T00:00:00"/>
    <s v="70"/>
    <n v="330012"/>
    <s v="INR"/>
    <x v="0"/>
    <s v=""/>
    <s v="1200"/>
    <s v="1200"/>
    <s v="NON CHARGEABLE FOR MANJOOR"/>
    <s v=""/>
    <x v="0"/>
    <s v="9100000046"/>
    <s v="0"/>
    <x v="8"/>
    <s v=""/>
    <s v=""/>
  </r>
  <r>
    <x v="8"/>
    <s v=""/>
    <s v=""/>
    <s v="4900009402"/>
    <s v="0L"/>
    <s v=""/>
    <s v=""/>
    <s v="WA"/>
    <d v="2023-09-02T00:00:00"/>
    <s v="70"/>
    <n v="127195.29"/>
    <s v="INR"/>
    <x v="0"/>
    <s v=""/>
    <s v="1200"/>
    <s v="1200"/>
    <s v="NON CHARGEABLE FOR MANJOOR"/>
    <s v=""/>
    <x v="0"/>
    <s v="9100000046"/>
    <s v="0"/>
    <x v="8"/>
    <s v=""/>
    <s v=""/>
  </r>
  <r>
    <x v="8"/>
    <s v=""/>
    <s v=""/>
    <s v="4900009402"/>
    <s v="0L"/>
    <s v=""/>
    <s v=""/>
    <s v="WA"/>
    <d v="2023-09-02T00:00:00"/>
    <s v="70"/>
    <n v="59056.89"/>
    <s v="INR"/>
    <x v="0"/>
    <s v=""/>
    <s v="1200"/>
    <s v="1200"/>
    <s v="NON CHARGEABLE FOR MANJOOR"/>
    <s v=""/>
    <x v="0"/>
    <s v="9100000046"/>
    <s v="0"/>
    <x v="8"/>
    <s v=""/>
    <s v=""/>
  </r>
  <r>
    <x v="8"/>
    <s v=""/>
    <s v=""/>
    <s v="4900009402"/>
    <s v="0L"/>
    <s v=""/>
    <s v=""/>
    <s v="WA"/>
    <d v="2023-09-02T00:00:00"/>
    <s v="70"/>
    <n v="18540"/>
    <s v="INR"/>
    <x v="0"/>
    <s v=""/>
    <s v="1200"/>
    <s v="1200"/>
    <s v="NON CHARGEABLE FOR MANJOOR"/>
    <s v=""/>
    <x v="0"/>
    <s v="9100000046"/>
    <s v="0"/>
    <x v="8"/>
    <s v=""/>
    <s v=""/>
  </r>
  <r>
    <x v="8"/>
    <s v=""/>
    <s v=""/>
    <s v="4900009402"/>
    <s v="0L"/>
    <s v=""/>
    <s v=""/>
    <s v="WA"/>
    <d v="2023-09-02T00:00:00"/>
    <s v="70"/>
    <n v="15044.53"/>
    <s v="INR"/>
    <x v="0"/>
    <s v=""/>
    <s v="1200"/>
    <s v="1200"/>
    <s v="NON CHARGEABLE FOR MANJOOR"/>
    <s v=""/>
    <x v="0"/>
    <s v="9100000046"/>
    <s v="0"/>
    <x v="8"/>
    <s v=""/>
    <s v=""/>
  </r>
  <r>
    <x v="8"/>
    <s v=""/>
    <s v=""/>
    <s v="4900009402"/>
    <s v="0L"/>
    <s v=""/>
    <s v=""/>
    <s v="WA"/>
    <d v="2023-09-02T00:00:00"/>
    <s v="70"/>
    <n v="4450.8100000000004"/>
    <s v="INR"/>
    <x v="0"/>
    <s v=""/>
    <s v="1200"/>
    <s v="1200"/>
    <s v="NON CHARGEABLE FOR MANJOOR"/>
    <s v=""/>
    <x v="0"/>
    <s v="9100000046"/>
    <s v="0"/>
    <x v="8"/>
    <s v=""/>
    <s v=""/>
  </r>
  <r>
    <x v="8"/>
    <s v=""/>
    <s v=""/>
    <s v="4900009423"/>
    <s v="0L"/>
    <s v=""/>
    <s v=""/>
    <s v="WA"/>
    <d v="2023-09-02T00:00:00"/>
    <s v="70"/>
    <n v="24372.959999999999"/>
    <s v="INR"/>
    <x v="0"/>
    <s v=""/>
    <s v="1200"/>
    <s v="1200"/>
    <s v="NON CHARGABLE BASISI lal babbou"/>
    <s v=""/>
    <x v="0"/>
    <s v="9100000046"/>
    <s v="0"/>
    <x v="8"/>
    <s v=""/>
    <s v=""/>
  </r>
  <r>
    <x v="2"/>
    <s v=""/>
    <s v=""/>
    <s v="4900009425"/>
    <s v="0L"/>
    <s v=""/>
    <s v=""/>
    <s v="WA"/>
    <d v="2023-09-02T00:00:00"/>
    <s v="70"/>
    <n v="17061.07"/>
    <s v="INR"/>
    <x v="0"/>
    <s v=""/>
    <s v="1000"/>
    <s v="1000"/>
    <s v="NON CHARGEABLE BASIS raju gupta"/>
    <s v=""/>
    <x v="0"/>
    <s v="9100000032"/>
    <s v="0"/>
    <x v="2"/>
    <s v=""/>
    <s v=""/>
  </r>
  <r>
    <x v="2"/>
    <s v=""/>
    <s v=""/>
    <s v="4900009425"/>
    <s v="0L"/>
    <s v=""/>
    <s v=""/>
    <s v="WA"/>
    <d v="2023-09-02T00:00:00"/>
    <s v="70"/>
    <n v="130030.48"/>
    <s v="INR"/>
    <x v="0"/>
    <s v=""/>
    <s v="1000"/>
    <s v="1000"/>
    <s v="NON CHARGEABLE BASIS raju gupta"/>
    <s v=""/>
    <x v="0"/>
    <s v="9100000032"/>
    <s v="0"/>
    <x v="2"/>
    <s v=""/>
    <s v=""/>
  </r>
  <r>
    <x v="3"/>
    <s v=""/>
    <s v=""/>
    <s v="4900009469"/>
    <s v="0L"/>
    <s v=""/>
    <s v=""/>
    <s v="WA"/>
    <d v="2023-09-03T00:00:00"/>
    <s v="70"/>
    <n v="20620.419999999998"/>
    <s v="INR"/>
    <x v="0"/>
    <s v=""/>
    <s v="1000"/>
    <s v="1000"/>
    <s v="NON CHARGABLE BASIS raju gupta"/>
    <s v=""/>
    <x v="0"/>
    <s v="9100000040"/>
    <s v="0"/>
    <x v="3"/>
    <s v=""/>
    <s v=""/>
  </r>
  <r>
    <x v="3"/>
    <s v=""/>
    <s v=""/>
    <s v="4900009469"/>
    <s v="0L"/>
    <s v=""/>
    <s v=""/>
    <s v="WA"/>
    <d v="2023-09-03T00:00:00"/>
    <s v="70"/>
    <n v="12186.48"/>
    <s v="INR"/>
    <x v="0"/>
    <s v=""/>
    <s v="1000"/>
    <s v="1000"/>
    <s v="NON CHARGABLE BASIS raju gupta"/>
    <s v=""/>
    <x v="0"/>
    <s v="9100000040"/>
    <s v="0"/>
    <x v="3"/>
    <s v=""/>
    <s v=""/>
  </r>
  <r>
    <x v="2"/>
    <s v=""/>
    <s v=""/>
    <s v="4900009471"/>
    <s v="0L"/>
    <s v=""/>
    <s v=""/>
    <s v="WA"/>
    <d v="2023-09-03T00:00:00"/>
    <s v="70"/>
    <n v="17061.07"/>
    <s v="INR"/>
    <x v="0"/>
    <s v=""/>
    <s v="1000"/>
    <s v="1000"/>
    <s v="NON CHARGABLE BASISI .papar plant cane yerd juit"/>
    <s v=""/>
    <x v="0"/>
    <s v="9100000032"/>
    <s v="0"/>
    <x v="2"/>
    <s v=""/>
    <s v=""/>
  </r>
  <r>
    <x v="8"/>
    <s v=""/>
    <s v=""/>
    <s v="4900009473"/>
    <s v="0L"/>
    <s v=""/>
    <s v=""/>
    <s v="WA"/>
    <d v="2023-09-03T00:00:00"/>
    <s v="70"/>
    <n v="762.6"/>
    <s v="INR"/>
    <x v="0"/>
    <s v=""/>
    <s v="1200"/>
    <s v="1200"/>
    <s v="NON CHARGABLE BASIS lalbabou"/>
    <s v=""/>
    <x v="0"/>
    <s v="9100000046"/>
    <s v="0"/>
    <x v="8"/>
    <s v=""/>
    <s v=""/>
  </r>
  <r>
    <x v="8"/>
    <s v=""/>
    <s v=""/>
    <s v="4900009473"/>
    <s v="0L"/>
    <s v=""/>
    <s v=""/>
    <s v="WA"/>
    <d v="2023-09-03T00:00:00"/>
    <s v="70"/>
    <n v="96.67"/>
    <s v="INR"/>
    <x v="0"/>
    <s v=""/>
    <s v="1200"/>
    <s v="1200"/>
    <s v="NON CHARGABLE BASIS lalbabou"/>
    <s v=""/>
    <x v="0"/>
    <s v="9100000046"/>
    <s v="0"/>
    <x v="8"/>
    <s v=""/>
    <s v=""/>
  </r>
  <r>
    <x v="8"/>
    <s v=""/>
    <s v=""/>
    <s v="4900009488"/>
    <s v="0L"/>
    <s v=""/>
    <s v=""/>
    <s v="WA"/>
    <d v="2023-09-04T00:00:00"/>
    <s v="70"/>
    <n v="12186.48"/>
    <s v="INR"/>
    <x v="0"/>
    <s v=""/>
    <s v="1200"/>
    <s v="1200"/>
    <s v="NON CHARGABLE BASISI lal babbou"/>
    <s v=""/>
    <x v="0"/>
    <s v="9100000046"/>
    <s v="0"/>
    <x v="8"/>
    <s v=""/>
    <s v=""/>
  </r>
  <r>
    <x v="2"/>
    <s v=""/>
    <s v=""/>
    <s v="4900009505"/>
    <s v="0L"/>
    <s v=""/>
    <s v=""/>
    <s v="WA"/>
    <d v="2023-09-04T00:00:00"/>
    <s v="70"/>
    <n v="12186.48"/>
    <s v="INR"/>
    <x v="0"/>
    <s v=""/>
    <s v="1000"/>
    <s v="1000"/>
    <s v="NON CHARGABLE BASIS juit"/>
    <s v=""/>
    <x v="0"/>
    <s v="9100000032"/>
    <s v="0"/>
    <x v="2"/>
    <s v=""/>
    <s v=""/>
  </r>
  <r>
    <x v="2"/>
    <s v=""/>
    <s v=""/>
    <s v="4900009530"/>
    <s v="0L"/>
    <s v=""/>
    <s v=""/>
    <s v="WA"/>
    <d v="2023-09-04T00:00:00"/>
    <s v="70"/>
    <n v="17061.07"/>
    <s v="INR"/>
    <x v="0"/>
    <s v=""/>
    <s v="1000"/>
    <s v="1000"/>
    <s v="NON CHARGABLE BASIS narendra singh cane yard"/>
    <s v=""/>
    <x v="0"/>
    <s v="9100000032"/>
    <s v="0"/>
    <x v="2"/>
    <s v=""/>
    <s v=""/>
  </r>
  <r>
    <x v="5"/>
    <s v=""/>
    <s v=""/>
    <s v="4900009720"/>
    <s v="0L"/>
    <s v=""/>
    <s v=""/>
    <s v="WA"/>
    <d v="2023-09-06T00:00:00"/>
    <s v="70"/>
    <n v="6093.24"/>
    <s v="INR"/>
    <x v="0"/>
    <s v=""/>
    <s v="1000"/>
    <s v="1000"/>
    <s v="non chargbile new token room center yerd akbar"/>
    <s v=""/>
    <x v="0"/>
    <s v="9100000042"/>
    <s v="0"/>
    <x v="5"/>
    <s v=""/>
    <s v=""/>
  </r>
  <r>
    <x v="2"/>
    <s v=""/>
    <s v=""/>
    <s v="4900009722"/>
    <s v="0L"/>
    <s v=""/>
    <s v=""/>
    <s v="WA"/>
    <d v="2023-09-06T00:00:00"/>
    <s v="70"/>
    <n v="17061.07"/>
    <s v="INR"/>
    <x v="0"/>
    <s v=""/>
    <s v="1000"/>
    <s v="1000"/>
    <s v="NON CHARGEABLE BASIS PAPAR PLANT JUIT"/>
    <s v=""/>
    <x v="0"/>
    <s v="9100000032"/>
    <s v="0"/>
    <x v="2"/>
    <s v=""/>
    <s v=""/>
  </r>
  <r>
    <x v="2"/>
    <s v=""/>
    <s v=""/>
    <s v="4900009774"/>
    <s v="0L"/>
    <s v=""/>
    <s v=""/>
    <s v="WA"/>
    <d v="2023-09-07T00:00:00"/>
    <s v="70"/>
    <n v="15698.74"/>
    <s v="INR"/>
    <x v="0"/>
    <s v=""/>
    <s v="1000"/>
    <s v="1000"/>
    <s v="NON CHARGABLE BASIS akber husain"/>
    <s v=""/>
    <x v="0"/>
    <s v="9100000032"/>
    <s v="0"/>
    <x v="2"/>
    <s v=""/>
    <s v=""/>
  </r>
  <r>
    <x v="2"/>
    <s v=""/>
    <s v=""/>
    <s v="4900009774"/>
    <s v="0L"/>
    <s v=""/>
    <s v=""/>
    <s v="WA"/>
    <d v="2023-09-07T00:00:00"/>
    <s v="70"/>
    <n v="15422.37"/>
    <s v="INR"/>
    <x v="0"/>
    <s v=""/>
    <s v="1000"/>
    <s v="1000"/>
    <s v="NON CHARGABLE BASIS akber husain"/>
    <s v=""/>
    <x v="0"/>
    <s v="9100000032"/>
    <s v="0"/>
    <x v="2"/>
    <s v=""/>
    <s v=""/>
  </r>
  <r>
    <x v="2"/>
    <s v=""/>
    <s v=""/>
    <s v="4900009774"/>
    <s v="0L"/>
    <s v=""/>
    <s v=""/>
    <s v="WA"/>
    <d v="2023-09-07T00:00:00"/>
    <s v="70"/>
    <n v="15465.32"/>
    <s v="INR"/>
    <x v="0"/>
    <s v=""/>
    <s v="1000"/>
    <s v="1000"/>
    <s v="NON CHARGABLE BASIS akber husain"/>
    <s v=""/>
    <x v="0"/>
    <s v="9100000032"/>
    <s v="0"/>
    <x v="2"/>
    <s v=""/>
    <s v=""/>
  </r>
  <r>
    <x v="2"/>
    <s v=""/>
    <s v=""/>
    <s v="4900009793"/>
    <s v="0L"/>
    <s v=""/>
    <s v=""/>
    <s v="WA"/>
    <d v="2023-09-07T00:00:00"/>
    <s v="70"/>
    <n v="17061.07"/>
    <s v="INR"/>
    <x v="0"/>
    <s v=""/>
    <s v="1000"/>
    <s v="1000"/>
    <s v="NON CHARGABLE BASIS juit"/>
    <s v=""/>
    <x v="0"/>
    <s v="9100000032"/>
    <s v="0"/>
    <x v="2"/>
    <s v=""/>
    <s v=""/>
  </r>
  <r>
    <x v="2"/>
    <s v=""/>
    <s v=""/>
    <s v="4900009866"/>
    <s v="0L"/>
    <s v=""/>
    <s v=""/>
    <s v="WA"/>
    <d v="2023-09-08T00:00:00"/>
    <s v="70"/>
    <n v="24372.959999999999"/>
    <s v="INR"/>
    <x v="0"/>
    <s v=""/>
    <s v="1000"/>
    <s v="1000"/>
    <s v="NON CHARGABLE BASIS raju gupta"/>
    <s v=""/>
    <x v="0"/>
    <s v="9100000032"/>
    <s v="0"/>
    <x v="2"/>
    <s v=""/>
    <s v=""/>
  </r>
  <r>
    <x v="2"/>
    <s v=""/>
    <s v=""/>
    <s v="4900009873"/>
    <s v="0L"/>
    <s v=""/>
    <s v=""/>
    <s v="WA"/>
    <d v="2023-09-08T00:00:00"/>
    <s v="70"/>
    <n v="1627.49"/>
    <s v="INR"/>
    <x v="0"/>
    <s v=""/>
    <s v="1000"/>
    <s v="1000"/>
    <s v="NON CHARGABLE BASIS juit"/>
    <s v=""/>
    <x v="0"/>
    <s v="9100000032"/>
    <s v="0"/>
    <x v="2"/>
    <s v=""/>
    <s v=""/>
  </r>
  <r>
    <x v="4"/>
    <s v=""/>
    <s v=""/>
    <s v="4900009892"/>
    <s v="0L"/>
    <s v=""/>
    <s v=""/>
    <s v="WA"/>
    <d v="2023-09-08T00:00:00"/>
    <s v="70"/>
    <n v="48745.919999999998"/>
    <s v="INR"/>
    <x v="0"/>
    <s v=""/>
    <s v="1000"/>
    <s v="1000"/>
    <s v="non chargbile lalbabou sah"/>
    <s v=""/>
    <x v="0"/>
    <s v="9100000041"/>
    <s v="0"/>
    <x v="4"/>
    <s v=""/>
    <s v=""/>
  </r>
  <r>
    <x v="4"/>
    <s v=""/>
    <s v=""/>
    <s v="4900009894"/>
    <s v="0L"/>
    <s v=""/>
    <s v=""/>
    <s v="WA"/>
    <d v="2023-09-08T00:00:00"/>
    <s v="70"/>
    <n v="3365.33"/>
    <s v="INR"/>
    <x v="0"/>
    <s v=""/>
    <s v="1000"/>
    <s v="1000"/>
    <s v="non chargbile lalbabou sah"/>
    <s v=""/>
    <x v="0"/>
    <s v="9100000041"/>
    <s v="0"/>
    <x v="4"/>
    <s v=""/>
    <s v=""/>
  </r>
  <r>
    <x v="4"/>
    <s v=""/>
    <s v=""/>
    <s v="4900009894"/>
    <s v="0L"/>
    <s v=""/>
    <s v=""/>
    <s v="WA"/>
    <d v="2023-09-08T00:00:00"/>
    <s v="70"/>
    <n v="7899.83"/>
    <s v="INR"/>
    <x v="0"/>
    <s v=""/>
    <s v="1000"/>
    <s v="1000"/>
    <s v="non chargbile lalbabou sah"/>
    <s v=""/>
    <x v="0"/>
    <s v="9100000041"/>
    <s v="0"/>
    <x v="4"/>
    <s v=""/>
    <s v=""/>
  </r>
  <r>
    <x v="4"/>
    <s v=""/>
    <s v=""/>
    <s v="4900009894"/>
    <s v="0L"/>
    <s v=""/>
    <s v=""/>
    <s v="WA"/>
    <d v="2023-09-08T00:00:00"/>
    <s v="70"/>
    <n v="11445.57"/>
    <s v="INR"/>
    <x v="0"/>
    <s v=""/>
    <s v="1000"/>
    <s v="1000"/>
    <s v="non chargbile lalbabou sah"/>
    <s v=""/>
    <x v="0"/>
    <s v="9100000041"/>
    <s v="0"/>
    <x v="4"/>
    <s v=""/>
    <s v=""/>
  </r>
  <r>
    <x v="4"/>
    <s v=""/>
    <s v=""/>
    <s v="4900009894"/>
    <s v="0L"/>
    <s v=""/>
    <s v=""/>
    <s v="WA"/>
    <d v="2023-09-08T00:00:00"/>
    <s v="70"/>
    <n v="9537.08"/>
    <s v="INR"/>
    <x v="0"/>
    <s v=""/>
    <s v="1000"/>
    <s v="1000"/>
    <s v="non chargbile lalbabou sah"/>
    <s v=""/>
    <x v="0"/>
    <s v="9100000041"/>
    <s v="0"/>
    <x v="4"/>
    <s v=""/>
    <s v=""/>
  </r>
  <r>
    <x v="5"/>
    <s v=""/>
    <s v=""/>
    <s v="4900009911"/>
    <s v="0L"/>
    <s v=""/>
    <s v=""/>
    <s v="WA"/>
    <d v="2023-09-08T00:00:00"/>
    <s v="70"/>
    <n v="12186.48"/>
    <s v="INR"/>
    <x v="0"/>
    <s v=""/>
    <s v="1000"/>
    <s v="1000"/>
    <s v="non chargbile akber husain"/>
    <s v=""/>
    <x v="0"/>
    <s v="9100000042"/>
    <s v="0"/>
    <x v="5"/>
    <s v=""/>
    <s v=""/>
  </r>
  <r>
    <x v="5"/>
    <s v=""/>
    <s v=""/>
    <s v="4900010019"/>
    <s v="0L"/>
    <s v=""/>
    <s v=""/>
    <s v="WA"/>
    <d v="2023-09-09T00:00:00"/>
    <s v="70"/>
    <n v="111.32"/>
    <s v="INR"/>
    <x v="0"/>
    <s v=""/>
    <s v="1000"/>
    <s v="1000"/>
    <s v="non chargbile basis juit kewat"/>
    <s v=""/>
    <x v="0"/>
    <s v="9100000042"/>
    <s v="0"/>
    <x v="5"/>
    <s v=""/>
    <s v=""/>
  </r>
  <r>
    <x v="5"/>
    <s v=""/>
    <s v=""/>
    <s v="4900010019"/>
    <s v="0L"/>
    <s v=""/>
    <s v=""/>
    <s v="WA"/>
    <d v="2023-09-09T00:00:00"/>
    <s v="70"/>
    <n v="30"/>
    <s v="INR"/>
    <x v="0"/>
    <s v=""/>
    <s v="1000"/>
    <s v="1000"/>
    <s v="non chargbile basis juit kewat"/>
    <s v=""/>
    <x v="0"/>
    <s v="9100000042"/>
    <s v="0"/>
    <x v="5"/>
    <s v=""/>
    <s v=""/>
  </r>
  <r>
    <x v="5"/>
    <s v=""/>
    <s v=""/>
    <s v="4900010019"/>
    <s v="0L"/>
    <s v=""/>
    <s v=""/>
    <s v="WA"/>
    <d v="2023-09-09T00:00:00"/>
    <s v="70"/>
    <n v="60"/>
    <s v="INR"/>
    <x v="0"/>
    <s v=""/>
    <s v="1000"/>
    <s v="1000"/>
    <s v="non chargbile basis juit kewat"/>
    <s v=""/>
    <x v="0"/>
    <s v="9100000042"/>
    <s v="0"/>
    <x v="5"/>
    <s v=""/>
    <s v=""/>
  </r>
  <r>
    <x v="5"/>
    <s v=""/>
    <s v=""/>
    <s v="4900010019"/>
    <s v="0L"/>
    <s v=""/>
    <s v=""/>
    <s v="WA"/>
    <d v="2023-09-09T00:00:00"/>
    <s v="70"/>
    <n v="15"/>
    <s v="INR"/>
    <x v="0"/>
    <s v=""/>
    <s v="1000"/>
    <s v="1000"/>
    <s v="non chargbile basis juit kewat"/>
    <s v=""/>
    <x v="0"/>
    <s v="9100000042"/>
    <s v="0"/>
    <x v="5"/>
    <s v=""/>
    <s v=""/>
  </r>
  <r>
    <x v="2"/>
    <s v=""/>
    <s v=""/>
    <s v="4900010040"/>
    <s v="0L"/>
    <s v=""/>
    <s v=""/>
    <s v="WA"/>
    <d v="2023-09-09T00:00:00"/>
    <s v="70"/>
    <n v="17061.07"/>
    <s v="INR"/>
    <x v="0"/>
    <s v=""/>
    <s v="1000"/>
    <s v="1000"/>
    <s v="non chargbile basis narendra singh"/>
    <s v=""/>
    <x v="0"/>
    <s v="9100000032"/>
    <s v="0"/>
    <x v="2"/>
    <s v=""/>
    <s v=""/>
  </r>
  <r>
    <x v="0"/>
    <s v=""/>
    <s v=""/>
    <s v="4900010044"/>
    <s v="0L"/>
    <s v=""/>
    <s v=""/>
    <s v="WA"/>
    <d v="2023-09-09T00:00:00"/>
    <s v="70"/>
    <n v="7311.89"/>
    <s v="INR"/>
    <x v="0"/>
    <s v=""/>
    <s v="1000"/>
    <s v="1000"/>
    <s v="non chargbile basis juit kewat"/>
    <s v=""/>
    <x v="0"/>
    <s v="9100000016"/>
    <s v="0"/>
    <x v="0"/>
    <s v=""/>
    <s v=""/>
  </r>
  <r>
    <x v="3"/>
    <s v=""/>
    <s v=""/>
    <s v="4900010050"/>
    <s v="0L"/>
    <s v=""/>
    <s v=""/>
    <s v="WA"/>
    <d v="2023-09-09T00:00:00"/>
    <s v="70"/>
    <n v="720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0"/>
    <s v="0L"/>
    <s v=""/>
    <s v=""/>
    <s v="WA"/>
    <d v="2023-09-09T00:00:00"/>
    <s v="70"/>
    <n v="142.5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0"/>
    <s v="0L"/>
    <s v=""/>
    <s v=""/>
    <s v="WA"/>
    <d v="2023-09-09T00:00:00"/>
    <s v="70"/>
    <n v="364.58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0"/>
    <s v="0L"/>
    <s v=""/>
    <s v=""/>
    <s v="WA"/>
    <d v="2023-09-09T00:00:00"/>
    <s v="70"/>
    <n v="37.979999999999997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0"/>
    <s v="0L"/>
    <s v=""/>
    <s v=""/>
    <s v="WA"/>
    <d v="2023-09-09T00:00:00"/>
    <s v="70"/>
    <n v="66.180000000000007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0"/>
    <s v="0L"/>
    <s v=""/>
    <s v=""/>
    <s v="WA"/>
    <d v="2023-09-09T00:00:00"/>
    <s v="70"/>
    <n v="2079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0"/>
    <s v="0L"/>
    <s v=""/>
    <s v=""/>
    <s v="WA"/>
    <d v="2023-09-09T00:00:00"/>
    <s v="70"/>
    <n v="59.91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2"/>
    <s v="0L"/>
    <s v=""/>
    <s v=""/>
    <s v="WA"/>
    <d v="2023-09-09T00:00:00"/>
    <s v="70"/>
    <n v="932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2"/>
    <s v="0L"/>
    <s v=""/>
    <s v=""/>
    <s v="WA"/>
    <d v="2023-09-09T00:00:00"/>
    <s v="70"/>
    <n v="154.99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2"/>
    <s v="0L"/>
    <s v=""/>
    <s v=""/>
    <s v="WA"/>
    <d v="2023-09-09T00:00:00"/>
    <s v="70"/>
    <n v="136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2"/>
    <s v="0L"/>
    <s v=""/>
    <s v=""/>
    <s v="WA"/>
    <d v="2023-09-09T00:00:00"/>
    <s v="70"/>
    <n v="50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2"/>
    <s v="0L"/>
    <s v=""/>
    <s v=""/>
    <s v="WA"/>
    <d v="2023-09-09T00:00:00"/>
    <s v="70"/>
    <n v="170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2"/>
    <s v="0L"/>
    <s v=""/>
    <s v=""/>
    <s v="WA"/>
    <d v="2023-09-09T00:00:00"/>
    <s v="70"/>
    <n v="250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2"/>
    <s v="0L"/>
    <s v=""/>
    <s v=""/>
    <s v="WA"/>
    <d v="2023-09-09T00:00:00"/>
    <s v="70"/>
    <n v="80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5"/>
    <s v="0L"/>
    <s v=""/>
    <s v=""/>
    <s v="WA"/>
    <d v="2023-09-09T00:00:00"/>
    <s v="70"/>
    <n v="1200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5"/>
    <s v="0L"/>
    <s v=""/>
    <s v=""/>
    <s v="WA"/>
    <d v="2023-09-09T00:00:00"/>
    <s v="70"/>
    <n v="1050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5"/>
    <s v="0L"/>
    <s v=""/>
    <s v=""/>
    <s v="WA"/>
    <d v="2023-09-09T00:00:00"/>
    <s v="70"/>
    <n v="254.2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5"/>
    <s v="0L"/>
    <s v=""/>
    <s v=""/>
    <s v="WA"/>
    <d v="2023-09-09T00:00:00"/>
    <s v="70"/>
    <n v="180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5"/>
    <s v="0L"/>
    <s v=""/>
    <s v=""/>
    <s v="WA"/>
    <d v="2023-09-09T00:00:00"/>
    <s v="70"/>
    <n v="120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5"/>
    <s v="0L"/>
    <s v=""/>
    <s v=""/>
    <s v="WA"/>
    <d v="2023-09-09T00:00:00"/>
    <s v="70"/>
    <n v="120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5"/>
    <s v="0L"/>
    <s v=""/>
    <s v=""/>
    <s v="WA"/>
    <d v="2023-09-09T00:00:00"/>
    <s v="70"/>
    <n v="885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5"/>
    <s v="0L"/>
    <s v=""/>
    <s v=""/>
    <s v="WA"/>
    <d v="2023-09-09T00:00:00"/>
    <s v="70"/>
    <n v="380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5"/>
    <s v="0L"/>
    <s v=""/>
    <s v=""/>
    <s v="WA"/>
    <d v="2023-09-09T00:00:00"/>
    <s v="70"/>
    <n v="80"/>
    <s v="INR"/>
    <x v="0"/>
    <s v=""/>
    <s v="1000"/>
    <s v="1000"/>
    <s v="non chargbile basis narendra singh"/>
    <s v=""/>
    <x v="0"/>
    <s v="9100000040"/>
    <s v="0"/>
    <x v="3"/>
    <s v=""/>
    <s v=""/>
  </r>
  <r>
    <x v="3"/>
    <s v=""/>
    <s v=""/>
    <s v="4900010055"/>
    <s v="0L"/>
    <s v=""/>
    <s v=""/>
    <s v="WA"/>
    <d v="2023-09-09T00:00:00"/>
    <s v="70"/>
    <n v="102"/>
    <s v="INR"/>
    <x v="0"/>
    <s v=""/>
    <s v="1000"/>
    <s v="1000"/>
    <s v="non chargbile basis narendra singh"/>
    <s v=""/>
    <x v="0"/>
    <s v="9100000040"/>
    <s v="0"/>
    <x v="3"/>
    <s v=""/>
    <s v=""/>
  </r>
  <r>
    <x v="2"/>
    <s v=""/>
    <s v=""/>
    <s v="4900010087"/>
    <s v="0L"/>
    <s v=""/>
    <s v=""/>
    <s v="WA"/>
    <d v="2023-09-10T00:00:00"/>
    <s v="70"/>
    <n v="17061.07"/>
    <s v="INR"/>
    <x v="0"/>
    <s v=""/>
    <s v="1000"/>
    <s v="1000"/>
    <s v="NON CHARGABLE BASIS juit"/>
    <s v=""/>
    <x v="0"/>
    <s v="9100000032"/>
    <s v="0"/>
    <x v="2"/>
    <s v=""/>
    <s v=""/>
  </r>
  <r>
    <x v="2"/>
    <s v=""/>
    <s v=""/>
    <s v="4900010089"/>
    <s v="0L"/>
    <s v=""/>
    <s v=""/>
    <s v="WA"/>
    <d v="2023-09-10T00:00:00"/>
    <s v="70"/>
    <n v="17061.07"/>
    <s v="INR"/>
    <x v="0"/>
    <s v=""/>
    <s v="1000"/>
    <s v="1000"/>
    <s v="NON CHARGABLE BASIS raju gupta"/>
    <s v=""/>
    <x v="0"/>
    <s v="9100000032"/>
    <s v="0"/>
    <x v="2"/>
    <s v=""/>
    <s v=""/>
  </r>
  <r>
    <x v="2"/>
    <s v=""/>
    <s v=""/>
    <s v="4900010089"/>
    <s v="0L"/>
    <s v=""/>
    <s v=""/>
    <s v="WA"/>
    <d v="2023-09-10T00:00:00"/>
    <s v="70"/>
    <n v="27253.3"/>
    <s v="INR"/>
    <x v="0"/>
    <s v=""/>
    <s v="1000"/>
    <s v="1000"/>
    <s v="NON CHARGABLE BASIS raju gupta"/>
    <s v=""/>
    <x v="0"/>
    <s v="9100000032"/>
    <s v="0"/>
    <x v="2"/>
    <s v=""/>
    <s v=""/>
  </r>
  <r>
    <x v="2"/>
    <s v=""/>
    <s v=""/>
    <s v="4900010098"/>
    <s v="0L"/>
    <s v=""/>
    <s v=""/>
    <s v="WA"/>
    <d v="2023-09-10T00:00:00"/>
    <s v="70"/>
    <n v="27253.3"/>
    <s v="INR"/>
    <x v="0"/>
    <s v=""/>
    <s v="1000"/>
    <s v="1000"/>
    <s v="NON CHARGABLE BASIS akber husain papar plant cane"/>
    <s v=""/>
    <x v="0"/>
    <s v="9100000032"/>
    <s v="0"/>
    <x v="2"/>
    <s v=""/>
    <s v=""/>
  </r>
  <r>
    <x v="2"/>
    <s v=""/>
    <s v=""/>
    <s v="4900010105"/>
    <s v="0L"/>
    <s v=""/>
    <s v=""/>
    <s v="WA"/>
    <d v="2023-09-11T00:00:00"/>
    <s v="70"/>
    <n v="17061.07"/>
    <s v="INR"/>
    <x v="0"/>
    <s v=""/>
    <s v="1000"/>
    <s v="1000"/>
    <s v="NON CHARGEABLE BASIS akbar papar plant"/>
    <s v=""/>
    <x v="0"/>
    <s v="9100000032"/>
    <s v="0"/>
    <x v="2"/>
    <s v=""/>
    <s v=""/>
  </r>
  <r>
    <x v="6"/>
    <s v=""/>
    <s v=""/>
    <s v="4900010150"/>
    <s v="0L"/>
    <s v=""/>
    <s v=""/>
    <s v="WA"/>
    <d v="2023-09-11T00:00:00"/>
    <s v="70"/>
    <n v="9106.1200000000008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368605.69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120000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250000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250000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450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46307.18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46307.18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58635.88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21961.02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32426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10754.36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19059.32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29014.76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55347.87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16518.759999999998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41106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1466430.1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19658.490000000002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88623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600000"/>
    <s v="INR"/>
    <x v="0"/>
    <s v=""/>
    <s v="1000"/>
    <s v="1000"/>
    <s v="MATERIAL USED IN HEAD OFFICE"/>
    <s v=""/>
    <x v="0"/>
    <s v="9100000033"/>
    <s v="0"/>
    <x v="6"/>
    <s v=""/>
    <s v=""/>
  </r>
  <r>
    <x v="6"/>
    <s v=""/>
    <s v=""/>
    <s v="4900010150"/>
    <s v="0L"/>
    <s v=""/>
    <s v=""/>
    <s v="WA"/>
    <d v="2023-09-11T00:00:00"/>
    <s v="70"/>
    <n v="58140"/>
    <s v="INR"/>
    <x v="0"/>
    <s v=""/>
    <s v="1000"/>
    <s v="1000"/>
    <s v="MATERIAL USED IN HEAD OFFICE"/>
    <s v=""/>
    <x v="0"/>
    <s v="9100000033"/>
    <s v="0"/>
    <x v="6"/>
    <s v=""/>
    <s v=""/>
  </r>
  <r>
    <x v="2"/>
    <s v=""/>
    <s v=""/>
    <s v="4900010154"/>
    <s v="0L"/>
    <s v=""/>
    <s v=""/>
    <s v="WA"/>
    <d v="2023-09-11T00:00:00"/>
    <s v="70"/>
    <n v="17061.07"/>
    <s v="INR"/>
    <x v="0"/>
    <s v=""/>
    <s v="1000"/>
    <s v="1000"/>
    <s v="NON CHARGEABLE BASIS juit"/>
    <s v=""/>
    <x v="0"/>
    <s v="9100000032"/>
    <s v="0"/>
    <x v="2"/>
    <s v=""/>
    <s v=""/>
  </r>
  <r>
    <x v="2"/>
    <s v=""/>
    <s v=""/>
    <s v="4900010172"/>
    <s v="0L"/>
    <s v=""/>
    <s v=""/>
    <s v="WA"/>
    <d v="2023-09-11T00:00:00"/>
    <s v="70"/>
    <n v="17061.07"/>
    <s v="INR"/>
    <x v="0"/>
    <s v=""/>
    <s v="1000"/>
    <s v="1000"/>
    <s v="NON CHARGEABLE BASIS raju gupta-CANE YARD ROAD"/>
    <s v=""/>
    <x v="0"/>
    <s v="9100000032"/>
    <s v="0"/>
    <x v="2"/>
    <s v=""/>
    <s v=""/>
  </r>
  <r>
    <x v="4"/>
    <s v=""/>
    <s v=""/>
    <s v="4900010229"/>
    <s v="0L"/>
    <s v=""/>
    <s v=""/>
    <s v="WA"/>
    <d v="2023-09-12T00:00:00"/>
    <s v="70"/>
    <n v="48745.919999999998"/>
    <s v="INR"/>
    <x v="0"/>
    <s v=""/>
    <s v="1000"/>
    <s v="1000"/>
    <s v="NON CHARGEABLE BASIS lalbabou-DORMITORY G+3"/>
    <s v=""/>
    <x v="0"/>
    <s v="9100000041"/>
    <s v="0"/>
    <x v="4"/>
    <s v=""/>
    <s v=""/>
  </r>
  <r>
    <x v="2"/>
    <s v=""/>
    <s v=""/>
    <s v="4900010241"/>
    <s v="0L"/>
    <s v=""/>
    <s v=""/>
    <s v="WA"/>
    <d v="2023-09-12T00:00:00"/>
    <s v="70"/>
    <n v="159681.93"/>
    <s v="INR"/>
    <x v="0"/>
    <s v=""/>
    <s v="1000"/>
    <s v="1000"/>
    <s v="NON CHARGEABLE BASIS raju gupta"/>
    <s v=""/>
    <x v="0"/>
    <s v="9100000032"/>
    <s v="0"/>
    <x v="2"/>
    <s v=""/>
    <s v=""/>
  </r>
  <r>
    <x v="2"/>
    <s v=""/>
    <s v=""/>
    <s v="4900010241"/>
    <s v="0L"/>
    <s v=""/>
    <s v=""/>
    <s v="WA"/>
    <d v="2023-09-12T00:00:00"/>
    <s v="70"/>
    <n v="130030.48"/>
    <s v="INR"/>
    <x v="0"/>
    <s v=""/>
    <s v="1000"/>
    <s v="1000"/>
    <s v="NON CHARGEABLE BASIS raju gupta"/>
    <s v=""/>
    <x v="0"/>
    <s v="9100000032"/>
    <s v="0"/>
    <x v="2"/>
    <s v=""/>
    <s v=""/>
  </r>
  <r>
    <x v="2"/>
    <s v=""/>
    <s v=""/>
    <s v="4900010246"/>
    <s v="0L"/>
    <s v=""/>
    <s v=""/>
    <s v="WA"/>
    <d v="2023-09-12T00:00:00"/>
    <s v="70"/>
    <n v="87210.58"/>
    <s v="INR"/>
    <x v="0"/>
    <s v=""/>
    <s v="1000"/>
    <s v="1000"/>
    <s v="NON CHARGEABLE BASIS juit papar plant"/>
    <s v=""/>
    <x v="0"/>
    <s v="9100000032"/>
    <s v="0"/>
    <x v="2"/>
    <s v=""/>
    <s v=""/>
  </r>
  <r>
    <x v="4"/>
    <s v=""/>
    <s v=""/>
    <s v="4900010254"/>
    <s v="0L"/>
    <s v=""/>
    <s v=""/>
    <s v="WA"/>
    <d v="2023-09-12T00:00:00"/>
    <s v="70"/>
    <n v="159681.93"/>
    <s v="INR"/>
    <x v="0"/>
    <s v=""/>
    <s v="1000"/>
    <s v="1000"/>
    <s v="NON CHARGEABLE BASIS lalbabou"/>
    <s v=""/>
    <x v="0"/>
    <s v="9100000041"/>
    <s v="0"/>
    <x v="4"/>
    <s v=""/>
    <s v=""/>
  </r>
  <r>
    <x v="4"/>
    <s v=""/>
    <s v=""/>
    <s v="4900010254"/>
    <s v="0L"/>
    <s v=""/>
    <s v=""/>
    <s v="WA"/>
    <d v="2023-09-12T00:00:00"/>
    <s v="70"/>
    <n v="130030.48"/>
    <s v="INR"/>
    <x v="0"/>
    <s v=""/>
    <s v="1000"/>
    <s v="1000"/>
    <s v="NON CHARGEABLE BASIS lalbabou"/>
    <s v=""/>
    <x v="0"/>
    <s v="9100000041"/>
    <s v="0"/>
    <x v="4"/>
    <s v=""/>
    <s v=""/>
  </r>
  <r>
    <x v="2"/>
    <s v=""/>
    <s v=""/>
    <s v="4900010261"/>
    <s v="0L"/>
    <s v=""/>
    <s v=""/>
    <s v="WA"/>
    <d v="2023-09-12T00:00:00"/>
    <s v="70"/>
    <n v="199602.42"/>
    <s v="INR"/>
    <x v="0"/>
    <s v=""/>
    <s v="1000"/>
    <s v="1000"/>
    <s v="non chargeble juit papar plant cane yerd"/>
    <s v=""/>
    <x v="0"/>
    <s v="9100000032"/>
    <s v="0"/>
    <x v="2"/>
    <s v=""/>
    <s v=""/>
  </r>
  <r>
    <x v="2"/>
    <s v=""/>
    <s v=""/>
    <s v="4900010261"/>
    <s v="0L"/>
    <s v=""/>
    <s v=""/>
    <s v="WA"/>
    <d v="2023-09-12T00:00:00"/>
    <s v="70"/>
    <n v="130030.48"/>
    <s v="INR"/>
    <x v="0"/>
    <s v=""/>
    <s v="1000"/>
    <s v="1000"/>
    <s v="non chargeble juit papar plant cane yerd"/>
    <s v=""/>
    <x v="0"/>
    <s v="9100000032"/>
    <s v="0"/>
    <x v="2"/>
    <s v=""/>
    <s v=""/>
  </r>
  <r>
    <x v="2"/>
    <s v=""/>
    <s v=""/>
    <s v="4900010261"/>
    <s v="0L"/>
    <s v=""/>
    <s v=""/>
    <s v="WA"/>
    <d v="2023-09-12T00:00:00"/>
    <s v="70"/>
    <n v="17061.07"/>
    <s v="INR"/>
    <x v="0"/>
    <s v=""/>
    <s v="1000"/>
    <s v="1000"/>
    <s v="non chargeble juit papar plant cane yerd"/>
    <s v=""/>
    <x v="0"/>
    <s v="9100000032"/>
    <s v="0"/>
    <x v="2"/>
    <s v=""/>
    <s v=""/>
  </r>
  <r>
    <x v="5"/>
    <s v=""/>
    <s v=""/>
    <s v="4900010263"/>
    <s v="0L"/>
    <s v=""/>
    <s v=""/>
    <s v="WA"/>
    <d v="2023-09-12T00:00:00"/>
    <s v="70"/>
    <n v="12186.48"/>
    <s v="INR"/>
    <x v="0"/>
    <s v=""/>
    <s v="1000"/>
    <s v="1000"/>
    <s v="non chargeble center yard akbar hushan"/>
    <s v=""/>
    <x v="0"/>
    <s v="9100000042"/>
    <s v="0"/>
    <x v="5"/>
    <s v=""/>
    <s v=""/>
  </r>
  <r>
    <x v="5"/>
    <s v=""/>
    <s v=""/>
    <s v="4900010263"/>
    <s v="0L"/>
    <s v=""/>
    <s v=""/>
    <s v="WA"/>
    <d v="2023-09-12T00:00:00"/>
    <s v="70"/>
    <n v="39920.480000000003"/>
    <s v="INR"/>
    <x v="0"/>
    <s v=""/>
    <s v="1000"/>
    <s v="1000"/>
    <s v="non chargeble center yard akbar hushan"/>
    <s v=""/>
    <x v="0"/>
    <s v="9100000042"/>
    <s v="0"/>
    <x v="5"/>
    <s v=""/>
    <s v=""/>
  </r>
  <r>
    <x v="5"/>
    <s v=""/>
    <s v=""/>
    <s v="4900010263"/>
    <s v="0L"/>
    <s v=""/>
    <s v=""/>
    <s v="WA"/>
    <d v="2023-09-12T00:00:00"/>
    <s v="70"/>
    <n v="15603.66"/>
    <s v="INR"/>
    <x v="0"/>
    <s v=""/>
    <s v="1000"/>
    <s v="1000"/>
    <s v="non chargeble center yard akbar hushan"/>
    <s v=""/>
    <x v="0"/>
    <s v="9100000042"/>
    <s v="0"/>
    <x v="5"/>
    <s v=""/>
    <s v=""/>
  </r>
  <r>
    <x v="2"/>
    <s v=""/>
    <s v=""/>
    <s v="4900010280"/>
    <s v="0L"/>
    <s v=""/>
    <s v=""/>
    <s v="WA"/>
    <d v="2023-09-12T00:00:00"/>
    <s v="70"/>
    <n v="27253.3"/>
    <s v="INR"/>
    <x v="0"/>
    <s v=""/>
    <s v="1000"/>
    <s v="1000"/>
    <s v="non chargeble RAJU GUPTA"/>
    <s v=""/>
    <x v="0"/>
    <s v="9100000032"/>
    <s v="0"/>
    <x v="2"/>
    <s v=""/>
    <s v=""/>
  </r>
  <r>
    <x v="2"/>
    <s v=""/>
    <s v=""/>
    <s v="4900010329"/>
    <s v="0L"/>
    <s v=""/>
    <s v=""/>
    <s v="WA"/>
    <d v="2023-09-13T00:00:00"/>
    <s v="70"/>
    <n v="24372.959999999999"/>
    <s v="INR"/>
    <x v="0"/>
    <s v=""/>
    <s v="1000"/>
    <s v="1000"/>
    <s v="non chargeble RAJU GUPTA"/>
    <s v=""/>
    <x v="0"/>
    <s v="9100000032"/>
    <s v="0"/>
    <x v="2"/>
    <s v=""/>
    <s v=""/>
  </r>
  <r>
    <x v="4"/>
    <s v=""/>
    <s v=""/>
    <s v="4900010333"/>
    <s v="0L"/>
    <s v=""/>
    <s v=""/>
    <s v="WA"/>
    <d v="2023-09-13T00:00:00"/>
    <s v="70"/>
    <n v="48745.919999999998"/>
    <s v="INR"/>
    <x v="0"/>
    <s v=""/>
    <s v="1000"/>
    <s v="1000"/>
    <s v="non chargeble lal babou sah"/>
    <s v=""/>
    <x v="0"/>
    <s v="9100000041"/>
    <s v="0"/>
    <x v="4"/>
    <s v=""/>
    <s v=""/>
  </r>
  <r>
    <x v="5"/>
    <s v=""/>
    <s v=""/>
    <s v="4900010341"/>
    <s v="0L"/>
    <s v=""/>
    <s v=""/>
    <s v="WA"/>
    <d v="2023-09-13T00:00:00"/>
    <s v="70"/>
    <n v="5155.1099999999997"/>
    <s v="INR"/>
    <x v="0"/>
    <s v=""/>
    <s v="1000"/>
    <s v="1000"/>
    <s v="non chargeble akbar husan"/>
    <s v=""/>
    <x v="0"/>
    <s v="9100000042"/>
    <s v="0"/>
    <x v="5"/>
    <s v=""/>
    <s v=""/>
  </r>
  <r>
    <x v="5"/>
    <s v=""/>
    <s v=""/>
    <s v="4900010341"/>
    <s v="0L"/>
    <s v=""/>
    <s v=""/>
    <s v="WA"/>
    <d v="2023-09-13T00:00:00"/>
    <s v="70"/>
    <n v="15422.37"/>
    <s v="INR"/>
    <x v="0"/>
    <s v=""/>
    <s v="1000"/>
    <s v="1000"/>
    <s v="non chargeble akbar husan"/>
    <s v=""/>
    <x v="0"/>
    <s v="9100000042"/>
    <s v="0"/>
    <x v="5"/>
    <s v=""/>
    <s v=""/>
  </r>
  <r>
    <x v="5"/>
    <s v=""/>
    <s v=""/>
    <s v="4900010341"/>
    <s v="0L"/>
    <s v=""/>
    <s v=""/>
    <s v="WA"/>
    <d v="2023-09-13T00:00:00"/>
    <s v="70"/>
    <n v="15698.74"/>
    <s v="INR"/>
    <x v="0"/>
    <s v=""/>
    <s v="1000"/>
    <s v="1000"/>
    <s v="non chargeble akbar husan"/>
    <s v=""/>
    <x v="0"/>
    <s v="9100000042"/>
    <s v="0"/>
    <x v="5"/>
    <s v=""/>
    <s v=""/>
  </r>
  <r>
    <x v="4"/>
    <s v=""/>
    <s v=""/>
    <s v="4900010413"/>
    <s v="0L"/>
    <s v=""/>
    <s v=""/>
    <s v="WA"/>
    <d v="2023-09-13T00:00:00"/>
    <s v="70"/>
    <n v="10281.58"/>
    <s v="INR"/>
    <x v="0"/>
    <s v=""/>
    <s v="1000"/>
    <s v="1000"/>
    <s v="NON CHARGEABLE BASIS lala babu sah"/>
    <s v=""/>
    <x v="0"/>
    <s v="9100000041"/>
    <s v="0"/>
    <x v="4"/>
    <s v=""/>
    <s v=""/>
  </r>
  <r>
    <x v="4"/>
    <s v=""/>
    <s v=""/>
    <s v="4900010413"/>
    <s v="0L"/>
    <s v=""/>
    <s v=""/>
    <s v="WA"/>
    <d v="2023-09-13T00:00:00"/>
    <s v="70"/>
    <n v="10465.82"/>
    <s v="INR"/>
    <x v="0"/>
    <s v=""/>
    <s v="1000"/>
    <s v="1000"/>
    <s v="NON CHARGEABLE BASIS lala babu sah"/>
    <s v=""/>
    <x v="0"/>
    <s v="9100000041"/>
    <s v="0"/>
    <x v="4"/>
    <s v=""/>
    <s v=""/>
  </r>
  <r>
    <x v="4"/>
    <s v=""/>
    <s v=""/>
    <s v="4900010415"/>
    <s v="0L"/>
    <s v=""/>
    <s v=""/>
    <s v="WA"/>
    <d v="2023-09-13T00:00:00"/>
    <s v="70"/>
    <n v="163519.82999999999"/>
    <s v="INR"/>
    <x v="0"/>
    <s v=""/>
    <s v="1000"/>
    <s v="1000"/>
    <s v="non chargeble lal babou sah"/>
    <s v=""/>
    <x v="0"/>
    <s v="9100000041"/>
    <s v="0"/>
    <x v="4"/>
    <s v=""/>
    <s v=""/>
  </r>
  <r>
    <x v="4"/>
    <s v=""/>
    <s v=""/>
    <s v="4900010415"/>
    <s v="0L"/>
    <s v=""/>
    <s v=""/>
    <s v="WA"/>
    <d v="2023-09-13T00:00:00"/>
    <s v="70"/>
    <n v="618612.68000000005"/>
    <s v="INR"/>
    <x v="0"/>
    <s v=""/>
    <s v="1000"/>
    <s v="1000"/>
    <s v="non chargeble lal babou sah"/>
    <s v=""/>
    <x v="0"/>
    <s v="9100000041"/>
    <s v="0"/>
    <x v="4"/>
    <s v=""/>
    <s v=""/>
  </r>
  <r>
    <x v="4"/>
    <s v=""/>
    <s v=""/>
    <s v="4900010415"/>
    <s v="0L"/>
    <s v=""/>
    <s v=""/>
    <s v="WA"/>
    <d v="2023-09-13T00:00:00"/>
    <s v="70"/>
    <n v="102815.83"/>
    <s v="INR"/>
    <x v="0"/>
    <s v=""/>
    <s v="1000"/>
    <s v="1000"/>
    <s v="non chargeble lal babou sah"/>
    <s v=""/>
    <x v="0"/>
    <s v="9100000041"/>
    <s v="0"/>
    <x v="4"/>
    <s v=""/>
    <s v=""/>
  </r>
  <r>
    <x v="4"/>
    <s v=""/>
    <s v=""/>
    <s v="4900010415"/>
    <s v="0L"/>
    <s v=""/>
    <s v=""/>
    <s v="WA"/>
    <d v="2023-09-13T00:00:00"/>
    <s v="70"/>
    <n v="209316.49"/>
    <s v="INR"/>
    <x v="0"/>
    <s v=""/>
    <s v="1000"/>
    <s v="1000"/>
    <s v="non chargeble lal babou sah"/>
    <s v=""/>
    <x v="0"/>
    <s v="9100000041"/>
    <s v="0"/>
    <x v="4"/>
    <s v=""/>
    <s v=""/>
  </r>
  <r>
    <x v="8"/>
    <s v=""/>
    <s v=""/>
    <s v="4900010418"/>
    <s v="0L"/>
    <s v=""/>
    <s v=""/>
    <s v="WA"/>
    <d v="2023-09-13T00:00:00"/>
    <s v="70"/>
    <n v="190773.14"/>
    <s v="INR"/>
    <x v="0"/>
    <s v=""/>
    <s v="1200"/>
    <s v="1200"/>
    <s v="non chargeble lal babou sah"/>
    <s v=""/>
    <x v="0"/>
    <s v="9100000046"/>
    <s v="0"/>
    <x v="8"/>
    <s v=""/>
    <s v=""/>
  </r>
  <r>
    <x v="8"/>
    <s v=""/>
    <s v=""/>
    <s v="4900010418"/>
    <s v="0L"/>
    <s v=""/>
    <s v=""/>
    <s v="WA"/>
    <d v="2023-09-13T00:00:00"/>
    <s v="70"/>
    <n v="128877.64"/>
    <s v="INR"/>
    <x v="0"/>
    <s v=""/>
    <s v="1200"/>
    <s v="1200"/>
    <s v="non chargeble lal babou sah"/>
    <s v=""/>
    <x v="0"/>
    <s v="9100000046"/>
    <s v="0"/>
    <x v="8"/>
    <s v=""/>
    <s v=""/>
  </r>
  <r>
    <x v="8"/>
    <s v=""/>
    <s v=""/>
    <s v="4900010418"/>
    <s v="0L"/>
    <s v=""/>
    <s v=""/>
    <s v="WA"/>
    <d v="2023-09-13T00:00:00"/>
    <s v="70"/>
    <n v="154223.75"/>
    <s v="INR"/>
    <x v="0"/>
    <s v=""/>
    <s v="1200"/>
    <s v="1200"/>
    <s v="non chargeble lal babou sah"/>
    <s v=""/>
    <x v="0"/>
    <s v="9100000046"/>
    <s v="0"/>
    <x v="8"/>
    <s v=""/>
    <s v=""/>
  </r>
  <r>
    <x v="8"/>
    <s v=""/>
    <s v=""/>
    <s v="4900010418"/>
    <s v="0L"/>
    <s v=""/>
    <s v=""/>
    <s v="WA"/>
    <d v="2023-09-13T00:00:00"/>
    <s v="70"/>
    <n v="78493.69"/>
    <s v="INR"/>
    <x v="0"/>
    <s v=""/>
    <s v="1200"/>
    <s v="1200"/>
    <s v="non chargeble lal babou sah"/>
    <s v=""/>
    <x v="0"/>
    <s v="9100000046"/>
    <s v="0"/>
    <x v="8"/>
    <s v=""/>
    <s v=""/>
  </r>
  <r>
    <x v="2"/>
    <s v=""/>
    <s v=""/>
    <s v="4900010446"/>
    <s v="0L"/>
    <s v=""/>
    <s v=""/>
    <s v="WA"/>
    <d v="2023-09-14T00:00:00"/>
    <s v="70"/>
    <n v="19498.37"/>
    <s v="INR"/>
    <x v="0"/>
    <s v=""/>
    <s v="1000"/>
    <s v="1000"/>
    <s v="non chargeble ramavtar"/>
    <s v=""/>
    <x v="0"/>
    <s v="9100000032"/>
    <s v="0"/>
    <x v="2"/>
    <s v=""/>
    <s v=""/>
  </r>
  <r>
    <x v="3"/>
    <s v=""/>
    <s v=""/>
    <s v="4900010492"/>
    <s v="0L"/>
    <s v=""/>
    <s v=""/>
    <s v="WA"/>
    <d v="2023-09-14T00:00:00"/>
    <s v="70"/>
    <n v="720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492"/>
    <s v="0L"/>
    <s v=""/>
    <s v=""/>
    <s v="WA"/>
    <d v="2023-09-14T00:00:00"/>
    <s v="70"/>
    <n v="2137.46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492"/>
    <s v="0L"/>
    <s v=""/>
    <s v=""/>
    <s v="WA"/>
    <d v="2023-09-14T00:00:00"/>
    <s v="70"/>
    <n v="2734.36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492"/>
    <s v="0L"/>
    <s v=""/>
    <s v=""/>
    <s v="WA"/>
    <d v="2023-09-14T00:00:00"/>
    <s v="70"/>
    <n v="506.42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492"/>
    <s v="0L"/>
    <s v=""/>
    <s v=""/>
    <s v="WA"/>
    <d v="2023-09-14T00:00:00"/>
    <s v="70"/>
    <n v="1103.05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492"/>
    <s v="0L"/>
    <s v=""/>
    <s v=""/>
    <s v="WA"/>
    <d v="2023-09-14T00:00:00"/>
    <s v="70"/>
    <n v="898.7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492"/>
    <s v="0L"/>
    <s v=""/>
    <s v=""/>
    <s v="WA"/>
    <d v="2023-09-14T00:00:00"/>
    <s v="70"/>
    <n v="118.51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6"/>
    <s v="0L"/>
    <s v=""/>
    <s v=""/>
    <s v="WA"/>
    <d v="2023-09-15T00:00:00"/>
    <s v="70"/>
    <n v="1680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6"/>
    <s v="0L"/>
    <s v=""/>
    <s v=""/>
    <s v="WA"/>
    <d v="2023-09-15T00:00:00"/>
    <s v="70"/>
    <n v="1500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6"/>
    <s v="0L"/>
    <s v=""/>
    <s v=""/>
    <s v="WA"/>
    <d v="2023-09-15T00:00:00"/>
    <s v="70"/>
    <n v="3813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6"/>
    <s v="0L"/>
    <s v=""/>
    <s v=""/>
    <s v="WA"/>
    <d v="2023-09-15T00:00:00"/>
    <s v="70"/>
    <n v="270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6"/>
    <s v="0L"/>
    <s v=""/>
    <s v=""/>
    <s v="WA"/>
    <d v="2023-09-15T00:00:00"/>
    <s v="70"/>
    <n v="180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6"/>
    <s v="0L"/>
    <s v=""/>
    <s v=""/>
    <s v="WA"/>
    <d v="2023-09-15T00:00:00"/>
    <s v="70"/>
    <n v="210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6"/>
    <s v="0L"/>
    <s v=""/>
    <s v=""/>
    <s v="WA"/>
    <d v="2023-09-15T00:00:00"/>
    <s v="70"/>
    <n v="175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6"/>
    <s v="0L"/>
    <s v=""/>
    <s v=""/>
    <s v="WA"/>
    <d v="2023-09-15T00:00:00"/>
    <s v="70"/>
    <n v="1298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6"/>
    <s v="0L"/>
    <s v=""/>
    <s v=""/>
    <s v="WA"/>
    <d v="2023-09-15T00:00:00"/>
    <s v="70"/>
    <n v="570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6"/>
    <s v="0L"/>
    <s v=""/>
    <s v=""/>
    <s v="WA"/>
    <d v="2023-09-15T00:00:00"/>
    <s v="70"/>
    <n v="120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6"/>
    <s v="0L"/>
    <s v=""/>
    <s v=""/>
    <s v="WA"/>
    <d v="2023-09-15T00:00:00"/>
    <s v="70"/>
    <n v="153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8"/>
    <s v="0L"/>
    <s v=""/>
    <s v=""/>
    <s v="WA"/>
    <d v="2023-09-15T00:00:00"/>
    <s v="70"/>
    <n v="2288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8"/>
    <s v="0L"/>
    <s v=""/>
    <s v=""/>
    <s v="WA"/>
    <d v="2023-09-15T00:00:00"/>
    <s v="70"/>
    <n v="19065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8"/>
    <s v="0L"/>
    <s v=""/>
    <s v=""/>
    <s v="WA"/>
    <d v="2023-09-15T00:00:00"/>
    <s v="70"/>
    <n v="1920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8"/>
    <s v="0L"/>
    <s v=""/>
    <s v=""/>
    <s v="WA"/>
    <d v="2023-09-15T00:00:00"/>
    <s v="70"/>
    <n v="483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8"/>
    <s v="0L"/>
    <s v=""/>
    <s v=""/>
    <s v="WA"/>
    <d v="2023-09-15T00:00:00"/>
    <s v="70"/>
    <n v="272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8"/>
    <s v="0L"/>
    <s v=""/>
    <s v=""/>
    <s v="WA"/>
    <d v="2023-09-15T00:00:00"/>
    <s v="70"/>
    <n v="540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8"/>
    <s v="0L"/>
    <s v=""/>
    <s v=""/>
    <s v="WA"/>
    <d v="2023-09-15T00:00:00"/>
    <s v="70"/>
    <n v="8700.36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8"/>
    <s v="0L"/>
    <s v=""/>
    <s v=""/>
    <s v="WA"/>
    <d v="2023-09-15T00:00:00"/>
    <s v="70"/>
    <n v="8135.2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8"/>
    <s v="0L"/>
    <s v=""/>
    <s v=""/>
    <s v="WA"/>
    <d v="2023-09-15T00:00:00"/>
    <s v="70"/>
    <n v="528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8"/>
    <s v="0L"/>
    <s v=""/>
    <s v=""/>
    <s v="WA"/>
    <d v="2023-09-15T00:00:00"/>
    <s v="70"/>
    <n v="280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28"/>
    <s v="0L"/>
    <s v=""/>
    <s v=""/>
    <s v="WA"/>
    <d v="2023-09-15T00:00:00"/>
    <s v="70"/>
    <n v="387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35"/>
    <s v="0L"/>
    <s v=""/>
    <s v=""/>
    <s v="WA"/>
    <d v="2023-09-15T00:00:00"/>
    <s v="70"/>
    <n v="2324.79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35"/>
    <s v="0L"/>
    <s v=""/>
    <s v=""/>
    <s v="WA"/>
    <d v="2023-09-15T00:00:00"/>
    <s v="70"/>
    <n v="170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35"/>
    <s v="0L"/>
    <s v=""/>
    <s v=""/>
    <s v="WA"/>
    <d v="2023-09-15T00:00:00"/>
    <s v="70"/>
    <n v="70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35"/>
    <s v="0L"/>
    <s v=""/>
    <s v=""/>
    <s v="WA"/>
    <d v="2023-09-15T00:00:00"/>
    <s v="70"/>
    <n v="255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35"/>
    <s v="0L"/>
    <s v=""/>
    <s v=""/>
    <s v="WA"/>
    <d v="2023-09-15T00:00:00"/>
    <s v="70"/>
    <n v="24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37"/>
    <s v="0L"/>
    <s v=""/>
    <s v=""/>
    <s v="WA"/>
    <d v="2023-09-15T00:00:00"/>
    <s v="70"/>
    <n v="340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37"/>
    <s v="0L"/>
    <s v=""/>
    <s v=""/>
    <s v="WA"/>
    <d v="2023-09-15T00:00:00"/>
    <s v="70"/>
    <n v="7740"/>
    <s v="INR"/>
    <x v="0"/>
    <s v=""/>
    <s v="1000"/>
    <s v="1000"/>
    <s v="non chargeble tow room set g+3 vishwanath"/>
    <s v=""/>
    <x v="0"/>
    <s v="9100000040"/>
    <s v="0"/>
    <x v="3"/>
    <s v=""/>
    <s v=""/>
  </r>
  <r>
    <x v="3"/>
    <s v=""/>
    <s v=""/>
    <s v="4900010537"/>
    <s v="0L"/>
    <s v=""/>
    <s v=""/>
    <s v="WA"/>
    <d v="2023-09-15T00:00:00"/>
    <s v="70"/>
    <n v="4940"/>
    <s v="INR"/>
    <x v="0"/>
    <s v=""/>
    <s v="1000"/>
    <s v="1000"/>
    <s v="non chargeble tow room set g+3 vishwanath"/>
    <s v=""/>
    <x v="0"/>
    <s v="9100000040"/>
    <s v="0"/>
    <x v="3"/>
    <s v=""/>
    <s v=""/>
  </r>
  <r>
    <x v="2"/>
    <s v=""/>
    <s v=""/>
    <s v="4900010565"/>
    <s v="0L"/>
    <s v=""/>
    <s v=""/>
    <s v="WA"/>
    <d v="2023-09-15T00:00:00"/>
    <s v="70"/>
    <n v="24372.959999999999"/>
    <s v="INR"/>
    <x v="0"/>
    <s v=""/>
    <s v="1000"/>
    <s v="1000"/>
    <s v="non chargeble RAJU GUPTA"/>
    <s v=""/>
    <x v="0"/>
    <s v="9100000032"/>
    <s v="0"/>
    <x v="2"/>
    <s v=""/>
    <s v=""/>
  </r>
  <r>
    <x v="2"/>
    <s v=""/>
    <s v=""/>
    <s v="4900010573"/>
    <s v="0L"/>
    <s v=""/>
    <s v=""/>
    <s v="WA"/>
    <d v="2023-09-15T00:00:00"/>
    <s v="70"/>
    <n v="119761.45"/>
    <s v="INR"/>
    <x v="0"/>
    <s v=""/>
    <s v="1000"/>
    <s v="1000"/>
    <s v="non chargeble juit papar plant cane yerd"/>
    <s v=""/>
    <x v="0"/>
    <s v="9100000032"/>
    <s v="0"/>
    <x v="2"/>
    <s v=""/>
    <s v=""/>
  </r>
  <r>
    <x v="2"/>
    <s v=""/>
    <s v=""/>
    <s v="4900010573"/>
    <s v="0L"/>
    <s v=""/>
    <s v=""/>
    <s v="WA"/>
    <d v="2023-09-15T00:00:00"/>
    <s v="70"/>
    <n v="1300304.8500000001"/>
    <s v="INR"/>
    <x v="0"/>
    <s v=""/>
    <s v="1000"/>
    <s v="1000"/>
    <s v="non chargeble juit papar plant cane yerd"/>
    <s v=""/>
    <x v="0"/>
    <s v="9100000032"/>
    <s v="0"/>
    <x v="2"/>
    <s v=""/>
    <s v=""/>
  </r>
  <r>
    <x v="4"/>
    <s v=""/>
    <s v=""/>
    <s v="4900010575"/>
    <s v="0L"/>
    <s v=""/>
    <s v=""/>
    <s v="WA"/>
    <d v="2023-09-15T00:00:00"/>
    <s v="70"/>
    <n v="798409.67"/>
    <s v="INR"/>
    <x v="0"/>
    <s v=""/>
    <s v="1000"/>
    <s v="1000"/>
    <s v="non chargeble lal babou sah"/>
    <s v=""/>
    <x v="0"/>
    <s v="9100000041"/>
    <s v="0"/>
    <x v="4"/>
    <s v=""/>
    <s v=""/>
  </r>
  <r>
    <x v="4"/>
    <s v=""/>
    <s v=""/>
    <s v="4900010575"/>
    <s v="0L"/>
    <s v=""/>
    <s v=""/>
    <s v="WA"/>
    <d v="2023-09-15T00:00:00"/>
    <s v="70"/>
    <n v="1040243.88"/>
    <s v="INR"/>
    <x v="0"/>
    <s v=""/>
    <s v="1000"/>
    <s v="1000"/>
    <s v="non chargeble lal babou sah"/>
    <s v=""/>
    <x v="0"/>
    <s v="9100000041"/>
    <s v="0"/>
    <x v="4"/>
    <s v=""/>
    <s v=""/>
  </r>
  <r>
    <x v="2"/>
    <s v=""/>
    <s v=""/>
    <s v="4900010579"/>
    <s v="0L"/>
    <s v=""/>
    <s v=""/>
    <s v="WA"/>
    <d v="2023-09-15T00:00:00"/>
    <s v="70"/>
    <n v="1117773.54"/>
    <s v="INR"/>
    <x v="0"/>
    <s v=""/>
    <s v="1000"/>
    <s v="1000"/>
    <s v="non chargeble juit papar plant cane yerd"/>
    <s v=""/>
    <x v="0"/>
    <s v="9100000032"/>
    <s v="0"/>
    <x v="2"/>
    <s v=""/>
    <s v=""/>
  </r>
  <r>
    <x v="8"/>
    <s v=""/>
    <s v=""/>
    <s v="4900010581"/>
    <s v="0L"/>
    <s v=""/>
    <s v=""/>
    <s v="WA"/>
    <d v="2023-09-15T00:00:00"/>
    <s v="70"/>
    <n v="558886.77"/>
    <s v="INR"/>
    <x v="0"/>
    <s v=""/>
    <s v="1200"/>
    <s v="1200"/>
    <s v="non chargeble lal babou sah"/>
    <s v=""/>
    <x v="0"/>
    <s v="9100000046"/>
    <s v="0"/>
    <x v="8"/>
    <s v=""/>
    <s v=""/>
  </r>
  <r>
    <x v="8"/>
    <s v=""/>
    <s v=""/>
    <s v="4900010581"/>
    <s v="0L"/>
    <s v=""/>
    <s v=""/>
    <s v="WA"/>
    <d v="2023-09-15T00:00:00"/>
    <s v="70"/>
    <n v="650152.42000000004"/>
    <s v="INR"/>
    <x v="0"/>
    <s v=""/>
    <s v="1200"/>
    <s v="1200"/>
    <s v="non chargeble lal babou sah"/>
    <s v=""/>
    <x v="0"/>
    <s v="9100000046"/>
    <s v="0"/>
    <x v="8"/>
    <s v=""/>
    <s v=""/>
  </r>
  <r>
    <x v="8"/>
    <s v=""/>
    <s v=""/>
    <s v="4900010581"/>
    <s v="0L"/>
    <s v=""/>
    <s v=""/>
    <s v="WA"/>
    <d v="2023-09-15T00:00:00"/>
    <s v="70"/>
    <n v="639741.54"/>
    <s v="INR"/>
    <x v="0"/>
    <s v=""/>
    <s v="1200"/>
    <s v="1200"/>
    <s v="non chargeble lal babou sah"/>
    <s v=""/>
    <x v="0"/>
    <s v="9100000046"/>
    <s v="0"/>
    <x v="8"/>
    <s v=""/>
    <s v=""/>
  </r>
  <r>
    <x v="8"/>
    <s v=""/>
    <s v=""/>
    <s v="4900010581"/>
    <s v="0L"/>
    <s v=""/>
    <s v=""/>
    <s v="WA"/>
    <d v="2023-09-15T00:00:00"/>
    <s v="70"/>
    <n v="111974.6"/>
    <s v="INR"/>
    <x v="0"/>
    <s v=""/>
    <s v="1200"/>
    <s v="1200"/>
    <s v="non chargeble lal babou sah"/>
    <s v=""/>
    <x v="0"/>
    <s v="9100000046"/>
    <s v="0"/>
    <x v="8"/>
    <s v=""/>
    <s v=""/>
  </r>
  <r>
    <x v="3"/>
    <s v=""/>
    <s v=""/>
    <s v="4900010583"/>
    <s v="0L"/>
    <s v=""/>
    <s v=""/>
    <s v="WA"/>
    <d v="2023-09-15T00:00:00"/>
    <s v="70"/>
    <n v="1199515.3899999999"/>
    <s v="INR"/>
    <x v="0"/>
    <s v=""/>
    <s v="1000"/>
    <s v="1000"/>
    <s v="non chargeble RAJU GUPTA"/>
    <s v=""/>
    <x v="0"/>
    <s v="9100000040"/>
    <s v="0"/>
    <x v="3"/>
    <s v=""/>
    <s v=""/>
  </r>
  <r>
    <x v="3"/>
    <s v=""/>
    <s v=""/>
    <s v="4900010583"/>
    <s v="0L"/>
    <s v=""/>
    <s v=""/>
    <s v="WA"/>
    <d v="2023-09-15T00:00:00"/>
    <s v="70"/>
    <n v="55987.3"/>
    <s v="INR"/>
    <x v="0"/>
    <s v=""/>
    <s v="1000"/>
    <s v="1000"/>
    <s v="non chargeble RAJU GUPTA"/>
    <s v=""/>
    <x v="0"/>
    <s v="9100000040"/>
    <s v="0"/>
    <x v="3"/>
    <s v=""/>
    <s v=""/>
  </r>
  <r>
    <x v="3"/>
    <s v=""/>
    <s v=""/>
    <s v="4900010583"/>
    <s v="0L"/>
    <s v=""/>
    <s v=""/>
    <s v="WA"/>
    <d v="2023-09-15T00:00:00"/>
    <s v="70"/>
    <n v="260060.97"/>
    <s v="INR"/>
    <x v="0"/>
    <s v=""/>
    <s v="1000"/>
    <s v="1000"/>
    <s v="non chargeble RAJU GUPTA"/>
    <s v=""/>
    <x v="0"/>
    <s v="9100000040"/>
    <s v="0"/>
    <x v="3"/>
    <s v=""/>
    <s v=""/>
  </r>
  <r>
    <x v="3"/>
    <s v=""/>
    <s v=""/>
    <s v="4900010583"/>
    <s v="0L"/>
    <s v=""/>
    <s v=""/>
    <s v="WA"/>
    <d v="2023-09-15T00:00:00"/>
    <s v="70"/>
    <n v="1596819.34"/>
    <s v="INR"/>
    <x v="0"/>
    <s v=""/>
    <s v="1000"/>
    <s v="1000"/>
    <s v="non chargeble RAJU GUPTA"/>
    <s v=""/>
    <x v="0"/>
    <s v="9100000040"/>
    <s v="0"/>
    <x v="3"/>
    <s v=""/>
    <s v=""/>
  </r>
  <r>
    <x v="2"/>
    <s v=""/>
    <s v=""/>
    <s v="4900010674"/>
    <s v="0L"/>
    <s v=""/>
    <s v=""/>
    <s v="WA"/>
    <d v="2023-09-18T00:00:00"/>
    <s v="70"/>
    <n v="17061.07"/>
    <s v="INR"/>
    <x v="0"/>
    <s v=""/>
    <s v="1000"/>
    <s v="1000"/>
    <s v="NON CHARGABLE BASIS papar plant juit"/>
    <s v=""/>
    <x v="0"/>
    <s v="9100000032"/>
    <s v="0"/>
    <x v="2"/>
    <s v=""/>
    <s v=""/>
  </r>
  <r>
    <x v="2"/>
    <s v=""/>
    <s v=""/>
    <s v="4900010683"/>
    <s v="0L"/>
    <s v=""/>
    <s v=""/>
    <s v="WA"/>
    <d v="2023-09-18T00:00:00"/>
    <s v="70"/>
    <n v="12186.48"/>
    <s v="INR"/>
    <x v="0"/>
    <s v=""/>
    <s v="1000"/>
    <s v="1000"/>
    <s v="NON CHARGABLE BASIS  dinesh"/>
    <s v=""/>
    <x v="0"/>
    <s v="9100000032"/>
    <s v="0"/>
    <x v="2"/>
    <s v=""/>
    <s v=""/>
  </r>
  <r>
    <x v="2"/>
    <s v=""/>
    <s v=""/>
    <s v="4900010686"/>
    <s v="0L"/>
    <s v=""/>
    <s v=""/>
    <s v="WA"/>
    <d v="2023-09-18T00:00:00"/>
    <s v="70"/>
    <n v="24372.959999999999"/>
    <s v="INR"/>
    <x v="0"/>
    <s v=""/>
    <s v="1000"/>
    <s v="1000"/>
    <s v="NON CHARGABLE BASIS raju gupta"/>
    <s v=""/>
    <x v="0"/>
    <s v="9100000032"/>
    <s v="0"/>
    <x v="2"/>
    <s v=""/>
    <s v=""/>
  </r>
  <r>
    <x v="2"/>
    <s v=""/>
    <s v=""/>
    <s v="4900010686"/>
    <s v="0L"/>
    <s v=""/>
    <s v=""/>
    <s v="WA"/>
    <d v="2023-09-18T00:00:00"/>
    <s v="70"/>
    <n v="27253.3"/>
    <s v="INR"/>
    <x v="0"/>
    <s v=""/>
    <s v="1000"/>
    <s v="1000"/>
    <s v="NON CHARGABLE BASIS raju gupta"/>
    <s v=""/>
    <x v="0"/>
    <s v="9100000032"/>
    <s v="0"/>
    <x v="2"/>
    <s v=""/>
    <s v=""/>
  </r>
  <r>
    <x v="8"/>
    <s v=""/>
    <s v=""/>
    <s v="4900010770"/>
    <s v="0L"/>
    <s v=""/>
    <s v=""/>
    <s v="WA"/>
    <d v="2023-09-19T00:00:00"/>
    <s v="70"/>
    <n v="24372.959999999999"/>
    <s v="INR"/>
    <x v="0"/>
    <s v=""/>
    <s v="1200"/>
    <s v="1200"/>
    <s v="non chargeble lalbabou"/>
    <s v=""/>
    <x v="0"/>
    <s v="9100000046"/>
    <s v="0"/>
    <x v="8"/>
    <s v=""/>
    <s v=""/>
  </r>
  <r>
    <x v="0"/>
    <s v=""/>
    <s v=""/>
    <s v="4900010773"/>
    <s v="0L"/>
    <s v=""/>
    <s v=""/>
    <s v="WA"/>
    <d v="2023-09-19T00:00:00"/>
    <s v="70"/>
    <n v="39920.480000000003"/>
    <s v="INR"/>
    <x v="0"/>
    <s v=""/>
    <s v="1000"/>
    <s v="1000"/>
    <s v="non chargeble dinesh"/>
    <s v=""/>
    <x v="0"/>
    <s v="9100000016"/>
    <s v="0"/>
    <x v="0"/>
    <s v=""/>
    <s v=""/>
  </r>
  <r>
    <x v="0"/>
    <s v=""/>
    <s v=""/>
    <s v="4900010773"/>
    <s v="0L"/>
    <s v=""/>
    <s v=""/>
    <s v="WA"/>
    <d v="2023-09-19T00:00:00"/>
    <s v="70"/>
    <n v="26006.1"/>
    <s v="INR"/>
    <x v="0"/>
    <s v=""/>
    <s v="1000"/>
    <s v="1000"/>
    <s v="non chargeble dinesh"/>
    <s v=""/>
    <x v="0"/>
    <s v="9100000016"/>
    <s v="0"/>
    <x v="0"/>
    <s v=""/>
    <s v=""/>
  </r>
  <r>
    <x v="0"/>
    <s v=""/>
    <s v=""/>
    <s v="4900010773"/>
    <s v="0L"/>
    <s v=""/>
    <s v=""/>
    <s v="WA"/>
    <d v="2023-09-19T00:00:00"/>
    <s v="70"/>
    <n v="12186.48"/>
    <s v="INR"/>
    <x v="0"/>
    <s v=""/>
    <s v="1000"/>
    <s v="1000"/>
    <s v="non chargeble dinesh"/>
    <s v=""/>
    <x v="0"/>
    <s v="9100000016"/>
    <s v="0"/>
    <x v="0"/>
    <s v=""/>
    <s v=""/>
  </r>
  <r>
    <x v="2"/>
    <s v=""/>
    <s v=""/>
    <s v="4900010776"/>
    <s v="0L"/>
    <s v=""/>
    <s v=""/>
    <s v="WA"/>
    <d v="2023-09-19T00:00:00"/>
    <s v="70"/>
    <n v="17061.07"/>
    <s v="INR"/>
    <x v="0"/>
    <s v=""/>
    <s v="1000"/>
    <s v="1000"/>
    <s v="non chargeble juit papar plant cane yerd"/>
    <s v=""/>
    <x v="0"/>
    <s v="9100000032"/>
    <s v="0"/>
    <x v="2"/>
    <s v=""/>
    <s v=""/>
  </r>
  <r>
    <x v="2"/>
    <s v=""/>
    <s v=""/>
    <s v="4900010797"/>
    <s v="0L"/>
    <s v=""/>
    <s v=""/>
    <s v="WA"/>
    <d v="2023-09-19T00:00:00"/>
    <s v="70"/>
    <n v="41990.48"/>
    <s v="INR"/>
    <x v="0"/>
    <s v=""/>
    <s v="1000"/>
    <s v="1000"/>
    <s v="non chargeble RAJU GUPTA"/>
    <s v=""/>
    <x v="0"/>
    <s v="9100000032"/>
    <s v="0"/>
    <x v="2"/>
    <s v=""/>
    <s v=""/>
  </r>
  <r>
    <x v="5"/>
    <s v=""/>
    <s v=""/>
    <s v="4900010830"/>
    <s v="0L"/>
    <s v=""/>
    <s v=""/>
    <s v="WA"/>
    <d v="2023-09-19T00:00:00"/>
    <s v="70"/>
    <n v="12186.48"/>
    <s v="INR"/>
    <x v="0"/>
    <s v=""/>
    <s v="1000"/>
    <s v="1000"/>
    <s v="non chargeble akbar husan"/>
    <s v=""/>
    <x v="0"/>
    <s v="9100000042"/>
    <s v="0"/>
    <x v="5"/>
    <s v=""/>
    <s v=""/>
  </r>
  <r>
    <x v="11"/>
    <s v=""/>
    <s v=""/>
    <s v="4900010855"/>
    <s v="0L"/>
    <s v=""/>
    <s v=""/>
    <s v="WA"/>
    <d v="2023-09-19T00:00:00"/>
    <s v="70"/>
    <n v="1102.76"/>
    <s v="INR"/>
    <x v="0"/>
    <s v=""/>
    <s v="1000"/>
    <s v="1000"/>
    <s v="ON LOAN  G+3 COLONY  ROOM NO.-30"/>
    <s v=""/>
    <x v="0"/>
    <s v="9100000026"/>
    <s v="0"/>
    <x v="11"/>
    <s v=""/>
    <s v=""/>
  </r>
  <r>
    <x v="11"/>
    <s v=""/>
    <s v=""/>
    <s v="4900010855"/>
    <s v="0L"/>
    <s v=""/>
    <s v=""/>
    <s v="WA"/>
    <d v="2023-09-19T00:00:00"/>
    <s v="70"/>
    <n v="20"/>
    <s v="INR"/>
    <x v="0"/>
    <s v=""/>
    <s v="1000"/>
    <s v="1000"/>
    <s v="COLONY"/>
    <s v=""/>
    <x v="0"/>
    <s v="9100000026"/>
    <s v="0"/>
    <x v="11"/>
    <s v=""/>
    <s v=""/>
  </r>
  <r>
    <x v="7"/>
    <s v=""/>
    <s v=""/>
    <s v="4900010928"/>
    <s v="0L"/>
    <s v=""/>
    <s v=""/>
    <s v="WA"/>
    <d v="2023-09-20T00:00:00"/>
    <s v="70"/>
    <n v="720"/>
    <s v="INR"/>
    <x v="0"/>
    <s v=""/>
    <s v="1000"/>
    <s v="1000"/>
    <s v="non chargeble harnatand sameer"/>
    <s v=""/>
    <x v="0"/>
    <s v="9100000037"/>
    <s v="0"/>
    <x v="7"/>
    <s v=""/>
    <s v=""/>
  </r>
  <r>
    <x v="7"/>
    <s v=""/>
    <s v=""/>
    <s v="4900010928"/>
    <s v="0L"/>
    <s v=""/>
    <s v=""/>
    <s v="WA"/>
    <d v="2023-09-20T00:00:00"/>
    <s v="70"/>
    <n v="2168"/>
    <s v="INR"/>
    <x v="0"/>
    <s v=""/>
    <s v="1000"/>
    <s v="1000"/>
    <s v="non chargeble harnatand sameer"/>
    <s v=""/>
    <x v="0"/>
    <s v="9100000037"/>
    <s v="0"/>
    <x v="7"/>
    <s v=""/>
    <s v=""/>
  </r>
  <r>
    <x v="5"/>
    <s v=""/>
    <s v=""/>
    <s v="4900010931"/>
    <s v="0L"/>
    <s v=""/>
    <s v=""/>
    <s v="WA"/>
    <d v="2023-09-20T00:00:00"/>
    <s v="70"/>
    <n v="26164.560000000001"/>
    <s v="INR"/>
    <x v="0"/>
    <s v=""/>
    <s v="1000"/>
    <s v="1000"/>
    <s v="non chargeble RAJU GUPTA"/>
    <s v=""/>
    <x v="0"/>
    <s v="9100000042"/>
    <s v="0"/>
    <x v="5"/>
    <s v=""/>
    <s v=""/>
  </r>
  <r>
    <x v="5"/>
    <s v=""/>
    <s v=""/>
    <s v="4900010931"/>
    <s v="0L"/>
    <s v=""/>
    <s v=""/>
    <s v="WA"/>
    <d v="2023-09-20T00:00:00"/>
    <s v="70"/>
    <n v="12851.98"/>
    <s v="INR"/>
    <x v="0"/>
    <s v=""/>
    <s v="1000"/>
    <s v="1000"/>
    <s v="non chargeble RAJU GUPTA"/>
    <s v=""/>
    <x v="0"/>
    <s v="9100000042"/>
    <s v="0"/>
    <x v="5"/>
    <s v=""/>
    <s v=""/>
  </r>
  <r>
    <x v="5"/>
    <s v=""/>
    <s v=""/>
    <s v="4900010931"/>
    <s v="0L"/>
    <s v=""/>
    <s v=""/>
    <s v="WA"/>
    <d v="2023-09-20T00:00:00"/>
    <s v="70"/>
    <n v="1627.48"/>
    <s v="INR"/>
    <x v="0"/>
    <s v=""/>
    <s v="1000"/>
    <s v="1000"/>
    <s v="non chargeble RAJU GUPTA"/>
    <s v=""/>
    <x v="0"/>
    <s v="9100000042"/>
    <s v="0"/>
    <x v="5"/>
    <s v=""/>
    <s v=""/>
  </r>
  <r>
    <x v="7"/>
    <s v=""/>
    <s v=""/>
    <s v="4900010933"/>
    <s v="0L"/>
    <s v=""/>
    <s v=""/>
    <s v="WA"/>
    <d v="2023-09-20T00:00:00"/>
    <s v="70"/>
    <n v="19512"/>
    <s v="INR"/>
    <x v="0"/>
    <s v=""/>
    <s v="1000"/>
    <s v="1000"/>
    <s v="non chargeble harnatand sameer"/>
    <s v=""/>
    <x v="0"/>
    <s v="9100000037"/>
    <s v="0"/>
    <x v="7"/>
    <s v=""/>
    <s v=""/>
  </r>
  <r>
    <x v="10"/>
    <s v=""/>
    <s v=""/>
    <s v="4900010986"/>
    <s v="0L"/>
    <s v=""/>
    <s v=""/>
    <s v="WA"/>
    <d v="2023-09-20T00:00:00"/>
    <s v="70"/>
    <n v="38688"/>
    <s v="INR"/>
    <x v="0"/>
    <s v=""/>
    <s v="1000"/>
    <s v="1000"/>
    <s v="non chargeble NARESH"/>
    <s v=""/>
    <x v="0"/>
    <s v="9100000025"/>
    <s v="0"/>
    <x v="10"/>
    <s v=""/>
    <s v=""/>
  </r>
  <r>
    <x v="10"/>
    <s v=""/>
    <s v=""/>
    <s v="4900010986"/>
    <s v="0L"/>
    <s v=""/>
    <s v=""/>
    <s v="WA"/>
    <d v="2023-09-20T00:00:00"/>
    <s v="70"/>
    <n v="38688"/>
    <s v="INR"/>
    <x v="0"/>
    <s v=""/>
    <s v="1000"/>
    <s v="1000"/>
    <s v="non chargeble NARESH"/>
    <s v=""/>
    <x v="0"/>
    <s v="9100000025"/>
    <s v="0"/>
    <x v="10"/>
    <s v=""/>
    <s v=""/>
  </r>
  <r>
    <x v="2"/>
    <s v=""/>
    <s v=""/>
    <s v="4900010995"/>
    <s v="0L"/>
    <s v=""/>
    <s v=""/>
    <s v="WA"/>
    <d v="2023-09-21T00:00:00"/>
    <s v="70"/>
    <n v="20329.599999999999"/>
    <s v="INR"/>
    <x v="0"/>
    <s v=""/>
    <s v="1000"/>
    <s v="1000"/>
    <s v="non chargbile basis juit kewat"/>
    <s v=""/>
    <x v="0"/>
    <s v="9100000032"/>
    <s v="0"/>
    <x v="2"/>
    <s v=""/>
    <s v=""/>
  </r>
  <r>
    <x v="0"/>
    <s v=""/>
    <s v=""/>
    <s v="4900011011"/>
    <s v="0L"/>
    <s v=""/>
    <s v=""/>
    <s v="WA"/>
    <d v="2023-09-21T00:00:00"/>
    <s v="70"/>
    <n v="1627.49"/>
    <s v="INR"/>
    <x v="0"/>
    <s v=""/>
    <s v="1000"/>
    <s v="1000"/>
    <s v="Non chargablr basis dinesh ram"/>
    <s v=""/>
    <x v="0"/>
    <s v="9100000016"/>
    <s v="0"/>
    <x v="0"/>
    <s v=""/>
    <s v=""/>
  </r>
  <r>
    <x v="2"/>
    <s v=""/>
    <s v=""/>
    <s v="4900011038"/>
    <s v="0L"/>
    <s v=""/>
    <s v=""/>
    <s v="WA"/>
    <d v="2023-09-21T00:00:00"/>
    <s v="70"/>
    <n v="25412"/>
    <s v="INR"/>
    <x v="0"/>
    <s v=""/>
    <s v="1000"/>
    <s v="1000"/>
    <s v="NON CHARGABLE BASIS raju gupta"/>
    <s v=""/>
    <x v="0"/>
    <s v="9100000032"/>
    <s v="0"/>
    <x v="2"/>
    <s v=""/>
    <s v=""/>
  </r>
  <r>
    <x v="7"/>
    <s v=""/>
    <s v=""/>
    <s v="4900011148"/>
    <s v="0L"/>
    <s v=""/>
    <s v=""/>
    <s v="WA"/>
    <d v="2023-09-22T00:00:00"/>
    <s v="70"/>
    <n v="1299.82"/>
    <s v="INR"/>
    <x v="0"/>
    <s v=""/>
    <s v="1000"/>
    <s v="1000"/>
    <s v="non chargeble harnatand birjesh"/>
    <s v=""/>
    <x v="0"/>
    <s v="9100000037"/>
    <s v="0"/>
    <x v="7"/>
    <s v=""/>
    <s v=""/>
  </r>
  <r>
    <x v="7"/>
    <s v=""/>
    <s v=""/>
    <s v="4900011148"/>
    <s v="0L"/>
    <s v=""/>
    <s v=""/>
    <s v="WA"/>
    <d v="2023-09-22T00:00:00"/>
    <s v="70"/>
    <n v="18307.12"/>
    <s v="INR"/>
    <x v="0"/>
    <s v=""/>
    <s v="1000"/>
    <s v="1000"/>
    <s v="non chargeble harnatand birjesh"/>
    <s v=""/>
    <x v="0"/>
    <s v="9100000037"/>
    <s v="0"/>
    <x v="7"/>
    <s v=""/>
    <s v=""/>
  </r>
  <r>
    <x v="7"/>
    <s v=""/>
    <s v=""/>
    <s v="4900011148"/>
    <s v="0L"/>
    <s v=""/>
    <s v=""/>
    <s v="WA"/>
    <d v="2023-09-22T00:00:00"/>
    <s v="70"/>
    <n v="3992.05"/>
    <s v="INR"/>
    <x v="0"/>
    <s v=""/>
    <s v="1000"/>
    <s v="1000"/>
    <s v="non chargeble harnatand birjesh"/>
    <s v=""/>
    <x v="0"/>
    <s v="9100000037"/>
    <s v="0"/>
    <x v="7"/>
    <s v=""/>
    <s v=""/>
  </r>
  <r>
    <x v="10"/>
    <s v=""/>
    <s v=""/>
    <s v="4900011167"/>
    <s v="0L"/>
    <s v=""/>
    <s v=""/>
    <s v="WA"/>
    <d v="2023-09-22T00:00:00"/>
    <s v="70"/>
    <n v="400"/>
    <s v="INR"/>
    <x v="0"/>
    <s v=""/>
    <s v="1000"/>
    <s v="1000"/>
    <s v="SHAWAMINARAYAN HALL"/>
    <s v=""/>
    <x v="0"/>
    <s v="9100000025"/>
    <s v="0"/>
    <x v="10"/>
    <s v=""/>
    <s v=""/>
  </r>
  <r>
    <x v="10"/>
    <s v=""/>
    <s v=""/>
    <s v="4900011167"/>
    <s v="0L"/>
    <s v=""/>
    <s v=""/>
    <s v="WA"/>
    <d v="2023-09-22T00:00:00"/>
    <s v="70"/>
    <n v="1375.9"/>
    <s v="INR"/>
    <x v="0"/>
    <s v=""/>
    <s v="1000"/>
    <s v="1000"/>
    <s v="SHAWAMINARAYAN HALL"/>
    <s v=""/>
    <x v="0"/>
    <s v="9100000025"/>
    <s v="0"/>
    <x v="10"/>
    <s v=""/>
    <s v=""/>
  </r>
  <r>
    <x v="10"/>
    <s v=""/>
    <s v=""/>
    <s v="4900011167"/>
    <s v="0L"/>
    <s v=""/>
    <s v=""/>
    <s v="WA"/>
    <d v="2023-09-22T00:00:00"/>
    <s v="70"/>
    <n v="42.19"/>
    <s v="INR"/>
    <x v="0"/>
    <s v=""/>
    <s v="1000"/>
    <s v="1000"/>
    <s v="SHAWAMINARAYAN HALL"/>
    <s v=""/>
    <x v="0"/>
    <s v="9100000025"/>
    <s v="0"/>
    <x v="10"/>
    <s v=""/>
    <s v=""/>
  </r>
  <r>
    <x v="2"/>
    <s v=""/>
    <s v=""/>
    <s v="4900011218"/>
    <s v="0L"/>
    <s v=""/>
    <s v=""/>
    <s v="WA"/>
    <d v="2023-09-23T00:00:00"/>
    <s v="70"/>
    <n v="18197.41"/>
    <s v="INR"/>
    <x v="0"/>
    <s v=""/>
    <s v="1000"/>
    <s v="1000"/>
    <s v="NON CHARGABLE BASIS juit"/>
    <s v=""/>
    <x v="0"/>
    <s v="9100000032"/>
    <s v="0"/>
    <x v="2"/>
    <s v=""/>
    <s v=""/>
  </r>
  <r>
    <x v="2"/>
    <s v=""/>
    <s v=""/>
    <s v="4900011229"/>
    <s v="0L"/>
    <s v=""/>
    <s v=""/>
    <s v="WA"/>
    <d v="2023-09-23T00:00:00"/>
    <s v="70"/>
    <n v="10281.58"/>
    <s v="INR"/>
    <x v="0"/>
    <s v=""/>
    <s v="1000"/>
    <s v="1000"/>
    <s v="non chargeble RAJU GUPTA"/>
    <s v=""/>
    <x v="0"/>
    <s v="9100000032"/>
    <s v="0"/>
    <x v="2"/>
    <s v=""/>
    <s v=""/>
  </r>
  <r>
    <x v="7"/>
    <s v=""/>
    <s v=""/>
    <s v="4900011234"/>
    <s v="0L"/>
    <s v=""/>
    <s v=""/>
    <s v="WA"/>
    <d v="2023-09-23T00:00:00"/>
    <s v="70"/>
    <n v="3308.26"/>
    <s v="INR"/>
    <x v="0"/>
    <s v=""/>
    <s v="1000"/>
    <s v="1000"/>
    <s v="NEW INSTALLATION"/>
    <s v=""/>
    <x v="0"/>
    <s v="9100000037"/>
    <s v="0"/>
    <x v="7"/>
    <s v=""/>
    <s v=""/>
  </r>
  <r>
    <x v="7"/>
    <s v=""/>
    <s v=""/>
    <s v="4900011234"/>
    <s v="0L"/>
    <s v=""/>
    <s v=""/>
    <s v="WA"/>
    <d v="2023-09-23T00:00:00"/>
    <s v="70"/>
    <n v="120"/>
    <s v="INR"/>
    <x v="0"/>
    <s v=""/>
    <s v="1000"/>
    <s v="1000"/>
    <s v="NEW INSTALLATION"/>
    <s v=""/>
    <x v="0"/>
    <s v="9100000037"/>
    <s v="0"/>
    <x v="7"/>
    <s v=""/>
    <s v=""/>
  </r>
  <r>
    <x v="2"/>
    <s v=""/>
    <s v=""/>
    <s v="4900011236"/>
    <s v="0L"/>
    <s v=""/>
    <s v=""/>
    <s v="WA"/>
    <d v="2023-09-23T00:00:00"/>
    <s v="70"/>
    <n v="25996.3"/>
    <s v="INR"/>
    <x v="0"/>
    <s v=""/>
    <s v="1000"/>
    <s v="1000"/>
    <s v="non chargeble RAJU GUPTA"/>
    <s v=""/>
    <x v="0"/>
    <s v="9100000032"/>
    <s v="0"/>
    <x v="2"/>
    <s v=""/>
    <s v=""/>
  </r>
  <r>
    <x v="5"/>
    <s v=""/>
    <s v=""/>
    <s v="4900011240"/>
    <s v="0L"/>
    <s v=""/>
    <s v=""/>
    <s v="WA"/>
    <d v="2023-09-23T00:00:00"/>
    <s v="70"/>
    <n v="26164.560000000001"/>
    <s v="INR"/>
    <x v="0"/>
    <s v=""/>
    <s v="1000"/>
    <s v="1000"/>
    <s v="NON CHARGABLE BASIS akber husain"/>
    <s v=""/>
    <x v="0"/>
    <s v="9100000042"/>
    <s v="0"/>
    <x v="5"/>
    <s v=""/>
    <s v=""/>
  </r>
  <r>
    <x v="10"/>
    <s v=""/>
    <s v=""/>
    <s v="4900011285"/>
    <s v="0L"/>
    <s v=""/>
    <s v=""/>
    <s v="WA"/>
    <d v="2023-09-23T00:00:00"/>
    <s v="70"/>
    <n v="135"/>
    <s v="INR"/>
    <x v="0"/>
    <s v=""/>
    <s v="1000"/>
    <s v="1000"/>
    <s v="SHAWAMINARAYAN HALL"/>
    <s v=""/>
    <x v="0"/>
    <s v="9100000025"/>
    <s v="0"/>
    <x v="10"/>
    <s v=""/>
    <s v=""/>
  </r>
  <r>
    <x v="7"/>
    <s v=""/>
    <s v=""/>
    <s v="4900011317"/>
    <s v="0L"/>
    <s v=""/>
    <s v=""/>
    <s v="WA"/>
    <d v="2023-09-24T00:00:00"/>
    <s v="70"/>
    <n v="1054.7"/>
    <s v="INR"/>
    <x v="0"/>
    <s v=""/>
    <s v="1000"/>
    <s v="1000"/>
    <s v="non chargeble harnatand birjesh"/>
    <s v=""/>
    <x v="0"/>
    <s v="9100000037"/>
    <s v="0"/>
    <x v="7"/>
    <s v=""/>
    <s v=""/>
  </r>
  <r>
    <x v="7"/>
    <s v=""/>
    <s v=""/>
    <s v="4900011317"/>
    <s v="0L"/>
    <s v=""/>
    <s v=""/>
    <s v="WA"/>
    <d v="2023-09-24T00:00:00"/>
    <s v="70"/>
    <n v="798.41"/>
    <s v="INR"/>
    <x v="0"/>
    <s v=""/>
    <s v="1000"/>
    <s v="1000"/>
    <s v="non chargeble harnatand birjesh"/>
    <s v=""/>
    <x v="0"/>
    <s v="9100000037"/>
    <s v="0"/>
    <x v="7"/>
    <s v=""/>
    <s v=""/>
  </r>
  <r>
    <x v="2"/>
    <s v=""/>
    <s v=""/>
    <s v="4900011324"/>
    <s v="0L"/>
    <s v=""/>
    <s v=""/>
    <s v="WA"/>
    <d v="2023-09-24T00:00:00"/>
    <s v="70"/>
    <n v="18457.310000000001"/>
    <s v="INR"/>
    <x v="0"/>
    <s v=""/>
    <s v="1000"/>
    <s v="1000"/>
    <s v="NON CHARGABLE BASIS juit papar plant cane"/>
    <s v=""/>
    <x v="0"/>
    <s v="9100000032"/>
    <s v="0"/>
    <x v="2"/>
    <s v=""/>
    <s v=""/>
  </r>
  <r>
    <x v="5"/>
    <s v=""/>
    <s v=""/>
    <s v="4900011334"/>
    <s v="0L"/>
    <s v=""/>
    <s v=""/>
    <s v="WA"/>
    <d v="2023-09-24T00:00:00"/>
    <s v="70"/>
    <n v="13183.8"/>
    <s v="INR"/>
    <x v="0"/>
    <s v=""/>
    <s v="1000"/>
    <s v="1000"/>
    <s v="non chargeble center yard akbar hushan"/>
    <s v=""/>
    <x v="0"/>
    <s v="9100000042"/>
    <s v="0"/>
    <x v="5"/>
    <s v=""/>
    <s v=""/>
  </r>
  <r>
    <x v="4"/>
    <s v=""/>
    <s v=""/>
    <s v="4900011341"/>
    <s v="0L"/>
    <s v=""/>
    <s v=""/>
    <s v="WA"/>
    <d v="2023-09-25T00:00:00"/>
    <s v="70"/>
    <n v="640"/>
    <s v="INR"/>
    <x v="0"/>
    <s v=""/>
    <s v="1000"/>
    <s v="1000"/>
    <s v="NEW INSTALLATION"/>
    <s v=""/>
    <x v="0"/>
    <s v="9100000041"/>
    <s v="0"/>
    <x v="4"/>
    <s v=""/>
    <s v=""/>
  </r>
  <r>
    <x v="4"/>
    <s v=""/>
    <s v=""/>
    <s v="4900011341"/>
    <s v="0L"/>
    <s v=""/>
    <s v=""/>
    <s v="WA"/>
    <d v="2023-09-25T00:00:00"/>
    <s v="70"/>
    <n v="90"/>
    <s v="INR"/>
    <x v="0"/>
    <s v=""/>
    <s v="1000"/>
    <s v="1000"/>
    <s v="NEW INSTALLATION"/>
    <s v=""/>
    <x v="0"/>
    <s v="9100000041"/>
    <s v="0"/>
    <x v="4"/>
    <s v=""/>
    <s v=""/>
  </r>
  <r>
    <x v="4"/>
    <s v=""/>
    <s v=""/>
    <s v="4900011341"/>
    <s v="0L"/>
    <s v=""/>
    <s v=""/>
    <s v="WA"/>
    <d v="2023-09-25T00:00:00"/>
    <s v="70"/>
    <n v="101.25"/>
    <s v="INR"/>
    <x v="0"/>
    <s v=""/>
    <s v="1000"/>
    <s v="1000"/>
    <s v="NEW INSTALLATION"/>
    <s v=""/>
    <x v="0"/>
    <s v="9100000041"/>
    <s v="0"/>
    <x v="4"/>
    <s v=""/>
    <s v=""/>
  </r>
  <r>
    <x v="2"/>
    <s v=""/>
    <s v=""/>
    <s v="4900011352"/>
    <s v="0L"/>
    <s v=""/>
    <s v=""/>
    <s v="WA"/>
    <d v="2023-09-25T00:00:00"/>
    <s v="70"/>
    <n v="18457.310000000001"/>
    <s v="INR"/>
    <x v="0"/>
    <s v=""/>
    <s v="1000"/>
    <s v="1000"/>
    <s v="non chargeble juit papar plant cane yerd"/>
    <s v=""/>
    <x v="0"/>
    <s v="9100000032"/>
    <s v="0"/>
    <x v="2"/>
    <s v=""/>
    <s v=""/>
  </r>
  <r>
    <x v="7"/>
    <s v=""/>
    <s v=""/>
    <s v="4900011362"/>
    <s v="0L"/>
    <s v=""/>
    <s v=""/>
    <s v="WA"/>
    <d v="2023-09-25T00:00:00"/>
    <s v="70"/>
    <n v="1363.51"/>
    <s v="INR"/>
    <x v="0"/>
    <s v=""/>
    <s v="1000"/>
    <s v="1000"/>
    <s v="non chargeble englishia birjesh"/>
    <s v=""/>
    <x v="0"/>
    <s v="9100000037"/>
    <s v="0"/>
    <x v="7"/>
    <s v=""/>
    <s v=""/>
  </r>
  <r>
    <x v="7"/>
    <s v=""/>
    <s v=""/>
    <s v="4900011362"/>
    <s v="0L"/>
    <s v=""/>
    <s v=""/>
    <s v="WA"/>
    <d v="2023-09-25T00:00:00"/>
    <s v="70"/>
    <n v="10840"/>
    <s v="INR"/>
    <x v="0"/>
    <s v=""/>
    <s v="1000"/>
    <s v="1000"/>
    <s v="non chargeble englishia birjesh"/>
    <s v=""/>
    <x v="0"/>
    <s v="9100000037"/>
    <s v="0"/>
    <x v="7"/>
    <s v=""/>
    <s v=""/>
  </r>
  <r>
    <x v="7"/>
    <s v=""/>
    <s v=""/>
    <s v="4900011362"/>
    <s v="0L"/>
    <s v=""/>
    <s v=""/>
    <s v="WA"/>
    <d v="2023-09-25T00:00:00"/>
    <s v="70"/>
    <n v="5000.51"/>
    <s v="INR"/>
    <x v="0"/>
    <s v=""/>
    <s v="1000"/>
    <s v="1000"/>
    <s v="non chargeble englishia birjesh"/>
    <s v=""/>
    <x v="0"/>
    <s v="9100000037"/>
    <s v="0"/>
    <x v="7"/>
    <s v=""/>
    <s v=""/>
  </r>
  <r>
    <x v="5"/>
    <s v=""/>
    <s v=""/>
    <s v="4900011437"/>
    <s v="0L"/>
    <s v=""/>
    <s v=""/>
    <s v="WA"/>
    <d v="2023-09-26T00:00:00"/>
    <s v="70"/>
    <n v="10402.44"/>
    <s v="INR"/>
    <x v="0"/>
    <s v=""/>
    <s v="1000"/>
    <s v="1000"/>
    <s v="non chargeble basis akber husain"/>
    <s v=""/>
    <x v="0"/>
    <s v="9100000042"/>
    <s v="0"/>
    <x v="5"/>
    <s v=""/>
    <s v=""/>
  </r>
  <r>
    <x v="5"/>
    <s v=""/>
    <s v=""/>
    <s v="4900011437"/>
    <s v="0L"/>
    <s v=""/>
    <s v=""/>
    <s v="WA"/>
    <d v="2023-09-26T00:00:00"/>
    <s v="70"/>
    <n v="12774.55"/>
    <s v="INR"/>
    <x v="0"/>
    <s v=""/>
    <s v="1000"/>
    <s v="1000"/>
    <s v="non chargeble basis akber husain"/>
    <s v=""/>
    <x v="0"/>
    <s v="9100000042"/>
    <s v="0"/>
    <x v="5"/>
    <s v=""/>
    <s v=""/>
  </r>
  <r>
    <x v="2"/>
    <s v=""/>
    <s v=""/>
    <s v="4900011443"/>
    <s v="0L"/>
    <s v=""/>
    <s v=""/>
    <s v="WA"/>
    <d v="2023-09-26T00:00:00"/>
    <s v="70"/>
    <n v="26367.59"/>
    <s v="INR"/>
    <x v="0"/>
    <s v=""/>
    <s v="1000"/>
    <s v="1000"/>
    <s v="non chargeble basis raju gupta"/>
    <s v=""/>
    <x v="0"/>
    <s v="9100000032"/>
    <s v="0"/>
    <x v="2"/>
    <s v=""/>
    <s v=""/>
  </r>
  <r>
    <x v="7"/>
    <s v=""/>
    <s v=""/>
    <s v="4900011452"/>
    <s v="0L"/>
    <s v=""/>
    <s v=""/>
    <s v="WA"/>
    <d v="2023-09-26T00:00:00"/>
    <s v="70"/>
    <n v="1054.7"/>
    <s v="INR"/>
    <x v="0"/>
    <s v=""/>
    <s v="1000"/>
    <s v="1000"/>
    <s v="non chargeble brijesh yadav"/>
    <s v=""/>
    <x v="0"/>
    <s v="9100000037"/>
    <s v="0"/>
    <x v="7"/>
    <s v=""/>
    <s v=""/>
  </r>
  <r>
    <x v="7"/>
    <s v=""/>
    <s v=""/>
    <s v="4900011452"/>
    <s v="0L"/>
    <s v=""/>
    <s v=""/>
    <s v="WA"/>
    <d v="2023-09-26T00:00:00"/>
    <s v="70"/>
    <n v="1464.57"/>
    <s v="INR"/>
    <x v="0"/>
    <s v=""/>
    <s v="1000"/>
    <s v="1000"/>
    <s v="non chargeble brijesh yadav"/>
    <s v=""/>
    <x v="0"/>
    <s v="9100000037"/>
    <s v="0"/>
    <x v="7"/>
    <s v=""/>
    <s v=""/>
  </r>
  <r>
    <x v="8"/>
    <s v=""/>
    <s v=""/>
    <s v="4900011460"/>
    <s v="0L"/>
    <s v=""/>
    <s v=""/>
    <s v="WA"/>
    <d v="2023-09-26T00:00:00"/>
    <s v="70"/>
    <n v="18900"/>
    <s v="INR"/>
    <x v="0"/>
    <s v=""/>
    <s v="1200"/>
    <s v="1200"/>
    <s v="NON CHARGEABLE BASIS-ANUJ"/>
    <s v=""/>
    <x v="0"/>
    <s v="9100000046"/>
    <s v="0"/>
    <x v="8"/>
    <s v=""/>
    <s v=""/>
  </r>
  <r>
    <x v="8"/>
    <s v=""/>
    <s v=""/>
    <s v="4900011460"/>
    <s v="0L"/>
    <s v=""/>
    <s v=""/>
    <s v="WA"/>
    <d v="2023-09-26T00:00:00"/>
    <s v="70"/>
    <n v="2694.67"/>
    <s v="INR"/>
    <x v="0"/>
    <s v=""/>
    <s v="1200"/>
    <s v="1200"/>
    <s v="NON CHARGEABLE BASIS-ANUJ"/>
    <s v=""/>
    <x v="0"/>
    <s v="9100000046"/>
    <s v="0"/>
    <x v="8"/>
    <s v=""/>
    <s v=""/>
  </r>
  <r>
    <x v="8"/>
    <s v=""/>
    <s v=""/>
    <s v="4900011460"/>
    <s v="0L"/>
    <s v=""/>
    <s v=""/>
    <s v="WA"/>
    <d v="2023-09-26T00:00:00"/>
    <s v="70"/>
    <n v="26.68"/>
    <s v="INR"/>
    <x v="0"/>
    <s v=""/>
    <s v="1200"/>
    <s v="1200"/>
    <s v="NON CHARGEABLE BASIS-ANUJ"/>
    <s v=""/>
    <x v="0"/>
    <s v="9100000046"/>
    <s v="0"/>
    <x v="8"/>
    <s v=""/>
    <s v=""/>
  </r>
  <r>
    <x v="2"/>
    <s v=""/>
    <s v=""/>
    <s v="4900011571"/>
    <s v="0L"/>
    <s v=""/>
    <s v=""/>
    <s v="WA"/>
    <d v="2023-09-27T00:00:00"/>
    <s v="70"/>
    <n v="21094.07"/>
    <s v="INR"/>
    <x v="0"/>
    <s v=""/>
    <s v="1000"/>
    <s v="1000"/>
    <s v="non chargeble basis raju gupta"/>
    <s v=""/>
    <x v="0"/>
    <s v="9100000032"/>
    <s v="0"/>
    <x v="2"/>
    <s v=""/>
    <s v=""/>
  </r>
  <r>
    <x v="3"/>
    <s v=""/>
    <s v=""/>
    <s v="4900011573"/>
    <s v="0L"/>
    <s v=""/>
    <s v=""/>
    <s v="WA"/>
    <d v="2023-09-27T00:00:00"/>
    <s v="70"/>
    <n v="7910.28"/>
    <s v="INR"/>
    <x v="0"/>
    <s v=""/>
    <s v="1000"/>
    <s v="1000"/>
    <s v="non chargeble basis raju gupta"/>
    <s v=""/>
    <x v="0"/>
    <s v="9100000040"/>
    <s v="0"/>
    <x v="3"/>
    <s v=""/>
    <s v=""/>
  </r>
  <r>
    <x v="0"/>
    <s v=""/>
    <s v=""/>
    <s v="4900011668"/>
    <s v="0L"/>
    <s v=""/>
    <s v=""/>
    <s v="WA"/>
    <d v="2023-09-28T00:00:00"/>
    <s v="70"/>
    <n v="13417.83"/>
    <s v="INR"/>
    <x v="0"/>
    <s v=""/>
    <s v="1000"/>
    <s v="1000"/>
    <s v="non chargeble dinesh"/>
    <s v=""/>
    <x v="0"/>
    <s v="9100000016"/>
    <s v="0"/>
    <x v="0"/>
    <s v=""/>
    <s v=""/>
  </r>
  <r>
    <x v="2"/>
    <s v=""/>
    <s v=""/>
    <s v="4900011802"/>
    <s v="0L"/>
    <s v=""/>
    <s v=""/>
    <s v="WA"/>
    <d v="2023-09-29T00:00:00"/>
    <s v="70"/>
    <n v="18784.96"/>
    <s v="INR"/>
    <x v="0"/>
    <s v=""/>
    <s v="1000"/>
    <s v="1000"/>
    <s v="NON CHARGABLE BASIS juit papar plant cane"/>
    <s v=""/>
    <x v="0"/>
    <s v="9100000032"/>
    <s v="0"/>
    <x v="2"/>
    <s v=""/>
    <s v=""/>
  </r>
  <r>
    <x v="5"/>
    <s v=""/>
    <s v=""/>
    <s v="4900011865"/>
    <s v="0L"/>
    <s v=""/>
    <s v=""/>
    <s v="WA"/>
    <d v="2023-09-29T00:00:00"/>
    <s v="70"/>
    <n v="26164.560000000001"/>
    <s v="INR"/>
    <x v="0"/>
    <s v=""/>
    <s v="1000"/>
    <s v="1000"/>
    <s v="NON CHARGABLE BASIS raju gupta tinahwa"/>
    <s v=""/>
    <x v="0"/>
    <s v="9100000042"/>
    <s v="0"/>
    <x v="5"/>
    <s v=""/>
    <s v=""/>
  </r>
  <r>
    <x v="5"/>
    <s v=""/>
    <s v=""/>
    <s v="4900011865"/>
    <s v="0L"/>
    <s v=""/>
    <s v=""/>
    <s v="WA"/>
    <d v="2023-09-29T00:00:00"/>
    <s v="70"/>
    <n v="12851.98"/>
    <s v="INR"/>
    <x v="0"/>
    <s v=""/>
    <s v="1000"/>
    <s v="1000"/>
    <s v="NON CHARGABLE BASIS raju gupta tinahwa"/>
    <s v=""/>
    <x v="0"/>
    <s v="9100000042"/>
    <s v="0"/>
    <x v="5"/>
    <s v=""/>
    <s v=""/>
  </r>
  <r>
    <x v="10"/>
    <s v=""/>
    <s v=""/>
    <s v="4900011907"/>
    <s v="0L"/>
    <s v=""/>
    <s v=""/>
    <s v="WA"/>
    <d v="2023-09-30T00:00:00"/>
    <s v="70"/>
    <n v="13120"/>
    <s v="INR"/>
    <x v="0"/>
    <s v=""/>
    <s v="1000"/>
    <s v="1000"/>
    <s v="NON CHARGABLE BASIS bagedan"/>
    <s v=""/>
    <x v="0"/>
    <s v="9100000025"/>
    <s v="0"/>
    <x v="10"/>
    <s v=""/>
    <s v=""/>
  </r>
  <r>
    <x v="2"/>
    <s v=""/>
    <s v=""/>
    <s v="4900011917"/>
    <s v="0L"/>
    <s v=""/>
    <s v=""/>
    <s v="WA"/>
    <d v="2023-09-30T00:00:00"/>
    <s v="70"/>
    <n v="1627.48"/>
    <s v="INR"/>
    <x v="0"/>
    <s v=""/>
    <s v="1000"/>
    <s v="1000"/>
    <s v="NON CHARGABLE BASIS juit papar plant cane"/>
    <s v=""/>
    <x v="0"/>
    <s v="9100000032"/>
    <s v="0"/>
    <x v="2"/>
    <s v=""/>
    <s v=""/>
  </r>
  <r>
    <x v="10"/>
    <s v=""/>
    <s v=""/>
    <s v="4900011920"/>
    <s v="0L"/>
    <s v=""/>
    <s v=""/>
    <s v="WA"/>
    <d v="2023-09-30T00:00:00"/>
    <s v="70"/>
    <n v="100"/>
    <s v="INR"/>
    <x v="0"/>
    <s v=""/>
    <s v="1000"/>
    <s v="1000"/>
    <s v="NON CHARGABLE BASIS chanreshwer"/>
    <s v=""/>
    <x v="0"/>
    <s v="9100000025"/>
    <s v="0"/>
    <x v="10"/>
    <s v=""/>
    <s v=""/>
  </r>
  <r>
    <x v="10"/>
    <s v=""/>
    <s v=""/>
    <s v="4900011922"/>
    <s v="0L"/>
    <s v=""/>
    <s v=""/>
    <s v="WA"/>
    <d v="2023-09-30T00:00:00"/>
    <s v="70"/>
    <n v="120"/>
    <s v="INR"/>
    <x v="0"/>
    <s v=""/>
    <s v="1000"/>
    <s v="1000"/>
    <s v="NON CHARGABLE BASIS chanreshwer"/>
    <s v=""/>
    <x v="0"/>
    <s v="9100000025"/>
    <s v="0"/>
    <x v="10"/>
    <s v=""/>
    <s v=""/>
  </r>
  <r>
    <x v="2"/>
    <s v=""/>
    <s v=""/>
    <s v="4900011929"/>
    <s v="0L"/>
    <s v=""/>
    <s v=""/>
    <s v="WA"/>
    <d v="2023-09-30T00:00:00"/>
    <s v="70"/>
    <n v="7558.29"/>
    <s v="INR"/>
    <x v="0"/>
    <s v=""/>
    <s v="1000"/>
    <s v="1000"/>
    <s v="NON CHARGABLE BASIS akber husain paper plant"/>
    <s v=""/>
    <x v="0"/>
    <s v="9100000032"/>
    <s v="0"/>
    <x v="2"/>
    <s v=""/>
    <s v=""/>
  </r>
  <r>
    <x v="5"/>
    <s v=""/>
    <s v=""/>
    <s v="4900011955"/>
    <s v="0L"/>
    <s v=""/>
    <s v=""/>
    <s v="WA"/>
    <d v="2023-09-30T00:00:00"/>
    <s v="70"/>
    <n v="15422.37"/>
    <s v="INR"/>
    <x v="0"/>
    <s v=""/>
    <s v="1000"/>
    <s v="1000"/>
    <s v="non chargeble basis akber husain"/>
    <s v=""/>
    <x v="0"/>
    <s v="9100000042"/>
    <s v="0"/>
    <x v="5"/>
    <s v=""/>
    <s v=""/>
  </r>
  <r>
    <x v="5"/>
    <s v=""/>
    <s v=""/>
    <s v="4900012019"/>
    <s v="0L"/>
    <s v=""/>
    <s v=""/>
    <s v="WA"/>
    <d v="2023-10-03T00:00:00"/>
    <s v="70"/>
    <n v="80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2019"/>
    <s v="0L"/>
    <s v=""/>
    <s v=""/>
    <s v="WA"/>
    <d v="2023-10-03T00:00:00"/>
    <s v="70"/>
    <n v="12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2019"/>
    <s v="0L"/>
    <s v=""/>
    <s v=""/>
    <s v="WA"/>
    <d v="2023-10-03T00:00:00"/>
    <s v="70"/>
    <n v="97.26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2019"/>
    <s v="0L"/>
    <s v=""/>
    <s v=""/>
    <s v="WA"/>
    <d v="2023-10-03T00:00:00"/>
    <s v="70"/>
    <n v="9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2028"/>
    <s v="0L"/>
    <s v=""/>
    <s v=""/>
    <s v="WA"/>
    <d v="2023-10-03T00:00:00"/>
    <s v="70"/>
    <n v="26835.65"/>
    <s v="INR"/>
    <x v="0"/>
    <s v=""/>
    <s v="1000"/>
    <s v="1000"/>
    <s v="non chargeble basis raju gupta"/>
    <s v=""/>
    <x v="0"/>
    <s v="9100000042"/>
    <s v="0"/>
    <x v="5"/>
    <s v=""/>
    <s v=""/>
  </r>
  <r>
    <x v="5"/>
    <s v=""/>
    <s v=""/>
    <s v="4900012028"/>
    <s v="0L"/>
    <s v=""/>
    <s v=""/>
    <s v="WA"/>
    <d v="2023-10-03T00:00:00"/>
    <s v="70"/>
    <n v="1627.48"/>
    <s v="INR"/>
    <x v="0"/>
    <s v=""/>
    <s v="1000"/>
    <s v="1000"/>
    <s v="non chargeble basis raju gupta"/>
    <s v=""/>
    <x v="0"/>
    <s v="9100000042"/>
    <s v="0"/>
    <x v="5"/>
    <s v=""/>
    <s v=""/>
  </r>
  <r>
    <x v="5"/>
    <s v=""/>
    <s v=""/>
    <s v="4900012031"/>
    <s v="0L"/>
    <s v=""/>
    <s v=""/>
    <s v="WA"/>
    <d v="2023-10-03T00:00:00"/>
    <s v="70"/>
    <n v="6708.91"/>
    <s v="INR"/>
    <x v="0"/>
    <s v=""/>
    <s v="1000"/>
    <s v="1000"/>
    <s v="non chargeble basis akber husain"/>
    <s v=""/>
    <x v="0"/>
    <s v="9100000042"/>
    <s v="0"/>
    <x v="5"/>
    <s v=""/>
    <s v=""/>
  </r>
  <r>
    <x v="5"/>
    <s v=""/>
    <s v=""/>
    <s v="4900012031"/>
    <s v="0L"/>
    <s v=""/>
    <s v=""/>
    <s v="WA"/>
    <d v="2023-10-03T00:00:00"/>
    <s v="70"/>
    <n v="26006.1"/>
    <s v="INR"/>
    <x v="0"/>
    <s v=""/>
    <s v="1000"/>
    <s v="1000"/>
    <s v="non chargeble basis akber husain"/>
    <s v=""/>
    <x v="0"/>
    <s v="9100000042"/>
    <s v="0"/>
    <x v="5"/>
    <s v=""/>
    <s v=""/>
  </r>
  <r>
    <x v="5"/>
    <s v=""/>
    <s v=""/>
    <s v="4900012031"/>
    <s v="0L"/>
    <s v=""/>
    <s v=""/>
    <s v="WA"/>
    <d v="2023-10-03T00:00:00"/>
    <s v="70"/>
    <n v="12774.55"/>
    <s v="INR"/>
    <x v="0"/>
    <s v=""/>
    <s v="1000"/>
    <s v="1000"/>
    <s v="non chargeble basis akber husain"/>
    <s v=""/>
    <x v="0"/>
    <s v="9100000042"/>
    <s v="0"/>
    <x v="5"/>
    <s v=""/>
    <s v=""/>
  </r>
  <r>
    <x v="5"/>
    <s v=""/>
    <s v=""/>
    <s v="4900012130"/>
    <s v="0L"/>
    <s v=""/>
    <s v=""/>
    <s v="WA"/>
    <d v="2023-10-04T00:00:00"/>
    <s v="70"/>
    <n v="38154.629999999997"/>
    <s v="INR"/>
    <x v="0"/>
    <s v=""/>
    <s v="1000"/>
    <s v="1000"/>
    <s v="non chargeble basis narendra singh"/>
    <s v=""/>
    <x v="0"/>
    <s v="9100000042"/>
    <s v="0"/>
    <x v="5"/>
    <s v=""/>
    <s v=""/>
  </r>
  <r>
    <x v="5"/>
    <s v=""/>
    <s v=""/>
    <s v="4900012130"/>
    <s v="0L"/>
    <s v=""/>
    <s v=""/>
    <s v="WA"/>
    <d v="2023-10-04T00:00:00"/>
    <s v="70"/>
    <n v="15422.37"/>
    <s v="INR"/>
    <x v="0"/>
    <s v=""/>
    <s v="1000"/>
    <s v="1000"/>
    <s v="non chargeble basis narendra singh"/>
    <s v=""/>
    <x v="0"/>
    <s v="9100000042"/>
    <s v="0"/>
    <x v="5"/>
    <s v=""/>
    <s v=""/>
  </r>
  <r>
    <x v="8"/>
    <s v=""/>
    <s v=""/>
    <s v="4900012170"/>
    <s v="0L"/>
    <s v=""/>
    <s v=""/>
    <s v="WA"/>
    <d v="2023-10-05T00:00:00"/>
    <s v="70"/>
    <n v="52012.19"/>
    <s v="INR"/>
    <x v="0"/>
    <s v=""/>
    <s v="1200"/>
    <s v="1200"/>
    <s v="NON CHARGABLE BASIS lal babu sah"/>
    <s v=""/>
    <x v="0"/>
    <s v="9100000046"/>
    <s v="0"/>
    <x v="8"/>
    <s v=""/>
    <s v=""/>
  </r>
  <r>
    <x v="8"/>
    <s v=""/>
    <s v=""/>
    <s v="4900012170"/>
    <s v="0L"/>
    <s v=""/>
    <s v=""/>
    <s v="WA"/>
    <d v="2023-10-05T00:00:00"/>
    <s v="70"/>
    <n v="35928.44"/>
    <s v="INR"/>
    <x v="0"/>
    <s v=""/>
    <s v="1200"/>
    <s v="1200"/>
    <s v="NON CHARGABLE BASIS lal babu sah"/>
    <s v=""/>
    <x v="0"/>
    <s v="9100000046"/>
    <s v="0"/>
    <x v="8"/>
    <s v=""/>
    <s v=""/>
  </r>
  <r>
    <x v="5"/>
    <s v=""/>
    <s v=""/>
    <s v="4900012172"/>
    <s v="0L"/>
    <s v=""/>
    <s v=""/>
    <s v="WA"/>
    <d v="2023-10-05T00:00:00"/>
    <s v="70"/>
    <n v="13417.83"/>
    <s v="INR"/>
    <x v="0"/>
    <s v=""/>
    <s v="1000"/>
    <s v="1000"/>
    <s v="NON CHARGABLE BASIS  akber husain"/>
    <s v=""/>
    <x v="0"/>
    <s v="9100000042"/>
    <s v="0"/>
    <x v="5"/>
    <s v=""/>
    <s v=""/>
  </r>
  <r>
    <x v="8"/>
    <s v=""/>
    <s v=""/>
    <s v="4900012176"/>
    <s v="0L"/>
    <s v=""/>
    <s v=""/>
    <s v="WA"/>
    <d v="2023-10-05T00:00:00"/>
    <s v="70"/>
    <n v="27253.31"/>
    <s v="INR"/>
    <x v="0"/>
    <s v=""/>
    <s v="1200"/>
    <s v="1200"/>
    <s v="NON CHARGABLE BASIS lal babu sah"/>
    <s v=""/>
    <x v="0"/>
    <s v="9100000046"/>
    <s v="0"/>
    <x v="8"/>
    <s v=""/>
    <s v=""/>
  </r>
  <r>
    <x v="2"/>
    <s v=""/>
    <s v=""/>
    <s v="4900012196"/>
    <s v="0L"/>
    <s v=""/>
    <s v=""/>
    <s v="WA"/>
    <d v="2023-10-05T00:00:00"/>
    <s v="70"/>
    <n v="10077.709999999999"/>
    <s v="INR"/>
    <x v="0"/>
    <s v=""/>
    <s v="1000"/>
    <s v="1000"/>
    <s v="non chargeble basis juit kewat"/>
    <s v=""/>
    <x v="0"/>
    <s v="9100000032"/>
    <s v="0"/>
    <x v="2"/>
    <s v=""/>
    <s v=""/>
  </r>
  <r>
    <x v="2"/>
    <s v=""/>
    <s v=""/>
    <s v="4900012196"/>
    <s v="0L"/>
    <s v=""/>
    <s v=""/>
    <s v="WA"/>
    <d v="2023-10-05T00:00:00"/>
    <s v="70"/>
    <n v="14371.37"/>
    <s v="INR"/>
    <x v="0"/>
    <s v=""/>
    <s v="1000"/>
    <s v="1000"/>
    <s v="non chargeble basis juit kewat"/>
    <s v=""/>
    <x v="0"/>
    <s v="9100000032"/>
    <s v="0"/>
    <x v="2"/>
    <s v=""/>
    <s v=""/>
  </r>
  <r>
    <x v="2"/>
    <s v=""/>
    <s v=""/>
    <s v="4900012196"/>
    <s v="0L"/>
    <s v=""/>
    <s v=""/>
    <s v="WA"/>
    <d v="2023-10-05T00:00:00"/>
    <s v="70"/>
    <n v="31207.32"/>
    <s v="INR"/>
    <x v="0"/>
    <s v=""/>
    <s v="1000"/>
    <s v="1000"/>
    <s v="non chargeble basis juit kewat"/>
    <s v=""/>
    <x v="0"/>
    <s v="9100000032"/>
    <s v="0"/>
    <x v="2"/>
    <s v=""/>
    <s v=""/>
  </r>
  <r>
    <x v="2"/>
    <s v=""/>
    <s v=""/>
    <s v="4900012204"/>
    <s v="0L"/>
    <s v=""/>
    <s v=""/>
    <s v="WA"/>
    <d v="2023-10-05T00:00:00"/>
    <s v="70"/>
    <n v="31207.32"/>
    <s v="INR"/>
    <x v="0"/>
    <s v=""/>
    <s v="1000"/>
    <s v="1000"/>
    <s v="non chargeble basis narendra singh"/>
    <s v=""/>
    <x v="0"/>
    <s v="9100000032"/>
    <s v="0"/>
    <x v="2"/>
    <s v=""/>
    <s v=""/>
  </r>
  <r>
    <x v="2"/>
    <s v=""/>
    <s v=""/>
    <s v="4900012206"/>
    <s v="0L"/>
    <s v=""/>
    <s v=""/>
    <s v="WA"/>
    <d v="2023-10-05T00:00:00"/>
    <s v="70"/>
    <n v="21607.93"/>
    <s v="INR"/>
    <x v="0"/>
    <s v=""/>
    <s v="1000"/>
    <s v="1000"/>
    <s v="non chargeble basis narendra singh"/>
    <s v=""/>
    <x v="0"/>
    <s v="9100000032"/>
    <s v="0"/>
    <x v="2"/>
    <s v=""/>
    <s v=""/>
  </r>
  <r>
    <x v="2"/>
    <s v=""/>
    <s v=""/>
    <s v="4900012210"/>
    <s v="0L"/>
    <s v=""/>
    <s v=""/>
    <s v="WA"/>
    <d v="2023-10-05T00:00:00"/>
    <s v="70"/>
    <n v="54506.61"/>
    <s v="INR"/>
    <x v="0"/>
    <s v=""/>
    <s v="1000"/>
    <s v="1000"/>
    <s v="non chargeble basis akber husain"/>
    <s v=""/>
    <x v="0"/>
    <s v="9100000032"/>
    <s v="0"/>
    <x v="2"/>
    <s v=""/>
    <s v=""/>
  </r>
  <r>
    <x v="5"/>
    <s v=""/>
    <s v=""/>
    <s v="4900012301"/>
    <s v="0L"/>
    <s v=""/>
    <s v=""/>
    <s v="WA"/>
    <d v="2023-10-06T00:00:00"/>
    <s v="70"/>
    <n v="7899.82"/>
    <s v="INR"/>
    <x v="0"/>
    <s v=""/>
    <s v="1000"/>
    <s v="1000"/>
    <s v="non chargeble basis akber husain"/>
    <s v=""/>
    <x v="0"/>
    <s v="9100000042"/>
    <s v="0"/>
    <x v="5"/>
    <s v=""/>
    <s v=""/>
  </r>
  <r>
    <x v="5"/>
    <s v=""/>
    <s v=""/>
    <s v="4900012301"/>
    <s v="0L"/>
    <s v=""/>
    <s v=""/>
    <s v="WA"/>
    <d v="2023-10-06T00:00:00"/>
    <s v="70"/>
    <n v="19074.169999999998"/>
    <s v="INR"/>
    <x v="0"/>
    <s v=""/>
    <s v="1000"/>
    <s v="1000"/>
    <s v="non chargeble basis akber husain"/>
    <s v=""/>
    <x v="0"/>
    <s v="9100000042"/>
    <s v="0"/>
    <x v="5"/>
    <s v=""/>
    <s v=""/>
  </r>
  <r>
    <x v="0"/>
    <s v=""/>
    <s v=""/>
    <s v="4900012362"/>
    <s v="0L"/>
    <s v=""/>
    <s v=""/>
    <s v="WA"/>
    <d v="2023-10-07T00:00:00"/>
    <s v="70"/>
    <n v="218026.44"/>
    <s v="INR"/>
    <x v="0"/>
    <s v=""/>
    <s v="1000"/>
    <s v="1000"/>
    <s v="NON CHARGABLE BASIS dinesh"/>
    <s v=""/>
    <x v="0"/>
    <s v="9100000016"/>
    <s v="0"/>
    <x v="0"/>
    <s v=""/>
    <s v=""/>
  </r>
  <r>
    <x v="0"/>
    <s v=""/>
    <s v=""/>
    <s v="4900012364"/>
    <s v="0L"/>
    <s v=""/>
    <s v=""/>
    <s v="WA"/>
    <d v="2023-10-07T00:00:00"/>
    <s v="70"/>
    <n v="218026.44"/>
    <s v="INR"/>
    <x v="0"/>
    <s v=""/>
    <s v="1000"/>
    <s v="1000"/>
    <s v="NON CHARGABLE BASIS juit kewat"/>
    <s v=""/>
    <x v="0"/>
    <s v="9100000016"/>
    <s v="0"/>
    <x v="0"/>
    <s v=""/>
    <s v=""/>
  </r>
  <r>
    <x v="2"/>
    <s v=""/>
    <s v=""/>
    <s v="4900012366"/>
    <s v="0L"/>
    <s v=""/>
    <s v=""/>
    <s v="WA"/>
    <d v="2023-10-07T00:00:00"/>
    <s v="70"/>
    <n v="81759.91"/>
    <s v="INR"/>
    <x v="0"/>
    <s v=""/>
    <s v="1000"/>
    <s v="1000"/>
    <s v="NON CHARGABLE BASIS akber husain"/>
    <s v=""/>
    <x v="0"/>
    <s v="9100000032"/>
    <s v="0"/>
    <x v="2"/>
    <s v=""/>
    <s v=""/>
  </r>
  <r>
    <x v="2"/>
    <s v=""/>
    <s v=""/>
    <s v="4900012368"/>
    <s v="0L"/>
    <s v=""/>
    <s v=""/>
    <s v="WA"/>
    <d v="2023-10-07T00:00:00"/>
    <s v="70"/>
    <n v="218026.44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12370"/>
    <s v="0L"/>
    <s v=""/>
    <s v=""/>
    <s v="WA"/>
    <d v="2023-10-07T00:00:00"/>
    <s v="70"/>
    <n v="218026.44"/>
    <s v="INR"/>
    <x v="0"/>
    <s v=""/>
    <s v="1000"/>
    <s v="1000"/>
    <s v="NON CHARGABLE BASIS juit kewat"/>
    <s v=""/>
    <x v="0"/>
    <s v="9100000032"/>
    <s v="0"/>
    <x v="2"/>
    <s v=""/>
    <s v=""/>
  </r>
  <r>
    <x v="5"/>
    <s v=""/>
    <s v=""/>
    <s v="4900012430"/>
    <s v="0L"/>
    <s v=""/>
    <s v=""/>
    <s v="WA"/>
    <d v="2023-10-08T00:00:00"/>
    <s v="70"/>
    <n v="4478.9799999999996"/>
    <s v="INR"/>
    <x v="0"/>
    <s v=""/>
    <s v="1000"/>
    <s v="1000"/>
    <s v="NON CHARGABLE BASIS AKBAR HUSAIN"/>
    <s v=""/>
    <x v="0"/>
    <s v="9100000042"/>
    <s v="0"/>
    <x v="5"/>
    <s v=""/>
    <s v=""/>
  </r>
  <r>
    <x v="5"/>
    <s v=""/>
    <s v=""/>
    <s v="4900012430"/>
    <s v="0L"/>
    <s v=""/>
    <s v=""/>
    <s v="WA"/>
    <d v="2023-10-08T00:00:00"/>
    <s v="70"/>
    <n v="12774.55"/>
    <s v="INR"/>
    <x v="0"/>
    <s v=""/>
    <s v="1000"/>
    <s v="1000"/>
    <s v="NON CHARGABLE BASIS AKBAR HUSAIN"/>
    <s v=""/>
    <x v="0"/>
    <s v="9100000042"/>
    <s v="0"/>
    <x v="5"/>
    <s v=""/>
    <s v=""/>
  </r>
  <r>
    <x v="2"/>
    <s v=""/>
    <s v=""/>
    <s v="4900012432"/>
    <s v="0L"/>
    <s v=""/>
    <s v=""/>
    <s v="WA"/>
    <d v="2023-10-08T00:00:00"/>
    <s v="70"/>
    <n v="54506.61"/>
    <s v="INR"/>
    <x v="0"/>
    <s v=""/>
    <s v="1000"/>
    <s v="1000"/>
    <s v="NON CHARGABLE BASIS juit kewat"/>
    <s v=""/>
    <x v="0"/>
    <s v="9100000032"/>
    <s v="0"/>
    <x v="2"/>
    <s v=""/>
    <s v=""/>
  </r>
  <r>
    <x v="5"/>
    <s v=""/>
    <s v=""/>
    <s v="4900012442"/>
    <s v="0L"/>
    <s v=""/>
    <s v=""/>
    <s v="WA"/>
    <d v="2023-10-08T00:00:00"/>
    <s v="70"/>
    <n v="27091.65"/>
    <s v="INR"/>
    <x v="0"/>
    <s v=""/>
    <s v="1000"/>
    <s v="1000"/>
    <s v="non chargeble basis raju gupta"/>
    <s v=""/>
    <x v="0"/>
    <s v="9100000042"/>
    <s v="0"/>
    <x v="5"/>
    <s v=""/>
    <s v=""/>
  </r>
  <r>
    <x v="9"/>
    <s v=""/>
    <s v=""/>
    <s v="4900012479"/>
    <s v="0L"/>
    <s v=""/>
    <s v=""/>
    <s v="WA"/>
    <d v="2023-10-09T00:00:00"/>
    <s v="70"/>
    <n v="257039.58"/>
    <s v="INR"/>
    <x v="0"/>
    <s v=""/>
    <s v="1000"/>
    <s v="1000"/>
    <s v="NON CHARGABLE BASIS  akber husain"/>
    <s v=""/>
    <x v="0"/>
    <s v="9100000047"/>
    <s v="0"/>
    <x v="9"/>
    <s v=""/>
    <s v=""/>
  </r>
  <r>
    <x v="4"/>
    <s v=""/>
    <s v=""/>
    <s v="4900012482"/>
    <s v="0L"/>
    <s v=""/>
    <s v=""/>
    <s v="WA"/>
    <d v="2023-10-09T00:00:00"/>
    <s v="70"/>
    <n v="406122.53"/>
    <s v="INR"/>
    <x v="0"/>
    <s v=""/>
    <s v="1000"/>
    <s v="1000"/>
    <s v="NON CHARGABLE BASIS  lal babu sah"/>
    <s v=""/>
    <x v="0"/>
    <s v="9100000041"/>
    <s v="0"/>
    <x v="4"/>
    <s v=""/>
    <s v=""/>
  </r>
  <r>
    <x v="2"/>
    <s v=""/>
    <s v=""/>
    <s v="4900012495"/>
    <s v="0L"/>
    <s v=""/>
    <s v=""/>
    <s v="WA"/>
    <d v="2023-10-09T00:00:00"/>
    <s v="70"/>
    <n v="27091.65"/>
    <s v="INR"/>
    <x v="0"/>
    <s v=""/>
    <s v="1000"/>
    <s v="1000"/>
    <s v="NON CHARGABLE BASIS  narendra singh cane yard"/>
    <s v=""/>
    <x v="0"/>
    <s v="9100000032"/>
    <s v="0"/>
    <x v="2"/>
    <s v=""/>
    <s v=""/>
  </r>
  <r>
    <x v="2"/>
    <s v=""/>
    <s v=""/>
    <s v="4900012495"/>
    <s v="0L"/>
    <s v=""/>
    <s v=""/>
    <s v="WA"/>
    <d v="2023-10-09T00:00:00"/>
    <s v="70"/>
    <n v="31207.32"/>
    <s v="INR"/>
    <x v="0"/>
    <s v=""/>
    <s v="1000"/>
    <s v="1000"/>
    <s v="NON CHARGABLE BASIS  narendra singh cane yard"/>
    <s v=""/>
    <x v="0"/>
    <s v="9100000032"/>
    <s v="0"/>
    <x v="2"/>
    <s v=""/>
    <s v=""/>
  </r>
  <r>
    <x v="2"/>
    <s v=""/>
    <s v=""/>
    <s v="4900012534"/>
    <s v="0L"/>
    <s v=""/>
    <s v=""/>
    <s v="WA"/>
    <d v="2023-10-09T00:00:00"/>
    <s v="70"/>
    <n v="51918.81"/>
    <s v="INR"/>
    <x v="0"/>
    <s v=""/>
    <s v="1000"/>
    <s v="1000"/>
    <s v="NON CHARGABLE BASIS juit kewat"/>
    <s v=""/>
    <x v="0"/>
    <s v="9100000032"/>
    <s v="0"/>
    <x v="2"/>
    <s v=""/>
    <s v=""/>
  </r>
  <r>
    <x v="5"/>
    <s v=""/>
    <s v=""/>
    <s v="4900012587"/>
    <s v="0L"/>
    <s v=""/>
    <s v=""/>
    <s v="WA"/>
    <d v="2023-10-10T00:00:00"/>
    <s v="70"/>
    <n v="13545.82"/>
    <s v="INR"/>
    <x v="0"/>
    <s v=""/>
    <s v="1000"/>
    <s v="1000"/>
    <s v="NON CHARGABLE BASIS akber husain"/>
    <s v=""/>
    <x v="0"/>
    <s v="9100000042"/>
    <s v="0"/>
    <x v="5"/>
    <s v=""/>
    <s v=""/>
  </r>
  <r>
    <x v="5"/>
    <s v=""/>
    <s v=""/>
    <s v="4900012587"/>
    <s v="0L"/>
    <s v=""/>
    <s v=""/>
    <s v="WA"/>
    <d v="2023-10-10T00:00:00"/>
    <s v="70"/>
    <n v="3815.19"/>
    <s v="INR"/>
    <x v="0"/>
    <s v=""/>
    <s v="1000"/>
    <s v="1000"/>
    <s v="NON CHARGABLE BASIS akber husain"/>
    <s v=""/>
    <x v="0"/>
    <s v="9100000042"/>
    <s v="0"/>
    <x v="5"/>
    <s v=""/>
    <s v=""/>
  </r>
  <r>
    <x v="5"/>
    <s v=""/>
    <s v=""/>
    <s v="4900012587"/>
    <s v="0L"/>
    <s v=""/>
    <s v=""/>
    <s v="WA"/>
    <d v="2023-10-10T00:00:00"/>
    <s v="70"/>
    <n v="1682.66"/>
    <s v="INR"/>
    <x v="0"/>
    <s v=""/>
    <s v="1000"/>
    <s v="1000"/>
    <s v="NON CHARGABLE BASIS akber husain"/>
    <s v=""/>
    <x v="0"/>
    <s v="9100000042"/>
    <s v="0"/>
    <x v="5"/>
    <s v=""/>
    <s v=""/>
  </r>
  <r>
    <x v="5"/>
    <s v=""/>
    <s v=""/>
    <s v="4900012590"/>
    <s v="0L"/>
    <s v=""/>
    <s v=""/>
    <s v="WA"/>
    <d v="2023-10-10T00:00:00"/>
    <s v="70"/>
    <n v="144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2590"/>
    <s v="0L"/>
    <s v=""/>
    <s v=""/>
    <s v="WA"/>
    <d v="2023-10-10T00:00:00"/>
    <s v="70"/>
    <n v="162.1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2590"/>
    <s v="0L"/>
    <s v=""/>
    <s v=""/>
    <s v="WA"/>
    <d v="2023-10-10T00:00:00"/>
    <s v="70"/>
    <n v="24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2590"/>
    <s v="0L"/>
    <s v=""/>
    <s v=""/>
    <s v="WA"/>
    <d v="2023-10-10T00:00:00"/>
    <s v="70"/>
    <n v="18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2590"/>
    <s v="0L"/>
    <s v=""/>
    <s v=""/>
    <s v="WA"/>
    <d v="2023-10-10T00:00:00"/>
    <s v="70"/>
    <n v="5.93"/>
    <s v="INR"/>
    <x v="0"/>
    <s v=""/>
    <s v="1000"/>
    <s v="1000"/>
    <s v="NEW INSTALLATION"/>
    <s v=""/>
    <x v="0"/>
    <s v="9100000042"/>
    <s v="0"/>
    <x v="5"/>
    <s v=""/>
    <s v=""/>
  </r>
  <r>
    <x v="0"/>
    <s v=""/>
    <s v=""/>
    <s v="4900012602"/>
    <s v="0L"/>
    <s v=""/>
    <s v=""/>
    <s v="WA"/>
    <d v="2023-10-10T00:00:00"/>
    <s v="70"/>
    <n v="207675.25"/>
    <s v="INR"/>
    <x v="0"/>
    <s v=""/>
    <s v="1000"/>
    <s v="1000"/>
    <s v="non chargeble dinesh"/>
    <s v=""/>
    <x v="0"/>
    <s v="9100000016"/>
    <s v="0"/>
    <x v="0"/>
    <s v=""/>
    <s v=""/>
  </r>
  <r>
    <x v="0"/>
    <s v=""/>
    <s v=""/>
    <s v="4900012602"/>
    <s v="0L"/>
    <s v=""/>
    <s v=""/>
    <s v="WA"/>
    <d v="2023-10-10T00:00:00"/>
    <s v="70"/>
    <n v="104658.25"/>
    <s v="INR"/>
    <x v="0"/>
    <s v=""/>
    <s v="1000"/>
    <s v="1000"/>
    <s v="non chargeble dinesh"/>
    <s v=""/>
    <x v="0"/>
    <s v="9100000016"/>
    <s v="0"/>
    <x v="0"/>
    <s v=""/>
    <s v=""/>
  </r>
  <r>
    <x v="2"/>
    <s v=""/>
    <s v=""/>
    <s v="4900012633"/>
    <s v="0L"/>
    <s v=""/>
    <s v=""/>
    <s v="WA"/>
    <d v="2023-10-10T00:00:00"/>
    <s v="70"/>
    <n v="21673.32"/>
    <s v="INR"/>
    <x v="0"/>
    <s v=""/>
    <s v="1000"/>
    <s v="1000"/>
    <s v="NON CHARGABLE BASIS -juit kewat"/>
    <s v=""/>
    <x v="0"/>
    <s v="9100000032"/>
    <s v="0"/>
    <x v="2"/>
    <s v=""/>
    <s v=""/>
  </r>
  <r>
    <x v="2"/>
    <s v=""/>
    <s v=""/>
    <s v="4900012633"/>
    <s v="0L"/>
    <s v=""/>
    <s v=""/>
    <s v="WA"/>
    <d v="2023-10-10T00:00:00"/>
    <s v="70"/>
    <n v="63872.77"/>
    <s v="INR"/>
    <x v="0"/>
    <s v=""/>
    <s v="1000"/>
    <s v="1000"/>
    <s v="NON CHARGABLE BASIS -juit kewat"/>
    <s v=""/>
    <x v="0"/>
    <s v="9100000032"/>
    <s v="0"/>
    <x v="2"/>
    <s v=""/>
    <s v=""/>
  </r>
  <r>
    <x v="2"/>
    <s v=""/>
    <s v=""/>
    <s v="4900012633"/>
    <s v="0L"/>
    <s v=""/>
    <s v=""/>
    <s v="WA"/>
    <d v="2023-10-10T00:00:00"/>
    <s v="70"/>
    <n v="104024.39"/>
    <s v="INR"/>
    <x v="0"/>
    <s v=""/>
    <s v="1000"/>
    <s v="1000"/>
    <s v="NON CHARGABLE BASIS -juit kewat"/>
    <s v=""/>
    <x v="0"/>
    <s v="9100000032"/>
    <s v="0"/>
    <x v="2"/>
    <s v=""/>
    <s v=""/>
  </r>
  <r>
    <x v="10"/>
    <s v=""/>
    <s v=""/>
    <s v="4900012659"/>
    <s v="0L"/>
    <s v=""/>
    <s v=""/>
    <s v="WA"/>
    <d v="2023-10-10T00:00:00"/>
    <s v="70"/>
    <n v="225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12659"/>
    <s v="0L"/>
    <s v=""/>
    <s v=""/>
    <s v="WA"/>
    <d v="2023-10-10T00:00:00"/>
    <s v="70"/>
    <n v="281.63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12659"/>
    <s v="0L"/>
    <s v=""/>
    <s v=""/>
    <s v="WA"/>
    <d v="2023-10-10T00:00:00"/>
    <s v="70"/>
    <n v="108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12659"/>
    <s v="0L"/>
    <s v=""/>
    <s v=""/>
    <s v="WA"/>
    <d v="2023-10-10T00:00:00"/>
    <s v="70"/>
    <n v="359.97"/>
    <s v="INR"/>
    <x v="0"/>
    <s v=""/>
    <s v="1000"/>
    <s v="1000"/>
    <s v="NEW INSTALLATION"/>
    <s v=""/>
    <x v="0"/>
    <s v="9100000025"/>
    <s v="0"/>
    <x v="10"/>
    <s v=""/>
    <s v=""/>
  </r>
  <r>
    <x v="5"/>
    <s v=""/>
    <s v=""/>
    <s v="4900012677"/>
    <s v="0L"/>
    <s v=""/>
    <s v=""/>
    <s v="WA"/>
    <d v="2023-10-11T00:00:00"/>
    <s v="70"/>
    <n v="12774.55"/>
    <s v="INR"/>
    <x v="0"/>
    <s v=""/>
    <s v="1000"/>
    <s v="1000"/>
    <s v="NON CHARGABLE BASIS akber husain"/>
    <s v=""/>
    <x v="0"/>
    <s v="9100000042"/>
    <s v="0"/>
    <x v="5"/>
    <s v=""/>
    <s v=""/>
  </r>
  <r>
    <x v="2"/>
    <s v=""/>
    <s v=""/>
    <s v="4900012682"/>
    <s v="0L"/>
    <s v=""/>
    <s v=""/>
    <s v="WA"/>
    <d v="2023-10-11T00:00:00"/>
    <s v="70"/>
    <n v="18964.150000000001"/>
    <s v="INR"/>
    <x v="0"/>
    <s v=""/>
    <s v="1000"/>
    <s v="1000"/>
    <s v="NON CHARGABLE BASIS  narendra singh cane yard"/>
    <s v=""/>
    <x v="0"/>
    <s v="9100000032"/>
    <s v="0"/>
    <x v="2"/>
    <s v=""/>
    <s v=""/>
  </r>
  <r>
    <x v="2"/>
    <s v=""/>
    <s v=""/>
    <s v="4900012682"/>
    <s v="0L"/>
    <s v=""/>
    <s v=""/>
    <s v="WA"/>
    <d v="2023-10-11T00:00:00"/>
    <s v="70"/>
    <n v="41609.760000000002"/>
    <s v="INR"/>
    <x v="0"/>
    <s v=""/>
    <s v="1000"/>
    <s v="1000"/>
    <s v="NON CHARGABLE BASIS akber husain center yard"/>
    <s v=""/>
    <x v="0"/>
    <s v="9100000032"/>
    <s v="0"/>
    <x v="2"/>
    <s v=""/>
    <s v=""/>
  </r>
  <r>
    <x v="2"/>
    <s v=""/>
    <s v=""/>
    <s v="4900012682"/>
    <s v="0L"/>
    <s v=""/>
    <s v=""/>
    <s v="WA"/>
    <d v="2023-10-11T00:00:00"/>
    <s v="70"/>
    <n v="25959.41"/>
    <s v="INR"/>
    <x v="0"/>
    <s v=""/>
    <s v="1000"/>
    <s v="1000"/>
    <s v="NON CHARGABLE BASIS akber husain center yard"/>
    <s v=""/>
    <x v="0"/>
    <s v="9100000032"/>
    <s v="0"/>
    <x v="2"/>
    <s v=""/>
    <s v=""/>
  </r>
  <r>
    <x v="5"/>
    <s v=""/>
    <s v=""/>
    <s v="4900012685"/>
    <s v="0L"/>
    <s v=""/>
    <s v=""/>
    <s v="WA"/>
    <d v="2023-10-11T00:00:00"/>
    <s v="70"/>
    <n v="23838.44"/>
    <s v="INR"/>
    <x v="0"/>
    <s v=""/>
    <s v="1000"/>
    <s v="1000"/>
    <s v="non chargeble basis narendra singh"/>
    <s v=""/>
    <x v="0"/>
    <s v="9100000042"/>
    <s v="0"/>
    <x v="5"/>
    <s v=""/>
    <s v=""/>
  </r>
  <r>
    <x v="10"/>
    <s v=""/>
    <s v=""/>
    <s v="4900012716"/>
    <s v="0L"/>
    <s v=""/>
    <s v=""/>
    <s v="WA"/>
    <d v="2023-10-11T00:00:00"/>
    <s v="70"/>
    <n v="90500"/>
    <s v="INR"/>
    <x v="0"/>
    <s v=""/>
    <s v="1000"/>
    <s v="1000"/>
    <s v="NON CHARGEABLE BASIS AJAYGUPTA"/>
    <s v=""/>
    <x v="0"/>
    <s v="9100000025"/>
    <s v="0"/>
    <x v="10"/>
    <s v=""/>
    <s v=""/>
  </r>
  <r>
    <x v="10"/>
    <s v=""/>
    <s v=""/>
    <s v="4900012716"/>
    <s v="0L"/>
    <s v=""/>
    <s v=""/>
    <s v="WA"/>
    <d v="2023-10-11T00:00:00"/>
    <s v="70"/>
    <n v="76000"/>
    <s v="INR"/>
    <x v="0"/>
    <s v=""/>
    <s v="1000"/>
    <s v="1000"/>
    <s v="NON CHARGEABLE BASIS AJAYGUPTA"/>
    <s v=""/>
    <x v="0"/>
    <s v="9100000025"/>
    <s v="0"/>
    <x v="10"/>
    <s v=""/>
    <s v=""/>
  </r>
  <r>
    <x v="2"/>
    <s v=""/>
    <s v=""/>
    <s v="4900012741"/>
    <s v="0L"/>
    <s v=""/>
    <s v=""/>
    <s v="WA"/>
    <d v="2023-10-11T00:00:00"/>
    <s v="70"/>
    <n v="18964.150000000001"/>
    <s v="INR"/>
    <x v="0"/>
    <s v=""/>
    <s v="1000"/>
    <s v="1000"/>
    <s v="NON CHARGABLE BASIS -juit kewat paper plant"/>
    <s v=""/>
    <x v="0"/>
    <s v="9100000032"/>
    <s v="0"/>
    <x v="2"/>
    <s v=""/>
    <s v=""/>
  </r>
  <r>
    <x v="2"/>
    <s v=""/>
    <s v=""/>
    <s v="4900012741"/>
    <s v="0L"/>
    <s v=""/>
    <s v=""/>
    <s v="WA"/>
    <d v="2023-10-11T00:00:00"/>
    <s v="70"/>
    <n v="41609.760000000002"/>
    <s v="INR"/>
    <x v="0"/>
    <s v=""/>
    <s v="1000"/>
    <s v="1000"/>
    <s v="NON CHARGABLE BASIS -juit kewat paper plant"/>
    <s v=""/>
    <x v="0"/>
    <s v="9100000032"/>
    <s v="0"/>
    <x v="2"/>
    <s v=""/>
    <s v=""/>
  </r>
  <r>
    <x v="2"/>
    <s v=""/>
    <s v=""/>
    <s v="4900012836"/>
    <s v="0L"/>
    <s v=""/>
    <s v=""/>
    <s v="WA"/>
    <d v="2023-10-12T00:00:00"/>
    <s v="70"/>
    <n v="27091.65"/>
    <s v="INR"/>
    <x v="0"/>
    <s v=""/>
    <s v="1000"/>
    <s v="1000"/>
    <s v="NON CHARGEABLE BASIS RAJU GUPTA"/>
    <s v=""/>
    <x v="0"/>
    <s v="9100000032"/>
    <s v="0"/>
    <x v="2"/>
    <s v=""/>
    <s v=""/>
  </r>
  <r>
    <x v="2"/>
    <s v=""/>
    <s v=""/>
    <s v="4900012836"/>
    <s v="0L"/>
    <s v=""/>
    <s v=""/>
    <s v="WA"/>
    <d v="2023-10-12T00:00:00"/>
    <s v="70"/>
    <n v="28742.75"/>
    <s v="INR"/>
    <x v="0"/>
    <s v=""/>
    <s v="1000"/>
    <s v="1000"/>
    <s v="NON CHARGEABLE BASIS RAJU GUPTA"/>
    <s v=""/>
    <x v="0"/>
    <s v="9100000032"/>
    <s v="0"/>
    <x v="2"/>
    <s v=""/>
    <s v=""/>
  </r>
  <r>
    <x v="2"/>
    <s v=""/>
    <s v=""/>
    <s v="4900012890"/>
    <s v="0L"/>
    <s v=""/>
    <s v=""/>
    <s v="WA"/>
    <d v="2023-10-13T00:00:00"/>
    <s v="70"/>
    <n v="21673.32"/>
    <s v="INR"/>
    <x v="0"/>
    <s v=""/>
    <s v="1000"/>
    <s v="1000"/>
    <s v="NON CHARGABLE BASIS -juit kewat paper plant"/>
    <s v=""/>
    <x v="0"/>
    <s v="9100000032"/>
    <s v="0"/>
    <x v="2"/>
    <s v=""/>
    <s v=""/>
  </r>
  <r>
    <x v="5"/>
    <s v=""/>
    <s v=""/>
    <s v="4900012994"/>
    <s v="0L"/>
    <s v=""/>
    <s v=""/>
    <s v="WA"/>
    <d v="2023-10-14T00:00:00"/>
    <s v="70"/>
    <n v="23838.44"/>
    <s v="INR"/>
    <x v="0"/>
    <s v=""/>
    <s v="1000"/>
    <s v="1000"/>
    <s v="non chargeble basis juit kewat"/>
    <s v=""/>
    <x v="0"/>
    <s v="9100000042"/>
    <s v="0"/>
    <x v="5"/>
    <s v=""/>
    <s v=""/>
  </r>
  <r>
    <x v="5"/>
    <s v=""/>
    <s v=""/>
    <s v="4900012994"/>
    <s v="0L"/>
    <s v=""/>
    <s v=""/>
    <s v="WA"/>
    <d v="2023-10-14T00:00:00"/>
    <s v="70"/>
    <n v="1627.48"/>
    <s v="INR"/>
    <x v="0"/>
    <s v=""/>
    <s v="1000"/>
    <s v="1000"/>
    <s v="non chargeble basis juit kewat"/>
    <s v=""/>
    <x v="0"/>
    <s v="9100000042"/>
    <s v="0"/>
    <x v="5"/>
    <s v=""/>
    <s v=""/>
  </r>
  <r>
    <x v="5"/>
    <s v=""/>
    <s v=""/>
    <s v="4900012994"/>
    <s v="0L"/>
    <s v=""/>
    <s v=""/>
    <s v="WA"/>
    <d v="2023-10-14T00:00:00"/>
    <s v="70"/>
    <n v="21673.32"/>
    <s v="INR"/>
    <x v="0"/>
    <s v=""/>
    <s v="1000"/>
    <s v="1000"/>
    <s v="non chargeble basis juit kewat"/>
    <s v=""/>
    <x v="0"/>
    <s v="9100000042"/>
    <s v="0"/>
    <x v="5"/>
    <s v=""/>
    <s v=""/>
  </r>
  <r>
    <x v="2"/>
    <s v=""/>
    <s v=""/>
    <s v="4900013006"/>
    <s v="0L"/>
    <s v=""/>
    <s v=""/>
    <s v="WA"/>
    <d v="2023-10-14T00:00:00"/>
    <s v="70"/>
    <n v="51918.81"/>
    <s v="INR"/>
    <x v="0"/>
    <s v=""/>
    <s v="1000"/>
    <s v="1000"/>
    <s v="NON CHARGEABLE BASIS RAJU GUPTA-FOR CANE YARD ROAD"/>
    <s v=""/>
    <x v="0"/>
    <s v="9100000032"/>
    <s v="0"/>
    <x v="2"/>
    <s v=""/>
    <s v=""/>
  </r>
  <r>
    <x v="2"/>
    <s v=""/>
    <s v=""/>
    <s v="4900013006"/>
    <s v="0L"/>
    <s v=""/>
    <s v=""/>
    <s v="WA"/>
    <d v="2023-10-14T00:00:00"/>
    <s v="70"/>
    <n v="27091.65"/>
    <s v="INR"/>
    <x v="0"/>
    <s v=""/>
    <s v="1000"/>
    <s v="1000"/>
    <s v="NON CHARGEABLE BASIS RAJU GUPTA-FOR CANE YARD ROAD"/>
    <s v=""/>
    <x v="0"/>
    <s v="9100000032"/>
    <s v="0"/>
    <x v="2"/>
    <s v=""/>
    <s v=""/>
  </r>
  <r>
    <x v="2"/>
    <s v=""/>
    <s v=""/>
    <s v="4900013006"/>
    <s v="0L"/>
    <s v=""/>
    <s v=""/>
    <s v="WA"/>
    <d v="2023-10-14T00:00:00"/>
    <s v="70"/>
    <n v="1627.49"/>
    <s v="INR"/>
    <x v="0"/>
    <s v=""/>
    <s v="1000"/>
    <s v="1000"/>
    <s v="NON CHARGEABLE BASIS RAJU GUPTA-FOR CANE YARD ROAD"/>
    <s v=""/>
    <x v="0"/>
    <s v="9100000032"/>
    <s v="0"/>
    <x v="2"/>
    <s v=""/>
    <s v=""/>
  </r>
  <r>
    <x v="5"/>
    <s v=""/>
    <s v=""/>
    <s v="4900013010"/>
    <s v="0L"/>
    <s v=""/>
    <s v=""/>
    <s v="WA"/>
    <d v="2023-10-14T00:00:00"/>
    <s v="70"/>
    <n v="5728.9"/>
    <s v="INR"/>
    <x v="0"/>
    <s v=""/>
    <s v="1000"/>
    <s v="1000"/>
    <s v="NON CHARGEABLE BASIS akber husain-CWIP- TOKEN ROOM"/>
    <s v=""/>
    <x v="0"/>
    <s v="9100000042"/>
    <s v="0"/>
    <x v="5"/>
    <s v=""/>
    <s v=""/>
  </r>
  <r>
    <x v="5"/>
    <s v=""/>
    <s v=""/>
    <s v="4900013010"/>
    <s v="0L"/>
    <s v=""/>
    <s v=""/>
    <s v="WA"/>
    <d v="2023-10-14T00:00:00"/>
    <s v="70"/>
    <n v="19070.75"/>
    <s v="INR"/>
    <x v="0"/>
    <s v=""/>
    <s v="1000"/>
    <s v="1000"/>
    <s v="NON CHARGEABLE BASIS akber husain-CWIP- TOKEN ROOM"/>
    <s v=""/>
    <x v="0"/>
    <s v="9100000042"/>
    <s v="0"/>
    <x v="5"/>
    <s v=""/>
    <s v=""/>
  </r>
  <r>
    <x v="8"/>
    <s v=""/>
    <s v=""/>
    <s v="4900013030"/>
    <s v="0L"/>
    <s v=""/>
    <s v=""/>
    <s v="WA"/>
    <d v="2023-10-14T00:00:00"/>
    <s v="70"/>
    <n v="27091.65"/>
    <s v="INR"/>
    <x v="0"/>
    <s v=""/>
    <s v="1200"/>
    <s v="1200"/>
    <s v="non chargeble lalbabu sah"/>
    <s v=""/>
    <x v="0"/>
    <s v="9100000046"/>
    <s v="0"/>
    <x v="8"/>
    <s v=""/>
    <s v=""/>
  </r>
  <r>
    <x v="2"/>
    <s v=""/>
    <s v=""/>
    <s v="4900013102"/>
    <s v="0L"/>
    <s v=""/>
    <s v=""/>
    <s v="WA"/>
    <d v="2023-10-15T00:00:00"/>
    <s v="70"/>
    <n v="32509.98"/>
    <s v="INR"/>
    <x v="0"/>
    <s v=""/>
    <s v="1000"/>
    <s v="1000"/>
    <s v="NON CHARGEABLE BASIS juit kewat"/>
    <s v=""/>
    <x v="0"/>
    <s v="9100000032"/>
    <s v="0"/>
    <x v="2"/>
    <s v=""/>
    <s v=""/>
  </r>
  <r>
    <x v="2"/>
    <s v=""/>
    <s v=""/>
    <s v="4900013102"/>
    <s v="0L"/>
    <s v=""/>
    <s v=""/>
    <s v="WA"/>
    <d v="2023-10-15T00:00:00"/>
    <s v="70"/>
    <n v="35928.44"/>
    <s v="INR"/>
    <x v="0"/>
    <s v=""/>
    <s v="1000"/>
    <s v="1000"/>
    <s v="NON CHARGEABLE BASIS juit kewat"/>
    <s v=""/>
    <x v="0"/>
    <s v="9100000032"/>
    <s v="0"/>
    <x v="2"/>
    <s v=""/>
    <s v=""/>
  </r>
  <r>
    <x v="2"/>
    <s v=""/>
    <s v=""/>
    <s v="4900013102"/>
    <s v="0L"/>
    <s v=""/>
    <s v=""/>
    <s v="WA"/>
    <d v="2023-10-15T00:00:00"/>
    <s v="70"/>
    <n v="52012.19"/>
    <s v="INR"/>
    <x v="0"/>
    <s v=""/>
    <s v="1000"/>
    <s v="1000"/>
    <s v="NON CHARGEABLE BASIS juit kewat"/>
    <s v=""/>
    <x v="0"/>
    <s v="9100000032"/>
    <s v="0"/>
    <x v="2"/>
    <s v=""/>
    <s v=""/>
  </r>
  <r>
    <x v="2"/>
    <s v=""/>
    <s v=""/>
    <s v="4900013107"/>
    <s v="0L"/>
    <s v=""/>
    <s v=""/>
    <s v="WA"/>
    <d v="2023-10-15T00:00:00"/>
    <s v="70"/>
    <n v="27091.65"/>
    <s v="INR"/>
    <x v="0"/>
    <s v=""/>
    <s v="1000"/>
    <s v="1000"/>
    <s v="NON CHARGEABLE BASIS  narendra singh"/>
    <s v=""/>
    <x v="0"/>
    <s v="9100000032"/>
    <s v="0"/>
    <x v="2"/>
    <s v=""/>
    <s v=""/>
  </r>
  <r>
    <x v="2"/>
    <s v=""/>
    <s v=""/>
    <s v="4900013107"/>
    <s v="0L"/>
    <s v=""/>
    <s v=""/>
    <s v="WA"/>
    <d v="2023-10-15T00:00:00"/>
    <s v="70"/>
    <n v="52012.19"/>
    <s v="INR"/>
    <x v="0"/>
    <s v=""/>
    <s v="1000"/>
    <s v="1000"/>
    <s v="NON CHARGEABLE BASIS  narendra singh"/>
    <s v=""/>
    <x v="0"/>
    <s v="9100000032"/>
    <s v="0"/>
    <x v="2"/>
    <s v=""/>
    <s v=""/>
  </r>
  <r>
    <x v="2"/>
    <s v=""/>
    <s v=""/>
    <s v="4900013123"/>
    <s v="0L"/>
    <s v=""/>
    <s v=""/>
    <s v="WA"/>
    <d v="2023-10-15T00:00:00"/>
    <s v="70"/>
    <n v="7558.29"/>
    <s v="INR"/>
    <x v="0"/>
    <s v=""/>
    <s v="1000"/>
    <s v="1000"/>
    <s v="NON CHARGEABLE BASIS  akber husain"/>
    <s v=""/>
    <x v="0"/>
    <s v="9100000032"/>
    <s v="0"/>
    <x v="2"/>
    <s v=""/>
    <s v=""/>
  </r>
  <r>
    <x v="2"/>
    <s v=""/>
    <s v=""/>
    <s v="4900013123"/>
    <s v="0L"/>
    <s v=""/>
    <s v=""/>
    <s v="WA"/>
    <d v="2023-10-15T00:00:00"/>
    <s v="70"/>
    <n v="1627.48"/>
    <s v="INR"/>
    <x v="0"/>
    <s v=""/>
    <s v="1000"/>
    <s v="1000"/>
    <s v="NON CHARGEABLE BASIS  akber husain"/>
    <s v=""/>
    <x v="0"/>
    <s v="9100000032"/>
    <s v="0"/>
    <x v="2"/>
    <s v=""/>
    <s v=""/>
  </r>
  <r>
    <x v="8"/>
    <s v=""/>
    <s v=""/>
    <s v="4900013208"/>
    <s v="0L"/>
    <s v=""/>
    <s v=""/>
    <s v="WA"/>
    <d v="2023-10-16T00:00:00"/>
    <s v="70"/>
    <n v="32509.98"/>
    <s v="INR"/>
    <x v="0"/>
    <s v=""/>
    <s v="1200"/>
    <s v="1200"/>
    <s v="NON CHARGABLE BASIS LAL BABU SHAH"/>
    <s v=""/>
    <x v="0"/>
    <s v="9100000046"/>
    <s v="0"/>
    <x v="8"/>
    <s v=""/>
    <s v=""/>
  </r>
  <r>
    <x v="8"/>
    <s v=""/>
    <s v=""/>
    <s v="4900013208"/>
    <s v="0L"/>
    <s v=""/>
    <s v=""/>
    <s v="WA"/>
    <d v="2023-10-16T00:00:00"/>
    <s v="70"/>
    <n v="25959.41"/>
    <s v="INR"/>
    <x v="0"/>
    <s v=""/>
    <s v="1200"/>
    <s v="1200"/>
    <s v="NON CHARGABLE BASIS LAL BABU SHAH"/>
    <s v=""/>
    <x v="0"/>
    <s v="9100000046"/>
    <s v="0"/>
    <x v="8"/>
    <s v=""/>
    <s v=""/>
  </r>
  <r>
    <x v="8"/>
    <s v=""/>
    <s v=""/>
    <s v="4900013208"/>
    <s v="0L"/>
    <s v=""/>
    <s v=""/>
    <s v="WA"/>
    <d v="2023-10-16T00:00:00"/>
    <s v="70"/>
    <n v="23838.44"/>
    <s v="INR"/>
    <x v="0"/>
    <s v=""/>
    <s v="1200"/>
    <s v="1200"/>
    <s v="NON CHARGABLE BASIS LAL BABU SHAH"/>
    <s v=""/>
    <x v="0"/>
    <s v="9100000046"/>
    <s v="0"/>
    <x v="8"/>
    <s v=""/>
    <s v=""/>
  </r>
  <r>
    <x v="2"/>
    <s v=""/>
    <s v=""/>
    <s v="4900013244"/>
    <s v="0L"/>
    <s v=""/>
    <s v=""/>
    <s v="WA"/>
    <d v="2023-10-16T00:00:00"/>
    <s v="70"/>
    <n v="28742.75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13244"/>
    <s v="0L"/>
    <s v=""/>
    <s v=""/>
    <s v="WA"/>
    <d v="2023-10-16T00:00:00"/>
    <s v="70"/>
    <n v="52012.19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13244"/>
    <s v="0L"/>
    <s v=""/>
    <s v=""/>
    <s v="WA"/>
    <d v="2023-10-16T00:00:00"/>
    <s v="70"/>
    <n v="21673.32"/>
    <s v="INR"/>
    <x v="0"/>
    <s v=""/>
    <s v="1000"/>
    <s v="1000"/>
    <s v="NON CHARGABLE BASIS NARENDRA SINGH"/>
    <s v=""/>
    <x v="0"/>
    <s v="9100000032"/>
    <s v="0"/>
    <x v="2"/>
    <s v=""/>
    <s v=""/>
  </r>
  <r>
    <x v="8"/>
    <s v=""/>
    <s v=""/>
    <s v="4900013320"/>
    <s v="0L"/>
    <s v=""/>
    <s v=""/>
    <s v="WA"/>
    <d v="2023-10-17T00:00:00"/>
    <s v="70"/>
    <n v="26006.1"/>
    <s v="INR"/>
    <x v="0"/>
    <s v=""/>
    <s v="1200"/>
    <s v="1200"/>
    <s v="non chargeble lalbabu sah-CWIP-NEW SULPHUR GODOWN"/>
    <s v=""/>
    <x v="0"/>
    <s v="9100000046"/>
    <s v="0"/>
    <x v="8"/>
    <s v=""/>
    <s v=""/>
  </r>
  <r>
    <x v="8"/>
    <s v=""/>
    <s v=""/>
    <s v="4900013320"/>
    <s v="0L"/>
    <s v=""/>
    <s v=""/>
    <s v="WA"/>
    <d v="2023-10-17T00:00:00"/>
    <s v="70"/>
    <n v="31936.39"/>
    <s v="INR"/>
    <x v="0"/>
    <s v=""/>
    <s v="1200"/>
    <s v="1200"/>
    <s v="non chargeble lalbabu sah-CWIP-NEW SULPHUR GODOWN"/>
    <s v=""/>
    <x v="0"/>
    <s v="9100000046"/>
    <s v="0"/>
    <x v="8"/>
    <s v=""/>
    <s v=""/>
  </r>
  <r>
    <x v="2"/>
    <s v=""/>
    <s v=""/>
    <s v="4900013328"/>
    <s v="0L"/>
    <s v=""/>
    <s v=""/>
    <s v="WA"/>
    <d v="2023-10-17T00:00:00"/>
    <s v="70"/>
    <n v="51918.81"/>
    <s v="INR"/>
    <x v="0"/>
    <s v=""/>
    <s v="1000"/>
    <s v="1000"/>
    <s v="NON CHARGABLE BASIS AKBER HUSAIN"/>
    <s v=""/>
    <x v="0"/>
    <s v="9100000032"/>
    <s v="0"/>
    <x v="2"/>
    <s v=""/>
    <s v=""/>
  </r>
  <r>
    <x v="2"/>
    <s v=""/>
    <s v=""/>
    <s v="4900013340"/>
    <s v="0L"/>
    <s v=""/>
    <s v=""/>
    <s v="WA"/>
    <d v="2023-10-17T00:00:00"/>
    <s v="70"/>
    <n v="18964.150000000001"/>
    <s v="INR"/>
    <x v="0"/>
    <s v=""/>
    <s v="1000"/>
    <s v="1000"/>
    <s v="NON CHARGABLE BASIS juit"/>
    <s v=""/>
    <x v="0"/>
    <s v="9100000032"/>
    <s v="0"/>
    <x v="2"/>
    <s v=""/>
    <s v=""/>
  </r>
  <r>
    <x v="2"/>
    <s v=""/>
    <s v=""/>
    <s v="4900013340"/>
    <s v="0L"/>
    <s v=""/>
    <s v=""/>
    <s v="WA"/>
    <d v="2023-10-17T00:00:00"/>
    <s v="70"/>
    <n v="14371.37"/>
    <s v="INR"/>
    <x v="0"/>
    <s v=""/>
    <s v="1000"/>
    <s v="1000"/>
    <s v="NON CHARGABLE BASIS juit"/>
    <s v=""/>
    <x v="0"/>
    <s v="9100000032"/>
    <s v="0"/>
    <x v="2"/>
    <s v=""/>
    <s v=""/>
  </r>
  <r>
    <x v="2"/>
    <s v=""/>
    <s v=""/>
    <s v="4900013340"/>
    <s v="0L"/>
    <s v=""/>
    <s v=""/>
    <s v="WA"/>
    <d v="2023-10-17T00:00:00"/>
    <s v="70"/>
    <n v="41609.760000000002"/>
    <s v="INR"/>
    <x v="0"/>
    <s v=""/>
    <s v="1000"/>
    <s v="1000"/>
    <s v="NON CHARGABLE BASIS juit"/>
    <s v=""/>
    <x v="0"/>
    <s v="9100000032"/>
    <s v="0"/>
    <x v="2"/>
    <s v=""/>
    <s v=""/>
  </r>
  <r>
    <x v="2"/>
    <s v=""/>
    <s v=""/>
    <s v="4900013355"/>
    <s v="0L"/>
    <s v=""/>
    <s v=""/>
    <s v="WA"/>
    <d v="2023-10-17T00:00:00"/>
    <s v="70"/>
    <n v="31207.32"/>
    <s v="INR"/>
    <x v="0"/>
    <s v=""/>
    <s v="1000"/>
    <s v="1000"/>
    <s v="non chargeble basis akber husain"/>
    <s v=""/>
    <x v="0"/>
    <s v="9100000032"/>
    <s v="0"/>
    <x v="2"/>
    <s v=""/>
    <s v=""/>
  </r>
  <r>
    <x v="2"/>
    <s v=""/>
    <s v=""/>
    <s v="4900013355"/>
    <s v="0L"/>
    <s v=""/>
    <s v=""/>
    <s v="WA"/>
    <d v="2023-10-17T00:00:00"/>
    <s v="70"/>
    <n v="20758.650000000001"/>
    <s v="INR"/>
    <x v="0"/>
    <s v=""/>
    <s v="1000"/>
    <s v="1000"/>
    <s v="non chargeble basis akber husain"/>
    <s v=""/>
    <x v="0"/>
    <s v="9100000032"/>
    <s v="0"/>
    <x v="2"/>
    <s v=""/>
    <s v=""/>
  </r>
  <r>
    <x v="2"/>
    <s v=""/>
    <s v=""/>
    <s v="4900013355"/>
    <s v="0L"/>
    <s v=""/>
    <s v=""/>
    <s v="WA"/>
    <d v="2023-10-17T00:00:00"/>
    <s v="70"/>
    <n v="21673.32"/>
    <s v="INR"/>
    <x v="0"/>
    <s v=""/>
    <s v="1000"/>
    <s v="1000"/>
    <s v="non chargeble basis akber husain"/>
    <s v=""/>
    <x v="0"/>
    <s v="9100000032"/>
    <s v="0"/>
    <x v="2"/>
    <s v=""/>
    <s v=""/>
  </r>
  <r>
    <x v="5"/>
    <s v=""/>
    <s v=""/>
    <s v="4900013375"/>
    <s v="0L"/>
    <s v=""/>
    <s v=""/>
    <s v="WA"/>
    <d v="2023-10-17T00:00:00"/>
    <s v="70"/>
    <n v="7899.82"/>
    <s v="INR"/>
    <x v="0"/>
    <s v=""/>
    <s v="1000"/>
    <s v="1000"/>
    <s v="non chargeble basis raju gupta"/>
    <s v=""/>
    <x v="0"/>
    <s v="9100000042"/>
    <s v="0"/>
    <x v="5"/>
    <s v=""/>
    <s v=""/>
  </r>
  <r>
    <x v="5"/>
    <s v=""/>
    <s v=""/>
    <s v="4900013375"/>
    <s v="0L"/>
    <s v=""/>
    <s v=""/>
    <s v="WA"/>
    <d v="2023-10-17T00:00:00"/>
    <s v="70"/>
    <n v="19074.169999999998"/>
    <s v="INR"/>
    <x v="0"/>
    <s v=""/>
    <s v="1000"/>
    <s v="1000"/>
    <s v="non chargeble basis raju gupta"/>
    <s v=""/>
    <x v="0"/>
    <s v="9100000042"/>
    <s v="0"/>
    <x v="5"/>
    <s v=""/>
    <s v=""/>
  </r>
  <r>
    <x v="5"/>
    <s v=""/>
    <s v=""/>
    <s v="4900013455"/>
    <s v="0L"/>
    <s v=""/>
    <s v=""/>
    <s v="WA"/>
    <d v="2023-10-18T00:00:00"/>
    <s v="70"/>
    <n v="15260.76"/>
    <s v="INR"/>
    <x v="0"/>
    <s v=""/>
    <s v="1000"/>
    <s v="1000"/>
    <s v="non chargeble basis juit kewat"/>
    <s v=""/>
    <x v="0"/>
    <s v="9100000042"/>
    <s v="0"/>
    <x v="5"/>
    <s v=""/>
    <s v=""/>
  </r>
  <r>
    <x v="5"/>
    <s v=""/>
    <s v=""/>
    <s v="4900013455"/>
    <s v="0L"/>
    <s v=""/>
    <s v=""/>
    <s v="WA"/>
    <d v="2023-10-18T00:00:00"/>
    <s v="70"/>
    <n v="3949.91"/>
    <s v="INR"/>
    <x v="0"/>
    <s v=""/>
    <s v="1000"/>
    <s v="1000"/>
    <s v="non chargeble basis juit kewat"/>
    <s v=""/>
    <x v="0"/>
    <s v="9100000042"/>
    <s v="0"/>
    <x v="5"/>
    <s v=""/>
    <s v=""/>
  </r>
  <r>
    <x v="5"/>
    <s v=""/>
    <s v=""/>
    <s v="4900013455"/>
    <s v="0L"/>
    <s v=""/>
    <s v=""/>
    <s v="WA"/>
    <d v="2023-10-18T00:00:00"/>
    <s v="70"/>
    <n v="18964.150000000001"/>
    <s v="INR"/>
    <x v="0"/>
    <s v=""/>
    <s v="1000"/>
    <s v="1000"/>
    <s v="non chargeble basis juit kewat"/>
    <s v=""/>
    <x v="0"/>
    <s v="9100000042"/>
    <s v="0"/>
    <x v="5"/>
    <s v=""/>
    <s v=""/>
  </r>
  <r>
    <x v="2"/>
    <s v=""/>
    <s v=""/>
    <s v="4900013470"/>
    <s v="0L"/>
    <s v=""/>
    <s v=""/>
    <s v="WA"/>
    <d v="2023-10-18T00:00:00"/>
    <s v="70"/>
    <n v="11177.74"/>
    <s v="INR"/>
    <x v="0"/>
    <s v=""/>
    <s v="1000"/>
    <s v="1000"/>
    <s v="NON CHARGABLE BASIS -juit kewat paper plant"/>
    <s v=""/>
    <x v="0"/>
    <s v="9100000032"/>
    <s v="0"/>
    <x v="2"/>
    <s v=""/>
    <s v=""/>
  </r>
  <r>
    <x v="5"/>
    <s v=""/>
    <s v=""/>
    <s v="4900013745"/>
    <s v="0L"/>
    <s v=""/>
    <s v=""/>
    <s v="WA"/>
    <d v="2023-10-20T00:00:00"/>
    <s v="70"/>
    <n v="10836.66"/>
    <s v="INR"/>
    <x v="0"/>
    <s v=""/>
    <s v="1000"/>
    <s v="1000"/>
    <s v="non chargeble basis akber husain"/>
    <s v=""/>
    <x v="0"/>
    <s v="9100000042"/>
    <s v="0"/>
    <x v="5"/>
    <s v=""/>
    <s v=""/>
  </r>
  <r>
    <x v="2"/>
    <s v=""/>
    <s v=""/>
    <s v="4900013748"/>
    <s v="0L"/>
    <s v=""/>
    <s v=""/>
    <s v="WA"/>
    <d v="2023-10-20T00:00:00"/>
    <s v="70"/>
    <n v="27091.65"/>
    <s v="INR"/>
    <x v="0"/>
    <s v=""/>
    <s v="1000"/>
    <s v="1000"/>
    <s v="NON CHARGABLE BASIS  narendra singh cane yard"/>
    <s v=""/>
    <x v="0"/>
    <s v="9100000032"/>
    <s v="0"/>
    <x v="2"/>
    <s v=""/>
    <s v=""/>
  </r>
  <r>
    <x v="2"/>
    <s v=""/>
    <s v=""/>
    <s v="4900013750"/>
    <s v="0L"/>
    <s v=""/>
    <s v=""/>
    <s v="WA"/>
    <d v="2023-10-20T00:00:00"/>
    <s v="70"/>
    <n v="1627.49"/>
    <s v="INR"/>
    <x v="0"/>
    <s v=""/>
    <s v="1000"/>
    <s v="1000"/>
    <s v="non chargeble basis narendra singh"/>
    <s v=""/>
    <x v="0"/>
    <s v="9100000032"/>
    <s v="0"/>
    <x v="2"/>
    <s v=""/>
    <s v=""/>
  </r>
  <r>
    <x v="2"/>
    <s v=""/>
    <s v=""/>
    <s v="4900013900"/>
    <s v="0L"/>
    <s v=""/>
    <s v=""/>
    <s v="WA"/>
    <d v="2023-10-21T00:00:00"/>
    <s v="70"/>
    <n v="27091.65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13900"/>
    <s v="0L"/>
    <s v=""/>
    <s v=""/>
    <s v="WA"/>
    <d v="2023-10-21T00:00:00"/>
    <s v="70"/>
    <n v="31151.29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13900"/>
    <s v="0L"/>
    <s v=""/>
    <s v=""/>
    <s v="WA"/>
    <d v="2023-10-21T00:00:00"/>
    <s v="70"/>
    <n v="4767.6899999999996"/>
    <s v="INR"/>
    <x v="0"/>
    <s v=""/>
    <s v="1000"/>
    <s v="1000"/>
    <s v="NON CHARGABLE BASIS narendra singh"/>
    <s v=""/>
    <x v="0"/>
    <s v="9100000032"/>
    <s v="0"/>
    <x v="2"/>
    <s v=""/>
    <s v=""/>
  </r>
  <r>
    <x v="5"/>
    <s v=""/>
    <s v=""/>
    <s v="4900013943"/>
    <s v="0L"/>
    <s v=""/>
    <s v=""/>
    <s v="WA"/>
    <d v="2023-10-21T00:00:00"/>
    <s v="70"/>
    <n v="5878.67"/>
    <s v="INR"/>
    <x v="0"/>
    <s v=""/>
    <s v="1000"/>
    <s v="1000"/>
    <s v="NON CHARGABLE BASIS -akber husain"/>
    <s v=""/>
    <x v="0"/>
    <s v="9100000042"/>
    <s v="0"/>
    <x v="5"/>
    <s v=""/>
    <s v=""/>
  </r>
  <r>
    <x v="2"/>
    <s v=""/>
    <s v=""/>
    <s v="4900013951"/>
    <s v="0L"/>
    <s v=""/>
    <s v=""/>
    <s v="WA"/>
    <d v="2023-10-21T00:00:00"/>
    <s v="70"/>
    <n v="28606.13"/>
    <s v="INR"/>
    <x v="0"/>
    <s v=""/>
    <s v="1000"/>
    <s v="1000"/>
    <s v="NON CHARGABLE BASIS -akber husain"/>
    <s v=""/>
    <x v="0"/>
    <s v="9100000032"/>
    <s v="0"/>
    <x v="2"/>
    <s v=""/>
    <s v=""/>
  </r>
  <r>
    <x v="5"/>
    <s v=""/>
    <s v=""/>
    <s v="4900013953"/>
    <s v="0L"/>
    <s v=""/>
    <s v=""/>
    <s v="WA"/>
    <d v="2023-10-21T00:00:00"/>
    <s v="70"/>
    <n v="128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3953"/>
    <s v="0L"/>
    <s v=""/>
    <s v=""/>
    <s v="WA"/>
    <d v="2023-10-21T00:00:00"/>
    <s v="70"/>
    <n v="24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3953"/>
    <s v="0L"/>
    <s v=""/>
    <s v=""/>
    <s v="WA"/>
    <d v="2023-10-21T00:00:00"/>
    <s v="70"/>
    <n v="18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3953"/>
    <s v="0L"/>
    <s v=""/>
    <s v=""/>
    <s v="WA"/>
    <d v="2023-10-21T00:00:00"/>
    <s v="70"/>
    <n v="178.31"/>
    <s v="INR"/>
    <x v="0"/>
    <s v=""/>
    <s v="1000"/>
    <s v="1000"/>
    <s v="NEW INSTALLATION"/>
    <s v=""/>
    <x v="0"/>
    <s v="9100000042"/>
    <s v="0"/>
    <x v="5"/>
    <s v=""/>
    <s v=""/>
  </r>
  <r>
    <x v="2"/>
    <s v=""/>
    <s v=""/>
    <s v="4900013988"/>
    <s v="0L"/>
    <s v=""/>
    <s v=""/>
    <s v="WA"/>
    <d v="2023-10-22T00:00:00"/>
    <s v="70"/>
    <n v="52012.19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14034"/>
    <s v="0L"/>
    <s v=""/>
    <s v=""/>
    <s v="WA"/>
    <d v="2023-10-23T00:00:00"/>
    <s v="70"/>
    <n v="5878.67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14034"/>
    <s v="0L"/>
    <s v=""/>
    <s v=""/>
    <s v="WA"/>
    <d v="2023-10-23T00:00:00"/>
    <s v="70"/>
    <n v="27091.65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14034"/>
    <s v="0L"/>
    <s v=""/>
    <s v=""/>
    <s v="WA"/>
    <d v="2023-10-23T00:00:00"/>
    <s v="70"/>
    <n v="52012.19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14034"/>
    <s v="0L"/>
    <s v=""/>
    <s v=""/>
    <s v="WA"/>
    <d v="2023-10-23T00:00:00"/>
    <s v="70"/>
    <n v="55888.68"/>
    <s v="INR"/>
    <x v="0"/>
    <s v=""/>
    <s v="1000"/>
    <s v="1000"/>
    <s v="NON CHARGABLE BASIS narendra singh"/>
    <s v=""/>
    <x v="0"/>
    <s v="9100000032"/>
    <s v="0"/>
    <x v="2"/>
    <s v=""/>
    <s v=""/>
  </r>
  <r>
    <x v="3"/>
    <s v=""/>
    <s v=""/>
    <s v="4900014036"/>
    <s v="0L"/>
    <s v=""/>
    <s v=""/>
    <s v="WA"/>
    <d v="2023-10-23T00:00:00"/>
    <s v="70"/>
    <n v="10402.44"/>
    <s v="INR"/>
    <x v="0"/>
    <s v=""/>
    <s v="1000"/>
    <s v="1000"/>
    <s v="NON CHARGABLE BASIS narendra singh"/>
    <s v=""/>
    <x v="0"/>
    <s v="9100000040"/>
    <s v="0"/>
    <x v="3"/>
    <s v=""/>
    <s v=""/>
  </r>
  <r>
    <x v="2"/>
    <s v=""/>
    <s v=""/>
    <s v="4900014038"/>
    <s v="0L"/>
    <s v=""/>
    <s v=""/>
    <s v="WA"/>
    <d v="2023-10-23T00:00:00"/>
    <s v="70"/>
    <n v="33373.82"/>
    <s v="INR"/>
    <x v="0"/>
    <s v=""/>
    <s v="1000"/>
    <s v="1000"/>
    <s v="NON CHARGABLE BASIS narendra singh"/>
    <s v=""/>
    <x v="0"/>
    <s v="9100000032"/>
    <s v="0"/>
    <x v="2"/>
    <s v=""/>
    <s v=""/>
  </r>
  <r>
    <x v="0"/>
    <s v=""/>
    <s v=""/>
    <s v="4900014082"/>
    <s v="0L"/>
    <s v=""/>
    <s v=""/>
    <s v="WA"/>
    <d v="2023-10-25T00:00:00"/>
    <s v="70"/>
    <n v="5418.33"/>
    <s v="INR"/>
    <x v="0"/>
    <s v=""/>
    <s v="1000"/>
    <s v="1000"/>
    <s v="NON CHARGABLE BASIS akber road &amp; drain"/>
    <s v=""/>
    <x v="0"/>
    <s v="9100000016"/>
    <s v="0"/>
    <x v="0"/>
    <s v=""/>
    <s v=""/>
  </r>
  <r>
    <x v="0"/>
    <s v=""/>
    <s v=""/>
    <s v="4900014082"/>
    <s v="0L"/>
    <s v=""/>
    <s v=""/>
    <s v="WA"/>
    <d v="2023-10-25T00:00:00"/>
    <s v="70"/>
    <n v="638.73"/>
    <s v="INR"/>
    <x v="0"/>
    <s v=""/>
    <s v="1000"/>
    <s v="1000"/>
    <s v="NON CHARGABLE BASIS akber road &amp; drain"/>
    <s v=""/>
    <x v="0"/>
    <s v="9100000016"/>
    <s v="0"/>
    <x v="0"/>
    <s v=""/>
    <s v=""/>
  </r>
  <r>
    <x v="5"/>
    <s v=""/>
    <s v=""/>
    <s v="4900014089"/>
    <s v="0L"/>
    <s v=""/>
    <s v=""/>
    <s v="WA"/>
    <d v="2023-10-25T00:00:00"/>
    <s v="70"/>
    <n v="11177.74"/>
    <s v="INR"/>
    <x v="0"/>
    <s v=""/>
    <s v="1000"/>
    <s v="1000"/>
    <s v="Non chargeable basis-akber husain"/>
    <s v=""/>
    <x v="0"/>
    <s v="9100000042"/>
    <s v="0"/>
    <x v="5"/>
    <s v=""/>
    <s v=""/>
  </r>
  <r>
    <x v="5"/>
    <s v=""/>
    <s v=""/>
    <s v="4900014089"/>
    <s v="0L"/>
    <s v=""/>
    <s v=""/>
    <s v="WA"/>
    <d v="2023-10-25T00:00:00"/>
    <s v="70"/>
    <n v="3919.11"/>
    <s v="INR"/>
    <x v="0"/>
    <s v=""/>
    <s v="1000"/>
    <s v="1000"/>
    <s v="Non chargeable basis-akber husain"/>
    <s v=""/>
    <x v="0"/>
    <s v="9100000042"/>
    <s v="0"/>
    <x v="5"/>
    <s v=""/>
    <s v=""/>
  </r>
  <r>
    <x v="5"/>
    <s v=""/>
    <s v=""/>
    <s v="4900014089"/>
    <s v="0L"/>
    <s v=""/>
    <s v=""/>
    <s v="WA"/>
    <d v="2023-10-25T00:00:00"/>
    <s v="70"/>
    <n v="20804.88"/>
    <s v="INR"/>
    <x v="0"/>
    <s v=""/>
    <s v="1000"/>
    <s v="1000"/>
    <s v="Non chargeable basis-akber husain-"/>
    <s v=""/>
    <x v="0"/>
    <s v="9100000042"/>
    <s v="0"/>
    <x v="5"/>
    <s v=""/>
    <s v=""/>
  </r>
  <r>
    <x v="2"/>
    <s v=""/>
    <s v=""/>
    <s v="4900014091"/>
    <s v="0L"/>
    <s v=""/>
    <s v=""/>
    <s v="WA"/>
    <d v="2023-10-25T00:00:00"/>
    <s v="70"/>
    <n v="9797.7800000000007"/>
    <s v="INR"/>
    <x v="0"/>
    <s v=""/>
    <s v="1000"/>
    <s v="1000"/>
    <s v="Non chargeable juit kewat"/>
    <s v=""/>
    <x v="0"/>
    <s v="9100000032"/>
    <s v="0"/>
    <x v="2"/>
    <s v=""/>
    <s v=""/>
  </r>
  <r>
    <x v="2"/>
    <s v=""/>
    <s v=""/>
    <s v="4900014182"/>
    <s v="0L"/>
    <s v=""/>
    <s v=""/>
    <s v="WA"/>
    <d v="2023-10-26T00:00:00"/>
    <s v="70"/>
    <n v="47676.88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14182"/>
    <s v="0L"/>
    <s v=""/>
    <s v=""/>
    <s v="WA"/>
    <d v="2023-10-26T00:00:00"/>
    <s v="70"/>
    <n v="27091.65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14234"/>
    <s v="0L"/>
    <s v=""/>
    <s v=""/>
    <s v="WA"/>
    <d v="2023-10-26T00:00:00"/>
    <s v="70"/>
    <n v="3919.11"/>
    <s v="INR"/>
    <x v="0"/>
    <s v=""/>
    <s v="1000"/>
    <s v="1000"/>
    <s v="NON CHARGABLE BASIS AKBER HUSAIN"/>
    <s v=""/>
    <x v="0"/>
    <s v="9100000032"/>
    <s v="0"/>
    <x v="2"/>
    <s v=""/>
    <s v=""/>
  </r>
  <r>
    <x v="5"/>
    <s v=""/>
    <s v=""/>
    <s v="4900014326"/>
    <s v="0L"/>
    <s v=""/>
    <s v=""/>
    <s v="WA"/>
    <d v="2023-10-27T00:00:00"/>
    <s v="70"/>
    <n v="21.32"/>
    <s v="INR"/>
    <x v="0"/>
    <s v=""/>
    <s v="1000"/>
    <s v="1000"/>
    <s v="non chargeble basis akber husain"/>
    <s v=""/>
    <x v="0"/>
    <s v="9100000042"/>
    <s v="0"/>
    <x v="5"/>
    <s v=""/>
    <s v=""/>
  </r>
  <r>
    <x v="5"/>
    <s v=""/>
    <s v=""/>
    <s v="4900014326"/>
    <s v="0L"/>
    <s v=""/>
    <s v=""/>
    <s v="WA"/>
    <d v="2023-10-27T00:00:00"/>
    <s v="70"/>
    <n v="71"/>
    <s v="INR"/>
    <x v="0"/>
    <s v=""/>
    <s v="1000"/>
    <s v="1000"/>
    <s v="non chargeble basis akber husain"/>
    <s v=""/>
    <x v="0"/>
    <s v="9100000042"/>
    <s v="0"/>
    <x v="5"/>
    <s v=""/>
    <s v=""/>
  </r>
  <r>
    <x v="2"/>
    <s v=""/>
    <s v=""/>
    <s v="4900014445"/>
    <s v="0L"/>
    <s v=""/>
    <s v=""/>
    <s v="WA"/>
    <d v="2023-10-28T00:00:00"/>
    <s v="70"/>
    <n v="16254.99"/>
    <s v="INR"/>
    <x v="0"/>
    <s v=""/>
    <s v="1000"/>
    <s v="1000"/>
    <s v="non chargeble basis akber husain"/>
    <s v=""/>
    <x v="0"/>
    <s v="9100000032"/>
    <s v="0"/>
    <x v="2"/>
    <s v=""/>
    <s v=""/>
  </r>
  <r>
    <x v="2"/>
    <s v=""/>
    <s v=""/>
    <s v="4900014447"/>
    <s v="0L"/>
    <s v=""/>
    <s v=""/>
    <s v="WA"/>
    <d v="2023-10-28T00:00:00"/>
    <s v="70"/>
    <n v="10836.66"/>
    <s v="INR"/>
    <x v="0"/>
    <s v=""/>
    <s v="1000"/>
    <s v="1000"/>
    <s v="NON CHARGABLE BASIS AKBER HUSAIN"/>
    <s v=""/>
    <x v="0"/>
    <s v="9100000032"/>
    <s v="0"/>
    <x v="2"/>
    <s v=""/>
    <s v=""/>
  </r>
  <r>
    <x v="3"/>
    <s v=""/>
    <s v=""/>
    <s v="4900014461"/>
    <s v="0L"/>
    <s v=""/>
    <s v=""/>
    <s v="WA"/>
    <d v="2023-10-28T00:00:00"/>
    <s v="70"/>
    <n v="1353.29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4461"/>
    <s v="0L"/>
    <s v=""/>
    <s v=""/>
    <s v="WA"/>
    <d v="2023-10-28T00:00:00"/>
    <s v="70"/>
    <n v="553.29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4461"/>
    <s v="0L"/>
    <s v=""/>
    <s v=""/>
    <s v="WA"/>
    <d v="2023-10-28T00:00:00"/>
    <s v="70"/>
    <n v="412.44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4461"/>
    <s v="0L"/>
    <s v=""/>
    <s v=""/>
    <s v="WA"/>
    <d v="2023-10-28T00:00:00"/>
    <s v="70"/>
    <n v="4000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4461"/>
    <s v="0L"/>
    <s v=""/>
    <s v=""/>
    <s v="WA"/>
    <d v="2023-10-28T00:00:00"/>
    <s v="70"/>
    <n v="518.73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4461"/>
    <s v="0L"/>
    <s v=""/>
    <s v=""/>
    <s v="WA"/>
    <d v="2023-10-28T00:00:00"/>
    <s v="70"/>
    <n v="721.24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4461"/>
    <s v="0L"/>
    <s v=""/>
    <s v=""/>
    <s v="WA"/>
    <d v="2023-10-28T00:00:00"/>
    <s v="70"/>
    <n v="750.91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4461"/>
    <s v="0L"/>
    <s v=""/>
    <s v=""/>
    <s v="WA"/>
    <d v="2023-10-28T00:00:00"/>
    <s v="70"/>
    <n v="2052.33"/>
    <s v="INR"/>
    <x v="0"/>
    <s v=""/>
    <s v="1000"/>
    <s v="1000"/>
    <s v="NEW INSTALLATION"/>
    <s v=""/>
    <x v="0"/>
    <s v="9100000040"/>
    <s v="0"/>
    <x v="3"/>
    <s v=""/>
    <s v=""/>
  </r>
  <r>
    <x v="2"/>
    <s v=""/>
    <s v=""/>
    <s v="4900014543"/>
    <s v="0L"/>
    <s v=""/>
    <s v=""/>
    <s v="WA"/>
    <d v="2023-10-28T00:00:00"/>
    <s v="70"/>
    <n v="476768.84"/>
    <s v="INR"/>
    <x v="0"/>
    <s v=""/>
    <s v="1000"/>
    <s v="1000"/>
    <s v="NON CHARGABLE BASIS akber husain"/>
    <s v=""/>
    <x v="0"/>
    <s v="9100000032"/>
    <s v="0"/>
    <x v="2"/>
    <s v=""/>
    <s v=""/>
  </r>
  <r>
    <x v="2"/>
    <s v=""/>
    <s v=""/>
    <s v="4900014543"/>
    <s v="0L"/>
    <s v=""/>
    <s v=""/>
    <s v="WA"/>
    <d v="2023-10-28T00:00:00"/>
    <s v="70"/>
    <n v="8127.49"/>
    <s v="INR"/>
    <x v="0"/>
    <s v=""/>
    <s v="1000"/>
    <s v="1000"/>
    <s v="NON CHARGABLE BASIS akber husain"/>
    <s v=""/>
    <x v="0"/>
    <s v="9100000032"/>
    <s v="0"/>
    <x v="2"/>
    <s v=""/>
    <s v=""/>
  </r>
  <r>
    <x v="2"/>
    <s v=""/>
    <s v=""/>
    <s v="4900014608"/>
    <s v="0L"/>
    <s v=""/>
    <s v=""/>
    <s v="WA"/>
    <d v="2023-10-29T00:00:00"/>
    <s v="70"/>
    <n v="40637.47"/>
    <s v="INR"/>
    <x v="0"/>
    <s v=""/>
    <s v="1000"/>
    <s v="1000"/>
    <s v="NON CHARGABLE BASIS akber husain"/>
    <s v=""/>
    <x v="0"/>
    <s v="9100000032"/>
    <s v="0"/>
    <x v="2"/>
    <s v=""/>
    <s v=""/>
  </r>
  <r>
    <x v="2"/>
    <s v=""/>
    <s v=""/>
    <s v="4900014608"/>
    <s v="0L"/>
    <s v=""/>
    <s v=""/>
    <s v="WA"/>
    <d v="2023-10-29T00:00:00"/>
    <s v="70"/>
    <n v="20804.88"/>
    <s v="INR"/>
    <x v="0"/>
    <s v=""/>
    <s v="1000"/>
    <s v="1000"/>
    <s v="NON CHARGABLE BASIS akber husain"/>
    <s v=""/>
    <x v="0"/>
    <s v="9100000032"/>
    <s v="0"/>
    <x v="2"/>
    <s v=""/>
    <s v=""/>
  </r>
  <r>
    <x v="2"/>
    <s v=""/>
    <s v=""/>
    <s v="4900014608"/>
    <s v="0L"/>
    <s v=""/>
    <s v=""/>
    <s v="WA"/>
    <d v="2023-10-29T00:00:00"/>
    <s v="70"/>
    <n v="11177.74"/>
    <s v="INR"/>
    <x v="0"/>
    <s v=""/>
    <s v="1000"/>
    <s v="1000"/>
    <s v="NON CHARGABLE BASIS akber husain"/>
    <s v=""/>
    <x v="0"/>
    <s v="9100000032"/>
    <s v="0"/>
    <x v="2"/>
    <s v=""/>
    <s v=""/>
  </r>
  <r>
    <x v="2"/>
    <s v=""/>
    <s v=""/>
    <s v="4900014650"/>
    <s v="0L"/>
    <s v=""/>
    <s v=""/>
    <s v="WA"/>
    <d v="2023-10-29T00:00:00"/>
    <s v="70"/>
    <n v="27294.6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14650"/>
    <s v="0L"/>
    <s v=""/>
    <s v=""/>
    <s v="WA"/>
    <d v="2023-10-29T00:00:00"/>
    <s v="70"/>
    <n v="52012.19"/>
    <s v="INR"/>
    <x v="0"/>
    <s v=""/>
    <s v="1000"/>
    <s v="1000"/>
    <s v="NON CHARGABLE BASIS narendra singh"/>
    <s v=""/>
    <x v="0"/>
    <s v="9100000032"/>
    <s v="0"/>
    <x v="2"/>
    <s v=""/>
    <s v=""/>
  </r>
  <r>
    <x v="5"/>
    <s v=""/>
    <s v=""/>
    <s v="4900014717"/>
    <s v="0L"/>
    <s v=""/>
    <s v=""/>
    <s v="WA"/>
    <d v="2023-10-30T00:00:00"/>
    <s v="70"/>
    <n v="10064.129999999999"/>
    <s v="INR"/>
    <x v="0"/>
    <s v=""/>
    <s v="1000"/>
    <s v="1000"/>
    <s v="NEW INSTALLATION-TOKEN ROOM TRUCK YARD"/>
    <s v=""/>
    <x v="0"/>
    <s v="9100000042"/>
    <s v="0"/>
    <x v="5"/>
    <s v=""/>
    <s v=""/>
  </r>
  <r>
    <x v="5"/>
    <s v=""/>
    <s v=""/>
    <s v="4900014717"/>
    <s v="0L"/>
    <s v=""/>
    <s v=""/>
    <s v="WA"/>
    <d v="2023-10-30T00:00:00"/>
    <s v="70"/>
    <n v="17"/>
    <s v="INR"/>
    <x v="0"/>
    <s v=""/>
    <s v="1000"/>
    <s v="1000"/>
    <s v="NEW INSTALLATION-TOKEN ROOM TRUCK YARD"/>
    <s v=""/>
    <x v="0"/>
    <s v="9100000042"/>
    <s v="0"/>
    <x v="5"/>
    <s v=""/>
    <s v=""/>
  </r>
  <r>
    <x v="5"/>
    <s v=""/>
    <s v=""/>
    <s v="4900014717"/>
    <s v="0L"/>
    <s v=""/>
    <s v=""/>
    <s v="WA"/>
    <d v="2023-10-30T00:00:00"/>
    <s v="70"/>
    <n v="1220"/>
    <s v="INR"/>
    <x v="0"/>
    <s v=""/>
    <s v="1000"/>
    <s v="1000"/>
    <s v="NEW INSTALLATION-TOKEN ROOM TRUCK YARD"/>
    <s v=""/>
    <x v="0"/>
    <s v="9100000042"/>
    <s v="0"/>
    <x v="5"/>
    <s v=""/>
    <s v=""/>
  </r>
  <r>
    <x v="5"/>
    <s v=""/>
    <s v=""/>
    <s v="4900014719"/>
    <s v="0L"/>
    <s v=""/>
    <s v=""/>
    <s v="WA"/>
    <d v="2023-10-30T00:00:00"/>
    <s v="70"/>
    <n v="87.86"/>
    <s v="INR"/>
    <x v="0"/>
    <s v=""/>
    <s v="1000"/>
    <s v="1000"/>
    <s v="NEW INSTALLATION-TOKEN ROOM TRUCK YARD"/>
    <s v=""/>
    <x v="0"/>
    <s v="9100000042"/>
    <s v="0"/>
    <x v="5"/>
    <s v=""/>
    <s v=""/>
  </r>
  <r>
    <x v="2"/>
    <s v=""/>
    <s v=""/>
    <s v="4900014728"/>
    <s v="0L"/>
    <s v=""/>
    <s v=""/>
    <s v="WA"/>
    <d v="2023-10-30T00:00:00"/>
    <s v="70"/>
    <n v="38212.44"/>
    <s v="INR"/>
    <x v="0"/>
    <s v=""/>
    <s v="1000"/>
    <s v="1000"/>
    <s v="NON CHARGABLE BASIS akber husain"/>
    <s v=""/>
    <x v="0"/>
    <s v="9100000032"/>
    <s v="0"/>
    <x v="2"/>
    <s v=""/>
    <s v=""/>
  </r>
  <r>
    <x v="2"/>
    <s v=""/>
    <s v=""/>
    <s v="4900014728"/>
    <s v="0L"/>
    <s v=""/>
    <s v=""/>
    <s v="WA"/>
    <d v="2023-10-30T00:00:00"/>
    <s v="70"/>
    <n v="104024.39"/>
    <s v="INR"/>
    <x v="0"/>
    <s v=""/>
    <s v="1000"/>
    <s v="1000"/>
    <s v="NON CHARGABLE BASIS akber husain"/>
    <s v=""/>
    <x v="0"/>
    <s v="9100000032"/>
    <s v="0"/>
    <x v="2"/>
    <s v=""/>
    <s v=""/>
  </r>
  <r>
    <x v="2"/>
    <s v=""/>
    <s v=""/>
    <s v="4900014728"/>
    <s v="0L"/>
    <s v=""/>
    <s v=""/>
    <s v="WA"/>
    <d v="2023-10-30T00:00:00"/>
    <s v="70"/>
    <n v="55888.68"/>
    <s v="INR"/>
    <x v="0"/>
    <s v=""/>
    <s v="1000"/>
    <s v="1000"/>
    <s v="NON CHARGABLE BASIS akber husain"/>
    <s v=""/>
    <x v="0"/>
    <s v="9100000032"/>
    <s v="0"/>
    <x v="2"/>
    <s v=""/>
    <s v=""/>
  </r>
  <r>
    <x v="4"/>
    <s v=""/>
    <s v=""/>
    <s v="4900014730"/>
    <s v="0L"/>
    <s v=""/>
    <s v=""/>
    <s v="WA"/>
    <d v="2023-10-30T00:00:00"/>
    <s v="70"/>
    <n v="732607.73"/>
    <s v="INR"/>
    <x v="0"/>
    <s v=""/>
    <s v="1000"/>
    <s v="1000"/>
    <s v="NON CHARGABLE BASIS lal babu sah-"/>
    <s v=""/>
    <x v="0"/>
    <s v="9100000041"/>
    <s v="0"/>
    <x v="4"/>
    <s v=""/>
    <s v=""/>
  </r>
  <r>
    <x v="2"/>
    <s v=""/>
    <s v=""/>
    <s v="4900014752"/>
    <s v="0L"/>
    <s v=""/>
    <s v=""/>
    <s v="WA"/>
    <d v="2023-10-30T00:00:00"/>
    <s v="70"/>
    <n v="13647.3"/>
    <s v="INR"/>
    <x v="0"/>
    <s v=""/>
    <s v="1000"/>
    <s v="1000"/>
    <s v="non chargeble basis juit kewat"/>
    <s v=""/>
    <x v="0"/>
    <s v="9100000032"/>
    <s v="0"/>
    <x v="2"/>
    <s v=""/>
    <s v=""/>
  </r>
  <r>
    <x v="2"/>
    <s v=""/>
    <s v=""/>
    <s v="4900014752"/>
    <s v="0L"/>
    <s v=""/>
    <s v=""/>
    <s v="WA"/>
    <d v="2023-10-30T00:00:00"/>
    <s v="70"/>
    <n v="273064.02"/>
    <s v="INR"/>
    <x v="0"/>
    <s v=""/>
    <s v="1000"/>
    <s v="1000"/>
    <s v="non chargeble basis juit kewat"/>
    <s v=""/>
    <x v="0"/>
    <s v="9100000032"/>
    <s v="0"/>
    <x v="2"/>
    <s v=""/>
    <s v=""/>
  </r>
  <r>
    <x v="2"/>
    <s v=""/>
    <s v=""/>
    <s v="4900014752"/>
    <s v="0L"/>
    <s v=""/>
    <s v=""/>
    <s v="WA"/>
    <d v="2023-10-30T00:00:00"/>
    <s v="70"/>
    <n v="7838.22"/>
    <s v="INR"/>
    <x v="0"/>
    <s v=""/>
    <s v="1000"/>
    <s v="1000"/>
    <s v="non chargeble basis juit kewat"/>
    <s v=""/>
    <x v="0"/>
    <s v="9100000032"/>
    <s v="0"/>
    <x v="2"/>
    <s v=""/>
    <s v=""/>
  </r>
  <r>
    <x v="2"/>
    <s v=""/>
    <s v=""/>
    <s v="4900014774"/>
    <s v="0L"/>
    <s v=""/>
    <s v=""/>
    <s v="WA"/>
    <d v="2023-10-30T00:00:00"/>
    <s v="70"/>
    <n v="27578.12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14774"/>
    <s v="0L"/>
    <s v=""/>
    <s v=""/>
    <s v="WA"/>
    <d v="2023-10-30T00:00:00"/>
    <s v="70"/>
    <n v="16686.91"/>
    <s v="INR"/>
    <x v="0"/>
    <s v=""/>
    <s v="1000"/>
    <s v="1000"/>
    <s v="NON CHARGABLE BASIS NARENDRA SINGH"/>
    <s v=""/>
    <x v="0"/>
    <s v="9100000032"/>
    <s v="0"/>
    <x v="2"/>
    <s v=""/>
    <s v=""/>
  </r>
  <r>
    <x v="5"/>
    <s v=""/>
    <s v=""/>
    <s v="4900014812"/>
    <s v="0L"/>
    <s v=""/>
    <s v=""/>
    <s v="WA"/>
    <d v="2023-10-30T00:00:00"/>
    <s v="70"/>
    <n v="200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4912"/>
    <s v="0L"/>
    <s v=""/>
    <s v=""/>
    <s v="WA"/>
    <d v="2023-10-31T00:00:00"/>
    <s v="70"/>
    <n v="42.63"/>
    <s v="INR"/>
    <x v="0"/>
    <s v=""/>
    <s v="1000"/>
    <s v="1000"/>
    <s v="non chargeble basis narendra singh"/>
    <s v=""/>
    <x v="0"/>
    <s v="9100000042"/>
    <s v="0"/>
    <x v="5"/>
    <s v=""/>
    <s v=""/>
  </r>
  <r>
    <x v="5"/>
    <s v=""/>
    <s v=""/>
    <s v="4900014912"/>
    <s v="0L"/>
    <s v=""/>
    <s v=""/>
    <s v="WA"/>
    <d v="2023-10-31T00:00:00"/>
    <s v="70"/>
    <n v="142"/>
    <s v="INR"/>
    <x v="0"/>
    <s v=""/>
    <s v="1000"/>
    <s v="1000"/>
    <s v="non chargeble basis narendra singh"/>
    <s v=""/>
    <x v="0"/>
    <s v="9100000042"/>
    <s v="0"/>
    <x v="5"/>
    <s v=""/>
    <s v=""/>
  </r>
  <r>
    <x v="10"/>
    <s v=""/>
    <s v=""/>
    <s v="4900014914"/>
    <s v="0L"/>
    <s v=""/>
    <s v=""/>
    <s v="WA"/>
    <d v="2023-10-31T00:00:00"/>
    <s v="70"/>
    <n v="1086.1400000000001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14914"/>
    <s v="0L"/>
    <s v=""/>
    <s v=""/>
    <s v="WA"/>
    <d v="2023-10-31T00:00:00"/>
    <s v="70"/>
    <n v="364.92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14914"/>
    <s v="0L"/>
    <s v=""/>
    <s v=""/>
    <s v="WA"/>
    <d v="2023-10-31T00:00:00"/>
    <s v="70"/>
    <n v="1964.98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14914"/>
    <s v="0L"/>
    <s v=""/>
    <s v=""/>
    <s v="WA"/>
    <d v="2023-10-31T00:00:00"/>
    <s v="70"/>
    <n v="450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14914"/>
    <s v="0L"/>
    <s v=""/>
    <s v=""/>
    <s v="WA"/>
    <d v="2023-10-31T00:00:00"/>
    <s v="70"/>
    <n v="2293.16"/>
    <s v="INR"/>
    <x v="0"/>
    <s v=""/>
    <s v="1000"/>
    <s v="1000"/>
    <s v="NEW INSTALLATION"/>
    <s v=""/>
    <x v="0"/>
    <s v="9100000025"/>
    <s v="0"/>
    <x v="10"/>
    <s v=""/>
    <s v=""/>
  </r>
  <r>
    <x v="5"/>
    <s v=""/>
    <s v=""/>
    <s v="4900014924"/>
    <s v="0L"/>
    <s v=""/>
    <s v=""/>
    <s v="WA"/>
    <d v="2023-10-31T00:00:00"/>
    <s v="70"/>
    <n v="400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4984"/>
    <s v="0L"/>
    <s v=""/>
    <s v=""/>
    <s v="WA"/>
    <d v="2023-10-31T00:00:00"/>
    <s v="70"/>
    <n v="4000"/>
    <s v="INR"/>
    <x v="0"/>
    <s v=""/>
    <s v="1000"/>
    <s v="1000"/>
    <s v="NEW INSTALLATION-PAPER PLANT TOKEN ROOM"/>
    <s v=""/>
    <x v="0"/>
    <s v="9100000042"/>
    <s v="0"/>
    <x v="5"/>
    <s v=""/>
    <s v=""/>
  </r>
  <r>
    <x v="5"/>
    <s v=""/>
    <s v=""/>
    <s v="4900014984"/>
    <s v="0L"/>
    <s v=""/>
    <s v=""/>
    <s v="WA"/>
    <d v="2023-10-31T00:00:00"/>
    <s v="70"/>
    <n v="32.61"/>
    <s v="INR"/>
    <x v="0"/>
    <s v=""/>
    <s v="1000"/>
    <s v="1000"/>
    <s v="NEW INSTALLATION-PAPER PLANT TOKEN ROOM"/>
    <s v=""/>
    <x v="0"/>
    <s v="9100000042"/>
    <s v="0"/>
    <x v="5"/>
    <s v=""/>
    <s v=""/>
  </r>
  <r>
    <x v="5"/>
    <s v=""/>
    <s v=""/>
    <s v="4900014984"/>
    <s v="0L"/>
    <s v=""/>
    <s v=""/>
    <s v="WA"/>
    <d v="2023-10-31T00:00:00"/>
    <s v="70"/>
    <n v="39.32"/>
    <s v="INR"/>
    <x v="0"/>
    <s v=""/>
    <s v="1000"/>
    <s v="1000"/>
    <s v="NEW INSTALLATION-PAPER PLANT TOKEN ROOM"/>
    <s v=""/>
    <x v="0"/>
    <s v="9100000042"/>
    <s v="0"/>
    <x v="5"/>
    <s v=""/>
    <s v=""/>
  </r>
  <r>
    <x v="5"/>
    <s v=""/>
    <s v=""/>
    <s v="4900015159"/>
    <s v="0L"/>
    <s v=""/>
    <s v=""/>
    <s v="WA"/>
    <d v="2023-11-01T00:00:00"/>
    <s v="70"/>
    <n v="10655.89"/>
    <s v="INR"/>
    <x v="0"/>
    <s v=""/>
    <s v="1000"/>
    <s v="1000"/>
    <s v="non chargeble basis token room nadkashor"/>
    <s v=""/>
    <x v="0"/>
    <s v="9100000042"/>
    <s v="0"/>
    <x v="5"/>
    <s v=""/>
    <s v=""/>
  </r>
  <r>
    <x v="5"/>
    <s v=""/>
    <s v=""/>
    <s v="4900015159"/>
    <s v="0L"/>
    <s v=""/>
    <s v=""/>
    <s v="WA"/>
    <d v="2023-11-01T00:00:00"/>
    <s v="70"/>
    <n v="2250"/>
    <s v="INR"/>
    <x v="0"/>
    <s v=""/>
    <s v="1000"/>
    <s v="1000"/>
    <s v="non chargeble basis token room nadkashor"/>
    <s v=""/>
    <x v="0"/>
    <s v="9100000042"/>
    <s v="0"/>
    <x v="5"/>
    <s v=""/>
    <s v=""/>
  </r>
  <r>
    <x v="5"/>
    <s v=""/>
    <s v=""/>
    <s v="4900015159"/>
    <s v="0L"/>
    <s v=""/>
    <s v=""/>
    <s v="WA"/>
    <d v="2023-11-01T00:00:00"/>
    <s v="70"/>
    <n v="230"/>
    <s v="INR"/>
    <x v="0"/>
    <s v=""/>
    <s v="1000"/>
    <s v="1000"/>
    <s v="non chargeble basis token room nadkashor"/>
    <s v=""/>
    <x v="0"/>
    <s v="9100000042"/>
    <s v="0"/>
    <x v="5"/>
    <s v=""/>
    <s v=""/>
  </r>
  <r>
    <x v="5"/>
    <s v=""/>
    <s v=""/>
    <s v="4900015222"/>
    <s v="0L"/>
    <s v=""/>
    <s v=""/>
    <s v="WA"/>
    <d v="2023-11-01T00:00:00"/>
    <s v="70"/>
    <n v="20804.88"/>
    <s v="INR"/>
    <x v="0"/>
    <s v=""/>
    <s v="1000"/>
    <s v="1000"/>
    <s v="non chargeble basis akber husain"/>
    <s v=""/>
    <x v="0"/>
    <s v="9100000042"/>
    <s v="0"/>
    <x v="5"/>
    <s v=""/>
    <s v=""/>
  </r>
  <r>
    <x v="5"/>
    <s v=""/>
    <s v=""/>
    <s v="4900015222"/>
    <s v="0L"/>
    <s v=""/>
    <s v=""/>
    <s v="WA"/>
    <d v="2023-11-01T00:00:00"/>
    <s v="70"/>
    <n v="11177.74"/>
    <s v="INR"/>
    <x v="0"/>
    <s v=""/>
    <s v="1000"/>
    <s v="1000"/>
    <s v="non chargeble basis akber husain"/>
    <s v=""/>
    <x v="0"/>
    <s v="9100000042"/>
    <s v="0"/>
    <x v="5"/>
    <s v=""/>
    <s v=""/>
  </r>
  <r>
    <x v="5"/>
    <s v=""/>
    <s v=""/>
    <s v="4900015222"/>
    <s v="0L"/>
    <s v=""/>
    <s v=""/>
    <s v="WA"/>
    <d v="2023-11-01T00:00:00"/>
    <s v="70"/>
    <n v="22062.5"/>
    <s v="INR"/>
    <x v="0"/>
    <s v=""/>
    <s v="1000"/>
    <s v="1000"/>
    <s v="non chargeble basis akber husain"/>
    <s v=""/>
    <x v="0"/>
    <s v="9100000042"/>
    <s v="0"/>
    <x v="5"/>
    <s v=""/>
    <s v=""/>
  </r>
  <r>
    <x v="5"/>
    <s v=""/>
    <s v=""/>
    <s v="4900015230"/>
    <s v="0L"/>
    <s v=""/>
    <s v=""/>
    <s v="WA"/>
    <d v="2023-11-01T00:00:00"/>
    <s v="70"/>
    <n v="2628.41"/>
    <s v="INR"/>
    <x v="0"/>
    <s v=""/>
    <s v="1000"/>
    <s v="1000"/>
    <s v="non chargeble nandkashor"/>
    <s v=""/>
    <x v="0"/>
    <s v="9100000042"/>
    <s v="0"/>
    <x v="5"/>
    <s v=""/>
    <s v=""/>
  </r>
  <r>
    <x v="5"/>
    <s v=""/>
    <s v=""/>
    <s v="4900015230"/>
    <s v="0L"/>
    <s v=""/>
    <s v=""/>
    <s v="WA"/>
    <d v="2023-11-01T00:00:00"/>
    <s v="70"/>
    <n v="64"/>
    <s v="INR"/>
    <x v="0"/>
    <s v=""/>
    <s v="1000"/>
    <s v="1000"/>
    <s v="non chargeble nandkashor"/>
    <s v=""/>
    <x v="0"/>
    <s v="9100000042"/>
    <s v="0"/>
    <x v="5"/>
    <s v=""/>
    <s v=""/>
  </r>
  <r>
    <x v="5"/>
    <s v=""/>
    <s v=""/>
    <s v="4900015230"/>
    <s v="0L"/>
    <s v=""/>
    <s v=""/>
    <s v="WA"/>
    <d v="2023-11-01T00:00:00"/>
    <s v="70"/>
    <n v="150.03"/>
    <s v="INR"/>
    <x v="0"/>
    <s v=""/>
    <s v="1000"/>
    <s v="1000"/>
    <s v="non chargeble nandkashor"/>
    <s v=""/>
    <x v="0"/>
    <s v="9100000042"/>
    <s v="0"/>
    <x v="5"/>
    <s v=""/>
    <s v=""/>
  </r>
  <r>
    <x v="5"/>
    <s v=""/>
    <s v=""/>
    <s v="4900015230"/>
    <s v="0L"/>
    <s v=""/>
    <s v=""/>
    <s v="WA"/>
    <d v="2023-11-01T00:00:00"/>
    <s v="70"/>
    <n v="50"/>
    <s v="INR"/>
    <x v="0"/>
    <s v=""/>
    <s v="1000"/>
    <s v="1000"/>
    <s v="non chargeble nandkashor"/>
    <s v=""/>
    <x v="0"/>
    <s v="9100000042"/>
    <s v="0"/>
    <x v="5"/>
    <s v=""/>
    <s v=""/>
  </r>
  <r>
    <x v="5"/>
    <s v=""/>
    <s v=""/>
    <s v="4900015294"/>
    <s v="0L"/>
    <s v=""/>
    <s v=""/>
    <s v="WA"/>
    <d v="2023-11-02T00:00:00"/>
    <s v="70"/>
    <n v="10000"/>
    <s v="INR"/>
    <x v="0"/>
    <s v=""/>
    <s v="1000"/>
    <s v="1000"/>
    <s v="NEW INSTALLATION-TOKEN ROOM PAPER PLANT"/>
    <s v=""/>
    <x v="0"/>
    <s v="9100000042"/>
    <s v="0"/>
    <x v="5"/>
    <s v=""/>
    <s v=""/>
  </r>
  <r>
    <x v="2"/>
    <s v=""/>
    <s v=""/>
    <s v="4900015298"/>
    <s v="0L"/>
    <s v=""/>
    <s v=""/>
    <s v="WA"/>
    <d v="2023-11-02T00:00:00"/>
    <s v="70"/>
    <n v="35851.550000000003"/>
    <s v="INR"/>
    <x v="0"/>
    <s v=""/>
    <s v="1000"/>
    <s v="1000"/>
    <s v="non chargeble basis akber husain-PAPER PLANT ROAD"/>
    <s v=""/>
    <x v="0"/>
    <s v="9100000032"/>
    <s v="0"/>
    <x v="2"/>
    <s v=""/>
    <s v=""/>
  </r>
  <r>
    <x v="2"/>
    <s v=""/>
    <s v=""/>
    <s v="4900015305"/>
    <s v="0L"/>
    <s v=""/>
    <s v=""/>
    <s v="WA"/>
    <d v="2023-11-02T00:00:00"/>
    <s v="70"/>
    <n v="27578.12"/>
    <s v="INR"/>
    <x v="0"/>
    <s v=""/>
    <s v="1000"/>
    <s v="1000"/>
    <s v="NON CHARGABLE BASIS narendra singh"/>
    <s v=""/>
    <x v="0"/>
    <s v="9100000032"/>
    <s v="0"/>
    <x v="2"/>
    <s v=""/>
    <s v=""/>
  </r>
  <r>
    <x v="2"/>
    <s v=""/>
    <s v=""/>
    <s v="4900015305"/>
    <s v="0L"/>
    <s v=""/>
    <s v=""/>
    <s v="WA"/>
    <d v="2023-11-02T00:00:00"/>
    <s v="70"/>
    <n v="7151.53"/>
    <s v="INR"/>
    <x v="0"/>
    <s v=""/>
    <s v="1000"/>
    <s v="1000"/>
    <s v="NON CHARGABLE BASIS narendra singh"/>
    <s v=""/>
    <x v="0"/>
    <s v="9100000032"/>
    <s v="0"/>
    <x v="2"/>
    <s v=""/>
    <s v=""/>
  </r>
  <r>
    <x v="3"/>
    <s v=""/>
    <s v=""/>
    <s v="4900015308"/>
    <s v="0L"/>
    <s v=""/>
    <s v=""/>
    <s v="WA"/>
    <d v="2023-11-02T00:00:00"/>
    <s v="70"/>
    <n v="13789.06"/>
    <s v="INR"/>
    <x v="0"/>
    <s v=""/>
    <s v="1000"/>
    <s v="1000"/>
    <s v="NON CHARGABLE BASIS narendra singh"/>
    <s v=""/>
    <x v="0"/>
    <s v="9100000040"/>
    <s v="0"/>
    <x v="3"/>
    <s v=""/>
    <s v=""/>
  </r>
  <r>
    <x v="2"/>
    <s v=""/>
    <s v=""/>
    <s v="4900015313"/>
    <s v="0L"/>
    <s v=""/>
    <s v=""/>
    <s v="WA"/>
    <d v="2023-11-02T00:00:00"/>
    <s v="70"/>
    <n v="7151.53"/>
    <s v="INR"/>
    <x v="0"/>
    <s v=""/>
    <s v="1000"/>
    <s v="1000"/>
    <s v="NON CHARGEABLE BASIS- narendra singh"/>
    <s v=""/>
    <x v="0"/>
    <s v="9100000032"/>
    <s v="0"/>
    <x v="2"/>
    <s v=""/>
    <s v=""/>
  </r>
  <r>
    <x v="4"/>
    <s v=""/>
    <s v=""/>
    <s v="4900015597"/>
    <s v="0L"/>
    <s v=""/>
    <s v=""/>
    <s v="WA"/>
    <d v="2023-11-04T00:00:00"/>
    <s v="70"/>
    <n v="1627.48"/>
    <s v="INR"/>
    <x v="0"/>
    <s v=""/>
    <s v="1000"/>
    <s v="1000"/>
    <s v="non chargeble lalbabu sah"/>
    <s v=""/>
    <x v="0"/>
    <s v="9100000041"/>
    <s v="0"/>
    <x v="4"/>
    <s v=""/>
    <s v=""/>
  </r>
  <r>
    <x v="0"/>
    <s v=""/>
    <s v=""/>
    <s v="4900015601"/>
    <s v="0L"/>
    <s v=""/>
    <s v=""/>
    <s v="WA"/>
    <d v="2023-11-04T00:00:00"/>
    <s v="70"/>
    <n v="20804.88"/>
    <s v="INR"/>
    <x v="0"/>
    <s v=""/>
    <s v="1000"/>
    <s v="1000"/>
    <s v="non chargeble dinesh"/>
    <s v=""/>
    <x v="0"/>
    <s v="9100000016"/>
    <s v="0"/>
    <x v="0"/>
    <s v=""/>
    <s v=""/>
  </r>
  <r>
    <x v="0"/>
    <s v=""/>
    <s v=""/>
    <s v="4900015601"/>
    <s v="0L"/>
    <s v=""/>
    <s v=""/>
    <s v="WA"/>
    <d v="2023-11-04T00:00:00"/>
    <s v="70"/>
    <n v="31936.39"/>
    <s v="INR"/>
    <x v="0"/>
    <s v=""/>
    <s v="1000"/>
    <s v="1000"/>
    <s v="non chargeble dinesh"/>
    <s v=""/>
    <x v="0"/>
    <s v="9100000016"/>
    <s v="0"/>
    <x v="0"/>
    <s v=""/>
    <s v=""/>
  </r>
  <r>
    <x v="0"/>
    <s v=""/>
    <s v=""/>
    <s v="4900015601"/>
    <s v="0L"/>
    <s v=""/>
    <s v=""/>
    <s v="WA"/>
    <d v="2023-11-04T00:00:00"/>
    <s v="70"/>
    <n v="16546.52"/>
    <s v="INR"/>
    <x v="0"/>
    <s v=""/>
    <s v="1000"/>
    <s v="1000"/>
    <s v="non chargeble dinesh"/>
    <s v=""/>
    <x v="0"/>
    <s v="9100000016"/>
    <s v="0"/>
    <x v="0"/>
    <s v=""/>
    <s v=""/>
  </r>
  <r>
    <x v="5"/>
    <s v=""/>
    <s v=""/>
    <s v="4900015607"/>
    <s v="0L"/>
    <s v=""/>
    <s v=""/>
    <s v="WA"/>
    <d v="2023-11-04T00:00:00"/>
    <s v="70"/>
    <n v="2250"/>
    <s v="INR"/>
    <x v="0"/>
    <s v=""/>
    <s v="1000"/>
    <s v="1000"/>
    <s v="non chargeble nandkashor"/>
    <s v=""/>
    <x v="0"/>
    <s v="9100000042"/>
    <s v="0"/>
    <x v="5"/>
    <s v=""/>
    <s v=""/>
  </r>
  <r>
    <x v="5"/>
    <s v=""/>
    <s v=""/>
    <s v="4900015607"/>
    <s v="0L"/>
    <s v=""/>
    <s v=""/>
    <s v="WA"/>
    <d v="2023-11-04T00:00:00"/>
    <s v="70"/>
    <n v="1205.92"/>
    <s v="INR"/>
    <x v="0"/>
    <s v=""/>
    <s v="1000"/>
    <s v="1000"/>
    <s v="non chargeble nandkashor"/>
    <s v=""/>
    <x v="0"/>
    <s v="9100000042"/>
    <s v="0"/>
    <x v="5"/>
    <s v=""/>
    <s v=""/>
  </r>
  <r>
    <x v="5"/>
    <s v=""/>
    <s v=""/>
    <s v="4900015609"/>
    <s v="0L"/>
    <s v=""/>
    <s v=""/>
    <s v="WA"/>
    <d v="2023-11-04T00:00:00"/>
    <s v="70"/>
    <n v="7250"/>
    <s v="INR"/>
    <x v="0"/>
    <s v=""/>
    <s v="1000"/>
    <s v="1000"/>
    <s v="non chargeble nandkashor"/>
    <s v=""/>
    <x v="0"/>
    <s v="9100000042"/>
    <s v="0"/>
    <x v="5"/>
    <s v=""/>
    <s v=""/>
  </r>
  <r>
    <x v="2"/>
    <s v=""/>
    <s v=""/>
    <s v="4900015613"/>
    <s v="0L"/>
    <s v=""/>
    <s v=""/>
    <s v="WA"/>
    <d v="2023-11-04T00:00:00"/>
    <s v="70"/>
    <n v="49639.57"/>
    <s v="INR"/>
    <x v="0"/>
    <s v=""/>
    <s v="1000"/>
    <s v="1000"/>
    <s v="NON CHARGABLE BASIS akber husain road &amp; drain"/>
    <s v=""/>
    <x v="0"/>
    <s v="9100000032"/>
    <s v="0"/>
    <x v="2"/>
    <s v=""/>
    <s v=""/>
  </r>
  <r>
    <x v="2"/>
    <s v=""/>
    <s v=""/>
    <s v="4900015667"/>
    <s v="0L"/>
    <s v=""/>
    <s v=""/>
    <s v="WA"/>
    <d v="2023-11-04T00:00:00"/>
    <s v="70"/>
    <n v="33373.82"/>
    <s v="INR"/>
    <x v="0"/>
    <s v=""/>
    <s v="1000"/>
    <s v="1000"/>
    <s v="NON CHARGABLE BASIS akber husain road &amp; drain"/>
    <s v=""/>
    <x v="0"/>
    <s v="9100000032"/>
    <s v="0"/>
    <x v="2"/>
    <s v=""/>
    <s v=""/>
  </r>
  <r>
    <x v="5"/>
    <s v=""/>
    <s v=""/>
    <s v="4900015669"/>
    <s v="0L"/>
    <s v=""/>
    <s v=""/>
    <s v="WA"/>
    <d v="2023-11-04T00:00:00"/>
    <s v="70"/>
    <n v="100"/>
    <s v="INR"/>
    <x v="0"/>
    <s v=""/>
    <s v="1000"/>
    <s v="1000"/>
    <s v="non chargeble nandkashor"/>
    <s v=""/>
    <x v="0"/>
    <s v="9100000042"/>
    <s v="0"/>
    <x v="5"/>
    <s v=""/>
    <s v=""/>
  </r>
  <r>
    <x v="5"/>
    <s v=""/>
    <s v=""/>
    <s v="4900015669"/>
    <s v="0L"/>
    <s v=""/>
    <s v=""/>
    <s v="WA"/>
    <d v="2023-11-04T00:00:00"/>
    <s v="70"/>
    <n v="160"/>
    <s v="INR"/>
    <x v="0"/>
    <s v=""/>
    <s v="1000"/>
    <s v="1000"/>
    <s v="non chargeble nandkashor"/>
    <s v=""/>
    <x v="0"/>
    <s v="9100000042"/>
    <s v="0"/>
    <x v="5"/>
    <s v=""/>
    <s v=""/>
  </r>
  <r>
    <x v="5"/>
    <s v=""/>
    <s v=""/>
    <s v="4900015669"/>
    <s v="0L"/>
    <s v=""/>
    <s v=""/>
    <s v="WA"/>
    <d v="2023-11-04T00:00:00"/>
    <s v="70"/>
    <n v="300.05"/>
    <s v="INR"/>
    <x v="0"/>
    <s v=""/>
    <s v="1000"/>
    <s v="1000"/>
    <s v="non chargeble nandkashor"/>
    <s v=""/>
    <x v="0"/>
    <s v="9100000042"/>
    <s v="0"/>
    <x v="5"/>
    <s v=""/>
    <s v=""/>
  </r>
  <r>
    <x v="5"/>
    <s v=""/>
    <s v=""/>
    <s v="4900015669"/>
    <s v="0L"/>
    <s v=""/>
    <s v=""/>
    <s v="WA"/>
    <d v="2023-11-04T00:00:00"/>
    <s v="70"/>
    <n v="125"/>
    <s v="INR"/>
    <x v="0"/>
    <s v=""/>
    <s v="1000"/>
    <s v="1000"/>
    <s v="non chargeble nandkashor"/>
    <s v=""/>
    <x v="0"/>
    <s v="9100000042"/>
    <s v="0"/>
    <x v="5"/>
    <s v=""/>
    <s v=""/>
  </r>
  <r>
    <x v="5"/>
    <s v=""/>
    <s v=""/>
    <s v="4900015669"/>
    <s v="0L"/>
    <s v=""/>
    <s v=""/>
    <s v="WA"/>
    <d v="2023-11-04T00:00:00"/>
    <s v="70"/>
    <n v="72.47"/>
    <s v="INR"/>
    <x v="0"/>
    <s v=""/>
    <s v="1000"/>
    <s v="1000"/>
    <s v="non chargeble nandkashor"/>
    <s v=""/>
    <x v="0"/>
    <s v="9100000042"/>
    <s v="0"/>
    <x v="5"/>
    <s v=""/>
    <s v=""/>
  </r>
  <r>
    <x v="5"/>
    <s v=""/>
    <s v=""/>
    <s v="4900015669"/>
    <s v="0L"/>
    <s v=""/>
    <s v=""/>
    <s v="WA"/>
    <d v="2023-11-04T00:00:00"/>
    <s v="70"/>
    <n v="19.170000000000002"/>
    <s v="INR"/>
    <x v="0"/>
    <s v=""/>
    <s v="1000"/>
    <s v="1000"/>
    <s v="non chargeble nandkashor"/>
    <s v=""/>
    <x v="0"/>
    <s v="9100000042"/>
    <s v="0"/>
    <x v="5"/>
    <s v=""/>
    <s v=""/>
  </r>
  <r>
    <x v="5"/>
    <s v=""/>
    <s v=""/>
    <s v="4900015669"/>
    <s v="0L"/>
    <s v=""/>
    <s v=""/>
    <s v="WA"/>
    <d v="2023-11-04T00:00:00"/>
    <s v="70"/>
    <n v="38.14"/>
    <s v="INR"/>
    <x v="0"/>
    <s v=""/>
    <s v="1000"/>
    <s v="1000"/>
    <s v="non chargeble nandkashor"/>
    <s v=""/>
    <x v="0"/>
    <s v="9100000042"/>
    <s v="0"/>
    <x v="5"/>
    <s v=""/>
    <s v=""/>
  </r>
  <r>
    <x v="2"/>
    <s v=""/>
    <s v=""/>
    <s v="4900015782"/>
    <s v="0L"/>
    <s v=""/>
    <s v=""/>
    <s v="WA"/>
    <d v="2023-11-05T00:00:00"/>
    <s v="70"/>
    <n v="79840.97"/>
    <s v="INR"/>
    <x v="0"/>
    <s v=""/>
    <s v="1000"/>
    <s v="1000"/>
    <s v="non chargeble. akbar papar plant"/>
    <s v=""/>
    <x v="0"/>
    <s v="9100000032"/>
    <s v="0"/>
    <x v="2"/>
    <s v=""/>
    <s v=""/>
  </r>
  <r>
    <x v="2"/>
    <s v=""/>
    <s v=""/>
    <s v="4900015782"/>
    <s v="0L"/>
    <s v=""/>
    <s v=""/>
    <s v="WA"/>
    <d v="2023-11-05T00:00:00"/>
    <s v="70"/>
    <n v="33093.050000000003"/>
    <s v="INR"/>
    <x v="0"/>
    <s v=""/>
    <s v="1000"/>
    <s v="1000"/>
    <s v="non chargeble. akbar papar plant"/>
    <s v=""/>
    <x v="0"/>
    <s v="9100000032"/>
    <s v="0"/>
    <x v="2"/>
    <s v=""/>
    <s v=""/>
  </r>
  <r>
    <x v="0"/>
    <s v=""/>
    <s v=""/>
    <s v="4900015792"/>
    <s v="0L"/>
    <s v=""/>
    <s v=""/>
    <s v="WA"/>
    <d v="2023-11-05T00:00:00"/>
    <s v="70"/>
    <n v="16546.52"/>
    <s v="INR"/>
    <x v="0"/>
    <s v=""/>
    <s v="1000"/>
    <s v="1000"/>
    <s v="non chargeble dinesh"/>
    <s v=""/>
    <x v="0"/>
    <s v="9100000016"/>
    <s v="0"/>
    <x v="0"/>
    <s v=""/>
    <s v=""/>
  </r>
  <r>
    <x v="2"/>
    <s v=""/>
    <s v=""/>
    <s v="4900015799"/>
    <s v="0L"/>
    <s v=""/>
    <s v=""/>
    <s v="WA"/>
    <d v="2023-11-05T00:00:00"/>
    <s v="70"/>
    <n v="38141.51"/>
    <s v="INR"/>
    <x v="0"/>
    <s v=""/>
    <s v="1000"/>
    <s v="1000"/>
    <s v="non chargeble JUIT papar plant"/>
    <s v=""/>
    <x v="0"/>
    <s v="9100000032"/>
    <s v="0"/>
    <x v="2"/>
    <s v=""/>
    <s v=""/>
  </r>
  <r>
    <x v="5"/>
    <s v=""/>
    <s v=""/>
    <s v="4900015838"/>
    <s v="0L"/>
    <s v=""/>
    <s v=""/>
    <s v="WA"/>
    <d v="2023-11-05T00:00:00"/>
    <s v="70"/>
    <n v="6271.18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5838"/>
    <s v="0L"/>
    <s v=""/>
    <s v=""/>
    <s v="WA"/>
    <d v="2023-11-05T00:00:00"/>
    <s v="70"/>
    <n v="4500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5838"/>
    <s v="0L"/>
    <s v=""/>
    <s v=""/>
    <s v="WA"/>
    <d v="2023-11-05T00:00:00"/>
    <s v="70"/>
    <n v="8.5"/>
    <s v="INR"/>
    <x v="0"/>
    <s v=""/>
    <s v="1000"/>
    <s v="1000"/>
    <s v="NEW INSTALLATION"/>
    <s v=""/>
    <x v="0"/>
    <s v="9100000042"/>
    <s v="0"/>
    <x v="5"/>
    <s v=""/>
    <s v=""/>
  </r>
  <r>
    <x v="4"/>
    <s v=""/>
    <s v=""/>
    <s v="4900015898"/>
    <s v="0L"/>
    <s v=""/>
    <s v=""/>
    <s v="WA"/>
    <d v="2023-11-06T00:00:00"/>
    <s v="70"/>
    <n v="27577.54"/>
    <s v="INR"/>
    <x v="0"/>
    <s v=""/>
    <s v="1000"/>
    <s v="1000"/>
    <s v="non chargeble lalbabu sah e.t.p.side"/>
    <s v=""/>
    <x v="0"/>
    <s v="9100000041"/>
    <s v="0"/>
    <x v="4"/>
    <s v=""/>
    <s v=""/>
  </r>
  <r>
    <x v="2"/>
    <s v=""/>
    <s v=""/>
    <s v="4900015906"/>
    <s v="0L"/>
    <s v=""/>
    <s v=""/>
    <s v="WA"/>
    <d v="2023-11-06T00:00:00"/>
    <s v="70"/>
    <n v="33093.050000000003"/>
    <s v="INR"/>
    <x v="0"/>
    <s v=""/>
    <s v="1000"/>
    <s v="1000"/>
    <s v="non chargeble basis akber husain"/>
    <s v=""/>
    <x v="0"/>
    <s v="9100000032"/>
    <s v="0"/>
    <x v="2"/>
    <s v=""/>
    <s v=""/>
  </r>
  <r>
    <x v="2"/>
    <s v=""/>
    <s v=""/>
    <s v="4900015906"/>
    <s v="0L"/>
    <s v=""/>
    <s v=""/>
    <s v="WA"/>
    <d v="2023-11-06T00:00:00"/>
    <s v="70"/>
    <n v="3919.11"/>
    <s v="INR"/>
    <x v="0"/>
    <s v=""/>
    <s v="1000"/>
    <s v="1000"/>
    <s v="non chargeble basis akber husain"/>
    <s v=""/>
    <x v="0"/>
    <s v="9100000032"/>
    <s v="0"/>
    <x v="2"/>
    <s v=""/>
    <s v=""/>
  </r>
  <r>
    <x v="2"/>
    <s v=""/>
    <s v=""/>
    <s v="4900015909"/>
    <s v="0L"/>
    <s v=""/>
    <s v=""/>
    <s v="WA"/>
    <d v="2023-11-06T00:00:00"/>
    <s v="70"/>
    <n v="13788.77"/>
    <s v="INR"/>
    <x v="0"/>
    <s v=""/>
    <s v="1000"/>
    <s v="1000"/>
    <s v="non chargeble basis juit kewat"/>
    <s v=""/>
    <x v="0"/>
    <s v="9100000032"/>
    <s v="0"/>
    <x v="2"/>
    <s v=""/>
    <s v=""/>
  </r>
  <r>
    <x v="4"/>
    <s v=""/>
    <s v=""/>
    <s v="4900015918"/>
    <s v="0L"/>
    <s v=""/>
    <s v=""/>
    <s v="WA"/>
    <d v="2023-11-06T00:00:00"/>
    <s v="70"/>
    <n v="6330"/>
    <s v="INR"/>
    <x v="0"/>
    <s v=""/>
    <s v="1000"/>
    <s v="1000"/>
    <s v="NON CHARGABLE BASIS - mukesh chaudhary"/>
    <s v=""/>
    <x v="0"/>
    <s v="9100000041"/>
    <s v="0"/>
    <x v="4"/>
    <s v=""/>
    <s v=""/>
  </r>
  <r>
    <x v="4"/>
    <s v=""/>
    <s v=""/>
    <s v="4900015918"/>
    <s v="0L"/>
    <s v=""/>
    <s v=""/>
    <s v="WA"/>
    <d v="2023-11-06T00:00:00"/>
    <s v="70"/>
    <n v="250"/>
    <s v="INR"/>
    <x v="0"/>
    <s v=""/>
    <s v="1000"/>
    <s v="1000"/>
    <s v="NON CHARGABLE BASIS - mukesh chaudhary"/>
    <s v=""/>
    <x v="0"/>
    <s v="9100000041"/>
    <s v="0"/>
    <x v="4"/>
    <s v=""/>
    <s v=""/>
  </r>
  <r>
    <x v="2"/>
    <s v=""/>
    <s v=""/>
    <s v="4900015929"/>
    <s v="0L"/>
    <s v=""/>
    <s v=""/>
    <s v="WA"/>
    <d v="2023-11-06T00:00:00"/>
    <s v="70"/>
    <n v="104024.39"/>
    <s v="INR"/>
    <x v="0"/>
    <s v=""/>
    <s v="1000"/>
    <s v="1000"/>
    <s v="NON CHARGABLE BASIS - juit kewat"/>
    <s v=""/>
    <x v="0"/>
    <s v="9100000032"/>
    <s v="0"/>
    <x v="2"/>
    <s v=""/>
    <s v=""/>
  </r>
  <r>
    <x v="2"/>
    <s v=""/>
    <s v=""/>
    <s v="4900015929"/>
    <s v="0L"/>
    <s v=""/>
    <s v=""/>
    <s v="WA"/>
    <d v="2023-11-06T00:00:00"/>
    <s v="70"/>
    <n v="55888.68"/>
    <s v="INR"/>
    <x v="0"/>
    <s v=""/>
    <s v="1000"/>
    <s v="1000"/>
    <s v="NON CHARGABLE BASIS - juit kewat"/>
    <s v=""/>
    <x v="0"/>
    <s v="9100000032"/>
    <s v="0"/>
    <x v="2"/>
    <s v=""/>
    <s v=""/>
  </r>
  <r>
    <x v="2"/>
    <s v=""/>
    <s v=""/>
    <s v="4900015929"/>
    <s v="0L"/>
    <s v=""/>
    <s v=""/>
    <s v="WA"/>
    <d v="2023-11-06T00:00:00"/>
    <s v="70"/>
    <n v="5878.67"/>
    <s v="INR"/>
    <x v="0"/>
    <s v=""/>
    <s v="1000"/>
    <s v="1000"/>
    <s v="NON CHARGABLE BASIS - juit kewat"/>
    <s v=""/>
    <x v="0"/>
    <s v="9100000032"/>
    <s v="0"/>
    <x v="2"/>
    <s v=""/>
    <s v=""/>
  </r>
  <r>
    <x v="5"/>
    <s v=""/>
    <s v=""/>
    <s v="4900015931"/>
    <s v="0L"/>
    <s v=""/>
    <s v=""/>
    <s v="WA"/>
    <d v="2023-11-06T00:00:00"/>
    <s v="70"/>
    <n v="21.32"/>
    <s v="INR"/>
    <x v="0"/>
    <s v=""/>
    <s v="1000"/>
    <s v="1000"/>
    <s v="NON CHARGABLE BASIS - juit kewat"/>
    <s v=""/>
    <x v="0"/>
    <s v="9100000042"/>
    <s v="0"/>
    <x v="5"/>
    <s v=""/>
    <s v=""/>
  </r>
  <r>
    <x v="3"/>
    <s v=""/>
    <s v=""/>
    <s v="4900015940"/>
    <s v="0L"/>
    <s v=""/>
    <s v=""/>
    <s v="WA"/>
    <d v="2023-11-06T00:00:00"/>
    <s v="70"/>
    <n v="1974.96"/>
    <s v="INR"/>
    <x v="0"/>
    <s v=""/>
    <s v="1000"/>
    <s v="1000"/>
    <s v="non chargeble raju gupta"/>
    <s v=""/>
    <x v="0"/>
    <s v="9100000040"/>
    <s v="0"/>
    <x v="3"/>
    <s v=""/>
    <s v=""/>
  </r>
  <r>
    <x v="0"/>
    <s v=""/>
    <s v=""/>
    <s v="4900015948"/>
    <s v="0L"/>
    <s v=""/>
    <s v=""/>
    <s v="WA"/>
    <d v="2023-11-06T00:00:00"/>
    <s v="70"/>
    <n v="13788.77"/>
    <s v="INR"/>
    <x v="0"/>
    <s v=""/>
    <s v="1000"/>
    <s v="1000"/>
    <s v="NON CHARGABLE BASIS - dinesh"/>
    <s v=""/>
    <x v="0"/>
    <s v="9100000016"/>
    <s v="0"/>
    <x v="0"/>
    <s v=""/>
    <s v=""/>
  </r>
  <r>
    <x v="3"/>
    <s v=""/>
    <s v=""/>
    <s v="4900015981"/>
    <s v="0L"/>
    <s v=""/>
    <s v=""/>
    <s v="WA"/>
    <d v="2023-11-07T00:00:00"/>
    <s v="70"/>
    <n v="3103.57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1737.82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2253.02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914.03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840.04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2234.71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5108.92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3924.33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4191.95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5921.32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441.17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651.20000000000005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1968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520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17644.080000000002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18304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1564.44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24146.82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32659.89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5459.56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25.5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815.83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54.31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218.69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8544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5650.4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400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225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2046.72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1831.8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5981"/>
    <s v="0L"/>
    <s v=""/>
    <s v=""/>
    <s v="WA"/>
    <d v="2023-11-07T00:00:00"/>
    <s v="70"/>
    <n v="683.31"/>
    <s v="INR"/>
    <x v="0"/>
    <s v=""/>
    <s v="1000"/>
    <s v="1000"/>
    <s v="NEW INSTALLATION"/>
    <s v=""/>
    <x v="0"/>
    <s v="9100000040"/>
    <s v="0"/>
    <x v="3"/>
    <s v=""/>
    <s v=""/>
  </r>
  <r>
    <x v="2"/>
    <s v=""/>
    <s v=""/>
    <s v="4900016005"/>
    <s v="0L"/>
    <s v=""/>
    <s v=""/>
    <s v="WA"/>
    <d v="2023-11-07T00:00:00"/>
    <s v="70"/>
    <n v="13788.77"/>
    <s v="INR"/>
    <x v="0"/>
    <s v=""/>
    <s v="1000"/>
    <s v="1000"/>
    <s v="NON CHARGEABLE BASIS - juit kewat"/>
    <s v=""/>
    <x v="0"/>
    <s v="9100000032"/>
    <s v="0"/>
    <x v="2"/>
    <s v=""/>
    <s v=""/>
  </r>
  <r>
    <x v="5"/>
    <s v=""/>
    <s v=""/>
    <s v="4900016037"/>
    <s v="0L"/>
    <s v=""/>
    <s v=""/>
    <s v="WA"/>
    <d v="2023-11-07T00:00:00"/>
    <s v="70"/>
    <n v="8273.26"/>
    <s v="INR"/>
    <x v="0"/>
    <s v=""/>
    <s v="1000"/>
    <s v="1000"/>
    <s v="NON CHARGEABLE BASIS - akber hussain"/>
    <s v=""/>
    <x v="0"/>
    <s v="9100000042"/>
    <s v="0"/>
    <x v="5"/>
    <s v=""/>
    <s v=""/>
  </r>
  <r>
    <x v="0"/>
    <s v=""/>
    <s v=""/>
    <s v="4900016041"/>
    <s v="0L"/>
    <s v=""/>
    <s v=""/>
    <s v="WA"/>
    <d v="2023-11-07T00:00:00"/>
    <s v="70"/>
    <n v="1627.48"/>
    <s v="INR"/>
    <x v="0"/>
    <s v=""/>
    <s v="1000"/>
    <s v="1000"/>
    <s v="NON CHARGEABLE BASIS - dinesh"/>
    <s v=""/>
    <x v="0"/>
    <s v="9100000016"/>
    <s v="0"/>
    <x v="0"/>
    <s v=""/>
    <s v=""/>
  </r>
  <r>
    <x v="0"/>
    <s v=""/>
    <s v=""/>
    <s v="4900016044"/>
    <s v="0L"/>
    <s v=""/>
    <s v=""/>
    <s v="WA"/>
    <d v="2023-11-07T00:00:00"/>
    <s v="70"/>
    <n v="13788.77"/>
    <s v="INR"/>
    <x v="0"/>
    <s v=""/>
    <s v="1000"/>
    <s v="1000"/>
    <s v="non chargeble dinesh"/>
    <s v=""/>
    <x v="0"/>
    <s v="9100000016"/>
    <s v="0"/>
    <x v="0"/>
    <s v=""/>
    <s v=""/>
  </r>
  <r>
    <x v="2"/>
    <s v=""/>
    <s v=""/>
    <s v="4900016046"/>
    <s v="0L"/>
    <s v=""/>
    <s v=""/>
    <s v="WA"/>
    <d v="2023-11-07T00:00:00"/>
    <s v="70"/>
    <n v="95353.77"/>
    <s v="INR"/>
    <x v="0"/>
    <s v=""/>
    <s v="1000"/>
    <s v="1000"/>
    <s v="NON CHARGABLE BASIS - juit kewat"/>
    <s v=""/>
    <x v="0"/>
    <s v="9100000032"/>
    <s v="0"/>
    <x v="2"/>
    <s v=""/>
    <s v=""/>
  </r>
  <r>
    <x v="2"/>
    <s v=""/>
    <s v=""/>
    <s v="4900016145"/>
    <s v="0L"/>
    <s v=""/>
    <s v=""/>
    <s v="WA"/>
    <d v="2023-11-08T00:00:00"/>
    <s v="70"/>
    <n v="27577.54"/>
    <s v="INR"/>
    <x v="0"/>
    <s v=""/>
    <s v="1000"/>
    <s v="1000"/>
    <s v="NON CHARGABLE BASIS - juit kewat"/>
    <s v=""/>
    <x v="0"/>
    <s v="9100000032"/>
    <s v="0"/>
    <x v="2"/>
    <s v=""/>
    <s v=""/>
  </r>
  <r>
    <x v="3"/>
    <s v=""/>
    <s v=""/>
    <s v="4900016147"/>
    <s v="0L"/>
    <s v=""/>
    <s v=""/>
    <s v="WA"/>
    <d v="2023-11-08T00:00:00"/>
    <s v="70"/>
    <n v="16546.53"/>
    <s v="INR"/>
    <x v="0"/>
    <s v=""/>
    <s v="1000"/>
    <s v="1000"/>
    <s v="NON CHARGABLE BASIS - narendra singh"/>
    <s v=""/>
    <x v="0"/>
    <s v="9100000040"/>
    <s v="0"/>
    <x v="3"/>
    <s v=""/>
    <s v=""/>
  </r>
  <r>
    <x v="3"/>
    <s v=""/>
    <s v=""/>
    <s v="4900016149"/>
    <s v="0L"/>
    <s v=""/>
    <s v=""/>
    <s v="WA"/>
    <d v="2023-11-08T00:00:00"/>
    <s v="70"/>
    <n v="11031.02"/>
    <s v="INR"/>
    <x v="0"/>
    <s v=""/>
    <s v="1000"/>
    <s v="1000"/>
    <s v="NON CHARGABLE BASIS - narendra singh"/>
    <s v=""/>
    <x v="0"/>
    <s v="9100000040"/>
    <s v="0"/>
    <x v="3"/>
    <s v=""/>
    <s v=""/>
  </r>
  <r>
    <x v="2"/>
    <s v=""/>
    <s v=""/>
    <s v="4900016174"/>
    <s v="0L"/>
    <s v=""/>
    <s v=""/>
    <s v="WA"/>
    <d v="2023-11-08T00:00:00"/>
    <s v="70"/>
    <n v="35850.800000000003"/>
    <s v="INR"/>
    <x v="0"/>
    <s v=""/>
    <s v="1000"/>
    <s v="1000"/>
    <s v="non chargeble basis akber husain"/>
    <s v=""/>
    <x v="0"/>
    <s v="9100000032"/>
    <s v="0"/>
    <x v="2"/>
    <s v=""/>
    <s v=""/>
  </r>
  <r>
    <x v="3"/>
    <s v=""/>
    <s v=""/>
    <s v="4900016179"/>
    <s v="0L"/>
    <s v=""/>
    <s v=""/>
    <s v="WA"/>
    <d v="2023-11-08T00:00:00"/>
    <s v="70"/>
    <n v="14351.41"/>
    <s v="INR"/>
    <x v="0"/>
    <s v=""/>
    <s v="1000"/>
    <s v="1000"/>
    <s v="NEW INSTALLATION"/>
    <s v=""/>
    <x v="0"/>
    <s v="9100000040"/>
    <s v="0"/>
    <x v="3"/>
    <s v=""/>
    <s v=""/>
  </r>
  <r>
    <x v="2"/>
    <s v=""/>
    <s v=""/>
    <s v="4900016261"/>
    <s v="0L"/>
    <s v=""/>
    <s v=""/>
    <s v="WA"/>
    <d v="2023-11-09T00:00:00"/>
    <s v="70"/>
    <n v="5878.67"/>
    <s v="INR"/>
    <x v="0"/>
    <s v=""/>
    <s v="1000"/>
    <s v="1000"/>
    <s v="NON CHARGABLE BASIS akber husain road &amp; drain"/>
    <s v=""/>
    <x v="0"/>
    <s v="9100000032"/>
    <s v="0"/>
    <x v="2"/>
    <s v=""/>
    <s v=""/>
  </r>
  <r>
    <x v="2"/>
    <s v=""/>
    <s v=""/>
    <s v="4900016269"/>
    <s v="0L"/>
    <s v=""/>
    <s v=""/>
    <s v="WA"/>
    <d v="2023-11-09T00:00:00"/>
    <s v="70"/>
    <n v="33093.050000000003"/>
    <s v="INR"/>
    <x v="0"/>
    <s v=""/>
    <s v="1000"/>
    <s v="1000"/>
    <s v="NON CHARGABLE BASIS - juit kewat"/>
    <s v=""/>
    <x v="0"/>
    <s v="9100000032"/>
    <s v="0"/>
    <x v="2"/>
    <s v=""/>
    <s v=""/>
  </r>
  <r>
    <x v="2"/>
    <s v=""/>
    <s v=""/>
    <s v="4900016271"/>
    <s v="0L"/>
    <s v=""/>
    <s v=""/>
    <s v="WA"/>
    <d v="2023-11-09T00:00:00"/>
    <s v="70"/>
    <n v="104024.39"/>
    <s v="INR"/>
    <x v="0"/>
    <s v=""/>
    <s v="1000"/>
    <s v="1000"/>
    <s v="NON CHARGABLE BASIS - juit kewat"/>
    <s v=""/>
    <x v="0"/>
    <s v="9100000032"/>
    <s v="0"/>
    <x v="2"/>
    <s v=""/>
    <s v=""/>
  </r>
  <r>
    <x v="2"/>
    <s v=""/>
    <s v=""/>
    <s v="4900016271"/>
    <s v="0L"/>
    <s v=""/>
    <s v=""/>
    <s v="WA"/>
    <d v="2023-11-09T00:00:00"/>
    <s v="70"/>
    <n v="55888.68"/>
    <s v="INR"/>
    <x v="0"/>
    <s v=""/>
    <s v="1000"/>
    <s v="1000"/>
    <s v="NON CHARGABLE BASIS - juit kewat"/>
    <s v=""/>
    <x v="0"/>
    <s v="9100000032"/>
    <s v="0"/>
    <x v="2"/>
    <s v=""/>
    <s v=""/>
  </r>
  <r>
    <x v="4"/>
    <s v=""/>
    <s v=""/>
    <s v="4900016450"/>
    <s v="0L"/>
    <s v=""/>
    <s v=""/>
    <s v="WA"/>
    <d v="2023-11-11T00:00:00"/>
    <s v="70"/>
    <n v="5878.67"/>
    <s v="INR"/>
    <x v="0"/>
    <s v=""/>
    <s v="1000"/>
    <s v="1000"/>
    <s v="NON CHARGABLE BASIS - lal babu sah"/>
    <s v=""/>
    <x v="0"/>
    <s v="9100000041"/>
    <s v="0"/>
    <x v="4"/>
    <s v=""/>
    <s v=""/>
  </r>
  <r>
    <x v="2"/>
    <s v=""/>
    <s v=""/>
    <s v="4900016455"/>
    <s v="0L"/>
    <s v=""/>
    <s v=""/>
    <s v="WA"/>
    <d v="2023-11-11T00:00:00"/>
    <s v="70"/>
    <n v="22062.03"/>
    <s v="INR"/>
    <x v="0"/>
    <s v=""/>
    <s v="1000"/>
    <s v="1000"/>
    <s v="non chargeble nasis juit kewat"/>
    <s v=""/>
    <x v="0"/>
    <s v="9100000032"/>
    <s v="0"/>
    <x v="2"/>
    <s v=""/>
    <s v=""/>
  </r>
  <r>
    <x v="2"/>
    <s v=""/>
    <s v=""/>
    <s v="4900016455"/>
    <s v="0L"/>
    <s v=""/>
    <s v=""/>
    <s v="WA"/>
    <d v="2023-11-11T00:00:00"/>
    <s v="70"/>
    <n v="104024.39"/>
    <s v="INR"/>
    <x v="0"/>
    <s v=""/>
    <s v="1000"/>
    <s v="1000"/>
    <s v="non chargeble nasis juit kewat"/>
    <s v=""/>
    <x v="0"/>
    <s v="9100000032"/>
    <s v="0"/>
    <x v="2"/>
    <s v=""/>
    <s v=""/>
  </r>
  <r>
    <x v="2"/>
    <s v=""/>
    <s v=""/>
    <s v="4900016455"/>
    <s v="0L"/>
    <s v=""/>
    <s v=""/>
    <s v="WA"/>
    <d v="2023-11-11T00:00:00"/>
    <s v="70"/>
    <n v="55888.68"/>
    <s v="INR"/>
    <x v="0"/>
    <s v=""/>
    <s v="1000"/>
    <s v="1000"/>
    <s v="non chargeble nasis juit kewat"/>
    <s v=""/>
    <x v="0"/>
    <s v="9100000032"/>
    <s v="0"/>
    <x v="2"/>
    <s v=""/>
    <s v=""/>
  </r>
  <r>
    <x v="0"/>
    <s v=""/>
    <s v=""/>
    <s v="4900016461"/>
    <s v="0L"/>
    <s v=""/>
    <s v=""/>
    <s v="WA"/>
    <d v="2023-11-11T00:00:00"/>
    <s v="70"/>
    <n v="19304.28"/>
    <s v="INR"/>
    <x v="0"/>
    <s v=""/>
    <s v="1000"/>
    <s v="1000"/>
    <s v="NON CHARGABLE BASIS - dinesh"/>
    <s v=""/>
    <x v="0"/>
    <s v="9100000016"/>
    <s v="0"/>
    <x v="0"/>
    <s v=""/>
    <s v=""/>
  </r>
  <r>
    <x v="2"/>
    <s v=""/>
    <s v=""/>
    <s v="4900016472"/>
    <s v="0L"/>
    <s v=""/>
    <s v=""/>
    <s v="WA"/>
    <d v="2023-11-11T00:00:00"/>
    <s v="70"/>
    <n v="5515.51"/>
    <s v="INR"/>
    <x v="0"/>
    <s v=""/>
    <s v="1000"/>
    <s v="1000"/>
    <s v="NON CHARGABLE BASIS - sameer"/>
    <s v=""/>
    <x v="0"/>
    <s v="9100000032"/>
    <s v="0"/>
    <x v="2"/>
    <s v=""/>
    <s v=""/>
  </r>
  <r>
    <x v="2"/>
    <s v=""/>
    <s v=""/>
    <s v="4900016539"/>
    <s v="0L"/>
    <s v=""/>
    <s v=""/>
    <s v="WA"/>
    <d v="2023-11-12T00:00:00"/>
    <s v="70"/>
    <n v="11031.02"/>
    <s v="INR"/>
    <x v="0"/>
    <s v=""/>
    <s v="1000"/>
    <s v="1000"/>
    <s v="NON CHARGABLE BESSIS juit kewat"/>
    <s v=""/>
    <x v="0"/>
    <s v="9100000032"/>
    <s v="0"/>
    <x v="2"/>
    <s v=""/>
    <s v=""/>
  </r>
  <r>
    <x v="3"/>
    <s v=""/>
    <s v=""/>
    <s v="4900016571"/>
    <s v="0L"/>
    <s v=""/>
    <s v=""/>
    <s v="WA"/>
    <d v="2023-11-13T00:00:00"/>
    <s v="70"/>
    <n v="102"/>
    <s v="INR"/>
    <x v="0"/>
    <s v=""/>
    <s v="1000"/>
    <s v="1000"/>
    <s v="NEW INSTALLATION"/>
    <s v=""/>
    <x v="0"/>
    <s v="9100000040"/>
    <s v="0"/>
    <x v="3"/>
    <s v=""/>
    <s v=""/>
  </r>
  <r>
    <x v="2"/>
    <s v=""/>
    <s v=""/>
    <s v="4900016635"/>
    <s v="0L"/>
    <s v=""/>
    <s v=""/>
    <s v="WA"/>
    <d v="2023-11-14T00:00:00"/>
    <s v="70"/>
    <n v="13788.77"/>
    <s v="INR"/>
    <x v="0"/>
    <s v=""/>
    <s v="1000"/>
    <s v="1000"/>
    <s v="non chargeble nasis juit kewat"/>
    <s v=""/>
    <x v="0"/>
    <s v="9100000032"/>
    <s v="0"/>
    <x v="2"/>
    <s v=""/>
    <s v=""/>
  </r>
  <r>
    <x v="2"/>
    <s v=""/>
    <s v=""/>
    <s v="4900016724"/>
    <s v="0L"/>
    <s v=""/>
    <s v=""/>
    <s v="WA"/>
    <d v="2023-11-15T00:00:00"/>
    <s v="70"/>
    <n v="27676.15"/>
    <s v="INR"/>
    <x v="0"/>
    <s v=""/>
    <s v="1000"/>
    <s v="1000"/>
    <s v="non chargeble nasis juit kewat"/>
    <s v=""/>
    <x v="0"/>
    <s v="9100000032"/>
    <s v="0"/>
    <x v="2"/>
    <s v=""/>
    <s v=""/>
  </r>
  <r>
    <x v="0"/>
    <s v=""/>
    <s v=""/>
    <s v="4900016756"/>
    <s v="0L"/>
    <s v=""/>
    <s v=""/>
    <s v="WA"/>
    <d v="2023-11-15T00:00:00"/>
    <s v="70"/>
    <n v="13838.07"/>
    <s v="INR"/>
    <x v="0"/>
    <s v=""/>
    <s v="1000"/>
    <s v="1000"/>
    <s v="non chargeble dinesh"/>
    <s v=""/>
    <x v="0"/>
    <s v="9100000016"/>
    <s v="0"/>
    <x v="0"/>
    <s v=""/>
    <s v=""/>
  </r>
  <r>
    <x v="5"/>
    <s v=""/>
    <s v=""/>
    <s v="4900016769"/>
    <s v="0L"/>
    <s v=""/>
    <s v=""/>
    <s v="WA"/>
    <d v="2023-11-15T00:00:00"/>
    <s v="70"/>
    <n v="1514.45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487.25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1545.64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2040.43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110.29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45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76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400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27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115.29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12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35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4082.49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1793.93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1375.9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682.44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16.72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17.11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25.5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6769"/>
    <s v="0L"/>
    <s v=""/>
    <s v=""/>
    <s v="WA"/>
    <d v="2023-11-15T00:00:00"/>
    <s v="70"/>
    <n v="3840"/>
    <s v="INR"/>
    <x v="0"/>
    <s v=""/>
    <s v="1000"/>
    <s v="1000"/>
    <s v="NEW INSTALLATION"/>
    <s v=""/>
    <x v="0"/>
    <s v="9100000042"/>
    <s v="0"/>
    <x v="5"/>
    <s v=""/>
    <s v=""/>
  </r>
  <r>
    <x v="1"/>
    <s v=""/>
    <s v=""/>
    <s v="4900016777"/>
    <s v="0L"/>
    <s v=""/>
    <s v=""/>
    <s v="WA"/>
    <d v="2023-11-15T00:00:00"/>
    <s v="70"/>
    <n v="8302.84"/>
    <s v="INR"/>
    <x v="0"/>
    <s v=""/>
    <s v="1000"/>
    <s v="1000"/>
    <s v="non chargeble akbar"/>
    <s v=""/>
    <x v="0"/>
    <s v="9100000012"/>
    <s v="0"/>
    <x v="1"/>
    <s v=""/>
    <s v=""/>
  </r>
  <r>
    <x v="4"/>
    <s v=""/>
    <s v=""/>
    <s v="4900016779"/>
    <s v="0L"/>
    <s v=""/>
    <s v=""/>
    <s v="WA"/>
    <d v="2023-11-15T00:00:00"/>
    <s v="70"/>
    <n v="13838.07"/>
    <s v="INR"/>
    <x v="0"/>
    <s v=""/>
    <s v="1000"/>
    <s v="1000"/>
    <s v="non chargeble lal babbou"/>
    <s v=""/>
    <x v="0"/>
    <s v="9100000041"/>
    <s v="0"/>
    <x v="4"/>
    <s v=""/>
    <s v=""/>
  </r>
  <r>
    <x v="2"/>
    <s v=""/>
    <s v=""/>
    <s v="4900016881"/>
    <s v="0L"/>
    <s v=""/>
    <s v=""/>
    <s v="WA"/>
    <d v="2023-11-16T00:00:00"/>
    <s v="70"/>
    <n v="27675.73"/>
    <s v="INR"/>
    <x v="0"/>
    <s v=""/>
    <s v="1000"/>
    <s v="1000"/>
    <s v="non chargeble juit kawat"/>
    <s v=""/>
    <x v="0"/>
    <s v="9100000032"/>
    <s v="0"/>
    <x v="2"/>
    <s v=""/>
    <s v=""/>
  </r>
  <r>
    <x v="4"/>
    <s v=""/>
    <s v=""/>
    <s v="4900017061"/>
    <s v="0L"/>
    <s v=""/>
    <s v=""/>
    <s v="WA"/>
    <d v="2023-11-18T00:00:00"/>
    <s v="70"/>
    <n v="22394.92"/>
    <s v="INR"/>
    <x v="0"/>
    <s v=""/>
    <s v="1000"/>
    <s v="1000"/>
    <s v="Non chargeble lalbabu sah for  Dormitory at ETP"/>
    <s v=""/>
    <x v="0"/>
    <s v="9100000041"/>
    <s v="0"/>
    <x v="4"/>
    <s v=""/>
    <s v=""/>
  </r>
  <r>
    <x v="3"/>
    <s v=""/>
    <s v=""/>
    <s v="4900017086"/>
    <s v="0L"/>
    <s v=""/>
    <s v=""/>
    <s v="WA"/>
    <d v="2023-11-18T00:00:00"/>
    <s v="70"/>
    <n v="5381.78"/>
    <s v="INR"/>
    <x v="0"/>
    <s v=""/>
    <s v="1000"/>
    <s v="1000"/>
    <s v="NEW INSTALLATION-TWO ROOM SET G+3"/>
    <s v=""/>
    <x v="0"/>
    <s v="9100000040"/>
    <s v="0"/>
    <x v="3"/>
    <s v=""/>
    <s v=""/>
  </r>
  <r>
    <x v="3"/>
    <s v=""/>
    <s v=""/>
    <s v="4900017086"/>
    <s v="0L"/>
    <s v=""/>
    <s v=""/>
    <s v="WA"/>
    <d v="2023-11-18T00:00:00"/>
    <s v="70"/>
    <n v="85"/>
    <s v="INR"/>
    <x v="0"/>
    <s v=""/>
    <s v="1000"/>
    <s v="1000"/>
    <s v="NEW INSTALLATION-TWO ROOM SET G+3"/>
    <s v=""/>
    <x v="0"/>
    <s v="9100000040"/>
    <s v="0"/>
    <x v="3"/>
    <s v=""/>
    <s v=""/>
  </r>
  <r>
    <x v="1"/>
    <s v=""/>
    <s v=""/>
    <s v="4900017213"/>
    <s v="0L"/>
    <s v=""/>
    <s v=""/>
    <s v="WA"/>
    <d v="2023-11-21T00:00:00"/>
    <s v="70"/>
    <n v="13837.86"/>
    <s v="INR"/>
    <x v="0"/>
    <s v=""/>
    <s v="1000"/>
    <s v="1000"/>
    <s v="non chargeble akbar"/>
    <s v=""/>
    <x v="0"/>
    <s v="9100000012"/>
    <s v="0"/>
    <x v="1"/>
    <s v=""/>
    <s v=""/>
  </r>
  <r>
    <x v="1"/>
    <s v=""/>
    <s v=""/>
    <s v="4900017213"/>
    <s v="0L"/>
    <s v=""/>
    <s v=""/>
    <s v="WA"/>
    <d v="2023-11-21T00:00:00"/>
    <s v="70"/>
    <n v="1597.96"/>
    <s v="INR"/>
    <x v="0"/>
    <s v=""/>
    <s v="1000"/>
    <s v="1000"/>
    <s v="non chargeble akbar"/>
    <s v=""/>
    <x v="0"/>
    <s v="9100000012"/>
    <s v="0"/>
    <x v="1"/>
    <s v=""/>
    <s v=""/>
  </r>
  <r>
    <x v="3"/>
    <s v=""/>
    <s v=""/>
    <s v="4900017258"/>
    <s v="0L"/>
    <s v=""/>
    <s v=""/>
    <s v="WA"/>
    <d v="2023-11-22T00:00:00"/>
    <s v="70"/>
    <n v="16605.439999999999"/>
    <s v="INR"/>
    <x v="0"/>
    <s v=""/>
    <s v="1000"/>
    <s v="1000"/>
    <s v="non chargeble raju gupta"/>
    <s v=""/>
    <x v="0"/>
    <s v="9100000040"/>
    <s v="0"/>
    <x v="3"/>
    <s v=""/>
    <s v=""/>
  </r>
  <r>
    <x v="2"/>
    <s v=""/>
    <s v=""/>
    <s v="4900017274"/>
    <s v="0L"/>
    <s v=""/>
    <s v=""/>
    <s v="WA"/>
    <d v="2023-11-22T00:00:00"/>
    <s v="70"/>
    <n v="13837.86"/>
    <s v="INR"/>
    <x v="0"/>
    <s v=""/>
    <s v="1000"/>
    <s v="1000"/>
    <s v="non chargeble nasis juit kewat"/>
    <s v=""/>
    <x v="0"/>
    <s v="9100000032"/>
    <s v="0"/>
    <x v="2"/>
    <s v=""/>
    <s v=""/>
  </r>
  <r>
    <x v="0"/>
    <s v=""/>
    <s v=""/>
    <s v="4900017278"/>
    <s v="0L"/>
    <s v=""/>
    <s v=""/>
    <s v="WA"/>
    <d v="2023-11-22T00:00:00"/>
    <s v="70"/>
    <n v="13837.86"/>
    <s v="INR"/>
    <x v="0"/>
    <s v=""/>
    <s v="1000"/>
    <s v="1000"/>
    <s v="non chargeble dinesh"/>
    <s v=""/>
    <x v="0"/>
    <s v="9100000016"/>
    <s v="0"/>
    <x v="0"/>
    <s v=""/>
    <s v=""/>
  </r>
  <r>
    <x v="2"/>
    <s v=""/>
    <s v=""/>
    <s v="4900017431"/>
    <s v="0L"/>
    <s v=""/>
    <s v=""/>
    <s v="WA"/>
    <d v="2023-11-23T00:00:00"/>
    <s v="70"/>
    <n v="4151.3599999999997"/>
    <s v="INR"/>
    <x v="0"/>
    <s v=""/>
    <s v="1000"/>
    <s v="1000"/>
    <s v="non chargeble juit kawat"/>
    <s v=""/>
    <x v="0"/>
    <s v="9100000032"/>
    <s v="0"/>
    <x v="2"/>
    <s v=""/>
    <s v=""/>
  </r>
  <r>
    <x v="3"/>
    <s v=""/>
    <s v=""/>
    <s v="4900017442"/>
    <s v="0L"/>
    <s v=""/>
    <s v=""/>
    <s v="WA"/>
    <d v="2023-11-23T00:00:00"/>
    <s v="70"/>
    <n v="8.5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442"/>
    <s v="0L"/>
    <s v=""/>
    <s v=""/>
    <s v="WA"/>
    <d v="2023-11-23T00:00:00"/>
    <s v="70"/>
    <n v="3050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442"/>
    <s v="0L"/>
    <s v=""/>
    <s v=""/>
    <s v="WA"/>
    <d v="2023-11-23T00:00:00"/>
    <s v="70"/>
    <n v="55"/>
    <s v="INR"/>
    <x v="0"/>
    <s v=""/>
    <s v="1000"/>
    <s v="1000"/>
    <s v="NEW INSTALLATION"/>
    <s v=""/>
    <x v="0"/>
    <s v="9100000040"/>
    <s v="0"/>
    <x v="3"/>
    <s v=""/>
    <s v=""/>
  </r>
  <r>
    <x v="0"/>
    <s v=""/>
    <s v=""/>
    <s v="4900017651"/>
    <s v="0L"/>
    <s v=""/>
    <s v=""/>
    <s v="WA"/>
    <d v="2023-11-25T00:00:00"/>
    <s v="70"/>
    <n v="5878.67"/>
    <s v="INR"/>
    <x v="0"/>
    <s v=""/>
    <s v="1000"/>
    <s v="1000"/>
    <s v="NON CHARGABLE BASIS - sameer"/>
    <s v=""/>
    <x v="0"/>
    <s v="9100000016"/>
    <s v="0"/>
    <x v="0"/>
    <s v=""/>
    <s v=""/>
  </r>
  <r>
    <x v="0"/>
    <s v=""/>
    <s v=""/>
    <s v="4900017651"/>
    <s v="0L"/>
    <s v=""/>
    <s v=""/>
    <s v="WA"/>
    <d v="2023-11-25T00:00:00"/>
    <s v="70"/>
    <n v="16550.7"/>
    <s v="INR"/>
    <x v="0"/>
    <s v=""/>
    <s v="1000"/>
    <s v="1000"/>
    <s v="NON CHARGABLE BASIS - sameer"/>
    <s v=""/>
    <x v="0"/>
    <s v="9100000016"/>
    <s v="0"/>
    <x v="0"/>
    <s v=""/>
    <s v=""/>
  </r>
  <r>
    <x v="8"/>
    <s v=""/>
    <s v=""/>
    <s v="4900017653"/>
    <s v="0L"/>
    <s v=""/>
    <s v=""/>
    <s v="WA"/>
    <d v="2023-11-25T00:00:00"/>
    <s v="70"/>
    <n v="34594.660000000003"/>
    <s v="INR"/>
    <x v="0"/>
    <s v=""/>
    <s v="1000"/>
    <s v="1000"/>
    <s v="non chargeble lal babbou"/>
    <s v=""/>
    <x v="0"/>
    <s v="9100000046"/>
    <s v="0"/>
    <x v="8"/>
    <s v=""/>
    <s v=""/>
  </r>
  <r>
    <x v="8"/>
    <s v=""/>
    <s v=""/>
    <s v="4900017653"/>
    <s v="0L"/>
    <s v=""/>
    <s v=""/>
    <s v="WA"/>
    <d v="2023-11-25T00:00:00"/>
    <s v="70"/>
    <n v="23838.44"/>
    <s v="INR"/>
    <x v="0"/>
    <s v=""/>
    <s v="1000"/>
    <s v="1000"/>
    <s v="non chargeble lal babbou"/>
    <s v=""/>
    <x v="0"/>
    <s v="9100000046"/>
    <s v="0"/>
    <x v="8"/>
    <s v=""/>
    <s v=""/>
  </r>
  <r>
    <x v="1"/>
    <s v=""/>
    <s v=""/>
    <s v="4900017655"/>
    <s v="0L"/>
    <s v=""/>
    <s v=""/>
    <s v="WA"/>
    <d v="2023-11-25T00:00:00"/>
    <s v="70"/>
    <n v="4151.3599999999997"/>
    <s v="INR"/>
    <x v="0"/>
    <s v=""/>
    <s v="1000"/>
    <s v="1000"/>
    <s v="non chargeble juit kawat"/>
    <s v=""/>
    <x v="0"/>
    <s v="9100000012"/>
    <s v="0"/>
    <x v="1"/>
    <s v=""/>
    <s v=""/>
  </r>
  <r>
    <x v="8"/>
    <s v=""/>
    <s v=""/>
    <s v="4900017660"/>
    <s v="0L"/>
    <s v=""/>
    <s v=""/>
    <s v="WA"/>
    <d v="2023-11-25T00:00:00"/>
    <s v="70"/>
    <n v="244657.2"/>
    <s v="INR"/>
    <x v="0"/>
    <s v=""/>
    <s v="1000"/>
    <s v="1000"/>
    <s v="NON CHARGEABLE FOR sawroo"/>
    <s v=""/>
    <x v="0"/>
    <s v="9100000046"/>
    <s v="0"/>
    <x v="8"/>
    <s v=""/>
    <s v=""/>
  </r>
  <r>
    <x v="8"/>
    <s v=""/>
    <s v=""/>
    <s v="4900017660"/>
    <s v="0L"/>
    <s v=""/>
    <s v=""/>
    <s v="WA"/>
    <d v="2023-11-25T00:00:00"/>
    <s v="70"/>
    <n v="183297.24"/>
    <s v="INR"/>
    <x v="0"/>
    <s v=""/>
    <s v="1000"/>
    <s v="1000"/>
    <s v="NON CHARGEABLE FOR sawroo"/>
    <s v=""/>
    <x v="0"/>
    <s v="9100000046"/>
    <s v="0"/>
    <x v="8"/>
    <s v=""/>
    <s v=""/>
  </r>
  <r>
    <x v="8"/>
    <s v=""/>
    <s v=""/>
    <s v="4900017660"/>
    <s v="0L"/>
    <s v=""/>
    <s v=""/>
    <s v="WA"/>
    <d v="2023-11-25T00:00:00"/>
    <s v="70"/>
    <n v="78950.3"/>
    <s v="INR"/>
    <x v="0"/>
    <s v=""/>
    <s v="1000"/>
    <s v="1000"/>
    <s v="NON CHARGEABLE FOR sawroo"/>
    <s v=""/>
    <x v="0"/>
    <s v="9100000046"/>
    <s v="0"/>
    <x v="8"/>
    <s v=""/>
    <s v=""/>
  </r>
  <r>
    <x v="8"/>
    <s v=""/>
    <s v=""/>
    <s v="4900017660"/>
    <s v="0L"/>
    <s v=""/>
    <s v=""/>
    <s v="WA"/>
    <d v="2023-11-25T00:00:00"/>
    <s v="70"/>
    <n v="10213.92"/>
    <s v="INR"/>
    <x v="0"/>
    <s v=""/>
    <s v="1000"/>
    <s v="1000"/>
    <s v="NON CHARGEABLE FOR sawroo"/>
    <s v=""/>
    <x v="0"/>
    <s v="9100000046"/>
    <s v="0"/>
    <x v="8"/>
    <s v=""/>
    <s v=""/>
  </r>
  <r>
    <x v="3"/>
    <s v=""/>
    <s v=""/>
    <s v="4900017700"/>
    <s v="0L"/>
    <s v=""/>
    <s v=""/>
    <s v="WA"/>
    <d v="2023-11-25T00:00:00"/>
    <s v="70"/>
    <n v="13837.86"/>
    <s v="INR"/>
    <x v="0"/>
    <s v=""/>
    <s v="1000"/>
    <s v="1000"/>
    <s v="NON CHARGABLE BASIS - narendra singh"/>
    <s v=""/>
    <x v="0"/>
    <s v="9100000040"/>
    <s v="0"/>
    <x v="3"/>
    <s v=""/>
    <s v=""/>
  </r>
  <r>
    <x v="4"/>
    <s v=""/>
    <s v=""/>
    <s v="4900017757"/>
    <s v="0L"/>
    <s v=""/>
    <s v=""/>
    <s v="WA"/>
    <d v="2023-11-26T00:00:00"/>
    <s v="70"/>
    <n v="13837.86"/>
    <s v="INR"/>
    <x v="0"/>
    <s v=""/>
    <s v="1000"/>
    <s v="1000"/>
    <s v="NON CHARGEABLE BASIS-JUIT KEWAT"/>
    <s v=""/>
    <x v="0"/>
    <s v="9100000041"/>
    <s v="0"/>
    <x v="4"/>
    <s v=""/>
    <s v=""/>
  </r>
  <r>
    <x v="0"/>
    <s v=""/>
    <s v=""/>
    <s v="4900017836"/>
    <s v="0L"/>
    <s v=""/>
    <s v=""/>
    <s v="WA"/>
    <d v="2023-11-27T00:00:00"/>
    <s v="70"/>
    <n v="13837.86"/>
    <s v="INR"/>
    <x v="0"/>
    <s v=""/>
    <s v="1000"/>
    <s v="1000"/>
    <s v="NON CHARGABLE BASIS- akber husain"/>
    <s v=""/>
    <x v="0"/>
    <s v="9100000016"/>
    <s v="0"/>
    <x v="0"/>
    <s v=""/>
    <s v=""/>
  </r>
  <r>
    <x v="3"/>
    <s v=""/>
    <s v=""/>
    <s v="4900017896"/>
    <s v="0L"/>
    <s v=""/>
    <s v=""/>
    <s v="WA"/>
    <d v="2023-11-28T00:00:00"/>
    <s v="70"/>
    <n v="3634.68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1949.01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2360.39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914.03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840.03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2234.71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5409.76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3924.32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4352.93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6081.04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441.16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651.20000000000005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1968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520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24146.82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32659.89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13284.01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5459.56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85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679.85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72.41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218.69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400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225"/>
    <s v="INR"/>
    <x v="0"/>
    <s v=""/>
    <s v="1000"/>
    <s v="1000"/>
    <s v="NEW INSTALLATION"/>
    <s v=""/>
    <x v="0"/>
    <s v="9100000040"/>
    <s v="0"/>
    <x v="3"/>
    <s v=""/>
    <s v=""/>
  </r>
  <r>
    <x v="3"/>
    <s v=""/>
    <s v=""/>
    <s v="4900017896"/>
    <s v="0L"/>
    <s v=""/>
    <s v=""/>
    <s v="WA"/>
    <d v="2023-11-28T00:00:00"/>
    <s v="70"/>
    <n v="8.5"/>
    <s v="INR"/>
    <x v="0"/>
    <s v=""/>
    <s v="1000"/>
    <s v="1000"/>
    <s v="NEW INSTALLATION"/>
    <s v=""/>
    <x v="0"/>
    <s v="9100000040"/>
    <s v="0"/>
    <x v="3"/>
    <s v=""/>
    <s v=""/>
  </r>
  <r>
    <x v="11"/>
    <s v=""/>
    <s v=""/>
    <s v="4900017944"/>
    <s v="0L"/>
    <s v=""/>
    <s v=""/>
    <s v="WA"/>
    <d v="2023-11-28T00:00:00"/>
    <s v="70"/>
    <n v="1102.76"/>
    <s v="INR"/>
    <x v="0"/>
    <s v=""/>
    <s v="1000"/>
    <s v="1000"/>
    <s v="ON LOAN  G+3 COLONY  ROOM NO.-48, GOVIND LAL, LAB"/>
    <s v=""/>
    <x v="0"/>
    <s v="9100000026"/>
    <s v="0"/>
    <x v="11"/>
    <s v=""/>
    <s v=""/>
  </r>
  <r>
    <x v="5"/>
    <s v=""/>
    <s v=""/>
    <s v="4900017946"/>
    <s v="0L"/>
    <s v=""/>
    <s v=""/>
    <s v="WA"/>
    <d v="2023-11-28T00:00:00"/>
    <s v="70"/>
    <n v="13717.5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7946"/>
    <s v="0L"/>
    <s v=""/>
    <s v=""/>
    <s v="WA"/>
    <d v="2023-11-28T00:00:00"/>
    <s v="70"/>
    <n v="25160.33"/>
    <s v="INR"/>
    <x v="0"/>
    <s v=""/>
    <s v="1000"/>
    <s v="1000"/>
    <s v="NEW INSTALLATION"/>
    <s v=""/>
    <x v="0"/>
    <s v="9100000042"/>
    <s v="0"/>
    <x v="5"/>
    <s v=""/>
    <s v=""/>
  </r>
  <r>
    <x v="2"/>
    <s v=""/>
    <s v=""/>
    <s v="4900017995"/>
    <s v="0L"/>
    <s v=""/>
    <s v=""/>
    <s v="WA"/>
    <d v="2023-11-29T00:00:00"/>
    <s v="70"/>
    <n v="51918.81"/>
    <s v="INR"/>
    <x v="0"/>
    <s v=""/>
    <s v="1000"/>
    <s v="1000"/>
    <s v="NON CHARGABLE BASIS -juit kewat"/>
    <s v=""/>
    <x v="0"/>
    <s v="9100000032"/>
    <s v="0"/>
    <x v="2"/>
    <s v=""/>
    <s v=""/>
  </r>
  <r>
    <x v="4"/>
    <s v=""/>
    <s v=""/>
    <s v="4900017997"/>
    <s v="0L"/>
    <s v=""/>
    <s v=""/>
    <s v="WA"/>
    <d v="2023-11-29T00:00:00"/>
    <s v="70"/>
    <n v="51918.81"/>
    <s v="INR"/>
    <x v="0"/>
    <s v=""/>
    <s v="1000"/>
    <s v="1000"/>
    <s v="NON CHARGABLE BASIS -akber husain"/>
    <s v=""/>
    <x v="0"/>
    <s v="9100000041"/>
    <s v="0"/>
    <x v="4"/>
    <s v=""/>
    <s v=""/>
  </r>
  <r>
    <x v="0"/>
    <s v=""/>
    <s v=""/>
    <s v="4900017999"/>
    <s v="0L"/>
    <s v=""/>
    <s v=""/>
    <s v="WA"/>
    <d v="2023-11-29T00:00:00"/>
    <s v="70"/>
    <n v="155756.43"/>
    <s v="INR"/>
    <x v="0"/>
    <s v=""/>
    <s v="1000"/>
    <s v="1000"/>
    <s v="NON CHARGABLE BASIS -akber husain"/>
    <s v=""/>
    <x v="0"/>
    <s v="9100000016"/>
    <s v="0"/>
    <x v="0"/>
    <s v=""/>
    <s v=""/>
  </r>
  <r>
    <x v="4"/>
    <s v=""/>
    <s v=""/>
    <s v="4900018002"/>
    <s v="0L"/>
    <s v=""/>
    <s v=""/>
    <s v="WA"/>
    <d v="2023-11-29T00:00:00"/>
    <s v="70"/>
    <n v="103837.62"/>
    <s v="INR"/>
    <x v="0"/>
    <s v=""/>
    <s v="1000"/>
    <s v="1000"/>
    <s v="NON CHARGABLE BASIS -lal babu sah"/>
    <s v=""/>
    <x v="0"/>
    <s v="9100000041"/>
    <s v="0"/>
    <x v="4"/>
    <s v=""/>
    <s v=""/>
  </r>
  <r>
    <x v="3"/>
    <s v=""/>
    <s v=""/>
    <s v="4900018037"/>
    <s v="0L"/>
    <s v=""/>
    <s v=""/>
    <s v="WA"/>
    <d v="2023-11-30T00:00:00"/>
    <s v="70"/>
    <n v="13837.86"/>
    <s v="INR"/>
    <x v="0"/>
    <s v=""/>
    <s v="1000"/>
    <s v="1000"/>
    <s v="NON CHARGABLE BASIS -narendra singh"/>
    <s v=""/>
    <x v="0"/>
    <s v="9100000040"/>
    <s v="0"/>
    <x v="3"/>
    <s v=""/>
    <s v=""/>
  </r>
  <r>
    <x v="8"/>
    <s v=""/>
    <s v=""/>
    <s v="4900018145"/>
    <s v="0L"/>
    <s v=""/>
    <s v=""/>
    <s v="WA"/>
    <d v="2023-12-01T00:00:00"/>
    <s v="70"/>
    <n v="2191.0700000000002"/>
    <s v="INR"/>
    <x v="0"/>
    <s v=""/>
    <s v="1000"/>
    <s v="1000"/>
    <s v="NON CHARGEABLE BASIS - Sawru Yadav"/>
    <s v=""/>
    <x v="0"/>
    <s v="9100000046"/>
    <s v="0"/>
    <x v="8"/>
    <s v=""/>
    <s v=""/>
  </r>
  <r>
    <x v="8"/>
    <s v=""/>
    <s v=""/>
    <s v="4900018145"/>
    <s v="0L"/>
    <s v=""/>
    <s v=""/>
    <s v="WA"/>
    <d v="2023-12-01T00:00:00"/>
    <s v="70"/>
    <n v="525"/>
    <s v="INR"/>
    <x v="0"/>
    <s v=""/>
    <s v="1000"/>
    <s v="1000"/>
    <s v="NON CHARGEABLE BASIS - Sawru Yadav"/>
    <s v=""/>
    <x v="0"/>
    <s v="9100000046"/>
    <s v="0"/>
    <x v="8"/>
    <s v=""/>
    <s v=""/>
  </r>
  <r>
    <x v="2"/>
    <s v=""/>
    <s v=""/>
    <s v="4900018153"/>
    <s v="0L"/>
    <s v=""/>
    <s v=""/>
    <s v="WA"/>
    <d v="2023-12-01T00:00:00"/>
    <s v="70"/>
    <n v="13837.86"/>
    <s v="INR"/>
    <x v="0"/>
    <s v=""/>
    <s v="1000"/>
    <s v="1000"/>
    <s v="NON CHARGABLE BESSIS juit kewat"/>
    <s v=""/>
    <x v="0"/>
    <s v="9100000032"/>
    <s v="0"/>
    <x v="2"/>
    <s v=""/>
    <s v=""/>
  </r>
  <r>
    <x v="2"/>
    <s v=""/>
    <s v=""/>
    <s v="4900018190"/>
    <s v="0L"/>
    <s v=""/>
    <s v=""/>
    <s v="WA"/>
    <d v="2023-12-02T00:00:00"/>
    <s v="70"/>
    <n v="1597.96"/>
    <s v="INR"/>
    <x v="0"/>
    <s v=""/>
    <s v="1000"/>
    <s v="1000"/>
    <s v="NON CHARGABLE BASIS -juit kewat"/>
    <s v=""/>
    <x v="0"/>
    <s v="9100000032"/>
    <s v="0"/>
    <x v="2"/>
    <s v=""/>
    <s v=""/>
  </r>
  <r>
    <x v="2"/>
    <s v=""/>
    <s v=""/>
    <s v="4900018190"/>
    <s v="0L"/>
    <s v=""/>
    <s v=""/>
    <s v="WA"/>
    <d v="2023-12-02T00:00:00"/>
    <s v="70"/>
    <n v="14303.06"/>
    <s v="INR"/>
    <x v="0"/>
    <s v=""/>
    <s v="1000"/>
    <s v="1000"/>
    <s v="NON CHARGABLE BASIS -juit kewat"/>
    <s v=""/>
    <x v="0"/>
    <s v="9100000032"/>
    <s v="0"/>
    <x v="2"/>
    <s v=""/>
    <s v=""/>
  </r>
  <r>
    <x v="2"/>
    <s v=""/>
    <s v=""/>
    <s v="4900018190"/>
    <s v="0L"/>
    <s v=""/>
    <s v=""/>
    <s v="WA"/>
    <d v="2023-12-02T00:00:00"/>
    <s v="70"/>
    <n v="12416.38"/>
    <s v="INR"/>
    <x v="0"/>
    <s v=""/>
    <s v="1000"/>
    <s v="1000"/>
    <s v="NON CHARGABLE BASIS -juit kewat"/>
    <s v=""/>
    <x v="0"/>
    <s v="9100000032"/>
    <s v="0"/>
    <x v="2"/>
    <s v=""/>
    <s v=""/>
  </r>
  <r>
    <x v="3"/>
    <s v=""/>
    <s v=""/>
    <s v="4900018278"/>
    <s v="0L"/>
    <s v=""/>
    <s v=""/>
    <s v="WA"/>
    <d v="2023-12-03T00:00:00"/>
    <s v="70"/>
    <n v="13837.86"/>
    <s v="INR"/>
    <x v="0"/>
    <s v=""/>
    <s v="1000"/>
    <s v="1000"/>
    <s v="NON CHARGABLE BESSIS narendra singh"/>
    <s v=""/>
    <x v="0"/>
    <s v="9100000040"/>
    <s v="0"/>
    <x v="3"/>
    <s v=""/>
    <s v=""/>
  </r>
  <r>
    <x v="2"/>
    <s v=""/>
    <s v=""/>
    <s v="4900018398"/>
    <s v="0L"/>
    <s v=""/>
    <s v=""/>
    <s v="WA"/>
    <d v="2023-12-05T00:00:00"/>
    <s v="70"/>
    <n v="13837.86"/>
    <s v="INR"/>
    <x v="0"/>
    <s v=""/>
    <s v="1000"/>
    <s v="1000"/>
    <s v="NON CHARGABLE BASIS -akber hussain paper plant"/>
    <s v=""/>
    <x v="0"/>
    <s v="9100000032"/>
    <s v="0"/>
    <x v="2"/>
    <s v=""/>
    <s v=""/>
  </r>
  <r>
    <x v="8"/>
    <s v=""/>
    <s v=""/>
    <s v="4900018402"/>
    <s v="0L"/>
    <s v=""/>
    <s v=""/>
    <s v="WA"/>
    <d v="2023-12-05T00:00:00"/>
    <s v="70"/>
    <n v="1460.71"/>
    <s v="INR"/>
    <x v="0"/>
    <s v=""/>
    <s v="1000"/>
    <s v="1000"/>
    <s v="NON CHARGEABLE BASIS - Sawru Yadav"/>
    <s v=""/>
    <x v="0"/>
    <s v="9100000046"/>
    <s v="0"/>
    <x v="8"/>
    <s v=""/>
    <s v=""/>
  </r>
  <r>
    <x v="8"/>
    <s v=""/>
    <s v=""/>
    <s v="4900018402"/>
    <s v="0L"/>
    <s v=""/>
    <s v=""/>
    <s v="WA"/>
    <d v="2023-12-05T00:00:00"/>
    <s v="70"/>
    <n v="1050"/>
    <s v="INR"/>
    <x v="0"/>
    <s v=""/>
    <s v="1000"/>
    <s v="1000"/>
    <s v="NON CHARGEABLE BASIS - Sawru Yadav"/>
    <s v=""/>
    <x v="0"/>
    <s v="9100000046"/>
    <s v="0"/>
    <x v="8"/>
    <s v=""/>
    <s v=""/>
  </r>
  <r>
    <x v="8"/>
    <s v=""/>
    <s v=""/>
    <s v="4900018402"/>
    <s v="0L"/>
    <s v=""/>
    <s v=""/>
    <s v="WA"/>
    <d v="2023-12-05T00:00:00"/>
    <s v="70"/>
    <n v="180"/>
    <s v="INR"/>
    <x v="0"/>
    <s v=""/>
    <s v="1000"/>
    <s v="1000"/>
    <s v="NON CHARGEABLE BASIS - Sawru Yadav"/>
    <s v=""/>
    <x v="0"/>
    <s v="9100000046"/>
    <s v="0"/>
    <x v="8"/>
    <s v=""/>
    <s v=""/>
  </r>
  <r>
    <x v="2"/>
    <s v=""/>
    <s v=""/>
    <s v="4900018413"/>
    <s v="0L"/>
    <s v=""/>
    <s v=""/>
    <s v="WA"/>
    <d v="2023-12-05T00:00:00"/>
    <s v="70"/>
    <n v="13837.86"/>
    <s v="INR"/>
    <x v="0"/>
    <s v=""/>
    <s v="1000"/>
    <s v="1000"/>
    <s v="non chargeble basis juit kewat"/>
    <s v=""/>
    <x v="0"/>
    <s v="9100000032"/>
    <s v="0"/>
    <x v="2"/>
    <s v=""/>
    <s v=""/>
  </r>
  <r>
    <x v="9"/>
    <s v=""/>
    <s v=""/>
    <s v="4900018607"/>
    <s v="0L"/>
    <s v=""/>
    <s v=""/>
    <s v="WA"/>
    <d v="2023-12-07T00:00:00"/>
    <s v="70"/>
    <n v="9535.3799999999992"/>
    <s v="INR"/>
    <x v="0"/>
    <s v=""/>
    <s v="1000"/>
    <s v="1000"/>
    <s v="NON CHARGABLE BASIS -akber hussain paper plant"/>
    <s v=""/>
    <x v="0"/>
    <s v="9100000047"/>
    <s v="0"/>
    <x v="9"/>
    <s v=""/>
    <s v=""/>
  </r>
  <r>
    <x v="2"/>
    <s v=""/>
    <s v=""/>
    <s v="4900018701"/>
    <s v="0L"/>
    <s v=""/>
    <s v=""/>
    <s v="WA"/>
    <d v="2023-12-08T00:00:00"/>
    <s v="70"/>
    <n v="13837.86"/>
    <s v="INR"/>
    <x v="0"/>
    <s v=""/>
    <s v="1000"/>
    <s v="1000"/>
    <s v="NON CHARGEABLE BASIS-JUIT KEWAT"/>
    <s v=""/>
    <x v="0"/>
    <s v="9100000032"/>
    <s v="0"/>
    <x v="2"/>
    <s v=""/>
    <s v=""/>
  </r>
  <r>
    <x v="9"/>
    <s v=""/>
    <s v=""/>
    <s v="4900018757"/>
    <s v="0L"/>
    <s v=""/>
    <s v=""/>
    <s v="WA"/>
    <d v="2023-12-09T00:00:00"/>
    <s v="70"/>
    <n v="27584.49"/>
    <s v="INR"/>
    <x v="0"/>
    <s v=""/>
    <s v="1000"/>
    <s v="1000"/>
    <s v="NON CHARGABLE BESSIS akber husain"/>
    <s v=""/>
    <x v="0"/>
    <s v="9100000047"/>
    <s v="0"/>
    <x v="9"/>
    <s v=""/>
    <s v=""/>
  </r>
  <r>
    <x v="9"/>
    <s v=""/>
    <s v=""/>
    <s v="4900018757"/>
    <s v="0L"/>
    <s v=""/>
    <s v=""/>
    <s v="WA"/>
    <d v="2023-12-09T00:00:00"/>
    <s v="70"/>
    <n v="13837.86"/>
    <s v="INR"/>
    <x v="0"/>
    <s v=""/>
    <s v="1000"/>
    <s v="1000"/>
    <s v="NON CHARGABLE BESSIS akber husain"/>
    <s v=""/>
    <x v="0"/>
    <s v="9100000047"/>
    <s v="0"/>
    <x v="9"/>
    <s v=""/>
    <s v=""/>
  </r>
  <r>
    <x v="3"/>
    <s v=""/>
    <s v=""/>
    <s v="4900018779"/>
    <s v="0L"/>
    <s v=""/>
    <s v=""/>
    <s v="WA"/>
    <d v="2023-12-09T00:00:00"/>
    <s v="70"/>
    <n v="13837.86"/>
    <s v="INR"/>
    <x v="0"/>
    <s v=""/>
    <s v="1000"/>
    <s v="1000"/>
    <s v="NON CHARGABLE BESSIS narendra singh"/>
    <s v=""/>
    <x v="0"/>
    <s v="9100000040"/>
    <s v="0"/>
    <x v="3"/>
    <s v=""/>
    <s v=""/>
  </r>
  <r>
    <x v="4"/>
    <s v=""/>
    <s v=""/>
    <s v="4900018883"/>
    <s v="0L"/>
    <s v=""/>
    <s v=""/>
    <s v="WA"/>
    <d v="2023-12-11T00:00:00"/>
    <s v="70"/>
    <n v="49665.53"/>
    <s v="INR"/>
    <x v="0"/>
    <s v=""/>
    <s v="1000"/>
    <s v="1000"/>
    <s v="non chargeble lal babbou"/>
    <s v=""/>
    <x v="0"/>
    <s v="9100000041"/>
    <s v="0"/>
    <x v="4"/>
    <s v=""/>
    <s v=""/>
  </r>
  <r>
    <x v="5"/>
    <s v=""/>
    <s v=""/>
    <s v="4900018892"/>
    <s v="0L"/>
    <s v=""/>
    <s v=""/>
    <s v="WA"/>
    <d v="2023-12-11T00:00:00"/>
    <s v="70"/>
    <n v="950"/>
    <s v="INR"/>
    <x v="0"/>
    <s v=""/>
    <s v="1000"/>
    <s v="1000"/>
    <s v="NEW INSTALLATION"/>
    <s v=""/>
    <x v="0"/>
    <s v="9100000042"/>
    <s v="0"/>
    <x v="5"/>
    <s v=""/>
    <s v=""/>
  </r>
  <r>
    <x v="5"/>
    <s v=""/>
    <s v=""/>
    <s v="4900018892"/>
    <s v="0L"/>
    <s v=""/>
    <s v=""/>
    <s v="WA"/>
    <d v="2023-12-11T00:00:00"/>
    <s v="70"/>
    <n v="328"/>
    <s v="INR"/>
    <x v="0"/>
    <s v=""/>
    <s v="1000"/>
    <s v="1000"/>
    <s v="NEW INSTALLATION"/>
    <s v=""/>
    <x v="0"/>
    <s v="9100000042"/>
    <s v="0"/>
    <x v="5"/>
    <s v=""/>
    <s v=""/>
  </r>
  <r>
    <x v="2"/>
    <s v=""/>
    <s v=""/>
    <s v="4900018898"/>
    <s v="0L"/>
    <s v=""/>
    <s v=""/>
    <s v="WA"/>
    <d v="2023-12-11T00:00:00"/>
    <s v="70"/>
    <n v="13837.86"/>
    <s v="INR"/>
    <x v="0"/>
    <s v=""/>
    <s v="1000"/>
    <s v="1000"/>
    <s v="NON CHARGABLE BASIS -juit kewat"/>
    <s v=""/>
    <x v="0"/>
    <s v="9100000032"/>
    <s v="0"/>
    <x v="2"/>
    <s v=""/>
    <s v=""/>
  </r>
  <r>
    <x v="2"/>
    <s v=""/>
    <s v=""/>
    <s v="4900018898"/>
    <s v="0L"/>
    <s v=""/>
    <s v=""/>
    <s v="WA"/>
    <d v="2023-12-11T00:00:00"/>
    <s v="70"/>
    <n v="14899.66"/>
    <s v="INR"/>
    <x v="0"/>
    <s v=""/>
    <s v="1000"/>
    <s v="1000"/>
    <s v="NON CHARGABLE BASIS -juit kewat"/>
    <s v=""/>
    <x v="0"/>
    <s v="9100000032"/>
    <s v="0"/>
    <x v="2"/>
    <s v=""/>
    <s v=""/>
  </r>
  <r>
    <x v="2"/>
    <s v=""/>
    <s v=""/>
    <s v="4900018898"/>
    <s v="0L"/>
    <s v=""/>
    <s v=""/>
    <s v="WA"/>
    <d v="2023-12-11T00:00:00"/>
    <s v="70"/>
    <n v="9535.3799999999992"/>
    <s v="INR"/>
    <x v="0"/>
    <s v=""/>
    <s v="1000"/>
    <s v="1000"/>
    <s v="NON CHARGABLE BASIS -juit kewat"/>
    <s v=""/>
    <x v="0"/>
    <s v="9100000032"/>
    <s v="0"/>
    <x v="2"/>
    <s v=""/>
    <s v=""/>
  </r>
  <r>
    <x v="0"/>
    <s v=""/>
    <s v=""/>
    <s v="4900018942"/>
    <s v="0L"/>
    <s v=""/>
    <s v=""/>
    <s v="WA"/>
    <d v="2023-12-12T00:00:00"/>
    <s v="70"/>
    <n v="22140.58"/>
    <s v="INR"/>
    <x v="0"/>
    <s v=""/>
    <s v="1000"/>
    <s v="1000"/>
    <s v="non chargeble  bassis dinesh"/>
    <s v=""/>
    <x v="0"/>
    <s v="9100000016"/>
    <s v="0"/>
    <x v="0"/>
    <s v=""/>
    <s v=""/>
  </r>
  <r>
    <x v="3"/>
    <s v=""/>
    <s v=""/>
    <s v="4900018947"/>
    <s v="0L"/>
    <s v=""/>
    <s v=""/>
    <s v="WA"/>
    <d v="2023-12-12T00:00:00"/>
    <s v="70"/>
    <n v="8800"/>
    <s v="INR"/>
    <x v="0"/>
    <s v=""/>
    <s v="1000"/>
    <s v="1000"/>
    <s v="Non chargeble two room set collected by narendra"/>
    <s v=""/>
    <x v="0"/>
    <s v="9100000040"/>
    <s v="0"/>
    <x v="3"/>
    <s v=""/>
    <s v=""/>
  </r>
  <r>
    <x v="3"/>
    <s v=""/>
    <s v=""/>
    <s v="4900018947"/>
    <s v="0L"/>
    <s v=""/>
    <s v=""/>
    <s v="WA"/>
    <d v="2023-12-12T00:00:00"/>
    <s v="70"/>
    <n v="32653.33"/>
    <s v="INR"/>
    <x v="0"/>
    <s v=""/>
    <s v="1000"/>
    <s v="1000"/>
    <s v="Non chargeble two room set collected by narendra"/>
    <s v=""/>
    <x v="0"/>
    <s v="9100000040"/>
    <s v="0"/>
    <x v="3"/>
    <s v=""/>
    <s v=""/>
  </r>
  <r>
    <x v="2"/>
    <s v=""/>
    <s v=""/>
    <s v="4900018968"/>
    <s v="0L"/>
    <s v=""/>
    <s v=""/>
    <s v="WA"/>
    <d v="2023-12-12T00:00:00"/>
    <s v="70"/>
    <n v="1055737.18"/>
    <s v="INR"/>
    <x v="0"/>
    <s v=""/>
    <s v="1000"/>
    <s v="1000"/>
    <s v="non chargeble juit kawat"/>
    <s v=""/>
    <x v="0"/>
    <s v="9100000032"/>
    <s v="0"/>
    <x v="2"/>
    <s v=""/>
    <s v=""/>
  </r>
  <r>
    <x v="2"/>
    <s v=""/>
    <s v=""/>
    <s v="4900018968"/>
    <s v="0L"/>
    <s v=""/>
    <s v=""/>
    <s v="WA"/>
    <d v="2023-12-12T00:00:00"/>
    <s v="70"/>
    <n v="390091.45"/>
    <s v="INR"/>
    <x v="0"/>
    <s v=""/>
    <s v="1000"/>
    <s v="1000"/>
    <s v="non chargeble juit kawat"/>
    <s v=""/>
    <x v="0"/>
    <s v="9100000032"/>
    <s v="0"/>
    <x v="2"/>
    <s v=""/>
    <s v=""/>
  </r>
  <r>
    <x v="5"/>
    <s v=""/>
    <s v=""/>
    <s v="4900018970"/>
    <s v="0L"/>
    <s v=""/>
    <s v=""/>
    <s v="WA"/>
    <d v="2023-12-12T00:00:00"/>
    <s v="70"/>
    <n v="103974.12"/>
    <s v="INR"/>
    <x v="0"/>
    <s v=""/>
    <s v="1000"/>
    <s v="1000"/>
    <s v="non chargeble juit kawat"/>
    <s v=""/>
    <x v="0"/>
    <s v="9100000042"/>
    <s v="0"/>
    <x v="5"/>
    <s v=""/>
    <s v=""/>
  </r>
  <r>
    <x v="2"/>
    <s v=""/>
    <s v=""/>
    <s v="4900018972"/>
    <s v="0L"/>
    <s v=""/>
    <s v=""/>
    <s v="WA"/>
    <d v="2023-12-12T00:00:00"/>
    <s v="70"/>
    <n v="639840.71"/>
    <s v="INR"/>
    <x v="0"/>
    <s v=""/>
    <s v="1000"/>
    <s v="1000"/>
    <s v="non chargeble akbar for papar plant"/>
    <s v=""/>
    <x v="0"/>
    <s v="9100000032"/>
    <s v="0"/>
    <x v="2"/>
    <s v=""/>
    <s v=""/>
  </r>
  <r>
    <x v="2"/>
    <s v=""/>
    <s v=""/>
    <s v="4900018972"/>
    <s v="0L"/>
    <s v=""/>
    <s v=""/>
    <s v="WA"/>
    <d v="2023-12-12T00:00:00"/>
    <s v="70"/>
    <n v="195045.73"/>
    <s v="INR"/>
    <x v="0"/>
    <s v=""/>
    <s v="1000"/>
    <s v="1000"/>
    <s v="non chargeble akbar for papar plant"/>
    <s v=""/>
    <x v="0"/>
    <s v="9100000032"/>
    <s v="0"/>
    <x v="2"/>
    <s v=""/>
    <s v=""/>
  </r>
  <r>
    <x v="2"/>
    <s v=""/>
    <s v=""/>
    <s v="4900018978"/>
    <s v="0L"/>
    <s v=""/>
    <s v=""/>
    <s v="WA"/>
    <d v="2023-12-12T00:00:00"/>
    <s v="70"/>
    <n v="1063735.19"/>
    <s v="INR"/>
    <x v="0"/>
    <s v=""/>
    <s v="1000"/>
    <s v="1000"/>
    <s v="non chargeble tenhbha cane narendera"/>
    <s v=""/>
    <x v="0"/>
    <s v="9100000032"/>
    <s v="0"/>
    <x v="2"/>
    <s v=""/>
    <s v=""/>
  </r>
  <r>
    <x v="5"/>
    <s v=""/>
    <s v=""/>
    <s v="4900018980"/>
    <s v="0L"/>
    <s v=""/>
    <s v=""/>
    <s v="WA"/>
    <d v="2023-12-12T00:00:00"/>
    <s v="70"/>
    <n v="223944.25"/>
    <s v="INR"/>
    <x v="0"/>
    <s v=""/>
    <s v="1000"/>
    <s v="1000"/>
    <s v="non chargeble tenhbha token room narendera"/>
    <s v=""/>
    <x v="0"/>
    <s v="9100000042"/>
    <s v="0"/>
    <x v="5"/>
    <s v=""/>
    <s v=""/>
  </r>
  <r>
    <x v="4"/>
    <s v=""/>
    <s v=""/>
    <s v="4900019085"/>
    <s v="0L"/>
    <s v=""/>
    <s v=""/>
    <s v="WA"/>
    <d v="2023-12-13T00:00:00"/>
    <s v="70"/>
    <n v="27675.73"/>
    <s v="INR"/>
    <x v="0"/>
    <s v=""/>
    <s v="1000"/>
    <s v="1000"/>
    <s v="non chargeble lal babbou"/>
    <s v=""/>
    <x v="0"/>
    <s v="9100000041"/>
    <s v="0"/>
    <x v="4"/>
    <s v=""/>
    <s v=""/>
  </r>
  <r>
    <x v="4"/>
    <s v=""/>
    <s v=""/>
    <s v="4900019103"/>
    <s v="0L"/>
    <s v=""/>
    <s v=""/>
    <s v="WA"/>
    <d v="2023-12-13T00:00:00"/>
    <s v="70"/>
    <n v="1087.42"/>
    <s v="INR"/>
    <x v="0"/>
    <s v=""/>
    <s v="1000"/>
    <s v="1000"/>
    <s v="NEW INSTALLATION  RAIL SIDE COLONY"/>
    <s v=""/>
    <x v="0"/>
    <s v="9100000041"/>
    <s v="0"/>
    <x v="4"/>
    <s v=""/>
    <s v=""/>
  </r>
  <r>
    <x v="4"/>
    <s v=""/>
    <s v=""/>
    <s v="4900019103"/>
    <s v="0L"/>
    <s v=""/>
    <s v=""/>
    <s v="WA"/>
    <d v="2023-12-13T00:00:00"/>
    <s v="70"/>
    <n v="913.85"/>
    <s v="INR"/>
    <x v="0"/>
    <s v=""/>
    <s v="1000"/>
    <s v="1000"/>
    <s v="NEW INSTALLATION  RAIL SIDE COLONY"/>
    <s v=""/>
    <x v="0"/>
    <s v="9100000041"/>
    <s v="0"/>
    <x v="4"/>
    <s v=""/>
    <s v=""/>
  </r>
  <r>
    <x v="4"/>
    <s v=""/>
    <s v=""/>
    <s v="4900019103"/>
    <s v="0L"/>
    <s v=""/>
    <s v=""/>
    <s v="WA"/>
    <d v="2023-12-13T00:00:00"/>
    <s v="70"/>
    <n v="797.3"/>
    <s v="INR"/>
    <x v="0"/>
    <s v=""/>
    <s v="1000"/>
    <s v="1000"/>
    <s v="NEW INSTALLATION  RAIL SIDE COLONY"/>
    <s v=""/>
    <x v="0"/>
    <s v="9100000041"/>
    <s v="0"/>
    <x v="4"/>
    <s v=""/>
    <s v=""/>
  </r>
  <r>
    <x v="4"/>
    <s v=""/>
    <s v=""/>
    <s v="4900019103"/>
    <s v="0L"/>
    <s v=""/>
    <s v=""/>
    <s v="WA"/>
    <d v="2023-12-13T00:00:00"/>
    <s v="70"/>
    <n v="4000"/>
    <s v="INR"/>
    <x v="0"/>
    <s v=""/>
    <s v="1000"/>
    <s v="1000"/>
    <s v="NEW INSTALLATION  RAIL SIDE COLONY"/>
    <s v=""/>
    <x v="0"/>
    <s v="9100000041"/>
    <s v="0"/>
    <x v="4"/>
    <s v=""/>
    <s v=""/>
  </r>
  <r>
    <x v="4"/>
    <s v=""/>
    <s v=""/>
    <s v="4900019103"/>
    <s v="0L"/>
    <s v=""/>
    <s v=""/>
    <s v="WA"/>
    <d v="2023-12-13T00:00:00"/>
    <s v="70"/>
    <n v="510.63"/>
    <s v="INR"/>
    <x v="0"/>
    <s v=""/>
    <s v="1000"/>
    <s v="1000"/>
    <s v="NEW INSTALLATION  RAIL SIDE COLONY"/>
    <s v=""/>
    <x v="0"/>
    <s v="9100000041"/>
    <s v="0"/>
    <x v="4"/>
    <s v=""/>
    <s v=""/>
  </r>
  <r>
    <x v="4"/>
    <s v=""/>
    <s v=""/>
    <s v="4900019103"/>
    <s v="0L"/>
    <s v=""/>
    <s v=""/>
    <s v="WA"/>
    <d v="2023-12-13T00:00:00"/>
    <s v="70"/>
    <n v="525"/>
    <s v="INR"/>
    <x v="0"/>
    <s v=""/>
    <s v="1000"/>
    <s v="1000"/>
    <s v="NEW INSTALLATION  RAIL SIDE COLONY"/>
    <s v=""/>
    <x v="0"/>
    <s v="9100000041"/>
    <s v="0"/>
    <x v="4"/>
    <s v=""/>
    <s v=""/>
  </r>
  <r>
    <x v="4"/>
    <s v=""/>
    <s v=""/>
    <s v="4900019103"/>
    <s v="0L"/>
    <s v=""/>
    <s v=""/>
    <s v="WA"/>
    <d v="2023-12-13T00:00:00"/>
    <s v="70"/>
    <n v="1000"/>
    <s v="INR"/>
    <x v="0"/>
    <s v=""/>
    <s v="1000"/>
    <s v="1000"/>
    <s v="NEW INSTALLATION  RAIL SIDE COLONY"/>
    <s v=""/>
    <x v="0"/>
    <s v="9100000041"/>
    <s v="0"/>
    <x v="4"/>
    <s v=""/>
    <s v=""/>
  </r>
  <r>
    <x v="4"/>
    <s v=""/>
    <s v=""/>
    <s v="4900019103"/>
    <s v="0L"/>
    <s v=""/>
    <s v=""/>
    <s v="WA"/>
    <d v="2023-12-13T00:00:00"/>
    <s v="70"/>
    <n v="4104.67"/>
    <s v="INR"/>
    <x v="0"/>
    <s v=""/>
    <s v="1000"/>
    <s v="1000"/>
    <s v="NEW INSTALLATION  RAIL SIDE COLONY"/>
    <s v=""/>
    <x v="0"/>
    <s v="9100000041"/>
    <s v="0"/>
    <x v="4"/>
    <s v=""/>
    <s v=""/>
  </r>
  <r>
    <x v="4"/>
    <s v=""/>
    <s v=""/>
    <s v="4900019103"/>
    <s v="0L"/>
    <s v=""/>
    <s v=""/>
    <s v="WA"/>
    <d v="2023-12-13T00:00:00"/>
    <s v="70"/>
    <n v="918.82"/>
    <s v="INR"/>
    <x v="0"/>
    <s v=""/>
    <s v="1000"/>
    <s v="1000"/>
    <s v="NEW INSTALLATION  RAIL SIDE COLONY"/>
    <s v=""/>
    <x v="0"/>
    <s v="9100000041"/>
    <s v="0"/>
    <x v="4"/>
    <s v=""/>
    <s v=""/>
  </r>
  <r>
    <x v="4"/>
    <s v=""/>
    <s v=""/>
    <s v="4900019103"/>
    <s v="0L"/>
    <s v=""/>
    <s v=""/>
    <s v="WA"/>
    <d v="2023-12-13T00:00:00"/>
    <s v="70"/>
    <n v="388.57"/>
    <s v="INR"/>
    <x v="0"/>
    <s v=""/>
    <s v="1000"/>
    <s v="1000"/>
    <s v="NEW INSTALLATION  RAIL SIDE COLONY"/>
    <s v=""/>
    <x v="0"/>
    <s v="9100000041"/>
    <s v="0"/>
    <x v="4"/>
    <s v=""/>
    <s v=""/>
  </r>
  <r>
    <x v="3"/>
    <s v=""/>
    <s v=""/>
    <s v="4900019171"/>
    <s v="0L"/>
    <s v=""/>
    <s v=""/>
    <s v="WA"/>
    <d v="2023-12-15T00:00:00"/>
    <s v="70"/>
    <n v="27675.73"/>
    <s v="INR"/>
    <x v="0"/>
    <s v=""/>
    <s v="1000"/>
    <s v="1000"/>
    <s v="NON CHARGABLE BESSIS narendra singh"/>
    <s v=""/>
    <x v="0"/>
    <s v="9100000040"/>
    <s v="0"/>
    <x v="3"/>
    <s v=""/>
    <s v=""/>
  </r>
  <r>
    <x v="0"/>
    <s v=""/>
    <s v=""/>
    <s v="4900019177"/>
    <s v="0L"/>
    <s v=""/>
    <s v=""/>
    <s v="WA"/>
    <d v="2023-12-15T00:00:00"/>
    <s v="70"/>
    <n v="13837.87"/>
    <s v="INR"/>
    <x v="0"/>
    <s v=""/>
    <s v="1000"/>
    <s v="1000"/>
    <s v="Non chargeble basis JUIT KAWAT PAPAR PLANT"/>
    <s v=""/>
    <x v="0"/>
    <s v="9100000016"/>
    <s v="0"/>
    <x v="0"/>
    <s v=""/>
    <s v=""/>
  </r>
  <r>
    <x v="2"/>
    <s v=""/>
    <s v=""/>
    <s v="4900019232"/>
    <s v="0L"/>
    <s v=""/>
    <s v=""/>
    <s v="WA"/>
    <d v="2023-12-15T00:00:00"/>
    <s v="70"/>
    <n v="13837.87"/>
    <s v="INR"/>
    <x v="0"/>
    <s v=""/>
    <s v="1000"/>
    <s v="1000"/>
    <s v="NON CHARGEABLE BASIS-JUIT KEWAT"/>
    <s v=""/>
    <x v="0"/>
    <s v="9100000032"/>
    <s v="0"/>
    <x v="2"/>
    <s v=""/>
    <s v=""/>
  </r>
  <r>
    <x v="0"/>
    <s v=""/>
    <s v=""/>
    <s v="4900019234"/>
    <s v="0L"/>
    <s v=""/>
    <s v=""/>
    <s v="WA"/>
    <d v="2023-12-15T00:00:00"/>
    <s v="70"/>
    <n v="5535.15"/>
    <s v="INR"/>
    <x v="0"/>
    <s v=""/>
    <s v="1000"/>
    <s v="1000"/>
    <s v="NON CHARGABLE BASIS - juit kewat"/>
    <s v=""/>
    <x v="0"/>
    <s v="9100000016"/>
    <s v="0"/>
    <x v="0"/>
    <s v=""/>
    <s v=""/>
  </r>
  <r>
    <x v="0"/>
    <s v=""/>
    <s v=""/>
    <s v="4900019257"/>
    <s v="0L"/>
    <s v=""/>
    <s v=""/>
    <s v="WA"/>
    <d v="2023-12-16T00:00:00"/>
    <s v="70"/>
    <n v="13837.86"/>
    <s v="INR"/>
    <x v="0"/>
    <s v=""/>
    <s v="1000"/>
    <s v="1000"/>
    <s v="non chargeble dinesh"/>
    <s v=""/>
    <x v="0"/>
    <s v="9100000016"/>
    <s v="0"/>
    <x v="0"/>
    <s v=""/>
    <s v=""/>
  </r>
  <r>
    <x v="9"/>
    <s v=""/>
    <s v=""/>
    <s v="4900019354"/>
    <s v="0L"/>
    <s v=""/>
    <s v=""/>
    <s v="WA"/>
    <d v="2023-12-17T00:00:00"/>
    <s v="70"/>
    <n v="13837.86"/>
    <s v="INR"/>
    <x v="0"/>
    <s v=""/>
    <s v="1000"/>
    <s v="1000"/>
    <s v="NON CHARGEABLE BASIS-akbar housain"/>
    <s v=""/>
    <x v="0"/>
    <s v="9100000047"/>
    <s v="0"/>
    <x v="9"/>
    <s v=""/>
    <s v=""/>
  </r>
  <r>
    <x v="9"/>
    <s v=""/>
    <s v=""/>
    <s v="4900019354"/>
    <s v="0L"/>
    <s v=""/>
    <s v=""/>
    <s v="WA"/>
    <d v="2023-12-17T00:00:00"/>
    <s v="70"/>
    <n v="27584.49"/>
    <s v="INR"/>
    <x v="0"/>
    <s v=""/>
    <s v="1000"/>
    <s v="1000"/>
    <s v="NON CHARGEABLE BASIS-akbar housain"/>
    <s v=""/>
    <x v="0"/>
    <s v="9100000047"/>
    <s v="0"/>
    <x v="9"/>
    <s v=""/>
    <s v=""/>
  </r>
  <r>
    <x v="0"/>
    <s v=""/>
    <s v=""/>
    <s v="4900019374"/>
    <s v="0L"/>
    <s v=""/>
    <s v=""/>
    <s v="WA"/>
    <d v="2023-12-18T00:00:00"/>
    <s v="70"/>
    <n v="13837.87"/>
    <s v="INR"/>
    <x v="0"/>
    <s v=""/>
    <s v="1000"/>
    <s v="1000"/>
    <s v="NON CHARGEABLE BASIS-akbar housain"/>
    <s v=""/>
    <x v="0"/>
    <s v="9100000016"/>
    <s v="0"/>
    <x v="0"/>
    <s v=""/>
    <s v=""/>
  </r>
  <r>
    <x v="0"/>
    <s v=""/>
    <s v=""/>
    <s v="4900019380"/>
    <s v="0L"/>
    <s v=""/>
    <s v=""/>
    <s v="WA"/>
    <d v="2023-12-18T00:00:00"/>
    <s v="70"/>
    <n v="1597.96"/>
    <s v="INR"/>
    <x v="0"/>
    <s v=""/>
    <s v="1000"/>
    <s v="1000"/>
    <s v="NON CHARGEABLE BASIS-dinesh"/>
    <s v=""/>
    <x v="0"/>
    <s v="9100000016"/>
    <s v="0"/>
    <x v="0"/>
    <s v=""/>
    <s v=""/>
  </r>
  <r>
    <x v="0"/>
    <s v=""/>
    <s v=""/>
    <s v="4900019453"/>
    <s v="0L"/>
    <s v=""/>
    <s v=""/>
    <s v="WA"/>
    <d v="2023-12-19T00:00:00"/>
    <s v="70"/>
    <n v="13837.86"/>
    <s v="INR"/>
    <x v="0"/>
    <s v=""/>
    <s v="1000"/>
    <s v="1000"/>
    <s v="NON CHARGABLE BASIS -idinesh"/>
    <s v=""/>
    <x v="0"/>
    <s v="9100000016"/>
    <s v="0"/>
    <x v="0"/>
    <s v=""/>
    <s v=""/>
  </r>
  <r>
    <x v="4"/>
    <s v=""/>
    <s v=""/>
    <s v="4900019457"/>
    <s v="0L"/>
    <s v=""/>
    <s v=""/>
    <s v="WA"/>
    <d v="2023-12-19T00:00:00"/>
    <s v="70"/>
    <n v="3195.92"/>
    <s v="INR"/>
    <x v="0"/>
    <s v=""/>
    <s v="1000"/>
    <s v="1000"/>
    <s v="Non chargeble basis JUIT KAWAT dor metery"/>
    <s v=""/>
    <x v="0"/>
    <s v="9100000041"/>
    <s v="0"/>
    <x v="4"/>
    <s v=""/>
    <s v=""/>
  </r>
  <r>
    <x v="4"/>
    <s v=""/>
    <s v=""/>
    <s v="4900019457"/>
    <s v="0L"/>
    <s v=""/>
    <s v=""/>
    <s v="WA"/>
    <d v="2023-12-19T00:00:00"/>
    <s v="70"/>
    <n v="456935.49"/>
    <s v="INR"/>
    <x v="0"/>
    <s v=""/>
    <s v="1000"/>
    <s v="1000"/>
    <s v="Non chargeble basis JUIT KAWAT dor metery"/>
    <s v=""/>
    <x v="0"/>
    <s v="9100000041"/>
    <s v="0"/>
    <x v="4"/>
    <s v=""/>
    <s v=""/>
  </r>
  <r>
    <x v="4"/>
    <s v=""/>
    <s v=""/>
    <s v="4900019457"/>
    <s v="0L"/>
    <s v=""/>
    <s v=""/>
    <s v="WA"/>
    <d v="2023-12-19T00:00:00"/>
    <s v="70"/>
    <n v="148996.6"/>
    <s v="INR"/>
    <x v="0"/>
    <s v=""/>
    <s v="1000"/>
    <s v="1000"/>
    <s v="Non chargeble basis JUIT KAWAT dor metery"/>
    <s v=""/>
    <x v="0"/>
    <s v="9100000041"/>
    <s v="0"/>
    <x v="4"/>
    <s v=""/>
    <s v=""/>
  </r>
  <r>
    <x v="0"/>
    <s v=""/>
    <s v=""/>
    <s v="4900019459"/>
    <s v="0L"/>
    <s v=""/>
    <s v=""/>
    <s v="WA"/>
    <d v="2023-12-19T00:00:00"/>
    <s v="70"/>
    <n v="49665.53"/>
    <s v="INR"/>
    <x v="0"/>
    <s v=""/>
    <s v="1000"/>
    <s v="1000"/>
    <s v="Non chargeble basis JUIT KAWAT PAPAR PLANT"/>
    <s v=""/>
    <x v="0"/>
    <s v="9100000016"/>
    <s v="0"/>
    <x v="0"/>
    <s v=""/>
    <s v=""/>
  </r>
  <r>
    <x v="0"/>
    <s v=""/>
    <s v=""/>
    <s v="4900019459"/>
    <s v="0L"/>
    <s v=""/>
    <s v=""/>
    <s v="WA"/>
    <d v="2023-12-19T00:00:00"/>
    <s v="70"/>
    <n v="13837.87"/>
    <s v="INR"/>
    <x v="0"/>
    <s v=""/>
    <s v="1000"/>
    <s v="1000"/>
    <s v="Non chargeble basis JUIT KAWAT PAPAR PLANT"/>
    <s v=""/>
    <x v="0"/>
    <s v="9100000016"/>
    <s v="0"/>
    <x v="0"/>
    <s v=""/>
    <s v=""/>
  </r>
  <r>
    <x v="3"/>
    <s v=""/>
    <s v=""/>
    <s v="4900019562"/>
    <s v="0L"/>
    <s v=""/>
    <s v=""/>
    <s v="WA"/>
    <d v="2023-12-20T00:00:00"/>
    <s v="70"/>
    <n v="27675.73"/>
    <s v="INR"/>
    <x v="0"/>
    <s v=""/>
    <s v="1000"/>
    <s v="1000"/>
    <s v="NON CHARGEABLE BASIS-narendra singh"/>
    <s v=""/>
    <x v="0"/>
    <s v="9100000040"/>
    <s v="0"/>
    <x v="3"/>
    <s v=""/>
    <s v=""/>
  </r>
  <r>
    <x v="0"/>
    <s v=""/>
    <s v=""/>
    <s v="4900019666"/>
    <s v="0L"/>
    <s v=""/>
    <s v=""/>
    <s v="WA"/>
    <d v="2023-12-21T00:00:00"/>
    <s v="70"/>
    <n v="27675.73"/>
    <s v="INR"/>
    <x v="0"/>
    <s v=""/>
    <s v="1000"/>
    <s v="1000"/>
    <s v="NON CHARGEABLE BASIS-dinesh"/>
    <s v=""/>
    <x v="0"/>
    <s v="9100000016"/>
    <s v="0"/>
    <x v="0"/>
    <s v=""/>
    <s v=""/>
  </r>
  <r>
    <x v="2"/>
    <s v=""/>
    <s v=""/>
    <s v="4900019766"/>
    <s v="0L"/>
    <s v=""/>
    <s v=""/>
    <s v="WA"/>
    <d v="2023-12-22T00:00:00"/>
    <s v="70"/>
    <n v="13837.86"/>
    <s v="INR"/>
    <x v="0"/>
    <s v=""/>
    <s v="1000"/>
    <s v="1000"/>
    <s v="NON CHARGEABLE BASIS-JUIT KEWAT"/>
    <s v=""/>
    <x v="0"/>
    <s v="9100000032"/>
    <s v="0"/>
    <x v="2"/>
    <s v=""/>
    <s v=""/>
  </r>
  <r>
    <x v="0"/>
    <s v=""/>
    <s v=""/>
    <s v="4900019863"/>
    <s v="0L"/>
    <s v=""/>
    <s v=""/>
    <s v="WA"/>
    <d v="2023-12-23T00:00:00"/>
    <s v="70"/>
    <n v="8302.7199999999993"/>
    <s v="INR"/>
    <x v="0"/>
    <s v=""/>
    <s v="1000"/>
    <s v="1000"/>
    <s v="NON CHARGABLE BASIS -idinesh"/>
    <s v=""/>
    <x v="0"/>
    <s v="9100000016"/>
    <s v="0"/>
    <x v="0"/>
    <s v=""/>
    <s v=""/>
  </r>
  <r>
    <x v="3"/>
    <s v=""/>
    <s v=""/>
    <s v="4900019942"/>
    <s v="0L"/>
    <s v=""/>
    <s v=""/>
    <s v="WA"/>
    <d v="2023-12-24T00:00:00"/>
    <s v="70"/>
    <n v="27675.73"/>
    <s v="INR"/>
    <x v="0"/>
    <s v=""/>
    <s v="1000"/>
    <s v="1000"/>
    <s v="NON CHARGEABLE BASIS-narendra singh"/>
    <s v=""/>
    <x v="0"/>
    <s v="9100000040"/>
    <s v="0"/>
    <x v="3"/>
    <s v=""/>
    <s v=""/>
  </r>
  <r>
    <x v="2"/>
    <s v=""/>
    <s v=""/>
    <s v="4900019989"/>
    <s v="0L"/>
    <s v=""/>
    <s v=""/>
    <s v="WA"/>
    <d v="2023-12-25T00:00:00"/>
    <s v="70"/>
    <n v="13837.87"/>
    <s v="INR"/>
    <x v="0"/>
    <s v=""/>
    <s v="1000"/>
    <s v="1000"/>
    <s v="NON CHARGEABLE BASIS-JUIT KEWAT"/>
    <s v=""/>
    <x v="0"/>
    <s v="9100000032"/>
    <s v="0"/>
    <x v="2"/>
    <s v=""/>
    <s v=""/>
  </r>
  <r>
    <x v="3"/>
    <s v=""/>
    <s v=""/>
    <s v="4900020077"/>
    <s v="0L"/>
    <s v=""/>
    <s v=""/>
    <s v="WA"/>
    <d v="2023-12-26T00:00:00"/>
    <s v="70"/>
    <n v="73228.479999999996"/>
    <s v="INR"/>
    <x v="0"/>
    <s v=""/>
    <s v="1000"/>
    <s v="1000"/>
    <s v="Non chargeble basis RAMAVTAR-TWO ROOM SET G+3"/>
    <s v=""/>
    <x v="0"/>
    <s v="9100000040"/>
    <s v="0"/>
    <x v="3"/>
    <s v=""/>
    <s v=""/>
  </r>
  <r>
    <x v="4"/>
    <s v=""/>
    <s v=""/>
    <s v="4900020162"/>
    <s v="0L"/>
    <s v=""/>
    <s v=""/>
    <s v="WA"/>
    <d v="2023-12-26T00:00:00"/>
    <s v="70"/>
    <n v="300"/>
    <s v="INR"/>
    <x v="0"/>
    <s v=""/>
    <s v="1000"/>
    <s v="1000"/>
    <s v="NEW INSTALLATION,"/>
    <s v=""/>
    <x v="0"/>
    <s v="9100000041"/>
    <s v="0"/>
    <x v="4"/>
    <s v=""/>
    <s v=""/>
  </r>
  <r>
    <x v="4"/>
    <s v=""/>
    <s v=""/>
    <s v="4900020162"/>
    <s v="0L"/>
    <s v=""/>
    <s v=""/>
    <s v="WA"/>
    <d v="2023-12-26T00:00:00"/>
    <s v="70"/>
    <n v="4000"/>
    <s v="INR"/>
    <x v="0"/>
    <s v=""/>
    <s v="1000"/>
    <s v="1000"/>
    <s v="NEW INSTALLATION,"/>
    <s v=""/>
    <x v="0"/>
    <s v="9100000041"/>
    <s v="0"/>
    <x v="4"/>
    <s v=""/>
    <s v=""/>
  </r>
  <r>
    <x v="4"/>
    <s v=""/>
    <s v=""/>
    <s v="4900020162"/>
    <s v="0L"/>
    <s v=""/>
    <s v=""/>
    <s v="WA"/>
    <d v="2023-12-26T00:00:00"/>
    <s v="70"/>
    <n v="225"/>
    <s v="INR"/>
    <x v="0"/>
    <s v=""/>
    <s v="1000"/>
    <s v="1000"/>
    <s v="NEW INSTALLATION,"/>
    <s v=""/>
    <x v="0"/>
    <s v="9100000041"/>
    <s v="0"/>
    <x v="4"/>
    <s v=""/>
    <s v=""/>
  </r>
  <r>
    <x v="0"/>
    <s v=""/>
    <s v=""/>
    <s v="4900020195"/>
    <s v="0L"/>
    <s v=""/>
    <s v=""/>
    <s v="WA"/>
    <d v="2023-12-27T00:00:00"/>
    <s v="70"/>
    <n v="13837.87"/>
    <s v="INR"/>
    <x v="0"/>
    <s v=""/>
    <s v="1000"/>
    <s v="1000"/>
    <s v="NON CHARGEABLE BASIS -akber hussain"/>
    <s v=""/>
    <x v="0"/>
    <s v="9100000016"/>
    <s v="0"/>
    <x v="0"/>
    <s v=""/>
    <s v=""/>
  </r>
  <r>
    <x v="4"/>
    <s v=""/>
    <s v=""/>
    <s v="4900020205"/>
    <s v="0L"/>
    <s v=""/>
    <s v=""/>
    <s v="WA"/>
    <d v="2023-12-27T00:00:00"/>
    <s v="70"/>
    <n v="360"/>
    <s v="INR"/>
    <x v="0"/>
    <s v=""/>
    <s v="1000"/>
    <s v="1000"/>
    <s v="NEW INSTALLATION,"/>
    <s v=""/>
    <x v="0"/>
    <s v="9100000041"/>
    <s v="0"/>
    <x v="4"/>
    <s v=""/>
    <s v=""/>
  </r>
  <r>
    <x v="11"/>
    <s v=""/>
    <s v=""/>
    <s v="4900020232"/>
    <s v="0L"/>
    <s v=""/>
    <s v=""/>
    <s v="WA"/>
    <d v="2023-12-27T00:00:00"/>
    <s v="70"/>
    <n v="75"/>
    <s v="INR"/>
    <x v="0"/>
    <s v=""/>
    <s v="1000"/>
    <s v="1000"/>
    <s v="G+3 COLONY ROOM NO.-33"/>
    <s v=""/>
    <x v="0"/>
    <s v="9100000026"/>
    <s v="0"/>
    <x v="11"/>
    <s v=""/>
    <s v=""/>
  </r>
  <r>
    <x v="11"/>
    <s v=""/>
    <s v=""/>
    <s v="4900020232"/>
    <s v="0L"/>
    <s v=""/>
    <s v=""/>
    <s v="WA"/>
    <d v="2023-12-27T00:00:00"/>
    <s v="70"/>
    <n v="57.96"/>
    <s v="INR"/>
    <x v="0"/>
    <s v=""/>
    <s v="1000"/>
    <s v="1000"/>
    <s v="G+3 COLONY ROOM NO.-33"/>
    <s v=""/>
    <x v="0"/>
    <s v="9100000026"/>
    <s v="0"/>
    <x v="11"/>
    <s v=""/>
    <s v=""/>
  </r>
  <r>
    <x v="11"/>
    <s v=""/>
    <s v=""/>
    <s v="4900020232"/>
    <s v="0L"/>
    <s v=""/>
    <s v=""/>
    <s v="WA"/>
    <d v="2023-12-27T00:00:00"/>
    <s v="70"/>
    <n v="61.98"/>
    <s v="INR"/>
    <x v="0"/>
    <s v=""/>
    <s v="1000"/>
    <s v="1000"/>
    <s v="G+3 COLONY ROOM NO.-33"/>
    <s v=""/>
    <x v="0"/>
    <s v="9100000026"/>
    <s v="0"/>
    <x v="11"/>
    <s v=""/>
    <s v=""/>
  </r>
  <r>
    <x v="11"/>
    <s v=""/>
    <s v=""/>
    <s v="4900020232"/>
    <s v="0L"/>
    <s v=""/>
    <s v=""/>
    <s v="WA"/>
    <d v="2023-12-27T00:00:00"/>
    <s v="70"/>
    <n v="8"/>
    <s v="INR"/>
    <x v="0"/>
    <s v=""/>
    <s v="1000"/>
    <s v="1000"/>
    <s v="G+3 COLONY ROOM NO.-33"/>
    <s v=""/>
    <x v="0"/>
    <s v="9100000026"/>
    <s v="0"/>
    <x v="11"/>
    <s v=""/>
    <s v=""/>
  </r>
  <r>
    <x v="11"/>
    <s v=""/>
    <s v=""/>
    <s v="4900020232"/>
    <s v="0L"/>
    <s v=""/>
    <s v=""/>
    <s v="WA"/>
    <d v="2023-12-27T00:00:00"/>
    <s v="70"/>
    <n v="8.5"/>
    <s v="INR"/>
    <x v="0"/>
    <s v=""/>
    <s v="1000"/>
    <s v="1000"/>
    <s v="G+3 COLONY ROOM NO.-33"/>
    <s v=""/>
    <x v="0"/>
    <s v="9100000026"/>
    <s v="0"/>
    <x v="11"/>
    <s v=""/>
    <s v=""/>
  </r>
  <r>
    <x v="3"/>
    <s v=""/>
    <s v=""/>
    <s v="4900020293"/>
    <s v="0L"/>
    <s v=""/>
    <s v=""/>
    <s v="WA"/>
    <d v="2023-12-28T00:00:00"/>
    <s v="70"/>
    <n v="12015.12"/>
    <s v="INR"/>
    <x v="0"/>
    <s v=""/>
    <s v="1000"/>
    <s v="1000"/>
    <s v="NON CHARGABLE BASIS- lal babu sah-TWO ROOM SET G+3"/>
    <s v=""/>
    <x v="0"/>
    <s v="9100000040"/>
    <s v="0"/>
    <x v="3"/>
    <s v=""/>
    <s v=""/>
  </r>
  <r>
    <x v="2"/>
    <s v=""/>
    <s v=""/>
    <s v="4900020295"/>
    <s v="0L"/>
    <s v=""/>
    <s v=""/>
    <s v="WA"/>
    <d v="2023-12-28T00:00:00"/>
    <s v="70"/>
    <n v="12015.12"/>
    <s v="INR"/>
    <x v="0"/>
    <s v=""/>
    <s v="1000"/>
    <s v="1000"/>
    <s v="Non chargeble basis JUIT KAWAT PAPAR PLANT"/>
    <s v=""/>
    <x v="0"/>
    <s v="9100000032"/>
    <s v="0"/>
    <x v="2"/>
    <s v=""/>
    <s v=""/>
  </r>
  <r>
    <x v="9"/>
    <s v=""/>
    <s v=""/>
    <s v="4900020297"/>
    <s v="0L"/>
    <s v=""/>
    <s v=""/>
    <s v="WA"/>
    <d v="2023-12-28T00:00:00"/>
    <s v="70"/>
    <n v="12015.12"/>
    <s v="INR"/>
    <x v="0"/>
    <s v=""/>
    <s v="1000"/>
    <s v="1000"/>
    <s v="Non chargeble basis Akbar PAPAR PLANT building"/>
    <s v=""/>
    <x v="0"/>
    <s v="9100000047"/>
    <s v="0"/>
    <x v="9"/>
    <s v=""/>
    <s v=""/>
  </r>
  <r>
    <x v="4"/>
    <s v=""/>
    <s v=""/>
    <s v="4900020299"/>
    <s v="0L"/>
    <s v=""/>
    <s v=""/>
    <s v="WA"/>
    <d v="2023-12-28T00:00:00"/>
    <s v="70"/>
    <n v="24030.23"/>
    <s v="INR"/>
    <x v="0"/>
    <s v=""/>
    <s v="1000"/>
    <s v="1000"/>
    <s v="non chargeble lal babbou Building work at ETP"/>
    <s v=""/>
    <x v="0"/>
    <s v="9100000041"/>
    <s v="0"/>
    <x v="4"/>
    <s v=""/>
    <s v=""/>
  </r>
  <r>
    <x v="4"/>
    <s v=""/>
    <s v=""/>
    <s v="4900020350"/>
    <s v="0L"/>
    <s v=""/>
    <s v=""/>
    <s v="WA"/>
    <d v="2023-12-28T00:00:00"/>
    <s v="70"/>
    <n v="165506.97"/>
    <s v="INR"/>
    <x v="0"/>
    <s v=""/>
    <s v="1000"/>
    <s v="1000"/>
    <s v="NON CHARGEABLE BASIS-JUIT KEWAT"/>
    <s v=""/>
    <x v="0"/>
    <s v="9100000041"/>
    <s v="0"/>
    <x v="4"/>
    <s v=""/>
    <s v=""/>
  </r>
  <r>
    <x v="4"/>
    <s v=""/>
    <s v=""/>
    <s v="4900020350"/>
    <s v="0L"/>
    <s v=""/>
    <s v=""/>
    <s v="WA"/>
    <d v="2023-12-28T00:00:00"/>
    <s v="70"/>
    <n v="364085.36"/>
    <s v="INR"/>
    <x v="0"/>
    <s v=""/>
    <s v="1000"/>
    <s v="1000"/>
    <s v="NON CHARGEABLE BASIS-JUIT KEWAT"/>
    <s v=""/>
    <x v="0"/>
    <s v="9100000041"/>
    <s v="0"/>
    <x v="4"/>
    <s v=""/>
    <s v=""/>
  </r>
  <r>
    <x v="4"/>
    <s v=""/>
    <s v=""/>
    <s v="4900020350"/>
    <s v="0L"/>
    <s v=""/>
    <s v=""/>
    <s v="WA"/>
    <d v="2023-12-28T00:00:00"/>
    <s v="70"/>
    <n v="108136.04"/>
    <s v="INR"/>
    <x v="0"/>
    <s v=""/>
    <s v="1000"/>
    <s v="1000"/>
    <s v="NON CHARGEABLE BASIS-JUIT KEWAT"/>
    <s v=""/>
    <x v="0"/>
    <s v="9100000041"/>
    <s v="0"/>
    <x v="4"/>
    <s v=""/>
    <s v=""/>
  </r>
  <r>
    <x v="4"/>
    <s v=""/>
    <s v=""/>
    <s v="4900020397"/>
    <s v="0L"/>
    <s v=""/>
    <s v=""/>
    <s v="WA"/>
    <d v="2023-12-29T00:00:00"/>
    <s v="70"/>
    <n v="1278.3699999999999"/>
    <s v="INR"/>
    <x v="0"/>
    <s v=""/>
    <s v="1000"/>
    <s v="1000"/>
    <s v="NON CHARGABLE BASIS juit"/>
    <s v=""/>
    <x v="0"/>
    <s v="9100000041"/>
    <s v="0"/>
    <x v="4"/>
    <s v=""/>
    <s v=""/>
  </r>
  <r>
    <x v="0"/>
    <s v=""/>
    <s v=""/>
    <s v="4900020637"/>
    <s v="0L"/>
    <s v=""/>
    <s v=""/>
    <s v="WA"/>
    <d v="2023-12-31T00:00:00"/>
    <s v="70"/>
    <n v="12015.12"/>
    <s v="INR"/>
    <x v="0"/>
    <s v=""/>
    <s v="1000"/>
    <s v="1000"/>
    <s v="NON CHARGEABLE BASIS-dinesh-SPRAY POND DRAIN"/>
    <s v=""/>
    <x v="0"/>
    <s v="9100000016"/>
    <s v="0"/>
    <x v="0"/>
    <s v=""/>
    <s v=""/>
  </r>
  <r>
    <x v="3"/>
    <s v=""/>
    <s v=""/>
    <s v="4900020872"/>
    <s v="0L"/>
    <s v=""/>
    <s v=""/>
    <s v="WA"/>
    <d v="2024-01-03T00:00:00"/>
    <s v="70"/>
    <n v="24029.49"/>
    <s v="INR"/>
    <x v="0"/>
    <s v=""/>
    <s v="1000"/>
    <s v="1000"/>
    <s v="Non chargeble Ram Avatar Two room set"/>
    <s v=""/>
    <x v="0"/>
    <s v="9100000040"/>
    <s v="0"/>
    <x v="3"/>
    <s v=""/>
    <s v=""/>
  </r>
  <r>
    <x v="0"/>
    <s v=""/>
    <s v=""/>
    <s v="4900021065"/>
    <s v="0L"/>
    <s v=""/>
    <s v=""/>
    <s v="WA"/>
    <d v="2024-01-05T00:00:00"/>
    <s v="70"/>
    <n v="12014.68"/>
    <s v="INR"/>
    <x v="0"/>
    <s v=""/>
    <s v="1000"/>
    <s v="1000"/>
    <s v="NON CHARGEABLE BASIS-akbar housain"/>
    <s v=""/>
    <x v="0"/>
    <s v="9100000016"/>
    <s v="0"/>
    <x v="0"/>
    <s v=""/>
    <s v=""/>
  </r>
  <r>
    <x v="9"/>
    <s v=""/>
    <s v=""/>
    <s v="4900021067"/>
    <s v="0L"/>
    <s v=""/>
    <s v=""/>
    <s v="WA"/>
    <d v="2024-01-05T00:00:00"/>
    <s v="70"/>
    <n v="12014.68"/>
    <s v="INR"/>
    <x v="0"/>
    <s v=""/>
    <s v="1000"/>
    <s v="1000"/>
    <s v="Non chargeble basis Akbar PAPAR PLANT building"/>
    <s v=""/>
    <x v="0"/>
    <s v="9100000047"/>
    <s v="0"/>
    <x v="9"/>
    <s v=""/>
    <s v=""/>
  </r>
  <r>
    <x v="11"/>
    <s v=""/>
    <s v=""/>
    <s v="4900021140"/>
    <s v="0L"/>
    <s v=""/>
    <s v=""/>
    <s v="WA"/>
    <d v="2024-01-05T00:00:00"/>
    <s v="70"/>
    <n v="99331.06"/>
    <s v="INR"/>
    <x v="0"/>
    <s v=""/>
    <s v="1000"/>
    <s v="1000"/>
    <s v="non chargeble one room set g+3 raju gupta"/>
    <s v=""/>
    <x v="0"/>
    <s v="9100000026"/>
    <s v="0"/>
    <x v="11"/>
    <s v=""/>
    <s v=""/>
  </r>
  <r>
    <x v="11"/>
    <s v=""/>
    <s v=""/>
    <s v="4900021140"/>
    <s v="0L"/>
    <s v=""/>
    <s v=""/>
    <s v="WA"/>
    <d v="2024-01-05T00:00:00"/>
    <s v="70"/>
    <n v="68540.320000000007"/>
    <s v="INR"/>
    <x v="0"/>
    <s v=""/>
    <s v="1000"/>
    <s v="1000"/>
    <s v="non chargeble one room set g+3 raju gupta"/>
    <s v=""/>
    <x v="0"/>
    <s v="9100000026"/>
    <s v="0"/>
    <x v="11"/>
    <s v=""/>
    <s v=""/>
  </r>
  <r>
    <x v="4"/>
    <s v=""/>
    <s v=""/>
    <s v="4900021177"/>
    <s v="0L"/>
    <s v=""/>
    <s v=""/>
    <s v="WA"/>
    <d v="2024-01-06T00:00:00"/>
    <s v="70"/>
    <n v="12014.68"/>
    <s v="INR"/>
    <x v="0"/>
    <s v=""/>
    <s v="1000"/>
    <s v="1000"/>
    <s v="Non chargeble basis JUIT KAWAT"/>
    <s v=""/>
    <x v="0"/>
    <s v="9100000041"/>
    <s v="0"/>
    <x v="4"/>
    <s v=""/>
    <s v=""/>
  </r>
  <r>
    <x v="0"/>
    <s v=""/>
    <s v=""/>
    <s v="4900021179"/>
    <s v="0L"/>
    <s v=""/>
    <s v=""/>
    <s v="WA"/>
    <d v="2024-01-06T00:00:00"/>
    <s v="70"/>
    <n v="12014.68"/>
    <s v="INR"/>
    <x v="0"/>
    <s v=""/>
    <s v="1000"/>
    <s v="1000"/>
    <s v="Non chargeble basis JUIT KAWAT PAPAR PLANT"/>
    <s v=""/>
    <x v="0"/>
    <s v="9100000016"/>
    <s v="0"/>
    <x v="0"/>
    <s v=""/>
    <s v=""/>
  </r>
  <r>
    <x v="3"/>
    <s v=""/>
    <s v=""/>
    <s v="4900021227"/>
    <s v="0L"/>
    <s v=""/>
    <s v=""/>
    <s v="WA"/>
    <d v="2024-01-06T00:00:00"/>
    <s v="70"/>
    <n v="2194.8000000000002"/>
    <s v="INR"/>
    <x v="0"/>
    <s v=""/>
    <s v="1000"/>
    <s v="1000"/>
    <s v="NEW COLONY TWO ROOM SET"/>
    <s v=""/>
    <x v="0"/>
    <s v="9100000040"/>
    <s v="0"/>
    <x v="3"/>
    <s v=""/>
    <s v=""/>
  </r>
  <r>
    <x v="3"/>
    <s v=""/>
    <s v=""/>
    <s v="4900021227"/>
    <s v="0L"/>
    <s v=""/>
    <s v=""/>
    <s v="WA"/>
    <d v="2024-01-06T00:00:00"/>
    <s v="70"/>
    <n v="8.5"/>
    <s v="INR"/>
    <x v="0"/>
    <s v=""/>
    <s v="1000"/>
    <s v="1000"/>
    <s v="NEW COLONY TWO ROOM SET"/>
    <s v=""/>
    <x v="0"/>
    <s v="9100000040"/>
    <s v="0"/>
    <x v="3"/>
    <s v=""/>
    <s v=""/>
  </r>
  <r>
    <x v="11"/>
    <s v=""/>
    <s v=""/>
    <s v="4900021388"/>
    <s v="0L"/>
    <s v=""/>
    <s v=""/>
    <s v="WA"/>
    <d v="2024-01-08T00:00:00"/>
    <s v="70"/>
    <n v="12014.67"/>
    <s v="INR"/>
    <x v="0"/>
    <s v=""/>
    <s v="1000"/>
    <s v="1000"/>
    <s v="non chargeble one room set g+3 raju gupta"/>
    <s v=""/>
    <x v="0"/>
    <s v="9100000026"/>
    <s v="0"/>
    <x v="11"/>
    <s v=""/>
    <s v=""/>
  </r>
  <r>
    <x v="11"/>
    <s v=""/>
    <s v=""/>
    <s v="4900021388"/>
    <s v="0L"/>
    <s v=""/>
    <s v=""/>
    <s v="WA"/>
    <d v="2024-01-08T00:00:00"/>
    <s v="70"/>
    <n v="1597.96"/>
    <s v="INR"/>
    <x v="0"/>
    <s v=""/>
    <s v="1000"/>
    <s v="1000"/>
    <s v="non chargeble one room set g+3 raju gupta"/>
    <s v=""/>
    <x v="0"/>
    <s v="9100000026"/>
    <s v="0"/>
    <x v="11"/>
    <s v=""/>
    <s v=""/>
  </r>
  <r>
    <x v="4"/>
    <s v=""/>
    <s v=""/>
    <s v="4900021542"/>
    <s v="0L"/>
    <s v=""/>
    <s v=""/>
    <s v="WA"/>
    <d v="2024-01-09T00:00:00"/>
    <s v="70"/>
    <n v="12014.68"/>
    <s v="INR"/>
    <x v="0"/>
    <s v=""/>
    <s v="1000"/>
    <s v="1000"/>
    <s v="non chargeble lal babbou Building work at ETP"/>
    <s v=""/>
    <x v="0"/>
    <s v="9100000041"/>
    <s v="0"/>
    <x v="4"/>
    <s v=""/>
    <s v=""/>
  </r>
  <r>
    <x v="0"/>
    <s v=""/>
    <s v=""/>
    <s v="4900021564"/>
    <s v="0L"/>
    <s v=""/>
    <s v=""/>
    <s v="WA"/>
    <d v="2024-01-09T00:00:00"/>
    <s v="70"/>
    <n v="554025.01"/>
    <s v="INR"/>
    <x v="0"/>
    <s v=""/>
    <s v="1000"/>
    <s v="1000"/>
    <s v="non chargeble dinesh for drain work at ETP"/>
    <s v=""/>
    <x v="0"/>
    <s v="9100000016"/>
    <s v="0"/>
    <x v="0"/>
    <s v=""/>
    <s v=""/>
  </r>
  <r>
    <x v="0"/>
    <s v=""/>
    <s v=""/>
    <s v="4900021564"/>
    <s v="0L"/>
    <s v=""/>
    <s v=""/>
    <s v="WA"/>
    <d v="2024-01-09T00:00:00"/>
    <s v="70"/>
    <n v="130030.48"/>
    <s v="INR"/>
    <x v="0"/>
    <s v=""/>
    <s v="1000"/>
    <s v="1000"/>
    <s v="non chargeble dinesh for drain work at ETP"/>
    <s v=""/>
    <x v="0"/>
    <s v="9100000016"/>
    <s v="0"/>
    <x v="0"/>
    <s v=""/>
    <s v=""/>
  </r>
  <r>
    <x v="0"/>
    <s v=""/>
    <s v=""/>
    <s v="4900021564"/>
    <s v="0L"/>
    <s v=""/>
    <s v=""/>
    <s v="WA"/>
    <d v="2024-01-09T00:00:00"/>
    <s v="70"/>
    <n v="390254.5"/>
    <s v="INR"/>
    <x v="0"/>
    <s v=""/>
    <s v="1000"/>
    <s v="1000"/>
    <s v="non chargeble dinesh for drain work at ETP"/>
    <s v=""/>
    <x v="0"/>
    <s v="9100000016"/>
    <s v="0"/>
    <x v="0"/>
    <s v=""/>
    <s v=""/>
  </r>
  <r>
    <x v="2"/>
    <s v=""/>
    <s v=""/>
    <s v="4900021568"/>
    <s v="0L"/>
    <s v=""/>
    <s v=""/>
    <s v="WA"/>
    <d v="2024-01-09T00:00:00"/>
    <s v="70"/>
    <n v="356158.93"/>
    <s v="INR"/>
    <x v="0"/>
    <s v=""/>
    <s v="1000"/>
    <s v="1000"/>
    <s v="Non chargeble basis JUIT *Drain work in paper plan"/>
    <s v=""/>
    <x v="0"/>
    <s v="9100000032"/>
    <s v="0"/>
    <x v="2"/>
    <s v=""/>
    <s v=""/>
  </r>
  <r>
    <x v="1"/>
    <s v=""/>
    <s v=""/>
    <s v="4900021570"/>
    <s v="0L"/>
    <s v=""/>
    <s v=""/>
    <s v="WA"/>
    <d v="2024-01-09T00:00:00"/>
    <s v="70"/>
    <n v="158292.85999999999"/>
    <s v="INR"/>
    <x v="0"/>
    <s v=""/>
    <s v="1000"/>
    <s v="1000"/>
    <s v="Non chargeble basis Akba *Boundary wall near W/sho"/>
    <s v=""/>
    <x v="0"/>
    <s v="9100000012"/>
    <s v="0"/>
    <x v="1"/>
    <s v=""/>
    <s v=""/>
  </r>
  <r>
    <x v="1"/>
    <s v=""/>
    <s v=""/>
    <s v="4900021570"/>
    <s v="0L"/>
    <s v=""/>
    <s v=""/>
    <s v="WA"/>
    <d v="2024-01-09T00:00:00"/>
    <s v="70"/>
    <n v="15607.68"/>
    <s v="INR"/>
    <x v="0"/>
    <s v=""/>
    <s v="1000"/>
    <s v="1000"/>
    <s v="Non chargeble basis Akba *Boundary wall near W/sho"/>
    <s v=""/>
    <x v="0"/>
    <s v="9100000012"/>
    <s v="0"/>
    <x v="1"/>
    <s v=""/>
    <s v=""/>
  </r>
  <r>
    <x v="1"/>
    <s v=""/>
    <s v=""/>
    <s v="4900021570"/>
    <s v="0L"/>
    <s v=""/>
    <s v=""/>
    <s v="WA"/>
    <d v="2024-01-09T00:00:00"/>
    <s v="70"/>
    <n v="8398.09"/>
    <s v="INR"/>
    <x v="0"/>
    <s v=""/>
    <s v="1000"/>
    <s v="1000"/>
    <s v="Non chargeble basis Akba *Boundary wall near W/sho"/>
    <s v=""/>
    <x v="0"/>
    <s v="9100000012"/>
    <s v="0"/>
    <x v="1"/>
    <s v=""/>
    <s v=""/>
  </r>
  <r>
    <x v="4"/>
    <s v=""/>
    <s v=""/>
    <s v="4900021572"/>
    <s v="0L"/>
    <s v=""/>
    <s v=""/>
    <s v="WA"/>
    <d v="2024-01-09T00:00:00"/>
    <s v="70"/>
    <n v="633171.43999999994"/>
    <s v="INR"/>
    <x v="0"/>
    <s v=""/>
    <s v="1000"/>
    <s v="1000"/>
    <s v="non chargeble lal babbou Building work at ETP"/>
    <s v=""/>
    <x v="0"/>
    <s v="9100000041"/>
    <s v="0"/>
    <x v="4"/>
    <s v=""/>
    <s v=""/>
  </r>
  <r>
    <x v="4"/>
    <s v=""/>
    <s v=""/>
    <s v="4900021572"/>
    <s v="0L"/>
    <s v=""/>
    <s v=""/>
    <s v="WA"/>
    <d v="2024-01-09T00:00:00"/>
    <s v="70"/>
    <n v="54626.89"/>
    <s v="INR"/>
    <x v="0"/>
    <s v=""/>
    <s v="1000"/>
    <s v="1000"/>
    <s v="non chargeble lal babbou Building work at ETP"/>
    <s v=""/>
    <x v="0"/>
    <s v="9100000041"/>
    <s v="0"/>
    <x v="4"/>
    <s v=""/>
    <s v=""/>
  </r>
  <r>
    <x v="9"/>
    <s v=""/>
    <s v=""/>
    <s v="4900021575"/>
    <s v="0L"/>
    <s v=""/>
    <s v=""/>
    <s v="WA"/>
    <d v="2024-01-09T00:00:00"/>
    <s v="70"/>
    <n v="395732.15"/>
    <s v="INR"/>
    <x v="0"/>
    <s v=""/>
    <s v="1000"/>
    <s v="1000"/>
    <s v="non chargeble *Akbar*Building work in paper plant"/>
    <s v=""/>
    <x v="0"/>
    <s v="9100000047"/>
    <s v="0"/>
    <x v="9"/>
    <s v=""/>
    <s v=""/>
  </r>
  <r>
    <x v="9"/>
    <s v=""/>
    <s v=""/>
    <s v="4900021575"/>
    <s v="0L"/>
    <s v=""/>
    <s v=""/>
    <s v="WA"/>
    <d v="2024-01-09T00:00:00"/>
    <s v="70"/>
    <n v="156076.82"/>
    <s v="INR"/>
    <x v="0"/>
    <s v=""/>
    <s v="1000"/>
    <s v="1000"/>
    <s v="non chargeble *Akbar*Building work in paper plant"/>
    <s v=""/>
    <x v="0"/>
    <s v="9100000047"/>
    <s v="0"/>
    <x v="9"/>
    <s v=""/>
    <s v=""/>
  </r>
  <r>
    <x v="4"/>
    <s v=""/>
    <s v=""/>
    <s v="4900021588"/>
    <s v="0L"/>
    <s v=""/>
    <s v=""/>
    <s v="WA"/>
    <d v="2024-01-09T00:00:00"/>
    <s v="70"/>
    <n v="12014.67"/>
    <s v="INR"/>
    <x v="0"/>
    <s v=""/>
    <s v="1000"/>
    <s v="1000"/>
    <s v="non chargeble *Juit* Building work at ETP"/>
    <s v=""/>
    <x v="0"/>
    <s v="9100000041"/>
    <s v="0"/>
    <x v="4"/>
    <s v=""/>
    <s v=""/>
  </r>
  <r>
    <x v="4"/>
    <s v=""/>
    <s v=""/>
    <s v="4900021590"/>
    <s v="0L"/>
    <s v=""/>
    <s v=""/>
    <s v="WA"/>
    <d v="2024-01-09T00:00:00"/>
    <s v="70"/>
    <n v="49665.53"/>
    <s v="INR"/>
    <x v="0"/>
    <s v=""/>
    <s v="1000"/>
    <s v="1000"/>
    <s v="non chargeble lal babbou Building work at ETP"/>
    <s v=""/>
    <x v="0"/>
    <s v="9100000041"/>
    <s v="0"/>
    <x v="4"/>
    <s v=""/>
    <s v=""/>
  </r>
  <r>
    <x v="11"/>
    <s v=""/>
    <s v=""/>
    <s v="4900021693"/>
    <s v="0L"/>
    <s v=""/>
    <s v=""/>
    <s v="WA"/>
    <d v="2024-01-10T00:00:00"/>
    <s v="70"/>
    <n v="104024.39"/>
    <s v="INR"/>
    <x v="0"/>
    <s v=""/>
    <s v="1000"/>
    <s v="1000"/>
    <s v="NON CHARGABLE BESSIS narendra singh"/>
    <s v=""/>
    <x v="0"/>
    <s v="9100000026"/>
    <s v="0"/>
    <x v="11"/>
    <s v=""/>
    <s v=""/>
  </r>
  <r>
    <x v="4"/>
    <s v=""/>
    <s v=""/>
    <s v="4900021751"/>
    <s v="0L"/>
    <s v=""/>
    <s v=""/>
    <s v="WA"/>
    <d v="2024-01-10T00:00:00"/>
    <s v="70"/>
    <n v="96"/>
    <s v="INR"/>
    <x v="0"/>
    <s v=""/>
    <s v="1000"/>
    <s v="1000"/>
    <s v="NEW INSTALLATION,"/>
    <s v=""/>
    <x v="0"/>
    <s v="9100000041"/>
    <s v="0"/>
    <x v="4"/>
    <s v=""/>
    <s v=""/>
  </r>
  <r>
    <x v="4"/>
    <s v=""/>
    <s v=""/>
    <s v="4900021751"/>
    <s v="0L"/>
    <s v=""/>
    <s v=""/>
    <s v="WA"/>
    <d v="2024-01-10T00:00:00"/>
    <s v="70"/>
    <n v="75"/>
    <s v="INR"/>
    <x v="0"/>
    <s v=""/>
    <s v="1000"/>
    <s v="1000"/>
    <s v="NEW INSTALLATION,"/>
    <s v=""/>
    <x v="0"/>
    <s v="9100000041"/>
    <s v="0"/>
    <x v="4"/>
    <s v=""/>
    <s v=""/>
  </r>
  <r>
    <x v="4"/>
    <s v=""/>
    <s v=""/>
    <s v="4900021833"/>
    <s v="0L"/>
    <s v=""/>
    <s v=""/>
    <s v="WA"/>
    <d v="2024-01-11T00:00:00"/>
    <s v="70"/>
    <n v="78478.38"/>
    <s v="INR"/>
    <x v="0"/>
    <s v=""/>
    <s v="1000"/>
    <s v="1000"/>
    <s v="non chargeble *Juit* Building work at ETP"/>
    <s v=""/>
    <x v="0"/>
    <s v="9100000041"/>
    <s v="0"/>
    <x v="4"/>
    <s v=""/>
    <s v=""/>
  </r>
  <r>
    <x v="4"/>
    <s v=""/>
    <s v=""/>
    <s v="4900021833"/>
    <s v="0L"/>
    <s v=""/>
    <s v=""/>
    <s v="WA"/>
    <d v="2024-01-11T00:00:00"/>
    <s v="70"/>
    <n v="109194.34"/>
    <s v="INR"/>
    <x v="0"/>
    <s v=""/>
    <s v="1000"/>
    <s v="1000"/>
    <s v="non chargeble *Juit* Building work at ETP"/>
    <s v=""/>
    <x v="0"/>
    <s v="9100000041"/>
    <s v="0"/>
    <x v="4"/>
    <s v=""/>
    <s v=""/>
  </r>
  <r>
    <x v="0"/>
    <s v=""/>
    <s v=""/>
    <s v="4900021835"/>
    <s v="0L"/>
    <s v=""/>
    <s v=""/>
    <s v="WA"/>
    <d v="2024-01-11T00:00:00"/>
    <s v="70"/>
    <n v="549348.63"/>
    <s v="INR"/>
    <x v="0"/>
    <s v=""/>
    <s v="1000"/>
    <s v="1000"/>
    <s v="NON CHARGABLE BASIS-subham associates"/>
    <s v=""/>
    <x v="0"/>
    <s v="9100000016"/>
    <s v="0"/>
    <x v="0"/>
    <s v=""/>
    <s v=""/>
  </r>
  <r>
    <x v="0"/>
    <s v=""/>
    <s v=""/>
    <s v="4900021835"/>
    <s v="0L"/>
    <s v=""/>
    <s v=""/>
    <s v="WA"/>
    <d v="2024-01-11T00:00:00"/>
    <s v="70"/>
    <n v="54597.17"/>
    <s v="INR"/>
    <x v="0"/>
    <s v=""/>
    <s v="1000"/>
    <s v="1000"/>
    <s v="NON CHARGABLE BASIS-subham associates"/>
    <s v=""/>
    <x v="0"/>
    <s v="9100000016"/>
    <s v="0"/>
    <x v="0"/>
    <s v=""/>
    <s v=""/>
  </r>
  <r>
    <x v="3"/>
    <s v=""/>
    <s v=""/>
    <s v="4900021837"/>
    <s v="0L"/>
    <s v=""/>
    <s v=""/>
    <s v="WA"/>
    <d v="2024-01-11T00:00:00"/>
    <s v="70"/>
    <n v="8800"/>
    <s v="INR"/>
    <x v="0"/>
    <s v=""/>
    <s v="1000"/>
    <s v="1000"/>
    <s v="NON CHARGABLE BASIS-narendra singh"/>
    <s v=""/>
    <x v="0"/>
    <s v="9100000040"/>
    <s v="0"/>
    <x v="3"/>
    <s v=""/>
    <s v=""/>
  </r>
  <r>
    <x v="11"/>
    <s v=""/>
    <s v=""/>
    <s v="4900021839"/>
    <s v="0L"/>
    <s v=""/>
    <s v=""/>
    <s v="WA"/>
    <d v="2024-01-11T00:00:00"/>
    <s v="70"/>
    <n v="24029.35"/>
    <s v="INR"/>
    <x v="0"/>
    <s v=""/>
    <s v="1000"/>
    <s v="1000"/>
    <s v="NON CHARGABLE BASIS-narendra singh"/>
    <s v=""/>
    <x v="0"/>
    <s v="9100000026"/>
    <s v="0"/>
    <x v="11"/>
    <s v=""/>
    <s v=""/>
  </r>
  <r>
    <x v="0"/>
    <s v=""/>
    <s v=""/>
    <s v="4900021906"/>
    <s v="0L"/>
    <s v=""/>
    <s v=""/>
    <s v="WA"/>
    <d v="2024-01-12T00:00:00"/>
    <s v="70"/>
    <n v="3604.4"/>
    <s v="INR"/>
    <x v="0"/>
    <s v=""/>
    <s v="1000"/>
    <s v="1000"/>
    <s v="NON CHARGABLE BASIS-ramavtar"/>
    <s v=""/>
    <x v="0"/>
    <s v="9100000016"/>
    <s v="0"/>
    <x v="0"/>
    <s v=""/>
    <s v=""/>
  </r>
  <r>
    <x v="3"/>
    <s v=""/>
    <s v=""/>
    <s v="4900021908"/>
    <s v="0L"/>
    <s v=""/>
    <s v=""/>
    <s v="WA"/>
    <d v="2024-01-12T00:00:00"/>
    <s v="70"/>
    <n v="73228.479999999996"/>
    <s v="INR"/>
    <x v="0"/>
    <s v=""/>
    <s v="1000"/>
    <s v="1000"/>
    <s v="NON CHARGABLE BASIS-ramavtar"/>
    <s v=""/>
    <x v="0"/>
    <s v="9100000040"/>
    <s v="0"/>
    <x v="3"/>
    <s v=""/>
    <s v=""/>
  </r>
  <r>
    <x v="9"/>
    <s v=""/>
    <s v=""/>
    <s v="4900021918"/>
    <s v="0L"/>
    <s v=""/>
    <s v=""/>
    <s v="WA"/>
    <d v="2024-01-12T00:00:00"/>
    <s v="70"/>
    <n v="1597.96"/>
    <s v="INR"/>
    <x v="0"/>
    <s v=""/>
    <s v="1000"/>
    <s v="1000"/>
    <s v="NON CHARGABLE BASIS-sameer"/>
    <s v=""/>
    <x v="0"/>
    <s v="9100000047"/>
    <s v="0"/>
    <x v="9"/>
    <s v=""/>
    <s v=""/>
  </r>
  <r>
    <x v="3"/>
    <s v=""/>
    <s v=""/>
    <s v="4900022097"/>
    <s v="0L"/>
    <s v=""/>
    <s v=""/>
    <s v="WA"/>
    <d v="2024-01-14T00:00:00"/>
    <s v="70"/>
    <n v="24029.35"/>
    <s v="INR"/>
    <x v="0"/>
    <s v=""/>
    <s v="1000"/>
    <s v="1000"/>
    <s v="Non chargeable basis- narendra singh"/>
    <s v=""/>
    <x v="0"/>
    <s v="9100000040"/>
    <s v="0"/>
    <x v="3"/>
    <s v=""/>
    <s v=""/>
  </r>
  <r>
    <x v="4"/>
    <s v=""/>
    <s v=""/>
    <s v="4900022252"/>
    <s v="0L"/>
    <s v=""/>
    <s v=""/>
    <s v="WA"/>
    <d v="2024-01-16T00:00:00"/>
    <s v="70"/>
    <n v="45532.800000000003"/>
    <s v="INR"/>
    <x v="0"/>
    <s v=""/>
    <s v="1000"/>
    <s v="1000"/>
    <s v="non chargeble lal babbou Building work at ETP"/>
    <s v=""/>
    <x v="0"/>
    <s v="9100000041"/>
    <s v="0"/>
    <x v="4"/>
    <s v=""/>
    <s v=""/>
  </r>
  <r>
    <x v="4"/>
    <s v=""/>
    <s v=""/>
    <s v="4900022252"/>
    <s v="0L"/>
    <s v=""/>
    <s v=""/>
    <s v="WA"/>
    <d v="2024-01-16T00:00:00"/>
    <s v="70"/>
    <n v="4052.53"/>
    <s v="INR"/>
    <x v="0"/>
    <s v=""/>
    <s v="1000"/>
    <s v="1000"/>
    <s v="non chargeble lal babbou Building work at ETP"/>
    <s v=""/>
    <x v="0"/>
    <s v="9100000041"/>
    <s v="0"/>
    <x v="4"/>
    <s v=""/>
    <s v=""/>
  </r>
  <r>
    <x v="9"/>
    <s v=""/>
    <s v=""/>
    <s v="4900022256"/>
    <s v="0L"/>
    <s v=""/>
    <s v=""/>
    <s v="WA"/>
    <d v="2024-01-16T00:00:00"/>
    <s v="70"/>
    <n v="62491.23"/>
    <s v="INR"/>
    <x v="0"/>
    <s v=""/>
    <s v="1000"/>
    <s v="1000"/>
    <s v="NON CHARGABLE BASIS-lakber hussain"/>
    <s v=""/>
    <x v="0"/>
    <s v="9100000047"/>
    <s v="0"/>
    <x v="9"/>
    <s v=""/>
    <s v=""/>
  </r>
  <r>
    <x v="9"/>
    <s v=""/>
    <s v=""/>
    <s v="4900022264"/>
    <s v="0L"/>
    <s v=""/>
    <s v=""/>
    <s v="WA"/>
    <d v="2024-01-16T00:00:00"/>
    <s v="70"/>
    <n v="5459.72"/>
    <s v="INR"/>
    <x v="0"/>
    <s v=""/>
    <s v="1000"/>
    <s v="1000"/>
    <s v="NON CHARGABLE BASIS-lakber hussain"/>
    <s v=""/>
    <x v="0"/>
    <s v="9100000047"/>
    <s v="0"/>
    <x v="9"/>
    <s v=""/>
    <s v=""/>
  </r>
  <r>
    <x v="9"/>
    <s v=""/>
    <s v=""/>
    <s v="4900022264"/>
    <s v="0L"/>
    <s v=""/>
    <s v=""/>
    <s v="WA"/>
    <d v="2024-01-16T00:00:00"/>
    <s v="70"/>
    <n v="10402.44"/>
    <s v="INR"/>
    <x v="0"/>
    <s v=""/>
    <s v="1000"/>
    <s v="1000"/>
    <s v="NON CHARGABLE BASIS-lakber hussain"/>
    <s v=""/>
    <x v="0"/>
    <s v="9100000047"/>
    <s v="0"/>
    <x v="9"/>
    <s v=""/>
    <s v=""/>
  </r>
  <r>
    <x v="0"/>
    <s v=""/>
    <s v=""/>
    <s v="4900022298"/>
    <s v="0L"/>
    <s v=""/>
    <s v=""/>
    <s v="WA"/>
    <d v="2024-01-16T00:00:00"/>
    <s v="70"/>
    <n v="12014.67"/>
    <s v="INR"/>
    <x v="0"/>
    <s v=""/>
    <s v="1000"/>
    <s v="1000"/>
    <s v="NON CHARGEABLE BASIS-dinesh-ROAD &amp; DRAIN SPRAY PON"/>
    <s v=""/>
    <x v="0"/>
    <s v="9100000016"/>
    <s v="0"/>
    <x v="0"/>
    <s v=""/>
    <s v=""/>
  </r>
  <r>
    <x v="9"/>
    <s v=""/>
    <s v=""/>
    <s v="4900022378"/>
    <s v="0L"/>
    <s v=""/>
    <s v=""/>
    <s v="WA"/>
    <d v="2024-01-17T00:00:00"/>
    <s v="70"/>
    <n v="12014.68"/>
    <s v="INR"/>
    <x v="0"/>
    <s v=""/>
    <s v="1000"/>
    <s v="1000"/>
    <s v="NON CHARGABLE BASIS-akber hussain"/>
    <s v=""/>
    <x v="0"/>
    <s v="9100000047"/>
    <s v="0"/>
    <x v="9"/>
    <s v=""/>
    <s v=""/>
  </r>
  <r>
    <x v="9"/>
    <s v=""/>
    <s v=""/>
    <s v="4900022378"/>
    <s v="0L"/>
    <s v=""/>
    <s v=""/>
    <s v="WA"/>
    <d v="2024-01-17T00:00:00"/>
    <s v="70"/>
    <n v="27298.58"/>
    <s v="INR"/>
    <x v="0"/>
    <s v=""/>
    <s v="1000"/>
    <s v="1000"/>
    <s v="NON CHARGABLE BASIS-akber hussain"/>
    <s v=""/>
    <x v="0"/>
    <s v="9100000047"/>
    <s v="0"/>
    <x v="9"/>
    <s v=""/>
    <s v=""/>
  </r>
  <r>
    <x v="4"/>
    <s v=""/>
    <s v=""/>
    <s v="4900022381"/>
    <s v="0L"/>
    <s v=""/>
    <s v=""/>
    <s v="WA"/>
    <d v="2024-01-17T00:00:00"/>
    <s v="70"/>
    <n v="12014.67"/>
    <s v="INR"/>
    <x v="0"/>
    <s v=""/>
    <s v="1000"/>
    <s v="1000"/>
    <s v="NON CHARGABLE BASIS-lal babu sah dormatory e.t.p."/>
    <s v=""/>
    <x v="0"/>
    <s v="9100000041"/>
    <s v="0"/>
    <x v="4"/>
    <s v=""/>
    <s v=""/>
  </r>
  <r>
    <x v="11"/>
    <s v=""/>
    <s v=""/>
    <s v="4900022385"/>
    <s v="0L"/>
    <s v=""/>
    <s v=""/>
    <s v="WA"/>
    <d v="2024-01-17T00:00:00"/>
    <s v="70"/>
    <n v="36376.07"/>
    <s v="INR"/>
    <x v="0"/>
    <s v=""/>
    <s v="1000"/>
    <s v="1000"/>
    <s v="NON CHARGABLE BASIS-narendra singh"/>
    <s v=""/>
    <x v="0"/>
    <s v="9100000026"/>
    <s v="0"/>
    <x v="11"/>
    <s v=""/>
    <s v=""/>
  </r>
  <r>
    <x v="11"/>
    <s v=""/>
    <s v=""/>
    <s v="4900022385"/>
    <s v="0L"/>
    <s v=""/>
    <s v=""/>
    <s v="WA"/>
    <d v="2024-01-17T00:00:00"/>
    <s v="70"/>
    <n v="12014.68"/>
    <s v="INR"/>
    <x v="0"/>
    <s v=""/>
    <s v="1000"/>
    <s v="1000"/>
    <s v="NON CHARGABLE BASIS-narendra singh"/>
    <s v=""/>
    <x v="0"/>
    <s v="9100000026"/>
    <s v="0"/>
    <x v="11"/>
    <s v=""/>
    <s v=""/>
  </r>
  <r>
    <x v="11"/>
    <s v=""/>
    <s v=""/>
    <s v="4900022385"/>
    <s v="0L"/>
    <s v=""/>
    <s v=""/>
    <s v="WA"/>
    <d v="2024-01-17T00:00:00"/>
    <s v="70"/>
    <n v="1597.96"/>
    <s v="INR"/>
    <x v="0"/>
    <s v=""/>
    <s v="1000"/>
    <s v="1000"/>
    <s v="NON CHARGABLE BASIS-narendra singh"/>
    <s v=""/>
    <x v="0"/>
    <s v="9100000026"/>
    <s v="0"/>
    <x v="11"/>
    <s v=""/>
    <s v=""/>
  </r>
  <r>
    <x v="4"/>
    <s v=""/>
    <s v=""/>
    <s v="4900022434"/>
    <s v="0L"/>
    <s v=""/>
    <s v=""/>
    <s v="WA"/>
    <d v="2024-01-17T00:00:00"/>
    <s v="70"/>
    <n v="12014.67"/>
    <s v="INR"/>
    <x v="0"/>
    <s v=""/>
    <s v="1000"/>
    <s v="1000"/>
    <s v="NON CHARGEABLE BASIS- juit kewat"/>
    <s v=""/>
    <x v="0"/>
    <s v="9100000041"/>
    <s v="0"/>
    <x v="4"/>
    <s v=""/>
    <s v=""/>
  </r>
  <r>
    <x v="4"/>
    <s v=""/>
    <s v=""/>
    <s v="4900022434"/>
    <s v="0L"/>
    <s v=""/>
    <s v=""/>
    <s v="WA"/>
    <d v="2024-01-17T00:00:00"/>
    <s v="70"/>
    <n v="22735.05"/>
    <s v="INR"/>
    <x v="0"/>
    <s v=""/>
    <s v="1000"/>
    <s v="1000"/>
    <s v="NON CHARGEABLE BASIS- juit kewat"/>
    <s v=""/>
    <x v="0"/>
    <s v="9100000041"/>
    <s v="0"/>
    <x v="4"/>
    <s v=""/>
    <s v=""/>
  </r>
  <r>
    <x v="4"/>
    <s v=""/>
    <s v=""/>
    <s v="4900022434"/>
    <s v="0L"/>
    <s v=""/>
    <s v=""/>
    <s v="WA"/>
    <d v="2024-01-17T00:00:00"/>
    <s v="70"/>
    <n v="24832.77"/>
    <s v="INR"/>
    <x v="0"/>
    <s v=""/>
    <s v="1000"/>
    <s v="1000"/>
    <s v="NON CHARGEABLE BASIS- juit kewat"/>
    <s v=""/>
    <x v="0"/>
    <s v="9100000041"/>
    <s v="0"/>
    <x v="4"/>
    <s v=""/>
    <s v=""/>
  </r>
  <r>
    <x v="2"/>
    <s v=""/>
    <s v=""/>
    <s v="4900022436"/>
    <s v="0L"/>
    <s v=""/>
    <s v=""/>
    <s v="WA"/>
    <d v="2024-01-17T00:00:00"/>
    <s v="70"/>
    <n v="7208.81"/>
    <s v="INR"/>
    <x v="0"/>
    <s v=""/>
    <s v="1000"/>
    <s v="1000"/>
    <s v="NON CHARGEABLE BASIS- juit kewat"/>
    <s v=""/>
    <x v="0"/>
    <s v="9100000032"/>
    <s v="0"/>
    <x v="2"/>
    <s v=""/>
    <s v=""/>
  </r>
  <r>
    <x v="11"/>
    <s v=""/>
    <s v=""/>
    <s v="4900022605"/>
    <s v="0L"/>
    <s v=""/>
    <s v=""/>
    <s v="WA"/>
    <d v="2024-01-19T00:00:00"/>
    <s v="70"/>
    <n v="12014.67"/>
    <s v="INR"/>
    <x v="0"/>
    <s v=""/>
    <s v="1000"/>
    <s v="1000"/>
    <s v="NON CHARGABLE BASIS-ramavtar"/>
    <s v=""/>
    <x v="0"/>
    <s v="9100000026"/>
    <s v="0"/>
    <x v="11"/>
    <s v=""/>
    <s v=""/>
  </r>
  <r>
    <x v="11"/>
    <s v=""/>
    <s v=""/>
    <s v="4900022605"/>
    <s v="0L"/>
    <s v=""/>
    <s v=""/>
    <s v="WA"/>
    <d v="2024-01-19T00:00:00"/>
    <s v="70"/>
    <n v="27298.58"/>
    <s v="INR"/>
    <x v="0"/>
    <s v=""/>
    <s v="1000"/>
    <s v="1000"/>
    <s v="NON CHARGABLE BASIS-ramavtar"/>
    <s v=""/>
    <x v="0"/>
    <s v="9100000026"/>
    <s v="0"/>
    <x v="11"/>
    <s v=""/>
    <s v=""/>
  </r>
  <r>
    <x v="11"/>
    <s v=""/>
    <s v=""/>
    <s v="4900022605"/>
    <s v="0L"/>
    <s v=""/>
    <s v=""/>
    <s v="WA"/>
    <d v="2024-01-19T00:00:00"/>
    <s v="70"/>
    <n v="52012.19"/>
    <s v="INR"/>
    <x v="0"/>
    <s v=""/>
    <s v="1000"/>
    <s v="1000"/>
    <s v="NON CHARGABLE BASIS-ramavtar"/>
    <s v=""/>
    <x v="0"/>
    <s v="9100000026"/>
    <s v="0"/>
    <x v="11"/>
    <s v=""/>
    <s v=""/>
  </r>
  <r>
    <x v="11"/>
    <s v=""/>
    <s v=""/>
    <s v="4900022869"/>
    <s v="0L"/>
    <s v=""/>
    <s v=""/>
    <s v="WA"/>
    <d v="2024-01-22T00:00:00"/>
    <s v="70"/>
    <n v="12014.68"/>
    <s v="INR"/>
    <x v="0"/>
    <s v=""/>
    <s v="1000"/>
    <s v="1000"/>
    <s v="Non chargeble one room set g+3 ramavtar"/>
    <s v=""/>
    <x v="0"/>
    <s v="9100000026"/>
    <s v="0"/>
    <x v="11"/>
    <s v=""/>
    <s v=""/>
  </r>
  <r>
    <x v="9"/>
    <s v=""/>
    <s v=""/>
    <s v="4900022957"/>
    <s v="0L"/>
    <s v=""/>
    <s v=""/>
    <s v="WA"/>
    <d v="2024-01-23T00:00:00"/>
    <s v="70"/>
    <n v="12014.67"/>
    <s v="INR"/>
    <x v="0"/>
    <s v=""/>
    <s v="1000"/>
    <s v="1000"/>
    <s v="NONCHARGABLE BASSIS-akber"/>
    <s v=""/>
    <x v="0"/>
    <s v="9100000047"/>
    <s v="0"/>
    <x v="9"/>
    <s v=""/>
    <s v=""/>
  </r>
  <r>
    <x v="11"/>
    <s v=""/>
    <s v=""/>
    <s v="4900023078"/>
    <s v="0L"/>
    <s v=""/>
    <s v=""/>
    <s v="WA"/>
    <d v="2024-01-24T00:00:00"/>
    <s v="70"/>
    <n v="12014.68"/>
    <s v="INR"/>
    <x v="0"/>
    <s v=""/>
    <s v="1000"/>
    <s v="1000"/>
    <s v="on non chargable bassis naeem -narendra singh"/>
    <s v=""/>
    <x v="0"/>
    <s v="9100000026"/>
    <s v="0"/>
    <x v="11"/>
    <s v=""/>
    <s v=""/>
  </r>
  <r>
    <x v="11"/>
    <s v=""/>
    <s v=""/>
    <s v="4900023078"/>
    <s v="0L"/>
    <s v=""/>
    <s v=""/>
    <s v="WA"/>
    <d v="2024-01-24T00:00:00"/>
    <s v="70"/>
    <n v="24832.77"/>
    <s v="INR"/>
    <x v="0"/>
    <s v=""/>
    <s v="1000"/>
    <s v="1000"/>
    <s v="on non chargable bassis naeem -narendra singh"/>
    <s v=""/>
    <x v="0"/>
    <s v="9100000026"/>
    <s v="0"/>
    <x v="11"/>
    <s v=""/>
    <s v=""/>
  </r>
  <r>
    <x v="11"/>
    <s v=""/>
    <s v=""/>
    <s v="4900023078"/>
    <s v="0L"/>
    <s v=""/>
    <s v=""/>
    <s v="WA"/>
    <d v="2024-01-24T00:00:00"/>
    <s v="70"/>
    <n v="2212.62"/>
    <s v="INR"/>
    <x v="0"/>
    <s v=""/>
    <s v="1000"/>
    <s v="1000"/>
    <s v="on non chargable bassis naeem -narendra singh"/>
    <s v=""/>
    <x v="0"/>
    <s v="9100000026"/>
    <s v="0"/>
    <x v="11"/>
    <s v=""/>
    <s v=""/>
  </r>
  <r>
    <x v="2"/>
    <s v=""/>
    <s v=""/>
    <s v="4900023081"/>
    <s v="0L"/>
    <s v=""/>
    <s v=""/>
    <s v="WA"/>
    <d v="2024-01-24T00:00:00"/>
    <s v="70"/>
    <n v="12014.67"/>
    <s v="INR"/>
    <x v="0"/>
    <s v=""/>
    <s v="1000"/>
    <s v="1000"/>
    <s v="on non chargable bassis naeem -juit kewat"/>
    <s v=""/>
    <x v="0"/>
    <s v="9100000032"/>
    <s v="0"/>
    <x v="2"/>
    <s v=""/>
    <s v=""/>
  </r>
  <r>
    <x v="9"/>
    <s v=""/>
    <s v=""/>
    <s v="4900023117"/>
    <s v="0L"/>
    <s v=""/>
    <s v=""/>
    <s v="WA"/>
    <d v="2024-01-24T00:00:00"/>
    <s v="70"/>
    <n v="13275.72"/>
    <s v="INR"/>
    <x v="0"/>
    <s v=""/>
    <s v="1000"/>
    <s v="1000"/>
    <s v="on non chargable bassis akber hussain paper plant"/>
    <s v=""/>
    <x v="0"/>
    <s v="9100000047"/>
    <s v="0"/>
    <x v="9"/>
    <s v=""/>
    <s v=""/>
  </r>
  <r>
    <x v="9"/>
    <s v=""/>
    <s v=""/>
    <s v="4900023117"/>
    <s v="0L"/>
    <s v=""/>
    <s v=""/>
    <s v="WA"/>
    <d v="2024-01-24T00:00:00"/>
    <s v="70"/>
    <n v="24832.77"/>
    <s v="INR"/>
    <x v="0"/>
    <s v=""/>
    <s v="1000"/>
    <s v="1000"/>
    <s v="on non chargable bassis akber hussain paper plant"/>
    <s v=""/>
    <x v="0"/>
    <s v="9100000047"/>
    <s v="0"/>
    <x v="9"/>
    <s v=""/>
    <s v=""/>
  </r>
  <r>
    <x v="9"/>
    <s v=""/>
    <s v=""/>
    <s v="4900023117"/>
    <s v="0L"/>
    <s v=""/>
    <s v=""/>
    <s v="WA"/>
    <d v="2024-01-24T00:00:00"/>
    <s v="70"/>
    <n v="22735.05"/>
    <s v="INR"/>
    <x v="0"/>
    <s v=""/>
    <s v="1000"/>
    <s v="1000"/>
    <s v="on non chargable bassis akber hussain paper plant"/>
    <s v=""/>
    <x v="0"/>
    <s v="9100000047"/>
    <s v="0"/>
    <x v="9"/>
    <s v=""/>
    <s v=""/>
  </r>
  <r>
    <x v="11"/>
    <s v=""/>
    <s v=""/>
    <s v="4900023197"/>
    <s v="0L"/>
    <s v=""/>
    <s v=""/>
    <s v="WA"/>
    <d v="2024-01-25T00:00:00"/>
    <s v="70"/>
    <n v="35401.93"/>
    <s v="INR"/>
    <x v="0"/>
    <s v=""/>
    <s v="1000"/>
    <s v="1000"/>
    <s v="on non chargable bassis -narendra singh one room s"/>
    <s v=""/>
    <x v="0"/>
    <s v="9100000026"/>
    <s v="0"/>
    <x v="11"/>
    <s v=""/>
    <s v=""/>
  </r>
  <r>
    <x v="11"/>
    <s v=""/>
    <s v=""/>
    <s v="4900023311"/>
    <s v="0L"/>
    <s v=""/>
    <s v=""/>
    <s v="WA"/>
    <d v="2024-01-26T00:00:00"/>
    <s v="70"/>
    <n v="12014.68"/>
    <s v="INR"/>
    <x v="0"/>
    <s v=""/>
    <s v="1000"/>
    <s v="1000"/>
    <s v="NON CHARGABLE BESSIS narendra singh"/>
    <s v=""/>
    <x v="0"/>
    <s v="9100000026"/>
    <s v="0"/>
    <x v="11"/>
    <s v=""/>
    <s v=""/>
  </r>
  <r>
    <x v="11"/>
    <s v=""/>
    <s v=""/>
    <s v="4900023503"/>
    <s v="0L"/>
    <s v=""/>
    <s v=""/>
    <s v="WA"/>
    <d v="2024-01-27T00:00:00"/>
    <s v="70"/>
    <n v="24029.35"/>
    <s v="INR"/>
    <x v="0"/>
    <s v=""/>
    <s v="1000"/>
    <s v="1000"/>
    <s v="NON CHARGEABLE BASIS-narendra singh"/>
    <s v=""/>
    <x v="0"/>
    <s v="9100000026"/>
    <s v="0"/>
    <x v="11"/>
    <s v=""/>
    <s v=""/>
  </r>
  <r>
    <x v="11"/>
    <s v=""/>
    <s v=""/>
    <s v="4900023505"/>
    <s v="0L"/>
    <s v=""/>
    <s v=""/>
    <s v="WA"/>
    <d v="2024-01-27T00:00:00"/>
    <s v="70"/>
    <n v="52012.19"/>
    <s v="INR"/>
    <x v="0"/>
    <s v=""/>
    <s v="1000"/>
    <s v="1000"/>
    <s v="on non chargable bassis -narendra singh one room s"/>
    <s v=""/>
    <x v="0"/>
    <s v="9100000026"/>
    <s v="0"/>
    <x v="11"/>
    <s v=""/>
    <s v=""/>
  </r>
  <r>
    <x v="11"/>
    <s v=""/>
    <s v=""/>
    <s v="4900023505"/>
    <s v="0L"/>
    <s v=""/>
    <s v=""/>
    <s v="WA"/>
    <d v="2024-01-27T00:00:00"/>
    <s v="70"/>
    <n v="27298.58"/>
    <s v="INR"/>
    <x v="0"/>
    <s v=""/>
    <s v="1000"/>
    <s v="1000"/>
    <s v="on non chargable bassis -narendra singh one room s"/>
    <s v=""/>
    <x v="0"/>
    <s v="9100000026"/>
    <s v="0"/>
    <x v="11"/>
    <s v=""/>
    <s v=""/>
  </r>
  <r>
    <x v="12"/>
    <s v=""/>
    <s v=""/>
    <s v="4900023514"/>
    <s v="0L"/>
    <s v=""/>
    <s v=""/>
    <s v="WA"/>
    <d v="2024-01-27T00:00:00"/>
    <s v="70"/>
    <n v="19223.48"/>
    <s v="INR"/>
    <x v="0"/>
    <s v=""/>
    <s v="1000"/>
    <s v="1000"/>
    <s v="NON CHARGEABLE BASIS-akbar housain"/>
    <s v=""/>
    <x v="0"/>
    <s v="9100000043"/>
    <s v="0"/>
    <x v="12"/>
    <s v=""/>
    <s v=""/>
  </r>
  <r>
    <x v="9"/>
    <s v=""/>
    <s v=""/>
    <s v="4900023518"/>
    <s v="0L"/>
    <s v=""/>
    <s v=""/>
    <s v="WA"/>
    <d v="2024-01-27T00:00:00"/>
    <s v="70"/>
    <n v="19223.48"/>
    <s v="INR"/>
    <x v="0"/>
    <s v=""/>
    <s v="1000"/>
    <s v="1000"/>
    <s v="NON CHARGEABLE BASIS-akbar housain"/>
    <s v=""/>
    <x v="0"/>
    <s v="9100000047"/>
    <s v="0"/>
    <x v="9"/>
    <s v=""/>
    <s v=""/>
  </r>
  <r>
    <x v="11"/>
    <s v=""/>
    <s v=""/>
    <s v="4900023672"/>
    <s v="0L"/>
    <s v=""/>
    <s v=""/>
    <s v="WA"/>
    <d v="2024-01-29T00:00:00"/>
    <s v="70"/>
    <n v="44252.41"/>
    <s v="INR"/>
    <x v="0"/>
    <s v=""/>
    <s v="1000"/>
    <s v="1000"/>
    <s v="on non chargable bassis -narendra singh one room s"/>
    <s v=""/>
    <x v="0"/>
    <s v="9100000026"/>
    <s v="0"/>
    <x v="11"/>
    <s v=""/>
    <s v=""/>
  </r>
  <r>
    <x v="11"/>
    <s v=""/>
    <s v=""/>
    <s v="4900023672"/>
    <s v="0L"/>
    <s v=""/>
    <s v=""/>
    <s v="WA"/>
    <d v="2024-01-29T00:00:00"/>
    <s v="70"/>
    <n v="24832.77"/>
    <s v="INR"/>
    <x v="0"/>
    <s v=""/>
    <s v="1000"/>
    <s v="1000"/>
    <s v="on non chargable bassis -narendra singh one room s"/>
    <s v=""/>
    <x v="0"/>
    <s v="9100000026"/>
    <s v="0"/>
    <x v="11"/>
    <s v=""/>
    <s v=""/>
  </r>
  <r>
    <x v="5"/>
    <s v=""/>
    <s v=""/>
    <s v="4900023678"/>
    <s v="0L"/>
    <s v=""/>
    <s v=""/>
    <s v="WA"/>
    <d v="2024-01-29T00:00:00"/>
    <s v="70"/>
    <n v="6900"/>
    <s v="INR"/>
    <x v="0"/>
    <s v=""/>
    <s v="1000"/>
    <s v="1000"/>
    <s v="NEW INSTALLATION,"/>
    <s v=""/>
    <x v="0"/>
    <s v="9100000042"/>
    <s v="0"/>
    <x v="5"/>
    <s v=""/>
    <s v=""/>
  </r>
  <r>
    <x v="5"/>
    <s v=""/>
    <s v=""/>
    <s v="4900023678"/>
    <s v="0L"/>
    <s v=""/>
    <s v=""/>
    <s v="WA"/>
    <d v="2024-01-29T00:00:00"/>
    <s v="70"/>
    <n v="682.45"/>
    <s v="INR"/>
    <x v="0"/>
    <s v=""/>
    <s v="1000"/>
    <s v="1000"/>
    <s v="NEW INSTALLATION,"/>
    <s v=""/>
    <x v="0"/>
    <s v="9100000042"/>
    <s v="0"/>
    <x v="5"/>
    <s v=""/>
    <s v=""/>
  </r>
  <r>
    <x v="5"/>
    <s v=""/>
    <s v=""/>
    <s v="4900023678"/>
    <s v="0L"/>
    <s v=""/>
    <s v=""/>
    <s v="WA"/>
    <d v="2024-01-29T00:00:00"/>
    <s v="70"/>
    <n v="240"/>
    <s v="INR"/>
    <x v="0"/>
    <s v=""/>
    <s v="1000"/>
    <s v="1000"/>
    <s v="NEW INSTALLATION,"/>
    <s v=""/>
    <x v="0"/>
    <s v="9100000042"/>
    <s v="0"/>
    <x v="5"/>
    <s v=""/>
    <s v=""/>
  </r>
  <r>
    <x v="5"/>
    <s v=""/>
    <s v=""/>
    <s v="4900023678"/>
    <s v="0L"/>
    <s v=""/>
    <s v=""/>
    <s v="WA"/>
    <d v="2024-01-29T00:00:00"/>
    <s v="70"/>
    <n v="175"/>
    <s v="INR"/>
    <x v="0"/>
    <s v=""/>
    <s v="1000"/>
    <s v="1000"/>
    <s v="NEW INSTALLATION,"/>
    <s v=""/>
    <x v="0"/>
    <s v="9100000042"/>
    <s v="0"/>
    <x v="5"/>
    <s v=""/>
    <s v=""/>
  </r>
  <r>
    <x v="5"/>
    <s v=""/>
    <s v=""/>
    <s v="4900023678"/>
    <s v="0L"/>
    <s v=""/>
    <s v=""/>
    <s v="WA"/>
    <d v="2024-01-29T00:00:00"/>
    <s v="70"/>
    <n v="15.95"/>
    <s v="INR"/>
    <x v="0"/>
    <s v=""/>
    <s v="1000"/>
    <s v="1000"/>
    <s v="NEW INSTALLATION,"/>
    <s v=""/>
    <x v="0"/>
    <s v="9100000042"/>
    <s v="0"/>
    <x v="5"/>
    <s v=""/>
    <s v=""/>
  </r>
  <r>
    <x v="5"/>
    <s v=""/>
    <s v=""/>
    <s v="4900023678"/>
    <s v="0L"/>
    <s v=""/>
    <s v=""/>
    <s v="WA"/>
    <d v="2024-01-29T00:00:00"/>
    <s v="70"/>
    <n v="17"/>
    <s v="INR"/>
    <x v="0"/>
    <s v=""/>
    <s v="1000"/>
    <s v="1000"/>
    <s v="NEW INSTALLATION,"/>
    <s v=""/>
    <x v="0"/>
    <s v="9100000042"/>
    <s v="0"/>
    <x v="5"/>
    <s v=""/>
    <s v=""/>
  </r>
  <r>
    <x v="4"/>
    <s v=""/>
    <s v=""/>
    <s v="4900023693"/>
    <s v="0L"/>
    <s v=""/>
    <s v=""/>
    <s v="WA"/>
    <d v="2024-01-29T00:00:00"/>
    <s v="70"/>
    <n v="12014.67"/>
    <s v="INR"/>
    <x v="0"/>
    <s v=""/>
    <s v="1000"/>
    <s v="1000"/>
    <s v="on non chargable bassis  -juit kewat"/>
    <s v=""/>
    <x v="0"/>
    <s v="9100000041"/>
    <s v="0"/>
    <x v="4"/>
    <s v=""/>
    <s v=""/>
  </r>
  <r>
    <x v="4"/>
    <s v=""/>
    <s v=""/>
    <s v="4900023693"/>
    <s v="0L"/>
    <s v=""/>
    <s v=""/>
    <s v="WA"/>
    <d v="2024-01-29T00:00:00"/>
    <s v="70"/>
    <n v="1597.96"/>
    <s v="INR"/>
    <x v="0"/>
    <s v=""/>
    <s v="1000"/>
    <s v="1000"/>
    <s v="on non chargable bassis  -juit kewat"/>
    <s v=""/>
    <x v="0"/>
    <s v="9100000041"/>
    <s v="0"/>
    <x v="4"/>
    <s v=""/>
    <s v=""/>
  </r>
  <r>
    <x v="11"/>
    <s v=""/>
    <s v=""/>
    <s v="4900023782"/>
    <s v="0L"/>
    <s v=""/>
    <s v=""/>
    <s v="WA"/>
    <d v="2024-01-30T00:00:00"/>
    <s v="70"/>
    <n v="24029.35"/>
    <s v="INR"/>
    <x v="0"/>
    <s v=""/>
    <s v="1000"/>
    <s v="1000"/>
    <s v="on non chargable bassis  -narendra singh"/>
    <s v=""/>
    <x v="0"/>
    <s v="9100000026"/>
    <s v="0"/>
    <x v="11"/>
    <s v=""/>
    <s v=""/>
  </r>
  <r>
    <x v="4"/>
    <s v=""/>
    <s v=""/>
    <s v="4900023785"/>
    <s v="0L"/>
    <s v=""/>
    <s v=""/>
    <s v="WA"/>
    <d v="2024-01-30T00:00:00"/>
    <s v="70"/>
    <n v="87940"/>
    <s v="INR"/>
    <x v="0"/>
    <s v=""/>
    <s v="1000"/>
    <s v="1000"/>
    <s v="Non chargeble basis g+3 lal babbou sah"/>
    <s v=""/>
    <x v="0"/>
    <s v="9100000041"/>
    <s v="0"/>
    <x v="4"/>
    <s v=""/>
    <s v=""/>
  </r>
  <r>
    <x v="4"/>
    <s v=""/>
    <s v=""/>
    <s v="4900023785"/>
    <s v="0L"/>
    <s v=""/>
    <s v=""/>
    <s v="WA"/>
    <d v="2024-01-30T00:00:00"/>
    <s v="70"/>
    <n v="49665.53"/>
    <s v="INR"/>
    <x v="0"/>
    <s v=""/>
    <s v="1000"/>
    <s v="1000"/>
    <s v="Non chargeble basis g+3 lal babbou sah"/>
    <s v=""/>
    <x v="0"/>
    <s v="9100000041"/>
    <s v="0"/>
    <x v="4"/>
    <s v=""/>
    <s v=""/>
  </r>
  <r>
    <x v="4"/>
    <s v=""/>
    <s v=""/>
    <s v="4900023785"/>
    <s v="0L"/>
    <s v=""/>
    <s v=""/>
    <s v="WA"/>
    <d v="2024-01-30T00:00:00"/>
    <s v="70"/>
    <n v="44252.41"/>
    <s v="INR"/>
    <x v="0"/>
    <s v=""/>
    <s v="1000"/>
    <s v="1000"/>
    <s v="Non chargeble basis g+3 lal babbou sah"/>
    <s v=""/>
    <x v="0"/>
    <s v="9100000041"/>
    <s v="0"/>
    <x v="4"/>
    <s v=""/>
    <s v=""/>
  </r>
  <r>
    <x v="4"/>
    <s v=""/>
    <s v=""/>
    <s v="4900023785"/>
    <s v="0L"/>
    <s v=""/>
    <s v=""/>
    <s v="WA"/>
    <d v="2024-01-30T00:00:00"/>
    <s v="70"/>
    <n v="1597.96"/>
    <s v="INR"/>
    <x v="0"/>
    <s v=""/>
    <s v="1000"/>
    <s v="1000"/>
    <s v="Non chargeble basis g+3 lal babbou sah"/>
    <s v=""/>
    <x v="0"/>
    <s v="9100000041"/>
    <s v="0"/>
    <x v="4"/>
    <s v=""/>
    <s v=""/>
  </r>
  <r>
    <x v="11"/>
    <s v=""/>
    <s v=""/>
    <s v="4900023819"/>
    <s v="0L"/>
    <s v=""/>
    <s v=""/>
    <s v="WA"/>
    <d v="2024-01-30T00:00:00"/>
    <s v="70"/>
    <n v="44252.41"/>
    <s v="INR"/>
    <x v="0"/>
    <s v=""/>
    <s v="1000"/>
    <s v="1000"/>
    <s v="NON CHARGEABLE BASIS-narendra singh"/>
    <s v=""/>
    <x v="0"/>
    <s v="9100000026"/>
    <s v="0"/>
    <x v="11"/>
    <s v=""/>
    <s v=""/>
  </r>
  <r>
    <x v="3"/>
    <s v=""/>
    <s v=""/>
    <s v="4900023822"/>
    <s v="0L"/>
    <s v=""/>
    <s v=""/>
    <s v="WA"/>
    <d v="2024-01-30T00:00:00"/>
    <s v="70"/>
    <n v="24029.35"/>
    <s v="INR"/>
    <x v="0"/>
    <s v=""/>
    <s v="1000"/>
    <s v="1000"/>
    <s v="NON CHARGEABLE BASIS-narendra singh"/>
    <s v=""/>
    <x v="0"/>
    <s v="9100000040"/>
    <s v="0"/>
    <x v="3"/>
    <s v=""/>
    <s v=""/>
  </r>
  <r>
    <x v="0"/>
    <s v=""/>
    <s v=""/>
    <s v="4900023910"/>
    <s v="0L"/>
    <s v=""/>
    <s v=""/>
    <s v="WA"/>
    <d v="2024-01-31T00:00:00"/>
    <s v="70"/>
    <n v="14417.61"/>
    <s v="INR"/>
    <x v="0"/>
    <s v=""/>
    <s v="1000"/>
    <s v="1000"/>
    <s v="on non chargable bassis dinesh"/>
    <s v=""/>
    <x v="0"/>
    <s v="9100000016"/>
    <s v="0"/>
    <x v="0"/>
    <s v=""/>
    <s v=""/>
  </r>
  <r>
    <x v="8"/>
    <s v=""/>
    <s v=""/>
    <s v="4900024195"/>
    <s v="0L"/>
    <s v=""/>
    <s v=""/>
    <s v="WA"/>
    <d v="2024-02-03T00:00:00"/>
    <s v="70"/>
    <n v="800"/>
    <s v="INR"/>
    <x v="0"/>
    <s v=""/>
    <s v="1000"/>
    <s v="1000"/>
    <s v="NON CHARGEABLE BASIS - Sawru Yadav"/>
    <s v=""/>
    <x v="0"/>
    <s v="9100000046"/>
    <s v="0"/>
    <x v="8"/>
    <s v=""/>
    <s v=""/>
  </r>
  <r>
    <x v="11"/>
    <s v=""/>
    <s v=""/>
    <s v="4900024218"/>
    <s v="0L"/>
    <s v=""/>
    <s v=""/>
    <s v="WA"/>
    <d v="2024-02-03T00:00:00"/>
    <s v="70"/>
    <n v="23650.639999999999"/>
    <s v="INR"/>
    <x v="0"/>
    <s v=""/>
    <s v="1000"/>
    <s v="1000"/>
    <s v="Non chargeble one room set g+3 ramavtar"/>
    <s v=""/>
    <x v="0"/>
    <s v="9100000026"/>
    <s v="0"/>
    <x v="11"/>
    <s v=""/>
    <s v=""/>
  </r>
  <r>
    <x v="11"/>
    <s v=""/>
    <s v=""/>
    <s v="4900024218"/>
    <s v="0L"/>
    <s v=""/>
    <s v=""/>
    <s v="WA"/>
    <d v="2024-02-03T00:00:00"/>
    <s v="70"/>
    <n v="1597.96"/>
    <s v="INR"/>
    <x v="0"/>
    <s v=""/>
    <s v="1000"/>
    <s v="1000"/>
    <s v="Non chargeble one room set g+3 ramavtar"/>
    <s v=""/>
    <x v="0"/>
    <s v="9100000026"/>
    <s v="0"/>
    <x v="11"/>
    <s v=""/>
    <s v=""/>
  </r>
  <r>
    <x v="9"/>
    <s v=""/>
    <s v=""/>
    <s v="4900024377"/>
    <s v="0L"/>
    <s v=""/>
    <s v=""/>
    <s v="WA"/>
    <d v="2024-02-05T00:00:00"/>
    <s v="70"/>
    <n v="18905.439999999999"/>
    <s v="INR"/>
    <x v="0"/>
    <s v=""/>
    <s v="1000"/>
    <s v="1000"/>
    <s v="NON CHARGABLE BASIS-akber hussain"/>
    <s v=""/>
    <x v="0"/>
    <s v="9100000047"/>
    <s v="0"/>
    <x v="9"/>
    <s v=""/>
    <s v=""/>
  </r>
  <r>
    <x v="0"/>
    <s v=""/>
    <s v=""/>
    <s v="4900024488"/>
    <s v="0L"/>
    <s v=""/>
    <s v=""/>
    <s v="WA"/>
    <d v="2024-02-06T00:00:00"/>
    <s v="70"/>
    <n v="11796.65"/>
    <s v="INR"/>
    <x v="0"/>
    <s v=""/>
    <s v="1000"/>
    <s v="1000"/>
    <s v="non chargeble *Akbar*Building work in paper plant"/>
    <s v=""/>
    <x v="0"/>
    <s v="9100000016"/>
    <s v="0"/>
    <x v="0"/>
    <s v=""/>
    <s v=""/>
  </r>
  <r>
    <x v="11"/>
    <s v=""/>
    <s v=""/>
    <s v="4900024602"/>
    <s v="0L"/>
    <s v=""/>
    <s v=""/>
    <s v="WA"/>
    <d v="2024-02-07T00:00:00"/>
    <s v="70"/>
    <n v="1040243.88"/>
    <s v="INR"/>
    <x v="0"/>
    <s v=""/>
    <s v="1000"/>
    <s v="1000"/>
    <s v="on non chargable bassis -narendra singh one room s"/>
    <s v=""/>
    <x v="0"/>
    <s v="9100000026"/>
    <s v="0"/>
    <x v="11"/>
    <s v=""/>
    <s v=""/>
  </r>
  <r>
    <x v="11"/>
    <s v=""/>
    <s v=""/>
    <s v="4900024602"/>
    <s v="0L"/>
    <s v=""/>
    <s v=""/>
    <s v="WA"/>
    <d v="2024-02-07T00:00:00"/>
    <s v="70"/>
    <n v="23593.3"/>
    <s v="INR"/>
    <x v="0"/>
    <s v=""/>
    <s v="1000"/>
    <s v="1000"/>
    <s v="on non chargable bassis -narendra singh one room s"/>
    <s v=""/>
    <x v="0"/>
    <s v="9100000026"/>
    <s v="0"/>
    <x v="11"/>
    <s v=""/>
    <s v=""/>
  </r>
  <r>
    <x v="11"/>
    <s v=""/>
    <s v=""/>
    <s v="4900024602"/>
    <s v="0L"/>
    <s v=""/>
    <s v=""/>
    <s v="WA"/>
    <d v="2024-02-07T00:00:00"/>
    <s v="70"/>
    <n v="39732.43"/>
    <s v="INR"/>
    <x v="0"/>
    <s v=""/>
    <s v="1000"/>
    <s v="1000"/>
    <s v="on non chargable bassis -narendra singh one room s"/>
    <s v=""/>
    <x v="0"/>
    <s v="9100000026"/>
    <s v="0"/>
    <x v="11"/>
    <s v=""/>
    <s v=""/>
  </r>
  <r>
    <x v="11"/>
    <s v=""/>
    <s v=""/>
    <s v="4900024602"/>
    <s v="0L"/>
    <s v=""/>
    <s v=""/>
    <s v="WA"/>
    <d v="2024-02-07T00:00:00"/>
    <s v="70"/>
    <n v="44252.41"/>
    <s v="INR"/>
    <x v="0"/>
    <s v=""/>
    <s v="1000"/>
    <s v="1000"/>
    <s v="on non chargable bassis -narendra singh one room s"/>
    <s v=""/>
    <x v="0"/>
    <s v="9100000026"/>
    <s v="0"/>
    <x v="11"/>
    <s v=""/>
    <s v=""/>
  </r>
  <r>
    <x v="9"/>
    <s v=""/>
    <s v=""/>
    <s v="4900024735"/>
    <s v="0L"/>
    <s v=""/>
    <s v=""/>
    <s v="WA"/>
    <d v="2024-02-08T00:00:00"/>
    <s v="70"/>
    <n v="499995.91"/>
    <s v="INR"/>
    <x v="0"/>
    <s v=""/>
    <s v="1000"/>
    <s v="1000"/>
    <s v="non chargeble *Akbar*Building work in paper plant"/>
    <s v=""/>
    <x v="0"/>
    <s v="9100000047"/>
    <s v="0"/>
    <x v="9"/>
    <s v=""/>
    <s v=""/>
  </r>
  <r>
    <x v="9"/>
    <s v=""/>
    <s v=""/>
    <s v="4900024864"/>
    <s v="0L"/>
    <s v=""/>
    <s v=""/>
    <s v="WA"/>
    <d v="2024-02-09T00:00:00"/>
    <s v="70"/>
    <n v="990063.52"/>
    <s v="INR"/>
    <x v="0"/>
    <s v=""/>
    <s v="1000"/>
    <s v="1000"/>
    <s v="non chargeble Building work at paper plant(akbar)"/>
    <s v=""/>
    <x v="0"/>
    <s v="9100000047"/>
    <s v="0"/>
    <x v="9"/>
    <s v=""/>
    <s v=""/>
  </r>
  <r>
    <x v="2"/>
    <s v=""/>
    <s v=""/>
    <s v="4900024907"/>
    <s v="0L"/>
    <s v=""/>
    <s v=""/>
    <s v="WA"/>
    <d v="2024-02-10T00:00:00"/>
    <s v="70"/>
    <n v="7077.87"/>
    <s v="INR"/>
    <x v="0"/>
    <s v=""/>
    <s v="1000"/>
    <s v="1000"/>
    <s v="on non chargable bassis  -juit kewat"/>
    <s v=""/>
    <x v="0"/>
    <s v="9100000032"/>
    <s v="0"/>
    <x v="2"/>
    <s v=""/>
    <s v=""/>
  </r>
  <r>
    <x v="11"/>
    <s v=""/>
    <s v=""/>
    <s v="4900024911"/>
    <s v="0L"/>
    <s v=""/>
    <s v=""/>
    <s v="WA"/>
    <d v="2024-02-10T00:00:00"/>
    <s v="70"/>
    <n v="23592.9"/>
    <s v="INR"/>
    <x v="0"/>
    <s v=""/>
    <s v="1000"/>
    <s v="1000"/>
    <s v="on non chargable bassis -narendra singh one room s"/>
    <s v=""/>
    <x v="0"/>
    <s v="9100000026"/>
    <s v="0"/>
    <x v="11"/>
    <s v=""/>
    <s v=""/>
  </r>
  <r>
    <x v="4"/>
    <s v=""/>
    <s v=""/>
    <s v="4900024915"/>
    <s v="0L"/>
    <s v=""/>
    <s v=""/>
    <s v="WA"/>
    <d v="2024-02-10T00:00:00"/>
    <s v="70"/>
    <n v="23592.9"/>
    <s v="INR"/>
    <x v="0"/>
    <s v=""/>
    <s v="1000"/>
    <s v="1000"/>
    <s v="on non chargable bassis  -lal babu sah"/>
    <s v=""/>
    <x v="0"/>
    <s v="9100000041"/>
    <s v="0"/>
    <x v="4"/>
    <s v=""/>
    <s v=""/>
  </r>
  <r>
    <x v="11"/>
    <s v=""/>
    <s v=""/>
    <s v="4900025076"/>
    <s v="0L"/>
    <s v=""/>
    <s v=""/>
    <s v="WA"/>
    <d v="2024-02-11T00:00:00"/>
    <s v="70"/>
    <n v="27074.58"/>
    <s v="INR"/>
    <x v="0"/>
    <s v=""/>
    <s v="1000"/>
    <s v="1000"/>
    <s v="on non chargable bassis- narendra sing"/>
    <s v=""/>
    <x v="0"/>
    <s v="9100000026"/>
    <s v="0"/>
    <x v="11"/>
    <s v=""/>
    <s v=""/>
  </r>
  <r>
    <x v="11"/>
    <s v=""/>
    <s v=""/>
    <s v="4900025076"/>
    <s v="0L"/>
    <s v=""/>
    <s v=""/>
    <s v="WA"/>
    <d v="2024-02-11T00:00:00"/>
    <s v="70"/>
    <n v="52012.19"/>
    <s v="INR"/>
    <x v="0"/>
    <s v=""/>
    <s v="1000"/>
    <s v="1000"/>
    <s v="on non chargable bassis- narendra sing"/>
    <s v=""/>
    <x v="0"/>
    <s v="9100000026"/>
    <s v="0"/>
    <x v="11"/>
    <s v=""/>
    <s v=""/>
  </r>
  <r>
    <x v="0"/>
    <s v=""/>
    <s v=""/>
    <s v="4900025177"/>
    <s v="0L"/>
    <s v=""/>
    <s v=""/>
    <s v="WA"/>
    <d v="2024-02-12T00:00:00"/>
    <s v="70"/>
    <n v="7071.5"/>
    <s v="INR"/>
    <x v="0"/>
    <s v=""/>
    <s v="1000"/>
    <s v="1000"/>
    <s v="Non chargeble basis papar plant drian juit"/>
    <s v=""/>
    <x v="0"/>
    <s v="9100000016"/>
    <s v="0"/>
    <x v="0"/>
    <s v=""/>
    <s v=""/>
  </r>
  <r>
    <x v="11"/>
    <s v=""/>
    <s v=""/>
    <s v="4900025273"/>
    <s v="0L"/>
    <s v=""/>
    <s v=""/>
    <s v="WA"/>
    <d v="2024-02-13T00:00:00"/>
    <s v="70"/>
    <n v="23571.65"/>
    <s v="INR"/>
    <x v="0"/>
    <s v=""/>
    <s v="1000"/>
    <s v="1000"/>
    <s v="on non chargable bassis -narendra singh one room s"/>
    <s v=""/>
    <x v="0"/>
    <s v="9100000026"/>
    <s v="0"/>
    <x v="11"/>
    <s v=""/>
    <s v=""/>
  </r>
  <r>
    <x v="11"/>
    <s v=""/>
    <s v=""/>
    <s v="4900025273"/>
    <s v="0L"/>
    <s v=""/>
    <s v=""/>
    <s v="WA"/>
    <d v="2024-02-13T00:00:00"/>
    <s v="70"/>
    <n v="1597.96"/>
    <s v="INR"/>
    <x v="0"/>
    <s v=""/>
    <s v="1000"/>
    <s v="1000"/>
    <s v="on non chargable bassis -narendra singh one room s"/>
    <s v=""/>
    <x v="0"/>
    <s v="9100000026"/>
    <s v="0"/>
    <x v="11"/>
    <s v=""/>
    <s v=""/>
  </r>
  <r>
    <x v="4"/>
    <s v=""/>
    <s v=""/>
    <s v="4900025384"/>
    <s v="0L"/>
    <s v=""/>
    <s v=""/>
    <s v="WA"/>
    <d v="2024-02-14T00:00:00"/>
    <s v="70"/>
    <n v="2900"/>
    <s v="INR"/>
    <x v="0"/>
    <s v=""/>
    <s v="1000"/>
    <s v="1000"/>
    <s v="Non chargeble basis gard room  nandkashor"/>
    <s v=""/>
    <x v="0"/>
    <s v="9100000041"/>
    <s v="0"/>
    <x v="4"/>
    <s v=""/>
    <s v=""/>
  </r>
  <r>
    <x v="4"/>
    <s v=""/>
    <s v=""/>
    <s v="4900025384"/>
    <s v="0L"/>
    <s v=""/>
    <s v=""/>
    <s v="WA"/>
    <d v="2024-02-14T00:00:00"/>
    <s v="70"/>
    <n v="64"/>
    <s v="INR"/>
    <x v="0"/>
    <s v=""/>
    <s v="1000"/>
    <s v="1000"/>
    <s v="Non chargeble basis gard room  nandkashor"/>
    <s v=""/>
    <x v="0"/>
    <s v="9100000041"/>
    <s v="0"/>
    <x v="4"/>
    <s v=""/>
    <s v=""/>
  </r>
  <r>
    <x v="4"/>
    <s v=""/>
    <s v=""/>
    <s v="4900025384"/>
    <s v="0L"/>
    <s v=""/>
    <s v=""/>
    <s v="WA"/>
    <d v="2024-02-14T00:00:00"/>
    <s v="70"/>
    <n v="150.03"/>
    <s v="INR"/>
    <x v="0"/>
    <s v=""/>
    <s v="1000"/>
    <s v="1000"/>
    <s v="Non chargeble basis gard room  nandkashor"/>
    <s v=""/>
    <x v="0"/>
    <s v="9100000041"/>
    <s v="0"/>
    <x v="4"/>
    <s v=""/>
    <s v=""/>
  </r>
  <r>
    <x v="4"/>
    <s v=""/>
    <s v=""/>
    <s v="4900025384"/>
    <s v="0L"/>
    <s v=""/>
    <s v=""/>
    <s v="WA"/>
    <d v="2024-02-14T00:00:00"/>
    <s v="70"/>
    <n v="90"/>
    <s v="INR"/>
    <x v="0"/>
    <s v=""/>
    <s v="1000"/>
    <s v="1000"/>
    <s v="Non chargeble basis gard room  nandkashor"/>
    <s v=""/>
    <x v="0"/>
    <s v="9100000041"/>
    <s v="0"/>
    <x v="4"/>
    <s v=""/>
    <s v=""/>
  </r>
  <r>
    <x v="4"/>
    <s v=""/>
    <s v=""/>
    <s v="4900025384"/>
    <s v="0L"/>
    <s v=""/>
    <s v=""/>
    <s v="WA"/>
    <d v="2024-02-14T00:00:00"/>
    <s v="70"/>
    <n v="80"/>
    <s v="INR"/>
    <x v="0"/>
    <s v=""/>
    <s v="1000"/>
    <s v="1000"/>
    <s v="Non chargeble basis gard room  nandkashor"/>
    <s v=""/>
    <x v="0"/>
    <s v="9100000041"/>
    <s v="0"/>
    <x v="4"/>
    <s v=""/>
    <s v=""/>
  </r>
  <r>
    <x v="11"/>
    <s v=""/>
    <s v=""/>
    <s v="4900025396"/>
    <s v="0L"/>
    <s v=""/>
    <s v=""/>
    <s v="WA"/>
    <d v="2024-02-14T00:00:00"/>
    <s v="70"/>
    <n v="99331.06"/>
    <s v="INR"/>
    <x v="0"/>
    <s v=""/>
    <s v="1000"/>
    <s v="1000"/>
    <s v="on non chargable bassis- narendra sing"/>
    <s v=""/>
    <x v="0"/>
    <s v="9100000026"/>
    <s v="0"/>
    <x v="11"/>
    <s v=""/>
    <s v=""/>
  </r>
  <r>
    <x v="11"/>
    <s v=""/>
    <s v=""/>
    <s v="4900025396"/>
    <s v="0L"/>
    <s v=""/>
    <s v=""/>
    <s v="WA"/>
    <d v="2024-02-14T00:00:00"/>
    <s v="70"/>
    <n v="13641.03"/>
    <s v="INR"/>
    <x v="0"/>
    <s v=""/>
    <s v="1000"/>
    <s v="1000"/>
    <s v="on non chargable bassis- narendra sing"/>
    <s v=""/>
    <x v="0"/>
    <s v="9100000026"/>
    <s v="0"/>
    <x v="11"/>
    <s v=""/>
    <s v=""/>
  </r>
  <r>
    <x v="0"/>
    <s v=""/>
    <s v=""/>
    <s v="4900025573"/>
    <s v="0L"/>
    <s v=""/>
    <s v=""/>
    <s v="WA"/>
    <d v="2024-02-16T00:00:00"/>
    <s v="70"/>
    <n v="7071.5"/>
    <s v="INR"/>
    <x v="0"/>
    <s v=""/>
    <s v="1000"/>
    <s v="1000"/>
    <s v="on non chargable bassis dinesh"/>
    <s v=""/>
    <x v="0"/>
    <s v="9100000016"/>
    <s v="0"/>
    <x v="0"/>
    <s v=""/>
    <s v=""/>
  </r>
  <r>
    <x v="11"/>
    <s v=""/>
    <s v=""/>
    <s v="4900025579"/>
    <s v="0L"/>
    <s v=""/>
    <s v=""/>
    <s v="WA"/>
    <d v="2024-02-16T00:00:00"/>
    <s v="70"/>
    <n v="66378.62"/>
    <s v="INR"/>
    <x v="0"/>
    <s v=""/>
    <s v="1000"/>
    <s v="1000"/>
    <s v="on non chargable bassis -narrebdra singh"/>
    <s v=""/>
    <x v="0"/>
    <s v="9100000026"/>
    <s v="0"/>
    <x v="11"/>
    <s v=""/>
    <s v=""/>
  </r>
  <r>
    <x v="0"/>
    <s v=""/>
    <s v=""/>
    <s v="4900025684"/>
    <s v="0L"/>
    <s v=""/>
    <s v=""/>
    <s v="WA"/>
    <d v="2024-02-17T00:00:00"/>
    <s v="70"/>
    <n v="11785.83"/>
    <s v="INR"/>
    <x v="0"/>
    <s v=""/>
    <s v="1000"/>
    <s v="1000"/>
    <s v="Non chargeble basis papar plant drian juit"/>
    <s v=""/>
    <x v="0"/>
    <s v="9100000016"/>
    <s v="0"/>
    <x v="0"/>
    <s v=""/>
    <s v=""/>
  </r>
  <r>
    <x v="11"/>
    <s v=""/>
    <s v=""/>
    <s v="4900025697"/>
    <s v="0L"/>
    <s v=""/>
    <s v=""/>
    <s v="WA"/>
    <d v="2024-02-17T00:00:00"/>
    <s v="70"/>
    <n v="23571.65"/>
    <s v="INR"/>
    <x v="0"/>
    <s v=""/>
    <s v="1000"/>
    <s v="1000"/>
    <s v="Non chargeble one room set g+3 ramavtar"/>
    <s v=""/>
    <x v="0"/>
    <s v="9100000026"/>
    <s v="0"/>
    <x v="11"/>
    <s v=""/>
    <s v=""/>
  </r>
  <r>
    <x v="11"/>
    <s v=""/>
    <s v=""/>
    <s v="4900025697"/>
    <s v="0L"/>
    <s v=""/>
    <s v=""/>
    <s v="WA"/>
    <d v="2024-02-17T00:00:00"/>
    <s v="70"/>
    <n v="104024.39"/>
    <s v="INR"/>
    <x v="0"/>
    <s v=""/>
    <s v="1000"/>
    <s v="1000"/>
    <s v="Non chargeble one room set g+3 ramavtar"/>
    <s v=""/>
    <x v="0"/>
    <s v="9100000026"/>
    <s v="0"/>
    <x v="11"/>
    <s v=""/>
    <s v=""/>
  </r>
  <r>
    <x v="11"/>
    <s v=""/>
    <s v=""/>
    <s v="4900025895"/>
    <s v="0L"/>
    <s v=""/>
    <s v=""/>
    <s v="WA"/>
    <d v="2024-02-19T00:00:00"/>
    <s v="70"/>
    <n v="23571.65"/>
    <s v="INR"/>
    <x v="0"/>
    <s v=""/>
    <s v="1000"/>
    <s v="1000"/>
    <s v="non chargable bassis one room set g+3 ramavtar"/>
    <s v=""/>
    <x v="0"/>
    <s v="9100000026"/>
    <s v="0"/>
    <x v="11"/>
    <s v=""/>
    <s v=""/>
  </r>
  <r>
    <x v="11"/>
    <s v=""/>
    <s v=""/>
    <s v="4900025895"/>
    <s v="0L"/>
    <s v=""/>
    <s v=""/>
    <s v="WA"/>
    <d v="2024-02-19T00:00:00"/>
    <s v="70"/>
    <n v="22735.040000000001"/>
    <s v="INR"/>
    <x v="0"/>
    <s v=""/>
    <s v="1000"/>
    <s v="1000"/>
    <s v="non chargable bassis one room set g+3 ramavtar"/>
    <s v=""/>
    <x v="0"/>
    <s v="9100000026"/>
    <s v="0"/>
    <x v="11"/>
    <s v=""/>
    <s v=""/>
  </r>
  <r>
    <x v="9"/>
    <s v=""/>
    <s v=""/>
    <s v="4900025969"/>
    <s v="0L"/>
    <s v=""/>
    <s v=""/>
    <s v="WA"/>
    <d v="2024-02-20T00:00:00"/>
    <s v="70"/>
    <n v="23571.65"/>
    <s v="INR"/>
    <x v="0"/>
    <s v=""/>
    <s v="1000"/>
    <s v="1000"/>
    <s v="on non chargable bassis -akber hussain"/>
    <s v=""/>
    <x v="0"/>
    <s v="9100000047"/>
    <s v="0"/>
    <x v="9"/>
    <s v=""/>
    <s v=""/>
  </r>
  <r>
    <x v="0"/>
    <s v=""/>
    <s v=""/>
    <s v="4900025971"/>
    <s v="0L"/>
    <s v=""/>
    <s v=""/>
    <s v="WA"/>
    <d v="2024-02-20T00:00:00"/>
    <s v="70"/>
    <n v="4714.33"/>
    <s v="INR"/>
    <x v="0"/>
    <s v=""/>
    <s v="1000"/>
    <s v="1000"/>
    <s v="on non chargable bassis akber hussain"/>
    <s v=""/>
    <x v="0"/>
    <s v="9100000016"/>
    <s v="0"/>
    <x v="0"/>
    <s v=""/>
    <s v=""/>
  </r>
  <r>
    <x v="11"/>
    <s v=""/>
    <s v=""/>
    <s v="4900025987"/>
    <s v="0L"/>
    <s v=""/>
    <s v=""/>
    <s v="WA"/>
    <d v="2024-02-20T00:00:00"/>
    <s v="70"/>
    <n v="23571.65"/>
    <s v="INR"/>
    <x v="0"/>
    <s v=""/>
    <s v="1000"/>
    <s v="1000"/>
    <s v="on non chargable bassis  -narendra singh"/>
    <s v=""/>
    <x v="0"/>
    <s v="9100000026"/>
    <s v="0"/>
    <x v="11"/>
    <s v=""/>
    <s v=""/>
  </r>
  <r>
    <x v="4"/>
    <s v=""/>
    <s v=""/>
    <s v="4900026086"/>
    <s v="0L"/>
    <s v=""/>
    <s v=""/>
    <s v="WA"/>
    <d v="2024-02-21T00:00:00"/>
    <s v="70"/>
    <n v="17700.97"/>
    <s v="INR"/>
    <x v="0"/>
    <s v=""/>
    <s v="1000"/>
    <s v="1000"/>
    <s v="on non chargable bassis  -lal babu sah"/>
    <s v=""/>
    <x v="0"/>
    <s v="9100000041"/>
    <s v="0"/>
    <x v="4"/>
    <s v=""/>
    <s v=""/>
  </r>
  <r>
    <x v="4"/>
    <s v=""/>
    <s v=""/>
    <s v="4900026086"/>
    <s v="0L"/>
    <s v=""/>
    <s v=""/>
    <s v="WA"/>
    <d v="2024-02-21T00:00:00"/>
    <s v="70"/>
    <n v="20461.54"/>
    <s v="INR"/>
    <x v="0"/>
    <s v=""/>
    <s v="1000"/>
    <s v="1000"/>
    <s v="on non chargable bassis  -lal babu sah"/>
    <s v=""/>
    <x v="0"/>
    <s v="9100000041"/>
    <s v="0"/>
    <x v="4"/>
    <s v=""/>
    <s v=""/>
  </r>
  <r>
    <x v="2"/>
    <s v=""/>
    <s v=""/>
    <s v="4900026088"/>
    <s v="0L"/>
    <s v=""/>
    <s v=""/>
    <s v="WA"/>
    <d v="2024-02-21T00:00:00"/>
    <s v="70"/>
    <n v="11785.83"/>
    <s v="INR"/>
    <x v="0"/>
    <s v=""/>
    <s v="1000"/>
    <s v="1000"/>
    <s v="on non chargable bassis  -juit kewat"/>
    <s v=""/>
    <x v="0"/>
    <s v="9100000032"/>
    <s v="0"/>
    <x v="2"/>
    <s v=""/>
    <s v=""/>
  </r>
  <r>
    <x v="11"/>
    <s v=""/>
    <s v=""/>
    <s v="4900026095"/>
    <s v="0L"/>
    <s v=""/>
    <s v=""/>
    <s v="WA"/>
    <d v="2024-02-21T00:00:00"/>
    <s v="70"/>
    <n v="1597.96"/>
    <s v="INR"/>
    <x v="0"/>
    <s v=""/>
    <s v="1000"/>
    <s v="1000"/>
    <s v="on non chargable bassis  -narendra singh"/>
    <s v=""/>
    <x v="0"/>
    <s v="9100000026"/>
    <s v="0"/>
    <x v="11"/>
    <s v=""/>
    <s v=""/>
  </r>
  <r>
    <x v="4"/>
    <s v=""/>
    <s v=""/>
    <s v="4900026203"/>
    <s v="0L"/>
    <s v=""/>
    <s v=""/>
    <s v="WA"/>
    <d v="2024-02-22T00:00:00"/>
    <s v="70"/>
    <n v="1597.96"/>
    <s v="INR"/>
    <x v="0"/>
    <s v=""/>
    <s v="1000"/>
    <s v="1000"/>
    <s v="Non chargeble basis g+3 lal babbou sah"/>
    <s v=""/>
    <x v="0"/>
    <s v="9100000041"/>
    <s v="0"/>
    <x v="4"/>
    <s v=""/>
    <s v=""/>
  </r>
  <r>
    <x v="4"/>
    <s v=""/>
    <s v=""/>
    <s v="4900026348"/>
    <s v="0L"/>
    <s v=""/>
    <s v=""/>
    <s v="WA"/>
    <d v="2024-02-23T00:00:00"/>
    <s v="70"/>
    <n v="1597.96"/>
    <s v="INR"/>
    <x v="0"/>
    <s v=""/>
    <s v="1000"/>
    <s v="1000"/>
    <s v="on non chargable bassis- lalbabu sah"/>
    <s v=""/>
    <x v="0"/>
    <s v="9100000041"/>
    <s v="0"/>
    <x v="4"/>
    <s v=""/>
    <s v=""/>
  </r>
  <r>
    <x v="4"/>
    <s v=""/>
    <s v=""/>
    <s v="4900026358"/>
    <s v="0L"/>
    <s v=""/>
    <s v=""/>
    <s v="WA"/>
    <d v="2024-02-23T00:00:00"/>
    <s v="70"/>
    <n v="1597.96"/>
    <s v="INR"/>
    <x v="0"/>
    <s v=""/>
    <s v="1000"/>
    <s v="1000"/>
    <s v="on non chargable bassis  -juit kewat"/>
    <s v=""/>
    <x v="0"/>
    <s v="9100000041"/>
    <s v="0"/>
    <x v="4"/>
    <s v=""/>
    <s v=""/>
  </r>
  <r>
    <x v="11"/>
    <s v=""/>
    <s v=""/>
    <s v="4900026462"/>
    <s v="0L"/>
    <s v=""/>
    <s v=""/>
    <s v="WA"/>
    <d v="2024-02-24T00:00:00"/>
    <s v="70"/>
    <n v="23571.65"/>
    <s v="INR"/>
    <x v="0"/>
    <s v=""/>
    <s v="1000"/>
    <s v="1000"/>
    <s v="on non chargable bassis  -narendra singh"/>
    <s v=""/>
    <x v="0"/>
    <s v="9100000026"/>
    <s v="0"/>
    <x v="11"/>
    <s v=""/>
    <s v=""/>
  </r>
  <r>
    <x v="4"/>
    <s v=""/>
    <s v=""/>
    <s v="4900026575"/>
    <s v="0L"/>
    <s v=""/>
    <s v=""/>
    <s v="WA"/>
    <d v="2024-02-25T00:00:00"/>
    <s v="70"/>
    <n v="43970"/>
    <s v="INR"/>
    <x v="0"/>
    <s v=""/>
    <s v="1000"/>
    <s v="1000"/>
    <s v="Non chargeble basis g+3 lal babbou sah"/>
    <s v=""/>
    <x v="0"/>
    <s v="9100000041"/>
    <s v="0"/>
    <x v="4"/>
    <s v=""/>
    <s v=""/>
  </r>
  <r>
    <x v="4"/>
    <s v=""/>
    <s v=""/>
    <s v="4900026654"/>
    <s v="0L"/>
    <s v=""/>
    <s v=""/>
    <s v="WA"/>
    <d v="2024-02-26T00:00:00"/>
    <s v="70"/>
    <n v="43970"/>
    <s v="INR"/>
    <x v="0"/>
    <s v=""/>
    <s v="1000"/>
    <s v="1000"/>
    <s v="on non chargable bassis- lalbabu sah"/>
    <s v=""/>
    <x v="0"/>
    <s v="9100000041"/>
    <s v="0"/>
    <x v="4"/>
    <s v=""/>
    <s v=""/>
  </r>
  <r>
    <x v="4"/>
    <s v=""/>
    <s v=""/>
    <s v="4900026657"/>
    <s v="0L"/>
    <s v=""/>
    <s v=""/>
    <s v="WA"/>
    <d v="2024-02-26T00:00:00"/>
    <s v="70"/>
    <n v="600"/>
    <s v="INR"/>
    <x v="0"/>
    <s v=""/>
    <s v="1000"/>
    <s v="1000"/>
    <s v="NEW INSTALLATION,"/>
    <s v=""/>
    <x v="0"/>
    <s v="9100000041"/>
    <s v="0"/>
    <x v="4"/>
    <s v=""/>
    <s v=""/>
  </r>
  <r>
    <x v="4"/>
    <s v=""/>
    <s v=""/>
    <s v="4900026657"/>
    <s v="0L"/>
    <s v=""/>
    <s v=""/>
    <s v="WA"/>
    <d v="2024-02-26T00:00:00"/>
    <s v="70"/>
    <n v="4000"/>
    <s v="INR"/>
    <x v="0"/>
    <s v=""/>
    <s v="1000"/>
    <s v="1000"/>
    <s v="NEW INSTALLATION,"/>
    <s v=""/>
    <x v="0"/>
    <s v="9100000041"/>
    <s v="0"/>
    <x v="4"/>
    <s v=""/>
    <s v=""/>
  </r>
  <r>
    <x v="4"/>
    <s v=""/>
    <s v=""/>
    <s v="4900026657"/>
    <s v="0L"/>
    <s v=""/>
    <s v=""/>
    <s v="WA"/>
    <d v="2024-02-26T00:00:00"/>
    <s v="70"/>
    <n v="450"/>
    <s v="INR"/>
    <x v="0"/>
    <s v=""/>
    <s v="1000"/>
    <s v="1000"/>
    <s v="NEW INSTALLATION,"/>
    <s v=""/>
    <x v="0"/>
    <s v="9100000041"/>
    <s v="0"/>
    <x v="4"/>
    <s v=""/>
    <s v=""/>
  </r>
  <r>
    <x v="4"/>
    <s v=""/>
    <s v=""/>
    <s v="4900026657"/>
    <s v="0L"/>
    <s v=""/>
    <s v=""/>
    <s v="WA"/>
    <d v="2024-02-26T00:00:00"/>
    <s v="70"/>
    <n v="560"/>
    <s v="INR"/>
    <x v="0"/>
    <s v=""/>
    <s v="1000"/>
    <s v="1000"/>
    <s v="NEW INSTALLATION,"/>
    <s v=""/>
    <x v="0"/>
    <s v="9100000041"/>
    <s v="0"/>
    <x v="4"/>
    <s v=""/>
    <s v=""/>
  </r>
  <r>
    <x v="4"/>
    <s v=""/>
    <s v=""/>
    <s v="4900026657"/>
    <s v="0L"/>
    <s v=""/>
    <s v=""/>
    <s v="WA"/>
    <d v="2024-02-26T00:00:00"/>
    <s v="70"/>
    <n v="17"/>
    <s v="INR"/>
    <x v="0"/>
    <s v=""/>
    <s v="1000"/>
    <s v="1000"/>
    <s v="NEW INSTALLATION,"/>
    <s v=""/>
    <x v="0"/>
    <s v="9100000041"/>
    <s v="0"/>
    <x v="4"/>
    <s v=""/>
    <s v=""/>
  </r>
  <r>
    <x v="4"/>
    <s v=""/>
    <s v=""/>
    <s v="4900026657"/>
    <s v="0L"/>
    <s v=""/>
    <s v=""/>
    <s v="WA"/>
    <d v="2024-02-26T00:00:00"/>
    <s v="70"/>
    <n v="60"/>
    <s v="INR"/>
    <x v="0"/>
    <s v=""/>
    <s v="1000"/>
    <s v="1000"/>
    <s v="NEW INSTALLATION,"/>
    <s v=""/>
    <x v="0"/>
    <s v="9100000041"/>
    <s v="0"/>
    <x v="4"/>
    <s v=""/>
    <s v=""/>
  </r>
  <r>
    <x v="4"/>
    <s v=""/>
    <s v=""/>
    <s v="4900026779"/>
    <s v="0L"/>
    <s v=""/>
    <s v=""/>
    <s v="WA"/>
    <d v="2024-02-27T00:00:00"/>
    <s v="70"/>
    <n v="117858.26"/>
    <s v="INR"/>
    <x v="0"/>
    <s v=""/>
    <s v="1000"/>
    <s v="1000"/>
    <s v="on non chargable bassis -lal babu sah"/>
    <s v=""/>
    <x v="0"/>
    <s v="9100000041"/>
    <s v="0"/>
    <x v="4"/>
    <s v=""/>
    <s v=""/>
  </r>
  <r>
    <x v="11"/>
    <s v=""/>
    <s v=""/>
    <s v="4900026787"/>
    <s v="0L"/>
    <s v=""/>
    <s v=""/>
    <s v="WA"/>
    <d v="2024-02-27T00:00:00"/>
    <s v="70"/>
    <n v="23571.65"/>
    <s v="INR"/>
    <x v="0"/>
    <s v=""/>
    <s v="1000"/>
    <s v="1000"/>
    <s v="on non chargable bassis  -narendra singh"/>
    <s v=""/>
    <x v="0"/>
    <s v="9100000026"/>
    <s v="0"/>
    <x v="11"/>
    <s v=""/>
    <s v=""/>
  </r>
  <r>
    <x v="11"/>
    <s v=""/>
    <s v=""/>
    <s v="4900026787"/>
    <s v="0L"/>
    <s v=""/>
    <s v=""/>
    <s v="WA"/>
    <d v="2024-02-27T00:00:00"/>
    <s v="70"/>
    <n v="44252.41"/>
    <s v="INR"/>
    <x v="0"/>
    <s v=""/>
    <s v="1000"/>
    <s v="1000"/>
    <s v="on non chargable bassis  -narendra singh"/>
    <s v=""/>
    <x v="0"/>
    <s v="9100000026"/>
    <s v="0"/>
    <x v="11"/>
    <s v=""/>
    <s v=""/>
  </r>
  <r>
    <x v="11"/>
    <s v=""/>
    <s v=""/>
    <s v="4900026787"/>
    <s v="0L"/>
    <s v=""/>
    <s v=""/>
    <s v="WA"/>
    <d v="2024-02-27T00:00:00"/>
    <s v="70"/>
    <n v="1597.96"/>
    <s v="INR"/>
    <x v="0"/>
    <s v=""/>
    <s v="1000"/>
    <s v="1000"/>
    <s v="on non chargable bassis  -narendra singh"/>
    <s v=""/>
    <x v="0"/>
    <s v="9100000026"/>
    <s v="0"/>
    <x v="11"/>
    <s v=""/>
    <s v=""/>
  </r>
  <r>
    <x v="2"/>
    <s v=""/>
    <s v=""/>
    <s v="4900026796"/>
    <s v="0L"/>
    <s v=""/>
    <s v=""/>
    <s v="WA"/>
    <d v="2024-02-27T00:00:00"/>
    <s v="70"/>
    <n v="11785.83"/>
    <s v="INR"/>
    <x v="0"/>
    <s v=""/>
    <s v="1000"/>
    <s v="1000"/>
    <s v="on non chargable bassis  -juit kewat"/>
    <s v=""/>
    <x v="0"/>
    <s v="9100000032"/>
    <s v="0"/>
    <x v="2"/>
    <s v=""/>
    <s v=""/>
  </r>
  <r>
    <x v="9"/>
    <s v=""/>
    <s v=""/>
    <s v="4900026952"/>
    <s v="0L"/>
    <s v=""/>
    <s v=""/>
    <s v="WA"/>
    <d v="2024-02-28T00:00:00"/>
    <s v="70"/>
    <n v="860065.25"/>
    <s v="INR"/>
    <x v="0"/>
    <s v=""/>
    <s v="1000"/>
    <s v="1000"/>
    <s v="Non chargeble basis g+3 akbar"/>
    <s v=""/>
    <x v="0"/>
    <s v="9100000047"/>
    <s v="0"/>
    <x v="9"/>
    <s v=""/>
    <s v=""/>
  </r>
  <r>
    <x v="0"/>
    <s v=""/>
    <s v=""/>
    <s v="4900026954"/>
    <s v="0L"/>
    <s v=""/>
    <s v=""/>
    <s v="WA"/>
    <d v="2024-02-28T00:00:00"/>
    <s v="70"/>
    <n v="635700.4"/>
    <s v="INR"/>
    <x v="0"/>
    <s v=""/>
    <s v="1000"/>
    <s v="1000"/>
    <s v="Non chargeble basis papar plant drian"/>
    <s v=""/>
    <x v="0"/>
    <s v="9100000016"/>
    <s v="0"/>
    <x v="0"/>
    <s v=""/>
    <s v=""/>
  </r>
  <r>
    <x v="9"/>
    <s v=""/>
    <s v=""/>
    <s v="4900026974"/>
    <s v="0L"/>
    <s v=""/>
    <s v=""/>
    <s v="WA"/>
    <d v="2024-02-28T00:00:00"/>
    <s v="70"/>
    <n v="312499.55"/>
    <s v="INR"/>
    <x v="0"/>
    <s v=""/>
    <s v="1000"/>
    <s v="1000"/>
    <s v="Non chargeble basis g+3 akbar"/>
    <s v=""/>
    <x v="0"/>
    <s v="9100000047"/>
    <s v="0"/>
    <x v="9"/>
    <s v=""/>
    <s v=""/>
  </r>
  <r>
    <x v="0"/>
    <s v=""/>
    <s v=""/>
    <s v="4900027074"/>
    <s v="0L"/>
    <s v=""/>
    <s v=""/>
    <s v="WA"/>
    <d v="2024-02-29T00:00:00"/>
    <s v="70"/>
    <n v="18857.32"/>
    <s v="INR"/>
    <x v="0"/>
    <s v=""/>
    <s v="1000"/>
    <s v="1000"/>
    <s v="on non chargable bassis dinesh"/>
    <s v=""/>
    <x v="0"/>
    <s v="9100000016"/>
    <s v="0"/>
    <x v="0"/>
    <s v=""/>
    <s v=""/>
  </r>
  <r>
    <x v="10"/>
    <s v=""/>
    <s v=""/>
    <s v="4900027099"/>
    <s v="0L"/>
    <s v=""/>
    <s v=""/>
    <s v="WA"/>
    <d v="2024-02-29T00:00:00"/>
    <s v="70"/>
    <n v="47440"/>
    <s v="INR"/>
    <x v="0"/>
    <s v=""/>
    <s v="1000"/>
    <s v="1000"/>
    <s v="swami narayan hall"/>
    <s v=""/>
    <x v="0"/>
    <s v="9100000025"/>
    <s v="0"/>
    <x v="10"/>
    <s v=""/>
    <s v=""/>
  </r>
  <r>
    <x v="10"/>
    <s v=""/>
    <s v=""/>
    <s v="4900027099"/>
    <s v="0L"/>
    <s v=""/>
    <s v=""/>
    <s v="WA"/>
    <d v="2024-02-29T00:00:00"/>
    <s v="70"/>
    <n v="17000"/>
    <s v="INR"/>
    <x v="0"/>
    <s v=""/>
    <s v="1000"/>
    <s v="1000"/>
    <s v="swami narayan hall"/>
    <s v=""/>
    <x v="0"/>
    <s v="9100000025"/>
    <s v="0"/>
    <x v="10"/>
    <s v=""/>
    <s v=""/>
  </r>
  <r>
    <x v="10"/>
    <s v=""/>
    <s v=""/>
    <s v="4900027099"/>
    <s v="0L"/>
    <s v=""/>
    <s v=""/>
    <s v="WA"/>
    <d v="2024-02-29T00:00:00"/>
    <s v="70"/>
    <n v="31428"/>
    <s v="INR"/>
    <x v="0"/>
    <s v=""/>
    <s v="1000"/>
    <s v="1000"/>
    <s v="SWAMI NARAYAN HALL"/>
    <s v=""/>
    <x v="0"/>
    <s v="9100000025"/>
    <s v="0"/>
    <x v="10"/>
    <s v=""/>
    <s v=""/>
  </r>
  <r>
    <x v="10"/>
    <s v=""/>
    <s v=""/>
    <s v="4900027099"/>
    <s v="0L"/>
    <s v=""/>
    <s v=""/>
    <s v="WA"/>
    <d v="2024-02-29T00:00:00"/>
    <s v="70"/>
    <n v="76190"/>
    <s v="INR"/>
    <x v="0"/>
    <s v=""/>
    <s v="1000"/>
    <s v="1000"/>
    <s v="swami narayan hall"/>
    <s v=""/>
    <x v="0"/>
    <s v="9100000025"/>
    <s v="0"/>
    <x v="10"/>
    <s v=""/>
    <s v=""/>
  </r>
  <r>
    <x v="10"/>
    <s v=""/>
    <s v=""/>
    <s v="4900027099"/>
    <s v="0L"/>
    <s v=""/>
    <s v=""/>
    <s v="WA"/>
    <d v="2024-02-29T00:00:00"/>
    <s v="70"/>
    <n v="61016"/>
    <s v="INR"/>
    <x v="0"/>
    <s v=""/>
    <s v="1000"/>
    <s v="1000"/>
    <s v="SWAMI NARAYAN HALL"/>
    <s v=""/>
    <x v="0"/>
    <s v="9100000025"/>
    <s v="0"/>
    <x v="10"/>
    <s v=""/>
    <s v=""/>
  </r>
  <r>
    <x v="10"/>
    <s v=""/>
    <s v=""/>
    <s v="4900027099"/>
    <s v="0L"/>
    <s v=""/>
    <s v=""/>
    <s v="WA"/>
    <d v="2024-02-29T00:00:00"/>
    <s v="70"/>
    <n v="27118"/>
    <s v="INR"/>
    <x v="0"/>
    <s v=""/>
    <s v="1000"/>
    <s v="1000"/>
    <s v="swami narayan hall"/>
    <s v=""/>
    <x v="0"/>
    <s v="9100000025"/>
    <s v="0"/>
    <x v="10"/>
    <s v=""/>
    <s v=""/>
  </r>
  <r>
    <x v="10"/>
    <s v=""/>
    <s v=""/>
    <s v="4900027099"/>
    <s v="0L"/>
    <s v=""/>
    <s v=""/>
    <s v="WA"/>
    <d v="2024-02-29T00:00:00"/>
    <s v="70"/>
    <n v="55930"/>
    <s v="INR"/>
    <x v="0"/>
    <s v=""/>
    <s v="1000"/>
    <s v="1000"/>
    <s v="swami narayan hall"/>
    <s v=""/>
    <x v="0"/>
    <s v="9100000025"/>
    <s v="0"/>
    <x v="10"/>
    <s v=""/>
    <s v=""/>
  </r>
  <r>
    <x v="10"/>
    <s v=""/>
    <s v=""/>
    <s v="4900027099"/>
    <s v="0L"/>
    <s v=""/>
    <s v=""/>
    <s v="WA"/>
    <d v="2024-02-29T00:00:00"/>
    <s v="70"/>
    <n v="37202"/>
    <s v="INR"/>
    <x v="0"/>
    <s v=""/>
    <s v="1000"/>
    <s v="1000"/>
    <s v="SWAMI NARAYAN HALL"/>
    <s v=""/>
    <x v="0"/>
    <s v="9100000025"/>
    <s v="0"/>
    <x v="10"/>
    <s v=""/>
    <s v=""/>
  </r>
  <r>
    <x v="10"/>
    <s v=""/>
    <s v=""/>
    <s v="4900027099"/>
    <s v="0L"/>
    <s v=""/>
    <s v=""/>
    <s v="WA"/>
    <d v="2024-02-29T00:00:00"/>
    <s v="70"/>
    <n v="259321"/>
    <s v="INR"/>
    <x v="0"/>
    <s v=""/>
    <s v="1000"/>
    <s v="1000"/>
    <s v="swami narayan hall"/>
    <s v=""/>
    <x v="0"/>
    <s v="9100000025"/>
    <s v="0"/>
    <x v="10"/>
    <s v=""/>
    <s v=""/>
  </r>
  <r>
    <x v="10"/>
    <s v=""/>
    <s v=""/>
    <s v="4900027099"/>
    <s v="0L"/>
    <s v=""/>
    <s v=""/>
    <s v="WA"/>
    <d v="2024-02-29T00:00:00"/>
    <s v="70"/>
    <n v="77554"/>
    <s v="INR"/>
    <x v="0"/>
    <s v=""/>
    <s v="1000"/>
    <s v="1000"/>
    <s v="swami narayan hall"/>
    <s v=""/>
    <x v="0"/>
    <s v="9100000025"/>
    <s v="0"/>
    <x v="10"/>
    <s v=""/>
    <s v=""/>
  </r>
  <r>
    <x v="10"/>
    <s v=""/>
    <s v=""/>
    <s v="4900027099"/>
    <s v="0L"/>
    <s v=""/>
    <s v=""/>
    <s v="WA"/>
    <d v="2024-02-29T00:00:00"/>
    <s v="70"/>
    <n v="7125"/>
    <s v="INR"/>
    <x v="0"/>
    <s v=""/>
    <s v="1000"/>
    <s v="1000"/>
    <s v="swami narayan hall"/>
    <s v=""/>
    <x v="0"/>
    <s v="9100000025"/>
    <s v="0"/>
    <x v="10"/>
    <s v=""/>
    <s v=""/>
  </r>
  <r>
    <x v="10"/>
    <s v=""/>
    <s v=""/>
    <s v="4900027099"/>
    <s v="0L"/>
    <s v=""/>
    <s v=""/>
    <s v="WA"/>
    <d v="2024-02-29T00:00:00"/>
    <s v="70"/>
    <n v="1550"/>
    <s v="INR"/>
    <x v="0"/>
    <s v=""/>
    <s v="1000"/>
    <s v="1000"/>
    <s v="swami narayan hall"/>
    <s v=""/>
    <x v="0"/>
    <s v="9100000025"/>
    <s v="0"/>
    <x v="10"/>
    <s v=""/>
    <s v=""/>
  </r>
  <r>
    <x v="10"/>
    <s v=""/>
    <s v=""/>
    <s v="4900027099"/>
    <s v="0L"/>
    <s v=""/>
    <s v=""/>
    <s v="WA"/>
    <d v="2024-02-29T00:00:00"/>
    <s v="70"/>
    <n v="12800"/>
    <s v="INR"/>
    <x v="0"/>
    <s v=""/>
    <s v="1000"/>
    <s v="1000"/>
    <s v="SWAMI NARAYAN HALL"/>
    <s v=""/>
    <x v="0"/>
    <s v="9100000025"/>
    <s v="0"/>
    <x v="10"/>
    <s v=""/>
    <s v=""/>
  </r>
  <r>
    <x v="6"/>
    <s v=""/>
    <s v=""/>
    <s v="4900027200"/>
    <s v="0L"/>
    <s v=""/>
    <s v=""/>
    <s v="WA"/>
    <d v="2024-02-29T00:00:00"/>
    <s v="70"/>
    <n v="205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30508.44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2085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180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2434.9499999999998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3206.56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416.64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1265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1080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102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88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2684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1171.03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1968.3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151409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72500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3869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63862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121425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8201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4385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4060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300231.88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60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280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0"/>
    <s v="0L"/>
    <s v=""/>
    <s v=""/>
    <s v="WA"/>
    <d v="2024-02-29T00:00:00"/>
    <s v="70"/>
    <n v="200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85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839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2475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14368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150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4000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84177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1269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209756.25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41785.99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1518.72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549.12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4542.16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5450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16525.419999999998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1618.52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6947.46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1695.54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2244.64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15673.73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2916.48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2291.52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8780.69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401.02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630.16999999999996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6"/>
    <s v="0L"/>
    <s v=""/>
    <s v=""/>
    <s v="WA"/>
    <d v="2024-02-29T00:00:00"/>
    <s v="70"/>
    <n v="29576.27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9"/>
    <s v="0L"/>
    <s v=""/>
    <s v=""/>
    <s v="WA"/>
    <d v="2024-02-29T00:00:00"/>
    <s v="70"/>
    <n v="1056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09"/>
    <s v="0L"/>
    <s v=""/>
    <s v=""/>
    <s v="WA"/>
    <d v="2024-02-29T00:00:00"/>
    <s v="70"/>
    <n v="10800"/>
    <s v="INR"/>
    <x v="0"/>
    <s v=""/>
    <s v="1000"/>
    <s v="1000"/>
    <s v="CWIP - ADMIN BUILDING"/>
    <s v=""/>
    <x v="0"/>
    <s v="9100000033"/>
    <s v="0"/>
    <x v="6"/>
    <s v=""/>
    <s v=""/>
  </r>
  <r>
    <x v="6"/>
    <s v=""/>
    <s v=""/>
    <s v="4900027252"/>
    <s v="0L"/>
    <s v=""/>
    <s v=""/>
    <s v="WA"/>
    <d v="2024-03-01T00:00:00"/>
    <s v="70"/>
    <n v="39000"/>
    <s v="INR"/>
    <x v="0"/>
    <s v=""/>
    <s v="1000"/>
    <s v="1000"/>
    <s v="Faridabad khoti,CWIP - ADMIN BUILDING"/>
    <s v=""/>
    <x v="0"/>
    <s v="9100000033"/>
    <s v="0"/>
    <x v="6"/>
    <s v=""/>
    <s v=""/>
  </r>
  <r>
    <x v="16"/>
    <s v=""/>
    <s v=""/>
    <s v="4900027439"/>
    <s v="0L"/>
    <s v=""/>
    <s v=""/>
    <s v="WA"/>
    <d v="2024-03-03T00:00:00"/>
    <s v="70"/>
    <n v="25655"/>
    <s v="INR"/>
    <x v="0"/>
    <s v=""/>
    <s v="1000"/>
    <s v="1000"/>
    <s v="Non chargeble basis e t p road dinesh"/>
    <s v=""/>
    <x v="0"/>
    <s v="9100000048"/>
    <s v="0"/>
    <x v="16"/>
    <s v=""/>
    <s v=""/>
  </r>
  <r>
    <x v="16"/>
    <s v=""/>
    <s v=""/>
    <s v="4900027441"/>
    <s v="0L"/>
    <s v=""/>
    <s v=""/>
    <s v="WA"/>
    <d v="2024-03-03T00:00:00"/>
    <s v="70"/>
    <n v="3069.18"/>
    <s v="INR"/>
    <x v="0"/>
    <s v=""/>
    <s v="1000"/>
    <s v="1000"/>
    <s v="NON CHARGEABLE new godown etp *lokpati singh*"/>
    <s v=""/>
    <x v="0"/>
    <s v="9100000048"/>
    <s v="0"/>
    <x v="16"/>
    <s v=""/>
    <s v=""/>
  </r>
  <r>
    <x v="0"/>
    <s v=""/>
    <s v=""/>
    <s v="4900027449"/>
    <s v="0L"/>
    <s v=""/>
    <s v=""/>
    <s v="WA"/>
    <d v="2024-03-03T00:00:00"/>
    <s v="70"/>
    <n v="11785.83"/>
    <s v="INR"/>
    <x v="0"/>
    <s v=""/>
    <s v="1000"/>
    <s v="1000"/>
    <s v="Non chargeble basis e t p road dinesh"/>
    <s v=""/>
    <x v="0"/>
    <s v="9100000016"/>
    <s v="0"/>
    <x v="0"/>
    <s v=""/>
    <s v=""/>
  </r>
  <r>
    <x v="0"/>
    <s v=""/>
    <s v=""/>
    <s v="4900027451"/>
    <s v="0L"/>
    <s v=""/>
    <s v=""/>
    <s v="WA"/>
    <d v="2024-03-03T00:00:00"/>
    <s v="70"/>
    <n v="65440.38"/>
    <s v="INR"/>
    <x v="0"/>
    <s v=""/>
    <s v="1000"/>
    <s v="1000"/>
    <s v="Non chargeble basis e t p road dinesh"/>
    <s v=""/>
    <x v="0"/>
    <s v="9100000016"/>
    <s v="0"/>
    <x v="0"/>
    <s v=""/>
    <s v=""/>
  </r>
  <r>
    <x v="16"/>
    <s v=""/>
    <s v=""/>
    <s v="4900027500"/>
    <s v="0L"/>
    <s v=""/>
    <s v=""/>
    <s v="WA"/>
    <d v="2024-03-04T00:00:00"/>
    <s v="70"/>
    <n v="11785.83"/>
    <s v="INR"/>
    <x v="0"/>
    <s v=""/>
    <s v="1000"/>
    <s v="1000"/>
    <s v="Non chargeble New godown ETP *Lokpati singh*"/>
    <s v=""/>
    <x v="0"/>
    <s v="9100000048"/>
    <s v="0"/>
    <x v="16"/>
    <s v=""/>
    <s v=""/>
  </r>
  <r>
    <x v="11"/>
    <s v=""/>
    <s v=""/>
    <s v="4900027513"/>
    <s v="0L"/>
    <s v=""/>
    <s v=""/>
    <s v="WA"/>
    <d v="2024-03-04T00:00:00"/>
    <s v="70"/>
    <n v="23571.65"/>
    <s v="INR"/>
    <x v="0"/>
    <s v=""/>
    <s v="1000"/>
    <s v="1000"/>
    <s v="Non chargeble one room set g+3 narendra singh"/>
    <s v=""/>
    <x v="0"/>
    <s v="9100000026"/>
    <s v="0"/>
    <x v="11"/>
    <s v=""/>
    <s v=""/>
  </r>
  <r>
    <x v="11"/>
    <s v=""/>
    <s v=""/>
    <s v="4900027618"/>
    <s v="0L"/>
    <s v=""/>
    <s v=""/>
    <s v="WA"/>
    <d v="2024-03-05T00:00:00"/>
    <s v="70"/>
    <n v="14022.94"/>
    <s v="INR"/>
    <x v="0"/>
    <s v=""/>
    <s v="1000"/>
    <s v="1000"/>
    <s v="Non chargeble one room set g+3 narendra singh"/>
    <s v=""/>
    <x v="0"/>
    <s v="9100000026"/>
    <s v="0"/>
    <x v="11"/>
    <s v=""/>
    <s v=""/>
  </r>
  <r>
    <x v="11"/>
    <s v=""/>
    <s v=""/>
    <s v="4900027618"/>
    <s v="0L"/>
    <s v=""/>
    <s v=""/>
    <s v="WA"/>
    <d v="2024-03-05T00:00:00"/>
    <s v="70"/>
    <n v="46750.21"/>
    <s v="INR"/>
    <x v="0"/>
    <s v=""/>
    <s v="1000"/>
    <s v="1000"/>
    <s v="Non chargeble one room set g+3 narendra singh"/>
    <s v=""/>
    <x v="0"/>
    <s v="9100000026"/>
    <s v="0"/>
    <x v="11"/>
    <s v=""/>
    <s v=""/>
  </r>
  <r>
    <x v="11"/>
    <s v=""/>
    <s v=""/>
    <s v="4900027618"/>
    <s v="0L"/>
    <s v=""/>
    <s v=""/>
    <s v="WA"/>
    <d v="2024-03-05T00:00:00"/>
    <s v="70"/>
    <n v="67778.149999999994"/>
    <s v="INR"/>
    <x v="0"/>
    <s v=""/>
    <s v="1000"/>
    <s v="1000"/>
    <s v="Non chargeble one room set g+3 narendra singh"/>
    <s v=""/>
    <x v="0"/>
    <s v="9100000026"/>
    <s v="0"/>
    <x v="11"/>
    <s v=""/>
    <s v=""/>
  </r>
  <r>
    <x v="11"/>
    <s v=""/>
    <s v=""/>
    <s v="4900027620"/>
    <s v="0L"/>
    <s v=""/>
    <s v=""/>
    <s v="WA"/>
    <d v="2024-03-05T00:00:00"/>
    <s v="70"/>
    <n v="1534.59"/>
    <s v="INR"/>
    <x v="0"/>
    <s v=""/>
    <s v="1000"/>
    <s v="1000"/>
    <s v="Non chargeble one room set g+3 narendra singh"/>
    <s v=""/>
    <x v="0"/>
    <s v="9100000026"/>
    <s v="0"/>
    <x v="11"/>
    <s v=""/>
    <s v=""/>
  </r>
  <r>
    <x v="16"/>
    <s v=""/>
    <s v=""/>
    <s v="4900027745"/>
    <s v="0L"/>
    <s v=""/>
    <s v=""/>
    <s v="WA"/>
    <d v="2024-03-06T00:00:00"/>
    <s v="70"/>
    <n v="23371.56"/>
    <s v="INR"/>
    <x v="0"/>
    <s v=""/>
    <s v="1000"/>
    <s v="1000"/>
    <s v="Non chargeble New godown ETP *Lokpati singh*"/>
    <s v=""/>
    <x v="0"/>
    <s v="9100000048"/>
    <s v="0"/>
    <x v="16"/>
    <s v=""/>
    <s v=""/>
  </r>
  <r>
    <x v="16"/>
    <s v=""/>
    <s v=""/>
    <s v="4900027745"/>
    <s v="0L"/>
    <s v=""/>
    <s v=""/>
    <s v="WA"/>
    <d v="2024-03-06T00:00:00"/>
    <s v="70"/>
    <n v="93500.42"/>
    <s v="INR"/>
    <x v="0"/>
    <s v=""/>
    <s v="1000"/>
    <s v="1000"/>
    <s v="Non chargeble New godown ETP *Lokpati singh*"/>
    <s v=""/>
    <x v="0"/>
    <s v="9100000048"/>
    <s v="0"/>
    <x v="16"/>
    <s v=""/>
    <s v=""/>
  </r>
  <r>
    <x v="0"/>
    <s v=""/>
    <s v=""/>
    <s v="4900027819"/>
    <s v="0L"/>
    <s v=""/>
    <s v=""/>
    <s v="WA"/>
    <d v="2024-03-07T00:00:00"/>
    <s v="70"/>
    <n v="14142.99"/>
    <s v="INR"/>
    <x v="0"/>
    <s v=""/>
    <s v="1000"/>
    <s v="1000"/>
    <s v="Non chargeble basis e t p road dinesh"/>
    <s v=""/>
    <x v="0"/>
    <s v="9100000016"/>
    <s v="0"/>
    <x v="0"/>
    <s v=""/>
    <s v=""/>
  </r>
  <r>
    <x v="16"/>
    <s v=""/>
    <s v=""/>
    <s v="4900027823"/>
    <s v="0L"/>
    <s v=""/>
    <s v=""/>
    <s v="WA"/>
    <d v="2024-03-07T00:00:00"/>
    <s v="70"/>
    <n v="11785.83"/>
    <s v="INR"/>
    <x v="0"/>
    <s v=""/>
    <s v="1000"/>
    <s v="1000"/>
    <s v="Non chargeble new godowm lokpath"/>
    <s v=""/>
    <x v="0"/>
    <s v="9100000048"/>
    <s v="0"/>
    <x v="16"/>
    <s v=""/>
    <s v=""/>
  </r>
  <r>
    <x v="4"/>
    <s v=""/>
    <s v=""/>
    <s v="4900027929"/>
    <s v="0L"/>
    <s v=""/>
    <s v=""/>
    <s v="WA"/>
    <d v="2024-03-08T00:00:00"/>
    <s v="70"/>
    <n v="82500.78"/>
    <s v="INR"/>
    <x v="0"/>
    <s v=""/>
    <s v="1000"/>
    <s v="1000"/>
    <s v="on non chargable bassis  -juit kewat ETP DORMATORY"/>
    <s v=""/>
    <x v="0"/>
    <s v="9100000041"/>
    <s v="0"/>
    <x v="4"/>
    <s v=""/>
    <s v=""/>
  </r>
  <r>
    <x v="4"/>
    <s v=""/>
    <s v=""/>
    <s v="4900027929"/>
    <s v="0L"/>
    <s v=""/>
    <s v=""/>
    <s v="WA"/>
    <d v="2024-03-08T00:00:00"/>
    <s v="70"/>
    <n v="23371.57"/>
    <s v="INR"/>
    <x v="0"/>
    <s v=""/>
    <s v="1000"/>
    <s v="1000"/>
    <s v="on non chargable bassis  -juit kewat ETP DORMATORY"/>
    <s v=""/>
    <x v="0"/>
    <s v="9100000041"/>
    <s v="0"/>
    <x v="4"/>
    <s v=""/>
    <s v=""/>
  </r>
  <r>
    <x v="4"/>
    <s v=""/>
    <s v=""/>
    <s v="4900027929"/>
    <s v="0L"/>
    <s v=""/>
    <s v=""/>
    <s v="WA"/>
    <d v="2024-03-08T00:00:00"/>
    <s v="70"/>
    <n v="22536.94"/>
    <s v="INR"/>
    <x v="0"/>
    <s v=""/>
    <s v="1000"/>
    <s v="1000"/>
    <s v="on non chargable bassis  -juit kewat ETP DORMATORY"/>
    <s v=""/>
    <x v="0"/>
    <s v="9100000041"/>
    <s v="0"/>
    <x v="4"/>
    <s v=""/>
    <s v=""/>
  </r>
  <r>
    <x v="9"/>
    <s v=""/>
    <s v=""/>
    <s v="4900027947"/>
    <s v="0L"/>
    <s v=""/>
    <s v=""/>
    <s v="WA"/>
    <d v="2024-03-08T00:00:00"/>
    <s v="70"/>
    <n v="21685.71"/>
    <s v="INR"/>
    <x v="0"/>
    <s v=""/>
    <s v="1000"/>
    <s v="1000"/>
    <s v="Non chargeble basis g+3 PAPAR PLANT ISLAM ANSARI"/>
    <s v=""/>
    <x v="0"/>
    <s v="9100000047"/>
    <s v="0"/>
    <x v="9"/>
    <s v=""/>
    <s v=""/>
  </r>
  <r>
    <x v="10"/>
    <s v=""/>
    <s v=""/>
    <s v="4900028009"/>
    <s v="0L"/>
    <s v=""/>
    <s v=""/>
    <s v="WA"/>
    <d v="2024-03-08T00:00:00"/>
    <s v="70"/>
    <n v="757.22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28009"/>
    <s v="0L"/>
    <s v=""/>
    <s v=""/>
    <s v="WA"/>
    <d v="2024-03-08T00:00:00"/>
    <s v="70"/>
    <n v="588.65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28009"/>
    <s v="0L"/>
    <s v=""/>
    <s v=""/>
    <s v="WA"/>
    <d v="2024-03-08T00:00:00"/>
    <s v="70"/>
    <n v="13300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28009"/>
    <s v="0L"/>
    <s v=""/>
    <s v=""/>
    <s v="WA"/>
    <d v="2024-03-08T00:00:00"/>
    <s v="70"/>
    <n v="2391.3000000000002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28009"/>
    <s v="0L"/>
    <s v=""/>
    <s v=""/>
    <s v="WA"/>
    <d v="2024-03-08T00:00:00"/>
    <s v="70"/>
    <n v="42.5"/>
    <s v="INR"/>
    <x v="0"/>
    <s v=""/>
    <s v="1000"/>
    <s v="1000"/>
    <s v="NEW INSTALLATION"/>
    <s v=""/>
    <x v="0"/>
    <s v="9100000025"/>
    <s v="0"/>
    <x v="10"/>
    <s v=""/>
    <s v=""/>
  </r>
  <r>
    <x v="0"/>
    <s v=""/>
    <s v=""/>
    <s v="4900028090"/>
    <s v="0L"/>
    <s v=""/>
    <s v=""/>
    <s v="WA"/>
    <d v="2024-03-09T00:00:00"/>
    <s v="70"/>
    <n v="18857.32"/>
    <s v="INR"/>
    <x v="0"/>
    <s v=""/>
    <s v="1000"/>
    <s v="1000"/>
    <s v="on non chargable bassis dinesh road &amp; drain"/>
    <s v=""/>
    <x v="0"/>
    <s v="9100000016"/>
    <s v="0"/>
    <x v="0"/>
    <s v=""/>
    <s v=""/>
  </r>
  <r>
    <x v="11"/>
    <s v=""/>
    <s v=""/>
    <s v="4900028106"/>
    <s v="0L"/>
    <s v=""/>
    <s v=""/>
    <s v="WA"/>
    <d v="2024-03-09T00:00:00"/>
    <s v="70"/>
    <n v="23571.65"/>
    <s v="INR"/>
    <x v="0"/>
    <s v=""/>
    <s v="1000"/>
    <s v="1000"/>
    <s v="Non chargeble basis g+3  one room set narendera"/>
    <s v=""/>
    <x v="0"/>
    <s v="9100000026"/>
    <s v="0"/>
    <x v="11"/>
    <s v=""/>
    <s v=""/>
  </r>
  <r>
    <x v="16"/>
    <s v=""/>
    <s v=""/>
    <s v="4900028110"/>
    <s v="0L"/>
    <s v=""/>
    <s v=""/>
    <s v="WA"/>
    <d v="2024-03-09T00:00:00"/>
    <s v="70"/>
    <n v="11785.83"/>
    <s v="INR"/>
    <x v="0"/>
    <s v=""/>
    <s v="1000"/>
    <s v="1000"/>
    <s v="Non chargeble New new godown omparkesh"/>
    <s v=""/>
    <x v="0"/>
    <s v="9100000048"/>
    <s v="0"/>
    <x v="16"/>
    <s v=""/>
    <s v=""/>
  </r>
  <r>
    <x v="16"/>
    <s v=""/>
    <s v=""/>
    <s v="4900028110"/>
    <s v="0L"/>
    <s v=""/>
    <s v=""/>
    <s v="WA"/>
    <d v="2024-03-09T00:00:00"/>
    <s v="70"/>
    <n v="70114.69"/>
    <s v="INR"/>
    <x v="0"/>
    <s v=""/>
    <s v="1000"/>
    <s v="1000"/>
    <s v="Non chargeble New new godown omparkesh"/>
    <s v=""/>
    <x v="0"/>
    <s v="9100000048"/>
    <s v="0"/>
    <x v="16"/>
    <s v=""/>
    <s v=""/>
  </r>
  <r>
    <x v="16"/>
    <s v=""/>
    <s v=""/>
    <s v="4900028110"/>
    <s v="0L"/>
    <s v=""/>
    <s v=""/>
    <s v="WA"/>
    <d v="2024-03-09T00:00:00"/>
    <s v="70"/>
    <n v="371438.76"/>
    <s v="INR"/>
    <x v="0"/>
    <s v=""/>
    <s v="1000"/>
    <s v="1000"/>
    <s v="Non chargeble New new godown omparkesh"/>
    <s v=""/>
    <x v="0"/>
    <s v="9100000048"/>
    <s v="0"/>
    <x v="16"/>
    <s v=""/>
    <s v=""/>
  </r>
  <r>
    <x v="16"/>
    <s v=""/>
    <s v=""/>
    <s v="4900028110"/>
    <s v="0L"/>
    <s v=""/>
    <s v=""/>
    <s v="WA"/>
    <d v="2024-03-09T00:00:00"/>
    <s v="70"/>
    <n v="22592.720000000001"/>
    <s v="INR"/>
    <x v="0"/>
    <s v=""/>
    <s v="1000"/>
    <s v="1000"/>
    <s v="Non chargeble New new godown omparkesh"/>
    <s v=""/>
    <x v="0"/>
    <s v="9100000048"/>
    <s v="0"/>
    <x v="16"/>
    <s v=""/>
    <s v=""/>
  </r>
  <r>
    <x v="16"/>
    <s v=""/>
    <s v=""/>
    <s v="4900028110"/>
    <s v="0L"/>
    <s v=""/>
    <s v=""/>
    <s v="WA"/>
    <d v="2024-03-09T00:00:00"/>
    <s v="70"/>
    <n v="137994.07999999999"/>
    <s v="INR"/>
    <x v="0"/>
    <s v=""/>
    <s v="1000"/>
    <s v="1000"/>
    <s v="Non chargeble New new godown omparkesh"/>
    <s v=""/>
    <x v="0"/>
    <s v="9100000048"/>
    <s v="0"/>
    <x v="16"/>
    <s v=""/>
    <s v=""/>
  </r>
  <r>
    <x v="9"/>
    <s v=""/>
    <s v=""/>
    <s v="4900028186"/>
    <s v="0L"/>
    <s v=""/>
    <s v=""/>
    <s v="WA"/>
    <d v="2024-03-10T00:00:00"/>
    <s v="70"/>
    <n v="9348.6299999999992"/>
    <s v="INR"/>
    <x v="0"/>
    <s v=""/>
    <s v="1000"/>
    <s v="1000"/>
    <s v="on non chargable bassis -akber husain"/>
    <s v=""/>
    <x v="0"/>
    <s v="9100000047"/>
    <s v="0"/>
    <x v="9"/>
    <s v=""/>
    <s v=""/>
  </r>
  <r>
    <x v="9"/>
    <s v=""/>
    <s v=""/>
    <s v="4900028186"/>
    <s v="0L"/>
    <s v=""/>
    <s v=""/>
    <s v="WA"/>
    <d v="2024-03-10T00:00:00"/>
    <s v="70"/>
    <n v="13522.17"/>
    <s v="INR"/>
    <x v="0"/>
    <s v=""/>
    <s v="1000"/>
    <s v="1000"/>
    <s v="on non chargable bassis -akber husain"/>
    <s v=""/>
    <x v="0"/>
    <s v="9100000047"/>
    <s v="0"/>
    <x v="9"/>
    <s v=""/>
    <s v=""/>
  </r>
  <r>
    <x v="4"/>
    <s v=""/>
    <s v=""/>
    <s v="4900028188"/>
    <s v="0L"/>
    <s v=""/>
    <s v=""/>
    <s v="WA"/>
    <d v="2024-03-10T00:00:00"/>
    <s v="70"/>
    <n v="23571.65"/>
    <s v="INR"/>
    <x v="0"/>
    <s v=""/>
    <s v="1000"/>
    <s v="1000"/>
    <s v="on non chargable bassis  -juit kewat"/>
    <s v=""/>
    <x v="0"/>
    <s v="9100000041"/>
    <s v="0"/>
    <x v="4"/>
    <s v=""/>
    <s v=""/>
  </r>
  <r>
    <x v="16"/>
    <s v=""/>
    <s v=""/>
    <s v="4900028200"/>
    <s v="0L"/>
    <s v=""/>
    <s v=""/>
    <s v="WA"/>
    <d v="2024-03-10T00:00:00"/>
    <s v="70"/>
    <n v="3069.18"/>
    <s v="INR"/>
    <x v="0"/>
    <s v=""/>
    <s v="1000"/>
    <s v="1000"/>
    <s v="Non chargeble New new godown *Vishal*"/>
    <s v=""/>
    <x v="0"/>
    <s v="9100000048"/>
    <s v="0"/>
    <x v="16"/>
    <s v=""/>
    <s v=""/>
  </r>
  <r>
    <x v="0"/>
    <s v=""/>
    <s v=""/>
    <s v="4900028203"/>
    <s v="0L"/>
    <s v=""/>
    <s v=""/>
    <s v="WA"/>
    <d v="2024-03-10T00:00:00"/>
    <s v="70"/>
    <n v="23571.65"/>
    <s v="INR"/>
    <x v="0"/>
    <s v=""/>
    <s v="1000"/>
    <s v="1000"/>
    <s v="on non chargable bassis dinesh road &amp; drain"/>
    <s v=""/>
    <x v="0"/>
    <s v="9100000016"/>
    <s v="0"/>
    <x v="0"/>
    <s v=""/>
    <s v=""/>
  </r>
  <r>
    <x v="3"/>
    <s v=""/>
    <s v=""/>
    <s v="4900028244"/>
    <s v="0L"/>
    <s v=""/>
    <s v=""/>
    <s v="WA"/>
    <d v="2024-03-11T00:00:00"/>
    <s v="70"/>
    <n v="193.47"/>
    <s v="INR"/>
    <x v="0"/>
    <s v=""/>
    <s v="1000"/>
    <s v="1000"/>
    <s v="Non chargeble TOW room set g+3 narendra singh"/>
    <s v=""/>
    <x v="0"/>
    <s v="9100000040"/>
    <s v="0"/>
    <x v="3"/>
    <s v=""/>
    <s v=""/>
  </r>
  <r>
    <x v="3"/>
    <s v=""/>
    <s v=""/>
    <s v="4900028249"/>
    <s v="0L"/>
    <s v=""/>
    <s v=""/>
    <s v="WA"/>
    <d v="2024-03-11T00:00:00"/>
    <s v="70"/>
    <n v="4643.37"/>
    <s v="INR"/>
    <x v="0"/>
    <s v=""/>
    <s v="1000"/>
    <s v="1000"/>
    <s v="Non chargeble TOW room set g+3 narendra singh"/>
    <s v=""/>
    <x v="0"/>
    <s v="9100000040"/>
    <s v="0"/>
    <x v="3"/>
    <s v=""/>
    <s v=""/>
  </r>
  <r>
    <x v="2"/>
    <s v=""/>
    <s v=""/>
    <s v="4900028254"/>
    <s v="0L"/>
    <s v=""/>
    <s v=""/>
    <s v="WA"/>
    <d v="2024-03-11T00:00:00"/>
    <s v="70"/>
    <n v="11785.83"/>
    <s v="INR"/>
    <x v="0"/>
    <s v=""/>
    <s v="1000"/>
    <s v="1000"/>
    <s v="on non chargable bassis  -juit kewat paper plant"/>
    <s v=""/>
    <x v="0"/>
    <s v="9100000032"/>
    <s v="0"/>
    <x v="2"/>
    <s v=""/>
    <s v=""/>
  </r>
  <r>
    <x v="16"/>
    <s v=""/>
    <s v=""/>
    <s v="4900028258"/>
    <s v="0L"/>
    <s v=""/>
    <s v=""/>
    <s v="WA"/>
    <d v="2024-03-11T00:00:00"/>
    <s v="70"/>
    <n v="11785.83"/>
    <s v="INR"/>
    <x v="0"/>
    <s v=""/>
    <s v="1000"/>
    <s v="1000"/>
    <s v="Non chargeble New godown ETP *Lokpati singh*"/>
    <s v=""/>
    <x v="0"/>
    <s v="9100000048"/>
    <s v="0"/>
    <x v="16"/>
    <s v=""/>
    <s v=""/>
  </r>
  <r>
    <x v="16"/>
    <s v=""/>
    <s v=""/>
    <s v="4900028258"/>
    <s v="0L"/>
    <s v=""/>
    <s v=""/>
    <s v="WA"/>
    <d v="2024-03-11T00:00:00"/>
    <s v="70"/>
    <n v="10984.64"/>
    <s v="INR"/>
    <x v="0"/>
    <s v=""/>
    <s v="1000"/>
    <s v="1000"/>
    <s v="Non chargeble New godown ETP *Lokpati singh*"/>
    <s v=""/>
    <x v="0"/>
    <s v="9100000048"/>
    <s v="0"/>
    <x v="16"/>
    <s v=""/>
    <s v=""/>
  </r>
  <r>
    <x v="16"/>
    <s v=""/>
    <s v=""/>
    <s v="4900028258"/>
    <s v="0L"/>
    <s v=""/>
    <s v=""/>
    <s v="WA"/>
    <d v="2024-03-11T00:00:00"/>
    <s v="70"/>
    <n v="49087.72"/>
    <s v="INR"/>
    <x v="0"/>
    <s v=""/>
    <s v="1000"/>
    <s v="1000"/>
    <s v="Non chargeble New godown ETP *Lokpati singh*"/>
    <s v=""/>
    <x v="0"/>
    <s v="9100000048"/>
    <s v="0"/>
    <x v="16"/>
    <s v=""/>
    <s v=""/>
  </r>
  <r>
    <x v="11"/>
    <s v=""/>
    <s v=""/>
    <s v="4900028358"/>
    <s v="0L"/>
    <s v=""/>
    <s v=""/>
    <s v="WA"/>
    <d v="2024-03-12T00:00:00"/>
    <s v="70"/>
    <n v="104024.39"/>
    <s v="INR"/>
    <x v="0"/>
    <s v=""/>
    <s v="1000"/>
    <s v="1000"/>
    <s v="on non chargable bassi -narendra singh"/>
    <s v=""/>
    <x v="0"/>
    <s v="9100000026"/>
    <s v="0"/>
    <x v="11"/>
    <s v=""/>
    <s v=""/>
  </r>
  <r>
    <x v="10"/>
    <s v=""/>
    <s v=""/>
    <s v="4900028380"/>
    <s v="0L"/>
    <s v=""/>
    <s v=""/>
    <s v="WA"/>
    <d v="2024-03-12T00:00:00"/>
    <s v="70"/>
    <n v="1200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28380"/>
    <s v="0L"/>
    <s v=""/>
    <s v=""/>
    <s v="WA"/>
    <d v="2024-03-12T00:00:00"/>
    <s v="70"/>
    <n v="175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28380"/>
    <s v="0L"/>
    <s v=""/>
    <s v=""/>
    <s v="WA"/>
    <d v="2024-03-12T00:00:00"/>
    <s v="70"/>
    <n v="107.27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28380"/>
    <s v="0L"/>
    <s v=""/>
    <s v=""/>
    <s v="WA"/>
    <d v="2024-03-12T00:00:00"/>
    <s v="70"/>
    <n v="254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28380"/>
    <s v="0L"/>
    <s v=""/>
    <s v=""/>
    <s v="WA"/>
    <d v="2024-03-12T00:00:00"/>
    <s v="70"/>
    <n v="1738.85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28380"/>
    <s v="0L"/>
    <s v=""/>
    <s v=""/>
    <s v="WA"/>
    <d v="2024-03-12T00:00:00"/>
    <s v="70"/>
    <n v="2746.81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28380"/>
    <s v="0L"/>
    <s v=""/>
    <s v=""/>
    <s v="WA"/>
    <d v="2024-03-12T00:00:00"/>
    <s v="70"/>
    <n v="34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28380"/>
    <s v="0L"/>
    <s v=""/>
    <s v=""/>
    <s v="WA"/>
    <d v="2024-03-12T00:00:00"/>
    <s v="70"/>
    <n v="186.33"/>
    <s v="INR"/>
    <x v="0"/>
    <s v=""/>
    <s v="1000"/>
    <s v="1000"/>
    <s v="NEW INSTALLATION"/>
    <s v=""/>
    <x v="0"/>
    <s v="9100000025"/>
    <s v="0"/>
    <x v="10"/>
    <s v=""/>
    <s v=""/>
  </r>
  <r>
    <x v="10"/>
    <s v=""/>
    <s v=""/>
    <s v="4900028380"/>
    <s v="0L"/>
    <s v=""/>
    <s v=""/>
    <s v="WA"/>
    <d v="2024-03-12T00:00:00"/>
    <s v="70"/>
    <n v="9600"/>
    <s v="INR"/>
    <x v="0"/>
    <s v=""/>
    <s v="1000"/>
    <s v="1000"/>
    <s v="NEW INSTALLATION"/>
    <s v=""/>
    <x v="0"/>
    <s v="9100000025"/>
    <s v="0"/>
    <x v="10"/>
    <s v=""/>
    <s v=""/>
  </r>
  <r>
    <x v="4"/>
    <s v=""/>
    <s v=""/>
    <s v="4900028455"/>
    <s v="0L"/>
    <s v=""/>
    <s v=""/>
    <s v="WA"/>
    <d v="2024-03-13T00:00:00"/>
    <s v="70"/>
    <n v="11685.78"/>
    <s v="INR"/>
    <x v="0"/>
    <s v=""/>
    <s v="1000"/>
    <s v="1000"/>
    <s v="onchargable bassis -bablu"/>
    <s v=""/>
    <x v="0"/>
    <s v="9100000041"/>
    <s v="0"/>
    <x v="4"/>
    <s v=""/>
    <s v=""/>
  </r>
  <r>
    <x v="4"/>
    <s v=""/>
    <s v=""/>
    <s v="4900028455"/>
    <s v="0L"/>
    <s v=""/>
    <s v=""/>
    <s v="WA"/>
    <d v="2024-03-13T00:00:00"/>
    <s v="70"/>
    <n v="25712.62"/>
    <s v="INR"/>
    <x v="0"/>
    <s v=""/>
    <s v="1000"/>
    <s v="1000"/>
    <s v="onchargable bassis -bablu"/>
    <s v=""/>
    <x v="0"/>
    <s v="9100000041"/>
    <s v="0"/>
    <x v="4"/>
    <s v=""/>
    <s v=""/>
  </r>
  <r>
    <x v="11"/>
    <s v=""/>
    <s v=""/>
    <s v="4900028482"/>
    <s v="0L"/>
    <s v=""/>
    <s v=""/>
    <s v="WA"/>
    <d v="2024-03-13T00:00:00"/>
    <s v="70"/>
    <n v="18857.32"/>
    <s v="INR"/>
    <x v="0"/>
    <s v=""/>
    <s v="1000"/>
    <s v="1000"/>
    <s v="on non chargable bassi -narendra singh"/>
    <s v=""/>
    <x v="0"/>
    <s v="9100000026"/>
    <s v="0"/>
    <x v="11"/>
    <s v=""/>
    <s v=""/>
  </r>
  <r>
    <x v="0"/>
    <s v=""/>
    <s v=""/>
    <s v="4900028568"/>
    <s v="0L"/>
    <s v=""/>
    <s v=""/>
    <s v="WA"/>
    <d v="2024-03-14T00:00:00"/>
    <s v="70"/>
    <n v="11785.83"/>
    <s v="INR"/>
    <x v="0"/>
    <s v=""/>
    <s v="1000"/>
    <s v="1000"/>
    <s v="on non chargable bassi -dinesh"/>
    <s v=""/>
    <x v="0"/>
    <s v="9100000016"/>
    <s v="0"/>
    <x v="0"/>
    <s v=""/>
    <s v=""/>
  </r>
  <r>
    <x v="4"/>
    <s v=""/>
    <s v=""/>
    <s v="4900028572"/>
    <s v="0L"/>
    <s v=""/>
    <s v=""/>
    <s v="WA"/>
    <d v="2024-03-14T00:00:00"/>
    <s v="70"/>
    <n v="2442.13"/>
    <s v="INR"/>
    <x v="0"/>
    <s v=""/>
    <s v="1000"/>
    <s v="1000"/>
    <s v="onchargable bassis -mukesh kumar chaudhary e.t.p."/>
    <s v=""/>
    <x v="0"/>
    <s v="9100000041"/>
    <s v="0"/>
    <x v="4"/>
    <s v=""/>
    <s v=""/>
  </r>
  <r>
    <x v="4"/>
    <s v=""/>
    <s v=""/>
    <s v="4900028572"/>
    <s v="0L"/>
    <s v=""/>
    <s v=""/>
    <s v="WA"/>
    <d v="2024-03-14T00:00:00"/>
    <s v="70"/>
    <n v="344.16"/>
    <s v="INR"/>
    <x v="0"/>
    <s v=""/>
    <s v="1000"/>
    <s v="1000"/>
    <s v="onchargable bassis -mukesh kumar chaudhary e.t.p."/>
    <s v=""/>
    <x v="0"/>
    <s v="9100000041"/>
    <s v="0"/>
    <x v="4"/>
    <s v=""/>
    <s v=""/>
  </r>
  <r>
    <x v="4"/>
    <s v=""/>
    <s v=""/>
    <s v="4900028572"/>
    <s v="0L"/>
    <s v=""/>
    <s v=""/>
    <s v="WA"/>
    <d v="2024-03-14T00:00:00"/>
    <s v="70"/>
    <n v="133.41"/>
    <s v="INR"/>
    <x v="0"/>
    <s v=""/>
    <s v="1000"/>
    <s v="1000"/>
    <s v="onchargable bassis -mukesh kumar chaudhary e.t.p."/>
    <s v=""/>
    <x v="0"/>
    <s v="9100000041"/>
    <s v="0"/>
    <x v="4"/>
    <s v=""/>
    <s v=""/>
  </r>
  <r>
    <x v="4"/>
    <s v=""/>
    <s v=""/>
    <s v="4900028572"/>
    <s v="0L"/>
    <s v=""/>
    <s v=""/>
    <s v="WA"/>
    <d v="2024-03-14T00:00:00"/>
    <s v="70"/>
    <n v="140"/>
    <s v="INR"/>
    <x v="0"/>
    <s v=""/>
    <s v="1000"/>
    <s v="1000"/>
    <s v="onchargable bassis -mukesh kumar chaudhary e.t.p."/>
    <s v=""/>
    <x v="0"/>
    <s v="9100000041"/>
    <s v="0"/>
    <x v="4"/>
    <s v=""/>
    <s v=""/>
  </r>
  <r>
    <x v="4"/>
    <s v=""/>
    <s v=""/>
    <s v="4900028572"/>
    <s v="0L"/>
    <s v=""/>
    <s v=""/>
    <s v="WA"/>
    <d v="2024-03-14T00:00:00"/>
    <s v="70"/>
    <n v="124.87"/>
    <s v="INR"/>
    <x v="0"/>
    <s v=""/>
    <s v="1000"/>
    <s v="1000"/>
    <s v="onchargable bassis -mukesh kumar chaudhary e.t.p."/>
    <s v=""/>
    <x v="0"/>
    <s v="9100000041"/>
    <s v="0"/>
    <x v="4"/>
    <s v=""/>
    <s v=""/>
  </r>
  <r>
    <x v="4"/>
    <s v=""/>
    <s v=""/>
    <s v="4900028572"/>
    <s v="0L"/>
    <s v=""/>
    <s v=""/>
    <s v="WA"/>
    <d v="2024-03-14T00:00:00"/>
    <s v="70"/>
    <n v="56.26"/>
    <s v="INR"/>
    <x v="0"/>
    <s v=""/>
    <s v="1000"/>
    <s v="1000"/>
    <s v="onchargable bassis -mukesh kumar chaudhary e.t.p."/>
    <s v=""/>
    <x v="0"/>
    <s v="9100000041"/>
    <s v="0"/>
    <x v="4"/>
    <s v=""/>
    <s v=""/>
  </r>
  <r>
    <x v="4"/>
    <s v=""/>
    <s v=""/>
    <s v="4900028572"/>
    <s v="0L"/>
    <s v=""/>
    <s v=""/>
    <s v="WA"/>
    <d v="2024-03-14T00:00:00"/>
    <s v="70"/>
    <n v="50"/>
    <s v="INR"/>
    <x v="0"/>
    <s v=""/>
    <s v="1000"/>
    <s v="1000"/>
    <s v="onchargable bassis -mukesh kumar chaudhary e.t.p."/>
    <s v=""/>
    <x v="0"/>
    <s v="9100000041"/>
    <s v="0"/>
    <x v="4"/>
    <s v=""/>
    <s v=""/>
  </r>
  <r>
    <x v="4"/>
    <s v=""/>
    <s v=""/>
    <s v="4900028572"/>
    <s v="0L"/>
    <s v=""/>
    <s v=""/>
    <s v="WA"/>
    <d v="2024-03-14T00:00:00"/>
    <s v="70"/>
    <n v="67.58"/>
    <s v="INR"/>
    <x v="0"/>
    <s v=""/>
    <s v="1000"/>
    <s v="1000"/>
    <s v="onchargable bassis -mukesh kumar chaudhary e.t.p."/>
    <s v=""/>
    <x v="0"/>
    <s v="9100000041"/>
    <s v="0"/>
    <x v="4"/>
    <s v=""/>
    <s v=""/>
  </r>
  <r>
    <x v="4"/>
    <s v=""/>
    <s v=""/>
    <s v="4900028572"/>
    <s v="0L"/>
    <s v=""/>
    <s v=""/>
    <s v="WA"/>
    <d v="2024-03-14T00:00:00"/>
    <s v="70"/>
    <n v="121.49"/>
    <s v="INR"/>
    <x v="0"/>
    <s v=""/>
    <s v="1000"/>
    <s v="1000"/>
    <s v="onchargable bassis -mukesh kumar chaudhary e.t.p."/>
    <s v=""/>
    <x v="0"/>
    <s v="9100000041"/>
    <s v="0"/>
    <x v="4"/>
    <s v=""/>
    <s v=""/>
  </r>
  <r>
    <x v="9"/>
    <s v=""/>
    <s v=""/>
    <s v="4900028600"/>
    <s v="0L"/>
    <s v=""/>
    <s v=""/>
    <s v="WA"/>
    <d v="2024-03-14T00:00:00"/>
    <s v="70"/>
    <n v="23571.65"/>
    <s v="INR"/>
    <x v="0"/>
    <s v=""/>
    <s v="1000"/>
    <s v="1000"/>
    <s v="onchargable bassis -akber hussain"/>
    <s v=""/>
    <x v="0"/>
    <s v="9100000047"/>
    <s v="0"/>
    <x v="9"/>
    <s v=""/>
    <s v=""/>
  </r>
  <r>
    <x v="9"/>
    <s v=""/>
    <s v=""/>
    <s v="4900028600"/>
    <s v="0L"/>
    <s v=""/>
    <s v=""/>
    <s v="WA"/>
    <d v="2024-03-14T00:00:00"/>
    <s v="70"/>
    <n v="1534.59"/>
    <s v="INR"/>
    <x v="0"/>
    <s v=""/>
    <s v="1000"/>
    <s v="1000"/>
    <s v="onchargable bassis -akber hussain"/>
    <s v=""/>
    <x v="0"/>
    <s v="9100000047"/>
    <s v="0"/>
    <x v="9"/>
    <s v=""/>
    <s v=""/>
  </r>
  <r>
    <x v="9"/>
    <s v=""/>
    <s v=""/>
    <s v="4900028602"/>
    <s v="0L"/>
    <s v=""/>
    <s v=""/>
    <s v="WA"/>
    <d v="2024-03-14T00:00:00"/>
    <s v="70"/>
    <n v="23375.1"/>
    <s v="INR"/>
    <x v="0"/>
    <s v=""/>
    <s v="1000"/>
    <s v="1000"/>
    <s v="onchargable bassis -akber hussain"/>
    <s v=""/>
    <x v="0"/>
    <s v="9100000047"/>
    <s v="0"/>
    <x v="9"/>
    <s v=""/>
    <s v=""/>
  </r>
  <r>
    <x v="11"/>
    <s v=""/>
    <s v=""/>
    <s v="4900028615"/>
    <s v="0L"/>
    <s v=""/>
    <s v=""/>
    <s v="WA"/>
    <d v="2024-03-14T00:00:00"/>
    <s v="70"/>
    <n v="1534.59"/>
    <s v="INR"/>
    <x v="0"/>
    <s v=""/>
    <s v="1000"/>
    <s v="1000"/>
    <s v="on non chargable bassi -narendra singh one room se"/>
    <s v=""/>
    <x v="0"/>
    <s v="9100000026"/>
    <s v="0"/>
    <x v="11"/>
    <s v=""/>
    <s v=""/>
  </r>
  <r>
    <x v="11"/>
    <s v=""/>
    <s v=""/>
    <s v="4900028775"/>
    <s v="0L"/>
    <s v=""/>
    <s v=""/>
    <s v="WA"/>
    <d v="2024-03-16T00:00:00"/>
    <s v="70"/>
    <n v="23371.56"/>
    <s v="INR"/>
    <x v="0"/>
    <s v=""/>
    <s v="1000"/>
    <s v="1000"/>
    <s v="on non chargable bassi -narendra singh"/>
    <s v=""/>
    <x v="0"/>
    <s v="9100000026"/>
    <s v="0"/>
    <x v="11"/>
    <s v=""/>
    <s v=""/>
  </r>
  <r>
    <x v="11"/>
    <s v=""/>
    <s v=""/>
    <s v="4900028775"/>
    <s v="0L"/>
    <s v=""/>
    <s v=""/>
    <s v="WA"/>
    <d v="2024-03-16T00:00:00"/>
    <s v="70"/>
    <n v="18857.32"/>
    <s v="INR"/>
    <x v="0"/>
    <s v=""/>
    <s v="1000"/>
    <s v="1000"/>
    <s v="on non chargable bassi -narendra singh"/>
    <s v=""/>
    <x v="0"/>
    <s v="9100000026"/>
    <s v="0"/>
    <x v="11"/>
    <s v=""/>
    <s v=""/>
  </r>
  <r>
    <x v="16"/>
    <s v=""/>
    <s v=""/>
    <s v="4900028794"/>
    <s v="0L"/>
    <s v=""/>
    <s v=""/>
    <s v="WA"/>
    <d v="2024-03-16T00:00:00"/>
    <s v="70"/>
    <n v="11785.83"/>
    <s v="INR"/>
    <x v="0"/>
    <s v=""/>
    <s v="1000"/>
    <s v="1000"/>
    <s v="Non chargeble New godown ETP *Lokpati singh*"/>
    <s v=""/>
    <x v="0"/>
    <s v="9100000048"/>
    <s v="0"/>
    <x v="16"/>
    <s v=""/>
    <s v=""/>
  </r>
  <r>
    <x v="3"/>
    <s v=""/>
    <s v=""/>
    <s v="4900028848"/>
    <s v="0L"/>
    <s v=""/>
    <s v=""/>
    <s v="WA"/>
    <d v="2024-03-17T00:00:00"/>
    <s v="70"/>
    <n v="4836.84"/>
    <s v="INR"/>
    <x v="0"/>
    <s v=""/>
    <s v="1000"/>
    <s v="1000"/>
    <s v="Non chargeble TOW room set g+3 narendra singh"/>
    <s v=""/>
    <x v="0"/>
    <s v="9100000040"/>
    <s v="0"/>
    <x v="3"/>
    <s v=""/>
    <s v=""/>
  </r>
  <r>
    <x v="4"/>
    <s v=""/>
    <s v=""/>
    <s v="4900028855"/>
    <s v="0L"/>
    <s v=""/>
    <s v=""/>
    <s v="WA"/>
    <d v="2024-03-17T00:00:00"/>
    <s v="70"/>
    <n v="1534.59"/>
    <s v="INR"/>
    <x v="0"/>
    <s v=""/>
    <s v="1000"/>
    <s v="1000"/>
    <s v="NON CHARGEABLE BASIS-JUIT KEWAT"/>
    <s v=""/>
    <x v="0"/>
    <s v="9100000041"/>
    <s v="0"/>
    <x v="4"/>
    <s v=""/>
    <s v=""/>
  </r>
  <r>
    <x v="4"/>
    <s v=""/>
    <s v=""/>
    <s v="4900028892"/>
    <s v="0L"/>
    <s v=""/>
    <s v=""/>
    <s v="WA"/>
    <d v="2024-03-18T00:00:00"/>
    <s v="70"/>
    <n v="45073.88"/>
    <s v="INR"/>
    <x v="0"/>
    <s v=""/>
    <s v="1000"/>
    <s v="1000"/>
    <s v="on non chargable bassi -lal babu sah"/>
    <s v=""/>
    <x v="0"/>
    <s v="9100000041"/>
    <s v="0"/>
    <x v="4"/>
    <s v=""/>
    <s v=""/>
  </r>
  <r>
    <x v="16"/>
    <s v=""/>
    <s v=""/>
    <s v="4900028901"/>
    <s v="0L"/>
    <s v=""/>
    <s v=""/>
    <s v="WA"/>
    <d v="2024-03-18T00:00:00"/>
    <s v="70"/>
    <n v="11685.78"/>
    <s v="INR"/>
    <x v="0"/>
    <s v=""/>
    <s v="1000"/>
    <s v="1000"/>
    <s v="Non chargeble New godown ETP *Lokpati singh*"/>
    <s v=""/>
    <x v="0"/>
    <s v="9100000048"/>
    <s v="0"/>
    <x v="16"/>
    <s v=""/>
    <s v=""/>
  </r>
  <r>
    <x v="16"/>
    <s v=""/>
    <s v=""/>
    <s v="4900028901"/>
    <s v="0L"/>
    <s v=""/>
    <s v=""/>
    <s v="WA"/>
    <d v="2024-03-18T00:00:00"/>
    <s v="70"/>
    <n v="49087.72"/>
    <s v="INR"/>
    <x v="0"/>
    <s v=""/>
    <s v="1000"/>
    <s v="1000"/>
    <s v="Non chargeble New godown ETP *Lokpati singh*"/>
    <s v=""/>
    <x v="0"/>
    <s v="9100000048"/>
    <s v="0"/>
    <x v="16"/>
    <s v=""/>
    <s v=""/>
  </r>
  <r>
    <x v="3"/>
    <s v=""/>
    <s v=""/>
    <s v="4900029003"/>
    <s v="0L"/>
    <s v=""/>
    <s v=""/>
    <s v="WA"/>
    <d v="2024-03-19T00:00:00"/>
    <s v="70"/>
    <n v="12659.17"/>
    <s v="INR"/>
    <x v="0"/>
    <s v=""/>
    <s v="1000"/>
    <s v="1000"/>
    <s v="Non chargeble TOW room set g+3 raj kumar"/>
    <s v=""/>
    <x v="0"/>
    <s v="9100000040"/>
    <s v="0"/>
    <x v="3"/>
    <s v=""/>
    <s v=""/>
  </r>
  <r>
    <x v="3"/>
    <s v=""/>
    <s v=""/>
    <s v="4900029003"/>
    <s v="0L"/>
    <s v=""/>
    <s v=""/>
    <s v="WA"/>
    <d v="2024-03-19T00:00:00"/>
    <s v="70"/>
    <n v="4836.84"/>
    <s v="INR"/>
    <x v="0"/>
    <s v=""/>
    <s v="1000"/>
    <s v="1000"/>
    <s v="Non chargeble TOW room set g+3 raj kumar"/>
    <s v=""/>
    <x v="0"/>
    <s v="9100000040"/>
    <s v="0"/>
    <x v="3"/>
    <s v=""/>
    <s v=""/>
  </r>
  <r>
    <x v="3"/>
    <s v=""/>
    <s v=""/>
    <s v="4900029005"/>
    <s v="0L"/>
    <s v=""/>
    <s v=""/>
    <s v="WA"/>
    <d v="2024-03-19T00:00:00"/>
    <s v="70"/>
    <n v="40"/>
    <s v="INR"/>
    <x v="0"/>
    <s v=""/>
    <s v="1000"/>
    <s v="1000"/>
    <s v="Non chargeble TOW room set g+3 raj kumar"/>
    <s v=""/>
    <x v="0"/>
    <s v="9100000040"/>
    <s v="0"/>
    <x v="3"/>
    <s v=""/>
    <s v=""/>
  </r>
  <r>
    <x v="11"/>
    <s v=""/>
    <s v=""/>
    <s v="4900029014"/>
    <s v="0L"/>
    <s v=""/>
    <s v=""/>
    <s v="WA"/>
    <d v="2024-03-19T00:00:00"/>
    <s v="70"/>
    <n v="23571.65"/>
    <s v="INR"/>
    <x v="0"/>
    <s v=""/>
    <s v="1000"/>
    <s v="1000"/>
    <s v="on non chargable bassi -lnarendra singh one room"/>
    <s v=""/>
    <x v="0"/>
    <s v="9100000026"/>
    <s v="0"/>
    <x v="11"/>
    <s v=""/>
    <s v=""/>
  </r>
  <r>
    <x v="16"/>
    <s v=""/>
    <s v=""/>
    <s v="4900029091"/>
    <s v="0L"/>
    <s v=""/>
    <s v=""/>
    <s v="WA"/>
    <d v="2024-03-20T00:00:00"/>
    <s v="70"/>
    <n v="295138.8"/>
    <s v="INR"/>
    <x v="0"/>
    <s v=""/>
    <s v="1000"/>
    <s v="1000"/>
    <s v="Non chargeble basis new molesess tank anuj jain"/>
    <s v=""/>
    <x v="0"/>
    <s v="9100000048"/>
    <s v="0"/>
    <x v="16"/>
    <s v=""/>
    <s v=""/>
  </r>
  <r>
    <x v="16"/>
    <s v=""/>
    <s v=""/>
    <s v="4900029091"/>
    <s v="0L"/>
    <s v=""/>
    <s v=""/>
    <s v="WA"/>
    <d v="2024-03-20T00:00:00"/>
    <s v="70"/>
    <n v="8994.44"/>
    <s v="INR"/>
    <x v="0"/>
    <s v=""/>
    <s v="1000"/>
    <s v="1000"/>
    <s v="Non chargeble basis new molesess tank anuj jain"/>
    <s v=""/>
    <x v="0"/>
    <s v="9100000048"/>
    <s v="0"/>
    <x v="16"/>
    <s v=""/>
    <s v=""/>
  </r>
  <r>
    <x v="9"/>
    <s v=""/>
    <s v=""/>
    <s v="4900029099"/>
    <s v="0L"/>
    <s v=""/>
    <s v=""/>
    <s v="WA"/>
    <d v="2024-03-20T00:00:00"/>
    <s v="70"/>
    <n v="260618.39"/>
    <s v="INR"/>
    <x v="0"/>
    <s v=""/>
    <s v="1000"/>
    <s v="1000"/>
    <s v="Non chargeble papar plant g+3 akbar"/>
    <s v=""/>
    <x v="0"/>
    <s v="9100000047"/>
    <s v="0"/>
    <x v="9"/>
    <s v=""/>
    <s v=""/>
  </r>
  <r>
    <x v="9"/>
    <s v=""/>
    <s v=""/>
    <s v="4900029099"/>
    <s v="0L"/>
    <s v=""/>
    <s v=""/>
    <s v="WA"/>
    <d v="2024-03-20T00:00:00"/>
    <s v="70"/>
    <n v="324729.34000000003"/>
    <s v="INR"/>
    <x v="0"/>
    <s v=""/>
    <s v="1000"/>
    <s v="1000"/>
    <s v="Non chargeble papar plant g+3 akbar"/>
    <s v=""/>
    <x v="0"/>
    <s v="9100000047"/>
    <s v="0"/>
    <x v="9"/>
    <s v=""/>
    <s v=""/>
  </r>
  <r>
    <x v="11"/>
    <s v=""/>
    <s v=""/>
    <s v="4900029101"/>
    <s v="0L"/>
    <s v=""/>
    <s v=""/>
    <s v="WA"/>
    <d v="2024-03-20T00:00:00"/>
    <s v="70"/>
    <n v="297849.59000000003"/>
    <s v="INR"/>
    <x v="0"/>
    <s v=""/>
    <s v="1000"/>
    <s v="1000"/>
    <s v="Non chargeble basis g+3  one room set narendera"/>
    <s v=""/>
    <x v="0"/>
    <s v="9100000026"/>
    <s v="0"/>
    <x v="11"/>
    <s v=""/>
    <s v=""/>
  </r>
  <r>
    <x v="4"/>
    <s v=""/>
    <s v=""/>
    <s v="4900029103"/>
    <s v="0L"/>
    <s v=""/>
    <s v=""/>
    <s v="WA"/>
    <d v="2024-03-20T00:00:00"/>
    <s v="70"/>
    <n v="297849.59000000003"/>
    <s v="INR"/>
    <x v="0"/>
    <s v=""/>
    <s v="1000"/>
    <s v="1000"/>
    <s v="Non chargeble papar plant g+3 lal babou sah"/>
    <s v=""/>
    <x v="0"/>
    <s v="9100000041"/>
    <s v="0"/>
    <x v="4"/>
    <s v=""/>
    <s v=""/>
  </r>
  <r>
    <x v="4"/>
    <s v=""/>
    <s v=""/>
    <s v="4900029103"/>
    <s v="0L"/>
    <s v=""/>
    <s v=""/>
    <s v="WA"/>
    <d v="2024-03-20T00:00:00"/>
    <s v="70"/>
    <n v="170096.32"/>
    <s v="INR"/>
    <x v="0"/>
    <s v=""/>
    <s v="1000"/>
    <s v="1000"/>
    <s v="Non chargeble papar plant g+3 lal babou sah"/>
    <s v=""/>
    <x v="0"/>
    <s v="9100000041"/>
    <s v="0"/>
    <x v="4"/>
    <s v=""/>
    <s v=""/>
  </r>
  <r>
    <x v="16"/>
    <s v=""/>
    <s v=""/>
    <s v="4900029120"/>
    <s v="0L"/>
    <s v=""/>
    <s v=""/>
    <s v="WA"/>
    <d v="2024-03-21T00:00:00"/>
    <s v="70"/>
    <n v="11785.83"/>
    <s v="INR"/>
    <x v="0"/>
    <s v=""/>
    <s v="1000"/>
    <s v="1000"/>
    <s v="Non chargeble New godown ETP *Lokpati singh*"/>
    <s v=""/>
    <x v="0"/>
    <s v="9100000048"/>
    <s v="0"/>
    <x v="16"/>
    <s v=""/>
    <s v=""/>
  </r>
  <r>
    <x v="0"/>
    <s v=""/>
    <s v=""/>
    <s v="4900029131"/>
    <s v="0L"/>
    <s v=""/>
    <s v=""/>
    <s v="WA"/>
    <d v="2024-03-21T00:00:00"/>
    <s v="70"/>
    <n v="18857.32"/>
    <s v="INR"/>
    <x v="0"/>
    <s v=""/>
    <s v="1000"/>
    <s v="1000"/>
    <s v="onchargable bassis -Dineh etp road spray pond"/>
    <s v=""/>
    <x v="0"/>
    <s v="9100000016"/>
    <s v="0"/>
    <x v="0"/>
    <s v=""/>
    <s v=""/>
  </r>
  <r>
    <x v="4"/>
    <s v=""/>
    <s v=""/>
    <s v="4900029157"/>
    <s v="0L"/>
    <s v=""/>
    <s v=""/>
    <s v="WA"/>
    <d v="2024-03-21T00:00:00"/>
    <s v="70"/>
    <n v="11785.83"/>
    <s v="INR"/>
    <x v="0"/>
    <s v=""/>
    <s v="1000"/>
    <s v="1000"/>
    <s v="on non chargable bassis  -juit kewat ETP DORMATORY"/>
    <s v=""/>
    <x v="0"/>
    <s v="9100000041"/>
    <s v="0"/>
    <x v="4"/>
    <s v=""/>
    <s v=""/>
  </r>
  <r>
    <x v="16"/>
    <s v=""/>
    <s v=""/>
    <s v="4900029192"/>
    <s v="0L"/>
    <s v=""/>
    <s v=""/>
    <s v="WA"/>
    <d v="2024-03-22T00:00:00"/>
    <s v="70"/>
    <n v="11785.83"/>
    <s v="INR"/>
    <x v="0"/>
    <s v=""/>
    <s v="1000"/>
    <s v="1000"/>
    <s v="onchargable bassis -mahboob alam"/>
    <s v=""/>
    <x v="0"/>
    <s v="9100000048"/>
    <s v="0"/>
    <x v="16"/>
    <s v=""/>
    <s v=""/>
  </r>
  <r>
    <x v="16"/>
    <s v=""/>
    <s v=""/>
    <s v="4900029192"/>
    <s v="0L"/>
    <s v=""/>
    <s v=""/>
    <s v="WA"/>
    <d v="2024-03-22T00:00:00"/>
    <s v="70"/>
    <n v="67778.149999999994"/>
    <s v="INR"/>
    <x v="0"/>
    <s v=""/>
    <s v="1000"/>
    <s v="1000"/>
    <s v="onchargable bassis -mahboob alam"/>
    <s v=""/>
    <x v="0"/>
    <s v="9100000048"/>
    <s v="0"/>
    <x v="16"/>
    <s v=""/>
    <s v=""/>
  </r>
  <r>
    <x v="4"/>
    <s v=""/>
    <s v=""/>
    <s v="4900029204"/>
    <s v="0L"/>
    <s v=""/>
    <s v=""/>
    <s v="WA"/>
    <d v="2024-03-22T00:00:00"/>
    <s v="70"/>
    <n v="1534.59"/>
    <s v="INR"/>
    <x v="0"/>
    <s v=""/>
    <s v="1000"/>
    <s v="1000"/>
    <s v="Non chargeble e t p  g+3 lal babou sah"/>
    <s v=""/>
    <x v="0"/>
    <s v="9100000041"/>
    <s v="0"/>
    <x v="4"/>
    <s v=""/>
    <s v=""/>
  </r>
  <r>
    <x v="9"/>
    <s v=""/>
    <s v=""/>
    <s v="4900029215"/>
    <s v="0L"/>
    <s v=""/>
    <s v=""/>
    <s v="WA"/>
    <d v="2024-03-22T00:00:00"/>
    <s v="70"/>
    <n v="9348.6299999999992"/>
    <s v="INR"/>
    <x v="0"/>
    <s v=""/>
    <s v="1000"/>
    <s v="1000"/>
    <s v="onchargable bassis -akber hussain paper plant buil"/>
    <s v=""/>
    <x v="0"/>
    <s v="9100000047"/>
    <s v="0"/>
    <x v="9"/>
    <s v=""/>
    <s v=""/>
  </r>
  <r>
    <x v="9"/>
    <s v=""/>
    <s v=""/>
    <s v="4900029215"/>
    <s v="0L"/>
    <s v=""/>
    <s v=""/>
    <s v="WA"/>
    <d v="2024-03-22T00:00:00"/>
    <s v="70"/>
    <n v="22536.94"/>
    <s v="INR"/>
    <x v="0"/>
    <s v=""/>
    <s v="1000"/>
    <s v="1000"/>
    <s v="onchargable bassis -akber hussain paper plant buil"/>
    <s v=""/>
    <x v="0"/>
    <s v="9100000047"/>
    <s v="0"/>
    <x v="9"/>
    <s v=""/>
    <s v=""/>
  </r>
  <r>
    <x v="9"/>
    <s v=""/>
    <s v=""/>
    <s v="4900029215"/>
    <s v="0L"/>
    <s v=""/>
    <s v=""/>
    <s v="WA"/>
    <d v="2024-03-22T00:00:00"/>
    <s v="70"/>
    <n v="23375.1"/>
    <s v="INR"/>
    <x v="0"/>
    <s v=""/>
    <s v="1000"/>
    <s v="1000"/>
    <s v="onchargable bassis -akber hussain paper plant buil"/>
    <s v=""/>
    <x v="0"/>
    <s v="9100000047"/>
    <s v="0"/>
    <x v="9"/>
    <s v=""/>
    <s v=""/>
  </r>
  <r>
    <x v="9"/>
    <s v=""/>
    <s v=""/>
    <s v="4900029215"/>
    <s v="0L"/>
    <s v=""/>
    <s v=""/>
    <s v="WA"/>
    <d v="2024-03-22T00:00:00"/>
    <s v="70"/>
    <n v="9037.09"/>
    <s v="INR"/>
    <x v="0"/>
    <s v=""/>
    <s v="1000"/>
    <s v="1000"/>
    <s v="onchargable bassis -akber hussain paper plant buil"/>
    <s v=""/>
    <x v="0"/>
    <s v="9100000047"/>
    <s v="0"/>
    <x v="9"/>
    <s v=""/>
    <s v=""/>
  </r>
  <r>
    <x v="3"/>
    <s v=""/>
    <s v=""/>
    <s v="4900029244"/>
    <s v="0L"/>
    <s v=""/>
    <s v=""/>
    <s v="WA"/>
    <d v="2024-03-23T00:00:00"/>
    <s v="70"/>
    <n v="23571.65"/>
    <s v="INR"/>
    <x v="0"/>
    <s v=""/>
    <s v="1000"/>
    <s v="1000"/>
    <s v="on non chargable bassis -narrebdra singh"/>
    <s v=""/>
    <x v="0"/>
    <s v="9100000040"/>
    <s v="0"/>
    <x v="3"/>
    <s v=""/>
    <s v=""/>
  </r>
  <r>
    <x v="11"/>
    <s v=""/>
    <s v=""/>
    <s v="4900029246"/>
    <s v="0L"/>
    <s v=""/>
    <s v=""/>
    <s v="WA"/>
    <d v="2024-03-23T00:00:00"/>
    <s v="70"/>
    <n v="45185.43"/>
    <s v="INR"/>
    <x v="0"/>
    <s v=""/>
    <s v="1000"/>
    <s v="1000"/>
    <s v="Non chargeble basis g+3  one room set narendera"/>
    <s v=""/>
    <x v="0"/>
    <s v="9100000026"/>
    <s v="0"/>
    <x v="11"/>
    <s v=""/>
    <s v=""/>
  </r>
  <r>
    <x v="11"/>
    <s v=""/>
    <s v=""/>
    <s v="4900029246"/>
    <s v="0L"/>
    <s v=""/>
    <s v=""/>
    <s v="WA"/>
    <d v="2024-03-23T00:00:00"/>
    <s v="70"/>
    <n v="23375.11"/>
    <s v="INR"/>
    <x v="0"/>
    <s v=""/>
    <s v="1000"/>
    <s v="1000"/>
    <s v="Non chargeble basis g+3  one room set narendera"/>
    <s v=""/>
    <x v="0"/>
    <s v="9100000026"/>
    <s v="0"/>
    <x v="11"/>
    <s v=""/>
    <s v=""/>
  </r>
  <r>
    <x v="2"/>
    <s v=""/>
    <s v=""/>
    <s v="4900029249"/>
    <s v="0L"/>
    <s v=""/>
    <s v=""/>
    <s v="WA"/>
    <d v="2024-03-23T00:00:00"/>
    <s v="70"/>
    <n v="11785.83"/>
    <s v="INR"/>
    <x v="0"/>
    <s v=""/>
    <s v="1000"/>
    <s v="1000"/>
    <s v="on non chargable bassis -juit"/>
    <s v=""/>
    <x v="0"/>
    <s v="9100000032"/>
    <s v="0"/>
    <x v="2"/>
    <s v=""/>
    <s v=""/>
  </r>
  <r>
    <x v="0"/>
    <s v=""/>
    <s v=""/>
    <s v="4900029252"/>
    <s v="0L"/>
    <s v=""/>
    <s v=""/>
    <s v="WA"/>
    <d v="2024-03-23T00:00:00"/>
    <s v="70"/>
    <n v="23571.65"/>
    <s v="INR"/>
    <x v="0"/>
    <s v=""/>
    <s v="1000"/>
    <s v="1000"/>
    <s v="on non chargable bassis -DINESH"/>
    <s v=""/>
    <x v="0"/>
    <s v="9100000016"/>
    <s v="0"/>
    <x v="0"/>
    <s v=""/>
    <s v=""/>
  </r>
  <r>
    <x v="11"/>
    <s v=""/>
    <s v=""/>
    <s v="4900029257"/>
    <s v="0L"/>
    <s v=""/>
    <s v=""/>
    <s v="WA"/>
    <d v="2024-03-23T00:00:00"/>
    <s v="70"/>
    <n v="3069.18"/>
    <s v="INR"/>
    <x v="0"/>
    <s v=""/>
    <s v="1000"/>
    <s v="1000"/>
    <s v="Non chargeble basis g+3  one room set narendera"/>
    <s v=""/>
    <x v="0"/>
    <s v="9100000026"/>
    <s v="0"/>
    <x v="11"/>
    <s v=""/>
    <s v=""/>
  </r>
  <r>
    <x v="11"/>
    <s v=""/>
    <s v=""/>
    <s v="4900029257"/>
    <s v="0L"/>
    <s v=""/>
    <s v=""/>
    <s v="WA"/>
    <d v="2024-03-23T00:00:00"/>
    <s v="70"/>
    <n v="23571.65"/>
    <s v="INR"/>
    <x v="0"/>
    <s v=""/>
    <s v="1000"/>
    <s v="1000"/>
    <s v="Non chargeble basis g+3  one room set narendera"/>
    <s v=""/>
    <x v="0"/>
    <s v="9100000026"/>
    <s v="0"/>
    <x v="11"/>
    <s v=""/>
    <s v=""/>
  </r>
  <r>
    <x v="9"/>
    <s v=""/>
    <s v=""/>
    <s v="4900029264"/>
    <s v="0L"/>
    <s v=""/>
    <s v=""/>
    <s v="WA"/>
    <d v="2024-03-23T00:00:00"/>
    <s v="70"/>
    <n v="451854.32"/>
    <s v="INR"/>
    <x v="0"/>
    <s v=""/>
    <s v="1000"/>
    <s v="1000"/>
    <s v="Non chargeble papar plant g+3 akbar"/>
    <s v=""/>
    <x v="0"/>
    <s v="9100000047"/>
    <s v="0"/>
    <x v="9"/>
    <s v=""/>
    <s v=""/>
  </r>
  <r>
    <x v="9"/>
    <s v=""/>
    <s v=""/>
    <s v="4900029264"/>
    <s v="0L"/>
    <s v=""/>
    <s v=""/>
    <s v="WA"/>
    <d v="2024-03-23T00:00:00"/>
    <s v="70"/>
    <n v="9014.7800000000007"/>
    <s v="INR"/>
    <x v="0"/>
    <s v=""/>
    <s v="1000"/>
    <s v="1000"/>
    <s v="Non chargeble papar plant g+3 akbar"/>
    <s v=""/>
    <x v="0"/>
    <s v="9100000047"/>
    <s v="0"/>
    <x v="9"/>
    <s v=""/>
    <s v=""/>
  </r>
  <r>
    <x v="3"/>
    <s v=""/>
    <s v=""/>
    <s v="4900029309"/>
    <s v="0L"/>
    <s v=""/>
    <s v=""/>
    <s v="WA"/>
    <d v="2024-03-27T00:00:00"/>
    <s v="70"/>
    <n v="200"/>
    <s v="INR"/>
    <x v="0"/>
    <s v=""/>
    <s v="1000"/>
    <s v="1000"/>
    <s v="Non chargeble TOW room set g+3 raj kumar"/>
    <s v=""/>
    <x v="0"/>
    <s v="9100000040"/>
    <s v="0"/>
    <x v="3"/>
    <s v=""/>
    <s v=""/>
  </r>
  <r>
    <x v="3"/>
    <s v=""/>
    <s v=""/>
    <s v="4900029332"/>
    <s v="0L"/>
    <s v=""/>
    <s v=""/>
    <s v="WA"/>
    <d v="2024-03-27T00:00:00"/>
    <s v="70"/>
    <n v="18480.29"/>
    <s v="INR"/>
    <x v="0"/>
    <s v=""/>
    <s v="1000"/>
    <s v="1000"/>
    <s v="Non chargeble TOW room set g+3 raj kumar"/>
    <s v=""/>
    <x v="0"/>
    <s v="9100000040"/>
    <s v="0"/>
    <x v="3"/>
    <s v=""/>
    <s v=""/>
  </r>
  <r>
    <x v="3"/>
    <s v=""/>
    <s v=""/>
    <s v="4900029334"/>
    <s v="0L"/>
    <s v=""/>
    <s v=""/>
    <s v="WA"/>
    <d v="2024-03-27T00:00:00"/>
    <s v="70"/>
    <n v="22440.1"/>
    <s v="INR"/>
    <x v="0"/>
    <s v=""/>
    <s v="1000"/>
    <s v="1000"/>
    <s v="Non chargeble TOW room set g+3 narendra singh"/>
    <s v=""/>
    <x v="0"/>
    <s v="9100000040"/>
    <s v="0"/>
    <x v="3"/>
    <s v=""/>
    <s v=""/>
  </r>
  <r>
    <x v="0"/>
    <s v=""/>
    <s v=""/>
    <s v="4900029389"/>
    <s v="0L"/>
    <s v=""/>
    <s v=""/>
    <s v="WA"/>
    <d v="2024-03-28T00:00:00"/>
    <s v="70"/>
    <n v="11785.82"/>
    <s v="INR"/>
    <x v="0"/>
    <s v=""/>
    <s v="1000"/>
    <s v="1000"/>
    <s v="Non chargeble basis e t p road dinesh"/>
    <s v=""/>
    <x v="0"/>
    <s v="9100000016"/>
    <s v="0"/>
    <x v="0"/>
    <s v=""/>
    <s v=""/>
  </r>
  <r>
    <x v="4"/>
    <s v=""/>
    <s v=""/>
    <s v="4900029451"/>
    <s v="0L"/>
    <s v=""/>
    <s v=""/>
    <s v="WA"/>
    <d v="2024-03-28T00:00:00"/>
    <s v="70"/>
    <n v="11785.83"/>
    <s v="INR"/>
    <x v="0"/>
    <s v=""/>
    <s v="1000"/>
    <s v="1000"/>
    <s v="on non chargable bassi -lal babu sah etp building"/>
    <s v=""/>
    <x v="0"/>
    <s v="9100000041"/>
    <s v="0"/>
    <x v="4"/>
    <s v=""/>
    <s v=""/>
  </r>
  <r>
    <x v="3"/>
    <s v=""/>
    <s v=""/>
    <s v="4900029466"/>
    <s v="0L"/>
    <s v=""/>
    <s v=""/>
    <s v="WA"/>
    <d v="2024-03-28T00:00:00"/>
    <s v="70"/>
    <n v="16236.47"/>
    <s v="INR"/>
    <x v="0"/>
    <s v=""/>
    <s v="1000"/>
    <s v="1000"/>
    <s v="onchargable bassis -narendra singh"/>
    <s v=""/>
    <x v="0"/>
    <s v="9100000040"/>
    <s v="0"/>
    <x v="3"/>
    <s v=""/>
    <s v=""/>
  </r>
  <r>
    <x v="3"/>
    <s v=""/>
    <s v=""/>
    <s v="4900029466"/>
    <s v="0L"/>
    <s v=""/>
    <s v=""/>
    <s v="WA"/>
    <d v="2024-03-28T00:00:00"/>
    <s v="70"/>
    <n v="31207.32"/>
    <s v="INR"/>
    <x v="0"/>
    <s v=""/>
    <s v="1000"/>
    <s v="1000"/>
    <s v="onchargable bassis -narendra singh"/>
    <s v=""/>
    <x v="0"/>
    <s v="9100000040"/>
    <s v="0"/>
    <x v="3"/>
    <s v=""/>
    <s v=""/>
  </r>
  <r>
    <x v="11"/>
    <s v=""/>
    <s v=""/>
    <s v="4900029468"/>
    <s v="0L"/>
    <s v=""/>
    <s v=""/>
    <s v="WA"/>
    <d v="2024-03-28T00:00:00"/>
    <s v="70"/>
    <n v="31207.32"/>
    <s v="INR"/>
    <x v="0"/>
    <s v=""/>
    <s v="1000"/>
    <s v="1000"/>
    <s v="onchargable bassis -narendra singh"/>
    <s v=""/>
    <x v="0"/>
    <s v="9100000026"/>
    <s v="0"/>
    <x v="11"/>
    <s v=""/>
    <s v=""/>
  </r>
  <r>
    <x v="11"/>
    <s v=""/>
    <s v=""/>
    <s v="4900029468"/>
    <s v="0L"/>
    <s v=""/>
    <s v=""/>
    <s v="WA"/>
    <d v="2024-03-28T00:00:00"/>
    <s v="70"/>
    <n v="16236.47"/>
    <s v="INR"/>
    <x v="0"/>
    <s v=""/>
    <s v="1000"/>
    <s v="1000"/>
    <s v="onchargable bassis -narendra singh"/>
    <s v=""/>
    <x v="0"/>
    <s v="9100000026"/>
    <s v="0"/>
    <x v="11"/>
    <s v=""/>
    <s v=""/>
  </r>
  <r>
    <x v="16"/>
    <s v=""/>
    <s v=""/>
    <s v="4900029524"/>
    <s v="0L"/>
    <s v=""/>
    <s v=""/>
    <s v="WA"/>
    <d v="2024-03-29T00:00:00"/>
    <s v="70"/>
    <n v="93500.42"/>
    <s v="INR"/>
    <x v="0"/>
    <s v=""/>
    <s v="1000"/>
    <s v="1000"/>
    <s v="onchargable bassis -MEHBOOB ALAM"/>
    <s v=""/>
    <x v="0"/>
    <s v="9100000048"/>
    <s v="0"/>
    <x v="16"/>
    <s v=""/>
    <s v=""/>
  </r>
  <r>
    <x v="16"/>
    <s v=""/>
    <s v=""/>
    <s v="4900029524"/>
    <s v="0L"/>
    <s v=""/>
    <s v=""/>
    <s v="WA"/>
    <d v="2024-03-29T00:00:00"/>
    <s v="70"/>
    <n v="44405.97"/>
    <s v="INR"/>
    <x v="0"/>
    <s v=""/>
    <s v="1000"/>
    <s v="1000"/>
    <s v="onchargable bassis -MEHBOOB ALAM"/>
    <s v=""/>
    <x v="0"/>
    <s v="9100000048"/>
    <s v="0"/>
    <x v="16"/>
    <s v=""/>
    <s v=""/>
  </r>
  <r>
    <x v="16"/>
    <s v=""/>
    <s v=""/>
    <s v="4900029524"/>
    <s v="0L"/>
    <s v=""/>
    <s v=""/>
    <s v="WA"/>
    <d v="2024-03-29T00:00:00"/>
    <s v="70"/>
    <n v="11785.82"/>
    <s v="INR"/>
    <x v="0"/>
    <s v=""/>
    <s v="1000"/>
    <s v="1000"/>
    <s v="onchargable bassis -MEHBOOB ALAM"/>
    <s v=""/>
    <x v="0"/>
    <s v="9100000048"/>
    <s v="0"/>
    <x v="16"/>
    <s v=""/>
    <s v=""/>
  </r>
  <r>
    <x v="16"/>
    <s v=""/>
    <s v=""/>
    <s v="4900029524"/>
    <s v="0L"/>
    <s v=""/>
    <s v=""/>
    <s v="WA"/>
    <d v="2024-03-29T00:00:00"/>
    <s v="70"/>
    <n v="1534.59"/>
    <s v="INR"/>
    <x v="0"/>
    <s v=""/>
    <s v="1000"/>
    <s v="1000"/>
    <s v="onchargable bassis -MEHBOOB ALAM"/>
    <s v=""/>
    <x v="0"/>
    <s v="9100000048"/>
    <s v="0"/>
    <x v="16"/>
    <s v=""/>
    <s v=""/>
  </r>
  <r>
    <x v="16"/>
    <s v=""/>
    <s v=""/>
    <s v="4900029524"/>
    <s v="0L"/>
    <s v=""/>
    <s v=""/>
    <s v="WA"/>
    <d v="2024-03-29T00:00:00"/>
    <s v="70"/>
    <n v="185719.38"/>
    <s v="INR"/>
    <x v="0"/>
    <s v=""/>
    <s v="1000"/>
    <s v="1000"/>
    <s v="onchargable bassis -MEHBOOB ALAM"/>
    <s v=""/>
    <x v="0"/>
    <s v="9100000048"/>
    <s v="0"/>
    <x v="16"/>
    <s v=""/>
    <s v=""/>
  </r>
  <r>
    <x v="16"/>
    <s v=""/>
    <s v=""/>
    <s v="4900029524"/>
    <s v="0L"/>
    <s v=""/>
    <s v=""/>
    <s v="WA"/>
    <d v="2024-03-29T00:00:00"/>
    <s v="70"/>
    <n v="91996.05"/>
    <s v="INR"/>
    <x v="0"/>
    <s v=""/>
    <s v="1000"/>
    <s v="1000"/>
    <s v="onchargable bassis -MEHBOOB ALAM"/>
    <s v=""/>
    <x v="0"/>
    <s v="9100000048"/>
    <s v="0"/>
    <x v="16"/>
    <s v=""/>
    <s v=""/>
  </r>
  <r>
    <x v="0"/>
    <s v=""/>
    <s v=""/>
    <s v="4900029526"/>
    <s v="0L"/>
    <s v=""/>
    <s v=""/>
    <s v="WA"/>
    <d v="2024-03-29T00:00:00"/>
    <s v="70"/>
    <n v="1534.59"/>
    <s v="INR"/>
    <x v="0"/>
    <s v=""/>
    <s v="1000"/>
    <s v="1000"/>
    <s v="onchargable bassis -Dinesh etp  road spray pond"/>
    <s v=""/>
    <x v="0"/>
    <s v="9100000016"/>
    <s v="0"/>
    <x v="0"/>
    <s v=""/>
    <s v=""/>
  </r>
  <r>
    <x v="0"/>
    <s v=""/>
    <s v=""/>
    <s v="4900029528"/>
    <s v="0L"/>
    <s v=""/>
    <s v=""/>
    <s v="WA"/>
    <d v="2024-03-29T00:00:00"/>
    <s v="70"/>
    <n v="16500.16"/>
    <s v="INR"/>
    <x v="0"/>
    <s v=""/>
    <s v="1000"/>
    <s v="1000"/>
    <s v="onchargable bassis -Dineh etp road spray pond"/>
    <s v=""/>
    <x v="0"/>
    <s v="9100000016"/>
    <s v="0"/>
    <x v="0"/>
    <s v=""/>
    <s v=""/>
  </r>
  <r>
    <x v="11"/>
    <s v=""/>
    <s v=""/>
    <s v="4900029586"/>
    <s v="0L"/>
    <s v=""/>
    <s v=""/>
    <s v="WA"/>
    <d v="2024-03-29T00:00:00"/>
    <s v="70"/>
    <n v="69644.77"/>
    <s v="INR"/>
    <x v="0"/>
    <s v=""/>
    <s v="1000"/>
    <s v="1000"/>
    <s v="onchargable bassis -ramavtar one room set g+3"/>
    <s v=""/>
    <x v="0"/>
    <s v="9100000026"/>
    <s v="0"/>
    <x v="11"/>
    <s v=""/>
    <s v=""/>
  </r>
  <r>
    <x v="9"/>
    <s v=""/>
    <s v=""/>
    <s v="4900029588"/>
    <s v="0L"/>
    <s v=""/>
    <s v=""/>
    <s v="WA"/>
    <d v="2024-03-29T00:00:00"/>
    <s v="70"/>
    <n v="67610.83"/>
    <s v="INR"/>
    <x v="0"/>
    <s v=""/>
    <s v="1000"/>
    <s v="1000"/>
    <s v="Non chargeble papar plant g+3 akbar"/>
    <s v=""/>
    <x v="0"/>
    <s v="9100000047"/>
    <s v="0"/>
    <x v="9"/>
    <s v=""/>
    <s v=""/>
  </r>
  <r>
    <x v="3"/>
    <s v=""/>
    <s v=""/>
    <s v="4900029590"/>
    <s v="0L"/>
    <s v=""/>
    <s v=""/>
    <s v="WA"/>
    <d v="2024-03-29T00:00:00"/>
    <s v="70"/>
    <n v="2902.11"/>
    <s v="INR"/>
    <x v="0"/>
    <s v=""/>
    <s v="1000"/>
    <s v="1000"/>
    <s v="onchargable bassis -ramavtar one room set g+3"/>
    <s v=""/>
    <x v="0"/>
    <s v="9100000040"/>
    <s v="0"/>
    <x v="3"/>
    <s v=""/>
    <s v=""/>
  </r>
  <r>
    <x v="6"/>
    <s v=""/>
    <s v=""/>
    <s v="4900029659"/>
    <s v="0L"/>
    <s v=""/>
    <s v=""/>
    <s v="WA"/>
    <d v="2024-03-31T00:00:00"/>
    <s v="70"/>
    <n v="1271.19"/>
    <s v="INR"/>
    <x v="0"/>
    <s v=""/>
    <s v="1000"/>
    <s v="1000"/>
    <s v="FOR CLEANING WORK"/>
    <s v=""/>
    <x v="0"/>
    <s v="9100000033"/>
    <s v="0"/>
    <x v="6"/>
    <s v=""/>
    <s v=""/>
  </r>
  <r>
    <x v="6"/>
    <s v=""/>
    <s v=""/>
    <s v="4900029659"/>
    <s v="0L"/>
    <s v=""/>
    <s v=""/>
    <s v="WA"/>
    <d v="2024-03-31T00:00:00"/>
    <s v="70"/>
    <n v="1864.41"/>
    <s v="INR"/>
    <x v="0"/>
    <s v=""/>
    <s v="1000"/>
    <s v="1000"/>
    <s v="FOR CLEANING WORK"/>
    <s v=""/>
    <x v="0"/>
    <s v="9100000033"/>
    <s v="0"/>
    <x v="6"/>
    <s v=""/>
    <s v=""/>
  </r>
  <r>
    <x v="6"/>
    <s v=""/>
    <s v=""/>
    <s v="4900029659"/>
    <s v="0L"/>
    <s v=""/>
    <s v=""/>
    <s v="WA"/>
    <d v="2024-03-31T00:00:00"/>
    <s v="70"/>
    <n v="32204"/>
    <s v="INR"/>
    <x v="0"/>
    <s v=""/>
    <s v="1000"/>
    <s v="1000"/>
    <s v="FOR CLEANING WORK"/>
    <s v=""/>
    <x v="0"/>
    <s v="9100000033"/>
    <s v="0"/>
    <x v="6"/>
    <s v=""/>
    <s v=""/>
  </r>
  <r>
    <x v="6"/>
    <s v=""/>
    <s v=""/>
    <s v="4900029659"/>
    <s v="0L"/>
    <s v=""/>
    <s v=""/>
    <s v="WA"/>
    <d v="2024-03-31T00:00:00"/>
    <s v="70"/>
    <n v="7215"/>
    <s v="INR"/>
    <x v="0"/>
    <s v=""/>
    <s v="1000"/>
    <s v="1000"/>
    <s v="FOR CLEANING WORK"/>
    <s v=""/>
    <x v="0"/>
    <s v="9100000033"/>
    <s v="0"/>
    <x v="6"/>
    <s v=""/>
    <s v=""/>
  </r>
  <r>
    <x v="10"/>
    <s v=""/>
    <s v=""/>
    <s v="4900029661"/>
    <s v="0L"/>
    <s v=""/>
    <s v=""/>
    <s v="WA"/>
    <d v="2024-03-31T00:00:00"/>
    <s v="70"/>
    <n v="82541.009999999995"/>
    <s v="INR"/>
    <x v="0"/>
    <s v=""/>
    <s v="1000"/>
    <s v="1000"/>
    <s v="FOR AUDITORIUM"/>
    <s v=""/>
    <x v="0"/>
    <s v="9100000025"/>
    <s v="0"/>
    <x v="10"/>
    <s v=""/>
    <s v=""/>
  </r>
  <r>
    <x v="10"/>
    <s v=""/>
    <s v=""/>
    <s v="4900029661"/>
    <s v="0L"/>
    <s v=""/>
    <s v=""/>
    <s v="WA"/>
    <d v="2024-03-31T00:00:00"/>
    <s v="70"/>
    <n v="82541.009999999995"/>
    <s v="INR"/>
    <x v="0"/>
    <s v=""/>
    <s v="1000"/>
    <s v="1000"/>
    <s v="FOR AUDITORIUM"/>
    <s v=""/>
    <x v="0"/>
    <s v="9100000025"/>
    <s v="0"/>
    <x v="10"/>
    <s v=""/>
    <s v=""/>
  </r>
  <r>
    <x v="10"/>
    <s v=""/>
    <s v=""/>
    <s v="4900029661"/>
    <s v="0L"/>
    <s v=""/>
    <s v=""/>
    <s v="WA"/>
    <d v="2024-03-31T00:00:00"/>
    <s v="70"/>
    <n v="79182"/>
    <s v="INR"/>
    <x v="0"/>
    <s v=""/>
    <s v="1000"/>
    <s v="1000"/>
    <s v="FOR AUDITORIUM"/>
    <s v=""/>
    <x v="0"/>
    <s v="9100000025"/>
    <s v="0"/>
    <x v="10"/>
    <s v=""/>
    <s v=""/>
  </r>
  <r>
    <x v="10"/>
    <s v=""/>
    <s v=""/>
    <s v="4900029661"/>
    <s v="0L"/>
    <s v=""/>
    <s v=""/>
    <s v="WA"/>
    <d v="2024-03-31T00:00:00"/>
    <s v="70"/>
    <n v="80088.36"/>
    <s v="INR"/>
    <x v="0"/>
    <s v=""/>
    <s v="1000"/>
    <s v="1000"/>
    <s v="FOR AUDITORIUM"/>
    <s v=""/>
    <x v="0"/>
    <s v="9100000025"/>
    <s v="0"/>
    <x v="10"/>
    <s v=""/>
    <s v=""/>
  </r>
  <r>
    <x v="10"/>
    <s v=""/>
    <s v=""/>
    <s v="4900029661"/>
    <s v="0L"/>
    <s v=""/>
    <s v=""/>
    <s v="WA"/>
    <d v="2024-03-31T00:00:00"/>
    <s v="70"/>
    <n v="17430"/>
    <s v="INR"/>
    <x v="0"/>
    <s v=""/>
    <s v="1000"/>
    <s v="1000"/>
    <s v="FOR AUDITORIUM"/>
    <s v=""/>
    <x v="0"/>
    <s v="9100000025"/>
    <s v="0"/>
    <x v="10"/>
    <s v=""/>
    <s v=""/>
  </r>
  <r>
    <x v="6"/>
    <s v=""/>
    <s v=""/>
    <s v="4900029698"/>
    <s v="0L"/>
    <s v=""/>
    <s v=""/>
    <s v="WA"/>
    <d v="2023-09-11T00:00:00"/>
    <s v="75"/>
    <n v="-368605.69"/>
    <s v="INR"/>
    <x v="0"/>
    <s v=""/>
    <s v="1000"/>
    <s v="1000"/>
    <s v="MATERIAL USED IN HEAD OFFICE/Already adjustment"/>
    <s v=""/>
    <x v="0"/>
    <s v="9100000033"/>
    <s v="0"/>
    <x v="6"/>
    <s v=""/>
    <s v=""/>
  </r>
  <r>
    <x v="6"/>
    <s v=""/>
    <s v=""/>
    <s v="4900029698"/>
    <s v="0L"/>
    <s v=""/>
    <s v=""/>
    <s v="WA"/>
    <d v="2023-09-11T00:00:00"/>
    <s v="75"/>
    <n v="-10754.36"/>
    <s v="INR"/>
    <x v="0"/>
    <s v=""/>
    <s v="1000"/>
    <s v="1000"/>
    <s v="MATERIAL USED IN HEAD OFFICE/Already adjustment"/>
    <s v=""/>
    <x v="0"/>
    <s v="9100000033"/>
    <s v="0"/>
    <x v="6"/>
    <s v=""/>
    <s v=""/>
  </r>
  <r>
    <x v="6"/>
    <s v=""/>
    <s v=""/>
    <s v="4900029698"/>
    <s v="0L"/>
    <s v=""/>
    <s v=""/>
    <s v="WA"/>
    <d v="2023-09-11T00:00:00"/>
    <s v="75"/>
    <n v="-55347.87"/>
    <s v="INR"/>
    <x v="0"/>
    <s v=""/>
    <s v="1000"/>
    <s v="1000"/>
    <s v="MATERIAL USED IN HEAD OFFICE/Already adjustment"/>
    <s v=""/>
    <x v="0"/>
    <s v="9100000033"/>
    <s v="0"/>
    <x v="6"/>
    <s v=""/>
    <s v=""/>
  </r>
  <r>
    <x v="11"/>
    <s v=""/>
    <s v=""/>
    <s v="5100000470"/>
    <s v="0L"/>
    <s v=""/>
    <s v=""/>
    <s v="RE"/>
    <d v="2023-05-20T00:00:00"/>
    <s v="70"/>
    <n v="46660.25"/>
    <s v="INR"/>
    <x v="0"/>
    <s v=""/>
    <s v="1000"/>
    <s v="1000"/>
    <s v=""/>
    <s v=""/>
    <x v="0"/>
    <s v="9100000026"/>
    <s v="0"/>
    <x v="11"/>
    <s v="4200006146"/>
    <s v="10000181"/>
  </r>
  <r>
    <x v="11"/>
    <s v=""/>
    <s v=""/>
    <s v="5100000470"/>
    <s v="0L"/>
    <s v=""/>
    <s v=""/>
    <s v="RE"/>
    <d v="2023-05-20T00:00:00"/>
    <s v="70"/>
    <n v="53144.26"/>
    <s v="INR"/>
    <x v="0"/>
    <s v=""/>
    <s v="1000"/>
    <s v="1000"/>
    <s v=""/>
    <s v=""/>
    <x v="0"/>
    <s v="9100000026"/>
    <s v="0"/>
    <x v="11"/>
    <s v="4200006146"/>
    <s v="10000181"/>
  </r>
  <r>
    <x v="11"/>
    <s v=""/>
    <s v=""/>
    <s v="5100000470"/>
    <s v="0L"/>
    <s v=""/>
    <s v=""/>
    <s v="RE"/>
    <d v="2023-05-20T00:00:00"/>
    <s v="70"/>
    <n v="56845.69"/>
    <s v="INR"/>
    <x v="0"/>
    <s v=""/>
    <s v="1000"/>
    <s v="1000"/>
    <s v=""/>
    <s v=""/>
    <x v="0"/>
    <s v="9100000026"/>
    <s v="0"/>
    <x v="11"/>
    <s v="4200006146"/>
    <s v="10000181"/>
  </r>
  <r>
    <x v="11"/>
    <s v=""/>
    <s v=""/>
    <s v="5100000470"/>
    <s v="0L"/>
    <s v=""/>
    <s v=""/>
    <s v="RE"/>
    <d v="2023-05-20T00:00:00"/>
    <s v="70"/>
    <n v="82207.679999999993"/>
    <s v="INR"/>
    <x v="0"/>
    <s v=""/>
    <s v="1000"/>
    <s v="1000"/>
    <s v=""/>
    <s v=""/>
    <x v="0"/>
    <s v="9100000026"/>
    <s v="0"/>
    <x v="11"/>
    <s v="4200006146"/>
    <s v="10000181"/>
  </r>
  <r>
    <x v="11"/>
    <s v=""/>
    <s v=""/>
    <s v="5100000470"/>
    <s v="0L"/>
    <s v=""/>
    <s v=""/>
    <s v="RE"/>
    <d v="2023-05-20T00:00:00"/>
    <s v="70"/>
    <n v="727.65"/>
    <s v="INR"/>
    <x v="0"/>
    <s v=""/>
    <s v="1000"/>
    <s v="1000"/>
    <s v=""/>
    <s v=""/>
    <x v="0"/>
    <s v="9100000026"/>
    <s v="0"/>
    <x v="11"/>
    <s v="4200006146"/>
    <s v="10000181"/>
  </r>
  <r>
    <x v="11"/>
    <s v=""/>
    <s v=""/>
    <s v="5100000470"/>
    <s v="0L"/>
    <s v=""/>
    <s v=""/>
    <s v="RE"/>
    <d v="2023-05-20T00:00:00"/>
    <s v="70"/>
    <n v="15926.98"/>
    <s v="INR"/>
    <x v="0"/>
    <s v=""/>
    <s v="1000"/>
    <s v="1000"/>
    <s v=""/>
    <s v=""/>
    <x v="0"/>
    <s v="9100000026"/>
    <s v="0"/>
    <x v="11"/>
    <s v="4200006146"/>
    <s v="10000181"/>
  </r>
  <r>
    <x v="14"/>
    <s v=""/>
    <s v=""/>
    <s v="5100000472"/>
    <s v="0L"/>
    <s v=""/>
    <s v=""/>
    <s v="RE"/>
    <d v="2023-06-08T00:00:00"/>
    <s v="70"/>
    <n v="15000"/>
    <s v="INR"/>
    <x v="0"/>
    <s v=""/>
    <s v="1000"/>
    <s v="1000"/>
    <s v=""/>
    <s v=""/>
    <x v="0"/>
    <s v="9100000017"/>
    <s v="0"/>
    <x v="14"/>
    <s v="4200006167"/>
    <s v="10000225"/>
  </r>
  <r>
    <x v="10"/>
    <s v=""/>
    <s v=""/>
    <s v="5100000475"/>
    <s v="0L"/>
    <s v=""/>
    <s v=""/>
    <s v="RE"/>
    <d v="2023-06-08T00:00:00"/>
    <s v="70"/>
    <n v="4270.32"/>
    <s v="INR"/>
    <x v="0"/>
    <s v=""/>
    <s v="1000"/>
    <s v="1000"/>
    <s v=""/>
    <s v=""/>
    <x v="0"/>
    <s v="9100000025"/>
    <s v="0"/>
    <x v="10"/>
    <s v="4200006165"/>
    <s v="10000225"/>
  </r>
  <r>
    <x v="10"/>
    <s v=""/>
    <s v=""/>
    <s v="5100000475"/>
    <s v="0L"/>
    <s v=""/>
    <s v=""/>
    <s v="RE"/>
    <d v="2023-06-08T00:00:00"/>
    <s v="70"/>
    <n v="52118.31"/>
    <s v="INR"/>
    <x v="0"/>
    <s v=""/>
    <s v="1000"/>
    <s v="1000"/>
    <s v=""/>
    <s v=""/>
    <x v="0"/>
    <s v="9100000025"/>
    <s v="0"/>
    <x v="10"/>
    <s v="4200006165"/>
    <s v="10000225"/>
  </r>
  <r>
    <x v="10"/>
    <s v=""/>
    <s v=""/>
    <s v="5100000475"/>
    <s v="0L"/>
    <s v=""/>
    <s v=""/>
    <s v="RE"/>
    <d v="2023-06-08T00:00:00"/>
    <s v="70"/>
    <n v="31183.41"/>
    <s v="INR"/>
    <x v="0"/>
    <s v=""/>
    <s v="1000"/>
    <s v="1000"/>
    <s v=""/>
    <s v=""/>
    <x v="0"/>
    <s v="9100000025"/>
    <s v="0"/>
    <x v="10"/>
    <s v="4200006165"/>
    <s v="10000225"/>
  </r>
  <r>
    <x v="10"/>
    <s v=""/>
    <s v=""/>
    <s v="5100000475"/>
    <s v="0L"/>
    <s v=""/>
    <s v=""/>
    <s v="RE"/>
    <d v="2023-06-08T00:00:00"/>
    <s v="70"/>
    <n v="40883.360000000001"/>
    <s v="INR"/>
    <x v="0"/>
    <s v=""/>
    <s v="1000"/>
    <s v="1000"/>
    <s v=""/>
    <s v=""/>
    <x v="0"/>
    <s v="9100000025"/>
    <s v="0"/>
    <x v="10"/>
    <s v="4200006165"/>
    <s v="10000225"/>
  </r>
  <r>
    <x v="10"/>
    <s v=""/>
    <s v=""/>
    <s v="5100000475"/>
    <s v="0L"/>
    <s v=""/>
    <s v=""/>
    <s v="RE"/>
    <d v="2023-06-08T00:00:00"/>
    <s v="70"/>
    <n v="45394.83"/>
    <s v="INR"/>
    <x v="0"/>
    <s v=""/>
    <s v="1000"/>
    <s v="1000"/>
    <s v=""/>
    <s v=""/>
    <x v="0"/>
    <s v="9100000025"/>
    <s v="0"/>
    <x v="10"/>
    <s v="4200006165"/>
    <s v="10000225"/>
  </r>
  <r>
    <x v="10"/>
    <s v=""/>
    <s v=""/>
    <s v="5100000475"/>
    <s v="0L"/>
    <s v=""/>
    <s v=""/>
    <s v="RE"/>
    <d v="2023-06-08T00:00:00"/>
    <s v="70"/>
    <n v="36315.86"/>
    <s v="INR"/>
    <x v="0"/>
    <s v=""/>
    <s v="1000"/>
    <s v="1000"/>
    <s v=""/>
    <s v=""/>
    <x v="0"/>
    <s v="9100000025"/>
    <s v="0"/>
    <x v="10"/>
    <s v="4200006165"/>
    <s v="10000225"/>
  </r>
  <r>
    <x v="10"/>
    <s v=""/>
    <s v=""/>
    <s v="5100000475"/>
    <s v="0L"/>
    <s v=""/>
    <s v=""/>
    <s v="RE"/>
    <d v="2023-06-08T00:00:00"/>
    <s v="70"/>
    <n v="64029.49"/>
    <s v="INR"/>
    <x v="0"/>
    <s v=""/>
    <s v="1000"/>
    <s v="1000"/>
    <s v=""/>
    <s v=""/>
    <x v="0"/>
    <s v="9100000025"/>
    <s v="0"/>
    <x v="10"/>
    <s v="4200006165"/>
    <s v="10000225"/>
  </r>
  <r>
    <x v="10"/>
    <s v=""/>
    <s v=""/>
    <s v="5100000475"/>
    <s v="0L"/>
    <s v=""/>
    <s v=""/>
    <s v="RE"/>
    <d v="2023-06-08T00:00:00"/>
    <s v="70"/>
    <n v="32210.66"/>
    <s v="INR"/>
    <x v="0"/>
    <s v=""/>
    <s v="1000"/>
    <s v="1000"/>
    <s v=""/>
    <s v=""/>
    <x v="0"/>
    <s v="9100000025"/>
    <s v="0"/>
    <x v="10"/>
    <s v="4200006165"/>
    <s v="10000225"/>
  </r>
  <r>
    <x v="10"/>
    <s v=""/>
    <s v=""/>
    <s v="5100000475"/>
    <s v="0L"/>
    <s v=""/>
    <s v=""/>
    <s v="RE"/>
    <d v="2023-06-08T00:00:00"/>
    <s v="70"/>
    <n v="2400"/>
    <s v="INR"/>
    <x v="0"/>
    <s v=""/>
    <s v="1000"/>
    <s v="1000"/>
    <s v=""/>
    <s v=""/>
    <x v="0"/>
    <s v="9100000025"/>
    <s v="0"/>
    <x v="10"/>
    <s v="4200006165"/>
    <s v="10000225"/>
  </r>
  <r>
    <x v="10"/>
    <s v=""/>
    <s v=""/>
    <s v="5100000475"/>
    <s v="0L"/>
    <s v=""/>
    <s v=""/>
    <s v="RE"/>
    <d v="2023-06-08T00:00:00"/>
    <s v="70"/>
    <n v="11279.87"/>
    <s v="INR"/>
    <x v="0"/>
    <s v=""/>
    <s v="1000"/>
    <s v="1000"/>
    <s v=""/>
    <s v=""/>
    <x v="0"/>
    <s v="9100000025"/>
    <s v="0"/>
    <x v="10"/>
    <s v="4200006165"/>
    <s v="10000225"/>
  </r>
  <r>
    <x v="10"/>
    <s v=""/>
    <s v=""/>
    <s v="5100000475"/>
    <s v="0L"/>
    <s v=""/>
    <s v=""/>
    <s v="RE"/>
    <d v="2023-06-08T00:00:00"/>
    <s v="70"/>
    <n v="4276.66"/>
    <s v="INR"/>
    <x v="0"/>
    <s v=""/>
    <s v="1000"/>
    <s v="1000"/>
    <s v=""/>
    <s v=""/>
    <x v="0"/>
    <s v="9100000025"/>
    <s v="0"/>
    <x v="10"/>
    <s v="4200006165"/>
    <s v="10000225"/>
  </r>
  <r>
    <x v="10"/>
    <s v=""/>
    <s v=""/>
    <s v="5100000475"/>
    <s v="0L"/>
    <s v=""/>
    <s v=""/>
    <s v="RE"/>
    <d v="2023-06-08T00:00:00"/>
    <s v="70"/>
    <n v="3207.5"/>
    <s v="INR"/>
    <x v="0"/>
    <s v=""/>
    <s v="1000"/>
    <s v="1000"/>
    <s v=""/>
    <s v=""/>
    <x v="0"/>
    <s v="9100000025"/>
    <s v="0"/>
    <x v="10"/>
    <s v="4200006165"/>
    <s v="10000225"/>
  </r>
  <r>
    <x v="11"/>
    <s v=""/>
    <s v=""/>
    <s v="5100000622"/>
    <s v="0L"/>
    <s v=""/>
    <s v=""/>
    <s v="RE"/>
    <d v="2023-05-20T00:00:00"/>
    <s v="75"/>
    <n v="-46660.25"/>
    <s v="INR"/>
    <x v="0"/>
    <s v=""/>
    <s v="1000"/>
    <s v="1000"/>
    <s v=""/>
    <s v=""/>
    <x v="0"/>
    <s v="9100000026"/>
    <s v="0"/>
    <x v="11"/>
    <s v="4200006146"/>
    <s v="10000181"/>
  </r>
  <r>
    <x v="11"/>
    <s v=""/>
    <s v=""/>
    <s v="5100000622"/>
    <s v="0L"/>
    <s v=""/>
    <s v=""/>
    <s v="RE"/>
    <d v="2023-05-20T00:00:00"/>
    <s v="75"/>
    <n v="-53144.26"/>
    <s v="INR"/>
    <x v="0"/>
    <s v=""/>
    <s v="1000"/>
    <s v="1000"/>
    <s v=""/>
    <s v=""/>
    <x v="0"/>
    <s v="9100000026"/>
    <s v="0"/>
    <x v="11"/>
    <s v="4200006146"/>
    <s v="10000181"/>
  </r>
  <r>
    <x v="11"/>
    <s v=""/>
    <s v=""/>
    <s v="5100000622"/>
    <s v="0L"/>
    <s v=""/>
    <s v=""/>
    <s v="RE"/>
    <d v="2023-05-20T00:00:00"/>
    <s v="75"/>
    <n v="-56845.69"/>
    <s v="INR"/>
    <x v="0"/>
    <s v=""/>
    <s v="1000"/>
    <s v="1000"/>
    <s v=""/>
    <s v=""/>
    <x v="0"/>
    <s v="9100000026"/>
    <s v="0"/>
    <x v="11"/>
    <s v="4200006146"/>
    <s v="10000181"/>
  </r>
  <r>
    <x v="11"/>
    <s v=""/>
    <s v=""/>
    <s v="5100000622"/>
    <s v="0L"/>
    <s v=""/>
    <s v=""/>
    <s v="RE"/>
    <d v="2023-05-20T00:00:00"/>
    <s v="75"/>
    <n v="-82207.679999999993"/>
    <s v="INR"/>
    <x v="0"/>
    <s v=""/>
    <s v="1000"/>
    <s v="1000"/>
    <s v=""/>
    <s v=""/>
    <x v="0"/>
    <s v="9100000026"/>
    <s v="0"/>
    <x v="11"/>
    <s v="4200006146"/>
    <s v="10000181"/>
  </r>
  <r>
    <x v="11"/>
    <s v=""/>
    <s v=""/>
    <s v="5100000622"/>
    <s v="0L"/>
    <s v=""/>
    <s v=""/>
    <s v="RE"/>
    <d v="2023-05-20T00:00:00"/>
    <s v="75"/>
    <n v="-727.65"/>
    <s v="INR"/>
    <x v="0"/>
    <s v=""/>
    <s v="1000"/>
    <s v="1000"/>
    <s v=""/>
    <s v=""/>
    <x v="0"/>
    <s v="9100000026"/>
    <s v="0"/>
    <x v="11"/>
    <s v="4200006146"/>
    <s v="10000181"/>
  </r>
  <r>
    <x v="11"/>
    <s v=""/>
    <s v=""/>
    <s v="5100000622"/>
    <s v="0L"/>
    <s v=""/>
    <s v=""/>
    <s v="RE"/>
    <d v="2023-05-20T00:00:00"/>
    <s v="75"/>
    <n v="-15926.98"/>
    <s v="INR"/>
    <x v="0"/>
    <s v=""/>
    <s v="1000"/>
    <s v="1000"/>
    <s v=""/>
    <s v=""/>
    <x v="0"/>
    <s v="9100000026"/>
    <s v="0"/>
    <x v="11"/>
    <s v="4200006146"/>
    <s v="10000181"/>
  </r>
  <r>
    <x v="11"/>
    <s v=""/>
    <s v=""/>
    <s v="5100000624"/>
    <s v="0L"/>
    <s v=""/>
    <s v=""/>
    <s v="RE"/>
    <d v="2023-06-08T00:00:00"/>
    <s v="70"/>
    <n v="55059.09"/>
    <s v="INR"/>
    <x v="0"/>
    <s v=""/>
    <s v="1000"/>
    <s v="1000"/>
    <s v=""/>
    <s v=""/>
    <x v="0"/>
    <s v="9100000026"/>
    <s v="0"/>
    <x v="11"/>
    <s v="4200006146"/>
    <s v="10000181"/>
  </r>
  <r>
    <x v="11"/>
    <s v=""/>
    <s v=""/>
    <s v="5100000624"/>
    <s v="0L"/>
    <s v=""/>
    <s v=""/>
    <s v="RE"/>
    <d v="2023-06-08T00:00:00"/>
    <s v="70"/>
    <n v="62710.22"/>
    <s v="INR"/>
    <x v="0"/>
    <s v=""/>
    <s v="1000"/>
    <s v="1000"/>
    <s v=""/>
    <s v=""/>
    <x v="0"/>
    <s v="9100000026"/>
    <s v="0"/>
    <x v="11"/>
    <s v="4200006146"/>
    <s v="10000181"/>
  </r>
  <r>
    <x v="11"/>
    <s v=""/>
    <s v=""/>
    <s v="5100000624"/>
    <s v="0L"/>
    <s v=""/>
    <s v=""/>
    <s v="RE"/>
    <d v="2023-06-08T00:00:00"/>
    <s v="70"/>
    <n v="67077.91"/>
    <s v="INR"/>
    <x v="0"/>
    <s v=""/>
    <s v="1000"/>
    <s v="1000"/>
    <s v=""/>
    <s v=""/>
    <x v="0"/>
    <s v="9100000026"/>
    <s v="0"/>
    <x v="11"/>
    <s v="4200006146"/>
    <s v="10000181"/>
  </r>
  <r>
    <x v="11"/>
    <s v=""/>
    <s v=""/>
    <s v="5100000624"/>
    <s v="0L"/>
    <s v=""/>
    <s v=""/>
    <s v="RE"/>
    <d v="2023-06-08T00:00:00"/>
    <s v="70"/>
    <n v="97005.06"/>
    <s v="INR"/>
    <x v="0"/>
    <s v=""/>
    <s v="1000"/>
    <s v="1000"/>
    <s v=""/>
    <s v=""/>
    <x v="0"/>
    <s v="9100000026"/>
    <s v="0"/>
    <x v="11"/>
    <s v="4200006146"/>
    <s v="10000181"/>
  </r>
  <r>
    <x v="11"/>
    <s v=""/>
    <s v=""/>
    <s v="5100000624"/>
    <s v="0L"/>
    <s v=""/>
    <s v=""/>
    <s v="RE"/>
    <d v="2023-06-08T00:00:00"/>
    <s v="70"/>
    <n v="858.63"/>
    <s v="INR"/>
    <x v="0"/>
    <s v=""/>
    <s v="1000"/>
    <s v="1000"/>
    <s v=""/>
    <s v=""/>
    <x v="0"/>
    <s v="9100000026"/>
    <s v="0"/>
    <x v="11"/>
    <s v="4200006146"/>
    <s v="10000181"/>
  </r>
  <r>
    <x v="11"/>
    <s v=""/>
    <s v=""/>
    <s v="5100000624"/>
    <s v="0L"/>
    <s v=""/>
    <s v=""/>
    <s v="RE"/>
    <d v="2023-06-08T00:00:00"/>
    <s v="70"/>
    <n v="18793.84"/>
    <s v="INR"/>
    <x v="0"/>
    <s v=""/>
    <s v="1000"/>
    <s v="1000"/>
    <s v=""/>
    <s v=""/>
    <x v="0"/>
    <s v="9100000026"/>
    <s v="0"/>
    <x v="11"/>
    <s v="4200006146"/>
    <s v="10000181"/>
  </r>
  <r>
    <x v="15"/>
    <s v=""/>
    <s v=""/>
    <s v="5100001584"/>
    <s v="0L"/>
    <s v=""/>
    <s v=""/>
    <s v="RE"/>
    <d v="2023-09-09T00:00:00"/>
    <s v="70"/>
    <n v="23149.62"/>
    <s v="INR"/>
    <x v="0"/>
    <s v=""/>
    <s v="1000"/>
    <s v="1000"/>
    <s v=""/>
    <s v=""/>
    <x v="0"/>
    <s v="9100000044"/>
    <s v="0"/>
    <x v="15"/>
    <s v="4200006268"/>
    <s v="10000523"/>
  </r>
  <r>
    <x v="15"/>
    <s v=""/>
    <s v=""/>
    <s v="5100001584"/>
    <s v="0L"/>
    <s v=""/>
    <s v=""/>
    <s v="RE"/>
    <d v="2023-09-09T00:00:00"/>
    <s v="70"/>
    <n v="13188.39"/>
    <s v="INR"/>
    <x v="0"/>
    <s v=""/>
    <s v="1000"/>
    <s v="1000"/>
    <s v=""/>
    <s v=""/>
    <x v="0"/>
    <s v="9100000044"/>
    <s v="0"/>
    <x v="15"/>
    <s v="4200006268"/>
    <s v="10000523"/>
  </r>
  <r>
    <x v="15"/>
    <s v=""/>
    <s v=""/>
    <s v="5100001584"/>
    <s v="0L"/>
    <s v=""/>
    <s v=""/>
    <s v="RE"/>
    <d v="2023-09-09T00:00:00"/>
    <s v="70"/>
    <n v="22775.55"/>
    <s v="INR"/>
    <x v="0"/>
    <s v=""/>
    <s v="1000"/>
    <s v="1000"/>
    <s v=""/>
    <s v=""/>
    <x v="0"/>
    <s v="9100000044"/>
    <s v="0"/>
    <x v="15"/>
    <s v="4200006268"/>
    <s v="10000523"/>
  </r>
  <r>
    <x v="15"/>
    <s v=""/>
    <s v=""/>
    <s v="5100001584"/>
    <s v="0L"/>
    <s v=""/>
    <s v=""/>
    <s v="RE"/>
    <d v="2023-09-09T00:00:00"/>
    <s v="70"/>
    <n v="4607.82"/>
    <s v="INR"/>
    <x v="0"/>
    <s v=""/>
    <s v="1000"/>
    <s v="1000"/>
    <s v=""/>
    <s v=""/>
    <x v="0"/>
    <s v="9100000044"/>
    <s v="0"/>
    <x v="15"/>
    <s v="4200006268"/>
    <s v="10000523"/>
  </r>
  <r>
    <x v="15"/>
    <s v=""/>
    <s v=""/>
    <s v="5100001584"/>
    <s v="0L"/>
    <s v=""/>
    <s v=""/>
    <s v="RE"/>
    <d v="2023-09-09T00:00:00"/>
    <s v="70"/>
    <n v="9777.23"/>
    <s v="INR"/>
    <x v="0"/>
    <s v=""/>
    <s v="1000"/>
    <s v="1000"/>
    <s v=""/>
    <s v=""/>
    <x v="0"/>
    <s v="9100000044"/>
    <s v="0"/>
    <x v="15"/>
    <s v="4200006268"/>
    <s v="10000523"/>
  </r>
  <r>
    <x v="15"/>
    <s v=""/>
    <s v=""/>
    <s v="5100001584"/>
    <s v="0L"/>
    <s v=""/>
    <s v=""/>
    <s v="RE"/>
    <d v="2023-09-09T00:00:00"/>
    <s v="70"/>
    <n v="3805.79"/>
    <s v="INR"/>
    <x v="0"/>
    <s v=""/>
    <s v="1000"/>
    <s v="1000"/>
    <s v=""/>
    <s v=""/>
    <x v="0"/>
    <s v="9100000044"/>
    <s v="0"/>
    <x v="15"/>
    <s v="4200006268"/>
    <s v="10000523"/>
  </r>
  <r>
    <x v="15"/>
    <s v=""/>
    <s v=""/>
    <s v="5100001584"/>
    <s v="0L"/>
    <s v=""/>
    <s v=""/>
    <s v="RE"/>
    <d v="2023-09-09T00:00:00"/>
    <s v="70"/>
    <n v="6672.93"/>
    <s v="INR"/>
    <x v="0"/>
    <s v=""/>
    <s v="1000"/>
    <s v="1000"/>
    <s v=""/>
    <s v=""/>
    <x v="0"/>
    <s v="9100000044"/>
    <s v="0"/>
    <x v="15"/>
    <s v="4200006268"/>
    <s v="10000523"/>
  </r>
  <r>
    <x v="15"/>
    <s v=""/>
    <s v=""/>
    <s v="5100001584"/>
    <s v="0L"/>
    <s v=""/>
    <s v=""/>
    <s v="RE"/>
    <d v="2023-09-09T00:00:00"/>
    <s v="70"/>
    <n v="1110.56"/>
    <s v="INR"/>
    <x v="0"/>
    <s v=""/>
    <s v="1000"/>
    <s v="1000"/>
    <s v=""/>
    <s v=""/>
    <x v="0"/>
    <s v="9100000044"/>
    <s v="0"/>
    <x v="15"/>
    <s v="4200006268"/>
    <s v="10000523"/>
  </r>
  <r>
    <x v="1"/>
    <s v=""/>
    <s v=""/>
    <s v="5100001586"/>
    <s v="0L"/>
    <s v=""/>
    <s v=""/>
    <s v="RE"/>
    <d v="2023-09-04T00:00:00"/>
    <s v="70"/>
    <n v="17954.34"/>
    <s v="INR"/>
    <x v="0"/>
    <s v=""/>
    <s v="1000"/>
    <s v="1000"/>
    <s v=""/>
    <s v=""/>
    <x v="0"/>
    <s v="9100000012"/>
    <s v="0"/>
    <x v="1"/>
    <s v="4200006227"/>
    <s v="10000079"/>
  </r>
  <r>
    <x v="1"/>
    <s v=""/>
    <s v=""/>
    <s v="5100001586"/>
    <s v="0L"/>
    <s v=""/>
    <s v=""/>
    <s v="RE"/>
    <d v="2023-09-04T00:00:00"/>
    <s v="70"/>
    <n v="6829.72"/>
    <s v="INR"/>
    <x v="0"/>
    <s v=""/>
    <s v="1000"/>
    <s v="1000"/>
    <s v=""/>
    <s v=""/>
    <x v="0"/>
    <s v="9100000012"/>
    <s v="0"/>
    <x v="1"/>
    <s v="4200006227"/>
    <s v="10000079"/>
  </r>
  <r>
    <x v="1"/>
    <s v=""/>
    <s v=""/>
    <s v="5100001586"/>
    <s v="0L"/>
    <s v=""/>
    <s v=""/>
    <s v="RE"/>
    <d v="2023-09-04T00:00:00"/>
    <s v="70"/>
    <n v="7621.9"/>
    <s v="INR"/>
    <x v="0"/>
    <s v=""/>
    <s v="1000"/>
    <s v="1000"/>
    <s v=""/>
    <s v=""/>
    <x v="0"/>
    <s v="9100000012"/>
    <s v="0"/>
    <x v="1"/>
    <s v="4200006227"/>
    <s v="10000079"/>
  </r>
  <r>
    <x v="1"/>
    <s v=""/>
    <s v=""/>
    <s v="5100001586"/>
    <s v="0L"/>
    <s v=""/>
    <s v=""/>
    <s v="RE"/>
    <d v="2023-09-04T00:00:00"/>
    <s v="70"/>
    <n v="4790.49"/>
    <s v="INR"/>
    <x v="0"/>
    <s v=""/>
    <s v="1000"/>
    <s v="1000"/>
    <s v=""/>
    <s v=""/>
    <x v="0"/>
    <s v="9100000012"/>
    <s v="0"/>
    <x v="1"/>
    <s v="4200006227"/>
    <s v="10000079"/>
  </r>
  <r>
    <x v="1"/>
    <s v=""/>
    <s v=""/>
    <s v="5100001586"/>
    <s v="0L"/>
    <s v=""/>
    <s v=""/>
    <s v="RE"/>
    <d v="2023-09-04T00:00:00"/>
    <s v="70"/>
    <n v="21540.87"/>
    <s v="INR"/>
    <x v="0"/>
    <s v=""/>
    <s v="1000"/>
    <s v="1000"/>
    <s v=""/>
    <s v=""/>
    <x v="0"/>
    <s v="9100000012"/>
    <s v="0"/>
    <x v="1"/>
    <s v="4200006227"/>
    <s v="10000079"/>
  </r>
  <r>
    <x v="1"/>
    <s v=""/>
    <s v=""/>
    <s v="5100001586"/>
    <s v="0L"/>
    <s v=""/>
    <s v=""/>
    <s v="RE"/>
    <d v="2023-09-04T00:00:00"/>
    <s v="70"/>
    <n v="1132.95"/>
    <s v="INR"/>
    <x v="0"/>
    <s v=""/>
    <s v="1000"/>
    <s v="1000"/>
    <s v=""/>
    <s v=""/>
    <x v="0"/>
    <s v="9100000012"/>
    <s v="0"/>
    <x v="1"/>
    <s v="4200006227"/>
    <s v="10000079"/>
  </r>
  <r>
    <x v="1"/>
    <s v=""/>
    <s v=""/>
    <s v="5100001586"/>
    <s v="0L"/>
    <s v=""/>
    <s v=""/>
    <s v="RE"/>
    <d v="2023-09-04T00:00:00"/>
    <s v="70"/>
    <n v="2779.09"/>
    <s v="INR"/>
    <x v="0"/>
    <s v=""/>
    <s v="1000"/>
    <s v="1000"/>
    <s v=""/>
    <s v=""/>
    <x v="0"/>
    <s v="9100000012"/>
    <s v="0"/>
    <x v="1"/>
    <s v="4200006227"/>
    <s v="10000079"/>
  </r>
  <r>
    <x v="1"/>
    <s v=""/>
    <s v=""/>
    <s v="5100001586"/>
    <s v="0L"/>
    <s v=""/>
    <s v=""/>
    <s v="RE"/>
    <d v="2023-09-04T00:00:00"/>
    <s v="70"/>
    <n v="8864.86"/>
    <s v="INR"/>
    <x v="0"/>
    <s v=""/>
    <s v="1000"/>
    <s v="1000"/>
    <s v=""/>
    <s v=""/>
    <x v="0"/>
    <s v="9100000012"/>
    <s v="0"/>
    <x v="1"/>
    <s v="4200006227"/>
    <s v="10000079"/>
  </r>
  <r>
    <x v="1"/>
    <s v=""/>
    <s v=""/>
    <s v="5100001586"/>
    <s v="0L"/>
    <s v=""/>
    <s v=""/>
    <s v="RE"/>
    <d v="2023-09-04T00:00:00"/>
    <s v="70"/>
    <n v="11286.38"/>
    <s v="INR"/>
    <x v="0"/>
    <s v=""/>
    <s v="1000"/>
    <s v="1000"/>
    <s v=""/>
    <s v=""/>
    <x v="0"/>
    <s v="9100000012"/>
    <s v="0"/>
    <x v="1"/>
    <s v="4200006227"/>
    <s v="10000079"/>
  </r>
  <r>
    <x v="1"/>
    <s v=""/>
    <s v=""/>
    <s v="5100001586"/>
    <s v="0L"/>
    <s v=""/>
    <s v=""/>
    <s v="RE"/>
    <d v="2023-09-04T00:00:00"/>
    <s v="70"/>
    <n v="235.36"/>
    <s v="INR"/>
    <x v="0"/>
    <s v=""/>
    <s v="1000"/>
    <s v="1000"/>
    <s v=""/>
    <s v=""/>
    <x v="0"/>
    <s v="9100000012"/>
    <s v="0"/>
    <x v="1"/>
    <s v="4200006227"/>
    <s v="10000079"/>
  </r>
  <r>
    <x v="4"/>
    <s v=""/>
    <s v=""/>
    <s v="5100001601"/>
    <s v="0L"/>
    <s v=""/>
    <s v=""/>
    <s v="RE"/>
    <d v="2023-09-09T00:00:00"/>
    <s v="70"/>
    <n v="86773.58"/>
    <s v="INR"/>
    <x v="0"/>
    <s v=""/>
    <s v="1000"/>
    <s v="1000"/>
    <s v=""/>
    <s v=""/>
    <x v="0"/>
    <s v="9100000041"/>
    <s v="0"/>
    <x v="4"/>
    <s v="4200006266"/>
    <s v="10000523"/>
  </r>
  <r>
    <x v="4"/>
    <s v=""/>
    <s v=""/>
    <s v="5100001601"/>
    <s v="0L"/>
    <s v=""/>
    <s v=""/>
    <s v="RE"/>
    <d v="2023-09-09T00:00:00"/>
    <s v="70"/>
    <n v="84293.29"/>
    <s v="INR"/>
    <x v="0"/>
    <s v=""/>
    <s v="1000"/>
    <s v="1000"/>
    <s v=""/>
    <s v=""/>
    <x v="0"/>
    <s v="9100000041"/>
    <s v="0"/>
    <x v="4"/>
    <s v="4200006266"/>
    <s v="10000523"/>
  </r>
  <r>
    <x v="4"/>
    <s v=""/>
    <s v=""/>
    <s v="5100001601"/>
    <s v="0L"/>
    <s v=""/>
    <s v=""/>
    <s v="RE"/>
    <d v="2023-09-09T00:00:00"/>
    <s v="70"/>
    <n v="160362.07"/>
    <s v="INR"/>
    <x v="0"/>
    <s v=""/>
    <s v="1000"/>
    <s v="1000"/>
    <s v=""/>
    <s v=""/>
    <x v="0"/>
    <s v="9100000041"/>
    <s v="0"/>
    <x v="4"/>
    <s v="4200006266"/>
    <s v="10000523"/>
  </r>
  <r>
    <x v="4"/>
    <s v=""/>
    <s v=""/>
    <s v="5100001601"/>
    <s v="0L"/>
    <s v=""/>
    <s v=""/>
    <s v="RE"/>
    <d v="2023-09-09T00:00:00"/>
    <s v="70"/>
    <n v="28334.880000000001"/>
    <s v="INR"/>
    <x v="0"/>
    <s v=""/>
    <s v="1000"/>
    <s v="1000"/>
    <s v=""/>
    <s v=""/>
    <x v="0"/>
    <s v="9100000041"/>
    <s v="0"/>
    <x v="4"/>
    <s v="4200006266"/>
    <s v="10000523"/>
  </r>
  <r>
    <x v="4"/>
    <s v=""/>
    <s v=""/>
    <s v="5100001601"/>
    <s v="0L"/>
    <s v=""/>
    <s v=""/>
    <s v="RE"/>
    <d v="2023-09-09T00:00:00"/>
    <s v="70"/>
    <n v="1761.55"/>
    <s v="INR"/>
    <x v="0"/>
    <s v=""/>
    <s v="1000"/>
    <s v="1000"/>
    <s v=""/>
    <s v=""/>
    <x v="0"/>
    <s v="9100000041"/>
    <s v="0"/>
    <x v="4"/>
    <s v="4200006266"/>
    <s v="10000523"/>
  </r>
  <r>
    <x v="4"/>
    <s v=""/>
    <s v=""/>
    <s v="5100001601"/>
    <s v="0L"/>
    <s v=""/>
    <s v=""/>
    <s v="RE"/>
    <d v="2023-09-09T00:00:00"/>
    <s v="70"/>
    <n v="3924.58"/>
    <s v="INR"/>
    <x v="0"/>
    <s v=""/>
    <s v="1000"/>
    <s v="1000"/>
    <s v=""/>
    <s v=""/>
    <x v="0"/>
    <s v="9100000041"/>
    <s v="0"/>
    <x v="4"/>
    <s v="4200006266"/>
    <s v="10000523"/>
  </r>
  <r>
    <x v="4"/>
    <s v=""/>
    <s v=""/>
    <s v="5100001601"/>
    <s v="0L"/>
    <s v=""/>
    <s v=""/>
    <s v="RE"/>
    <d v="2023-09-09T00:00:00"/>
    <s v="70"/>
    <n v="18096.830000000002"/>
    <s v="INR"/>
    <x v="0"/>
    <s v=""/>
    <s v="1000"/>
    <s v="1000"/>
    <s v=""/>
    <s v=""/>
    <x v="0"/>
    <s v="9100000041"/>
    <s v="0"/>
    <x v="4"/>
    <s v="4200006266"/>
    <s v="10000523"/>
  </r>
  <r>
    <x v="3"/>
    <s v=""/>
    <s v=""/>
    <s v="5100001750"/>
    <s v="0L"/>
    <s v=""/>
    <s v=""/>
    <s v="RE"/>
    <d v="2023-08-01T00:00:00"/>
    <s v="70"/>
    <n v="64932.85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0"/>
    <s v="0L"/>
    <s v=""/>
    <s v=""/>
    <s v="RE"/>
    <d v="2023-08-01T00:00:00"/>
    <s v="70"/>
    <n v="3673.36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0"/>
    <s v="0L"/>
    <s v=""/>
    <s v=""/>
    <s v="RE"/>
    <d v="2023-08-01T00:00:00"/>
    <s v="70"/>
    <n v="112537.4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0"/>
    <s v="0L"/>
    <s v=""/>
    <s v=""/>
    <s v="RE"/>
    <d v="2023-08-01T00:00:00"/>
    <s v="70"/>
    <n v="251974.19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0"/>
    <s v="0L"/>
    <s v=""/>
    <s v=""/>
    <s v="RE"/>
    <d v="2023-08-01T00:00:00"/>
    <s v="70"/>
    <n v="44822.559999999998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0"/>
    <s v="0L"/>
    <s v=""/>
    <s v=""/>
    <s v="RE"/>
    <d v="2023-08-01T00:00:00"/>
    <s v="70"/>
    <n v="2292.62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0"/>
    <s v="0L"/>
    <s v=""/>
    <s v=""/>
    <s v="RE"/>
    <d v="2023-08-01T00:00:00"/>
    <s v="70"/>
    <n v="3169.57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0"/>
    <s v="0L"/>
    <s v=""/>
    <s v=""/>
    <s v="RE"/>
    <d v="2023-08-01T00:00:00"/>
    <s v="70"/>
    <n v="6586.89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0"/>
    <s v="0L"/>
    <s v=""/>
    <s v=""/>
    <s v="RE"/>
    <d v="2023-08-01T00:00:00"/>
    <s v="70"/>
    <n v="894.92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0"/>
    <s v="0L"/>
    <s v=""/>
    <s v=""/>
    <s v="RE"/>
    <d v="2023-08-01T00:00:00"/>
    <s v="70"/>
    <n v="19007.830000000002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0"/>
    <s v="0L"/>
    <s v=""/>
    <s v=""/>
    <s v="RE"/>
    <d v="2023-08-01T00:00:00"/>
    <s v="70"/>
    <n v="1441.74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0"/>
    <s v="0L"/>
    <s v=""/>
    <s v=""/>
    <s v="RE"/>
    <d v="2023-08-01T00:00:00"/>
    <s v="70"/>
    <n v="6951.6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0"/>
    <s v="0L"/>
    <s v=""/>
    <s v=""/>
    <s v="RE"/>
    <d v="2023-08-01T00:00:00"/>
    <s v="70"/>
    <n v="2453.2199999999998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0"/>
    <s v="0L"/>
    <s v=""/>
    <s v=""/>
    <s v="RE"/>
    <d v="2023-08-01T00:00:00"/>
    <s v="70"/>
    <n v="1945.65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3"/>
    <s v="0L"/>
    <s v=""/>
    <s v=""/>
    <s v="RE"/>
    <d v="2023-08-01T00:00:00"/>
    <s v="75"/>
    <n v="-64932.85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3"/>
    <s v="0L"/>
    <s v=""/>
    <s v=""/>
    <s v="RE"/>
    <d v="2023-08-01T00:00:00"/>
    <s v="75"/>
    <n v="-3673.36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3"/>
    <s v="0L"/>
    <s v=""/>
    <s v=""/>
    <s v="RE"/>
    <d v="2023-08-01T00:00:00"/>
    <s v="75"/>
    <n v="-112537.4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3"/>
    <s v="0L"/>
    <s v=""/>
    <s v=""/>
    <s v="RE"/>
    <d v="2023-08-01T00:00:00"/>
    <s v="75"/>
    <n v="-251974.19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3"/>
    <s v="0L"/>
    <s v=""/>
    <s v=""/>
    <s v="RE"/>
    <d v="2023-08-01T00:00:00"/>
    <s v="75"/>
    <n v="-44822.559999999998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3"/>
    <s v="0L"/>
    <s v=""/>
    <s v=""/>
    <s v="RE"/>
    <d v="2023-08-01T00:00:00"/>
    <s v="75"/>
    <n v="-2292.62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3"/>
    <s v="0L"/>
    <s v=""/>
    <s v=""/>
    <s v="RE"/>
    <d v="2023-08-01T00:00:00"/>
    <s v="75"/>
    <n v="-3169.57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3"/>
    <s v="0L"/>
    <s v=""/>
    <s v=""/>
    <s v="RE"/>
    <d v="2023-08-01T00:00:00"/>
    <s v="75"/>
    <n v="-6586.89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3"/>
    <s v="0L"/>
    <s v=""/>
    <s v=""/>
    <s v="RE"/>
    <d v="2023-08-01T00:00:00"/>
    <s v="75"/>
    <n v="-894.92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3"/>
    <s v="0L"/>
    <s v=""/>
    <s v=""/>
    <s v="RE"/>
    <d v="2023-08-01T00:00:00"/>
    <s v="75"/>
    <n v="-19007.830000000002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3"/>
    <s v="0L"/>
    <s v=""/>
    <s v=""/>
    <s v="RE"/>
    <d v="2023-08-01T00:00:00"/>
    <s v="75"/>
    <n v="-1441.74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3"/>
    <s v="0L"/>
    <s v=""/>
    <s v=""/>
    <s v="RE"/>
    <d v="2023-08-01T00:00:00"/>
    <s v="75"/>
    <n v="-6951.6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3"/>
    <s v="0L"/>
    <s v=""/>
    <s v=""/>
    <s v="RE"/>
    <d v="2023-08-01T00:00:00"/>
    <s v="75"/>
    <n v="-2453.2199999999998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3"/>
    <s v="0L"/>
    <s v=""/>
    <s v=""/>
    <s v="RE"/>
    <d v="2023-08-01T00:00:00"/>
    <s v="75"/>
    <n v="-1945.65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6"/>
    <s v="0L"/>
    <s v=""/>
    <s v=""/>
    <s v="RE"/>
    <d v="2023-08-01T00:00:00"/>
    <s v="70"/>
    <n v="76620.77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6"/>
    <s v="0L"/>
    <s v=""/>
    <s v=""/>
    <s v="RE"/>
    <d v="2023-08-01T00:00:00"/>
    <s v="70"/>
    <n v="4334.5600000000004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6"/>
    <s v="0L"/>
    <s v=""/>
    <s v=""/>
    <s v="RE"/>
    <d v="2023-08-01T00:00:00"/>
    <s v="70"/>
    <n v="132794.14000000001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6"/>
    <s v="0L"/>
    <s v=""/>
    <s v=""/>
    <s v="RE"/>
    <d v="2023-08-01T00:00:00"/>
    <s v="70"/>
    <n v="251974.19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6"/>
    <s v="0L"/>
    <s v=""/>
    <s v=""/>
    <s v="RE"/>
    <d v="2023-08-01T00:00:00"/>
    <s v="70"/>
    <n v="44822.559999999998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6"/>
    <s v="0L"/>
    <s v=""/>
    <s v=""/>
    <s v="RE"/>
    <d v="2023-08-01T00:00:00"/>
    <s v="70"/>
    <n v="2292.62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6"/>
    <s v="0L"/>
    <s v=""/>
    <s v=""/>
    <s v="RE"/>
    <d v="2023-08-01T00:00:00"/>
    <s v="70"/>
    <n v="3169.57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6"/>
    <s v="0L"/>
    <s v=""/>
    <s v=""/>
    <s v="RE"/>
    <d v="2023-08-01T00:00:00"/>
    <s v="70"/>
    <n v="6586.89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6"/>
    <s v="0L"/>
    <s v=""/>
    <s v=""/>
    <s v="RE"/>
    <d v="2023-08-01T00:00:00"/>
    <s v="70"/>
    <n v="894.92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6"/>
    <s v="0L"/>
    <s v=""/>
    <s v=""/>
    <s v="RE"/>
    <d v="2023-08-01T00:00:00"/>
    <s v="70"/>
    <n v="19007.830000000002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6"/>
    <s v="0L"/>
    <s v=""/>
    <s v=""/>
    <s v="RE"/>
    <d v="2023-08-01T00:00:00"/>
    <s v="70"/>
    <n v="1441.74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6"/>
    <s v="0L"/>
    <s v=""/>
    <s v=""/>
    <s v="RE"/>
    <d v="2023-08-01T00:00:00"/>
    <s v="70"/>
    <n v="6951.6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6"/>
    <s v="0L"/>
    <s v=""/>
    <s v=""/>
    <s v="RE"/>
    <d v="2023-08-01T00:00:00"/>
    <s v="70"/>
    <n v="2453.2199999999998"/>
    <s v="INR"/>
    <x v="0"/>
    <s v=""/>
    <s v="1000"/>
    <s v="1000"/>
    <s v=""/>
    <s v=""/>
    <x v="0"/>
    <s v="9100000040"/>
    <s v="0"/>
    <x v="3"/>
    <s v="4200006225"/>
    <s v="10000217"/>
  </r>
  <r>
    <x v="3"/>
    <s v=""/>
    <s v=""/>
    <s v="5100001756"/>
    <s v="0L"/>
    <s v=""/>
    <s v=""/>
    <s v="RE"/>
    <d v="2023-08-01T00:00:00"/>
    <s v="70"/>
    <n v="1945.65"/>
    <s v="INR"/>
    <x v="0"/>
    <s v=""/>
    <s v="1000"/>
    <s v="1000"/>
    <s v=""/>
    <s v=""/>
    <x v="0"/>
    <s v="9100000040"/>
    <s v="0"/>
    <x v="3"/>
    <s v="4200006225"/>
    <s v="10000217"/>
  </r>
  <r>
    <x v="0"/>
    <s v=""/>
    <s v=""/>
    <s v="5100001767"/>
    <s v="0L"/>
    <s v=""/>
    <s v=""/>
    <s v="RE"/>
    <d v="2023-09-23T00:00:00"/>
    <s v="70"/>
    <n v="23389.97"/>
    <s v="INR"/>
    <x v="0"/>
    <s v=""/>
    <s v="1000"/>
    <s v="1000"/>
    <s v=""/>
    <s v=""/>
    <x v="0"/>
    <s v="9100000016"/>
    <s v="0"/>
    <x v="0"/>
    <s v="4200006322"/>
    <s v="10000079"/>
  </r>
  <r>
    <x v="0"/>
    <s v=""/>
    <s v=""/>
    <s v="5100001767"/>
    <s v="0L"/>
    <s v=""/>
    <s v=""/>
    <s v="RE"/>
    <d v="2023-09-23T00:00:00"/>
    <s v="70"/>
    <n v="94802.4"/>
    <s v="INR"/>
    <x v="0"/>
    <s v=""/>
    <s v="1000"/>
    <s v="1000"/>
    <s v=""/>
    <s v=""/>
    <x v="0"/>
    <s v="9100000016"/>
    <s v="0"/>
    <x v="0"/>
    <s v="4200006322"/>
    <s v="10000079"/>
  </r>
  <r>
    <x v="0"/>
    <s v=""/>
    <s v=""/>
    <s v="5100001767"/>
    <s v="0L"/>
    <s v=""/>
    <s v=""/>
    <s v="RE"/>
    <d v="2023-09-23T00:00:00"/>
    <s v="70"/>
    <n v="16133.85"/>
    <s v="INR"/>
    <x v="0"/>
    <s v=""/>
    <s v="1000"/>
    <s v="1000"/>
    <s v=""/>
    <s v=""/>
    <x v="0"/>
    <s v="9100000016"/>
    <s v="0"/>
    <x v="0"/>
    <s v="4200006322"/>
    <s v="10000079"/>
  </r>
  <r>
    <x v="0"/>
    <s v=""/>
    <s v=""/>
    <s v="5100001767"/>
    <s v="0L"/>
    <s v=""/>
    <s v=""/>
    <s v="RE"/>
    <d v="2023-09-23T00:00:00"/>
    <s v="70"/>
    <n v="29318.93"/>
    <s v="INR"/>
    <x v="0"/>
    <s v=""/>
    <s v="1000"/>
    <s v="1000"/>
    <s v=""/>
    <s v=""/>
    <x v="0"/>
    <s v="9100000016"/>
    <s v="0"/>
    <x v="0"/>
    <s v="4200006322"/>
    <s v="10000079"/>
  </r>
  <r>
    <x v="0"/>
    <s v=""/>
    <s v=""/>
    <s v="5100001767"/>
    <s v="0L"/>
    <s v=""/>
    <s v=""/>
    <s v="RE"/>
    <d v="2023-09-23T00:00:00"/>
    <s v="70"/>
    <n v="16286.4"/>
    <s v="INR"/>
    <x v="0"/>
    <s v=""/>
    <s v="1000"/>
    <s v="1000"/>
    <s v=""/>
    <s v=""/>
    <x v="0"/>
    <s v="9100000016"/>
    <s v="0"/>
    <x v="0"/>
    <s v="4200006322"/>
    <s v="10000079"/>
  </r>
  <r>
    <x v="0"/>
    <s v=""/>
    <s v=""/>
    <s v="5100001767"/>
    <s v="0L"/>
    <s v=""/>
    <s v=""/>
    <s v="RE"/>
    <d v="2023-09-23T00:00:00"/>
    <s v="70"/>
    <n v="5141.49"/>
    <s v="INR"/>
    <x v="0"/>
    <s v=""/>
    <s v="1000"/>
    <s v="1000"/>
    <s v=""/>
    <s v=""/>
    <x v="0"/>
    <s v="9100000016"/>
    <s v="0"/>
    <x v="0"/>
    <s v="4200006322"/>
    <s v="10000079"/>
  </r>
  <r>
    <x v="0"/>
    <s v=""/>
    <s v=""/>
    <s v="5100001767"/>
    <s v="0L"/>
    <s v=""/>
    <s v=""/>
    <s v="RE"/>
    <d v="2023-09-23T00:00:00"/>
    <s v="70"/>
    <n v="431.2"/>
    <s v="INR"/>
    <x v="0"/>
    <s v=""/>
    <s v="1000"/>
    <s v="1000"/>
    <s v=""/>
    <s v=""/>
    <x v="0"/>
    <s v="9100000016"/>
    <s v="0"/>
    <x v="0"/>
    <s v="4200006322"/>
    <s v="10000079"/>
  </r>
  <r>
    <x v="0"/>
    <s v=""/>
    <s v=""/>
    <s v="5100001767"/>
    <s v="0L"/>
    <s v=""/>
    <s v=""/>
    <s v="RE"/>
    <d v="2023-09-23T00:00:00"/>
    <s v="70"/>
    <n v="3589.75"/>
    <s v="INR"/>
    <x v="0"/>
    <s v=""/>
    <s v="1000"/>
    <s v="1000"/>
    <s v=""/>
    <s v=""/>
    <x v="0"/>
    <s v="9100000016"/>
    <s v="0"/>
    <x v="0"/>
    <s v="4200006322"/>
    <s v="10000079"/>
  </r>
  <r>
    <x v="0"/>
    <s v=""/>
    <s v=""/>
    <s v="5100001769"/>
    <s v="0L"/>
    <s v=""/>
    <s v=""/>
    <s v="RE"/>
    <d v="2023-09-23T00:00:00"/>
    <s v="70"/>
    <n v="48869.17"/>
    <s v="INR"/>
    <x v="0"/>
    <s v=""/>
    <s v="1000"/>
    <s v="1000"/>
    <s v=""/>
    <s v=""/>
    <x v="0"/>
    <s v="9100000016"/>
    <s v="0"/>
    <x v="0"/>
    <s v="4200006321"/>
    <s v="10000079"/>
  </r>
  <r>
    <x v="0"/>
    <s v=""/>
    <s v=""/>
    <s v="5100001769"/>
    <s v="0L"/>
    <s v=""/>
    <s v=""/>
    <s v="RE"/>
    <d v="2023-09-23T00:00:00"/>
    <s v="70"/>
    <n v="28220"/>
    <s v="INR"/>
    <x v="0"/>
    <s v=""/>
    <s v="1000"/>
    <s v="1000"/>
    <s v=""/>
    <s v=""/>
    <x v="0"/>
    <s v="9100000016"/>
    <s v="0"/>
    <x v="0"/>
    <s v="4200006321"/>
    <s v="10000079"/>
  </r>
  <r>
    <x v="0"/>
    <s v=""/>
    <s v=""/>
    <s v="5100001769"/>
    <s v="0L"/>
    <s v=""/>
    <s v=""/>
    <s v="RE"/>
    <d v="2023-09-23T00:00:00"/>
    <s v="70"/>
    <n v="20614.75"/>
    <s v="INR"/>
    <x v="0"/>
    <s v=""/>
    <s v="1000"/>
    <s v="1000"/>
    <s v=""/>
    <s v=""/>
    <x v="0"/>
    <s v="9100000016"/>
    <s v="0"/>
    <x v="0"/>
    <s v="4200006321"/>
    <s v="10000079"/>
  </r>
  <r>
    <x v="0"/>
    <s v=""/>
    <s v=""/>
    <s v="5100001769"/>
    <s v="0L"/>
    <s v=""/>
    <s v=""/>
    <s v="RE"/>
    <d v="2023-09-23T00:00:00"/>
    <s v="70"/>
    <n v="34718.959999999999"/>
    <s v="INR"/>
    <x v="0"/>
    <s v=""/>
    <s v="1000"/>
    <s v="1000"/>
    <s v=""/>
    <s v=""/>
    <x v="0"/>
    <s v="9100000016"/>
    <s v="0"/>
    <x v="0"/>
    <s v="4200006321"/>
    <s v="10000079"/>
  </r>
  <r>
    <x v="0"/>
    <s v=""/>
    <s v=""/>
    <s v="5100001769"/>
    <s v="0L"/>
    <s v=""/>
    <s v=""/>
    <s v="RE"/>
    <d v="2023-09-23T00:00:00"/>
    <s v="70"/>
    <n v="12819.87"/>
    <s v="INR"/>
    <x v="0"/>
    <s v=""/>
    <s v="1000"/>
    <s v="1000"/>
    <s v=""/>
    <s v=""/>
    <x v="0"/>
    <s v="9100000016"/>
    <s v="0"/>
    <x v="0"/>
    <s v="4200006321"/>
    <s v="10000079"/>
  </r>
  <r>
    <x v="0"/>
    <s v=""/>
    <s v=""/>
    <s v="5100001769"/>
    <s v="0L"/>
    <s v=""/>
    <s v=""/>
    <s v="RE"/>
    <d v="2023-09-23T00:00:00"/>
    <s v="70"/>
    <n v="2105.16"/>
    <s v="INR"/>
    <x v="0"/>
    <s v=""/>
    <s v="1000"/>
    <s v="1000"/>
    <s v=""/>
    <s v=""/>
    <x v="0"/>
    <s v="9100000016"/>
    <s v="0"/>
    <x v="0"/>
    <s v="4200006321"/>
    <s v="10000079"/>
  </r>
  <r>
    <x v="0"/>
    <s v=""/>
    <s v=""/>
    <s v="5100001769"/>
    <s v="0L"/>
    <s v=""/>
    <s v=""/>
    <s v="RE"/>
    <d v="2023-09-23T00:00:00"/>
    <s v="70"/>
    <n v="49816.73"/>
    <s v="INR"/>
    <x v="0"/>
    <s v=""/>
    <s v="1000"/>
    <s v="1000"/>
    <s v=""/>
    <s v=""/>
    <x v="0"/>
    <s v="9100000016"/>
    <s v="0"/>
    <x v="0"/>
    <s v="4200006321"/>
    <s v="10000079"/>
  </r>
  <r>
    <x v="0"/>
    <s v=""/>
    <s v=""/>
    <s v="5100001769"/>
    <s v="0L"/>
    <s v=""/>
    <s v=""/>
    <s v="RE"/>
    <d v="2023-09-23T00:00:00"/>
    <s v="70"/>
    <n v="2104.67"/>
    <s v="INR"/>
    <x v="0"/>
    <s v=""/>
    <s v="1000"/>
    <s v="1000"/>
    <s v=""/>
    <s v=""/>
    <x v="0"/>
    <s v="9100000016"/>
    <s v="0"/>
    <x v="0"/>
    <s v="4200006321"/>
    <s v="10000079"/>
  </r>
  <r>
    <x v="0"/>
    <s v=""/>
    <s v=""/>
    <s v="5100001769"/>
    <s v="0L"/>
    <s v=""/>
    <s v=""/>
    <s v="RE"/>
    <d v="2023-09-23T00:00:00"/>
    <s v="70"/>
    <n v="930.79"/>
    <s v="INR"/>
    <x v="0"/>
    <s v=""/>
    <s v="1000"/>
    <s v="1000"/>
    <s v=""/>
    <s v=""/>
    <x v="0"/>
    <s v="9100000016"/>
    <s v="0"/>
    <x v="0"/>
    <s v="4200006321"/>
    <s v="10000079"/>
  </r>
  <r>
    <x v="0"/>
    <s v=""/>
    <s v=""/>
    <s v="5100001769"/>
    <s v="0L"/>
    <s v=""/>
    <s v=""/>
    <s v="RE"/>
    <d v="2023-09-23T00:00:00"/>
    <s v="70"/>
    <n v="1696.32"/>
    <s v="INR"/>
    <x v="0"/>
    <s v=""/>
    <s v="1000"/>
    <s v="1000"/>
    <s v=""/>
    <s v=""/>
    <x v="0"/>
    <s v="9100000016"/>
    <s v="0"/>
    <x v="0"/>
    <s v="4200006321"/>
    <s v="10000079"/>
  </r>
  <r>
    <x v="0"/>
    <s v=""/>
    <s v=""/>
    <s v="5100001769"/>
    <s v="0L"/>
    <s v=""/>
    <s v=""/>
    <s v="RE"/>
    <d v="2023-09-23T00:00:00"/>
    <s v="70"/>
    <n v="1063.3"/>
    <s v="INR"/>
    <x v="0"/>
    <s v=""/>
    <s v="1000"/>
    <s v="1000"/>
    <s v=""/>
    <s v=""/>
    <x v="0"/>
    <s v="9100000016"/>
    <s v="0"/>
    <x v="0"/>
    <s v="4200006321"/>
    <s v="10000079"/>
  </r>
  <r>
    <x v="0"/>
    <s v=""/>
    <s v=""/>
    <s v="5100001769"/>
    <s v="0L"/>
    <s v=""/>
    <s v=""/>
    <s v="RE"/>
    <d v="2023-09-23T00:00:00"/>
    <s v="70"/>
    <n v="507.37"/>
    <s v="INR"/>
    <x v="0"/>
    <s v=""/>
    <s v="1000"/>
    <s v="1000"/>
    <s v=""/>
    <s v=""/>
    <x v="0"/>
    <s v="9100000016"/>
    <s v="0"/>
    <x v="0"/>
    <s v="4200006321"/>
    <s v="10000079"/>
  </r>
  <r>
    <x v="0"/>
    <s v=""/>
    <s v=""/>
    <s v="5100001769"/>
    <s v="0L"/>
    <s v=""/>
    <s v=""/>
    <s v="RE"/>
    <d v="2023-09-23T00:00:00"/>
    <s v="70"/>
    <n v="16771.86"/>
    <s v="INR"/>
    <x v="0"/>
    <s v=""/>
    <s v="1000"/>
    <s v="1000"/>
    <s v=""/>
    <s v=""/>
    <x v="0"/>
    <s v="9100000016"/>
    <s v="0"/>
    <x v="0"/>
    <s v="4200006321"/>
    <s v="10000079"/>
  </r>
  <r>
    <x v="9"/>
    <s v=""/>
    <s v=""/>
    <s v="5100001875"/>
    <s v="0L"/>
    <s v=""/>
    <s v=""/>
    <s v="RE"/>
    <d v="2023-10-04T00:00:00"/>
    <s v="70"/>
    <n v="106996.48"/>
    <s v="INR"/>
    <x v="0"/>
    <s v=""/>
    <s v="1000"/>
    <s v="1000"/>
    <s v=""/>
    <s v=""/>
    <x v="0"/>
    <s v="9100000047"/>
    <s v="0"/>
    <x v="9"/>
    <s v="4200006323"/>
    <s v="10000118"/>
  </r>
  <r>
    <x v="9"/>
    <s v=""/>
    <s v=""/>
    <s v="5100001875"/>
    <s v="0L"/>
    <s v=""/>
    <s v=""/>
    <s v="RE"/>
    <d v="2023-10-04T00:00:00"/>
    <s v="70"/>
    <n v="86758.2"/>
    <s v="INR"/>
    <x v="0"/>
    <s v=""/>
    <s v="1000"/>
    <s v="1000"/>
    <s v=""/>
    <s v=""/>
    <x v="0"/>
    <s v="9100000047"/>
    <s v="0"/>
    <x v="9"/>
    <s v="4200006323"/>
    <s v="10000118"/>
  </r>
  <r>
    <x v="9"/>
    <s v=""/>
    <s v=""/>
    <s v="5100001875"/>
    <s v="0L"/>
    <s v=""/>
    <s v=""/>
    <s v="RE"/>
    <d v="2023-10-04T00:00:00"/>
    <s v="70"/>
    <n v="162866.88"/>
    <s v="INR"/>
    <x v="0"/>
    <s v=""/>
    <s v="1000"/>
    <s v="1000"/>
    <s v=""/>
    <s v=""/>
    <x v="0"/>
    <s v="9100000047"/>
    <s v="0"/>
    <x v="9"/>
    <s v="4200006323"/>
    <s v="10000118"/>
  </r>
  <r>
    <x v="9"/>
    <s v=""/>
    <s v=""/>
    <s v="5100001875"/>
    <s v="0L"/>
    <s v=""/>
    <s v=""/>
    <s v="RE"/>
    <d v="2023-10-04T00:00:00"/>
    <s v="70"/>
    <n v="268161.06"/>
    <s v="INR"/>
    <x v="0"/>
    <s v=""/>
    <s v="1000"/>
    <s v="1000"/>
    <s v=""/>
    <s v=""/>
    <x v="0"/>
    <s v="9100000047"/>
    <s v="0"/>
    <x v="9"/>
    <s v="4200006323"/>
    <s v="10000118"/>
  </r>
  <r>
    <x v="9"/>
    <s v=""/>
    <s v=""/>
    <s v="5100001875"/>
    <s v="0L"/>
    <s v=""/>
    <s v=""/>
    <s v="RE"/>
    <d v="2023-10-04T00:00:00"/>
    <s v="70"/>
    <n v="35354.93"/>
    <s v="INR"/>
    <x v="0"/>
    <s v=""/>
    <s v="1000"/>
    <s v="1000"/>
    <s v=""/>
    <s v=""/>
    <x v="0"/>
    <s v="9100000047"/>
    <s v="0"/>
    <x v="9"/>
    <s v="4200006323"/>
    <s v="10000118"/>
  </r>
  <r>
    <x v="9"/>
    <s v=""/>
    <s v=""/>
    <s v="5100001875"/>
    <s v="0L"/>
    <s v=""/>
    <s v=""/>
    <s v="RE"/>
    <d v="2023-10-04T00:00:00"/>
    <s v="70"/>
    <n v="48078.11"/>
    <s v="INR"/>
    <x v="0"/>
    <s v=""/>
    <s v="1000"/>
    <s v="1000"/>
    <s v=""/>
    <s v=""/>
    <x v="0"/>
    <s v="9100000047"/>
    <s v="0"/>
    <x v="9"/>
    <s v="4200006323"/>
    <s v="10000118"/>
  </r>
  <r>
    <x v="9"/>
    <s v=""/>
    <s v=""/>
    <s v="5100001875"/>
    <s v="0L"/>
    <s v=""/>
    <s v=""/>
    <s v="RE"/>
    <d v="2023-10-04T00:00:00"/>
    <s v="70"/>
    <n v="62370"/>
    <s v="INR"/>
    <x v="0"/>
    <s v=""/>
    <s v="1000"/>
    <s v="1000"/>
    <s v=""/>
    <s v=""/>
    <x v="0"/>
    <s v="9100000047"/>
    <s v="0"/>
    <x v="9"/>
    <s v="4200006323"/>
    <s v="10000118"/>
  </r>
  <r>
    <x v="9"/>
    <s v=""/>
    <s v=""/>
    <s v="5100001875"/>
    <s v="0L"/>
    <s v=""/>
    <s v=""/>
    <s v="RE"/>
    <d v="2023-10-04T00:00:00"/>
    <s v="70"/>
    <n v="5929"/>
    <s v="INR"/>
    <x v="0"/>
    <s v=""/>
    <s v="1000"/>
    <s v="1000"/>
    <s v=""/>
    <s v=""/>
    <x v="0"/>
    <s v="9100000047"/>
    <s v="0"/>
    <x v="9"/>
    <s v="4200006323"/>
    <s v="10000118"/>
  </r>
  <r>
    <x v="9"/>
    <s v=""/>
    <s v=""/>
    <s v="5100001875"/>
    <s v="0L"/>
    <s v=""/>
    <s v=""/>
    <s v="RE"/>
    <d v="2023-10-04T00:00:00"/>
    <s v="70"/>
    <n v="8244"/>
    <s v="INR"/>
    <x v="0"/>
    <s v=""/>
    <s v="1000"/>
    <s v="1000"/>
    <s v=""/>
    <s v=""/>
    <x v="0"/>
    <s v="9100000047"/>
    <s v="0"/>
    <x v="9"/>
    <s v="4200006323"/>
    <s v="10000118"/>
  </r>
  <r>
    <x v="4"/>
    <s v=""/>
    <s v=""/>
    <s v="5100001882"/>
    <s v="0L"/>
    <s v=""/>
    <s v=""/>
    <s v="RE"/>
    <d v="2023-07-03T00:00:00"/>
    <s v="70"/>
    <n v="41036.92"/>
    <s v="INR"/>
    <x v="0"/>
    <s v=""/>
    <s v="1000"/>
    <s v="1000"/>
    <s v=""/>
    <s v=""/>
    <x v="0"/>
    <s v="9100000041"/>
    <s v="0"/>
    <x v="4"/>
    <s v="4200006224"/>
    <s v="10000523"/>
  </r>
  <r>
    <x v="4"/>
    <s v=""/>
    <s v=""/>
    <s v="5100001882"/>
    <s v="0L"/>
    <s v=""/>
    <s v=""/>
    <s v="RE"/>
    <d v="2023-07-03T00:00:00"/>
    <s v="70"/>
    <n v="34190.129999999997"/>
    <s v="INR"/>
    <x v="0"/>
    <s v=""/>
    <s v="1000"/>
    <s v="1000"/>
    <s v=""/>
    <s v=""/>
    <x v="0"/>
    <s v="9100000041"/>
    <s v="0"/>
    <x v="4"/>
    <s v="4200006224"/>
    <s v="10000523"/>
  </r>
  <r>
    <x v="4"/>
    <s v=""/>
    <s v=""/>
    <s v="5100001882"/>
    <s v="0L"/>
    <s v=""/>
    <s v=""/>
    <s v="RE"/>
    <d v="2023-07-03T00:00:00"/>
    <s v="70"/>
    <n v="55779.77"/>
    <s v="INR"/>
    <x v="0"/>
    <s v=""/>
    <s v="1000"/>
    <s v="1000"/>
    <s v=""/>
    <s v=""/>
    <x v="0"/>
    <s v="9100000041"/>
    <s v="0"/>
    <x v="4"/>
    <s v="4200006224"/>
    <s v="10000523"/>
  </r>
  <r>
    <x v="4"/>
    <s v=""/>
    <s v=""/>
    <s v="5100001882"/>
    <s v="0L"/>
    <s v=""/>
    <s v=""/>
    <s v="RE"/>
    <d v="2023-07-03T00:00:00"/>
    <s v="70"/>
    <n v="15866.41"/>
    <s v="INR"/>
    <x v="0"/>
    <s v=""/>
    <s v="1000"/>
    <s v="1000"/>
    <s v=""/>
    <s v=""/>
    <x v="0"/>
    <s v="9100000041"/>
    <s v="0"/>
    <x v="4"/>
    <s v="4200006224"/>
    <s v="10000523"/>
  </r>
  <r>
    <x v="4"/>
    <s v=""/>
    <s v=""/>
    <s v="5100001882"/>
    <s v="0L"/>
    <s v=""/>
    <s v=""/>
    <s v="RE"/>
    <d v="2023-07-03T00:00:00"/>
    <s v="70"/>
    <n v="121289.73"/>
    <s v="INR"/>
    <x v="0"/>
    <s v=""/>
    <s v="1000"/>
    <s v="1000"/>
    <s v=""/>
    <s v=""/>
    <x v="0"/>
    <s v="9100000041"/>
    <s v="0"/>
    <x v="4"/>
    <s v="4200006224"/>
    <s v="10000523"/>
  </r>
  <r>
    <x v="4"/>
    <s v=""/>
    <s v=""/>
    <s v="5100001882"/>
    <s v="0L"/>
    <s v=""/>
    <s v=""/>
    <s v="RE"/>
    <d v="2023-07-03T00:00:00"/>
    <s v="70"/>
    <n v="22420.01"/>
    <s v="INR"/>
    <x v="0"/>
    <s v=""/>
    <s v="1000"/>
    <s v="1000"/>
    <s v=""/>
    <s v=""/>
    <x v="0"/>
    <s v="9100000041"/>
    <s v="0"/>
    <x v="4"/>
    <s v="4200006224"/>
    <s v="10000523"/>
  </r>
  <r>
    <x v="4"/>
    <s v=""/>
    <s v=""/>
    <s v="5100001882"/>
    <s v="0L"/>
    <s v=""/>
    <s v=""/>
    <s v="RE"/>
    <d v="2023-07-03T00:00:00"/>
    <s v="70"/>
    <n v="11879.45"/>
    <s v="INR"/>
    <x v="0"/>
    <s v=""/>
    <s v="1000"/>
    <s v="1000"/>
    <s v=""/>
    <s v=""/>
    <x v="0"/>
    <s v="9100000041"/>
    <s v="0"/>
    <x v="4"/>
    <s v="4200006224"/>
    <s v="10000523"/>
  </r>
  <r>
    <x v="4"/>
    <s v=""/>
    <s v=""/>
    <s v="5100001882"/>
    <s v="0L"/>
    <s v=""/>
    <s v=""/>
    <s v="RE"/>
    <d v="2023-07-03T00:00:00"/>
    <s v="70"/>
    <n v="28978.560000000001"/>
    <s v="INR"/>
    <x v="0"/>
    <s v=""/>
    <s v="1000"/>
    <s v="1000"/>
    <s v=""/>
    <s v=""/>
    <x v="0"/>
    <s v="9100000041"/>
    <s v="0"/>
    <x v="4"/>
    <s v="4200006224"/>
    <s v="10000523"/>
  </r>
  <r>
    <x v="4"/>
    <s v=""/>
    <s v=""/>
    <s v="5100001882"/>
    <s v="0L"/>
    <s v=""/>
    <s v=""/>
    <s v="RE"/>
    <d v="2023-07-03T00:00:00"/>
    <s v="70"/>
    <n v="38521.69"/>
    <s v="INR"/>
    <x v="0"/>
    <s v=""/>
    <s v="1000"/>
    <s v="1000"/>
    <s v=""/>
    <s v=""/>
    <x v="0"/>
    <s v="9100000041"/>
    <s v="0"/>
    <x v="4"/>
    <s v="4200006224"/>
    <s v="10000523"/>
  </r>
  <r>
    <x v="4"/>
    <s v=""/>
    <s v=""/>
    <s v="5100001882"/>
    <s v="0L"/>
    <s v=""/>
    <s v=""/>
    <s v="RE"/>
    <d v="2023-07-03T00:00:00"/>
    <s v="70"/>
    <n v="42630.84"/>
    <s v="INR"/>
    <x v="0"/>
    <s v=""/>
    <s v="1000"/>
    <s v="1000"/>
    <s v=""/>
    <s v=""/>
    <x v="0"/>
    <s v="9100000041"/>
    <s v="0"/>
    <x v="4"/>
    <s v="4200006224"/>
    <s v="10000523"/>
  </r>
  <r>
    <x v="0"/>
    <s v=""/>
    <s v=""/>
    <s v="5100001884"/>
    <s v="0L"/>
    <s v=""/>
    <s v=""/>
    <s v="RE"/>
    <d v="2023-09-15T00:00:00"/>
    <s v="70"/>
    <n v="298.20999999999998"/>
    <s v="INR"/>
    <x v="0"/>
    <s v=""/>
    <s v="1000"/>
    <s v="1000"/>
    <s v=""/>
    <s v=""/>
    <x v="0"/>
    <s v="9100000016"/>
    <s v="0"/>
    <x v="0"/>
    <s v="4200006320"/>
    <s v="10000011"/>
  </r>
  <r>
    <x v="0"/>
    <s v=""/>
    <s v=""/>
    <s v="5100001884"/>
    <s v="0L"/>
    <s v=""/>
    <s v=""/>
    <s v="RE"/>
    <d v="2023-09-15T00:00:00"/>
    <s v="70"/>
    <n v="2255.83"/>
    <s v="INR"/>
    <x v="0"/>
    <s v=""/>
    <s v="1000"/>
    <s v="1000"/>
    <s v=""/>
    <s v=""/>
    <x v="0"/>
    <s v="9100000016"/>
    <s v="0"/>
    <x v="0"/>
    <s v="4200006320"/>
    <s v="10000011"/>
  </r>
  <r>
    <x v="0"/>
    <s v=""/>
    <s v=""/>
    <s v="5100001884"/>
    <s v="0L"/>
    <s v=""/>
    <s v=""/>
    <s v="RE"/>
    <d v="2023-09-15T00:00:00"/>
    <s v="70"/>
    <n v="1619.84"/>
    <s v="INR"/>
    <x v="0"/>
    <s v=""/>
    <s v="1000"/>
    <s v="1000"/>
    <s v=""/>
    <s v=""/>
    <x v="0"/>
    <s v="9100000016"/>
    <s v="0"/>
    <x v="0"/>
    <s v="4200006320"/>
    <s v="10000011"/>
  </r>
  <r>
    <x v="0"/>
    <s v=""/>
    <s v=""/>
    <s v="5100001884"/>
    <s v="0L"/>
    <s v=""/>
    <s v=""/>
    <s v="RE"/>
    <d v="2023-09-15T00:00:00"/>
    <s v="70"/>
    <n v="9729.7199999999993"/>
    <s v="INR"/>
    <x v="0"/>
    <s v=""/>
    <s v="1000"/>
    <s v="1000"/>
    <s v=""/>
    <s v=""/>
    <x v="0"/>
    <s v="9100000016"/>
    <s v="0"/>
    <x v="0"/>
    <s v="4200006320"/>
    <s v="10000011"/>
  </r>
  <r>
    <x v="0"/>
    <s v=""/>
    <s v=""/>
    <s v="5100001884"/>
    <s v="0L"/>
    <s v=""/>
    <s v=""/>
    <s v="RE"/>
    <d v="2023-09-15T00:00:00"/>
    <s v="70"/>
    <n v="13705.85"/>
    <s v="INR"/>
    <x v="0"/>
    <s v=""/>
    <s v="1000"/>
    <s v="1000"/>
    <s v=""/>
    <s v=""/>
    <x v="0"/>
    <s v="9100000016"/>
    <s v="0"/>
    <x v="0"/>
    <s v="4200006320"/>
    <s v="10000011"/>
  </r>
  <r>
    <x v="0"/>
    <s v=""/>
    <s v=""/>
    <s v="5100001884"/>
    <s v="0L"/>
    <s v=""/>
    <s v=""/>
    <s v="RE"/>
    <d v="2023-09-15T00:00:00"/>
    <s v="70"/>
    <n v="6976.8"/>
    <s v="INR"/>
    <x v="0"/>
    <s v=""/>
    <s v="1000"/>
    <s v="1000"/>
    <s v=""/>
    <s v=""/>
    <x v="0"/>
    <s v="9100000016"/>
    <s v="0"/>
    <x v="0"/>
    <s v="4200006320"/>
    <s v="10000011"/>
  </r>
  <r>
    <x v="0"/>
    <s v=""/>
    <s v=""/>
    <s v="5100001884"/>
    <s v="0L"/>
    <s v=""/>
    <s v=""/>
    <s v="RE"/>
    <d v="2023-09-15T00:00:00"/>
    <s v="70"/>
    <n v="15448.12"/>
    <s v="INR"/>
    <x v="0"/>
    <s v=""/>
    <s v="1000"/>
    <s v="1000"/>
    <s v=""/>
    <s v=""/>
    <x v="0"/>
    <s v="9100000016"/>
    <s v="0"/>
    <x v="0"/>
    <s v="4200006320"/>
    <s v="10000011"/>
  </r>
  <r>
    <x v="0"/>
    <s v=""/>
    <s v=""/>
    <s v="5100001884"/>
    <s v="0L"/>
    <s v=""/>
    <s v=""/>
    <s v="RE"/>
    <d v="2023-09-15T00:00:00"/>
    <s v="70"/>
    <n v="8231.68"/>
    <s v="INR"/>
    <x v="0"/>
    <s v=""/>
    <s v="1000"/>
    <s v="1000"/>
    <s v=""/>
    <s v=""/>
    <x v="0"/>
    <s v="9100000016"/>
    <s v="0"/>
    <x v="0"/>
    <s v="4200006320"/>
    <s v="10000011"/>
  </r>
  <r>
    <x v="0"/>
    <s v=""/>
    <s v=""/>
    <s v="5100001884"/>
    <s v="0L"/>
    <s v=""/>
    <s v=""/>
    <s v="RE"/>
    <d v="2023-09-15T00:00:00"/>
    <s v="70"/>
    <n v="460.6"/>
    <s v="INR"/>
    <x v="0"/>
    <s v=""/>
    <s v="1000"/>
    <s v="1000"/>
    <s v=""/>
    <s v=""/>
    <x v="0"/>
    <s v="9100000016"/>
    <s v="0"/>
    <x v="0"/>
    <s v="4200006320"/>
    <s v="10000011"/>
  </r>
  <r>
    <x v="2"/>
    <s v=""/>
    <s v=""/>
    <s v="5100002269"/>
    <s v="0L"/>
    <s v=""/>
    <s v=""/>
    <s v="RE"/>
    <d v="2023-10-31T00:00:00"/>
    <s v="70"/>
    <n v="58342.98"/>
    <s v="INR"/>
    <x v="0"/>
    <s v=""/>
    <s v="1000"/>
    <s v="1000"/>
    <s v=""/>
    <s v=""/>
    <x v="0"/>
    <s v="9100000032"/>
    <s v="0"/>
    <x v="2"/>
    <s v="4200006469"/>
    <s v="10000118"/>
  </r>
  <r>
    <x v="2"/>
    <s v=""/>
    <s v=""/>
    <s v="5100002269"/>
    <s v="0L"/>
    <s v=""/>
    <s v=""/>
    <s v="RE"/>
    <d v="2023-10-31T00:00:00"/>
    <s v="70"/>
    <n v="22201.119999999999"/>
    <s v="INR"/>
    <x v="0"/>
    <s v=""/>
    <s v="1000"/>
    <s v="1000"/>
    <s v=""/>
    <s v=""/>
    <x v="0"/>
    <s v="9100000032"/>
    <s v="0"/>
    <x v="2"/>
    <s v="4200006469"/>
    <s v="10000118"/>
  </r>
  <r>
    <x v="2"/>
    <s v=""/>
    <s v=""/>
    <s v="5100002269"/>
    <s v="0L"/>
    <s v=""/>
    <s v=""/>
    <s v="RE"/>
    <d v="2023-10-31T00:00:00"/>
    <s v="70"/>
    <n v="4673.92"/>
    <s v="INR"/>
    <x v="0"/>
    <s v=""/>
    <s v="1000"/>
    <s v="1000"/>
    <s v=""/>
    <s v=""/>
    <x v="0"/>
    <s v="9100000032"/>
    <s v="0"/>
    <x v="2"/>
    <s v="4200006469"/>
    <s v="10000118"/>
  </r>
  <r>
    <x v="2"/>
    <s v=""/>
    <s v=""/>
    <s v="5100002269"/>
    <s v="0L"/>
    <s v=""/>
    <s v=""/>
    <s v="RE"/>
    <d v="2023-10-31T00:00:00"/>
    <s v="70"/>
    <n v="9649.0400000000009"/>
    <s v="INR"/>
    <x v="0"/>
    <s v=""/>
    <s v="1000"/>
    <s v="1000"/>
    <s v=""/>
    <s v=""/>
    <x v="0"/>
    <s v="9100000032"/>
    <s v="0"/>
    <x v="2"/>
    <s v="4200006469"/>
    <s v="10000118"/>
  </r>
  <r>
    <x v="2"/>
    <s v=""/>
    <s v=""/>
    <s v="5100002269"/>
    <s v="0L"/>
    <s v=""/>
    <s v=""/>
    <s v="RE"/>
    <d v="2023-10-31T00:00:00"/>
    <s v="70"/>
    <n v="7401.24"/>
    <s v="INR"/>
    <x v="0"/>
    <s v=""/>
    <s v="1000"/>
    <s v="1000"/>
    <s v=""/>
    <s v=""/>
    <x v="0"/>
    <s v="9100000032"/>
    <s v="0"/>
    <x v="2"/>
    <s v="4200006469"/>
    <s v="10000118"/>
  </r>
  <r>
    <x v="2"/>
    <s v=""/>
    <s v=""/>
    <s v="5100002269"/>
    <s v="0L"/>
    <s v=""/>
    <s v=""/>
    <s v="RE"/>
    <d v="2023-10-31T00:00:00"/>
    <s v="70"/>
    <n v="23500"/>
    <s v="INR"/>
    <x v="0"/>
    <s v=""/>
    <s v="1000"/>
    <s v="1000"/>
    <s v=""/>
    <s v=""/>
    <x v="0"/>
    <s v="9100000032"/>
    <s v="0"/>
    <x v="2"/>
    <s v="4200006469"/>
    <s v="10000118"/>
  </r>
  <r>
    <x v="1"/>
    <s v=""/>
    <s v=""/>
    <s v="5100002271"/>
    <s v="0L"/>
    <s v=""/>
    <s v=""/>
    <s v="RE"/>
    <d v="2023-10-31T00:00:00"/>
    <s v="70"/>
    <n v="25823.200000000001"/>
    <s v="INR"/>
    <x v="0"/>
    <s v=""/>
    <s v="1000"/>
    <s v="1000"/>
    <s v=""/>
    <s v=""/>
    <x v="0"/>
    <s v="9100000012"/>
    <s v="0"/>
    <x v="1"/>
    <s v="4200006466"/>
    <s v="10000118"/>
  </r>
  <r>
    <x v="2"/>
    <s v=""/>
    <s v=""/>
    <s v="5100002283"/>
    <s v="0L"/>
    <s v=""/>
    <s v=""/>
    <s v="RE"/>
    <d v="2023-10-31T00:00:00"/>
    <s v="70"/>
    <n v="13161.6"/>
    <s v="INR"/>
    <x v="0"/>
    <s v=""/>
    <s v="1000"/>
    <s v="1000"/>
    <s v=""/>
    <s v=""/>
    <x v="0"/>
    <s v="9100000032"/>
    <s v="0"/>
    <x v="2"/>
    <s v="4200006470"/>
    <s v="10000217"/>
  </r>
  <r>
    <x v="2"/>
    <s v=""/>
    <s v=""/>
    <s v="5100002283"/>
    <s v="0L"/>
    <s v=""/>
    <s v=""/>
    <s v="RE"/>
    <d v="2023-10-31T00:00:00"/>
    <s v="70"/>
    <n v="62517.599999999999"/>
    <s v="INR"/>
    <x v="0"/>
    <s v=""/>
    <s v="1000"/>
    <s v="1000"/>
    <s v=""/>
    <s v=""/>
    <x v="0"/>
    <s v="9100000032"/>
    <s v="0"/>
    <x v="2"/>
    <s v="4200006470"/>
    <s v="10000217"/>
  </r>
  <r>
    <x v="2"/>
    <s v=""/>
    <s v=""/>
    <s v="5100002283"/>
    <s v="0L"/>
    <s v=""/>
    <s v=""/>
    <s v="RE"/>
    <d v="2023-10-31T00:00:00"/>
    <s v="70"/>
    <n v="164314.35"/>
    <s v="INR"/>
    <x v="0"/>
    <s v=""/>
    <s v="1000"/>
    <s v="1000"/>
    <s v=""/>
    <s v=""/>
    <x v="0"/>
    <s v="9100000032"/>
    <s v="0"/>
    <x v="2"/>
    <s v="4200006470"/>
    <s v="10000217"/>
  </r>
  <r>
    <x v="2"/>
    <s v=""/>
    <s v=""/>
    <s v="5100002283"/>
    <s v="0L"/>
    <s v=""/>
    <s v=""/>
    <s v="RE"/>
    <d v="2023-10-31T00:00:00"/>
    <s v="70"/>
    <n v="28242.6"/>
    <s v="INR"/>
    <x v="0"/>
    <s v=""/>
    <s v="1000"/>
    <s v="1000"/>
    <s v=""/>
    <s v=""/>
    <x v="0"/>
    <s v="9100000032"/>
    <s v="0"/>
    <x v="2"/>
    <s v="4200006470"/>
    <s v="10000217"/>
  </r>
  <r>
    <x v="2"/>
    <s v=""/>
    <s v=""/>
    <s v="5100002283"/>
    <s v="0L"/>
    <s v=""/>
    <s v=""/>
    <s v="RE"/>
    <d v="2023-10-31T00:00:00"/>
    <s v="70"/>
    <n v="3525.55"/>
    <s v="INR"/>
    <x v="0"/>
    <s v=""/>
    <s v="1000"/>
    <s v="1000"/>
    <s v=""/>
    <s v=""/>
    <x v="0"/>
    <s v="9100000032"/>
    <s v="0"/>
    <x v="2"/>
    <s v="4200006470"/>
    <s v="10000217"/>
  </r>
  <r>
    <x v="2"/>
    <s v=""/>
    <s v=""/>
    <s v="5100002283"/>
    <s v="0L"/>
    <s v=""/>
    <s v=""/>
    <s v="RE"/>
    <d v="2023-10-31T00:00:00"/>
    <s v="70"/>
    <n v="18336.78"/>
    <s v="INR"/>
    <x v="0"/>
    <s v=""/>
    <s v="1000"/>
    <s v="1000"/>
    <s v=""/>
    <s v=""/>
    <x v="0"/>
    <s v="9100000032"/>
    <s v="0"/>
    <x v="2"/>
    <s v="4200006470"/>
    <s v="10000217"/>
  </r>
  <r>
    <x v="2"/>
    <s v=""/>
    <s v=""/>
    <s v="5100002288"/>
    <s v="0L"/>
    <s v=""/>
    <s v=""/>
    <s v="RE"/>
    <d v="2023-09-09T00:00:00"/>
    <s v="70"/>
    <n v="343969.5"/>
    <s v="INR"/>
    <x v="0"/>
    <s v=""/>
    <s v="1000"/>
    <s v="1000"/>
    <s v=""/>
    <s v=""/>
    <x v="0"/>
    <s v="9100000032"/>
    <s v="0"/>
    <x v="2"/>
    <s v="4200006471"/>
    <s v="10000079"/>
  </r>
  <r>
    <x v="2"/>
    <s v=""/>
    <s v=""/>
    <s v="5100002288"/>
    <s v="0L"/>
    <s v=""/>
    <s v=""/>
    <s v="RE"/>
    <d v="2023-09-09T00:00:00"/>
    <s v="70"/>
    <n v="26334"/>
    <s v="INR"/>
    <x v="0"/>
    <s v=""/>
    <s v="1000"/>
    <s v="1000"/>
    <s v=""/>
    <s v=""/>
    <x v="0"/>
    <s v="9100000032"/>
    <s v="0"/>
    <x v="2"/>
    <s v="4200006471"/>
    <s v="10000079"/>
  </r>
  <r>
    <x v="2"/>
    <s v=""/>
    <s v=""/>
    <s v="5100002288"/>
    <s v="0L"/>
    <s v=""/>
    <s v=""/>
    <s v="RE"/>
    <d v="2023-09-09T00:00:00"/>
    <s v="70"/>
    <n v="64066"/>
    <s v="INR"/>
    <x v="0"/>
    <s v=""/>
    <s v="1000"/>
    <s v="1000"/>
    <s v=""/>
    <s v=""/>
    <x v="0"/>
    <s v="9100000032"/>
    <s v="0"/>
    <x v="2"/>
    <s v="4200006471"/>
    <s v="10000079"/>
  </r>
  <r>
    <x v="2"/>
    <s v=""/>
    <s v=""/>
    <s v="5100002288"/>
    <s v="0L"/>
    <s v=""/>
    <s v=""/>
    <s v="RE"/>
    <d v="2023-09-09T00:00:00"/>
    <s v="70"/>
    <n v="7350"/>
    <s v="INR"/>
    <x v="0"/>
    <s v=""/>
    <s v="1000"/>
    <s v="1000"/>
    <s v=""/>
    <s v=""/>
    <x v="0"/>
    <s v="9100000032"/>
    <s v="0"/>
    <x v="2"/>
    <s v="4200006471"/>
    <s v="10000079"/>
  </r>
  <r>
    <x v="2"/>
    <s v=""/>
    <s v=""/>
    <s v="5100002288"/>
    <s v="0L"/>
    <s v=""/>
    <s v=""/>
    <s v="RE"/>
    <d v="2023-09-09T00:00:00"/>
    <s v="70"/>
    <n v="5544"/>
    <s v="INR"/>
    <x v="0"/>
    <s v=""/>
    <s v="1000"/>
    <s v="1000"/>
    <s v=""/>
    <s v=""/>
    <x v="0"/>
    <s v="9100000032"/>
    <s v="0"/>
    <x v="2"/>
    <s v="4200006471"/>
    <s v="10000079"/>
  </r>
  <r>
    <x v="2"/>
    <s v=""/>
    <s v=""/>
    <s v="5100002288"/>
    <s v="0L"/>
    <s v=""/>
    <s v=""/>
    <s v="RE"/>
    <d v="2023-09-09T00:00:00"/>
    <s v="70"/>
    <n v="36424.080000000002"/>
    <s v="INR"/>
    <x v="0"/>
    <s v=""/>
    <s v="1000"/>
    <s v="1000"/>
    <s v=""/>
    <s v=""/>
    <x v="0"/>
    <s v="9100000032"/>
    <s v="0"/>
    <x v="2"/>
    <s v="4200006471"/>
    <s v="10000079"/>
  </r>
  <r>
    <x v="3"/>
    <s v=""/>
    <s v=""/>
    <s v="5100002293"/>
    <s v="0L"/>
    <s v=""/>
    <s v=""/>
    <s v="RE"/>
    <d v="2023-11-06T00:00:00"/>
    <s v="70"/>
    <n v="72425.100000000006"/>
    <s v="INR"/>
    <x v="0"/>
    <s v=""/>
    <s v="1000"/>
    <s v="1000"/>
    <s v=""/>
    <s v=""/>
    <x v="0"/>
    <s v="9100000040"/>
    <s v="0"/>
    <x v="3"/>
    <s v="4200006441"/>
    <s v="10000217"/>
  </r>
  <r>
    <x v="3"/>
    <s v=""/>
    <s v=""/>
    <s v="5100002293"/>
    <s v="0L"/>
    <s v=""/>
    <s v=""/>
    <s v="RE"/>
    <d v="2023-11-06T00:00:00"/>
    <s v="70"/>
    <n v="129030.86"/>
    <s v="INR"/>
    <x v="0"/>
    <s v=""/>
    <s v="1000"/>
    <s v="1000"/>
    <s v=""/>
    <s v=""/>
    <x v="0"/>
    <s v="9100000040"/>
    <s v="0"/>
    <x v="3"/>
    <s v="4200006441"/>
    <s v="10000217"/>
  </r>
  <r>
    <x v="3"/>
    <s v=""/>
    <s v=""/>
    <s v="5100002293"/>
    <s v="0L"/>
    <s v=""/>
    <s v=""/>
    <s v="RE"/>
    <d v="2023-11-06T00:00:00"/>
    <s v="70"/>
    <n v="234104.79"/>
    <s v="INR"/>
    <x v="0"/>
    <s v=""/>
    <s v="1000"/>
    <s v="1000"/>
    <s v=""/>
    <s v=""/>
    <x v="0"/>
    <s v="9100000040"/>
    <s v="0"/>
    <x v="3"/>
    <s v="4200006441"/>
    <s v="10000217"/>
  </r>
  <r>
    <x v="3"/>
    <s v=""/>
    <s v=""/>
    <s v="5100002293"/>
    <s v="0L"/>
    <s v=""/>
    <s v=""/>
    <s v="RE"/>
    <d v="2023-11-06T00:00:00"/>
    <s v="70"/>
    <n v="42477.75"/>
    <s v="INR"/>
    <x v="0"/>
    <s v=""/>
    <s v="1000"/>
    <s v="1000"/>
    <s v=""/>
    <s v=""/>
    <x v="0"/>
    <s v="9100000040"/>
    <s v="0"/>
    <x v="3"/>
    <s v="4200006441"/>
    <s v="10000217"/>
  </r>
  <r>
    <x v="3"/>
    <s v=""/>
    <s v=""/>
    <s v="5100002293"/>
    <s v="0L"/>
    <s v=""/>
    <s v=""/>
    <s v="RE"/>
    <d v="2023-11-06T00:00:00"/>
    <s v="70"/>
    <n v="21550.04"/>
    <s v="INR"/>
    <x v="0"/>
    <s v=""/>
    <s v="1000"/>
    <s v="1000"/>
    <s v=""/>
    <s v=""/>
    <x v="0"/>
    <s v="9100000040"/>
    <s v="0"/>
    <x v="3"/>
    <s v="4200006441"/>
    <s v="10000217"/>
  </r>
  <r>
    <x v="3"/>
    <s v=""/>
    <s v=""/>
    <s v="5100002293"/>
    <s v="0L"/>
    <s v=""/>
    <s v=""/>
    <s v="RE"/>
    <d v="2023-11-06T00:00:00"/>
    <s v="70"/>
    <n v="1488.55"/>
    <s v="INR"/>
    <x v="0"/>
    <s v=""/>
    <s v="1000"/>
    <s v="1000"/>
    <s v=""/>
    <s v=""/>
    <x v="0"/>
    <s v="9100000040"/>
    <s v="0"/>
    <x v="3"/>
    <s v="4200006441"/>
    <s v="10000217"/>
  </r>
  <r>
    <x v="3"/>
    <s v=""/>
    <s v=""/>
    <s v="5100002293"/>
    <s v="0L"/>
    <s v=""/>
    <s v=""/>
    <s v="RE"/>
    <d v="2023-11-06T00:00:00"/>
    <s v="70"/>
    <n v="8534.2199999999993"/>
    <s v="INR"/>
    <x v="0"/>
    <s v=""/>
    <s v="1000"/>
    <s v="1000"/>
    <s v=""/>
    <s v=""/>
    <x v="0"/>
    <s v="9100000040"/>
    <s v="0"/>
    <x v="3"/>
    <s v="4200006441"/>
    <s v="10000217"/>
  </r>
  <r>
    <x v="3"/>
    <s v=""/>
    <s v=""/>
    <s v="5100002293"/>
    <s v="0L"/>
    <s v=""/>
    <s v=""/>
    <s v="RE"/>
    <d v="2023-11-06T00:00:00"/>
    <s v="70"/>
    <n v="2486.48"/>
    <s v="INR"/>
    <x v="0"/>
    <s v=""/>
    <s v="1000"/>
    <s v="1000"/>
    <s v=""/>
    <s v=""/>
    <x v="0"/>
    <s v="9100000040"/>
    <s v="0"/>
    <x v="3"/>
    <s v="4200006441"/>
    <s v="10000217"/>
  </r>
  <r>
    <x v="3"/>
    <s v=""/>
    <s v=""/>
    <s v="5100002293"/>
    <s v="0L"/>
    <s v=""/>
    <s v=""/>
    <s v="RE"/>
    <d v="2023-11-06T00:00:00"/>
    <s v="70"/>
    <n v="911.3"/>
    <s v="INR"/>
    <x v="0"/>
    <s v=""/>
    <s v="1000"/>
    <s v="1000"/>
    <s v=""/>
    <s v=""/>
    <x v="0"/>
    <s v="9100000040"/>
    <s v="0"/>
    <x v="3"/>
    <s v="4200006441"/>
    <s v="10000217"/>
  </r>
  <r>
    <x v="3"/>
    <s v=""/>
    <s v=""/>
    <s v="5100002293"/>
    <s v="0L"/>
    <s v=""/>
    <s v=""/>
    <s v="RE"/>
    <d v="2023-11-06T00:00:00"/>
    <s v="70"/>
    <n v="4066.13"/>
    <s v="INR"/>
    <x v="0"/>
    <s v=""/>
    <s v="1000"/>
    <s v="1000"/>
    <s v=""/>
    <s v=""/>
    <x v="0"/>
    <s v="9100000040"/>
    <s v="0"/>
    <x v="3"/>
    <s v="4200006441"/>
    <s v="10000217"/>
  </r>
  <r>
    <x v="3"/>
    <s v=""/>
    <s v=""/>
    <s v="5100002293"/>
    <s v="0L"/>
    <s v=""/>
    <s v=""/>
    <s v="RE"/>
    <d v="2023-11-06T00:00:00"/>
    <s v="70"/>
    <n v="1749.67"/>
    <s v="INR"/>
    <x v="0"/>
    <s v=""/>
    <s v="1000"/>
    <s v="1000"/>
    <s v=""/>
    <s v=""/>
    <x v="0"/>
    <s v="9100000040"/>
    <s v="0"/>
    <x v="3"/>
    <s v="4200006441"/>
    <s v="10000217"/>
  </r>
  <r>
    <x v="3"/>
    <s v=""/>
    <s v=""/>
    <s v="5100002293"/>
    <s v="0L"/>
    <s v=""/>
    <s v=""/>
    <s v="RE"/>
    <d v="2023-11-06T00:00:00"/>
    <s v="70"/>
    <n v="10471.01"/>
    <s v="INR"/>
    <x v="0"/>
    <s v=""/>
    <s v="1000"/>
    <s v="1000"/>
    <s v=""/>
    <s v=""/>
    <x v="0"/>
    <s v="9100000040"/>
    <s v="0"/>
    <x v="3"/>
    <s v="4200006441"/>
    <s v="10000217"/>
  </r>
  <r>
    <x v="3"/>
    <s v=""/>
    <s v=""/>
    <s v="5100002293"/>
    <s v="0L"/>
    <s v=""/>
    <s v=""/>
    <s v="RE"/>
    <d v="2023-11-06T00:00:00"/>
    <s v="70"/>
    <n v="1712.55"/>
    <s v="INR"/>
    <x v="0"/>
    <s v=""/>
    <s v="1000"/>
    <s v="1000"/>
    <s v=""/>
    <s v=""/>
    <x v="0"/>
    <s v="9100000040"/>
    <s v="0"/>
    <x v="3"/>
    <s v="4200006441"/>
    <s v="10000217"/>
  </r>
  <r>
    <x v="3"/>
    <s v=""/>
    <s v=""/>
    <s v="5100002293"/>
    <s v="0L"/>
    <s v=""/>
    <s v=""/>
    <s v="RE"/>
    <d v="2023-11-06T00:00:00"/>
    <s v="70"/>
    <n v="4079.55"/>
    <s v="INR"/>
    <x v="0"/>
    <s v=""/>
    <s v="1000"/>
    <s v="1000"/>
    <s v=""/>
    <s v=""/>
    <x v="0"/>
    <s v="9100000040"/>
    <s v="0"/>
    <x v="3"/>
    <s v="4200006441"/>
    <s v="10000217"/>
  </r>
  <r>
    <x v="10"/>
    <s v=""/>
    <s v=""/>
    <s v="5100002323"/>
    <s v="0L"/>
    <s v=""/>
    <s v=""/>
    <s v="RE"/>
    <d v="2023-10-10T00:00:00"/>
    <s v="70"/>
    <n v="92500"/>
    <s v="INR"/>
    <x v="0"/>
    <s v=""/>
    <s v="1000"/>
    <s v="1000"/>
    <s v=""/>
    <s v=""/>
    <x v="0"/>
    <s v="9100000025"/>
    <s v="0"/>
    <x v="10"/>
    <s v="4300000004"/>
    <s v="11000673"/>
  </r>
  <r>
    <x v="10"/>
    <s v=""/>
    <s v=""/>
    <s v="5100002323"/>
    <s v="0L"/>
    <s v=""/>
    <s v=""/>
    <s v="RE"/>
    <d v="2023-10-10T00:00:00"/>
    <s v="70"/>
    <n v="92500"/>
    <s v="INR"/>
    <x v="0"/>
    <s v=""/>
    <s v="1000"/>
    <s v="1000"/>
    <s v=""/>
    <s v=""/>
    <x v="0"/>
    <s v="9100000025"/>
    <s v="0"/>
    <x v="10"/>
    <s v="4300000004"/>
    <s v="11000673"/>
  </r>
  <r>
    <x v="10"/>
    <s v=""/>
    <s v=""/>
    <s v="5100002323"/>
    <s v="0L"/>
    <s v=""/>
    <s v=""/>
    <s v="RE"/>
    <d v="2023-10-10T00:00:00"/>
    <s v="70"/>
    <n v="42000"/>
    <s v="INR"/>
    <x v="0"/>
    <s v=""/>
    <s v="1000"/>
    <s v="1000"/>
    <s v=""/>
    <s v=""/>
    <x v="0"/>
    <s v="9100000025"/>
    <s v="0"/>
    <x v="10"/>
    <s v="4300000004"/>
    <s v="11000673"/>
  </r>
  <r>
    <x v="10"/>
    <s v=""/>
    <s v=""/>
    <s v="5100002323"/>
    <s v="0L"/>
    <s v=""/>
    <s v=""/>
    <s v="RE"/>
    <d v="2023-10-10T00:00:00"/>
    <s v="70"/>
    <n v="78000"/>
    <s v="INR"/>
    <x v="0"/>
    <s v=""/>
    <s v="1000"/>
    <s v="1000"/>
    <s v=""/>
    <s v=""/>
    <x v="0"/>
    <s v="9100000025"/>
    <s v="0"/>
    <x v="10"/>
    <s v="4300000004"/>
    <s v="11000673"/>
  </r>
  <r>
    <x v="10"/>
    <s v=""/>
    <s v=""/>
    <s v="5100002323"/>
    <s v="0L"/>
    <s v=""/>
    <s v=""/>
    <s v="RE"/>
    <d v="2023-10-10T00:00:00"/>
    <s v="70"/>
    <n v="78000"/>
    <s v="INR"/>
    <x v="0"/>
    <s v=""/>
    <s v="1000"/>
    <s v="1000"/>
    <s v=""/>
    <s v=""/>
    <x v="0"/>
    <s v="9100000025"/>
    <s v="0"/>
    <x v="10"/>
    <s v="4300000004"/>
    <s v="11000673"/>
  </r>
  <r>
    <x v="10"/>
    <s v=""/>
    <s v=""/>
    <s v="5100002323"/>
    <s v="0L"/>
    <s v=""/>
    <s v=""/>
    <s v="RE"/>
    <d v="2023-10-10T00:00:00"/>
    <s v="70"/>
    <n v="215600"/>
    <s v="INR"/>
    <x v="0"/>
    <s v=""/>
    <s v="1000"/>
    <s v="1000"/>
    <s v=""/>
    <s v=""/>
    <x v="0"/>
    <s v="9100000025"/>
    <s v="0"/>
    <x v="10"/>
    <s v="4300000004"/>
    <s v="11000673"/>
  </r>
  <r>
    <x v="10"/>
    <s v=""/>
    <s v=""/>
    <s v="5100002323"/>
    <s v="0L"/>
    <s v=""/>
    <s v=""/>
    <s v="RE"/>
    <d v="2023-10-10T00:00:00"/>
    <s v="70"/>
    <n v="420000"/>
    <s v="INR"/>
    <x v="0"/>
    <s v=""/>
    <s v="1000"/>
    <s v="1000"/>
    <s v=""/>
    <s v=""/>
    <x v="0"/>
    <s v="9100000025"/>
    <s v="0"/>
    <x v="10"/>
    <s v="4300000004"/>
    <s v="11000673"/>
  </r>
  <r>
    <x v="10"/>
    <s v=""/>
    <s v=""/>
    <s v="5100002323"/>
    <s v="0L"/>
    <s v=""/>
    <s v=""/>
    <s v="RE"/>
    <d v="2023-10-10T00:00:00"/>
    <s v="70"/>
    <n v="693.75"/>
    <s v="INR"/>
    <x v="0"/>
    <s v=""/>
    <s v="1000"/>
    <s v="1000"/>
    <s v=""/>
    <s v=""/>
    <x v="0"/>
    <s v="9100000025"/>
    <s v="0"/>
    <x v="10"/>
    <s v="4300000004"/>
    <s v="11000673"/>
  </r>
  <r>
    <x v="10"/>
    <s v=""/>
    <s v=""/>
    <s v="5100002323"/>
    <s v="0L"/>
    <s v=""/>
    <s v=""/>
    <s v="RE"/>
    <d v="2023-10-10T00:00:00"/>
    <s v="70"/>
    <n v="693.75"/>
    <s v="INR"/>
    <x v="0"/>
    <s v=""/>
    <s v="1000"/>
    <s v="1000"/>
    <s v=""/>
    <s v=""/>
    <x v="0"/>
    <s v="9100000025"/>
    <s v="0"/>
    <x v="10"/>
    <s v="4300000004"/>
    <s v="11000673"/>
  </r>
  <r>
    <x v="10"/>
    <s v=""/>
    <s v=""/>
    <s v="5100002323"/>
    <s v="0L"/>
    <s v=""/>
    <s v=""/>
    <s v="RE"/>
    <d v="2023-10-10T00:00:00"/>
    <s v="70"/>
    <n v="315"/>
    <s v="INR"/>
    <x v="0"/>
    <s v=""/>
    <s v="1000"/>
    <s v="1000"/>
    <s v=""/>
    <s v=""/>
    <x v="0"/>
    <s v="9100000025"/>
    <s v="0"/>
    <x v="10"/>
    <s v="4300000004"/>
    <s v="11000673"/>
  </r>
  <r>
    <x v="10"/>
    <s v=""/>
    <s v=""/>
    <s v="5100002323"/>
    <s v="0L"/>
    <s v=""/>
    <s v=""/>
    <s v="RE"/>
    <d v="2023-10-10T00:00:00"/>
    <s v="70"/>
    <n v="585"/>
    <s v="INR"/>
    <x v="0"/>
    <s v=""/>
    <s v="1000"/>
    <s v="1000"/>
    <s v=""/>
    <s v=""/>
    <x v="0"/>
    <s v="9100000025"/>
    <s v="0"/>
    <x v="10"/>
    <s v="4300000004"/>
    <s v="11000673"/>
  </r>
  <r>
    <x v="10"/>
    <s v=""/>
    <s v=""/>
    <s v="5100002323"/>
    <s v="0L"/>
    <s v=""/>
    <s v=""/>
    <s v="RE"/>
    <d v="2023-10-10T00:00:00"/>
    <s v="70"/>
    <n v="585"/>
    <s v="INR"/>
    <x v="0"/>
    <s v=""/>
    <s v="1000"/>
    <s v="1000"/>
    <s v=""/>
    <s v=""/>
    <x v="0"/>
    <s v="9100000025"/>
    <s v="0"/>
    <x v="10"/>
    <s v="4300000004"/>
    <s v="11000673"/>
  </r>
  <r>
    <x v="10"/>
    <s v=""/>
    <s v=""/>
    <s v="5100002323"/>
    <s v="0L"/>
    <s v=""/>
    <s v=""/>
    <s v="RE"/>
    <d v="2023-10-10T00:00:00"/>
    <s v="70"/>
    <n v="1617"/>
    <s v="INR"/>
    <x v="0"/>
    <s v=""/>
    <s v="1000"/>
    <s v="1000"/>
    <s v=""/>
    <s v=""/>
    <x v="0"/>
    <s v="9100000025"/>
    <s v="0"/>
    <x v="10"/>
    <s v="4300000004"/>
    <s v="11000673"/>
  </r>
  <r>
    <x v="10"/>
    <s v=""/>
    <s v=""/>
    <s v="5100002323"/>
    <s v="0L"/>
    <s v=""/>
    <s v=""/>
    <s v="RE"/>
    <d v="2023-10-10T00:00:00"/>
    <s v="70"/>
    <n v="58000"/>
    <s v="INR"/>
    <x v="0"/>
    <s v=""/>
    <s v="1000"/>
    <s v="1000"/>
    <s v=""/>
    <s v=""/>
    <x v="0"/>
    <s v="9100000025"/>
    <s v="0"/>
    <x v="10"/>
    <s v="4300000004"/>
    <s v="11000673"/>
  </r>
  <r>
    <x v="10"/>
    <s v=""/>
    <s v=""/>
    <s v="5100002323"/>
    <s v="0L"/>
    <s v=""/>
    <s v=""/>
    <s v="RE"/>
    <d v="2023-10-10T00:00:00"/>
    <s v="70"/>
    <n v="3150"/>
    <s v="INR"/>
    <x v="0"/>
    <s v=""/>
    <s v="1000"/>
    <s v="1000"/>
    <s v=""/>
    <s v=""/>
    <x v="0"/>
    <s v="9100000025"/>
    <s v="0"/>
    <x v="10"/>
    <s v="4300000004"/>
    <s v="11000673"/>
  </r>
  <r>
    <x v="8"/>
    <s v=""/>
    <s v=""/>
    <s v="5100002454"/>
    <s v="0L"/>
    <s v=""/>
    <s v=""/>
    <s v="RE"/>
    <d v="2023-11-08T00:00:00"/>
    <s v="70"/>
    <n v="4400.6400000000003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35200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16080.75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28142.400000000001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29880.95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64720.05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28087.43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60949.63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8270.83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17052.169999999998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56821.440000000002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61390.61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440.86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6461.19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47750.04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49282.080000000002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2671.89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28856.52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12288.97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4648.6400000000003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5588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745.96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56169.7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2413.4"/>
    <s v="INR"/>
    <x v="0"/>
    <s v=""/>
    <s v="1000"/>
    <s v="1000"/>
    <s v=""/>
    <s v=""/>
    <x v="0"/>
    <s v="9100000046"/>
    <s v="0"/>
    <x v="8"/>
    <s v="4200006467"/>
    <s v="10000523"/>
  </r>
  <r>
    <x v="8"/>
    <s v=""/>
    <s v=""/>
    <s v="5100002454"/>
    <s v="0L"/>
    <s v=""/>
    <s v=""/>
    <s v="RE"/>
    <d v="2023-11-08T00:00:00"/>
    <s v="70"/>
    <n v="2940"/>
    <s v="INR"/>
    <x v="0"/>
    <s v=""/>
    <s v="1000"/>
    <s v="1000"/>
    <s v=""/>
    <s v=""/>
    <x v="0"/>
    <s v="9100000046"/>
    <s v="0"/>
    <x v="8"/>
    <s v="4200006467"/>
    <s v="10000523"/>
  </r>
  <r>
    <x v="2"/>
    <s v=""/>
    <s v=""/>
    <s v="5100002655"/>
    <s v="0L"/>
    <s v=""/>
    <s v=""/>
    <s v="RE"/>
    <d v="2023-09-09T00:00:00"/>
    <s v="70"/>
    <n v="62100"/>
    <s v="INR"/>
    <x v="0"/>
    <s v=""/>
    <s v="1000"/>
    <s v="1000"/>
    <s v=""/>
    <s v=""/>
    <x v="0"/>
    <s v="9100000032"/>
    <s v="0"/>
    <x v="2"/>
    <s v="4200006609"/>
    <s v="10000079"/>
  </r>
  <r>
    <x v="2"/>
    <s v=""/>
    <s v=""/>
    <s v="5100002655"/>
    <s v="0L"/>
    <s v=""/>
    <s v=""/>
    <s v="RE"/>
    <d v="2023-09-09T00:00:00"/>
    <s v="70"/>
    <n v="102078.6"/>
    <s v="INR"/>
    <x v="0"/>
    <s v=""/>
    <s v="1000"/>
    <s v="1000"/>
    <s v=""/>
    <s v=""/>
    <x v="0"/>
    <s v="9100000032"/>
    <s v="0"/>
    <x v="2"/>
    <s v="4200006609"/>
    <s v="10000079"/>
  </r>
  <r>
    <x v="0"/>
    <s v=""/>
    <s v=""/>
    <s v="5100002657"/>
    <s v="0L"/>
    <s v=""/>
    <s v=""/>
    <s v="RE"/>
    <d v="2023-09-09T00:00:00"/>
    <s v="70"/>
    <n v="6305.11"/>
    <s v="INR"/>
    <x v="0"/>
    <s v=""/>
    <s v="1000"/>
    <s v="1000"/>
    <s v=""/>
    <s v=""/>
    <x v="0"/>
    <s v="9100000016"/>
    <s v="0"/>
    <x v="0"/>
    <s v="4200006608"/>
    <s v="10000079"/>
  </r>
  <r>
    <x v="0"/>
    <s v=""/>
    <s v=""/>
    <s v="5100002657"/>
    <s v="0L"/>
    <s v=""/>
    <s v=""/>
    <s v="RE"/>
    <d v="2023-09-09T00:00:00"/>
    <s v="70"/>
    <n v="1414.04"/>
    <s v="INR"/>
    <x v="0"/>
    <s v=""/>
    <s v="1000"/>
    <s v="1000"/>
    <s v=""/>
    <s v=""/>
    <x v="0"/>
    <s v="9100000016"/>
    <s v="0"/>
    <x v="0"/>
    <s v="4200006608"/>
    <s v="10000079"/>
  </r>
  <r>
    <x v="0"/>
    <s v=""/>
    <s v=""/>
    <s v="5100002657"/>
    <s v="0L"/>
    <s v=""/>
    <s v=""/>
    <s v="RE"/>
    <d v="2023-09-09T00:00:00"/>
    <s v="70"/>
    <n v="22287"/>
    <s v="INR"/>
    <x v="0"/>
    <s v=""/>
    <s v="1000"/>
    <s v="1000"/>
    <s v=""/>
    <s v=""/>
    <x v="0"/>
    <s v="9100000016"/>
    <s v="0"/>
    <x v="0"/>
    <s v="4200006608"/>
    <s v="10000079"/>
  </r>
  <r>
    <x v="0"/>
    <s v=""/>
    <s v=""/>
    <s v="5100002657"/>
    <s v="0L"/>
    <s v=""/>
    <s v=""/>
    <s v="RE"/>
    <d v="2023-09-09T00:00:00"/>
    <s v="70"/>
    <n v="10778.61"/>
    <s v="INR"/>
    <x v="0"/>
    <s v=""/>
    <s v="1000"/>
    <s v="1000"/>
    <s v=""/>
    <s v=""/>
    <x v="0"/>
    <s v="9100000016"/>
    <s v="0"/>
    <x v="0"/>
    <s v="4200006608"/>
    <s v="10000079"/>
  </r>
  <r>
    <x v="0"/>
    <s v=""/>
    <s v=""/>
    <s v="5100002657"/>
    <s v="0L"/>
    <s v=""/>
    <s v=""/>
    <s v="RE"/>
    <d v="2023-09-09T00:00:00"/>
    <s v="70"/>
    <n v="44451.07"/>
    <s v="INR"/>
    <x v="0"/>
    <s v=""/>
    <s v="1000"/>
    <s v="1000"/>
    <s v=""/>
    <s v=""/>
    <x v="0"/>
    <s v="9100000016"/>
    <s v="0"/>
    <x v="0"/>
    <s v="4200006608"/>
    <s v="10000079"/>
  </r>
  <r>
    <x v="0"/>
    <s v=""/>
    <s v=""/>
    <s v="5100002657"/>
    <s v="0L"/>
    <s v=""/>
    <s v=""/>
    <s v="RE"/>
    <d v="2023-09-09T00:00:00"/>
    <s v="70"/>
    <n v="14309.57"/>
    <s v="INR"/>
    <x v="0"/>
    <s v=""/>
    <s v="1000"/>
    <s v="1000"/>
    <s v=""/>
    <s v=""/>
    <x v="0"/>
    <s v="9100000016"/>
    <s v="0"/>
    <x v="0"/>
    <s v="4200006608"/>
    <s v="10000079"/>
  </r>
  <r>
    <x v="0"/>
    <s v=""/>
    <s v=""/>
    <s v="5100002657"/>
    <s v="0L"/>
    <s v=""/>
    <s v=""/>
    <s v="RE"/>
    <d v="2023-09-09T00:00:00"/>
    <s v="70"/>
    <n v="4011.7"/>
    <s v="INR"/>
    <x v="0"/>
    <s v=""/>
    <s v="1000"/>
    <s v="1000"/>
    <s v=""/>
    <s v=""/>
    <x v="0"/>
    <s v="9100000016"/>
    <s v="0"/>
    <x v="0"/>
    <s v="4200006608"/>
    <s v="10000079"/>
  </r>
  <r>
    <x v="0"/>
    <s v=""/>
    <s v=""/>
    <s v="5100002657"/>
    <s v="0L"/>
    <s v=""/>
    <s v=""/>
    <s v="RE"/>
    <d v="2023-09-09T00:00:00"/>
    <s v="70"/>
    <n v="11340"/>
    <s v="INR"/>
    <x v="0"/>
    <s v=""/>
    <s v="1000"/>
    <s v="1000"/>
    <s v=""/>
    <s v=""/>
    <x v="0"/>
    <s v="9100000016"/>
    <s v="0"/>
    <x v="0"/>
    <s v="4200006608"/>
    <s v="10000079"/>
  </r>
  <r>
    <x v="0"/>
    <s v=""/>
    <s v=""/>
    <s v="5100002657"/>
    <s v="0L"/>
    <s v=""/>
    <s v=""/>
    <s v="RE"/>
    <d v="2023-09-09T00:00:00"/>
    <s v="70"/>
    <n v="735"/>
    <s v="INR"/>
    <x v="0"/>
    <s v=""/>
    <s v="1000"/>
    <s v="1000"/>
    <s v=""/>
    <s v=""/>
    <x v="0"/>
    <s v="9100000016"/>
    <s v="0"/>
    <x v="0"/>
    <s v="4200006608"/>
    <s v="10000079"/>
  </r>
  <r>
    <x v="2"/>
    <s v=""/>
    <s v=""/>
    <s v="5100002660"/>
    <s v="0L"/>
    <s v=""/>
    <s v=""/>
    <s v="RE"/>
    <d v="2023-11-07T00:00:00"/>
    <s v="70"/>
    <n v="190313.81"/>
    <s v="INR"/>
    <x v="0"/>
    <s v=""/>
    <s v="1000"/>
    <s v="1000"/>
    <s v=""/>
    <s v=""/>
    <x v="0"/>
    <s v="9100000032"/>
    <s v="0"/>
    <x v="2"/>
    <s v="4200006617"/>
    <s v="10000217"/>
  </r>
  <r>
    <x v="2"/>
    <s v=""/>
    <s v=""/>
    <s v="5100002660"/>
    <s v="0L"/>
    <s v=""/>
    <s v=""/>
    <s v="RE"/>
    <d v="2023-11-07T00:00:00"/>
    <s v="70"/>
    <n v="15247.2"/>
    <s v="INR"/>
    <x v="0"/>
    <s v=""/>
    <s v="1000"/>
    <s v="1000"/>
    <s v=""/>
    <s v=""/>
    <x v="0"/>
    <s v="9100000032"/>
    <s v="0"/>
    <x v="2"/>
    <s v="4200006617"/>
    <s v="10000217"/>
  </r>
  <r>
    <x v="2"/>
    <s v=""/>
    <s v=""/>
    <s v="5100002660"/>
    <s v="0L"/>
    <s v=""/>
    <s v=""/>
    <s v="RE"/>
    <d v="2023-11-07T00:00:00"/>
    <s v="70"/>
    <n v="72424.2"/>
    <s v="INR"/>
    <x v="0"/>
    <s v=""/>
    <s v="1000"/>
    <s v="1000"/>
    <s v=""/>
    <s v=""/>
    <x v="0"/>
    <s v="9100000032"/>
    <s v="0"/>
    <x v="2"/>
    <s v="4200006617"/>
    <s v="10000217"/>
  </r>
  <r>
    <x v="2"/>
    <s v=""/>
    <s v=""/>
    <s v="5100002660"/>
    <s v="0L"/>
    <s v=""/>
    <s v=""/>
    <s v="RE"/>
    <d v="2023-11-07T00:00:00"/>
    <s v="70"/>
    <n v="30957.68"/>
    <s v="INR"/>
    <x v="0"/>
    <s v=""/>
    <s v="1000"/>
    <s v="1000"/>
    <s v=""/>
    <s v=""/>
    <x v="0"/>
    <s v="9100000032"/>
    <s v="0"/>
    <x v="2"/>
    <s v="4200006617"/>
    <s v="10000217"/>
  </r>
  <r>
    <x v="2"/>
    <s v=""/>
    <s v=""/>
    <s v="5100002660"/>
    <s v="0L"/>
    <s v=""/>
    <s v=""/>
    <s v="RE"/>
    <d v="2023-11-07T00:00:00"/>
    <s v="70"/>
    <n v="27567.54"/>
    <s v="INR"/>
    <x v="0"/>
    <s v=""/>
    <s v="1000"/>
    <s v="1000"/>
    <s v=""/>
    <s v=""/>
    <x v="0"/>
    <s v="9100000032"/>
    <s v="0"/>
    <x v="2"/>
    <s v="4200006617"/>
    <s v="10000217"/>
  </r>
  <r>
    <x v="2"/>
    <s v=""/>
    <s v=""/>
    <s v="5100002660"/>
    <s v="0L"/>
    <s v=""/>
    <s v=""/>
    <s v="RE"/>
    <d v="2023-11-07T00:00:00"/>
    <s v="70"/>
    <n v="4081.7"/>
    <s v="INR"/>
    <x v="0"/>
    <s v=""/>
    <s v="1000"/>
    <s v="1000"/>
    <s v=""/>
    <s v=""/>
    <x v="0"/>
    <s v="9100000032"/>
    <s v="0"/>
    <x v="2"/>
    <s v="4200006617"/>
    <s v="10000217"/>
  </r>
  <r>
    <x v="2"/>
    <s v=""/>
    <s v=""/>
    <s v="5100002660"/>
    <s v="0L"/>
    <s v=""/>
    <s v=""/>
    <s v="RE"/>
    <d v="2023-11-07T00:00:00"/>
    <s v="70"/>
    <n v="27750"/>
    <s v="INR"/>
    <x v="0"/>
    <s v=""/>
    <s v="1000"/>
    <s v="1000"/>
    <s v=""/>
    <s v=""/>
    <x v="0"/>
    <s v="9100000032"/>
    <s v="0"/>
    <x v="2"/>
    <s v="4200006617"/>
    <s v="10000217"/>
  </r>
  <r>
    <x v="2"/>
    <s v=""/>
    <s v=""/>
    <s v="5100002660"/>
    <s v="0L"/>
    <s v=""/>
    <s v=""/>
    <s v="RE"/>
    <d v="2023-11-07T00:00:00"/>
    <s v="70"/>
    <n v="2167"/>
    <s v="INR"/>
    <x v="0"/>
    <s v=""/>
    <s v="1000"/>
    <s v="1000"/>
    <s v=""/>
    <s v=""/>
    <x v="0"/>
    <s v="9100000032"/>
    <s v="0"/>
    <x v="2"/>
    <s v="4200006617"/>
    <s v="10000217"/>
  </r>
  <r>
    <x v="2"/>
    <s v=""/>
    <s v=""/>
    <s v="5100002708"/>
    <s v="0L"/>
    <s v=""/>
    <s v=""/>
    <s v="RE"/>
    <d v="2023-11-02T00:00:00"/>
    <s v="70"/>
    <n v="77329.62"/>
    <s v="INR"/>
    <x v="0"/>
    <s v=""/>
    <s v="1000"/>
    <s v="1000"/>
    <s v=""/>
    <s v=""/>
    <x v="0"/>
    <s v="9100000032"/>
    <s v="0"/>
    <x v="2"/>
    <s v="4200006691"/>
    <s v="10000079"/>
  </r>
  <r>
    <x v="2"/>
    <s v=""/>
    <s v=""/>
    <s v="5100002708"/>
    <s v="0L"/>
    <s v=""/>
    <s v=""/>
    <s v="RE"/>
    <d v="2023-11-02T00:00:00"/>
    <s v="70"/>
    <n v="204647.87"/>
    <s v="INR"/>
    <x v="0"/>
    <s v=""/>
    <s v="1000"/>
    <s v="1000"/>
    <s v=""/>
    <s v=""/>
    <x v="0"/>
    <s v="9100000032"/>
    <s v="0"/>
    <x v="2"/>
    <s v="4200006691"/>
    <s v="10000079"/>
  </r>
  <r>
    <x v="2"/>
    <s v=""/>
    <s v=""/>
    <s v="5100002708"/>
    <s v="0L"/>
    <s v=""/>
    <s v=""/>
    <s v="RE"/>
    <d v="2023-11-02T00:00:00"/>
    <s v="70"/>
    <n v="16279.92"/>
    <s v="INR"/>
    <x v="0"/>
    <s v=""/>
    <s v="1000"/>
    <s v="1000"/>
    <s v=""/>
    <s v=""/>
    <x v="0"/>
    <s v="9100000032"/>
    <s v="0"/>
    <x v="2"/>
    <s v="4200006691"/>
    <s v="10000079"/>
  </r>
  <r>
    <x v="2"/>
    <s v=""/>
    <s v=""/>
    <s v="5100002708"/>
    <s v="0L"/>
    <s v=""/>
    <s v=""/>
    <s v="RE"/>
    <d v="2023-11-02T00:00:00"/>
    <s v="70"/>
    <n v="4287.5"/>
    <s v="INR"/>
    <x v="0"/>
    <s v=""/>
    <s v="1000"/>
    <s v="1000"/>
    <s v=""/>
    <s v=""/>
    <x v="0"/>
    <s v="9100000032"/>
    <s v="0"/>
    <x v="2"/>
    <s v="4200006691"/>
    <s v="10000079"/>
  </r>
  <r>
    <x v="2"/>
    <s v=""/>
    <s v=""/>
    <s v="5100002708"/>
    <s v="0L"/>
    <s v=""/>
    <s v=""/>
    <s v="RE"/>
    <d v="2023-11-02T00:00:00"/>
    <s v="70"/>
    <n v="26403.3"/>
    <s v="INR"/>
    <x v="0"/>
    <s v=""/>
    <s v="1000"/>
    <s v="1000"/>
    <s v=""/>
    <s v=""/>
    <x v="0"/>
    <s v="9100000032"/>
    <s v="0"/>
    <x v="2"/>
    <s v="4200006691"/>
    <s v="10000079"/>
  </r>
  <r>
    <x v="2"/>
    <s v=""/>
    <s v=""/>
    <s v="5100002708"/>
    <s v="0L"/>
    <s v=""/>
    <s v=""/>
    <s v="RE"/>
    <d v="2023-11-02T00:00:00"/>
    <s v="70"/>
    <n v="25949.82"/>
    <s v="INR"/>
    <x v="0"/>
    <s v=""/>
    <s v="1000"/>
    <s v="1000"/>
    <s v=""/>
    <s v=""/>
    <x v="0"/>
    <s v="9100000032"/>
    <s v="0"/>
    <x v="2"/>
    <s v="4200006691"/>
    <s v="10000079"/>
  </r>
  <r>
    <x v="2"/>
    <s v=""/>
    <s v=""/>
    <s v="5100002708"/>
    <s v="0L"/>
    <s v=""/>
    <s v=""/>
    <s v="RE"/>
    <d v="2023-11-02T00:00:00"/>
    <s v="70"/>
    <n v="1000"/>
    <s v="INR"/>
    <x v="0"/>
    <s v=""/>
    <s v="1000"/>
    <s v="1000"/>
    <s v=""/>
    <s v=""/>
    <x v="0"/>
    <s v="9100000032"/>
    <s v="0"/>
    <x v="2"/>
    <s v="4200006691"/>
    <s v="10000079"/>
  </r>
  <r>
    <x v="5"/>
    <s v=""/>
    <s v=""/>
    <s v="5100002710"/>
    <s v="0L"/>
    <s v=""/>
    <s v=""/>
    <s v="RE"/>
    <d v="2023-11-02T00:00:00"/>
    <s v="70"/>
    <n v="24612.58"/>
    <s v="INR"/>
    <x v="0"/>
    <s v=""/>
    <s v="1000"/>
    <s v="1000"/>
    <s v=""/>
    <s v=""/>
    <x v="0"/>
    <s v="9100000042"/>
    <s v="0"/>
    <x v="5"/>
    <s v="4200006694"/>
    <s v="10000079"/>
  </r>
  <r>
    <x v="5"/>
    <s v=""/>
    <s v=""/>
    <s v="5100002710"/>
    <s v="0L"/>
    <s v=""/>
    <s v=""/>
    <s v="RE"/>
    <d v="2023-11-02T00:00:00"/>
    <s v="70"/>
    <n v="15934.07"/>
    <s v="INR"/>
    <x v="0"/>
    <s v=""/>
    <s v="1000"/>
    <s v="1000"/>
    <s v=""/>
    <s v=""/>
    <x v="0"/>
    <s v="9100000042"/>
    <s v="0"/>
    <x v="5"/>
    <s v="4200006694"/>
    <s v="10000079"/>
  </r>
  <r>
    <x v="5"/>
    <s v=""/>
    <s v=""/>
    <s v="5100002710"/>
    <s v="0L"/>
    <s v=""/>
    <s v=""/>
    <s v="RE"/>
    <d v="2023-11-02T00:00:00"/>
    <s v="70"/>
    <n v="32717.07"/>
    <s v="INR"/>
    <x v="0"/>
    <s v=""/>
    <s v="1000"/>
    <s v="1000"/>
    <s v=""/>
    <s v=""/>
    <x v="0"/>
    <s v="9100000042"/>
    <s v="0"/>
    <x v="5"/>
    <s v="4200006694"/>
    <s v="10000079"/>
  </r>
  <r>
    <x v="5"/>
    <s v=""/>
    <s v=""/>
    <s v="5100002710"/>
    <s v="0L"/>
    <s v=""/>
    <s v=""/>
    <s v="RE"/>
    <d v="2023-11-02T00:00:00"/>
    <s v="70"/>
    <n v="18484.48"/>
    <s v="INR"/>
    <x v="0"/>
    <s v=""/>
    <s v="1000"/>
    <s v="1000"/>
    <s v=""/>
    <s v=""/>
    <x v="0"/>
    <s v="9100000042"/>
    <s v="0"/>
    <x v="5"/>
    <s v="4200006694"/>
    <s v="10000079"/>
  </r>
  <r>
    <x v="5"/>
    <s v=""/>
    <s v=""/>
    <s v="5100002710"/>
    <s v="0L"/>
    <s v=""/>
    <s v=""/>
    <s v="RE"/>
    <d v="2023-11-02T00:00:00"/>
    <s v="70"/>
    <n v="7124.73"/>
    <s v="INR"/>
    <x v="0"/>
    <s v=""/>
    <s v="1000"/>
    <s v="1000"/>
    <s v=""/>
    <s v=""/>
    <x v="0"/>
    <s v="9100000042"/>
    <s v="0"/>
    <x v="5"/>
    <s v="4200006694"/>
    <s v="10000079"/>
  </r>
  <r>
    <x v="5"/>
    <s v=""/>
    <s v=""/>
    <s v="5100002710"/>
    <s v="0L"/>
    <s v=""/>
    <s v=""/>
    <s v="RE"/>
    <d v="2023-11-02T00:00:00"/>
    <s v="70"/>
    <n v="318.5"/>
    <s v="INR"/>
    <x v="0"/>
    <s v=""/>
    <s v="1000"/>
    <s v="1000"/>
    <s v=""/>
    <s v=""/>
    <x v="0"/>
    <s v="9100000042"/>
    <s v="0"/>
    <x v="5"/>
    <s v="4200006694"/>
    <s v="10000079"/>
  </r>
  <r>
    <x v="5"/>
    <s v=""/>
    <s v=""/>
    <s v="5100002710"/>
    <s v="0L"/>
    <s v=""/>
    <s v=""/>
    <s v="RE"/>
    <d v="2023-11-02T00:00:00"/>
    <s v="70"/>
    <n v="2475.61"/>
    <s v="INR"/>
    <x v="0"/>
    <s v=""/>
    <s v="1000"/>
    <s v="1000"/>
    <s v=""/>
    <s v=""/>
    <x v="0"/>
    <s v="9100000042"/>
    <s v="0"/>
    <x v="5"/>
    <s v="4200006694"/>
    <s v="10000079"/>
  </r>
  <r>
    <x v="5"/>
    <s v=""/>
    <s v=""/>
    <s v="5100002710"/>
    <s v="0L"/>
    <s v=""/>
    <s v=""/>
    <s v="RE"/>
    <d v="2023-11-02T00:00:00"/>
    <s v="70"/>
    <n v="5803.98"/>
    <s v="INR"/>
    <x v="0"/>
    <s v=""/>
    <s v="1000"/>
    <s v="1000"/>
    <s v=""/>
    <s v=""/>
    <x v="0"/>
    <s v="9100000042"/>
    <s v="0"/>
    <x v="5"/>
    <s v="4200006694"/>
    <s v="10000079"/>
  </r>
  <r>
    <x v="5"/>
    <s v=""/>
    <s v=""/>
    <s v="5100002710"/>
    <s v="0L"/>
    <s v=""/>
    <s v=""/>
    <s v="RE"/>
    <d v="2023-11-02T00:00:00"/>
    <s v="70"/>
    <n v="1153.22"/>
    <s v="INR"/>
    <x v="0"/>
    <s v=""/>
    <s v="1000"/>
    <s v="1000"/>
    <s v=""/>
    <s v=""/>
    <x v="0"/>
    <s v="9100000042"/>
    <s v="0"/>
    <x v="5"/>
    <s v="4200006694"/>
    <s v="10000079"/>
  </r>
  <r>
    <x v="0"/>
    <s v=""/>
    <s v=""/>
    <s v="5100002722"/>
    <s v="0L"/>
    <s v=""/>
    <s v=""/>
    <s v="RE"/>
    <d v="2023-12-06T00:00:00"/>
    <s v="70"/>
    <n v="7868.66"/>
    <s v="INR"/>
    <x v="0"/>
    <s v=""/>
    <s v="1000"/>
    <s v="1000"/>
    <s v=""/>
    <s v=""/>
    <x v="0"/>
    <s v="9100000016"/>
    <s v="0"/>
    <x v="0"/>
    <s v="4200006674"/>
    <s v="10000118"/>
  </r>
  <r>
    <x v="0"/>
    <s v=""/>
    <s v=""/>
    <s v="5100002722"/>
    <s v="0L"/>
    <s v=""/>
    <s v=""/>
    <s v="RE"/>
    <d v="2023-12-06T00:00:00"/>
    <s v="70"/>
    <n v="1656.56"/>
    <s v="INR"/>
    <x v="0"/>
    <s v=""/>
    <s v="1000"/>
    <s v="1000"/>
    <s v=""/>
    <s v=""/>
    <x v="0"/>
    <s v="9100000016"/>
    <s v="0"/>
    <x v="0"/>
    <s v="4200006674"/>
    <s v="10000118"/>
  </r>
  <r>
    <x v="0"/>
    <s v=""/>
    <s v=""/>
    <s v="5100002722"/>
    <s v="0L"/>
    <s v=""/>
    <s v=""/>
    <s v="RE"/>
    <d v="2023-12-06T00:00:00"/>
    <s v="70"/>
    <n v="295.5"/>
    <s v="INR"/>
    <x v="0"/>
    <s v=""/>
    <s v="1000"/>
    <s v="1000"/>
    <s v=""/>
    <s v=""/>
    <x v="0"/>
    <s v="9100000016"/>
    <s v="0"/>
    <x v="0"/>
    <s v="4200006674"/>
    <s v="10000118"/>
  </r>
  <r>
    <x v="0"/>
    <s v=""/>
    <s v=""/>
    <s v="5100002722"/>
    <s v="0L"/>
    <s v=""/>
    <s v=""/>
    <s v="RE"/>
    <d v="2023-12-06T00:00:00"/>
    <s v="70"/>
    <n v="36.75"/>
    <s v="INR"/>
    <x v="0"/>
    <s v=""/>
    <s v="1000"/>
    <s v="1000"/>
    <s v=""/>
    <s v=""/>
    <x v="0"/>
    <s v="9100000016"/>
    <s v="0"/>
    <x v="0"/>
    <s v="4200006674"/>
    <s v="10000118"/>
  </r>
  <r>
    <x v="5"/>
    <s v=""/>
    <s v=""/>
    <s v="5100002725"/>
    <s v="0L"/>
    <s v=""/>
    <s v=""/>
    <s v="RE"/>
    <d v="2023-12-06T00:00:00"/>
    <s v="70"/>
    <n v="2758.4"/>
    <s v="INR"/>
    <x v="0"/>
    <s v=""/>
    <s v="1000"/>
    <s v="1000"/>
    <s v=""/>
    <s v=""/>
    <x v="0"/>
    <s v="9100000042"/>
    <s v="0"/>
    <x v="5"/>
    <s v="4200006692"/>
    <s v="10000217"/>
  </r>
  <r>
    <x v="5"/>
    <s v=""/>
    <s v=""/>
    <s v="5100002725"/>
    <s v="0L"/>
    <s v=""/>
    <s v=""/>
    <s v="RE"/>
    <d v="2023-12-06T00:00:00"/>
    <s v="70"/>
    <n v="7675.2"/>
    <s v="INR"/>
    <x v="0"/>
    <s v=""/>
    <s v="1000"/>
    <s v="1000"/>
    <s v=""/>
    <s v=""/>
    <x v="0"/>
    <s v="9100000042"/>
    <s v="0"/>
    <x v="5"/>
    <s v="4200006692"/>
    <s v="10000217"/>
  </r>
  <r>
    <x v="5"/>
    <s v=""/>
    <s v=""/>
    <s v="5100002725"/>
    <s v="0L"/>
    <s v=""/>
    <s v=""/>
    <s v="RE"/>
    <d v="2023-12-06T00:00:00"/>
    <s v="70"/>
    <n v="20550.64"/>
    <s v="INR"/>
    <x v="0"/>
    <s v=""/>
    <s v="1000"/>
    <s v="1000"/>
    <s v=""/>
    <s v=""/>
    <x v="0"/>
    <s v="9100000042"/>
    <s v="0"/>
    <x v="5"/>
    <s v="4200006692"/>
    <s v="10000217"/>
  </r>
  <r>
    <x v="5"/>
    <s v=""/>
    <s v=""/>
    <s v="5100002725"/>
    <s v="0L"/>
    <s v=""/>
    <s v=""/>
    <s v="RE"/>
    <d v="2023-12-06T00:00:00"/>
    <s v="70"/>
    <n v="19491.990000000002"/>
    <s v="INR"/>
    <x v="0"/>
    <s v=""/>
    <s v="1000"/>
    <s v="1000"/>
    <s v=""/>
    <s v=""/>
    <x v="0"/>
    <s v="9100000042"/>
    <s v="0"/>
    <x v="5"/>
    <s v="4200006692"/>
    <s v="10000217"/>
  </r>
  <r>
    <x v="5"/>
    <s v=""/>
    <s v=""/>
    <s v="5100002725"/>
    <s v="0L"/>
    <s v=""/>
    <s v=""/>
    <s v="RE"/>
    <d v="2023-12-06T00:00:00"/>
    <s v="70"/>
    <n v="18745.8"/>
    <s v="INR"/>
    <x v="0"/>
    <s v=""/>
    <s v="1000"/>
    <s v="1000"/>
    <s v=""/>
    <s v=""/>
    <x v="0"/>
    <s v="9100000042"/>
    <s v="0"/>
    <x v="5"/>
    <s v="4200006692"/>
    <s v="10000217"/>
  </r>
  <r>
    <x v="5"/>
    <s v=""/>
    <s v=""/>
    <s v="5100002725"/>
    <s v="0L"/>
    <s v=""/>
    <s v=""/>
    <s v="RE"/>
    <d v="2023-12-06T00:00:00"/>
    <s v="70"/>
    <n v="249.48"/>
    <s v="INR"/>
    <x v="0"/>
    <s v=""/>
    <s v="1000"/>
    <s v="1000"/>
    <s v=""/>
    <s v=""/>
    <x v="0"/>
    <s v="9100000042"/>
    <s v="0"/>
    <x v="5"/>
    <s v="4200006692"/>
    <s v="10000217"/>
  </r>
  <r>
    <x v="5"/>
    <s v=""/>
    <s v=""/>
    <s v="5100002725"/>
    <s v="0L"/>
    <s v=""/>
    <s v=""/>
    <s v="RE"/>
    <d v="2023-12-06T00:00:00"/>
    <s v="70"/>
    <n v="892.5"/>
    <s v="INR"/>
    <x v="0"/>
    <s v=""/>
    <s v="1000"/>
    <s v="1000"/>
    <s v=""/>
    <s v=""/>
    <x v="0"/>
    <s v="9100000042"/>
    <s v="0"/>
    <x v="5"/>
    <s v="4200006692"/>
    <s v="10000217"/>
  </r>
  <r>
    <x v="5"/>
    <s v=""/>
    <s v=""/>
    <s v="5100002725"/>
    <s v="0L"/>
    <s v=""/>
    <s v=""/>
    <s v="RE"/>
    <d v="2023-12-06T00:00:00"/>
    <s v="70"/>
    <n v="2887.5"/>
    <s v="INR"/>
    <x v="0"/>
    <s v=""/>
    <s v="1000"/>
    <s v="1000"/>
    <s v=""/>
    <s v=""/>
    <x v="0"/>
    <s v="9100000042"/>
    <s v="0"/>
    <x v="5"/>
    <s v="4200006692"/>
    <s v="10000217"/>
  </r>
  <r>
    <x v="5"/>
    <s v=""/>
    <s v=""/>
    <s v="5100002725"/>
    <s v="0L"/>
    <s v=""/>
    <s v=""/>
    <s v="RE"/>
    <d v="2023-12-06T00:00:00"/>
    <s v="70"/>
    <n v="436.54"/>
    <s v="INR"/>
    <x v="0"/>
    <s v=""/>
    <s v="1000"/>
    <s v="1000"/>
    <s v=""/>
    <s v=""/>
    <x v="0"/>
    <s v="9100000042"/>
    <s v="0"/>
    <x v="5"/>
    <s v="4200006692"/>
    <s v="10000217"/>
  </r>
  <r>
    <x v="5"/>
    <s v=""/>
    <s v=""/>
    <s v="5100002725"/>
    <s v="0L"/>
    <s v=""/>
    <s v=""/>
    <s v="RE"/>
    <d v="2023-12-06T00:00:00"/>
    <s v="70"/>
    <n v="315.92"/>
    <s v="INR"/>
    <x v="0"/>
    <s v=""/>
    <s v="1000"/>
    <s v="1000"/>
    <s v=""/>
    <s v=""/>
    <x v="0"/>
    <s v="9100000042"/>
    <s v="0"/>
    <x v="5"/>
    <s v="4200006692"/>
    <s v="10000217"/>
  </r>
  <r>
    <x v="5"/>
    <s v=""/>
    <s v=""/>
    <s v="5100002725"/>
    <s v="0L"/>
    <s v=""/>
    <s v=""/>
    <s v="RE"/>
    <d v="2023-12-06T00:00:00"/>
    <s v="70"/>
    <n v="14953.38"/>
    <s v="INR"/>
    <x v="0"/>
    <s v=""/>
    <s v="1000"/>
    <s v="1000"/>
    <s v=""/>
    <s v=""/>
    <x v="0"/>
    <s v="9100000042"/>
    <s v="0"/>
    <x v="5"/>
    <s v="4200006692"/>
    <s v="10000217"/>
  </r>
  <r>
    <x v="5"/>
    <s v=""/>
    <s v=""/>
    <s v="5100002725"/>
    <s v="0L"/>
    <s v=""/>
    <s v=""/>
    <s v="RE"/>
    <d v="2023-12-06T00:00:00"/>
    <s v="70"/>
    <n v="3360"/>
    <s v="INR"/>
    <x v="0"/>
    <s v=""/>
    <s v="1000"/>
    <s v="1000"/>
    <s v=""/>
    <s v=""/>
    <x v="0"/>
    <s v="9100000042"/>
    <s v="0"/>
    <x v="5"/>
    <s v="4200006692"/>
    <s v="10000217"/>
  </r>
  <r>
    <x v="5"/>
    <s v=""/>
    <s v=""/>
    <s v="5100002725"/>
    <s v="0L"/>
    <s v=""/>
    <s v=""/>
    <s v="RE"/>
    <d v="2023-12-06T00:00:00"/>
    <s v="70"/>
    <n v="46473.599999999999"/>
    <s v="INR"/>
    <x v="0"/>
    <s v=""/>
    <s v="1000"/>
    <s v="1000"/>
    <s v=""/>
    <s v=""/>
    <x v="0"/>
    <s v="9100000042"/>
    <s v="0"/>
    <x v="5"/>
    <s v="4200006692"/>
    <s v="10000217"/>
  </r>
  <r>
    <x v="5"/>
    <s v=""/>
    <s v=""/>
    <s v="5100002725"/>
    <s v="0L"/>
    <s v=""/>
    <s v=""/>
    <s v="RE"/>
    <d v="2023-12-06T00:00:00"/>
    <s v="70"/>
    <n v="11060.28"/>
    <s v="INR"/>
    <x v="0"/>
    <s v=""/>
    <s v="1000"/>
    <s v="1000"/>
    <s v=""/>
    <s v=""/>
    <x v="0"/>
    <s v="9100000042"/>
    <s v="0"/>
    <x v="5"/>
    <s v="4200006692"/>
    <s v="10000217"/>
  </r>
  <r>
    <x v="5"/>
    <s v=""/>
    <s v=""/>
    <s v="5100002725"/>
    <s v="0L"/>
    <s v=""/>
    <s v=""/>
    <s v="RE"/>
    <d v="2023-12-06T00:00:00"/>
    <s v="70"/>
    <n v="634.54999999999995"/>
    <s v="INR"/>
    <x v="0"/>
    <s v=""/>
    <s v="1000"/>
    <s v="1000"/>
    <s v=""/>
    <s v=""/>
    <x v="0"/>
    <s v="9100000042"/>
    <s v="0"/>
    <x v="5"/>
    <s v="4200006692"/>
    <s v="10000217"/>
  </r>
  <r>
    <x v="5"/>
    <s v=""/>
    <s v=""/>
    <s v="5100002725"/>
    <s v="0L"/>
    <s v=""/>
    <s v=""/>
    <s v="RE"/>
    <d v="2023-12-06T00:00:00"/>
    <s v="70"/>
    <n v="1532.64"/>
    <s v="INR"/>
    <x v="0"/>
    <s v=""/>
    <s v="1000"/>
    <s v="1000"/>
    <s v=""/>
    <s v=""/>
    <x v="0"/>
    <s v="9100000042"/>
    <s v="0"/>
    <x v="5"/>
    <s v="4200006692"/>
    <s v="10000217"/>
  </r>
  <r>
    <x v="5"/>
    <s v=""/>
    <s v=""/>
    <s v="5100002725"/>
    <s v="0L"/>
    <s v=""/>
    <s v=""/>
    <s v="RE"/>
    <d v="2023-12-06T00:00:00"/>
    <s v="70"/>
    <n v="775.4"/>
    <s v="INR"/>
    <x v="0"/>
    <s v=""/>
    <s v="1000"/>
    <s v="1000"/>
    <s v=""/>
    <s v=""/>
    <x v="0"/>
    <s v="9100000042"/>
    <s v="0"/>
    <x v="5"/>
    <s v="4200006692"/>
    <s v="10000217"/>
  </r>
  <r>
    <x v="2"/>
    <s v=""/>
    <s v=""/>
    <s v="5100002812"/>
    <s v="0L"/>
    <s v=""/>
    <s v=""/>
    <s v="RE"/>
    <d v="2023-12-11T00:00:00"/>
    <s v="70"/>
    <n v="90548.7"/>
    <s v="INR"/>
    <x v="0"/>
    <s v=""/>
    <s v="1000"/>
    <s v="1000"/>
    <s v=""/>
    <s v=""/>
    <x v="0"/>
    <s v="9100000032"/>
    <s v="0"/>
    <x v="2"/>
    <s v="4200006675"/>
    <s v="10000118"/>
  </r>
  <r>
    <x v="2"/>
    <s v=""/>
    <s v=""/>
    <s v="5100002812"/>
    <s v="0L"/>
    <s v=""/>
    <s v=""/>
    <s v="RE"/>
    <d v="2023-12-11T00:00:00"/>
    <s v="70"/>
    <n v="3700"/>
    <s v="INR"/>
    <x v="0"/>
    <s v=""/>
    <s v="1000"/>
    <s v="1000"/>
    <s v=""/>
    <s v=""/>
    <x v="0"/>
    <s v="9100000032"/>
    <s v="0"/>
    <x v="2"/>
    <s v="4200006675"/>
    <s v="10000118"/>
  </r>
  <r>
    <x v="2"/>
    <s v=""/>
    <s v=""/>
    <s v="5100002812"/>
    <s v="0L"/>
    <s v=""/>
    <s v=""/>
    <s v="RE"/>
    <d v="2023-12-11T00:00:00"/>
    <s v="70"/>
    <n v="8602.56"/>
    <s v="INR"/>
    <x v="0"/>
    <s v=""/>
    <s v="1000"/>
    <s v="1000"/>
    <s v=""/>
    <s v=""/>
    <x v="0"/>
    <s v="9100000032"/>
    <s v="0"/>
    <x v="2"/>
    <s v="4200006675"/>
    <s v="10000118"/>
  </r>
  <r>
    <x v="2"/>
    <s v=""/>
    <s v=""/>
    <s v="5100002812"/>
    <s v="0L"/>
    <s v=""/>
    <s v=""/>
    <s v="RE"/>
    <d v="2023-12-11T00:00:00"/>
    <s v="70"/>
    <n v="12018.04"/>
    <s v="INR"/>
    <x v="0"/>
    <s v=""/>
    <s v="1000"/>
    <s v="1000"/>
    <s v=""/>
    <s v=""/>
    <x v="0"/>
    <s v="9100000032"/>
    <s v="0"/>
    <x v="2"/>
    <s v="4200006675"/>
    <s v="10000118"/>
  </r>
  <r>
    <x v="2"/>
    <s v=""/>
    <s v=""/>
    <s v="5100002812"/>
    <s v="0L"/>
    <s v=""/>
    <s v=""/>
    <s v="RE"/>
    <d v="2023-12-11T00:00:00"/>
    <s v="70"/>
    <n v="33047.839999999997"/>
    <s v="INR"/>
    <x v="0"/>
    <s v=""/>
    <s v="1000"/>
    <s v="1000"/>
    <s v=""/>
    <s v=""/>
    <x v="0"/>
    <s v="9100000032"/>
    <s v="0"/>
    <x v="2"/>
    <s v="4200006675"/>
    <s v="10000118"/>
  </r>
  <r>
    <x v="2"/>
    <s v=""/>
    <s v=""/>
    <s v="5100002812"/>
    <s v="0L"/>
    <s v=""/>
    <s v=""/>
    <s v="RE"/>
    <d v="2023-12-11T00:00:00"/>
    <s v="70"/>
    <n v="8412.7999999999993"/>
    <s v="INR"/>
    <x v="0"/>
    <s v=""/>
    <s v="1000"/>
    <s v="1000"/>
    <s v=""/>
    <s v=""/>
    <x v="0"/>
    <s v="9100000032"/>
    <s v="0"/>
    <x v="2"/>
    <s v="4200006675"/>
    <s v="10000118"/>
  </r>
  <r>
    <x v="2"/>
    <s v=""/>
    <s v=""/>
    <s v="5100002812"/>
    <s v="0L"/>
    <s v=""/>
    <s v=""/>
    <s v="RE"/>
    <d v="2023-12-11T00:00:00"/>
    <s v="70"/>
    <n v="13580.8"/>
    <s v="INR"/>
    <x v="0"/>
    <s v=""/>
    <s v="1000"/>
    <s v="1000"/>
    <s v=""/>
    <s v=""/>
    <x v="0"/>
    <s v="9100000032"/>
    <s v="0"/>
    <x v="2"/>
    <s v="4200006675"/>
    <s v="10000118"/>
  </r>
  <r>
    <x v="2"/>
    <s v=""/>
    <s v=""/>
    <s v="5100002812"/>
    <s v="0L"/>
    <s v=""/>
    <s v=""/>
    <s v="RE"/>
    <d v="2023-12-11T00:00:00"/>
    <s v="70"/>
    <n v="71159.55"/>
    <s v="INR"/>
    <x v="0"/>
    <s v=""/>
    <s v="1000"/>
    <s v="1000"/>
    <s v=""/>
    <s v=""/>
    <x v="0"/>
    <s v="9100000032"/>
    <s v="0"/>
    <x v="2"/>
    <s v="4200006675"/>
    <s v="10000118"/>
  </r>
  <r>
    <x v="2"/>
    <s v=""/>
    <s v=""/>
    <s v="5100002812"/>
    <s v="0L"/>
    <s v=""/>
    <s v=""/>
    <s v="RE"/>
    <d v="2023-12-11T00:00:00"/>
    <s v="70"/>
    <n v="30643.86"/>
    <s v="INR"/>
    <x v="0"/>
    <s v=""/>
    <s v="1000"/>
    <s v="1000"/>
    <s v=""/>
    <s v=""/>
    <x v="0"/>
    <s v="9100000032"/>
    <s v="0"/>
    <x v="2"/>
    <s v="4200006675"/>
    <s v="10000118"/>
  </r>
  <r>
    <x v="2"/>
    <s v=""/>
    <s v=""/>
    <s v="5100002812"/>
    <s v="0L"/>
    <s v=""/>
    <s v=""/>
    <s v="RE"/>
    <d v="2023-12-11T00:00:00"/>
    <s v="70"/>
    <n v="14636.16"/>
    <s v="INR"/>
    <x v="0"/>
    <s v=""/>
    <s v="1000"/>
    <s v="1000"/>
    <s v=""/>
    <s v=""/>
    <x v="0"/>
    <s v="9100000032"/>
    <s v="0"/>
    <x v="2"/>
    <s v="4200006675"/>
    <s v="10000118"/>
  </r>
  <r>
    <x v="2"/>
    <s v=""/>
    <s v=""/>
    <s v="5100002812"/>
    <s v="0L"/>
    <s v=""/>
    <s v=""/>
    <s v="RE"/>
    <d v="2023-12-11T00:00:00"/>
    <s v="70"/>
    <n v="2545.5500000000002"/>
    <s v="INR"/>
    <x v="0"/>
    <s v=""/>
    <s v="1000"/>
    <s v="1000"/>
    <s v=""/>
    <s v=""/>
    <x v="0"/>
    <s v="9100000032"/>
    <s v="0"/>
    <x v="2"/>
    <s v="4200006675"/>
    <s v="10000118"/>
  </r>
  <r>
    <x v="2"/>
    <s v=""/>
    <s v=""/>
    <s v="5100002812"/>
    <s v="0L"/>
    <s v=""/>
    <s v=""/>
    <s v="RE"/>
    <d v="2023-12-11T00:00:00"/>
    <s v="70"/>
    <n v="18000"/>
    <s v="INR"/>
    <x v="0"/>
    <s v=""/>
    <s v="1000"/>
    <s v="1000"/>
    <s v=""/>
    <s v=""/>
    <x v="0"/>
    <s v="9100000032"/>
    <s v="0"/>
    <x v="2"/>
    <s v="4200006675"/>
    <s v="10000118"/>
  </r>
  <r>
    <x v="2"/>
    <s v=""/>
    <s v=""/>
    <s v="5100002812"/>
    <s v="0L"/>
    <s v=""/>
    <s v=""/>
    <s v="RE"/>
    <d v="2023-12-11T00:00:00"/>
    <s v="70"/>
    <n v="9036.01"/>
    <s v="INR"/>
    <x v="0"/>
    <s v=""/>
    <s v="1000"/>
    <s v="1000"/>
    <s v=""/>
    <s v=""/>
    <x v="0"/>
    <s v="9100000032"/>
    <s v="0"/>
    <x v="2"/>
    <s v="4200006675"/>
    <s v="10000118"/>
  </r>
  <r>
    <x v="4"/>
    <s v=""/>
    <s v=""/>
    <s v="5100003013"/>
    <s v="0L"/>
    <s v=""/>
    <s v=""/>
    <s v="RE"/>
    <d v="2023-12-19T00:00:00"/>
    <s v="70"/>
    <n v="2960"/>
    <s v="INR"/>
    <x v="0"/>
    <s v=""/>
    <s v="1000"/>
    <s v="1000"/>
    <s v=""/>
    <s v=""/>
    <x v="0"/>
    <s v="9100000041"/>
    <s v="0"/>
    <x v="4"/>
    <s v="4200006835"/>
    <s v="10000523"/>
  </r>
  <r>
    <x v="4"/>
    <s v=""/>
    <s v=""/>
    <s v="5100003013"/>
    <s v="0L"/>
    <s v=""/>
    <s v=""/>
    <s v="RE"/>
    <d v="2023-12-19T00:00:00"/>
    <s v="70"/>
    <n v="70697.100000000006"/>
    <s v="INR"/>
    <x v="0"/>
    <s v=""/>
    <s v="1000"/>
    <s v="1000"/>
    <s v=""/>
    <s v=""/>
    <x v="0"/>
    <s v="9100000041"/>
    <s v="0"/>
    <x v="4"/>
    <s v="4200006835"/>
    <s v="10000523"/>
  </r>
  <r>
    <x v="4"/>
    <s v=""/>
    <s v=""/>
    <s v="5100003013"/>
    <s v="0L"/>
    <s v=""/>
    <s v=""/>
    <s v="RE"/>
    <d v="2023-12-19T00:00:00"/>
    <s v="70"/>
    <n v="25328.93"/>
    <s v="INR"/>
    <x v="0"/>
    <s v=""/>
    <s v="1000"/>
    <s v="1000"/>
    <s v=""/>
    <s v=""/>
    <x v="0"/>
    <s v="9100000041"/>
    <s v="0"/>
    <x v="4"/>
    <s v="4200006835"/>
    <s v="10000523"/>
  </r>
  <r>
    <x v="4"/>
    <s v=""/>
    <s v=""/>
    <s v="5100003013"/>
    <s v="0L"/>
    <s v=""/>
    <s v=""/>
    <s v="RE"/>
    <d v="2023-12-19T00:00:00"/>
    <s v="70"/>
    <n v="62195.519999999997"/>
    <s v="INR"/>
    <x v="0"/>
    <s v=""/>
    <s v="1000"/>
    <s v="1000"/>
    <s v=""/>
    <s v=""/>
    <x v="0"/>
    <s v="9100000041"/>
    <s v="0"/>
    <x v="4"/>
    <s v="4200006835"/>
    <s v="10000523"/>
  </r>
  <r>
    <x v="4"/>
    <s v=""/>
    <s v=""/>
    <s v="5100003013"/>
    <s v="0L"/>
    <s v=""/>
    <s v=""/>
    <s v="RE"/>
    <d v="2023-12-19T00:00:00"/>
    <s v="70"/>
    <n v="9896.0400000000009"/>
    <s v="INR"/>
    <x v="0"/>
    <s v=""/>
    <s v="1000"/>
    <s v="1000"/>
    <s v=""/>
    <s v=""/>
    <x v="0"/>
    <s v="9100000041"/>
    <s v="0"/>
    <x v="4"/>
    <s v="4200006835"/>
    <s v="10000523"/>
  </r>
  <r>
    <x v="4"/>
    <s v=""/>
    <s v=""/>
    <s v="5100003013"/>
    <s v="0L"/>
    <s v=""/>
    <s v=""/>
    <s v="RE"/>
    <d v="2023-12-19T00:00:00"/>
    <s v="70"/>
    <n v="81572.490000000005"/>
    <s v="INR"/>
    <x v="0"/>
    <s v=""/>
    <s v="1000"/>
    <s v="1000"/>
    <s v=""/>
    <s v=""/>
    <x v="0"/>
    <s v="9100000041"/>
    <s v="0"/>
    <x v="4"/>
    <s v="4200006835"/>
    <s v="10000523"/>
  </r>
  <r>
    <x v="4"/>
    <s v=""/>
    <s v=""/>
    <s v="5100003013"/>
    <s v="0L"/>
    <s v=""/>
    <s v=""/>
    <s v="RE"/>
    <d v="2023-12-19T00:00:00"/>
    <s v="70"/>
    <n v="97395.26"/>
    <s v="INR"/>
    <x v="0"/>
    <s v=""/>
    <s v="1000"/>
    <s v="1000"/>
    <s v=""/>
    <s v=""/>
    <x v="0"/>
    <s v="9100000041"/>
    <s v="0"/>
    <x v="4"/>
    <s v="4200006835"/>
    <s v="10000523"/>
  </r>
  <r>
    <x v="4"/>
    <s v=""/>
    <s v=""/>
    <s v="5100003013"/>
    <s v="0L"/>
    <s v=""/>
    <s v=""/>
    <s v="RE"/>
    <d v="2023-12-19T00:00:00"/>
    <s v="70"/>
    <n v="178833.44"/>
    <s v="INR"/>
    <x v="0"/>
    <s v=""/>
    <s v="1000"/>
    <s v="1000"/>
    <s v=""/>
    <s v=""/>
    <x v="0"/>
    <s v="9100000041"/>
    <s v="0"/>
    <x v="4"/>
    <s v="4200006835"/>
    <s v="10000523"/>
  </r>
  <r>
    <x v="4"/>
    <s v=""/>
    <s v=""/>
    <s v="5100003013"/>
    <s v="0L"/>
    <s v=""/>
    <s v=""/>
    <s v="RE"/>
    <d v="2023-12-19T00:00:00"/>
    <s v="70"/>
    <n v="32324.29"/>
    <s v="INR"/>
    <x v="0"/>
    <s v=""/>
    <s v="1000"/>
    <s v="1000"/>
    <s v=""/>
    <s v=""/>
    <x v="0"/>
    <s v="9100000041"/>
    <s v="0"/>
    <x v="4"/>
    <s v="4200006835"/>
    <s v="10000523"/>
  </r>
  <r>
    <x v="4"/>
    <s v=""/>
    <s v=""/>
    <s v="5100003013"/>
    <s v="0L"/>
    <s v=""/>
    <s v=""/>
    <s v="RE"/>
    <d v="2023-12-19T00:00:00"/>
    <s v="70"/>
    <n v="3711.4"/>
    <s v="INR"/>
    <x v="0"/>
    <s v=""/>
    <s v="1000"/>
    <s v="1000"/>
    <s v=""/>
    <s v=""/>
    <x v="0"/>
    <s v="9100000041"/>
    <s v="0"/>
    <x v="4"/>
    <s v="4200006835"/>
    <s v="10000523"/>
  </r>
  <r>
    <x v="4"/>
    <s v=""/>
    <s v=""/>
    <s v="5100003013"/>
    <s v="0L"/>
    <s v=""/>
    <s v=""/>
    <s v="RE"/>
    <d v="2023-12-19T00:00:00"/>
    <s v="70"/>
    <n v="2058"/>
    <s v="INR"/>
    <x v="0"/>
    <s v=""/>
    <s v="1000"/>
    <s v="1000"/>
    <s v=""/>
    <s v=""/>
    <x v="0"/>
    <s v="9100000041"/>
    <s v="0"/>
    <x v="4"/>
    <s v="4200006835"/>
    <s v="10000523"/>
  </r>
  <r>
    <x v="4"/>
    <s v=""/>
    <s v=""/>
    <s v="5100003013"/>
    <s v="0L"/>
    <s v=""/>
    <s v=""/>
    <s v="RE"/>
    <d v="2023-12-19T00:00:00"/>
    <s v="70"/>
    <n v="38658.76"/>
    <s v="INR"/>
    <x v="0"/>
    <s v=""/>
    <s v="1000"/>
    <s v="1000"/>
    <s v=""/>
    <s v=""/>
    <x v="0"/>
    <s v="9100000041"/>
    <s v="0"/>
    <x v="4"/>
    <s v="4200006835"/>
    <s v="10000523"/>
  </r>
  <r>
    <x v="8"/>
    <s v=""/>
    <s v=""/>
    <s v="5100003016"/>
    <s v="0L"/>
    <s v=""/>
    <s v=""/>
    <s v="RE"/>
    <d v="2023-12-19T00:00:00"/>
    <s v="70"/>
    <n v="14038.2"/>
    <s v="INR"/>
    <x v="0"/>
    <s v=""/>
    <s v="1200"/>
    <s v="12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13570.26"/>
    <s v="INR"/>
    <x v="0"/>
    <s v=""/>
    <s v="1200"/>
    <s v="12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1315.28"/>
    <s v="INR"/>
    <x v="0"/>
    <s v=""/>
    <s v="1200"/>
    <s v="12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23904.28"/>
    <s v="INR"/>
    <x v="0"/>
    <s v=""/>
    <s v="1200"/>
    <s v="12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78717.48"/>
    <s v="INR"/>
    <x v="0"/>
    <s v=""/>
    <s v="1200"/>
    <s v="12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5498.14"/>
    <s v="INR"/>
    <x v="0"/>
    <s v=""/>
    <s v="1200"/>
    <s v="12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2577.96"/>
    <s v="INR"/>
    <x v="0"/>
    <s v=""/>
    <s v="1200"/>
    <s v="12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2988"/>
    <s v="INR"/>
    <x v="0"/>
    <s v=""/>
    <s v="1200"/>
    <s v="12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1331"/>
    <s v="INR"/>
    <x v="0"/>
    <s v=""/>
    <s v="1000"/>
    <s v="10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1684.05"/>
    <s v="INR"/>
    <x v="0"/>
    <s v=""/>
    <s v="1000"/>
    <s v="10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1620"/>
    <s v="INR"/>
    <x v="0"/>
    <s v=""/>
    <s v="1000"/>
    <s v="10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4078.86"/>
    <s v="INR"/>
    <x v="0"/>
    <s v=""/>
    <s v="1000"/>
    <s v="10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3547.44"/>
    <s v="INR"/>
    <x v="0"/>
    <s v=""/>
    <s v="1000"/>
    <s v="10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1046.04"/>
    <s v="INR"/>
    <x v="0"/>
    <s v=""/>
    <s v="1000"/>
    <s v="10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1732.15"/>
    <s v="INR"/>
    <x v="0"/>
    <s v=""/>
    <s v="1000"/>
    <s v="10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161.07"/>
    <s v="INR"/>
    <x v="0"/>
    <s v=""/>
    <s v="1000"/>
    <s v="10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1453.84"/>
    <s v="INR"/>
    <x v="0"/>
    <s v=""/>
    <s v="1000"/>
    <s v="1000"/>
    <s v=""/>
    <s v=""/>
    <x v="0"/>
    <s v="9100000046"/>
    <s v="0"/>
    <x v="8"/>
    <s v="4200006838"/>
    <s v="10000523"/>
  </r>
  <r>
    <x v="8"/>
    <s v=""/>
    <s v=""/>
    <s v="5100003016"/>
    <s v="0L"/>
    <s v=""/>
    <s v=""/>
    <s v="RE"/>
    <d v="2023-12-19T00:00:00"/>
    <s v="70"/>
    <n v="1046.3599999999999"/>
    <s v="INR"/>
    <x v="0"/>
    <s v=""/>
    <s v="1000"/>
    <s v="1000"/>
    <s v=""/>
    <s v=""/>
    <x v="0"/>
    <s v="9100000046"/>
    <s v="0"/>
    <x v="8"/>
    <s v="4200006838"/>
    <s v="10000523"/>
  </r>
  <r>
    <x v="8"/>
    <s v=""/>
    <s v=""/>
    <s v="5100003495"/>
    <s v="0L"/>
    <s v=""/>
    <s v=""/>
    <s v="RE"/>
    <d v="2024-01-10T00:00:00"/>
    <s v="70"/>
    <n v="40476.6"/>
    <s v="INR"/>
    <x v="0"/>
    <s v=""/>
    <s v="1200"/>
    <s v="1200"/>
    <s v=""/>
    <s v=""/>
    <x v="0"/>
    <s v="9100000046"/>
    <s v="0"/>
    <x v="8"/>
    <s v="4200006614"/>
    <s v="10000044"/>
  </r>
  <r>
    <x v="8"/>
    <s v=""/>
    <s v=""/>
    <s v="5100003495"/>
    <s v="0L"/>
    <s v=""/>
    <s v=""/>
    <s v="RE"/>
    <d v="2024-01-10T00:00:00"/>
    <s v="70"/>
    <n v="23431.599999999999"/>
    <s v="INR"/>
    <x v="0"/>
    <s v=""/>
    <s v="1200"/>
    <s v="1200"/>
    <s v=""/>
    <s v=""/>
    <x v="0"/>
    <s v="9100000046"/>
    <s v="0"/>
    <x v="8"/>
    <s v="4200006614"/>
    <s v="10000044"/>
  </r>
  <r>
    <x v="8"/>
    <s v=""/>
    <s v=""/>
    <s v="5100003495"/>
    <s v="0L"/>
    <s v=""/>
    <s v=""/>
    <s v="RE"/>
    <d v="2024-01-10T00:00:00"/>
    <s v="70"/>
    <n v="2880"/>
    <s v="INR"/>
    <x v="0"/>
    <s v=""/>
    <s v="1200"/>
    <s v="1200"/>
    <s v=""/>
    <s v=""/>
    <x v="0"/>
    <s v="9100000046"/>
    <s v="0"/>
    <x v="8"/>
    <s v="4200006614"/>
    <s v="10000044"/>
  </r>
  <r>
    <x v="2"/>
    <s v=""/>
    <s v=""/>
    <s v="5100003739"/>
    <s v="0L"/>
    <s v=""/>
    <s v=""/>
    <s v="RE"/>
    <d v="2024-01-19T00:00:00"/>
    <s v="70"/>
    <n v="23500"/>
    <s v="INR"/>
    <x v="0"/>
    <s v=""/>
    <s v="1000"/>
    <s v="1000"/>
    <s v=""/>
    <s v=""/>
    <x v="0"/>
    <s v="9100000032"/>
    <s v="0"/>
    <x v="2"/>
    <s v="4200007133"/>
    <s v="10000079"/>
  </r>
  <r>
    <x v="2"/>
    <s v=""/>
    <s v=""/>
    <s v="5100003739"/>
    <s v="0L"/>
    <s v=""/>
    <s v=""/>
    <s v="RE"/>
    <d v="2024-01-19T00:00:00"/>
    <s v="70"/>
    <n v="23640"/>
    <s v="INR"/>
    <x v="0"/>
    <s v=""/>
    <s v="1000"/>
    <s v="1000"/>
    <s v=""/>
    <s v=""/>
    <x v="0"/>
    <s v="9100000032"/>
    <s v="0"/>
    <x v="2"/>
    <s v="4200007133"/>
    <s v="10000079"/>
  </r>
  <r>
    <x v="5"/>
    <s v=""/>
    <s v=""/>
    <s v="5100004279"/>
    <s v="0L"/>
    <s v=""/>
    <s v=""/>
    <s v="RE"/>
    <d v="2024-01-20T00:00:00"/>
    <s v="70"/>
    <n v="1744.52"/>
    <s v="INR"/>
    <x v="0"/>
    <s v=""/>
    <s v="1000"/>
    <s v="1000"/>
    <s v=""/>
    <s v=""/>
    <x v="0"/>
    <s v="9100000042"/>
    <s v="0"/>
    <x v="5"/>
    <s v="4200007441"/>
    <s v="10000217"/>
  </r>
  <r>
    <x v="5"/>
    <s v=""/>
    <s v=""/>
    <s v="5100004279"/>
    <s v="0L"/>
    <s v=""/>
    <s v=""/>
    <s v="RE"/>
    <d v="2024-01-20T00:00:00"/>
    <s v="70"/>
    <n v="9056.74"/>
    <s v="INR"/>
    <x v="0"/>
    <s v=""/>
    <s v="1000"/>
    <s v="1000"/>
    <s v=""/>
    <s v=""/>
    <x v="0"/>
    <s v="9100000042"/>
    <s v="0"/>
    <x v="5"/>
    <s v="4200007441"/>
    <s v="10000217"/>
  </r>
  <r>
    <x v="5"/>
    <s v=""/>
    <s v=""/>
    <s v="5100004279"/>
    <s v="0L"/>
    <s v=""/>
    <s v=""/>
    <s v="RE"/>
    <d v="2024-01-20T00:00:00"/>
    <s v="70"/>
    <n v="27516.560000000001"/>
    <s v="INR"/>
    <x v="0"/>
    <s v=""/>
    <s v="1000"/>
    <s v="1000"/>
    <s v=""/>
    <s v=""/>
    <x v="0"/>
    <s v="9100000042"/>
    <s v="0"/>
    <x v="5"/>
    <s v="4200007441"/>
    <s v="10000217"/>
  </r>
  <r>
    <x v="5"/>
    <s v=""/>
    <s v=""/>
    <s v="5100004279"/>
    <s v="0L"/>
    <s v=""/>
    <s v=""/>
    <s v="RE"/>
    <d v="2024-01-20T00:00:00"/>
    <s v="70"/>
    <n v="3964.8"/>
    <s v="INR"/>
    <x v="0"/>
    <s v=""/>
    <s v="1000"/>
    <s v="1000"/>
    <s v=""/>
    <s v=""/>
    <x v="0"/>
    <s v="9100000042"/>
    <s v="0"/>
    <x v="5"/>
    <s v="4200007441"/>
    <s v="10000217"/>
  </r>
  <r>
    <x v="5"/>
    <s v=""/>
    <s v=""/>
    <s v="5100004279"/>
    <s v="0L"/>
    <s v=""/>
    <s v=""/>
    <s v="RE"/>
    <d v="2024-01-20T00:00:00"/>
    <s v="70"/>
    <n v="53515.27"/>
    <s v="INR"/>
    <x v="0"/>
    <s v=""/>
    <s v="1000"/>
    <s v="1000"/>
    <s v=""/>
    <s v=""/>
    <x v="0"/>
    <s v="9100000042"/>
    <s v="0"/>
    <x v="5"/>
    <s v="4200007441"/>
    <s v="10000217"/>
  </r>
  <r>
    <x v="5"/>
    <s v=""/>
    <s v=""/>
    <s v="5100004279"/>
    <s v="0L"/>
    <s v=""/>
    <s v=""/>
    <s v="RE"/>
    <d v="2024-01-20T00:00:00"/>
    <s v="70"/>
    <n v="31779.5"/>
    <s v="INR"/>
    <x v="0"/>
    <s v=""/>
    <s v="1000"/>
    <s v="1000"/>
    <s v=""/>
    <s v=""/>
    <x v="0"/>
    <s v="9100000042"/>
    <s v="0"/>
    <x v="5"/>
    <s v="4200007441"/>
    <s v="10000217"/>
  </r>
  <r>
    <x v="5"/>
    <s v=""/>
    <s v=""/>
    <s v="5100004279"/>
    <s v="0L"/>
    <s v=""/>
    <s v=""/>
    <s v="RE"/>
    <d v="2024-01-20T00:00:00"/>
    <s v="70"/>
    <n v="4830.37"/>
    <s v="INR"/>
    <x v="0"/>
    <s v=""/>
    <s v="1000"/>
    <s v="1000"/>
    <s v=""/>
    <s v=""/>
    <x v="0"/>
    <s v="9100000042"/>
    <s v="0"/>
    <x v="5"/>
    <s v="4200007441"/>
    <s v="10000217"/>
  </r>
  <r>
    <x v="5"/>
    <s v=""/>
    <s v=""/>
    <s v="5100004279"/>
    <s v="0L"/>
    <s v=""/>
    <s v=""/>
    <s v="RE"/>
    <d v="2024-01-20T00:00:00"/>
    <s v="70"/>
    <n v="12953"/>
    <s v="INR"/>
    <x v="0"/>
    <s v=""/>
    <s v="1000"/>
    <s v="1000"/>
    <s v=""/>
    <s v=""/>
    <x v="0"/>
    <s v="9100000042"/>
    <s v="0"/>
    <x v="5"/>
    <s v="4200007441"/>
    <s v="10000217"/>
  </r>
  <r>
    <x v="5"/>
    <s v=""/>
    <s v=""/>
    <s v="5100004279"/>
    <s v="0L"/>
    <s v=""/>
    <s v=""/>
    <s v="RE"/>
    <d v="2024-01-20T00:00:00"/>
    <s v="70"/>
    <n v="21113.06"/>
    <s v="INR"/>
    <x v="0"/>
    <s v=""/>
    <s v="1000"/>
    <s v="1000"/>
    <s v=""/>
    <s v=""/>
    <x v="0"/>
    <s v="9100000042"/>
    <s v="0"/>
    <x v="5"/>
    <s v="4200007441"/>
    <s v="10000217"/>
  </r>
  <r>
    <x v="5"/>
    <s v=""/>
    <s v=""/>
    <s v="5100004279"/>
    <s v="0L"/>
    <s v=""/>
    <s v=""/>
    <s v="RE"/>
    <d v="2024-01-20T00:00:00"/>
    <s v="70"/>
    <n v="1473.97"/>
    <s v="INR"/>
    <x v="0"/>
    <s v=""/>
    <s v="1000"/>
    <s v="1000"/>
    <s v=""/>
    <s v=""/>
    <x v="0"/>
    <s v="9100000042"/>
    <s v="0"/>
    <x v="5"/>
    <s v="4200007441"/>
    <s v="10000217"/>
  </r>
  <r>
    <x v="5"/>
    <s v=""/>
    <s v=""/>
    <s v="5100004279"/>
    <s v="0L"/>
    <s v=""/>
    <s v=""/>
    <s v="RE"/>
    <d v="2024-01-20T00:00:00"/>
    <s v="70"/>
    <n v="734.32"/>
    <s v="INR"/>
    <x v="0"/>
    <s v=""/>
    <s v="1000"/>
    <s v="1000"/>
    <s v=""/>
    <s v=""/>
    <x v="0"/>
    <s v="9100000042"/>
    <s v="0"/>
    <x v="5"/>
    <s v="4200007441"/>
    <s v="10000217"/>
  </r>
  <r>
    <x v="5"/>
    <s v=""/>
    <s v=""/>
    <s v="5100004279"/>
    <s v="0L"/>
    <s v=""/>
    <s v=""/>
    <s v="RE"/>
    <d v="2024-01-20T00:00:00"/>
    <s v="70"/>
    <n v="3504.6"/>
    <s v="INR"/>
    <x v="0"/>
    <s v=""/>
    <s v="1000"/>
    <s v="1000"/>
    <s v=""/>
    <s v=""/>
    <x v="0"/>
    <s v="9100000042"/>
    <s v="0"/>
    <x v="5"/>
    <s v="4200007441"/>
    <s v="10000217"/>
  </r>
  <r>
    <x v="5"/>
    <s v=""/>
    <s v=""/>
    <s v="5100004279"/>
    <s v="0L"/>
    <s v=""/>
    <s v=""/>
    <s v="RE"/>
    <d v="2024-01-20T00:00:00"/>
    <s v="70"/>
    <n v="1083.24"/>
    <s v="INR"/>
    <x v="0"/>
    <s v=""/>
    <s v="1000"/>
    <s v="1000"/>
    <s v=""/>
    <s v=""/>
    <x v="0"/>
    <s v="9100000042"/>
    <s v="0"/>
    <x v="5"/>
    <s v="4200007441"/>
    <s v="10000217"/>
  </r>
  <r>
    <x v="5"/>
    <s v=""/>
    <s v=""/>
    <s v="5100004279"/>
    <s v="0L"/>
    <s v=""/>
    <s v=""/>
    <s v="RE"/>
    <d v="2024-01-20T00:00:00"/>
    <s v="70"/>
    <n v="724.8"/>
    <s v="INR"/>
    <x v="0"/>
    <s v=""/>
    <s v="1000"/>
    <s v="1000"/>
    <s v=""/>
    <s v=""/>
    <x v="0"/>
    <s v="9100000042"/>
    <s v="0"/>
    <x v="5"/>
    <s v="4200007441"/>
    <s v="10000217"/>
  </r>
  <r>
    <x v="5"/>
    <s v=""/>
    <s v=""/>
    <s v="5100004279"/>
    <s v="0L"/>
    <s v=""/>
    <s v=""/>
    <s v="RE"/>
    <d v="2024-01-20T00:00:00"/>
    <s v="70"/>
    <n v="1808.52"/>
    <s v="INR"/>
    <x v="0"/>
    <s v=""/>
    <s v="1000"/>
    <s v="1000"/>
    <s v=""/>
    <s v=""/>
    <x v="0"/>
    <s v="9100000042"/>
    <s v="0"/>
    <x v="5"/>
    <s v="4200007441"/>
    <s v="10000217"/>
  </r>
  <r>
    <x v="4"/>
    <s v=""/>
    <s v=""/>
    <s v="5100004418"/>
    <s v="0L"/>
    <s v=""/>
    <s v=""/>
    <s v="RE"/>
    <d v="2024-01-15T00:00:00"/>
    <s v="70"/>
    <n v="10096.36"/>
    <s v="INR"/>
    <x v="0"/>
    <s v=""/>
    <s v="1000"/>
    <s v="1000"/>
    <s v=""/>
    <s v=""/>
    <x v="0"/>
    <s v="9100000041"/>
    <s v="0"/>
    <x v="4"/>
    <s v="4200007351"/>
    <s v="10000523"/>
  </r>
  <r>
    <x v="4"/>
    <s v=""/>
    <s v=""/>
    <s v="5100004418"/>
    <s v="0L"/>
    <s v=""/>
    <s v=""/>
    <s v="RE"/>
    <d v="2024-01-15T00:00:00"/>
    <s v="70"/>
    <n v="14158.51"/>
    <s v="INR"/>
    <x v="0"/>
    <s v=""/>
    <s v="1000"/>
    <s v="1000"/>
    <s v=""/>
    <s v=""/>
    <x v="0"/>
    <s v="9100000041"/>
    <s v="0"/>
    <x v="4"/>
    <s v="4200007351"/>
    <s v="10000523"/>
  </r>
  <r>
    <x v="4"/>
    <s v=""/>
    <s v=""/>
    <s v="5100004418"/>
    <s v="0L"/>
    <s v=""/>
    <s v=""/>
    <s v="RE"/>
    <d v="2024-01-15T00:00:00"/>
    <s v="70"/>
    <n v="5738.04"/>
    <s v="INR"/>
    <x v="0"/>
    <s v=""/>
    <s v="1000"/>
    <s v="1000"/>
    <s v=""/>
    <s v=""/>
    <x v="0"/>
    <s v="9100000041"/>
    <s v="0"/>
    <x v="4"/>
    <s v="4200007351"/>
    <s v="10000523"/>
  </r>
  <r>
    <x v="4"/>
    <s v=""/>
    <s v=""/>
    <s v="5100004418"/>
    <s v="0L"/>
    <s v=""/>
    <s v=""/>
    <s v="RE"/>
    <d v="2024-01-15T00:00:00"/>
    <s v="70"/>
    <n v="26242.6"/>
    <s v="INR"/>
    <x v="0"/>
    <s v=""/>
    <s v="1000"/>
    <s v="1000"/>
    <s v=""/>
    <s v=""/>
    <x v="0"/>
    <s v="9100000041"/>
    <s v="0"/>
    <x v="4"/>
    <s v="4200007351"/>
    <s v="10000523"/>
  </r>
  <r>
    <x v="4"/>
    <s v=""/>
    <s v=""/>
    <s v="5100004418"/>
    <s v="0L"/>
    <s v=""/>
    <s v=""/>
    <s v="RE"/>
    <d v="2024-01-15T00:00:00"/>
    <s v="70"/>
    <n v="183.75"/>
    <s v="INR"/>
    <x v="0"/>
    <s v=""/>
    <s v="1000"/>
    <s v="1000"/>
    <s v=""/>
    <s v=""/>
    <x v="0"/>
    <s v="9100000041"/>
    <s v="0"/>
    <x v="4"/>
    <s v="4200007351"/>
    <s v="10000523"/>
  </r>
  <r>
    <x v="1"/>
    <s v=""/>
    <s v=""/>
    <s v="5100004421"/>
    <s v="0L"/>
    <s v=""/>
    <s v=""/>
    <s v="RE"/>
    <d v="2024-01-15T00:00:00"/>
    <s v="70"/>
    <n v="71337.66"/>
    <s v="INR"/>
    <x v="0"/>
    <s v=""/>
    <s v="1000"/>
    <s v="1000"/>
    <s v=""/>
    <s v=""/>
    <x v="0"/>
    <s v="9100000012"/>
    <s v="0"/>
    <x v="1"/>
    <s v="4200007339"/>
    <s v="10000118"/>
  </r>
  <r>
    <x v="1"/>
    <s v=""/>
    <s v=""/>
    <s v="5100004421"/>
    <s v="0L"/>
    <s v=""/>
    <s v=""/>
    <s v="RE"/>
    <d v="2024-01-15T00:00:00"/>
    <s v="70"/>
    <n v="22307.56"/>
    <s v="INR"/>
    <x v="0"/>
    <s v=""/>
    <s v="1000"/>
    <s v="1000"/>
    <s v=""/>
    <s v=""/>
    <x v="0"/>
    <s v="9100000012"/>
    <s v="0"/>
    <x v="1"/>
    <s v="4200007339"/>
    <s v="10000118"/>
  </r>
  <r>
    <x v="1"/>
    <s v=""/>
    <s v=""/>
    <s v="5100004421"/>
    <s v="0L"/>
    <s v=""/>
    <s v=""/>
    <s v="RE"/>
    <d v="2024-01-15T00:00:00"/>
    <s v="70"/>
    <n v="44156.1"/>
    <s v="INR"/>
    <x v="0"/>
    <s v=""/>
    <s v="1000"/>
    <s v="1000"/>
    <s v=""/>
    <s v=""/>
    <x v="0"/>
    <s v="9100000012"/>
    <s v="0"/>
    <x v="1"/>
    <s v="4200007339"/>
    <s v="10000118"/>
  </r>
  <r>
    <x v="1"/>
    <s v=""/>
    <s v=""/>
    <s v="5100004421"/>
    <s v="0L"/>
    <s v=""/>
    <s v=""/>
    <s v="RE"/>
    <d v="2024-01-15T00:00:00"/>
    <s v="70"/>
    <n v="7983.36"/>
    <s v="INR"/>
    <x v="0"/>
    <s v=""/>
    <s v="1000"/>
    <s v="1000"/>
    <s v=""/>
    <s v=""/>
    <x v="0"/>
    <s v="9100000012"/>
    <s v="0"/>
    <x v="1"/>
    <s v="4200007339"/>
    <s v="10000118"/>
  </r>
  <r>
    <x v="1"/>
    <s v=""/>
    <s v=""/>
    <s v="5100004421"/>
    <s v="0L"/>
    <s v=""/>
    <s v=""/>
    <s v="RE"/>
    <d v="2024-01-15T00:00:00"/>
    <s v="70"/>
    <n v="30852.9"/>
    <s v="INR"/>
    <x v="0"/>
    <s v=""/>
    <s v="1000"/>
    <s v="1000"/>
    <s v=""/>
    <s v=""/>
    <x v="0"/>
    <s v="9100000012"/>
    <s v="0"/>
    <x v="1"/>
    <s v="4200007339"/>
    <s v="10000118"/>
  </r>
  <r>
    <x v="1"/>
    <s v=""/>
    <s v=""/>
    <s v="5100004421"/>
    <s v="0L"/>
    <s v=""/>
    <s v=""/>
    <s v="RE"/>
    <d v="2024-01-15T00:00:00"/>
    <s v="70"/>
    <n v="607.6"/>
    <s v="INR"/>
    <x v="0"/>
    <s v=""/>
    <s v="1000"/>
    <s v="1000"/>
    <s v=""/>
    <s v=""/>
    <x v="0"/>
    <s v="9100000012"/>
    <s v="0"/>
    <x v="1"/>
    <s v="4200007339"/>
    <s v="10000118"/>
  </r>
  <r>
    <x v="1"/>
    <s v=""/>
    <s v=""/>
    <s v="5100004421"/>
    <s v="0L"/>
    <s v=""/>
    <s v=""/>
    <s v="RE"/>
    <d v="2024-01-15T00:00:00"/>
    <s v="70"/>
    <n v="1773"/>
    <s v="INR"/>
    <x v="0"/>
    <s v=""/>
    <s v="1000"/>
    <s v="1000"/>
    <s v=""/>
    <s v=""/>
    <x v="0"/>
    <s v="9100000012"/>
    <s v="0"/>
    <x v="1"/>
    <s v="4200007339"/>
    <s v="10000118"/>
  </r>
  <r>
    <x v="1"/>
    <s v=""/>
    <s v=""/>
    <s v="5100004421"/>
    <s v="0L"/>
    <s v=""/>
    <s v=""/>
    <s v="RE"/>
    <d v="2024-01-15T00:00:00"/>
    <s v="70"/>
    <n v="6600"/>
    <s v="INR"/>
    <x v="0"/>
    <s v=""/>
    <s v="1000"/>
    <s v="1000"/>
    <s v=""/>
    <s v=""/>
    <x v="0"/>
    <s v="9100000012"/>
    <s v="0"/>
    <x v="1"/>
    <s v="4200007339"/>
    <s v="10000118"/>
  </r>
  <r>
    <x v="1"/>
    <s v=""/>
    <s v=""/>
    <s v="5100004421"/>
    <s v="0L"/>
    <s v=""/>
    <s v=""/>
    <s v="RE"/>
    <d v="2024-01-15T00:00:00"/>
    <s v="70"/>
    <n v="3200"/>
    <s v="INR"/>
    <x v="0"/>
    <s v=""/>
    <s v="1000"/>
    <s v="1000"/>
    <s v=""/>
    <s v=""/>
    <x v="0"/>
    <s v="9100000012"/>
    <s v="0"/>
    <x v="1"/>
    <s v="4200007339"/>
    <s v="10000118"/>
  </r>
  <r>
    <x v="2"/>
    <s v=""/>
    <s v=""/>
    <s v="5100004423"/>
    <s v="0L"/>
    <s v=""/>
    <s v=""/>
    <s v="RE"/>
    <d v="2024-01-02T00:00:00"/>
    <s v="70"/>
    <n v="65114.7"/>
    <s v="INR"/>
    <x v="0"/>
    <s v=""/>
    <s v="1000"/>
    <s v="1000"/>
    <s v=""/>
    <s v=""/>
    <x v="0"/>
    <s v="9100000032"/>
    <s v="0"/>
    <x v="2"/>
    <s v="4200007352"/>
    <s v="10000079"/>
  </r>
  <r>
    <x v="2"/>
    <s v=""/>
    <s v=""/>
    <s v="5100004423"/>
    <s v="0L"/>
    <s v=""/>
    <s v=""/>
    <s v="RE"/>
    <d v="2024-01-02T00:00:00"/>
    <s v="70"/>
    <n v="5581.44"/>
    <s v="INR"/>
    <x v="0"/>
    <s v=""/>
    <s v="1000"/>
    <s v="1000"/>
    <s v=""/>
    <s v=""/>
    <x v="0"/>
    <s v="9100000032"/>
    <s v="0"/>
    <x v="2"/>
    <s v="4200007352"/>
    <s v="10000079"/>
  </r>
  <r>
    <x v="2"/>
    <s v=""/>
    <s v=""/>
    <s v="5100004423"/>
    <s v="0L"/>
    <s v=""/>
    <s v=""/>
    <s v="RE"/>
    <d v="2024-01-02T00:00:00"/>
    <s v="70"/>
    <n v="3052.8"/>
    <s v="INR"/>
    <x v="0"/>
    <s v=""/>
    <s v="1000"/>
    <s v="1000"/>
    <s v=""/>
    <s v=""/>
    <x v="0"/>
    <s v="9100000032"/>
    <s v="0"/>
    <x v="2"/>
    <s v="4200007352"/>
    <s v="10000079"/>
  </r>
  <r>
    <x v="2"/>
    <s v=""/>
    <s v=""/>
    <s v="5100004423"/>
    <s v="0L"/>
    <s v=""/>
    <s v=""/>
    <s v="RE"/>
    <d v="2024-01-02T00:00:00"/>
    <s v="70"/>
    <n v="13336.62"/>
    <s v="INR"/>
    <x v="0"/>
    <s v=""/>
    <s v="1000"/>
    <s v="1000"/>
    <s v=""/>
    <s v=""/>
    <x v="0"/>
    <s v="9100000032"/>
    <s v="0"/>
    <x v="2"/>
    <s v="4200007352"/>
    <s v="10000079"/>
  </r>
  <r>
    <x v="2"/>
    <s v=""/>
    <s v=""/>
    <s v="5100004423"/>
    <s v="0L"/>
    <s v=""/>
    <s v=""/>
    <s v="RE"/>
    <d v="2024-01-02T00:00:00"/>
    <s v="70"/>
    <n v="24059.62"/>
    <s v="INR"/>
    <x v="0"/>
    <s v=""/>
    <s v="1000"/>
    <s v="1000"/>
    <s v=""/>
    <s v=""/>
    <x v="0"/>
    <s v="9100000032"/>
    <s v="0"/>
    <x v="2"/>
    <s v="4200007352"/>
    <s v="10000079"/>
  </r>
  <r>
    <x v="2"/>
    <s v=""/>
    <s v=""/>
    <s v="5100004423"/>
    <s v="0L"/>
    <s v=""/>
    <s v=""/>
    <s v="RE"/>
    <d v="2024-01-02T00:00:00"/>
    <s v="70"/>
    <n v="1598.08"/>
    <s v="INR"/>
    <x v="0"/>
    <s v=""/>
    <s v="1000"/>
    <s v="1000"/>
    <s v=""/>
    <s v=""/>
    <x v="0"/>
    <s v="9100000032"/>
    <s v="0"/>
    <x v="2"/>
    <s v="4200007352"/>
    <s v="10000079"/>
  </r>
  <r>
    <x v="2"/>
    <s v=""/>
    <s v=""/>
    <s v="5100004423"/>
    <s v="0L"/>
    <s v=""/>
    <s v=""/>
    <s v="RE"/>
    <d v="2024-01-02T00:00:00"/>
    <s v="70"/>
    <n v="962.85"/>
    <s v="INR"/>
    <x v="0"/>
    <s v=""/>
    <s v="1000"/>
    <s v="1000"/>
    <s v=""/>
    <s v=""/>
    <x v="0"/>
    <s v="9100000032"/>
    <s v="0"/>
    <x v="2"/>
    <s v="4200007352"/>
    <s v="10000079"/>
  </r>
  <r>
    <x v="2"/>
    <s v=""/>
    <s v=""/>
    <s v="5100004423"/>
    <s v="0L"/>
    <s v=""/>
    <s v=""/>
    <s v="RE"/>
    <d v="2024-01-02T00:00:00"/>
    <s v="70"/>
    <n v="23548.2"/>
    <s v="INR"/>
    <x v="0"/>
    <s v=""/>
    <s v="1000"/>
    <s v="1000"/>
    <s v=""/>
    <s v=""/>
    <x v="0"/>
    <s v="9100000032"/>
    <s v="0"/>
    <x v="2"/>
    <s v="4200007352"/>
    <s v="10000079"/>
  </r>
  <r>
    <x v="2"/>
    <s v=""/>
    <s v=""/>
    <s v="5100004423"/>
    <s v="0L"/>
    <s v=""/>
    <s v=""/>
    <s v="RE"/>
    <d v="2024-01-02T00:00:00"/>
    <s v="70"/>
    <n v="6943.7"/>
    <s v="INR"/>
    <x v="0"/>
    <s v=""/>
    <s v="1000"/>
    <s v="1000"/>
    <s v=""/>
    <s v=""/>
    <x v="0"/>
    <s v="9100000032"/>
    <s v="0"/>
    <x v="2"/>
    <s v="4200007352"/>
    <s v="10000079"/>
  </r>
  <r>
    <x v="2"/>
    <s v=""/>
    <s v=""/>
    <s v="5100004423"/>
    <s v="0L"/>
    <s v=""/>
    <s v=""/>
    <s v="RE"/>
    <d v="2024-01-02T00:00:00"/>
    <s v="70"/>
    <n v="11600.82"/>
    <s v="INR"/>
    <x v="0"/>
    <s v=""/>
    <s v="1000"/>
    <s v="1000"/>
    <s v=""/>
    <s v=""/>
    <x v="0"/>
    <s v="9100000032"/>
    <s v="0"/>
    <x v="2"/>
    <s v="4200007352"/>
    <s v="10000079"/>
  </r>
  <r>
    <x v="2"/>
    <s v=""/>
    <s v=""/>
    <s v="5100004423"/>
    <s v="0L"/>
    <s v=""/>
    <s v=""/>
    <s v="RE"/>
    <d v="2024-01-02T00:00:00"/>
    <s v="70"/>
    <n v="16469.7"/>
    <s v="INR"/>
    <x v="0"/>
    <s v=""/>
    <s v="1000"/>
    <s v="1000"/>
    <s v=""/>
    <s v=""/>
    <x v="0"/>
    <s v="9100000032"/>
    <s v="0"/>
    <x v="2"/>
    <s v="4200007352"/>
    <s v="10000079"/>
  </r>
  <r>
    <x v="2"/>
    <s v=""/>
    <s v=""/>
    <s v="5100004423"/>
    <s v="0L"/>
    <s v=""/>
    <s v=""/>
    <s v="RE"/>
    <d v="2024-01-02T00:00:00"/>
    <s v="70"/>
    <n v="5456.5"/>
    <s v="INR"/>
    <x v="0"/>
    <s v=""/>
    <s v="1000"/>
    <s v="1000"/>
    <s v=""/>
    <s v=""/>
    <x v="0"/>
    <s v="9100000032"/>
    <s v="0"/>
    <x v="2"/>
    <s v="4200007352"/>
    <s v="10000079"/>
  </r>
  <r>
    <x v="4"/>
    <s v=""/>
    <s v=""/>
    <s v="5100004535"/>
    <s v="0L"/>
    <s v=""/>
    <s v=""/>
    <s v="RE"/>
    <d v="2024-01-20T00:00:00"/>
    <s v="70"/>
    <n v="20028.84"/>
    <s v="INR"/>
    <x v="0"/>
    <s v=""/>
    <s v="1000"/>
    <s v="1000"/>
    <s v=""/>
    <s v=""/>
    <x v="0"/>
    <s v="9100000041"/>
    <s v="0"/>
    <x v="4"/>
    <s v="4200007463"/>
    <s v="10000523"/>
  </r>
  <r>
    <x v="4"/>
    <s v=""/>
    <s v=""/>
    <s v="5100004535"/>
    <s v="0L"/>
    <s v=""/>
    <s v=""/>
    <s v="RE"/>
    <d v="2024-01-20T00:00:00"/>
    <s v="70"/>
    <n v="793.73"/>
    <s v="INR"/>
    <x v="0"/>
    <s v=""/>
    <s v="1000"/>
    <s v="1000"/>
    <s v=""/>
    <s v=""/>
    <x v="0"/>
    <s v="9100000041"/>
    <s v="0"/>
    <x v="4"/>
    <s v="4200007463"/>
    <s v="10000523"/>
  </r>
  <r>
    <x v="4"/>
    <s v=""/>
    <s v=""/>
    <s v="5100004535"/>
    <s v="0L"/>
    <s v=""/>
    <s v=""/>
    <s v="RE"/>
    <d v="2024-01-20T00:00:00"/>
    <s v="70"/>
    <n v="24557.17"/>
    <s v="INR"/>
    <x v="0"/>
    <s v=""/>
    <s v="1000"/>
    <s v="1000"/>
    <s v=""/>
    <s v=""/>
    <x v="0"/>
    <s v="9100000041"/>
    <s v="0"/>
    <x v="4"/>
    <s v="4200007463"/>
    <s v="10000523"/>
  </r>
  <r>
    <x v="4"/>
    <s v=""/>
    <s v=""/>
    <s v="5100004535"/>
    <s v="0L"/>
    <s v=""/>
    <s v=""/>
    <s v="RE"/>
    <d v="2024-01-20T00:00:00"/>
    <s v="70"/>
    <n v="912.79"/>
    <s v="INR"/>
    <x v="0"/>
    <s v=""/>
    <s v="1000"/>
    <s v="1000"/>
    <s v=""/>
    <s v=""/>
    <x v="0"/>
    <s v="9100000041"/>
    <s v="0"/>
    <x v="4"/>
    <s v="4200007463"/>
    <s v="10000523"/>
  </r>
  <r>
    <x v="4"/>
    <s v=""/>
    <s v=""/>
    <s v="5100004535"/>
    <s v="0L"/>
    <s v=""/>
    <s v=""/>
    <s v="RE"/>
    <d v="2024-01-20T00:00:00"/>
    <s v="70"/>
    <n v="12782.48"/>
    <s v="INR"/>
    <x v="0"/>
    <s v=""/>
    <s v="1000"/>
    <s v="1000"/>
    <s v=""/>
    <s v=""/>
    <x v="0"/>
    <s v="9100000041"/>
    <s v="0"/>
    <x v="4"/>
    <s v="4200007463"/>
    <s v="10000523"/>
  </r>
  <r>
    <x v="4"/>
    <s v=""/>
    <s v=""/>
    <s v="5100004535"/>
    <s v="0L"/>
    <s v=""/>
    <s v=""/>
    <s v="RE"/>
    <d v="2024-01-20T00:00:00"/>
    <s v="70"/>
    <n v="984.01"/>
    <s v="INR"/>
    <x v="0"/>
    <s v=""/>
    <s v="1000"/>
    <s v="1000"/>
    <s v=""/>
    <s v=""/>
    <x v="0"/>
    <s v="9100000041"/>
    <s v="0"/>
    <x v="4"/>
    <s v="4200007463"/>
    <s v="10000523"/>
  </r>
  <r>
    <x v="4"/>
    <s v=""/>
    <s v=""/>
    <s v="5100004535"/>
    <s v="0L"/>
    <s v=""/>
    <s v=""/>
    <s v="RE"/>
    <d v="2024-01-20T00:00:00"/>
    <s v="70"/>
    <n v="1299.52"/>
    <s v="INR"/>
    <x v="0"/>
    <s v=""/>
    <s v="1000"/>
    <s v="1000"/>
    <s v=""/>
    <s v=""/>
    <x v="0"/>
    <s v="9100000041"/>
    <s v="0"/>
    <x v="4"/>
    <s v="4200007463"/>
    <s v="10000523"/>
  </r>
  <r>
    <x v="4"/>
    <s v=""/>
    <s v=""/>
    <s v="5100004535"/>
    <s v="0L"/>
    <s v=""/>
    <s v=""/>
    <s v="RE"/>
    <d v="2024-01-20T00:00:00"/>
    <s v="70"/>
    <n v="2404.02"/>
    <s v="INR"/>
    <x v="0"/>
    <s v=""/>
    <s v="1000"/>
    <s v="1000"/>
    <s v=""/>
    <s v=""/>
    <x v="0"/>
    <s v="9100000041"/>
    <s v="0"/>
    <x v="4"/>
    <s v="4200007463"/>
    <s v="10000523"/>
  </r>
  <r>
    <x v="4"/>
    <s v=""/>
    <s v=""/>
    <s v="5100004535"/>
    <s v="0L"/>
    <s v=""/>
    <s v=""/>
    <s v="RE"/>
    <d v="2024-01-20T00:00:00"/>
    <s v="70"/>
    <n v="2764.62"/>
    <s v="INR"/>
    <x v="0"/>
    <s v=""/>
    <s v="1000"/>
    <s v="1000"/>
    <s v=""/>
    <s v=""/>
    <x v="0"/>
    <s v="9100000041"/>
    <s v="0"/>
    <x v="4"/>
    <s v="4200007463"/>
    <s v="10000523"/>
  </r>
  <r>
    <x v="4"/>
    <s v=""/>
    <s v=""/>
    <s v="5100004535"/>
    <s v="0L"/>
    <s v=""/>
    <s v=""/>
    <s v="RE"/>
    <d v="2024-01-20T00:00:00"/>
    <s v="70"/>
    <n v="562.38"/>
    <s v="INR"/>
    <x v="0"/>
    <s v=""/>
    <s v="1000"/>
    <s v="1000"/>
    <s v=""/>
    <s v=""/>
    <x v="0"/>
    <s v="9100000041"/>
    <s v="0"/>
    <x v="4"/>
    <s v="4200007463"/>
    <s v="10000523"/>
  </r>
  <r>
    <x v="4"/>
    <s v=""/>
    <s v=""/>
    <s v="5100004535"/>
    <s v="0L"/>
    <s v=""/>
    <s v=""/>
    <s v="RE"/>
    <d v="2024-01-20T00:00:00"/>
    <s v="70"/>
    <n v="482.85"/>
    <s v="INR"/>
    <x v="0"/>
    <s v=""/>
    <s v="1000"/>
    <s v="1000"/>
    <s v=""/>
    <s v=""/>
    <x v="0"/>
    <s v="9100000041"/>
    <s v="0"/>
    <x v="4"/>
    <s v="4200007463"/>
    <s v="10000523"/>
  </r>
  <r>
    <x v="4"/>
    <s v=""/>
    <s v=""/>
    <s v="5100004535"/>
    <s v="0L"/>
    <s v=""/>
    <s v=""/>
    <s v="RE"/>
    <d v="2024-01-20T00:00:00"/>
    <s v="70"/>
    <n v="232"/>
    <s v="INR"/>
    <x v="0"/>
    <s v=""/>
    <s v="1000"/>
    <s v="1000"/>
    <s v=""/>
    <s v=""/>
    <x v="0"/>
    <s v="9100000041"/>
    <s v="0"/>
    <x v="4"/>
    <s v="4200007463"/>
    <s v="10000523"/>
  </r>
  <r>
    <x v="4"/>
    <s v=""/>
    <s v=""/>
    <s v="5100004535"/>
    <s v="0L"/>
    <s v=""/>
    <s v=""/>
    <s v="RE"/>
    <d v="2024-01-20T00:00:00"/>
    <s v="70"/>
    <n v="986"/>
    <s v="INR"/>
    <x v="0"/>
    <s v=""/>
    <s v="1000"/>
    <s v="1000"/>
    <s v=""/>
    <s v=""/>
    <x v="0"/>
    <s v="9100000041"/>
    <s v="0"/>
    <x v="4"/>
    <s v="4200007463"/>
    <s v="10000523"/>
  </r>
  <r>
    <x v="4"/>
    <s v=""/>
    <s v=""/>
    <s v="5100004535"/>
    <s v="0L"/>
    <s v=""/>
    <s v=""/>
    <s v="RE"/>
    <d v="2024-01-20T00:00:00"/>
    <s v="70"/>
    <n v="3190"/>
    <s v="INR"/>
    <x v="0"/>
    <s v=""/>
    <s v="1000"/>
    <s v="1000"/>
    <s v=""/>
    <s v=""/>
    <x v="0"/>
    <s v="9100000041"/>
    <s v="0"/>
    <x v="4"/>
    <s v="4200007463"/>
    <s v="10000523"/>
  </r>
  <r>
    <x v="4"/>
    <s v=""/>
    <s v=""/>
    <s v="5100004535"/>
    <s v="0L"/>
    <s v=""/>
    <s v=""/>
    <s v="RE"/>
    <d v="2024-01-20T00:00:00"/>
    <s v="70"/>
    <n v="4023.97"/>
    <s v="INR"/>
    <x v="0"/>
    <s v=""/>
    <s v="1000"/>
    <s v="1000"/>
    <s v=""/>
    <s v=""/>
    <x v="0"/>
    <s v="9100000041"/>
    <s v="0"/>
    <x v="4"/>
    <s v="4200007463"/>
    <s v="10000523"/>
  </r>
  <r>
    <x v="4"/>
    <s v=""/>
    <s v=""/>
    <s v="5100004535"/>
    <s v="0L"/>
    <s v=""/>
    <s v=""/>
    <s v="RE"/>
    <d v="2024-01-20T00:00:00"/>
    <s v="70"/>
    <n v="262.14999999999998"/>
    <s v="INR"/>
    <x v="0"/>
    <s v=""/>
    <s v="1000"/>
    <s v="1000"/>
    <s v=""/>
    <s v=""/>
    <x v="0"/>
    <s v="9100000041"/>
    <s v="0"/>
    <x v="4"/>
    <s v="4200007463"/>
    <s v="10000523"/>
  </r>
  <r>
    <x v="3"/>
    <s v=""/>
    <s v=""/>
    <s v="5100004580"/>
    <s v="0L"/>
    <s v=""/>
    <s v=""/>
    <s v="RE"/>
    <d v="2024-02-01T00:00:00"/>
    <s v="70"/>
    <n v="79970.8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91966.42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103962.04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115957.66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20103.419999999998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58085.67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7771.79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36444.51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942.34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1083.71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1225.06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1366.41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3431.07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3945.74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4460.3999999999996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4975.05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343.46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394.96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446.48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498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182.24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209.57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473.82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1326.97"/>
    <s v="INR"/>
    <x v="0"/>
    <s v=""/>
    <s v="1000"/>
    <s v="1000"/>
    <s v=""/>
    <s v=""/>
    <x v="0"/>
    <s v="9100000040"/>
    <s v="0"/>
    <x v="3"/>
    <s v="4200007539"/>
    <s v="10000217"/>
  </r>
  <r>
    <x v="3"/>
    <s v=""/>
    <s v=""/>
    <s v="5100004580"/>
    <s v="0L"/>
    <s v=""/>
    <s v=""/>
    <s v="RE"/>
    <d v="2024-02-01T00:00:00"/>
    <s v="70"/>
    <n v="1046.08"/>
    <s v="INR"/>
    <x v="0"/>
    <s v=""/>
    <s v="1000"/>
    <s v="1000"/>
    <s v=""/>
    <s v=""/>
    <x v="0"/>
    <s v="9100000040"/>
    <s v="0"/>
    <x v="3"/>
    <s v="4200007539"/>
    <s v="10000217"/>
  </r>
  <r>
    <x v="0"/>
    <s v=""/>
    <s v=""/>
    <s v="5100004838"/>
    <s v="0L"/>
    <s v=""/>
    <s v=""/>
    <s v="RE"/>
    <d v="2024-02-09T00:00:00"/>
    <s v="70"/>
    <n v="3150"/>
    <s v="INR"/>
    <x v="0"/>
    <s v=""/>
    <s v="1000"/>
    <s v="1000"/>
    <s v=""/>
    <s v=""/>
    <x v="0"/>
    <s v="9100000016"/>
    <s v="0"/>
    <x v="0"/>
    <s v="4200007557"/>
    <s v="10000013"/>
  </r>
  <r>
    <x v="0"/>
    <s v=""/>
    <s v=""/>
    <s v="5100004838"/>
    <s v="0L"/>
    <s v=""/>
    <s v=""/>
    <s v="RE"/>
    <d v="2024-02-09T00:00:00"/>
    <s v="70"/>
    <n v="14962.5"/>
    <s v="INR"/>
    <x v="0"/>
    <s v=""/>
    <s v="1000"/>
    <s v="1000"/>
    <s v=""/>
    <s v=""/>
    <x v="0"/>
    <s v="9100000016"/>
    <s v="0"/>
    <x v="0"/>
    <s v="4200007557"/>
    <s v="10000013"/>
  </r>
  <r>
    <x v="0"/>
    <s v=""/>
    <s v=""/>
    <s v="5100004838"/>
    <s v="0L"/>
    <s v=""/>
    <s v=""/>
    <s v="RE"/>
    <d v="2024-02-09T00:00:00"/>
    <s v="70"/>
    <n v="25571.7"/>
    <s v="INR"/>
    <x v="0"/>
    <s v=""/>
    <s v="1000"/>
    <s v="1000"/>
    <s v=""/>
    <s v=""/>
    <x v="0"/>
    <s v="9100000016"/>
    <s v="0"/>
    <x v="0"/>
    <s v="4200007557"/>
    <s v="10000013"/>
  </r>
  <r>
    <x v="0"/>
    <s v=""/>
    <s v=""/>
    <s v="5100004838"/>
    <s v="0L"/>
    <s v=""/>
    <s v=""/>
    <s v="RE"/>
    <d v="2024-02-09T00:00:00"/>
    <s v="70"/>
    <n v="62957.96"/>
    <s v="INR"/>
    <x v="0"/>
    <s v=""/>
    <s v="1000"/>
    <s v="1000"/>
    <s v=""/>
    <s v=""/>
    <x v="0"/>
    <s v="9100000016"/>
    <s v="0"/>
    <x v="0"/>
    <s v="4200007557"/>
    <s v="10000013"/>
  </r>
  <r>
    <x v="0"/>
    <s v=""/>
    <s v=""/>
    <s v="5100004838"/>
    <s v="0L"/>
    <s v=""/>
    <s v=""/>
    <s v="RE"/>
    <d v="2024-02-09T00:00:00"/>
    <s v="70"/>
    <n v="29907.57"/>
    <s v="INR"/>
    <x v="0"/>
    <s v=""/>
    <s v="1000"/>
    <s v="1000"/>
    <s v=""/>
    <s v=""/>
    <x v="0"/>
    <s v="9100000016"/>
    <s v="0"/>
    <x v="0"/>
    <s v="4200007557"/>
    <s v="10000013"/>
  </r>
  <r>
    <x v="0"/>
    <s v=""/>
    <s v=""/>
    <s v="5100004838"/>
    <s v="0L"/>
    <s v=""/>
    <s v=""/>
    <s v="RE"/>
    <d v="2024-02-09T00:00:00"/>
    <s v="70"/>
    <n v="10113.25"/>
    <s v="INR"/>
    <x v="0"/>
    <s v=""/>
    <s v="1000"/>
    <s v="1000"/>
    <s v=""/>
    <s v=""/>
    <x v="0"/>
    <s v="9100000016"/>
    <s v="0"/>
    <x v="0"/>
    <s v="4200007557"/>
    <s v="10000013"/>
  </r>
  <r>
    <x v="0"/>
    <s v=""/>
    <s v=""/>
    <s v="5100004838"/>
    <s v="0L"/>
    <s v=""/>
    <s v=""/>
    <s v="RE"/>
    <d v="2024-02-09T00:00:00"/>
    <s v="70"/>
    <n v="39768.300000000003"/>
    <s v="INR"/>
    <x v="0"/>
    <s v=""/>
    <s v="1000"/>
    <s v="1000"/>
    <s v=""/>
    <s v=""/>
    <x v="0"/>
    <s v="9100000016"/>
    <s v="0"/>
    <x v="0"/>
    <s v="4200007557"/>
    <s v="10000013"/>
  </r>
  <r>
    <x v="0"/>
    <s v=""/>
    <s v=""/>
    <s v="5100004838"/>
    <s v="0L"/>
    <s v=""/>
    <s v=""/>
    <s v="RE"/>
    <d v="2024-02-09T00:00:00"/>
    <s v="70"/>
    <n v="118599.25"/>
    <s v="INR"/>
    <x v="0"/>
    <s v=""/>
    <s v="1000"/>
    <s v="1000"/>
    <s v=""/>
    <s v=""/>
    <x v="0"/>
    <s v="9100000016"/>
    <s v="0"/>
    <x v="0"/>
    <s v="4200007557"/>
    <s v="10000013"/>
  </r>
  <r>
    <x v="0"/>
    <s v=""/>
    <s v=""/>
    <s v="5100004838"/>
    <s v="0L"/>
    <s v=""/>
    <s v=""/>
    <s v="RE"/>
    <d v="2024-02-09T00:00:00"/>
    <s v="70"/>
    <n v="1908.55"/>
    <s v="INR"/>
    <x v="0"/>
    <s v=""/>
    <s v="1000"/>
    <s v="1000"/>
    <s v=""/>
    <s v=""/>
    <x v="0"/>
    <s v="9100000016"/>
    <s v="0"/>
    <x v="0"/>
    <s v="4200007557"/>
    <s v="10000013"/>
  </r>
  <r>
    <x v="0"/>
    <s v=""/>
    <s v=""/>
    <s v="5100004838"/>
    <s v="0L"/>
    <s v=""/>
    <s v=""/>
    <s v="RE"/>
    <d v="2024-02-09T00:00:00"/>
    <s v="70"/>
    <n v="664"/>
    <s v="INR"/>
    <x v="0"/>
    <s v=""/>
    <s v="1000"/>
    <s v="1000"/>
    <s v=""/>
    <s v=""/>
    <x v="0"/>
    <s v="9100000016"/>
    <s v="0"/>
    <x v="0"/>
    <s v="4200007557"/>
    <s v="10000013"/>
  </r>
  <r>
    <x v="0"/>
    <s v=""/>
    <s v=""/>
    <s v="5100004838"/>
    <s v="0L"/>
    <s v=""/>
    <s v=""/>
    <s v="RE"/>
    <d v="2024-02-09T00:00:00"/>
    <s v="70"/>
    <n v="360"/>
    <s v="INR"/>
    <x v="0"/>
    <s v=""/>
    <s v="1000"/>
    <s v="1000"/>
    <s v=""/>
    <s v=""/>
    <x v="0"/>
    <s v="9100000016"/>
    <s v="0"/>
    <x v="0"/>
    <s v="4200007557"/>
    <s v="10000013"/>
  </r>
  <r>
    <x v="0"/>
    <s v=""/>
    <s v=""/>
    <s v="5100004838"/>
    <s v="0L"/>
    <s v=""/>
    <s v=""/>
    <s v="RE"/>
    <d v="2024-02-09T00:00:00"/>
    <s v="70"/>
    <n v="689.5"/>
    <s v="INR"/>
    <x v="0"/>
    <s v=""/>
    <s v="1000"/>
    <s v="1000"/>
    <s v=""/>
    <s v=""/>
    <x v="0"/>
    <s v="9100000016"/>
    <s v="0"/>
    <x v="0"/>
    <s v="4200007557"/>
    <s v="10000013"/>
  </r>
  <r>
    <x v="3"/>
    <s v=""/>
    <s v=""/>
    <s v="5100005086"/>
    <s v="0L"/>
    <s v=""/>
    <s v=""/>
    <s v="RE"/>
    <d v="2024-02-28T00:00:00"/>
    <s v="70"/>
    <n v="1180000"/>
    <s v="INR"/>
    <x v="0"/>
    <s v=""/>
    <s v="1000"/>
    <s v="1000"/>
    <s v=""/>
    <s v=""/>
    <x v="0"/>
    <s v="9100000040"/>
    <s v="0"/>
    <x v="3"/>
    <s v="4200007749"/>
    <s v="10000541"/>
  </r>
  <r>
    <x v="9"/>
    <s v=""/>
    <s v=""/>
    <s v="5100005233"/>
    <s v="0L"/>
    <s v=""/>
    <s v=""/>
    <s v="RE"/>
    <d v="2024-03-29T00:00:00"/>
    <s v="70"/>
    <n v="93090.69"/>
    <s v="INR"/>
    <x v="0"/>
    <s v=""/>
    <s v="1000"/>
    <s v="1000"/>
    <s v=""/>
    <s v=""/>
    <x v="0"/>
    <s v="9100000047"/>
    <s v="0"/>
    <x v="9"/>
    <s v="4200007730"/>
    <s v="10000118"/>
  </r>
  <r>
    <x v="9"/>
    <s v=""/>
    <s v=""/>
    <s v="5100005233"/>
    <s v="0L"/>
    <s v=""/>
    <s v=""/>
    <s v="RE"/>
    <d v="2024-03-29T00:00:00"/>
    <s v="70"/>
    <n v="41913.19"/>
    <s v="INR"/>
    <x v="0"/>
    <s v=""/>
    <s v="1000"/>
    <s v="1000"/>
    <s v=""/>
    <s v=""/>
    <x v="0"/>
    <s v="9100000047"/>
    <s v="0"/>
    <x v="9"/>
    <s v="4200007730"/>
    <s v="10000118"/>
  </r>
  <r>
    <x v="9"/>
    <s v=""/>
    <s v=""/>
    <s v="5100005233"/>
    <s v="0L"/>
    <s v=""/>
    <s v=""/>
    <s v="RE"/>
    <d v="2024-03-29T00:00:00"/>
    <s v="70"/>
    <n v="105854.13"/>
    <s v="INR"/>
    <x v="0"/>
    <s v=""/>
    <s v="1000"/>
    <s v="1000"/>
    <s v=""/>
    <s v=""/>
    <x v="0"/>
    <s v="9100000047"/>
    <s v="0"/>
    <x v="9"/>
    <s v="4200007730"/>
    <s v="10000118"/>
  </r>
  <r>
    <x v="9"/>
    <s v=""/>
    <s v=""/>
    <s v="5100005233"/>
    <s v="0L"/>
    <s v=""/>
    <s v=""/>
    <s v="RE"/>
    <d v="2024-03-29T00:00:00"/>
    <s v="70"/>
    <n v="16756.740000000002"/>
    <s v="INR"/>
    <x v="0"/>
    <s v=""/>
    <s v="1000"/>
    <s v="1000"/>
    <s v=""/>
    <s v=""/>
    <x v="0"/>
    <s v="9100000047"/>
    <s v="0"/>
    <x v="9"/>
    <s v="4200007730"/>
    <s v="10000118"/>
  </r>
  <r>
    <x v="9"/>
    <s v=""/>
    <s v=""/>
    <s v="5100005233"/>
    <s v="0L"/>
    <s v=""/>
    <s v=""/>
    <s v="RE"/>
    <d v="2024-03-29T00:00:00"/>
    <s v="70"/>
    <n v="1291.1500000000001"/>
    <s v="INR"/>
    <x v="0"/>
    <s v=""/>
    <s v="1000"/>
    <s v="1000"/>
    <s v=""/>
    <s v=""/>
    <x v="0"/>
    <s v="9100000047"/>
    <s v="0"/>
    <x v="9"/>
    <s v="4200007730"/>
    <s v="10000118"/>
  </r>
  <r>
    <x v="9"/>
    <s v=""/>
    <s v=""/>
    <s v="5100005233"/>
    <s v="0L"/>
    <s v=""/>
    <s v=""/>
    <s v="RE"/>
    <d v="2024-03-29T00:00:00"/>
    <s v="70"/>
    <n v="89565.36"/>
    <s v="INR"/>
    <x v="0"/>
    <s v=""/>
    <s v="1000"/>
    <s v="1000"/>
    <s v=""/>
    <s v=""/>
    <x v="0"/>
    <s v="9100000047"/>
    <s v="0"/>
    <x v="9"/>
    <s v="4200007730"/>
    <s v="10000118"/>
  </r>
  <r>
    <x v="9"/>
    <s v=""/>
    <s v=""/>
    <s v="5100005233"/>
    <s v="0L"/>
    <s v=""/>
    <s v=""/>
    <s v="RE"/>
    <d v="2024-03-29T00:00:00"/>
    <s v="70"/>
    <n v="8044.3"/>
    <s v="INR"/>
    <x v="0"/>
    <s v=""/>
    <s v="1000"/>
    <s v="1000"/>
    <s v=""/>
    <s v=""/>
    <x v="0"/>
    <s v="9100000047"/>
    <s v="0"/>
    <x v="9"/>
    <s v="4200007730"/>
    <s v="10000118"/>
  </r>
  <r>
    <x v="3"/>
    <s v=""/>
    <s v=""/>
    <s v="5100005250"/>
    <s v="0L"/>
    <s v=""/>
    <s v=""/>
    <s v="RE"/>
    <d v="2023-10-25T00:00:00"/>
    <s v="70"/>
    <n v="589964.6"/>
    <s v="INR"/>
    <x v="0"/>
    <s v=""/>
    <s v="1000"/>
    <s v="1000"/>
    <s v=""/>
    <s v=""/>
    <x v="0"/>
    <s v="9100000040"/>
    <s v="0"/>
    <x v="3"/>
    <s v="4200007750"/>
    <s v="10000580"/>
  </r>
  <r>
    <x v="10"/>
    <s v=""/>
    <s v=""/>
    <s v="5100005278"/>
    <s v="0L"/>
    <s v=""/>
    <s v=""/>
    <s v="RE"/>
    <d v="2023-11-22T00:00:00"/>
    <s v="70"/>
    <n v="78500"/>
    <s v="INR"/>
    <x v="0"/>
    <s v=""/>
    <s v="1000"/>
    <s v="1000"/>
    <s v=""/>
    <s v=""/>
    <x v="0"/>
    <s v="9100000025"/>
    <s v="0"/>
    <x v="10"/>
    <s v="4200002698"/>
    <s v="10000386"/>
  </r>
  <r>
    <x v="5"/>
    <s v=""/>
    <s v=""/>
    <s v="5100005312"/>
    <s v="0L"/>
    <s v=""/>
    <s v=""/>
    <s v="RE"/>
    <d v="2024-03-31T00:00:00"/>
    <s v="70"/>
    <n v="32885.22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34295.040000000001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2632.35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49705.74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20976.560000000001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5100.8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3063.21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817.52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10347.049999999999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6886.36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9381.89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5076.75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9480.24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24428.42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28276.13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16990.22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30371.759999999998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6359.66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1829.28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1676.84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864.92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8250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4000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1212.75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433.61"/>
    <s v="INR"/>
    <x v="0"/>
    <s v=""/>
    <s v="1000"/>
    <s v="1000"/>
    <s v=""/>
    <s v=""/>
    <x v="0"/>
    <s v="9100000042"/>
    <s v="0"/>
    <x v="5"/>
    <s v="4200007895"/>
    <s v="10000118"/>
  </r>
  <r>
    <x v="5"/>
    <s v=""/>
    <s v=""/>
    <s v="5100005312"/>
    <s v="0L"/>
    <s v=""/>
    <s v=""/>
    <s v="RE"/>
    <d v="2024-03-31T00:00:00"/>
    <s v="70"/>
    <n v="323.57"/>
    <s v="INR"/>
    <x v="0"/>
    <s v=""/>
    <s v="1000"/>
    <s v="1000"/>
    <s v=""/>
    <s v=""/>
    <x v="0"/>
    <s v="9100000042"/>
    <s v="0"/>
    <x v="5"/>
    <s v="4200007895"/>
    <s v="10000118"/>
  </r>
  <r>
    <x v="10"/>
    <s v=""/>
    <s v=""/>
    <s v="5100005459"/>
    <s v="0L"/>
    <s v=""/>
    <s v=""/>
    <s v="RE"/>
    <d v="2023-11-11T00:00:00"/>
    <s v="70"/>
    <n v="15279"/>
    <s v="INR"/>
    <x v="0"/>
    <s v=""/>
    <s v="1000"/>
    <s v="1000"/>
    <s v=""/>
    <s v=""/>
    <x v="0"/>
    <s v="9100000025"/>
    <s v="0"/>
    <x v="10"/>
    <s v="4200006247"/>
    <s v="10000550"/>
  </r>
  <r>
    <x v="6"/>
    <s v=""/>
    <s v=""/>
    <s v="5100005485"/>
    <s v="0L"/>
    <s v=""/>
    <s v=""/>
    <s v="RE"/>
    <d v="2023-07-08T00:00:00"/>
    <s v="70"/>
    <n v="200000"/>
    <s v="INR"/>
    <x v="0"/>
    <s v=""/>
    <s v="1000"/>
    <s v="1000"/>
    <s v=""/>
    <s v=""/>
    <x v="0"/>
    <s v="9100000033"/>
    <s v="0"/>
    <x v="6"/>
    <s v="4200006237"/>
    <s v="10000544"/>
  </r>
  <r>
    <x v="6"/>
    <s v=""/>
    <s v=""/>
    <s v="5100005485"/>
    <s v="0L"/>
    <s v=""/>
    <s v=""/>
    <s v="RE"/>
    <d v="2023-07-08T00:00:00"/>
    <s v="70"/>
    <n v="250000"/>
    <s v="INR"/>
    <x v="0"/>
    <s v=""/>
    <s v="1000"/>
    <s v="1000"/>
    <s v=""/>
    <s v=""/>
    <x v="0"/>
    <s v="9100000033"/>
    <s v="0"/>
    <x v="6"/>
    <s v="4200006237"/>
    <s v="10000544"/>
  </r>
  <r>
    <x v="6"/>
    <s v=""/>
    <s v=""/>
    <s v="5100005485"/>
    <s v="0L"/>
    <s v=""/>
    <s v=""/>
    <s v="RE"/>
    <d v="2023-07-08T00:00:00"/>
    <s v="70"/>
    <n v="200000"/>
    <s v="INR"/>
    <x v="0"/>
    <s v=""/>
    <s v="1000"/>
    <s v="1000"/>
    <s v=""/>
    <s v=""/>
    <x v="0"/>
    <s v="9100000033"/>
    <s v="0"/>
    <x v="6"/>
    <s v="4200006237"/>
    <s v="10000544"/>
  </r>
  <r>
    <x v="6"/>
    <s v=""/>
    <s v=""/>
    <s v="5100005485"/>
    <s v="0L"/>
    <s v=""/>
    <s v=""/>
    <s v="RE"/>
    <d v="2023-07-08T00:00:00"/>
    <s v="70"/>
    <n v="1000000"/>
    <s v="INR"/>
    <x v="0"/>
    <s v=""/>
    <s v="1000"/>
    <s v="1000"/>
    <s v=""/>
    <s v=""/>
    <x v="0"/>
    <s v="9100000033"/>
    <s v="0"/>
    <x v="6"/>
    <s v="4200006237"/>
    <s v="10000544"/>
  </r>
  <r>
    <x v="6"/>
    <s v=""/>
    <s v=""/>
    <s v="5100005485"/>
    <s v="0L"/>
    <s v=""/>
    <s v=""/>
    <s v="RE"/>
    <d v="2023-07-08T00:00:00"/>
    <s v="70"/>
    <n v="200000"/>
    <s v="INR"/>
    <x v="0"/>
    <s v=""/>
    <s v="1000"/>
    <s v="1000"/>
    <s v=""/>
    <s v=""/>
    <x v="0"/>
    <s v="9100000033"/>
    <s v="0"/>
    <x v="6"/>
    <s v="4200006237"/>
    <s v="10000544"/>
  </r>
  <r>
    <x v="6"/>
    <s v=""/>
    <s v=""/>
    <s v="5100005485"/>
    <s v="0L"/>
    <s v=""/>
    <s v=""/>
    <s v="RE"/>
    <d v="2023-07-08T00:00:00"/>
    <s v="70"/>
    <n v="150000"/>
    <s v="INR"/>
    <x v="0"/>
    <s v=""/>
    <s v="1000"/>
    <s v="1000"/>
    <s v=""/>
    <s v=""/>
    <x v="0"/>
    <s v="9100000033"/>
    <s v="0"/>
    <x v="6"/>
    <s v="4200006237"/>
    <s v="10000544"/>
  </r>
  <r>
    <x v="17"/>
    <s v=""/>
    <s v=""/>
    <s v="100003382"/>
    <s v="0L"/>
    <s v=""/>
    <s v=""/>
    <s v="AA"/>
    <d v="2023-05-29T00:00:00"/>
    <s v="70"/>
    <n v="12.8"/>
    <s v="INR"/>
    <x v="0"/>
    <s v=""/>
    <s v="1000"/>
    <s v="1000"/>
    <s v="Being Asset already capitalised wrongly"/>
    <s v=""/>
    <x v="1"/>
    <s v="9200000039"/>
    <s v="0"/>
    <x v="17"/>
    <s v=""/>
    <s v=""/>
  </r>
  <r>
    <x v="17"/>
    <s v=""/>
    <s v=""/>
    <s v="100003384"/>
    <s v="0L"/>
    <s v=""/>
    <s v=""/>
    <s v="AA"/>
    <d v="2023-06-02T00:00:00"/>
    <s v="70"/>
    <n v="34"/>
    <s v="INR"/>
    <x v="0"/>
    <s v=""/>
    <s v="1000"/>
    <s v="1000"/>
    <s v="Being Asset already capitalised wrongly"/>
    <s v=""/>
    <x v="1"/>
    <s v="9200000039"/>
    <s v="0"/>
    <x v="17"/>
    <s v=""/>
    <s v=""/>
  </r>
  <r>
    <x v="17"/>
    <s v=""/>
    <s v=""/>
    <s v="100003386"/>
    <s v="0L"/>
    <s v=""/>
    <s v=""/>
    <s v="AA"/>
    <d v="2023-06-06T00:00:00"/>
    <s v="70"/>
    <n v="534.66"/>
    <s v="INR"/>
    <x v="0"/>
    <s v=""/>
    <s v="1000"/>
    <s v="1000"/>
    <s v="Being Asset already capitalised wrongly"/>
    <s v=""/>
    <x v="1"/>
    <s v="9200000039"/>
    <s v="0"/>
    <x v="17"/>
    <s v=""/>
    <s v=""/>
  </r>
  <r>
    <x v="18"/>
    <s v=""/>
    <s v=""/>
    <s v="100003388"/>
    <s v="0L"/>
    <s v=""/>
    <s v=""/>
    <s v="AA"/>
    <d v="2023-08-04T00:00:00"/>
    <s v="70"/>
    <n v="115.19"/>
    <s v="INR"/>
    <x v="0"/>
    <s v=""/>
    <s v="1000"/>
    <s v="1000"/>
    <s v="Being Asset already capitalised wrongly"/>
    <s v=""/>
    <x v="1"/>
    <s v="9200000041"/>
    <s v="0"/>
    <x v="18"/>
    <s v=""/>
    <s v=""/>
  </r>
  <r>
    <x v="18"/>
    <s v=""/>
    <s v=""/>
    <s v="100003390"/>
    <s v="0L"/>
    <s v=""/>
    <s v=""/>
    <s v="AA"/>
    <d v="2023-08-14T00:00:00"/>
    <s v="70"/>
    <n v="50230"/>
    <s v="INR"/>
    <x v="0"/>
    <s v=""/>
    <s v="1000"/>
    <s v="1000"/>
    <s v="Being Asset already capitalised wrongly"/>
    <s v=""/>
    <x v="1"/>
    <s v="9200000041"/>
    <s v="0"/>
    <x v="18"/>
    <s v=""/>
    <s v=""/>
  </r>
  <r>
    <x v="18"/>
    <s v=""/>
    <s v=""/>
    <s v="100003394"/>
    <s v="0L"/>
    <s v=""/>
    <s v=""/>
    <s v="AA"/>
    <d v="2023-08-18T00:00:00"/>
    <s v="70"/>
    <n v="15471.1"/>
    <s v="INR"/>
    <x v="0"/>
    <s v=""/>
    <s v="1000"/>
    <s v="1000"/>
    <s v="Being Asset already capitalised wrongly"/>
    <s v=""/>
    <x v="1"/>
    <s v="9200000041"/>
    <s v="0"/>
    <x v="18"/>
    <s v=""/>
    <s v=""/>
  </r>
  <r>
    <x v="19"/>
    <s v=""/>
    <s v=""/>
    <s v="100003515"/>
    <s v="0L"/>
    <s v=""/>
    <s v=""/>
    <s v="AA"/>
    <d v="2023-08-19T00:00:00"/>
    <s v="70"/>
    <n v="176000"/>
    <s v="INR"/>
    <x v="0"/>
    <s v=""/>
    <s v="1000"/>
    <s v="1000"/>
    <s v="Being Asset Wrongly Capitalised before actual use"/>
    <s v=""/>
    <x v="1"/>
    <s v="9200000061"/>
    <s v="0"/>
    <x v="19"/>
    <s v=""/>
    <s v=""/>
  </r>
  <r>
    <x v="19"/>
    <s v=""/>
    <s v=""/>
    <s v="100003527"/>
    <s v="0L"/>
    <s v=""/>
    <s v=""/>
    <s v="AA"/>
    <d v="2023-09-30T00:00:00"/>
    <s v="70"/>
    <n v="1226002.8799999999"/>
    <s v="INR"/>
    <x v="0"/>
    <s v=""/>
    <s v="1000"/>
    <s v="1000"/>
    <s v="Being Asset wrongly capitalised before actual use"/>
    <s v=""/>
    <x v="1"/>
    <s v="9200000061"/>
    <s v="0"/>
    <x v="19"/>
    <s v=""/>
    <s v=""/>
  </r>
  <r>
    <x v="20"/>
    <s v=""/>
    <s v=""/>
    <s v="100008100"/>
    <s v="0L"/>
    <s v=""/>
    <s v=""/>
    <s v="SA"/>
    <d v="2023-10-31T00:00:00"/>
    <s v="75"/>
    <n v="-1"/>
    <s v="INR"/>
    <x v="0"/>
    <s v=""/>
    <s v="1000"/>
    <s v="1000"/>
    <s v="Rectification"/>
    <s v=""/>
    <x v="1"/>
    <s v="9200000058"/>
    <s v="0"/>
    <x v="20"/>
    <s v=""/>
    <s v=""/>
  </r>
  <r>
    <x v="20"/>
    <s v=""/>
    <s v=""/>
    <s v="100008102"/>
    <s v="0L"/>
    <s v=""/>
    <s v=""/>
    <s v="SA"/>
    <d v="2023-10-31T00:00:00"/>
    <s v="70"/>
    <n v="1537176.33"/>
    <s v="INR"/>
    <x v="0"/>
    <s v=""/>
    <s v="1000"/>
    <s v="1000"/>
    <s v="Being Material issued in wrong asset code rectifie"/>
    <s v=""/>
    <x v="1"/>
    <s v="9200000058"/>
    <s v="0"/>
    <x v="20"/>
    <s v=""/>
    <s v=""/>
  </r>
  <r>
    <x v="21"/>
    <s v=""/>
    <s v=""/>
    <s v="100008107"/>
    <s v="0L"/>
    <s v=""/>
    <s v=""/>
    <s v="SA"/>
    <d v="2023-10-11T00:00:00"/>
    <s v="75"/>
    <n v="-1"/>
    <s v="INR"/>
    <x v="0"/>
    <s v=""/>
    <s v="1000"/>
    <s v="1000"/>
    <s v="Being Material issued in wrong asset code rectifie"/>
    <s v=""/>
    <x v="1"/>
    <s v="9200000035"/>
    <s v="0"/>
    <x v="21"/>
    <s v=""/>
    <s v=""/>
  </r>
  <r>
    <x v="21"/>
    <s v=""/>
    <s v=""/>
    <s v="100008111"/>
    <s v="0L"/>
    <s v=""/>
    <s v=""/>
    <s v="SA"/>
    <d v="2023-10-11T00:00:00"/>
    <s v="70"/>
    <n v="1934001"/>
    <s v="INR"/>
    <x v="0"/>
    <s v=""/>
    <s v="1000"/>
    <s v="1000"/>
    <s v="Being Material issued in wrong asset code rectifie"/>
    <s v=""/>
    <x v="1"/>
    <s v="9200000035"/>
    <s v="0"/>
    <x v="21"/>
    <s v=""/>
    <s v=""/>
  </r>
  <r>
    <x v="22"/>
    <s v=""/>
    <s v=""/>
    <s v="100008288"/>
    <s v="0L"/>
    <s v=""/>
    <s v=""/>
    <s v="SA"/>
    <d v="2023-10-06T00:00:00"/>
    <s v="70"/>
    <n v="91260"/>
    <s v="INR"/>
    <x v="0"/>
    <s v=""/>
    <s v="1100"/>
    <s v="1100"/>
    <s v="Being Material issued in wrong asset code rectifie"/>
    <s v=""/>
    <x v="1"/>
    <s v="9200000063"/>
    <s v="0"/>
    <x v="22"/>
    <s v=""/>
    <s v=""/>
  </r>
  <r>
    <x v="22"/>
    <s v=""/>
    <s v=""/>
    <s v="100008290"/>
    <s v="0L"/>
    <s v=""/>
    <s v=""/>
    <s v="SA"/>
    <d v="2023-11-17T00:00:00"/>
    <s v="70"/>
    <n v="39613.800000000003"/>
    <s v="INR"/>
    <x v="0"/>
    <s v=""/>
    <s v="1100"/>
    <s v="1100"/>
    <s v="Being Material issued in wrong asset code rectifie"/>
    <s v=""/>
    <x v="1"/>
    <s v="9200000063"/>
    <s v="0"/>
    <x v="22"/>
    <s v=""/>
    <s v=""/>
  </r>
  <r>
    <x v="22"/>
    <s v=""/>
    <s v=""/>
    <s v="100008292"/>
    <s v="0L"/>
    <s v=""/>
    <s v=""/>
    <s v="SA"/>
    <d v="2023-11-25T00:00:00"/>
    <s v="70"/>
    <n v="62818.36"/>
    <s v="INR"/>
    <x v="0"/>
    <s v=""/>
    <s v="1100"/>
    <s v="1100"/>
    <s v="Being Material issued in wrong asset code rectifie"/>
    <s v=""/>
    <x v="1"/>
    <s v="9200000063"/>
    <s v="0"/>
    <x v="22"/>
    <s v=""/>
    <s v=""/>
  </r>
  <r>
    <x v="22"/>
    <s v=""/>
    <s v=""/>
    <s v="100008297"/>
    <s v="0L"/>
    <s v=""/>
    <s v=""/>
    <s v="SA"/>
    <d v="2023-11-08T00:00:00"/>
    <s v="70"/>
    <n v="6184000"/>
    <s v="INR"/>
    <x v="0"/>
    <s v=""/>
    <s v="1100"/>
    <s v="1100"/>
    <s v="Being Transformer Wrongly debited in R&amp;M trf to CA"/>
    <s v=""/>
    <x v="1"/>
    <s v="9200000063"/>
    <s v="0"/>
    <x v="22"/>
    <s v=""/>
    <s v=""/>
  </r>
  <r>
    <x v="22"/>
    <s v=""/>
    <s v=""/>
    <s v="100008299"/>
    <s v="0L"/>
    <s v=""/>
    <s v=""/>
    <s v="SA"/>
    <d v="2023-12-06T00:00:00"/>
    <s v="70"/>
    <n v="73550"/>
    <s v="INR"/>
    <x v="0"/>
    <s v=""/>
    <s v="1100"/>
    <s v="1100"/>
    <s v="Being Material issued in wrong asset code rectifie"/>
    <s v=""/>
    <x v="1"/>
    <s v="9200000063"/>
    <s v="0"/>
    <x v="22"/>
    <s v=""/>
    <s v=""/>
  </r>
  <r>
    <x v="22"/>
    <s v=""/>
    <s v=""/>
    <s v="100012579"/>
    <s v="0L"/>
    <s v=""/>
    <s v=""/>
    <s v="AA"/>
    <d v="2024-01-17T00:00:00"/>
    <s v="70"/>
    <n v="23548"/>
    <s v="INR"/>
    <x v="0"/>
    <s v=""/>
    <s v="1100"/>
    <s v="1100"/>
    <s v="Being Material issued in wrong asset code rectifie"/>
    <s v=""/>
    <x v="1"/>
    <s v="9200000063"/>
    <s v="0"/>
    <x v="22"/>
    <s v=""/>
    <s v=""/>
  </r>
  <r>
    <x v="23"/>
    <s v=""/>
    <s v=""/>
    <s v="100015105"/>
    <s v="0L"/>
    <s v=""/>
    <s v=""/>
    <s v="SA"/>
    <d v="2024-03-31T00:00:00"/>
    <s v="75"/>
    <n v="-629922.18999999994"/>
    <s v="INR"/>
    <x v="0"/>
    <s v=""/>
    <s v="1000"/>
    <s v="1000"/>
    <s v="Being Expense of Molasses Tank Kacha Pit as no lon"/>
    <s v=""/>
    <x v="1"/>
    <s v="9200000064"/>
    <s v="0"/>
    <x v="23"/>
    <s v=""/>
    <s v=""/>
  </r>
  <r>
    <x v="24"/>
    <s v=""/>
    <s v=""/>
    <s v="100015107"/>
    <s v="0L"/>
    <s v=""/>
    <s v=""/>
    <s v="SA"/>
    <d v="2023-11-15T00:00:00"/>
    <s v="75"/>
    <n v="-2556242.6"/>
    <s v="INR"/>
    <x v="1"/>
    <s v="P&amp;M"/>
    <s v="1000"/>
    <s v="1000"/>
    <s v="Being Hydra Capitalised as put to use"/>
    <s v=""/>
    <x v="1"/>
    <s v="9200000062"/>
    <s v="0"/>
    <x v="24"/>
    <s v=""/>
    <s v=""/>
  </r>
  <r>
    <x v="25"/>
    <s v=""/>
    <s v=""/>
    <s v="100015109"/>
    <s v="0L"/>
    <s v=""/>
    <s v=""/>
    <s v="SA"/>
    <d v="2024-03-01T00:00:00"/>
    <s v="75"/>
    <n v="-27718926.850000001"/>
    <s v="INR"/>
    <x v="1"/>
    <s v="P&amp;M"/>
    <s v="1000"/>
    <s v="1000"/>
    <s v="Being Vaccum Filter Station Capitalised"/>
    <s v=""/>
    <x v="1"/>
    <s v="9200000059"/>
    <s v="0"/>
    <x v="25"/>
    <s v=""/>
    <s v=""/>
  </r>
  <r>
    <x v="20"/>
    <s v=""/>
    <s v=""/>
    <s v="100015111"/>
    <s v="0L"/>
    <s v=""/>
    <s v=""/>
    <s v="SA"/>
    <d v="2024-01-18T00:00:00"/>
    <s v="75"/>
    <n v="-8760898.7599999998"/>
    <s v="INR"/>
    <x v="1"/>
    <s v="P&amp;M"/>
    <s v="1000"/>
    <s v="1000"/>
    <s v="Being milk of Lime Station Capitalised"/>
    <s v=""/>
    <x v="1"/>
    <s v="9200000058"/>
    <s v="0"/>
    <x v="20"/>
    <s v=""/>
    <s v=""/>
  </r>
  <r>
    <x v="18"/>
    <s v=""/>
    <s v=""/>
    <s v="100015113"/>
    <s v="0L"/>
    <s v=""/>
    <s v=""/>
    <s v="SA"/>
    <d v="2024-01-20T00:00:00"/>
    <s v="75"/>
    <n v="-3242.16"/>
    <s v="INR"/>
    <x v="0"/>
    <s v=""/>
    <s v="1000"/>
    <s v="1000"/>
    <s v="Being R&amp;M of Curtain condensr trnf from wrong"/>
    <s v=""/>
    <x v="1"/>
    <s v="9200000041"/>
    <s v="0"/>
    <x v="18"/>
    <s v=""/>
    <s v=""/>
  </r>
  <r>
    <x v="18"/>
    <s v=""/>
    <s v=""/>
    <s v="100015115"/>
    <s v="0L"/>
    <s v=""/>
    <s v=""/>
    <s v="SA"/>
    <d v="2023-12-15T00:00:00"/>
    <s v="75"/>
    <n v="-10835536.359999999"/>
    <s v="INR"/>
    <x v="1"/>
    <s v="P&amp;M"/>
    <s v="1000"/>
    <s v="1000"/>
    <s v="Being Curtain Condenser &amp; air ejector capitalised"/>
    <s v=""/>
    <x v="1"/>
    <s v="9200000041"/>
    <s v="0"/>
    <x v="18"/>
    <s v=""/>
    <s v=""/>
  </r>
  <r>
    <x v="21"/>
    <s v=""/>
    <s v=""/>
    <s v="100015122"/>
    <s v="0L"/>
    <s v=""/>
    <s v=""/>
    <s v="SA"/>
    <d v="2024-02-05T00:00:00"/>
    <s v="75"/>
    <n v="-2801036.92"/>
    <s v="INR"/>
    <x v="1"/>
    <s v="P&amp;M"/>
    <s v="1000"/>
    <s v="1000"/>
    <s v="Being Weighbridge Capitalised"/>
    <s v=""/>
    <x v="1"/>
    <s v="9200000035"/>
    <s v="0"/>
    <x v="21"/>
    <s v=""/>
    <s v=""/>
  </r>
  <r>
    <x v="26"/>
    <s v=""/>
    <s v=""/>
    <s v="100015124"/>
    <s v="0L"/>
    <s v=""/>
    <s v=""/>
    <s v="SA"/>
    <d v="2023-10-25T00:00:00"/>
    <s v="70"/>
    <n v="28800"/>
    <s v="INR"/>
    <x v="0"/>
    <s v=""/>
    <s v="1000"/>
    <s v="1000"/>
    <s v="Being EOT Crane CURRENT COLLECTOR FOR CANE UNLOADE"/>
    <s v=""/>
    <x v="1"/>
    <s v="9200000060"/>
    <s v="0"/>
    <x v="26"/>
    <s v=""/>
    <s v=""/>
  </r>
  <r>
    <x v="27"/>
    <s v=""/>
    <s v=""/>
    <s v="100015124"/>
    <s v="0L"/>
    <s v=""/>
    <s v=""/>
    <s v="SA"/>
    <d v="2023-10-25T00:00:00"/>
    <s v="75"/>
    <n v="-28800"/>
    <s v="INR"/>
    <x v="0"/>
    <s v=""/>
    <s v="1000"/>
    <s v="1000"/>
    <s v="Being EOT Crane CURRENT COLLECTOR FOR CANE UNLOADE"/>
    <s v=""/>
    <x v="1"/>
    <s v="9200000047"/>
    <s v="0"/>
    <x v="27"/>
    <s v=""/>
    <s v=""/>
  </r>
  <r>
    <x v="26"/>
    <s v=""/>
    <s v=""/>
    <s v="100015126"/>
    <s v="0L"/>
    <s v=""/>
    <s v=""/>
    <s v="SA"/>
    <d v="2024-01-15T00:00:00"/>
    <s v="75"/>
    <n v="-6975360"/>
    <s v="INR"/>
    <x v="1"/>
    <s v="P&amp;M"/>
    <s v="1000"/>
    <s v="1000"/>
    <s v="Being HYDRAULIC CANE UNLOADER FOR 5 TON SWL Capita"/>
    <s v=""/>
    <x v="1"/>
    <s v="9200000060"/>
    <s v="0"/>
    <x v="26"/>
    <s v=""/>
    <s v=""/>
  </r>
  <r>
    <x v="28"/>
    <s v=""/>
    <s v=""/>
    <s v="100015128"/>
    <s v="0L"/>
    <s v=""/>
    <s v=""/>
    <s v="SA"/>
    <d v="2023-06-08T00:00:00"/>
    <s v="75"/>
    <n v="-462335.4"/>
    <s v="INR"/>
    <x v="0"/>
    <s v=""/>
    <s v="1000"/>
    <s v="1000"/>
    <s v="Being Excavtion near STP transfer to R&amp;M wrongly c"/>
    <s v=""/>
    <x v="1"/>
    <s v="9200000044"/>
    <s v="0"/>
    <x v="28"/>
    <s v=""/>
    <s v=""/>
  </r>
  <r>
    <x v="17"/>
    <s v=""/>
    <s v=""/>
    <s v="100015131"/>
    <s v="0L"/>
    <s v=""/>
    <s v=""/>
    <s v="SA"/>
    <d v="2024-02-01T00:00:00"/>
    <s v="75"/>
    <n v="-5734971.7999999998"/>
    <s v="INR"/>
    <x v="1"/>
    <s v="P&amp;M"/>
    <s v="1000"/>
    <s v="1000"/>
    <s v="Being Spray Pond Addition Capitalised"/>
    <s v=""/>
    <x v="1"/>
    <s v="9200000039"/>
    <s v="0"/>
    <x v="17"/>
    <s v=""/>
    <s v=""/>
  </r>
  <r>
    <x v="19"/>
    <s v=""/>
    <s v=""/>
    <s v="100015145"/>
    <s v="0L"/>
    <s v=""/>
    <s v=""/>
    <s v="SA"/>
    <d v="2023-10-25T00:00:00"/>
    <s v="70"/>
    <n v="266400"/>
    <s v="INR"/>
    <x v="0"/>
    <s v=""/>
    <s v="1000"/>
    <s v="1000"/>
    <s v="Being Smart Weighing System capitalised in Wrong A"/>
    <s v=""/>
    <x v="1"/>
    <s v="9200000061"/>
    <s v="0"/>
    <x v="19"/>
    <s v=""/>
    <s v=""/>
  </r>
  <r>
    <x v="19"/>
    <s v=""/>
    <s v=""/>
    <s v="100015147"/>
    <s v="0L"/>
    <s v=""/>
    <s v=""/>
    <s v="SA"/>
    <d v="2023-10-12T00:00:00"/>
    <s v="70"/>
    <n v="49800.4"/>
    <s v="INR"/>
    <x v="0"/>
    <s v=""/>
    <s v="1000"/>
    <s v="1000"/>
    <s v="Being Smart Weighing System capitalised in Wrong A"/>
    <s v=""/>
    <x v="1"/>
    <s v="9200000061"/>
    <s v="0"/>
    <x v="19"/>
    <s v=""/>
    <s v=""/>
  </r>
  <r>
    <x v="19"/>
    <s v=""/>
    <s v=""/>
    <s v="100015149"/>
    <s v="0L"/>
    <s v=""/>
    <s v=""/>
    <s v="SA"/>
    <d v="2023-11-09T00:00:00"/>
    <s v="70"/>
    <n v="198000"/>
    <s v="INR"/>
    <x v="0"/>
    <s v=""/>
    <s v="1000"/>
    <s v="1000"/>
    <s v="Being Smart Weighing System capitalised in Wrong A"/>
    <s v=""/>
    <x v="1"/>
    <s v="9200000061"/>
    <s v="0"/>
    <x v="19"/>
    <s v=""/>
    <s v=""/>
  </r>
  <r>
    <x v="19"/>
    <s v=""/>
    <s v=""/>
    <s v="100015151"/>
    <s v="0L"/>
    <s v=""/>
    <s v=""/>
    <s v="SA"/>
    <d v="2023-10-17T00:00:00"/>
    <s v="70"/>
    <n v="333000"/>
    <s v="INR"/>
    <x v="0"/>
    <s v=""/>
    <s v="1000"/>
    <s v="1000"/>
    <s v="Being Smart Weighing System capitalised in Wrong A"/>
    <s v=""/>
    <x v="1"/>
    <s v="9200000061"/>
    <s v="0"/>
    <x v="19"/>
    <s v=""/>
    <s v=""/>
  </r>
  <r>
    <x v="19"/>
    <s v=""/>
    <s v=""/>
    <s v="100015153"/>
    <s v="0L"/>
    <s v=""/>
    <s v=""/>
    <s v="SA"/>
    <d v="2023-10-25T00:00:00"/>
    <s v="75"/>
    <n v="-266400"/>
    <s v="INR"/>
    <x v="0"/>
    <s v=""/>
    <s v="1000"/>
    <s v="1000"/>
    <s v="Being Software from amity wrongly classfied in Ami"/>
    <s v=""/>
    <x v="1"/>
    <s v="9200000061"/>
    <s v="0"/>
    <x v="19"/>
    <s v=""/>
    <s v=""/>
  </r>
  <r>
    <x v="19"/>
    <s v=""/>
    <s v=""/>
    <s v="100015155"/>
    <s v="0L"/>
    <s v=""/>
    <s v=""/>
    <s v="SA"/>
    <d v="2023-11-09T00:00:00"/>
    <s v="75"/>
    <n v="-198000"/>
    <s v="INR"/>
    <x v="0"/>
    <s v=""/>
    <s v="1000"/>
    <s v="1000"/>
    <s v="Being Software from amity wrongly classfied in Ami"/>
    <s v=""/>
    <x v="1"/>
    <s v="9200000061"/>
    <s v="0"/>
    <x v="19"/>
    <s v=""/>
    <s v=""/>
  </r>
  <r>
    <x v="19"/>
    <s v=""/>
    <s v=""/>
    <s v="100015157"/>
    <s v="0L"/>
    <s v=""/>
    <s v=""/>
    <s v="SA"/>
    <d v="2023-10-17T00:00:00"/>
    <s v="75"/>
    <n v="-333000"/>
    <s v="INR"/>
    <x v="0"/>
    <s v=""/>
    <s v="1000"/>
    <s v="1000"/>
    <s v="Being software from Avery India wrongly classified"/>
    <s v=""/>
    <x v="1"/>
    <s v="9200000061"/>
    <s v="0"/>
    <x v="19"/>
    <s v=""/>
    <s v=""/>
  </r>
  <r>
    <x v="19"/>
    <s v=""/>
    <s v=""/>
    <s v="100015159"/>
    <s v="0L"/>
    <s v=""/>
    <s v=""/>
    <s v="AA"/>
    <d v="2023-11-01T00:00:00"/>
    <s v="75"/>
    <n v="-1451803.28"/>
    <s v="INR"/>
    <x v="1"/>
    <s v="P&amp;M"/>
    <s v="1000"/>
    <s v="1000"/>
    <s v="Being Weighbridge new smart system capitalised"/>
    <s v=""/>
    <x v="1"/>
    <s v="9200000061"/>
    <s v="0"/>
    <x v="19"/>
    <s v=""/>
    <s v=""/>
  </r>
  <r>
    <x v="18"/>
    <s v=""/>
    <s v=""/>
    <s v="4900001423"/>
    <s v="0L"/>
    <s v=""/>
    <s v=""/>
    <s v="WA"/>
    <d v="2023-04-28T00:00:00"/>
    <s v="70"/>
    <n v="12236.4"/>
    <s v="INR"/>
    <x v="0"/>
    <s v=""/>
    <s v="1000"/>
    <s v="1000"/>
    <s v="non Chargeable Basis sunil"/>
    <s v=""/>
    <x v="1"/>
    <s v="9200000041"/>
    <s v="0"/>
    <x v="18"/>
    <s v=""/>
    <s v=""/>
  </r>
  <r>
    <x v="18"/>
    <s v=""/>
    <s v=""/>
    <s v="4900001423"/>
    <s v="0L"/>
    <s v=""/>
    <s v=""/>
    <s v="WA"/>
    <d v="2023-04-28T00:00:00"/>
    <s v="70"/>
    <n v="34546.1"/>
    <s v="INR"/>
    <x v="0"/>
    <s v=""/>
    <s v="1000"/>
    <s v="1000"/>
    <s v="non Chargeable Basis sunil"/>
    <s v=""/>
    <x v="1"/>
    <s v="9200000041"/>
    <s v="0"/>
    <x v="18"/>
    <s v=""/>
    <s v=""/>
  </r>
  <r>
    <x v="29"/>
    <s v=""/>
    <s v=""/>
    <s v="4900001717"/>
    <s v="0L"/>
    <s v=""/>
    <s v=""/>
    <s v="WA"/>
    <d v="2023-05-07T00:00:00"/>
    <s v="70"/>
    <n v="6250"/>
    <s v="INR"/>
    <x v="0"/>
    <s v=""/>
    <s v="1000"/>
    <s v="1000"/>
    <s v="NON CHARGEABLE BASIS.   dinesh"/>
    <s v=""/>
    <x v="1"/>
    <s v="9200000057"/>
    <s v="0"/>
    <x v="29"/>
    <s v=""/>
    <s v=""/>
  </r>
  <r>
    <x v="29"/>
    <s v=""/>
    <s v=""/>
    <s v="4900001853"/>
    <s v="0L"/>
    <s v=""/>
    <s v=""/>
    <s v="WA"/>
    <d v="2023-05-10T00:00:00"/>
    <s v="70"/>
    <n v="5000"/>
    <s v="INR"/>
    <x v="0"/>
    <s v=""/>
    <s v="1000"/>
    <s v="1000"/>
    <s v="NON CHARGEABLE BASIS.   dinesh"/>
    <s v=""/>
    <x v="1"/>
    <s v="9200000057"/>
    <s v="0"/>
    <x v="29"/>
    <s v=""/>
    <s v=""/>
  </r>
  <r>
    <x v="18"/>
    <s v=""/>
    <s v=""/>
    <s v="4900001872"/>
    <s v="0L"/>
    <s v=""/>
    <s v=""/>
    <s v="WA"/>
    <d v="2023-05-10T00:00:00"/>
    <s v="70"/>
    <n v="60915.09"/>
    <s v="INR"/>
    <x v="0"/>
    <s v=""/>
    <s v="1000"/>
    <s v="1000"/>
    <s v="non Chargeable Basis sunil"/>
    <s v=""/>
    <x v="1"/>
    <s v="9200000041"/>
    <s v="0"/>
    <x v="18"/>
    <s v=""/>
    <s v=""/>
  </r>
  <r>
    <x v="29"/>
    <s v=""/>
    <s v=""/>
    <s v="4900001883"/>
    <s v="0L"/>
    <s v=""/>
    <s v=""/>
    <s v="WA"/>
    <d v="2023-05-10T00:00:00"/>
    <s v="70"/>
    <n v="65000"/>
    <s v="INR"/>
    <x v="0"/>
    <s v=""/>
    <s v="1000"/>
    <s v="1000"/>
    <s v="NON CHARGEABLE BASIS.   narendra singh"/>
    <s v=""/>
    <x v="1"/>
    <s v="9200000057"/>
    <s v="0"/>
    <x v="29"/>
    <s v=""/>
    <s v=""/>
  </r>
  <r>
    <x v="29"/>
    <s v=""/>
    <s v=""/>
    <s v="4900001919"/>
    <s v="0L"/>
    <s v=""/>
    <s v=""/>
    <s v="WA"/>
    <d v="2023-05-11T00:00:00"/>
    <s v="70"/>
    <n v="12000"/>
    <s v="INR"/>
    <x v="0"/>
    <s v=""/>
    <s v="1000"/>
    <s v="1000"/>
    <s v="NON CHARGEABLE BASIS.   akber husain"/>
    <s v=""/>
    <x v="1"/>
    <s v="9200000057"/>
    <s v="0"/>
    <x v="29"/>
    <s v=""/>
    <s v=""/>
  </r>
  <r>
    <x v="17"/>
    <s v=""/>
    <s v=""/>
    <s v="4900001939"/>
    <s v="0L"/>
    <s v=""/>
    <s v=""/>
    <s v="WA"/>
    <d v="2023-05-11T00:00:00"/>
    <s v="70"/>
    <n v="425"/>
    <s v="INR"/>
    <x v="0"/>
    <s v=""/>
    <s v="1000"/>
    <s v="1000"/>
    <s v="NEW INSTALLATION"/>
    <s v=""/>
    <x v="1"/>
    <s v="9200000039"/>
    <s v="0"/>
    <x v="17"/>
    <s v=""/>
    <s v=""/>
  </r>
  <r>
    <x v="29"/>
    <s v=""/>
    <s v=""/>
    <s v="4900001975"/>
    <s v="0L"/>
    <s v=""/>
    <s v=""/>
    <s v="WA"/>
    <d v="2023-05-12T00:00:00"/>
    <s v="70"/>
    <n v="12000"/>
    <s v="INR"/>
    <x v="0"/>
    <s v=""/>
    <s v="1000"/>
    <s v="1000"/>
    <s v="NON CHARGEABLE BASIS juit kewat clarifier42"/>
    <s v=""/>
    <x v="1"/>
    <s v="9200000057"/>
    <s v="0"/>
    <x v="29"/>
    <s v=""/>
    <s v=""/>
  </r>
  <r>
    <x v="29"/>
    <s v=""/>
    <s v=""/>
    <s v="4900001995"/>
    <s v="0L"/>
    <s v=""/>
    <s v=""/>
    <s v="WA"/>
    <d v="2023-05-12T00:00:00"/>
    <s v="70"/>
    <n v="21367.22"/>
    <s v="INR"/>
    <x v="0"/>
    <s v=""/>
    <s v="1000"/>
    <s v="1000"/>
    <s v="NON CHARGEABLE BASIS narendra singh"/>
    <s v=""/>
    <x v="1"/>
    <s v="9200000057"/>
    <s v="0"/>
    <x v="29"/>
    <s v=""/>
    <s v=""/>
  </r>
  <r>
    <x v="29"/>
    <s v=""/>
    <s v=""/>
    <s v="4900001995"/>
    <s v="0L"/>
    <s v=""/>
    <s v=""/>
    <s v="WA"/>
    <d v="2023-05-12T00:00:00"/>
    <s v="70"/>
    <n v="20563.169999999998"/>
    <s v="INR"/>
    <x v="0"/>
    <s v=""/>
    <s v="1000"/>
    <s v="1000"/>
    <s v="NON CHARGEABLE BASIS narendra singh"/>
    <s v=""/>
    <x v="1"/>
    <s v="9200000057"/>
    <s v="0"/>
    <x v="29"/>
    <s v=""/>
    <s v=""/>
  </r>
  <r>
    <x v="29"/>
    <s v=""/>
    <s v=""/>
    <s v="4900002041"/>
    <s v="0L"/>
    <s v=""/>
    <s v=""/>
    <s v="WA"/>
    <d v="2023-05-13T00:00:00"/>
    <s v="70"/>
    <n v="6250"/>
    <s v="INR"/>
    <x v="0"/>
    <s v=""/>
    <s v="1000"/>
    <s v="1000"/>
    <s v="NON CHARGEABLE BASIS dinesh"/>
    <s v=""/>
    <x v="1"/>
    <s v="9200000057"/>
    <s v="0"/>
    <x v="29"/>
    <s v=""/>
    <s v=""/>
  </r>
  <r>
    <x v="29"/>
    <s v=""/>
    <s v=""/>
    <s v="4900002074"/>
    <s v="0L"/>
    <s v=""/>
    <s v=""/>
    <s v="WA"/>
    <d v="2023-05-14T00:00:00"/>
    <s v="70"/>
    <n v="20000"/>
    <s v="INR"/>
    <x v="0"/>
    <s v=""/>
    <s v="1000"/>
    <s v="1000"/>
    <s v="NON CHARGEABLE BASIS lala babu sah"/>
    <s v=""/>
    <x v="1"/>
    <s v="9200000057"/>
    <s v="0"/>
    <x v="29"/>
    <s v=""/>
    <s v=""/>
  </r>
  <r>
    <x v="29"/>
    <s v=""/>
    <s v=""/>
    <s v="4900002158"/>
    <s v="0L"/>
    <s v=""/>
    <s v=""/>
    <s v="WA"/>
    <d v="2023-05-16T00:00:00"/>
    <s v="70"/>
    <n v="7500"/>
    <s v="INR"/>
    <x v="0"/>
    <s v=""/>
    <s v="1000"/>
    <s v="1000"/>
    <s v="NON CHARGEABLE BASIS.  dinesh ram"/>
    <s v=""/>
    <x v="1"/>
    <s v="9200000057"/>
    <s v="0"/>
    <x v="29"/>
    <s v=""/>
    <s v=""/>
  </r>
  <r>
    <x v="29"/>
    <s v=""/>
    <s v=""/>
    <s v="4900002172"/>
    <s v="0L"/>
    <s v=""/>
    <s v=""/>
    <s v="WA"/>
    <d v="2023-05-16T00:00:00"/>
    <s v="70"/>
    <n v="1357.27"/>
    <s v="INR"/>
    <x v="0"/>
    <s v=""/>
    <s v="1000"/>
    <s v="1000"/>
    <s v="NON CHARGEABLE BASIS lala babu sah"/>
    <s v=""/>
    <x v="1"/>
    <s v="9200000057"/>
    <s v="0"/>
    <x v="29"/>
    <s v=""/>
    <s v=""/>
  </r>
  <r>
    <x v="29"/>
    <s v=""/>
    <s v=""/>
    <s v="4900002232"/>
    <s v="0L"/>
    <s v=""/>
    <s v=""/>
    <s v="WA"/>
    <d v="2023-05-17T00:00:00"/>
    <s v="70"/>
    <n v="10000"/>
    <s v="INR"/>
    <x v="0"/>
    <s v=""/>
    <s v="1000"/>
    <s v="1000"/>
    <s v="NON CHARGEABLE BASIS.  dinesh ram"/>
    <s v=""/>
    <x v="1"/>
    <s v="9200000057"/>
    <s v="0"/>
    <x v="29"/>
    <s v=""/>
    <s v=""/>
  </r>
  <r>
    <x v="29"/>
    <s v=""/>
    <s v=""/>
    <s v="4900002283"/>
    <s v="0L"/>
    <s v=""/>
    <s v=""/>
    <s v="WA"/>
    <d v="2023-05-18T00:00:00"/>
    <s v="70"/>
    <n v="12500"/>
    <s v="INR"/>
    <x v="0"/>
    <s v=""/>
    <s v="1000"/>
    <s v="1000"/>
    <s v="NON CHARGEABLE BASIS.  dinesh ram"/>
    <s v=""/>
    <x v="1"/>
    <s v="9200000057"/>
    <s v="0"/>
    <x v="29"/>
    <s v=""/>
    <s v=""/>
  </r>
  <r>
    <x v="29"/>
    <s v=""/>
    <s v=""/>
    <s v="4900002325"/>
    <s v="0L"/>
    <s v=""/>
    <s v=""/>
    <s v="WA"/>
    <d v="2023-05-18T00:00:00"/>
    <s v="70"/>
    <n v="123722.53"/>
    <s v="INR"/>
    <x v="0"/>
    <s v=""/>
    <s v="1000"/>
    <s v="1000"/>
    <s v="NON CHARGEABLE BASIS lala babu sah"/>
    <s v=""/>
    <x v="1"/>
    <s v="9200000057"/>
    <s v="0"/>
    <x v="29"/>
    <s v=""/>
    <s v=""/>
  </r>
  <r>
    <x v="29"/>
    <s v=""/>
    <s v=""/>
    <s v="4900002472"/>
    <s v="0L"/>
    <s v=""/>
    <s v=""/>
    <s v="WA"/>
    <d v="2023-05-22T00:00:00"/>
    <s v="70"/>
    <n v="100000"/>
    <s v="INR"/>
    <x v="0"/>
    <s v=""/>
    <s v="1000"/>
    <s v="1000"/>
    <s v="NON CHARGEABLE BASIS lala babu sah"/>
    <s v=""/>
    <x v="1"/>
    <s v="9200000057"/>
    <s v="0"/>
    <x v="29"/>
    <s v=""/>
    <s v=""/>
  </r>
  <r>
    <x v="29"/>
    <s v=""/>
    <s v=""/>
    <s v="4900002769"/>
    <s v="0L"/>
    <s v=""/>
    <s v=""/>
    <s v="WA"/>
    <d v="2023-05-25T00:00:00"/>
    <s v="70"/>
    <n v="10000"/>
    <s v="INR"/>
    <x v="0"/>
    <s v=""/>
    <s v="1000"/>
    <s v="1000"/>
    <s v="NON CHARGEABLE BASIS.  raju gupta"/>
    <s v=""/>
    <x v="1"/>
    <s v="9200000057"/>
    <s v="0"/>
    <x v="29"/>
    <s v=""/>
    <s v=""/>
  </r>
  <r>
    <x v="29"/>
    <s v=""/>
    <s v=""/>
    <s v="4900002771"/>
    <s v="0L"/>
    <s v=""/>
    <s v=""/>
    <s v="WA"/>
    <d v="2023-05-25T00:00:00"/>
    <s v="70"/>
    <n v="6250"/>
    <s v="INR"/>
    <x v="0"/>
    <s v=""/>
    <s v="1000"/>
    <s v="1000"/>
    <s v="NON CHARGEABLE BASIS.  dinesh ram"/>
    <s v=""/>
    <x v="1"/>
    <s v="9200000057"/>
    <s v="0"/>
    <x v="29"/>
    <s v=""/>
    <s v=""/>
  </r>
  <r>
    <x v="29"/>
    <s v=""/>
    <s v=""/>
    <s v="4900002771"/>
    <s v="0L"/>
    <s v=""/>
    <s v=""/>
    <s v="WA"/>
    <d v="2023-05-25T00:00:00"/>
    <s v="70"/>
    <n v="1696.58"/>
    <s v="INR"/>
    <x v="0"/>
    <s v=""/>
    <s v="1000"/>
    <s v="1000"/>
    <s v="NON CHARGEABLE BASIS.  dinesh ram"/>
    <s v=""/>
    <x v="1"/>
    <s v="9200000057"/>
    <s v="0"/>
    <x v="29"/>
    <s v=""/>
    <s v=""/>
  </r>
  <r>
    <x v="29"/>
    <s v=""/>
    <s v=""/>
    <s v="4900002883"/>
    <s v="0L"/>
    <s v=""/>
    <s v=""/>
    <s v="WA"/>
    <d v="2023-05-27T00:00:00"/>
    <s v="70"/>
    <n v="12500"/>
    <s v="INR"/>
    <x v="0"/>
    <s v=""/>
    <s v="1000"/>
    <s v="1000"/>
    <s v="NON CHARGEABLE BASIS.  dinesh ram"/>
    <s v=""/>
    <x v="1"/>
    <s v="9200000057"/>
    <s v="0"/>
    <x v="29"/>
    <s v=""/>
    <s v=""/>
  </r>
  <r>
    <x v="29"/>
    <s v=""/>
    <s v=""/>
    <s v="4900002915"/>
    <s v="0L"/>
    <s v=""/>
    <s v=""/>
    <s v="WA"/>
    <d v="2023-05-27T00:00:00"/>
    <s v="70"/>
    <n v="1357.27"/>
    <s v="INR"/>
    <x v="0"/>
    <s v=""/>
    <s v="1000"/>
    <s v="1000"/>
    <s v="NON CHARGEABLE BASIS.  lal babbu sah"/>
    <s v=""/>
    <x v="1"/>
    <s v="9200000057"/>
    <s v="0"/>
    <x v="29"/>
    <s v=""/>
    <s v=""/>
  </r>
  <r>
    <x v="29"/>
    <s v=""/>
    <s v=""/>
    <s v="4900002915"/>
    <s v="0L"/>
    <s v=""/>
    <s v=""/>
    <s v="WA"/>
    <d v="2023-05-27T00:00:00"/>
    <s v="70"/>
    <n v="20563.169999999998"/>
    <s v="INR"/>
    <x v="0"/>
    <s v=""/>
    <s v="1000"/>
    <s v="1000"/>
    <s v="NON CHARGEABLE BASIS.  lal babbu sah"/>
    <s v=""/>
    <x v="1"/>
    <s v="9200000057"/>
    <s v="0"/>
    <x v="29"/>
    <s v=""/>
    <s v=""/>
  </r>
  <r>
    <x v="29"/>
    <s v=""/>
    <s v=""/>
    <s v="4900002915"/>
    <s v="0L"/>
    <s v=""/>
    <s v=""/>
    <s v="WA"/>
    <d v="2023-05-27T00:00:00"/>
    <s v="70"/>
    <n v="21367.22"/>
    <s v="INR"/>
    <x v="0"/>
    <s v=""/>
    <s v="1000"/>
    <s v="1000"/>
    <s v="NON CHARGEABLE BASIS.  lal babbu sah"/>
    <s v=""/>
    <x v="1"/>
    <s v="9200000057"/>
    <s v="0"/>
    <x v="29"/>
    <s v=""/>
    <s v=""/>
  </r>
  <r>
    <x v="29"/>
    <s v=""/>
    <s v=""/>
    <s v="4900002982"/>
    <s v="0L"/>
    <s v=""/>
    <s v=""/>
    <s v="WA"/>
    <d v="2023-05-29T00:00:00"/>
    <s v="70"/>
    <n v="11566.78"/>
    <s v="INR"/>
    <x v="0"/>
    <s v=""/>
    <s v="1000"/>
    <s v="1000"/>
    <s v="NON CHARGEABLE BASIS.  raju gupta"/>
    <s v=""/>
    <x v="1"/>
    <s v="9200000057"/>
    <s v="0"/>
    <x v="29"/>
    <s v=""/>
    <s v=""/>
  </r>
  <r>
    <x v="29"/>
    <s v=""/>
    <s v=""/>
    <s v="4900003044"/>
    <s v="0L"/>
    <s v=""/>
    <s v=""/>
    <s v="WA"/>
    <d v="2023-05-30T00:00:00"/>
    <s v="70"/>
    <n v="20000"/>
    <s v="INR"/>
    <x v="0"/>
    <s v=""/>
    <s v="1000"/>
    <s v="1000"/>
    <s v="NON CHARGEABLE BASIS.  akbar husan"/>
    <s v=""/>
    <x v="1"/>
    <s v="9200000057"/>
    <s v="0"/>
    <x v="29"/>
    <s v=""/>
    <s v=""/>
  </r>
  <r>
    <x v="29"/>
    <s v=""/>
    <s v=""/>
    <s v="4900003044"/>
    <s v="0L"/>
    <s v=""/>
    <s v=""/>
    <s v="WA"/>
    <d v="2023-05-30T00:00:00"/>
    <s v="70"/>
    <n v="2714.54"/>
    <s v="INR"/>
    <x v="0"/>
    <s v=""/>
    <s v="1000"/>
    <s v="1000"/>
    <s v="NON CHARGEABLE BASIS. akbar husan"/>
    <s v=""/>
    <x v="1"/>
    <s v="9200000057"/>
    <s v="0"/>
    <x v="29"/>
    <s v=""/>
    <s v=""/>
  </r>
  <r>
    <x v="29"/>
    <s v=""/>
    <s v=""/>
    <s v="4900003048"/>
    <s v="0L"/>
    <s v=""/>
    <s v=""/>
    <s v="WA"/>
    <d v="2023-05-30T00:00:00"/>
    <s v="70"/>
    <n v="6250"/>
    <s v="INR"/>
    <x v="0"/>
    <s v=""/>
    <s v="1000"/>
    <s v="1000"/>
    <s v="NON CHARGEABLE BASIS.  dinesh ram"/>
    <s v=""/>
    <x v="1"/>
    <s v="9200000057"/>
    <s v="0"/>
    <x v="29"/>
    <s v=""/>
    <s v=""/>
  </r>
  <r>
    <x v="29"/>
    <s v=""/>
    <s v=""/>
    <s v="4900003066"/>
    <s v="0L"/>
    <s v=""/>
    <s v=""/>
    <s v="WA"/>
    <d v="2023-05-30T00:00:00"/>
    <s v="70"/>
    <n v="10000"/>
    <s v="INR"/>
    <x v="0"/>
    <s v=""/>
    <s v="1000"/>
    <s v="1000"/>
    <s v="NON CHARGEABLE BASIS.  raju gupta"/>
    <s v=""/>
    <x v="1"/>
    <s v="9200000057"/>
    <s v="0"/>
    <x v="29"/>
    <s v=""/>
    <s v=""/>
  </r>
  <r>
    <x v="29"/>
    <s v=""/>
    <s v=""/>
    <s v="4900003222"/>
    <s v="0L"/>
    <s v=""/>
    <s v=""/>
    <s v="WA"/>
    <d v="2023-06-01T00:00:00"/>
    <s v="70"/>
    <n v="10000"/>
    <s v="INR"/>
    <x v="0"/>
    <s v=""/>
    <s v="1000"/>
    <s v="1000"/>
    <s v="NON CHARGEABLE BASIS.  dinesh ram"/>
    <s v=""/>
    <x v="1"/>
    <s v="9200000057"/>
    <s v="0"/>
    <x v="29"/>
    <s v=""/>
    <s v=""/>
  </r>
  <r>
    <x v="29"/>
    <s v=""/>
    <s v=""/>
    <s v="4900003228"/>
    <s v="0L"/>
    <s v=""/>
    <s v=""/>
    <s v="WA"/>
    <d v="2023-06-01T00:00:00"/>
    <s v="70"/>
    <n v="20000"/>
    <s v="INR"/>
    <x v="0"/>
    <s v=""/>
    <s v="1000"/>
    <s v="1000"/>
    <s v="NON CHARGEABLE BASIS.  akbar husan"/>
    <s v=""/>
    <x v="1"/>
    <s v="9200000057"/>
    <s v="0"/>
    <x v="29"/>
    <s v=""/>
    <s v=""/>
  </r>
  <r>
    <x v="17"/>
    <s v=""/>
    <s v=""/>
    <s v="4900003237"/>
    <s v="0L"/>
    <s v=""/>
    <s v=""/>
    <s v="WA"/>
    <d v="2023-06-01T00:00:00"/>
    <s v="70"/>
    <n v="60.76"/>
    <s v="INR"/>
    <x v="0"/>
    <s v=""/>
    <s v="1000"/>
    <s v="1000"/>
    <s v="NEW INSTALLATION"/>
    <s v=""/>
    <x v="1"/>
    <s v="9200000039"/>
    <s v="0"/>
    <x v="17"/>
    <s v=""/>
    <s v=""/>
  </r>
  <r>
    <x v="17"/>
    <s v=""/>
    <s v=""/>
    <s v="4900003237"/>
    <s v="0L"/>
    <s v=""/>
    <s v=""/>
    <s v="WA"/>
    <d v="2023-06-01T00:00:00"/>
    <s v="70"/>
    <n v="30"/>
    <s v="INR"/>
    <x v="0"/>
    <s v=""/>
    <s v="1000"/>
    <s v="1000"/>
    <s v="NEW INSTALLATION"/>
    <s v=""/>
    <x v="1"/>
    <s v="9200000039"/>
    <s v="0"/>
    <x v="17"/>
    <s v=""/>
    <s v=""/>
  </r>
  <r>
    <x v="17"/>
    <s v=""/>
    <s v=""/>
    <s v="4900003237"/>
    <s v="0L"/>
    <s v=""/>
    <s v=""/>
    <s v="WA"/>
    <d v="2023-06-01T00:00:00"/>
    <s v="70"/>
    <n v="17"/>
    <s v="INR"/>
    <x v="0"/>
    <s v=""/>
    <s v="1000"/>
    <s v="1000"/>
    <s v="NEW INSTALLATION"/>
    <s v=""/>
    <x v="1"/>
    <s v="9200000039"/>
    <s v="0"/>
    <x v="17"/>
    <s v=""/>
    <s v=""/>
  </r>
  <r>
    <x v="17"/>
    <s v=""/>
    <s v=""/>
    <s v="4900003237"/>
    <s v="0L"/>
    <s v=""/>
    <s v=""/>
    <s v="WA"/>
    <d v="2023-06-01T00:00:00"/>
    <s v="70"/>
    <n v="80"/>
    <s v="INR"/>
    <x v="0"/>
    <s v=""/>
    <s v="1000"/>
    <s v="1000"/>
    <s v="NEW INSTALLATION"/>
    <s v=""/>
    <x v="1"/>
    <s v="9200000039"/>
    <s v="0"/>
    <x v="17"/>
    <s v=""/>
    <s v=""/>
  </r>
  <r>
    <x v="29"/>
    <s v=""/>
    <s v=""/>
    <s v="4900003275"/>
    <s v="0L"/>
    <s v=""/>
    <s v=""/>
    <s v="WA"/>
    <d v="2023-06-02T00:00:00"/>
    <s v="70"/>
    <n v="13750"/>
    <s v="INR"/>
    <x v="0"/>
    <s v=""/>
    <s v="1000"/>
    <s v="1000"/>
    <s v="NON CHARGEABLE BASIS.  dinesh ram"/>
    <s v=""/>
    <x v="1"/>
    <s v="9200000057"/>
    <s v="0"/>
    <x v="29"/>
    <s v=""/>
    <s v=""/>
  </r>
  <r>
    <x v="29"/>
    <s v=""/>
    <s v=""/>
    <s v="4900003364"/>
    <s v="0L"/>
    <s v=""/>
    <s v=""/>
    <s v="WA"/>
    <d v="2023-06-03T00:00:00"/>
    <s v="70"/>
    <n v="10000"/>
    <s v="INR"/>
    <x v="0"/>
    <s v=""/>
    <s v="1000"/>
    <s v="1000"/>
    <s v="NON CHARGEABLE BASIS.  dinesh ram"/>
    <s v=""/>
    <x v="1"/>
    <s v="9200000057"/>
    <s v="0"/>
    <x v="29"/>
    <s v=""/>
    <s v=""/>
  </r>
  <r>
    <x v="29"/>
    <s v=""/>
    <s v=""/>
    <s v="4900003373"/>
    <s v="0L"/>
    <s v=""/>
    <s v=""/>
    <s v="WA"/>
    <d v="2023-06-04T00:00:00"/>
    <s v="70"/>
    <n v="1696.58"/>
    <s v="INR"/>
    <x v="0"/>
    <s v=""/>
    <s v="1000"/>
    <s v="1000"/>
    <s v="NON CHARGEABLE BASIS.  dinesh ram"/>
    <s v=""/>
    <x v="1"/>
    <s v="9200000057"/>
    <s v="0"/>
    <x v="29"/>
    <s v=""/>
    <s v=""/>
  </r>
  <r>
    <x v="29"/>
    <s v=""/>
    <s v=""/>
    <s v="4900003373"/>
    <s v="0L"/>
    <s v=""/>
    <s v=""/>
    <s v="WA"/>
    <d v="2023-06-04T00:00:00"/>
    <s v="70"/>
    <n v="8750"/>
    <s v="INR"/>
    <x v="0"/>
    <s v=""/>
    <s v="1000"/>
    <s v="1000"/>
    <s v="NON CHARGEABLE BASIS.  dinesh ram"/>
    <s v=""/>
    <x v="1"/>
    <s v="9200000057"/>
    <s v="0"/>
    <x v="29"/>
    <s v=""/>
    <s v=""/>
  </r>
  <r>
    <x v="29"/>
    <s v=""/>
    <s v=""/>
    <s v="4900003377"/>
    <s v="0L"/>
    <s v=""/>
    <s v=""/>
    <s v="WA"/>
    <d v="2023-06-04T00:00:00"/>
    <s v="70"/>
    <n v="3000"/>
    <s v="INR"/>
    <x v="0"/>
    <s v=""/>
    <s v="1000"/>
    <s v="1000"/>
    <s v="NON CHARGEABLE BASIS.   juit kewat"/>
    <s v=""/>
    <x v="1"/>
    <s v="9200000057"/>
    <s v="0"/>
    <x v="29"/>
    <s v=""/>
    <s v=""/>
  </r>
  <r>
    <x v="29"/>
    <s v=""/>
    <s v=""/>
    <s v="4900003397"/>
    <s v="0L"/>
    <s v=""/>
    <s v=""/>
    <s v="WA"/>
    <d v="2023-06-05T00:00:00"/>
    <s v="70"/>
    <n v="10000"/>
    <s v="INR"/>
    <x v="0"/>
    <s v=""/>
    <s v="1000"/>
    <s v="1000"/>
    <s v="NON CHARGEABLE akber husain"/>
    <s v=""/>
    <x v="1"/>
    <s v="9200000057"/>
    <s v="0"/>
    <x v="29"/>
    <s v=""/>
    <s v=""/>
  </r>
  <r>
    <x v="29"/>
    <s v=""/>
    <s v=""/>
    <s v="4900003403"/>
    <s v="0L"/>
    <s v=""/>
    <s v=""/>
    <s v="WA"/>
    <d v="2023-06-05T00:00:00"/>
    <s v="70"/>
    <n v="10000"/>
    <s v="INR"/>
    <x v="0"/>
    <s v=""/>
    <s v="1000"/>
    <s v="1000"/>
    <s v="NON CHARGEABLE BASIS.juit kewat"/>
    <s v=""/>
    <x v="1"/>
    <s v="9200000057"/>
    <s v="0"/>
    <x v="29"/>
    <s v=""/>
    <s v=""/>
  </r>
  <r>
    <x v="29"/>
    <s v=""/>
    <s v=""/>
    <s v="4900003423"/>
    <s v="0L"/>
    <s v=""/>
    <s v=""/>
    <s v="WA"/>
    <d v="2023-06-05T00:00:00"/>
    <s v="70"/>
    <n v="10000"/>
    <s v="INR"/>
    <x v="0"/>
    <s v=""/>
    <s v="1000"/>
    <s v="1000"/>
    <s v="NON CHARGEABLE BASIS.  raju gupta"/>
    <s v=""/>
    <x v="1"/>
    <s v="9200000057"/>
    <s v="0"/>
    <x v="29"/>
    <s v=""/>
    <s v=""/>
  </r>
  <r>
    <x v="29"/>
    <s v=""/>
    <s v=""/>
    <s v="4900003458"/>
    <s v="0L"/>
    <s v=""/>
    <s v=""/>
    <s v="WA"/>
    <d v="2023-06-05T00:00:00"/>
    <s v="70"/>
    <n v="10000"/>
    <s v="INR"/>
    <x v="0"/>
    <s v=""/>
    <s v="1000"/>
    <s v="1000"/>
    <s v="NON CHARGEABLE BASIS.  anuj kumar jain"/>
    <s v=""/>
    <x v="1"/>
    <s v="9200000057"/>
    <s v="0"/>
    <x v="29"/>
    <s v=""/>
    <s v=""/>
  </r>
  <r>
    <x v="29"/>
    <s v=""/>
    <s v=""/>
    <s v="4900003499"/>
    <s v="0L"/>
    <s v=""/>
    <s v=""/>
    <s v="WA"/>
    <d v="2023-06-06T00:00:00"/>
    <s v="70"/>
    <n v="90729.86"/>
    <s v="INR"/>
    <x v="0"/>
    <s v=""/>
    <s v="1000"/>
    <s v="1000"/>
    <s v="NON CHARGEABLE akber husainNEW JUICE CLARIFIER 42&quot;"/>
    <s v=""/>
    <x v="1"/>
    <s v="9200000057"/>
    <s v="0"/>
    <x v="29"/>
    <s v=""/>
    <s v=""/>
  </r>
  <r>
    <x v="29"/>
    <s v=""/>
    <s v=""/>
    <s v="4900003499"/>
    <s v="0L"/>
    <s v=""/>
    <s v=""/>
    <s v="WA"/>
    <d v="2023-06-06T00:00:00"/>
    <s v="70"/>
    <n v="21802.639999999999"/>
    <s v="INR"/>
    <x v="0"/>
    <s v=""/>
    <s v="1000"/>
    <s v="1000"/>
    <s v="NON CHARGEABLE akber husainNEW JUICE CLARIFIER 42&quot;"/>
    <s v=""/>
    <x v="1"/>
    <s v="9200000057"/>
    <s v="0"/>
    <x v="29"/>
    <s v=""/>
    <s v=""/>
  </r>
  <r>
    <x v="29"/>
    <s v=""/>
    <s v=""/>
    <s v="4900003499"/>
    <s v="0L"/>
    <s v=""/>
    <s v=""/>
    <s v="WA"/>
    <d v="2023-06-06T00:00:00"/>
    <s v="70"/>
    <n v="43182.65"/>
    <s v="INR"/>
    <x v="0"/>
    <s v=""/>
    <s v="1000"/>
    <s v="1000"/>
    <s v="NON CHARGEABLE akber husainNEW JUICE CLARIFIER 42&quot;"/>
    <s v=""/>
    <x v="1"/>
    <s v="9200000057"/>
    <s v="0"/>
    <x v="29"/>
    <s v=""/>
    <s v=""/>
  </r>
  <r>
    <x v="29"/>
    <s v=""/>
    <s v=""/>
    <s v="4900003499"/>
    <s v="0L"/>
    <s v=""/>
    <s v=""/>
    <s v="WA"/>
    <d v="2023-06-06T00:00:00"/>
    <s v="70"/>
    <n v="40597.730000000003"/>
    <s v="INR"/>
    <x v="0"/>
    <s v=""/>
    <s v="1000"/>
    <s v="1000"/>
    <s v="NON CHARGEABLE akber husainNEW JUICE CLARIFIER 42&quot;"/>
    <s v=""/>
    <x v="1"/>
    <s v="9200000057"/>
    <s v="0"/>
    <x v="29"/>
    <s v=""/>
    <s v=""/>
  </r>
  <r>
    <x v="29"/>
    <s v=""/>
    <s v=""/>
    <s v="4900003499"/>
    <s v="0L"/>
    <s v=""/>
    <s v=""/>
    <s v="WA"/>
    <d v="2023-06-06T00:00:00"/>
    <s v="70"/>
    <n v="10000"/>
    <s v="INR"/>
    <x v="0"/>
    <s v=""/>
    <s v="1000"/>
    <s v="1000"/>
    <s v="NON CHARGEABLE akber husainNEW JUICE CLARIFIER 42&quot;"/>
    <s v=""/>
    <x v="1"/>
    <s v="9200000057"/>
    <s v="0"/>
    <x v="29"/>
    <s v=""/>
    <s v=""/>
  </r>
  <r>
    <x v="29"/>
    <s v=""/>
    <s v=""/>
    <s v="4900003503"/>
    <s v="0L"/>
    <s v=""/>
    <s v=""/>
    <s v="WA"/>
    <d v="2023-06-06T00:00:00"/>
    <s v="70"/>
    <n v="10000"/>
    <s v="INR"/>
    <x v="0"/>
    <s v=""/>
    <s v="1000"/>
    <s v="1000"/>
    <s v="NON CHARGEABLE akber husainNEW JUICE CLARIFIER 42&quot;"/>
    <s v=""/>
    <x v="1"/>
    <s v="9200000057"/>
    <s v="0"/>
    <x v="29"/>
    <s v=""/>
    <s v=""/>
  </r>
  <r>
    <x v="29"/>
    <s v=""/>
    <s v=""/>
    <s v="4900003561"/>
    <s v="0L"/>
    <s v=""/>
    <s v=""/>
    <s v="WA"/>
    <d v="2023-06-07T00:00:00"/>
    <s v="70"/>
    <n v="25000"/>
    <s v="INR"/>
    <x v="0"/>
    <s v=""/>
    <s v="1000"/>
    <s v="1000"/>
    <s v="NON CHARGEABLE BASISlalbabbuNEW JUICE CLARIFIER42&quot;"/>
    <s v=""/>
    <x v="1"/>
    <s v="9200000057"/>
    <s v="0"/>
    <x v="29"/>
    <s v=""/>
    <s v=""/>
  </r>
  <r>
    <x v="29"/>
    <s v=""/>
    <s v=""/>
    <s v="4900003590"/>
    <s v="0L"/>
    <s v=""/>
    <s v=""/>
    <s v="WA"/>
    <d v="2023-06-07T00:00:00"/>
    <s v="70"/>
    <n v="1696.59"/>
    <s v="INR"/>
    <x v="0"/>
    <s v=""/>
    <s v="1000"/>
    <s v="1000"/>
    <s v="NON CHARGEABLE BASIS.  lalbabbu"/>
    <s v=""/>
    <x v="1"/>
    <s v="9200000057"/>
    <s v="0"/>
    <x v="29"/>
    <s v=""/>
    <s v=""/>
  </r>
  <r>
    <x v="29"/>
    <s v=""/>
    <s v=""/>
    <s v="4900003639"/>
    <s v="0L"/>
    <s v=""/>
    <s v=""/>
    <s v="WA"/>
    <d v="2023-06-08T00:00:00"/>
    <s v="70"/>
    <n v="15000"/>
    <s v="INR"/>
    <x v="0"/>
    <s v=""/>
    <s v="1000"/>
    <s v="1000"/>
    <s v="NON CHARGEABLE BASISdinesh ramCWIP- NEW JUICE CLAR"/>
    <s v=""/>
    <x v="1"/>
    <s v="9200000057"/>
    <s v="0"/>
    <x v="29"/>
    <s v=""/>
    <s v=""/>
  </r>
  <r>
    <x v="21"/>
    <s v=""/>
    <s v=""/>
    <s v="4900003797"/>
    <s v="0L"/>
    <s v=""/>
    <s v=""/>
    <s v="WA"/>
    <d v="2023-06-10T00:00:00"/>
    <s v="70"/>
    <n v="10729.25"/>
    <s v="INR"/>
    <x v="0"/>
    <s v=""/>
    <s v="1000"/>
    <s v="1000"/>
    <s v="100 T  KATA"/>
    <s v=""/>
    <x v="1"/>
    <s v="9200000035"/>
    <s v="0"/>
    <x v="21"/>
    <s v=""/>
    <s v=""/>
  </r>
  <r>
    <x v="29"/>
    <s v=""/>
    <s v=""/>
    <s v="4900003855"/>
    <s v="0L"/>
    <s v=""/>
    <s v=""/>
    <s v="WA"/>
    <d v="2023-06-11T00:00:00"/>
    <s v="70"/>
    <n v="7500"/>
    <s v="INR"/>
    <x v="0"/>
    <s v=""/>
    <s v="1000"/>
    <s v="1000"/>
    <s v="NON CHARGEABLE BASIS.  dinesh ram"/>
    <s v=""/>
    <x v="1"/>
    <s v="9200000057"/>
    <s v="0"/>
    <x v="29"/>
    <s v=""/>
    <s v=""/>
  </r>
  <r>
    <x v="29"/>
    <s v=""/>
    <s v=""/>
    <s v="4900003886"/>
    <s v="0L"/>
    <s v=""/>
    <s v=""/>
    <s v="WA"/>
    <d v="2023-06-12T00:00:00"/>
    <s v="70"/>
    <n v="12500"/>
    <s v="INR"/>
    <x v="0"/>
    <s v=""/>
    <s v="1000"/>
    <s v="1000"/>
    <s v="NON CHARGEABLE BASIS.dinesh ramCWIP- NEW JUICE CLA"/>
    <s v=""/>
    <x v="1"/>
    <s v="9200000057"/>
    <s v="0"/>
    <x v="29"/>
    <s v=""/>
    <s v=""/>
  </r>
  <r>
    <x v="29"/>
    <s v=""/>
    <s v=""/>
    <s v="4900003948"/>
    <s v="0L"/>
    <s v=""/>
    <s v=""/>
    <s v="WA"/>
    <d v="2023-06-13T00:00:00"/>
    <s v="70"/>
    <n v="1627.48"/>
    <s v="INR"/>
    <x v="0"/>
    <s v=""/>
    <s v="1000"/>
    <s v="1000"/>
    <s v="NON CHARGEABLE BASIS.  dinesh ram"/>
    <s v=""/>
    <x v="1"/>
    <s v="9200000057"/>
    <s v="0"/>
    <x v="29"/>
    <s v=""/>
    <s v=""/>
  </r>
  <r>
    <x v="29"/>
    <s v=""/>
    <s v=""/>
    <s v="4900003981"/>
    <s v="0L"/>
    <s v=""/>
    <s v=""/>
    <s v="WA"/>
    <d v="2023-06-13T00:00:00"/>
    <s v="70"/>
    <n v="10000"/>
    <s v="INR"/>
    <x v="0"/>
    <s v=""/>
    <s v="1000"/>
    <s v="1000"/>
    <s v="NON CHARGEABLE BASIS.  ramavtarCWIP- NEW JUICE CLA"/>
    <s v=""/>
    <x v="1"/>
    <s v="9200000057"/>
    <s v="0"/>
    <x v="29"/>
    <s v=""/>
    <s v=""/>
  </r>
  <r>
    <x v="29"/>
    <s v=""/>
    <s v=""/>
    <s v="4900003983"/>
    <s v="0L"/>
    <s v=""/>
    <s v=""/>
    <s v="WA"/>
    <d v="2023-06-13T00:00:00"/>
    <s v="70"/>
    <n v="12500"/>
    <s v="INR"/>
    <x v="0"/>
    <s v=""/>
    <s v="1000"/>
    <s v="1000"/>
    <s v="NON CHARGEABLE BASIS.  lalbabbu"/>
    <s v=""/>
    <x v="1"/>
    <s v="9200000057"/>
    <s v="0"/>
    <x v="29"/>
    <s v=""/>
    <s v=""/>
  </r>
  <r>
    <x v="29"/>
    <s v=""/>
    <s v=""/>
    <s v="4900003983"/>
    <s v="0L"/>
    <s v=""/>
    <s v=""/>
    <s v="WA"/>
    <d v="2023-06-13T00:00:00"/>
    <s v="70"/>
    <n v="1627.48"/>
    <s v="INR"/>
    <x v="0"/>
    <s v=""/>
    <s v="1000"/>
    <s v="1000"/>
    <s v="NON CHARGEABLE BASIS.  lalbabbuCWIP- NEW JUICE CLA"/>
    <s v=""/>
    <x v="1"/>
    <s v="9200000057"/>
    <s v="0"/>
    <x v="29"/>
    <s v=""/>
    <s v=""/>
  </r>
  <r>
    <x v="20"/>
    <s v=""/>
    <s v=""/>
    <s v="4900004038"/>
    <s v="0L"/>
    <s v=""/>
    <s v=""/>
    <s v="WA"/>
    <d v="2023-06-14T00:00:00"/>
    <s v="70"/>
    <n v="13163.4"/>
    <s v="INR"/>
    <x v="0"/>
    <s v=""/>
    <s v="1000"/>
    <s v="1000"/>
    <s v="NON CHARGEABLE BASIS -ASLAMCWIP-MILK OF LIME"/>
    <s v=""/>
    <x v="1"/>
    <s v="9200000058"/>
    <s v="0"/>
    <x v="20"/>
    <s v=""/>
    <s v=""/>
  </r>
  <r>
    <x v="20"/>
    <s v=""/>
    <s v=""/>
    <s v="4900004038"/>
    <s v="0L"/>
    <s v=""/>
    <s v=""/>
    <s v="WA"/>
    <d v="2023-06-14T00:00:00"/>
    <s v="70"/>
    <n v="34969"/>
    <s v="INR"/>
    <x v="0"/>
    <s v=""/>
    <s v="1000"/>
    <s v="1000"/>
    <s v="NON CHARGEABLE BASIS -ASLAMCWIP-MILK OF LIME"/>
    <s v=""/>
    <x v="1"/>
    <s v="9200000058"/>
    <s v="0"/>
    <x v="20"/>
    <s v=""/>
    <s v=""/>
  </r>
  <r>
    <x v="29"/>
    <s v=""/>
    <s v=""/>
    <s v="4900004046"/>
    <s v="0L"/>
    <s v=""/>
    <s v=""/>
    <s v="WA"/>
    <d v="2023-06-14T00:00:00"/>
    <s v="70"/>
    <n v="41126.33"/>
    <s v="INR"/>
    <x v="0"/>
    <s v=""/>
    <s v="1000"/>
    <s v="1000"/>
    <s v="NON CHARGEABLE BASIS.raju guptaNEW JUICE CLA-42'"/>
    <s v=""/>
    <x v="1"/>
    <s v="9200000057"/>
    <s v="0"/>
    <x v="29"/>
    <s v=""/>
    <s v=""/>
  </r>
  <r>
    <x v="29"/>
    <s v=""/>
    <s v=""/>
    <s v="4900004046"/>
    <s v="0L"/>
    <s v=""/>
    <s v=""/>
    <s v="WA"/>
    <d v="2023-06-14T00:00:00"/>
    <s v="70"/>
    <n v="41863.300000000003"/>
    <s v="INR"/>
    <x v="0"/>
    <s v=""/>
    <s v="1000"/>
    <s v="1000"/>
    <s v="NON CHARGEABLE BASIS.raju gupta NEW JUICE CLA-42'"/>
    <s v=""/>
    <x v="1"/>
    <s v="9200000057"/>
    <s v="0"/>
    <x v="29"/>
    <s v=""/>
    <s v=""/>
  </r>
  <r>
    <x v="29"/>
    <s v=""/>
    <s v=""/>
    <s v="4900004046"/>
    <s v="0L"/>
    <s v=""/>
    <s v=""/>
    <s v="WA"/>
    <d v="2023-06-14T00:00:00"/>
    <s v="70"/>
    <n v="34884.230000000003"/>
    <s v="INR"/>
    <x v="0"/>
    <s v=""/>
    <s v="1000"/>
    <s v="1000"/>
    <s v="NON CHARGEABLE BASISraju gupta-NEW JUICE CLA-42'"/>
    <s v=""/>
    <x v="1"/>
    <s v="9200000057"/>
    <s v="0"/>
    <x v="29"/>
    <s v=""/>
    <s v=""/>
  </r>
  <r>
    <x v="29"/>
    <s v=""/>
    <s v=""/>
    <s v="4900004115"/>
    <s v="0L"/>
    <s v=""/>
    <s v=""/>
    <s v="WA"/>
    <d v="2023-06-15T00:00:00"/>
    <s v="70"/>
    <n v="7500"/>
    <s v="INR"/>
    <x v="0"/>
    <s v=""/>
    <s v="1000"/>
    <s v="1000"/>
    <s v="NON CHARGEABLE BASIS.  dinesh ram"/>
    <s v=""/>
    <x v="1"/>
    <s v="9200000057"/>
    <s v="0"/>
    <x v="29"/>
    <s v=""/>
    <s v=""/>
  </r>
  <r>
    <x v="29"/>
    <s v=""/>
    <s v=""/>
    <s v="4900004219"/>
    <s v="0L"/>
    <s v=""/>
    <s v=""/>
    <s v="WA"/>
    <d v="2023-06-16T00:00:00"/>
    <s v="70"/>
    <n v="30000"/>
    <s v="INR"/>
    <x v="0"/>
    <s v=""/>
    <s v="1000"/>
    <s v="1000"/>
    <s v="NON CHARGEABLE BASIS.akber husainNEW JUICE CAL-42'"/>
    <s v=""/>
    <x v="1"/>
    <s v="9200000057"/>
    <s v="0"/>
    <x v="29"/>
    <s v=""/>
    <s v=""/>
  </r>
  <r>
    <x v="29"/>
    <s v=""/>
    <s v=""/>
    <s v="4900004234"/>
    <s v="0L"/>
    <s v=""/>
    <s v=""/>
    <s v="WA"/>
    <d v="2023-06-16T00:00:00"/>
    <s v="70"/>
    <n v="2603.9699999999998"/>
    <s v="INR"/>
    <x v="0"/>
    <s v=""/>
    <s v="1000"/>
    <s v="1000"/>
    <s v="NON CHARGEABLE BASIS.  akber husain"/>
    <s v=""/>
    <x v="1"/>
    <s v="9200000057"/>
    <s v="0"/>
    <x v="29"/>
    <s v=""/>
    <s v=""/>
  </r>
  <r>
    <x v="17"/>
    <s v=""/>
    <s v=""/>
    <s v="4900004261"/>
    <s v="0L"/>
    <s v=""/>
    <s v=""/>
    <s v="WA"/>
    <d v="2023-06-16T00:00:00"/>
    <s v="70"/>
    <n v="448384"/>
    <s v="INR"/>
    <x v="0"/>
    <s v=""/>
    <s v="1000"/>
    <s v="1000"/>
    <s v="non chargeble for etp gate"/>
    <s v=""/>
    <x v="1"/>
    <s v="9200000039"/>
    <s v="0"/>
    <x v="17"/>
    <s v=""/>
    <s v=""/>
  </r>
  <r>
    <x v="20"/>
    <s v=""/>
    <s v=""/>
    <s v="4900004264"/>
    <s v="0L"/>
    <s v=""/>
    <s v=""/>
    <s v="WA"/>
    <d v="2023-06-16T00:00:00"/>
    <s v="70"/>
    <n v="13225.2"/>
    <s v="INR"/>
    <x v="0"/>
    <s v=""/>
    <s v="1000"/>
    <s v="1000"/>
    <s v="NON CHARGEABLE BASIS"/>
    <s v=""/>
    <x v="1"/>
    <s v="9200000058"/>
    <s v="0"/>
    <x v="20"/>
    <s v=""/>
    <s v=""/>
  </r>
  <r>
    <x v="25"/>
    <s v=""/>
    <s v=""/>
    <s v="4900004314"/>
    <s v="0L"/>
    <s v=""/>
    <s v=""/>
    <s v="WA"/>
    <d v="2023-06-17T00:00:00"/>
    <s v="70"/>
    <n v="12500"/>
    <s v="INR"/>
    <x v="0"/>
    <s v=""/>
    <s v="1000"/>
    <s v="1000"/>
    <s v="NON CHARGEABLE BASIS dinesh ram VACUUM FILTER STAT"/>
    <s v=""/>
    <x v="1"/>
    <s v="9200000059"/>
    <s v="0"/>
    <x v="25"/>
    <s v=""/>
    <s v=""/>
  </r>
  <r>
    <x v="20"/>
    <s v=""/>
    <s v=""/>
    <s v="4900004330"/>
    <s v="0L"/>
    <s v=""/>
    <s v=""/>
    <s v="WA"/>
    <d v="2023-06-17T00:00:00"/>
    <s v="70"/>
    <n v="12500"/>
    <s v="INR"/>
    <x v="0"/>
    <s v=""/>
    <s v="1000"/>
    <s v="1000"/>
    <s v="NON CHARGEABLE BASIS.  lalbabbuCWIP-MILK OF LIME"/>
    <s v=""/>
    <x v="1"/>
    <s v="9200000058"/>
    <s v="0"/>
    <x v="20"/>
    <s v=""/>
    <s v=""/>
  </r>
  <r>
    <x v="25"/>
    <s v=""/>
    <s v=""/>
    <s v="4900004383"/>
    <s v="0L"/>
    <s v=""/>
    <s v=""/>
    <s v="WA"/>
    <d v="2023-06-18T00:00:00"/>
    <s v="70"/>
    <n v="28000"/>
    <s v="INR"/>
    <x v="0"/>
    <s v=""/>
    <s v="1000"/>
    <s v="1000"/>
    <s v="NON CHARGEABLE BASIS.  akber husain"/>
    <s v=""/>
    <x v="1"/>
    <s v="9200000059"/>
    <s v="0"/>
    <x v="25"/>
    <s v=""/>
    <s v=""/>
  </r>
  <r>
    <x v="25"/>
    <s v=""/>
    <s v=""/>
    <s v="4900004385"/>
    <s v="0L"/>
    <s v=""/>
    <s v=""/>
    <s v="WA"/>
    <d v="2023-06-18T00:00:00"/>
    <s v="70"/>
    <n v="12500"/>
    <s v="INR"/>
    <x v="0"/>
    <s v=""/>
    <s v="1000"/>
    <s v="1000"/>
    <s v="NON CHARGEABLE BASIS.  dinesh ram"/>
    <s v=""/>
    <x v="1"/>
    <s v="9200000059"/>
    <s v="0"/>
    <x v="25"/>
    <s v=""/>
    <s v=""/>
  </r>
  <r>
    <x v="25"/>
    <s v=""/>
    <s v=""/>
    <s v="4900004387"/>
    <s v="0L"/>
    <s v=""/>
    <s v=""/>
    <s v="WA"/>
    <d v="2023-06-18T00:00:00"/>
    <s v="70"/>
    <n v="41240.85"/>
    <s v="INR"/>
    <x v="0"/>
    <s v=""/>
    <s v="1000"/>
    <s v="1000"/>
    <s v="NON CHARGEABLE BASIS  rajugupta"/>
    <s v=""/>
    <x v="1"/>
    <s v="9200000059"/>
    <s v="0"/>
    <x v="25"/>
    <s v=""/>
    <s v=""/>
  </r>
  <r>
    <x v="25"/>
    <s v=""/>
    <s v=""/>
    <s v="4900004414"/>
    <s v="0L"/>
    <s v=""/>
    <s v=""/>
    <s v="WA"/>
    <d v="2023-06-19T00:00:00"/>
    <s v="70"/>
    <n v="24000"/>
    <s v="INR"/>
    <x v="0"/>
    <s v=""/>
    <s v="1000"/>
    <s v="1000"/>
    <s v="NON CHARGEABLE BASIS.akber husain-VACUUM FILTER ST"/>
    <s v=""/>
    <x v="1"/>
    <s v="9200000059"/>
    <s v="0"/>
    <x v="25"/>
    <s v=""/>
    <s v=""/>
  </r>
  <r>
    <x v="25"/>
    <s v=""/>
    <s v=""/>
    <s v="4900004414"/>
    <s v="0L"/>
    <s v=""/>
    <s v=""/>
    <s v="WA"/>
    <d v="2023-06-19T00:00:00"/>
    <s v="70"/>
    <n v="65802.13"/>
    <s v="INR"/>
    <x v="0"/>
    <s v=""/>
    <s v="1000"/>
    <s v="1000"/>
    <s v="NON CHARGEABLE BASIS.akber husain-VACUUM FILTER ST"/>
    <s v=""/>
    <x v="1"/>
    <s v="9200000059"/>
    <s v="0"/>
    <x v="25"/>
    <s v=""/>
    <s v=""/>
  </r>
  <r>
    <x v="25"/>
    <s v=""/>
    <s v=""/>
    <s v="4900004501"/>
    <s v="0L"/>
    <s v=""/>
    <s v=""/>
    <s v="WA"/>
    <d v="2023-06-20T00:00:00"/>
    <s v="70"/>
    <n v="28000"/>
    <s v="INR"/>
    <x v="0"/>
    <s v=""/>
    <s v="1000"/>
    <s v="1000"/>
    <s v="NON CHARGEABLE BASIS.  akber husain"/>
    <s v=""/>
    <x v="1"/>
    <s v="9200000059"/>
    <s v="0"/>
    <x v="25"/>
    <s v=""/>
    <s v=""/>
  </r>
  <r>
    <x v="25"/>
    <s v=""/>
    <s v=""/>
    <s v="4900004601"/>
    <s v="0L"/>
    <s v=""/>
    <s v=""/>
    <s v="WA"/>
    <d v="2023-06-21T00:00:00"/>
    <s v="70"/>
    <n v="28000"/>
    <s v="INR"/>
    <x v="0"/>
    <s v=""/>
    <s v="1000"/>
    <s v="1000"/>
    <s v="NON CHARGEABLE BASIS.  akber husain"/>
    <s v=""/>
    <x v="1"/>
    <s v="9200000059"/>
    <s v="0"/>
    <x v="25"/>
    <s v=""/>
    <s v=""/>
  </r>
  <r>
    <x v="20"/>
    <s v=""/>
    <s v=""/>
    <s v="4900004604"/>
    <s v="0L"/>
    <s v=""/>
    <s v=""/>
    <s v="WA"/>
    <d v="2023-06-21T00:00:00"/>
    <s v="70"/>
    <n v="7000"/>
    <s v="INR"/>
    <x v="0"/>
    <s v=""/>
    <s v="1000"/>
    <s v="1000"/>
    <s v="NON CHARGEABLE BASIS.  akber husain"/>
    <s v=""/>
    <x v="1"/>
    <s v="9200000058"/>
    <s v="0"/>
    <x v="20"/>
    <s v=""/>
    <s v=""/>
  </r>
  <r>
    <x v="20"/>
    <s v=""/>
    <s v=""/>
    <s v="4900004609"/>
    <s v="0L"/>
    <s v=""/>
    <s v=""/>
    <s v="WA"/>
    <d v="2023-06-21T00:00:00"/>
    <s v="70"/>
    <n v="6250"/>
    <s v="INR"/>
    <x v="0"/>
    <s v=""/>
    <s v="1000"/>
    <s v="1000"/>
    <s v="NON CHARGEABLE BASIS.  lalbabbu"/>
    <s v=""/>
    <x v="1"/>
    <s v="9200000058"/>
    <s v="0"/>
    <x v="20"/>
    <s v=""/>
    <s v=""/>
  </r>
  <r>
    <x v="25"/>
    <s v=""/>
    <s v=""/>
    <s v="4900004611"/>
    <s v="0L"/>
    <s v=""/>
    <s v=""/>
    <s v="WA"/>
    <d v="2023-06-21T00:00:00"/>
    <s v="70"/>
    <n v="7500"/>
    <s v="INR"/>
    <x v="0"/>
    <s v=""/>
    <s v="1000"/>
    <s v="1000"/>
    <s v="NON CHARGEABLE BASIS.  dinesh ram"/>
    <s v=""/>
    <x v="1"/>
    <s v="9200000059"/>
    <s v="0"/>
    <x v="25"/>
    <s v=""/>
    <s v=""/>
  </r>
  <r>
    <x v="20"/>
    <s v=""/>
    <s v=""/>
    <s v="4900004648"/>
    <s v="0L"/>
    <s v=""/>
    <s v=""/>
    <s v="WA"/>
    <d v="2023-06-21T00:00:00"/>
    <s v="70"/>
    <n v="654.94000000000005"/>
    <s v="INR"/>
    <x v="0"/>
    <s v=""/>
    <s v="1000"/>
    <s v="1000"/>
    <s v="NON CHARGEABLE FOR TAUFEEQ"/>
    <s v=""/>
    <x v="1"/>
    <s v="9200000058"/>
    <s v="0"/>
    <x v="20"/>
    <s v=""/>
    <s v=""/>
  </r>
  <r>
    <x v="25"/>
    <s v=""/>
    <s v=""/>
    <s v="4900004657"/>
    <s v="0L"/>
    <s v=""/>
    <s v=""/>
    <s v="WA"/>
    <d v="2023-06-21T00:00:00"/>
    <s v="70"/>
    <n v="8000"/>
    <s v="INR"/>
    <x v="0"/>
    <s v=""/>
    <s v="1000"/>
    <s v="1000"/>
    <s v="NON CHARGEABLE BASIS.  raju gupta"/>
    <s v=""/>
    <x v="1"/>
    <s v="9200000059"/>
    <s v="0"/>
    <x v="25"/>
    <s v=""/>
    <s v=""/>
  </r>
  <r>
    <x v="20"/>
    <s v=""/>
    <s v=""/>
    <s v="4900004678"/>
    <s v="0L"/>
    <s v=""/>
    <s v=""/>
    <s v="WA"/>
    <d v="2023-06-22T00:00:00"/>
    <s v="70"/>
    <n v="5000"/>
    <s v="INR"/>
    <x v="0"/>
    <s v=""/>
    <s v="1000"/>
    <s v="1000"/>
    <s v="NON CHARGEABLE BASIS.  dinesh ram"/>
    <s v=""/>
    <x v="1"/>
    <s v="9200000058"/>
    <s v="0"/>
    <x v="20"/>
    <s v=""/>
    <s v=""/>
  </r>
  <r>
    <x v="25"/>
    <s v=""/>
    <s v=""/>
    <s v="4900004680"/>
    <s v="0L"/>
    <s v=""/>
    <s v=""/>
    <s v="WA"/>
    <d v="2023-06-22T00:00:00"/>
    <s v="70"/>
    <n v="28000"/>
    <s v="INR"/>
    <x v="0"/>
    <s v=""/>
    <s v="1000"/>
    <s v="1000"/>
    <s v="NON CHARGEABLE BASIS.  akber husain"/>
    <s v=""/>
    <x v="1"/>
    <s v="9200000059"/>
    <s v="0"/>
    <x v="25"/>
    <s v=""/>
    <s v=""/>
  </r>
  <r>
    <x v="20"/>
    <s v=""/>
    <s v=""/>
    <s v="4900004682"/>
    <s v="0L"/>
    <s v=""/>
    <s v=""/>
    <s v="WA"/>
    <d v="2023-06-22T00:00:00"/>
    <s v="70"/>
    <n v="7000"/>
    <s v="INR"/>
    <x v="0"/>
    <s v=""/>
    <s v="1000"/>
    <s v="1000"/>
    <s v="NON CHARGEABLE BASIS.  akber husain"/>
    <s v=""/>
    <x v="1"/>
    <s v="9200000058"/>
    <s v="0"/>
    <x v="20"/>
    <s v=""/>
    <s v=""/>
  </r>
  <r>
    <x v="20"/>
    <s v=""/>
    <s v=""/>
    <s v="4900004715"/>
    <s v="0L"/>
    <s v=""/>
    <s v=""/>
    <s v="WA"/>
    <d v="2023-06-22T00:00:00"/>
    <s v="70"/>
    <n v="7500"/>
    <s v="INR"/>
    <x v="0"/>
    <s v=""/>
    <s v="1000"/>
    <s v="1000"/>
    <s v="NON CHARGEABLE BASIS.  lalbabbu"/>
    <s v=""/>
    <x v="1"/>
    <s v="9200000058"/>
    <s v="0"/>
    <x v="20"/>
    <s v=""/>
    <s v=""/>
  </r>
  <r>
    <x v="25"/>
    <s v=""/>
    <s v=""/>
    <s v="4900004746"/>
    <s v="0L"/>
    <s v=""/>
    <s v=""/>
    <s v="WA"/>
    <d v="2023-06-23T00:00:00"/>
    <s v="70"/>
    <n v="124443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04746"/>
    <s v="0L"/>
    <s v=""/>
    <s v=""/>
    <s v="WA"/>
    <d v="2023-06-23T00:00:00"/>
    <s v="70"/>
    <n v="179058.45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04746"/>
    <s v="0L"/>
    <s v=""/>
    <s v=""/>
    <s v="WA"/>
    <d v="2023-06-23T00:00:00"/>
    <s v="70"/>
    <n v="109203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04746"/>
    <s v="0L"/>
    <s v=""/>
    <s v=""/>
    <s v="WA"/>
    <d v="2023-06-23T00:00:00"/>
    <s v="70"/>
    <n v="287370"/>
    <s v="INR"/>
    <x v="0"/>
    <s v=""/>
    <s v="1000"/>
    <s v="1000"/>
    <s v="NON CHARGEABLE FOR UNIVERSAL"/>
    <s v=""/>
    <x v="1"/>
    <s v="9200000059"/>
    <s v="0"/>
    <x v="25"/>
    <s v=""/>
    <s v=""/>
  </r>
  <r>
    <x v="18"/>
    <s v=""/>
    <s v=""/>
    <s v="4900004781"/>
    <s v="0L"/>
    <s v=""/>
    <s v=""/>
    <s v="WA"/>
    <d v="2023-06-23T00:00:00"/>
    <s v="70"/>
    <n v="19880"/>
    <s v="INR"/>
    <x v="0"/>
    <s v=""/>
    <s v="1000"/>
    <s v="1000"/>
    <s v="non Chargeable Basis manoj"/>
    <s v=""/>
    <x v="1"/>
    <s v="9200000041"/>
    <s v="0"/>
    <x v="18"/>
    <s v=""/>
    <s v=""/>
  </r>
  <r>
    <x v="18"/>
    <s v=""/>
    <s v=""/>
    <s v="4900004781"/>
    <s v="0L"/>
    <s v=""/>
    <s v=""/>
    <s v="WA"/>
    <d v="2023-06-23T00:00:00"/>
    <s v="70"/>
    <n v="1827.5"/>
    <s v="INR"/>
    <x v="0"/>
    <s v=""/>
    <s v="1000"/>
    <s v="1000"/>
    <s v="non Chargeable Basis manoj"/>
    <s v=""/>
    <x v="1"/>
    <s v="9200000041"/>
    <s v="0"/>
    <x v="18"/>
    <s v=""/>
    <s v=""/>
  </r>
  <r>
    <x v="18"/>
    <s v=""/>
    <s v=""/>
    <s v="4900004781"/>
    <s v="0L"/>
    <s v=""/>
    <s v=""/>
    <s v="WA"/>
    <d v="2023-06-23T00:00:00"/>
    <s v="70"/>
    <n v="3471"/>
    <s v="INR"/>
    <x v="0"/>
    <s v=""/>
    <s v="1000"/>
    <s v="1000"/>
    <s v="non Chargeable Basis manoj"/>
    <s v=""/>
    <x v="1"/>
    <s v="9200000041"/>
    <s v="0"/>
    <x v="18"/>
    <s v=""/>
    <s v=""/>
  </r>
  <r>
    <x v="25"/>
    <s v=""/>
    <s v=""/>
    <s v="4900004811"/>
    <s v="0L"/>
    <s v=""/>
    <s v=""/>
    <s v="WA"/>
    <d v="2023-06-24T00:00:00"/>
    <s v="70"/>
    <n v="28000"/>
    <s v="INR"/>
    <x v="0"/>
    <s v=""/>
    <s v="1000"/>
    <s v="1000"/>
    <s v="NON CHARGEABLE BASIS.  akber husain"/>
    <s v=""/>
    <x v="1"/>
    <s v="9200000059"/>
    <s v="0"/>
    <x v="25"/>
    <s v=""/>
    <s v=""/>
  </r>
  <r>
    <x v="20"/>
    <s v=""/>
    <s v=""/>
    <s v="4900004813"/>
    <s v="0L"/>
    <s v=""/>
    <s v=""/>
    <s v="WA"/>
    <d v="2023-06-24T00:00:00"/>
    <s v="70"/>
    <n v="7000"/>
    <s v="INR"/>
    <x v="0"/>
    <s v=""/>
    <s v="1000"/>
    <s v="1000"/>
    <s v="NON CHARGEABLE BASIS.  akber husain"/>
    <s v=""/>
    <x v="1"/>
    <s v="9200000058"/>
    <s v="0"/>
    <x v="20"/>
    <s v=""/>
    <s v=""/>
  </r>
  <r>
    <x v="20"/>
    <s v=""/>
    <s v=""/>
    <s v="4900004830"/>
    <s v="0L"/>
    <s v=""/>
    <s v=""/>
    <s v="WA"/>
    <d v="2023-06-24T00:00:00"/>
    <s v="70"/>
    <n v="222480"/>
    <s v="INR"/>
    <x v="0"/>
    <s v=""/>
    <s v="1000"/>
    <s v="1000"/>
    <s v="NON CHARGEABLE FOR TAUFEEQ"/>
    <s v=""/>
    <x v="1"/>
    <s v="9200000058"/>
    <s v="0"/>
    <x v="20"/>
    <s v=""/>
    <s v=""/>
  </r>
  <r>
    <x v="25"/>
    <s v=""/>
    <s v=""/>
    <s v="4900004880"/>
    <s v="0L"/>
    <s v=""/>
    <s v=""/>
    <s v="WA"/>
    <d v="2023-06-25T00:00:00"/>
    <s v="70"/>
    <n v="6250"/>
    <s v="INR"/>
    <x v="0"/>
    <s v=""/>
    <s v="1000"/>
    <s v="1000"/>
    <s v="NON CHARGEABLE BASIS.  lalbabbu"/>
    <s v=""/>
    <x v="1"/>
    <s v="9200000059"/>
    <s v="0"/>
    <x v="25"/>
    <s v=""/>
    <s v=""/>
  </r>
  <r>
    <x v="25"/>
    <s v=""/>
    <s v=""/>
    <s v="4900004882"/>
    <s v="0L"/>
    <s v=""/>
    <s v=""/>
    <s v="WA"/>
    <d v="2023-06-25T00:00:00"/>
    <s v="70"/>
    <n v="24000"/>
    <s v="INR"/>
    <x v="0"/>
    <s v=""/>
    <s v="1000"/>
    <s v="1000"/>
    <s v="NON CHARGEABLE BASIS.  akber husain"/>
    <s v=""/>
    <x v="1"/>
    <s v="9200000059"/>
    <s v="0"/>
    <x v="25"/>
    <s v=""/>
    <s v=""/>
  </r>
  <r>
    <x v="25"/>
    <s v=""/>
    <s v=""/>
    <s v="4900004882"/>
    <s v="0L"/>
    <s v=""/>
    <s v=""/>
    <s v="WA"/>
    <d v="2023-06-25T00:00:00"/>
    <s v="70"/>
    <n v="2603.9699999999998"/>
    <s v="INR"/>
    <x v="0"/>
    <s v=""/>
    <s v="1000"/>
    <s v="1000"/>
    <s v="NON CHARGEABLE BASIS.  akber husain"/>
    <s v=""/>
    <x v="1"/>
    <s v="9200000059"/>
    <s v="0"/>
    <x v="25"/>
    <s v=""/>
    <s v=""/>
  </r>
  <r>
    <x v="25"/>
    <s v=""/>
    <s v=""/>
    <s v="4900004901"/>
    <s v="0L"/>
    <s v=""/>
    <s v=""/>
    <s v="WA"/>
    <d v="2023-06-26T00:00:00"/>
    <s v="70"/>
    <n v="28000"/>
    <s v="INR"/>
    <x v="0"/>
    <s v=""/>
    <s v="1000"/>
    <s v="1000"/>
    <s v="NON CHAR BASIS -AKABAR -VACCUM FILTER STATION"/>
    <s v=""/>
    <x v="1"/>
    <s v="9200000059"/>
    <s v="0"/>
    <x v="25"/>
    <s v=""/>
    <s v=""/>
  </r>
  <r>
    <x v="20"/>
    <s v=""/>
    <s v=""/>
    <s v="4900004903"/>
    <s v="0L"/>
    <s v=""/>
    <s v=""/>
    <s v="WA"/>
    <d v="2023-06-26T00:00:00"/>
    <s v="70"/>
    <n v="7000"/>
    <s v="INR"/>
    <x v="0"/>
    <s v=""/>
    <s v="1000"/>
    <s v="1000"/>
    <s v="NON Char baisi -akbar-CWIP-MILK OF LIME"/>
    <s v=""/>
    <x v="1"/>
    <s v="9200000058"/>
    <s v="0"/>
    <x v="20"/>
    <s v=""/>
    <s v=""/>
  </r>
  <r>
    <x v="25"/>
    <s v=""/>
    <s v=""/>
    <s v="4900004952"/>
    <s v="0L"/>
    <s v=""/>
    <s v=""/>
    <s v="WA"/>
    <d v="2023-06-26T00:00:00"/>
    <s v="70"/>
    <n v="12500"/>
    <s v="INR"/>
    <x v="0"/>
    <s v=""/>
    <s v="1000"/>
    <s v="1000"/>
    <s v="non chargeble dinesh"/>
    <s v=""/>
    <x v="1"/>
    <s v="9200000059"/>
    <s v="0"/>
    <x v="25"/>
    <s v=""/>
    <s v=""/>
  </r>
  <r>
    <x v="25"/>
    <s v=""/>
    <s v=""/>
    <s v="4900004993"/>
    <s v="0L"/>
    <s v=""/>
    <s v=""/>
    <s v="WA"/>
    <d v="2023-06-27T00:00:00"/>
    <s v="70"/>
    <n v="16000"/>
    <s v="INR"/>
    <x v="0"/>
    <s v=""/>
    <s v="1000"/>
    <s v="1000"/>
    <s v="NON CHARGEABLE BASIS.  lalbabbu sah"/>
    <s v=""/>
    <x v="1"/>
    <s v="9200000059"/>
    <s v="0"/>
    <x v="25"/>
    <s v=""/>
    <s v=""/>
  </r>
  <r>
    <x v="25"/>
    <s v=""/>
    <s v=""/>
    <s v="4900005006"/>
    <s v="0L"/>
    <s v=""/>
    <s v=""/>
    <s v="WA"/>
    <d v="2023-06-27T00:00:00"/>
    <s v="70"/>
    <n v="28000"/>
    <s v="INR"/>
    <x v="0"/>
    <s v=""/>
    <s v="1000"/>
    <s v="1000"/>
    <s v="NON CHARGEABLE BASIS.  akber husain paper plant"/>
    <s v=""/>
    <x v="1"/>
    <s v="9200000059"/>
    <s v="0"/>
    <x v="25"/>
    <s v=""/>
    <s v=""/>
  </r>
  <r>
    <x v="20"/>
    <s v=""/>
    <s v=""/>
    <s v="4900005008"/>
    <s v="0L"/>
    <s v=""/>
    <s v=""/>
    <s v="WA"/>
    <d v="2023-06-27T00:00:00"/>
    <s v="70"/>
    <n v="7000"/>
    <s v="INR"/>
    <x v="0"/>
    <s v=""/>
    <s v="1000"/>
    <s v="1000"/>
    <s v="NON CHARGEABLE BASIS.  akber husain paper plant"/>
    <s v=""/>
    <x v="1"/>
    <s v="9200000058"/>
    <s v="0"/>
    <x v="20"/>
    <s v=""/>
    <s v=""/>
  </r>
  <r>
    <x v="25"/>
    <s v=""/>
    <s v=""/>
    <s v="4900005054"/>
    <s v="0L"/>
    <s v=""/>
    <s v=""/>
    <s v="WA"/>
    <d v="2023-06-28T00:00:00"/>
    <s v="70"/>
    <n v="10000"/>
    <s v="INR"/>
    <x v="0"/>
    <s v=""/>
    <s v="1000"/>
    <s v="1000"/>
    <s v="NON CHARGEABLE BASIS dinesh ram"/>
    <s v=""/>
    <x v="1"/>
    <s v="9200000059"/>
    <s v="0"/>
    <x v="25"/>
    <s v=""/>
    <s v=""/>
  </r>
  <r>
    <x v="25"/>
    <s v=""/>
    <s v=""/>
    <s v="4900005066"/>
    <s v="0L"/>
    <s v=""/>
    <s v=""/>
    <s v="WA"/>
    <d v="2023-06-28T00:00:00"/>
    <s v="70"/>
    <n v="28000"/>
    <s v="INR"/>
    <x v="0"/>
    <s v=""/>
    <s v="1000"/>
    <s v="1000"/>
    <s v="NON CHARGEABLE BASIS.  akber husain paper plant"/>
    <s v=""/>
    <x v="1"/>
    <s v="9200000059"/>
    <s v="0"/>
    <x v="25"/>
    <s v=""/>
    <s v=""/>
  </r>
  <r>
    <x v="20"/>
    <s v=""/>
    <s v=""/>
    <s v="4900005068"/>
    <s v="0L"/>
    <s v=""/>
    <s v=""/>
    <s v="WA"/>
    <d v="2023-06-28T00:00:00"/>
    <s v="70"/>
    <n v="7000"/>
    <s v="INR"/>
    <x v="0"/>
    <s v=""/>
    <s v="1000"/>
    <s v="1000"/>
    <s v="NON CHARGEABLE BASIS.  akber husain paper plant"/>
    <s v=""/>
    <x v="1"/>
    <s v="9200000058"/>
    <s v="0"/>
    <x v="20"/>
    <s v=""/>
    <s v=""/>
  </r>
  <r>
    <x v="25"/>
    <s v=""/>
    <s v=""/>
    <s v="4900005133"/>
    <s v="0L"/>
    <s v=""/>
    <s v=""/>
    <s v="WA"/>
    <d v="2023-06-29T00:00:00"/>
    <s v="70"/>
    <n v="28000"/>
    <s v="INR"/>
    <x v="0"/>
    <s v=""/>
    <s v="1000"/>
    <s v="1000"/>
    <s v="NON CHARGEABLE BASIS.  akber husain paper plant"/>
    <s v=""/>
    <x v="1"/>
    <s v="9200000059"/>
    <s v="0"/>
    <x v="25"/>
    <s v=""/>
    <s v=""/>
  </r>
  <r>
    <x v="25"/>
    <s v=""/>
    <s v=""/>
    <s v="4900005227"/>
    <s v="0L"/>
    <s v=""/>
    <s v=""/>
    <s v="WA"/>
    <d v="2023-06-30T00:00:00"/>
    <s v="70"/>
    <n v="10000"/>
    <s v="INR"/>
    <x v="0"/>
    <s v=""/>
    <s v="1000"/>
    <s v="1000"/>
    <s v="NON CHARGEABLE BASIS.  akber husain paper plant"/>
    <s v=""/>
    <x v="1"/>
    <s v="9200000059"/>
    <s v="0"/>
    <x v="25"/>
    <s v=""/>
    <s v=""/>
  </r>
  <r>
    <x v="20"/>
    <s v=""/>
    <s v=""/>
    <s v="4900005246"/>
    <s v="0L"/>
    <s v=""/>
    <s v=""/>
    <s v="WA"/>
    <d v="2023-06-30T00:00:00"/>
    <s v="70"/>
    <n v="45510.67"/>
    <s v="INR"/>
    <x v="0"/>
    <s v=""/>
    <s v="1000"/>
    <s v="1000"/>
    <s v="NON CHARGEABLE BASIS.  lalbabbu sah"/>
    <s v=""/>
    <x v="1"/>
    <s v="9200000058"/>
    <s v="0"/>
    <x v="20"/>
    <s v=""/>
    <s v=""/>
  </r>
  <r>
    <x v="20"/>
    <s v=""/>
    <s v=""/>
    <s v="4900005246"/>
    <s v="0L"/>
    <s v=""/>
    <s v=""/>
    <s v="WA"/>
    <d v="2023-06-30T00:00:00"/>
    <s v="70"/>
    <n v="63872.77"/>
    <s v="INR"/>
    <x v="0"/>
    <s v=""/>
    <s v="1000"/>
    <s v="1000"/>
    <s v="NON CHARGEABLE BASIS.  lalbabbu sah"/>
    <s v=""/>
    <x v="1"/>
    <s v="9200000058"/>
    <s v="0"/>
    <x v="20"/>
    <s v=""/>
    <s v=""/>
  </r>
  <r>
    <x v="20"/>
    <s v=""/>
    <s v=""/>
    <s v="4900005246"/>
    <s v="0L"/>
    <s v=""/>
    <s v=""/>
    <s v="WA"/>
    <d v="2023-06-30T00:00:00"/>
    <s v="70"/>
    <n v="11197.28"/>
    <s v="INR"/>
    <x v="0"/>
    <s v=""/>
    <s v="1000"/>
    <s v="1000"/>
    <s v="NON CHARGEABLE BASIS.  lalbabbu sah"/>
    <s v=""/>
    <x v="1"/>
    <s v="9200000058"/>
    <s v="0"/>
    <x v="20"/>
    <s v=""/>
    <s v=""/>
  </r>
  <r>
    <x v="20"/>
    <s v=""/>
    <s v=""/>
    <s v="4900005246"/>
    <s v="0L"/>
    <s v=""/>
    <s v=""/>
    <s v="WA"/>
    <d v="2023-06-30T00:00:00"/>
    <s v="70"/>
    <n v="87892.37"/>
    <s v="INR"/>
    <x v="0"/>
    <s v=""/>
    <s v="1000"/>
    <s v="1000"/>
    <s v="NON CHARGEABLE BASIS.  lalbabbu sah"/>
    <s v=""/>
    <x v="1"/>
    <s v="9200000058"/>
    <s v="0"/>
    <x v="20"/>
    <s v=""/>
    <s v=""/>
  </r>
  <r>
    <x v="25"/>
    <s v=""/>
    <s v=""/>
    <s v="4900005248"/>
    <s v="0L"/>
    <s v=""/>
    <s v=""/>
    <s v="WA"/>
    <d v="2023-06-30T00:00:00"/>
    <s v="70"/>
    <n v="104024.39"/>
    <s v="INR"/>
    <x v="0"/>
    <s v=""/>
    <s v="1000"/>
    <s v="1000"/>
    <s v="NON CHARGEABLE BASIS dinesh ram"/>
    <s v=""/>
    <x v="1"/>
    <s v="9200000059"/>
    <s v="0"/>
    <x v="25"/>
    <s v=""/>
    <s v=""/>
  </r>
  <r>
    <x v="25"/>
    <s v=""/>
    <s v=""/>
    <s v="4900005248"/>
    <s v="0L"/>
    <s v=""/>
    <s v=""/>
    <s v="WA"/>
    <d v="2023-06-30T00:00:00"/>
    <s v="70"/>
    <n v="119761.45"/>
    <s v="INR"/>
    <x v="0"/>
    <s v=""/>
    <s v="1000"/>
    <s v="1000"/>
    <s v="NON CHARGEABLE BASIS dinesh ram"/>
    <s v=""/>
    <x v="1"/>
    <s v="9200000059"/>
    <s v="0"/>
    <x v="25"/>
    <s v=""/>
    <s v=""/>
  </r>
  <r>
    <x v="25"/>
    <s v=""/>
    <s v=""/>
    <s v="4900005248"/>
    <s v="0L"/>
    <s v=""/>
    <s v=""/>
    <s v="WA"/>
    <d v="2023-06-30T00:00:00"/>
    <s v="70"/>
    <n v="31960.86"/>
    <s v="INR"/>
    <x v="0"/>
    <s v=""/>
    <s v="1000"/>
    <s v="1000"/>
    <s v="NON CHARGEABLE BASIS dinesh ram"/>
    <s v=""/>
    <x v="1"/>
    <s v="9200000059"/>
    <s v="0"/>
    <x v="25"/>
    <s v=""/>
    <s v=""/>
  </r>
  <r>
    <x v="25"/>
    <s v=""/>
    <s v=""/>
    <s v="4900005356"/>
    <s v="0L"/>
    <s v=""/>
    <s v=""/>
    <s v="WA"/>
    <d v="2023-07-03T00:00:00"/>
    <s v="70"/>
    <n v="649018.66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05356"/>
    <s v="0L"/>
    <s v=""/>
    <s v=""/>
    <s v="WA"/>
    <d v="2023-07-03T00:00:00"/>
    <s v="70"/>
    <n v="176500.8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05356"/>
    <s v="0L"/>
    <s v=""/>
    <s v=""/>
    <s v="WA"/>
    <d v="2023-07-03T00:00:00"/>
    <s v="70"/>
    <n v="351558.38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05356"/>
    <s v="0L"/>
    <s v=""/>
    <s v=""/>
    <s v="WA"/>
    <d v="2023-07-03T00:00:00"/>
    <s v="70"/>
    <n v="163839.47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05356"/>
    <s v="0L"/>
    <s v=""/>
    <s v=""/>
    <s v="WA"/>
    <d v="2023-07-03T00:00:00"/>
    <s v="70"/>
    <n v="802188.72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05483"/>
    <s v="0L"/>
    <s v=""/>
    <s v=""/>
    <s v="WA"/>
    <d v="2023-07-05T00:00:00"/>
    <s v="70"/>
    <n v="875.85"/>
    <s v="INR"/>
    <x v="0"/>
    <s v=""/>
    <s v="1000"/>
    <s v="1000"/>
    <s v="NON CHARGEABLE BASIS-VACCUM FILTER STATION"/>
    <s v=""/>
    <x v="1"/>
    <s v="9200000059"/>
    <s v="0"/>
    <x v="25"/>
    <s v=""/>
    <s v=""/>
  </r>
  <r>
    <x v="25"/>
    <s v=""/>
    <s v=""/>
    <s v="4900005483"/>
    <s v="0L"/>
    <s v=""/>
    <s v=""/>
    <s v="WA"/>
    <d v="2023-07-05T00:00:00"/>
    <s v="70"/>
    <n v="358.3"/>
    <s v="INR"/>
    <x v="0"/>
    <s v=""/>
    <s v="1000"/>
    <s v="1000"/>
    <s v="NON CHARGEABLE BASIS-VACCUM FILTER STATION"/>
    <s v=""/>
    <x v="1"/>
    <s v="9200000059"/>
    <s v="0"/>
    <x v="25"/>
    <s v=""/>
    <s v=""/>
  </r>
  <r>
    <x v="25"/>
    <s v=""/>
    <s v=""/>
    <s v="4900005508"/>
    <s v="0L"/>
    <s v=""/>
    <s v=""/>
    <s v="WA"/>
    <d v="2023-07-05T00:00:00"/>
    <s v="70"/>
    <n v="1029.19"/>
    <s v="INR"/>
    <x v="0"/>
    <s v=""/>
    <s v="1000"/>
    <s v="1000"/>
    <s v="NON CHARGEABLE BASIS-Masroor khan- vaccum filter s"/>
    <s v=""/>
    <x v="1"/>
    <s v="9200000059"/>
    <s v="0"/>
    <x v="25"/>
    <s v=""/>
    <s v=""/>
  </r>
  <r>
    <x v="25"/>
    <s v=""/>
    <s v=""/>
    <s v="4900005574"/>
    <s v="0L"/>
    <s v=""/>
    <s v=""/>
    <s v="WA"/>
    <d v="2023-07-06T00:00:00"/>
    <s v="70"/>
    <n v="20931.650000000001"/>
    <s v="INR"/>
    <x v="0"/>
    <s v=""/>
    <s v="1000"/>
    <s v="1000"/>
    <s v="NON CHARGEABLE BASIS. ramavtar"/>
    <s v=""/>
    <x v="1"/>
    <s v="9200000059"/>
    <s v="0"/>
    <x v="25"/>
    <s v=""/>
    <s v=""/>
  </r>
  <r>
    <x v="25"/>
    <s v=""/>
    <s v=""/>
    <s v="4900005574"/>
    <s v="0L"/>
    <s v=""/>
    <s v=""/>
    <s v="WA"/>
    <d v="2023-07-06T00:00:00"/>
    <s v="70"/>
    <n v="20563.169999999998"/>
    <s v="INR"/>
    <x v="0"/>
    <s v=""/>
    <s v="1000"/>
    <s v="1000"/>
    <s v="NON CHARGEABLE BASIS. ramavtar"/>
    <s v=""/>
    <x v="1"/>
    <s v="9200000059"/>
    <s v="0"/>
    <x v="25"/>
    <s v=""/>
    <s v=""/>
  </r>
  <r>
    <x v="25"/>
    <s v=""/>
    <s v=""/>
    <s v="4900005693"/>
    <s v="0L"/>
    <s v=""/>
    <s v=""/>
    <s v="WA"/>
    <d v="2023-07-08T00:00:00"/>
    <s v="70"/>
    <n v="2694.67"/>
    <s v="INR"/>
    <x v="0"/>
    <s v=""/>
    <s v="1000"/>
    <s v="1000"/>
    <s v="NON CHARGEABLE BASIS"/>
    <s v=""/>
    <x v="1"/>
    <s v="9200000059"/>
    <s v="0"/>
    <x v="25"/>
    <s v=""/>
    <s v=""/>
  </r>
  <r>
    <x v="20"/>
    <s v=""/>
    <s v=""/>
    <s v="4900005714"/>
    <s v="0L"/>
    <s v=""/>
    <s v=""/>
    <s v="WA"/>
    <d v="2023-07-08T00:00:00"/>
    <s v="70"/>
    <n v="110645.26"/>
    <s v="INR"/>
    <x v="0"/>
    <s v=""/>
    <s v="1000"/>
    <s v="1000"/>
    <s v="NON CHARGEABLE BASIS-For lime station (Aslam)"/>
    <s v=""/>
    <x v="1"/>
    <s v="9200000058"/>
    <s v="0"/>
    <x v="20"/>
    <s v=""/>
    <s v=""/>
  </r>
  <r>
    <x v="25"/>
    <s v=""/>
    <s v=""/>
    <s v="4900005772"/>
    <s v="0L"/>
    <s v=""/>
    <s v=""/>
    <s v="WA"/>
    <d v="2023-07-10T00:00:00"/>
    <s v="70"/>
    <n v="10000"/>
    <s v="INR"/>
    <x v="0"/>
    <s v=""/>
    <s v="1000"/>
    <s v="1000"/>
    <s v="NON CHARGEABLE BASIS dinesh ram"/>
    <s v=""/>
    <x v="1"/>
    <s v="9200000059"/>
    <s v="0"/>
    <x v="25"/>
    <s v=""/>
    <s v=""/>
  </r>
  <r>
    <x v="25"/>
    <s v=""/>
    <s v=""/>
    <s v="4900005776"/>
    <s v="0L"/>
    <s v=""/>
    <s v=""/>
    <s v="WA"/>
    <d v="2023-07-10T00:00:00"/>
    <s v="70"/>
    <n v="24744.51"/>
    <s v="INR"/>
    <x v="0"/>
    <s v=""/>
    <s v="1000"/>
    <s v="1000"/>
    <s v="NON CHARGEABLE BASIS. ramavtar"/>
    <s v=""/>
    <x v="1"/>
    <s v="9200000059"/>
    <s v="0"/>
    <x v="25"/>
    <s v=""/>
    <s v=""/>
  </r>
  <r>
    <x v="18"/>
    <s v=""/>
    <s v=""/>
    <s v="4900005854"/>
    <s v="0L"/>
    <s v=""/>
    <s v=""/>
    <s v="WA"/>
    <d v="2023-07-11T00:00:00"/>
    <s v="70"/>
    <n v="9547.7999999999993"/>
    <s v="INR"/>
    <x v="0"/>
    <s v=""/>
    <s v="1000"/>
    <s v="1000"/>
    <s v="non Chargeable Basis sunil-CURTAIN CONDENSOR &amp; AIR"/>
    <s v=""/>
    <x v="1"/>
    <s v="9200000041"/>
    <s v="0"/>
    <x v="18"/>
    <s v=""/>
    <s v=""/>
  </r>
  <r>
    <x v="20"/>
    <s v=""/>
    <s v=""/>
    <s v="4900005905"/>
    <s v="0L"/>
    <s v=""/>
    <s v=""/>
    <s v="WA"/>
    <d v="2023-07-12T00:00:00"/>
    <s v="70"/>
    <n v="2694.67"/>
    <s v="INR"/>
    <x v="0"/>
    <s v=""/>
    <s v="1000"/>
    <s v="1000"/>
    <s v="NON CHARGEABLE BASIS"/>
    <s v=""/>
    <x v="1"/>
    <s v="9200000058"/>
    <s v="0"/>
    <x v="20"/>
    <s v=""/>
    <s v=""/>
  </r>
  <r>
    <x v="25"/>
    <s v=""/>
    <s v=""/>
    <s v="4900006087"/>
    <s v="0L"/>
    <s v=""/>
    <s v=""/>
    <s v="WA"/>
    <d v="2023-07-14T00:00:00"/>
    <s v="70"/>
    <n v="50399.99"/>
    <s v="INR"/>
    <x v="0"/>
    <s v=""/>
    <s v="1000"/>
    <s v="1000"/>
    <s v="NON CHARGEABLE BASIS- Anuj"/>
    <s v=""/>
    <x v="1"/>
    <s v="9200000059"/>
    <s v="0"/>
    <x v="25"/>
    <s v=""/>
    <s v=""/>
  </r>
  <r>
    <x v="25"/>
    <s v=""/>
    <s v=""/>
    <s v="4900006087"/>
    <s v="0L"/>
    <s v=""/>
    <s v=""/>
    <s v="WA"/>
    <d v="2023-07-14T00:00:00"/>
    <s v="70"/>
    <n v="12596.29"/>
    <s v="INR"/>
    <x v="0"/>
    <s v=""/>
    <s v="1000"/>
    <s v="1000"/>
    <s v="NON CHARGEABLE BASIS- Anuj"/>
    <s v=""/>
    <x v="1"/>
    <s v="9200000059"/>
    <s v="0"/>
    <x v="25"/>
    <s v=""/>
    <s v=""/>
  </r>
  <r>
    <x v="25"/>
    <s v=""/>
    <s v=""/>
    <s v="4900006087"/>
    <s v="0L"/>
    <s v=""/>
    <s v=""/>
    <s v="WA"/>
    <d v="2023-07-14T00:00:00"/>
    <s v="70"/>
    <n v="5389.33"/>
    <s v="INR"/>
    <x v="0"/>
    <s v=""/>
    <s v="1000"/>
    <s v="1000"/>
    <s v="NON CHARGEABLE BASIS- Anuj"/>
    <s v=""/>
    <x v="1"/>
    <s v="9200000059"/>
    <s v="0"/>
    <x v="25"/>
    <s v=""/>
    <s v=""/>
  </r>
  <r>
    <x v="25"/>
    <s v=""/>
    <s v=""/>
    <s v="4900006087"/>
    <s v="0L"/>
    <s v=""/>
    <s v=""/>
    <s v="WA"/>
    <d v="2023-07-14T00:00:00"/>
    <s v="70"/>
    <n v="51.9"/>
    <s v="INR"/>
    <x v="0"/>
    <s v=""/>
    <s v="1000"/>
    <s v="1000"/>
    <s v="NON CHARGEABLE BASIS- Anuj"/>
    <s v=""/>
    <x v="1"/>
    <s v="9200000059"/>
    <s v="0"/>
    <x v="25"/>
    <s v=""/>
    <s v=""/>
  </r>
  <r>
    <x v="25"/>
    <s v=""/>
    <s v=""/>
    <s v="4900006138"/>
    <s v="0L"/>
    <s v=""/>
    <s v=""/>
    <s v="WA"/>
    <d v="2023-07-15T00:00:00"/>
    <s v="70"/>
    <n v="890.99"/>
    <s v="INR"/>
    <x v="0"/>
    <s v=""/>
    <s v="1000"/>
    <s v="1000"/>
    <s v="non        CHARGEABLE BASIS -universal havy en"/>
    <s v=""/>
    <x v="1"/>
    <s v="9200000059"/>
    <s v="0"/>
    <x v="25"/>
    <s v=""/>
    <s v=""/>
  </r>
  <r>
    <x v="18"/>
    <s v=""/>
    <s v=""/>
    <s v="4900006148"/>
    <s v="0L"/>
    <s v=""/>
    <s v=""/>
    <s v="WA"/>
    <d v="2023-07-15T00:00:00"/>
    <s v="70"/>
    <n v="497810"/>
    <s v="INR"/>
    <x v="0"/>
    <s v=""/>
    <s v="1000"/>
    <s v="1000"/>
    <s v="non Chargeable Basis anuj"/>
    <s v=""/>
    <x v="1"/>
    <s v="9200000041"/>
    <s v="0"/>
    <x v="18"/>
    <s v=""/>
    <s v=""/>
  </r>
  <r>
    <x v="18"/>
    <s v=""/>
    <s v=""/>
    <s v="4900006165"/>
    <s v="0L"/>
    <s v=""/>
    <s v=""/>
    <s v="WA"/>
    <d v="2023-07-15T00:00:00"/>
    <s v="70"/>
    <n v="1991240"/>
    <s v="INR"/>
    <x v="0"/>
    <s v=""/>
    <s v="1000"/>
    <s v="1000"/>
    <s v="non Chargeable Basis anuj"/>
    <s v=""/>
    <x v="1"/>
    <s v="9200000041"/>
    <s v="0"/>
    <x v="18"/>
    <s v=""/>
    <s v=""/>
  </r>
  <r>
    <x v="20"/>
    <s v=""/>
    <s v=""/>
    <s v="4900006169"/>
    <s v="0L"/>
    <s v=""/>
    <s v=""/>
    <s v="WA"/>
    <d v="2023-07-15T00:00:00"/>
    <s v="70"/>
    <n v="89524.09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6169"/>
    <s v="0L"/>
    <s v=""/>
    <s v=""/>
    <s v="WA"/>
    <d v="2023-07-15T00:00:00"/>
    <s v="70"/>
    <n v="2584.25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6169"/>
    <s v="0L"/>
    <s v=""/>
    <s v=""/>
    <s v="WA"/>
    <d v="2023-07-15T00:00:00"/>
    <s v="70"/>
    <n v="8281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6169"/>
    <s v="0L"/>
    <s v=""/>
    <s v=""/>
    <s v="WA"/>
    <d v="2023-07-15T00:00:00"/>
    <s v="70"/>
    <n v="40170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6169"/>
    <s v="0L"/>
    <s v=""/>
    <s v=""/>
    <s v="WA"/>
    <d v="2023-07-15T00:00:00"/>
    <s v="70"/>
    <n v="46586.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6169"/>
    <s v="0L"/>
    <s v=""/>
    <s v=""/>
    <s v="WA"/>
    <d v="2023-07-15T00:00:00"/>
    <s v="70"/>
    <n v="70444.149999999994"/>
    <s v="INR"/>
    <x v="0"/>
    <s v=""/>
    <s v="1000"/>
    <s v="1000"/>
    <s v="NON CHARGEABLE BASIS-Aslam"/>
    <s v=""/>
    <x v="1"/>
    <s v="9200000058"/>
    <s v="0"/>
    <x v="20"/>
    <s v=""/>
    <s v=""/>
  </r>
  <r>
    <x v="18"/>
    <s v=""/>
    <s v=""/>
    <s v="4900006243"/>
    <s v="0L"/>
    <s v=""/>
    <s v=""/>
    <s v="WA"/>
    <d v="2023-07-17T00:00:00"/>
    <s v="70"/>
    <n v="8400"/>
    <s v="INR"/>
    <x v="0"/>
    <s v=""/>
    <s v="1000"/>
    <s v="1000"/>
    <s v="non Chargeable Basis anuj"/>
    <s v=""/>
    <x v="1"/>
    <s v="9200000041"/>
    <s v="0"/>
    <x v="18"/>
    <s v=""/>
    <s v=""/>
  </r>
  <r>
    <x v="20"/>
    <s v=""/>
    <s v=""/>
    <s v="4900006274"/>
    <s v="0L"/>
    <s v=""/>
    <s v=""/>
    <s v="WA"/>
    <d v="2023-07-18T00:00:00"/>
    <s v="70"/>
    <n v="12500"/>
    <s v="INR"/>
    <x v="0"/>
    <s v=""/>
    <s v="1000"/>
    <s v="1000"/>
    <s v="non chargeble lime station"/>
    <s v=""/>
    <x v="1"/>
    <s v="9200000058"/>
    <s v="0"/>
    <x v="20"/>
    <s v=""/>
    <s v=""/>
  </r>
  <r>
    <x v="21"/>
    <s v=""/>
    <s v=""/>
    <s v="4900006382"/>
    <s v="0L"/>
    <s v=""/>
    <s v=""/>
    <s v="WA"/>
    <d v="2023-07-19T00:00:00"/>
    <s v="70"/>
    <n v="17500"/>
    <s v="INR"/>
    <x v="0"/>
    <s v=""/>
    <s v="1000"/>
    <s v="1000"/>
    <s v="NON CHARGEABLE BASIS - sahil"/>
    <s v=""/>
    <x v="1"/>
    <s v="9200000035"/>
    <s v="0"/>
    <x v="21"/>
    <s v=""/>
    <s v=""/>
  </r>
  <r>
    <x v="20"/>
    <s v=""/>
    <s v=""/>
    <s v="4900006480"/>
    <s v="0L"/>
    <s v=""/>
    <s v=""/>
    <s v="WA"/>
    <d v="2023-07-20T00:00:00"/>
    <s v="70"/>
    <n v="12596.29"/>
    <s v="INR"/>
    <x v="0"/>
    <s v=""/>
    <s v="1000"/>
    <s v="1000"/>
    <s v="NON CHARGEABLE BASIS-Anuj"/>
    <s v=""/>
    <x v="1"/>
    <s v="9200000058"/>
    <s v="0"/>
    <x v="20"/>
    <s v=""/>
    <s v=""/>
  </r>
  <r>
    <x v="20"/>
    <s v=""/>
    <s v=""/>
    <s v="4900006480"/>
    <s v="0L"/>
    <s v=""/>
    <s v=""/>
    <s v="WA"/>
    <d v="2023-07-20T00:00:00"/>
    <s v="70"/>
    <n v="2694.67"/>
    <s v="INR"/>
    <x v="0"/>
    <s v=""/>
    <s v="1000"/>
    <s v="1000"/>
    <s v="NON CHARGEABLE BASIS-Anuj"/>
    <s v=""/>
    <x v="1"/>
    <s v="9200000058"/>
    <s v="0"/>
    <x v="20"/>
    <s v=""/>
    <s v=""/>
  </r>
  <r>
    <x v="20"/>
    <s v=""/>
    <s v=""/>
    <s v="4900006592"/>
    <s v="0L"/>
    <s v=""/>
    <s v=""/>
    <s v="WA"/>
    <d v="2023-07-22T00:00:00"/>
    <s v="70"/>
    <n v="7427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06660"/>
    <s v="0L"/>
    <s v=""/>
    <s v=""/>
    <s v="WA"/>
    <d v="2023-07-24T00:00:00"/>
    <s v="70"/>
    <n v="6250"/>
    <s v="INR"/>
    <x v="0"/>
    <s v=""/>
    <s v="1000"/>
    <s v="1000"/>
    <s v="non chargable basis NARENDRA SINGH-vacum filter st"/>
    <s v=""/>
    <x v="1"/>
    <s v="9200000059"/>
    <s v="0"/>
    <x v="25"/>
    <s v=""/>
    <s v=""/>
  </r>
  <r>
    <x v="21"/>
    <s v=""/>
    <s v=""/>
    <s v="4900006674"/>
    <s v="0L"/>
    <s v=""/>
    <s v=""/>
    <s v="WA"/>
    <d v="2023-07-24T00:00:00"/>
    <s v="70"/>
    <n v="10000"/>
    <s v="INR"/>
    <x v="0"/>
    <s v=""/>
    <s v="1000"/>
    <s v="1000"/>
    <s v="NON CHARGEABLE BASIS - Dinesh"/>
    <s v=""/>
    <x v="1"/>
    <s v="9200000035"/>
    <s v="0"/>
    <x v="21"/>
    <s v=""/>
    <s v=""/>
  </r>
  <r>
    <x v="21"/>
    <s v=""/>
    <s v=""/>
    <s v="4900006681"/>
    <s v="0L"/>
    <s v=""/>
    <s v=""/>
    <s v="WA"/>
    <d v="2023-07-24T00:00:00"/>
    <s v="70"/>
    <n v="1627.48"/>
    <s v="INR"/>
    <x v="0"/>
    <s v=""/>
    <s v="1000"/>
    <s v="1000"/>
    <s v="NON CHARGABLE BESSIS DINESH"/>
    <s v=""/>
    <x v="1"/>
    <s v="9200000035"/>
    <s v="0"/>
    <x v="21"/>
    <s v=""/>
    <s v=""/>
  </r>
  <r>
    <x v="25"/>
    <s v=""/>
    <s v=""/>
    <s v="4900006758"/>
    <s v="0L"/>
    <s v=""/>
    <s v=""/>
    <s v="WA"/>
    <d v="2023-07-25T00:00:00"/>
    <s v="70"/>
    <n v="1260.6500000000001"/>
    <s v="INR"/>
    <x v="0"/>
    <s v=""/>
    <s v="1000"/>
    <s v="1000"/>
    <s v="non chargable basis dinesh"/>
    <s v=""/>
    <x v="1"/>
    <s v="9200000059"/>
    <s v="0"/>
    <x v="25"/>
    <s v=""/>
    <s v=""/>
  </r>
  <r>
    <x v="25"/>
    <s v=""/>
    <s v=""/>
    <s v="4900006816"/>
    <s v="0L"/>
    <s v=""/>
    <s v=""/>
    <s v="WA"/>
    <d v="2023-07-26T00:00:00"/>
    <s v="70"/>
    <n v="5389.33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06816"/>
    <s v="0L"/>
    <s v=""/>
    <s v=""/>
    <s v="WA"/>
    <d v="2023-07-26T00:00:00"/>
    <s v="70"/>
    <n v="12596.29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06816"/>
    <s v="0L"/>
    <s v=""/>
    <s v=""/>
    <s v="WA"/>
    <d v="2023-07-26T00:00:00"/>
    <s v="70"/>
    <n v="10600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06816"/>
    <s v="0L"/>
    <s v=""/>
    <s v=""/>
    <s v="WA"/>
    <d v="2023-07-26T00:00:00"/>
    <s v="70"/>
    <n v="25.95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06834"/>
    <s v="0L"/>
    <s v=""/>
    <s v=""/>
    <s v="WA"/>
    <d v="2023-07-26T00:00:00"/>
    <s v="70"/>
    <n v="356.4"/>
    <s v="INR"/>
    <x v="0"/>
    <s v=""/>
    <s v="1000"/>
    <s v="1000"/>
    <s v="NON CHARGEABLE BASIS-universal havy engg"/>
    <s v=""/>
    <x v="1"/>
    <s v="9200000059"/>
    <s v="0"/>
    <x v="25"/>
    <s v=""/>
    <s v=""/>
  </r>
  <r>
    <x v="21"/>
    <s v=""/>
    <s v=""/>
    <s v="4900006836"/>
    <s v="0L"/>
    <s v=""/>
    <s v=""/>
    <s v="WA"/>
    <d v="2023-07-26T00:00:00"/>
    <s v="70"/>
    <n v="12500"/>
    <s v="INR"/>
    <x v="0"/>
    <s v=""/>
    <s v="1000"/>
    <s v="1000"/>
    <s v="non chargable dinesh ram"/>
    <s v=""/>
    <x v="1"/>
    <s v="9200000035"/>
    <s v="0"/>
    <x v="21"/>
    <s v=""/>
    <s v=""/>
  </r>
  <r>
    <x v="21"/>
    <s v=""/>
    <s v=""/>
    <s v="4900006852"/>
    <s v="0L"/>
    <s v=""/>
    <s v=""/>
    <s v="WA"/>
    <d v="2023-07-26T00:00:00"/>
    <s v="70"/>
    <n v="15000"/>
    <s v="INR"/>
    <x v="0"/>
    <s v=""/>
    <s v="1000"/>
    <s v="1000"/>
    <s v="non chargable dinesh ram"/>
    <s v=""/>
    <x v="1"/>
    <s v="9200000035"/>
    <s v="0"/>
    <x v="21"/>
    <s v=""/>
    <s v=""/>
  </r>
  <r>
    <x v="25"/>
    <s v=""/>
    <s v=""/>
    <s v="4900006862"/>
    <s v="0L"/>
    <s v=""/>
    <s v=""/>
    <s v="WA"/>
    <d v="2023-07-26T00:00:00"/>
    <s v="70"/>
    <n v="7500"/>
    <s v="INR"/>
    <x v="0"/>
    <s v=""/>
    <s v="1000"/>
    <s v="1000"/>
    <s v="non chargable basis NARENDRA SINGH"/>
    <s v=""/>
    <x v="1"/>
    <s v="9200000059"/>
    <s v="0"/>
    <x v="25"/>
    <s v=""/>
    <s v=""/>
  </r>
  <r>
    <x v="25"/>
    <s v=""/>
    <s v=""/>
    <s v="4900006870"/>
    <s v="0L"/>
    <s v=""/>
    <s v=""/>
    <s v="WA"/>
    <d v="2023-07-26T00:00:00"/>
    <s v="70"/>
    <n v="1627.48"/>
    <s v="INR"/>
    <x v="0"/>
    <s v=""/>
    <s v="1000"/>
    <s v="1000"/>
    <s v="non chargable basis NARENDRA SINGH"/>
    <s v=""/>
    <x v="1"/>
    <s v="9200000059"/>
    <s v="0"/>
    <x v="25"/>
    <s v=""/>
    <s v=""/>
  </r>
  <r>
    <x v="21"/>
    <s v=""/>
    <s v=""/>
    <s v="4900006913"/>
    <s v="0L"/>
    <s v=""/>
    <s v=""/>
    <s v="WA"/>
    <d v="2023-07-27T00:00:00"/>
    <s v="70"/>
    <n v="20000"/>
    <s v="INR"/>
    <x v="0"/>
    <s v=""/>
    <s v="1000"/>
    <s v="1000"/>
    <s v="non chargable dinesh ram-WEIGHBRIDGE CAP. 100 TON"/>
    <s v=""/>
    <x v="1"/>
    <s v="9200000035"/>
    <s v="0"/>
    <x v="21"/>
    <s v=""/>
    <s v=""/>
  </r>
  <r>
    <x v="25"/>
    <s v=""/>
    <s v=""/>
    <s v="4900007131"/>
    <s v="0L"/>
    <s v=""/>
    <s v=""/>
    <s v="WA"/>
    <d v="2023-07-31T00:00:00"/>
    <s v="70"/>
    <n v="11250"/>
    <s v="INR"/>
    <x v="0"/>
    <s v=""/>
    <s v="1000"/>
    <s v="1000"/>
    <s v="non chargable basis NARENDRA SINGH"/>
    <s v=""/>
    <x v="1"/>
    <s v="9200000059"/>
    <s v="0"/>
    <x v="25"/>
    <s v=""/>
    <s v=""/>
  </r>
  <r>
    <x v="21"/>
    <s v=""/>
    <s v=""/>
    <s v="4900007149"/>
    <s v="0L"/>
    <s v=""/>
    <s v=""/>
    <s v="WA"/>
    <d v="2023-07-31T00:00:00"/>
    <s v="70"/>
    <n v="1627.48"/>
    <s v="INR"/>
    <x v="0"/>
    <s v=""/>
    <s v="1000"/>
    <s v="1000"/>
    <s v="non chargable dinesh ram"/>
    <s v=""/>
    <x v="1"/>
    <s v="9200000035"/>
    <s v="0"/>
    <x v="21"/>
    <s v=""/>
    <s v=""/>
  </r>
  <r>
    <x v="21"/>
    <s v=""/>
    <s v=""/>
    <s v="4900007183"/>
    <s v="0L"/>
    <s v=""/>
    <s v=""/>
    <s v="WA"/>
    <d v="2023-07-31T00:00:00"/>
    <s v="70"/>
    <n v="55888.68"/>
    <s v="INR"/>
    <x v="0"/>
    <s v=""/>
    <s v="1000"/>
    <s v="1000"/>
    <s v="non chargable sahil construction"/>
    <s v=""/>
    <x v="1"/>
    <s v="9200000035"/>
    <s v="0"/>
    <x v="21"/>
    <s v=""/>
    <s v=""/>
  </r>
  <r>
    <x v="21"/>
    <s v=""/>
    <s v=""/>
    <s v="4900007183"/>
    <s v="0L"/>
    <s v=""/>
    <s v=""/>
    <s v="WA"/>
    <d v="2023-07-31T00:00:00"/>
    <s v="70"/>
    <n v="19504.57"/>
    <s v="INR"/>
    <x v="0"/>
    <s v=""/>
    <s v="1000"/>
    <s v="1000"/>
    <s v="non chargable sahil construction"/>
    <s v=""/>
    <x v="1"/>
    <s v="9200000035"/>
    <s v="0"/>
    <x v="21"/>
    <s v=""/>
    <s v=""/>
  </r>
  <r>
    <x v="25"/>
    <s v=""/>
    <s v=""/>
    <s v="4900007192"/>
    <s v="0L"/>
    <s v=""/>
    <s v=""/>
    <s v="WA"/>
    <d v="2023-08-01T00:00:00"/>
    <s v="70"/>
    <n v="21200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07192"/>
    <s v="0L"/>
    <s v=""/>
    <s v=""/>
    <s v="WA"/>
    <d v="2023-08-01T00:00:00"/>
    <s v="70"/>
    <n v="5389.33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07192"/>
    <s v="0L"/>
    <s v=""/>
    <s v=""/>
    <s v="WA"/>
    <d v="2023-08-01T00:00:00"/>
    <s v="70"/>
    <n v="12596.29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07192"/>
    <s v="0L"/>
    <s v=""/>
    <s v=""/>
    <s v="WA"/>
    <d v="2023-08-01T00:00:00"/>
    <s v="70"/>
    <n v="25.95"/>
    <s v="INR"/>
    <x v="0"/>
    <s v=""/>
    <s v="1000"/>
    <s v="1000"/>
    <s v="NON CHARGEABLE BASIS-Anuj"/>
    <s v=""/>
    <x v="1"/>
    <s v="9200000059"/>
    <s v="0"/>
    <x v="25"/>
    <s v=""/>
    <s v=""/>
  </r>
  <r>
    <x v="21"/>
    <s v=""/>
    <s v=""/>
    <s v="4900007202"/>
    <s v="0L"/>
    <s v=""/>
    <s v=""/>
    <s v="WA"/>
    <d v="2023-08-01T00:00:00"/>
    <s v="70"/>
    <n v="12500"/>
    <s v="INR"/>
    <x v="0"/>
    <s v=""/>
    <s v="1000"/>
    <s v="1000"/>
    <s v="NON CHARGEABLE BASIS  dinesh ram"/>
    <s v=""/>
    <x v="1"/>
    <s v="9200000035"/>
    <s v="0"/>
    <x v="21"/>
    <s v=""/>
    <s v=""/>
  </r>
  <r>
    <x v="21"/>
    <s v=""/>
    <s v=""/>
    <s v="4900007283"/>
    <s v="0L"/>
    <s v=""/>
    <s v=""/>
    <s v="WA"/>
    <d v="2023-08-02T00:00:00"/>
    <s v="70"/>
    <n v="17500"/>
    <s v="INR"/>
    <x v="0"/>
    <s v=""/>
    <s v="1000"/>
    <s v="1000"/>
    <s v="non chargable dinesh ram-WEIGHBRIDGE CAP. 100 TON"/>
    <s v=""/>
    <x v="1"/>
    <s v="9200000035"/>
    <s v="0"/>
    <x v="21"/>
    <s v=""/>
    <s v=""/>
  </r>
  <r>
    <x v="25"/>
    <s v=""/>
    <s v=""/>
    <s v="4900007319"/>
    <s v="0L"/>
    <s v=""/>
    <s v=""/>
    <s v="WA"/>
    <d v="2023-08-02T00:00:00"/>
    <s v="70"/>
    <n v="8248.17"/>
    <s v="INR"/>
    <x v="0"/>
    <s v=""/>
    <s v="1000"/>
    <s v="1000"/>
    <s v="non chargable basis NARENDRA SINGH"/>
    <s v=""/>
    <x v="1"/>
    <s v="9200000059"/>
    <s v="0"/>
    <x v="25"/>
    <s v=""/>
    <s v=""/>
  </r>
  <r>
    <x v="25"/>
    <s v=""/>
    <s v=""/>
    <s v="4900007319"/>
    <s v="0L"/>
    <s v=""/>
    <s v=""/>
    <s v="WA"/>
    <d v="2023-08-02T00:00:00"/>
    <s v="70"/>
    <n v="4360.53"/>
    <s v="INR"/>
    <x v="0"/>
    <s v=""/>
    <s v="1000"/>
    <s v="1000"/>
    <s v="non chargable basis NARENDRA SINGH"/>
    <s v=""/>
    <x v="1"/>
    <s v="9200000059"/>
    <s v="0"/>
    <x v="25"/>
    <s v=""/>
    <s v=""/>
  </r>
  <r>
    <x v="21"/>
    <s v=""/>
    <s v=""/>
    <s v="4900007398"/>
    <s v="0L"/>
    <s v=""/>
    <s v=""/>
    <s v="WA"/>
    <d v="2023-08-03T00:00:00"/>
    <s v="70"/>
    <n v="10000"/>
    <s v="INR"/>
    <x v="0"/>
    <s v=""/>
    <s v="1000"/>
    <s v="1000"/>
    <s v="non chargable dinesh ram"/>
    <s v=""/>
    <x v="1"/>
    <s v="9200000035"/>
    <s v="0"/>
    <x v="21"/>
    <s v=""/>
    <s v=""/>
  </r>
  <r>
    <x v="18"/>
    <s v=""/>
    <s v=""/>
    <s v="4900007491"/>
    <s v="0L"/>
    <s v=""/>
    <s v=""/>
    <s v="WA"/>
    <d v="2023-08-04T00:00:00"/>
    <s v="70"/>
    <n v="4500"/>
    <s v="INR"/>
    <x v="0"/>
    <s v=""/>
    <s v="1000"/>
    <s v="1000"/>
    <s v="non Chargeable Basis milind"/>
    <s v=""/>
    <x v="1"/>
    <s v="9200000041"/>
    <s v="0"/>
    <x v="18"/>
    <s v=""/>
    <s v=""/>
  </r>
  <r>
    <x v="21"/>
    <s v=""/>
    <s v=""/>
    <s v="4900007535"/>
    <s v="0L"/>
    <s v=""/>
    <s v=""/>
    <s v="WA"/>
    <d v="2023-08-05T00:00:00"/>
    <s v="70"/>
    <n v="12500"/>
    <s v="INR"/>
    <x v="0"/>
    <s v=""/>
    <s v="1000"/>
    <s v="1000"/>
    <s v="non chargable dinesh ram"/>
    <s v=""/>
    <x v="1"/>
    <s v="9200000035"/>
    <s v="0"/>
    <x v="21"/>
    <s v=""/>
    <s v=""/>
  </r>
  <r>
    <x v="18"/>
    <s v=""/>
    <s v=""/>
    <s v="4900007539"/>
    <s v="0L"/>
    <s v=""/>
    <s v=""/>
    <s v="WA"/>
    <d v="2023-08-05T00:00:00"/>
    <s v="70"/>
    <n v="22140"/>
    <s v="INR"/>
    <x v="0"/>
    <s v=""/>
    <s v="1000"/>
    <s v="1000"/>
    <s v="non Chargeable Basis milind"/>
    <s v=""/>
    <x v="1"/>
    <s v="9200000041"/>
    <s v="0"/>
    <x v="18"/>
    <s v=""/>
    <s v=""/>
  </r>
  <r>
    <x v="25"/>
    <s v=""/>
    <s v=""/>
    <s v="4900007596"/>
    <s v="0L"/>
    <s v=""/>
    <s v=""/>
    <s v="WA"/>
    <d v="2023-08-06T00:00:00"/>
    <s v="70"/>
    <n v="5000"/>
    <s v="INR"/>
    <x v="0"/>
    <s v=""/>
    <s v="1000"/>
    <s v="1000"/>
    <s v="non chargable basis . raju gupta"/>
    <s v=""/>
    <x v="1"/>
    <s v="9200000059"/>
    <s v="0"/>
    <x v="25"/>
    <s v=""/>
    <s v=""/>
  </r>
  <r>
    <x v="25"/>
    <s v=""/>
    <s v=""/>
    <s v="4900007614"/>
    <s v="0L"/>
    <s v=""/>
    <s v=""/>
    <s v="WA"/>
    <d v="2023-08-07T00:00:00"/>
    <s v="70"/>
    <n v="10000"/>
    <s v="INR"/>
    <x v="0"/>
    <s v=""/>
    <s v="1000"/>
    <s v="1000"/>
    <s v="non chargeble RAJU GUPTA-CWIP:-VACUUM FILTER STATI"/>
    <s v=""/>
    <x v="1"/>
    <s v="9200000059"/>
    <s v="0"/>
    <x v="25"/>
    <s v=""/>
    <s v=""/>
  </r>
  <r>
    <x v="20"/>
    <s v=""/>
    <s v=""/>
    <s v="4900007694"/>
    <s v="0L"/>
    <s v=""/>
    <s v=""/>
    <s v="WA"/>
    <d v="2023-08-08T00:00:00"/>
    <s v="70"/>
    <n v="30900"/>
    <s v="INR"/>
    <x v="0"/>
    <s v=""/>
    <s v="1000"/>
    <s v="1000"/>
    <s v="NON CHARGEABLE BASIS-Aslam-MILK OF LIME"/>
    <s v=""/>
    <x v="1"/>
    <s v="9200000058"/>
    <s v="0"/>
    <x v="20"/>
    <s v=""/>
    <s v=""/>
  </r>
  <r>
    <x v="20"/>
    <s v=""/>
    <s v=""/>
    <s v="4900007694"/>
    <s v="0L"/>
    <s v=""/>
    <s v=""/>
    <s v="WA"/>
    <d v="2023-08-08T00:00:00"/>
    <s v="70"/>
    <n v="307100.07"/>
    <s v="INR"/>
    <x v="0"/>
    <s v=""/>
    <s v="1000"/>
    <s v="1000"/>
    <s v="NON CHARGEABLE BASIS-Aslam-MILK OF LIME"/>
    <s v=""/>
    <x v="1"/>
    <s v="9200000058"/>
    <s v="0"/>
    <x v="20"/>
    <s v=""/>
    <s v=""/>
  </r>
  <r>
    <x v="25"/>
    <s v=""/>
    <s v=""/>
    <s v="4900007761"/>
    <s v="0L"/>
    <s v=""/>
    <s v=""/>
    <s v="WA"/>
    <d v="2023-08-08T00:00:00"/>
    <s v="70"/>
    <n v="21200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07761"/>
    <s v="0L"/>
    <s v=""/>
    <s v=""/>
    <s v="WA"/>
    <d v="2023-08-08T00:00:00"/>
    <s v="70"/>
    <n v="2694.67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07761"/>
    <s v="0L"/>
    <s v=""/>
    <s v=""/>
    <s v="WA"/>
    <d v="2023-08-08T00:00:00"/>
    <s v="70"/>
    <n v="25.95"/>
    <s v="INR"/>
    <x v="0"/>
    <s v=""/>
    <s v="1000"/>
    <s v="1000"/>
    <s v="NON CHARGEABLE BASIS-Anuj"/>
    <s v=""/>
    <x v="1"/>
    <s v="9200000059"/>
    <s v="0"/>
    <x v="25"/>
    <s v=""/>
    <s v=""/>
  </r>
  <r>
    <x v="18"/>
    <s v=""/>
    <s v=""/>
    <s v="4900007798"/>
    <s v="0L"/>
    <s v=""/>
    <s v=""/>
    <s v="WA"/>
    <d v="2023-08-09T00:00:00"/>
    <s v="70"/>
    <n v="92000"/>
    <s v="INR"/>
    <x v="0"/>
    <s v=""/>
    <s v="1000"/>
    <s v="1000"/>
    <s v="non Chargeable Basis sunil"/>
    <s v=""/>
    <x v="1"/>
    <s v="9200000041"/>
    <s v="0"/>
    <x v="18"/>
    <s v=""/>
    <s v=""/>
  </r>
  <r>
    <x v="20"/>
    <s v=""/>
    <s v=""/>
    <s v="4900007809"/>
    <s v="0L"/>
    <s v=""/>
    <s v=""/>
    <s v="WA"/>
    <d v="2023-08-09T00:00:00"/>
    <s v="70"/>
    <n v="22866"/>
    <s v="INR"/>
    <x v="0"/>
    <s v=""/>
    <s v="1000"/>
    <s v="1000"/>
    <s v="NON CHARGEABLE BASIS- ASLAM-for milk of lime"/>
    <s v=""/>
    <x v="1"/>
    <s v="9200000058"/>
    <s v="0"/>
    <x v="20"/>
    <s v=""/>
    <s v=""/>
  </r>
  <r>
    <x v="25"/>
    <s v=""/>
    <s v=""/>
    <s v="4900007873"/>
    <s v="0L"/>
    <s v=""/>
    <s v=""/>
    <s v="WA"/>
    <d v="2023-08-10T00:00:00"/>
    <s v="70"/>
    <n v="6250"/>
    <s v="INR"/>
    <x v="0"/>
    <s v=""/>
    <s v="1000"/>
    <s v="1000"/>
    <s v="non chargable dinesh ram"/>
    <s v=""/>
    <x v="1"/>
    <s v="9200000059"/>
    <s v="0"/>
    <x v="25"/>
    <s v=""/>
    <s v=""/>
  </r>
  <r>
    <x v="20"/>
    <s v=""/>
    <s v=""/>
    <s v="4900007891"/>
    <s v="0L"/>
    <s v=""/>
    <s v=""/>
    <s v="WA"/>
    <d v="2023-08-10T00:00:00"/>
    <s v="70"/>
    <n v="155040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7899"/>
    <s v="0L"/>
    <s v=""/>
    <s v=""/>
    <s v="WA"/>
    <d v="2023-08-10T00:00:00"/>
    <s v="70"/>
    <n v="190.32"/>
    <s v="INR"/>
    <x v="0"/>
    <s v=""/>
    <s v="1000"/>
    <s v="1000"/>
    <s v="NON CHARGEABLE BASIS-Aslam-FOR MILK OF LIME"/>
    <s v=""/>
    <x v="1"/>
    <s v="9200000058"/>
    <s v="0"/>
    <x v="20"/>
    <s v=""/>
    <s v=""/>
  </r>
  <r>
    <x v="20"/>
    <s v=""/>
    <s v=""/>
    <s v="4900007903"/>
    <s v="0L"/>
    <s v=""/>
    <s v=""/>
    <s v="WA"/>
    <d v="2023-08-10T00:00:00"/>
    <s v="70"/>
    <n v="88.06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7905"/>
    <s v="0L"/>
    <s v=""/>
    <s v=""/>
    <s v="WA"/>
    <d v="2023-08-10T00:00:00"/>
    <s v="70"/>
    <n v="79920"/>
    <s v="INR"/>
    <x v="0"/>
    <s v=""/>
    <s v="1000"/>
    <s v="1000"/>
    <s v="NEW INSTALLATION"/>
    <s v=""/>
    <x v="1"/>
    <s v="9200000058"/>
    <s v="0"/>
    <x v="20"/>
    <s v=""/>
    <s v=""/>
  </r>
  <r>
    <x v="20"/>
    <s v=""/>
    <s v=""/>
    <s v="4900007957"/>
    <s v="0L"/>
    <s v=""/>
    <s v=""/>
    <s v="WA"/>
    <d v="2023-08-11T00:00:00"/>
    <s v="70"/>
    <n v="65235"/>
    <s v="INR"/>
    <x v="0"/>
    <s v=""/>
    <s v="1000"/>
    <s v="1000"/>
    <s v="NON CHARGEABLE BASIS-Aslam-FOR MILK OF LIME"/>
    <s v=""/>
    <x v="1"/>
    <s v="9200000058"/>
    <s v="0"/>
    <x v="20"/>
    <s v=""/>
    <s v=""/>
  </r>
  <r>
    <x v="20"/>
    <s v=""/>
    <s v=""/>
    <s v="4900007957"/>
    <s v="0L"/>
    <s v=""/>
    <s v=""/>
    <s v="WA"/>
    <d v="2023-08-11T00:00:00"/>
    <s v="70"/>
    <n v="19633.33000000000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7963"/>
    <s v="0L"/>
    <s v=""/>
    <s v=""/>
    <s v="WA"/>
    <d v="2023-08-11T00:00:00"/>
    <s v="70"/>
    <n v="8437.4500000000007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7999"/>
    <s v="0L"/>
    <s v=""/>
    <s v=""/>
    <s v="WA"/>
    <d v="2023-08-12T00:00:00"/>
    <s v="70"/>
    <n v="251.9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7999"/>
    <s v="0L"/>
    <s v=""/>
    <s v=""/>
    <s v="WA"/>
    <d v="2023-08-12T00:00:00"/>
    <s v="70"/>
    <n v="88.06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7999"/>
    <s v="0L"/>
    <s v=""/>
    <s v=""/>
    <s v="WA"/>
    <d v="2023-08-12T00:00:00"/>
    <s v="70"/>
    <n v="33.71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7999"/>
    <s v="0L"/>
    <s v=""/>
    <s v=""/>
    <s v="WA"/>
    <d v="2023-08-12T00:00:00"/>
    <s v="70"/>
    <n v="3574.99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8001"/>
    <s v="0L"/>
    <s v=""/>
    <s v=""/>
    <s v="WA"/>
    <d v="2023-08-12T00:00:00"/>
    <s v="70"/>
    <n v="3574.99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8001"/>
    <s v="0L"/>
    <s v=""/>
    <s v=""/>
    <s v="WA"/>
    <d v="2023-08-12T00:00:00"/>
    <s v="70"/>
    <n v="456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8001"/>
    <s v="0L"/>
    <s v=""/>
    <s v=""/>
    <s v="WA"/>
    <d v="2023-08-12T00:00:00"/>
    <s v="70"/>
    <n v="244.9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8001"/>
    <s v="0L"/>
    <s v=""/>
    <s v=""/>
    <s v="WA"/>
    <d v="2023-08-12T00:00:00"/>
    <s v="70"/>
    <n v="90.4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8001"/>
    <s v="0L"/>
    <s v=""/>
    <s v=""/>
    <s v="WA"/>
    <d v="2023-08-12T00:00:00"/>
    <s v="70"/>
    <n v="251.9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8001"/>
    <s v="0L"/>
    <s v=""/>
    <s v=""/>
    <s v="WA"/>
    <d v="2023-08-12T00:00:00"/>
    <s v="70"/>
    <n v="132.1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8001"/>
    <s v="0L"/>
    <s v=""/>
    <s v=""/>
    <s v="WA"/>
    <d v="2023-08-12T00:00:00"/>
    <s v="70"/>
    <n v="33.71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08029"/>
    <s v="0L"/>
    <s v=""/>
    <s v=""/>
    <s v="WA"/>
    <d v="2023-08-12T00:00:00"/>
    <s v="70"/>
    <n v="58710"/>
    <s v="INR"/>
    <x v="0"/>
    <s v=""/>
    <s v="1000"/>
    <s v="1000"/>
    <s v="NON CHARGEABLE BASIS- om fabrication"/>
    <s v=""/>
    <x v="1"/>
    <s v="9200000059"/>
    <s v="0"/>
    <x v="25"/>
    <s v=""/>
    <s v=""/>
  </r>
  <r>
    <x v="25"/>
    <s v=""/>
    <s v=""/>
    <s v="4900008029"/>
    <s v="0L"/>
    <s v=""/>
    <s v=""/>
    <s v="WA"/>
    <d v="2023-08-12T00:00:00"/>
    <s v="70"/>
    <n v="11186.81"/>
    <s v="INR"/>
    <x v="0"/>
    <s v=""/>
    <s v="1000"/>
    <s v="1000"/>
    <s v="NON CHARGEABLE BASIS- om fabrication"/>
    <s v=""/>
    <x v="1"/>
    <s v="9200000059"/>
    <s v="0"/>
    <x v="25"/>
    <s v=""/>
    <s v=""/>
  </r>
  <r>
    <x v="25"/>
    <s v=""/>
    <s v=""/>
    <s v="4900008031"/>
    <s v="0L"/>
    <s v=""/>
    <s v=""/>
    <s v="WA"/>
    <d v="2023-08-12T00:00:00"/>
    <s v="70"/>
    <n v="29586.98"/>
    <s v="INR"/>
    <x v="0"/>
    <s v=""/>
    <s v="1000"/>
    <s v="1000"/>
    <s v="NON CHARGEABLE BASIS- om fabrication"/>
    <s v=""/>
    <x v="1"/>
    <s v="9200000059"/>
    <s v="0"/>
    <x v="25"/>
    <s v=""/>
    <s v=""/>
  </r>
  <r>
    <x v="20"/>
    <s v=""/>
    <s v=""/>
    <s v="4900008059"/>
    <s v="0L"/>
    <s v=""/>
    <s v=""/>
    <s v="WA"/>
    <d v="2023-08-12T00:00:00"/>
    <s v="70"/>
    <n v="1023"/>
    <s v="INR"/>
    <x v="0"/>
    <s v=""/>
    <s v="1000"/>
    <s v="1000"/>
    <s v="NON CHARGEABLE BASIS-Aslam"/>
    <s v=""/>
    <x v="1"/>
    <s v="9200000058"/>
    <s v="0"/>
    <x v="20"/>
    <s v=""/>
    <s v=""/>
  </r>
  <r>
    <x v="18"/>
    <s v=""/>
    <s v=""/>
    <s v="4900008103"/>
    <s v="0L"/>
    <s v=""/>
    <s v=""/>
    <s v="WA"/>
    <d v="2023-08-14T00:00:00"/>
    <s v="70"/>
    <n v="2465"/>
    <s v="INR"/>
    <x v="0"/>
    <s v=""/>
    <s v="1000"/>
    <s v="1000"/>
    <s v="non Chargeable Basis manoj"/>
    <s v=""/>
    <x v="1"/>
    <s v="9200000041"/>
    <s v="0"/>
    <x v="18"/>
    <s v=""/>
    <s v=""/>
  </r>
  <r>
    <x v="20"/>
    <s v=""/>
    <s v=""/>
    <s v="4900008142"/>
    <s v="0L"/>
    <s v=""/>
    <s v=""/>
    <s v="WA"/>
    <d v="2023-08-14T00:00:00"/>
    <s v="70"/>
    <n v="380"/>
    <s v="INR"/>
    <x v="0"/>
    <s v=""/>
    <s v="1000"/>
    <s v="1000"/>
    <s v="NON CHARGEABLE BASIS- ASLAM-FOR MILK OF LIME"/>
    <s v=""/>
    <x v="1"/>
    <s v="9200000058"/>
    <s v="0"/>
    <x v="20"/>
    <s v=""/>
    <s v=""/>
  </r>
  <r>
    <x v="20"/>
    <s v=""/>
    <s v=""/>
    <s v="4900008142"/>
    <s v="0L"/>
    <s v=""/>
    <s v=""/>
    <s v="WA"/>
    <d v="2023-08-14T00:00:00"/>
    <s v="70"/>
    <n v="195.94"/>
    <s v="INR"/>
    <x v="0"/>
    <s v=""/>
    <s v="1000"/>
    <s v="1000"/>
    <s v="NON CHARGEABLE BASIS- ASLAM-FOR MILK OF LIME"/>
    <s v=""/>
    <x v="1"/>
    <s v="9200000058"/>
    <s v="0"/>
    <x v="20"/>
    <s v=""/>
    <s v=""/>
  </r>
  <r>
    <x v="20"/>
    <s v=""/>
    <s v=""/>
    <s v="4900008142"/>
    <s v="0L"/>
    <s v=""/>
    <s v=""/>
    <s v="WA"/>
    <d v="2023-08-14T00:00:00"/>
    <s v="70"/>
    <n v="251.98"/>
    <s v="INR"/>
    <x v="0"/>
    <s v=""/>
    <s v="1000"/>
    <s v="1000"/>
    <s v="NON CHARGEABLE BASIS- ASLAM-FOR MILK OF LIME"/>
    <s v=""/>
    <x v="1"/>
    <s v="9200000058"/>
    <s v="0"/>
    <x v="20"/>
    <s v=""/>
    <s v=""/>
  </r>
  <r>
    <x v="20"/>
    <s v=""/>
    <s v=""/>
    <s v="4900008142"/>
    <s v="0L"/>
    <s v=""/>
    <s v=""/>
    <s v="WA"/>
    <d v="2023-08-14T00:00:00"/>
    <s v="70"/>
    <n v="88.06"/>
    <s v="INR"/>
    <x v="0"/>
    <s v=""/>
    <s v="1000"/>
    <s v="1000"/>
    <s v="NON CHARGEABLE BASIS- ASLAM--FOR MILK OF LIME"/>
    <s v=""/>
    <x v="1"/>
    <s v="9200000058"/>
    <s v="0"/>
    <x v="20"/>
    <s v=""/>
    <s v=""/>
  </r>
  <r>
    <x v="20"/>
    <s v=""/>
    <s v=""/>
    <s v="4900008142"/>
    <s v="0L"/>
    <s v=""/>
    <s v=""/>
    <s v="WA"/>
    <d v="2023-08-14T00:00:00"/>
    <s v="70"/>
    <n v="90.4"/>
    <s v="INR"/>
    <x v="0"/>
    <s v=""/>
    <s v="1000"/>
    <s v="1000"/>
    <s v="NON CHARGEABLE BASIS- ASLAM-FOR MILK OF LIME"/>
    <s v=""/>
    <x v="1"/>
    <s v="9200000058"/>
    <s v="0"/>
    <x v="20"/>
    <s v=""/>
    <s v=""/>
  </r>
  <r>
    <x v="20"/>
    <s v=""/>
    <s v=""/>
    <s v="4900008142"/>
    <s v="0L"/>
    <s v=""/>
    <s v=""/>
    <s v="WA"/>
    <d v="2023-08-14T00:00:00"/>
    <s v="70"/>
    <n v="67.41"/>
    <s v="INR"/>
    <x v="0"/>
    <s v=""/>
    <s v="1000"/>
    <s v="1000"/>
    <s v="NON CHARGEABLE BASIS- ASLAM-FOR MILK OF LIME"/>
    <s v=""/>
    <x v="1"/>
    <s v="9200000058"/>
    <s v="0"/>
    <x v="20"/>
    <s v=""/>
    <s v=""/>
  </r>
  <r>
    <x v="20"/>
    <s v=""/>
    <s v=""/>
    <s v="4900008181"/>
    <s v="0L"/>
    <s v=""/>
    <s v=""/>
    <s v="WA"/>
    <d v="2023-08-16T00:00:00"/>
    <s v="70"/>
    <n v="273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8181"/>
    <s v="0L"/>
    <s v=""/>
    <s v=""/>
    <s v="WA"/>
    <d v="2023-08-16T00:00:00"/>
    <s v="70"/>
    <n v="90.54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8181"/>
    <s v="0L"/>
    <s v=""/>
    <s v=""/>
    <s v="WA"/>
    <d v="2023-08-16T00:00:00"/>
    <s v="70"/>
    <n v="36.880000000000003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8181"/>
    <s v="0L"/>
    <s v=""/>
    <s v=""/>
    <s v="WA"/>
    <d v="2023-08-16T00:00:00"/>
    <s v="70"/>
    <n v="408.95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8181"/>
    <s v="0L"/>
    <s v=""/>
    <s v=""/>
    <s v="WA"/>
    <d v="2023-08-16T00:00:00"/>
    <s v="70"/>
    <n v="133.65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8181"/>
    <s v="0L"/>
    <s v=""/>
    <s v=""/>
    <s v="WA"/>
    <d v="2023-08-16T00:00:00"/>
    <s v="70"/>
    <n v="73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8190"/>
    <s v="0L"/>
    <s v=""/>
    <s v=""/>
    <s v="WA"/>
    <d v="2023-08-16T00:00:00"/>
    <s v="70"/>
    <n v="10000"/>
    <s v="INR"/>
    <x v="0"/>
    <s v=""/>
    <s v="1000"/>
    <s v="1000"/>
    <s v="non chargable basis NARENDRA SINGH"/>
    <s v=""/>
    <x v="1"/>
    <s v="9200000058"/>
    <s v="0"/>
    <x v="20"/>
    <s v=""/>
    <s v=""/>
  </r>
  <r>
    <x v="20"/>
    <s v=""/>
    <s v=""/>
    <s v="4900008194"/>
    <s v="0L"/>
    <s v=""/>
    <s v=""/>
    <s v="WA"/>
    <d v="2023-08-16T00:00:00"/>
    <s v="70"/>
    <n v="6000"/>
    <s v="INR"/>
    <x v="0"/>
    <s v=""/>
    <s v="1000"/>
    <s v="1000"/>
    <s v="NON CHARGEABLE BASIS-Anuj"/>
    <s v=""/>
    <x v="1"/>
    <s v="9200000058"/>
    <s v="0"/>
    <x v="20"/>
    <s v=""/>
    <s v=""/>
  </r>
  <r>
    <x v="20"/>
    <s v=""/>
    <s v=""/>
    <s v="4900008194"/>
    <s v="0L"/>
    <s v=""/>
    <s v=""/>
    <s v="WA"/>
    <d v="2023-08-16T00:00:00"/>
    <s v="70"/>
    <n v="2470"/>
    <s v="INR"/>
    <x v="0"/>
    <s v=""/>
    <s v="1000"/>
    <s v="1000"/>
    <s v="NON CHARGEABLE BASIS-Anuj"/>
    <s v=""/>
    <x v="1"/>
    <s v="9200000058"/>
    <s v="0"/>
    <x v="20"/>
    <s v=""/>
    <s v=""/>
  </r>
  <r>
    <x v="20"/>
    <s v=""/>
    <s v=""/>
    <s v="4900008194"/>
    <s v="0L"/>
    <s v=""/>
    <s v=""/>
    <s v="WA"/>
    <d v="2023-08-16T00:00:00"/>
    <s v="70"/>
    <n v="10600"/>
    <s v="INR"/>
    <x v="0"/>
    <s v=""/>
    <s v="1000"/>
    <s v="1000"/>
    <s v="NON CHARGEABLE BASIS-Anuj"/>
    <s v=""/>
    <x v="1"/>
    <s v="9200000058"/>
    <s v="0"/>
    <x v="20"/>
    <s v=""/>
    <s v=""/>
  </r>
  <r>
    <x v="20"/>
    <s v=""/>
    <s v=""/>
    <s v="4900008194"/>
    <s v="0L"/>
    <s v=""/>
    <s v=""/>
    <s v="WA"/>
    <d v="2023-08-16T00:00:00"/>
    <s v="70"/>
    <n v="2694.67"/>
    <s v="INR"/>
    <x v="0"/>
    <s v=""/>
    <s v="1000"/>
    <s v="1000"/>
    <s v="NON CHARGEABLE BASIS-Anuj"/>
    <s v=""/>
    <x v="1"/>
    <s v="9200000058"/>
    <s v="0"/>
    <x v="20"/>
    <s v=""/>
    <s v=""/>
  </r>
  <r>
    <x v="20"/>
    <s v=""/>
    <s v=""/>
    <s v="4900008194"/>
    <s v="0L"/>
    <s v=""/>
    <s v=""/>
    <s v="WA"/>
    <d v="2023-08-16T00:00:00"/>
    <s v="70"/>
    <n v="51.91"/>
    <s v="INR"/>
    <x v="0"/>
    <s v=""/>
    <s v="1000"/>
    <s v="1000"/>
    <s v="NON CHARGEABLE BASIS-Anuj"/>
    <s v=""/>
    <x v="1"/>
    <s v="9200000058"/>
    <s v="0"/>
    <x v="20"/>
    <s v=""/>
    <s v=""/>
  </r>
  <r>
    <x v="20"/>
    <s v=""/>
    <s v=""/>
    <s v="4900008217"/>
    <s v="0L"/>
    <s v=""/>
    <s v=""/>
    <s v="WA"/>
    <d v="2023-08-16T00:00:00"/>
    <s v="70"/>
    <n v="670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8217"/>
    <s v="0L"/>
    <s v=""/>
    <s v=""/>
    <s v="WA"/>
    <d v="2023-08-16T00:00:00"/>
    <s v="70"/>
    <n v="234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8217"/>
    <s v="0L"/>
    <s v=""/>
    <s v=""/>
    <s v="WA"/>
    <d v="2023-08-16T00:00:00"/>
    <s v="70"/>
    <n v="45.27"/>
    <s v="INR"/>
    <x v="0"/>
    <s v=""/>
    <s v="1000"/>
    <s v="1000"/>
    <s v="NON CHARGEABLE BASIS- ASLAM"/>
    <s v=""/>
    <x v="1"/>
    <s v="9200000058"/>
    <s v="0"/>
    <x v="20"/>
    <s v=""/>
    <s v=""/>
  </r>
  <r>
    <x v="25"/>
    <s v=""/>
    <s v=""/>
    <s v="4900008277"/>
    <s v="0L"/>
    <s v=""/>
    <s v=""/>
    <s v="WA"/>
    <d v="2023-08-17T00:00:00"/>
    <s v="70"/>
    <n v="12500"/>
    <s v="INR"/>
    <x v="0"/>
    <s v=""/>
    <s v="1000"/>
    <s v="1000"/>
    <s v="non chargable dinesh ram"/>
    <s v=""/>
    <x v="1"/>
    <s v="9200000059"/>
    <s v="0"/>
    <x v="25"/>
    <s v=""/>
    <s v=""/>
  </r>
  <r>
    <x v="25"/>
    <s v=""/>
    <s v=""/>
    <s v="4900008277"/>
    <s v="0L"/>
    <s v=""/>
    <s v=""/>
    <s v="WA"/>
    <d v="2023-08-17T00:00:00"/>
    <s v="70"/>
    <n v="1627.48"/>
    <s v="INR"/>
    <x v="0"/>
    <s v=""/>
    <s v="1000"/>
    <s v="1000"/>
    <s v="non chargable dinesh ram"/>
    <s v=""/>
    <x v="1"/>
    <s v="9200000059"/>
    <s v="0"/>
    <x v="25"/>
    <s v=""/>
    <s v=""/>
  </r>
  <r>
    <x v="20"/>
    <s v=""/>
    <s v=""/>
    <s v="4900008279"/>
    <s v="0L"/>
    <s v=""/>
    <s v=""/>
    <s v="WA"/>
    <d v="2023-08-17T00:00:00"/>
    <s v="70"/>
    <n v="237.83"/>
    <s v="INR"/>
    <x v="0"/>
    <s v=""/>
    <s v="1000"/>
    <s v="1000"/>
    <s v="NON CHARGEABLE BASIS-Aslam-CWIP-MILK OF LIME"/>
    <s v=""/>
    <x v="1"/>
    <s v="9200000058"/>
    <s v="0"/>
    <x v="20"/>
    <s v=""/>
    <s v=""/>
  </r>
  <r>
    <x v="20"/>
    <s v=""/>
    <s v=""/>
    <s v="4900008279"/>
    <s v="0L"/>
    <s v=""/>
    <s v=""/>
    <s v="WA"/>
    <d v="2023-08-17T00:00:00"/>
    <s v="70"/>
    <n v="225"/>
    <s v="INR"/>
    <x v="0"/>
    <s v=""/>
    <s v="1000"/>
    <s v="1000"/>
    <s v="NON CHARGEABLE BASIS-Aslam-CWIP-MILK OF LIME"/>
    <s v=""/>
    <x v="1"/>
    <s v="9200000058"/>
    <s v="0"/>
    <x v="20"/>
    <s v=""/>
    <s v=""/>
  </r>
  <r>
    <x v="20"/>
    <s v=""/>
    <s v=""/>
    <s v="4900008279"/>
    <s v="0L"/>
    <s v=""/>
    <s v=""/>
    <s v="WA"/>
    <d v="2023-08-17T00:00:00"/>
    <s v="70"/>
    <n v="22.64"/>
    <s v="INR"/>
    <x v="0"/>
    <s v=""/>
    <s v="1000"/>
    <s v="1000"/>
    <s v="NON CHARGEABLE BASIS-Aslam-CWIP-MILK OF LIME"/>
    <s v=""/>
    <x v="1"/>
    <s v="9200000058"/>
    <s v="0"/>
    <x v="20"/>
    <s v=""/>
    <s v=""/>
  </r>
  <r>
    <x v="25"/>
    <s v=""/>
    <s v=""/>
    <s v="4900008300"/>
    <s v="0L"/>
    <s v=""/>
    <s v=""/>
    <s v="WA"/>
    <d v="2023-08-17T00:00:00"/>
    <s v="70"/>
    <n v="3750"/>
    <s v="INR"/>
    <x v="0"/>
    <s v=""/>
    <s v="1000"/>
    <s v="1000"/>
    <s v="non chargable basis NARENDRA SINGH"/>
    <s v=""/>
    <x v="1"/>
    <s v="9200000059"/>
    <s v="0"/>
    <x v="25"/>
    <s v=""/>
    <s v=""/>
  </r>
  <r>
    <x v="26"/>
    <s v=""/>
    <s v=""/>
    <s v="4900008326"/>
    <s v="0L"/>
    <s v=""/>
    <s v=""/>
    <s v="WA"/>
    <d v="2023-08-17T00:00:00"/>
    <s v="70"/>
    <n v="6850000"/>
    <s v="INR"/>
    <x v="0"/>
    <s v=""/>
    <s v="1000"/>
    <s v="1000"/>
    <s v="NON CHARGEABLE FOR MANJOOR"/>
    <s v=""/>
    <x v="1"/>
    <s v="9200000060"/>
    <s v="0"/>
    <x v="26"/>
    <s v=""/>
    <s v=""/>
  </r>
  <r>
    <x v="18"/>
    <s v=""/>
    <s v=""/>
    <s v="4900008328"/>
    <s v="0L"/>
    <s v=""/>
    <s v=""/>
    <s v="WA"/>
    <d v="2023-08-17T00:00:00"/>
    <s v="70"/>
    <n v="10000"/>
    <s v="INR"/>
    <x v="0"/>
    <s v=""/>
    <s v="1000"/>
    <s v="1000"/>
    <s v="NON CHARGEABLE FOR TAUFEEQ"/>
    <s v=""/>
    <x v="1"/>
    <s v="9200000041"/>
    <s v="0"/>
    <x v="18"/>
    <s v=""/>
    <s v=""/>
  </r>
  <r>
    <x v="18"/>
    <s v=""/>
    <s v=""/>
    <s v="4900008328"/>
    <s v="0L"/>
    <s v=""/>
    <s v=""/>
    <s v="WA"/>
    <d v="2023-08-17T00:00:00"/>
    <s v="70"/>
    <n v="244000"/>
    <s v="INR"/>
    <x v="0"/>
    <s v=""/>
    <s v="1000"/>
    <s v="1000"/>
    <s v="NON CHARGEABLE FOR TAUFEEQ"/>
    <s v=""/>
    <x v="1"/>
    <s v="9200000041"/>
    <s v="0"/>
    <x v="18"/>
    <s v=""/>
    <s v=""/>
  </r>
  <r>
    <x v="20"/>
    <s v=""/>
    <s v=""/>
    <s v="4900008436"/>
    <s v="0L"/>
    <s v=""/>
    <s v=""/>
    <s v="WA"/>
    <d v="2023-08-18T00:00:00"/>
    <s v="70"/>
    <n v="23293.4"/>
    <s v="INR"/>
    <x v="0"/>
    <s v=""/>
    <s v="1000"/>
    <s v="1000"/>
    <s v="NONRGEABLE BASIS -ASLAM-CWIP-MILK OF LIME"/>
    <s v=""/>
    <x v="1"/>
    <s v="9200000058"/>
    <s v="0"/>
    <x v="20"/>
    <s v=""/>
    <s v=""/>
  </r>
  <r>
    <x v="20"/>
    <s v=""/>
    <s v=""/>
    <s v="4900008444"/>
    <s v="0L"/>
    <s v=""/>
    <s v=""/>
    <s v="WA"/>
    <d v="2023-08-18T00:00:00"/>
    <s v="70"/>
    <n v="237.83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08499"/>
    <s v="0L"/>
    <s v=""/>
    <s v=""/>
    <s v="WA"/>
    <d v="2023-08-19T00:00:00"/>
    <s v="70"/>
    <n v="12500"/>
    <s v="INR"/>
    <x v="0"/>
    <s v=""/>
    <s v="1000"/>
    <s v="1000"/>
    <s v="non chargable dinesh ram"/>
    <s v=""/>
    <x v="1"/>
    <s v="9200000059"/>
    <s v="0"/>
    <x v="25"/>
    <s v=""/>
    <s v=""/>
  </r>
  <r>
    <x v="25"/>
    <s v=""/>
    <s v=""/>
    <s v="4900008499"/>
    <s v="0L"/>
    <s v=""/>
    <s v=""/>
    <s v="WA"/>
    <d v="2023-08-19T00:00:00"/>
    <s v="70"/>
    <n v="26164.560000000001"/>
    <s v="INR"/>
    <x v="0"/>
    <s v=""/>
    <s v="1000"/>
    <s v="1000"/>
    <s v="non chargable dinesh ram"/>
    <s v=""/>
    <x v="1"/>
    <s v="9200000059"/>
    <s v="0"/>
    <x v="25"/>
    <s v=""/>
    <s v=""/>
  </r>
  <r>
    <x v="20"/>
    <s v=""/>
    <s v=""/>
    <s v="4900008517"/>
    <s v="0L"/>
    <s v=""/>
    <s v=""/>
    <s v="WA"/>
    <d v="2023-08-19T00:00:00"/>
    <s v="70"/>
    <n v="27810"/>
    <s v="INR"/>
    <x v="0"/>
    <s v=""/>
    <s v="1000"/>
    <s v="1000"/>
    <s v="NON CHARGEABLE BASIS-Aslam-CWIP-MILK OF LIME"/>
    <s v=""/>
    <x v="1"/>
    <s v="9200000058"/>
    <s v="0"/>
    <x v="20"/>
    <s v=""/>
    <s v=""/>
  </r>
  <r>
    <x v="20"/>
    <s v=""/>
    <s v=""/>
    <s v="4900008517"/>
    <s v="0L"/>
    <s v=""/>
    <s v=""/>
    <s v="WA"/>
    <d v="2023-08-19T00:00:00"/>
    <s v="70"/>
    <n v="23120"/>
    <s v="INR"/>
    <x v="0"/>
    <s v=""/>
    <s v="1000"/>
    <s v="1000"/>
    <s v="NON CHARGEABLE BASIS-Aslam-CWIP-MILK OF LIME"/>
    <s v=""/>
    <x v="1"/>
    <s v="9200000058"/>
    <s v="0"/>
    <x v="20"/>
    <s v=""/>
    <s v=""/>
  </r>
  <r>
    <x v="20"/>
    <s v=""/>
    <s v=""/>
    <s v="4900008517"/>
    <s v="0L"/>
    <s v=""/>
    <s v=""/>
    <s v="WA"/>
    <d v="2023-08-19T00:00:00"/>
    <s v="70"/>
    <n v="13287"/>
    <s v="INR"/>
    <x v="0"/>
    <s v=""/>
    <s v="1000"/>
    <s v="1000"/>
    <s v="NON CHARGEABLE BASIS-Aslam-CWIP-MILK OF LIME"/>
    <s v=""/>
    <x v="1"/>
    <s v="9200000058"/>
    <s v="0"/>
    <x v="20"/>
    <s v=""/>
    <s v=""/>
  </r>
  <r>
    <x v="20"/>
    <s v=""/>
    <s v=""/>
    <s v="4900008517"/>
    <s v="0L"/>
    <s v=""/>
    <s v=""/>
    <s v="WA"/>
    <d v="2023-08-19T00:00:00"/>
    <s v="70"/>
    <n v="104498.31"/>
    <s v="INR"/>
    <x v="0"/>
    <s v=""/>
    <s v="1000"/>
    <s v="1000"/>
    <s v="NON CHARGEABLE BASIS-Aslam-CWIP-MILK OF LIME"/>
    <s v=""/>
    <x v="1"/>
    <s v="9200000058"/>
    <s v="0"/>
    <x v="20"/>
    <s v=""/>
    <s v=""/>
  </r>
  <r>
    <x v="20"/>
    <s v=""/>
    <s v=""/>
    <s v="4900008598"/>
    <s v="0L"/>
    <s v=""/>
    <s v=""/>
    <s v="WA"/>
    <d v="2023-08-21T00:00:00"/>
    <s v="70"/>
    <n v="6417.2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8598"/>
    <s v="0L"/>
    <s v=""/>
    <s v=""/>
    <s v="WA"/>
    <d v="2023-08-21T00:00:00"/>
    <s v="70"/>
    <n v="664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8598"/>
    <s v="0L"/>
    <s v=""/>
    <s v=""/>
    <s v="WA"/>
    <d v="2023-08-21T00:00:00"/>
    <s v="70"/>
    <n v="319.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8598"/>
    <s v="0L"/>
    <s v=""/>
    <s v=""/>
    <s v="WA"/>
    <d v="2023-08-21T00:00:00"/>
    <s v="70"/>
    <n v="146.94999999999999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8598"/>
    <s v="0L"/>
    <s v=""/>
    <s v=""/>
    <s v="WA"/>
    <d v="2023-08-21T00:00:00"/>
    <s v="70"/>
    <n v="315.7900000000000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8598"/>
    <s v="0L"/>
    <s v=""/>
    <s v=""/>
    <s v="WA"/>
    <d v="2023-08-21T00:00:00"/>
    <s v="70"/>
    <n v="176.13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08598"/>
    <s v="0L"/>
    <s v=""/>
    <s v=""/>
    <s v="WA"/>
    <d v="2023-08-21T00:00:00"/>
    <s v="70"/>
    <n v="134.83000000000001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08723"/>
    <s v="0L"/>
    <s v=""/>
    <s v=""/>
    <s v="WA"/>
    <d v="2023-08-22T00:00:00"/>
    <s v="70"/>
    <n v="17836.8"/>
    <s v="INR"/>
    <x v="0"/>
    <s v=""/>
    <s v="1000"/>
    <s v="1000"/>
    <s v="NONRGEABLE BASIS -UNI"/>
    <s v=""/>
    <x v="1"/>
    <s v="9200000059"/>
    <s v="0"/>
    <x v="25"/>
    <s v=""/>
    <s v=""/>
  </r>
  <r>
    <x v="20"/>
    <s v=""/>
    <s v=""/>
    <s v="4900008796"/>
    <s v="0L"/>
    <s v=""/>
    <s v=""/>
    <s v="WA"/>
    <d v="2023-08-23T00:00:00"/>
    <s v="70"/>
    <n v="24870.33"/>
    <s v="INR"/>
    <x v="0"/>
    <s v=""/>
    <s v="1000"/>
    <s v="1000"/>
    <s v="non chargable basis lal babbu sah-CWIP-MILK OF LIM"/>
    <s v=""/>
    <x v="1"/>
    <s v="9200000058"/>
    <s v="0"/>
    <x v="20"/>
    <s v=""/>
    <s v=""/>
  </r>
  <r>
    <x v="25"/>
    <s v=""/>
    <s v=""/>
    <s v="4900008818"/>
    <s v="0L"/>
    <s v=""/>
    <s v=""/>
    <s v="WA"/>
    <d v="2023-08-23T00:00:00"/>
    <s v="70"/>
    <n v="17336.96"/>
    <s v="INR"/>
    <x v="0"/>
    <s v=""/>
    <s v="1000"/>
    <s v="1000"/>
    <s v="non chargable basis dinesh-CWIP:-VACUUM FILTER STA"/>
    <s v=""/>
    <x v="1"/>
    <s v="9200000059"/>
    <s v="0"/>
    <x v="25"/>
    <s v=""/>
    <s v=""/>
  </r>
  <r>
    <x v="20"/>
    <s v=""/>
    <s v=""/>
    <s v="4900008831"/>
    <s v="0L"/>
    <s v=""/>
    <s v=""/>
    <s v="WA"/>
    <d v="2023-08-23T00:00:00"/>
    <s v="70"/>
    <n v="107778.45"/>
    <s v="INR"/>
    <x v="0"/>
    <s v=""/>
    <s v="1000"/>
    <s v="1000"/>
    <s v="NON chargeable basis- aslam-CWIP-MILK OF LIME"/>
    <s v=""/>
    <x v="1"/>
    <s v="9200000058"/>
    <s v="0"/>
    <x v="20"/>
    <s v=""/>
    <s v=""/>
  </r>
  <r>
    <x v="25"/>
    <s v=""/>
    <s v=""/>
    <s v="4900008895"/>
    <s v="0L"/>
    <s v=""/>
    <s v=""/>
    <s v="WA"/>
    <d v="2023-08-24T00:00:00"/>
    <s v="70"/>
    <n v="15900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08895"/>
    <s v="0L"/>
    <s v=""/>
    <s v=""/>
    <s v="WA"/>
    <d v="2023-08-24T00:00:00"/>
    <s v="70"/>
    <n v="2694.67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08895"/>
    <s v="0L"/>
    <s v=""/>
    <s v=""/>
    <s v="WA"/>
    <d v="2023-08-24T00:00:00"/>
    <s v="70"/>
    <n v="51.91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08902"/>
    <s v="0L"/>
    <s v=""/>
    <s v=""/>
    <s v="WA"/>
    <d v="2023-08-24T00:00:00"/>
    <s v="70"/>
    <n v="66.41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08902"/>
    <s v="0L"/>
    <s v=""/>
    <s v=""/>
    <s v="WA"/>
    <d v="2023-08-24T00:00:00"/>
    <s v="70"/>
    <n v="22.81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08902"/>
    <s v="0L"/>
    <s v=""/>
    <s v=""/>
    <s v="WA"/>
    <d v="2023-08-24T00:00:00"/>
    <s v="70"/>
    <n v="257.41000000000003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08902"/>
    <s v="0L"/>
    <s v=""/>
    <s v=""/>
    <s v="WA"/>
    <d v="2023-08-24T00:00:00"/>
    <s v="70"/>
    <n v="90.54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08930"/>
    <s v="0L"/>
    <s v=""/>
    <s v=""/>
    <s v="WA"/>
    <d v="2023-08-24T00:00:00"/>
    <s v="70"/>
    <n v="32929.480000000003"/>
    <s v="INR"/>
    <x v="0"/>
    <s v=""/>
    <s v="1000"/>
    <s v="1000"/>
    <s v="NON CHARGEABLE BASIS- om fabrication"/>
    <s v=""/>
    <x v="1"/>
    <s v="9200000059"/>
    <s v="0"/>
    <x v="25"/>
    <s v=""/>
    <s v=""/>
  </r>
  <r>
    <x v="25"/>
    <s v=""/>
    <s v=""/>
    <s v="4900008930"/>
    <s v="0L"/>
    <s v=""/>
    <s v=""/>
    <s v="WA"/>
    <d v="2023-08-24T00:00:00"/>
    <s v="70"/>
    <n v="3715.91"/>
    <s v="INR"/>
    <x v="0"/>
    <s v=""/>
    <s v="1000"/>
    <s v="1000"/>
    <s v="NON CHARGEABLE BASIS- om fabrication"/>
    <s v=""/>
    <x v="1"/>
    <s v="9200000059"/>
    <s v="0"/>
    <x v="25"/>
    <s v=""/>
    <s v=""/>
  </r>
  <r>
    <x v="25"/>
    <s v=""/>
    <s v=""/>
    <s v="4900008932"/>
    <s v="0L"/>
    <s v=""/>
    <s v=""/>
    <s v="WA"/>
    <d v="2023-08-24T00:00:00"/>
    <s v="70"/>
    <n v="87.53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8932"/>
    <s v="0L"/>
    <s v=""/>
    <s v=""/>
    <s v="WA"/>
    <d v="2023-08-24T00:00:00"/>
    <s v="70"/>
    <n v="27.37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8932"/>
    <s v="0L"/>
    <s v=""/>
    <s v=""/>
    <s v="WA"/>
    <d v="2023-08-24T00:00:00"/>
    <s v="70"/>
    <n v="14.97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8932"/>
    <s v="0L"/>
    <s v=""/>
    <s v=""/>
    <s v="WA"/>
    <d v="2023-08-24T00:00:00"/>
    <s v="70"/>
    <n v="73.77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8950"/>
    <s v="0L"/>
    <s v=""/>
    <s v=""/>
    <s v="WA"/>
    <d v="2023-08-24T00:00:00"/>
    <s v="70"/>
    <n v="610.88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8950"/>
    <s v="0L"/>
    <s v=""/>
    <s v=""/>
    <s v="WA"/>
    <d v="2023-08-24T00:00:00"/>
    <s v="70"/>
    <n v="195.94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8950"/>
    <s v="0L"/>
    <s v=""/>
    <s v=""/>
    <s v="WA"/>
    <d v="2023-08-24T00:00:00"/>
    <s v="70"/>
    <n v="180.8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8984"/>
    <s v="0L"/>
    <s v=""/>
    <s v=""/>
    <s v="WA"/>
    <d v="2023-08-25T00:00:00"/>
    <s v="70"/>
    <n v="456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8984"/>
    <s v="0L"/>
    <s v=""/>
    <s v=""/>
    <s v="WA"/>
    <d v="2023-08-25T00:00:00"/>
    <s v="70"/>
    <n v="1018.12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8984"/>
    <s v="0L"/>
    <s v=""/>
    <s v=""/>
    <s v="WA"/>
    <d v="2023-08-25T00:00:00"/>
    <s v="70"/>
    <n v="489.84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8984"/>
    <s v="0L"/>
    <s v=""/>
    <s v=""/>
    <s v="WA"/>
    <d v="2023-08-25T00:00:00"/>
    <s v="70"/>
    <n v="271.20999999999998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8984"/>
    <s v="0L"/>
    <s v=""/>
    <s v=""/>
    <s v="WA"/>
    <d v="2023-08-25T00:00:00"/>
    <s v="70"/>
    <n v="3574.99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8999"/>
    <s v="0L"/>
    <s v=""/>
    <s v=""/>
    <s v="WA"/>
    <d v="2023-08-25T00:00:00"/>
    <s v="70"/>
    <n v="27441.24"/>
    <s v="INR"/>
    <x v="0"/>
    <s v=""/>
    <s v="1000"/>
    <s v="1000"/>
    <s v="NON CHARGEABLE BASIS- om fabrication"/>
    <s v=""/>
    <x v="1"/>
    <s v="9200000059"/>
    <s v="0"/>
    <x v="25"/>
    <s v=""/>
    <s v=""/>
  </r>
  <r>
    <x v="18"/>
    <s v=""/>
    <s v=""/>
    <s v="4900009014"/>
    <s v="0L"/>
    <s v=""/>
    <s v=""/>
    <s v="WA"/>
    <d v="2023-08-25T00:00:00"/>
    <s v="70"/>
    <n v="2004.12"/>
    <s v="INR"/>
    <x v="0"/>
    <s v=""/>
    <s v="1000"/>
    <s v="1000"/>
    <s v="NONRGEABLE BASIS -ASLAM"/>
    <s v=""/>
    <x v="1"/>
    <s v="9200000041"/>
    <s v="0"/>
    <x v="18"/>
    <s v=""/>
    <s v=""/>
  </r>
  <r>
    <x v="20"/>
    <s v=""/>
    <s v=""/>
    <s v="4900009018"/>
    <s v="0L"/>
    <s v=""/>
    <s v=""/>
    <s v="WA"/>
    <d v="2023-08-25T00:00:00"/>
    <s v="70"/>
    <n v="11560"/>
    <s v="INR"/>
    <x v="0"/>
    <s v=""/>
    <s v="1000"/>
    <s v="1000"/>
    <s v="NONRGEABLE BASIS -ASLAM"/>
    <s v=""/>
    <x v="1"/>
    <s v="9200000058"/>
    <s v="0"/>
    <x v="20"/>
    <s v=""/>
    <s v=""/>
  </r>
  <r>
    <x v="18"/>
    <s v=""/>
    <s v=""/>
    <s v="4900009055"/>
    <s v="0L"/>
    <s v=""/>
    <s v=""/>
    <s v="WA"/>
    <d v="2023-08-26T00:00:00"/>
    <s v="70"/>
    <n v="26997.5"/>
    <s v="INR"/>
    <x v="0"/>
    <s v=""/>
    <s v="1000"/>
    <s v="1000"/>
    <s v="NON CHARGEABLE BASIS-Aslam"/>
    <s v=""/>
    <x v="1"/>
    <s v="9200000041"/>
    <s v="0"/>
    <x v="18"/>
    <s v=""/>
    <s v=""/>
  </r>
  <r>
    <x v="26"/>
    <s v=""/>
    <s v=""/>
    <s v="4900009066"/>
    <s v="0L"/>
    <s v=""/>
    <s v=""/>
    <s v="WA"/>
    <d v="2023-08-26T00:00:00"/>
    <s v="70"/>
    <n v="4046"/>
    <s v="INR"/>
    <x v="0"/>
    <s v=""/>
    <s v="1000"/>
    <s v="1000"/>
    <s v="manjoor ali"/>
    <s v=""/>
    <x v="1"/>
    <s v="9200000060"/>
    <s v="0"/>
    <x v="26"/>
    <s v=""/>
    <s v=""/>
  </r>
  <r>
    <x v="26"/>
    <s v=""/>
    <s v=""/>
    <s v="4900009068"/>
    <s v="0L"/>
    <s v=""/>
    <s v=""/>
    <s v="WA"/>
    <d v="2023-08-26T00:00:00"/>
    <s v="70"/>
    <n v="7514"/>
    <s v="INR"/>
    <x v="0"/>
    <s v=""/>
    <s v="1000"/>
    <s v="1000"/>
    <s v="manjoor ali"/>
    <s v=""/>
    <x v="1"/>
    <s v="9200000060"/>
    <s v="0"/>
    <x v="26"/>
    <s v=""/>
    <s v=""/>
  </r>
  <r>
    <x v="25"/>
    <s v=""/>
    <s v=""/>
    <s v="4900009075"/>
    <s v="0L"/>
    <s v=""/>
    <s v=""/>
    <s v="WA"/>
    <d v="2023-08-26T00:00:00"/>
    <s v="70"/>
    <n v="424.23"/>
    <s v="INR"/>
    <x v="0"/>
    <s v=""/>
    <s v="1000"/>
    <s v="1000"/>
    <s v="NONRGEABLE BASIS -UNIVESHAL"/>
    <s v=""/>
    <x v="1"/>
    <s v="9200000059"/>
    <s v="0"/>
    <x v="25"/>
    <s v=""/>
    <s v=""/>
  </r>
  <r>
    <x v="25"/>
    <s v=""/>
    <s v=""/>
    <s v="4900009075"/>
    <s v="0L"/>
    <s v=""/>
    <s v=""/>
    <s v="WA"/>
    <d v="2023-08-26T00:00:00"/>
    <s v="70"/>
    <n v="244.92"/>
    <s v="INR"/>
    <x v="0"/>
    <s v=""/>
    <s v="1000"/>
    <s v="1000"/>
    <s v="NONRGEABLE BASIS -UNIVESHAL"/>
    <s v=""/>
    <x v="1"/>
    <s v="9200000059"/>
    <s v="0"/>
    <x v="25"/>
    <s v=""/>
    <s v=""/>
  </r>
  <r>
    <x v="25"/>
    <s v=""/>
    <s v=""/>
    <s v="4900009111"/>
    <s v="0L"/>
    <s v=""/>
    <s v=""/>
    <s v="WA"/>
    <d v="2023-08-26T00:00:00"/>
    <s v="70"/>
    <n v="16464.740000000002"/>
    <s v="INR"/>
    <x v="0"/>
    <s v=""/>
    <s v="1000"/>
    <s v="1000"/>
    <s v="NON CHARGEABLE BASIS- om fabrication"/>
    <s v=""/>
    <x v="1"/>
    <s v="9200000059"/>
    <s v="0"/>
    <x v="25"/>
    <s v=""/>
    <s v=""/>
  </r>
  <r>
    <x v="25"/>
    <s v=""/>
    <s v=""/>
    <s v="4900009113"/>
    <s v="0L"/>
    <s v=""/>
    <s v=""/>
    <s v="WA"/>
    <d v="2023-08-26T00:00:00"/>
    <s v="70"/>
    <n v="10600"/>
    <s v="INR"/>
    <x v="0"/>
    <s v=""/>
    <s v="1000"/>
    <s v="1000"/>
    <s v="NON CHARGEABLE BASIS- ANUJ"/>
    <s v=""/>
    <x v="1"/>
    <s v="9200000059"/>
    <s v="0"/>
    <x v="25"/>
    <s v=""/>
    <s v=""/>
  </r>
  <r>
    <x v="25"/>
    <s v=""/>
    <s v=""/>
    <s v="4900009113"/>
    <s v="0L"/>
    <s v=""/>
    <s v=""/>
    <s v="WA"/>
    <d v="2023-08-26T00:00:00"/>
    <s v="70"/>
    <n v="6298.15"/>
    <s v="INR"/>
    <x v="0"/>
    <s v=""/>
    <s v="1000"/>
    <s v="1000"/>
    <s v="NON CHARGEABLE BASIS- ANUJ"/>
    <s v=""/>
    <x v="1"/>
    <s v="9200000059"/>
    <s v="0"/>
    <x v="25"/>
    <s v=""/>
    <s v=""/>
  </r>
  <r>
    <x v="25"/>
    <s v=""/>
    <s v=""/>
    <s v="4900009119"/>
    <s v="0L"/>
    <s v=""/>
    <s v=""/>
    <s v="WA"/>
    <d v="2023-08-26T00:00:00"/>
    <s v="70"/>
    <n v="5389.33"/>
    <s v="INR"/>
    <x v="0"/>
    <s v=""/>
    <s v="1000"/>
    <s v="1000"/>
    <s v="NON CHARGEABLE BASIS- ANUJ-VACUUM FILTER STATION"/>
    <s v=""/>
    <x v="1"/>
    <s v="9200000059"/>
    <s v="0"/>
    <x v="25"/>
    <s v=""/>
    <s v=""/>
  </r>
  <r>
    <x v="25"/>
    <s v=""/>
    <s v=""/>
    <s v="4900009131"/>
    <s v="0L"/>
    <s v=""/>
    <s v=""/>
    <s v="WA"/>
    <d v="2023-08-26T00:00:00"/>
    <s v="70"/>
    <n v="593.91999999999996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09131"/>
    <s v="0L"/>
    <s v=""/>
    <s v=""/>
    <s v="WA"/>
    <d v="2023-08-26T00:00:00"/>
    <s v="70"/>
    <n v="293.91000000000003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09139"/>
    <s v="0L"/>
    <s v=""/>
    <s v=""/>
    <s v="WA"/>
    <d v="2023-08-27T00:00:00"/>
    <s v="70"/>
    <n v="600"/>
    <s v="INR"/>
    <x v="0"/>
    <s v=""/>
    <s v="1000"/>
    <s v="1000"/>
    <s v="NON CHARGEABLE BASIS-Aslam-VACUUM FILTER STATION"/>
    <s v=""/>
    <x v="1"/>
    <s v="9200000059"/>
    <s v="0"/>
    <x v="25"/>
    <s v=""/>
    <s v=""/>
  </r>
  <r>
    <x v="25"/>
    <s v=""/>
    <s v=""/>
    <s v="4900009143"/>
    <s v="0L"/>
    <s v=""/>
    <s v=""/>
    <s v="WA"/>
    <d v="2023-08-27T00:00:00"/>
    <s v="70"/>
    <n v="610.88"/>
    <s v="INR"/>
    <x v="0"/>
    <s v=""/>
    <s v="1000"/>
    <s v="1000"/>
    <s v="NON CHARGEABLE BASIS-Aslam-CWIP:-VACUUM FILTER STA"/>
    <s v=""/>
    <x v="1"/>
    <s v="9200000059"/>
    <s v="0"/>
    <x v="25"/>
    <s v=""/>
    <s v=""/>
  </r>
  <r>
    <x v="25"/>
    <s v=""/>
    <s v=""/>
    <s v="4900009143"/>
    <s v="0L"/>
    <s v=""/>
    <s v=""/>
    <s v="WA"/>
    <d v="2023-08-27T00:00:00"/>
    <s v="70"/>
    <n v="760"/>
    <s v="INR"/>
    <x v="0"/>
    <s v=""/>
    <s v="1000"/>
    <s v="1000"/>
    <s v="NON CHARGEABLE BASIS-Aslam-CWIP:-VACUUM FILTER STA"/>
    <s v=""/>
    <x v="1"/>
    <s v="9200000059"/>
    <s v="0"/>
    <x v="25"/>
    <s v=""/>
    <s v=""/>
  </r>
  <r>
    <x v="25"/>
    <s v=""/>
    <s v=""/>
    <s v="4900009143"/>
    <s v="0L"/>
    <s v=""/>
    <s v=""/>
    <s v="WA"/>
    <d v="2023-08-27T00:00:00"/>
    <s v="70"/>
    <n v="391.88"/>
    <s v="INR"/>
    <x v="0"/>
    <s v=""/>
    <s v="1000"/>
    <s v="1000"/>
    <s v="NON CHARGEABLE BASIS-Aslam-CWIP:-VACUUM FILTER STA"/>
    <s v=""/>
    <x v="1"/>
    <s v="9200000059"/>
    <s v="0"/>
    <x v="25"/>
    <s v=""/>
    <s v=""/>
  </r>
  <r>
    <x v="25"/>
    <s v=""/>
    <s v=""/>
    <s v="4900009143"/>
    <s v="0L"/>
    <s v=""/>
    <s v=""/>
    <s v="WA"/>
    <d v="2023-08-27T00:00:00"/>
    <s v="70"/>
    <n v="271.20999999999998"/>
    <s v="INR"/>
    <x v="0"/>
    <s v=""/>
    <s v="1000"/>
    <s v="1000"/>
    <s v="NON CHARGEABLE BASIS-Aslam-CWIP:-VACUUM FILTER STA"/>
    <s v=""/>
    <x v="1"/>
    <s v="9200000059"/>
    <s v="0"/>
    <x v="25"/>
    <s v=""/>
    <s v=""/>
  </r>
  <r>
    <x v="25"/>
    <s v=""/>
    <s v=""/>
    <s v="4900009159"/>
    <s v="0L"/>
    <s v=""/>
    <s v=""/>
    <s v="WA"/>
    <d v="2023-08-28T00:00:00"/>
    <s v="70"/>
    <n v="1174.75"/>
    <s v="INR"/>
    <x v="0"/>
    <s v=""/>
    <s v="1000"/>
    <s v="1000"/>
    <s v="NONRGEABLE BASIS -ASLAM"/>
    <s v=""/>
    <x v="1"/>
    <s v="9200000059"/>
    <s v="0"/>
    <x v="25"/>
    <s v=""/>
    <s v=""/>
  </r>
  <r>
    <x v="20"/>
    <s v=""/>
    <s v=""/>
    <s v="4900009164"/>
    <s v="0L"/>
    <s v=""/>
    <s v=""/>
    <s v="WA"/>
    <d v="2023-08-28T00:00:00"/>
    <s v="70"/>
    <n v="500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164"/>
    <s v="0L"/>
    <s v=""/>
    <s v=""/>
    <s v="WA"/>
    <d v="2023-08-28T00:00:00"/>
    <s v="70"/>
    <n v="332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164"/>
    <s v="0L"/>
    <s v=""/>
    <s v=""/>
    <s v="WA"/>
    <d v="2023-08-28T00:00:00"/>
    <s v="70"/>
    <n v="15779.72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164"/>
    <s v="0L"/>
    <s v=""/>
    <s v=""/>
    <s v="WA"/>
    <d v="2023-08-28T00:00:00"/>
    <s v="70"/>
    <n v="33749.82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164"/>
    <s v="0L"/>
    <s v=""/>
    <s v=""/>
    <s v="WA"/>
    <d v="2023-08-28T00:00:00"/>
    <s v="70"/>
    <n v="933.08"/>
    <s v="INR"/>
    <x v="0"/>
    <s v=""/>
    <s v="1000"/>
    <s v="1000"/>
    <s v="NON chargeable basis- aslam"/>
    <s v=""/>
    <x v="1"/>
    <s v="9200000058"/>
    <s v="0"/>
    <x v="20"/>
    <s v=""/>
    <s v=""/>
  </r>
  <r>
    <x v="25"/>
    <s v=""/>
    <s v=""/>
    <s v="4900009210"/>
    <s v="0L"/>
    <s v=""/>
    <s v=""/>
    <s v="WA"/>
    <d v="2023-08-28T00:00:00"/>
    <s v="70"/>
    <n v="332"/>
    <s v="INR"/>
    <x v="0"/>
    <s v=""/>
    <s v="1000"/>
    <s v="1000"/>
    <s v="NONRGEABLE BASIS -ASLAM"/>
    <s v=""/>
    <x v="1"/>
    <s v="9200000059"/>
    <s v="0"/>
    <x v="25"/>
    <s v=""/>
    <s v=""/>
  </r>
  <r>
    <x v="25"/>
    <s v=""/>
    <s v=""/>
    <s v="4900009210"/>
    <s v="0L"/>
    <s v=""/>
    <s v=""/>
    <s v="WA"/>
    <d v="2023-08-28T00:00:00"/>
    <s v="70"/>
    <n v="475.65"/>
    <s v="INR"/>
    <x v="0"/>
    <s v=""/>
    <s v="1000"/>
    <s v="1000"/>
    <s v="NONRGEABLE BASIS -ASLAM"/>
    <s v=""/>
    <x v="1"/>
    <s v="9200000059"/>
    <s v="0"/>
    <x v="25"/>
    <s v=""/>
    <s v=""/>
  </r>
  <r>
    <x v="25"/>
    <s v=""/>
    <s v=""/>
    <s v="4900009210"/>
    <s v="0L"/>
    <s v=""/>
    <s v=""/>
    <s v="WA"/>
    <d v="2023-08-28T00:00:00"/>
    <s v="70"/>
    <n v="125"/>
    <s v="INR"/>
    <x v="0"/>
    <s v=""/>
    <s v="1000"/>
    <s v="1000"/>
    <s v="NONRGEABLE BASIS -ASLAM"/>
    <s v=""/>
    <x v="1"/>
    <s v="9200000059"/>
    <s v="0"/>
    <x v="25"/>
    <s v=""/>
    <s v=""/>
  </r>
  <r>
    <x v="25"/>
    <s v=""/>
    <s v=""/>
    <s v="4900009210"/>
    <s v="0L"/>
    <s v=""/>
    <s v=""/>
    <s v="WA"/>
    <d v="2023-08-28T00:00:00"/>
    <s v="70"/>
    <n v="233.27"/>
    <s v="INR"/>
    <x v="0"/>
    <s v=""/>
    <s v="1000"/>
    <s v="1000"/>
    <s v="NONRGEABLE BASIS -ASLAM"/>
    <s v=""/>
    <x v="1"/>
    <s v="9200000059"/>
    <s v="0"/>
    <x v="25"/>
    <s v=""/>
    <s v=""/>
  </r>
  <r>
    <x v="20"/>
    <s v=""/>
    <s v=""/>
    <s v="4900009231"/>
    <s v="0L"/>
    <s v=""/>
    <s v=""/>
    <s v="WA"/>
    <d v="2023-08-28T00:00:00"/>
    <s v="70"/>
    <n v="1800"/>
    <s v="INR"/>
    <x v="0"/>
    <s v=""/>
    <s v="1000"/>
    <s v="1000"/>
    <s v="NON CHARGEABLE BASIS-Aslam-CWIP-MILK OF LIME"/>
    <s v=""/>
    <x v="1"/>
    <s v="9200000058"/>
    <s v="0"/>
    <x v="20"/>
    <s v=""/>
    <s v=""/>
  </r>
  <r>
    <x v="20"/>
    <s v=""/>
    <s v=""/>
    <s v="4900009231"/>
    <s v="0L"/>
    <s v=""/>
    <s v=""/>
    <s v="WA"/>
    <d v="2023-08-28T00:00:00"/>
    <s v="70"/>
    <n v="2040.16"/>
    <s v="INR"/>
    <x v="0"/>
    <s v=""/>
    <s v="1000"/>
    <s v="1000"/>
    <s v="NON CHARGEABLE BASIS-Aslam-CWIP-MILK OF LIME"/>
    <s v=""/>
    <x v="1"/>
    <s v="9200000058"/>
    <s v="0"/>
    <x v="20"/>
    <s v=""/>
    <s v=""/>
  </r>
  <r>
    <x v="25"/>
    <s v=""/>
    <s v=""/>
    <s v="4900009247"/>
    <s v="0L"/>
    <s v=""/>
    <s v=""/>
    <s v="WA"/>
    <d v="2023-08-29T00:00:00"/>
    <s v="70"/>
    <n v="68408.23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9247"/>
    <s v="0L"/>
    <s v=""/>
    <s v=""/>
    <s v="WA"/>
    <d v="2023-08-29T00:00:00"/>
    <s v="70"/>
    <n v="40701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9247"/>
    <s v="0L"/>
    <s v=""/>
    <s v=""/>
    <s v="WA"/>
    <d v="2023-08-29T00:00:00"/>
    <s v="70"/>
    <n v="460.11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9247"/>
    <s v="0L"/>
    <s v=""/>
    <s v=""/>
    <s v="WA"/>
    <d v="2023-08-29T00:00:00"/>
    <s v="70"/>
    <n v="195.94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9247"/>
    <s v="0L"/>
    <s v=""/>
    <s v=""/>
    <s v="WA"/>
    <d v="2023-08-29T00:00:00"/>
    <s v="70"/>
    <n v="190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9247"/>
    <s v="0L"/>
    <s v=""/>
    <s v=""/>
    <s v="WA"/>
    <d v="2023-08-29T00:00:00"/>
    <s v="70"/>
    <n v="180.8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9287"/>
    <s v="0L"/>
    <s v=""/>
    <s v=""/>
    <s v="WA"/>
    <d v="2023-08-31T00:00:00"/>
    <s v="70"/>
    <n v="436.8"/>
    <s v="INR"/>
    <x v="0"/>
    <s v=""/>
    <s v="1000"/>
    <s v="1000"/>
    <s v="Non Chargable basis-CWIP:-VACUUM FILTER STATION"/>
    <s v=""/>
    <x v="1"/>
    <s v="9200000059"/>
    <s v="0"/>
    <x v="25"/>
    <s v=""/>
    <s v=""/>
  </r>
  <r>
    <x v="25"/>
    <s v=""/>
    <s v=""/>
    <s v="4900009290"/>
    <s v="0L"/>
    <s v=""/>
    <s v=""/>
    <s v="WA"/>
    <d v="2023-08-31T00:00:00"/>
    <s v="70"/>
    <n v="262.08"/>
    <s v="INR"/>
    <x v="0"/>
    <s v=""/>
    <s v="1000"/>
    <s v="1000"/>
    <s v="NON CHARGABLE BASISI-CWIP:-VACUUM FILTER STATION"/>
    <s v=""/>
    <x v="1"/>
    <s v="9200000059"/>
    <s v="0"/>
    <x v="25"/>
    <s v=""/>
    <s v=""/>
  </r>
  <r>
    <x v="25"/>
    <s v=""/>
    <s v=""/>
    <s v="4900009290"/>
    <s v="0L"/>
    <s v=""/>
    <s v=""/>
    <s v="WA"/>
    <d v="2023-08-31T00:00:00"/>
    <s v="70"/>
    <n v="180.8"/>
    <s v="INR"/>
    <x v="0"/>
    <s v=""/>
    <s v="1000"/>
    <s v="1000"/>
    <s v="NON CHARGABLE BASIS-CWIP:-VACUUM FILTER STATION"/>
    <s v=""/>
    <x v="1"/>
    <s v="9200000059"/>
    <s v="0"/>
    <x v="25"/>
    <s v=""/>
    <s v=""/>
  </r>
  <r>
    <x v="20"/>
    <s v=""/>
    <s v=""/>
    <s v="4900009303"/>
    <s v="0L"/>
    <s v=""/>
    <s v=""/>
    <s v="WA"/>
    <d v="2023-09-01T00:00:00"/>
    <s v="70"/>
    <n v="173055.71"/>
    <s v="INR"/>
    <x v="0"/>
    <s v=""/>
    <s v="1000"/>
    <s v="1000"/>
    <s v="NON CHARGEABLE BASIS- ASLAM-CWIP-MILK OF LIME"/>
    <s v=""/>
    <x v="1"/>
    <s v="9200000058"/>
    <s v="0"/>
    <x v="20"/>
    <s v=""/>
    <s v=""/>
  </r>
  <r>
    <x v="25"/>
    <s v=""/>
    <s v=""/>
    <s v="4900009310"/>
    <s v="0L"/>
    <s v=""/>
    <s v=""/>
    <s v="WA"/>
    <d v="2023-09-01T00:00:00"/>
    <s v="70"/>
    <n v="24.38"/>
    <s v="INR"/>
    <x v="0"/>
    <s v=""/>
    <s v="1000"/>
    <s v="1000"/>
    <s v="NONRGEABLE BASIS -UNI-CWIP:-VACUUM FILTER STATION"/>
    <s v=""/>
    <x v="1"/>
    <s v="9200000059"/>
    <s v="0"/>
    <x v="25"/>
    <s v=""/>
    <s v=""/>
  </r>
  <r>
    <x v="25"/>
    <s v=""/>
    <s v=""/>
    <s v="4900009310"/>
    <s v="0L"/>
    <s v=""/>
    <s v=""/>
    <s v="WA"/>
    <d v="2023-09-01T00:00:00"/>
    <s v="70"/>
    <n v="11.5"/>
    <s v="INR"/>
    <x v="0"/>
    <s v=""/>
    <s v="1000"/>
    <s v="1000"/>
    <s v="NONRGEABLE BASIS -UNI-CWIP:-VACUUM FILTER STATION"/>
    <s v=""/>
    <x v="1"/>
    <s v="9200000059"/>
    <s v="0"/>
    <x v="25"/>
    <s v=""/>
    <s v=""/>
  </r>
  <r>
    <x v="25"/>
    <s v=""/>
    <s v=""/>
    <s v="4900009310"/>
    <s v="0L"/>
    <s v=""/>
    <s v=""/>
    <s v="WA"/>
    <d v="2023-09-01T00:00:00"/>
    <s v="70"/>
    <n v="10.57"/>
    <s v="INR"/>
    <x v="0"/>
    <s v=""/>
    <s v="1000"/>
    <s v="1000"/>
    <s v="NONRGEABLE BASIS -UNI-CWIP:-VACUUM FILTER STATION"/>
    <s v=""/>
    <x v="1"/>
    <s v="9200000059"/>
    <s v="0"/>
    <x v="25"/>
    <s v=""/>
    <s v=""/>
  </r>
  <r>
    <x v="25"/>
    <s v=""/>
    <s v=""/>
    <s v="4900009318"/>
    <s v="0L"/>
    <s v=""/>
    <s v=""/>
    <s v="WA"/>
    <d v="2023-09-01T00:00:00"/>
    <s v="70"/>
    <n v="152.72"/>
    <s v="INR"/>
    <x v="0"/>
    <s v=""/>
    <s v="1000"/>
    <s v="1000"/>
    <s v="NON CHARGEABLE BASIS-  Universal Heavy Engg."/>
    <s v=""/>
    <x v="1"/>
    <s v="9200000059"/>
    <s v="0"/>
    <x v="25"/>
    <s v=""/>
    <s v=""/>
  </r>
  <r>
    <x v="25"/>
    <s v=""/>
    <s v=""/>
    <s v="4900009318"/>
    <s v="0L"/>
    <s v=""/>
    <s v=""/>
    <s v="WA"/>
    <d v="2023-09-01T00:00:00"/>
    <s v="70"/>
    <n v="39.19"/>
    <s v="INR"/>
    <x v="0"/>
    <s v=""/>
    <s v="1000"/>
    <s v="1000"/>
    <s v="NON CHARGEABLE BASIS-  Universal Heavy Engg."/>
    <s v=""/>
    <x v="1"/>
    <s v="9200000059"/>
    <s v="0"/>
    <x v="25"/>
    <s v=""/>
    <s v=""/>
  </r>
  <r>
    <x v="25"/>
    <s v=""/>
    <s v=""/>
    <s v="4900009351"/>
    <s v="0L"/>
    <s v=""/>
    <s v=""/>
    <s v="WA"/>
    <d v="2023-09-01T00:00:00"/>
    <s v="70"/>
    <n v="6000"/>
    <s v="INR"/>
    <x v="0"/>
    <s v=""/>
    <s v="1000"/>
    <s v="1000"/>
    <s v="NON CHARGEABLE BASIS-  Universal Heavy Engg."/>
    <s v=""/>
    <x v="1"/>
    <s v="9200000059"/>
    <s v="0"/>
    <x v="25"/>
    <s v=""/>
    <s v=""/>
  </r>
  <r>
    <x v="20"/>
    <s v=""/>
    <s v=""/>
    <s v="4900009373"/>
    <s v="0L"/>
    <s v=""/>
    <s v=""/>
    <s v="WA"/>
    <d v="2023-09-02T00:00:00"/>
    <s v="70"/>
    <n v="12186.48"/>
    <s v="INR"/>
    <x v="0"/>
    <s v=""/>
    <s v="1000"/>
    <s v="1000"/>
    <s v="NON chargeable basis- dinesh"/>
    <s v=""/>
    <x v="1"/>
    <s v="9200000058"/>
    <s v="0"/>
    <x v="20"/>
    <s v=""/>
    <s v=""/>
  </r>
  <r>
    <x v="18"/>
    <s v=""/>
    <s v=""/>
    <s v="4900009394"/>
    <s v="0L"/>
    <s v=""/>
    <s v=""/>
    <s v="WA"/>
    <d v="2023-09-02T00:00:00"/>
    <s v="70"/>
    <n v="17725.900000000001"/>
    <s v="INR"/>
    <x v="0"/>
    <s v=""/>
    <s v="1000"/>
    <s v="1000"/>
    <s v="non Chargeable Basis aslam"/>
    <s v=""/>
    <x v="1"/>
    <s v="9200000041"/>
    <s v="0"/>
    <x v="18"/>
    <s v=""/>
    <s v=""/>
  </r>
  <r>
    <x v="25"/>
    <s v=""/>
    <s v=""/>
    <s v="4900009419"/>
    <s v="0L"/>
    <s v=""/>
    <s v=""/>
    <s v="WA"/>
    <d v="2023-09-02T00:00:00"/>
    <s v="70"/>
    <n v="5873.75"/>
    <s v="INR"/>
    <x v="0"/>
    <s v=""/>
    <s v="1000"/>
    <s v="1000"/>
    <s v="NON CHARGABLE BASIS- Universal heavy Engg."/>
    <s v=""/>
    <x v="1"/>
    <s v="9200000059"/>
    <s v="0"/>
    <x v="25"/>
    <s v=""/>
    <s v=""/>
  </r>
  <r>
    <x v="18"/>
    <s v=""/>
    <s v=""/>
    <s v="4900009433"/>
    <s v="0L"/>
    <s v=""/>
    <s v=""/>
    <s v="WA"/>
    <d v="2023-09-02T00:00:00"/>
    <s v="70"/>
    <n v="15142.3"/>
    <s v="INR"/>
    <x v="0"/>
    <s v=""/>
    <s v="1000"/>
    <s v="1000"/>
    <s v="NON CHARGABLE BASIS-aslam"/>
    <s v=""/>
    <x v="1"/>
    <s v="9200000041"/>
    <s v="0"/>
    <x v="18"/>
    <s v=""/>
    <s v=""/>
  </r>
  <r>
    <x v="18"/>
    <s v=""/>
    <s v=""/>
    <s v="4900009433"/>
    <s v="0L"/>
    <s v=""/>
    <s v=""/>
    <s v="WA"/>
    <d v="2023-09-02T00:00:00"/>
    <s v="70"/>
    <n v="39955.230000000003"/>
    <s v="INR"/>
    <x v="0"/>
    <s v=""/>
    <s v="1000"/>
    <s v="1000"/>
    <s v="NON CHARGABLE BASIS-aslam"/>
    <s v=""/>
    <x v="1"/>
    <s v="9200000041"/>
    <s v="0"/>
    <x v="18"/>
    <s v=""/>
    <s v=""/>
  </r>
  <r>
    <x v="25"/>
    <s v=""/>
    <s v=""/>
    <s v="4900009435"/>
    <s v="0L"/>
    <s v=""/>
    <s v=""/>
    <s v="WA"/>
    <d v="2023-09-02T00:00:00"/>
    <s v="70"/>
    <n v="46618.27"/>
    <s v="INR"/>
    <x v="0"/>
    <s v=""/>
    <s v="1000"/>
    <s v="1000"/>
    <s v="NON CHARGABLE BASIS- Universal heavy Engg."/>
    <s v=""/>
    <x v="1"/>
    <s v="9200000059"/>
    <s v="0"/>
    <x v="25"/>
    <s v=""/>
    <s v=""/>
  </r>
  <r>
    <x v="25"/>
    <s v=""/>
    <s v=""/>
    <s v="4900009435"/>
    <s v="0L"/>
    <s v=""/>
    <s v=""/>
    <s v="WA"/>
    <d v="2023-09-02T00:00:00"/>
    <s v="70"/>
    <n v="30710.01"/>
    <s v="INR"/>
    <x v="0"/>
    <s v=""/>
    <s v="1000"/>
    <s v="1000"/>
    <s v="NON CHARGABLE BASIS- Universal heavy Engg."/>
    <s v=""/>
    <x v="1"/>
    <s v="9200000059"/>
    <s v="0"/>
    <x v="25"/>
    <s v=""/>
    <s v=""/>
  </r>
  <r>
    <x v="25"/>
    <s v=""/>
    <s v=""/>
    <s v="4900009435"/>
    <s v="0L"/>
    <s v=""/>
    <s v=""/>
    <s v="WA"/>
    <d v="2023-09-02T00:00:00"/>
    <s v="70"/>
    <n v="1340"/>
    <s v="INR"/>
    <x v="0"/>
    <s v=""/>
    <s v="1000"/>
    <s v="1000"/>
    <s v="NON CHARGABLE BASIS- Universal heavy Engg."/>
    <s v=""/>
    <x v="1"/>
    <s v="9200000059"/>
    <s v="0"/>
    <x v="25"/>
    <s v=""/>
    <s v=""/>
  </r>
  <r>
    <x v="25"/>
    <s v=""/>
    <s v=""/>
    <s v="4900009435"/>
    <s v="0L"/>
    <s v=""/>
    <s v=""/>
    <s v="WA"/>
    <d v="2023-09-02T00:00:00"/>
    <s v="70"/>
    <n v="855.64"/>
    <s v="INR"/>
    <x v="0"/>
    <s v=""/>
    <s v="1000"/>
    <s v="1000"/>
    <s v="NON CHARGABLE BASIS- Universal heavy Engg."/>
    <s v=""/>
    <x v="1"/>
    <s v="9200000059"/>
    <s v="0"/>
    <x v="25"/>
    <s v=""/>
    <s v=""/>
  </r>
  <r>
    <x v="25"/>
    <s v=""/>
    <s v=""/>
    <s v="4900009476"/>
    <s v="0L"/>
    <s v=""/>
    <s v=""/>
    <s v="WA"/>
    <d v="2023-09-03T00:00:00"/>
    <s v="70"/>
    <n v="587.38"/>
    <s v="INR"/>
    <x v="0"/>
    <s v=""/>
    <s v="1000"/>
    <s v="1000"/>
    <s v="NON CHARGEABLE BASIS -ram naryan"/>
    <s v=""/>
    <x v="1"/>
    <s v="9200000059"/>
    <s v="0"/>
    <x v="25"/>
    <s v=""/>
    <s v=""/>
  </r>
  <r>
    <x v="20"/>
    <s v=""/>
    <s v=""/>
    <s v="4900009478"/>
    <s v="0L"/>
    <s v=""/>
    <s v=""/>
    <s v="WA"/>
    <d v="2023-09-03T00:00:00"/>
    <s v="70"/>
    <n v="9130.6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478"/>
    <s v="0L"/>
    <s v=""/>
    <s v=""/>
    <s v="WA"/>
    <d v="2023-09-03T00:00:00"/>
    <s v="70"/>
    <n v="225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478"/>
    <s v="0L"/>
    <s v=""/>
    <s v=""/>
    <s v="WA"/>
    <d v="2023-09-03T00:00:00"/>
    <s v="70"/>
    <n v="36.22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478"/>
    <s v="0L"/>
    <s v=""/>
    <s v=""/>
    <s v="WA"/>
    <d v="2023-09-03T00:00:00"/>
    <s v="70"/>
    <n v="3795.62"/>
    <s v="INR"/>
    <x v="0"/>
    <s v=""/>
    <s v="1000"/>
    <s v="1000"/>
    <s v="NON CHARGEABLE BASIS- ASLAM"/>
    <s v=""/>
    <x v="1"/>
    <s v="9200000058"/>
    <s v="0"/>
    <x v="20"/>
    <s v=""/>
    <s v=""/>
  </r>
  <r>
    <x v="25"/>
    <s v=""/>
    <s v=""/>
    <s v="4900009510"/>
    <s v="0L"/>
    <s v=""/>
    <s v=""/>
    <s v="WA"/>
    <d v="2023-09-04T00:00:00"/>
    <s v="70"/>
    <n v="1020.08"/>
    <s v="INR"/>
    <x v="0"/>
    <s v=""/>
    <s v="1000"/>
    <s v="1000"/>
    <s v="NON CHARGEABLE BASIS- ASLAM"/>
    <s v=""/>
    <x v="1"/>
    <s v="9200000059"/>
    <s v="0"/>
    <x v="25"/>
    <s v=""/>
    <s v=""/>
  </r>
  <r>
    <x v="25"/>
    <s v=""/>
    <s v=""/>
    <s v="4900009510"/>
    <s v="0L"/>
    <s v=""/>
    <s v=""/>
    <s v="WA"/>
    <d v="2023-09-04T00:00:00"/>
    <s v="70"/>
    <n v="3795.62"/>
    <s v="INR"/>
    <x v="0"/>
    <s v=""/>
    <s v="1000"/>
    <s v="1000"/>
    <s v="NON CHARGEABLE BASIS- ASLAM"/>
    <s v=""/>
    <x v="1"/>
    <s v="9200000059"/>
    <s v="0"/>
    <x v="25"/>
    <s v=""/>
    <s v=""/>
  </r>
  <r>
    <x v="20"/>
    <s v=""/>
    <s v=""/>
    <s v="4900009514"/>
    <s v="0L"/>
    <s v=""/>
    <s v=""/>
    <s v="WA"/>
    <d v="2023-09-04T00:00:00"/>
    <s v="70"/>
    <n v="15779.72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514"/>
    <s v="0L"/>
    <s v=""/>
    <s v=""/>
    <s v="WA"/>
    <d v="2023-09-04T00:00:00"/>
    <s v="70"/>
    <n v="9768.52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514"/>
    <s v="0L"/>
    <s v=""/>
    <s v=""/>
    <s v="WA"/>
    <d v="2023-09-04T00:00:00"/>
    <s v="70"/>
    <n v="1618.32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514"/>
    <s v="0L"/>
    <s v=""/>
    <s v=""/>
    <s v="WA"/>
    <d v="2023-09-04T00:00:00"/>
    <s v="70"/>
    <n v="750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514"/>
    <s v="0L"/>
    <s v=""/>
    <s v=""/>
    <s v="WA"/>
    <d v="2023-09-04T00:00:00"/>
    <s v="70"/>
    <n v="664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514"/>
    <s v="0L"/>
    <s v=""/>
    <s v=""/>
    <s v="WA"/>
    <d v="2023-09-04T00:00:00"/>
    <s v="70"/>
    <n v="18618.310000000001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514"/>
    <s v="0L"/>
    <s v=""/>
    <s v=""/>
    <s v="WA"/>
    <d v="2023-09-04T00:00:00"/>
    <s v="70"/>
    <n v="9130.59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514"/>
    <s v="0L"/>
    <s v=""/>
    <s v=""/>
    <s v="WA"/>
    <d v="2023-09-04T00:00:00"/>
    <s v="70"/>
    <n v="12566.87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514"/>
    <s v="0L"/>
    <s v=""/>
    <s v=""/>
    <s v="WA"/>
    <d v="2023-09-04T00:00:00"/>
    <s v="70"/>
    <n v="189.47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514"/>
    <s v="0L"/>
    <s v=""/>
    <s v=""/>
    <s v="WA"/>
    <d v="2023-09-04T00:00:00"/>
    <s v="70"/>
    <n v="88.06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514"/>
    <s v="0L"/>
    <s v=""/>
    <s v=""/>
    <s v="WA"/>
    <d v="2023-09-04T00:00:00"/>
    <s v="70"/>
    <n v="1166.3499999999999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514"/>
    <s v="0L"/>
    <s v=""/>
    <s v=""/>
    <s v="WA"/>
    <d v="2023-09-04T00:00:00"/>
    <s v="70"/>
    <n v="475.65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514"/>
    <s v="0L"/>
    <s v=""/>
    <s v=""/>
    <s v="WA"/>
    <d v="2023-09-04T00:00:00"/>
    <s v="70"/>
    <n v="2400"/>
    <s v="INR"/>
    <x v="0"/>
    <s v=""/>
    <s v="1000"/>
    <s v="1000"/>
    <s v="NON CHARGEABLE BASIS- ASLAM"/>
    <s v=""/>
    <x v="1"/>
    <s v="9200000058"/>
    <s v="0"/>
    <x v="20"/>
    <s v=""/>
    <s v=""/>
  </r>
  <r>
    <x v="25"/>
    <s v=""/>
    <s v=""/>
    <s v="4900009544"/>
    <s v="0L"/>
    <s v=""/>
    <s v=""/>
    <s v="WA"/>
    <d v="2023-09-04T00:00:00"/>
    <s v="70"/>
    <n v="494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09544"/>
    <s v="0L"/>
    <s v=""/>
    <s v=""/>
    <s v="WA"/>
    <d v="2023-09-04T00:00:00"/>
    <s v="70"/>
    <n v="244.92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09620"/>
    <s v="0L"/>
    <s v=""/>
    <s v=""/>
    <s v="WA"/>
    <d v="2023-09-05T00:00:00"/>
    <s v="70"/>
    <n v="4027.25"/>
    <s v="INR"/>
    <x v="0"/>
    <s v=""/>
    <s v="1000"/>
    <s v="1000"/>
    <s v="NON CHARGEABLE BASIS-Om fabrication"/>
    <s v=""/>
    <x v="1"/>
    <s v="9200000059"/>
    <s v="0"/>
    <x v="25"/>
    <s v=""/>
    <s v=""/>
  </r>
  <r>
    <x v="25"/>
    <s v=""/>
    <s v=""/>
    <s v="4900009620"/>
    <s v="0L"/>
    <s v=""/>
    <s v=""/>
    <s v="WA"/>
    <d v="2023-09-05T00:00:00"/>
    <s v="70"/>
    <n v="2003.12"/>
    <s v="INR"/>
    <x v="0"/>
    <s v=""/>
    <s v="1000"/>
    <s v="1000"/>
    <s v="NON CHARGEABLE BASIS-Om fabrication"/>
    <s v=""/>
    <x v="1"/>
    <s v="9200000059"/>
    <s v="0"/>
    <x v="25"/>
    <s v=""/>
    <s v=""/>
  </r>
  <r>
    <x v="25"/>
    <s v=""/>
    <s v=""/>
    <s v="4900009647"/>
    <s v="0L"/>
    <s v=""/>
    <s v=""/>
    <s v="WA"/>
    <d v="2023-09-05T00:00:00"/>
    <s v="70"/>
    <n v="6000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09650"/>
    <s v="0L"/>
    <s v=""/>
    <s v=""/>
    <s v="WA"/>
    <d v="2023-09-05T00:00:00"/>
    <s v="70"/>
    <n v="1762.12"/>
    <s v="INR"/>
    <x v="0"/>
    <s v=""/>
    <s v="1000"/>
    <s v="1000"/>
    <s v="NON CHARGABLE BASIS UNIVERSAL HEAVY ENGG."/>
    <s v=""/>
    <x v="1"/>
    <s v="9200000059"/>
    <s v="0"/>
    <x v="25"/>
    <s v=""/>
    <s v=""/>
  </r>
  <r>
    <x v="25"/>
    <s v=""/>
    <s v=""/>
    <s v="4900009650"/>
    <s v="0L"/>
    <s v=""/>
    <s v=""/>
    <s v="WA"/>
    <d v="2023-09-05T00:00:00"/>
    <s v="70"/>
    <n v="3574.99"/>
    <s v="INR"/>
    <x v="0"/>
    <s v=""/>
    <s v="1000"/>
    <s v="1000"/>
    <s v="NON CHARGABLE BASIS UNIVERSAL HEAVY ENGG."/>
    <s v=""/>
    <x v="1"/>
    <s v="9200000059"/>
    <s v="0"/>
    <x v="25"/>
    <s v=""/>
    <s v=""/>
  </r>
  <r>
    <x v="25"/>
    <s v=""/>
    <s v=""/>
    <s v="4900009650"/>
    <s v="0L"/>
    <s v=""/>
    <s v=""/>
    <s v="WA"/>
    <d v="2023-09-05T00:00:00"/>
    <s v="70"/>
    <n v="848.46"/>
    <s v="INR"/>
    <x v="0"/>
    <s v=""/>
    <s v="1000"/>
    <s v="1000"/>
    <s v="NON CHARGABLE BASIS UNIVERSAL HEAVY ENGG."/>
    <s v=""/>
    <x v="1"/>
    <s v="9200000059"/>
    <s v="0"/>
    <x v="25"/>
    <s v=""/>
    <s v=""/>
  </r>
  <r>
    <x v="25"/>
    <s v=""/>
    <s v=""/>
    <s v="4900009650"/>
    <s v="0L"/>
    <s v=""/>
    <s v=""/>
    <s v="WA"/>
    <d v="2023-09-05T00:00:00"/>
    <s v="70"/>
    <n v="391.88"/>
    <s v="INR"/>
    <x v="0"/>
    <s v=""/>
    <s v="1000"/>
    <s v="1000"/>
    <s v="NON CHARGABLE BASIS UNIVERSAL HEAVY ENGG."/>
    <s v=""/>
    <x v="1"/>
    <s v="9200000059"/>
    <s v="0"/>
    <x v="25"/>
    <s v=""/>
    <s v=""/>
  </r>
  <r>
    <x v="25"/>
    <s v=""/>
    <s v=""/>
    <s v="4900009670"/>
    <s v="0L"/>
    <s v=""/>
    <s v=""/>
    <s v="WA"/>
    <d v="2023-09-05T00:00:00"/>
    <s v="70"/>
    <n v="7311.89"/>
    <s v="INR"/>
    <x v="0"/>
    <s v=""/>
    <s v="1000"/>
    <s v="1000"/>
    <s v="non chargbile dinesh ram"/>
    <s v=""/>
    <x v="1"/>
    <s v="9200000059"/>
    <s v="0"/>
    <x v="25"/>
    <s v=""/>
    <s v=""/>
  </r>
  <r>
    <x v="20"/>
    <s v=""/>
    <s v=""/>
    <s v="4900009679"/>
    <s v="0L"/>
    <s v=""/>
    <s v=""/>
    <s v="WA"/>
    <d v="2023-09-05T00:00:00"/>
    <s v="70"/>
    <n v="2694.67"/>
    <s v="INR"/>
    <x v="0"/>
    <s v=""/>
    <s v="1000"/>
    <s v="1000"/>
    <s v="NON CHARGEABLE BASIS-Anuj"/>
    <s v=""/>
    <x v="1"/>
    <s v="9200000058"/>
    <s v="0"/>
    <x v="20"/>
    <s v=""/>
    <s v=""/>
  </r>
  <r>
    <x v="25"/>
    <s v=""/>
    <s v=""/>
    <s v="4900009687"/>
    <s v="0L"/>
    <s v=""/>
    <s v=""/>
    <s v="WA"/>
    <d v="2023-09-05T00:00:00"/>
    <s v="70"/>
    <n v="7800"/>
    <s v="INR"/>
    <x v="0"/>
    <s v=""/>
    <s v="1000"/>
    <s v="1000"/>
    <s v="NON CHARGEABLE BASIS -Universal engg."/>
    <s v=""/>
    <x v="1"/>
    <s v="9200000059"/>
    <s v="0"/>
    <x v="25"/>
    <s v=""/>
    <s v=""/>
  </r>
  <r>
    <x v="25"/>
    <s v=""/>
    <s v=""/>
    <s v="4900009729"/>
    <s v="0L"/>
    <s v=""/>
    <s v=""/>
    <s v="WA"/>
    <d v="2023-09-06T00:00:00"/>
    <s v="70"/>
    <n v="1627.49"/>
    <s v="INR"/>
    <x v="0"/>
    <s v=""/>
    <s v="1000"/>
    <s v="1000"/>
    <s v="NON CHARGABLE BASIS dinesh ram"/>
    <s v=""/>
    <x v="1"/>
    <s v="9200000059"/>
    <s v="0"/>
    <x v="25"/>
    <s v=""/>
    <s v=""/>
  </r>
  <r>
    <x v="20"/>
    <s v=""/>
    <s v=""/>
    <s v="4900009755"/>
    <s v="0L"/>
    <s v=""/>
    <s v=""/>
    <s v="WA"/>
    <d v="2023-09-07T00:00:00"/>
    <s v="70"/>
    <n v="92.99"/>
    <s v="INR"/>
    <x v="0"/>
    <s v=""/>
    <s v="1000"/>
    <s v="1000"/>
    <s v="NON CHARGEABLE BASIS- ASLAM"/>
    <s v=""/>
    <x v="1"/>
    <s v="9200000058"/>
    <s v="0"/>
    <x v="20"/>
    <s v=""/>
    <s v=""/>
  </r>
  <r>
    <x v="20"/>
    <s v=""/>
    <s v=""/>
    <s v="4900009755"/>
    <s v="0L"/>
    <s v=""/>
    <s v=""/>
    <s v="WA"/>
    <d v="2023-09-07T00:00:00"/>
    <s v="70"/>
    <n v="2139.09"/>
    <s v="INR"/>
    <x v="0"/>
    <s v=""/>
    <s v="1000"/>
    <s v="1000"/>
    <s v="NON CHARGEABLE BASIS- ASLAM"/>
    <s v=""/>
    <x v="1"/>
    <s v="9200000058"/>
    <s v="0"/>
    <x v="20"/>
    <s v=""/>
    <s v=""/>
  </r>
  <r>
    <x v="25"/>
    <s v=""/>
    <s v=""/>
    <s v="4900009761"/>
    <s v="0L"/>
    <s v=""/>
    <s v=""/>
    <s v="WA"/>
    <d v="2023-09-07T00:00:00"/>
    <s v="70"/>
    <n v="2139.09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09761"/>
    <s v="0L"/>
    <s v=""/>
    <s v=""/>
    <s v="WA"/>
    <d v="2023-09-07T00:00:00"/>
    <s v="70"/>
    <n v="4080.32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09761"/>
    <s v="0L"/>
    <s v=""/>
    <s v=""/>
    <s v="WA"/>
    <d v="2023-09-07T00:00:00"/>
    <s v="70"/>
    <n v="335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09761"/>
    <s v="0L"/>
    <s v=""/>
    <s v=""/>
    <s v="WA"/>
    <d v="2023-09-07T00:00:00"/>
    <s v="70"/>
    <n v="494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09761"/>
    <s v="0L"/>
    <s v=""/>
    <s v=""/>
    <s v="WA"/>
    <d v="2023-09-07T00:00:00"/>
    <s v="70"/>
    <n v="244.92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09761"/>
    <s v="0L"/>
    <s v=""/>
    <s v=""/>
    <s v="WA"/>
    <d v="2023-09-07T00:00:00"/>
    <s v="70"/>
    <n v="933.3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09761"/>
    <s v="0L"/>
    <s v=""/>
    <s v=""/>
    <s v="WA"/>
    <d v="2023-09-07T00:00:00"/>
    <s v="70"/>
    <n v="440.86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09761"/>
    <s v="0L"/>
    <s v=""/>
    <s v=""/>
    <s v="WA"/>
    <d v="2023-09-07T00:00:00"/>
    <s v="70"/>
    <n v="169.93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09778"/>
    <s v="0L"/>
    <s v=""/>
    <s v=""/>
    <s v="WA"/>
    <d v="2023-09-07T00:00:00"/>
    <s v="70"/>
    <n v="27672.75"/>
    <s v="INR"/>
    <x v="0"/>
    <s v=""/>
    <s v="1000"/>
    <s v="1000"/>
    <s v="NON CHARGABLE BASIS UNIVERSAL HEAVY ENGG."/>
    <s v=""/>
    <x v="1"/>
    <s v="9200000059"/>
    <s v="0"/>
    <x v="25"/>
    <s v=""/>
    <s v=""/>
  </r>
  <r>
    <x v="25"/>
    <s v=""/>
    <s v=""/>
    <s v="4900009778"/>
    <s v="0L"/>
    <s v=""/>
    <s v=""/>
    <s v="WA"/>
    <d v="2023-09-07T00:00:00"/>
    <s v="70"/>
    <n v="304"/>
    <s v="INR"/>
    <x v="0"/>
    <s v=""/>
    <s v="1000"/>
    <s v="1000"/>
    <s v="NON CHARGABLE BASIS UNIVERSAL HEAVY ENGG."/>
    <s v=""/>
    <x v="1"/>
    <s v="9200000059"/>
    <s v="0"/>
    <x v="25"/>
    <s v=""/>
    <s v=""/>
  </r>
  <r>
    <x v="25"/>
    <s v=""/>
    <s v=""/>
    <s v="4900009778"/>
    <s v="0L"/>
    <s v=""/>
    <s v=""/>
    <s v="WA"/>
    <d v="2023-09-07T00:00:00"/>
    <s v="70"/>
    <n v="146.94999999999999"/>
    <s v="INR"/>
    <x v="0"/>
    <s v=""/>
    <s v="1000"/>
    <s v="1000"/>
    <s v="NON CHARGABLE BASIS UNIVERSAL HEAVY ENGG."/>
    <s v=""/>
    <x v="1"/>
    <s v="9200000059"/>
    <s v="0"/>
    <x v="25"/>
    <s v=""/>
    <s v=""/>
  </r>
  <r>
    <x v="25"/>
    <s v=""/>
    <s v=""/>
    <s v="4900009800"/>
    <s v="0L"/>
    <s v=""/>
    <s v=""/>
    <s v="WA"/>
    <d v="2023-09-07T00:00:00"/>
    <s v="70"/>
    <n v="125"/>
    <s v="INR"/>
    <x v="0"/>
    <s v=""/>
    <s v="1000"/>
    <s v="1000"/>
    <s v="NON CHARGEABLE BASIS -Universal engg."/>
    <s v=""/>
    <x v="1"/>
    <s v="9200000059"/>
    <s v="0"/>
    <x v="25"/>
    <s v=""/>
    <s v=""/>
  </r>
  <r>
    <x v="25"/>
    <s v=""/>
    <s v=""/>
    <s v="4900009821"/>
    <s v="0L"/>
    <s v=""/>
    <s v=""/>
    <s v="WA"/>
    <d v="2023-09-07T00:00:00"/>
    <s v="70"/>
    <n v="6283.43"/>
    <s v="INR"/>
    <x v="0"/>
    <s v=""/>
    <s v="1000"/>
    <s v="1000"/>
    <s v="NON CHARGEABLE BASIS -Universal engg."/>
    <s v=""/>
    <x v="1"/>
    <s v="9200000059"/>
    <s v="0"/>
    <x v="25"/>
    <s v=""/>
    <s v=""/>
  </r>
  <r>
    <x v="25"/>
    <s v=""/>
    <s v=""/>
    <s v="4900009821"/>
    <s v="0L"/>
    <s v=""/>
    <s v=""/>
    <s v="WA"/>
    <d v="2023-09-07T00:00:00"/>
    <s v="70"/>
    <n v="1100"/>
    <s v="INR"/>
    <x v="0"/>
    <s v=""/>
    <s v="1000"/>
    <s v="1000"/>
    <s v="NON CHARGEABLE BASIS -Universal engg."/>
    <s v=""/>
    <x v="1"/>
    <s v="9200000059"/>
    <s v="0"/>
    <x v="25"/>
    <s v=""/>
    <s v=""/>
  </r>
  <r>
    <x v="25"/>
    <s v=""/>
    <s v=""/>
    <s v="4900009823"/>
    <s v="0L"/>
    <s v=""/>
    <s v=""/>
    <s v="WA"/>
    <d v="2023-09-07T00:00:00"/>
    <s v="70"/>
    <n v="5800"/>
    <s v="INR"/>
    <x v="0"/>
    <s v=""/>
    <s v="1000"/>
    <s v="1000"/>
    <s v="NON CHARGEABLE BASIS -Universal engg."/>
    <s v=""/>
    <x v="1"/>
    <s v="9200000059"/>
    <s v="0"/>
    <x v="25"/>
    <s v=""/>
    <s v=""/>
  </r>
  <r>
    <x v="25"/>
    <s v=""/>
    <s v=""/>
    <s v="4900009823"/>
    <s v="0L"/>
    <s v=""/>
    <s v=""/>
    <s v="WA"/>
    <d v="2023-09-07T00:00:00"/>
    <s v="70"/>
    <n v="760"/>
    <s v="INR"/>
    <x v="0"/>
    <s v=""/>
    <s v="1000"/>
    <s v="1000"/>
    <s v="NON CHARGEABLE BASIS -Universal engg."/>
    <s v=""/>
    <x v="1"/>
    <s v="9200000059"/>
    <s v="0"/>
    <x v="25"/>
    <s v=""/>
    <s v=""/>
  </r>
  <r>
    <x v="25"/>
    <s v=""/>
    <s v=""/>
    <s v="4900009823"/>
    <s v="0L"/>
    <s v=""/>
    <s v=""/>
    <s v="WA"/>
    <d v="2023-09-07T00:00:00"/>
    <s v="70"/>
    <n v="293.91000000000003"/>
    <s v="INR"/>
    <x v="0"/>
    <s v=""/>
    <s v="1000"/>
    <s v="1000"/>
    <s v="NON CHARGEABLE BASIS -Universal engg."/>
    <s v=""/>
    <x v="1"/>
    <s v="9200000059"/>
    <s v="0"/>
    <x v="25"/>
    <s v=""/>
    <s v=""/>
  </r>
  <r>
    <x v="25"/>
    <s v=""/>
    <s v=""/>
    <s v="4900009840"/>
    <s v="0L"/>
    <s v=""/>
    <s v=""/>
    <s v="WA"/>
    <d v="2023-09-07T00:00:00"/>
    <s v="70"/>
    <n v="252.63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09840"/>
    <s v="0L"/>
    <s v=""/>
    <s v=""/>
    <s v="WA"/>
    <d v="2023-09-07T00:00:00"/>
    <s v="70"/>
    <n v="132.1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09840"/>
    <s v="0L"/>
    <s v=""/>
    <s v=""/>
    <s v="WA"/>
    <d v="2023-09-07T00:00:00"/>
    <s v="70"/>
    <n v="168.53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09855"/>
    <s v="0L"/>
    <s v=""/>
    <s v=""/>
    <s v="WA"/>
    <d v="2023-09-08T00:00:00"/>
    <s v="70"/>
    <n v="15900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09855"/>
    <s v="0L"/>
    <s v=""/>
    <s v=""/>
    <s v="WA"/>
    <d v="2023-09-08T00:00:00"/>
    <s v="70"/>
    <n v="12600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09855"/>
    <s v="0L"/>
    <s v=""/>
    <s v=""/>
    <s v="WA"/>
    <d v="2023-09-08T00:00:00"/>
    <s v="70"/>
    <n v="5389.33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09855"/>
    <s v="0L"/>
    <s v=""/>
    <s v=""/>
    <s v="WA"/>
    <d v="2023-09-08T00:00:00"/>
    <s v="70"/>
    <n v="25.95"/>
    <s v="INR"/>
    <x v="0"/>
    <s v=""/>
    <s v="1000"/>
    <s v="1000"/>
    <s v="NON CHARGEABLE BASIS-Anuj"/>
    <s v=""/>
    <x v="1"/>
    <s v="9200000059"/>
    <s v="0"/>
    <x v="25"/>
    <s v=""/>
    <s v=""/>
  </r>
  <r>
    <x v="20"/>
    <s v=""/>
    <s v=""/>
    <s v="4900009879"/>
    <s v="0L"/>
    <s v=""/>
    <s v=""/>
    <s v="WA"/>
    <d v="2023-09-08T00:00:00"/>
    <s v="70"/>
    <n v="60"/>
    <s v="INR"/>
    <x v="0"/>
    <s v=""/>
    <s v="1000"/>
    <s v="1000"/>
    <s v="NON CHARGABLE BASIS mukesh"/>
    <s v=""/>
    <x v="1"/>
    <s v="9200000058"/>
    <s v="0"/>
    <x v="20"/>
    <s v=""/>
    <s v=""/>
  </r>
  <r>
    <x v="25"/>
    <s v=""/>
    <s v=""/>
    <s v="4900009887"/>
    <s v="0L"/>
    <s v=""/>
    <s v=""/>
    <s v="WA"/>
    <d v="2023-09-08T00:00:00"/>
    <s v="70"/>
    <n v="2320"/>
    <s v="INR"/>
    <x v="0"/>
    <s v=""/>
    <s v="1000"/>
    <s v="1000"/>
    <s v="NON CHARGEABLE BASIS-  Universal Heavy Engg."/>
    <s v=""/>
    <x v="1"/>
    <s v="9200000059"/>
    <s v="0"/>
    <x v="25"/>
    <s v=""/>
    <s v=""/>
  </r>
  <r>
    <x v="25"/>
    <s v=""/>
    <s v=""/>
    <s v="4900009889"/>
    <s v="0L"/>
    <s v=""/>
    <s v=""/>
    <s v="WA"/>
    <d v="2023-09-08T00:00:00"/>
    <s v="70"/>
    <n v="1340"/>
    <s v="INR"/>
    <x v="0"/>
    <s v=""/>
    <s v="1000"/>
    <s v="1000"/>
    <s v="NON CHARGEABLE BASIS-  Universal Heavy Engg."/>
    <s v=""/>
    <x v="1"/>
    <s v="9200000059"/>
    <s v="0"/>
    <x v="25"/>
    <s v=""/>
    <s v=""/>
  </r>
  <r>
    <x v="25"/>
    <s v=""/>
    <s v=""/>
    <s v="4900010042"/>
    <s v="0L"/>
    <s v=""/>
    <s v=""/>
    <s v="WA"/>
    <d v="2023-09-09T00:00:00"/>
    <s v="70"/>
    <n v="36.659999999999997"/>
    <s v="INR"/>
    <x v="0"/>
    <s v=""/>
    <s v="1000"/>
    <s v="1000"/>
    <s v="NON CHARGEABLE BASIS-  Universal Heavy Engg."/>
    <s v=""/>
    <x v="1"/>
    <s v="9200000059"/>
    <s v="0"/>
    <x v="25"/>
    <s v=""/>
    <s v=""/>
  </r>
  <r>
    <x v="25"/>
    <s v=""/>
    <s v=""/>
    <s v="4900010042"/>
    <s v="0L"/>
    <s v=""/>
    <s v=""/>
    <s v="WA"/>
    <d v="2023-09-09T00:00:00"/>
    <s v="70"/>
    <n v="34.76"/>
    <s v="INR"/>
    <x v="0"/>
    <s v=""/>
    <s v="1000"/>
    <s v="1000"/>
    <s v="NON CHARGEABLE BASIS-  Universal Heavy Engg."/>
    <s v=""/>
    <x v="1"/>
    <s v="9200000059"/>
    <s v="0"/>
    <x v="25"/>
    <s v=""/>
    <s v=""/>
  </r>
  <r>
    <x v="25"/>
    <s v=""/>
    <s v=""/>
    <s v="4900010042"/>
    <s v="0L"/>
    <s v=""/>
    <s v=""/>
    <s v="WA"/>
    <d v="2023-09-09T00:00:00"/>
    <s v="70"/>
    <n v="14.83"/>
    <s v="INR"/>
    <x v="0"/>
    <s v=""/>
    <s v="1000"/>
    <s v="1000"/>
    <s v="NON CHARGEABLE BASIS-  Universal Heavy Engg."/>
    <s v=""/>
    <x v="1"/>
    <s v="9200000059"/>
    <s v="0"/>
    <x v="25"/>
    <s v=""/>
    <s v=""/>
  </r>
  <r>
    <x v="25"/>
    <s v=""/>
    <s v=""/>
    <s v="4900010048"/>
    <s v="0L"/>
    <s v=""/>
    <s v=""/>
    <s v="WA"/>
    <d v="2023-09-09T00:00:00"/>
    <s v="70"/>
    <n v="2684.33"/>
    <s v="INR"/>
    <x v="0"/>
    <s v=""/>
    <s v="1000"/>
    <s v="1000"/>
    <s v="NON CHARGEABLE BASIS-  Universal Heavy Engg."/>
    <s v=""/>
    <x v="1"/>
    <s v="9200000059"/>
    <s v="0"/>
    <x v="25"/>
    <s v=""/>
    <s v=""/>
  </r>
  <r>
    <x v="25"/>
    <s v=""/>
    <s v=""/>
    <s v="4900010075"/>
    <s v="0L"/>
    <s v=""/>
    <s v=""/>
    <s v="WA"/>
    <d v="2023-09-10T00:00:00"/>
    <s v="70"/>
    <n v="534.59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0078"/>
    <s v="0L"/>
    <s v=""/>
    <s v=""/>
    <s v="WA"/>
    <d v="2023-09-10T00:00:00"/>
    <s v="70"/>
    <n v="7311.89"/>
    <s v="INR"/>
    <x v="0"/>
    <s v=""/>
    <s v="1000"/>
    <s v="1000"/>
    <s v="NON CHARGABLE BASIS anuj jain"/>
    <s v=""/>
    <x v="1"/>
    <s v="9200000059"/>
    <s v="0"/>
    <x v="25"/>
    <s v=""/>
    <s v=""/>
  </r>
  <r>
    <x v="25"/>
    <s v=""/>
    <s v=""/>
    <s v="4900010085"/>
    <s v="0L"/>
    <s v=""/>
    <s v=""/>
    <s v="WA"/>
    <d v="2023-09-10T00:00:00"/>
    <s v="70"/>
    <n v="7591.25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0117"/>
    <s v="0L"/>
    <s v=""/>
    <s v=""/>
    <s v="WA"/>
    <d v="2023-09-11T00:00:00"/>
    <s v="70"/>
    <n v="5220"/>
    <s v="INR"/>
    <x v="0"/>
    <s v=""/>
    <s v="1000"/>
    <s v="1000"/>
    <s v="NON CHARGEABLE BASIS-  Universal Heavy Engg."/>
    <s v=""/>
    <x v="1"/>
    <s v="9200000059"/>
    <s v="0"/>
    <x v="25"/>
    <s v=""/>
    <s v=""/>
  </r>
  <r>
    <x v="18"/>
    <s v=""/>
    <s v=""/>
    <s v="4900010128"/>
    <s v="0L"/>
    <s v=""/>
    <s v=""/>
    <s v="WA"/>
    <d v="2023-09-11T00:00:00"/>
    <s v="70"/>
    <n v="81821.38"/>
    <s v="INR"/>
    <x v="0"/>
    <s v=""/>
    <s v="1000"/>
    <s v="1000"/>
    <s v="non Chargeable Basis sunil kumar"/>
    <s v=""/>
    <x v="1"/>
    <s v="9200000041"/>
    <s v="0"/>
    <x v="18"/>
    <s v=""/>
    <s v=""/>
  </r>
  <r>
    <x v="18"/>
    <s v=""/>
    <s v=""/>
    <s v="4900010128"/>
    <s v="0L"/>
    <s v=""/>
    <s v=""/>
    <s v="WA"/>
    <d v="2023-09-11T00:00:00"/>
    <s v="70"/>
    <n v="72462"/>
    <s v="INR"/>
    <x v="0"/>
    <s v=""/>
    <s v="1000"/>
    <s v="1000"/>
    <s v="non Chargeable Basis sunil kumar"/>
    <s v=""/>
    <x v="1"/>
    <s v="9200000041"/>
    <s v="0"/>
    <x v="18"/>
    <s v=""/>
    <s v=""/>
  </r>
  <r>
    <x v="18"/>
    <s v=""/>
    <s v=""/>
    <s v="4900010128"/>
    <s v="0L"/>
    <s v=""/>
    <s v=""/>
    <s v="WA"/>
    <d v="2023-09-11T00:00:00"/>
    <s v="70"/>
    <n v="58992"/>
    <s v="INR"/>
    <x v="0"/>
    <s v=""/>
    <s v="1000"/>
    <s v="1000"/>
    <s v="non Chargeable Basis sunil kumar"/>
    <s v=""/>
    <x v="1"/>
    <s v="9200000041"/>
    <s v="0"/>
    <x v="18"/>
    <s v=""/>
    <s v=""/>
  </r>
  <r>
    <x v="18"/>
    <s v=""/>
    <s v=""/>
    <s v="4900010128"/>
    <s v="0L"/>
    <s v=""/>
    <s v=""/>
    <s v="WA"/>
    <d v="2023-09-11T00:00:00"/>
    <s v="70"/>
    <n v="46740"/>
    <s v="INR"/>
    <x v="0"/>
    <s v=""/>
    <s v="1000"/>
    <s v="1000"/>
    <s v="non Chargeable Basis sunil kumar"/>
    <s v=""/>
    <x v="1"/>
    <s v="9200000041"/>
    <s v="0"/>
    <x v="18"/>
    <s v=""/>
    <s v=""/>
  </r>
  <r>
    <x v="18"/>
    <s v=""/>
    <s v=""/>
    <s v="4900010128"/>
    <s v="0L"/>
    <s v=""/>
    <s v=""/>
    <s v="WA"/>
    <d v="2023-09-11T00:00:00"/>
    <s v="70"/>
    <n v="96922"/>
    <s v="INR"/>
    <x v="0"/>
    <s v=""/>
    <s v="1000"/>
    <s v="1000"/>
    <s v="non Chargeable Basis sunil kumar"/>
    <s v=""/>
    <x v="1"/>
    <s v="9200000041"/>
    <s v="0"/>
    <x v="18"/>
    <s v=""/>
    <s v=""/>
  </r>
  <r>
    <x v="18"/>
    <s v=""/>
    <s v=""/>
    <s v="4900010128"/>
    <s v="0L"/>
    <s v=""/>
    <s v=""/>
    <s v="WA"/>
    <d v="2023-09-11T00:00:00"/>
    <s v="70"/>
    <n v="12600"/>
    <s v="INR"/>
    <x v="0"/>
    <s v=""/>
    <s v="1000"/>
    <s v="1000"/>
    <s v="non Chargeable Basis sunil kumar"/>
    <s v=""/>
    <x v="1"/>
    <s v="9200000041"/>
    <s v="0"/>
    <x v="18"/>
    <s v=""/>
    <s v=""/>
  </r>
  <r>
    <x v="25"/>
    <s v=""/>
    <s v=""/>
    <s v="4900010136"/>
    <s v="0L"/>
    <s v=""/>
    <s v=""/>
    <s v="WA"/>
    <d v="2023-09-11T00:00:00"/>
    <s v="70"/>
    <n v="157.28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0136"/>
    <s v="0L"/>
    <s v=""/>
    <s v=""/>
    <s v="WA"/>
    <d v="2023-09-11T00:00:00"/>
    <s v="70"/>
    <n v="70.45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0136"/>
    <s v="0L"/>
    <s v=""/>
    <s v=""/>
    <s v="WA"/>
    <d v="2023-09-11T00:00:00"/>
    <s v="70"/>
    <n v="67.41"/>
    <s v="INR"/>
    <x v="0"/>
    <s v=""/>
    <s v="1000"/>
    <s v="1000"/>
    <s v="NON CHARGEABLE BASIS-universal havy engg"/>
    <s v=""/>
    <x v="1"/>
    <s v="9200000059"/>
    <s v="0"/>
    <x v="25"/>
    <s v=""/>
    <s v=""/>
  </r>
  <r>
    <x v="20"/>
    <s v=""/>
    <s v=""/>
    <s v="4900010160"/>
    <s v="0L"/>
    <s v=""/>
    <s v=""/>
    <s v="WA"/>
    <d v="2023-09-11T00:00:00"/>
    <s v="70"/>
    <n v="3120.18"/>
    <s v="INR"/>
    <x v="0"/>
    <s v=""/>
    <s v="1000"/>
    <s v="1000"/>
    <s v="NON CHARGEABLE BASIS- ASLAM-CWIP-MILK OF LIME"/>
    <s v=""/>
    <x v="1"/>
    <s v="9200000058"/>
    <s v="0"/>
    <x v="20"/>
    <s v=""/>
    <s v=""/>
  </r>
  <r>
    <x v="20"/>
    <s v=""/>
    <s v=""/>
    <s v="4900010160"/>
    <s v="0L"/>
    <s v=""/>
    <s v=""/>
    <s v="WA"/>
    <d v="2023-09-11T00:00:00"/>
    <s v="70"/>
    <n v="5347.86"/>
    <s v="INR"/>
    <x v="0"/>
    <s v=""/>
    <s v="1000"/>
    <s v="1000"/>
    <s v="NON CHARGEABLE BASIS- ASLAM-CWIP-MILK OF LIME"/>
    <s v=""/>
    <x v="1"/>
    <s v="9200000058"/>
    <s v="0"/>
    <x v="20"/>
    <s v=""/>
    <s v=""/>
  </r>
  <r>
    <x v="20"/>
    <s v=""/>
    <s v=""/>
    <s v="4900010160"/>
    <s v="0L"/>
    <s v=""/>
    <s v=""/>
    <s v="WA"/>
    <d v="2023-09-11T00:00:00"/>
    <s v="70"/>
    <n v="28031.64"/>
    <s v="INR"/>
    <x v="0"/>
    <s v=""/>
    <s v="1000"/>
    <s v="1000"/>
    <s v="NON CHARGEABLE BASIS- ASLAM-CWIP-MILK OF LIME"/>
    <s v=""/>
    <x v="1"/>
    <s v="9200000058"/>
    <s v="0"/>
    <x v="20"/>
    <s v=""/>
    <s v=""/>
  </r>
  <r>
    <x v="20"/>
    <s v=""/>
    <s v=""/>
    <s v="4900010169"/>
    <s v="0L"/>
    <s v=""/>
    <s v=""/>
    <s v="WA"/>
    <d v="2023-09-11T00:00:00"/>
    <s v="70"/>
    <n v="101.81"/>
    <s v="INR"/>
    <x v="0"/>
    <s v=""/>
    <s v="1000"/>
    <s v="1000"/>
    <s v="NON CHARGEABLE BASIS- ASLAM-CWIP-MILK OF LIME"/>
    <s v=""/>
    <x v="1"/>
    <s v="9200000058"/>
    <s v="0"/>
    <x v="20"/>
    <s v=""/>
    <s v=""/>
  </r>
  <r>
    <x v="20"/>
    <s v=""/>
    <s v=""/>
    <s v="4900010169"/>
    <s v="0L"/>
    <s v=""/>
    <s v=""/>
    <s v="WA"/>
    <d v="2023-09-11T00:00:00"/>
    <s v="70"/>
    <n v="29.39"/>
    <s v="INR"/>
    <x v="0"/>
    <s v=""/>
    <s v="1000"/>
    <s v="1000"/>
    <s v="NON CHARGEABLE BASIS- ASLAM-CWIP-MILK OF LIME"/>
    <s v=""/>
    <x v="1"/>
    <s v="9200000058"/>
    <s v="0"/>
    <x v="20"/>
    <s v=""/>
    <s v=""/>
  </r>
  <r>
    <x v="20"/>
    <s v=""/>
    <s v=""/>
    <s v="4900010169"/>
    <s v="0L"/>
    <s v=""/>
    <s v=""/>
    <s v="WA"/>
    <d v="2023-09-11T00:00:00"/>
    <s v="70"/>
    <n v="9.99"/>
    <s v="INR"/>
    <x v="0"/>
    <s v=""/>
    <s v="1000"/>
    <s v="1000"/>
    <s v="NON CHARGEABLE BASIS- ASLAM-CWIP-MILK OF LIME"/>
    <s v=""/>
    <x v="1"/>
    <s v="9200000058"/>
    <s v="0"/>
    <x v="20"/>
    <s v=""/>
    <s v=""/>
  </r>
  <r>
    <x v="20"/>
    <s v=""/>
    <s v=""/>
    <s v="4900010198"/>
    <s v="0L"/>
    <s v=""/>
    <s v=""/>
    <s v="WA"/>
    <d v="2023-09-11T00:00:00"/>
    <s v="70"/>
    <n v="86.27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0198"/>
    <s v="0L"/>
    <s v=""/>
    <s v=""/>
    <s v="WA"/>
    <d v="2023-09-11T00:00:00"/>
    <s v="70"/>
    <n v="27.16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0198"/>
    <s v="0L"/>
    <s v=""/>
    <s v=""/>
    <s v="WA"/>
    <d v="2023-09-11T00:00:00"/>
    <s v="70"/>
    <n v="11.07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0231"/>
    <s v="0L"/>
    <s v=""/>
    <s v=""/>
    <s v="WA"/>
    <d v="2023-09-12T00:00:00"/>
    <s v="70"/>
    <n v="9749.18"/>
    <s v="INR"/>
    <x v="0"/>
    <s v=""/>
    <s v="1000"/>
    <s v="1000"/>
    <s v="NON CHARGEABLE BASIS dinesh-VACUUM FILTER ST"/>
    <s v=""/>
    <x v="1"/>
    <s v="9200000059"/>
    <s v="0"/>
    <x v="25"/>
    <s v=""/>
    <s v=""/>
  </r>
  <r>
    <x v="25"/>
    <s v=""/>
    <s v=""/>
    <s v="4900010252"/>
    <s v="0L"/>
    <s v=""/>
    <s v=""/>
    <s v="WA"/>
    <d v="2023-09-12T00:00:00"/>
    <s v="70"/>
    <n v="4287.62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0252"/>
    <s v="0L"/>
    <s v=""/>
    <s v=""/>
    <s v="WA"/>
    <d v="2023-09-12T00:00:00"/>
    <s v="70"/>
    <n v="3669.26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0252"/>
    <s v="0L"/>
    <s v=""/>
    <s v=""/>
    <s v="WA"/>
    <d v="2023-09-12T00:00:00"/>
    <s v="70"/>
    <n v="3503.5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0252"/>
    <s v="0L"/>
    <s v=""/>
    <s v=""/>
    <s v="WA"/>
    <d v="2023-09-12T00:00:00"/>
    <s v="70"/>
    <n v="2200"/>
    <s v="INR"/>
    <x v="0"/>
    <s v=""/>
    <s v="1000"/>
    <s v="1000"/>
    <s v="NON CHARGEABLE BASIS-mashroor Khan"/>
    <s v=""/>
    <x v="1"/>
    <s v="9200000059"/>
    <s v="0"/>
    <x v="25"/>
    <s v=""/>
    <s v=""/>
  </r>
  <r>
    <x v="18"/>
    <s v=""/>
    <s v=""/>
    <s v="4900010265"/>
    <s v="0L"/>
    <s v=""/>
    <s v=""/>
    <s v="WA"/>
    <d v="2023-09-12T00:00:00"/>
    <s v="70"/>
    <n v="115123"/>
    <s v="INR"/>
    <x v="0"/>
    <s v=""/>
    <s v="1000"/>
    <s v="1000"/>
    <s v="non Chargeable Basis sunil kumar"/>
    <s v=""/>
    <x v="1"/>
    <s v="9200000041"/>
    <s v="0"/>
    <x v="18"/>
    <s v=""/>
    <s v=""/>
  </r>
  <r>
    <x v="20"/>
    <s v=""/>
    <s v=""/>
    <s v="4900010269"/>
    <s v="0L"/>
    <s v=""/>
    <s v=""/>
    <s v="WA"/>
    <d v="2023-09-12T00:00:00"/>
    <s v="70"/>
    <n v="7291.16"/>
    <s v="INR"/>
    <x v="0"/>
    <s v=""/>
    <s v="1000"/>
    <s v="1000"/>
    <s v="NEW INSTALLATION-CWIP-MILK OF LIME"/>
    <s v=""/>
    <x v="1"/>
    <s v="9200000058"/>
    <s v="0"/>
    <x v="20"/>
    <s v=""/>
    <s v=""/>
  </r>
  <r>
    <x v="20"/>
    <s v=""/>
    <s v=""/>
    <s v="4900010269"/>
    <s v="0L"/>
    <s v=""/>
    <s v=""/>
    <s v="WA"/>
    <d v="2023-09-12T00:00:00"/>
    <s v="70"/>
    <n v="9807"/>
    <s v="INR"/>
    <x v="0"/>
    <s v=""/>
    <s v="1000"/>
    <s v="1000"/>
    <s v="NEW INSTALLATION-CWIP-MILK OF LIME"/>
    <s v=""/>
    <x v="1"/>
    <s v="9200000058"/>
    <s v="0"/>
    <x v="20"/>
    <s v=""/>
    <s v=""/>
  </r>
  <r>
    <x v="25"/>
    <s v=""/>
    <s v=""/>
    <s v="4900010298"/>
    <s v="0L"/>
    <s v=""/>
    <s v=""/>
    <s v="WA"/>
    <d v="2023-09-12T00:00:00"/>
    <s v="70"/>
    <n v="120"/>
    <s v="INR"/>
    <x v="0"/>
    <s v=""/>
    <s v="1000"/>
    <s v="1000"/>
    <s v="cable connection work"/>
    <s v=""/>
    <x v="1"/>
    <s v="9200000059"/>
    <s v="0"/>
    <x v="25"/>
    <s v=""/>
    <s v=""/>
  </r>
  <r>
    <x v="25"/>
    <s v=""/>
    <s v=""/>
    <s v="4900010298"/>
    <s v="0L"/>
    <s v=""/>
    <s v=""/>
    <s v="WA"/>
    <d v="2023-09-12T00:00:00"/>
    <s v="70"/>
    <n v="27"/>
    <s v="INR"/>
    <x v="0"/>
    <s v=""/>
    <s v="1000"/>
    <s v="1000"/>
    <s v="cable connection work"/>
    <s v=""/>
    <x v="1"/>
    <s v="9200000059"/>
    <s v="0"/>
    <x v="25"/>
    <s v=""/>
    <s v=""/>
  </r>
  <r>
    <x v="25"/>
    <s v=""/>
    <s v=""/>
    <s v="4900010298"/>
    <s v="0L"/>
    <s v=""/>
    <s v=""/>
    <s v="WA"/>
    <d v="2023-09-12T00:00:00"/>
    <s v="70"/>
    <n v="56.15"/>
    <s v="INR"/>
    <x v="0"/>
    <s v=""/>
    <s v="1000"/>
    <s v="1000"/>
    <s v="cable connection work"/>
    <s v=""/>
    <x v="1"/>
    <s v="9200000059"/>
    <s v="0"/>
    <x v="25"/>
    <s v=""/>
    <s v=""/>
  </r>
  <r>
    <x v="25"/>
    <s v=""/>
    <s v=""/>
    <s v="4900010298"/>
    <s v="0L"/>
    <s v=""/>
    <s v=""/>
    <s v="WA"/>
    <d v="2023-09-12T00:00:00"/>
    <s v="70"/>
    <n v="8.39"/>
    <s v="INR"/>
    <x v="0"/>
    <s v=""/>
    <s v="1000"/>
    <s v="1000"/>
    <s v="cable connection work"/>
    <s v=""/>
    <x v="1"/>
    <s v="9200000059"/>
    <s v="0"/>
    <x v="25"/>
    <s v=""/>
    <s v=""/>
  </r>
  <r>
    <x v="25"/>
    <s v=""/>
    <s v=""/>
    <s v="4900010298"/>
    <s v="0L"/>
    <s v=""/>
    <s v=""/>
    <s v="WA"/>
    <d v="2023-09-12T00:00:00"/>
    <s v="70"/>
    <n v="28.5"/>
    <s v="INR"/>
    <x v="0"/>
    <s v=""/>
    <s v="1000"/>
    <s v="1000"/>
    <s v="cable connection work"/>
    <s v=""/>
    <x v="1"/>
    <s v="9200000059"/>
    <s v="0"/>
    <x v="25"/>
    <s v=""/>
    <s v=""/>
  </r>
  <r>
    <x v="25"/>
    <s v=""/>
    <s v=""/>
    <s v="4900010298"/>
    <s v="0L"/>
    <s v=""/>
    <s v=""/>
    <s v="WA"/>
    <d v="2023-09-12T00:00:00"/>
    <s v="70"/>
    <n v="34"/>
    <s v="INR"/>
    <x v="0"/>
    <s v=""/>
    <s v="1000"/>
    <s v="1000"/>
    <s v="cable connection work"/>
    <s v=""/>
    <x v="1"/>
    <s v="9200000059"/>
    <s v="0"/>
    <x v="25"/>
    <s v=""/>
    <s v=""/>
  </r>
  <r>
    <x v="18"/>
    <s v=""/>
    <s v=""/>
    <s v="4900010350"/>
    <s v="0L"/>
    <s v=""/>
    <s v=""/>
    <s v="WA"/>
    <d v="2023-09-13T00:00:00"/>
    <s v="70"/>
    <n v="2121.6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0350"/>
    <s v="0L"/>
    <s v=""/>
    <s v=""/>
    <s v="WA"/>
    <d v="2023-09-13T00:00:00"/>
    <s v="70"/>
    <n v="1224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0352"/>
    <s v="0L"/>
    <s v=""/>
    <s v=""/>
    <s v="WA"/>
    <d v="2023-09-13T00:00:00"/>
    <s v="70"/>
    <n v="16238.09"/>
    <s v="INR"/>
    <x v="0"/>
    <s v=""/>
    <s v="1000"/>
    <s v="1000"/>
    <s v="non Chargeable Basis ravi kushwaha"/>
    <s v=""/>
    <x v="1"/>
    <s v="9200000041"/>
    <s v="0"/>
    <x v="18"/>
    <s v=""/>
    <s v=""/>
  </r>
  <r>
    <x v="25"/>
    <s v=""/>
    <s v=""/>
    <s v="4900010356"/>
    <s v="0L"/>
    <s v=""/>
    <s v=""/>
    <s v="WA"/>
    <d v="2023-09-13T00:00:00"/>
    <s v="70"/>
    <n v="5145.93"/>
    <s v="INR"/>
    <x v="0"/>
    <s v=""/>
    <s v="1000"/>
    <s v="1000"/>
    <s v="NON CHARGEABLE BASIS-om febricator"/>
    <s v=""/>
    <x v="1"/>
    <s v="9200000059"/>
    <s v="0"/>
    <x v="25"/>
    <s v=""/>
    <s v=""/>
  </r>
  <r>
    <x v="25"/>
    <s v=""/>
    <s v=""/>
    <s v="4900010367"/>
    <s v="0L"/>
    <s v=""/>
    <s v=""/>
    <s v="WA"/>
    <d v="2023-09-13T00:00:00"/>
    <s v="70"/>
    <n v="829020"/>
    <s v="INR"/>
    <x v="0"/>
    <s v=""/>
    <s v="1000"/>
    <s v="1000"/>
    <s v="NEW INSTALLATION-VACUUM FILTER STATION"/>
    <s v=""/>
    <x v="1"/>
    <s v="9200000059"/>
    <s v="0"/>
    <x v="25"/>
    <s v=""/>
    <s v=""/>
  </r>
  <r>
    <x v="25"/>
    <s v=""/>
    <s v=""/>
    <s v="4900010367"/>
    <s v="0L"/>
    <s v=""/>
    <s v=""/>
    <s v="WA"/>
    <d v="2023-09-13T00:00:00"/>
    <s v="70"/>
    <n v="706040"/>
    <s v="INR"/>
    <x v="0"/>
    <s v=""/>
    <s v="1000"/>
    <s v="1000"/>
    <s v="NEW INSTALLATION-VACUUM FILTER STATION"/>
    <s v=""/>
    <x v="1"/>
    <s v="9200000059"/>
    <s v="0"/>
    <x v="25"/>
    <s v=""/>
    <s v=""/>
  </r>
  <r>
    <x v="20"/>
    <s v=""/>
    <s v=""/>
    <s v="4900010369"/>
    <s v="0L"/>
    <s v=""/>
    <s v=""/>
    <s v="WA"/>
    <d v="2023-09-13T00:00:00"/>
    <s v="70"/>
    <n v="614940"/>
    <s v="INR"/>
    <x v="0"/>
    <s v=""/>
    <s v="1000"/>
    <s v="1000"/>
    <s v="CWIP-MILK OF LIME"/>
    <s v=""/>
    <x v="1"/>
    <s v="9200000058"/>
    <s v="0"/>
    <x v="20"/>
    <s v=""/>
    <s v=""/>
  </r>
  <r>
    <x v="25"/>
    <s v=""/>
    <s v=""/>
    <s v="4900010384"/>
    <s v="0L"/>
    <s v=""/>
    <s v=""/>
    <s v="WA"/>
    <d v="2023-09-13T00:00:00"/>
    <s v="70"/>
    <n v="25.5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0384"/>
    <s v="0L"/>
    <s v=""/>
    <s v=""/>
    <s v="WA"/>
    <d v="2023-09-13T00:00:00"/>
    <s v="70"/>
    <n v="11.85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0410"/>
    <s v="0L"/>
    <s v=""/>
    <s v=""/>
    <s v="WA"/>
    <d v="2023-09-13T00:00:00"/>
    <s v="70"/>
    <n v="1020.08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0459"/>
    <s v="0L"/>
    <s v=""/>
    <s v=""/>
    <s v="WA"/>
    <d v="2023-09-14T00:00:00"/>
    <s v="70"/>
    <n v="34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0459"/>
    <s v="0L"/>
    <s v=""/>
    <s v=""/>
    <s v="WA"/>
    <d v="2023-09-14T00:00:00"/>
    <s v="70"/>
    <n v="10"/>
    <s v="INR"/>
    <x v="0"/>
    <s v=""/>
    <s v="1000"/>
    <s v="1000"/>
    <s v="NEW INSTALLATIONCWIP:-VACUUM FILTER STATION"/>
    <s v=""/>
    <x v="1"/>
    <s v="9200000059"/>
    <s v="0"/>
    <x v="25"/>
    <s v=""/>
    <s v=""/>
  </r>
  <r>
    <x v="25"/>
    <s v=""/>
    <s v=""/>
    <s v="4900010475"/>
    <s v="0L"/>
    <s v=""/>
    <s v=""/>
    <s v="WA"/>
    <d v="2023-09-14T00:00:00"/>
    <s v="70"/>
    <n v="78.22"/>
    <s v="INR"/>
    <x v="0"/>
    <s v=""/>
    <s v="1000"/>
    <s v="1000"/>
    <s v="NON CHARGEABLE BASIS -uni"/>
    <s v=""/>
    <x v="1"/>
    <s v="9200000059"/>
    <s v="0"/>
    <x v="25"/>
    <s v=""/>
    <s v=""/>
  </r>
  <r>
    <x v="25"/>
    <s v=""/>
    <s v=""/>
    <s v="4900010475"/>
    <s v="0L"/>
    <s v=""/>
    <s v=""/>
    <s v="WA"/>
    <d v="2023-09-14T00:00:00"/>
    <s v="70"/>
    <n v="27.16"/>
    <s v="INR"/>
    <x v="0"/>
    <s v=""/>
    <s v="1000"/>
    <s v="1000"/>
    <s v="NON CHARGEABLE BASIS -uni"/>
    <s v=""/>
    <x v="1"/>
    <s v="9200000059"/>
    <s v="0"/>
    <x v="25"/>
    <s v=""/>
    <s v=""/>
  </r>
  <r>
    <x v="25"/>
    <s v=""/>
    <s v=""/>
    <s v="4900010475"/>
    <s v="0L"/>
    <s v=""/>
    <s v=""/>
    <s v="WA"/>
    <d v="2023-09-14T00:00:00"/>
    <s v="70"/>
    <n v="14.75"/>
    <s v="INR"/>
    <x v="0"/>
    <s v=""/>
    <s v="1000"/>
    <s v="1000"/>
    <s v="NON CHARGEABLE BASIS -uni"/>
    <s v=""/>
    <x v="1"/>
    <s v="9200000059"/>
    <s v="0"/>
    <x v="25"/>
    <s v=""/>
    <s v=""/>
  </r>
  <r>
    <x v="20"/>
    <s v=""/>
    <s v=""/>
    <s v="4900010506"/>
    <s v="0L"/>
    <s v=""/>
    <s v=""/>
    <s v="WA"/>
    <d v="2023-09-15T00:00:00"/>
    <s v="70"/>
    <n v="7447.32"/>
    <s v="INR"/>
    <x v="0"/>
    <s v=""/>
    <s v="1000"/>
    <s v="1000"/>
    <s v="NON CHARGEABLE BASIS -aslam"/>
    <s v=""/>
    <x v="1"/>
    <s v="9200000058"/>
    <s v="0"/>
    <x v="20"/>
    <s v=""/>
    <s v=""/>
  </r>
  <r>
    <x v="29"/>
    <s v=""/>
    <s v=""/>
    <s v="4900010511"/>
    <s v="0L"/>
    <s v=""/>
    <s v=""/>
    <s v="WA"/>
    <d v="2023-09-15T00:00:00"/>
    <s v="70"/>
    <n v="24372.959999999999"/>
    <s v="INR"/>
    <x v="0"/>
    <s v=""/>
    <s v="1000"/>
    <s v="1000"/>
    <s v="non chargeble lal babou sah"/>
    <s v=""/>
    <x v="1"/>
    <s v="9200000057"/>
    <s v="0"/>
    <x v="29"/>
    <s v=""/>
    <s v=""/>
  </r>
  <r>
    <x v="18"/>
    <s v=""/>
    <s v=""/>
    <s v="4900010521"/>
    <s v="0L"/>
    <s v=""/>
    <s v=""/>
    <s v="WA"/>
    <d v="2023-09-15T00:00:00"/>
    <s v="70"/>
    <n v="17.78"/>
    <s v="INR"/>
    <x v="0"/>
    <s v=""/>
    <s v="1000"/>
    <s v="1000"/>
    <s v="non Chargeable Basis sunil kumar"/>
    <s v=""/>
    <x v="1"/>
    <s v="9200000041"/>
    <s v="0"/>
    <x v="18"/>
    <s v=""/>
    <s v=""/>
  </r>
  <r>
    <x v="18"/>
    <s v=""/>
    <s v=""/>
    <s v="4900010521"/>
    <s v="0L"/>
    <s v=""/>
    <s v=""/>
    <s v="WA"/>
    <d v="2023-09-15T00:00:00"/>
    <s v="70"/>
    <n v="42.5"/>
    <s v="INR"/>
    <x v="0"/>
    <s v=""/>
    <s v="1000"/>
    <s v="1000"/>
    <s v="non Chargeable Basis sunil kumar"/>
    <s v=""/>
    <x v="1"/>
    <s v="9200000041"/>
    <s v="0"/>
    <x v="18"/>
    <s v=""/>
    <s v=""/>
  </r>
  <r>
    <x v="25"/>
    <s v=""/>
    <s v=""/>
    <s v="4900010548"/>
    <s v="0L"/>
    <s v=""/>
    <s v=""/>
    <s v="WA"/>
    <d v="2023-09-15T00:00:00"/>
    <s v="70"/>
    <n v="81035.960000000006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0550"/>
    <s v="0L"/>
    <s v=""/>
    <s v=""/>
    <s v="WA"/>
    <d v="2023-09-15T00:00:00"/>
    <s v="70"/>
    <n v="366.53"/>
    <s v="INR"/>
    <x v="0"/>
    <s v=""/>
    <s v="1000"/>
    <s v="1000"/>
    <s v="NON CHARGABLE BASIC-aslam"/>
    <s v=""/>
    <x v="1"/>
    <s v="9200000059"/>
    <s v="0"/>
    <x v="25"/>
    <s v=""/>
    <s v=""/>
  </r>
  <r>
    <x v="25"/>
    <s v=""/>
    <s v=""/>
    <s v="4900010550"/>
    <s v="0L"/>
    <s v=""/>
    <s v=""/>
    <s v="WA"/>
    <d v="2023-09-15T00:00:00"/>
    <s v="70"/>
    <n v="176.34"/>
    <s v="INR"/>
    <x v="0"/>
    <s v=""/>
    <s v="1000"/>
    <s v="1000"/>
    <s v="NON CHARGABLE BASIC-aslam"/>
    <s v=""/>
    <x v="1"/>
    <s v="9200000059"/>
    <s v="0"/>
    <x v="25"/>
    <s v=""/>
    <s v=""/>
  </r>
  <r>
    <x v="25"/>
    <s v=""/>
    <s v=""/>
    <s v="4900010550"/>
    <s v="0L"/>
    <s v=""/>
    <s v=""/>
    <s v="WA"/>
    <d v="2023-09-15T00:00:00"/>
    <s v="70"/>
    <n v="135.6"/>
    <s v="INR"/>
    <x v="0"/>
    <s v=""/>
    <s v="1000"/>
    <s v="1000"/>
    <s v="NON CHARGABLE BASIC-aslam"/>
    <s v=""/>
    <x v="1"/>
    <s v="9200000059"/>
    <s v="0"/>
    <x v="25"/>
    <s v=""/>
    <s v=""/>
  </r>
  <r>
    <x v="25"/>
    <s v=""/>
    <s v=""/>
    <s v="4900010552"/>
    <s v="0L"/>
    <s v=""/>
    <s v=""/>
    <s v="WA"/>
    <d v="2023-09-15T00:00:00"/>
    <s v="70"/>
    <n v="81035.960000000006"/>
    <s v="INR"/>
    <x v="0"/>
    <s v=""/>
    <s v="1000"/>
    <s v="1000"/>
    <s v="NON CHARGEABLE BASIS-aslam"/>
    <s v=""/>
    <x v="1"/>
    <s v="9200000059"/>
    <s v="0"/>
    <x v="25"/>
    <s v=""/>
    <s v=""/>
  </r>
  <r>
    <x v="18"/>
    <s v=""/>
    <s v=""/>
    <s v="4900010571"/>
    <s v="0L"/>
    <s v=""/>
    <s v=""/>
    <s v="WA"/>
    <d v="2023-09-15T00:00:00"/>
    <s v="70"/>
    <n v="28.69"/>
    <s v="INR"/>
    <x v="0"/>
    <s v=""/>
    <s v="1000"/>
    <s v="1000"/>
    <s v="non Chargeable Basis sunil kumar"/>
    <s v=""/>
    <x v="1"/>
    <s v="9200000041"/>
    <s v="0"/>
    <x v="18"/>
    <s v=""/>
    <s v=""/>
  </r>
  <r>
    <x v="20"/>
    <s v=""/>
    <s v=""/>
    <s v="4900010593"/>
    <s v="0L"/>
    <s v=""/>
    <s v=""/>
    <s v="WA"/>
    <d v="2023-09-15T00:00:00"/>
    <s v="70"/>
    <n v="6433.33"/>
    <s v="INR"/>
    <x v="0"/>
    <s v=""/>
    <s v="1000"/>
    <s v="1000"/>
    <s v="NON CHARGEABLE BASIS-mashroor Khan"/>
    <s v=""/>
    <x v="1"/>
    <s v="9200000058"/>
    <s v="0"/>
    <x v="20"/>
    <s v=""/>
    <s v=""/>
  </r>
  <r>
    <x v="25"/>
    <s v=""/>
    <s v=""/>
    <s v="4900010616"/>
    <s v="0L"/>
    <s v=""/>
    <s v=""/>
    <s v="WA"/>
    <d v="2023-09-16T00:00:00"/>
    <s v="70"/>
    <n v="258346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0642"/>
    <s v="0L"/>
    <s v=""/>
    <s v=""/>
    <s v="WA"/>
    <d v="2023-09-16T00:00:00"/>
    <s v="70"/>
    <n v="1174.75"/>
    <s v="INR"/>
    <x v="0"/>
    <s v=""/>
    <s v="1000"/>
    <s v="1000"/>
    <s v="NON CHARGABLE BASIC- Masroor khan"/>
    <s v=""/>
    <x v="1"/>
    <s v="9200000059"/>
    <s v="0"/>
    <x v="25"/>
    <s v=""/>
    <s v=""/>
  </r>
  <r>
    <x v="25"/>
    <s v=""/>
    <s v=""/>
    <s v="4900010644"/>
    <s v="0L"/>
    <s v=""/>
    <s v=""/>
    <s v="WA"/>
    <d v="2023-09-16T00:00:00"/>
    <s v="70"/>
    <n v="9489.06"/>
    <s v="INR"/>
    <x v="0"/>
    <s v=""/>
    <s v="1000"/>
    <s v="1000"/>
    <s v="NON CHARGEABLE BASIS - universal"/>
    <s v=""/>
    <x v="1"/>
    <s v="9200000059"/>
    <s v="0"/>
    <x v="25"/>
    <s v=""/>
    <s v=""/>
  </r>
  <r>
    <x v="20"/>
    <s v=""/>
    <s v=""/>
    <s v="4900010679"/>
    <s v="0L"/>
    <s v=""/>
    <s v=""/>
    <s v="WA"/>
    <d v="2023-09-18T00:00:00"/>
    <s v="70"/>
    <n v="215.6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0679"/>
    <s v="0L"/>
    <s v=""/>
    <s v=""/>
    <s v="WA"/>
    <d v="2023-09-18T00:00:00"/>
    <s v="70"/>
    <n v="44.75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0681"/>
    <s v="0L"/>
    <s v=""/>
    <s v=""/>
    <s v="WA"/>
    <d v="2023-09-18T00:00:00"/>
    <s v="70"/>
    <n v="50.63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0681"/>
    <s v="0L"/>
    <s v=""/>
    <s v=""/>
    <s v="WA"/>
    <d v="2023-09-18T00:00:00"/>
    <s v="70"/>
    <n v="1200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0681"/>
    <s v="0L"/>
    <s v=""/>
    <s v=""/>
    <s v="WA"/>
    <d v="2023-09-18T00:00:00"/>
    <s v="70"/>
    <n v="180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0718"/>
    <s v="0L"/>
    <s v=""/>
    <s v=""/>
    <s v="WA"/>
    <d v="2023-09-18T00:00:00"/>
    <s v="70"/>
    <n v="40170"/>
    <s v="INR"/>
    <x v="0"/>
    <s v=""/>
    <s v="1000"/>
    <s v="1000"/>
    <s v="NON CHARGEABLE BASIS-Om fabrication"/>
    <s v=""/>
    <x v="1"/>
    <s v="9200000059"/>
    <s v="0"/>
    <x v="25"/>
    <s v=""/>
    <s v=""/>
  </r>
  <r>
    <x v="25"/>
    <s v=""/>
    <s v=""/>
    <s v="4900010779"/>
    <s v="0L"/>
    <s v=""/>
    <s v=""/>
    <s v="WA"/>
    <d v="2023-09-19T00:00:00"/>
    <s v="70"/>
    <n v="19498.37"/>
    <s v="INR"/>
    <x v="0"/>
    <s v=""/>
    <s v="1000"/>
    <s v="1000"/>
    <s v="non chargeble dinesh"/>
    <s v=""/>
    <x v="1"/>
    <s v="9200000059"/>
    <s v="0"/>
    <x v="25"/>
    <s v=""/>
    <s v=""/>
  </r>
  <r>
    <x v="25"/>
    <s v=""/>
    <s v=""/>
    <s v="4900010779"/>
    <s v="0L"/>
    <s v=""/>
    <s v=""/>
    <s v="WA"/>
    <d v="2023-09-19T00:00:00"/>
    <s v="70"/>
    <n v="47904.58"/>
    <s v="INR"/>
    <x v="0"/>
    <s v=""/>
    <s v="1000"/>
    <s v="1000"/>
    <s v="non chargeble dinesh"/>
    <s v=""/>
    <x v="1"/>
    <s v="9200000059"/>
    <s v="0"/>
    <x v="25"/>
    <s v=""/>
    <s v=""/>
  </r>
  <r>
    <x v="25"/>
    <s v=""/>
    <s v=""/>
    <s v="4900010779"/>
    <s v="0L"/>
    <s v=""/>
    <s v=""/>
    <s v="WA"/>
    <d v="2023-09-19T00:00:00"/>
    <s v="70"/>
    <n v="32507.62"/>
    <s v="INR"/>
    <x v="0"/>
    <s v=""/>
    <s v="1000"/>
    <s v="1000"/>
    <s v="non chargeble dinesh"/>
    <s v=""/>
    <x v="1"/>
    <s v="9200000059"/>
    <s v="0"/>
    <x v="25"/>
    <s v=""/>
    <s v=""/>
  </r>
  <r>
    <x v="25"/>
    <s v=""/>
    <s v=""/>
    <s v="4900010788"/>
    <s v="0L"/>
    <s v=""/>
    <s v=""/>
    <s v="WA"/>
    <d v="2023-09-19T00:00:00"/>
    <s v="70"/>
    <n v="11258.34"/>
    <s v="INR"/>
    <x v="0"/>
    <s v=""/>
    <s v="1000"/>
    <s v="1000"/>
    <s v="NON CHARGEABLE BASIS - UNIVERSAL HEAVY ENGG."/>
    <s v=""/>
    <x v="1"/>
    <s v="9200000059"/>
    <s v="0"/>
    <x v="25"/>
    <s v=""/>
    <s v=""/>
  </r>
  <r>
    <x v="18"/>
    <s v=""/>
    <s v=""/>
    <s v="4900010812"/>
    <s v="0L"/>
    <s v=""/>
    <s v=""/>
    <s v="WA"/>
    <d v="2023-09-19T00:00:00"/>
    <s v="70"/>
    <n v="2830.1"/>
    <s v="INR"/>
    <x v="0"/>
    <s v=""/>
    <s v="1000"/>
    <s v="1000"/>
    <s v="NEW INSTALLATION"/>
    <s v=""/>
    <x v="1"/>
    <s v="9200000041"/>
    <s v="0"/>
    <x v="18"/>
    <s v=""/>
    <s v=""/>
  </r>
  <r>
    <x v="18"/>
    <s v=""/>
    <s v=""/>
    <s v="4900010812"/>
    <s v="0L"/>
    <s v=""/>
    <s v=""/>
    <s v="WA"/>
    <d v="2023-09-19T00:00:00"/>
    <s v="70"/>
    <n v="550"/>
    <s v="INR"/>
    <x v="0"/>
    <s v=""/>
    <s v="1000"/>
    <s v="1000"/>
    <s v="NEW INSTALLATION"/>
    <s v=""/>
    <x v="1"/>
    <s v="9200000041"/>
    <s v="0"/>
    <x v="18"/>
    <s v=""/>
    <s v=""/>
  </r>
  <r>
    <x v="25"/>
    <s v=""/>
    <s v=""/>
    <s v="4900010833"/>
    <s v="0L"/>
    <s v=""/>
    <s v=""/>
    <s v="WA"/>
    <d v="2023-09-19T00:00:00"/>
    <s v="70"/>
    <n v="183.26"/>
    <s v="INR"/>
    <x v="0"/>
    <s v=""/>
    <s v="1000"/>
    <s v="1000"/>
    <s v="NON CHARGABLE BASIS-ASLAM"/>
    <s v=""/>
    <x v="1"/>
    <s v="9200000059"/>
    <s v="0"/>
    <x v="25"/>
    <s v=""/>
    <s v=""/>
  </r>
  <r>
    <x v="25"/>
    <s v=""/>
    <s v=""/>
    <s v="4900010833"/>
    <s v="0L"/>
    <s v=""/>
    <s v=""/>
    <s v="WA"/>
    <d v="2023-09-19T00:00:00"/>
    <s v="70"/>
    <n v="78.38"/>
    <s v="INR"/>
    <x v="0"/>
    <s v=""/>
    <s v="1000"/>
    <s v="1000"/>
    <s v="NON CHARGABLE BASIS-ASLAM"/>
    <s v=""/>
    <x v="1"/>
    <s v="9200000059"/>
    <s v="0"/>
    <x v="25"/>
    <s v=""/>
    <s v=""/>
  </r>
  <r>
    <x v="25"/>
    <s v=""/>
    <s v=""/>
    <s v="4900010833"/>
    <s v="0L"/>
    <s v=""/>
    <s v=""/>
    <s v="WA"/>
    <d v="2023-09-19T00:00:00"/>
    <s v="70"/>
    <n v="135.6"/>
    <s v="INR"/>
    <x v="0"/>
    <s v=""/>
    <s v="1000"/>
    <s v="1000"/>
    <s v="NON CHARGABLE BASIS-ASLAM"/>
    <s v=""/>
    <x v="1"/>
    <s v="9200000059"/>
    <s v="0"/>
    <x v="25"/>
    <s v=""/>
    <s v=""/>
  </r>
  <r>
    <x v="25"/>
    <s v=""/>
    <s v=""/>
    <s v="4900010833"/>
    <s v="0L"/>
    <s v=""/>
    <s v=""/>
    <s v="WA"/>
    <d v="2023-09-19T00:00:00"/>
    <s v="70"/>
    <n v="78.22"/>
    <s v="INR"/>
    <x v="0"/>
    <s v=""/>
    <s v="1000"/>
    <s v="1000"/>
    <s v="NON CHARGABLE BASIS-ASLAM"/>
    <s v=""/>
    <x v="1"/>
    <s v="9200000059"/>
    <s v="0"/>
    <x v="25"/>
    <s v=""/>
    <s v=""/>
  </r>
  <r>
    <x v="25"/>
    <s v=""/>
    <s v=""/>
    <s v="4900010833"/>
    <s v="0L"/>
    <s v=""/>
    <s v=""/>
    <s v="WA"/>
    <d v="2023-09-19T00:00:00"/>
    <s v="70"/>
    <n v="45.27"/>
    <s v="INR"/>
    <x v="0"/>
    <s v=""/>
    <s v="1000"/>
    <s v="1000"/>
    <s v="NON CHARGABLE BASIS-ASLAM"/>
    <s v=""/>
    <x v="1"/>
    <s v="9200000059"/>
    <s v="0"/>
    <x v="25"/>
    <s v=""/>
    <s v=""/>
  </r>
  <r>
    <x v="25"/>
    <s v=""/>
    <s v=""/>
    <s v="4900010833"/>
    <s v="0L"/>
    <s v=""/>
    <s v=""/>
    <s v="WA"/>
    <d v="2023-09-19T00:00:00"/>
    <s v="70"/>
    <n v="29.51"/>
    <s v="INR"/>
    <x v="0"/>
    <s v=""/>
    <s v="1000"/>
    <s v="1000"/>
    <s v="NON CHARGABLE BASIS-ASLAM"/>
    <s v=""/>
    <x v="1"/>
    <s v="9200000059"/>
    <s v="0"/>
    <x v="25"/>
    <s v=""/>
    <s v=""/>
  </r>
  <r>
    <x v="18"/>
    <s v=""/>
    <s v=""/>
    <s v="4900010906"/>
    <s v="0L"/>
    <s v=""/>
    <s v=""/>
    <s v="WA"/>
    <d v="2023-09-20T00:00:00"/>
    <s v="70"/>
    <n v="76"/>
    <s v="INR"/>
    <x v="0"/>
    <s v=""/>
    <s v="1000"/>
    <s v="1000"/>
    <s v="NON CHARGEABLE BASIS - aslam"/>
    <s v=""/>
    <x v="1"/>
    <s v="9200000041"/>
    <s v="0"/>
    <x v="18"/>
    <s v=""/>
    <s v=""/>
  </r>
  <r>
    <x v="18"/>
    <s v=""/>
    <s v=""/>
    <s v="4900010906"/>
    <s v="0L"/>
    <s v=""/>
    <s v=""/>
    <s v="WA"/>
    <d v="2023-09-20T00:00:00"/>
    <s v="70"/>
    <n v="44.09"/>
    <s v="INR"/>
    <x v="0"/>
    <s v=""/>
    <s v="1000"/>
    <s v="1000"/>
    <s v="NON CHARGEABLE BASIS - aslam"/>
    <s v=""/>
    <x v="1"/>
    <s v="9200000041"/>
    <s v="0"/>
    <x v="18"/>
    <s v=""/>
    <s v=""/>
  </r>
  <r>
    <x v="18"/>
    <s v=""/>
    <s v=""/>
    <s v="4900010906"/>
    <s v="0L"/>
    <s v=""/>
    <s v=""/>
    <s v="WA"/>
    <d v="2023-09-20T00:00:00"/>
    <s v="70"/>
    <n v="6283.43"/>
    <s v="INR"/>
    <x v="0"/>
    <s v=""/>
    <s v="1000"/>
    <s v="1000"/>
    <s v="NON CHARGEABLE BASIS - aslam"/>
    <s v=""/>
    <x v="1"/>
    <s v="9200000041"/>
    <s v="0"/>
    <x v="18"/>
    <s v=""/>
    <s v=""/>
  </r>
  <r>
    <x v="18"/>
    <s v=""/>
    <s v=""/>
    <s v="4900010906"/>
    <s v="0L"/>
    <s v=""/>
    <s v=""/>
    <s v="WA"/>
    <d v="2023-09-20T00:00:00"/>
    <s v="70"/>
    <n v="1100"/>
    <s v="INR"/>
    <x v="0"/>
    <s v=""/>
    <s v="1000"/>
    <s v="1000"/>
    <s v="NON CHARGEABLE BASIS - aslam"/>
    <s v=""/>
    <x v="1"/>
    <s v="9200000041"/>
    <s v="0"/>
    <x v="18"/>
    <s v=""/>
    <s v=""/>
  </r>
  <r>
    <x v="18"/>
    <s v=""/>
    <s v=""/>
    <s v="4900010913"/>
    <s v="0L"/>
    <s v=""/>
    <s v=""/>
    <s v="WA"/>
    <d v="2023-09-20T00:00:00"/>
    <s v="70"/>
    <n v="228"/>
    <s v="INR"/>
    <x v="0"/>
    <s v=""/>
    <s v="1000"/>
    <s v="1000"/>
    <s v="NON CHARGEABLE BASIS - aslam"/>
    <s v=""/>
    <x v="1"/>
    <s v="9200000041"/>
    <s v="0"/>
    <x v="18"/>
    <s v=""/>
    <s v=""/>
  </r>
  <r>
    <x v="18"/>
    <s v=""/>
    <s v=""/>
    <s v="4900010913"/>
    <s v="0L"/>
    <s v=""/>
    <s v=""/>
    <s v="WA"/>
    <d v="2023-09-20T00:00:00"/>
    <s v="70"/>
    <n v="97.97"/>
    <s v="INR"/>
    <x v="0"/>
    <s v=""/>
    <s v="1000"/>
    <s v="1000"/>
    <s v="NON CHARGEABLE BASIS - aslam"/>
    <s v=""/>
    <x v="1"/>
    <s v="9200000041"/>
    <s v="0"/>
    <x v="18"/>
    <s v=""/>
    <s v=""/>
  </r>
  <r>
    <x v="25"/>
    <s v=""/>
    <s v=""/>
    <s v="4900010924"/>
    <s v="0L"/>
    <s v=""/>
    <s v=""/>
    <s v="WA"/>
    <d v="2023-09-20T00:00:00"/>
    <s v="70"/>
    <n v="65003.4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0924"/>
    <s v="0L"/>
    <s v=""/>
    <s v=""/>
    <s v="WA"/>
    <d v="2023-09-20T00:00:00"/>
    <s v="70"/>
    <n v="19890.509999999998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0924"/>
    <s v="0L"/>
    <s v=""/>
    <s v=""/>
    <s v="WA"/>
    <d v="2023-09-20T00:00:00"/>
    <s v="70"/>
    <n v="11100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0924"/>
    <s v="0L"/>
    <s v=""/>
    <s v=""/>
    <s v="WA"/>
    <d v="2023-09-20T00:00:00"/>
    <s v="70"/>
    <n v="4600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0924"/>
    <s v="0L"/>
    <s v=""/>
    <s v=""/>
    <s v="WA"/>
    <d v="2023-09-20T00:00:00"/>
    <s v="70"/>
    <n v="524.16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0924"/>
    <s v="0L"/>
    <s v=""/>
    <s v=""/>
    <s v="WA"/>
    <d v="2023-09-20T00:00:00"/>
    <s v="70"/>
    <n v="293.91000000000003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0982"/>
    <s v="0L"/>
    <s v=""/>
    <s v=""/>
    <s v="WA"/>
    <d v="2023-09-20T00:00:00"/>
    <s v="70"/>
    <n v="3216.67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1030"/>
    <s v="0L"/>
    <s v=""/>
    <s v=""/>
    <s v="WA"/>
    <d v="2023-09-21T00:00:00"/>
    <s v="70"/>
    <n v="2442.13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5"/>
    <s v=""/>
    <s v=""/>
    <s v="4900011030"/>
    <s v="0L"/>
    <s v=""/>
    <s v=""/>
    <s v="WA"/>
    <d v="2023-09-21T00:00:00"/>
    <s v="70"/>
    <n v="1079.53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5"/>
    <s v=""/>
    <s v=""/>
    <s v="4900011030"/>
    <s v="0L"/>
    <s v=""/>
    <s v=""/>
    <s v="WA"/>
    <d v="2023-09-21T00:00:00"/>
    <s v="70"/>
    <n v="758.31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5"/>
    <s v=""/>
    <s v=""/>
    <s v="4900011030"/>
    <s v="0L"/>
    <s v=""/>
    <s v=""/>
    <s v="WA"/>
    <d v="2023-09-21T00:00:00"/>
    <s v="70"/>
    <n v="2029.88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5"/>
    <s v=""/>
    <s v=""/>
    <s v="4900011030"/>
    <s v="0L"/>
    <s v=""/>
    <s v=""/>
    <s v="WA"/>
    <d v="2023-09-21T00:00:00"/>
    <s v="70"/>
    <n v="4565.3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5"/>
    <s v=""/>
    <s v=""/>
    <s v="4900011030"/>
    <s v="0L"/>
    <s v=""/>
    <s v=""/>
    <s v="WA"/>
    <d v="2023-09-21T00:00:00"/>
    <s v="70"/>
    <n v="1193.1600000000001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0"/>
    <s v=""/>
    <s v=""/>
    <s v="4900011056"/>
    <s v="0L"/>
    <s v=""/>
    <s v=""/>
    <s v="WA"/>
    <d v="2023-09-21T00:00:00"/>
    <s v="70"/>
    <n v="587.37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1085"/>
    <s v="0L"/>
    <s v=""/>
    <s v=""/>
    <s v="WA"/>
    <d v="2023-09-22T00:00:00"/>
    <s v="70"/>
    <n v="11258.33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1085"/>
    <s v="0L"/>
    <s v=""/>
    <s v=""/>
    <s v="WA"/>
    <d v="2023-09-22T00:00:00"/>
    <s v="70"/>
    <n v="3450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1085"/>
    <s v="0L"/>
    <s v=""/>
    <s v=""/>
    <s v="WA"/>
    <d v="2023-09-22T00:00:00"/>
    <s v="70"/>
    <n v="304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1085"/>
    <s v="0L"/>
    <s v=""/>
    <s v=""/>
    <s v="WA"/>
    <d v="2023-09-22T00:00:00"/>
    <s v="70"/>
    <n v="195.94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1098"/>
    <s v="0L"/>
    <s v=""/>
    <s v=""/>
    <s v="WA"/>
    <d v="2023-09-22T00:00:00"/>
    <s v="70"/>
    <n v="33990"/>
    <s v="INR"/>
    <x v="0"/>
    <s v=""/>
    <s v="1000"/>
    <s v="1000"/>
    <s v="NON CHARGEABLE BASIS - universal"/>
    <s v=""/>
    <x v="1"/>
    <s v="9200000059"/>
    <s v="0"/>
    <x v="25"/>
    <s v=""/>
    <s v=""/>
  </r>
  <r>
    <x v="25"/>
    <s v=""/>
    <s v=""/>
    <s v="4900011111"/>
    <s v="0L"/>
    <s v=""/>
    <s v=""/>
    <s v="WA"/>
    <d v="2023-09-22T00:00:00"/>
    <s v="70"/>
    <n v="423.15"/>
    <s v="INR"/>
    <x v="0"/>
    <s v=""/>
    <s v="1000"/>
    <s v="1000"/>
    <s v="NON CHARGEABLE BASIS-UNIVERSAL"/>
    <s v=""/>
    <x v="1"/>
    <s v="9200000059"/>
    <s v="0"/>
    <x v="25"/>
    <s v=""/>
    <s v=""/>
  </r>
  <r>
    <x v="25"/>
    <s v=""/>
    <s v=""/>
    <s v="4900011111"/>
    <s v="0L"/>
    <s v=""/>
    <s v=""/>
    <s v="WA"/>
    <d v="2023-09-22T00:00:00"/>
    <s v="70"/>
    <n v="215.53"/>
    <s v="INR"/>
    <x v="0"/>
    <s v=""/>
    <s v="1000"/>
    <s v="1000"/>
    <s v="NON CHARGEABLE BASIS - universal"/>
    <s v=""/>
    <x v="1"/>
    <s v="9200000059"/>
    <s v="0"/>
    <x v="25"/>
    <s v=""/>
    <s v=""/>
  </r>
  <r>
    <x v="25"/>
    <s v=""/>
    <s v=""/>
    <s v="4900011116"/>
    <s v="0L"/>
    <s v=""/>
    <s v=""/>
    <s v="WA"/>
    <d v="2023-09-22T00:00:00"/>
    <s v="70"/>
    <n v="763.59"/>
    <s v="INR"/>
    <x v="0"/>
    <s v=""/>
    <s v="1000"/>
    <s v="1000"/>
    <s v="NON CHARGEABLE BASIS-universal havy engg"/>
    <s v=""/>
    <x v="1"/>
    <s v="9200000059"/>
    <s v="0"/>
    <x v="25"/>
    <s v=""/>
    <s v=""/>
  </r>
  <r>
    <x v="21"/>
    <s v=""/>
    <s v=""/>
    <s v="4900011128"/>
    <s v="0L"/>
    <s v=""/>
    <s v=""/>
    <s v="WA"/>
    <d v="2023-09-22T00:00:00"/>
    <s v="70"/>
    <n v="7798.89"/>
    <s v="INR"/>
    <x v="0"/>
    <s v=""/>
    <s v="1000"/>
    <s v="1000"/>
    <s v="non chargeble dinesh"/>
    <s v=""/>
    <x v="1"/>
    <s v="9200000035"/>
    <s v="0"/>
    <x v="21"/>
    <s v=""/>
    <s v=""/>
  </r>
  <r>
    <x v="20"/>
    <s v=""/>
    <s v=""/>
    <s v="4900011130"/>
    <s v="0L"/>
    <s v=""/>
    <s v=""/>
    <s v="WA"/>
    <d v="2023-09-22T00:00:00"/>
    <s v="70"/>
    <n v="300"/>
    <s v="INR"/>
    <x v="0"/>
    <s v=""/>
    <s v="1000"/>
    <s v="1000"/>
    <s v="NON CHARGEABLE BASIS - aslam"/>
    <s v=""/>
    <x v="1"/>
    <s v="9200000058"/>
    <s v="0"/>
    <x v="20"/>
    <s v=""/>
    <s v=""/>
  </r>
  <r>
    <x v="25"/>
    <s v=""/>
    <s v=""/>
    <s v="4900011132"/>
    <s v="0L"/>
    <s v=""/>
    <s v=""/>
    <s v="WA"/>
    <d v="2023-09-22T00:00:00"/>
    <s v="70"/>
    <n v="114"/>
    <s v="INR"/>
    <x v="0"/>
    <s v=""/>
    <s v="1000"/>
    <s v="1000"/>
    <s v="NON CHARGEABLE BASIS - universal"/>
    <s v=""/>
    <x v="1"/>
    <s v="9200000059"/>
    <s v="0"/>
    <x v="25"/>
    <s v=""/>
    <s v=""/>
  </r>
  <r>
    <x v="25"/>
    <s v=""/>
    <s v=""/>
    <s v="4900011132"/>
    <s v="0L"/>
    <s v=""/>
    <s v=""/>
    <s v="WA"/>
    <d v="2023-09-22T00:00:00"/>
    <s v="70"/>
    <n v="61.65"/>
    <s v="INR"/>
    <x v="0"/>
    <s v=""/>
    <s v="1000"/>
    <s v="1000"/>
    <s v="NON CHARGEABLE BASIS - universal"/>
    <s v=""/>
    <x v="1"/>
    <s v="9200000059"/>
    <s v="0"/>
    <x v="25"/>
    <s v=""/>
    <s v=""/>
  </r>
  <r>
    <x v="25"/>
    <s v=""/>
    <s v=""/>
    <s v="4900011132"/>
    <s v="0L"/>
    <s v=""/>
    <s v=""/>
    <s v="WA"/>
    <d v="2023-09-22T00:00:00"/>
    <s v="70"/>
    <n v="101.12"/>
    <s v="INR"/>
    <x v="0"/>
    <s v=""/>
    <s v="1000"/>
    <s v="1000"/>
    <s v="NON CHARGEABLE BASIS - universal"/>
    <s v=""/>
    <x v="1"/>
    <s v="9200000059"/>
    <s v="0"/>
    <x v="25"/>
    <s v=""/>
    <s v=""/>
  </r>
  <r>
    <x v="25"/>
    <s v=""/>
    <s v=""/>
    <s v="4900011165"/>
    <s v="0L"/>
    <s v=""/>
    <s v=""/>
    <s v="WA"/>
    <d v="2023-09-22T00:00:00"/>
    <s v="70"/>
    <n v="305.44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1165"/>
    <s v="0L"/>
    <s v=""/>
    <s v=""/>
    <s v="WA"/>
    <d v="2023-09-22T00:00:00"/>
    <s v="70"/>
    <n v="97.97"/>
    <s v="INR"/>
    <x v="0"/>
    <s v=""/>
    <s v="1000"/>
    <s v="1000"/>
    <s v="NON CHARGEABLE BASIS-universal havy engg"/>
    <s v=""/>
    <x v="1"/>
    <s v="9200000059"/>
    <s v="0"/>
    <x v="25"/>
    <s v=""/>
    <s v=""/>
  </r>
  <r>
    <x v="20"/>
    <s v=""/>
    <s v=""/>
    <s v="4900011179"/>
    <s v="0L"/>
    <s v=""/>
    <s v=""/>
    <s v="WA"/>
    <d v="2023-09-22T00:00:00"/>
    <s v="70"/>
    <n v="12534.8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179"/>
    <s v="0L"/>
    <s v=""/>
    <s v=""/>
    <s v="WA"/>
    <d v="2023-09-22T00:00:00"/>
    <s v="70"/>
    <n v="500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179"/>
    <s v="0L"/>
    <s v=""/>
    <s v=""/>
    <s v="WA"/>
    <d v="2023-09-22T00:00:00"/>
    <s v="70"/>
    <n v="933.0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179"/>
    <s v="0L"/>
    <s v=""/>
    <s v=""/>
    <s v="WA"/>
    <d v="2023-09-22T00:00:00"/>
    <s v="70"/>
    <n v="9673.94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179"/>
    <s v="0L"/>
    <s v=""/>
    <s v=""/>
    <s v="WA"/>
    <d v="2023-09-22T00:00:00"/>
    <s v="70"/>
    <n v="33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179"/>
    <s v="0L"/>
    <s v=""/>
    <s v=""/>
    <s v="WA"/>
    <d v="2023-09-22T00:00:00"/>
    <s v="70"/>
    <n v="4059.75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179"/>
    <s v="0L"/>
    <s v=""/>
    <s v=""/>
    <s v="WA"/>
    <d v="2023-09-22T00:00:00"/>
    <s v="70"/>
    <n v="312.08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1189"/>
    <s v="0L"/>
    <s v=""/>
    <s v=""/>
    <s v="WA"/>
    <d v="2023-09-22T00:00:00"/>
    <s v="70"/>
    <n v="332"/>
    <s v="INR"/>
    <x v="0"/>
    <s v=""/>
    <s v="1000"/>
    <s v="1000"/>
    <s v="NON CHARGEABLE BASIS - universal"/>
    <s v=""/>
    <x v="1"/>
    <s v="9200000059"/>
    <s v="0"/>
    <x v="25"/>
    <s v=""/>
    <s v=""/>
  </r>
  <r>
    <x v="25"/>
    <s v=""/>
    <s v=""/>
    <s v="4900011189"/>
    <s v="0L"/>
    <s v=""/>
    <s v=""/>
    <s v="WA"/>
    <d v="2023-09-22T00:00:00"/>
    <s v="70"/>
    <n v="4565.3"/>
    <s v="INR"/>
    <x v="0"/>
    <s v=""/>
    <s v="1000"/>
    <s v="1000"/>
    <s v="NON CHARGEABLE BASIS - universal"/>
    <s v=""/>
    <x v="1"/>
    <s v="9200000059"/>
    <s v="0"/>
    <x v="25"/>
    <s v=""/>
    <s v=""/>
  </r>
  <r>
    <x v="25"/>
    <s v=""/>
    <s v=""/>
    <s v="4900011209"/>
    <s v="0L"/>
    <s v=""/>
    <s v=""/>
    <s v="WA"/>
    <d v="2023-09-23T00:00:00"/>
    <s v="70"/>
    <n v="532.54"/>
    <s v="INR"/>
    <x v="0"/>
    <s v=""/>
    <s v="1000"/>
    <s v="1000"/>
    <s v="NON CHARGEABLE BASIS-UNIVERSAL"/>
    <s v=""/>
    <x v="1"/>
    <s v="9200000059"/>
    <s v="0"/>
    <x v="25"/>
    <s v=""/>
    <s v=""/>
  </r>
  <r>
    <x v="25"/>
    <s v=""/>
    <s v=""/>
    <s v="4900011209"/>
    <s v="0L"/>
    <s v=""/>
    <s v=""/>
    <s v="WA"/>
    <d v="2023-09-23T00:00:00"/>
    <s v="70"/>
    <n v="7447.32"/>
    <s v="INR"/>
    <x v="0"/>
    <s v=""/>
    <s v="1000"/>
    <s v="1000"/>
    <s v="NON CHARGEABLE BASIS-UNIVERSAL"/>
    <s v=""/>
    <x v="1"/>
    <s v="9200000059"/>
    <s v="0"/>
    <x v="25"/>
    <s v=""/>
    <s v=""/>
  </r>
  <r>
    <x v="25"/>
    <s v=""/>
    <s v=""/>
    <s v="4900011222"/>
    <s v="0L"/>
    <s v=""/>
    <s v=""/>
    <s v="WA"/>
    <d v="2023-09-23T00:00:00"/>
    <s v="70"/>
    <n v="3579.48"/>
    <s v="INR"/>
    <x v="0"/>
    <s v=""/>
    <s v="1000"/>
    <s v="1000"/>
    <s v="NON CHARGEABLE BASIS - universal"/>
    <s v=""/>
    <x v="1"/>
    <s v="9200000059"/>
    <s v="0"/>
    <x v="25"/>
    <s v=""/>
    <s v=""/>
  </r>
  <r>
    <x v="18"/>
    <s v=""/>
    <s v=""/>
    <s v="4900011268"/>
    <s v="0L"/>
    <s v=""/>
    <s v=""/>
    <s v="WA"/>
    <d v="2023-09-23T00:00:00"/>
    <s v="70"/>
    <n v="580.09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1268"/>
    <s v="0L"/>
    <s v=""/>
    <s v=""/>
    <s v="WA"/>
    <d v="2023-09-23T00:00:00"/>
    <s v="70"/>
    <n v="610.15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1268"/>
    <s v="0L"/>
    <s v=""/>
    <s v=""/>
    <s v="WA"/>
    <d v="2023-09-23T00:00:00"/>
    <s v="70"/>
    <n v="472.02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1268"/>
    <s v="0L"/>
    <s v=""/>
    <s v=""/>
    <s v="WA"/>
    <d v="2023-09-23T00:00:00"/>
    <s v="70"/>
    <n v="1000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1268"/>
    <s v="0L"/>
    <s v=""/>
    <s v=""/>
    <s v="WA"/>
    <d v="2023-09-23T00:00:00"/>
    <s v="70"/>
    <n v="671.67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1268"/>
    <s v="0L"/>
    <s v=""/>
    <s v=""/>
    <s v="WA"/>
    <d v="2023-09-23T00:00:00"/>
    <s v="70"/>
    <n v="972.81"/>
    <s v="INR"/>
    <x v="0"/>
    <s v=""/>
    <s v="1000"/>
    <s v="1000"/>
    <s v="non Chargeable Basis ravi kushwaha"/>
    <s v=""/>
    <x v="1"/>
    <s v="9200000041"/>
    <s v="0"/>
    <x v="18"/>
    <s v=""/>
    <s v=""/>
  </r>
  <r>
    <x v="20"/>
    <s v=""/>
    <s v=""/>
    <s v="4900011275"/>
    <s v="0L"/>
    <s v=""/>
    <s v=""/>
    <s v="WA"/>
    <d v="2023-09-23T00:00:00"/>
    <s v="70"/>
    <n v="41799.3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275"/>
    <s v="0L"/>
    <s v=""/>
    <s v=""/>
    <s v="WA"/>
    <d v="2023-09-23T00:00:00"/>
    <s v="70"/>
    <n v="45964.07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1293"/>
    <s v="0L"/>
    <s v=""/>
    <s v=""/>
    <s v="WA"/>
    <d v="2023-09-23T00:00:00"/>
    <s v="70"/>
    <n v="5368.66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5"/>
    <s v=""/>
    <s v=""/>
    <s v="4900011293"/>
    <s v="0L"/>
    <s v=""/>
    <s v=""/>
    <s v="WA"/>
    <d v="2023-09-23T00:00:00"/>
    <s v="70"/>
    <n v="5800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5"/>
    <s v=""/>
    <s v=""/>
    <s v="4900011303"/>
    <s v="0L"/>
    <s v=""/>
    <s v=""/>
    <s v="WA"/>
    <d v="2023-09-23T00:00:00"/>
    <s v="70"/>
    <n v="292.08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5"/>
    <s v=""/>
    <s v=""/>
    <s v="4900011303"/>
    <s v="0L"/>
    <s v=""/>
    <s v=""/>
    <s v="WA"/>
    <d v="2023-09-23T00:00:00"/>
    <s v="70"/>
    <n v="137.76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0"/>
    <s v=""/>
    <s v=""/>
    <s v="4900011327"/>
    <s v="0L"/>
    <s v=""/>
    <s v=""/>
    <s v="WA"/>
    <d v="2023-09-24T00:00:00"/>
    <s v="70"/>
    <n v="22826.48"/>
    <s v="INR"/>
    <x v="0"/>
    <s v=""/>
    <s v="1000"/>
    <s v="1000"/>
    <s v="NON CHARGEABLE BASIS - aslam"/>
    <s v=""/>
    <x v="1"/>
    <s v="9200000058"/>
    <s v="0"/>
    <x v="20"/>
    <s v=""/>
    <s v=""/>
  </r>
  <r>
    <x v="20"/>
    <s v=""/>
    <s v=""/>
    <s v="4900011327"/>
    <s v="0L"/>
    <s v=""/>
    <s v=""/>
    <s v="WA"/>
    <d v="2023-09-24T00:00:00"/>
    <s v="70"/>
    <n v="713.48"/>
    <s v="INR"/>
    <x v="0"/>
    <s v=""/>
    <s v="1000"/>
    <s v="1000"/>
    <s v="NON CHARGEABLE BASIS - aslam"/>
    <s v=""/>
    <x v="1"/>
    <s v="9200000058"/>
    <s v="0"/>
    <x v="20"/>
    <s v=""/>
    <s v=""/>
  </r>
  <r>
    <x v="20"/>
    <s v=""/>
    <s v=""/>
    <s v="4900011327"/>
    <s v="0L"/>
    <s v=""/>
    <s v=""/>
    <s v="WA"/>
    <d v="2023-09-24T00:00:00"/>
    <s v="70"/>
    <n v="498"/>
    <s v="INR"/>
    <x v="0"/>
    <s v=""/>
    <s v="1000"/>
    <s v="1000"/>
    <s v="NON CHARGEABLE BASIS - aslam"/>
    <s v=""/>
    <x v="1"/>
    <s v="9200000058"/>
    <s v="0"/>
    <x v="20"/>
    <s v=""/>
    <s v=""/>
  </r>
  <r>
    <x v="20"/>
    <s v=""/>
    <s v=""/>
    <s v="4900011327"/>
    <s v="0L"/>
    <s v=""/>
    <s v=""/>
    <s v="WA"/>
    <d v="2023-09-24T00:00:00"/>
    <s v="70"/>
    <n v="4059.76"/>
    <s v="INR"/>
    <x v="0"/>
    <s v=""/>
    <s v="1000"/>
    <s v="1000"/>
    <s v="NON CHARGEABLE BASIS - aslam"/>
    <s v=""/>
    <x v="1"/>
    <s v="9200000058"/>
    <s v="0"/>
    <x v="20"/>
    <s v=""/>
    <s v=""/>
  </r>
  <r>
    <x v="20"/>
    <s v=""/>
    <s v=""/>
    <s v="4900011327"/>
    <s v="0L"/>
    <s v=""/>
    <s v=""/>
    <s v="WA"/>
    <d v="2023-09-24T00:00:00"/>
    <s v="70"/>
    <n v="100"/>
    <s v="INR"/>
    <x v="0"/>
    <s v=""/>
    <s v="1000"/>
    <s v="1000"/>
    <s v="NON CHARGEABLE BASIS - aslam"/>
    <s v=""/>
    <x v="1"/>
    <s v="9200000058"/>
    <s v="0"/>
    <x v="20"/>
    <s v=""/>
    <s v=""/>
  </r>
  <r>
    <x v="20"/>
    <s v=""/>
    <s v=""/>
    <s v="4900011327"/>
    <s v="0L"/>
    <s v=""/>
    <s v=""/>
    <s v="WA"/>
    <d v="2023-09-24T00:00:00"/>
    <s v="70"/>
    <n v="94.42"/>
    <s v="INR"/>
    <x v="0"/>
    <s v=""/>
    <s v="1000"/>
    <s v="1000"/>
    <s v="NON CHARGEABLE BASIS - aslam"/>
    <s v=""/>
    <x v="1"/>
    <s v="9200000058"/>
    <s v="0"/>
    <x v="20"/>
    <s v=""/>
    <s v=""/>
  </r>
  <r>
    <x v="20"/>
    <s v=""/>
    <s v=""/>
    <s v="4900011327"/>
    <s v="0L"/>
    <s v=""/>
    <s v=""/>
    <s v="WA"/>
    <d v="2023-09-24T00:00:00"/>
    <s v="70"/>
    <n v="121.49"/>
    <s v="INR"/>
    <x v="0"/>
    <s v=""/>
    <s v="1000"/>
    <s v="1000"/>
    <s v="NON CHARGEABLE BASIS - aslam"/>
    <s v=""/>
    <x v="1"/>
    <s v="9200000058"/>
    <s v="0"/>
    <x v="20"/>
    <s v=""/>
    <s v=""/>
  </r>
  <r>
    <x v="20"/>
    <s v=""/>
    <s v=""/>
    <s v="4900011327"/>
    <s v="0L"/>
    <s v=""/>
    <s v=""/>
    <s v="WA"/>
    <d v="2023-09-24T00:00:00"/>
    <s v="70"/>
    <n v="126.31"/>
    <s v="INR"/>
    <x v="0"/>
    <s v=""/>
    <s v="1000"/>
    <s v="1000"/>
    <s v="NON CHARGEABLE BASIS - aslam"/>
    <s v=""/>
    <x v="1"/>
    <s v="9200000058"/>
    <s v="0"/>
    <x v="20"/>
    <s v=""/>
    <s v=""/>
  </r>
  <r>
    <x v="20"/>
    <s v=""/>
    <s v=""/>
    <s v="4900011327"/>
    <s v="0L"/>
    <s v=""/>
    <s v=""/>
    <s v="WA"/>
    <d v="2023-09-24T00:00:00"/>
    <s v="70"/>
    <n v="44.03"/>
    <s v="INR"/>
    <x v="0"/>
    <s v=""/>
    <s v="1000"/>
    <s v="1000"/>
    <s v="NON CHARGEABLE BASIS - aslam"/>
    <s v=""/>
    <x v="1"/>
    <s v="9200000058"/>
    <s v="0"/>
    <x v="20"/>
    <s v=""/>
    <s v=""/>
  </r>
  <r>
    <x v="20"/>
    <s v=""/>
    <s v=""/>
    <s v="4900011348"/>
    <s v="0L"/>
    <s v=""/>
    <s v=""/>
    <s v="WA"/>
    <d v="2023-09-25T00:00:00"/>
    <s v="70"/>
    <n v="77520"/>
    <s v="INR"/>
    <x v="0"/>
    <s v=""/>
    <s v="1000"/>
    <s v="1000"/>
    <s v="NON CHARGEABLE BASIS-ASLAM-CWIP-MILK OF LIME"/>
    <s v=""/>
    <x v="1"/>
    <s v="9200000058"/>
    <s v="0"/>
    <x v="20"/>
    <s v=""/>
    <s v=""/>
  </r>
  <r>
    <x v="20"/>
    <s v=""/>
    <s v=""/>
    <s v="4900011356"/>
    <s v="0L"/>
    <s v=""/>
    <s v=""/>
    <s v="WA"/>
    <d v="2023-09-25T00:00:00"/>
    <s v="70"/>
    <n v="273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356"/>
    <s v="0L"/>
    <s v=""/>
    <s v=""/>
    <s v="WA"/>
    <d v="2023-09-25T00:00:00"/>
    <s v="70"/>
    <n v="81.489999999999995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1364"/>
    <s v="0L"/>
    <s v=""/>
    <s v=""/>
    <s v="WA"/>
    <d v="2023-09-25T00:00:00"/>
    <s v="70"/>
    <n v="2040.16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1364"/>
    <s v="0L"/>
    <s v=""/>
    <s v=""/>
    <s v="WA"/>
    <d v="2023-09-25T00:00:00"/>
    <s v="70"/>
    <n v="3350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1364"/>
    <s v="0L"/>
    <s v=""/>
    <s v=""/>
    <s v="WA"/>
    <d v="2023-09-25T00:00:00"/>
    <s v="70"/>
    <n v="5873.75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1364"/>
    <s v="0L"/>
    <s v=""/>
    <s v=""/>
    <s v="WA"/>
    <d v="2023-09-25T00:00:00"/>
    <s v="70"/>
    <n v="933.3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1364"/>
    <s v="0L"/>
    <s v=""/>
    <s v=""/>
    <s v="WA"/>
    <d v="2023-09-25T00:00:00"/>
    <s v="70"/>
    <n v="391.88"/>
    <s v="INR"/>
    <x v="0"/>
    <s v=""/>
    <s v="1000"/>
    <s v="1000"/>
    <s v="NON CHARGEABLE BASIS-universal havy engg"/>
    <s v=""/>
    <x v="1"/>
    <s v="9200000059"/>
    <s v="0"/>
    <x v="25"/>
    <s v=""/>
    <s v=""/>
  </r>
  <r>
    <x v="20"/>
    <s v=""/>
    <s v=""/>
    <s v="4900011371"/>
    <s v="0L"/>
    <s v=""/>
    <s v=""/>
    <s v="WA"/>
    <d v="2023-09-25T00:00:00"/>
    <s v="70"/>
    <n v="63.16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371"/>
    <s v="0L"/>
    <s v=""/>
    <s v=""/>
    <s v="WA"/>
    <d v="2023-09-25T00:00:00"/>
    <s v="70"/>
    <n v="26.4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371"/>
    <s v="0L"/>
    <s v=""/>
    <s v=""/>
    <s v="WA"/>
    <d v="2023-09-25T00:00:00"/>
    <s v="70"/>
    <n v="13.48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1382"/>
    <s v="0L"/>
    <s v=""/>
    <s v=""/>
    <s v="WA"/>
    <d v="2023-09-25T00:00:00"/>
    <s v="70"/>
    <n v="3850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5"/>
    <s v=""/>
    <s v=""/>
    <s v="4900011382"/>
    <s v="0L"/>
    <s v=""/>
    <s v=""/>
    <s v="WA"/>
    <d v="2023-09-25T00:00:00"/>
    <s v="70"/>
    <n v="456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5"/>
    <s v=""/>
    <s v=""/>
    <s v="4900011382"/>
    <s v="0L"/>
    <s v=""/>
    <s v=""/>
    <s v="WA"/>
    <d v="2023-09-25T00:00:00"/>
    <s v="70"/>
    <n v="105.68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5"/>
    <s v=""/>
    <s v=""/>
    <s v="4900011392"/>
    <s v="0L"/>
    <s v=""/>
    <s v=""/>
    <s v="WA"/>
    <d v="2023-09-25T00:00:00"/>
    <s v="70"/>
    <n v="1897.81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5"/>
    <s v=""/>
    <s v=""/>
    <s v="4900011392"/>
    <s v="0L"/>
    <s v=""/>
    <s v=""/>
    <s v="WA"/>
    <d v="2023-09-25T00:00:00"/>
    <s v="70"/>
    <n v="587.38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5"/>
    <s v=""/>
    <s v=""/>
    <s v="4900011392"/>
    <s v="0L"/>
    <s v=""/>
    <s v=""/>
    <s v="WA"/>
    <d v="2023-09-25T00:00:00"/>
    <s v="70"/>
    <n v="83.6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5"/>
    <s v=""/>
    <s v=""/>
    <s v="4900011392"/>
    <s v="0L"/>
    <s v=""/>
    <s v=""/>
    <s v="WA"/>
    <d v="2023-09-25T00:00:00"/>
    <s v="70"/>
    <n v="24.49"/>
    <s v="INR"/>
    <x v="0"/>
    <s v=""/>
    <s v="1000"/>
    <s v="1000"/>
    <s v="NON CHARGEABLE BASIS - UNIVERSAL HEAVY ENGG."/>
    <s v=""/>
    <x v="1"/>
    <s v="9200000059"/>
    <s v="0"/>
    <x v="25"/>
    <s v=""/>
    <s v=""/>
  </r>
  <r>
    <x v="25"/>
    <s v=""/>
    <s v=""/>
    <s v="4900011395"/>
    <s v="0L"/>
    <s v=""/>
    <s v=""/>
    <s v="WA"/>
    <d v="2023-09-25T00:00:00"/>
    <s v="70"/>
    <n v="24186.53"/>
    <s v="INR"/>
    <x v="0"/>
    <s v=""/>
    <s v="1000"/>
    <s v="1000"/>
    <s v="NON CHARGEABLE BASIS-universal havy engg"/>
    <s v=""/>
    <x v="1"/>
    <s v="9200000059"/>
    <s v="0"/>
    <x v="25"/>
    <s v=""/>
    <s v=""/>
  </r>
  <r>
    <x v="20"/>
    <s v=""/>
    <s v=""/>
    <s v="4900011402"/>
    <s v="0L"/>
    <s v=""/>
    <s v=""/>
    <s v="WA"/>
    <d v="2023-09-25T00:00:00"/>
    <s v="70"/>
    <n v="117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402"/>
    <s v="0L"/>
    <s v=""/>
    <s v=""/>
    <s v="WA"/>
    <d v="2023-09-25T00:00:00"/>
    <s v="70"/>
    <n v="36.22"/>
    <s v="INR"/>
    <x v="0"/>
    <s v=""/>
    <s v="1000"/>
    <s v="1000"/>
    <s v="NON CHARGEABLE BASIS-Aslam"/>
    <s v=""/>
    <x v="1"/>
    <s v="9200000058"/>
    <s v="0"/>
    <x v="20"/>
    <s v=""/>
    <s v=""/>
  </r>
  <r>
    <x v="21"/>
    <s v=""/>
    <s v=""/>
    <s v="4900011415"/>
    <s v="0L"/>
    <s v=""/>
    <s v=""/>
    <s v="WA"/>
    <d v="2023-09-26T00:00:00"/>
    <s v="70"/>
    <n v="7910.28"/>
    <s v="INR"/>
    <x v="0"/>
    <s v=""/>
    <s v="1000"/>
    <s v="1000"/>
    <s v="non chargeble dinesh"/>
    <s v=""/>
    <x v="1"/>
    <s v="9200000035"/>
    <s v="0"/>
    <x v="21"/>
    <s v=""/>
    <s v=""/>
  </r>
  <r>
    <x v="18"/>
    <s v=""/>
    <s v=""/>
    <s v="4900011421"/>
    <s v="0L"/>
    <s v=""/>
    <s v=""/>
    <s v="WA"/>
    <d v="2023-09-26T00:00:00"/>
    <s v="70"/>
    <n v="250"/>
    <s v="INR"/>
    <x v="0"/>
    <s v=""/>
    <s v="1000"/>
    <s v="1000"/>
    <s v="non Chargeable Basis mukesh"/>
    <s v=""/>
    <x v="1"/>
    <s v="9200000041"/>
    <s v="0"/>
    <x v="18"/>
    <s v=""/>
    <s v=""/>
  </r>
  <r>
    <x v="18"/>
    <s v=""/>
    <s v=""/>
    <s v="4900011421"/>
    <s v="0L"/>
    <s v=""/>
    <s v=""/>
    <s v="WA"/>
    <d v="2023-09-26T00:00:00"/>
    <s v="70"/>
    <n v="164.7"/>
    <s v="INR"/>
    <x v="0"/>
    <s v=""/>
    <s v="1000"/>
    <s v="1000"/>
    <s v="non Chargeable Basis mukesh"/>
    <s v=""/>
    <x v="1"/>
    <s v="9200000041"/>
    <s v="0"/>
    <x v="18"/>
    <s v=""/>
    <s v=""/>
  </r>
  <r>
    <x v="18"/>
    <s v=""/>
    <s v=""/>
    <s v="4900011421"/>
    <s v="0L"/>
    <s v=""/>
    <s v=""/>
    <s v="WA"/>
    <d v="2023-09-26T00:00:00"/>
    <s v="70"/>
    <n v="5104.4799999999996"/>
    <s v="INR"/>
    <x v="0"/>
    <s v=""/>
    <s v="1000"/>
    <s v="1000"/>
    <s v="non Chargeable Basis mukesh"/>
    <s v=""/>
    <x v="1"/>
    <s v="9200000041"/>
    <s v="0"/>
    <x v="18"/>
    <s v=""/>
    <s v=""/>
  </r>
  <r>
    <x v="18"/>
    <s v=""/>
    <s v=""/>
    <s v="4900011421"/>
    <s v="0L"/>
    <s v=""/>
    <s v=""/>
    <s v="WA"/>
    <d v="2023-09-26T00:00:00"/>
    <s v="70"/>
    <n v="600.08000000000004"/>
    <s v="INR"/>
    <x v="0"/>
    <s v=""/>
    <s v="1000"/>
    <s v="1000"/>
    <s v="non Chargeable Basis mukesh"/>
    <s v=""/>
    <x v="1"/>
    <s v="9200000041"/>
    <s v="0"/>
    <x v="18"/>
    <s v=""/>
    <s v=""/>
  </r>
  <r>
    <x v="18"/>
    <s v=""/>
    <s v=""/>
    <s v="4900011421"/>
    <s v="0L"/>
    <s v=""/>
    <s v=""/>
    <s v="WA"/>
    <d v="2023-09-26T00:00:00"/>
    <s v="70"/>
    <n v="29.63"/>
    <s v="INR"/>
    <x v="0"/>
    <s v=""/>
    <s v="1000"/>
    <s v="1000"/>
    <s v="non Chargeable Basis mukesh"/>
    <s v=""/>
    <x v="1"/>
    <s v="9200000041"/>
    <s v="0"/>
    <x v="18"/>
    <s v=""/>
    <s v=""/>
  </r>
  <r>
    <x v="18"/>
    <s v=""/>
    <s v=""/>
    <s v="4900011421"/>
    <s v="0L"/>
    <s v=""/>
    <s v=""/>
    <s v="WA"/>
    <d v="2023-09-26T00:00:00"/>
    <s v="70"/>
    <n v="303.73"/>
    <s v="INR"/>
    <x v="0"/>
    <s v=""/>
    <s v="1000"/>
    <s v="1000"/>
    <s v="non Chargeable Basis mukesh"/>
    <s v=""/>
    <x v="1"/>
    <s v="9200000041"/>
    <s v="0"/>
    <x v="18"/>
    <s v=""/>
    <s v=""/>
  </r>
  <r>
    <x v="18"/>
    <s v=""/>
    <s v=""/>
    <s v="4900011421"/>
    <s v="0L"/>
    <s v=""/>
    <s v=""/>
    <s v="WA"/>
    <d v="2023-09-26T00:00:00"/>
    <s v="70"/>
    <n v="464.07"/>
    <s v="INR"/>
    <x v="0"/>
    <s v=""/>
    <s v="1000"/>
    <s v="1000"/>
    <s v="non Chargeable Basis mukesh"/>
    <s v=""/>
    <x v="1"/>
    <s v="9200000041"/>
    <s v="0"/>
    <x v="18"/>
    <s v=""/>
    <s v=""/>
  </r>
  <r>
    <x v="25"/>
    <s v=""/>
    <s v=""/>
    <s v="4900011423"/>
    <s v="0L"/>
    <s v=""/>
    <s v=""/>
    <s v="WA"/>
    <d v="2023-09-26T00:00:00"/>
    <s v="70"/>
    <n v="1959.56"/>
    <s v="INR"/>
    <x v="0"/>
    <s v=""/>
    <s v="1000"/>
    <s v="1000"/>
    <s v="non chargeble dinesh"/>
    <s v=""/>
    <x v="1"/>
    <s v="9200000059"/>
    <s v="0"/>
    <x v="25"/>
    <s v=""/>
    <s v=""/>
  </r>
  <r>
    <x v="20"/>
    <s v=""/>
    <s v=""/>
    <s v="4900011431"/>
    <s v="0L"/>
    <s v=""/>
    <s v=""/>
    <s v="WA"/>
    <d v="2023-09-26T00:00:00"/>
    <s v="70"/>
    <n v="26367.59"/>
    <s v="INR"/>
    <x v="0"/>
    <s v=""/>
    <s v="1000"/>
    <s v="1000"/>
    <s v="non chargeble lalbabu sah"/>
    <s v=""/>
    <x v="1"/>
    <s v="9200000058"/>
    <s v="0"/>
    <x v="20"/>
    <s v=""/>
    <s v=""/>
  </r>
  <r>
    <x v="25"/>
    <s v=""/>
    <s v=""/>
    <s v="4900011447"/>
    <s v="0L"/>
    <s v=""/>
    <s v=""/>
    <s v="WA"/>
    <d v="2023-09-26T00:00:00"/>
    <s v="70"/>
    <n v="12862.85"/>
    <s v="INR"/>
    <x v="0"/>
    <s v=""/>
    <s v="1000"/>
    <s v="1000"/>
    <s v="NON CHARGEABLE BASIS-UNIVERSAL"/>
    <s v=""/>
    <x v="1"/>
    <s v="9200000059"/>
    <s v="0"/>
    <x v="25"/>
    <s v=""/>
    <s v=""/>
  </r>
  <r>
    <x v="25"/>
    <s v=""/>
    <s v=""/>
    <s v="4900011447"/>
    <s v="0L"/>
    <s v=""/>
    <s v=""/>
    <s v="WA"/>
    <d v="2023-09-26T00:00:00"/>
    <s v="70"/>
    <n v="12093.26"/>
    <s v="INR"/>
    <x v="0"/>
    <s v=""/>
    <s v="1000"/>
    <s v="1000"/>
    <s v="NON CHARGEABLE BASIS-UNIVERSAL"/>
    <s v=""/>
    <x v="1"/>
    <s v="9200000059"/>
    <s v="0"/>
    <x v="25"/>
    <s v=""/>
    <s v=""/>
  </r>
  <r>
    <x v="18"/>
    <s v=""/>
    <s v=""/>
    <s v="4900011449"/>
    <s v="0L"/>
    <s v=""/>
    <s v=""/>
    <s v="WA"/>
    <d v="2023-09-26T00:00:00"/>
    <s v="70"/>
    <n v="60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1449"/>
    <s v="0L"/>
    <s v=""/>
    <s v=""/>
    <s v="WA"/>
    <d v="2023-09-26T00:00:00"/>
    <s v="70"/>
    <n v="34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1449"/>
    <s v="0L"/>
    <s v=""/>
    <s v=""/>
    <s v="WA"/>
    <d v="2023-09-26T00:00:00"/>
    <s v="70"/>
    <n v="34.76"/>
    <s v="INR"/>
    <x v="0"/>
    <s v=""/>
    <s v="1000"/>
    <s v="1000"/>
    <s v="non Chargeable Basis ravi kushwaha"/>
    <s v=""/>
    <x v="1"/>
    <s v="9200000041"/>
    <s v="0"/>
    <x v="18"/>
    <s v=""/>
    <s v=""/>
  </r>
  <r>
    <x v="20"/>
    <s v=""/>
    <s v=""/>
    <s v="4900011468"/>
    <s v="0L"/>
    <s v=""/>
    <s v=""/>
    <s v="WA"/>
    <d v="2023-09-26T00:00:00"/>
    <s v="70"/>
    <n v="2400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468"/>
    <s v="0L"/>
    <s v=""/>
    <s v=""/>
    <s v="WA"/>
    <d v="2023-09-26T00:00:00"/>
    <s v="70"/>
    <n v="33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468"/>
    <s v="0L"/>
    <s v=""/>
    <s v=""/>
    <s v="WA"/>
    <d v="2023-09-26T00:00:00"/>
    <s v="70"/>
    <n v="133.13999999999999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468"/>
    <s v="0L"/>
    <s v=""/>
    <s v=""/>
    <s v="WA"/>
    <d v="2023-09-26T00:00:00"/>
    <s v="70"/>
    <n v="1711.2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468"/>
    <s v="0L"/>
    <s v=""/>
    <s v=""/>
    <s v="WA"/>
    <d v="2023-09-26T00:00:00"/>
    <s v="70"/>
    <n v="1434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468"/>
    <s v="0L"/>
    <s v=""/>
    <s v=""/>
    <s v="WA"/>
    <d v="2023-09-26T00:00:00"/>
    <s v="70"/>
    <n v="254.54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468"/>
    <s v="0L"/>
    <s v=""/>
    <s v=""/>
    <s v="WA"/>
    <d v="2023-09-26T00:00:00"/>
    <s v="70"/>
    <n v="22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468"/>
    <s v="0L"/>
    <s v=""/>
    <s v=""/>
    <s v="WA"/>
    <d v="2023-09-26T00:00:00"/>
    <s v="70"/>
    <n v="195.94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1470"/>
    <s v="0L"/>
    <s v=""/>
    <s v=""/>
    <s v="WA"/>
    <d v="2023-09-26T00:00:00"/>
    <s v="70"/>
    <n v="223.55"/>
    <s v="INR"/>
    <x v="0"/>
    <s v=""/>
    <s v="1000"/>
    <s v="1000"/>
    <s v="NON CHARGEABLE BASIS-UNIVERSAL"/>
    <s v=""/>
    <x v="1"/>
    <s v="9200000059"/>
    <s v="0"/>
    <x v="25"/>
    <s v=""/>
    <s v=""/>
  </r>
  <r>
    <x v="25"/>
    <s v=""/>
    <s v=""/>
    <s v="4900011470"/>
    <s v="0L"/>
    <s v=""/>
    <s v=""/>
    <s v="WA"/>
    <d v="2023-09-26T00:00:00"/>
    <s v="70"/>
    <n v="195.94"/>
    <s v="INR"/>
    <x v="0"/>
    <s v=""/>
    <s v="1000"/>
    <s v="1000"/>
    <s v="NON CHARGEABLE BASIS-UNIVERSAL"/>
    <s v=""/>
    <x v="1"/>
    <s v="9200000059"/>
    <s v="0"/>
    <x v="25"/>
    <s v=""/>
    <s v=""/>
  </r>
  <r>
    <x v="25"/>
    <s v=""/>
    <s v=""/>
    <s v="4900011470"/>
    <s v="0L"/>
    <s v=""/>
    <s v=""/>
    <s v="WA"/>
    <d v="2023-09-26T00:00:00"/>
    <s v="70"/>
    <n v="228"/>
    <s v="INR"/>
    <x v="0"/>
    <s v=""/>
    <s v="1000"/>
    <s v="1000"/>
    <s v="NON CHARGEABLE BASIS-UNIVERSAL"/>
    <s v=""/>
    <x v="1"/>
    <s v="9200000059"/>
    <s v="0"/>
    <x v="25"/>
    <s v=""/>
    <s v=""/>
  </r>
  <r>
    <x v="25"/>
    <s v=""/>
    <s v=""/>
    <s v="4900011470"/>
    <s v="0L"/>
    <s v=""/>
    <s v=""/>
    <s v="WA"/>
    <d v="2023-09-26T00:00:00"/>
    <s v="70"/>
    <n v="180.8"/>
    <s v="INR"/>
    <x v="0"/>
    <s v=""/>
    <s v="1000"/>
    <s v="1000"/>
    <s v="NON CHARGEABLE BASIS-UNIVERSAL"/>
    <s v=""/>
    <x v="1"/>
    <s v="9200000059"/>
    <s v="0"/>
    <x v="25"/>
    <s v=""/>
    <s v=""/>
  </r>
  <r>
    <x v="20"/>
    <s v=""/>
    <s v=""/>
    <s v="4900011484"/>
    <s v="0L"/>
    <s v=""/>
    <s v=""/>
    <s v="WA"/>
    <d v="2023-09-26T00:00:00"/>
    <s v="70"/>
    <n v="51"/>
    <s v="INR"/>
    <x v="0"/>
    <s v=""/>
    <s v="1000"/>
    <s v="1000"/>
    <s v="NEW INSTALLATION"/>
    <s v=""/>
    <x v="1"/>
    <s v="9200000058"/>
    <s v="0"/>
    <x v="20"/>
    <s v=""/>
    <s v=""/>
  </r>
  <r>
    <x v="20"/>
    <s v=""/>
    <s v=""/>
    <s v="4900011484"/>
    <s v="0L"/>
    <s v=""/>
    <s v=""/>
    <s v="WA"/>
    <d v="2023-09-26T00:00:00"/>
    <s v="70"/>
    <n v="17"/>
    <s v="INR"/>
    <x v="0"/>
    <s v=""/>
    <s v="1000"/>
    <s v="1000"/>
    <s v="NEW INSTALLATION"/>
    <s v=""/>
    <x v="1"/>
    <s v="9200000058"/>
    <s v="0"/>
    <x v="20"/>
    <s v=""/>
    <s v=""/>
  </r>
  <r>
    <x v="20"/>
    <s v=""/>
    <s v=""/>
    <s v="4900011520"/>
    <s v="0L"/>
    <s v=""/>
    <s v=""/>
    <s v="WA"/>
    <d v="2023-09-26T00:00:00"/>
    <s v="70"/>
    <n v="4772.6400000000003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520"/>
    <s v="0L"/>
    <s v=""/>
    <s v=""/>
    <s v="WA"/>
    <d v="2023-09-26T00:00:00"/>
    <s v="70"/>
    <n v="4059.75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531"/>
    <s v="0L"/>
    <s v=""/>
    <s v=""/>
    <s v="WA"/>
    <d v="2023-09-26T00:00:00"/>
    <s v="70"/>
    <n v="4059.5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533"/>
    <s v="0L"/>
    <s v=""/>
    <s v=""/>
    <s v="WA"/>
    <d v="2023-09-26T00:00:00"/>
    <s v="70"/>
    <n v="760000"/>
    <s v="INR"/>
    <x v="0"/>
    <s v=""/>
    <s v="1000"/>
    <s v="1000"/>
    <s v="NON CHARGEABLE BASIS-Aslam-CWIP-MILK OF LIME"/>
    <s v=""/>
    <x v="1"/>
    <s v="9200000058"/>
    <s v="0"/>
    <x v="20"/>
    <s v=""/>
    <s v=""/>
  </r>
  <r>
    <x v="25"/>
    <s v=""/>
    <s v=""/>
    <s v="4900011535"/>
    <s v="0L"/>
    <s v=""/>
    <s v=""/>
    <s v="WA"/>
    <d v="2023-09-26T00:00:00"/>
    <s v="70"/>
    <n v="2079500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1551"/>
    <s v="0L"/>
    <s v=""/>
    <s v=""/>
    <s v="WA"/>
    <d v="2023-09-27T00:00:00"/>
    <s v="70"/>
    <n v="587.37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1551"/>
    <s v="0L"/>
    <s v=""/>
    <s v=""/>
    <s v="WA"/>
    <d v="2023-09-27T00:00:00"/>
    <s v="70"/>
    <n v="1880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1551"/>
    <s v="0L"/>
    <s v=""/>
    <s v=""/>
    <s v="WA"/>
    <d v="2023-09-27T00:00:00"/>
    <s v="70"/>
    <n v="156.04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1551"/>
    <s v="0L"/>
    <s v=""/>
    <s v=""/>
    <s v="WA"/>
    <d v="2023-09-27T00:00:00"/>
    <s v="70"/>
    <n v="150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1558"/>
    <s v="0L"/>
    <s v=""/>
    <s v=""/>
    <s v="WA"/>
    <d v="2023-09-27T00:00:00"/>
    <s v="70"/>
    <n v="13183.8"/>
    <s v="INR"/>
    <x v="0"/>
    <s v=""/>
    <s v="1000"/>
    <s v="1000"/>
    <s v="non chargeble dinesh"/>
    <s v=""/>
    <x v="1"/>
    <s v="9200000059"/>
    <s v="0"/>
    <x v="25"/>
    <s v=""/>
    <s v=""/>
  </r>
  <r>
    <x v="25"/>
    <s v=""/>
    <s v=""/>
    <s v="4900011566"/>
    <s v="0L"/>
    <s v=""/>
    <s v=""/>
    <s v="WA"/>
    <d v="2023-09-27T00:00:00"/>
    <s v="70"/>
    <n v="1079.53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1577"/>
    <s v="0L"/>
    <s v=""/>
    <s v=""/>
    <s v="WA"/>
    <d v="2023-09-27T00:00:00"/>
    <s v="70"/>
    <n v="1000"/>
    <s v="INR"/>
    <x v="0"/>
    <s v=""/>
    <s v="1000"/>
    <s v="1000"/>
    <s v="NON CHARGEABLE BASIS - universal"/>
    <s v=""/>
    <x v="1"/>
    <s v="9200000059"/>
    <s v="0"/>
    <x v="25"/>
    <s v=""/>
    <s v=""/>
  </r>
  <r>
    <x v="25"/>
    <s v=""/>
    <s v=""/>
    <s v="4900011577"/>
    <s v="0L"/>
    <s v=""/>
    <s v=""/>
    <s v="WA"/>
    <d v="2023-09-27T00:00:00"/>
    <s v="70"/>
    <n v="1283.46"/>
    <s v="INR"/>
    <x v="0"/>
    <s v=""/>
    <s v="1000"/>
    <s v="1000"/>
    <s v="NON CHARGEABLE BASIS - universal"/>
    <s v=""/>
    <x v="1"/>
    <s v="9200000059"/>
    <s v="0"/>
    <x v="25"/>
    <s v=""/>
    <s v=""/>
  </r>
  <r>
    <x v="25"/>
    <s v=""/>
    <s v=""/>
    <s v="4900011577"/>
    <s v="0L"/>
    <s v=""/>
    <s v=""/>
    <s v="WA"/>
    <d v="2023-09-27T00:00:00"/>
    <s v="70"/>
    <n v="315.79000000000002"/>
    <s v="INR"/>
    <x v="0"/>
    <s v=""/>
    <s v="1000"/>
    <s v="1000"/>
    <s v="NON CHARGEABLE BASIS - universal"/>
    <s v=""/>
    <x v="1"/>
    <s v="9200000059"/>
    <s v="0"/>
    <x v="25"/>
    <s v=""/>
    <s v=""/>
  </r>
  <r>
    <x v="25"/>
    <s v=""/>
    <s v=""/>
    <s v="4900011577"/>
    <s v="0L"/>
    <s v=""/>
    <s v=""/>
    <s v="WA"/>
    <d v="2023-09-27T00:00:00"/>
    <s v="70"/>
    <n v="176.13"/>
    <s v="INR"/>
    <x v="0"/>
    <s v=""/>
    <s v="1000"/>
    <s v="1000"/>
    <s v="NON CHARGEABLE BASIS - universal"/>
    <s v=""/>
    <x v="1"/>
    <s v="9200000059"/>
    <s v="0"/>
    <x v="25"/>
    <s v=""/>
    <s v=""/>
  </r>
  <r>
    <x v="25"/>
    <s v=""/>
    <s v=""/>
    <s v="4900011583"/>
    <s v="0L"/>
    <s v=""/>
    <s v=""/>
    <s v="WA"/>
    <d v="2023-09-27T00:00:00"/>
    <s v="70"/>
    <n v="166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1583"/>
    <s v="0L"/>
    <s v=""/>
    <s v=""/>
    <s v="WA"/>
    <d v="2023-09-27T00:00:00"/>
    <s v="70"/>
    <n v="237.83"/>
    <s v="INR"/>
    <x v="0"/>
    <s v=""/>
    <s v="1000"/>
    <s v="1000"/>
    <s v="NON CHARGEABLE BASIS-universal havy engg"/>
    <s v=""/>
    <x v="1"/>
    <s v="9200000059"/>
    <s v="0"/>
    <x v="25"/>
    <s v=""/>
    <s v=""/>
  </r>
  <r>
    <x v="20"/>
    <s v=""/>
    <s v=""/>
    <s v="4900011585"/>
    <s v="0L"/>
    <s v=""/>
    <s v=""/>
    <s v="WA"/>
    <d v="2023-09-27T00:00:00"/>
    <s v="70"/>
    <n v="190.3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585"/>
    <s v="0L"/>
    <s v=""/>
    <s v=""/>
    <s v="WA"/>
    <d v="2023-09-27T00:00:00"/>
    <s v="70"/>
    <n v="88.06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1590"/>
    <s v="0L"/>
    <s v=""/>
    <s v=""/>
    <s v="WA"/>
    <d v="2023-09-27T00:00:00"/>
    <s v="70"/>
    <n v="65.19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1590"/>
    <s v="0L"/>
    <s v=""/>
    <s v=""/>
    <s v="WA"/>
    <d v="2023-09-27T00:00:00"/>
    <s v="70"/>
    <n v="27.16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1590"/>
    <s v="0L"/>
    <s v=""/>
    <s v=""/>
    <s v="WA"/>
    <d v="2023-09-27T00:00:00"/>
    <s v="70"/>
    <n v="22.13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1590"/>
    <s v="0L"/>
    <s v=""/>
    <s v=""/>
    <s v="WA"/>
    <d v="2023-09-27T00:00:00"/>
    <s v="70"/>
    <n v="71.27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1590"/>
    <s v="0L"/>
    <s v=""/>
    <s v=""/>
    <s v="WA"/>
    <d v="2023-09-27T00:00:00"/>
    <s v="70"/>
    <n v="29.39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1590"/>
    <s v="0L"/>
    <s v=""/>
    <s v=""/>
    <s v="WA"/>
    <d v="2023-09-27T00:00:00"/>
    <s v="70"/>
    <n v="18.079999999999998"/>
    <s v="INR"/>
    <x v="0"/>
    <s v=""/>
    <s v="1000"/>
    <s v="1000"/>
    <s v="NON CHARGEABLE BASIS-Aslam"/>
    <s v=""/>
    <x v="1"/>
    <s v="9200000059"/>
    <s v="0"/>
    <x v="25"/>
    <s v=""/>
    <s v=""/>
  </r>
  <r>
    <x v="18"/>
    <s v=""/>
    <s v=""/>
    <s v="4900011596"/>
    <s v="0L"/>
    <s v=""/>
    <s v=""/>
    <s v="WA"/>
    <d v="2023-09-27T00:00:00"/>
    <s v="70"/>
    <n v="133.85"/>
    <s v="INR"/>
    <x v="0"/>
    <s v=""/>
    <s v="1000"/>
    <s v="1000"/>
    <s v="non Chargeable Basis sunil kumar"/>
    <s v=""/>
    <x v="1"/>
    <s v="9200000041"/>
    <s v="0"/>
    <x v="18"/>
    <s v=""/>
    <s v=""/>
  </r>
  <r>
    <x v="18"/>
    <s v=""/>
    <s v=""/>
    <s v="4900011606"/>
    <s v="0L"/>
    <s v=""/>
    <s v=""/>
    <s v="WA"/>
    <d v="2023-09-27T00:00:00"/>
    <s v="70"/>
    <n v="262.77"/>
    <s v="INR"/>
    <x v="0"/>
    <s v=""/>
    <s v="1000"/>
    <s v="1000"/>
    <s v="non Chargeable Basis sunil kumar"/>
    <s v=""/>
    <x v="1"/>
    <s v="9200000041"/>
    <s v="0"/>
    <x v="18"/>
    <s v=""/>
    <s v=""/>
  </r>
  <r>
    <x v="25"/>
    <s v=""/>
    <s v=""/>
    <s v="4900011609"/>
    <s v="0L"/>
    <s v=""/>
    <s v=""/>
    <s v="WA"/>
    <d v="2023-09-27T00:00:00"/>
    <s v="70"/>
    <n v="20298.78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1616"/>
    <s v="0L"/>
    <s v=""/>
    <s v=""/>
    <s v="WA"/>
    <d v="2023-09-27T00:00:00"/>
    <s v="70"/>
    <n v="189.47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1616"/>
    <s v="0L"/>
    <s v=""/>
    <s v=""/>
    <s v="WA"/>
    <d v="2023-09-27T00:00:00"/>
    <s v="70"/>
    <n v="88.06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1616"/>
    <s v="0L"/>
    <s v=""/>
    <s v=""/>
    <s v="WA"/>
    <d v="2023-09-27T00:00:00"/>
    <s v="70"/>
    <n v="475.65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1616"/>
    <s v="0L"/>
    <s v=""/>
    <s v=""/>
    <s v="WA"/>
    <d v="2023-09-27T00:00:00"/>
    <s v="70"/>
    <n v="151.86000000000001"/>
    <s v="INR"/>
    <x v="0"/>
    <s v=""/>
    <s v="1000"/>
    <s v="1000"/>
    <s v="NON CHARGEABLE BASIS-universal havy engg"/>
    <s v=""/>
    <x v="1"/>
    <s v="9200000059"/>
    <s v="0"/>
    <x v="25"/>
    <s v=""/>
    <s v=""/>
  </r>
  <r>
    <x v="20"/>
    <s v=""/>
    <s v=""/>
    <s v="4900011636"/>
    <s v="0L"/>
    <s v=""/>
    <s v=""/>
    <s v="WA"/>
    <d v="2023-09-27T00:00:00"/>
    <s v="70"/>
    <n v="427.82"/>
    <s v="INR"/>
    <x v="0"/>
    <s v=""/>
    <s v="1000"/>
    <s v="1000"/>
    <s v="NON CHARGEABLE BASIS - aslam"/>
    <s v=""/>
    <x v="1"/>
    <s v="9200000058"/>
    <s v="0"/>
    <x v="20"/>
    <s v=""/>
    <s v=""/>
  </r>
  <r>
    <x v="25"/>
    <s v=""/>
    <s v=""/>
    <s v="4900011663"/>
    <s v="0L"/>
    <s v=""/>
    <s v=""/>
    <s v="WA"/>
    <d v="2023-09-28T00:00:00"/>
    <s v="70"/>
    <n v="996"/>
    <s v="INR"/>
    <x v="0"/>
    <s v=""/>
    <s v="1000"/>
    <s v="1000"/>
    <s v="NON CHARGEABLE BASIS - universal"/>
    <s v=""/>
    <x v="1"/>
    <s v="9200000059"/>
    <s v="0"/>
    <x v="25"/>
    <s v=""/>
    <s v=""/>
  </r>
  <r>
    <x v="25"/>
    <s v=""/>
    <s v=""/>
    <s v="4900011663"/>
    <s v="0L"/>
    <s v=""/>
    <s v=""/>
    <s v="WA"/>
    <d v="2023-09-28T00:00:00"/>
    <s v="70"/>
    <n v="798.81"/>
    <s v="INR"/>
    <x v="0"/>
    <s v=""/>
    <s v="1000"/>
    <s v="1000"/>
    <s v="NON CHARGEABLE BASIS - universal"/>
    <s v=""/>
    <x v="1"/>
    <s v="9200000059"/>
    <s v="0"/>
    <x v="25"/>
    <s v=""/>
    <s v=""/>
  </r>
  <r>
    <x v="25"/>
    <s v=""/>
    <s v=""/>
    <s v="4900011663"/>
    <s v="0L"/>
    <s v=""/>
    <s v=""/>
    <s v="WA"/>
    <d v="2023-09-28T00:00:00"/>
    <s v="70"/>
    <n v="315.79000000000002"/>
    <s v="INR"/>
    <x v="0"/>
    <s v=""/>
    <s v="1000"/>
    <s v="1000"/>
    <s v="NON CHARGEABLE BASIS - universal"/>
    <s v=""/>
    <x v="1"/>
    <s v="9200000059"/>
    <s v="0"/>
    <x v="25"/>
    <s v=""/>
    <s v=""/>
  </r>
  <r>
    <x v="25"/>
    <s v=""/>
    <s v=""/>
    <s v="4900011663"/>
    <s v="0L"/>
    <s v=""/>
    <s v=""/>
    <s v="WA"/>
    <d v="2023-09-28T00:00:00"/>
    <s v="70"/>
    <n v="176.13"/>
    <s v="INR"/>
    <x v="0"/>
    <s v=""/>
    <s v="1000"/>
    <s v="1000"/>
    <s v="NON CHARGEABLE BASIS - universal"/>
    <s v=""/>
    <x v="1"/>
    <s v="9200000059"/>
    <s v="0"/>
    <x v="25"/>
    <s v=""/>
    <s v=""/>
  </r>
  <r>
    <x v="25"/>
    <s v=""/>
    <s v=""/>
    <s v="4900011665"/>
    <s v="0L"/>
    <s v=""/>
    <s v=""/>
    <s v="WA"/>
    <d v="2023-09-28T00:00:00"/>
    <s v="70"/>
    <n v="1974.96"/>
    <s v="INR"/>
    <x v="0"/>
    <s v=""/>
    <s v="1000"/>
    <s v="1000"/>
    <s v="non chargeble dinesh"/>
    <s v=""/>
    <x v="1"/>
    <s v="9200000059"/>
    <s v="0"/>
    <x v="25"/>
    <s v=""/>
    <s v=""/>
  </r>
  <r>
    <x v="25"/>
    <s v=""/>
    <s v=""/>
    <s v="4900011670"/>
    <s v="0L"/>
    <s v=""/>
    <s v=""/>
    <s v="WA"/>
    <d v="2023-09-28T00:00:00"/>
    <s v="70"/>
    <n v="3060.61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1670"/>
    <s v="0L"/>
    <s v=""/>
    <s v=""/>
    <s v="WA"/>
    <d v="2023-09-28T00:00:00"/>
    <s v="70"/>
    <n v="24358.53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1670"/>
    <s v="0L"/>
    <s v=""/>
    <s v=""/>
    <s v="WA"/>
    <d v="2023-09-28T00:00:00"/>
    <s v="70"/>
    <n v="60.75"/>
    <s v="INR"/>
    <x v="0"/>
    <s v=""/>
    <s v="1000"/>
    <s v="1000"/>
    <s v="NON CHARGEABLE BASIS-universal havy engg"/>
    <s v=""/>
    <x v="1"/>
    <s v="9200000059"/>
    <s v="0"/>
    <x v="25"/>
    <s v=""/>
    <s v=""/>
  </r>
  <r>
    <x v="20"/>
    <s v=""/>
    <s v=""/>
    <s v="4900011676"/>
    <s v="0L"/>
    <s v=""/>
    <s v=""/>
    <s v="WA"/>
    <d v="2023-09-28T00:00:00"/>
    <s v="70"/>
    <n v="136816.45000000001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1679"/>
    <s v="0L"/>
    <s v=""/>
    <s v=""/>
    <s v="WA"/>
    <d v="2023-09-28T00:00:00"/>
    <s v="70"/>
    <n v="11170.98"/>
    <s v="INR"/>
    <x v="0"/>
    <s v=""/>
    <s v="1000"/>
    <s v="1000"/>
    <s v="NON CHARGEABLE BASIS-UNIVERSAL"/>
    <s v=""/>
    <x v="1"/>
    <s v="9200000059"/>
    <s v="0"/>
    <x v="25"/>
    <s v=""/>
    <s v=""/>
  </r>
  <r>
    <x v="25"/>
    <s v=""/>
    <s v=""/>
    <s v="4900011679"/>
    <s v="0L"/>
    <s v=""/>
    <s v=""/>
    <s v="WA"/>
    <d v="2023-09-28T00:00:00"/>
    <s v="70"/>
    <n v="780.21"/>
    <s v="INR"/>
    <x v="0"/>
    <s v=""/>
    <s v="1000"/>
    <s v="1000"/>
    <s v="NON CHARGEABLE BASIS-UNIVERSAL"/>
    <s v=""/>
    <x v="1"/>
    <s v="9200000059"/>
    <s v="0"/>
    <x v="25"/>
    <s v=""/>
    <s v=""/>
  </r>
  <r>
    <x v="20"/>
    <s v=""/>
    <s v=""/>
    <s v="4900011689"/>
    <s v="0L"/>
    <s v=""/>
    <s v=""/>
    <s v="WA"/>
    <d v="2023-09-28T00:00:00"/>
    <s v="70"/>
    <n v="22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689"/>
    <s v="0L"/>
    <s v=""/>
    <s v=""/>
    <s v="WA"/>
    <d v="2023-09-28T00:00:00"/>
    <s v="70"/>
    <n v="146.94999999999999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689"/>
    <s v="0L"/>
    <s v=""/>
    <s v=""/>
    <s v="WA"/>
    <d v="2023-09-28T00:00:00"/>
    <s v="70"/>
    <n v="427.82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1716"/>
    <s v="0L"/>
    <s v=""/>
    <s v=""/>
    <s v="WA"/>
    <d v="2023-09-28T00:00:00"/>
    <s v="70"/>
    <n v="951.3"/>
    <s v="INR"/>
    <x v="0"/>
    <s v=""/>
    <s v="1000"/>
    <s v="1000"/>
    <s v="NON CHARGEABLE BASIS - universal"/>
    <s v=""/>
    <x v="1"/>
    <s v="9200000059"/>
    <s v="0"/>
    <x v="25"/>
    <s v=""/>
    <s v=""/>
  </r>
  <r>
    <x v="20"/>
    <s v=""/>
    <s v=""/>
    <s v="4900011718"/>
    <s v="0L"/>
    <s v=""/>
    <s v=""/>
    <s v="WA"/>
    <d v="2023-09-28T00:00:00"/>
    <s v="70"/>
    <n v="8652"/>
    <s v="INR"/>
    <x v="0"/>
    <s v=""/>
    <s v="1000"/>
    <s v="1000"/>
    <s v="NON CHARGEABLE BASIS - aslam"/>
    <s v=""/>
    <x v="1"/>
    <s v="9200000058"/>
    <s v="0"/>
    <x v="20"/>
    <s v=""/>
    <s v=""/>
  </r>
  <r>
    <x v="20"/>
    <s v=""/>
    <s v=""/>
    <s v="4900011718"/>
    <s v="0L"/>
    <s v=""/>
    <s v=""/>
    <s v="WA"/>
    <d v="2023-09-28T00:00:00"/>
    <s v="70"/>
    <n v="13930.91"/>
    <s v="INR"/>
    <x v="0"/>
    <s v=""/>
    <s v="1000"/>
    <s v="1000"/>
    <s v="NON CHARGEABLE BASIS - aslam"/>
    <s v=""/>
    <x v="1"/>
    <s v="9200000058"/>
    <s v="0"/>
    <x v="20"/>
    <s v=""/>
    <s v=""/>
  </r>
  <r>
    <x v="20"/>
    <s v=""/>
    <s v=""/>
    <s v="4900011718"/>
    <s v="0L"/>
    <s v=""/>
    <s v=""/>
    <s v="WA"/>
    <d v="2023-09-28T00:00:00"/>
    <s v="70"/>
    <n v="11675.6"/>
    <s v="INR"/>
    <x v="0"/>
    <s v=""/>
    <s v="1000"/>
    <s v="1000"/>
    <s v="NON CHARGEABLE BASIS - aslam"/>
    <s v=""/>
    <x v="1"/>
    <s v="9200000058"/>
    <s v="0"/>
    <x v="20"/>
    <s v=""/>
    <s v=""/>
  </r>
  <r>
    <x v="20"/>
    <s v=""/>
    <s v=""/>
    <s v="4900011718"/>
    <s v="0L"/>
    <s v=""/>
    <s v=""/>
    <s v="WA"/>
    <d v="2023-09-28T00:00:00"/>
    <s v="70"/>
    <n v="62698.98"/>
    <s v="INR"/>
    <x v="0"/>
    <s v=""/>
    <s v="1000"/>
    <s v="1000"/>
    <s v="NON CHARGEABLE BASIS - aslam"/>
    <s v=""/>
    <x v="1"/>
    <s v="9200000058"/>
    <s v="0"/>
    <x v="20"/>
    <s v=""/>
    <s v=""/>
  </r>
  <r>
    <x v="20"/>
    <s v=""/>
    <s v=""/>
    <s v="4900011720"/>
    <s v="0L"/>
    <s v=""/>
    <s v=""/>
    <s v="WA"/>
    <d v="2023-09-28T00:00:00"/>
    <s v="70"/>
    <n v="699.81"/>
    <s v="INR"/>
    <x v="0"/>
    <s v=""/>
    <s v="1000"/>
    <s v="1000"/>
    <s v="NON CHARGEABLE BASIS - aslam"/>
    <s v=""/>
    <x v="1"/>
    <s v="9200000058"/>
    <s v="0"/>
    <x v="20"/>
    <s v=""/>
    <s v=""/>
  </r>
  <r>
    <x v="20"/>
    <s v=""/>
    <s v=""/>
    <s v="4900011720"/>
    <s v="0L"/>
    <s v=""/>
    <s v=""/>
    <s v="WA"/>
    <d v="2023-09-28T00:00:00"/>
    <s v="70"/>
    <n v="500"/>
    <s v="INR"/>
    <x v="0"/>
    <s v=""/>
    <s v="1000"/>
    <s v="1000"/>
    <s v="NON CHARGEABLE BASIS - aslam"/>
    <s v=""/>
    <x v="1"/>
    <s v="9200000058"/>
    <s v="0"/>
    <x v="20"/>
    <s v=""/>
    <s v=""/>
  </r>
  <r>
    <x v="25"/>
    <s v=""/>
    <s v=""/>
    <s v="4900011743"/>
    <s v="0L"/>
    <s v=""/>
    <s v=""/>
    <s v="WA"/>
    <d v="2023-09-28T00:00:00"/>
    <s v="70"/>
    <n v="380"/>
    <s v="INR"/>
    <x v="0"/>
    <s v=""/>
    <s v="1000"/>
    <s v="1000"/>
    <s v="NON CHARGEABLE BASIS - aslam"/>
    <s v=""/>
    <x v="1"/>
    <s v="9200000059"/>
    <s v="0"/>
    <x v="25"/>
    <s v=""/>
    <s v=""/>
  </r>
  <r>
    <x v="25"/>
    <s v=""/>
    <s v=""/>
    <s v="4900011743"/>
    <s v="0L"/>
    <s v=""/>
    <s v=""/>
    <s v="WA"/>
    <d v="2023-09-28T00:00:00"/>
    <s v="70"/>
    <n v="195.94"/>
    <s v="INR"/>
    <x v="0"/>
    <s v=""/>
    <s v="1000"/>
    <s v="1000"/>
    <s v="NON CHARGEABLE BASIS - aslam"/>
    <s v=""/>
    <x v="1"/>
    <s v="9200000059"/>
    <s v="0"/>
    <x v="25"/>
    <s v=""/>
    <s v=""/>
  </r>
  <r>
    <x v="25"/>
    <s v=""/>
    <s v=""/>
    <s v="4900011743"/>
    <s v="0L"/>
    <s v=""/>
    <s v=""/>
    <s v="WA"/>
    <d v="2023-09-28T00:00:00"/>
    <s v="70"/>
    <n v="135.6"/>
    <s v="INR"/>
    <x v="0"/>
    <s v=""/>
    <s v="1000"/>
    <s v="1000"/>
    <s v="NON CHARGEABLE BASIS - aslam"/>
    <s v=""/>
    <x v="1"/>
    <s v="9200000059"/>
    <s v="0"/>
    <x v="25"/>
    <s v=""/>
    <s v=""/>
  </r>
  <r>
    <x v="25"/>
    <s v=""/>
    <s v=""/>
    <s v="4900011746"/>
    <s v="0L"/>
    <s v=""/>
    <s v=""/>
    <s v="WA"/>
    <d v="2023-09-28T00:00:00"/>
    <s v="70"/>
    <n v="415"/>
    <s v="INR"/>
    <x v="0"/>
    <s v=""/>
    <s v="1000"/>
    <s v="1000"/>
    <s v="NON CHARGEABLE BASIS - universal"/>
    <s v=""/>
    <x v="1"/>
    <s v="9200000059"/>
    <s v="0"/>
    <x v="25"/>
    <s v=""/>
    <s v=""/>
  </r>
  <r>
    <x v="25"/>
    <s v=""/>
    <s v=""/>
    <s v="4900011746"/>
    <s v="0L"/>
    <s v=""/>
    <s v=""/>
    <s v="WA"/>
    <d v="2023-09-28T00:00:00"/>
    <s v="70"/>
    <n v="14894.64"/>
    <s v="INR"/>
    <x v="0"/>
    <s v=""/>
    <s v="1000"/>
    <s v="1000"/>
    <s v="NON CHARGEABLE BASIS - universal"/>
    <s v=""/>
    <x v="1"/>
    <s v="9200000059"/>
    <s v="0"/>
    <x v="25"/>
    <s v=""/>
    <s v=""/>
  </r>
  <r>
    <x v="18"/>
    <s v=""/>
    <s v=""/>
    <s v="4900011748"/>
    <s v="0L"/>
    <s v=""/>
    <s v=""/>
    <s v="WA"/>
    <d v="2023-09-28T00:00:00"/>
    <s v="70"/>
    <n v="24633"/>
    <s v="INR"/>
    <x v="0"/>
    <s v=""/>
    <s v="1000"/>
    <s v="1000"/>
    <s v="non Chargeable Basis sunil kumar-CURTAIN CONDENSOR"/>
    <s v=""/>
    <x v="1"/>
    <s v="9200000041"/>
    <s v="0"/>
    <x v="18"/>
    <s v=""/>
    <s v=""/>
  </r>
  <r>
    <x v="25"/>
    <s v=""/>
    <s v=""/>
    <s v="4900011794"/>
    <s v="0L"/>
    <s v=""/>
    <s v=""/>
    <s v="WA"/>
    <d v="2023-09-29T00:00:00"/>
    <s v="70"/>
    <n v="175"/>
    <s v="INR"/>
    <x v="0"/>
    <s v=""/>
    <s v="1000"/>
    <s v="1000"/>
    <s v="NON CHARGEABLE BASIS-mashroor"/>
    <s v=""/>
    <x v="1"/>
    <s v="9200000059"/>
    <s v="0"/>
    <x v="25"/>
    <s v=""/>
    <s v=""/>
  </r>
  <r>
    <x v="25"/>
    <s v=""/>
    <s v=""/>
    <s v="4900011794"/>
    <s v="0L"/>
    <s v=""/>
    <s v=""/>
    <s v="WA"/>
    <d v="2023-09-29T00:00:00"/>
    <s v="70"/>
    <n v="303.73"/>
    <s v="INR"/>
    <x v="0"/>
    <s v=""/>
    <s v="1000"/>
    <s v="1000"/>
    <s v="NON CHARGEABLE BASIS-mashroor"/>
    <s v=""/>
    <x v="1"/>
    <s v="9200000059"/>
    <s v="0"/>
    <x v="25"/>
    <s v=""/>
    <s v=""/>
  </r>
  <r>
    <x v="20"/>
    <s v=""/>
    <s v=""/>
    <s v="4900011867"/>
    <s v="0L"/>
    <s v=""/>
    <s v=""/>
    <s v="WA"/>
    <d v="2023-09-29T00:00:00"/>
    <s v="70"/>
    <n v="1283.46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867"/>
    <s v="0L"/>
    <s v=""/>
    <s v=""/>
    <s v="WA"/>
    <d v="2023-09-29T00:00:00"/>
    <s v="70"/>
    <n v="22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867"/>
    <s v="0L"/>
    <s v=""/>
    <s v=""/>
    <s v="WA"/>
    <d v="2023-09-29T00:00:00"/>
    <s v="70"/>
    <n v="146.94999999999999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1867"/>
    <s v="0L"/>
    <s v=""/>
    <s v=""/>
    <s v="WA"/>
    <d v="2023-09-29T00:00:00"/>
    <s v="70"/>
    <n v="105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1896"/>
    <s v="0L"/>
    <s v=""/>
    <s v=""/>
    <s v="WA"/>
    <d v="2023-09-30T00:00:00"/>
    <s v="70"/>
    <n v="125"/>
    <s v="INR"/>
    <x v="0"/>
    <s v=""/>
    <s v="1000"/>
    <s v="1000"/>
    <s v="NON CHARGEABLE BASIS-universal havy engg"/>
    <s v=""/>
    <x v="1"/>
    <s v="9200000059"/>
    <s v="0"/>
    <x v="25"/>
    <s v=""/>
    <s v=""/>
  </r>
  <r>
    <x v="20"/>
    <s v=""/>
    <s v=""/>
    <s v="4900011914"/>
    <s v="0L"/>
    <s v=""/>
    <s v=""/>
    <s v="WA"/>
    <d v="2023-09-30T00:00:00"/>
    <s v="70"/>
    <n v="1959.56"/>
    <s v="INR"/>
    <x v="0"/>
    <s v=""/>
    <s v="1000"/>
    <s v="1000"/>
    <s v="NON CHARGABLE BASIS  dinesh"/>
    <s v=""/>
    <x v="1"/>
    <s v="9200000058"/>
    <s v="0"/>
    <x v="20"/>
    <s v=""/>
    <s v=""/>
  </r>
  <r>
    <x v="25"/>
    <s v=""/>
    <s v=""/>
    <s v="4900011931"/>
    <s v="0L"/>
    <s v=""/>
    <s v=""/>
    <s v="WA"/>
    <d v="2023-09-30T00:00:00"/>
    <s v="70"/>
    <n v="1005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1934"/>
    <s v="0L"/>
    <s v=""/>
    <s v=""/>
    <s v="WA"/>
    <d v="2023-09-30T00:00:00"/>
    <s v="70"/>
    <n v="212.8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1934"/>
    <s v="0L"/>
    <s v=""/>
    <s v=""/>
    <s v="WA"/>
    <d v="2023-09-30T00:00:00"/>
    <s v="70"/>
    <n v="58.78"/>
    <s v="INR"/>
    <x v="0"/>
    <s v=""/>
    <s v="1000"/>
    <s v="1000"/>
    <s v="NON CHARGEABLE BASIS-ASLAM"/>
    <s v=""/>
    <x v="1"/>
    <s v="9200000059"/>
    <s v="0"/>
    <x v="25"/>
    <s v=""/>
    <s v=""/>
  </r>
  <r>
    <x v="18"/>
    <s v=""/>
    <s v=""/>
    <s v="4900011970"/>
    <s v="0L"/>
    <s v=""/>
    <s v=""/>
    <s v="WA"/>
    <d v="2023-09-30T00:00:00"/>
    <s v="70"/>
    <n v="35.229999999999997"/>
    <s v="INR"/>
    <x v="0"/>
    <s v=""/>
    <s v="1000"/>
    <s v="1000"/>
    <s v="non Chargeable Basis sunil"/>
    <s v=""/>
    <x v="1"/>
    <s v="9200000041"/>
    <s v="0"/>
    <x v="18"/>
    <s v=""/>
    <s v=""/>
  </r>
  <r>
    <x v="18"/>
    <s v=""/>
    <s v=""/>
    <s v="4900011970"/>
    <s v="0L"/>
    <s v=""/>
    <s v=""/>
    <s v="WA"/>
    <d v="2023-09-30T00:00:00"/>
    <s v="70"/>
    <n v="40.450000000000003"/>
    <s v="INR"/>
    <x v="0"/>
    <s v=""/>
    <s v="1000"/>
    <s v="1000"/>
    <s v="non Chargeable Basis sunil"/>
    <s v=""/>
    <x v="1"/>
    <s v="9200000041"/>
    <s v="0"/>
    <x v="18"/>
    <s v=""/>
    <s v=""/>
  </r>
  <r>
    <x v="18"/>
    <s v=""/>
    <s v=""/>
    <s v="4900011972"/>
    <s v="0L"/>
    <s v=""/>
    <s v=""/>
    <s v="WA"/>
    <d v="2023-09-30T00:00:00"/>
    <s v="70"/>
    <n v="63.44"/>
    <s v="INR"/>
    <x v="0"/>
    <s v=""/>
    <s v="1000"/>
    <s v="1000"/>
    <s v="non Chargeable Basis sunil"/>
    <s v=""/>
    <x v="1"/>
    <s v="9200000041"/>
    <s v="0"/>
    <x v="18"/>
    <s v=""/>
    <s v=""/>
  </r>
  <r>
    <x v="25"/>
    <s v=""/>
    <s v=""/>
    <s v="4900012023"/>
    <s v="0L"/>
    <s v=""/>
    <s v=""/>
    <s v="WA"/>
    <d v="2023-10-03T00:00:00"/>
    <s v="70"/>
    <n v="217.41"/>
    <s v="INR"/>
    <x v="0"/>
    <s v=""/>
    <s v="1000"/>
    <s v="1000"/>
    <s v="NON CHARGEABLE BASIS-UNIVERSAL"/>
    <s v=""/>
    <x v="1"/>
    <s v="9200000059"/>
    <s v="0"/>
    <x v="25"/>
    <s v=""/>
    <s v=""/>
  </r>
  <r>
    <x v="25"/>
    <s v=""/>
    <s v=""/>
    <s v="4900012023"/>
    <s v="0L"/>
    <s v=""/>
    <s v=""/>
    <s v="WA"/>
    <d v="2023-10-03T00:00:00"/>
    <s v="70"/>
    <n v="115.02"/>
    <s v="INR"/>
    <x v="0"/>
    <s v=""/>
    <s v="1000"/>
    <s v="1000"/>
    <s v="NON CHARGEABLE BASIS-UNIVERSAL"/>
    <s v=""/>
    <x v="1"/>
    <s v="9200000059"/>
    <s v="0"/>
    <x v="25"/>
    <s v=""/>
    <s v=""/>
  </r>
  <r>
    <x v="25"/>
    <s v=""/>
    <s v=""/>
    <s v="4900012023"/>
    <s v="0L"/>
    <s v=""/>
    <s v=""/>
    <s v="WA"/>
    <d v="2023-10-03T00:00:00"/>
    <s v="70"/>
    <n v="70.5"/>
    <s v="INR"/>
    <x v="0"/>
    <s v=""/>
    <s v="1000"/>
    <s v="1000"/>
    <s v="NON CHARGEABLE BASIS-UNIVERSAL"/>
    <s v=""/>
    <x v="1"/>
    <s v="9200000059"/>
    <s v="0"/>
    <x v="25"/>
    <s v=""/>
    <s v=""/>
  </r>
  <r>
    <x v="25"/>
    <s v=""/>
    <s v=""/>
    <s v="4900012037"/>
    <s v="0L"/>
    <s v=""/>
    <s v=""/>
    <s v="WA"/>
    <d v="2023-10-03T00:00:00"/>
    <s v="70"/>
    <n v="146.15"/>
    <s v="INR"/>
    <x v="0"/>
    <s v=""/>
    <s v="1000"/>
    <s v="1000"/>
    <s v="NON CHARGEABLE BASIS-om fab"/>
    <s v=""/>
    <x v="1"/>
    <s v="9200000059"/>
    <s v="0"/>
    <x v="25"/>
    <s v=""/>
    <s v=""/>
  </r>
  <r>
    <x v="25"/>
    <s v=""/>
    <s v=""/>
    <s v="4900012037"/>
    <s v="0L"/>
    <s v=""/>
    <s v=""/>
    <s v="WA"/>
    <d v="2023-10-03T00:00:00"/>
    <s v="70"/>
    <n v="19.59"/>
    <s v="INR"/>
    <x v="0"/>
    <s v=""/>
    <s v="1000"/>
    <s v="1000"/>
    <s v="NON CHARGEABLE BASIS-om fab"/>
    <s v=""/>
    <x v="1"/>
    <s v="9200000059"/>
    <s v="0"/>
    <x v="25"/>
    <s v=""/>
    <s v=""/>
  </r>
  <r>
    <x v="25"/>
    <s v=""/>
    <s v=""/>
    <s v="4900012040"/>
    <s v="0L"/>
    <s v=""/>
    <s v=""/>
    <s v="WA"/>
    <d v="2023-10-03T00:00:00"/>
    <s v="70"/>
    <n v="8400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2040"/>
    <s v="0L"/>
    <s v=""/>
    <s v=""/>
    <s v="WA"/>
    <d v="2023-10-03T00:00:00"/>
    <s v="70"/>
    <n v="4970.33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2040"/>
    <s v="0L"/>
    <s v=""/>
    <s v=""/>
    <s v="WA"/>
    <d v="2023-10-03T00:00:00"/>
    <s v="70"/>
    <n v="988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2040"/>
    <s v="0L"/>
    <s v=""/>
    <s v=""/>
    <s v="WA"/>
    <d v="2023-10-03T00:00:00"/>
    <s v="70"/>
    <n v="440.86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2042"/>
    <s v="0L"/>
    <s v=""/>
    <s v=""/>
    <s v="WA"/>
    <d v="2023-10-03T00:00:00"/>
    <s v="70"/>
    <n v="219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2042"/>
    <s v="0L"/>
    <s v=""/>
    <s v=""/>
    <s v="WA"/>
    <d v="2023-10-03T00:00:00"/>
    <s v="70"/>
    <n v="91.84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2042"/>
    <s v="0L"/>
    <s v=""/>
    <s v=""/>
    <s v="WA"/>
    <d v="2023-10-03T00:00:00"/>
    <s v="70"/>
    <n v="3574.99"/>
    <s v="INR"/>
    <x v="0"/>
    <s v=""/>
    <s v="1000"/>
    <s v="1000"/>
    <s v="NON CHARGEABLE BASIS-mashroor Khan"/>
    <s v=""/>
    <x v="1"/>
    <s v="9200000059"/>
    <s v="0"/>
    <x v="25"/>
    <s v=""/>
    <s v=""/>
  </r>
  <r>
    <x v="29"/>
    <s v=""/>
    <s v=""/>
    <s v="4900012045"/>
    <s v="0L"/>
    <s v=""/>
    <s v=""/>
    <s v="WA"/>
    <d v="2023-10-03T00:00:00"/>
    <s v="70"/>
    <n v="13417.83"/>
    <s v="INR"/>
    <x v="0"/>
    <s v=""/>
    <s v="1000"/>
    <s v="1000"/>
    <s v="non chargeble lalbabu sah"/>
    <s v=""/>
    <x v="1"/>
    <s v="9200000057"/>
    <s v="0"/>
    <x v="29"/>
    <s v=""/>
    <s v=""/>
  </r>
  <r>
    <x v="25"/>
    <s v=""/>
    <s v=""/>
    <s v="4900012049"/>
    <s v="0L"/>
    <s v=""/>
    <s v=""/>
    <s v="WA"/>
    <d v="2023-10-03T00:00:00"/>
    <s v="70"/>
    <n v="1005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2049"/>
    <s v="0L"/>
    <s v=""/>
    <s v=""/>
    <s v="WA"/>
    <d v="2023-10-03T00:00:00"/>
    <s v="70"/>
    <n v="30710.01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2049"/>
    <s v="0L"/>
    <s v=""/>
    <s v=""/>
    <s v="WA"/>
    <d v="2023-10-03T00:00:00"/>
    <s v="70"/>
    <n v="427.82"/>
    <s v="INR"/>
    <x v="0"/>
    <s v=""/>
    <s v="1000"/>
    <s v="1000"/>
    <s v="NON CHARGEABLE BASIS-mashroor Khan"/>
    <s v=""/>
    <x v="1"/>
    <s v="9200000059"/>
    <s v="0"/>
    <x v="25"/>
    <s v=""/>
    <s v=""/>
  </r>
  <r>
    <x v="29"/>
    <s v=""/>
    <s v=""/>
    <s v="4900012051"/>
    <s v="0L"/>
    <s v=""/>
    <s v=""/>
    <s v="WA"/>
    <d v="2023-10-03T00:00:00"/>
    <s v="70"/>
    <n v="8957.9699999999993"/>
    <s v="INR"/>
    <x v="0"/>
    <s v=""/>
    <s v="1000"/>
    <s v="1000"/>
    <s v="non chargeble lalbabu sah"/>
    <s v=""/>
    <x v="1"/>
    <s v="9200000057"/>
    <s v="0"/>
    <x v="29"/>
    <s v=""/>
    <s v=""/>
  </r>
  <r>
    <x v="29"/>
    <s v=""/>
    <s v=""/>
    <s v="4900012051"/>
    <s v="0L"/>
    <s v=""/>
    <s v=""/>
    <s v="WA"/>
    <d v="2023-10-03T00:00:00"/>
    <s v="70"/>
    <n v="1627.49"/>
    <s v="INR"/>
    <x v="0"/>
    <s v=""/>
    <s v="1000"/>
    <s v="1000"/>
    <s v="non chargeble lalbabu sah"/>
    <s v=""/>
    <x v="1"/>
    <s v="9200000057"/>
    <s v="0"/>
    <x v="29"/>
    <s v=""/>
    <s v=""/>
  </r>
  <r>
    <x v="20"/>
    <s v=""/>
    <s v=""/>
    <s v="4900012053"/>
    <s v="0L"/>
    <s v=""/>
    <s v=""/>
    <s v="WA"/>
    <d v="2023-10-03T00:00:00"/>
    <s v="70"/>
    <n v="1675"/>
    <s v="INR"/>
    <x v="0"/>
    <s v=""/>
    <s v="1000"/>
    <s v="1000"/>
    <s v="NON CHARGEABLE BASIS-mashroor Khan"/>
    <s v=""/>
    <x v="1"/>
    <s v="9200000058"/>
    <s v="0"/>
    <x v="20"/>
    <s v=""/>
    <s v=""/>
  </r>
  <r>
    <x v="25"/>
    <s v=""/>
    <s v=""/>
    <s v="4900012057"/>
    <s v="0L"/>
    <s v=""/>
    <s v=""/>
    <s v="WA"/>
    <d v="2023-10-03T00:00:00"/>
    <s v="70"/>
    <n v="5100.3999999999996"/>
    <s v="INR"/>
    <x v="0"/>
    <s v=""/>
    <s v="1000"/>
    <s v="1000"/>
    <s v="CHARGEABLE BASIS-mashroor Khan"/>
    <s v=""/>
    <x v="1"/>
    <s v="9200000059"/>
    <s v="0"/>
    <x v="25"/>
    <s v=""/>
    <s v=""/>
  </r>
  <r>
    <x v="20"/>
    <s v=""/>
    <s v=""/>
    <s v="4900012107"/>
    <s v="0L"/>
    <s v=""/>
    <s v=""/>
    <s v="WA"/>
    <d v="2023-10-04T00:00:00"/>
    <s v="70"/>
    <n v="2694.67"/>
    <s v="INR"/>
    <x v="0"/>
    <s v=""/>
    <s v="1000"/>
    <s v="1000"/>
    <s v="NON CHARGEABLE BASIS- Anuj"/>
    <s v=""/>
    <x v="1"/>
    <s v="9200000058"/>
    <s v="0"/>
    <x v="20"/>
    <s v=""/>
    <s v=""/>
  </r>
  <r>
    <x v="20"/>
    <s v=""/>
    <s v=""/>
    <s v="4900012107"/>
    <s v="0L"/>
    <s v=""/>
    <s v=""/>
    <s v="WA"/>
    <d v="2023-10-04T00:00:00"/>
    <s v="70"/>
    <n v="6000"/>
    <s v="INR"/>
    <x v="0"/>
    <s v=""/>
    <s v="1000"/>
    <s v="1000"/>
    <s v="NON CHARGEABLE BASIS- Anuj"/>
    <s v=""/>
    <x v="1"/>
    <s v="9200000058"/>
    <s v="0"/>
    <x v="20"/>
    <s v=""/>
    <s v=""/>
  </r>
  <r>
    <x v="25"/>
    <s v=""/>
    <s v=""/>
    <s v="4900012122"/>
    <s v="0L"/>
    <s v=""/>
    <s v=""/>
    <s v="WA"/>
    <d v="2023-10-04T00:00:00"/>
    <s v="70"/>
    <n v="261645.62"/>
    <s v="INR"/>
    <x v="0"/>
    <s v=""/>
    <s v="1000"/>
    <s v="1000"/>
    <s v="NON CHARGEABLE BASIS - lalbabu sah door"/>
    <s v=""/>
    <x v="1"/>
    <s v="9200000059"/>
    <s v="0"/>
    <x v="25"/>
    <s v=""/>
    <s v=""/>
  </r>
  <r>
    <x v="20"/>
    <s v=""/>
    <s v=""/>
    <s v="4900012134"/>
    <s v="0L"/>
    <s v=""/>
    <s v=""/>
    <s v="WA"/>
    <d v="2023-10-04T00:00:00"/>
    <s v="70"/>
    <n v="15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134"/>
    <s v="0L"/>
    <s v=""/>
    <s v=""/>
    <s v="WA"/>
    <d v="2023-10-04T00:00:00"/>
    <s v="70"/>
    <n v="97.97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134"/>
    <s v="0L"/>
    <s v=""/>
    <s v=""/>
    <s v="WA"/>
    <d v="2023-10-04T00:00:00"/>
    <s v="70"/>
    <n v="1200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136"/>
    <s v="0L"/>
    <s v=""/>
    <s v=""/>
    <s v="WA"/>
    <d v="2023-10-04T00:00:00"/>
    <s v="70"/>
    <n v="760"/>
    <s v="INR"/>
    <x v="0"/>
    <s v=""/>
    <s v="1000"/>
    <s v="1000"/>
    <s v="NON CHARGEABLE BASIS-mashroor Khan"/>
    <s v=""/>
    <x v="1"/>
    <s v="9200000058"/>
    <s v="0"/>
    <x v="20"/>
    <s v=""/>
    <s v=""/>
  </r>
  <r>
    <x v="20"/>
    <s v=""/>
    <s v=""/>
    <s v="4900012136"/>
    <s v="0L"/>
    <s v=""/>
    <s v=""/>
    <s v="WA"/>
    <d v="2023-10-04T00:00:00"/>
    <s v="70"/>
    <n v="391.88"/>
    <s v="INR"/>
    <x v="0"/>
    <s v=""/>
    <s v="1000"/>
    <s v="1000"/>
    <s v="NON CHARGEABLE BASIS-mashroor Khan"/>
    <s v=""/>
    <x v="1"/>
    <s v="9200000058"/>
    <s v="0"/>
    <x v="20"/>
    <s v=""/>
    <s v=""/>
  </r>
  <r>
    <x v="20"/>
    <s v=""/>
    <s v=""/>
    <s v="4900012136"/>
    <s v="0L"/>
    <s v=""/>
    <s v=""/>
    <s v="WA"/>
    <d v="2023-10-04T00:00:00"/>
    <s v="70"/>
    <n v="5873.75"/>
    <s v="INR"/>
    <x v="0"/>
    <s v=""/>
    <s v="1000"/>
    <s v="1000"/>
    <s v="NON CHARGEABLE BASIS-mashroor Khan"/>
    <s v=""/>
    <x v="1"/>
    <s v="9200000058"/>
    <s v="0"/>
    <x v="20"/>
    <s v=""/>
    <s v=""/>
  </r>
  <r>
    <x v="20"/>
    <s v=""/>
    <s v=""/>
    <s v="4900012136"/>
    <s v="0L"/>
    <s v=""/>
    <s v=""/>
    <s v="WA"/>
    <d v="2023-10-04T00:00:00"/>
    <s v="70"/>
    <n v="1880"/>
    <s v="INR"/>
    <x v="0"/>
    <s v=""/>
    <s v="1000"/>
    <s v="1000"/>
    <s v="NON CHARGEABLE BASIS-mashroor Khan"/>
    <s v=""/>
    <x v="1"/>
    <s v="9200000058"/>
    <s v="0"/>
    <x v="20"/>
    <s v=""/>
    <s v=""/>
  </r>
  <r>
    <x v="20"/>
    <s v=""/>
    <s v=""/>
    <s v="4900012152"/>
    <s v="0L"/>
    <s v=""/>
    <s v=""/>
    <s v="WA"/>
    <d v="2023-10-04T00:00:00"/>
    <s v="70"/>
    <n v="600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152"/>
    <s v="0L"/>
    <s v=""/>
    <s v=""/>
    <s v="WA"/>
    <d v="2023-10-04T00:00:00"/>
    <s v="70"/>
    <n v="213.91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152"/>
    <s v="0L"/>
    <s v=""/>
    <s v=""/>
    <s v="WA"/>
    <d v="2023-10-04T00:00:00"/>
    <s v="70"/>
    <n v="509.07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152"/>
    <s v="0L"/>
    <s v=""/>
    <s v=""/>
    <s v="WA"/>
    <d v="2023-10-04T00:00:00"/>
    <s v="70"/>
    <n v="195.94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2168"/>
    <s v="0L"/>
    <s v=""/>
    <s v=""/>
    <s v="WA"/>
    <d v="2023-10-05T00:00:00"/>
    <s v="70"/>
    <n v="1000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168"/>
    <s v="0L"/>
    <s v=""/>
    <s v=""/>
    <s v="WA"/>
    <d v="2023-10-05T00:00:00"/>
    <s v="70"/>
    <n v="52.15"/>
    <s v="INR"/>
    <x v="0"/>
    <s v=""/>
    <s v="1000"/>
    <s v="1000"/>
    <s v="NEW INSTALLATION"/>
    <s v=""/>
    <x v="1"/>
    <s v="9200000059"/>
    <s v="0"/>
    <x v="25"/>
    <s v=""/>
    <s v=""/>
  </r>
  <r>
    <x v="18"/>
    <s v=""/>
    <s v=""/>
    <s v="4900012179"/>
    <s v="0L"/>
    <s v=""/>
    <s v=""/>
    <s v="WA"/>
    <d v="2023-10-05T00:00:00"/>
    <s v="70"/>
    <n v="40.450000000000003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2179"/>
    <s v="0L"/>
    <s v=""/>
    <s v=""/>
    <s v="WA"/>
    <d v="2023-10-05T00:00:00"/>
    <s v="70"/>
    <n v="35.229999999999997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2179"/>
    <s v="0L"/>
    <s v=""/>
    <s v=""/>
    <s v="WA"/>
    <d v="2023-10-05T00:00:00"/>
    <s v="70"/>
    <n v="63.44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2181"/>
    <s v="0L"/>
    <s v=""/>
    <s v=""/>
    <s v="WA"/>
    <d v="2023-10-05T00:00:00"/>
    <s v="70"/>
    <n v="460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2181"/>
    <s v="0L"/>
    <s v=""/>
    <s v=""/>
    <s v="WA"/>
    <d v="2023-10-05T00:00:00"/>
    <s v="70"/>
    <n v="11.85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2181"/>
    <s v="0L"/>
    <s v=""/>
    <s v=""/>
    <s v="WA"/>
    <d v="2023-10-05T00:00:00"/>
    <s v="70"/>
    <n v="303.73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2181"/>
    <s v="0L"/>
    <s v=""/>
    <s v=""/>
    <s v="WA"/>
    <d v="2023-10-05T00:00:00"/>
    <s v="70"/>
    <n v="51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2181"/>
    <s v="0L"/>
    <s v=""/>
    <s v=""/>
    <s v="WA"/>
    <d v="2023-10-05T00:00:00"/>
    <s v="70"/>
    <n v="53.32"/>
    <s v="INR"/>
    <x v="0"/>
    <s v=""/>
    <s v="1000"/>
    <s v="1000"/>
    <s v="non Chargeable Basis ravi kushwaha"/>
    <s v=""/>
    <x v="1"/>
    <s v="9200000041"/>
    <s v="0"/>
    <x v="18"/>
    <s v=""/>
    <s v=""/>
  </r>
  <r>
    <x v="25"/>
    <s v=""/>
    <s v=""/>
    <s v="4900012215"/>
    <s v="0L"/>
    <s v=""/>
    <s v=""/>
    <s v="WA"/>
    <d v="2023-10-05T00:00:00"/>
    <s v="70"/>
    <n v="20.9"/>
    <s v="INR"/>
    <x v="0"/>
    <s v=""/>
    <s v="1000"/>
    <s v="1000"/>
    <s v="Non chargeable"/>
    <s v=""/>
    <x v="1"/>
    <s v="9200000059"/>
    <s v="0"/>
    <x v="25"/>
    <s v=""/>
    <s v=""/>
  </r>
  <r>
    <x v="25"/>
    <s v=""/>
    <s v=""/>
    <s v="4900012215"/>
    <s v="0L"/>
    <s v=""/>
    <s v=""/>
    <s v="WA"/>
    <d v="2023-10-05T00:00:00"/>
    <s v="70"/>
    <n v="7.67"/>
    <s v="INR"/>
    <x v="0"/>
    <s v=""/>
    <s v="1000"/>
    <s v="1000"/>
    <s v="Non chargeable"/>
    <s v=""/>
    <x v="1"/>
    <s v="9200000059"/>
    <s v="0"/>
    <x v="25"/>
    <s v=""/>
    <s v=""/>
  </r>
  <r>
    <x v="25"/>
    <s v=""/>
    <s v=""/>
    <s v="4900012215"/>
    <s v="0L"/>
    <s v=""/>
    <s v=""/>
    <s v="WA"/>
    <d v="2023-10-05T00:00:00"/>
    <s v="70"/>
    <n v="14.1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215"/>
    <s v="0L"/>
    <s v=""/>
    <s v=""/>
    <s v="WA"/>
    <d v="2023-10-05T00:00:00"/>
    <s v="70"/>
    <n v="8.5"/>
    <s v="INR"/>
    <x v="0"/>
    <s v=""/>
    <s v="1000"/>
    <s v="1000"/>
    <s v="Non chargeable basis"/>
    <s v=""/>
    <x v="1"/>
    <s v="9200000059"/>
    <s v="0"/>
    <x v="25"/>
    <s v=""/>
    <s v=""/>
  </r>
  <r>
    <x v="20"/>
    <s v=""/>
    <s v=""/>
    <s v="4900012217"/>
    <s v="0L"/>
    <s v=""/>
    <s v=""/>
    <s v="WA"/>
    <d v="2023-10-05T00:00:00"/>
    <s v="70"/>
    <n v="1578.7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217"/>
    <s v="0L"/>
    <s v=""/>
    <s v=""/>
    <s v="WA"/>
    <d v="2023-10-05T00:00:00"/>
    <s v="70"/>
    <n v="166.3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217"/>
    <s v="0L"/>
    <s v=""/>
    <s v=""/>
    <s v="WA"/>
    <d v="2023-10-05T00:00:00"/>
    <s v="70"/>
    <n v="78.92"/>
    <s v="INR"/>
    <x v="0"/>
    <s v=""/>
    <s v="1000"/>
    <s v="1000"/>
    <s v="NON CHARGEABLE BASIS-Aslam"/>
    <s v=""/>
    <x v="1"/>
    <s v="9200000058"/>
    <s v="0"/>
    <x v="20"/>
    <s v=""/>
    <s v=""/>
  </r>
  <r>
    <x v="29"/>
    <s v=""/>
    <s v=""/>
    <s v="4900012220"/>
    <s v="0L"/>
    <s v=""/>
    <s v=""/>
    <s v="WA"/>
    <d v="2023-10-05T00:00:00"/>
    <s v="70"/>
    <n v="13545.82"/>
    <s v="INR"/>
    <x v="0"/>
    <s v=""/>
    <s v="1000"/>
    <s v="1000"/>
    <s v="non chargeble lalbabu sah"/>
    <s v=""/>
    <x v="1"/>
    <s v="9200000057"/>
    <s v="0"/>
    <x v="29"/>
    <s v=""/>
    <s v=""/>
  </r>
  <r>
    <x v="25"/>
    <s v=""/>
    <s v=""/>
    <s v="4900012255"/>
    <s v="0L"/>
    <s v=""/>
    <s v=""/>
    <s v="WA"/>
    <d v="2023-10-06T00:00:00"/>
    <s v="70"/>
    <n v="1419.47"/>
    <s v="INR"/>
    <x v="0"/>
    <s v=""/>
    <s v="1000"/>
    <s v="1000"/>
    <s v="NON CHARGEABLE BASIS-universal havy engg"/>
    <s v=""/>
    <x v="1"/>
    <s v="9200000059"/>
    <s v="0"/>
    <x v="25"/>
    <s v=""/>
    <s v=""/>
  </r>
  <r>
    <x v="25"/>
    <s v=""/>
    <s v=""/>
    <s v="4900012255"/>
    <s v="0L"/>
    <s v=""/>
    <s v=""/>
    <s v="WA"/>
    <d v="2023-10-06T00:00:00"/>
    <s v="70"/>
    <n v="630"/>
    <s v="INR"/>
    <x v="0"/>
    <s v=""/>
    <s v="1000"/>
    <s v="1000"/>
    <s v="NON CHARGEABLE BASIS-universal havy engg"/>
    <s v=""/>
    <x v="1"/>
    <s v="9200000059"/>
    <s v="0"/>
    <x v="25"/>
    <s v=""/>
    <s v=""/>
  </r>
  <r>
    <x v="20"/>
    <s v=""/>
    <s v=""/>
    <s v="4900012267"/>
    <s v="0L"/>
    <s v=""/>
    <s v=""/>
    <s v="WA"/>
    <d v="2023-10-06T00:00:00"/>
    <s v="70"/>
    <n v="4059.75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267"/>
    <s v="0L"/>
    <s v=""/>
    <s v=""/>
    <s v="WA"/>
    <d v="2023-10-06T00:00:00"/>
    <s v="70"/>
    <n v="7447.3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267"/>
    <s v="0L"/>
    <s v=""/>
    <s v=""/>
    <s v="WA"/>
    <d v="2023-10-06T00:00:00"/>
    <s v="70"/>
    <n v="1014.8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267"/>
    <s v="0L"/>
    <s v=""/>
    <s v=""/>
    <s v="WA"/>
    <d v="2023-10-06T00:00:00"/>
    <s v="70"/>
    <n v="237.83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2272"/>
    <s v="0L"/>
    <s v=""/>
    <s v=""/>
    <s v="WA"/>
    <d v="2023-10-06T00:00:00"/>
    <s v="70"/>
    <n v="24.54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285"/>
    <s v="0L"/>
    <s v=""/>
    <s v=""/>
    <s v="WA"/>
    <d v="2023-10-06T00:00:00"/>
    <s v="70"/>
    <n v="111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285"/>
    <s v="0L"/>
    <s v=""/>
    <s v=""/>
    <s v="WA"/>
    <d v="2023-10-06T00:00:00"/>
    <s v="70"/>
    <n v="18.649999999999999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285"/>
    <s v="0L"/>
    <s v=""/>
    <s v=""/>
    <s v="WA"/>
    <d v="2023-10-06T00:00:00"/>
    <s v="70"/>
    <n v="8.5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308"/>
    <s v="0L"/>
    <s v=""/>
    <s v=""/>
    <s v="WA"/>
    <d v="2023-10-06T00:00:00"/>
    <s v="70"/>
    <n v="146.94999999999999"/>
    <s v="INR"/>
    <x v="0"/>
    <s v=""/>
    <s v="1000"/>
    <s v="1000"/>
    <s v="NON CHARGEABLE BASIS-om fab"/>
    <s v=""/>
    <x v="1"/>
    <s v="9200000059"/>
    <s v="0"/>
    <x v="25"/>
    <s v=""/>
    <s v=""/>
  </r>
  <r>
    <x v="25"/>
    <s v=""/>
    <s v=""/>
    <s v="4900012308"/>
    <s v="0L"/>
    <s v=""/>
    <s v=""/>
    <s v="WA"/>
    <d v="2023-10-06T00:00:00"/>
    <s v="70"/>
    <n v="90.4"/>
    <s v="INR"/>
    <x v="0"/>
    <s v=""/>
    <s v="1000"/>
    <s v="1000"/>
    <s v="NON CHARGEABLE BASIS-om fab"/>
    <s v=""/>
    <x v="1"/>
    <s v="9200000059"/>
    <s v="0"/>
    <x v="25"/>
    <s v=""/>
    <s v=""/>
  </r>
  <r>
    <x v="25"/>
    <s v=""/>
    <s v=""/>
    <s v="4900012315"/>
    <s v="0L"/>
    <s v=""/>
    <s v=""/>
    <s v="WA"/>
    <d v="2023-10-06T00:00:00"/>
    <s v="70"/>
    <n v="77.03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315"/>
    <s v="0L"/>
    <s v=""/>
    <s v=""/>
    <s v="WA"/>
    <d v="2023-10-06T00:00:00"/>
    <s v="70"/>
    <n v="82.53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315"/>
    <s v="0L"/>
    <s v=""/>
    <s v=""/>
    <s v="WA"/>
    <d v="2023-10-06T00:00:00"/>
    <s v="70"/>
    <n v="111.91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315"/>
    <s v="0L"/>
    <s v=""/>
    <s v=""/>
    <s v="WA"/>
    <d v="2023-10-06T00:00:00"/>
    <s v="70"/>
    <n v="36.82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315"/>
    <s v="0L"/>
    <s v=""/>
    <s v=""/>
    <s v="WA"/>
    <d v="2023-10-06T00:00:00"/>
    <s v="70"/>
    <n v="40.799999999999997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315"/>
    <s v="0L"/>
    <s v=""/>
    <s v=""/>
    <s v="WA"/>
    <d v="2023-10-06T00:00:00"/>
    <s v="70"/>
    <n v="42.5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330"/>
    <s v="0L"/>
    <s v=""/>
    <s v=""/>
    <s v="WA"/>
    <d v="2023-10-07T00:00:00"/>
    <s v="70"/>
    <n v="55.5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330"/>
    <s v="0L"/>
    <s v=""/>
    <s v=""/>
    <s v="WA"/>
    <d v="2023-10-07T00:00:00"/>
    <s v="70"/>
    <n v="25.5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343"/>
    <s v="0L"/>
    <s v=""/>
    <s v=""/>
    <s v="WA"/>
    <d v="2023-10-07T00:00:00"/>
    <s v="70"/>
    <n v="6772.91"/>
    <s v="INR"/>
    <x v="0"/>
    <s v=""/>
    <s v="1000"/>
    <s v="1000"/>
    <s v="NON CHARGABLE BASIS  dinesh"/>
    <s v=""/>
    <x v="1"/>
    <s v="9200000059"/>
    <s v="0"/>
    <x v="25"/>
    <s v=""/>
    <s v=""/>
  </r>
  <r>
    <x v="20"/>
    <s v=""/>
    <s v=""/>
    <s v="4900012352"/>
    <s v="0L"/>
    <s v=""/>
    <s v=""/>
    <s v="WA"/>
    <d v="2023-10-07T00:00:00"/>
    <s v="70"/>
    <n v="9316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360"/>
    <s v="0L"/>
    <s v=""/>
    <s v=""/>
    <s v="WA"/>
    <d v="2023-10-07T00:00:00"/>
    <s v="70"/>
    <n v="27091.65"/>
    <s v="INR"/>
    <x v="0"/>
    <s v=""/>
    <s v="1000"/>
    <s v="1000"/>
    <s v="non chargeble lalbabu sah"/>
    <s v=""/>
    <x v="1"/>
    <s v="9200000058"/>
    <s v="0"/>
    <x v="20"/>
    <s v=""/>
    <s v=""/>
  </r>
  <r>
    <x v="25"/>
    <s v=""/>
    <s v=""/>
    <s v="4900012389"/>
    <s v="0L"/>
    <s v=""/>
    <s v=""/>
    <s v="WA"/>
    <d v="2023-10-07T00:00:00"/>
    <s v="70"/>
    <n v="111.91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389"/>
    <s v="0L"/>
    <s v=""/>
    <s v=""/>
    <s v="WA"/>
    <d v="2023-10-07T00:00:00"/>
    <s v="70"/>
    <n v="77.03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389"/>
    <s v="0L"/>
    <s v=""/>
    <s v=""/>
    <s v="WA"/>
    <d v="2023-10-07T00:00:00"/>
    <s v="70"/>
    <n v="34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401"/>
    <s v="0L"/>
    <s v=""/>
    <s v=""/>
    <s v="WA"/>
    <d v="2023-10-07T00:00:00"/>
    <s v="70"/>
    <n v="84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401"/>
    <s v="0L"/>
    <s v=""/>
    <s v=""/>
    <s v="WA"/>
    <d v="2023-10-07T00:00:00"/>
    <s v="70"/>
    <n v="38.520000000000003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401"/>
    <s v="0L"/>
    <s v=""/>
    <s v=""/>
    <s v="WA"/>
    <d v="2023-10-07T00:00:00"/>
    <s v="70"/>
    <n v="97.32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401"/>
    <s v="0L"/>
    <s v=""/>
    <s v=""/>
    <s v="WA"/>
    <d v="2023-10-07T00:00:00"/>
    <s v="70"/>
    <n v="55.96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401"/>
    <s v="0L"/>
    <s v=""/>
    <s v=""/>
    <s v="WA"/>
    <d v="2023-10-07T00:00:00"/>
    <s v="70"/>
    <n v="8.5"/>
    <s v="INR"/>
    <x v="0"/>
    <s v=""/>
    <s v="1000"/>
    <s v="1000"/>
    <s v="NEW INSTALLATION"/>
    <s v=""/>
    <x v="1"/>
    <s v="9200000059"/>
    <s v="0"/>
    <x v="25"/>
    <s v=""/>
    <s v=""/>
  </r>
  <r>
    <x v="20"/>
    <s v=""/>
    <s v=""/>
    <s v="4900012444"/>
    <s v="0L"/>
    <s v=""/>
    <s v=""/>
    <s v="WA"/>
    <d v="2023-10-08T00:00:00"/>
    <s v="70"/>
    <n v="9102.1299999999992"/>
    <s v="INR"/>
    <x v="0"/>
    <s v=""/>
    <s v="1000"/>
    <s v="1000"/>
    <s v="non chargeble lalbabu sah"/>
    <s v=""/>
    <x v="1"/>
    <s v="9200000058"/>
    <s v="0"/>
    <x v="20"/>
    <s v=""/>
    <s v=""/>
  </r>
  <r>
    <x v="21"/>
    <s v=""/>
    <s v=""/>
    <s v="4900012458"/>
    <s v="0L"/>
    <s v=""/>
    <s v=""/>
    <s v="WA"/>
    <d v="2023-10-09T00:00:00"/>
    <s v="70"/>
    <n v="6772.91"/>
    <s v="INR"/>
    <x v="0"/>
    <s v=""/>
    <s v="1000"/>
    <s v="1000"/>
    <s v="NON CHARGABLE BASIS DINES"/>
    <s v=""/>
    <x v="1"/>
    <s v="9200000035"/>
    <s v="0"/>
    <x v="21"/>
    <s v=""/>
    <s v=""/>
  </r>
  <r>
    <x v="20"/>
    <s v=""/>
    <s v=""/>
    <s v="4900012461"/>
    <s v="0L"/>
    <s v=""/>
    <s v=""/>
    <s v="WA"/>
    <d v="2023-10-09T00:00:00"/>
    <s v="70"/>
    <n v="1434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461"/>
    <s v="0L"/>
    <s v=""/>
    <s v=""/>
    <s v="WA"/>
    <d v="2023-10-09T00:00:00"/>
    <s v="70"/>
    <n v="641.73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461"/>
    <s v="0L"/>
    <s v=""/>
    <s v=""/>
    <s v="WA"/>
    <d v="2023-10-09T00:00:00"/>
    <s v="70"/>
    <n v="190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461"/>
    <s v="0L"/>
    <s v=""/>
    <s v=""/>
    <s v="WA"/>
    <d v="2023-10-09T00:00:00"/>
    <s v="70"/>
    <n v="48.98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2463"/>
    <s v="0L"/>
    <s v=""/>
    <s v=""/>
    <s v="WA"/>
    <d v="2023-10-09T00:00:00"/>
    <s v="70"/>
    <n v="26883"/>
    <s v="INR"/>
    <x v="0"/>
    <s v=""/>
    <s v="1000"/>
    <s v="1000"/>
    <s v="NON CHARGEABLE BASIS-UNIVERSAL"/>
    <s v=""/>
    <x v="1"/>
    <s v="9200000059"/>
    <s v="0"/>
    <x v="25"/>
    <s v=""/>
    <s v=""/>
  </r>
  <r>
    <x v="25"/>
    <s v=""/>
    <s v=""/>
    <s v="4900012467"/>
    <s v="0L"/>
    <s v=""/>
    <s v=""/>
    <s v="WA"/>
    <d v="2023-10-09T00:00:00"/>
    <s v="70"/>
    <n v="12.59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472"/>
    <s v="0L"/>
    <s v=""/>
    <s v=""/>
    <s v="WA"/>
    <d v="2023-10-09T00:00:00"/>
    <s v="70"/>
    <n v="1627.48"/>
    <s v="INR"/>
    <x v="0"/>
    <s v=""/>
    <s v="1000"/>
    <s v="1000"/>
    <s v="NON CHARGABLE BASIS lal babu sah"/>
    <s v=""/>
    <x v="1"/>
    <s v="9200000059"/>
    <s v="0"/>
    <x v="25"/>
    <s v=""/>
    <s v=""/>
  </r>
  <r>
    <x v="25"/>
    <s v=""/>
    <s v=""/>
    <s v="4900012484"/>
    <s v="0L"/>
    <s v=""/>
    <s v=""/>
    <s v="WA"/>
    <d v="2023-10-09T00:00:00"/>
    <s v="70"/>
    <n v="154223.75"/>
    <s v="INR"/>
    <x v="0"/>
    <s v=""/>
    <s v="1000"/>
    <s v="1000"/>
    <s v="NON CHARGABLE BASIS  dinesh"/>
    <s v=""/>
    <x v="1"/>
    <s v="9200000059"/>
    <s v="0"/>
    <x v="25"/>
    <s v=""/>
    <s v=""/>
  </r>
  <r>
    <x v="20"/>
    <s v=""/>
    <s v=""/>
    <s v="4900012489"/>
    <s v="0L"/>
    <s v=""/>
    <s v=""/>
    <s v="WA"/>
    <d v="2023-10-09T00:00:00"/>
    <s v="70"/>
    <n v="326.05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489"/>
    <s v="0L"/>
    <s v=""/>
    <s v=""/>
    <s v="WA"/>
    <d v="2023-10-09T00:00:00"/>
    <s v="70"/>
    <n v="117.71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489"/>
    <s v="0L"/>
    <s v=""/>
    <s v=""/>
    <s v="WA"/>
    <d v="2023-10-09T00:00:00"/>
    <s v="70"/>
    <n v="36.880000000000003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2520"/>
    <s v="0L"/>
    <s v=""/>
    <s v=""/>
    <s v="WA"/>
    <d v="2023-10-09T00:00:00"/>
    <s v="70"/>
    <n v="34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520"/>
    <s v="0L"/>
    <s v=""/>
    <s v=""/>
    <s v="WA"/>
    <d v="2023-10-09T00:00:00"/>
    <s v="70"/>
    <n v="15.86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520"/>
    <s v="0L"/>
    <s v=""/>
    <s v=""/>
    <s v="WA"/>
    <d v="2023-10-09T00:00:00"/>
    <s v="70"/>
    <n v="41.27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520"/>
    <s v="0L"/>
    <s v=""/>
    <s v=""/>
    <s v="WA"/>
    <d v="2023-10-09T00:00:00"/>
    <s v="70"/>
    <n v="55.96"/>
    <s v="INR"/>
    <x v="0"/>
    <s v=""/>
    <s v="1000"/>
    <s v="1000"/>
    <s v="NEW INSTALLATION"/>
    <s v=""/>
    <x v="1"/>
    <s v="9200000059"/>
    <s v="0"/>
    <x v="25"/>
    <s v=""/>
    <s v=""/>
  </r>
  <r>
    <x v="20"/>
    <s v=""/>
    <s v=""/>
    <s v="4900012548"/>
    <s v="0L"/>
    <s v=""/>
    <s v=""/>
    <s v="WA"/>
    <d v="2023-10-10T00:00:00"/>
    <s v="70"/>
    <n v="169.69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548"/>
    <s v="0L"/>
    <s v=""/>
    <s v=""/>
    <s v="WA"/>
    <d v="2023-10-10T00:00:00"/>
    <s v="70"/>
    <n v="58.7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548"/>
    <s v="0L"/>
    <s v=""/>
    <s v=""/>
    <s v="WA"/>
    <d v="2023-10-10T00:00:00"/>
    <s v="70"/>
    <n v="126.31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548"/>
    <s v="0L"/>
    <s v=""/>
    <s v=""/>
    <s v="WA"/>
    <d v="2023-10-10T00:00:00"/>
    <s v="70"/>
    <n v="52.84"/>
    <s v="INR"/>
    <x v="0"/>
    <s v=""/>
    <s v="1000"/>
    <s v="1000"/>
    <s v="NON CHARGEABLE BASIS-Aslam"/>
    <s v=""/>
    <x v="1"/>
    <s v="9200000058"/>
    <s v="0"/>
    <x v="20"/>
    <s v=""/>
    <s v=""/>
  </r>
  <r>
    <x v="21"/>
    <s v=""/>
    <s v=""/>
    <s v="4900012552"/>
    <s v="0L"/>
    <s v=""/>
    <s v=""/>
    <s v="WA"/>
    <d v="2023-10-10T00:00:00"/>
    <s v="70"/>
    <n v="366303.87"/>
    <s v="INR"/>
    <x v="0"/>
    <s v=""/>
    <s v="1000"/>
    <s v="1000"/>
    <s v="NON CHARGABLE BASIS DINES"/>
    <s v=""/>
    <x v="1"/>
    <s v="9200000035"/>
    <s v="0"/>
    <x v="21"/>
    <s v=""/>
    <s v=""/>
  </r>
  <r>
    <x v="20"/>
    <s v=""/>
    <s v=""/>
    <s v="4900012560"/>
    <s v="0L"/>
    <s v=""/>
    <s v=""/>
    <s v="WA"/>
    <d v="2023-10-10T00:00:00"/>
    <s v="70"/>
    <n v="213.91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2571"/>
    <s v="0L"/>
    <s v=""/>
    <s v=""/>
    <s v="WA"/>
    <d v="2023-10-10T00:00:00"/>
    <s v="70"/>
    <n v="11177.74"/>
    <s v="INR"/>
    <x v="0"/>
    <s v=""/>
    <s v="1000"/>
    <s v="1000"/>
    <s v="NON CHARGABLE BASIS dinesh"/>
    <s v=""/>
    <x v="1"/>
    <s v="9200000059"/>
    <s v="0"/>
    <x v="25"/>
    <s v=""/>
    <s v=""/>
  </r>
  <r>
    <x v="25"/>
    <s v=""/>
    <s v=""/>
    <s v="4900012571"/>
    <s v="0L"/>
    <s v=""/>
    <s v=""/>
    <s v="WA"/>
    <d v="2023-10-10T00:00:00"/>
    <s v="70"/>
    <n v="20804.88"/>
    <s v="INR"/>
    <x v="0"/>
    <s v=""/>
    <s v="1000"/>
    <s v="1000"/>
    <s v="NON CHARGABLE BASIS dinesh"/>
    <s v=""/>
    <x v="1"/>
    <s v="9200000059"/>
    <s v="0"/>
    <x v="25"/>
    <s v=""/>
    <s v=""/>
  </r>
  <r>
    <x v="21"/>
    <s v=""/>
    <s v=""/>
    <s v="4900012573"/>
    <s v="0L"/>
    <s v=""/>
    <s v=""/>
    <s v="WA"/>
    <d v="2023-10-10T00:00:00"/>
    <s v="70"/>
    <n v="10402.44"/>
    <s v="INR"/>
    <x v="0"/>
    <s v=""/>
    <s v="1000"/>
    <s v="1000"/>
    <s v="NON CHARGABLE BASIS dinesh"/>
    <s v=""/>
    <x v="1"/>
    <s v="9200000035"/>
    <s v="0"/>
    <x v="21"/>
    <s v=""/>
    <s v=""/>
  </r>
  <r>
    <x v="21"/>
    <s v=""/>
    <s v=""/>
    <s v="4900012573"/>
    <s v="0L"/>
    <s v=""/>
    <s v=""/>
    <s v="WA"/>
    <d v="2023-10-10T00:00:00"/>
    <s v="70"/>
    <n v="5588.87"/>
    <s v="INR"/>
    <x v="0"/>
    <s v=""/>
    <s v="1000"/>
    <s v="1000"/>
    <s v="NON CHARGABLE BASIS dinesh"/>
    <s v=""/>
    <x v="1"/>
    <s v="9200000035"/>
    <s v="0"/>
    <x v="21"/>
    <s v=""/>
    <s v=""/>
  </r>
  <r>
    <x v="25"/>
    <s v=""/>
    <s v=""/>
    <s v="4900012576"/>
    <s v="0L"/>
    <s v=""/>
    <s v=""/>
    <s v="WA"/>
    <d v="2023-10-10T00:00:00"/>
    <s v="70"/>
    <n v="13545.82"/>
    <s v="INR"/>
    <x v="0"/>
    <s v=""/>
    <s v="1000"/>
    <s v="1000"/>
    <s v="NON CHARGABLE BASIS dinesh"/>
    <s v=""/>
    <x v="1"/>
    <s v="9200000059"/>
    <s v="0"/>
    <x v="25"/>
    <s v=""/>
    <s v=""/>
  </r>
  <r>
    <x v="20"/>
    <s v=""/>
    <s v=""/>
    <s v="4900012580"/>
    <s v="0L"/>
    <s v=""/>
    <s v=""/>
    <s v="WA"/>
    <d v="2023-10-10T00:00:00"/>
    <s v="70"/>
    <n v="254.54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580"/>
    <s v="0L"/>
    <s v=""/>
    <s v=""/>
    <s v="WA"/>
    <d v="2023-10-10T00:00:00"/>
    <s v="70"/>
    <n v="146.94999999999999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595"/>
    <s v="0L"/>
    <s v=""/>
    <s v=""/>
    <s v="WA"/>
    <d v="2023-10-10T00:00:00"/>
    <s v="70"/>
    <n v="326.05"/>
    <s v="INR"/>
    <x v="0"/>
    <s v=""/>
    <s v="1000"/>
    <s v="1000"/>
    <s v="NON CHARGABLE BASIS -aslam"/>
    <s v=""/>
    <x v="1"/>
    <s v="9200000058"/>
    <s v="0"/>
    <x v="20"/>
    <s v=""/>
    <s v=""/>
  </r>
  <r>
    <x v="20"/>
    <s v=""/>
    <s v=""/>
    <s v="4900012595"/>
    <s v="0L"/>
    <s v=""/>
    <s v=""/>
    <s v="WA"/>
    <d v="2023-10-10T00:00:00"/>
    <s v="70"/>
    <n v="108.65"/>
    <s v="INR"/>
    <x v="0"/>
    <s v=""/>
    <s v="1000"/>
    <s v="1000"/>
    <s v="NON CHARGABLE BASIS -aslam"/>
    <s v=""/>
    <x v="1"/>
    <s v="9200000058"/>
    <s v="0"/>
    <x v="20"/>
    <s v=""/>
    <s v=""/>
  </r>
  <r>
    <x v="25"/>
    <s v=""/>
    <s v=""/>
    <s v="4900012614"/>
    <s v="0L"/>
    <s v=""/>
    <s v=""/>
    <s v="WA"/>
    <d v="2023-10-10T00:00:00"/>
    <s v="70"/>
    <n v="40.799999999999997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614"/>
    <s v="0L"/>
    <s v=""/>
    <s v=""/>
    <s v="WA"/>
    <d v="2023-10-10T00:00:00"/>
    <s v="70"/>
    <n v="8.5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657"/>
    <s v="0L"/>
    <s v=""/>
    <s v=""/>
    <s v="WA"/>
    <d v="2023-10-10T00:00:00"/>
    <s v="70"/>
    <n v="17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661"/>
    <s v="0L"/>
    <s v=""/>
    <s v=""/>
    <s v="WA"/>
    <d v="2023-10-11T00:00:00"/>
    <s v="70"/>
    <n v="1926.8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661"/>
    <s v="0L"/>
    <s v=""/>
    <s v=""/>
    <s v="WA"/>
    <d v="2023-10-11T00:00:00"/>
    <s v="70"/>
    <n v="17"/>
    <s v="INR"/>
    <x v="0"/>
    <s v=""/>
    <s v="1000"/>
    <s v="1000"/>
    <s v="NEW INSTALLATION"/>
    <s v=""/>
    <x v="1"/>
    <s v="9200000059"/>
    <s v="0"/>
    <x v="25"/>
    <s v=""/>
    <s v=""/>
  </r>
  <r>
    <x v="18"/>
    <s v=""/>
    <s v=""/>
    <s v="4900012669"/>
    <s v="0L"/>
    <s v=""/>
    <s v=""/>
    <s v="WA"/>
    <d v="2023-10-11T00:00:00"/>
    <s v="70"/>
    <n v="50"/>
    <s v="INR"/>
    <x v="0"/>
    <s v=""/>
    <s v="1000"/>
    <s v="1000"/>
    <s v="non Chargeable Basis dhanu kumar"/>
    <s v=""/>
    <x v="1"/>
    <s v="9200000041"/>
    <s v="0"/>
    <x v="18"/>
    <s v=""/>
    <s v=""/>
  </r>
  <r>
    <x v="18"/>
    <s v=""/>
    <s v=""/>
    <s v="4900012669"/>
    <s v="0L"/>
    <s v=""/>
    <s v=""/>
    <s v="WA"/>
    <d v="2023-10-11T00:00:00"/>
    <s v="70"/>
    <n v="53.32"/>
    <s v="INR"/>
    <x v="0"/>
    <s v=""/>
    <s v="1000"/>
    <s v="1000"/>
    <s v="non Chargeable Basis dhanu kumar"/>
    <s v=""/>
    <x v="1"/>
    <s v="9200000041"/>
    <s v="0"/>
    <x v="18"/>
    <s v=""/>
    <s v=""/>
  </r>
  <r>
    <x v="18"/>
    <s v=""/>
    <s v=""/>
    <s v="4900012669"/>
    <s v="0L"/>
    <s v=""/>
    <s v=""/>
    <s v="WA"/>
    <d v="2023-10-11T00:00:00"/>
    <s v="70"/>
    <n v="42.5"/>
    <s v="INR"/>
    <x v="0"/>
    <s v=""/>
    <s v="1000"/>
    <s v="1000"/>
    <s v="non Chargeable Basis dhanu kumar"/>
    <s v=""/>
    <x v="1"/>
    <s v="9200000041"/>
    <s v="0"/>
    <x v="18"/>
    <s v=""/>
    <s v=""/>
  </r>
  <r>
    <x v="18"/>
    <s v=""/>
    <s v=""/>
    <s v="4900012669"/>
    <s v="0L"/>
    <s v=""/>
    <s v=""/>
    <s v="WA"/>
    <d v="2023-10-11T00:00:00"/>
    <s v="70"/>
    <n v="242.98"/>
    <s v="INR"/>
    <x v="0"/>
    <s v=""/>
    <s v="1000"/>
    <s v="1000"/>
    <s v="non Chargeable Basis dhanu kumar"/>
    <s v=""/>
    <x v="1"/>
    <s v="9200000041"/>
    <s v="0"/>
    <x v="18"/>
    <s v=""/>
    <s v=""/>
  </r>
  <r>
    <x v="18"/>
    <s v=""/>
    <s v=""/>
    <s v="4900012669"/>
    <s v="0L"/>
    <s v=""/>
    <s v=""/>
    <s v="WA"/>
    <d v="2023-10-11T00:00:00"/>
    <s v="70"/>
    <n v="11.85"/>
    <s v="INR"/>
    <x v="0"/>
    <s v=""/>
    <s v="1000"/>
    <s v="1000"/>
    <s v="non Chargeable Basis dhanu kumar"/>
    <s v=""/>
    <x v="1"/>
    <s v="9200000041"/>
    <s v="0"/>
    <x v="18"/>
    <s v=""/>
    <s v=""/>
  </r>
  <r>
    <x v="20"/>
    <s v=""/>
    <s v=""/>
    <s v="4900012671"/>
    <s v="0L"/>
    <s v=""/>
    <s v=""/>
    <s v="WA"/>
    <d v="2023-10-11T00:00:00"/>
    <s v="70"/>
    <n v="217.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671"/>
    <s v="0L"/>
    <s v=""/>
    <s v=""/>
    <s v="WA"/>
    <d v="2023-10-11T00:00:00"/>
    <s v="70"/>
    <n v="78.3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671"/>
    <s v="0L"/>
    <s v=""/>
    <s v=""/>
    <s v="WA"/>
    <d v="2023-10-11T00:00:00"/>
    <s v="70"/>
    <n v="325.93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671"/>
    <s v="0L"/>
    <s v=""/>
    <s v=""/>
    <s v="WA"/>
    <d v="2023-10-11T00:00:00"/>
    <s v="70"/>
    <n v="108.65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2675"/>
    <s v="0L"/>
    <s v=""/>
    <s v=""/>
    <s v="WA"/>
    <d v="2023-10-11T00:00:00"/>
    <s v="70"/>
    <n v="440.88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675"/>
    <s v="0L"/>
    <s v=""/>
    <s v=""/>
    <s v="WA"/>
    <d v="2023-10-11T00:00:00"/>
    <s v="70"/>
    <n v="17"/>
    <s v="INR"/>
    <x v="0"/>
    <s v=""/>
    <s v="1000"/>
    <s v="1000"/>
    <s v="Non chargeable basis"/>
    <s v=""/>
    <x v="1"/>
    <s v="9200000059"/>
    <s v="0"/>
    <x v="25"/>
    <s v=""/>
    <s v=""/>
  </r>
  <r>
    <x v="18"/>
    <s v=""/>
    <s v=""/>
    <s v="4900012687"/>
    <s v="0L"/>
    <s v=""/>
    <s v=""/>
    <s v="WA"/>
    <d v="2023-10-11T00:00:00"/>
    <s v="70"/>
    <n v="8119.04"/>
    <s v="INR"/>
    <x v="0"/>
    <s v=""/>
    <s v="1000"/>
    <s v="1000"/>
    <s v="non Chargeable Basis anuj"/>
    <s v=""/>
    <x v="1"/>
    <s v="9200000041"/>
    <s v="0"/>
    <x v="18"/>
    <s v=""/>
    <s v=""/>
  </r>
  <r>
    <x v="18"/>
    <s v=""/>
    <s v=""/>
    <s v="4900012687"/>
    <s v="0L"/>
    <s v=""/>
    <s v=""/>
    <s v="WA"/>
    <d v="2023-10-11T00:00:00"/>
    <s v="70"/>
    <n v="135.35"/>
    <s v="INR"/>
    <x v="0"/>
    <s v=""/>
    <s v="1000"/>
    <s v="1000"/>
    <s v="non Chargeable Basis anuj"/>
    <s v=""/>
    <x v="1"/>
    <s v="9200000041"/>
    <s v="0"/>
    <x v="18"/>
    <s v=""/>
    <s v=""/>
  </r>
  <r>
    <x v="25"/>
    <s v=""/>
    <s v=""/>
    <s v="4900012689"/>
    <s v="0L"/>
    <s v=""/>
    <s v=""/>
    <s v="WA"/>
    <d v="2023-10-11T00:00:00"/>
    <s v="70"/>
    <n v="98.01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695"/>
    <s v="0L"/>
    <s v=""/>
    <s v=""/>
    <s v="WA"/>
    <d v="2023-10-11T00:00:00"/>
    <s v="70"/>
    <n v="366303.86"/>
    <s v="INR"/>
    <x v="0"/>
    <s v=""/>
    <s v="1000"/>
    <s v="1000"/>
    <s v="NON CHARGABLE BASIS -lalbabu sah"/>
    <s v=""/>
    <x v="1"/>
    <s v="9200000059"/>
    <s v="0"/>
    <x v="25"/>
    <s v=""/>
    <s v=""/>
  </r>
  <r>
    <x v="18"/>
    <s v=""/>
    <s v=""/>
    <s v="4900012703"/>
    <s v="0L"/>
    <s v=""/>
    <s v=""/>
    <s v="WA"/>
    <d v="2023-10-11T00:00:00"/>
    <s v="70"/>
    <n v="360"/>
    <s v="INR"/>
    <x v="0"/>
    <s v=""/>
    <s v="1000"/>
    <s v="1000"/>
    <s v="non Chargeable Basis anuj"/>
    <s v=""/>
    <x v="1"/>
    <s v="9200000041"/>
    <s v="0"/>
    <x v="18"/>
    <s v=""/>
    <s v=""/>
  </r>
  <r>
    <x v="18"/>
    <s v=""/>
    <s v=""/>
    <s v="4900012703"/>
    <s v="0L"/>
    <s v=""/>
    <s v=""/>
    <s v="WA"/>
    <d v="2023-10-11T00:00:00"/>
    <s v="70"/>
    <n v="115"/>
    <s v="INR"/>
    <x v="0"/>
    <s v=""/>
    <s v="1000"/>
    <s v="1000"/>
    <s v="non Chargeable Basis anuj"/>
    <s v=""/>
    <x v="1"/>
    <s v="9200000041"/>
    <s v="0"/>
    <x v="18"/>
    <s v=""/>
    <s v=""/>
  </r>
  <r>
    <x v="18"/>
    <s v=""/>
    <s v=""/>
    <s v="4900012703"/>
    <s v="0L"/>
    <s v=""/>
    <s v=""/>
    <s v="WA"/>
    <d v="2023-10-11T00:00:00"/>
    <s v="70"/>
    <n v="247.05"/>
    <s v="INR"/>
    <x v="0"/>
    <s v=""/>
    <s v="1000"/>
    <s v="1000"/>
    <s v="non Chargeable Basis anuj"/>
    <s v=""/>
    <x v="1"/>
    <s v="9200000041"/>
    <s v="0"/>
    <x v="18"/>
    <s v=""/>
    <s v=""/>
  </r>
  <r>
    <x v="18"/>
    <s v=""/>
    <s v=""/>
    <s v="4900012703"/>
    <s v="0L"/>
    <s v=""/>
    <s v=""/>
    <s v="WA"/>
    <d v="2023-10-11T00:00:00"/>
    <s v="70"/>
    <n v="303.73"/>
    <s v="INR"/>
    <x v="0"/>
    <s v=""/>
    <s v="1000"/>
    <s v="1000"/>
    <s v="non Chargeable Basis anuj"/>
    <s v=""/>
    <x v="1"/>
    <s v="9200000041"/>
    <s v="0"/>
    <x v="18"/>
    <s v=""/>
    <s v=""/>
  </r>
  <r>
    <x v="25"/>
    <s v=""/>
    <s v=""/>
    <s v="4900012737"/>
    <s v="0L"/>
    <s v=""/>
    <s v=""/>
    <s v="WA"/>
    <d v="2023-10-11T00:00:00"/>
    <s v="70"/>
    <n v="230279"/>
    <s v="INR"/>
    <x v="0"/>
    <s v=""/>
    <s v="1000"/>
    <s v="1000"/>
    <s v="NON CHARGABLE BASIS -lalbabu sah"/>
    <s v=""/>
    <x v="1"/>
    <s v="9200000059"/>
    <s v="0"/>
    <x v="25"/>
    <s v=""/>
    <s v=""/>
  </r>
  <r>
    <x v="25"/>
    <s v=""/>
    <s v=""/>
    <s v="4900012737"/>
    <s v="0L"/>
    <s v=""/>
    <s v=""/>
    <s v="WA"/>
    <d v="2023-10-11T00:00:00"/>
    <s v="70"/>
    <n v="191618.32"/>
    <s v="INR"/>
    <x v="0"/>
    <s v=""/>
    <s v="1000"/>
    <s v="1000"/>
    <s v="NON CHARGABLE BASIS -lalbabu sah"/>
    <s v=""/>
    <x v="1"/>
    <s v="9200000059"/>
    <s v="0"/>
    <x v="25"/>
    <s v=""/>
    <s v=""/>
  </r>
  <r>
    <x v="25"/>
    <s v=""/>
    <s v=""/>
    <s v="4900012737"/>
    <s v="0L"/>
    <s v=""/>
    <s v=""/>
    <s v="WA"/>
    <d v="2023-10-11T00:00:00"/>
    <s v="70"/>
    <n v="312073.15999999997"/>
    <s v="INR"/>
    <x v="0"/>
    <s v=""/>
    <s v="1000"/>
    <s v="1000"/>
    <s v="NON CHARGABLE BASIS -lalbabu sah"/>
    <s v=""/>
    <x v="1"/>
    <s v="9200000059"/>
    <s v="0"/>
    <x v="25"/>
    <s v=""/>
    <s v=""/>
  </r>
  <r>
    <x v="25"/>
    <s v=""/>
    <s v=""/>
    <s v="4900012743"/>
    <s v="0L"/>
    <s v=""/>
    <s v=""/>
    <s v="WA"/>
    <d v="2023-10-11T00:00:00"/>
    <s v="70"/>
    <n v="5073.5"/>
    <s v="INR"/>
    <x v="0"/>
    <s v=""/>
    <s v="1000"/>
    <s v="1000"/>
    <s v="NON CHARGEABLE BASIS-Hasmuddin"/>
    <s v=""/>
    <x v="1"/>
    <s v="9200000059"/>
    <s v="0"/>
    <x v="25"/>
    <s v=""/>
    <s v=""/>
  </r>
  <r>
    <x v="25"/>
    <s v=""/>
    <s v=""/>
    <s v="4900012743"/>
    <s v="0L"/>
    <s v=""/>
    <s v=""/>
    <s v="WA"/>
    <d v="2023-10-11T00:00:00"/>
    <s v="70"/>
    <n v="619.88"/>
    <s v="INR"/>
    <x v="0"/>
    <s v=""/>
    <s v="1000"/>
    <s v="1000"/>
    <s v="NON CHARGEABLE BASIS-Hasmuddin"/>
    <s v=""/>
    <x v="1"/>
    <s v="9200000059"/>
    <s v="0"/>
    <x v="25"/>
    <s v=""/>
    <s v=""/>
  </r>
  <r>
    <x v="25"/>
    <s v=""/>
    <s v=""/>
    <s v="4900012750"/>
    <s v="0L"/>
    <s v=""/>
    <s v=""/>
    <s v="WA"/>
    <d v="2023-10-11T00:00:00"/>
    <s v="70"/>
    <n v="13545.82"/>
    <s v="INR"/>
    <x v="0"/>
    <s v=""/>
    <s v="1000"/>
    <s v="1000"/>
    <s v="NON CHARGABLE BASIS dinesh"/>
    <s v=""/>
    <x v="1"/>
    <s v="9200000059"/>
    <s v="0"/>
    <x v="25"/>
    <s v=""/>
    <s v=""/>
  </r>
  <r>
    <x v="25"/>
    <s v=""/>
    <s v=""/>
    <s v="4900012755"/>
    <s v="0L"/>
    <s v=""/>
    <s v=""/>
    <s v="WA"/>
    <d v="2023-10-11T00:00:00"/>
    <s v="70"/>
    <n v="17150.47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2755"/>
    <s v="0L"/>
    <s v=""/>
    <s v=""/>
    <s v="WA"/>
    <d v="2023-10-11T00:00:00"/>
    <s v="70"/>
    <n v="14342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2766"/>
    <s v="0L"/>
    <s v=""/>
    <s v=""/>
    <s v="WA"/>
    <d v="2023-10-11T00:00:00"/>
    <s v="70"/>
    <n v="42.5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766"/>
    <s v="0L"/>
    <s v=""/>
    <s v=""/>
    <s v="WA"/>
    <d v="2023-10-11T00:00:00"/>
    <s v="70"/>
    <n v="653.88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766"/>
    <s v="0L"/>
    <s v=""/>
    <s v=""/>
    <s v="WA"/>
    <d v="2023-10-11T00:00:00"/>
    <s v="70"/>
    <n v="15.86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768"/>
    <s v="0L"/>
    <s v=""/>
    <s v=""/>
    <s v="WA"/>
    <d v="2023-10-11T00:00:00"/>
    <s v="70"/>
    <n v="8.5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2768"/>
    <s v="0L"/>
    <s v=""/>
    <s v=""/>
    <s v="WA"/>
    <d v="2023-10-11T00:00:00"/>
    <s v="70"/>
    <n v="36.33"/>
    <s v="INR"/>
    <x v="0"/>
    <s v=""/>
    <s v="1000"/>
    <s v="1000"/>
    <s v="NEW INSTALLATION"/>
    <s v=""/>
    <x v="1"/>
    <s v="9200000059"/>
    <s v="0"/>
    <x v="25"/>
    <s v=""/>
    <s v=""/>
  </r>
  <r>
    <x v="20"/>
    <s v=""/>
    <s v=""/>
    <s v="4900012786"/>
    <s v="0L"/>
    <s v=""/>
    <s v=""/>
    <s v="WA"/>
    <d v="2023-10-12T00:00:00"/>
    <s v="70"/>
    <n v="1627.49"/>
    <s v="INR"/>
    <x v="0"/>
    <s v=""/>
    <s v="1000"/>
    <s v="1000"/>
    <s v="non chargeble lalbabu sah"/>
    <s v=""/>
    <x v="1"/>
    <s v="9200000058"/>
    <s v="0"/>
    <x v="20"/>
    <s v=""/>
    <s v=""/>
  </r>
  <r>
    <x v="25"/>
    <s v=""/>
    <s v=""/>
    <s v="4900012795"/>
    <s v="0L"/>
    <s v=""/>
    <s v=""/>
    <s v="WA"/>
    <d v="2023-10-12T00:00:00"/>
    <s v="70"/>
    <n v="182.5"/>
    <s v="INR"/>
    <x v="0"/>
    <s v=""/>
    <s v="1000"/>
    <s v="1000"/>
    <s v="Non chargeable basis-uni"/>
    <s v=""/>
    <x v="1"/>
    <s v="9200000059"/>
    <s v="0"/>
    <x v="25"/>
    <s v=""/>
    <s v=""/>
  </r>
  <r>
    <x v="25"/>
    <s v=""/>
    <s v=""/>
    <s v="4900012795"/>
    <s v="0L"/>
    <s v=""/>
    <s v=""/>
    <s v="WA"/>
    <d v="2023-10-12T00:00:00"/>
    <s v="70"/>
    <n v="91.84"/>
    <s v="INR"/>
    <x v="0"/>
    <s v=""/>
    <s v="1000"/>
    <s v="1000"/>
    <s v="Non chargeable basis-uni"/>
    <s v=""/>
    <x v="1"/>
    <s v="9200000059"/>
    <s v="0"/>
    <x v="25"/>
    <s v=""/>
    <s v=""/>
  </r>
  <r>
    <x v="25"/>
    <s v=""/>
    <s v=""/>
    <s v="4900012795"/>
    <s v="0L"/>
    <s v=""/>
    <s v=""/>
    <s v="WA"/>
    <d v="2023-10-12T00:00:00"/>
    <s v="70"/>
    <n v="40"/>
    <s v="INR"/>
    <x v="0"/>
    <s v=""/>
    <s v="1000"/>
    <s v="1000"/>
    <s v="Non chargeable basis-uni"/>
    <s v=""/>
    <x v="1"/>
    <s v="9200000059"/>
    <s v="0"/>
    <x v="25"/>
    <s v=""/>
    <s v=""/>
  </r>
  <r>
    <x v="25"/>
    <s v=""/>
    <s v=""/>
    <s v="4900012808"/>
    <s v="0L"/>
    <s v=""/>
    <s v=""/>
    <s v="WA"/>
    <d v="2023-10-12T00:00:00"/>
    <s v="70"/>
    <n v="333.8"/>
    <s v="INR"/>
    <x v="0"/>
    <s v=""/>
    <s v="1000"/>
    <s v="1000"/>
    <s v="Non chargeable basis-uni"/>
    <s v=""/>
    <x v="1"/>
    <s v="9200000059"/>
    <s v="0"/>
    <x v="25"/>
    <s v=""/>
    <s v=""/>
  </r>
  <r>
    <x v="25"/>
    <s v=""/>
    <s v=""/>
    <s v="4900012808"/>
    <s v="0L"/>
    <s v=""/>
    <s v=""/>
    <s v="WA"/>
    <d v="2023-10-12T00:00:00"/>
    <s v="70"/>
    <n v="91.84"/>
    <s v="INR"/>
    <x v="0"/>
    <s v=""/>
    <s v="1000"/>
    <s v="1000"/>
    <s v="Non chargeable basis-uni"/>
    <s v=""/>
    <x v="1"/>
    <s v="9200000059"/>
    <s v="0"/>
    <x v="25"/>
    <s v=""/>
    <s v=""/>
  </r>
  <r>
    <x v="25"/>
    <s v=""/>
    <s v=""/>
    <s v="4900012808"/>
    <s v="0L"/>
    <s v=""/>
    <s v=""/>
    <s v="WA"/>
    <d v="2023-10-12T00:00:00"/>
    <s v="70"/>
    <n v="60"/>
    <s v="INR"/>
    <x v="0"/>
    <s v=""/>
    <s v="1000"/>
    <s v="1000"/>
    <s v="Non chargeable basis-uni"/>
    <s v=""/>
    <x v="1"/>
    <s v="9200000059"/>
    <s v="0"/>
    <x v="25"/>
    <s v=""/>
    <s v=""/>
  </r>
  <r>
    <x v="25"/>
    <s v=""/>
    <s v=""/>
    <s v="4900012808"/>
    <s v="0L"/>
    <s v=""/>
    <s v=""/>
    <s v="WA"/>
    <d v="2023-10-12T00:00:00"/>
    <s v="70"/>
    <n v="6039.75"/>
    <s v="INR"/>
    <x v="0"/>
    <s v=""/>
    <s v="1000"/>
    <s v="1000"/>
    <s v="Non chargeable basis-uni"/>
    <s v=""/>
    <x v="1"/>
    <s v="9200000059"/>
    <s v="0"/>
    <x v="25"/>
    <s v=""/>
    <s v=""/>
  </r>
  <r>
    <x v="25"/>
    <s v=""/>
    <s v=""/>
    <s v="4900012812"/>
    <s v="0L"/>
    <s v=""/>
    <s v=""/>
    <s v="WA"/>
    <d v="2023-10-12T00:00:00"/>
    <s v="70"/>
    <n v="1740"/>
    <s v="INR"/>
    <x v="0"/>
    <s v=""/>
    <s v="1000"/>
    <s v="1000"/>
    <s v="Non chargeable basis-uni"/>
    <s v=""/>
    <x v="1"/>
    <s v="9200000059"/>
    <s v="0"/>
    <x v="25"/>
    <s v=""/>
    <s v=""/>
  </r>
  <r>
    <x v="25"/>
    <s v=""/>
    <s v=""/>
    <s v="4900012827"/>
    <s v="0L"/>
    <s v=""/>
    <s v=""/>
    <s v="WA"/>
    <d v="2023-10-12T00:00:00"/>
    <s v="70"/>
    <n v="9.2100000000000009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827"/>
    <s v="0L"/>
    <s v=""/>
    <s v=""/>
    <s v="WA"/>
    <d v="2023-10-12T00:00:00"/>
    <s v="70"/>
    <n v="7.73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829"/>
    <s v="0L"/>
    <s v=""/>
    <s v=""/>
    <s v="WA"/>
    <d v="2023-10-12T00:00:00"/>
    <s v="70"/>
    <n v="18.41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829"/>
    <s v="0L"/>
    <s v=""/>
    <s v=""/>
    <s v="WA"/>
    <d v="2023-10-12T00:00:00"/>
    <s v="70"/>
    <n v="17"/>
    <s v="INR"/>
    <x v="0"/>
    <s v=""/>
    <s v="1000"/>
    <s v="1000"/>
    <s v="Non chargeable basis"/>
    <s v=""/>
    <x v="1"/>
    <s v="9200000059"/>
    <s v="0"/>
    <x v="25"/>
    <s v=""/>
    <s v=""/>
  </r>
  <r>
    <x v="21"/>
    <s v=""/>
    <s v=""/>
    <s v="4900012841"/>
    <s v="0L"/>
    <s v=""/>
    <s v=""/>
    <s v="WA"/>
    <d v="2023-10-12T00:00:00"/>
    <s v="70"/>
    <n v="213.64"/>
    <s v="INR"/>
    <x v="0"/>
    <s v=""/>
    <s v="1000"/>
    <s v="1000"/>
    <s v="Non chargeable basis"/>
    <s v=""/>
    <x v="1"/>
    <s v="9200000035"/>
    <s v="0"/>
    <x v="21"/>
    <s v=""/>
    <s v=""/>
  </r>
  <r>
    <x v="21"/>
    <s v=""/>
    <s v=""/>
    <s v="4900012841"/>
    <s v="0L"/>
    <s v=""/>
    <s v=""/>
    <s v="WA"/>
    <d v="2023-10-12T00:00:00"/>
    <s v="70"/>
    <n v="117.71"/>
    <s v="INR"/>
    <x v="0"/>
    <s v=""/>
    <s v="1000"/>
    <s v="1000"/>
    <s v="Non chargeable basis"/>
    <s v=""/>
    <x v="1"/>
    <s v="9200000035"/>
    <s v="0"/>
    <x v="21"/>
    <s v=""/>
    <s v=""/>
  </r>
  <r>
    <x v="29"/>
    <s v=""/>
    <s v=""/>
    <s v="4900012844"/>
    <s v="0L"/>
    <s v=""/>
    <s v=""/>
    <s v="WA"/>
    <d v="2023-10-12T00:00:00"/>
    <s v="70"/>
    <n v="13545.82"/>
    <s v="INR"/>
    <x v="0"/>
    <s v=""/>
    <s v="1000"/>
    <s v="1000"/>
    <s v="non chargeble lalbabu sah"/>
    <s v=""/>
    <x v="1"/>
    <s v="9200000057"/>
    <s v="0"/>
    <x v="29"/>
    <s v=""/>
    <s v=""/>
  </r>
  <r>
    <x v="25"/>
    <s v=""/>
    <s v=""/>
    <s v="4900012862"/>
    <s v="0L"/>
    <s v=""/>
    <s v=""/>
    <s v="WA"/>
    <d v="2023-10-12T00:00:00"/>
    <s v="70"/>
    <n v="98.01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887"/>
    <s v="0L"/>
    <s v=""/>
    <s v=""/>
    <s v="WA"/>
    <d v="2023-10-13T00:00:00"/>
    <s v="70"/>
    <n v="42.5"/>
    <s v="INR"/>
    <x v="0"/>
    <s v=""/>
    <s v="1000"/>
    <s v="1000"/>
    <s v="Non chargeable basis-CWIP:-VACUUM FILTER STATION"/>
    <s v=""/>
    <x v="1"/>
    <s v="9200000059"/>
    <s v="0"/>
    <x v="25"/>
    <s v=""/>
    <s v=""/>
  </r>
  <r>
    <x v="21"/>
    <s v=""/>
    <s v=""/>
    <s v="4900012901"/>
    <s v="0L"/>
    <s v=""/>
    <s v=""/>
    <s v="WA"/>
    <d v="2023-10-13T00:00:00"/>
    <s v="70"/>
    <n v="13545.82"/>
    <s v="INR"/>
    <x v="0"/>
    <s v=""/>
    <s v="1000"/>
    <s v="1000"/>
    <s v="NON CHARGABLE BASIS -dinesh"/>
    <s v=""/>
    <x v="1"/>
    <s v="9200000035"/>
    <s v="0"/>
    <x v="21"/>
    <s v=""/>
    <s v=""/>
  </r>
  <r>
    <x v="18"/>
    <s v=""/>
    <s v=""/>
    <s v="4900012905"/>
    <s v="0L"/>
    <s v=""/>
    <s v=""/>
    <s v="WA"/>
    <d v="2023-10-13T00:00:00"/>
    <s v="70"/>
    <n v="6000"/>
    <s v="INR"/>
    <x v="0"/>
    <s v=""/>
    <s v="1000"/>
    <s v="1000"/>
    <s v="non Chargeable Basis anuj"/>
    <s v=""/>
    <x v="1"/>
    <s v="9200000041"/>
    <s v="0"/>
    <x v="18"/>
    <s v=""/>
    <s v=""/>
  </r>
  <r>
    <x v="18"/>
    <s v=""/>
    <s v=""/>
    <s v="4900012905"/>
    <s v="0L"/>
    <s v=""/>
    <s v=""/>
    <s v="WA"/>
    <d v="2023-10-13T00:00:00"/>
    <s v="70"/>
    <n v="9900"/>
    <s v="INR"/>
    <x v="0"/>
    <s v=""/>
    <s v="1000"/>
    <s v="1000"/>
    <s v="non Chargeable Basis anuj"/>
    <s v=""/>
    <x v="1"/>
    <s v="9200000041"/>
    <s v="0"/>
    <x v="18"/>
    <s v=""/>
    <s v=""/>
  </r>
  <r>
    <x v="18"/>
    <s v=""/>
    <s v=""/>
    <s v="4900012905"/>
    <s v="0L"/>
    <s v=""/>
    <s v=""/>
    <s v="WA"/>
    <d v="2023-10-13T00:00:00"/>
    <s v="70"/>
    <n v="224.08"/>
    <s v="INR"/>
    <x v="0"/>
    <s v=""/>
    <s v="1000"/>
    <s v="1000"/>
    <s v="non Chargeable Basis anuj"/>
    <s v=""/>
    <x v="1"/>
    <s v="9200000041"/>
    <s v="0"/>
    <x v="18"/>
    <s v=""/>
    <s v=""/>
  </r>
  <r>
    <x v="25"/>
    <s v=""/>
    <s v=""/>
    <s v="4900012912"/>
    <s v="0L"/>
    <s v=""/>
    <s v=""/>
    <s v="WA"/>
    <d v="2023-10-13T00:00:00"/>
    <s v="70"/>
    <n v="25.5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912"/>
    <s v="0L"/>
    <s v=""/>
    <s v=""/>
    <s v="WA"/>
    <d v="2023-10-13T00:00:00"/>
    <s v="70"/>
    <n v="31.73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2951"/>
    <s v="0L"/>
    <s v=""/>
    <s v=""/>
    <s v="WA"/>
    <d v="2023-10-13T00:00:00"/>
    <s v="70"/>
    <n v="333.8"/>
    <s v="INR"/>
    <x v="0"/>
    <s v=""/>
    <s v="1000"/>
    <s v="1000"/>
    <s v="NON CHARGEABLE BASIS-UNIVERSAL"/>
    <s v=""/>
    <x v="1"/>
    <s v="9200000059"/>
    <s v="0"/>
    <x v="25"/>
    <s v=""/>
    <s v=""/>
  </r>
  <r>
    <x v="25"/>
    <s v=""/>
    <s v=""/>
    <s v="4900012951"/>
    <s v="0L"/>
    <s v=""/>
    <s v=""/>
    <s v="WA"/>
    <d v="2023-10-13T00:00:00"/>
    <s v="70"/>
    <n v="91.84"/>
    <s v="INR"/>
    <x v="0"/>
    <s v=""/>
    <s v="1000"/>
    <s v="1000"/>
    <s v="NON CHARGEABLE BASIS-UNIVERSAL"/>
    <s v=""/>
    <x v="1"/>
    <s v="9200000059"/>
    <s v="0"/>
    <x v="25"/>
    <s v=""/>
    <s v=""/>
  </r>
  <r>
    <x v="20"/>
    <s v=""/>
    <s v=""/>
    <s v="4900012969"/>
    <s v="0L"/>
    <s v=""/>
    <s v=""/>
    <s v="WA"/>
    <d v="2023-10-13T00:00:00"/>
    <s v="70"/>
    <n v="358.4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969"/>
    <s v="0L"/>
    <s v=""/>
    <s v=""/>
    <s v="WA"/>
    <d v="2023-10-13T00:00:00"/>
    <s v="70"/>
    <n v="89.1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969"/>
    <s v="0L"/>
    <s v=""/>
    <s v=""/>
    <s v="WA"/>
    <d v="2023-10-13T00:00:00"/>
    <s v="70"/>
    <n v="63.44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969"/>
    <s v="0L"/>
    <s v=""/>
    <s v=""/>
    <s v="WA"/>
    <d v="2023-10-13T00:00:00"/>
    <s v="70"/>
    <n v="35.229999999999997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2998"/>
    <s v="0L"/>
    <s v=""/>
    <s v=""/>
    <s v="WA"/>
    <d v="2023-10-14T00:00:00"/>
    <s v="70"/>
    <n v="16.850000000000001"/>
    <s v="INR"/>
    <x v="0"/>
    <s v=""/>
    <s v="1000"/>
    <s v="1000"/>
    <s v="Non chargeable basis-MILK OF LIME"/>
    <s v=""/>
    <x v="1"/>
    <s v="9200000058"/>
    <s v="0"/>
    <x v="20"/>
    <s v=""/>
    <s v=""/>
  </r>
  <r>
    <x v="25"/>
    <s v=""/>
    <s v=""/>
    <s v="4900013000"/>
    <s v="0L"/>
    <s v=""/>
    <s v=""/>
    <s v="WA"/>
    <d v="2023-10-14T00:00:00"/>
    <s v="70"/>
    <n v="4600"/>
    <s v="INR"/>
    <x v="0"/>
    <s v=""/>
    <s v="1000"/>
    <s v="1000"/>
    <s v="Non chargeable basis-VACUUM FILTER STATION"/>
    <s v=""/>
    <x v="1"/>
    <s v="9200000059"/>
    <s v="0"/>
    <x v="25"/>
    <s v=""/>
    <s v=""/>
  </r>
  <r>
    <x v="25"/>
    <s v=""/>
    <s v=""/>
    <s v="4900013000"/>
    <s v="0L"/>
    <s v=""/>
    <s v=""/>
    <s v="WA"/>
    <d v="2023-10-14T00:00:00"/>
    <s v="70"/>
    <n v="3216.67"/>
    <s v="INR"/>
    <x v="0"/>
    <s v=""/>
    <s v="1000"/>
    <s v="1000"/>
    <s v="Non chargeable basis-VACUUM FILTER STATION"/>
    <s v=""/>
    <x v="1"/>
    <s v="9200000059"/>
    <s v="0"/>
    <x v="25"/>
    <s v=""/>
    <s v=""/>
  </r>
  <r>
    <x v="25"/>
    <s v=""/>
    <s v=""/>
    <s v="4900013000"/>
    <s v="0L"/>
    <s v=""/>
    <s v=""/>
    <s v="WA"/>
    <d v="2023-10-14T00:00:00"/>
    <s v="70"/>
    <n v="7591.25"/>
    <s v="INR"/>
    <x v="0"/>
    <s v=""/>
    <s v="1000"/>
    <s v="1000"/>
    <s v="Non chargeable basis-VACUUM FILTER STATION"/>
    <s v=""/>
    <x v="1"/>
    <s v="9200000059"/>
    <s v="0"/>
    <x v="25"/>
    <s v=""/>
    <s v=""/>
  </r>
  <r>
    <x v="25"/>
    <s v=""/>
    <s v=""/>
    <s v="4900013000"/>
    <s v="0L"/>
    <s v=""/>
    <s v=""/>
    <s v="WA"/>
    <d v="2023-10-14T00:00:00"/>
    <s v="70"/>
    <n v="4970.33"/>
    <s v="INR"/>
    <x v="0"/>
    <s v=""/>
    <s v="1000"/>
    <s v="1000"/>
    <s v="Non chargeable basis-VACUUM FILTER STATION"/>
    <s v=""/>
    <x v="1"/>
    <s v="9200000059"/>
    <s v="0"/>
    <x v="25"/>
    <s v=""/>
    <s v=""/>
  </r>
  <r>
    <x v="25"/>
    <s v=""/>
    <s v=""/>
    <s v="4900013000"/>
    <s v="0L"/>
    <s v=""/>
    <s v=""/>
    <s v="WA"/>
    <d v="2023-10-14T00:00:00"/>
    <s v="70"/>
    <n v="4885.59"/>
    <s v="INR"/>
    <x v="0"/>
    <s v=""/>
    <s v="1000"/>
    <s v="1000"/>
    <s v="Non chargeable basis-VACUUM FILTER STATION"/>
    <s v=""/>
    <x v="1"/>
    <s v="9200000059"/>
    <s v="0"/>
    <x v="25"/>
    <s v=""/>
    <s v=""/>
  </r>
  <r>
    <x v="20"/>
    <s v=""/>
    <s v=""/>
    <s v="4900013026"/>
    <s v="0L"/>
    <s v=""/>
    <s v=""/>
    <s v="WA"/>
    <d v="2023-10-14T00:00:00"/>
    <s v="70"/>
    <n v="8652"/>
    <s v="INR"/>
    <x v="0"/>
    <s v=""/>
    <s v="1000"/>
    <s v="1000"/>
    <s v="NON CHARGEABLE BASIS-"/>
    <s v=""/>
    <x v="1"/>
    <s v="9200000058"/>
    <s v="0"/>
    <x v="20"/>
    <s v=""/>
    <s v=""/>
  </r>
  <r>
    <x v="25"/>
    <s v=""/>
    <s v=""/>
    <s v="4900013043"/>
    <s v="0L"/>
    <s v=""/>
    <s v=""/>
    <s v="WA"/>
    <d v="2023-10-14T00:00:00"/>
    <s v="70"/>
    <n v="18.41"/>
    <s v="INR"/>
    <x v="0"/>
    <s v=""/>
    <s v="1000"/>
    <s v="1000"/>
    <s v="NON CHARGEABLE BASIS-"/>
    <s v=""/>
    <x v="1"/>
    <s v="9200000059"/>
    <s v="0"/>
    <x v="25"/>
    <s v=""/>
    <s v=""/>
  </r>
  <r>
    <x v="25"/>
    <s v=""/>
    <s v=""/>
    <s v="4900013043"/>
    <s v="0L"/>
    <s v=""/>
    <s v=""/>
    <s v="WA"/>
    <d v="2023-10-14T00:00:00"/>
    <s v="70"/>
    <n v="8.5"/>
    <s v="INR"/>
    <x v="0"/>
    <s v=""/>
    <s v="1000"/>
    <s v="1000"/>
    <s v="NON CHARGEABLE BASIS-"/>
    <s v=""/>
    <x v="1"/>
    <s v="9200000059"/>
    <s v="0"/>
    <x v="25"/>
    <s v=""/>
    <s v=""/>
  </r>
  <r>
    <x v="25"/>
    <s v=""/>
    <s v=""/>
    <s v="4900013086"/>
    <s v="0L"/>
    <s v=""/>
    <s v=""/>
    <s v="WA"/>
    <d v="2023-10-14T00:00:00"/>
    <s v="70"/>
    <n v="2139.09"/>
    <s v="INR"/>
    <x v="0"/>
    <s v=""/>
    <s v="1000"/>
    <s v="1000"/>
    <s v="NON CHARGABLE BASIS - Mashroor"/>
    <s v=""/>
    <x v="1"/>
    <s v="9200000059"/>
    <s v="0"/>
    <x v="25"/>
    <s v=""/>
    <s v=""/>
  </r>
  <r>
    <x v="25"/>
    <s v=""/>
    <s v=""/>
    <s v="4900013096"/>
    <s v="0L"/>
    <s v=""/>
    <s v=""/>
    <s v="WA"/>
    <d v="2023-10-15T00:00:00"/>
    <s v="70"/>
    <n v="13545.82"/>
    <s v="INR"/>
    <x v="0"/>
    <s v=""/>
    <s v="1000"/>
    <s v="1000"/>
    <s v="NON CHARGABLE BASIS -dinesh"/>
    <s v=""/>
    <x v="1"/>
    <s v="9200000059"/>
    <s v="0"/>
    <x v="25"/>
    <s v=""/>
    <s v=""/>
  </r>
  <r>
    <x v="25"/>
    <s v=""/>
    <s v=""/>
    <s v="4900013096"/>
    <s v="0L"/>
    <s v=""/>
    <s v=""/>
    <s v="WA"/>
    <d v="2023-10-15T00:00:00"/>
    <s v="70"/>
    <n v="14371.37"/>
    <s v="INR"/>
    <x v="0"/>
    <s v=""/>
    <s v="1000"/>
    <s v="1000"/>
    <s v="NON CHARGABLE BASIS -dinesh"/>
    <s v=""/>
    <x v="1"/>
    <s v="9200000059"/>
    <s v="0"/>
    <x v="25"/>
    <s v=""/>
    <s v=""/>
  </r>
  <r>
    <x v="25"/>
    <s v=""/>
    <s v=""/>
    <s v="4900013096"/>
    <s v="0L"/>
    <s v=""/>
    <s v=""/>
    <s v="WA"/>
    <d v="2023-10-15T00:00:00"/>
    <s v="70"/>
    <n v="20804.88"/>
    <s v="INR"/>
    <x v="0"/>
    <s v=""/>
    <s v="1000"/>
    <s v="1000"/>
    <s v="NON CHARGABLE BASIS -dinesh"/>
    <s v=""/>
    <x v="1"/>
    <s v="9200000059"/>
    <s v="0"/>
    <x v="25"/>
    <s v=""/>
    <s v=""/>
  </r>
  <r>
    <x v="20"/>
    <s v=""/>
    <s v=""/>
    <s v="4900013098"/>
    <s v="0L"/>
    <s v=""/>
    <s v=""/>
    <s v="WA"/>
    <d v="2023-10-15T00:00:00"/>
    <s v="70"/>
    <n v="41799.3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3098"/>
    <s v="0L"/>
    <s v=""/>
    <s v=""/>
    <s v="WA"/>
    <d v="2023-10-15T00:00:00"/>
    <s v="70"/>
    <n v="8652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3109"/>
    <s v="0L"/>
    <s v=""/>
    <s v=""/>
    <s v="WA"/>
    <d v="2023-10-15T00:00:00"/>
    <s v="70"/>
    <n v="21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109"/>
    <s v="0L"/>
    <s v=""/>
    <s v=""/>
    <s v="WA"/>
    <d v="2023-10-15T00:00:00"/>
    <s v="70"/>
    <n v="85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109"/>
    <s v="0L"/>
    <s v=""/>
    <s v=""/>
    <s v="WA"/>
    <d v="2023-10-15T00:00:00"/>
    <s v="70"/>
    <n v="288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109"/>
    <s v="0L"/>
    <s v=""/>
    <s v=""/>
    <s v="WA"/>
    <d v="2023-10-15T00:00:00"/>
    <s v="70"/>
    <n v="326.94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109"/>
    <s v="0L"/>
    <s v=""/>
    <s v=""/>
    <s v="WA"/>
    <d v="2023-10-15T00:00:00"/>
    <s v="70"/>
    <n v="40.5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109"/>
    <s v="0L"/>
    <s v=""/>
    <s v=""/>
    <s v="WA"/>
    <d v="2023-10-15T00:00:00"/>
    <s v="70"/>
    <n v="42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111"/>
    <s v="0L"/>
    <s v=""/>
    <s v=""/>
    <s v="WA"/>
    <d v="2023-10-15T00:00:00"/>
    <s v="70"/>
    <n v="11.85"/>
    <s v="INR"/>
    <x v="0"/>
    <s v=""/>
    <s v="1000"/>
    <s v="1000"/>
    <s v="Non chargeable basis"/>
    <s v=""/>
    <x v="1"/>
    <s v="9200000059"/>
    <s v="0"/>
    <x v="25"/>
    <s v=""/>
    <s v=""/>
  </r>
  <r>
    <x v="20"/>
    <s v=""/>
    <s v=""/>
    <s v="4900013116"/>
    <s v="0L"/>
    <s v=""/>
    <s v=""/>
    <s v="WA"/>
    <d v="2023-10-15T00:00:00"/>
    <s v="70"/>
    <n v="69888"/>
    <s v="INR"/>
    <x v="0"/>
    <s v=""/>
    <s v="1000"/>
    <s v="1000"/>
    <s v="NEW INSTALLATION"/>
    <s v=""/>
    <x v="1"/>
    <s v="9200000058"/>
    <s v="0"/>
    <x v="20"/>
    <s v=""/>
    <s v=""/>
  </r>
  <r>
    <x v="20"/>
    <s v=""/>
    <s v=""/>
    <s v="4900013116"/>
    <s v="0L"/>
    <s v=""/>
    <s v=""/>
    <s v="WA"/>
    <d v="2023-10-15T00:00:00"/>
    <s v="70"/>
    <n v="139354.71"/>
    <s v="INR"/>
    <x v="0"/>
    <s v=""/>
    <s v="1000"/>
    <s v="1000"/>
    <s v="NEW INSTALLATION"/>
    <s v=""/>
    <x v="1"/>
    <s v="9200000058"/>
    <s v="0"/>
    <x v="20"/>
    <s v=""/>
    <s v=""/>
  </r>
  <r>
    <x v="20"/>
    <s v=""/>
    <s v=""/>
    <s v="4900013116"/>
    <s v="0L"/>
    <s v=""/>
    <s v=""/>
    <s v="WA"/>
    <d v="2023-10-15T00:00:00"/>
    <s v="70"/>
    <n v="100641.31"/>
    <s v="INR"/>
    <x v="0"/>
    <s v=""/>
    <s v="1000"/>
    <s v="1000"/>
    <s v="NEW INSTALLATION"/>
    <s v=""/>
    <x v="1"/>
    <s v="9200000058"/>
    <s v="0"/>
    <x v="20"/>
    <s v=""/>
    <s v=""/>
  </r>
  <r>
    <x v="20"/>
    <s v=""/>
    <s v=""/>
    <s v="4900013116"/>
    <s v="0L"/>
    <s v=""/>
    <s v=""/>
    <s v="WA"/>
    <d v="2023-10-15T00:00:00"/>
    <s v="70"/>
    <n v="115150.27"/>
    <s v="INR"/>
    <x v="0"/>
    <s v=""/>
    <s v="1000"/>
    <s v="1000"/>
    <s v="NEW INSTALLATION"/>
    <s v=""/>
    <x v="1"/>
    <s v="9200000058"/>
    <s v="0"/>
    <x v="20"/>
    <s v=""/>
    <s v=""/>
  </r>
  <r>
    <x v="25"/>
    <s v=""/>
    <s v=""/>
    <s v="4900013127"/>
    <s v="0L"/>
    <s v=""/>
    <s v=""/>
    <s v="WA"/>
    <d v="2023-10-15T00:00:00"/>
    <s v="70"/>
    <n v="11.85"/>
    <s v="INR"/>
    <x v="0"/>
    <s v=""/>
    <s v="1000"/>
    <s v="1000"/>
    <s v="NON CHARGEABLE BASIS"/>
    <s v=""/>
    <x v="1"/>
    <s v="9200000059"/>
    <s v="0"/>
    <x v="25"/>
    <s v=""/>
    <s v=""/>
  </r>
  <r>
    <x v="20"/>
    <s v=""/>
    <s v=""/>
    <s v="4900013180"/>
    <s v="0L"/>
    <s v=""/>
    <s v=""/>
    <s v="WA"/>
    <d v="2023-10-16T00:00:00"/>
    <s v="70"/>
    <n v="570"/>
    <s v="INR"/>
    <x v="0"/>
    <s v=""/>
    <s v="1000"/>
    <s v="1000"/>
    <s v="Non chargeable basis-aslam-MILK OF LIME"/>
    <s v=""/>
    <x v="1"/>
    <s v="9200000058"/>
    <s v="0"/>
    <x v="20"/>
    <s v=""/>
    <s v=""/>
  </r>
  <r>
    <x v="20"/>
    <s v=""/>
    <s v=""/>
    <s v="4900013180"/>
    <s v="0L"/>
    <s v=""/>
    <s v=""/>
    <s v="WA"/>
    <d v="2023-10-16T00:00:00"/>
    <s v="70"/>
    <n v="244.92"/>
    <s v="INR"/>
    <x v="0"/>
    <s v=""/>
    <s v="1000"/>
    <s v="1000"/>
    <s v="Non chargeable basis-aslam-MILK OF LIME"/>
    <s v=""/>
    <x v="1"/>
    <s v="9200000058"/>
    <s v="0"/>
    <x v="20"/>
    <s v=""/>
    <s v=""/>
  </r>
  <r>
    <x v="20"/>
    <s v=""/>
    <s v=""/>
    <s v="4900013180"/>
    <s v="0L"/>
    <s v=""/>
    <s v=""/>
    <s v="WA"/>
    <d v="2023-10-16T00:00:00"/>
    <s v="70"/>
    <n v="600"/>
    <s v="INR"/>
    <x v="0"/>
    <s v=""/>
    <s v="1000"/>
    <s v="1000"/>
    <s v="Non chargeable basis-aslam-MILK OF LIME"/>
    <s v=""/>
    <x v="1"/>
    <s v="9200000058"/>
    <s v="0"/>
    <x v="20"/>
    <s v=""/>
    <s v=""/>
  </r>
  <r>
    <x v="25"/>
    <s v=""/>
    <s v=""/>
    <s v="4900013182"/>
    <s v="0L"/>
    <s v=""/>
    <s v=""/>
    <s v="WA"/>
    <d v="2023-10-16T00:00:00"/>
    <s v="70"/>
    <n v="147002.76999999999"/>
    <s v="INR"/>
    <x v="0"/>
    <s v=""/>
    <s v="1000"/>
    <s v="1000"/>
    <s v="Non chargeable basis-Masroor Khan"/>
    <s v=""/>
    <x v="1"/>
    <s v="9200000059"/>
    <s v="0"/>
    <x v="25"/>
    <s v=""/>
    <s v=""/>
  </r>
  <r>
    <x v="25"/>
    <s v=""/>
    <s v=""/>
    <s v="4900013182"/>
    <s v="0L"/>
    <s v=""/>
    <s v=""/>
    <s v="WA"/>
    <d v="2023-10-16T00:00:00"/>
    <s v="70"/>
    <n v="6710.83"/>
    <s v="INR"/>
    <x v="0"/>
    <s v=""/>
    <s v="1000"/>
    <s v="1000"/>
    <s v="Non chargeable basis-Masroor Khan"/>
    <s v=""/>
    <x v="1"/>
    <s v="9200000059"/>
    <s v="0"/>
    <x v="25"/>
    <s v=""/>
    <s v=""/>
  </r>
  <r>
    <x v="25"/>
    <s v=""/>
    <s v=""/>
    <s v="4900013182"/>
    <s v="0L"/>
    <s v=""/>
    <s v=""/>
    <s v="WA"/>
    <d v="2023-10-16T00:00:00"/>
    <s v="70"/>
    <n v="3216.67"/>
    <s v="INR"/>
    <x v="0"/>
    <s v=""/>
    <s v="1000"/>
    <s v="1000"/>
    <s v="Non chargeable basis-Masroor Khan-"/>
    <s v=""/>
    <x v="1"/>
    <s v="9200000059"/>
    <s v="0"/>
    <x v="25"/>
    <s v=""/>
    <s v=""/>
  </r>
  <r>
    <x v="25"/>
    <s v=""/>
    <s v=""/>
    <s v="4900013188"/>
    <s v="0L"/>
    <s v=""/>
    <s v=""/>
    <s v="WA"/>
    <d v="2023-10-16T00:00:00"/>
    <s v="70"/>
    <n v="359.52"/>
    <s v="INR"/>
    <x v="0"/>
    <s v=""/>
    <s v="1000"/>
    <s v="1000"/>
    <s v="Non chargeable basis-Masroor Khan-VACUUM FILTER ST"/>
    <s v=""/>
    <x v="1"/>
    <s v="9200000059"/>
    <s v="0"/>
    <x v="25"/>
    <s v=""/>
    <s v=""/>
  </r>
  <r>
    <x v="25"/>
    <s v=""/>
    <s v=""/>
    <s v="4900013188"/>
    <s v="0L"/>
    <s v=""/>
    <s v=""/>
    <s v="WA"/>
    <d v="2023-10-16T00:00:00"/>
    <s v="70"/>
    <n v="135.81"/>
    <s v="INR"/>
    <x v="0"/>
    <s v=""/>
    <s v="1000"/>
    <s v="1000"/>
    <s v="Non chargeable basis-Masroor Khan-VACUUM FILTER ST"/>
    <s v=""/>
    <x v="1"/>
    <s v="9200000059"/>
    <s v="0"/>
    <x v="25"/>
    <s v=""/>
    <s v=""/>
  </r>
  <r>
    <x v="25"/>
    <s v=""/>
    <s v=""/>
    <s v="4900013188"/>
    <s v="0L"/>
    <s v=""/>
    <s v=""/>
    <s v="WA"/>
    <d v="2023-10-16T00:00:00"/>
    <s v="70"/>
    <n v="73.77"/>
    <s v="INR"/>
    <x v="0"/>
    <s v=""/>
    <s v="1000"/>
    <s v="1000"/>
    <s v="Non chargeable basis-Masroor Khan-VACUUM FILTER ST"/>
    <s v=""/>
    <x v="1"/>
    <s v="9200000059"/>
    <s v="0"/>
    <x v="25"/>
    <s v=""/>
    <s v=""/>
  </r>
  <r>
    <x v="25"/>
    <s v=""/>
    <s v=""/>
    <s v="4900013197"/>
    <s v="0L"/>
    <s v=""/>
    <s v=""/>
    <s v="WA"/>
    <d v="2023-10-16T00:00:00"/>
    <s v="70"/>
    <n v="3383.5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3197"/>
    <s v="0L"/>
    <s v=""/>
    <s v=""/>
    <s v="WA"/>
    <d v="2023-10-16T00:00:00"/>
    <s v="70"/>
    <n v="237.83"/>
    <s v="INR"/>
    <x v="0"/>
    <s v=""/>
    <s v="1000"/>
    <s v="1000"/>
    <s v="NON CHARGEABLE BASIS-mashroor Khan"/>
    <s v=""/>
    <x v="1"/>
    <s v="9200000059"/>
    <s v="0"/>
    <x v="25"/>
    <s v=""/>
    <s v=""/>
  </r>
  <r>
    <x v="21"/>
    <s v=""/>
    <s v=""/>
    <s v="4900013215"/>
    <s v="0L"/>
    <s v=""/>
    <s v=""/>
    <s v="WA"/>
    <d v="2023-10-16T00:00:00"/>
    <s v="70"/>
    <n v="13545.82"/>
    <s v="INR"/>
    <x v="0"/>
    <s v=""/>
    <s v="1000"/>
    <s v="1000"/>
    <s v="NON CHARGABLE BASIS dinesh-WEIGHBRIDGE CAP. 100 TO"/>
    <s v=""/>
    <x v="1"/>
    <s v="9200000035"/>
    <s v="0"/>
    <x v="21"/>
    <s v=""/>
    <s v=""/>
  </r>
  <r>
    <x v="18"/>
    <s v=""/>
    <s v=""/>
    <s v="4900013224"/>
    <s v="0L"/>
    <s v=""/>
    <s v=""/>
    <s v="WA"/>
    <d v="2023-10-16T00:00:00"/>
    <s v="70"/>
    <n v="3781.26"/>
    <s v="INR"/>
    <x v="0"/>
    <s v=""/>
    <s v="1000"/>
    <s v="1000"/>
    <s v="non Chargeable Basis anuj"/>
    <s v=""/>
    <x v="1"/>
    <s v="9200000041"/>
    <s v="0"/>
    <x v="18"/>
    <s v=""/>
    <s v=""/>
  </r>
  <r>
    <x v="18"/>
    <s v=""/>
    <s v=""/>
    <s v="4900013226"/>
    <s v="0L"/>
    <s v=""/>
    <s v=""/>
    <s v="WA"/>
    <d v="2023-10-16T00:00:00"/>
    <s v="70"/>
    <n v="22687.54"/>
    <s v="INR"/>
    <x v="0"/>
    <s v=""/>
    <s v="1000"/>
    <s v="1000"/>
    <s v="non Chargeable Basis anuj"/>
    <s v=""/>
    <x v="1"/>
    <s v="9200000041"/>
    <s v="0"/>
    <x v="18"/>
    <s v=""/>
    <s v=""/>
  </r>
  <r>
    <x v="20"/>
    <s v=""/>
    <s v=""/>
    <s v="4900013236"/>
    <s v="0L"/>
    <s v=""/>
    <s v=""/>
    <s v="WA"/>
    <d v="2023-10-16T00:00:00"/>
    <s v="70"/>
    <n v="94.4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3236"/>
    <s v="0L"/>
    <s v=""/>
    <s v=""/>
    <s v="WA"/>
    <d v="2023-10-16T00:00:00"/>
    <s v="70"/>
    <n v="3723.66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3236"/>
    <s v="0L"/>
    <s v=""/>
    <s v=""/>
    <s v="WA"/>
    <d v="2023-10-16T00:00:00"/>
    <s v="70"/>
    <n v="30.37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3241"/>
    <s v="0L"/>
    <s v=""/>
    <s v=""/>
    <s v="WA"/>
    <d v="2023-10-16T00:00:00"/>
    <s v="70"/>
    <n v="255.5"/>
    <s v="INR"/>
    <x v="0"/>
    <s v=""/>
    <s v="1000"/>
    <s v="1000"/>
    <s v="NON CHARGEABLE BASIS-MASHROOR"/>
    <s v=""/>
    <x v="1"/>
    <s v="9200000059"/>
    <s v="0"/>
    <x v="25"/>
    <s v=""/>
    <s v=""/>
  </r>
  <r>
    <x v="25"/>
    <s v=""/>
    <s v=""/>
    <s v="4900013241"/>
    <s v="0L"/>
    <s v=""/>
    <s v=""/>
    <s v="WA"/>
    <d v="2023-10-16T00:00:00"/>
    <s v="70"/>
    <n v="137.76"/>
    <s v="INR"/>
    <x v="0"/>
    <s v=""/>
    <s v="1000"/>
    <s v="1000"/>
    <s v="NON CHARGEABLE BASIS-MASHROOR"/>
    <s v=""/>
    <x v="1"/>
    <s v="9200000059"/>
    <s v="0"/>
    <x v="25"/>
    <s v=""/>
    <s v=""/>
  </r>
  <r>
    <x v="25"/>
    <s v=""/>
    <s v=""/>
    <s v="4900013241"/>
    <s v="0L"/>
    <s v=""/>
    <s v=""/>
    <s v="WA"/>
    <d v="2023-10-16T00:00:00"/>
    <s v="70"/>
    <n v="167.98"/>
    <s v="INR"/>
    <x v="0"/>
    <s v=""/>
    <s v="1000"/>
    <s v="1000"/>
    <s v="NON CHARGEABLE BASIS-MASHROOR"/>
    <s v=""/>
    <x v="1"/>
    <s v="9200000059"/>
    <s v="0"/>
    <x v="25"/>
    <s v=""/>
    <s v=""/>
  </r>
  <r>
    <x v="25"/>
    <s v=""/>
    <s v=""/>
    <s v="4900013241"/>
    <s v="0L"/>
    <s v=""/>
    <s v=""/>
    <s v="WA"/>
    <d v="2023-10-16T00:00:00"/>
    <s v="70"/>
    <n v="88.06"/>
    <s v="INR"/>
    <x v="0"/>
    <s v=""/>
    <s v="1000"/>
    <s v="1000"/>
    <s v="NON CHARGEABLE BASIS-MASHROOR"/>
    <s v=""/>
    <x v="1"/>
    <s v="9200000059"/>
    <s v="0"/>
    <x v="25"/>
    <s v=""/>
    <s v=""/>
  </r>
  <r>
    <x v="25"/>
    <s v=""/>
    <s v=""/>
    <s v="4900013257"/>
    <s v="0L"/>
    <s v=""/>
    <s v=""/>
    <s v="WA"/>
    <d v="2023-10-16T00:00:00"/>
    <s v="70"/>
    <n v="60.76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257"/>
    <s v="0L"/>
    <s v=""/>
    <s v=""/>
    <s v="WA"/>
    <d v="2023-10-16T00:00:00"/>
    <s v="70"/>
    <n v="42.5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257"/>
    <s v="0L"/>
    <s v=""/>
    <s v=""/>
    <s v="WA"/>
    <d v="2023-10-16T00:00:00"/>
    <s v="70"/>
    <n v="27.61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257"/>
    <s v="0L"/>
    <s v=""/>
    <s v=""/>
    <s v="WA"/>
    <d v="2023-10-16T00:00:00"/>
    <s v="70"/>
    <n v="24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257"/>
    <s v="0L"/>
    <s v=""/>
    <s v=""/>
    <s v="WA"/>
    <d v="2023-10-16T00:00:00"/>
    <s v="70"/>
    <n v="18.37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257"/>
    <s v="0L"/>
    <s v=""/>
    <s v=""/>
    <s v="WA"/>
    <d v="2023-10-16T00:00:00"/>
    <s v="70"/>
    <n v="24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272"/>
    <s v="0L"/>
    <s v=""/>
    <s v=""/>
    <s v="WA"/>
    <d v="2023-10-16T00:00:00"/>
    <s v="70"/>
    <n v="149.44999999999999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272"/>
    <s v="0L"/>
    <s v=""/>
    <s v=""/>
    <s v="WA"/>
    <d v="2023-10-16T00:00:00"/>
    <s v="70"/>
    <n v="13.93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272"/>
    <s v="0L"/>
    <s v=""/>
    <s v=""/>
    <s v="WA"/>
    <d v="2023-10-16T00:00:00"/>
    <s v="70"/>
    <n v="7.67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272"/>
    <s v="0L"/>
    <s v=""/>
    <s v=""/>
    <s v="WA"/>
    <d v="2023-10-16T00:00:00"/>
    <s v="70"/>
    <n v="14.1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314"/>
    <s v="0L"/>
    <s v=""/>
    <s v=""/>
    <s v="WA"/>
    <d v="2023-10-17T00:00:00"/>
    <s v="70"/>
    <n v="165.06"/>
    <s v="INR"/>
    <x v="0"/>
    <s v=""/>
    <s v="1000"/>
    <s v="1000"/>
    <s v="NEW INSTALLATION-CWIP:-VACUUM FILTER STATION"/>
    <s v=""/>
    <x v="1"/>
    <s v="9200000059"/>
    <s v="0"/>
    <x v="25"/>
    <s v=""/>
    <s v=""/>
  </r>
  <r>
    <x v="25"/>
    <s v=""/>
    <s v=""/>
    <s v="4900013314"/>
    <s v="0L"/>
    <s v=""/>
    <s v=""/>
    <s v="WA"/>
    <d v="2023-10-17T00:00:00"/>
    <s v="70"/>
    <n v="17"/>
    <s v="INR"/>
    <x v="0"/>
    <s v=""/>
    <s v="1000"/>
    <s v="1000"/>
    <s v="NEW INSTALLATION-CWIP:-VACUUM FILTER STATION"/>
    <s v=""/>
    <x v="1"/>
    <s v="9200000059"/>
    <s v="0"/>
    <x v="25"/>
    <s v=""/>
    <s v=""/>
  </r>
  <r>
    <x v="20"/>
    <s v=""/>
    <s v=""/>
    <s v="4900013343"/>
    <s v="0L"/>
    <s v=""/>
    <s v=""/>
    <s v="WA"/>
    <d v="2023-10-17T00:00:00"/>
    <s v="70"/>
    <n v="47.21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3343"/>
    <s v="0L"/>
    <s v=""/>
    <s v=""/>
    <s v="WA"/>
    <d v="2023-10-17T00:00:00"/>
    <s v="70"/>
    <n v="3723.66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3424"/>
    <s v="0L"/>
    <s v=""/>
    <s v=""/>
    <s v="WA"/>
    <d v="2023-10-17T00:00:00"/>
    <s v="70"/>
    <n v="1560.09"/>
    <s v="INR"/>
    <x v="0"/>
    <s v=""/>
    <s v="1000"/>
    <s v="1000"/>
    <s v="NON CHARGABLE BASIS -"/>
    <s v=""/>
    <x v="1"/>
    <s v="9200000058"/>
    <s v="0"/>
    <x v="20"/>
    <s v=""/>
    <s v=""/>
  </r>
  <r>
    <x v="25"/>
    <s v=""/>
    <s v=""/>
    <s v="4900013437"/>
    <s v="0L"/>
    <s v=""/>
    <s v=""/>
    <s v="WA"/>
    <d v="2023-10-18T00:00:00"/>
    <s v="70"/>
    <n v="2880"/>
    <s v="INR"/>
    <x v="0"/>
    <s v=""/>
    <s v="1000"/>
    <s v="1000"/>
    <s v="NEW INSTALLATION OCF--VACUUM FILTER STATION"/>
    <s v=""/>
    <x v="1"/>
    <s v="9200000059"/>
    <s v="0"/>
    <x v="25"/>
    <s v=""/>
    <s v=""/>
  </r>
  <r>
    <x v="25"/>
    <s v=""/>
    <s v=""/>
    <s v="4900013444"/>
    <s v="0L"/>
    <s v=""/>
    <s v=""/>
    <s v="WA"/>
    <d v="2023-10-18T00:00:00"/>
    <s v="70"/>
    <n v="33.83"/>
    <s v="INR"/>
    <x v="0"/>
    <s v=""/>
    <s v="1000"/>
    <s v="1000"/>
    <s v="NEW INSTALLATION OCF-CWIP:-VACUUM FILTER STATION"/>
    <s v=""/>
    <x v="1"/>
    <s v="9200000059"/>
    <s v="0"/>
    <x v="25"/>
    <s v=""/>
    <s v=""/>
  </r>
  <r>
    <x v="25"/>
    <s v=""/>
    <s v=""/>
    <s v="4900013444"/>
    <s v="0L"/>
    <s v=""/>
    <s v=""/>
    <s v="WA"/>
    <d v="2023-10-18T00:00:00"/>
    <s v="70"/>
    <n v="15.34"/>
    <s v="INR"/>
    <x v="0"/>
    <s v=""/>
    <s v="1000"/>
    <s v="1000"/>
    <s v="NEW INSTALLATION OCF-CWIP:-VACUUM FILTER STATION"/>
    <s v=""/>
    <x v="1"/>
    <s v="9200000059"/>
    <s v="0"/>
    <x v="25"/>
    <s v=""/>
    <s v=""/>
  </r>
  <r>
    <x v="25"/>
    <s v=""/>
    <s v=""/>
    <s v="4900013444"/>
    <s v="0L"/>
    <s v=""/>
    <s v=""/>
    <s v="WA"/>
    <d v="2023-10-18T00:00:00"/>
    <s v="70"/>
    <n v="21.15"/>
    <s v="INR"/>
    <x v="0"/>
    <s v=""/>
    <s v="1000"/>
    <s v="1000"/>
    <s v="NEW INSTALLATION OCF-CWIP:-VACUUM FILTER STATION"/>
    <s v=""/>
    <x v="1"/>
    <s v="9200000059"/>
    <s v="0"/>
    <x v="25"/>
    <s v=""/>
    <s v=""/>
  </r>
  <r>
    <x v="29"/>
    <s v=""/>
    <s v=""/>
    <s v="4900013448"/>
    <s v="0L"/>
    <s v=""/>
    <s v=""/>
    <s v="WA"/>
    <d v="2023-10-18T00:00:00"/>
    <s v="70"/>
    <n v="1627.49"/>
    <s v="INR"/>
    <x v="0"/>
    <s v=""/>
    <s v="1000"/>
    <s v="1000"/>
    <s v="non chargeble basis baley yedev-"/>
    <s v=""/>
    <x v="1"/>
    <s v="9200000057"/>
    <s v="0"/>
    <x v="29"/>
    <s v=""/>
    <s v=""/>
  </r>
  <r>
    <x v="25"/>
    <s v=""/>
    <s v=""/>
    <s v="4900013459"/>
    <s v="0L"/>
    <s v=""/>
    <s v=""/>
    <s v="WA"/>
    <d v="2023-10-18T00:00:00"/>
    <s v="70"/>
    <n v="15450"/>
    <s v="INR"/>
    <x v="0"/>
    <s v=""/>
    <s v="1000"/>
    <s v="1000"/>
    <s v="Non chargeable basis-Rambhawan"/>
    <s v=""/>
    <x v="1"/>
    <s v="9200000059"/>
    <s v="0"/>
    <x v="25"/>
    <s v=""/>
    <s v=""/>
  </r>
  <r>
    <x v="25"/>
    <s v=""/>
    <s v=""/>
    <s v="4900013459"/>
    <s v="0L"/>
    <s v=""/>
    <s v=""/>
    <s v="WA"/>
    <d v="2023-10-18T00:00:00"/>
    <s v="70"/>
    <n v="6152.75"/>
    <s v="INR"/>
    <x v="0"/>
    <s v=""/>
    <s v="1000"/>
    <s v="1000"/>
    <s v="Non chargeable basis-Rambhawan"/>
    <s v=""/>
    <x v="1"/>
    <s v="9200000059"/>
    <s v="0"/>
    <x v="25"/>
    <s v=""/>
    <s v=""/>
  </r>
  <r>
    <x v="25"/>
    <s v=""/>
    <s v=""/>
    <s v="4900013459"/>
    <s v="0L"/>
    <s v=""/>
    <s v=""/>
    <s v="WA"/>
    <d v="2023-10-18T00:00:00"/>
    <s v="70"/>
    <n v="3096.59"/>
    <s v="INR"/>
    <x v="0"/>
    <s v=""/>
    <s v="1000"/>
    <s v="1000"/>
    <s v="Non chargeable basis-Rambhawan"/>
    <s v=""/>
    <x v="1"/>
    <s v="9200000059"/>
    <s v="0"/>
    <x v="25"/>
    <s v=""/>
    <s v=""/>
  </r>
  <r>
    <x v="25"/>
    <s v=""/>
    <s v=""/>
    <s v="4900013465"/>
    <s v="0L"/>
    <s v=""/>
    <s v=""/>
    <s v="WA"/>
    <d v="2023-10-18T00:00:00"/>
    <s v="70"/>
    <n v="8575.23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3465"/>
    <s v="0L"/>
    <s v=""/>
    <s v=""/>
    <s v="WA"/>
    <d v="2023-10-18T00:00:00"/>
    <s v="70"/>
    <n v="1283.46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3465"/>
    <s v="0L"/>
    <s v=""/>
    <s v=""/>
    <s v="WA"/>
    <d v="2023-10-18T00:00:00"/>
    <s v="70"/>
    <n v="1340"/>
    <s v="INR"/>
    <x v="0"/>
    <s v=""/>
    <s v="1000"/>
    <s v="1000"/>
    <s v="NON CHARGEABLE BASIS-Aslam-CWIP:-VACUUM FILTER STA"/>
    <s v=""/>
    <x v="1"/>
    <s v="9200000059"/>
    <s v="0"/>
    <x v="25"/>
    <s v=""/>
    <s v=""/>
  </r>
  <r>
    <x v="25"/>
    <s v=""/>
    <s v=""/>
    <s v="4900013465"/>
    <s v="0L"/>
    <s v=""/>
    <s v=""/>
    <s v="WA"/>
    <d v="2023-10-18T00:00:00"/>
    <s v="70"/>
    <n v="114"/>
    <s v="INR"/>
    <x v="0"/>
    <s v=""/>
    <s v="1000"/>
    <s v="1000"/>
    <s v="NON CHARGEABLE BASIS-Aslam-CWIP:-VACUUM FILTER STA"/>
    <s v=""/>
    <x v="1"/>
    <s v="9200000059"/>
    <s v="0"/>
    <x v="25"/>
    <s v=""/>
    <s v=""/>
  </r>
  <r>
    <x v="25"/>
    <s v=""/>
    <s v=""/>
    <s v="4900013465"/>
    <s v="0L"/>
    <s v=""/>
    <s v=""/>
    <s v="WA"/>
    <d v="2023-10-18T00:00:00"/>
    <s v="70"/>
    <n v="44.03"/>
    <s v="INR"/>
    <x v="0"/>
    <s v=""/>
    <s v="1000"/>
    <s v="1000"/>
    <s v="NON CHARGEABLE BASIS-Aslam-CWIP:-VACUUM FILTER STA"/>
    <s v=""/>
    <x v="1"/>
    <s v="9200000059"/>
    <s v="0"/>
    <x v="25"/>
    <s v=""/>
    <s v=""/>
  </r>
  <r>
    <x v="25"/>
    <s v=""/>
    <s v=""/>
    <s v="4900013484"/>
    <s v="0L"/>
    <s v=""/>
    <s v=""/>
    <s v="WA"/>
    <d v="2023-10-18T00:00:00"/>
    <s v="70"/>
    <n v="8240.59"/>
    <s v="INR"/>
    <x v="0"/>
    <s v=""/>
    <s v="1000"/>
    <s v="1000"/>
    <s v="NON CHARGEABLE BASIS-mukesh-VACUUM FILTER STATION"/>
    <s v=""/>
    <x v="1"/>
    <s v="9200000059"/>
    <s v="0"/>
    <x v="25"/>
    <s v=""/>
    <s v=""/>
  </r>
  <r>
    <x v="25"/>
    <s v=""/>
    <s v=""/>
    <s v="4900013484"/>
    <s v="0L"/>
    <s v=""/>
    <s v=""/>
    <s v="WA"/>
    <d v="2023-10-18T00:00:00"/>
    <s v="70"/>
    <n v="427.82"/>
    <s v="INR"/>
    <x v="0"/>
    <s v=""/>
    <s v="1000"/>
    <s v="1000"/>
    <s v="NON CHARGEABLE BASIS-mukesh-VACUUM FILTER STATION"/>
    <s v=""/>
    <x v="1"/>
    <s v="9200000059"/>
    <s v="0"/>
    <x v="25"/>
    <s v=""/>
    <s v=""/>
  </r>
  <r>
    <x v="25"/>
    <s v=""/>
    <s v=""/>
    <s v="4900013484"/>
    <s v="0L"/>
    <s v=""/>
    <s v=""/>
    <s v="WA"/>
    <d v="2023-10-18T00:00:00"/>
    <s v="70"/>
    <n v="6142"/>
    <s v="INR"/>
    <x v="0"/>
    <s v=""/>
    <s v="1000"/>
    <s v="1000"/>
    <s v="NON CHARGEABLE BASIS-mukesh-VACUUM FILTER STATION"/>
    <s v=""/>
    <x v="1"/>
    <s v="9200000059"/>
    <s v="0"/>
    <x v="25"/>
    <s v=""/>
    <s v=""/>
  </r>
  <r>
    <x v="25"/>
    <s v=""/>
    <s v=""/>
    <s v="4900013484"/>
    <s v="0L"/>
    <s v=""/>
    <s v=""/>
    <s v="WA"/>
    <d v="2023-10-18T00:00:00"/>
    <s v="70"/>
    <n v="76"/>
    <s v="INR"/>
    <x v="0"/>
    <s v=""/>
    <s v="1000"/>
    <s v="1000"/>
    <s v="NON CHARGEABLE BASIS-mukesh-VACUUM FILTER STATION"/>
    <s v=""/>
    <x v="1"/>
    <s v="9200000059"/>
    <s v="0"/>
    <x v="25"/>
    <s v=""/>
    <s v=""/>
  </r>
  <r>
    <x v="25"/>
    <s v=""/>
    <s v=""/>
    <s v="4900013484"/>
    <s v="0L"/>
    <s v=""/>
    <s v=""/>
    <s v="WA"/>
    <d v="2023-10-18T00:00:00"/>
    <s v="70"/>
    <n v="48.98"/>
    <s v="INR"/>
    <x v="0"/>
    <s v=""/>
    <s v="1000"/>
    <s v="1000"/>
    <s v="NON CHARGEABLE BASIS-mukesh-VACUUM FILTER STATION"/>
    <s v=""/>
    <x v="1"/>
    <s v="9200000059"/>
    <s v="0"/>
    <x v="25"/>
    <s v=""/>
    <s v=""/>
  </r>
  <r>
    <x v="25"/>
    <s v=""/>
    <s v=""/>
    <s v="4900013484"/>
    <s v="0L"/>
    <s v=""/>
    <s v=""/>
    <s v="WA"/>
    <d v="2023-10-18T00:00:00"/>
    <s v="70"/>
    <n v="45.2"/>
    <s v="INR"/>
    <x v="0"/>
    <s v=""/>
    <s v="1000"/>
    <s v="1000"/>
    <s v="NON CHARGEABLE BASIS-mukesh-VACUUM FILTER STATION"/>
    <s v=""/>
    <x v="1"/>
    <s v="9200000059"/>
    <s v="0"/>
    <x v="25"/>
    <s v=""/>
    <s v=""/>
  </r>
  <r>
    <x v="25"/>
    <s v=""/>
    <s v=""/>
    <s v="4900013488"/>
    <s v="0L"/>
    <s v=""/>
    <s v=""/>
    <s v="WA"/>
    <d v="2023-10-18T00:00:00"/>
    <s v="70"/>
    <n v="670"/>
    <s v="INR"/>
    <x v="0"/>
    <s v=""/>
    <s v="1000"/>
    <s v="1000"/>
    <s v="NON CHARGEABLE BASIS- Mukesh"/>
    <s v=""/>
    <x v="1"/>
    <s v="9200000059"/>
    <s v="0"/>
    <x v="25"/>
    <s v=""/>
    <s v=""/>
  </r>
  <r>
    <x v="20"/>
    <s v=""/>
    <s v=""/>
    <s v="4900013565"/>
    <s v="0L"/>
    <s v=""/>
    <s v=""/>
    <s v="WA"/>
    <d v="2023-10-19T00:00:00"/>
    <s v="70"/>
    <n v="17.5"/>
    <s v="INR"/>
    <x v="0"/>
    <s v=""/>
    <s v="1000"/>
    <s v="1000"/>
    <s v="NON CHARGEABLE BASIS-Aslam-CWIP-MILK OF LIME"/>
    <s v=""/>
    <x v="1"/>
    <s v="9200000058"/>
    <s v="0"/>
    <x v="20"/>
    <s v=""/>
    <s v=""/>
  </r>
  <r>
    <x v="20"/>
    <s v=""/>
    <s v=""/>
    <s v="4900013565"/>
    <s v="0L"/>
    <s v=""/>
    <s v=""/>
    <s v="WA"/>
    <d v="2023-10-19T00:00:00"/>
    <s v="70"/>
    <n v="0.32"/>
    <s v="INR"/>
    <x v="0"/>
    <s v=""/>
    <s v="1000"/>
    <s v="1000"/>
    <s v="NON CHARGEABLE BASIS-Aslam-CWIP-MILK OF LIME"/>
    <s v=""/>
    <x v="1"/>
    <s v="9200000058"/>
    <s v="0"/>
    <x v="20"/>
    <s v=""/>
    <s v=""/>
  </r>
  <r>
    <x v="20"/>
    <s v=""/>
    <s v=""/>
    <s v="4900013570"/>
    <s v="0L"/>
    <s v=""/>
    <s v=""/>
    <s v="WA"/>
    <d v="2023-10-19T00:00:00"/>
    <s v="70"/>
    <n v="17.5"/>
    <s v="INR"/>
    <x v="0"/>
    <s v=""/>
    <s v="1000"/>
    <s v="1000"/>
    <s v="NON CHARGEABLE BASIS-Aslam-CWIP-MILK OF LIME"/>
    <s v=""/>
    <x v="1"/>
    <s v="9200000058"/>
    <s v="0"/>
    <x v="20"/>
    <s v=""/>
    <s v=""/>
  </r>
  <r>
    <x v="20"/>
    <s v=""/>
    <s v=""/>
    <s v="4900013570"/>
    <s v="0L"/>
    <s v=""/>
    <s v=""/>
    <s v="WA"/>
    <d v="2023-10-19T00:00:00"/>
    <s v="70"/>
    <n v="38.11"/>
    <s v="INR"/>
    <x v="0"/>
    <s v=""/>
    <s v="1000"/>
    <s v="1000"/>
    <s v="NON CHARGEABLE BASIS-Aslam-CWIP-MILK OF LIME"/>
    <s v=""/>
    <x v="1"/>
    <s v="9200000058"/>
    <s v="0"/>
    <x v="20"/>
    <s v=""/>
    <s v=""/>
  </r>
  <r>
    <x v="20"/>
    <s v=""/>
    <s v=""/>
    <s v="4900013572"/>
    <s v="0L"/>
    <s v=""/>
    <s v=""/>
    <s v="WA"/>
    <d v="2023-10-19T00:00:00"/>
    <s v="70"/>
    <n v="48.29"/>
    <s v="INR"/>
    <x v="0"/>
    <s v=""/>
    <s v="1000"/>
    <s v="1000"/>
    <s v="NON CHARGEABLE BASIS-Aslam-"/>
    <s v=""/>
    <x v="1"/>
    <s v="9200000058"/>
    <s v="0"/>
    <x v="20"/>
    <s v=""/>
    <s v=""/>
  </r>
  <r>
    <x v="25"/>
    <s v=""/>
    <s v=""/>
    <s v="4900013578"/>
    <s v="0L"/>
    <s v=""/>
    <s v=""/>
    <s v="WA"/>
    <d v="2023-10-19T00:00:00"/>
    <s v="70"/>
    <n v="60.76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578"/>
    <s v="0L"/>
    <s v=""/>
    <s v=""/>
    <s v="WA"/>
    <d v="2023-10-19T00:00:00"/>
    <s v="70"/>
    <n v="17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578"/>
    <s v="0L"/>
    <s v=""/>
    <s v=""/>
    <s v="WA"/>
    <d v="2023-10-19T00:00:00"/>
    <s v="70"/>
    <n v="71.900000000000006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578"/>
    <s v="0L"/>
    <s v=""/>
    <s v=""/>
    <s v="WA"/>
    <d v="2023-10-19T00:00:00"/>
    <s v="70"/>
    <n v="38.71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578"/>
    <s v="0L"/>
    <s v=""/>
    <s v=""/>
    <s v="WA"/>
    <d v="2023-10-19T00:00:00"/>
    <s v="70"/>
    <n v="63.03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578"/>
    <s v="0L"/>
    <s v=""/>
    <s v=""/>
    <s v="WA"/>
    <d v="2023-10-19T00:00:00"/>
    <s v="70"/>
    <n v="220.44"/>
    <s v="INR"/>
    <x v="0"/>
    <s v=""/>
    <s v="1000"/>
    <s v="1000"/>
    <s v="Non chargeable basis"/>
    <s v=""/>
    <x v="1"/>
    <s v="9200000059"/>
    <s v="0"/>
    <x v="25"/>
    <s v=""/>
    <s v=""/>
  </r>
  <r>
    <x v="20"/>
    <s v=""/>
    <s v=""/>
    <s v="4900013581"/>
    <s v="0L"/>
    <s v=""/>
    <s v=""/>
    <s v="WA"/>
    <d v="2023-10-19T00:00:00"/>
    <s v="70"/>
    <n v="730.36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3581"/>
    <s v="0L"/>
    <s v=""/>
    <s v=""/>
    <s v="WA"/>
    <d v="2023-10-19T00:00:00"/>
    <s v="70"/>
    <n v="525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3589"/>
    <s v="0L"/>
    <s v=""/>
    <s v=""/>
    <s v="WA"/>
    <d v="2023-10-19T00:00:00"/>
    <s v="70"/>
    <n v="3383.5"/>
    <s v="INR"/>
    <x v="0"/>
    <s v=""/>
    <s v="1000"/>
    <s v="1000"/>
    <s v="NON CHARGEABLE BASIS-Aslam"/>
    <s v=""/>
    <x v="1"/>
    <s v="9200000058"/>
    <s v="0"/>
    <x v="20"/>
    <s v=""/>
    <s v=""/>
  </r>
  <r>
    <x v="21"/>
    <s v=""/>
    <s v=""/>
    <s v="4900013596"/>
    <s v="0L"/>
    <s v=""/>
    <s v=""/>
    <s v="WA"/>
    <d v="2023-10-19T00:00:00"/>
    <s v="70"/>
    <n v="13545.82"/>
    <s v="INR"/>
    <x v="0"/>
    <s v=""/>
    <s v="1000"/>
    <s v="1000"/>
    <s v="NON CHARGEABLE BASIS dinesh"/>
    <s v=""/>
    <x v="1"/>
    <s v="9200000035"/>
    <s v="0"/>
    <x v="21"/>
    <s v=""/>
    <s v=""/>
  </r>
  <r>
    <x v="21"/>
    <s v=""/>
    <s v=""/>
    <s v="4900013596"/>
    <s v="0L"/>
    <s v=""/>
    <s v=""/>
    <s v="WA"/>
    <d v="2023-10-19T00:00:00"/>
    <s v="70"/>
    <n v="1627.48"/>
    <s v="INR"/>
    <x v="0"/>
    <s v=""/>
    <s v="1000"/>
    <s v="1000"/>
    <s v="NON CHARGEABLE BASIS dinesh"/>
    <s v=""/>
    <x v="1"/>
    <s v="9200000035"/>
    <s v="0"/>
    <x v="21"/>
    <s v=""/>
    <s v=""/>
  </r>
  <r>
    <x v="25"/>
    <s v=""/>
    <s v=""/>
    <s v="4900013599"/>
    <s v="0L"/>
    <s v=""/>
    <s v=""/>
    <s v="WA"/>
    <d v="2023-10-19T00:00:00"/>
    <s v="70"/>
    <n v="8652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599"/>
    <s v="0L"/>
    <s v=""/>
    <s v=""/>
    <s v="WA"/>
    <d v="2023-10-19T00:00:00"/>
    <s v="70"/>
    <n v="2237.36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695"/>
    <s v="0L"/>
    <s v=""/>
    <s v=""/>
    <s v="WA"/>
    <d v="2023-10-19T00:00:00"/>
    <s v="70"/>
    <n v="55.96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698"/>
    <s v="0L"/>
    <s v=""/>
    <s v=""/>
    <s v="WA"/>
    <d v="2023-10-19T00:00:00"/>
    <s v="70"/>
    <n v="17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724"/>
    <s v="0L"/>
    <s v=""/>
    <s v=""/>
    <s v="WA"/>
    <d v="2023-10-20T00:00:00"/>
    <s v="70"/>
    <n v="60.76"/>
    <s v="INR"/>
    <x v="0"/>
    <s v=""/>
    <s v="1000"/>
    <s v="1000"/>
    <s v="NON CHARGEABLE BASIS-CWIP:-VACUUM FILTER STATION"/>
    <s v=""/>
    <x v="1"/>
    <s v="9200000059"/>
    <s v="0"/>
    <x v="25"/>
    <s v=""/>
    <s v=""/>
  </r>
  <r>
    <x v="25"/>
    <s v=""/>
    <s v=""/>
    <s v="4900013724"/>
    <s v="0L"/>
    <s v=""/>
    <s v=""/>
    <s v="WA"/>
    <d v="2023-10-20T00:00:00"/>
    <s v="70"/>
    <n v="17"/>
    <s v="INR"/>
    <x v="0"/>
    <s v=""/>
    <s v="1000"/>
    <s v="1000"/>
    <s v="NON CHARGEABLE BASIS-CWIP:-VACUUM FILTER STATION"/>
    <s v=""/>
    <x v="1"/>
    <s v="9200000059"/>
    <s v="0"/>
    <x v="25"/>
    <s v=""/>
    <s v=""/>
  </r>
  <r>
    <x v="25"/>
    <s v=""/>
    <s v=""/>
    <s v="4900013731"/>
    <s v="0L"/>
    <s v=""/>
    <s v=""/>
    <s v="WA"/>
    <d v="2023-10-20T00:00:00"/>
    <s v="70"/>
    <n v="430.34"/>
    <s v="INR"/>
    <x v="0"/>
    <s v=""/>
    <s v="1000"/>
    <s v="1000"/>
    <s v="NON CHARGEABLE BASIS-CWIP:-VACUUM FILTER STATION"/>
    <s v=""/>
    <x v="1"/>
    <s v="9200000059"/>
    <s v="0"/>
    <x v="25"/>
    <s v=""/>
    <s v=""/>
  </r>
  <r>
    <x v="25"/>
    <s v=""/>
    <s v=""/>
    <s v="4900013731"/>
    <s v="0L"/>
    <s v=""/>
    <s v=""/>
    <s v="WA"/>
    <d v="2023-10-20T00:00:00"/>
    <s v="70"/>
    <n v="35.950000000000003"/>
    <s v="INR"/>
    <x v="0"/>
    <s v=""/>
    <s v="1000"/>
    <s v="1000"/>
    <s v="NON CHARGEABLE BASIS-CWIP:-VACUUM FILTER STATION"/>
    <s v=""/>
    <x v="1"/>
    <s v="9200000059"/>
    <s v="0"/>
    <x v="25"/>
    <s v=""/>
    <s v=""/>
  </r>
  <r>
    <x v="25"/>
    <s v=""/>
    <s v=""/>
    <s v="4900013731"/>
    <s v="0L"/>
    <s v=""/>
    <s v=""/>
    <s v="WA"/>
    <d v="2023-10-20T00:00:00"/>
    <s v="70"/>
    <n v="19.350000000000001"/>
    <s v="INR"/>
    <x v="0"/>
    <s v=""/>
    <s v="1000"/>
    <s v="1000"/>
    <s v="NON CHARGEABLE BASIS-CWIP:-VACUUM FILTER STATION"/>
    <s v=""/>
    <x v="1"/>
    <s v="9200000059"/>
    <s v="0"/>
    <x v="25"/>
    <s v=""/>
    <s v=""/>
  </r>
  <r>
    <x v="20"/>
    <s v=""/>
    <s v=""/>
    <s v="4900013773"/>
    <s v="0L"/>
    <s v=""/>
    <s v=""/>
    <s v="WA"/>
    <d v="2023-10-20T00:00:00"/>
    <s v="70"/>
    <n v="11617.8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3778"/>
    <s v="0L"/>
    <s v=""/>
    <s v=""/>
    <s v="WA"/>
    <d v="2023-10-20T00:00:00"/>
    <s v="70"/>
    <n v="3500"/>
    <s v="INR"/>
    <x v="0"/>
    <s v=""/>
    <s v="1000"/>
    <s v="1000"/>
    <s v="Non chargeable basis-Rambhawan"/>
    <s v=""/>
    <x v="1"/>
    <s v="9200000059"/>
    <s v="0"/>
    <x v="25"/>
    <s v=""/>
    <s v=""/>
  </r>
  <r>
    <x v="25"/>
    <s v=""/>
    <s v=""/>
    <s v="4900013778"/>
    <s v="0L"/>
    <s v=""/>
    <s v=""/>
    <s v="WA"/>
    <d v="2023-10-20T00:00:00"/>
    <s v="70"/>
    <n v="3944.93"/>
    <s v="INR"/>
    <x v="0"/>
    <s v=""/>
    <s v="1000"/>
    <s v="1000"/>
    <s v="Non chargeable basis-Rambhawan"/>
    <s v=""/>
    <x v="1"/>
    <s v="9200000059"/>
    <s v="0"/>
    <x v="25"/>
    <s v=""/>
    <s v=""/>
  </r>
  <r>
    <x v="25"/>
    <s v=""/>
    <s v=""/>
    <s v="4900013786"/>
    <s v="0L"/>
    <s v=""/>
    <s v=""/>
    <s v="WA"/>
    <d v="2023-10-20T00:00:00"/>
    <s v="70"/>
    <n v="335.97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3786"/>
    <s v="0L"/>
    <s v=""/>
    <s v=""/>
    <s v="WA"/>
    <d v="2023-10-20T00:00:00"/>
    <s v="70"/>
    <n v="132.1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3786"/>
    <s v="0L"/>
    <s v=""/>
    <s v=""/>
    <s v="WA"/>
    <d v="2023-10-20T00:00:00"/>
    <s v="70"/>
    <n v="101.12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3791"/>
    <s v="0L"/>
    <s v=""/>
    <s v=""/>
    <s v="WA"/>
    <d v="2023-10-20T00:00:00"/>
    <s v="70"/>
    <n v="2010"/>
    <s v="INR"/>
    <x v="0"/>
    <s v=""/>
    <s v="1000"/>
    <s v="1000"/>
    <s v="Non chargeable basis-uni"/>
    <s v=""/>
    <x v="1"/>
    <s v="9200000059"/>
    <s v="0"/>
    <x v="25"/>
    <s v=""/>
    <s v=""/>
  </r>
  <r>
    <x v="25"/>
    <s v=""/>
    <s v=""/>
    <s v="4900013793"/>
    <s v="0L"/>
    <s v=""/>
    <s v=""/>
    <s v="WA"/>
    <d v="2023-10-20T00:00:00"/>
    <s v="70"/>
    <n v="494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3793"/>
    <s v="0L"/>
    <s v=""/>
    <s v=""/>
    <s v="WA"/>
    <d v="2023-10-20T00:00:00"/>
    <s v="70"/>
    <n v="244.92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3842"/>
    <s v="0L"/>
    <s v=""/>
    <s v=""/>
    <s v="WA"/>
    <d v="2023-10-20T00:00:00"/>
    <s v="70"/>
    <n v="18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842"/>
    <s v="0L"/>
    <s v=""/>
    <s v=""/>
    <s v="WA"/>
    <d v="2023-10-20T00:00:00"/>
    <s v="70"/>
    <n v="305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876"/>
    <s v="0L"/>
    <s v=""/>
    <s v=""/>
    <s v="WA"/>
    <d v="2023-10-21T00:00:00"/>
    <s v="70"/>
    <n v="8.5"/>
    <s v="INR"/>
    <x v="0"/>
    <s v=""/>
    <s v="1000"/>
    <s v="1000"/>
    <s v="NEW INSTALLATION OCF-CWIP:-VACUUM FILTER STATION"/>
    <s v=""/>
    <x v="1"/>
    <s v="9200000059"/>
    <s v="0"/>
    <x v="25"/>
    <s v=""/>
    <s v=""/>
  </r>
  <r>
    <x v="25"/>
    <s v=""/>
    <s v=""/>
    <s v="4900013876"/>
    <s v="0L"/>
    <s v=""/>
    <s v=""/>
    <s v="WA"/>
    <d v="2023-10-21T00:00:00"/>
    <s v="70"/>
    <n v="20.399999999999999"/>
    <s v="INR"/>
    <x v="0"/>
    <s v=""/>
    <s v="1000"/>
    <s v="1000"/>
    <s v="NEW INSTALLATION OCF-CWIP:-VACUUM FILTER STATION"/>
    <s v=""/>
    <x v="1"/>
    <s v="9200000059"/>
    <s v="0"/>
    <x v="25"/>
    <s v=""/>
    <s v=""/>
  </r>
  <r>
    <x v="25"/>
    <s v=""/>
    <s v=""/>
    <s v="4900013876"/>
    <s v="0L"/>
    <s v=""/>
    <s v=""/>
    <s v="WA"/>
    <d v="2023-10-21T00:00:00"/>
    <s v="70"/>
    <n v="1920"/>
    <s v="INR"/>
    <x v="0"/>
    <s v=""/>
    <s v="1000"/>
    <s v="1000"/>
    <s v="NEW INSTALLATION OCF-CWIP:-VACUUM FILTER STATION"/>
    <s v=""/>
    <x v="1"/>
    <s v="9200000059"/>
    <s v="0"/>
    <x v="25"/>
    <s v=""/>
    <s v=""/>
  </r>
  <r>
    <x v="25"/>
    <s v=""/>
    <s v=""/>
    <s v="4900013894"/>
    <s v="0L"/>
    <s v=""/>
    <s v=""/>
    <s v="WA"/>
    <d v="2023-10-21T00:00:00"/>
    <s v="70"/>
    <n v="11560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3894"/>
    <s v="0L"/>
    <s v=""/>
    <s v=""/>
    <s v="WA"/>
    <d v="2023-10-21T00:00:00"/>
    <s v="70"/>
    <n v="13930.91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3894"/>
    <s v="0L"/>
    <s v=""/>
    <s v=""/>
    <s v="WA"/>
    <d v="2023-10-21T00:00:00"/>
    <s v="70"/>
    <n v="22680.6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3894"/>
    <s v="0L"/>
    <s v=""/>
    <s v=""/>
    <s v="WA"/>
    <d v="2023-10-21T00:00:00"/>
    <s v="70"/>
    <n v="83598.649999999994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3894"/>
    <s v="0L"/>
    <s v=""/>
    <s v=""/>
    <s v="WA"/>
    <d v="2023-10-21T00:00:00"/>
    <s v="70"/>
    <n v="13163.4"/>
    <s v="INR"/>
    <x v="0"/>
    <s v=""/>
    <s v="1000"/>
    <s v="1000"/>
    <s v="NON CHARGEABLE BASIS-Aslam"/>
    <s v=""/>
    <x v="1"/>
    <s v="9200000059"/>
    <s v="0"/>
    <x v="25"/>
    <s v=""/>
    <s v=""/>
  </r>
  <r>
    <x v="29"/>
    <s v=""/>
    <s v=""/>
    <s v="4900013905"/>
    <s v="0L"/>
    <s v=""/>
    <s v=""/>
    <s v="WA"/>
    <d v="2023-10-21T00:00:00"/>
    <s v="70"/>
    <n v="13545.82"/>
    <s v="INR"/>
    <x v="0"/>
    <s v=""/>
    <s v="1000"/>
    <s v="1000"/>
    <s v="non chargeble lalbabu sah"/>
    <s v=""/>
    <x v="1"/>
    <s v="9200000057"/>
    <s v="0"/>
    <x v="29"/>
    <s v=""/>
    <s v=""/>
  </r>
  <r>
    <x v="25"/>
    <s v=""/>
    <s v=""/>
    <s v="4900013933"/>
    <s v="0L"/>
    <s v=""/>
    <s v=""/>
    <s v="WA"/>
    <d v="2023-10-21T00:00:00"/>
    <s v="70"/>
    <n v="17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3933"/>
    <s v="0L"/>
    <s v=""/>
    <s v=""/>
    <s v="WA"/>
    <d v="2023-10-21T00:00:00"/>
    <s v="70"/>
    <n v="55"/>
    <s v="INR"/>
    <x v="0"/>
    <s v=""/>
    <s v="1000"/>
    <s v="1000"/>
    <s v="NON CHARGEABLE BASIS"/>
    <s v=""/>
    <x v="1"/>
    <s v="9200000059"/>
    <s v="0"/>
    <x v="25"/>
    <s v=""/>
    <s v=""/>
  </r>
  <r>
    <x v="20"/>
    <s v=""/>
    <s v=""/>
    <s v="4900013983"/>
    <s v="0L"/>
    <s v=""/>
    <s v=""/>
    <s v="WA"/>
    <d v="2023-10-22T00:00:00"/>
    <s v="70"/>
    <n v="13545.82"/>
    <s v="INR"/>
    <x v="0"/>
    <s v=""/>
    <s v="1000"/>
    <s v="1000"/>
    <s v="NON CHARGABLE BASIS -dinesh"/>
    <s v=""/>
    <x v="1"/>
    <s v="9200000058"/>
    <s v="0"/>
    <x v="20"/>
    <s v=""/>
    <s v=""/>
  </r>
  <r>
    <x v="20"/>
    <s v=""/>
    <s v=""/>
    <s v="4900013983"/>
    <s v="0L"/>
    <s v=""/>
    <s v=""/>
    <s v="WA"/>
    <d v="2023-10-22T00:00:00"/>
    <s v="70"/>
    <n v="10402.44"/>
    <s v="INR"/>
    <x v="0"/>
    <s v=""/>
    <s v="1000"/>
    <s v="1000"/>
    <s v="NON CHARGABLE BASIS -dinesh"/>
    <s v=""/>
    <x v="1"/>
    <s v="9200000058"/>
    <s v="0"/>
    <x v="20"/>
    <s v=""/>
    <s v=""/>
  </r>
  <r>
    <x v="20"/>
    <s v=""/>
    <s v=""/>
    <s v="4900013983"/>
    <s v="0L"/>
    <s v=""/>
    <s v=""/>
    <s v="WA"/>
    <d v="2023-10-22T00:00:00"/>
    <s v="70"/>
    <n v="6387.28"/>
    <s v="INR"/>
    <x v="0"/>
    <s v=""/>
    <s v="1000"/>
    <s v="1000"/>
    <s v="NON CHARGABLE BASIS -dinesh"/>
    <s v=""/>
    <x v="1"/>
    <s v="9200000058"/>
    <s v="0"/>
    <x v="20"/>
    <s v=""/>
    <s v=""/>
  </r>
  <r>
    <x v="25"/>
    <s v=""/>
    <s v=""/>
    <s v="4900013991"/>
    <s v="0L"/>
    <s v=""/>
    <s v=""/>
    <s v="WA"/>
    <d v="2023-10-22T00:00:00"/>
    <s v="70"/>
    <n v="34791.79"/>
    <s v="INR"/>
    <x v="0"/>
    <s v=""/>
    <s v="1000"/>
    <s v="1000"/>
    <s v="NON CHARGEABLE BASIS-Aslam"/>
    <s v=""/>
    <x v="1"/>
    <s v="9200000059"/>
    <s v="0"/>
    <x v="25"/>
    <s v=""/>
    <s v=""/>
  </r>
  <r>
    <x v="20"/>
    <s v=""/>
    <s v=""/>
    <s v="4900013994"/>
    <s v="0L"/>
    <s v=""/>
    <s v=""/>
    <s v="WA"/>
    <d v="2023-10-22T00:00:00"/>
    <s v="70"/>
    <n v="674.14"/>
    <s v="INR"/>
    <x v="0"/>
    <s v=""/>
    <s v="1000"/>
    <s v="1000"/>
    <s v="NON CHARGABLE BASIS -manjoor ali"/>
    <s v=""/>
    <x v="1"/>
    <s v="9200000058"/>
    <s v="0"/>
    <x v="20"/>
    <s v=""/>
    <s v=""/>
  </r>
  <r>
    <x v="25"/>
    <s v=""/>
    <s v=""/>
    <s v="4900014000"/>
    <s v="0L"/>
    <s v=""/>
    <s v=""/>
    <s v="WA"/>
    <d v="2023-10-22T00:00:00"/>
    <s v="70"/>
    <n v="1340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4002"/>
    <s v="0L"/>
    <s v=""/>
    <s v=""/>
    <s v="WA"/>
    <d v="2023-10-22T00:00:00"/>
    <s v="70"/>
    <n v="4970.33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4002"/>
    <s v="0L"/>
    <s v=""/>
    <s v=""/>
    <s v="WA"/>
    <d v="2023-10-22T00:00:00"/>
    <s v="70"/>
    <n v="1608.33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4002"/>
    <s v="0L"/>
    <s v=""/>
    <s v=""/>
    <s v="WA"/>
    <d v="2023-10-22T00:00:00"/>
    <s v="70"/>
    <n v="4885.59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4002"/>
    <s v="0L"/>
    <s v=""/>
    <s v=""/>
    <s v="WA"/>
    <d v="2023-10-22T00:00:00"/>
    <s v="70"/>
    <n v="1005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4002"/>
    <s v="0L"/>
    <s v=""/>
    <s v=""/>
    <s v="WA"/>
    <d v="2023-10-22T00:00:00"/>
    <s v="70"/>
    <n v="2013.25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4023"/>
    <s v="0L"/>
    <s v=""/>
    <s v=""/>
    <s v="WA"/>
    <d v="2023-10-23T00:00:00"/>
    <s v="70"/>
    <n v="51"/>
    <s v="INR"/>
    <x v="0"/>
    <s v=""/>
    <s v="1000"/>
    <s v="1000"/>
    <s v="NON CHARGEABLE BASIS-CWIP:-VACUUM FILTER STATION"/>
    <s v=""/>
    <x v="1"/>
    <s v="9200000059"/>
    <s v="0"/>
    <x v="25"/>
    <s v=""/>
    <s v=""/>
  </r>
  <r>
    <x v="20"/>
    <s v=""/>
    <s v=""/>
    <s v="4900014041"/>
    <s v="0L"/>
    <s v=""/>
    <s v=""/>
    <s v="WA"/>
    <d v="2023-10-23T00:00:00"/>
    <s v="70"/>
    <n v="27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4041"/>
    <s v="0L"/>
    <s v=""/>
    <s v=""/>
    <s v="WA"/>
    <d v="2023-10-23T00:00:00"/>
    <s v="70"/>
    <n v="6.3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4061"/>
    <s v="0L"/>
    <s v=""/>
    <s v=""/>
    <s v="WA"/>
    <d v="2023-10-24T00:00:00"/>
    <s v="70"/>
    <n v="91.84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4064"/>
    <s v="0L"/>
    <s v=""/>
    <s v=""/>
    <s v="WA"/>
    <d v="2023-10-24T00:00:00"/>
    <s v="70"/>
    <n v="569.5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4064"/>
    <s v="0L"/>
    <s v=""/>
    <s v=""/>
    <s v="WA"/>
    <d v="2023-10-24T00:00:00"/>
    <s v="70"/>
    <n v="181.09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4066"/>
    <s v="0L"/>
    <s v=""/>
    <s v=""/>
    <s v="WA"/>
    <d v="2023-10-24T00:00:00"/>
    <s v="70"/>
    <n v="250.35"/>
    <s v="INR"/>
    <x v="0"/>
    <s v=""/>
    <s v="1000"/>
    <s v="1000"/>
    <s v="NON CHARGEABLE BASIS- MASROOR KHAN"/>
    <s v=""/>
    <x v="1"/>
    <s v="9200000059"/>
    <s v="0"/>
    <x v="25"/>
    <s v=""/>
    <s v=""/>
  </r>
  <r>
    <x v="21"/>
    <s v=""/>
    <s v=""/>
    <s v="4900014071"/>
    <s v="0L"/>
    <s v=""/>
    <s v=""/>
    <s v="WA"/>
    <d v="2023-10-24T00:00:00"/>
    <s v="70"/>
    <n v="18964.150000000001"/>
    <s v="INR"/>
    <x v="0"/>
    <s v=""/>
    <s v="1000"/>
    <s v="1000"/>
    <s v="NON CHARGABLE BASIS sahil construction"/>
    <s v=""/>
    <x v="1"/>
    <s v="9200000035"/>
    <s v="0"/>
    <x v="21"/>
    <s v=""/>
    <s v=""/>
  </r>
  <r>
    <x v="29"/>
    <s v=""/>
    <s v=""/>
    <s v="4900014085"/>
    <s v="0L"/>
    <s v=""/>
    <s v=""/>
    <s v="WA"/>
    <d v="2023-10-25T00:00:00"/>
    <s v="70"/>
    <n v="13545.82"/>
    <s v="INR"/>
    <x v="0"/>
    <s v=""/>
    <s v="1000"/>
    <s v="1000"/>
    <s v="non chargeble lalbabu sah-CWIP- NEW JUICE CLARIFIE"/>
    <s v=""/>
    <x v="1"/>
    <s v="9200000057"/>
    <s v="0"/>
    <x v="29"/>
    <s v=""/>
    <s v=""/>
  </r>
  <r>
    <x v="18"/>
    <s v=""/>
    <s v=""/>
    <s v="4900014094"/>
    <s v="0L"/>
    <s v=""/>
    <s v=""/>
    <s v="WA"/>
    <d v="2023-10-25T00:00:00"/>
    <s v="70"/>
    <n v="601.78"/>
    <s v="INR"/>
    <x v="0"/>
    <s v=""/>
    <s v="1000"/>
    <s v="1000"/>
    <s v="non Chargeable Basis mukesh yadav"/>
    <s v=""/>
    <x v="1"/>
    <s v="9200000041"/>
    <s v="0"/>
    <x v="18"/>
    <s v=""/>
    <s v=""/>
  </r>
  <r>
    <x v="18"/>
    <s v=""/>
    <s v=""/>
    <s v="4900014094"/>
    <s v="0L"/>
    <s v=""/>
    <s v=""/>
    <s v="WA"/>
    <d v="2023-10-25T00:00:00"/>
    <s v="70"/>
    <n v="134.34"/>
    <s v="INR"/>
    <x v="0"/>
    <s v=""/>
    <s v="1000"/>
    <s v="1000"/>
    <s v="non Chargeable Basis mukesh yadav"/>
    <s v=""/>
    <x v="1"/>
    <s v="9200000041"/>
    <s v="0"/>
    <x v="18"/>
    <s v=""/>
    <s v=""/>
  </r>
  <r>
    <x v="18"/>
    <s v=""/>
    <s v=""/>
    <s v="4900014094"/>
    <s v="0L"/>
    <s v=""/>
    <s v=""/>
    <s v="WA"/>
    <d v="2023-10-25T00:00:00"/>
    <s v="70"/>
    <n v="360.05"/>
    <s v="INR"/>
    <x v="0"/>
    <s v=""/>
    <s v="1000"/>
    <s v="1000"/>
    <s v="non Chargeable Basis mukesh yadav"/>
    <s v=""/>
    <x v="1"/>
    <s v="9200000041"/>
    <s v="0"/>
    <x v="18"/>
    <s v=""/>
    <s v=""/>
  </r>
  <r>
    <x v="18"/>
    <s v=""/>
    <s v=""/>
    <s v="4900014094"/>
    <s v="0L"/>
    <s v=""/>
    <s v=""/>
    <s v="WA"/>
    <d v="2023-10-25T00:00:00"/>
    <s v="70"/>
    <n v="23.7"/>
    <s v="INR"/>
    <x v="0"/>
    <s v=""/>
    <s v="1000"/>
    <s v="1000"/>
    <s v="non Chargeable Basis mukesh yadav"/>
    <s v=""/>
    <x v="1"/>
    <s v="9200000041"/>
    <s v="0"/>
    <x v="18"/>
    <s v=""/>
    <s v=""/>
  </r>
  <r>
    <x v="18"/>
    <s v=""/>
    <s v=""/>
    <s v="4900014094"/>
    <s v="0L"/>
    <s v=""/>
    <s v=""/>
    <s v="WA"/>
    <d v="2023-10-25T00:00:00"/>
    <s v="70"/>
    <n v="303.72000000000003"/>
    <s v="INR"/>
    <x v="0"/>
    <s v=""/>
    <s v="1000"/>
    <s v="1000"/>
    <s v="non Chargeable Basis mukesh yadav"/>
    <s v=""/>
    <x v="1"/>
    <s v="9200000041"/>
    <s v="0"/>
    <x v="18"/>
    <s v=""/>
    <s v=""/>
  </r>
  <r>
    <x v="18"/>
    <s v=""/>
    <s v=""/>
    <s v="4900014102"/>
    <s v="0L"/>
    <s v=""/>
    <s v=""/>
    <s v="WA"/>
    <d v="2023-10-25T00:00:00"/>
    <s v="70"/>
    <n v="42.5"/>
    <s v="INR"/>
    <x v="0"/>
    <s v=""/>
    <s v="1000"/>
    <s v="1000"/>
    <s v="non Chargeable Basis sunil"/>
    <s v=""/>
    <x v="1"/>
    <s v="9200000041"/>
    <s v="0"/>
    <x v="18"/>
    <s v=""/>
    <s v=""/>
  </r>
  <r>
    <x v="18"/>
    <s v=""/>
    <s v=""/>
    <s v="4900014110"/>
    <s v="0L"/>
    <s v=""/>
    <s v=""/>
    <s v="WA"/>
    <d v="2023-10-25T00:00:00"/>
    <s v="70"/>
    <n v="4083.59"/>
    <s v="INR"/>
    <x v="0"/>
    <s v=""/>
    <s v="1000"/>
    <s v="1000"/>
    <s v="non Chargeable Basis mukesh yadav"/>
    <s v=""/>
    <x v="1"/>
    <s v="9200000041"/>
    <s v="0"/>
    <x v="18"/>
    <s v=""/>
    <s v=""/>
  </r>
  <r>
    <x v="18"/>
    <s v=""/>
    <s v=""/>
    <s v="4900014112"/>
    <s v="0L"/>
    <s v=""/>
    <s v=""/>
    <s v="WA"/>
    <d v="2023-10-25T00:00:00"/>
    <s v="70"/>
    <n v="57.38"/>
    <s v="INR"/>
    <x v="0"/>
    <s v=""/>
    <s v="1000"/>
    <s v="1000"/>
    <s v="non Chargeable Basis sunil"/>
    <s v=""/>
    <x v="1"/>
    <s v="9200000041"/>
    <s v="0"/>
    <x v="18"/>
    <s v=""/>
    <s v=""/>
  </r>
  <r>
    <x v="27"/>
    <s v=""/>
    <s v=""/>
    <s v="4900014125"/>
    <s v="0L"/>
    <s v=""/>
    <s v=""/>
    <s v="WA"/>
    <d v="2023-10-25T00:00:00"/>
    <s v="70"/>
    <n v="28800"/>
    <s v="INR"/>
    <x v="0"/>
    <s v=""/>
    <s v="1000"/>
    <s v="1000"/>
    <s v="NEW INSTALLATION-CWIP EOT CRANE 5 TON SINGLE GI"/>
    <s v=""/>
    <x v="1"/>
    <s v="9200000047"/>
    <s v="0"/>
    <x v="27"/>
    <s v=""/>
    <s v=""/>
  </r>
  <r>
    <x v="21"/>
    <s v=""/>
    <s v=""/>
    <s v="4900014129"/>
    <s v="0L"/>
    <s v=""/>
    <s v=""/>
    <s v="WA"/>
    <d v="2023-10-25T00:00:00"/>
    <s v="70"/>
    <n v="619.88"/>
    <s v="INR"/>
    <x v="0"/>
    <s v=""/>
    <s v="1000"/>
    <s v="1000"/>
    <s v="Non chargeable basis-upendra"/>
    <s v=""/>
    <x v="1"/>
    <s v="9200000035"/>
    <s v="0"/>
    <x v="21"/>
    <s v=""/>
    <s v=""/>
  </r>
  <r>
    <x v="25"/>
    <s v=""/>
    <s v=""/>
    <s v="4900014136"/>
    <s v="0L"/>
    <s v=""/>
    <s v=""/>
    <s v="WA"/>
    <d v="2023-10-25T00:00:00"/>
    <s v="70"/>
    <n v="466.54"/>
    <s v="INR"/>
    <x v="0"/>
    <s v=""/>
    <s v="1000"/>
    <s v="1000"/>
    <s v="NON CHARGEABLE BASIS- MASROOR KHAN"/>
    <s v=""/>
    <x v="1"/>
    <s v="9200000059"/>
    <s v="0"/>
    <x v="25"/>
    <s v=""/>
    <s v=""/>
  </r>
  <r>
    <x v="18"/>
    <s v=""/>
    <s v=""/>
    <s v="4900014149"/>
    <s v="0L"/>
    <s v=""/>
    <s v=""/>
    <s v="WA"/>
    <d v="2023-10-25T00:00:00"/>
    <s v="70"/>
    <n v="1840"/>
    <s v="INR"/>
    <x v="0"/>
    <s v=""/>
    <s v="1000"/>
    <s v="1000"/>
    <s v="non Chargeable Basis sunil"/>
    <s v=""/>
    <x v="1"/>
    <s v="9200000041"/>
    <s v="0"/>
    <x v="18"/>
    <s v=""/>
    <s v=""/>
  </r>
  <r>
    <x v="25"/>
    <s v=""/>
    <s v=""/>
    <s v="4900014191"/>
    <s v="0L"/>
    <s v=""/>
    <s v=""/>
    <s v="WA"/>
    <d v="2023-10-26T00:00:00"/>
    <s v="70"/>
    <n v="62.59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4191"/>
    <s v="0L"/>
    <s v=""/>
    <s v=""/>
    <s v="WA"/>
    <d v="2023-10-26T00:00:00"/>
    <s v="70"/>
    <n v="16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4191"/>
    <s v="0L"/>
    <s v=""/>
    <s v=""/>
    <s v="WA"/>
    <d v="2023-10-26T00:00:00"/>
    <s v="70"/>
    <n v="16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4191"/>
    <s v="0L"/>
    <s v=""/>
    <s v=""/>
    <s v="WA"/>
    <d v="2023-10-26T00:00:00"/>
    <s v="70"/>
    <n v="18.37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4191"/>
    <s v="0L"/>
    <s v=""/>
    <s v=""/>
    <s v="WA"/>
    <d v="2023-10-26T00:00:00"/>
    <s v="70"/>
    <n v="42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4191"/>
    <s v="0L"/>
    <s v=""/>
    <s v=""/>
    <s v="WA"/>
    <d v="2023-10-26T00:00:00"/>
    <s v="70"/>
    <n v="8.81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4191"/>
    <s v="0L"/>
    <s v=""/>
    <s v=""/>
    <s v="WA"/>
    <d v="2023-10-26T00:00:00"/>
    <s v="70"/>
    <n v="10.11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4191"/>
    <s v="0L"/>
    <s v=""/>
    <s v=""/>
    <s v="WA"/>
    <d v="2023-10-26T00:00:00"/>
    <s v="70"/>
    <n v="188.91"/>
    <s v="INR"/>
    <x v="0"/>
    <s v=""/>
    <s v="1000"/>
    <s v="1000"/>
    <s v="NON CHARGEABLE BASIS-mashroor Khan"/>
    <s v=""/>
    <x v="1"/>
    <s v="9200000059"/>
    <s v="0"/>
    <x v="25"/>
    <s v=""/>
    <s v=""/>
  </r>
  <r>
    <x v="20"/>
    <s v=""/>
    <s v=""/>
    <s v="4900014228"/>
    <s v="0L"/>
    <s v=""/>
    <s v=""/>
    <s v="WA"/>
    <d v="2023-10-26T00:00:00"/>
    <s v="70"/>
    <n v="13930.91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4230"/>
    <s v="0L"/>
    <s v=""/>
    <s v=""/>
    <s v="WA"/>
    <d v="2023-10-26T00:00:00"/>
    <s v="70"/>
    <n v="6965.46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4230"/>
    <s v="0L"/>
    <s v=""/>
    <s v=""/>
    <s v="WA"/>
    <d v="2023-10-26T00:00:00"/>
    <s v="70"/>
    <n v="23120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4230"/>
    <s v="0L"/>
    <s v=""/>
    <s v=""/>
    <s v="WA"/>
    <d v="2023-10-26T00:00:00"/>
    <s v="70"/>
    <n v="52249.15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4295"/>
    <s v="0L"/>
    <s v=""/>
    <s v=""/>
    <s v="WA"/>
    <d v="2023-10-27T00:00:00"/>
    <s v="70"/>
    <n v="51"/>
    <s v="INR"/>
    <x v="0"/>
    <s v=""/>
    <s v="1000"/>
    <s v="1000"/>
    <s v="NON CHARGEABLE BASIS-CWIP:-VACUUM FILTER STATION"/>
    <s v=""/>
    <x v="1"/>
    <s v="9200000059"/>
    <s v="0"/>
    <x v="25"/>
    <s v=""/>
    <s v=""/>
  </r>
  <r>
    <x v="25"/>
    <s v=""/>
    <s v=""/>
    <s v="4900014329"/>
    <s v="0L"/>
    <s v=""/>
    <s v=""/>
    <s v="WA"/>
    <d v="2023-10-27T00:00:00"/>
    <s v="70"/>
    <n v="33.299999999999997"/>
    <s v="INR"/>
    <x v="0"/>
    <s v=""/>
    <s v="1000"/>
    <s v="1000"/>
    <s v="NON CHARGEABLE BASIS"/>
    <s v=""/>
    <x v="1"/>
    <s v="9200000059"/>
    <s v="0"/>
    <x v="25"/>
    <s v=""/>
    <s v=""/>
  </r>
  <r>
    <x v="20"/>
    <s v=""/>
    <s v=""/>
    <s v="4900014340"/>
    <s v="0L"/>
    <s v=""/>
    <s v=""/>
    <s v="WA"/>
    <d v="2023-10-27T00:00:00"/>
    <s v="70"/>
    <n v="178224"/>
    <s v="INR"/>
    <x v="0"/>
    <s v=""/>
    <s v="1000"/>
    <s v="1000"/>
    <s v="NEW INSTALLATION"/>
    <s v=""/>
    <x v="1"/>
    <s v="9200000058"/>
    <s v="0"/>
    <x v="20"/>
    <s v=""/>
    <s v=""/>
  </r>
  <r>
    <x v="20"/>
    <s v=""/>
    <s v=""/>
    <s v="4900014360"/>
    <s v="0L"/>
    <s v=""/>
    <s v=""/>
    <s v="WA"/>
    <d v="2023-10-27T00:00:00"/>
    <s v="70"/>
    <n v="1014.88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4405"/>
    <s v="0L"/>
    <s v=""/>
    <s v=""/>
    <s v="WA"/>
    <d v="2023-10-27T00:00:00"/>
    <s v="70"/>
    <n v="63.16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4405"/>
    <s v="0L"/>
    <s v=""/>
    <s v=""/>
    <s v="WA"/>
    <d v="2023-10-27T00:00:00"/>
    <s v="70"/>
    <n v="44.03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4497"/>
    <s v="0L"/>
    <s v=""/>
    <s v=""/>
    <s v="WA"/>
    <d v="2023-10-28T00:00:00"/>
    <s v="70"/>
    <n v="51"/>
    <s v="INR"/>
    <x v="0"/>
    <s v=""/>
    <s v="1000"/>
    <s v="1000"/>
    <s v="NON CHARGEABLE"/>
    <s v=""/>
    <x v="1"/>
    <s v="9200000059"/>
    <s v="0"/>
    <x v="25"/>
    <s v=""/>
    <s v=""/>
  </r>
  <r>
    <x v="20"/>
    <s v=""/>
    <s v=""/>
    <s v="4900014531"/>
    <s v="0L"/>
    <s v=""/>
    <s v=""/>
    <s v="WA"/>
    <d v="2023-10-28T00:00:00"/>
    <s v="70"/>
    <n v="237.83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4722"/>
    <s v="0L"/>
    <s v=""/>
    <s v=""/>
    <s v="WA"/>
    <d v="2023-10-30T00:00:00"/>
    <s v="70"/>
    <n v="26035.54"/>
    <s v="INR"/>
    <x v="0"/>
    <s v=""/>
    <s v="1000"/>
    <s v="1000"/>
    <s v="NON CHARGEABLE-VACUUM FILTER STATION"/>
    <s v=""/>
    <x v="1"/>
    <s v="9200000059"/>
    <s v="0"/>
    <x v="25"/>
    <s v=""/>
    <s v=""/>
  </r>
  <r>
    <x v="21"/>
    <s v=""/>
    <s v=""/>
    <s v="4900014736"/>
    <s v="0L"/>
    <s v=""/>
    <s v=""/>
    <s v="WA"/>
    <d v="2023-10-30T00:00:00"/>
    <s v="70"/>
    <n v="156987.37"/>
    <s v="INR"/>
    <x v="0"/>
    <s v=""/>
    <s v="1000"/>
    <s v="1000"/>
    <s v="NON CHARGABLE BASIS dinesh-WEIGHBRIDGE CAP. 100 TO"/>
    <s v=""/>
    <x v="1"/>
    <s v="9200000035"/>
    <s v="0"/>
    <x v="21"/>
    <s v=""/>
    <s v=""/>
  </r>
  <r>
    <x v="25"/>
    <s v=""/>
    <s v=""/>
    <s v="4900014739"/>
    <s v="0L"/>
    <s v=""/>
    <s v=""/>
    <s v="WA"/>
    <d v="2023-10-30T00:00:00"/>
    <s v="70"/>
    <n v="13647.3"/>
    <s v="INR"/>
    <x v="0"/>
    <s v=""/>
    <s v="1000"/>
    <s v="1000"/>
    <s v="NON CHARGABLE BASIS lal babu sah-CWIP:-VACUUM FILT"/>
    <s v=""/>
    <x v="1"/>
    <s v="9200000059"/>
    <s v="0"/>
    <x v="25"/>
    <s v=""/>
    <s v=""/>
  </r>
  <r>
    <x v="20"/>
    <s v=""/>
    <s v=""/>
    <s v="4900014777"/>
    <s v="0L"/>
    <s v=""/>
    <s v=""/>
    <s v="WA"/>
    <d v="2023-10-30T00:00:00"/>
    <s v="70"/>
    <n v="13789.06"/>
    <s v="INR"/>
    <x v="0"/>
    <s v=""/>
    <s v="1000"/>
    <s v="1000"/>
    <s v="non chargeble basis DINESH"/>
    <s v=""/>
    <x v="1"/>
    <s v="9200000058"/>
    <s v="0"/>
    <x v="20"/>
    <s v=""/>
    <s v=""/>
  </r>
  <r>
    <x v="20"/>
    <s v=""/>
    <s v=""/>
    <s v="4900014777"/>
    <s v="0L"/>
    <s v=""/>
    <s v=""/>
    <s v="WA"/>
    <d v="2023-10-30T00:00:00"/>
    <s v="70"/>
    <n v="1959.56"/>
    <s v="INR"/>
    <x v="0"/>
    <s v=""/>
    <s v="1000"/>
    <s v="1000"/>
    <s v="non chargeble basis DINESH"/>
    <s v=""/>
    <x v="1"/>
    <s v="9200000058"/>
    <s v="0"/>
    <x v="20"/>
    <s v=""/>
    <s v=""/>
  </r>
  <r>
    <x v="20"/>
    <s v=""/>
    <s v=""/>
    <s v="4900014798"/>
    <s v="0L"/>
    <s v=""/>
    <s v=""/>
    <s v="WA"/>
    <d v="2023-10-30T00:00:00"/>
    <s v="70"/>
    <n v="17000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4798"/>
    <s v="0L"/>
    <s v=""/>
    <s v=""/>
    <s v="WA"/>
    <d v="2023-10-30T00:00:00"/>
    <s v="70"/>
    <n v="6400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4798"/>
    <s v="0L"/>
    <s v=""/>
    <s v=""/>
    <s v="WA"/>
    <d v="2023-10-30T00:00:00"/>
    <s v="70"/>
    <n v="5600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4798"/>
    <s v="0L"/>
    <s v=""/>
    <s v=""/>
    <s v="WA"/>
    <d v="2023-10-30T00:00:00"/>
    <s v="70"/>
    <n v="14000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4798"/>
    <s v="0L"/>
    <s v=""/>
    <s v=""/>
    <s v="WA"/>
    <d v="2023-10-30T00:00:00"/>
    <s v="70"/>
    <n v="4000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4806"/>
    <s v="0L"/>
    <s v=""/>
    <s v=""/>
    <s v="WA"/>
    <d v="2023-10-30T00:00:00"/>
    <s v="70"/>
    <n v="89.1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4806"/>
    <s v="0L"/>
    <s v=""/>
    <s v=""/>
    <s v="WA"/>
    <d v="2023-10-30T00:00:00"/>
    <s v="70"/>
    <n v="98.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4806"/>
    <s v="0L"/>
    <s v=""/>
    <s v=""/>
    <s v="WA"/>
    <d v="2023-10-30T00:00:00"/>
    <s v="70"/>
    <n v="29.39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4806"/>
    <s v="0L"/>
    <s v=""/>
    <s v=""/>
    <s v="WA"/>
    <d v="2023-10-30T00:00:00"/>
    <s v="70"/>
    <n v="22.6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4823"/>
    <s v="0L"/>
    <s v=""/>
    <s v=""/>
    <s v="WA"/>
    <d v="2023-10-30T00:00:00"/>
    <s v="70"/>
    <n v="33808.2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4823"/>
    <s v="0L"/>
    <s v=""/>
    <s v=""/>
    <s v="WA"/>
    <d v="2023-10-30T00:00:00"/>
    <s v="70"/>
    <n v="306.35000000000002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4823"/>
    <s v="0L"/>
    <s v=""/>
    <s v=""/>
    <s v="WA"/>
    <d v="2023-10-30T00:00:00"/>
    <s v="70"/>
    <n v="91.25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4823"/>
    <s v="0L"/>
    <s v=""/>
    <s v=""/>
    <s v="WA"/>
    <d v="2023-10-30T00:00:00"/>
    <s v="70"/>
    <n v="29.95"/>
    <s v="INR"/>
    <x v="0"/>
    <s v=""/>
    <s v="1000"/>
    <s v="1000"/>
    <s v="NON CHARGEABLE BASIS-Aslam"/>
    <s v=""/>
    <x v="1"/>
    <s v="9200000058"/>
    <s v="0"/>
    <x v="20"/>
    <s v=""/>
    <s v=""/>
  </r>
  <r>
    <x v="25"/>
    <s v=""/>
    <s v=""/>
    <s v="4900014904"/>
    <s v="0L"/>
    <s v=""/>
    <s v=""/>
    <s v="WA"/>
    <d v="2023-10-31T00:00:00"/>
    <s v="70"/>
    <n v="65760"/>
    <s v="INR"/>
    <x v="0"/>
    <s v=""/>
    <s v="1000"/>
    <s v="1000"/>
    <s v="NEW INSTALLATION-VACUUM FILTER STATION"/>
    <s v=""/>
    <x v="1"/>
    <s v="9200000059"/>
    <s v="0"/>
    <x v="25"/>
    <s v=""/>
    <s v=""/>
  </r>
  <r>
    <x v="25"/>
    <s v=""/>
    <s v=""/>
    <s v="4900014907"/>
    <s v="0L"/>
    <s v=""/>
    <s v=""/>
    <s v="WA"/>
    <d v="2023-10-31T00:00:00"/>
    <s v="70"/>
    <n v="58175.42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4907"/>
    <s v="0L"/>
    <s v=""/>
    <s v=""/>
    <s v="WA"/>
    <d v="2023-10-31T00:00:00"/>
    <s v="70"/>
    <n v="699.81"/>
    <s v="INR"/>
    <x v="0"/>
    <s v=""/>
    <s v="1000"/>
    <s v="1000"/>
    <s v="NON CHARGEABLE BASIS-mashroor Khan"/>
    <s v=""/>
    <x v="1"/>
    <s v="9200000059"/>
    <s v="0"/>
    <x v="25"/>
    <s v=""/>
    <s v=""/>
  </r>
  <r>
    <x v="20"/>
    <s v=""/>
    <s v=""/>
    <s v="4900014919"/>
    <s v="0L"/>
    <s v=""/>
    <s v=""/>
    <s v="WA"/>
    <d v="2023-10-31T00:00:00"/>
    <s v="70"/>
    <n v="680000"/>
    <s v="INR"/>
    <x v="0"/>
    <s v=""/>
    <s v="1000"/>
    <s v="1000"/>
    <s v="Non chargeable basis-aslam-MILK OF LIME"/>
    <s v=""/>
    <x v="1"/>
    <s v="9200000058"/>
    <s v="0"/>
    <x v="20"/>
    <s v=""/>
    <s v=""/>
  </r>
  <r>
    <x v="20"/>
    <s v=""/>
    <s v=""/>
    <s v="4900014922"/>
    <s v="0L"/>
    <s v=""/>
    <s v=""/>
    <s v="WA"/>
    <d v="2023-10-31T00:00:00"/>
    <s v="70"/>
    <n v="6000"/>
    <s v="INR"/>
    <x v="0"/>
    <s v=""/>
    <s v="1000"/>
    <s v="1000"/>
    <s v="Non chargeable basis-aslam-MILK OF LIME"/>
    <s v=""/>
    <x v="1"/>
    <s v="9200000058"/>
    <s v="0"/>
    <x v="20"/>
    <s v=""/>
    <s v=""/>
  </r>
  <r>
    <x v="20"/>
    <s v=""/>
    <s v=""/>
    <s v="4900014975"/>
    <s v="0L"/>
    <s v=""/>
    <s v=""/>
    <s v="WA"/>
    <d v="2023-10-31T00:00:00"/>
    <s v="70"/>
    <n v="12596.29"/>
    <s v="INR"/>
    <x v="0"/>
    <s v=""/>
    <s v="1000"/>
    <s v="1000"/>
    <s v="NON CHARGEABLE BASIS-Anuj"/>
    <s v=""/>
    <x v="1"/>
    <s v="9200000058"/>
    <s v="0"/>
    <x v="20"/>
    <s v=""/>
    <s v=""/>
  </r>
  <r>
    <x v="20"/>
    <s v=""/>
    <s v=""/>
    <s v="4900014975"/>
    <s v="0L"/>
    <s v=""/>
    <s v=""/>
    <s v="WA"/>
    <d v="2023-10-31T00:00:00"/>
    <s v="70"/>
    <n v="5389.33"/>
    <s v="INR"/>
    <x v="0"/>
    <s v=""/>
    <s v="1000"/>
    <s v="1000"/>
    <s v="NON CHARGEABLE BASIS-Anuj"/>
    <s v=""/>
    <x v="1"/>
    <s v="9200000058"/>
    <s v="0"/>
    <x v="20"/>
    <s v=""/>
    <s v=""/>
  </r>
  <r>
    <x v="20"/>
    <s v=""/>
    <s v=""/>
    <s v="4900014975"/>
    <s v="0L"/>
    <s v=""/>
    <s v=""/>
    <s v="WA"/>
    <d v="2023-10-31T00:00:00"/>
    <s v="70"/>
    <n v="31499.99"/>
    <s v="INR"/>
    <x v="0"/>
    <s v=""/>
    <s v="1000"/>
    <s v="1000"/>
    <s v="NON CHARGEABLE BASIS-Anuj"/>
    <s v=""/>
    <x v="1"/>
    <s v="9200000058"/>
    <s v="0"/>
    <x v="20"/>
    <s v=""/>
    <s v=""/>
  </r>
  <r>
    <x v="20"/>
    <s v=""/>
    <s v=""/>
    <s v="4900014975"/>
    <s v="0L"/>
    <s v=""/>
    <s v=""/>
    <s v="WA"/>
    <d v="2023-10-31T00:00:00"/>
    <s v="70"/>
    <n v="26.66"/>
    <s v="INR"/>
    <x v="0"/>
    <s v=""/>
    <s v="1000"/>
    <s v="1000"/>
    <s v="NON CHARGEABLE BASIS-Anuj"/>
    <s v=""/>
    <x v="1"/>
    <s v="9200000058"/>
    <s v="0"/>
    <x v="20"/>
    <s v=""/>
    <s v=""/>
  </r>
  <r>
    <x v="25"/>
    <s v=""/>
    <s v=""/>
    <s v="4900015022"/>
    <s v="0L"/>
    <s v=""/>
    <s v=""/>
    <s v="WA"/>
    <d v="2023-10-31T00:00:00"/>
    <s v="70"/>
    <n v="3242.26"/>
    <s v="INR"/>
    <x v="0"/>
    <s v=""/>
    <s v="1000"/>
    <s v="1000"/>
    <s v="NON CHARGEABLE BASIS-UNIVERSAL"/>
    <s v=""/>
    <x v="1"/>
    <s v="9200000059"/>
    <s v="0"/>
    <x v="25"/>
    <s v=""/>
    <s v=""/>
  </r>
  <r>
    <x v="25"/>
    <s v=""/>
    <s v=""/>
    <s v="4900015042"/>
    <s v="0L"/>
    <s v=""/>
    <s v=""/>
    <s v="WA"/>
    <d v="2023-10-31T00:00:00"/>
    <s v="70"/>
    <n v="74.73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5042"/>
    <s v="0L"/>
    <s v=""/>
    <s v=""/>
    <s v="WA"/>
    <d v="2023-10-31T00:00:00"/>
    <s v="70"/>
    <n v="8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5042"/>
    <s v="0L"/>
    <s v=""/>
    <s v=""/>
    <s v="WA"/>
    <d v="2023-10-31T00:00:00"/>
    <s v="70"/>
    <n v="17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5068"/>
    <s v="0L"/>
    <s v=""/>
    <s v=""/>
    <s v="WA"/>
    <d v="2023-10-31T00:00:00"/>
    <s v="70"/>
    <n v="36.82"/>
    <s v="INR"/>
    <x v="0"/>
    <s v=""/>
    <s v="1000"/>
    <s v="1000"/>
    <s v="NON CHARGEABLE"/>
    <s v=""/>
    <x v="1"/>
    <s v="9200000059"/>
    <s v="0"/>
    <x v="25"/>
    <s v=""/>
    <s v=""/>
  </r>
  <r>
    <x v="25"/>
    <s v=""/>
    <s v=""/>
    <s v="4900015068"/>
    <s v="0L"/>
    <s v=""/>
    <s v=""/>
    <s v="WA"/>
    <d v="2023-10-31T00:00:00"/>
    <s v="70"/>
    <n v="17"/>
    <s v="INR"/>
    <x v="0"/>
    <s v=""/>
    <s v="1000"/>
    <s v="1000"/>
    <s v="NON CHARGEABLE"/>
    <s v=""/>
    <x v="1"/>
    <s v="9200000059"/>
    <s v="0"/>
    <x v="25"/>
    <s v=""/>
    <s v=""/>
  </r>
  <r>
    <x v="25"/>
    <s v=""/>
    <s v=""/>
    <s v="4900015068"/>
    <s v="0L"/>
    <s v=""/>
    <s v=""/>
    <s v="WA"/>
    <d v="2023-10-31T00:00:00"/>
    <s v="70"/>
    <n v="13.93"/>
    <s v="INR"/>
    <x v="0"/>
    <s v=""/>
    <s v="1000"/>
    <s v="1000"/>
    <s v="NON CHARGEABLE"/>
    <s v=""/>
    <x v="1"/>
    <s v="9200000059"/>
    <s v="0"/>
    <x v="25"/>
    <s v=""/>
    <s v=""/>
  </r>
  <r>
    <x v="25"/>
    <s v=""/>
    <s v=""/>
    <s v="4900015068"/>
    <s v="0L"/>
    <s v=""/>
    <s v=""/>
    <s v="WA"/>
    <d v="2023-10-31T00:00:00"/>
    <s v="70"/>
    <n v="7.67"/>
    <s v="INR"/>
    <x v="0"/>
    <s v=""/>
    <s v="1000"/>
    <s v="1000"/>
    <s v="NON CHARGEABLE"/>
    <s v=""/>
    <x v="1"/>
    <s v="9200000059"/>
    <s v="0"/>
    <x v="25"/>
    <s v=""/>
    <s v=""/>
  </r>
  <r>
    <x v="25"/>
    <s v=""/>
    <s v=""/>
    <s v="4900015068"/>
    <s v="0L"/>
    <s v=""/>
    <s v=""/>
    <s v="WA"/>
    <d v="2023-10-31T00:00:00"/>
    <s v="70"/>
    <n v="14.1"/>
    <s v="INR"/>
    <x v="0"/>
    <s v=""/>
    <s v="1000"/>
    <s v="1000"/>
    <s v="NON CHARGEABLE"/>
    <s v=""/>
    <x v="1"/>
    <s v="9200000059"/>
    <s v="0"/>
    <x v="25"/>
    <s v=""/>
    <s v=""/>
  </r>
  <r>
    <x v="18"/>
    <s v=""/>
    <s v=""/>
    <s v="4900015071"/>
    <s v="0L"/>
    <s v=""/>
    <s v=""/>
    <s v="WA"/>
    <d v="2023-10-31T00:00:00"/>
    <s v="70"/>
    <n v="1423920"/>
    <s v="INR"/>
    <x v="0"/>
    <s v=""/>
    <s v="1000"/>
    <s v="1000"/>
    <s v="Non Chargeable for Taufeeq"/>
    <s v=""/>
    <x v="1"/>
    <s v="9200000041"/>
    <s v="0"/>
    <x v="18"/>
    <s v=""/>
    <s v=""/>
  </r>
  <r>
    <x v="18"/>
    <s v=""/>
    <s v=""/>
    <s v="4900015071"/>
    <s v="0L"/>
    <s v=""/>
    <s v=""/>
    <s v="WA"/>
    <d v="2023-10-31T00:00:00"/>
    <s v="70"/>
    <n v="862595.47"/>
    <s v="INR"/>
    <x v="0"/>
    <s v=""/>
    <s v="1000"/>
    <s v="1000"/>
    <s v="Non Chargeable for Taufeeq"/>
    <s v=""/>
    <x v="1"/>
    <s v="9200000041"/>
    <s v="0"/>
    <x v="18"/>
    <s v=""/>
    <s v=""/>
  </r>
  <r>
    <x v="18"/>
    <s v=""/>
    <s v=""/>
    <s v="4900015071"/>
    <s v="0L"/>
    <s v=""/>
    <s v=""/>
    <s v="WA"/>
    <d v="2023-10-31T00:00:00"/>
    <s v="70"/>
    <n v="170783.06"/>
    <s v="INR"/>
    <x v="0"/>
    <s v=""/>
    <s v="1000"/>
    <s v="1000"/>
    <s v="Non Chargeable for Taufeeq"/>
    <s v=""/>
    <x v="1"/>
    <s v="9200000041"/>
    <s v="0"/>
    <x v="18"/>
    <s v=""/>
    <s v=""/>
  </r>
  <r>
    <x v="18"/>
    <s v=""/>
    <s v=""/>
    <s v="4900015071"/>
    <s v="0L"/>
    <s v=""/>
    <s v=""/>
    <s v="WA"/>
    <d v="2023-10-31T00:00:00"/>
    <s v="70"/>
    <n v="803040"/>
    <s v="INR"/>
    <x v="0"/>
    <s v=""/>
    <s v="1000"/>
    <s v="1000"/>
    <s v="Non Chargeable for Taufeeq"/>
    <s v=""/>
    <x v="1"/>
    <s v="9200000041"/>
    <s v="0"/>
    <x v="18"/>
    <s v=""/>
    <s v=""/>
  </r>
  <r>
    <x v="18"/>
    <s v=""/>
    <s v=""/>
    <s v="4900015071"/>
    <s v="0L"/>
    <s v=""/>
    <s v=""/>
    <s v="WA"/>
    <d v="2023-10-31T00:00:00"/>
    <s v="70"/>
    <n v="114749.62"/>
    <s v="INR"/>
    <x v="0"/>
    <s v=""/>
    <s v="1000"/>
    <s v="1000"/>
    <s v="Non Chargeable for Taufeeq"/>
    <s v=""/>
    <x v="1"/>
    <s v="9200000041"/>
    <s v="0"/>
    <x v="18"/>
    <s v=""/>
    <s v=""/>
  </r>
  <r>
    <x v="25"/>
    <s v=""/>
    <s v=""/>
    <s v="4900015089"/>
    <s v="0L"/>
    <s v=""/>
    <s v=""/>
    <s v="WA"/>
    <d v="2023-10-31T00:00:00"/>
    <s v="70"/>
    <n v="346800"/>
    <s v="INR"/>
    <x v="0"/>
    <s v=""/>
    <s v="1000"/>
    <s v="1000"/>
    <s v="Non Chargeable for mansoor"/>
    <s v=""/>
    <x v="1"/>
    <s v="9200000059"/>
    <s v="0"/>
    <x v="25"/>
    <s v=""/>
    <s v=""/>
  </r>
  <r>
    <x v="25"/>
    <s v=""/>
    <s v=""/>
    <s v="4900015089"/>
    <s v="0L"/>
    <s v=""/>
    <s v=""/>
    <s v="WA"/>
    <d v="2023-10-31T00:00:00"/>
    <s v="70"/>
    <n v="29070.720000000001"/>
    <s v="INR"/>
    <x v="0"/>
    <s v=""/>
    <s v="1000"/>
    <s v="1000"/>
    <s v="Non Chargeable for mansoor"/>
    <s v=""/>
    <x v="1"/>
    <s v="9200000059"/>
    <s v="0"/>
    <x v="25"/>
    <s v=""/>
    <s v=""/>
  </r>
  <r>
    <x v="25"/>
    <s v=""/>
    <s v=""/>
    <s v="4900015089"/>
    <s v="0L"/>
    <s v=""/>
    <s v=""/>
    <s v="WA"/>
    <d v="2023-10-31T00:00:00"/>
    <s v="70"/>
    <n v="67184.639999999999"/>
    <s v="INR"/>
    <x v="0"/>
    <s v=""/>
    <s v="1000"/>
    <s v="1000"/>
    <s v="Non Chargeable for mansoor"/>
    <s v=""/>
    <x v="1"/>
    <s v="9200000059"/>
    <s v="0"/>
    <x v="25"/>
    <s v=""/>
    <s v=""/>
  </r>
  <r>
    <x v="25"/>
    <s v=""/>
    <s v=""/>
    <s v="4900015089"/>
    <s v="0L"/>
    <s v=""/>
    <s v=""/>
    <s v="WA"/>
    <d v="2023-10-31T00:00:00"/>
    <s v="70"/>
    <n v="7862.41"/>
    <s v="INR"/>
    <x v="0"/>
    <s v=""/>
    <s v="1000"/>
    <s v="1000"/>
    <s v="Non Chargeable for mansoor"/>
    <s v=""/>
    <x v="1"/>
    <s v="9200000059"/>
    <s v="0"/>
    <x v="25"/>
    <s v=""/>
    <s v=""/>
  </r>
  <r>
    <x v="25"/>
    <s v=""/>
    <s v=""/>
    <s v="4900015089"/>
    <s v="0L"/>
    <s v=""/>
    <s v=""/>
    <s v="WA"/>
    <d v="2023-10-31T00:00:00"/>
    <s v="70"/>
    <n v="27766.77"/>
    <s v="INR"/>
    <x v="0"/>
    <s v=""/>
    <s v="1000"/>
    <s v="1000"/>
    <s v="Non Chargeable for mansoor"/>
    <s v=""/>
    <x v="1"/>
    <s v="9200000059"/>
    <s v="0"/>
    <x v="25"/>
    <s v=""/>
    <s v=""/>
  </r>
  <r>
    <x v="25"/>
    <s v=""/>
    <s v=""/>
    <s v="4900015089"/>
    <s v="0L"/>
    <s v=""/>
    <s v=""/>
    <s v="WA"/>
    <d v="2023-10-31T00:00:00"/>
    <s v="70"/>
    <n v="278703"/>
    <s v="INR"/>
    <x v="0"/>
    <s v=""/>
    <s v="1000"/>
    <s v="1000"/>
    <s v="Non Chargeable for mansoor"/>
    <s v=""/>
    <x v="1"/>
    <s v="9200000059"/>
    <s v="0"/>
    <x v="25"/>
    <s v=""/>
    <s v=""/>
  </r>
  <r>
    <x v="25"/>
    <s v=""/>
    <s v=""/>
    <s v="4900015089"/>
    <s v="0L"/>
    <s v=""/>
    <s v=""/>
    <s v="WA"/>
    <d v="2023-10-31T00:00:00"/>
    <s v="70"/>
    <n v="384714"/>
    <s v="INR"/>
    <x v="0"/>
    <s v=""/>
    <s v="1000"/>
    <s v="1000"/>
    <s v="Non Chargeable for mansoor"/>
    <s v=""/>
    <x v="1"/>
    <s v="9200000059"/>
    <s v="0"/>
    <x v="25"/>
    <s v=""/>
    <s v=""/>
  </r>
  <r>
    <x v="25"/>
    <s v=""/>
    <s v=""/>
    <s v="4900015089"/>
    <s v="0L"/>
    <s v=""/>
    <s v=""/>
    <s v="WA"/>
    <d v="2023-10-31T00:00:00"/>
    <s v="70"/>
    <n v="29367.360000000001"/>
    <s v="INR"/>
    <x v="0"/>
    <s v=""/>
    <s v="1000"/>
    <s v="1000"/>
    <s v="Non Chargeable for mansoor"/>
    <s v=""/>
    <x v="1"/>
    <s v="9200000059"/>
    <s v="0"/>
    <x v="25"/>
    <s v=""/>
    <s v=""/>
  </r>
  <r>
    <x v="25"/>
    <s v=""/>
    <s v=""/>
    <s v="4900015089"/>
    <s v="0L"/>
    <s v=""/>
    <s v=""/>
    <s v="WA"/>
    <d v="2023-10-31T00:00:00"/>
    <s v="70"/>
    <n v="73362.490000000005"/>
    <s v="INR"/>
    <x v="0"/>
    <s v=""/>
    <s v="1000"/>
    <s v="1000"/>
    <s v="Non Chargeable for Rambhawan"/>
    <s v=""/>
    <x v="1"/>
    <s v="9200000059"/>
    <s v="0"/>
    <x v="25"/>
    <s v=""/>
    <s v=""/>
  </r>
  <r>
    <x v="25"/>
    <s v=""/>
    <s v=""/>
    <s v="4900015095"/>
    <s v="0L"/>
    <s v=""/>
    <s v=""/>
    <s v="WA"/>
    <d v="2023-10-31T00:00:00"/>
    <s v="70"/>
    <n v="135124.03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15095"/>
    <s v="0L"/>
    <s v=""/>
    <s v=""/>
    <s v="WA"/>
    <d v="2023-10-31T00:00:00"/>
    <s v="70"/>
    <n v="283357.84000000003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15095"/>
    <s v="0L"/>
    <s v=""/>
    <s v=""/>
    <s v="WA"/>
    <d v="2023-10-31T00:00:00"/>
    <s v="70"/>
    <n v="778525.06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15095"/>
    <s v="0L"/>
    <s v=""/>
    <s v=""/>
    <s v="WA"/>
    <d v="2023-10-31T00:00:00"/>
    <s v="70"/>
    <n v="12220.25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15095"/>
    <s v="0L"/>
    <s v=""/>
    <s v=""/>
    <s v="WA"/>
    <d v="2023-10-31T00:00:00"/>
    <s v="70"/>
    <n v="125161.85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15095"/>
    <s v="0L"/>
    <s v=""/>
    <s v=""/>
    <s v="WA"/>
    <d v="2023-10-31T00:00:00"/>
    <s v="70"/>
    <n v="17705.37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15095"/>
    <s v="0L"/>
    <s v=""/>
    <s v=""/>
    <s v="WA"/>
    <d v="2023-10-31T00:00:00"/>
    <s v="70"/>
    <n v="17705.37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15095"/>
    <s v="0L"/>
    <s v=""/>
    <s v=""/>
    <s v="WA"/>
    <d v="2023-10-31T00:00:00"/>
    <s v="70"/>
    <n v="1618.32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15095"/>
    <s v="0L"/>
    <s v=""/>
    <s v=""/>
    <s v="WA"/>
    <d v="2023-10-31T00:00:00"/>
    <s v="70"/>
    <n v="321301.77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15095"/>
    <s v="0L"/>
    <s v=""/>
    <s v=""/>
    <s v="WA"/>
    <d v="2023-10-31T00:00:00"/>
    <s v="70"/>
    <n v="596219.63"/>
    <s v="INR"/>
    <x v="0"/>
    <s v=""/>
    <s v="1000"/>
    <s v="1000"/>
    <s v="Non Chargeable for Universal"/>
    <s v=""/>
    <x v="1"/>
    <s v="9200000059"/>
    <s v="0"/>
    <x v="25"/>
    <s v=""/>
    <s v=""/>
  </r>
  <r>
    <x v="25"/>
    <s v=""/>
    <s v=""/>
    <s v="4900015107"/>
    <s v="0L"/>
    <s v=""/>
    <s v=""/>
    <s v="WA"/>
    <d v="2023-10-31T00:00:00"/>
    <s v="70"/>
    <n v="74937.97"/>
    <s v="INR"/>
    <x v="0"/>
    <s v=""/>
    <s v="1000"/>
    <s v="1000"/>
    <s v="Non Chargeable for Universal"/>
    <s v=""/>
    <x v="1"/>
    <s v="9200000059"/>
    <s v="0"/>
    <x v="25"/>
    <s v=""/>
    <s v=""/>
  </r>
  <r>
    <x v="17"/>
    <s v=""/>
    <s v=""/>
    <s v="4900015109"/>
    <s v="0L"/>
    <s v=""/>
    <s v=""/>
    <s v="WA"/>
    <d v="2023-10-31T00:00:00"/>
    <s v="70"/>
    <n v="415816.5"/>
    <s v="INR"/>
    <x v="0"/>
    <s v=""/>
    <s v="1000"/>
    <s v="1000"/>
    <s v="NON CHARGABLE BASIS -aslam"/>
    <s v=""/>
    <x v="1"/>
    <s v="9200000039"/>
    <s v="0"/>
    <x v="17"/>
    <s v=""/>
    <s v=""/>
  </r>
  <r>
    <x v="25"/>
    <s v=""/>
    <s v=""/>
    <s v="4900015170"/>
    <s v="0L"/>
    <s v=""/>
    <s v=""/>
    <s v="WA"/>
    <d v="2023-11-01T00:00:00"/>
    <s v="70"/>
    <n v="237.83"/>
    <s v="INR"/>
    <x v="0"/>
    <s v=""/>
    <s v="1000"/>
    <s v="1000"/>
    <s v="NON CHARGEABLE BASIS-mashroor Khan"/>
    <s v=""/>
    <x v="1"/>
    <s v="9200000059"/>
    <s v="0"/>
    <x v="25"/>
    <s v=""/>
    <s v=""/>
  </r>
  <r>
    <x v="25"/>
    <s v=""/>
    <s v=""/>
    <s v="4900015195"/>
    <s v="0L"/>
    <s v=""/>
    <s v=""/>
    <s v="WA"/>
    <d v="2023-11-01T00:00:00"/>
    <s v="70"/>
    <n v="4370"/>
    <s v="INR"/>
    <x v="0"/>
    <s v=""/>
    <s v="1000"/>
    <s v="1000"/>
    <s v="NON CHARGEABLE BASIS-mashroor Khan"/>
    <s v=""/>
    <x v="1"/>
    <s v="9200000059"/>
    <s v="0"/>
    <x v="25"/>
    <s v=""/>
    <s v=""/>
  </r>
  <r>
    <x v="18"/>
    <s v=""/>
    <s v=""/>
    <s v="4900015214"/>
    <s v="0L"/>
    <s v=""/>
    <s v=""/>
    <s v="WA"/>
    <d v="2023-11-01T00:00:00"/>
    <s v="70"/>
    <n v="42.5"/>
    <s v="INR"/>
    <x v="0"/>
    <s v=""/>
    <s v="1000"/>
    <s v="1000"/>
    <s v="non Chargeable Basis sunil"/>
    <s v=""/>
    <x v="1"/>
    <s v="9200000041"/>
    <s v="0"/>
    <x v="18"/>
    <s v=""/>
    <s v=""/>
  </r>
  <r>
    <x v="18"/>
    <s v=""/>
    <s v=""/>
    <s v="4900015214"/>
    <s v="0L"/>
    <s v=""/>
    <s v=""/>
    <s v="WA"/>
    <d v="2023-11-01T00:00:00"/>
    <s v="70"/>
    <n v="53.32"/>
    <s v="INR"/>
    <x v="0"/>
    <s v=""/>
    <s v="1000"/>
    <s v="1000"/>
    <s v="non Chargeable Basis sunil"/>
    <s v=""/>
    <x v="1"/>
    <s v="9200000041"/>
    <s v="0"/>
    <x v="18"/>
    <s v=""/>
    <s v=""/>
  </r>
  <r>
    <x v="25"/>
    <s v=""/>
    <s v=""/>
    <s v="4900015225"/>
    <s v="0L"/>
    <s v=""/>
    <s v=""/>
    <s v="WA"/>
    <d v="2023-11-01T00:00:00"/>
    <s v="70"/>
    <n v="46.94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5225"/>
    <s v="0L"/>
    <s v=""/>
    <s v=""/>
    <s v="WA"/>
    <d v="2023-11-01T00:00:00"/>
    <s v="70"/>
    <n v="46.94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5237"/>
    <s v="0L"/>
    <s v=""/>
    <s v=""/>
    <s v="WA"/>
    <d v="2023-11-01T00:00:00"/>
    <s v="70"/>
    <n v="31500"/>
    <s v="INR"/>
    <x v="0"/>
    <s v=""/>
    <s v="1000"/>
    <s v="1000"/>
    <s v="NON CHARGEABLE BASIS Anuj"/>
    <s v=""/>
    <x v="1"/>
    <s v="9200000059"/>
    <s v="0"/>
    <x v="25"/>
    <s v=""/>
    <s v=""/>
  </r>
  <r>
    <x v="20"/>
    <s v=""/>
    <s v=""/>
    <s v="4900015241"/>
    <s v="0L"/>
    <s v=""/>
    <s v=""/>
    <s v="WA"/>
    <d v="2023-11-01T00:00:00"/>
    <s v="70"/>
    <n v="127.27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5241"/>
    <s v="0L"/>
    <s v=""/>
    <s v=""/>
    <s v="WA"/>
    <d v="2023-11-01T00:00:00"/>
    <s v="70"/>
    <n v="58.78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5241"/>
    <s v="0L"/>
    <s v=""/>
    <s v=""/>
    <s v="WA"/>
    <d v="2023-11-01T00:00:00"/>
    <s v="70"/>
    <n v="36.159999999999997"/>
    <s v="INR"/>
    <x v="0"/>
    <s v=""/>
    <s v="1000"/>
    <s v="1000"/>
    <s v="NON CHARGEABLE BASIS-Aslam"/>
    <s v=""/>
    <x v="1"/>
    <s v="9200000058"/>
    <s v="0"/>
    <x v="20"/>
    <s v=""/>
    <s v=""/>
  </r>
  <r>
    <x v="20"/>
    <s v=""/>
    <s v=""/>
    <s v="4900015285"/>
    <s v="0L"/>
    <s v=""/>
    <s v=""/>
    <s v="WA"/>
    <d v="2023-11-02T00:00:00"/>
    <s v="70"/>
    <n v="152"/>
    <s v="INR"/>
    <x v="0"/>
    <s v=""/>
    <s v="1000"/>
    <s v="1000"/>
    <s v="NON CHARGEABLE BASIS-Aslam-CWIP-MILK OF LIME"/>
    <s v=""/>
    <x v="1"/>
    <s v="9200000058"/>
    <s v="0"/>
    <x v="20"/>
    <s v=""/>
    <s v=""/>
  </r>
  <r>
    <x v="25"/>
    <s v=""/>
    <s v=""/>
    <s v="4900015290"/>
    <s v="0L"/>
    <s v=""/>
    <s v=""/>
    <s v="WA"/>
    <d v="2023-11-02T00:00:00"/>
    <s v="70"/>
    <n v="51"/>
    <s v="INR"/>
    <x v="0"/>
    <s v=""/>
    <s v="1000"/>
    <s v="1000"/>
    <s v="Non chargeable basis-VACCUM FILTER STATION"/>
    <s v=""/>
    <x v="1"/>
    <s v="9200000059"/>
    <s v="0"/>
    <x v="25"/>
    <s v=""/>
    <s v=""/>
  </r>
  <r>
    <x v="20"/>
    <s v=""/>
    <s v=""/>
    <s v="4900015334"/>
    <s v="0L"/>
    <s v=""/>
    <s v=""/>
    <s v="WA"/>
    <d v="2023-11-02T00:00:00"/>
    <s v="70"/>
    <n v="11031.2"/>
    <s v="INR"/>
    <x v="0"/>
    <s v=""/>
    <s v="1000"/>
    <s v="1000"/>
    <s v="NON CHARGEABLE BASIS- dinesh"/>
    <s v=""/>
    <x v="1"/>
    <s v="9200000058"/>
    <s v="0"/>
    <x v="20"/>
    <s v=""/>
    <s v=""/>
  </r>
  <r>
    <x v="20"/>
    <s v=""/>
    <s v=""/>
    <s v="4900015452"/>
    <s v="0L"/>
    <s v=""/>
    <s v=""/>
    <s v="WA"/>
    <d v="2023-11-03T00:00:00"/>
    <s v="70"/>
    <n v="3239.74"/>
    <s v="INR"/>
    <x v="0"/>
    <s v=""/>
    <s v="1000"/>
    <s v="1000"/>
    <s v="Non chargeable basis-aslam"/>
    <s v=""/>
    <x v="1"/>
    <s v="9200000058"/>
    <s v="0"/>
    <x v="20"/>
    <s v=""/>
    <s v=""/>
  </r>
  <r>
    <x v="18"/>
    <s v=""/>
    <s v=""/>
    <s v="4900015470"/>
    <s v="0L"/>
    <s v=""/>
    <s v=""/>
    <s v="WA"/>
    <d v="2023-11-03T00:00:00"/>
    <s v="70"/>
    <n v="51"/>
    <s v="INR"/>
    <x v="0"/>
    <s v=""/>
    <s v="1000"/>
    <s v="1000"/>
    <s v="non Chargeable Basis ravi kushwaha"/>
    <s v=""/>
    <x v="1"/>
    <s v="9200000041"/>
    <s v="0"/>
    <x v="18"/>
    <s v=""/>
    <s v=""/>
  </r>
  <r>
    <x v="18"/>
    <s v=""/>
    <s v=""/>
    <s v="4900015470"/>
    <s v="0L"/>
    <s v=""/>
    <s v=""/>
    <s v="WA"/>
    <d v="2023-11-03T00:00:00"/>
    <s v="70"/>
    <n v="53.32"/>
    <s v="INR"/>
    <x v="0"/>
    <s v=""/>
    <s v="1000"/>
    <s v="1000"/>
    <s v="non Chargeable Basis ravi kushwaha"/>
    <s v=""/>
    <x v="1"/>
    <s v="9200000041"/>
    <s v="0"/>
    <x v="18"/>
    <s v=""/>
    <s v=""/>
  </r>
  <r>
    <x v="25"/>
    <s v=""/>
    <s v=""/>
    <s v="4900015599"/>
    <s v="0L"/>
    <s v=""/>
    <s v=""/>
    <s v="WA"/>
    <d v="2023-11-04T00:00:00"/>
    <s v="70"/>
    <n v="237.83"/>
    <s v="INR"/>
    <x v="0"/>
    <s v=""/>
    <s v="1000"/>
    <s v="1000"/>
    <s v="NON CHARGEABLE BASIS-UNIVERSAL"/>
    <s v=""/>
    <x v="1"/>
    <s v="9200000059"/>
    <s v="0"/>
    <x v="25"/>
    <s v=""/>
    <s v=""/>
  </r>
  <r>
    <x v="25"/>
    <s v=""/>
    <s v=""/>
    <s v="4900015604"/>
    <s v="0L"/>
    <s v=""/>
    <s v=""/>
    <s v="WA"/>
    <d v="2023-11-04T00:00:00"/>
    <s v="70"/>
    <n v="14450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5604"/>
    <s v="0L"/>
    <s v=""/>
    <s v=""/>
    <s v="WA"/>
    <d v="2023-11-04T00:00:00"/>
    <s v="70"/>
    <n v="11319.82"/>
    <s v="INR"/>
    <x v="0"/>
    <s v=""/>
    <s v="1000"/>
    <s v="1000"/>
    <s v="Non chargeable basis-aslam"/>
    <s v=""/>
    <x v="1"/>
    <s v="9200000059"/>
    <s v="0"/>
    <x v="25"/>
    <s v=""/>
    <s v=""/>
  </r>
  <r>
    <x v="25"/>
    <s v=""/>
    <s v=""/>
    <s v="4900015604"/>
    <s v="0L"/>
    <s v=""/>
    <s v=""/>
    <s v="WA"/>
    <d v="2023-11-04T00:00:00"/>
    <s v="70"/>
    <n v="55058.9"/>
    <s v="INR"/>
    <x v="0"/>
    <s v=""/>
    <s v="1000"/>
    <s v="1000"/>
    <s v="Non chargeable basis-aslam"/>
    <s v=""/>
    <x v="1"/>
    <s v="9200000059"/>
    <s v="0"/>
    <x v="25"/>
    <s v=""/>
    <s v=""/>
  </r>
  <r>
    <x v="29"/>
    <s v=""/>
    <s v=""/>
    <s v="4900015786"/>
    <s v="0L"/>
    <s v=""/>
    <s v=""/>
    <s v="WA"/>
    <d v="2023-11-05T00:00:00"/>
    <s v="70"/>
    <n v="1627.49"/>
    <s v="INR"/>
    <x v="0"/>
    <s v=""/>
    <s v="1000"/>
    <s v="1000"/>
    <s v="non chargeble lalbabu sah"/>
    <s v=""/>
    <x v="1"/>
    <s v="9200000057"/>
    <s v="0"/>
    <x v="29"/>
    <s v=""/>
    <s v=""/>
  </r>
  <r>
    <x v="18"/>
    <s v=""/>
    <s v=""/>
    <s v="4900015789"/>
    <s v="0L"/>
    <s v=""/>
    <s v=""/>
    <s v="WA"/>
    <d v="2023-11-05T00:00:00"/>
    <s v="70"/>
    <n v="68"/>
    <s v="INR"/>
    <x v="0"/>
    <s v=""/>
    <s v="1000"/>
    <s v="1000"/>
    <s v="non Chargeable Basis dhanu kumar"/>
    <s v=""/>
    <x v="1"/>
    <s v="9200000041"/>
    <s v="0"/>
    <x v="18"/>
    <s v=""/>
    <s v=""/>
  </r>
  <r>
    <x v="25"/>
    <s v=""/>
    <s v=""/>
    <s v="4900015942"/>
    <s v="0L"/>
    <s v=""/>
    <s v=""/>
    <s v="WA"/>
    <d v="2023-11-06T00:00:00"/>
    <s v="70"/>
    <n v="5300"/>
    <s v="INR"/>
    <x v="0"/>
    <s v=""/>
    <s v="1000"/>
    <s v="1000"/>
    <s v="NON CHARGEABLE BASIS- anuj"/>
    <s v=""/>
    <x v="1"/>
    <s v="9200000059"/>
    <s v="0"/>
    <x v="25"/>
    <s v=""/>
    <s v=""/>
  </r>
  <r>
    <x v="25"/>
    <s v=""/>
    <s v=""/>
    <s v="4900015942"/>
    <s v="0L"/>
    <s v=""/>
    <s v=""/>
    <s v="WA"/>
    <d v="2023-11-06T00:00:00"/>
    <s v="70"/>
    <n v="2694.67"/>
    <s v="INR"/>
    <x v="0"/>
    <s v=""/>
    <s v="1000"/>
    <s v="1000"/>
    <s v="NON CHARGEABLE BASIS- anuj"/>
    <s v=""/>
    <x v="1"/>
    <s v="9200000059"/>
    <s v="0"/>
    <x v="25"/>
    <s v=""/>
    <s v=""/>
  </r>
  <r>
    <x v="25"/>
    <s v=""/>
    <s v=""/>
    <s v="4900016003"/>
    <s v="0L"/>
    <s v=""/>
    <s v=""/>
    <s v="WA"/>
    <d v="2023-11-07T00:00:00"/>
    <s v="70"/>
    <n v="200"/>
    <s v="INR"/>
    <x v="0"/>
    <s v=""/>
    <s v="1000"/>
    <s v="1000"/>
    <s v="NON CHARGEABLE BASIS-Masroor khan"/>
    <s v=""/>
    <x v="1"/>
    <s v="9200000059"/>
    <s v="0"/>
    <x v="25"/>
    <s v=""/>
    <s v=""/>
  </r>
  <r>
    <x v="18"/>
    <s v=""/>
    <s v=""/>
    <s v="4900016238"/>
    <s v="0L"/>
    <s v=""/>
    <s v=""/>
    <s v="WA"/>
    <d v="2023-11-08T00:00:00"/>
    <s v="70"/>
    <n v="285320"/>
    <s v="INR"/>
    <x v="0"/>
    <s v=""/>
    <s v="1000"/>
    <s v="1000"/>
    <s v="non Chargeable Basis anuj-CURTAIN CONDENSER &amp; AIR"/>
    <s v=""/>
    <x v="1"/>
    <s v="9200000041"/>
    <s v="0"/>
    <x v="18"/>
    <s v=""/>
    <s v=""/>
  </r>
  <r>
    <x v="25"/>
    <s v=""/>
    <s v=""/>
    <s v="4900016478"/>
    <s v="0L"/>
    <s v=""/>
    <s v=""/>
    <s v="WA"/>
    <d v="2023-11-11T00:00:00"/>
    <s v="70"/>
    <n v="6650000"/>
    <s v="INR"/>
    <x v="0"/>
    <s v=""/>
    <s v="1000"/>
    <s v="1000"/>
    <s v="NON CHARGEABLE FOR MASROOR"/>
    <s v=""/>
    <x v="1"/>
    <s v="9200000059"/>
    <s v="0"/>
    <x v="25"/>
    <s v=""/>
    <s v=""/>
  </r>
  <r>
    <x v="25"/>
    <s v=""/>
    <s v=""/>
    <s v="4900016478"/>
    <s v="0L"/>
    <s v=""/>
    <s v=""/>
    <s v="WA"/>
    <d v="2023-11-11T00:00:00"/>
    <s v="70"/>
    <n v="156000"/>
    <s v="INR"/>
    <x v="0"/>
    <s v=""/>
    <s v="1000"/>
    <s v="1000"/>
    <s v="NON CHARGEABLE FOR MASROOR"/>
    <s v=""/>
    <x v="1"/>
    <s v="9200000059"/>
    <s v="0"/>
    <x v="25"/>
    <s v=""/>
    <s v=""/>
  </r>
  <r>
    <x v="25"/>
    <s v=""/>
    <s v=""/>
    <s v="4900016478"/>
    <s v="0L"/>
    <s v=""/>
    <s v=""/>
    <s v="WA"/>
    <d v="2023-11-11T00:00:00"/>
    <s v="70"/>
    <n v="115000"/>
    <s v="INR"/>
    <x v="0"/>
    <s v=""/>
    <s v="1000"/>
    <s v="1000"/>
    <s v="NON CHARGEABLE FOR MASROOR"/>
    <s v=""/>
    <x v="1"/>
    <s v="9200000059"/>
    <s v="0"/>
    <x v="25"/>
    <s v=""/>
    <s v=""/>
  </r>
  <r>
    <x v="25"/>
    <s v=""/>
    <s v=""/>
    <s v="4900016478"/>
    <s v="0L"/>
    <s v=""/>
    <s v=""/>
    <s v="WA"/>
    <d v="2023-11-11T00:00:00"/>
    <s v="70"/>
    <n v="150000"/>
    <s v="INR"/>
    <x v="0"/>
    <s v=""/>
    <s v="1000"/>
    <s v="1000"/>
    <s v="NON CHARGEABLE FOR MASROOR"/>
    <s v=""/>
    <x v="1"/>
    <s v="9200000059"/>
    <s v="0"/>
    <x v="25"/>
    <s v=""/>
    <s v=""/>
  </r>
  <r>
    <x v="25"/>
    <s v=""/>
    <s v=""/>
    <s v="4900016478"/>
    <s v="0L"/>
    <s v=""/>
    <s v=""/>
    <s v="WA"/>
    <d v="2023-11-11T00:00:00"/>
    <s v="70"/>
    <n v="620000"/>
    <s v="INR"/>
    <x v="0"/>
    <s v=""/>
    <s v="1000"/>
    <s v="1000"/>
    <s v="NON CHARGEABLE FOR MASROOR"/>
    <s v=""/>
    <x v="1"/>
    <s v="9200000059"/>
    <s v="0"/>
    <x v="25"/>
    <s v=""/>
    <s v=""/>
  </r>
  <r>
    <x v="25"/>
    <s v=""/>
    <s v=""/>
    <s v="4900016478"/>
    <s v="0L"/>
    <s v=""/>
    <s v=""/>
    <s v="WA"/>
    <d v="2023-11-11T00:00:00"/>
    <s v="70"/>
    <n v="450000"/>
    <s v="INR"/>
    <x v="0"/>
    <s v=""/>
    <s v="1000"/>
    <s v="1000"/>
    <s v="NON CHARGEABLE FOR MASROOR"/>
    <s v=""/>
    <x v="1"/>
    <s v="9200000059"/>
    <s v="0"/>
    <x v="25"/>
    <s v=""/>
    <s v=""/>
  </r>
  <r>
    <x v="25"/>
    <s v=""/>
    <s v=""/>
    <s v="4900016478"/>
    <s v="0L"/>
    <s v=""/>
    <s v=""/>
    <s v="WA"/>
    <d v="2023-11-11T00:00:00"/>
    <s v="70"/>
    <n v="75000"/>
    <s v="INR"/>
    <x v="0"/>
    <s v=""/>
    <s v="1000"/>
    <s v="1000"/>
    <s v="NON CHARGEABLE FOR MASROOR"/>
    <s v=""/>
    <x v="1"/>
    <s v="9200000059"/>
    <s v="0"/>
    <x v="25"/>
    <s v=""/>
    <s v=""/>
  </r>
  <r>
    <x v="25"/>
    <s v=""/>
    <s v=""/>
    <s v="4900016478"/>
    <s v="0L"/>
    <s v=""/>
    <s v=""/>
    <s v="WA"/>
    <d v="2023-11-11T00:00:00"/>
    <s v="70"/>
    <n v="55000"/>
    <s v="INR"/>
    <x v="0"/>
    <s v=""/>
    <s v="1000"/>
    <s v="1000"/>
    <s v="NON CHARGEABLE FOR MASROOR"/>
    <s v=""/>
    <x v="1"/>
    <s v="9200000059"/>
    <s v="0"/>
    <x v="25"/>
    <s v=""/>
    <s v=""/>
  </r>
  <r>
    <x v="25"/>
    <s v=""/>
    <s v=""/>
    <s v="4900016500"/>
    <s v="0L"/>
    <s v=""/>
    <s v=""/>
    <s v="WA"/>
    <d v="2023-11-11T00:00:00"/>
    <s v="70"/>
    <n v="19724.650000000001"/>
    <s v="INR"/>
    <x v="0"/>
    <s v=""/>
    <s v="1000"/>
    <s v="1000"/>
    <s v="Non chargeable basis-RAMJEE KEWAT"/>
    <s v=""/>
    <x v="1"/>
    <s v="9200000059"/>
    <s v="0"/>
    <x v="25"/>
    <s v=""/>
    <s v=""/>
  </r>
  <r>
    <x v="25"/>
    <s v=""/>
    <s v=""/>
    <s v="4900016500"/>
    <s v="0L"/>
    <s v=""/>
    <s v=""/>
    <s v="WA"/>
    <d v="2023-11-11T00:00:00"/>
    <s v="70"/>
    <n v="1399.62"/>
    <s v="INR"/>
    <x v="0"/>
    <s v=""/>
    <s v="1000"/>
    <s v="1000"/>
    <s v="Non chargeable basis-RAMJEE KEWAT"/>
    <s v=""/>
    <x v="1"/>
    <s v="9200000059"/>
    <s v="0"/>
    <x v="25"/>
    <s v=""/>
    <s v=""/>
  </r>
  <r>
    <x v="25"/>
    <s v=""/>
    <s v=""/>
    <s v="4900016500"/>
    <s v="0L"/>
    <s v=""/>
    <s v=""/>
    <s v="WA"/>
    <d v="2023-11-11T00:00:00"/>
    <s v="70"/>
    <n v="335"/>
    <s v="INR"/>
    <x v="0"/>
    <s v=""/>
    <s v="1000"/>
    <s v="1000"/>
    <s v="Non chargeable basis-RAMJEE KEWAT"/>
    <s v=""/>
    <x v="1"/>
    <s v="9200000059"/>
    <s v="0"/>
    <x v="25"/>
    <s v=""/>
    <s v=""/>
  </r>
  <r>
    <x v="25"/>
    <s v=""/>
    <s v=""/>
    <s v="4900016524"/>
    <s v="0L"/>
    <s v=""/>
    <s v=""/>
    <s v="WA"/>
    <d v="2023-11-11T00:00:00"/>
    <s v="70"/>
    <n v="39960"/>
    <s v="INR"/>
    <x v="0"/>
    <s v=""/>
    <s v="1000"/>
    <s v="1000"/>
    <s v="NEW INSTALLATION-CWIP:-VACUUM FILTER STATION"/>
    <s v=""/>
    <x v="1"/>
    <s v="9200000059"/>
    <s v="0"/>
    <x v="25"/>
    <s v=""/>
    <s v=""/>
  </r>
  <r>
    <x v="18"/>
    <s v=""/>
    <s v=""/>
    <s v="4900016573"/>
    <s v="0L"/>
    <s v=""/>
    <s v=""/>
    <s v="WA"/>
    <d v="2023-11-13T00:00:00"/>
    <s v="70"/>
    <n v="51"/>
    <s v="INR"/>
    <x v="0"/>
    <s v=""/>
    <s v="1000"/>
    <s v="1000"/>
    <s v="non Chargeable Basis dhanu kumar"/>
    <s v=""/>
    <x v="1"/>
    <s v="9200000041"/>
    <s v="0"/>
    <x v="18"/>
    <s v=""/>
    <s v=""/>
  </r>
  <r>
    <x v="18"/>
    <s v=""/>
    <s v=""/>
    <s v="4900016573"/>
    <s v="0L"/>
    <s v=""/>
    <s v=""/>
    <s v="WA"/>
    <d v="2023-11-13T00:00:00"/>
    <s v="70"/>
    <n v="53.32"/>
    <s v="INR"/>
    <x v="0"/>
    <s v=""/>
    <s v="1000"/>
    <s v="1000"/>
    <s v="non Chargeable Basis dhanu kumar"/>
    <s v=""/>
    <x v="1"/>
    <s v="9200000041"/>
    <s v="0"/>
    <x v="18"/>
    <s v=""/>
    <s v=""/>
  </r>
  <r>
    <x v="18"/>
    <s v=""/>
    <s v=""/>
    <s v="4900016573"/>
    <s v="0L"/>
    <s v=""/>
    <s v=""/>
    <s v="WA"/>
    <d v="2023-11-13T00:00:00"/>
    <s v="70"/>
    <n v="11.85"/>
    <s v="INR"/>
    <x v="0"/>
    <s v=""/>
    <s v="1000"/>
    <s v="1000"/>
    <s v="non Chargeable Basis dhanu kumar"/>
    <s v=""/>
    <x v="1"/>
    <s v="9200000041"/>
    <s v="0"/>
    <x v="18"/>
    <s v=""/>
    <s v=""/>
  </r>
  <r>
    <x v="18"/>
    <s v=""/>
    <s v=""/>
    <s v="4900016573"/>
    <s v="0L"/>
    <s v=""/>
    <s v=""/>
    <s v="WA"/>
    <d v="2023-11-13T00:00:00"/>
    <s v="70"/>
    <n v="121.49"/>
    <s v="INR"/>
    <x v="0"/>
    <s v=""/>
    <s v="1000"/>
    <s v="1000"/>
    <s v="non Chargeable Basis dhanu kumar"/>
    <s v=""/>
    <x v="1"/>
    <s v="9200000041"/>
    <s v="0"/>
    <x v="18"/>
    <s v=""/>
    <s v=""/>
  </r>
  <r>
    <x v="18"/>
    <s v=""/>
    <s v=""/>
    <s v="4900016573"/>
    <s v="0L"/>
    <s v=""/>
    <s v=""/>
    <s v="WA"/>
    <d v="2023-11-13T00:00:00"/>
    <s v="70"/>
    <n v="32"/>
    <s v="INR"/>
    <x v="0"/>
    <s v=""/>
    <s v="1000"/>
    <s v="1000"/>
    <s v="non Chargeable Basis dhanu kumar"/>
    <s v=""/>
    <x v="1"/>
    <s v="9200000041"/>
    <s v="0"/>
    <x v="18"/>
    <s v=""/>
    <s v=""/>
  </r>
  <r>
    <x v="18"/>
    <s v=""/>
    <s v=""/>
    <s v="4900016573"/>
    <s v="0L"/>
    <s v=""/>
    <s v=""/>
    <s v="WA"/>
    <d v="2023-11-13T00:00:00"/>
    <s v="70"/>
    <n v="60"/>
    <s v="INR"/>
    <x v="0"/>
    <s v=""/>
    <s v="1000"/>
    <s v="1000"/>
    <s v="non Chargeable Basis dhanu kumar"/>
    <s v=""/>
    <x v="1"/>
    <s v="9200000041"/>
    <s v="0"/>
    <x v="18"/>
    <s v=""/>
    <s v=""/>
  </r>
  <r>
    <x v="25"/>
    <s v=""/>
    <s v=""/>
    <s v="4900016625"/>
    <s v="0L"/>
    <s v=""/>
    <s v=""/>
    <s v="WA"/>
    <d v="2023-11-14T00:00:00"/>
    <s v="70"/>
    <n v="133.65"/>
    <s v="INR"/>
    <x v="0"/>
    <s v=""/>
    <s v="1000"/>
    <s v="1000"/>
    <s v="NON CHARGEABLE BASIS- aslam-VACUUM FILTER ST"/>
    <s v=""/>
    <x v="1"/>
    <s v="9200000059"/>
    <s v="0"/>
    <x v="25"/>
    <s v=""/>
    <s v=""/>
  </r>
  <r>
    <x v="25"/>
    <s v=""/>
    <s v=""/>
    <s v="4900016629"/>
    <s v="0L"/>
    <s v=""/>
    <s v=""/>
    <s v="WA"/>
    <d v="2023-11-14T00:00:00"/>
    <s v="70"/>
    <n v="12600"/>
    <s v="INR"/>
    <x v="0"/>
    <s v=""/>
    <s v="1000"/>
    <s v="1000"/>
    <s v="NON CHARGEABLE BASIS-Anuj Kr. Sahani"/>
    <s v=""/>
    <x v="1"/>
    <s v="9200000059"/>
    <s v="0"/>
    <x v="25"/>
    <s v=""/>
    <s v=""/>
  </r>
  <r>
    <x v="25"/>
    <s v=""/>
    <s v=""/>
    <s v="4900016629"/>
    <s v="0L"/>
    <s v=""/>
    <s v=""/>
    <s v="WA"/>
    <d v="2023-11-14T00:00:00"/>
    <s v="70"/>
    <n v="2694.67"/>
    <s v="INR"/>
    <x v="0"/>
    <s v=""/>
    <s v="1000"/>
    <s v="1000"/>
    <s v="NON CHARGEABLE BASIS-Anuj Kr. Sahani"/>
    <s v=""/>
    <x v="1"/>
    <s v="9200000059"/>
    <s v="0"/>
    <x v="25"/>
    <s v=""/>
    <s v=""/>
  </r>
  <r>
    <x v="25"/>
    <s v=""/>
    <s v=""/>
    <s v="4900016629"/>
    <s v="0L"/>
    <s v=""/>
    <s v=""/>
    <s v="WA"/>
    <d v="2023-11-14T00:00:00"/>
    <s v="70"/>
    <n v="13.33"/>
    <s v="INR"/>
    <x v="0"/>
    <s v=""/>
    <s v="1000"/>
    <s v="1000"/>
    <s v="NON CHARGEABLE BASIS-Anuj Kr. Sahani"/>
    <s v=""/>
    <x v="1"/>
    <s v="9200000059"/>
    <s v="0"/>
    <x v="25"/>
    <s v=""/>
    <s v=""/>
  </r>
  <r>
    <x v="25"/>
    <s v=""/>
    <s v=""/>
    <s v="4900016659"/>
    <s v="0L"/>
    <s v=""/>
    <s v=""/>
    <s v="WA"/>
    <d v="2023-11-14T00:00:00"/>
    <s v="70"/>
    <n v="15734.16"/>
    <s v="INR"/>
    <x v="0"/>
    <s v=""/>
    <s v="1000"/>
    <s v="1000"/>
    <s v="NEW INSTALLATION-VACUUM FILTER STATION"/>
    <s v=""/>
    <x v="1"/>
    <s v="9200000059"/>
    <s v="0"/>
    <x v="25"/>
    <s v=""/>
    <s v=""/>
  </r>
  <r>
    <x v="24"/>
    <s v=""/>
    <s v=""/>
    <s v="4900016661"/>
    <s v="0L"/>
    <s v=""/>
    <s v=""/>
    <s v="WA"/>
    <d v="2023-11-14T00:00:00"/>
    <s v="70"/>
    <n v="2556242.6"/>
    <s v="INR"/>
    <x v="0"/>
    <s v=""/>
    <s v="1000"/>
    <s v="1000"/>
    <s v="NON CHARGEABLE FOR MANJOOR-CWIP - HYDRA MODEL 20XW"/>
    <s v=""/>
    <x v="1"/>
    <s v="9200000062"/>
    <s v="0"/>
    <x v="24"/>
    <s v=""/>
    <s v=""/>
  </r>
  <r>
    <x v="25"/>
    <s v=""/>
    <s v=""/>
    <s v="4900016895"/>
    <s v="0L"/>
    <s v=""/>
    <s v=""/>
    <s v="WA"/>
    <d v="2023-11-16T00:00:00"/>
    <s v="70"/>
    <n v="15900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6895"/>
    <s v="0L"/>
    <s v=""/>
    <s v=""/>
    <s v="WA"/>
    <d v="2023-11-16T00:00:00"/>
    <s v="70"/>
    <n v="6514.74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6895"/>
    <s v="0L"/>
    <s v=""/>
    <s v=""/>
    <s v="WA"/>
    <d v="2023-11-16T00:00:00"/>
    <s v="70"/>
    <n v="18500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6895"/>
    <s v="0L"/>
    <s v=""/>
    <s v=""/>
    <s v="WA"/>
    <d v="2023-11-16T00:00:00"/>
    <s v="70"/>
    <n v="2936.88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6895"/>
    <s v="0L"/>
    <s v=""/>
    <s v=""/>
    <s v="WA"/>
    <d v="2023-11-16T00:00:00"/>
    <s v="70"/>
    <n v="1800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6895"/>
    <s v="0L"/>
    <s v=""/>
    <s v=""/>
    <s v="WA"/>
    <d v="2023-11-16T00:00:00"/>
    <s v="70"/>
    <n v="6120.47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6895"/>
    <s v="0L"/>
    <s v=""/>
    <s v=""/>
    <s v="WA"/>
    <d v="2023-11-16T00:00:00"/>
    <s v="70"/>
    <n v="3795.62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6899"/>
    <s v="0L"/>
    <s v=""/>
    <s v=""/>
    <s v="WA"/>
    <d v="2023-11-16T00:00:00"/>
    <s v="70"/>
    <n v="760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6899"/>
    <s v="0L"/>
    <s v=""/>
    <s v=""/>
    <s v="WA"/>
    <d v="2023-11-16T00:00:00"/>
    <s v="70"/>
    <n v="391.88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6899"/>
    <s v="0L"/>
    <s v=""/>
    <s v=""/>
    <s v="WA"/>
    <d v="2023-11-16T00:00:00"/>
    <s v="70"/>
    <n v="228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6899"/>
    <s v="0L"/>
    <s v=""/>
    <s v=""/>
    <s v="WA"/>
    <d v="2023-11-16T00:00:00"/>
    <s v="70"/>
    <n v="88.06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6899"/>
    <s v="0L"/>
    <s v=""/>
    <s v=""/>
    <s v="WA"/>
    <d v="2023-11-16T00:00:00"/>
    <s v="70"/>
    <n v="126.31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6899"/>
    <s v="0L"/>
    <s v=""/>
    <s v=""/>
    <s v="WA"/>
    <d v="2023-11-16T00:00:00"/>
    <s v="70"/>
    <n v="44.03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6899"/>
    <s v="0L"/>
    <s v=""/>
    <s v=""/>
    <s v="WA"/>
    <d v="2023-11-16T00:00:00"/>
    <s v="70"/>
    <n v="67.41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6972"/>
    <s v="0L"/>
    <s v=""/>
    <s v=""/>
    <s v="WA"/>
    <d v="2023-11-17T00:00:00"/>
    <s v="70"/>
    <n v="15900"/>
    <s v="INR"/>
    <x v="0"/>
    <s v=""/>
    <s v="1000"/>
    <s v="1000"/>
    <s v="NON CHARGEABLE BASIS-Anuj Kr. Sahani"/>
    <s v=""/>
    <x v="1"/>
    <s v="9200000059"/>
    <s v="0"/>
    <x v="25"/>
    <s v=""/>
    <s v=""/>
  </r>
  <r>
    <x v="25"/>
    <s v=""/>
    <s v=""/>
    <s v="4900016972"/>
    <s v="0L"/>
    <s v=""/>
    <s v=""/>
    <s v="WA"/>
    <d v="2023-11-17T00:00:00"/>
    <s v="70"/>
    <n v="2694.67"/>
    <s v="INR"/>
    <x v="0"/>
    <s v=""/>
    <s v="1000"/>
    <s v="1000"/>
    <s v="NON CHARGEABLE BASIS-Anuj Kr. Sahani"/>
    <s v=""/>
    <x v="1"/>
    <s v="9200000059"/>
    <s v="0"/>
    <x v="25"/>
    <s v=""/>
    <s v=""/>
  </r>
  <r>
    <x v="25"/>
    <s v=""/>
    <s v=""/>
    <s v="4900016972"/>
    <s v="0L"/>
    <s v=""/>
    <s v=""/>
    <s v="WA"/>
    <d v="2023-11-17T00:00:00"/>
    <s v="70"/>
    <n v="26.66"/>
    <s v="INR"/>
    <x v="0"/>
    <s v=""/>
    <s v="1000"/>
    <s v="1000"/>
    <s v="NON CHARGEABLE BASIS-Anuj Kr. Sahani"/>
    <s v=""/>
    <x v="1"/>
    <s v="9200000059"/>
    <s v="0"/>
    <x v="25"/>
    <s v=""/>
    <s v=""/>
  </r>
  <r>
    <x v="25"/>
    <s v=""/>
    <s v=""/>
    <s v="4900016975"/>
    <s v="0L"/>
    <s v=""/>
    <s v=""/>
    <s v="WA"/>
    <d v="2023-11-17T00:00:00"/>
    <s v="70"/>
    <n v="9247.4500000000007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6975"/>
    <s v="0L"/>
    <s v=""/>
    <s v=""/>
    <s v="WA"/>
    <d v="2023-11-17T00:00:00"/>
    <s v="70"/>
    <n v="3848.63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7052"/>
    <s v="0L"/>
    <s v=""/>
    <s v=""/>
    <s v="WA"/>
    <d v="2023-11-18T00:00:00"/>
    <s v="70"/>
    <n v="115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7052"/>
    <s v="0L"/>
    <s v=""/>
    <s v=""/>
    <s v="WA"/>
    <d v="2023-11-18T00:00:00"/>
    <s v="70"/>
    <n v="42.5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7055"/>
    <s v="0L"/>
    <s v=""/>
    <s v=""/>
    <s v="WA"/>
    <d v="2023-11-18T00:00:00"/>
    <s v="70"/>
    <n v="11500"/>
    <s v="INR"/>
    <x v="0"/>
    <s v=""/>
    <s v="1000"/>
    <s v="1000"/>
    <s v="NON CHARGEABLE BASIS- Masroor Khan"/>
    <s v=""/>
    <x v="1"/>
    <s v="9200000059"/>
    <s v="0"/>
    <x v="25"/>
    <s v=""/>
    <s v=""/>
  </r>
  <r>
    <x v="29"/>
    <s v=""/>
    <s v=""/>
    <s v="4900017191"/>
    <s v="0L"/>
    <s v=""/>
    <s v=""/>
    <s v="WA"/>
    <d v="2023-11-21T00:00:00"/>
    <s v="70"/>
    <n v="45693.55"/>
    <s v="INR"/>
    <x v="0"/>
    <s v=""/>
    <s v="1000"/>
    <s v="1000"/>
    <s v="Non chargeble lalbabu sah for  Dorr foundation"/>
    <s v=""/>
    <x v="1"/>
    <s v="9200000057"/>
    <s v="0"/>
    <x v="29"/>
    <s v=""/>
    <s v=""/>
  </r>
  <r>
    <x v="29"/>
    <s v=""/>
    <s v=""/>
    <s v="4900017191"/>
    <s v="0L"/>
    <s v=""/>
    <s v=""/>
    <s v="WA"/>
    <d v="2023-11-21T00:00:00"/>
    <s v="70"/>
    <n v="1597.96"/>
    <s v="INR"/>
    <x v="0"/>
    <s v=""/>
    <s v="1000"/>
    <s v="1000"/>
    <s v="Non chargeble lalbabu sah for  Dorr foundation"/>
    <s v=""/>
    <x v="1"/>
    <s v="9200000057"/>
    <s v="0"/>
    <x v="29"/>
    <s v=""/>
    <s v=""/>
  </r>
  <r>
    <x v="25"/>
    <s v=""/>
    <s v=""/>
    <s v="4900017339"/>
    <s v="0L"/>
    <s v=""/>
    <s v=""/>
    <s v="WA"/>
    <d v="2023-11-22T00:00:00"/>
    <s v="70"/>
    <n v="23.57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7339"/>
    <s v="0L"/>
    <s v=""/>
    <s v=""/>
    <s v="WA"/>
    <d v="2023-11-22T00:00:00"/>
    <s v="70"/>
    <n v="7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7339"/>
    <s v="0L"/>
    <s v=""/>
    <s v=""/>
    <s v="WA"/>
    <d v="2023-11-22T00:00:00"/>
    <s v="70"/>
    <n v="24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7341"/>
    <s v="0L"/>
    <s v=""/>
    <s v=""/>
    <s v="WA"/>
    <d v="2023-11-22T00:00:00"/>
    <s v="70"/>
    <n v="83.93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7341"/>
    <s v="0L"/>
    <s v=""/>
    <s v=""/>
    <s v="WA"/>
    <d v="2023-11-22T00:00:00"/>
    <s v="70"/>
    <n v="19.260000000000002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7341"/>
    <s v="0L"/>
    <s v=""/>
    <s v=""/>
    <s v="WA"/>
    <d v="2023-11-22T00:00:00"/>
    <s v="70"/>
    <n v="18.41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7341"/>
    <s v="0L"/>
    <s v=""/>
    <s v=""/>
    <s v="WA"/>
    <d v="2023-11-22T00:00:00"/>
    <s v="70"/>
    <n v="20.399999999999999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7341"/>
    <s v="0L"/>
    <s v=""/>
    <s v=""/>
    <s v="WA"/>
    <d v="2023-11-22T00:00:00"/>
    <s v="70"/>
    <n v="17"/>
    <s v="INR"/>
    <x v="0"/>
    <s v=""/>
    <s v="1000"/>
    <s v="1000"/>
    <s v="Non chargeable basis"/>
    <s v=""/>
    <x v="1"/>
    <s v="9200000059"/>
    <s v="0"/>
    <x v="25"/>
    <s v=""/>
    <s v=""/>
  </r>
  <r>
    <x v="18"/>
    <s v=""/>
    <s v=""/>
    <s v="4900017346"/>
    <s v="0L"/>
    <s v=""/>
    <s v=""/>
    <s v="WA"/>
    <d v="2023-11-22T00:00:00"/>
    <s v="70"/>
    <n v="32.46"/>
    <s v="INR"/>
    <x v="0"/>
    <s v=""/>
    <s v="1000"/>
    <s v="1000"/>
    <s v="non Chargeable Basis MANOJ YADAV"/>
    <s v=""/>
    <x v="1"/>
    <s v="9200000041"/>
    <s v="0"/>
    <x v="18"/>
    <s v=""/>
    <s v=""/>
  </r>
  <r>
    <x v="18"/>
    <s v=""/>
    <s v=""/>
    <s v="4900017346"/>
    <s v="0L"/>
    <s v=""/>
    <s v=""/>
    <s v="WA"/>
    <d v="2023-11-22T00:00:00"/>
    <s v="70"/>
    <n v="22.24"/>
    <s v="INR"/>
    <x v="0"/>
    <s v=""/>
    <s v="1000"/>
    <s v="1000"/>
    <s v="non Chargeable Basis MANOJ YADAV"/>
    <s v=""/>
    <x v="1"/>
    <s v="9200000041"/>
    <s v="0"/>
    <x v="18"/>
    <s v=""/>
    <s v=""/>
  </r>
  <r>
    <x v="18"/>
    <s v=""/>
    <s v=""/>
    <s v="4900017346"/>
    <s v="0L"/>
    <s v=""/>
    <s v=""/>
    <s v="WA"/>
    <d v="2023-11-22T00:00:00"/>
    <s v="70"/>
    <n v="57.37"/>
    <s v="INR"/>
    <x v="0"/>
    <s v=""/>
    <s v="1000"/>
    <s v="1000"/>
    <s v="non Chargeable Basis MANOJ YADAV"/>
    <s v=""/>
    <x v="1"/>
    <s v="9200000041"/>
    <s v="0"/>
    <x v="18"/>
    <s v=""/>
    <s v=""/>
  </r>
  <r>
    <x v="18"/>
    <s v=""/>
    <s v=""/>
    <s v="4900017346"/>
    <s v="0L"/>
    <s v=""/>
    <s v=""/>
    <s v="WA"/>
    <d v="2023-11-22T00:00:00"/>
    <s v="70"/>
    <n v="34.83"/>
    <s v="INR"/>
    <x v="0"/>
    <s v=""/>
    <s v="1000"/>
    <s v="1000"/>
    <s v="non Chargeable Basis MANOJ YADAV"/>
    <s v=""/>
    <x v="1"/>
    <s v="9200000041"/>
    <s v="0"/>
    <x v="18"/>
    <s v=""/>
    <s v=""/>
  </r>
  <r>
    <x v="18"/>
    <s v=""/>
    <s v=""/>
    <s v="4900017346"/>
    <s v="0L"/>
    <s v=""/>
    <s v=""/>
    <s v="WA"/>
    <d v="2023-11-22T00:00:00"/>
    <s v="70"/>
    <n v="23"/>
    <s v="INR"/>
    <x v="0"/>
    <s v=""/>
    <s v="1000"/>
    <s v="1000"/>
    <s v="non Chargeable Basis MANOJ YADAV"/>
    <s v=""/>
    <x v="1"/>
    <s v="9200000041"/>
    <s v="0"/>
    <x v="18"/>
    <s v=""/>
    <s v=""/>
  </r>
  <r>
    <x v="18"/>
    <s v=""/>
    <s v=""/>
    <s v="4900017346"/>
    <s v="0L"/>
    <s v=""/>
    <s v=""/>
    <s v="WA"/>
    <d v="2023-11-22T00:00:00"/>
    <s v="70"/>
    <n v="28.2"/>
    <s v="INR"/>
    <x v="0"/>
    <s v=""/>
    <s v="1000"/>
    <s v="1000"/>
    <s v="non Chargeable Basis MANOJ YADAV"/>
    <s v=""/>
    <x v="1"/>
    <s v="9200000041"/>
    <s v="0"/>
    <x v="18"/>
    <s v=""/>
    <s v=""/>
  </r>
  <r>
    <x v="25"/>
    <s v=""/>
    <s v=""/>
    <s v="4900017374"/>
    <s v="0L"/>
    <s v=""/>
    <s v=""/>
    <s v="WA"/>
    <d v="2023-11-23T00:00:00"/>
    <s v="70"/>
    <n v="12600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17464"/>
    <s v="0L"/>
    <s v=""/>
    <s v=""/>
    <s v="WA"/>
    <d v="2023-11-23T00:00:00"/>
    <s v="70"/>
    <n v="5800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7571"/>
    <s v="0L"/>
    <s v=""/>
    <s v=""/>
    <s v="WA"/>
    <d v="2023-11-24T00:00:00"/>
    <s v="70"/>
    <n v="536.52"/>
    <s v="INR"/>
    <x v="0"/>
    <s v=""/>
    <s v="1000"/>
    <s v="1000"/>
    <s v="Non chargeable basis-uni"/>
    <s v=""/>
    <x v="1"/>
    <s v="9200000059"/>
    <s v="0"/>
    <x v="25"/>
    <s v=""/>
    <s v=""/>
  </r>
  <r>
    <x v="25"/>
    <s v=""/>
    <s v=""/>
    <s v="4900017571"/>
    <s v="0L"/>
    <s v=""/>
    <s v=""/>
    <s v="WA"/>
    <d v="2023-11-24T00:00:00"/>
    <s v="70"/>
    <n v="176.34"/>
    <s v="INR"/>
    <x v="0"/>
    <s v=""/>
    <s v="1000"/>
    <s v="1000"/>
    <s v="Non chargeable basis-uni"/>
    <s v=""/>
    <x v="1"/>
    <s v="9200000059"/>
    <s v="0"/>
    <x v="25"/>
    <s v=""/>
    <s v=""/>
  </r>
  <r>
    <x v="25"/>
    <s v=""/>
    <s v=""/>
    <s v="4900017732"/>
    <s v="0L"/>
    <s v=""/>
    <s v=""/>
    <s v="WA"/>
    <d v="2023-11-25T00:00:00"/>
    <s v="70"/>
    <n v="38618.29"/>
    <s v="INR"/>
    <x v="0"/>
    <s v=""/>
    <s v="1000"/>
    <s v="1000"/>
    <s v="NON CHARGABLE BASIS - lal babu sah"/>
    <s v=""/>
    <x v="1"/>
    <s v="9200000059"/>
    <s v="0"/>
    <x v="25"/>
    <s v=""/>
    <s v=""/>
  </r>
  <r>
    <x v="25"/>
    <s v=""/>
    <s v=""/>
    <s v="4900017732"/>
    <s v="0L"/>
    <s v=""/>
    <s v=""/>
    <s v="WA"/>
    <d v="2023-11-25T00:00:00"/>
    <s v="70"/>
    <n v="72817.070000000007"/>
    <s v="INR"/>
    <x v="0"/>
    <s v=""/>
    <s v="1000"/>
    <s v="1000"/>
    <s v="NON CHARGABLE BASIS - lal babu sah"/>
    <s v=""/>
    <x v="1"/>
    <s v="9200000059"/>
    <s v="0"/>
    <x v="25"/>
    <s v=""/>
    <s v=""/>
  </r>
  <r>
    <x v="25"/>
    <s v=""/>
    <s v=""/>
    <s v="4900017811"/>
    <s v="0L"/>
    <s v=""/>
    <s v=""/>
    <s v="WA"/>
    <d v="2023-11-27T00:00:00"/>
    <s v="70"/>
    <n v="1189.1300000000001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7819"/>
    <s v="0L"/>
    <s v=""/>
    <s v=""/>
    <s v="WA"/>
    <d v="2023-11-27T00:00:00"/>
    <s v="70"/>
    <n v="388.92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7819"/>
    <s v="0L"/>
    <s v=""/>
    <s v=""/>
    <s v="WA"/>
    <d v="2023-11-27T00:00:00"/>
    <s v="70"/>
    <n v="1100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7819"/>
    <s v="0L"/>
    <s v=""/>
    <s v=""/>
    <s v="WA"/>
    <d v="2023-11-27T00:00:00"/>
    <s v="70"/>
    <n v="33934.050000000003"/>
    <s v="INR"/>
    <x v="0"/>
    <s v=""/>
    <s v="1000"/>
    <s v="1000"/>
    <s v="Non chargeable basis- Masroor Khan"/>
    <s v=""/>
    <x v="1"/>
    <s v="9200000059"/>
    <s v="0"/>
    <x v="25"/>
    <s v=""/>
    <s v=""/>
  </r>
  <r>
    <x v="29"/>
    <s v=""/>
    <s v=""/>
    <s v="4900017840"/>
    <s v="0L"/>
    <s v=""/>
    <s v=""/>
    <s v="WA"/>
    <d v="2023-11-27T00:00:00"/>
    <s v="70"/>
    <n v="1597.96"/>
    <s v="INR"/>
    <x v="0"/>
    <s v=""/>
    <s v="1000"/>
    <s v="1000"/>
    <s v="non chargeble lal babbou"/>
    <s v=""/>
    <x v="1"/>
    <s v="9200000057"/>
    <s v="0"/>
    <x v="29"/>
    <s v=""/>
    <s v=""/>
  </r>
  <r>
    <x v="25"/>
    <s v=""/>
    <s v=""/>
    <s v="4900017873"/>
    <s v="0L"/>
    <s v=""/>
    <s v=""/>
    <s v="WA"/>
    <d v="2023-11-27T00:00:00"/>
    <s v="70"/>
    <n v="192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7873"/>
    <s v="0L"/>
    <s v=""/>
    <s v=""/>
    <s v="WA"/>
    <d v="2023-11-27T00:00:00"/>
    <s v="70"/>
    <n v="208.06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7879"/>
    <s v="0L"/>
    <s v=""/>
    <s v=""/>
    <s v="WA"/>
    <d v="2023-11-27T00:00:00"/>
    <s v="70"/>
    <n v="6089.63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7922"/>
    <s v="0L"/>
    <s v=""/>
    <s v=""/>
    <s v="WA"/>
    <d v="2023-11-28T00:00:00"/>
    <s v="70"/>
    <n v="427.82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7922"/>
    <s v="0L"/>
    <s v=""/>
    <s v=""/>
    <s v="WA"/>
    <d v="2023-11-28T00:00:00"/>
    <s v="70"/>
    <n v="95.16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7922"/>
    <s v="0L"/>
    <s v=""/>
    <s v=""/>
    <s v="WA"/>
    <d v="2023-11-28T00:00:00"/>
    <s v="70"/>
    <n v="44.03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7922"/>
    <s v="0L"/>
    <s v=""/>
    <s v=""/>
    <s v="WA"/>
    <d v="2023-11-28T00:00:00"/>
    <s v="70"/>
    <n v="67.42"/>
    <s v="INR"/>
    <x v="0"/>
    <s v=""/>
    <s v="1000"/>
    <s v="1000"/>
    <s v="Non chargeable basis"/>
    <s v=""/>
    <x v="1"/>
    <s v="9200000059"/>
    <s v="0"/>
    <x v="25"/>
    <s v=""/>
    <s v=""/>
  </r>
  <r>
    <x v="25"/>
    <s v=""/>
    <s v=""/>
    <s v="4900017924"/>
    <s v="0L"/>
    <s v=""/>
    <s v=""/>
    <s v="WA"/>
    <d v="2023-11-28T00:00:00"/>
    <s v="70"/>
    <n v="760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7924"/>
    <s v="0L"/>
    <s v=""/>
    <s v=""/>
    <s v="WA"/>
    <d v="2023-11-28T00:00:00"/>
    <s v="70"/>
    <n v="293.91000000000003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7953"/>
    <s v="0L"/>
    <s v=""/>
    <s v=""/>
    <s v="WA"/>
    <d v="2023-11-28T00:00:00"/>
    <s v="70"/>
    <n v="39960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8008"/>
    <s v="0L"/>
    <s v=""/>
    <s v=""/>
    <s v="WA"/>
    <d v="2023-11-29T00:00:00"/>
    <s v="70"/>
    <n v="11311.35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8032"/>
    <s v="0L"/>
    <s v=""/>
    <s v=""/>
    <s v="WA"/>
    <d v="2023-11-30T00:00:00"/>
    <s v="70"/>
    <n v="10600"/>
    <s v="INR"/>
    <x v="0"/>
    <s v=""/>
    <s v="1000"/>
    <s v="1000"/>
    <s v="NON CHARGEABLE BASIS- Masroor Khan"/>
    <s v=""/>
    <x v="1"/>
    <s v="9200000059"/>
    <s v="0"/>
    <x v="25"/>
    <s v=""/>
    <s v=""/>
  </r>
  <r>
    <x v="29"/>
    <s v=""/>
    <s v=""/>
    <s v="4900018034"/>
    <s v="0L"/>
    <s v=""/>
    <s v=""/>
    <s v="WA"/>
    <d v="2023-11-30T00:00:00"/>
    <s v="70"/>
    <n v="60886.6"/>
    <s v="INR"/>
    <x v="0"/>
    <s v=""/>
    <s v="1000"/>
    <s v="1000"/>
    <s v="non chargeble lal babbou sah"/>
    <s v=""/>
    <x v="1"/>
    <s v="9200000057"/>
    <s v="0"/>
    <x v="29"/>
    <s v=""/>
    <s v=""/>
  </r>
  <r>
    <x v="29"/>
    <s v=""/>
    <s v=""/>
    <s v="4900018034"/>
    <s v="0L"/>
    <s v=""/>
    <s v=""/>
    <s v="WA"/>
    <d v="2023-11-30T00:00:00"/>
    <s v="70"/>
    <n v="94575.41"/>
    <s v="INR"/>
    <x v="0"/>
    <s v=""/>
    <s v="1000"/>
    <s v="1000"/>
    <s v="non chargeble lal babbou sah"/>
    <s v=""/>
    <x v="1"/>
    <s v="9200000057"/>
    <s v="0"/>
    <x v="29"/>
    <s v=""/>
    <s v=""/>
  </r>
  <r>
    <x v="29"/>
    <s v=""/>
    <s v=""/>
    <s v="4900018034"/>
    <s v="0L"/>
    <s v=""/>
    <s v=""/>
    <s v="WA"/>
    <d v="2023-11-30T00:00:00"/>
    <s v="70"/>
    <n v="58513.72"/>
    <s v="INR"/>
    <x v="0"/>
    <s v=""/>
    <s v="1000"/>
    <s v="1000"/>
    <s v="non chargeble lal babbou sah"/>
    <s v=""/>
    <x v="1"/>
    <s v="9200000057"/>
    <s v="0"/>
    <x v="29"/>
    <s v=""/>
    <s v=""/>
  </r>
  <r>
    <x v="25"/>
    <s v=""/>
    <s v=""/>
    <s v="4900018071"/>
    <s v="0L"/>
    <s v=""/>
    <s v=""/>
    <s v="WA"/>
    <d v="2023-11-30T00:00:00"/>
    <s v="70"/>
    <n v="760"/>
    <s v="INR"/>
    <x v="0"/>
    <s v=""/>
    <s v="1000"/>
    <s v="1000"/>
    <s v="CWIP:-VACUUM FILTER STATION"/>
    <s v=""/>
    <x v="1"/>
    <s v="9200000059"/>
    <s v="0"/>
    <x v="25"/>
    <s v=""/>
    <s v=""/>
  </r>
  <r>
    <x v="25"/>
    <s v=""/>
    <s v=""/>
    <s v="4900018071"/>
    <s v="0L"/>
    <s v=""/>
    <s v=""/>
    <s v="WA"/>
    <d v="2023-11-30T00:00:00"/>
    <s v="70"/>
    <n v="293.91000000000003"/>
    <s v="INR"/>
    <x v="0"/>
    <s v=""/>
    <s v="1000"/>
    <s v="1000"/>
    <s v=""/>
    <s v=""/>
    <x v="1"/>
    <s v="9200000059"/>
    <s v="0"/>
    <x v="25"/>
    <s v=""/>
    <s v=""/>
  </r>
  <r>
    <x v="29"/>
    <s v=""/>
    <s v=""/>
    <s v="4900018149"/>
    <s v="0L"/>
    <s v=""/>
    <s v=""/>
    <s v="WA"/>
    <d v="2023-12-01T00:00:00"/>
    <s v="70"/>
    <n v="300"/>
    <s v="INR"/>
    <x v="0"/>
    <s v=""/>
    <s v="1000"/>
    <s v="1000"/>
    <s v="NEW INSTALLATION"/>
    <s v=""/>
    <x v="1"/>
    <s v="9200000057"/>
    <s v="0"/>
    <x v="29"/>
    <s v=""/>
    <s v=""/>
  </r>
  <r>
    <x v="29"/>
    <s v=""/>
    <s v=""/>
    <s v="4900018149"/>
    <s v="0L"/>
    <s v=""/>
    <s v=""/>
    <s v="WA"/>
    <d v="2023-12-01T00:00:00"/>
    <s v="70"/>
    <n v="194.53"/>
    <s v="INR"/>
    <x v="0"/>
    <s v=""/>
    <s v="1000"/>
    <s v="1000"/>
    <s v="NEW INSTALLATION"/>
    <s v=""/>
    <x v="1"/>
    <s v="9200000057"/>
    <s v="0"/>
    <x v="29"/>
    <s v=""/>
    <s v=""/>
  </r>
  <r>
    <x v="29"/>
    <s v=""/>
    <s v=""/>
    <s v="4900018149"/>
    <s v="0L"/>
    <s v=""/>
    <s v=""/>
    <s v="WA"/>
    <d v="2023-12-01T00:00:00"/>
    <s v="70"/>
    <n v="225"/>
    <s v="INR"/>
    <x v="0"/>
    <s v=""/>
    <s v="1000"/>
    <s v="1000"/>
    <s v="NEW INSTALLATION"/>
    <s v=""/>
    <x v="1"/>
    <s v="9200000057"/>
    <s v="0"/>
    <x v="29"/>
    <s v=""/>
    <s v=""/>
  </r>
  <r>
    <x v="25"/>
    <s v=""/>
    <s v=""/>
    <s v="4900018163"/>
    <s v="0L"/>
    <s v=""/>
    <s v=""/>
    <s v="WA"/>
    <d v="2023-12-01T00:00:00"/>
    <s v="70"/>
    <n v="855.64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8163"/>
    <s v="0L"/>
    <s v=""/>
    <s v=""/>
    <s v="WA"/>
    <d v="2023-12-01T00:00:00"/>
    <s v="70"/>
    <n v="233.27"/>
    <s v="INR"/>
    <x v="0"/>
    <s v=""/>
    <s v="1000"/>
    <s v="1000"/>
    <s v="NON CHARGEABLE BASIS- Masroor Khan"/>
    <s v=""/>
    <x v="1"/>
    <s v="9200000059"/>
    <s v="0"/>
    <x v="25"/>
    <s v=""/>
    <s v=""/>
  </r>
  <r>
    <x v="18"/>
    <s v=""/>
    <s v=""/>
    <s v="4900018169"/>
    <s v="0L"/>
    <s v=""/>
    <s v=""/>
    <s v="WA"/>
    <d v="2023-12-01T00:00:00"/>
    <s v="70"/>
    <n v="51"/>
    <s v="INR"/>
    <x v="0"/>
    <s v=""/>
    <s v="1000"/>
    <s v="1000"/>
    <s v="non Chargeable Basis dhanu kumar"/>
    <s v=""/>
    <x v="1"/>
    <s v="9200000041"/>
    <s v="0"/>
    <x v="18"/>
    <s v=""/>
    <s v=""/>
  </r>
  <r>
    <x v="18"/>
    <s v=""/>
    <s v=""/>
    <s v="4900018169"/>
    <s v="0L"/>
    <s v=""/>
    <s v=""/>
    <s v="WA"/>
    <d v="2023-12-01T00:00:00"/>
    <s v="70"/>
    <n v="53.32"/>
    <s v="INR"/>
    <x v="0"/>
    <s v=""/>
    <s v="1000"/>
    <s v="1000"/>
    <s v="non Chargeable Basis dhanu kumar"/>
    <s v=""/>
    <x v="1"/>
    <s v="9200000041"/>
    <s v="0"/>
    <x v="18"/>
    <s v=""/>
    <s v=""/>
  </r>
  <r>
    <x v="25"/>
    <s v=""/>
    <s v=""/>
    <s v="4900018179"/>
    <s v="0L"/>
    <s v=""/>
    <s v=""/>
    <s v="WA"/>
    <d v="2023-12-01T00:00:00"/>
    <s v="70"/>
    <n v="12600"/>
    <s v="INR"/>
    <x v="0"/>
    <s v=""/>
    <s v="1000"/>
    <s v="1000"/>
    <s v="NON CHARGEABLE BASIS- Anuj"/>
    <s v=""/>
    <x v="1"/>
    <s v="9200000059"/>
    <s v="0"/>
    <x v="25"/>
    <s v=""/>
    <s v=""/>
  </r>
  <r>
    <x v="25"/>
    <s v=""/>
    <s v=""/>
    <s v="4900018179"/>
    <s v="0L"/>
    <s v=""/>
    <s v=""/>
    <s v="WA"/>
    <d v="2023-12-01T00:00:00"/>
    <s v="70"/>
    <n v="2694.67"/>
    <s v="INR"/>
    <x v="0"/>
    <s v=""/>
    <s v="1000"/>
    <s v="1000"/>
    <s v="NON CHARGEABLE BASIS- Anuj"/>
    <s v=""/>
    <x v="1"/>
    <s v="9200000059"/>
    <s v="0"/>
    <x v="25"/>
    <s v=""/>
    <s v=""/>
  </r>
  <r>
    <x v="25"/>
    <s v=""/>
    <s v=""/>
    <s v="4900018181"/>
    <s v="0L"/>
    <s v=""/>
    <s v=""/>
    <s v="WA"/>
    <d v="2023-12-01T00:00:00"/>
    <s v="70"/>
    <n v="79920"/>
    <s v="INR"/>
    <x v="0"/>
    <s v=""/>
    <s v="1000"/>
    <s v="1000"/>
    <s v="NEW INSTALLATION"/>
    <s v=""/>
    <x v="1"/>
    <s v="9200000059"/>
    <s v="0"/>
    <x v="25"/>
    <s v=""/>
    <s v=""/>
  </r>
  <r>
    <x v="25"/>
    <s v=""/>
    <s v=""/>
    <s v="4900018321"/>
    <s v="0L"/>
    <s v=""/>
    <s v=""/>
    <s v="WA"/>
    <d v="2023-12-04T00:00:00"/>
    <s v="70"/>
    <n v="3795.62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8321"/>
    <s v="0L"/>
    <s v=""/>
    <s v=""/>
    <s v="WA"/>
    <d v="2023-12-04T00:00:00"/>
    <s v="70"/>
    <n v="6089.63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8321"/>
    <s v="0L"/>
    <s v=""/>
    <s v=""/>
    <s v="WA"/>
    <d v="2023-12-04T00:00:00"/>
    <s v="70"/>
    <n v="91.12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8447"/>
    <s v="0L"/>
    <s v=""/>
    <s v=""/>
    <s v="WA"/>
    <d v="2023-12-05T00:00:00"/>
    <s v="70"/>
    <n v="1800"/>
    <s v="INR"/>
    <x v="0"/>
    <s v=""/>
    <s v="1000"/>
    <s v="1000"/>
    <s v="NON CHARGEABLE BASIS- Masroor Khan"/>
    <s v=""/>
    <x v="1"/>
    <s v="9200000059"/>
    <s v="0"/>
    <x v="25"/>
    <s v=""/>
    <s v=""/>
  </r>
  <r>
    <x v="29"/>
    <s v=""/>
    <s v=""/>
    <s v="4900018527"/>
    <s v="0L"/>
    <s v=""/>
    <s v=""/>
    <s v="WA"/>
    <d v="2023-12-06T00:00:00"/>
    <s v="70"/>
    <n v="6918.93"/>
    <s v="INR"/>
    <x v="0"/>
    <s v=""/>
    <s v="1000"/>
    <s v="1000"/>
    <s v="CHARGEABLE BASIS FOR LAL BABU (DORR FDN. CASTING)"/>
    <s v=""/>
    <x v="1"/>
    <s v="9200000057"/>
    <s v="0"/>
    <x v="29"/>
    <s v=""/>
    <s v=""/>
  </r>
  <r>
    <x v="18"/>
    <s v=""/>
    <s v=""/>
    <s v="4900018577"/>
    <s v="0L"/>
    <s v=""/>
    <s v=""/>
    <s v="WA"/>
    <d v="2023-12-06T00:00:00"/>
    <s v="70"/>
    <n v="51"/>
    <s v="INR"/>
    <x v="0"/>
    <s v=""/>
    <s v="1000"/>
    <s v="1000"/>
    <s v="non Chargeable Basis MANOJ YADAV"/>
    <s v=""/>
    <x v="1"/>
    <s v="9200000041"/>
    <s v="0"/>
    <x v="18"/>
    <s v=""/>
    <s v=""/>
  </r>
  <r>
    <x v="25"/>
    <s v=""/>
    <s v=""/>
    <s v="4900018601"/>
    <s v="0L"/>
    <s v=""/>
    <s v=""/>
    <s v="WA"/>
    <d v="2023-12-07T00:00:00"/>
    <s v="70"/>
    <n v="228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8601"/>
    <s v="0L"/>
    <s v=""/>
    <s v=""/>
    <s v="WA"/>
    <d v="2023-12-07T00:00:00"/>
    <s v="70"/>
    <n v="48.98"/>
    <s v="INR"/>
    <x v="0"/>
    <s v=""/>
    <s v="1000"/>
    <s v="1000"/>
    <s v="NON CHARGEABLE BASIS- universal havy engg"/>
    <s v=""/>
    <x v="1"/>
    <s v="9200000059"/>
    <s v="0"/>
    <x v="25"/>
    <s v=""/>
    <s v=""/>
  </r>
  <r>
    <x v="25"/>
    <s v=""/>
    <s v=""/>
    <s v="4900018601"/>
    <s v="0L"/>
    <s v=""/>
    <s v=""/>
    <s v="WA"/>
    <d v="2023-12-07T00:00:00"/>
    <s v="70"/>
    <n v="4059.76"/>
    <s v="INR"/>
    <x v="0"/>
    <s v=""/>
    <s v="1000"/>
    <s v="1000"/>
    <s v="NON CHARGEABLE BASIS-For universal havy engg"/>
    <s v=""/>
    <x v="1"/>
    <s v="9200000059"/>
    <s v="0"/>
    <x v="25"/>
    <s v=""/>
    <s v=""/>
  </r>
  <r>
    <x v="25"/>
    <s v=""/>
    <s v=""/>
    <s v="4900018682"/>
    <s v="0L"/>
    <s v=""/>
    <s v=""/>
    <s v="WA"/>
    <d v="2023-12-08T00:00:00"/>
    <s v="70"/>
    <n v="258345.09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8682"/>
    <s v="0L"/>
    <s v=""/>
    <s v=""/>
    <s v="WA"/>
    <d v="2023-12-08T00:00:00"/>
    <s v="70"/>
    <n v="15142.3"/>
    <s v="INR"/>
    <x v="0"/>
    <s v=""/>
    <s v="1000"/>
    <s v="1000"/>
    <s v="NON CHARGEABLE BASIS-Masroor Khan"/>
    <s v=""/>
    <x v="1"/>
    <s v="9200000059"/>
    <s v="0"/>
    <x v="25"/>
    <s v=""/>
    <s v=""/>
  </r>
  <r>
    <x v="25"/>
    <s v=""/>
    <s v=""/>
    <s v="4900018682"/>
    <s v="0L"/>
    <s v=""/>
    <s v=""/>
    <s v="WA"/>
    <d v="2023-12-08T00:00:00"/>
    <s v="70"/>
    <n v="77697.11"/>
    <s v="INR"/>
    <x v="0"/>
    <s v=""/>
    <s v="1000"/>
    <s v="1000"/>
    <s v="NON CHARGEABLE BASIS-Masroor Khan"/>
    <s v=""/>
    <x v="1"/>
    <s v="9200000059"/>
    <s v="0"/>
    <x v="25"/>
    <s v=""/>
    <s v=""/>
  </r>
  <r>
    <x v="18"/>
    <s v=""/>
    <s v=""/>
    <s v="4900018695"/>
    <s v="0L"/>
    <s v=""/>
    <s v=""/>
    <s v="WA"/>
    <d v="2023-12-08T00:00:00"/>
    <s v="70"/>
    <n v="16484.8"/>
    <s v="INR"/>
    <x v="0"/>
    <s v=""/>
    <s v="1000"/>
    <s v="1000"/>
    <s v="non Chargeable Basis dhanu kumar"/>
    <s v=""/>
    <x v="1"/>
    <s v="9200000041"/>
    <s v="0"/>
    <x v="18"/>
    <s v=""/>
    <s v=""/>
  </r>
  <r>
    <x v="18"/>
    <s v=""/>
    <s v=""/>
    <s v="4900018695"/>
    <s v="0L"/>
    <s v=""/>
    <s v=""/>
    <s v="WA"/>
    <d v="2023-12-08T00:00:00"/>
    <s v="70"/>
    <n v="15810"/>
    <s v="INR"/>
    <x v="0"/>
    <s v=""/>
    <s v="1000"/>
    <s v="1000"/>
    <s v="non Chargeable Basis dhanu kumar"/>
    <s v=""/>
    <x v="1"/>
    <s v="9200000041"/>
    <s v="0"/>
    <x v="18"/>
    <s v=""/>
    <s v=""/>
  </r>
  <r>
    <x v="18"/>
    <s v=""/>
    <s v=""/>
    <s v="4900018695"/>
    <s v="0L"/>
    <s v=""/>
    <s v=""/>
    <s v="WA"/>
    <d v="2023-12-08T00:00:00"/>
    <s v="70"/>
    <n v="11791.2"/>
    <s v="INR"/>
    <x v="0"/>
    <s v=""/>
    <s v="1000"/>
    <s v="1000"/>
    <s v="non Chargeable Basis dhanu kumar"/>
    <s v=""/>
    <x v="1"/>
    <s v="9200000041"/>
    <s v="0"/>
    <x v="18"/>
    <s v=""/>
    <s v=""/>
  </r>
  <r>
    <x v="18"/>
    <s v=""/>
    <s v=""/>
    <s v="4900018695"/>
    <s v="0L"/>
    <s v=""/>
    <s v=""/>
    <s v="WA"/>
    <d v="2023-12-08T00:00:00"/>
    <s v="70"/>
    <n v="6426"/>
    <s v="INR"/>
    <x v="0"/>
    <s v=""/>
    <s v="1000"/>
    <s v="1000"/>
    <s v="non Chargeable Basis dhanu kumar"/>
    <s v=""/>
    <x v="1"/>
    <s v="9200000041"/>
    <s v="0"/>
    <x v="18"/>
    <s v=""/>
    <s v=""/>
  </r>
  <r>
    <x v="29"/>
    <s v=""/>
    <s v=""/>
    <s v="4900018704"/>
    <s v="0L"/>
    <s v=""/>
    <s v=""/>
    <s v="WA"/>
    <d v="2023-12-08T00:00:00"/>
    <s v="70"/>
    <n v="13837.86"/>
    <s v="INR"/>
    <x v="0"/>
    <s v=""/>
    <s v="1000"/>
    <s v="1000"/>
    <s v="non chargeble lal babbou"/>
    <s v=""/>
    <x v="1"/>
    <s v="9200000057"/>
    <s v="0"/>
    <x v="29"/>
    <s v=""/>
    <s v=""/>
  </r>
  <r>
    <x v="25"/>
    <s v=""/>
    <s v=""/>
    <s v="4900018708"/>
    <s v="0L"/>
    <s v=""/>
    <s v=""/>
    <s v="WA"/>
    <d v="2023-12-08T00:00:00"/>
    <s v="70"/>
    <n v="12596.29"/>
    <s v="INR"/>
    <x v="0"/>
    <s v=""/>
    <s v="1000"/>
    <s v="1000"/>
    <s v="NON CHARGEABLE BASIS-Anuj"/>
    <s v=""/>
    <x v="1"/>
    <s v="9200000059"/>
    <s v="0"/>
    <x v="25"/>
    <s v=""/>
    <s v=""/>
  </r>
  <r>
    <x v="25"/>
    <s v=""/>
    <s v=""/>
    <s v="4900018777"/>
    <s v="0L"/>
    <s v=""/>
    <s v=""/>
    <s v="WA"/>
    <d v="2023-12-09T00:00:00"/>
    <s v="70"/>
    <n v="2694.66"/>
    <s v="INR"/>
    <x v="0"/>
    <s v=""/>
    <s v="1000"/>
    <s v="1000"/>
    <s v="NON CHARGEABLE BASIS-For new OC filter"/>
    <s v=""/>
    <x v="1"/>
    <s v="9200000059"/>
    <s v="0"/>
    <x v="25"/>
    <s v=""/>
    <s v=""/>
  </r>
  <r>
    <x v="21"/>
    <s v=""/>
    <s v=""/>
    <s v="4900018880"/>
    <s v="0L"/>
    <s v=""/>
    <s v=""/>
    <s v="WA"/>
    <d v="2023-12-11T00:00:00"/>
    <s v="70"/>
    <n v="8302.7199999999993"/>
    <s v="INR"/>
    <x v="0"/>
    <s v=""/>
    <s v="1000"/>
    <s v="1000"/>
    <s v="NON CHARGABLE BASIS -idinesh"/>
    <s v=""/>
    <x v="1"/>
    <s v="9200000035"/>
    <s v="0"/>
    <x v="21"/>
    <s v=""/>
    <s v=""/>
  </r>
  <r>
    <x v="25"/>
    <s v=""/>
    <s v=""/>
    <s v="4900019054"/>
    <s v="0L"/>
    <s v=""/>
    <s v=""/>
    <s v="WA"/>
    <d v="2023-12-13T00:00:00"/>
    <s v="70"/>
    <n v="6300"/>
    <s v="INR"/>
    <x v="0"/>
    <s v=""/>
    <s v="1000"/>
    <s v="1000"/>
    <s v="NON CHARGEABLE BASIS-Anuj Kumar"/>
    <s v=""/>
    <x v="1"/>
    <s v="9200000059"/>
    <s v="0"/>
    <x v="25"/>
    <s v=""/>
    <s v=""/>
  </r>
  <r>
    <x v="25"/>
    <s v=""/>
    <s v=""/>
    <s v="4900019054"/>
    <s v="0L"/>
    <s v=""/>
    <s v=""/>
    <s v="WA"/>
    <d v="2023-12-13T00:00:00"/>
    <s v="70"/>
    <n v="2694.67"/>
    <s v="INR"/>
    <x v="0"/>
    <s v=""/>
    <s v="1000"/>
    <s v="1000"/>
    <s v="NON CHARGEABLE BASIS-Anuj Kumar"/>
    <s v=""/>
    <x v="1"/>
    <s v="9200000059"/>
    <s v="0"/>
    <x v="25"/>
    <s v=""/>
    <s v=""/>
  </r>
  <r>
    <x v="25"/>
    <s v=""/>
    <s v=""/>
    <s v="4900019054"/>
    <s v="0L"/>
    <s v=""/>
    <s v=""/>
    <s v="WA"/>
    <d v="2023-12-13T00:00:00"/>
    <s v="70"/>
    <n v="26.66"/>
    <s v="INR"/>
    <x v="0"/>
    <s v=""/>
    <s v="1000"/>
    <s v="1000"/>
    <s v="NON CHARGEABLE BASIS-Anuj Kumar"/>
    <s v=""/>
    <x v="1"/>
    <s v="9200000059"/>
    <s v="0"/>
    <x v="25"/>
    <s v=""/>
    <s v=""/>
  </r>
  <r>
    <x v="18"/>
    <s v=""/>
    <s v=""/>
    <s v="4900019071"/>
    <s v="0L"/>
    <s v=""/>
    <s v=""/>
    <s v="WA"/>
    <d v="2023-12-13T00:00:00"/>
    <s v="70"/>
    <n v="5278.54"/>
    <s v="INR"/>
    <x v="0"/>
    <s v=""/>
    <s v="1000"/>
    <s v="1000"/>
    <s v="non Chargeable Basis MANOJ YADAV"/>
    <s v=""/>
    <x v="1"/>
    <s v="9200000041"/>
    <s v="0"/>
    <x v="18"/>
    <s v=""/>
    <s v=""/>
  </r>
  <r>
    <x v="18"/>
    <s v=""/>
    <s v=""/>
    <s v="4900019126"/>
    <s v="0L"/>
    <s v=""/>
    <s v=""/>
    <s v="WA"/>
    <d v="2023-12-14T00:00:00"/>
    <s v="70"/>
    <n v="2696"/>
    <s v="INR"/>
    <x v="0"/>
    <s v=""/>
    <s v="1000"/>
    <s v="1000"/>
    <s v="non Chargeable Basis MANOJ YADAV"/>
    <s v=""/>
    <x v="1"/>
    <s v="9200000041"/>
    <s v="0"/>
    <x v="18"/>
    <s v=""/>
    <s v=""/>
  </r>
  <r>
    <x v="22"/>
    <s v=""/>
    <s v=""/>
    <s v="4900019148"/>
    <s v="0L"/>
    <s v=""/>
    <s v=""/>
    <s v="WA"/>
    <d v="2023-12-14T00:00:00"/>
    <s v="70"/>
    <n v="23591"/>
    <s v="INR"/>
    <x v="0"/>
    <s v=""/>
    <s v="1100"/>
    <s v="1100"/>
    <s v="NEW INSTALLATION TRFO-7"/>
    <s v=""/>
    <x v="1"/>
    <s v="9200000063"/>
    <s v="0"/>
    <x v="22"/>
    <s v=""/>
    <s v=""/>
  </r>
  <r>
    <x v="29"/>
    <s v=""/>
    <s v=""/>
    <s v="4900019230"/>
    <s v="0L"/>
    <s v=""/>
    <s v=""/>
    <s v="WA"/>
    <d v="2023-12-15T00:00:00"/>
    <s v="70"/>
    <n v="41513.589999999997"/>
    <s v="INR"/>
    <x v="0"/>
    <s v=""/>
    <s v="1000"/>
    <s v="1000"/>
    <s v="non chargeble lal babbou"/>
    <s v=""/>
    <x v="1"/>
    <s v="9200000057"/>
    <s v="0"/>
    <x v="29"/>
    <s v=""/>
    <s v=""/>
  </r>
  <r>
    <x v="23"/>
    <s v=""/>
    <s v=""/>
    <s v="4900019301"/>
    <s v="0L"/>
    <s v=""/>
    <s v=""/>
    <s v="WA"/>
    <d v="2023-12-16T00:00:00"/>
    <s v="70"/>
    <n v="343952.08"/>
    <s v="INR"/>
    <x v="0"/>
    <s v=""/>
    <s v="1000"/>
    <s v="1000"/>
    <s v="NON CHARGEABLE FOR MANJOOR"/>
    <s v=""/>
    <x v="1"/>
    <s v="9200000064"/>
    <s v="0"/>
    <x v="23"/>
    <s v=""/>
    <s v=""/>
  </r>
  <r>
    <x v="25"/>
    <s v=""/>
    <s v=""/>
    <s v="4900019542"/>
    <s v="0L"/>
    <s v=""/>
    <s v=""/>
    <s v="WA"/>
    <d v="2023-12-19T00:00:00"/>
    <s v="70"/>
    <n v="230"/>
    <s v="INR"/>
    <x v="0"/>
    <s v=""/>
    <s v="1000"/>
    <s v="1000"/>
    <s v="NON CHARGEABLE BASIS-universal havy engg"/>
    <s v=""/>
    <x v="1"/>
    <s v="9200000059"/>
    <s v="0"/>
    <x v="25"/>
    <s v=""/>
    <s v=""/>
  </r>
  <r>
    <x v="30"/>
    <s v=""/>
    <s v=""/>
    <s v="4900019560"/>
    <s v="0L"/>
    <s v=""/>
    <s v=""/>
    <s v="WA"/>
    <d v="2023-12-20T00:00:00"/>
    <s v="70"/>
    <n v="595986.39"/>
    <s v="INR"/>
    <x v="0"/>
    <s v=""/>
    <s v="1200"/>
    <s v="1200"/>
    <s v="non chargeble new molesses tank e.t.p"/>
    <s v=""/>
    <x v="1"/>
    <s v="9200000065"/>
    <s v="0"/>
    <x v="30"/>
    <s v=""/>
    <s v=""/>
  </r>
  <r>
    <x v="30"/>
    <s v=""/>
    <s v=""/>
    <s v="4900019560"/>
    <s v="0L"/>
    <s v=""/>
    <s v=""/>
    <s v="WA"/>
    <d v="2023-12-20T00:00:00"/>
    <s v="70"/>
    <n v="685403.24"/>
    <s v="INR"/>
    <x v="0"/>
    <s v=""/>
    <s v="1200"/>
    <s v="1200"/>
    <s v="non chargeble new molesses tank e.t.p"/>
    <s v=""/>
    <x v="1"/>
    <s v="9200000065"/>
    <s v="0"/>
    <x v="30"/>
    <s v=""/>
    <s v=""/>
  </r>
  <r>
    <x v="22"/>
    <s v=""/>
    <s v=""/>
    <s v="4900019589"/>
    <s v="0L"/>
    <s v=""/>
    <s v=""/>
    <s v="WA"/>
    <d v="2023-12-20T00:00:00"/>
    <s v="70"/>
    <n v="22573.1"/>
    <s v="INR"/>
    <x v="0"/>
    <s v=""/>
    <s v="1100"/>
    <s v="1100"/>
    <s v="NON CHARGEABLE BASIS - Sawru Yadav"/>
    <s v=""/>
    <x v="1"/>
    <s v="9200000063"/>
    <s v="0"/>
    <x v="22"/>
    <s v=""/>
    <s v=""/>
  </r>
  <r>
    <x v="25"/>
    <s v=""/>
    <s v=""/>
    <s v="4900019643"/>
    <s v="0L"/>
    <s v=""/>
    <s v=""/>
    <s v="WA"/>
    <d v="2023-12-21T00:00:00"/>
    <s v="70"/>
    <n v="6300"/>
    <s v="INR"/>
    <x v="0"/>
    <s v=""/>
    <s v="1000"/>
    <s v="1000"/>
    <s v="NON CHARGEABLE BASIS-Anuj sahani"/>
    <s v=""/>
    <x v="1"/>
    <s v="9200000059"/>
    <s v="0"/>
    <x v="25"/>
    <s v=""/>
    <s v=""/>
  </r>
  <r>
    <x v="25"/>
    <s v=""/>
    <s v=""/>
    <s v="4900019643"/>
    <s v="0L"/>
    <s v=""/>
    <s v=""/>
    <s v="WA"/>
    <d v="2023-12-21T00:00:00"/>
    <s v="70"/>
    <n v="2694.66"/>
    <s v="INR"/>
    <x v="0"/>
    <s v=""/>
    <s v="1000"/>
    <s v="1000"/>
    <s v="NON CHARGEABLE BASIS-Anuj sahani"/>
    <s v=""/>
    <x v="1"/>
    <s v="9200000059"/>
    <s v="0"/>
    <x v="25"/>
    <s v=""/>
    <s v=""/>
  </r>
  <r>
    <x v="25"/>
    <s v=""/>
    <s v=""/>
    <s v="4900019643"/>
    <s v="0L"/>
    <s v=""/>
    <s v=""/>
    <s v="WA"/>
    <d v="2023-12-21T00:00:00"/>
    <s v="70"/>
    <n v="12596.29"/>
    <s v="INR"/>
    <x v="0"/>
    <s v=""/>
    <s v="1000"/>
    <s v="1000"/>
    <s v="NON CHARGEABLE BASIS-Anuj sahani"/>
    <s v=""/>
    <x v="1"/>
    <s v="9200000059"/>
    <s v="0"/>
    <x v="25"/>
    <s v=""/>
    <s v=""/>
  </r>
  <r>
    <x v="30"/>
    <s v=""/>
    <s v=""/>
    <s v="4900019669"/>
    <s v="0L"/>
    <s v=""/>
    <s v=""/>
    <s v="WA"/>
    <d v="2023-12-21T00:00:00"/>
    <s v="70"/>
    <n v="10032"/>
    <s v="INR"/>
    <x v="0"/>
    <s v=""/>
    <s v="1200"/>
    <s v="1200"/>
    <s v="NEW INSTALLATION"/>
    <s v=""/>
    <x v="1"/>
    <s v="9200000065"/>
    <s v="0"/>
    <x v="30"/>
    <s v=""/>
    <s v=""/>
  </r>
  <r>
    <x v="30"/>
    <s v=""/>
    <s v=""/>
    <s v="4900019669"/>
    <s v="0L"/>
    <s v=""/>
    <s v=""/>
    <s v="WA"/>
    <d v="2023-12-21T00:00:00"/>
    <s v="70"/>
    <n v="5650.4"/>
    <s v="INR"/>
    <x v="0"/>
    <s v=""/>
    <s v="1200"/>
    <s v="1200"/>
    <s v="NEW INSTALLATION"/>
    <s v=""/>
    <x v="1"/>
    <s v="9200000065"/>
    <s v="0"/>
    <x v="30"/>
    <s v=""/>
    <s v=""/>
  </r>
  <r>
    <x v="25"/>
    <s v=""/>
    <s v=""/>
    <s v="4900019709"/>
    <s v="0L"/>
    <s v=""/>
    <s v=""/>
    <s v="WA"/>
    <d v="2023-12-21T00:00:00"/>
    <s v="70"/>
    <n v="4059.75"/>
    <s v="INR"/>
    <x v="0"/>
    <s v=""/>
    <s v="1000"/>
    <s v="1000"/>
    <s v="Non chargeable basis- Masroor Khan"/>
    <s v=""/>
    <x v="1"/>
    <s v="9200000059"/>
    <s v="0"/>
    <x v="25"/>
    <s v=""/>
    <s v=""/>
  </r>
  <r>
    <x v="25"/>
    <s v=""/>
    <s v=""/>
    <s v="4900019764"/>
    <s v="0L"/>
    <s v=""/>
    <s v=""/>
    <s v="WA"/>
    <d v="2023-12-22T00:00:00"/>
    <s v="70"/>
    <n v="2442.13"/>
    <s v="INR"/>
    <x v="0"/>
    <s v=""/>
    <s v="1000"/>
    <s v="1000"/>
    <s v="NON CHARGEABLE BASIS-masroor Khan"/>
    <s v=""/>
    <x v="1"/>
    <s v="9200000059"/>
    <s v="0"/>
    <x v="25"/>
    <s v=""/>
    <s v=""/>
  </r>
  <r>
    <x v="25"/>
    <s v=""/>
    <s v=""/>
    <s v="4900019764"/>
    <s v="0L"/>
    <s v=""/>
    <s v=""/>
    <s v="WA"/>
    <d v="2023-12-22T00:00:00"/>
    <s v="70"/>
    <n v="30.37"/>
    <s v="INR"/>
    <x v="0"/>
    <s v=""/>
    <s v="1000"/>
    <s v="1000"/>
    <s v="NON CHARGEABLE BASIS-masroor Khan"/>
    <s v=""/>
    <x v="1"/>
    <s v="9200000059"/>
    <s v="0"/>
    <x v="25"/>
    <s v=""/>
    <s v=""/>
  </r>
  <r>
    <x v="23"/>
    <s v=""/>
    <s v=""/>
    <s v="4900019772"/>
    <s v="0L"/>
    <s v=""/>
    <s v=""/>
    <s v="WA"/>
    <d v="2023-12-22T00:00:00"/>
    <s v="70"/>
    <n v="4706"/>
    <s v="INR"/>
    <x v="0"/>
    <s v=""/>
    <s v="1000"/>
    <s v="1000"/>
    <s v="NON CHARGEABLE FOR MANJOOR"/>
    <s v=""/>
    <x v="1"/>
    <s v="9200000064"/>
    <s v="0"/>
    <x v="23"/>
    <s v=""/>
    <s v=""/>
  </r>
  <r>
    <x v="23"/>
    <s v=""/>
    <s v=""/>
    <s v="4900019772"/>
    <s v="0L"/>
    <s v=""/>
    <s v=""/>
    <s v="WA"/>
    <d v="2023-12-22T00:00:00"/>
    <s v="70"/>
    <n v="593.91999999999996"/>
    <s v="INR"/>
    <x v="0"/>
    <s v=""/>
    <s v="1000"/>
    <s v="1000"/>
    <s v="NON CHARGEABLE FOR MANJOOR"/>
    <s v=""/>
    <x v="1"/>
    <s v="9200000064"/>
    <s v="0"/>
    <x v="23"/>
    <s v=""/>
    <s v=""/>
  </r>
  <r>
    <x v="23"/>
    <s v=""/>
    <s v=""/>
    <s v="4900019772"/>
    <s v="0L"/>
    <s v=""/>
    <s v=""/>
    <s v="WA"/>
    <d v="2023-12-22T00:00:00"/>
    <s v="70"/>
    <n v="293.91000000000003"/>
    <s v="INR"/>
    <x v="0"/>
    <s v=""/>
    <s v="1000"/>
    <s v="1000"/>
    <s v="NON CHARGEABLE FOR MANJOOR"/>
    <s v=""/>
    <x v="1"/>
    <s v="9200000064"/>
    <s v="0"/>
    <x v="23"/>
    <s v=""/>
    <s v=""/>
  </r>
  <r>
    <x v="30"/>
    <s v=""/>
    <s v=""/>
    <s v="4900019793"/>
    <s v="0L"/>
    <s v=""/>
    <s v=""/>
    <s v="WA"/>
    <d v="2023-12-22T00:00:00"/>
    <s v="70"/>
    <n v="6918.93"/>
    <s v="INR"/>
    <x v="0"/>
    <s v=""/>
    <s v="1200"/>
    <s v="1200"/>
    <s v="non chargeble dinesh"/>
    <s v=""/>
    <x v="1"/>
    <s v="9200000065"/>
    <s v="0"/>
    <x v="30"/>
    <s v=""/>
    <s v=""/>
  </r>
  <r>
    <x v="25"/>
    <s v=""/>
    <s v=""/>
    <s v="4900019843"/>
    <s v="0L"/>
    <s v=""/>
    <s v=""/>
    <s v="WA"/>
    <d v="2023-12-22T00:00:00"/>
    <s v="70"/>
    <n v="3416.28"/>
    <s v="INR"/>
    <x v="0"/>
    <s v=""/>
    <s v="1000"/>
    <s v="1000"/>
    <s v="NON CHARGEABLE BASIS-masroor Khan"/>
    <s v=""/>
    <x v="1"/>
    <s v="9200000059"/>
    <s v="0"/>
    <x v="25"/>
    <s v=""/>
    <s v=""/>
  </r>
  <r>
    <x v="25"/>
    <s v=""/>
    <s v=""/>
    <s v="4900019932"/>
    <s v="0L"/>
    <s v=""/>
    <s v=""/>
    <s v="WA"/>
    <d v="2023-12-24T00:00:00"/>
    <s v="70"/>
    <n v="151.86000000000001"/>
    <s v="INR"/>
    <x v="0"/>
    <s v=""/>
    <s v="1000"/>
    <s v="1000"/>
    <s v="Non chargeable basis- Masroor Khan"/>
    <s v=""/>
    <x v="1"/>
    <s v="9200000059"/>
    <s v="0"/>
    <x v="25"/>
    <s v=""/>
    <s v=""/>
  </r>
  <r>
    <x v="30"/>
    <s v=""/>
    <s v=""/>
    <s v="4900019982"/>
    <s v="0L"/>
    <s v=""/>
    <s v=""/>
    <s v="WA"/>
    <d v="2023-12-25T00:00:00"/>
    <s v="70"/>
    <n v="8.5"/>
    <s v="INR"/>
    <x v="0"/>
    <s v=""/>
    <s v="1200"/>
    <s v="1200"/>
    <s v="NEW INSTALLATION,"/>
    <s v=""/>
    <x v="1"/>
    <s v="9200000065"/>
    <s v="0"/>
    <x v="30"/>
    <s v=""/>
    <s v=""/>
  </r>
  <r>
    <x v="30"/>
    <s v=""/>
    <s v=""/>
    <s v="4900019982"/>
    <s v="0L"/>
    <s v=""/>
    <s v=""/>
    <s v="WA"/>
    <d v="2023-12-25T00:00:00"/>
    <s v="70"/>
    <n v="12.27"/>
    <s v="INR"/>
    <x v="0"/>
    <s v=""/>
    <s v="1200"/>
    <s v="1200"/>
    <s v="NEW INSTALLATION,"/>
    <s v=""/>
    <x v="1"/>
    <s v="9200000065"/>
    <s v="0"/>
    <x v="30"/>
    <s v=""/>
    <s v=""/>
  </r>
  <r>
    <x v="30"/>
    <s v=""/>
    <s v=""/>
    <s v="4900019982"/>
    <s v="0L"/>
    <s v=""/>
    <s v=""/>
    <s v="WA"/>
    <d v="2023-12-25T00:00:00"/>
    <s v="70"/>
    <n v="2736.93"/>
    <s v="INR"/>
    <x v="0"/>
    <s v=""/>
    <s v="1200"/>
    <s v="1200"/>
    <s v="NEW INSTALLATION,"/>
    <s v=""/>
    <x v="1"/>
    <s v="9200000065"/>
    <s v="0"/>
    <x v="30"/>
    <s v=""/>
    <s v=""/>
  </r>
  <r>
    <x v="25"/>
    <s v=""/>
    <s v=""/>
    <s v="4900020070"/>
    <s v="0L"/>
    <s v=""/>
    <s v=""/>
    <s v="WA"/>
    <d v="2023-12-26T00:00:00"/>
    <s v="70"/>
    <n v="40"/>
    <s v="INR"/>
    <x v="0"/>
    <s v=""/>
    <s v="1000"/>
    <s v="1000"/>
    <s v="NON CHARGEABLE BASIS-anuj sahni"/>
    <s v=""/>
    <x v="1"/>
    <s v="9200000059"/>
    <s v="0"/>
    <x v="25"/>
    <s v=""/>
    <s v=""/>
  </r>
  <r>
    <x v="30"/>
    <s v=""/>
    <s v=""/>
    <s v="4900020074"/>
    <s v="0L"/>
    <s v=""/>
    <s v=""/>
    <s v="WA"/>
    <d v="2023-12-26T00:00:00"/>
    <s v="70"/>
    <n v="13837.86"/>
    <s v="INR"/>
    <x v="0"/>
    <s v=""/>
    <s v="1200"/>
    <s v="1200"/>
    <s v="NON CHARGABLE BASIS-dinesh-CWIP - MOLASSES TANK NO"/>
    <s v=""/>
    <x v="1"/>
    <s v="9200000065"/>
    <s v="0"/>
    <x v="30"/>
    <s v=""/>
    <s v=""/>
  </r>
  <r>
    <x v="23"/>
    <s v=""/>
    <s v=""/>
    <s v="4900020105"/>
    <s v="0L"/>
    <s v=""/>
    <s v=""/>
    <s v="WA"/>
    <d v="2023-12-26T00:00:00"/>
    <s v="70"/>
    <n v="26400.959999999999"/>
    <s v="INR"/>
    <x v="0"/>
    <s v=""/>
    <s v="1000"/>
    <s v="1000"/>
    <s v="NON CHARGEABLE BASIS - Manjoor Ali"/>
    <s v=""/>
    <x v="1"/>
    <s v="9200000064"/>
    <s v="0"/>
    <x v="23"/>
    <s v=""/>
    <s v=""/>
  </r>
  <r>
    <x v="25"/>
    <s v=""/>
    <s v=""/>
    <s v="4900020328"/>
    <s v="0L"/>
    <s v=""/>
    <s v=""/>
    <s v="WA"/>
    <d v="2023-12-28T00:00:00"/>
    <s v="70"/>
    <n v="12596.29"/>
    <s v="INR"/>
    <x v="0"/>
    <s v=""/>
    <s v="1000"/>
    <s v="1000"/>
    <s v="NON CHARGEABLE BASIS-Anuj sahani"/>
    <s v=""/>
    <x v="1"/>
    <s v="9200000059"/>
    <s v="0"/>
    <x v="25"/>
    <s v=""/>
    <s v=""/>
  </r>
  <r>
    <x v="25"/>
    <s v=""/>
    <s v=""/>
    <s v="4900020328"/>
    <s v="0L"/>
    <s v=""/>
    <s v=""/>
    <s v="WA"/>
    <d v="2023-12-28T00:00:00"/>
    <s v="70"/>
    <n v="2694.67"/>
    <s v="INR"/>
    <x v="0"/>
    <s v=""/>
    <s v="1000"/>
    <s v="1000"/>
    <s v="NON CHARGEABLE BASIS-Anuj sahani"/>
    <s v=""/>
    <x v="1"/>
    <s v="9200000059"/>
    <s v="0"/>
    <x v="25"/>
    <s v=""/>
    <s v=""/>
  </r>
  <r>
    <x v="25"/>
    <s v=""/>
    <s v=""/>
    <s v="4900020328"/>
    <s v="0L"/>
    <s v=""/>
    <s v=""/>
    <s v="WA"/>
    <d v="2023-12-28T00:00:00"/>
    <s v="70"/>
    <n v="2780.95"/>
    <s v="INR"/>
    <x v="0"/>
    <s v=""/>
    <s v="1000"/>
    <s v="1000"/>
    <s v="NON CHARGEABLE BASIS-Anuj sahani"/>
    <s v=""/>
    <x v="1"/>
    <s v="9200000059"/>
    <s v="0"/>
    <x v="25"/>
    <s v=""/>
    <s v=""/>
  </r>
  <r>
    <x v="25"/>
    <s v=""/>
    <s v=""/>
    <s v="4900020328"/>
    <s v="0L"/>
    <s v=""/>
    <s v=""/>
    <s v="WA"/>
    <d v="2023-12-28T00:00:00"/>
    <s v="70"/>
    <n v="26.66"/>
    <s v="INR"/>
    <x v="0"/>
    <s v=""/>
    <s v="1000"/>
    <s v="1000"/>
    <s v="NON CHARGEABLE BASIS-Anuj sahani"/>
    <s v=""/>
    <x v="1"/>
    <s v="9200000059"/>
    <s v="0"/>
    <x v="25"/>
    <s v=""/>
    <s v=""/>
  </r>
  <r>
    <x v="30"/>
    <s v=""/>
    <s v=""/>
    <s v="4900020845"/>
    <s v="0L"/>
    <s v=""/>
    <s v=""/>
    <s v="WA"/>
    <d v="2024-01-03T00:00:00"/>
    <s v="70"/>
    <n v="19223.689999999999"/>
    <s v="INR"/>
    <x v="0"/>
    <s v=""/>
    <s v="1200"/>
    <s v="1200"/>
    <s v="non chargeble dinesh new mollesses tank"/>
    <s v=""/>
    <x v="1"/>
    <s v="9200000065"/>
    <s v="0"/>
    <x v="30"/>
    <s v=""/>
    <s v=""/>
  </r>
  <r>
    <x v="30"/>
    <s v=""/>
    <s v=""/>
    <s v="4900020847"/>
    <s v="0L"/>
    <s v=""/>
    <s v=""/>
    <s v="WA"/>
    <d v="2024-01-03T00:00:00"/>
    <s v="70"/>
    <n v="3195.92"/>
    <s v="INR"/>
    <x v="0"/>
    <s v=""/>
    <s v="1200"/>
    <s v="1200"/>
    <s v="non chargeble dinesh"/>
    <s v=""/>
    <x v="1"/>
    <s v="9200000065"/>
    <s v="0"/>
    <x v="30"/>
    <s v=""/>
    <s v=""/>
  </r>
  <r>
    <x v="30"/>
    <s v=""/>
    <s v=""/>
    <s v="4900020991"/>
    <s v="0L"/>
    <s v=""/>
    <s v=""/>
    <s v="WA"/>
    <d v="2024-01-04T00:00:00"/>
    <s v="70"/>
    <n v="19223.599999999999"/>
    <s v="INR"/>
    <x v="0"/>
    <s v=""/>
    <s v="1200"/>
    <s v="1200"/>
    <s v="NON CHARGABLE BASIS-dinesh"/>
    <s v=""/>
    <x v="1"/>
    <s v="9200000065"/>
    <s v="0"/>
    <x v="30"/>
    <s v=""/>
    <s v=""/>
  </r>
  <r>
    <x v="30"/>
    <s v=""/>
    <s v=""/>
    <s v="4900021393"/>
    <s v="0L"/>
    <s v=""/>
    <s v=""/>
    <s v="WA"/>
    <d v="2024-01-08T00:00:00"/>
    <s v="70"/>
    <n v="24029.35"/>
    <s v="INR"/>
    <x v="0"/>
    <s v=""/>
    <s v="1200"/>
    <s v="1200"/>
    <s v="NON CHARGEABLE BASIS-dinesh"/>
    <s v=""/>
    <x v="1"/>
    <s v="9200000065"/>
    <s v="0"/>
    <x v="30"/>
    <s v=""/>
    <s v=""/>
  </r>
  <r>
    <x v="30"/>
    <s v=""/>
    <s v=""/>
    <s v="4900021393"/>
    <s v="0L"/>
    <s v=""/>
    <s v=""/>
    <s v="WA"/>
    <d v="2024-01-08T00:00:00"/>
    <s v="70"/>
    <n v="3195.92"/>
    <s v="INR"/>
    <x v="0"/>
    <s v=""/>
    <s v="1200"/>
    <s v="1200"/>
    <s v="NON CHARGEABLE BASIS-dinesh"/>
    <s v=""/>
    <x v="1"/>
    <s v="9200000065"/>
    <s v="0"/>
    <x v="30"/>
    <s v=""/>
    <s v=""/>
  </r>
  <r>
    <x v="29"/>
    <s v=""/>
    <s v=""/>
    <s v="4900021440"/>
    <s v="0L"/>
    <s v=""/>
    <s v=""/>
    <s v="WA"/>
    <d v="2024-01-08T00:00:00"/>
    <s v="70"/>
    <n v="1597.96"/>
    <s v="INR"/>
    <x v="0"/>
    <s v=""/>
    <s v="1000"/>
    <s v="1000"/>
    <s v="non chargeble Dorr foundation** Lalbabu"/>
    <s v=""/>
    <x v="1"/>
    <s v="9200000057"/>
    <s v="0"/>
    <x v="29"/>
    <s v=""/>
    <s v=""/>
  </r>
  <r>
    <x v="30"/>
    <s v=""/>
    <s v=""/>
    <s v="4900021939"/>
    <s v="0L"/>
    <s v=""/>
    <s v=""/>
    <s v="WA"/>
    <d v="2024-01-12T00:00:00"/>
    <s v="70"/>
    <n v="19223.48"/>
    <s v="INR"/>
    <x v="0"/>
    <s v=""/>
    <s v="1200"/>
    <s v="1200"/>
    <s v="NONCHARGABLE BASSIS-DINESH"/>
    <s v=""/>
    <x v="1"/>
    <s v="9200000065"/>
    <s v="0"/>
    <x v="30"/>
    <s v=""/>
    <s v=""/>
  </r>
  <r>
    <x v="29"/>
    <s v=""/>
    <s v=""/>
    <s v="4900022002"/>
    <s v="0L"/>
    <s v=""/>
    <s v=""/>
    <s v="WA"/>
    <d v="2024-01-13T00:00:00"/>
    <s v="70"/>
    <n v="744.53"/>
    <s v="INR"/>
    <x v="0"/>
    <s v=""/>
    <s v="1000"/>
    <s v="1000"/>
    <s v="non chargeble Dorr foundation** Lalbabu"/>
    <s v=""/>
    <x v="1"/>
    <s v="9200000057"/>
    <s v="0"/>
    <x v="29"/>
    <s v=""/>
    <s v=""/>
  </r>
  <r>
    <x v="29"/>
    <s v=""/>
    <s v=""/>
    <s v="4900022004"/>
    <s v="0L"/>
    <s v=""/>
    <s v=""/>
    <s v="WA"/>
    <d v="2024-01-13T00:00:00"/>
    <s v="70"/>
    <n v="1597.96"/>
    <s v="INR"/>
    <x v="0"/>
    <s v=""/>
    <s v="1000"/>
    <s v="1000"/>
    <s v="non chargeble Dorr foundation** Lalbabu"/>
    <s v=""/>
    <x v="1"/>
    <s v="9200000057"/>
    <s v="0"/>
    <x v="29"/>
    <s v=""/>
    <s v=""/>
  </r>
  <r>
    <x v="21"/>
    <s v=""/>
    <s v=""/>
    <s v="4900022102"/>
    <s v="0L"/>
    <s v=""/>
    <s v=""/>
    <s v="WA"/>
    <d v="2024-01-14T00:00:00"/>
    <s v="70"/>
    <n v="6007.34"/>
    <s v="INR"/>
    <x v="0"/>
    <s v=""/>
    <s v="1000"/>
    <s v="1000"/>
    <s v="NONCHARGABLE BASSIS-DINESH"/>
    <s v=""/>
    <x v="1"/>
    <s v="9200000035"/>
    <s v="0"/>
    <x v="21"/>
    <s v=""/>
    <s v=""/>
  </r>
  <r>
    <x v="25"/>
    <s v=""/>
    <s v=""/>
    <s v="4900022118"/>
    <s v="0L"/>
    <s v=""/>
    <s v=""/>
    <s v="WA"/>
    <d v="2024-01-14T00:00:00"/>
    <s v="70"/>
    <n v="1597.96"/>
    <s v="INR"/>
    <x v="0"/>
    <s v=""/>
    <s v="1000"/>
    <s v="1000"/>
    <s v="NONCHARGABLE BASSIS-LALBABU SAH"/>
    <s v=""/>
    <x v="1"/>
    <s v="9200000059"/>
    <s v="0"/>
    <x v="25"/>
    <s v=""/>
    <s v=""/>
  </r>
  <r>
    <x v="29"/>
    <s v=""/>
    <s v=""/>
    <s v="4900022250"/>
    <s v="0L"/>
    <s v=""/>
    <s v=""/>
    <s v="WA"/>
    <d v="2024-01-16T00:00:00"/>
    <s v="70"/>
    <n v="132161.43"/>
    <s v="INR"/>
    <x v="0"/>
    <s v=""/>
    <s v="1000"/>
    <s v="1000"/>
    <s v="non chargeble Dorr foundation** Lalbabu"/>
    <s v=""/>
    <x v="1"/>
    <s v="9200000057"/>
    <s v="0"/>
    <x v="29"/>
    <s v=""/>
    <s v=""/>
  </r>
  <r>
    <x v="29"/>
    <s v=""/>
    <s v=""/>
    <s v="4900022254"/>
    <s v="0L"/>
    <s v=""/>
    <s v=""/>
    <s v="WA"/>
    <d v="2024-01-16T00:00:00"/>
    <s v="70"/>
    <n v="460800"/>
    <s v="INR"/>
    <x v="0"/>
    <s v=""/>
    <s v="1000"/>
    <s v="1000"/>
    <s v="non chargeble Dorr foundation** Lalbabu"/>
    <s v=""/>
    <x v="1"/>
    <s v="9200000057"/>
    <s v="0"/>
    <x v="29"/>
    <s v=""/>
    <s v=""/>
  </r>
  <r>
    <x v="29"/>
    <s v=""/>
    <s v=""/>
    <s v="4900022258"/>
    <s v="0L"/>
    <s v=""/>
    <s v=""/>
    <s v="WA"/>
    <d v="2024-01-16T00:00:00"/>
    <s v="70"/>
    <n v="162477.18"/>
    <s v="INR"/>
    <x v="0"/>
    <s v=""/>
    <s v="1000"/>
    <s v="1000"/>
    <s v="non chargeble Dorr foundation** Lalbabu"/>
    <s v=""/>
    <x v="1"/>
    <s v="9200000057"/>
    <s v="0"/>
    <x v="29"/>
    <s v=""/>
    <s v=""/>
  </r>
  <r>
    <x v="25"/>
    <s v=""/>
    <s v=""/>
    <s v="4900022260"/>
    <s v="0L"/>
    <s v=""/>
    <s v=""/>
    <s v="WA"/>
    <d v="2024-01-16T00:00:00"/>
    <s v="70"/>
    <n v="0.12"/>
    <s v="INR"/>
    <x v="0"/>
    <s v=""/>
    <s v="1000"/>
    <s v="1000"/>
    <s v="NON CHARGABLE BASIS-lal babu sah"/>
    <s v=""/>
    <x v="1"/>
    <s v="9200000059"/>
    <s v="0"/>
    <x v="25"/>
    <s v=""/>
    <s v=""/>
  </r>
  <r>
    <x v="29"/>
    <s v=""/>
    <s v=""/>
    <s v="4900022428"/>
    <s v="0L"/>
    <s v=""/>
    <s v=""/>
    <s v="WA"/>
    <d v="2024-01-17T00:00:00"/>
    <s v="70"/>
    <n v="194989.89"/>
    <s v="INR"/>
    <x v="0"/>
    <s v=""/>
    <s v="1000"/>
    <s v="1000"/>
    <s v="non chargeble Dorr foundation** Lalbabu"/>
    <s v=""/>
    <x v="1"/>
    <s v="9200000057"/>
    <s v="0"/>
    <x v="29"/>
    <s v=""/>
    <s v=""/>
  </r>
  <r>
    <x v="29"/>
    <s v=""/>
    <s v=""/>
    <s v="4900022428"/>
    <s v="0L"/>
    <s v=""/>
    <s v=""/>
    <s v="WA"/>
    <d v="2024-01-17T00:00:00"/>
    <s v="70"/>
    <n v="195045.73"/>
    <s v="INR"/>
    <x v="0"/>
    <s v=""/>
    <s v="1000"/>
    <s v="1000"/>
    <s v="non chargeble Dorr foundation** Lalbabu"/>
    <s v=""/>
    <x v="1"/>
    <s v="9200000057"/>
    <s v="0"/>
    <x v="29"/>
    <s v=""/>
    <s v=""/>
  </r>
  <r>
    <x v="23"/>
    <s v=""/>
    <s v=""/>
    <s v="4900022600"/>
    <s v="0L"/>
    <s v=""/>
    <s v=""/>
    <s v="WA"/>
    <d v="2024-01-19T00:00:00"/>
    <s v="70"/>
    <n v="5133.82"/>
    <s v="INR"/>
    <x v="0"/>
    <s v=""/>
    <s v="1000"/>
    <s v="1000"/>
    <s v="NON CHARGEABLE FOR MANJOOR"/>
    <s v=""/>
    <x v="1"/>
    <s v="9200000064"/>
    <s v="0"/>
    <x v="23"/>
    <s v=""/>
    <s v=""/>
  </r>
  <r>
    <x v="23"/>
    <s v=""/>
    <s v=""/>
    <s v="4900022600"/>
    <s v="0L"/>
    <s v=""/>
    <s v=""/>
    <s v="WA"/>
    <d v="2024-01-19T00:00:00"/>
    <s v="70"/>
    <n v="509.07"/>
    <s v="INR"/>
    <x v="0"/>
    <s v=""/>
    <s v="1000"/>
    <s v="1000"/>
    <s v="NON CHARGEABLE FOR MANJOOR"/>
    <s v=""/>
    <x v="1"/>
    <s v="9200000064"/>
    <s v="0"/>
    <x v="23"/>
    <s v=""/>
    <s v=""/>
  </r>
  <r>
    <x v="23"/>
    <s v=""/>
    <s v=""/>
    <s v="4900022600"/>
    <s v="0L"/>
    <s v=""/>
    <s v=""/>
    <s v="WA"/>
    <d v="2024-01-19T00:00:00"/>
    <s v="70"/>
    <n v="244.92"/>
    <s v="INR"/>
    <x v="0"/>
    <s v=""/>
    <s v="1000"/>
    <s v="1000"/>
    <s v="NON CHARGEABLE FOR MANJOOR"/>
    <s v=""/>
    <x v="1"/>
    <s v="9200000064"/>
    <s v="0"/>
    <x v="23"/>
    <s v=""/>
    <s v=""/>
  </r>
  <r>
    <x v="21"/>
    <s v=""/>
    <s v=""/>
    <s v="4900022706"/>
    <s v="0L"/>
    <s v=""/>
    <s v=""/>
    <s v="WA"/>
    <d v="2024-01-20T00:00:00"/>
    <s v="70"/>
    <n v="5244.72"/>
    <s v="INR"/>
    <x v="0"/>
    <s v=""/>
    <s v="1000"/>
    <s v="1000"/>
    <s v="100 t kata"/>
    <s v=""/>
    <x v="1"/>
    <s v="9200000035"/>
    <s v="0"/>
    <x v="21"/>
    <s v=""/>
    <s v=""/>
  </r>
  <r>
    <x v="23"/>
    <s v=""/>
    <s v=""/>
    <s v="4900022708"/>
    <s v="0L"/>
    <s v=""/>
    <s v=""/>
    <s v="WA"/>
    <d v="2024-01-20T00:00:00"/>
    <s v="70"/>
    <n v="165654.63"/>
    <s v="INR"/>
    <x v="0"/>
    <s v=""/>
    <s v="1000"/>
    <s v="1000"/>
    <s v="NON CHARGEABLE FOR MANJOOR"/>
    <s v=""/>
    <x v="1"/>
    <s v="9200000064"/>
    <s v="0"/>
    <x v="23"/>
    <s v=""/>
    <s v=""/>
  </r>
  <r>
    <x v="30"/>
    <s v=""/>
    <s v=""/>
    <s v="4900022828"/>
    <s v="0L"/>
    <s v=""/>
    <s v=""/>
    <s v="WA"/>
    <d v="2024-01-21T00:00:00"/>
    <s v="70"/>
    <n v="19223.48"/>
    <s v="INR"/>
    <x v="0"/>
    <s v=""/>
    <s v="1200"/>
    <s v="1200"/>
    <s v="NON CHARGEABLE BASIS-dinesh-CWIP - MOLASSES TANK N"/>
    <s v=""/>
    <x v="1"/>
    <s v="9200000065"/>
    <s v="0"/>
    <x v="30"/>
    <s v=""/>
    <s v=""/>
  </r>
  <r>
    <x v="21"/>
    <s v=""/>
    <s v=""/>
    <s v="4900022888"/>
    <s v="0L"/>
    <s v=""/>
    <s v=""/>
    <s v="WA"/>
    <d v="2024-01-22T00:00:00"/>
    <s v="70"/>
    <n v="1682.66"/>
    <s v="INR"/>
    <x v="0"/>
    <s v=""/>
    <s v="1000"/>
    <s v="1000"/>
    <s v="Non chargeble basis dinesh"/>
    <s v=""/>
    <x v="1"/>
    <s v="9200000035"/>
    <s v="0"/>
    <x v="21"/>
    <s v=""/>
    <s v=""/>
  </r>
  <r>
    <x v="23"/>
    <s v=""/>
    <s v=""/>
    <s v="4900022970"/>
    <s v="0L"/>
    <s v=""/>
    <s v=""/>
    <s v="WA"/>
    <d v="2024-01-23T00:00:00"/>
    <s v="70"/>
    <n v="305"/>
    <s v="INR"/>
    <x v="0"/>
    <s v=""/>
    <s v="1000"/>
    <s v="1000"/>
    <s v="NON CHARGEABLE FOR MANJOOR"/>
    <s v=""/>
    <x v="1"/>
    <s v="9200000064"/>
    <s v="0"/>
    <x v="23"/>
    <s v=""/>
    <s v=""/>
  </r>
  <r>
    <x v="30"/>
    <s v=""/>
    <s v=""/>
    <s v="4900023477"/>
    <s v="0L"/>
    <s v=""/>
    <s v=""/>
    <s v="WA"/>
    <d v="2024-01-27T00:00:00"/>
    <s v="70"/>
    <n v="24029.35"/>
    <s v="INR"/>
    <x v="0"/>
    <s v=""/>
    <s v="1200"/>
    <s v="1200"/>
    <s v="on non chargable bassis -dinesh"/>
    <s v=""/>
    <x v="1"/>
    <s v="9200000065"/>
    <s v="0"/>
    <x v="30"/>
    <s v=""/>
    <s v=""/>
  </r>
  <r>
    <x v="30"/>
    <s v=""/>
    <s v=""/>
    <s v="4900023477"/>
    <s v="0L"/>
    <s v=""/>
    <s v=""/>
    <s v="WA"/>
    <d v="2024-01-27T00:00:00"/>
    <s v="70"/>
    <n v="1597.96"/>
    <s v="INR"/>
    <x v="0"/>
    <s v=""/>
    <s v="1200"/>
    <s v="1200"/>
    <s v="on non chargable bassis -dinesh"/>
    <s v=""/>
    <x v="1"/>
    <s v="9200000065"/>
    <s v="0"/>
    <x v="30"/>
    <s v=""/>
    <s v=""/>
  </r>
  <r>
    <x v="30"/>
    <s v=""/>
    <s v=""/>
    <s v="4900023912"/>
    <s v="0L"/>
    <s v=""/>
    <s v=""/>
    <s v="WA"/>
    <d v="2024-01-31T00:00:00"/>
    <s v="70"/>
    <n v="24029.35"/>
    <s v="INR"/>
    <x v="0"/>
    <s v=""/>
    <s v="1200"/>
    <s v="1200"/>
    <s v="on non chargable bassis dinesh"/>
    <s v=""/>
    <x v="1"/>
    <s v="9200000065"/>
    <s v="0"/>
    <x v="30"/>
    <s v=""/>
    <s v=""/>
  </r>
  <r>
    <x v="21"/>
    <s v=""/>
    <s v=""/>
    <s v="4900023936"/>
    <s v="0L"/>
    <s v=""/>
    <s v=""/>
    <s v="WA"/>
    <d v="2024-01-31T00:00:00"/>
    <s v="70"/>
    <n v="42.5"/>
    <s v="INR"/>
    <x v="0"/>
    <s v=""/>
    <s v="1000"/>
    <s v="1000"/>
    <s v="100 t kata"/>
    <s v=""/>
    <x v="1"/>
    <s v="9200000035"/>
    <s v="0"/>
    <x v="21"/>
    <s v=""/>
    <s v=""/>
  </r>
  <r>
    <x v="21"/>
    <s v=""/>
    <s v=""/>
    <s v="4900023953"/>
    <s v="0L"/>
    <s v=""/>
    <s v=""/>
    <s v="WA"/>
    <d v="2024-01-31T00:00:00"/>
    <s v="70"/>
    <n v="381"/>
    <s v="INR"/>
    <x v="0"/>
    <s v=""/>
    <s v="1000"/>
    <s v="1000"/>
    <s v="100 t kata-WEIGHBRIDGE CAP. 100 TON"/>
    <s v=""/>
    <x v="1"/>
    <s v="9200000035"/>
    <s v="0"/>
    <x v="21"/>
    <s v=""/>
    <s v=""/>
  </r>
  <r>
    <x v="21"/>
    <s v=""/>
    <s v=""/>
    <s v="4900024118"/>
    <s v="0L"/>
    <s v=""/>
    <s v=""/>
    <s v="WA"/>
    <d v="2024-02-02T00:00:00"/>
    <s v="70"/>
    <n v="25.5"/>
    <s v="INR"/>
    <x v="0"/>
    <s v=""/>
    <s v="1000"/>
    <s v="1000"/>
    <s v="100 t kata"/>
    <s v=""/>
    <x v="1"/>
    <s v="9200000035"/>
    <s v="0"/>
    <x v="21"/>
    <s v=""/>
    <s v=""/>
  </r>
  <r>
    <x v="21"/>
    <s v=""/>
    <s v=""/>
    <s v="4900024243"/>
    <s v="0L"/>
    <s v=""/>
    <s v=""/>
    <s v="WA"/>
    <d v="2024-02-03T00:00:00"/>
    <s v="70"/>
    <n v="87.5"/>
    <s v="INR"/>
    <x v="0"/>
    <s v=""/>
    <s v="1000"/>
    <s v="1000"/>
    <s v="100 t kata"/>
    <s v=""/>
    <x v="1"/>
    <s v="9200000035"/>
    <s v="0"/>
    <x v="21"/>
    <s v=""/>
    <s v=""/>
  </r>
  <r>
    <x v="30"/>
    <s v=""/>
    <s v=""/>
    <s v="4900024612"/>
    <s v="0L"/>
    <s v=""/>
    <s v=""/>
    <s v="WA"/>
    <d v="2024-02-07T00:00:00"/>
    <s v="70"/>
    <n v="5898.32"/>
    <s v="INR"/>
    <x v="0"/>
    <s v=""/>
    <s v="1200"/>
    <s v="1200"/>
    <s v="non chargable bassis new molesses tank"/>
    <s v=""/>
    <x v="1"/>
    <s v="9200000065"/>
    <s v="0"/>
    <x v="30"/>
    <s v=""/>
    <s v=""/>
  </r>
  <r>
    <x v="30"/>
    <s v=""/>
    <s v=""/>
    <s v="4900024612"/>
    <s v="0L"/>
    <s v=""/>
    <s v=""/>
    <s v="WA"/>
    <d v="2024-02-07T00:00:00"/>
    <s v="70"/>
    <n v="1597.96"/>
    <s v="INR"/>
    <x v="0"/>
    <s v=""/>
    <s v="1200"/>
    <s v="1200"/>
    <s v="non chargable bassis new molesses tank"/>
    <s v=""/>
    <x v="1"/>
    <s v="9200000065"/>
    <s v="0"/>
    <x v="30"/>
    <s v=""/>
    <s v=""/>
  </r>
  <r>
    <x v="30"/>
    <s v=""/>
    <s v=""/>
    <s v="4900025072"/>
    <s v="0L"/>
    <s v=""/>
    <s v=""/>
    <s v="WA"/>
    <d v="2024-02-11T00:00:00"/>
    <s v="70"/>
    <n v="23592.9"/>
    <s v="INR"/>
    <x v="0"/>
    <s v=""/>
    <s v="1200"/>
    <s v="1200"/>
    <s v="Non chargeble basis dinesh-NEW MOLASESS TANK NO-1"/>
    <s v=""/>
    <x v="1"/>
    <s v="9200000065"/>
    <s v="0"/>
    <x v="30"/>
    <s v=""/>
    <s v=""/>
  </r>
  <r>
    <x v="30"/>
    <s v=""/>
    <s v=""/>
    <s v="4900025460"/>
    <s v="0L"/>
    <s v=""/>
    <s v=""/>
    <s v="WA"/>
    <d v="2024-02-15T00:00:00"/>
    <s v="70"/>
    <n v="18857.32"/>
    <s v="INR"/>
    <x v="0"/>
    <s v=""/>
    <s v="1200"/>
    <s v="1200"/>
    <s v="on non chargable bassis dinesh"/>
    <s v=""/>
    <x v="1"/>
    <s v="9200000065"/>
    <s v="0"/>
    <x v="30"/>
    <s v=""/>
    <s v=""/>
  </r>
  <r>
    <x v="30"/>
    <s v=""/>
    <s v=""/>
    <s v="4900025782"/>
    <s v="0L"/>
    <s v=""/>
    <s v=""/>
    <s v="WA"/>
    <d v="2024-02-18T00:00:00"/>
    <s v="70"/>
    <n v="138045.51999999999"/>
    <s v="INR"/>
    <x v="0"/>
    <s v=""/>
    <s v="1200"/>
    <s v="1200"/>
    <s v="NON CHARGEABLE FOR Ramjee Kewat"/>
    <s v=""/>
    <x v="1"/>
    <s v="9200000065"/>
    <s v="0"/>
    <x v="30"/>
    <s v=""/>
    <s v=""/>
  </r>
  <r>
    <x v="30"/>
    <s v=""/>
    <s v=""/>
    <s v="4900025782"/>
    <s v="0L"/>
    <s v=""/>
    <s v=""/>
    <s v="WA"/>
    <d v="2024-02-18T00:00:00"/>
    <s v="70"/>
    <n v="2193.91"/>
    <s v="INR"/>
    <x v="0"/>
    <s v=""/>
    <s v="1200"/>
    <s v="1200"/>
    <s v="NON CHARGEABLE FOR Ramjee Kewat"/>
    <s v=""/>
    <x v="1"/>
    <s v="9200000065"/>
    <s v="0"/>
    <x v="30"/>
    <s v=""/>
    <s v=""/>
  </r>
  <r>
    <x v="30"/>
    <s v=""/>
    <s v=""/>
    <s v="4900025782"/>
    <s v="0L"/>
    <s v=""/>
    <s v=""/>
    <s v="WA"/>
    <d v="2024-02-18T00:00:00"/>
    <s v="70"/>
    <n v="1914.66"/>
    <s v="INR"/>
    <x v="0"/>
    <s v=""/>
    <s v="1200"/>
    <s v="1200"/>
    <s v="NON CHARGEABLE FOR Ramjee Kewat"/>
    <s v=""/>
    <x v="1"/>
    <s v="9200000065"/>
    <s v="0"/>
    <x v="30"/>
    <s v=""/>
    <s v=""/>
  </r>
  <r>
    <x v="30"/>
    <s v=""/>
    <s v=""/>
    <s v="4900025845"/>
    <s v="0L"/>
    <s v=""/>
    <s v=""/>
    <s v="WA"/>
    <d v="2024-02-19T00:00:00"/>
    <s v="70"/>
    <n v="1597.96"/>
    <s v="INR"/>
    <x v="0"/>
    <s v=""/>
    <s v="1200"/>
    <s v="1200"/>
    <s v="non chargable bassis new molesses tank anuj jain"/>
    <s v=""/>
    <x v="1"/>
    <s v="9200000065"/>
    <s v="0"/>
    <x v="30"/>
    <s v=""/>
    <s v=""/>
  </r>
  <r>
    <x v="30"/>
    <s v=""/>
    <s v=""/>
    <s v="4900025982"/>
    <s v="0L"/>
    <s v=""/>
    <s v=""/>
    <s v="WA"/>
    <d v="2024-02-20T00:00:00"/>
    <s v="70"/>
    <n v="18857.32"/>
    <s v="INR"/>
    <x v="0"/>
    <s v=""/>
    <s v="1200"/>
    <s v="1200"/>
    <s v="on non chargable bassis dinesh"/>
    <s v=""/>
    <x v="1"/>
    <s v="9200000065"/>
    <s v="0"/>
    <x v="30"/>
    <s v=""/>
    <s v=""/>
  </r>
  <r>
    <x v="29"/>
    <s v=""/>
    <s v=""/>
    <s v="4900026083"/>
    <s v="0L"/>
    <s v=""/>
    <s v=""/>
    <s v="WA"/>
    <d v="2024-02-21T00:00:00"/>
    <s v="70"/>
    <n v="11785.83"/>
    <s v="INR"/>
    <x v="0"/>
    <s v=""/>
    <s v="1000"/>
    <s v="1000"/>
    <s v="on non chargable bassis lal babu sah"/>
    <s v=""/>
    <x v="1"/>
    <s v="9200000057"/>
    <s v="0"/>
    <x v="29"/>
    <s v=""/>
    <s v=""/>
  </r>
  <r>
    <x v="30"/>
    <s v=""/>
    <s v=""/>
    <s v="4900026444"/>
    <s v="0L"/>
    <s v=""/>
    <s v=""/>
    <s v="WA"/>
    <d v="2024-02-24T00:00:00"/>
    <s v="70"/>
    <n v="23571.65"/>
    <s v="INR"/>
    <x v="0"/>
    <s v=""/>
    <s v="1200"/>
    <s v="1200"/>
    <s v="on non chargable bassis  -subham associate"/>
    <s v=""/>
    <x v="1"/>
    <s v="9200000065"/>
    <s v="0"/>
    <x v="30"/>
    <s v=""/>
    <s v=""/>
  </r>
  <r>
    <x v="30"/>
    <s v=""/>
    <s v=""/>
    <s v="4900026444"/>
    <s v="0L"/>
    <s v=""/>
    <s v=""/>
    <s v="WA"/>
    <d v="2024-02-24T00:00:00"/>
    <s v="70"/>
    <n v="1597.96"/>
    <s v="INR"/>
    <x v="0"/>
    <s v=""/>
    <s v="1200"/>
    <s v="1200"/>
    <s v="on non chargable bassis  -subham associate"/>
    <s v=""/>
    <x v="1"/>
    <s v="9200000065"/>
    <s v="0"/>
    <x v="30"/>
    <s v=""/>
    <s v=""/>
  </r>
  <r>
    <x v="29"/>
    <s v=""/>
    <s v=""/>
    <s v="4900026567"/>
    <s v="0L"/>
    <s v=""/>
    <s v=""/>
    <s v="WA"/>
    <d v="2024-02-25T00:00:00"/>
    <s v="70"/>
    <n v="4714.33"/>
    <s v="INR"/>
    <x v="0"/>
    <s v=""/>
    <s v="1000"/>
    <s v="1000"/>
    <s v="non chargeble *Lalbabu*for dorr"/>
    <s v=""/>
    <x v="1"/>
    <s v="9200000057"/>
    <s v="0"/>
    <x v="29"/>
    <s v=""/>
    <s v=""/>
  </r>
  <r>
    <x v="30"/>
    <s v=""/>
    <s v=""/>
    <s v="4900026956"/>
    <s v="0L"/>
    <s v=""/>
    <s v=""/>
    <s v="WA"/>
    <d v="2024-02-28T00:00:00"/>
    <s v="70"/>
    <n v="109698.63"/>
    <s v="INR"/>
    <x v="0"/>
    <s v=""/>
    <s v="1200"/>
    <s v="1200"/>
    <s v="Non chargeble basis new molesess tank anuj jain"/>
    <s v=""/>
    <x v="1"/>
    <s v="9200000065"/>
    <s v="0"/>
    <x v="30"/>
    <s v=""/>
    <s v=""/>
  </r>
  <r>
    <x v="30"/>
    <s v=""/>
    <s v=""/>
    <s v="4900026976"/>
    <s v="0L"/>
    <s v=""/>
    <s v=""/>
    <s v="WA"/>
    <d v="2024-02-28T00:00:00"/>
    <s v="70"/>
    <n v="209374.7"/>
    <s v="INR"/>
    <x v="0"/>
    <s v=""/>
    <s v="1200"/>
    <s v="1200"/>
    <s v="Non chargeble basis new molesess tank anuj jain"/>
    <s v=""/>
    <x v="1"/>
    <s v="9200000065"/>
    <s v="0"/>
    <x v="30"/>
    <s v=""/>
    <s v=""/>
  </r>
  <r>
    <x v="31"/>
    <s v=""/>
    <s v=""/>
    <s v="4900027087"/>
    <s v="0L"/>
    <s v=""/>
    <s v=""/>
    <s v="WA"/>
    <d v="2024-02-29T00:00:00"/>
    <s v="70"/>
    <n v="212346.31"/>
    <s v="INR"/>
    <x v="0"/>
    <s v=""/>
    <s v="1000"/>
    <s v="1000"/>
    <s v="NON CHARGEABLE FOR Ramjee Kewat (new bore)"/>
    <s v=""/>
    <x v="1"/>
    <s v="9200000067"/>
    <s v="0"/>
    <x v="31"/>
    <s v=""/>
    <s v=""/>
  </r>
  <r>
    <x v="31"/>
    <s v=""/>
    <s v=""/>
    <s v="4900027087"/>
    <s v="0L"/>
    <s v=""/>
    <s v=""/>
    <s v="WA"/>
    <d v="2024-02-29T00:00:00"/>
    <s v="70"/>
    <n v="104301.54"/>
    <s v="INR"/>
    <x v="0"/>
    <s v=""/>
    <s v="1000"/>
    <s v="1000"/>
    <s v="NON CHARGEABLE FOR Ramjee Kewat (new bore)"/>
    <s v=""/>
    <x v="1"/>
    <s v="9200000067"/>
    <s v="0"/>
    <x v="31"/>
    <s v=""/>
    <s v=""/>
  </r>
  <r>
    <x v="31"/>
    <s v=""/>
    <s v=""/>
    <s v="4900027087"/>
    <s v="0L"/>
    <s v=""/>
    <s v=""/>
    <s v="WA"/>
    <d v="2024-02-29T00:00:00"/>
    <s v="70"/>
    <n v="285000"/>
    <s v="INR"/>
    <x v="0"/>
    <s v=""/>
    <s v="1000"/>
    <s v="1000"/>
    <s v="NON CHARGEABLE FOR Ramjee Kewat (new bore)"/>
    <s v=""/>
    <x v="1"/>
    <s v="9200000067"/>
    <s v="0"/>
    <x v="31"/>
    <s v=""/>
    <s v=""/>
  </r>
  <r>
    <x v="30"/>
    <s v=""/>
    <s v=""/>
    <s v="4900027136"/>
    <s v="0L"/>
    <s v=""/>
    <s v=""/>
    <s v="WA"/>
    <d v="2024-02-29T00:00:00"/>
    <s v="70"/>
    <n v="293155.20000000001"/>
    <s v="INR"/>
    <x v="0"/>
    <s v=""/>
    <s v="1200"/>
    <s v="1200"/>
    <s v="Non chargeble basis new molesess tank anuj jain"/>
    <s v=""/>
    <x v="1"/>
    <s v="9200000065"/>
    <s v="0"/>
    <x v="30"/>
    <s v=""/>
    <s v=""/>
  </r>
  <r>
    <x v="29"/>
    <s v=""/>
    <s v=""/>
    <s v="4900027335"/>
    <s v="0L"/>
    <s v=""/>
    <s v=""/>
    <s v="WA"/>
    <d v="2024-03-02T00:00:00"/>
    <s v="70"/>
    <n v="11785.83"/>
    <s v="INR"/>
    <x v="0"/>
    <s v=""/>
    <s v="1000"/>
    <s v="1000"/>
    <s v="on non chargable bassis  -lal babu sah"/>
    <s v=""/>
    <x v="1"/>
    <s v="9200000057"/>
    <s v="0"/>
    <x v="29"/>
    <s v=""/>
    <s v=""/>
  </r>
  <r>
    <x v="23"/>
    <s v=""/>
    <s v=""/>
    <s v="4900027525"/>
    <s v="0L"/>
    <s v=""/>
    <s v=""/>
    <s v="WA"/>
    <d v="2024-03-04T00:00:00"/>
    <s v="70"/>
    <n v="82127.88"/>
    <s v="INR"/>
    <x v="0"/>
    <s v=""/>
    <s v="1000"/>
    <s v="1000"/>
    <s v="NON CHARGEABLE FOR MANJOOR"/>
    <s v=""/>
    <x v="1"/>
    <s v="9200000064"/>
    <s v="0"/>
    <x v="23"/>
    <s v=""/>
    <s v=""/>
  </r>
  <r>
    <x v="30"/>
    <s v=""/>
    <s v=""/>
    <s v="4900027875"/>
    <s v="0L"/>
    <s v=""/>
    <s v=""/>
    <s v="WA"/>
    <d v="2024-03-07T00:00:00"/>
    <s v="70"/>
    <n v="75451.37"/>
    <s v="INR"/>
    <x v="0"/>
    <s v=""/>
    <s v="1200"/>
    <s v="1200"/>
    <s v="Non chargeble basis new molesess tank anuj jain"/>
    <s v=""/>
    <x v="1"/>
    <s v="9200000065"/>
    <s v="0"/>
    <x v="30"/>
    <s v=""/>
    <s v=""/>
  </r>
  <r>
    <x v="31"/>
    <s v=""/>
    <s v=""/>
    <s v="4900027936"/>
    <s v="0L"/>
    <s v=""/>
    <s v=""/>
    <s v="WA"/>
    <d v="2024-03-08T00:00:00"/>
    <s v="70"/>
    <n v="53086.58"/>
    <s v="INR"/>
    <x v="0"/>
    <s v=""/>
    <s v="1000"/>
    <s v="1000"/>
    <s v="Non chargeable basis"/>
    <s v=""/>
    <x v="1"/>
    <s v="9200000067"/>
    <s v="0"/>
    <x v="31"/>
    <s v=""/>
    <s v=""/>
  </r>
  <r>
    <x v="31"/>
    <s v=""/>
    <s v=""/>
    <s v="4900027938"/>
    <s v="0L"/>
    <s v=""/>
    <s v=""/>
    <s v="WA"/>
    <d v="2024-03-08T00:00:00"/>
    <s v="70"/>
    <n v="78000"/>
    <s v="INR"/>
    <x v="0"/>
    <s v=""/>
    <s v="1000"/>
    <s v="1000"/>
    <s v="Non chargeable basis"/>
    <s v=""/>
    <x v="1"/>
    <s v="9200000067"/>
    <s v="0"/>
    <x v="31"/>
    <s v=""/>
    <s v=""/>
  </r>
  <r>
    <x v="30"/>
    <s v=""/>
    <s v=""/>
    <s v="4900028004"/>
    <s v="0L"/>
    <s v=""/>
    <s v=""/>
    <s v="WA"/>
    <d v="2024-03-08T00:00:00"/>
    <s v="70"/>
    <n v="587598"/>
    <s v="INR"/>
    <x v="0"/>
    <s v=""/>
    <s v="1200"/>
    <s v="1200"/>
    <s v="Non chargeble basis new molesess tank anuj jain"/>
    <s v=""/>
    <x v="1"/>
    <s v="9200000065"/>
    <s v="0"/>
    <x v="30"/>
    <s v=""/>
    <s v=""/>
  </r>
  <r>
    <x v="29"/>
    <s v=""/>
    <s v=""/>
    <s v="4900028362"/>
    <s v="0L"/>
    <s v=""/>
    <s v=""/>
    <s v="WA"/>
    <d v="2024-03-12T00:00:00"/>
    <s v="70"/>
    <n v="9537"/>
    <s v="INR"/>
    <x v="0"/>
    <s v=""/>
    <s v="1000"/>
    <s v="1000"/>
    <s v="NON CHARGEABLE BASIS-For process"/>
    <s v=""/>
    <x v="1"/>
    <s v="9200000057"/>
    <s v="0"/>
    <x v="29"/>
    <s v=""/>
    <s v=""/>
  </r>
  <r>
    <x v="32"/>
    <s v=""/>
    <s v=""/>
    <s v="4900028449"/>
    <s v="0L"/>
    <s v=""/>
    <s v=""/>
    <s v="WA"/>
    <d v="2024-03-13T00:00:00"/>
    <s v="70"/>
    <n v="11785.83"/>
    <s v="INR"/>
    <x v="0"/>
    <s v=""/>
    <s v="1200"/>
    <s v="1200"/>
    <s v="onchargable bassis -Dineh"/>
    <s v=""/>
    <x v="1"/>
    <s v="9200000068"/>
    <s v="0"/>
    <x v="32"/>
    <s v=""/>
    <s v=""/>
  </r>
  <r>
    <x v="32"/>
    <s v=""/>
    <s v=""/>
    <s v="4900028449"/>
    <s v="0L"/>
    <s v=""/>
    <s v=""/>
    <s v="WA"/>
    <d v="2024-03-13T00:00:00"/>
    <s v="70"/>
    <n v="1534.59"/>
    <s v="INR"/>
    <x v="0"/>
    <s v=""/>
    <s v="1200"/>
    <s v="1200"/>
    <s v="onchargable bassis -Dineh"/>
    <s v=""/>
    <x v="1"/>
    <s v="9200000068"/>
    <s v="0"/>
    <x v="32"/>
    <s v=""/>
    <s v=""/>
  </r>
  <r>
    <x v="32"/>
    <s v=""/>
    <s v=""/>
    <s v="4900028799"/>
    <s v="0L"/>
    <s v=""/>
    <s v=""/>
    <s v="WA"/>
    <d v="2024-03-16T00:00:00"/>
    <s v="70"/>
    <n v="444126.99"/>
    <s v="INR"/>
    <x v="0"/>
    <s v=""/>
    <s v="1200"/>
    <s v="1200"/>
    <s v="Non chargeble basis new molesess tank anuj jain"/>
    <s v=""/>
    <x v="1"/>
    <s v="9200000068"/>
    <s v="0"/>
    <x v="32"/>
    <s v=""/>
    <s v=""/>
  </r>
  <r>
    <x v="32"/>
    <s v=""/>
    <s v=""/>
    <s v="4900028799"/>
    <s v="0L"/>
    <s v=""/>
    <s v=""/>
    <s v="WA"/>
    <d v="2024-03-16T00:00:00"/>
    <s v="70"/>
    <n v="45185.43"/>
    <s v="INR"/>
    <x v="0"/>
    <s v=""/>
    <s v="1200"/>
    <s v="1200"/>
    <s v="Non chargeble basis new molesess tank anuj jain"/>
    <s v=""/>
    <x v="1"/>
    <s v="9200000068"/>
    <s v="0"/>
    <x v="32"/>
    <s v=""/>
    <s v=""/>
  </r>
  <r>
    <x v="29"/>
    <s v=""/>
    <s v=""/>
    <s v="4900029011"/>
    <s v="0L"/>
    <s v=""/>
    <s v=""/>
    <s v="WA"/>
    <d v="2024-03-19T00:00:00"/>
    <s v="70"/>
    <n v="100000"/>
    <s v="INR"/>
    <x v="0"/>
    <s v=""/>
    <s v="1000"/>
    <s v="1000"/>
    <s v="NON CHARGEABLE FOR MASROOR"/>
    <s v=""/>
    <x v="1"/>
    <s v="9200000057"/>
    <s v="0"/>
    <x v="29"/>
    <s v=""/>
    <s v=""/>
  </r>
  <r>
    <x v="29"/>
    <s v=""/>
    <s v=""/>
    <s v="4900029011"/>
    <s v="0L"/>
    <s v=""/>
    <s v=""/>
    <s v="WA"/>
    <d v="2024-03-19T00:00:00"/>
    <s v="70"/>
    <n v="200000"/>
    <s v="INR"/>
    <x v="0"/>
    <s v=""/>
    <s v="1000"/>
    <s v="1000"/>
    <s v="NON CHARGEABLE FOR MASROOR"/>
    <s v=""/>
    <x v="1"/>
    <s v="9200000057"/>
    <s v="0"/>
    <x v="29"/>
    <s v=""/>
    <s v=""/>
  </r>
  <r>
    <x v="29"/>
    <s v=""/>
    <s v=""/>
    <s v="4900029011"/>
    <s v="0L"/>
    <s v=""/>
    <s v=""/>
    <s v="WA"/>
    <d v="2024-03-19T00:00:00"/>
    <s v="70"/>
    <n v="400000"/>
    <s v="INR"/>
    <x v="0"/>
    <s v=""/>
    <s v="1000"/>
    <s v="1000"/>
    <s v="NON CHARGEABLE FOR MASROOR"/>
    <s v=""/>
    <x v="1"/>
    <s v="9200000057"/>
    <s v="0"/>
    <x v="29"/>
    <s v=""/>
    <s v=""/>
  </r>
  <r>
    <x v="29"/>
    <s v=""/>
    <s v=""/>
    <s v="4900029011"/>
    <s v="0L"/>
    <s v=""/>
    <s v=""/>
    <s v="WA"/>
    <d v="2024-03-19T00:00:00"/>
    <s v="70"/>
    <n v="350000"/>
    <s v="INR"/>
    <x v="0"/>
    <s v=""/>
    <s v="1000"/>
    <s v="1000"/>
    <s v="NON CHARGEABLE FOR MASROOR"/>
    <s v=""/>
    <x v="1"/>
    <s v="9200000057"/>
    <s v="0"/>
    <x v="29"/>
    <s v=""/>
    <s v=""/>
  </r>
  <r>
    <x v="29"/>
    <s v=""/>
    <s v=""/>
    <s v="4900029011"/>
    <s v="0L"/>
    <s v=""/>
    <s v=""/>
    <s v="WA"/>
    <d v="2024-03-19T00:00:00"/>
    <s v="70"/>
    <n v="1500000"/>
    <s v="INR"/>
    <x v="0"/>
    <s v=""/>
    <s v="1000"/>
    <s v="1000"/>
    <s v="NON CHARGEABLE FOR MASROOR"/>
    <s v=""/>
    <x v="1"/>
    <s v="9200000057"/>
    <s v="0"/>
    <x v="29"/>
    <s v=""/>
    <s v=""/>
  </r>
  <r>
    <x v="29"/>
    <s v=""/>
    <s v=""/>
    <s v="4900029011"/>
    <s v="0L"/>
    <s v=""/>
    <s v=""/>
    <s v="WA"/>
    <d v="2024-03-19T00:00:00"/>
    <s v="70"/>
    <n v="50000"/>
    <s v="INR"/>
    <x v="0"/>
    <s v=""/>
    <s v="1000"/>
    <s v="1000"/>
    <s v="NON CHARGEABLE FOR MASROOR"/>
    <s v=""/>
    <x v="1"/>
    <s v="9200000057"/>
    <s v="0"/>
    <x v="29"/>
    <s v=""/>
    <s v=""/>
  </r>
  <r>
    <x v="29"/>
    <s v=""/>
    <s v=""/>
    <s v="4900029011"/>
    <s v="0L"/>
    <s v=""/>
    <s v=""/>
    <s v="WA"/>
    <d v="2024-03-19T00:00:00"/>
    <s v="70"/>
    <n v="100000"/>
    <s v="INR"/>
    <x v="0"/>
    <s v=""/>
    <s v="1000"/>
    <s v="1000"/>
    <s v="NON CHARGEABLE FOR MASROOR"/>
    <s v=""/>
    <x v="1"/>
    <s v="9200000057"/>
    <s v="0"/>
    <x v="29"/>
    <s v=""/>
    <s v=""/>
  </r>
  <r>
    <x v="29"/>
    <s v=""/>
    <s v=""/>
    <s v="4900029011"/>
    <s v="0L"/>
    <s v=""/>
    <s v=""/>
    <s v="WA"/>
    <d v="2024-03-19T00:00:00"/>
    <s v="70"/>
    <n v="1050000"/>
    <s v="INR"/>
    <x v="0"/>
    <s v=""/>
    <s v="1000"/>
    <s v="1000"/>
    <s v="NON CHARGEABLE FOR MASROOR"/>
    <s v=""/>
    <x v="1"/>
    <s v="9200000057"/>
    <s v="0"/>
    <x v="29"/>
    <s v=""/>
    <s v=""/>
  </r>
  <r>
    <x v="29"/>
    <s v=""/>
    <s v=""/>
    <s v="4900029011"/>
    <s v="0L"/>
    <s v=""/>
    <s v=""/>
    <s v="WA"/>
    <d v="2024-03-19T00:00:00"/>
    <s v="70"/>
    <n v="1000000"/>
    <s v="INR"/>
    <x v="0"/>
    <s v=""/>
    <s v="1000"/>
    <s v="1000"/>
    <s v="NON CHARGEABLE FOR MASROOR"/>
    <s v=""/>
    <x v="1"/>
    <s v="9200000057"/>
    <s v="0"/>
    <x v="29"/>
    <s v=""/>
    <s v=""/>
  </r>
  <r>
    <x v="29"/>
    <s v=""/>
    <s v=""/>
    <s v="4900029011"/>
    <s v="0L"/>
    <s v=""/>
    <s v=""/>
    <s v="WA"/>
    <d v="2024-03-19T00:00:00"/>
    <s v="70"/>
    <n v="40000"/>
    <s v="INR"/>
    <x v="0"/>
    <s v=""/>
    <s v="1000"/>
    <s v="1000"/>
    <s v="NON CHARGEABLE FOR MASROOR"/>
    <s v=""/>
    <x v="1"/>
    <s v="9200000057"/>
    <s v="0"/>
    <x v="29"/>
    <s v=""/>
    <s v=""/>
  </r>
  <r>
    <x v="31"/>
    <s v=""/>
    <s v=""/>
    <s v="4900029196"/>
    <s v="0L"/>
    <s v=""/>
    <s v=""/>
    <s v="WA"/>
    <d v="2024-03-22T00:00:00"/>
    <s v="70"/>
    <n v="229665"/>
    <s v="INR"/>
    <x v="0"/>
    <s v=""/>
    <s v="1000"/>
    <s v="1000"/>
    <s v="Non chargeabul basis"/>
    <s v=""/>
    <x v="1"/>
    <s v="9200000067"/>
    <s v="0"/>
    <x v="31"/>
    <s v=""/>
    <s v=""/>
  </r>
  <r>
    <x v="31"/>
    <s v=""/>
    <s v=""/>
    <s v="4900029196"/>
    <s v="0L"/>
    <s v=""/>
    <s v=""/>
    <s v="WA"/>
    <d v="2024-03-22T00:00:00"/>
    <s v="70"/>
    <n v="156000"/>
    <s v="INR"/>
    <x v="0"/>
    <s v=""/>
    <s v="1000"/>
    <s v="1000"/>
    <s v="Non chargeabul basis"/>
    <s v=""/>
    <x v="1"/>
    <s v="9200000067"/>
    <s v="0"/>
    <x v="31"/>
    <s v=""/>
    <s v=""/>
  </r>
  <r>
    <x v="29"/>
    <s v=""/>
    <s v=""/>
    <s v="4900029329"/>
    <s v="0L"/>
    <s v=""/>
    <s v=""/>
    <s v="WA"/>
    <d v="2024-03-27T00:00:00"/>
    <s v="70"/>
    <n v="11375.04"/>
    <s v="INR"/>
    <x v="0"/>
    <s v=""/>
    <s v="1000"/>
    <s v="1000"/>
    <s v="Non chargeable basis- universal havy engg"/>
    <s v=""/>
    <x v="1"/>
    <s v="9200000057"/>
    <s v="0"/>
    <x v="29"/>
    <s v=""/>
    <s v=""/>
  </r>
  <r>
    <x v="31"/>
    <s v=""/>
    <s v=""/>
    <s v="4900029457"/>
    <s v="0L"/>
    <s v=""/>
    <s v=""/>
    <s v="WA"/>
    <d v="2024-03-28T00:00:00"/>
    <s v="70"/>
    <n v="75143.210000000006"/>
    <s v="INR"/>
    <x v="0"/>
    <s v=""/>
    <s v="1000"/>
    <s v="1000"/>
    <s v="Non chargeabul basis"/>
    <s v=""/>
    <x v="1"/>
    <s v="9200000067"/>
    <s v="0"/>
    <x v="31"/>
    <s v=""/>
    <s v=""/>
  </r>
  <r>
    <x v="29"/>
    <s v=""/>
    <s v=""/>
    <s v="4900029546"/>
    <s v="0L"/>
    <s v=""/>
    <s v=""/>
    <s v="WA"/>
    <d v="2024-03-29T00:00:00"/>
    <s v="70"/>
    <n v="1800000"/>
    <s v="INR"/>
    <x v="0"/>
    <s v=""/>
    <s v="1000"/>
    <s v="1000"/>
    <s v="NON CHARGEABLE FOR MASROOR"/>
    <s v=""/>
    <x v="1"/>
    <s v="9200000057"/>
    <s v="0"/>
    <x v="29"/>
    <s v=""/>
    <s v=""/>
  </r>
  <r>
    <x v="32"/>
    <s v=""/>
    <s v=""/>
    <s v="4900029638"/>
    <s v="0L"/>
    <s v=""/>
    <s v=""/>
    <s v="WA"/>
    <d v="2024-03-30T00:00:00"/>
    <s v="70"/>
    <n v="18857.32"/>
    <s v="INR"/>
    <x v="0"/>
    <s v=""/>
    <s v="1200"/>
    <s v="1200"/>
    <s v="onchargable bassis -Dineh new molasses tank no-02"/>
    <s v=""/>
    <x v="1"/>
    <s v="9200000068"/>
    <s v="0"/>
    <x v="32"/>
    <s v=""/>
    <s v=""/>
  </r>
  <r>
    <x v="17"/>
    <s v=""/>
    <s v=""/>
    <s v="5100000466"/>
    <s v="0L"/>
    <s v=""/>
    <s v=""/>
    <s v="RE"/>
    <d v="2023-06-08T00:00:00"/>
    <s v="70"/>
    <n v="70992.850000000006"/>
    <s v="INR"/>
    <x v="0"/>
    <s v=""/>
    <s v="1000"/>
    <s v="1000"/>
    <s v=""/>
    <s v=""/>
    <x v="1"/>
    <s v="9200000039"/>
    <s v="0"/>
    <x v="17"/>
    <s v="4200006147"/>
    <s v="10000181"/>
  </r>
  <r>
    <x v="17"/>
    <s v=""/>
    <s v=""/>
    <s v="5100000466"/>
    <s v="0L"/>
    <s v=""/>
    <s v=""/>
    <s v="RE"/>
    <d v="2023-06-08T00:00:00"/>
    <s v="70"/>
    <n v="88230.399999999994"/>
    <s v="INR"/>
    <x v="0"/>
    <s v=""/>
    <s v="1000"/>
    <s v="1000"/>
    <s v=""/>
    <s v=""/>
    <x v="1"/>
    <s v="9200000039"/>
    <s v="0"/>
    <x v="17"/>
    <s v="4200006147"/>
    <s v="10000181"/>
  </r>
  <r>
    <x v="17"/>
    <s v=""/>
    <s v=""/>
    <s v="5100000466"/>
    <s v="0L"/>
    <s v=""/>
    <s v=""/>
    <s v="RE"/>
    <d v="2023-06-08T00:00:00"/>
    <s v="70"/>
    <n v="372594.82"/>
    <s v="INR"/>
    <x v="0"/>
    <s v=""/>
    <s v="1000"/>
    <s v="1000"/>
    <s v=""/>
    <s v=""/>
    <x v="1"/>
    <s v="9200000039"/>
    <s v="0"/>
    <x v="17"/>
    <s v="4200006147"/>
    <s v="10000181"/>
  </r>
  <r>
    <x v="17"/>
    <s v=""/>
    <s v=""/>
    <s v="5100000466"/>
    <s v="0L"/>
    <s v=""/>
    <s v=""/>
    <s v="RE"/>
    <d v="2023-06-08T00:00:00"/>
    <s v="70"/>
    <n v="43461.98"/>
    <s v="INR"/>
    <x v="0"/>
    <s v=""/>
    <s v="1000"/>
    <s v="1000"/>
    <s v=""/>
    <s v=""/>
    <x v="1"/>
    <s v="9200000039"/>
    <s v="0"/>
    <x v="17"/>
    <s v="4200006147"/>
    <s v="10000181"/>
  </r>
  <r>
    <x v="17"/>
    <s v=""/>
    <s v=""/>
    <s v="5100000466"/>
    <s v="0L"/>
    <s v=""/>
    <s v=""/>
    <s v="RE"/>
    <d v="2023-06-08T00:00:00"/>
    <s v="70"/>
    <n v="278766.77"/>
    <s v="INR"/>
    <x v="0"/>
    <s v=""/>
    <s v="1000"/>
    <s v="1000"/>
    <s v=""/>
    <s v=""/>
    <x v="1"/>
    <s v="9200000039"/>
    <s v="0"/>
    <x v="17"/>
    <s v="4200006147"/>
    <s v="10000181"/>
  </r>
  <r>
    <x v="17"/>
    <s v=""/>
    <s v=""/>
    <s v="5100000466"/>
    <s v="0L"/>
    <s v=""/>
    <s v=""/>
    <s v="RE"/>
    <d v="2023-06-08T00:00:00"/>
    <s v="70"/>
    <n v="20249.91"/>
    <s v="INR"/>
    <x v="0"/>
    <s v=""/>
    <s v="1000"/>
    <s v="1000"/>
    <s v=""/>
    <s v=""/>
    <x v="1"/>
    <s v="9200000039"/>
    <s v="0"/>
    <x v="17"/>
    <s v="4200006147"/>
    <s v="10000181"/>
  </r>
  <r>
    <x v="17"/>
    <s v=""/>
    <s v=""/>
    <s v="5100000466"/>
    <s v="0L"/>
    <s v=""/>
    <s v=""/>
    <s v="RE"/>
    <d v="2023-06-08T00:00:00"/>
    <s v="70"/>
    <n v="1172747.18"/>
    <s v="INR"/>
    <x v="0"/>
    <s v=""/>
    <s v="1000"/>
    <s v="1000"/>
    <s v=""/>
    <s v=""/>
    <x v="1"/>
    <s v="9200000039"/>
    <s v="0"/>
    <x v="17"/>
    <s v="4200006147"/>
    <s v="10000181"/>
  </r>
  <r>
    <x v="17"/>
    <s v=""/>
    <s v=""/>
    <s v="5100000466"/>
    <s v="0L"/>
    <s v=""/>
    <s v=""/>
    <s v="RE"/>
    <d v="2023-06-08T00:00:00"/>
    <s v="70"/>
    <n v="1688058.4"/>
    <s v="INR"/>
    <x v="0"/>
    <s v=""/>
    <s v="1000"/>
    <s v="1000"/>
    <s v=""/>
    <s v=""/>
    <x v="1"/>
    <s v="9200000039"/>
    <s v="0"/>
    <x v="17"/>
    <s v="4200006147"/>
    <s v="10000181"/>
  </r>
  <r>
    <x v="17"/>
    <s v=""/>
    <s v=""/>
    <s v="5100000466"/>
    <s v="0L"/>
    <s v=""/>
    <s v=""/>
    <s v="RE"/>
    <d v="2023-06-08T00:00:00"/>
    <s v="70"/>
    <n v="448533.29"/>
    <s v="INR"/>
    <x v="0"/>
    <s v=""/>
    <s v="1000"/>
    <s v="1000"/>
    <s v=""/>
    <s v=""/>
    <x v="1"/>
    <s v="9200000039"/>
    <s v="0"/>
    <x v="17"/>
    <s v="4200006147"/>
    <s v="10000181"/>
  </r>
  <r>
    <x v="17"/>
    <s v=""/>
    <s v=""/>
    <s v="5100000466"/>
    <s v="0L"/>
    <s v=""/>
    <s v=""/>
    <s v="RE"/>
    <d v="2023-06-08T00:00:00"/>
    <s v="70"/>
    <n v="16852"/>
    <s v="INR"/>
    <x v="0"/>
    <s v=""/>
    <s v="1000"/>
    <s v="1000"/>
    <s v=""/>
    <s v=""/>
    <x v="1"/>
    <s v="9200000039"/>
    <s v="0"/>
    <x v="17"/>
    <s v="4200006147"/>
    <s v="10000181"/>
  </r>
  <r>
    <x v="17"/>
    <s v=""/>
    <s v=""/>
    <s v="5100000466"/>
    <s v="0L"/>
    <s v=""/>
    <s v=""/>
    <s v="RE"/>
    <d v="2023-06-08T00:00:00"/>
    <s v="70"/>
    <n v="24577.1"/>
    <s v="INR"/>
    <x v="0"/>
    <s v=""/>
    <s v="1000"/>
    <s v="1000"/>
    <s v=""/>
    <s v=""/>
    <x v="1"/>
    <s v="9200000039"/>
    <s v="0"/>
    <x v="17"/>
    <s v="4200006147"/>
    <s v="10000181"/>
  </r>
  <r>
    <x v="17"/>
    <s v=""/>
    <s v=""/>
    <s v="5100000466"/>
    <s v="0L"/>
    <s v=""/>
    <s v=""/>
    <s v="RE"/>
    <d v="2023-06-08T00:00:00"/>
    <s v="70"/>
    <n v="90000"/>
    <s v="INR"/>
    <x v="0"/>
    <s v=""/>
    <s v="1000"/>
    <s v="1000"/>
    <s v=""/>
    <s v=""/>
    <x v="1"/>
    <s v="9200000039"/>
    <s v="0"/>
    <x v="17"/>
    <s v="4200006147"/>
    <s v="10000181"/>
  </r>
  <r>
    <x v="28"/>
    <s v=""/>
    <s v=""/>
    <s v="5100000468"/>
    <s v="0L"/>
    <s v=""/>
    <s v=""/>
    <s v="RE"/>
    <d v="2023-06-08T00:00:00"/>
    <s v="70"/>
    <n v="33810.43"/>
    <s v="INR"/>
    <x v="0"/>
    <s v=""/>
    <s v="1000"/>
    <s v="1000"/>
    <s v=""/>
    <s v=""/>
    <x v="1"/>
    <s v="9200000044"/>
    <s v="0"/>
    <x v="28"/>
    <s v="4200006145"/>
    <s v="10000009"/>
  </r>
  <r>
    <x v="28"/>
    <s v=""/>
    <s v=""/>
    <s v="5100000468"/>
    <s v="0L"/>
    <s v=""/>
    <s v=""/>
    <s v="RE"/>
    <d v="2023-06-08T00:00:00"/>
    <s v="70"/>
    <n v="23829.7"/>
    <s v="INR"/>
    <x v="0"/>
    <s v=""/>
    <s v="1000"/>
    <s v="1000"/>
    <s v=""/>
    <s v=""/>
    <x v="1"/>
    <s v="9200000044"/>
    <s v="0"/>
    <x v="28"/>
    <s v="4200006145"/>
    <s v="10000009"/>
  </r>
  <r>
    <x v="28"/>
    <s v=""/>
    <s v=""/>
    <s v="5100000468"/>
    <s v="0L"/>
    <s v=""/>
    <s v=""/>
    <s v="RE"/>
    <d v="2023-06-08T00:00:00"/>
    <s v="70"/>
    <n v="379.51"/>
    <s v="INR"/>
    <x v="0"/>
    <s v=""/>
    <s v="1000"/>
    <s v="1000"/>
    <s v=""/>
    <s v=""/>
    <x v="1"/>
    <s v="9200000044"/>
    <s v="0"/>
    <x v="28"/>
    <s v="4200006145"/>
    <s v="10000009"/>
  </r>
  <r>
    <x v="28"/>
    <s v=""/>
    <s v=""/>
    <s v="5100000468"/>
    <s v="0L"/>
    <s v=""/>
    <s v=""/>
    <s v="RE"/>
    <d v="2023-06-08T00:00:00"/>
    <s v="70"/>
    <n v="11325.67"/>
    <s v="INR"/>
    <x v="0"/>
    <s v=""/>
    <s v="1000"/>
    <s v="1000"/>
    <s v=""/>
    <s v=""/>
    <x v="1"/>
    <s v="9200000044"/>
    <s v="0"/>
    <x v="28"/>
    <s v="4200006145"/>
    <s v="10000009"/>
  </r>
  <r>
    <x v="28"/>
    <s v=""/>
    <s v=""/>
    <s v="5100000468"/>
    <s v="0L"/>
    <s v=""/>
    <s v=""/>
    <s v="RE"/>
    <d v="2023-06-08T00:00:00"/>
    <s v="70"/>
    <n v="59060.55"/>
    <s v="INR"/>
    <x v="0"/>
    <s v=""/>
    <s v="1000"/>
    <s v="1000"/>
    <s v=""/>
    <s v=""/>
    <x v="1"/>
    <s v="9200000044"/>
    <s v="0"/>
    <x v="28"/>
    <s v="4200006145"/>
    <s v="10000009"/>
  </r>
  <r>
    <x v="28"/>
    <s v=""/>
    <s v=""/>
    <s v="5100000468"/>
    <s v="0L"/>
    <s v=""/>
    <s v=""/>
    <s v="RE"/>
    <d v="2023-06-08T00:00:00"/>
    <s v="70"/>
    <n v="105294.03"/>
    <s v="INR"/>
    <x v="0"/>
    <s v=""/>
    <s v="1000"/>
    <s v="1000"/>
    <s v=""/>
    <s v=""/>
    <x v="1"/>
    <s v="9200000044"/>
    <s v="0"/>
    <x v="28"/>
    <s v="4200006145"/>
    <s v="10000009"/>
  </r>
  <r>
    <x v="28"/>
    <s v=""/>
    <s v=""/>
    <s v="5100000468"/>
    <s v="0L"/>
    <s v=""/>
    <s v=""/>
    <s v="RE"/>
    <d v="2023-06-08T00:00:00"/>
    <s v="70"/>
    <n v="51476.04"/>
    <s v="INR"/>
    <x v="0"/>
    <s v=""/>
    <s v="1000"/>
    <s v="1000"/>
    <s v=""/>
    <s v=""/>
    <x v="1"/>
    <s v="9200000044"/>
    <s v="0"/>
    <x v="28"/>
    <s v="4200006145"/>
    <s v="10000009"/>
  </r>
  <r>
    <x v="28"/>
    <s v=""/>
    <s v=""/>
    <s v="5100000468"/>
    <s v="0L"/>
    <s v=""/>
    <s v=""/>
    <s v="RE"/>
    <d v="2023-06-08T00:00:00"/>
    <s v="70"/>
    <n v="164248.34"/>
    <s v="INR"/>
    <x v="0"/>
    <s v=""/>
    <s v="1000"/>
    <s v="1000"/>
    <s v=""/>
    <s v=""/>
    <x v="1"/>
    <s v="9200000044"/>
    <s v="0"/>
    <x v="28"/>
    <s v="4200006145"/>
    <s v="10000009"/>
  </r>
  <r>
    <x v="28"/>
    <s v=""/>
    <s v=""/>
    <s v="5100000468"/>
    <s v="0L"/>
    <s v=""/>
    <s v=""/>
    <s v="RE"/>
    <d v="2023-06-08T00:00:00"/>
    <s v="70"/>
    <n v="6161.13"/>
    <s v="INR"/>
    <x v="0"/>
    <s v=""/>
    <s v="1000"/>
    <s v="1000"/>
    <s v=""/>
    <s v=""/>
    <x v="1"/>
    <s v="9200000044"/>
    <s v="0"/>
    <x v="28"/>
    <s v="4200006145"/>
    <s v="10000009"/>
  </r>
  <r>
    <x v="28"/>
    <s v=""/>
    <s v=""/>
    <s v="5100000468"/>
    <s v="0L"/>
    <s v=""/>
    <s v=""/>
    <s v="RE"/>
    <d v="2023-06-08T00:00:00"/>
    <s v="70"/>
    <n v="6750"/>
    <s v="INR"/>
    <x v="0"/>
    <s v=""/>
    <s v="1000"/>
    <s v="1000"/>
    <s v=""/>
    <s v=""/>
    <x v="1"/>
    <s v="9200000044"/>
    <s v="0"/>
    <x v="28"/>
    <s v="4200006145"/>
    <s v="10000009"/>
  </r>
  <r>
    <x v="18"/>
    <s v=""/>
    <s v=""/>
    <s v="5100000770"/>
    <s v="0L"/>
    <s v=""/>
    <s v=""/>
    <s v="RE"/>
    <d v="2023-06-22T00:00:00"/>
    <s v="70"/>
    <n v="177883.74"/>
    <s v="INR"/>
    <x v="0"/>
    <s v=""/>
    <s v="1000"/>
    <s v="1000"/>
    <s v=""/>
    <s v=""/>
    <x v="1"/>
    <s v="9200000041"/>
    <s v="0"/>
    <x v="18"/>
    <s v="4200005574"/>
    <s v="10000151"/>
  </r>
  <r>
    <x v="18"/>
    <s v=""/>
    <s v=""/>
    <s v="5100000770"/>
    <s v="0L"/>
    <s v=""/>
    <s v=""/>
    <s v="RE"/>
    <d v="2023-06-22T00:00:00"/>
    <s v="70"/>
    <n v="44458.05"/>
    <s v="INR"/>
    <x v="0"/>
    <s v=""/>
    <s v="1000"/>
    <s v="1000"/>
    <s v=""/>
    <s v=""/>
    <x v="1"/>
    <s v="9200000041"/>
    <s v="0"/>
    <x v="18"/>
    <s v="4200005574"/>
    <s v="10000151"/>
  </r>
  <r>
    <x v="18"/>
    <s v=""/>
    <s v=""/>
    <s v="5100000770"/>
    <s v="0L"/>
    <s v=""/>
    <s v=""/>
    <s v="RE"/>
    <d v="2023-06-22T00:00:00"/>
    <s v="70"/>
    <n v="24001.84"/>
    <s v="INR"/>
    <x v="0"/>
    <s v=""/>
    <s v="1000"/>
    <s v="1000"/>
    <s v=""/>
    <s v=""/>
    <x v="1"/>
    <s v="9200000041"/>
    <s v="0"/>
    <x v="18"/>
    <s v="4200005574"/>
    <s v="10000151"/>
  </r>
  <r>
    <x v="18"/>
    <s v=""/>
    <s v=""/>
    <s v="5100000770"/>
    <s v="0L"/>
    <s v=""/>
    <s v=""/>
    <s v="RE"/>
    <d v="2023-06-22T00:00:00"/>
    <s v="70"/>
    <n v="63261.39"/>
    <s v="INR"/>
    <x v="0"/>
    <s v=""/>
    <s v="1000"/>
    <s v="1000"/>
    <s v=""/>
    <s v=""/>
    <x v="1"/>
    <s v="9200000041"/>
    <s v="0"/>
    <x v="18"/>
    <s v="4200005574"/>
    <s v="10000151"/>
  </r>
  <r>
    <x v="18"/>
    <s v=""/>
    <s v=""/>
    <s v="5100000770"/>
    <s v="0L"/>
    <s v=""/>
    <s v=""/>
    <s v="RE"/>
    <d v="2023-06-22T00:00:00"/>
    <s v="70"/>
    <n v="3840"/>
    <s v="INR"/>
    <x v="0"/>
    <s v=""/>
    <s v="1000"/>
    <s v="1000"/>
    <s v=""/>
    <s v=""/>
    <x v="1"/>
    <s v="9200000041"/>
    <s v="0"/>
    <x v="18"/>
    <s v="4200005574"/>
    <s v="10000151"/>
  </r>
  <r>
    <x v="18"/>
    <s v=""/>
    <s v=""/>
    <s v="5100000770"/>
    <s v="0L"/>
    <s v=""/>
    <s v=""/>
    <s v="RE"/>
    <d v="2023-06-22T00:00:00"/>
    <s v="70"/>
    <n v="9399.6"/>
    <s v="INR"/>
    <x v="0"/>
    <s v=""/>
    <s v="1000"/>
    <s v="1000"/>
    <s v=""/>
    <s v=""/>
    <x v="1"/>
    <s v="9200000041"/>
    <s v="0"/>
    <x v="18"/>
    <s v="4200005574"/>
    <s v="10000151"/>
  </r>
  <r>
    <x v="18"/>
    <s v=""/>
    <s v=""/>
    <s v="5100000770"/>
    <s v="0L"/>
    <s v=""/>
    <s v=""/>
    <s v="RE"/>
    <d v="2023-06-22T00:00:00"/>
    <s v="70"/>
    <n v="1550"/>
    <s v="INR"/>
    <x v="0"/>
    <s v=""/>
    <s v="1000"/>
    <s v="1000"/>
    <s v=""/>
    <s v=""/>
    <x v="1"/>
    <s v="9200000041"/>
    <s v="0"/>
    <x v="18"/>
    <s v="4200005574"/>
    <s v="10000151"/>
  </r>
  <r>
    <x v="18"/>
    <s v=""/>
    <s v=""/>
    <s v="5100000772"/>
    <s v="0L"/>
    <s v=""/>
    <s v=""/>
    <s v="RE"/>
    <d v="2023-06-22T00:00:00"/>
    <s v="70"/>
    <n v="5820"/>
    <s v="INR"/>
    <x v="0"/>
    <s v=""/>
    <s v="1000"/>
    <s v="1000"/>
    <s v=""/>
    <s v=""/>
    <x v="1"/>
    <s v="9200000041"/>
    <s v="0"/>
    <x v="18"/>
    <s v="4200005575"/>
    <s v="10000151"/>
  </r>
  <r>
    <x v="18"/>
    <s v=""/>
    <s v=""/>
    <s v="5100000772"/>
    <s v="0L"/>
    <s v=""/>
    <s v=""/>
    <s v="RE"/>
    <d v="2023-06-22T00:00:00"/>
    <s v="70"/>
    <n v="455"/>
    <s v="INR"/>
    <x v="0"/>
    <s v=""/>
    <s v="1000"/>
    <s v="1000"/>
    <s v=""/>
    <s v=""/>
    <x v="1"/>
    <s v="9200000041"/>
    <s v="0"/>
    <x v="18"/>
    <s v="4200005575"/>
    <s v="10000151"/>
  </r>
  <r>
    <x v="18"/>
    <s v=""/>
    <s v=""/>
    <s v="5100000774"/>
    <s v="0L"/>
    <s v=""/>
    <s v=""/>
    <s v="RE"/>
    <d v="2023-06-22T00:00:00"/>
    <s v="70"/>
    <n v="36619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0317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460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16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648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70.21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8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8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73.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8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35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7.4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764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296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764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296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3056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612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76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916.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691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24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62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62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29.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15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4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09.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65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056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495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4.9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427.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228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76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228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76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614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88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075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04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937.6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84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80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80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71.040000000000006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41.8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96.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96.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1.31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42.55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512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432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88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13.47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76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6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6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89.1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46.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75.36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05.4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44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88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85.6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44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83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70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76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70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40991.1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8020.9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2489.2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006.7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646.5800000000000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872.87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8709.120000000000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751.6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622.0800000000000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88.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50.56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22.96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22.96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674.1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808.9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439.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26.0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00.67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67.55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67.55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140.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791.2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052.3399999999999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936.4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6220.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130.4000000000001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7067.71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9088.2099999999991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59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57.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073.6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445.9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525.1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758.06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27.5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713.6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940.6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79.70000000000005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400.9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56.7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76.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31.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64.9599999999999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601.35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01.4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602.8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48.6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393.1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78.37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92.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898.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416.29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39.1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76.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01.1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01.1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76.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76.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754.0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435.97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3394.16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710.5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50.3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13.0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48000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440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675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324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621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0752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040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5344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188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4608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04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07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44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76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70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152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40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290.36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527.5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41472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19440"/>
    <s v="INR"/>
    <x v="0"/>
    <s v=""/>
    <s v="1000"/>
    <s v="1000"/>
    <s v=""/>
    <s v=""/>
    <x v="1"/>
    <s v="9200000041"/>
    <s v="0"/>
    <x v="18"/>
    <s v="4200006138"/>
    <s v="10000151"/>
  </r>
  <r>
    <x v="18"/>
    <s v=""/>
    <s v=""/>
    <s v="5100000774"/>
    <s v="0L"/>
    <s v=""/>
    <s v=""/>
    <s v="RE"/>
    <d v="2023-06-22T00:00:00"/>
    <s v="70"/>
    <n v="3072"/>
    <s v="INR"/>
    <x v="0"/>
    <s v=""/>
    <s v="1000"/>
    <s v="1000"/>
    <s v=""/>
    <s v=""/>
    <x v="1"/>
    <s v="9200000041"/>
    <s v="0"/>
    <x v="18"/>
    <s v="4200006138"/>
    <s v="10000151"/>
  </r>
  <r>
    <x v="17"/>
    <s v=""/>
    <s v=""/>
    <s v="5100000776"/>
    <s v="0L"/>
    <s v=""/>
    <s v=""/>
    <s v="RE"/>
    <d v="2023-06-22T00:00:00"/>
    <s v="70"/>
    <n v="864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504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86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288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2288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576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4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67.5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5376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614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288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2288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576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44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32.47999999999999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576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270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8448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396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7048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188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920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900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614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288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614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288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20736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972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2916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432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397.4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9907.2000000000007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7430.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940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940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090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3720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384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2155.86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248.01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81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74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741.82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798.3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62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49.0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235.1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750.95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43.52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674.87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13.0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489.8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50.3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00.22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75.180000000000007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801.76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13.0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75.36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56.52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602.88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75.36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678.2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62.16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435.12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41.47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62.2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75.36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13.0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756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614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288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9216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25344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62208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1152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5400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4608"/>
    <s v="INR"/>
    <x v="0"/>
    <s v=""/>
    <s v="1000"/>
    <s v="1000"/>
    <s v=""/>
    <s v=""/>
    <x v="1"/>
    <s v="9200000039"/>
    <s v="0"/>
    <x v="17"/>
    <s v="4200006136"/>
    <s v="10000151"/>
  </r>
  <r>
    <x v="17"/>
    <s v=""/>
    <s v=""/>
    <s v="5100000776"/>
    <s v="0L"/>
    <s v=""/>
    <s v=""/>
    <s v="RE"/>
    <d v="2023-06-22T00:00:00"/>
    <s v="70"/>
    <n v="2160"/>
    <s v="INR"/>
    <x v="0"/>
    <s v=""/>
    <s v="1000"/>
    <s v="1000"/>
    <s v=""/>
    <s v=""/>
    <x v="1"/>
    <s v="9200000039"/>
    <s v="0"/>
    <x v="17"/>
    <s v="4200006136"/>
    <s v="10000151"/>
  </r>
  <r>
    <x v="18"/>
    <s v=""/>
    <s v=""/>
    <s v="5100000776"/>
    <s v="0L"/>
    <s v=""/>
    <s v=""/>
    <s v="RE"/>
    <d v="2023-06-22T00:00:00"/>
    <s v="70"/>
    <n v="3780"/>
    <s v="INR"/>
    <x v="0"/>
    <s v=""/>
    <s v="1000"/>
    <s v="1000"/>
    <s v=""/>
    <s v=""/>
    <x v="1"/>
    <s v="9200000041"/>
    <s v="0"/>
    <x v="18"/>
    <s v="4200006136"/>
    <s v="10000151"/>
  </r>
  <r>
    <x v="18"/>
    <s v=""/>
    <s v=""/>
    <s v="5100000776"/>
    <s v="0L"/>
    <s v=""/>
    <s v=""/>
    <s v="RE"/>
    <d v="2023-06-22T00:00:00"/>
    <s v="70"/>
    <n v="347.76"/>
    <s v="INR"/>
    <x v="0"/>
    <s v=""/>
    <s v="1000"/>
    <s v="1000"/>
    <s v=""/>
    <s v=""/>
    <x v="1"/>
    <s v="9200000041"/>
    <s v="0"/>
    <x v="18"/>
    <s v="4200006136"/>
    <s v="10000151"/>
  </r>
  <r>
    <x v="18"/>
    <s v=""/>
    <s v=""/>
    <s v="5100000776"/>
    <s v="0L"/>
    <s v=""/>
    <s v=""/>
    <s v="RE"/>
    <d v="2023-06-22T00:00:00"/>
    <s v="70"/>
    <n v="132354"/>
    <s v="INR"/>
    <x v="0"/>
    <s v=""/>
    <s v="1000"/>
    <s v="1000"/>
    <s v=""/>
    <s v=""/>
    <x v="1"/>
    <s v="9200000041"/>
    <s v="0"/>
    <x v="18"/>
    <s v="4200006136"/>
    <s v="10000151"/>
  </r>
  <r>
    <x v="29"/>
    <s v=""/>
    <s v=""/>
    <s v="5100000841"/>
    <s v="0L"/>
    <s v=""/>
    <s v=""/>
    <s v="RE"/>
    <d v="2023-06-01T00:00:00"/>
    <s v="70"/>
    <n v="145000"/>
    <s v="INR"/>
    <x v="0"/>
    <s v=""/>
    <s v="1000"/>
    <s v="1000"/>
    <s v=""/>
    <s v=""/>
    <x v="1"/>
    <s v="9200000057"/>
    <s v="0"/>
    <x v="29"/>
    <s v="4200006069"/>
    <s v="10000090"/>
  </r>
  <r>
    <x v="29"/>
    <s v=""/>
    <s v=""/>
    <s v="5100000841"/>
    <s v="0L"/>
    <s v=""/>
    <s v=""/>
    <s v="RE"/>
    <d v="2023-06-01T00:00:00"/>
    <s v="70"/>
    <n v="35000"/>
    <s v="INR"/>
    <x v="0"/>
    <s v=""/>
    <s v="1000"/>
    <s v="1000"/>
    <s v=""/>
    <s v=""/>
    <x v="1"/>
    <s v="9200000057"/>
    <s v="0"/>
    <x v="29"/>
    <s v="4200006069"/>
    <s v="10000090"/>
  </r>
  <r>
    <x v="20"/>
    <s v=""/>
    <s v=""/>
    <s v="5100001582"/>
    <s v="0L"/>
    <s v=""/>
    <s v=""/>
    <s v="RE"/>
    <d v="2023-09-09T00:00:00"/>
    <s v="70"/>
    <n v="2069.7800000000002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234.09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3814.11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14014.73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9515.58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14782.78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14006.72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3423.55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477.3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253.29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473.44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5118.12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4233.6000000000004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3041.28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1805.76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492.48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546.35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496.58"/>
    <s v="INR"/>
    <x v="0"/>
    <s v=""/>
    <s v="1000"/>
    <s v="1000"/>
    <s v=""/>
    <s v=""/>
    <x v="1"/>
    <s v="9200000058"/>
    <s v="0"/>
    <x v="20"/>
    <s v="4200006267"/>
    <s v="10000523"/>
  </r>
  <r>
    <x v="20"/>
    <s v=""/>
    <s v=""/>
    <s v="5100001582"/>
    <s v="0L"/>
    <s v=""/>
    <s v=""/>
    <s v="RE"/>
    <d v="2023-09-09T00:00:00"/>
    <s v="70"/>
    <n v="1370.56"/>
    <s v="INR"/>
    <x v="0"/>
    <s v=""/>
    <s v="1000"/>
    <s v="1000"/>
    <s v=""/>
    <s v=""/>
    <x v="1"/>
    <s v="9200000058"/>
    <s v="0"/>
    <x v="20"/>
    <s v="4200006267"/>
    <s v="10000523"/>
  </r>
  <r>
    <x v="25"/>
    <s v=""/>
    <s v=""/>
    <s v="5100001886"/>
    <s v="0L"/>
    <s v=""/>
    <s v=""/>
    <s v="RE"/>
    <d v="2023-09-15T00:00:00"/>
    <s v="70"/>
    <n v="48812.2"/>
    <s v="INR"/>
    <x v="0"/>
    <s v=""/>
    <s v="1000"/>
    <s v="1000"/>
    <s v=""/>
    <s v=""/>
    <x v="1"/>
    <s v="9200000059"/>
    <s v="0"/>
    <x v="25"/>
    <s v="4200006319"/>
    <s v="10000011"/>
  </r>
  <r>
    <x v="25"/>
    <s v=""/>
    <s v=""/>
    <s v="5100001886"/>
    <s v="0L"/>
    <s v=""/>
    <s v=""/>
    <s v="RE"/>
    <d v="2023-09-15T00:00:00"/>
    <s v="70"/>
    <n v="62230.9"/>
    <s v="INR"/>
    <x v="0"/>
    <s v=""/>
    <s v="1000"/>
    <s v="1000"/>
    <s v=""/>
    <s v=""/>
    <x v="1"/>
    <s v="9200000059"/>
    <s v="0"/>
    <x v="25"/>
    <s v="4200006319"/>
    <s v="10000011"/>
  </r>
  <r>
    <x v="25"/>
    <s v=""/>
    <s v=""/>
    <s v="5100001886"/>
    <s v="0L"/>
    <s v=""/>
    <s v=""/>
    <s v="RE"/>
    <d v="2023-09-15T00:00:00"/>
    <s v="70"/>
    <n v="15206.4"/>
    <s v="INR"/>
    <x v="0"/>
    <s v=""/>
    <s v="1000"/>
    <s v="1000"/>
    <s v=""/>
    <s v=""/>
    <x v="1"/>
    <s v="9200000059"/>
    <s v="0"/>
    <x v="25"/>
    <s v="4200006319"/>
    <s v="10000011"/>
  </r>
  <r>
    <x v="25"/>
    <s v=""/>
    <s v=""/>
    <s v="5100001886"/>
    <s v="0L"/>
    <s v=""/>
    <s v=""/>
    <s v="RE"/>
    <d v="2023-09-15T00:00:00"/>
    <s v="70"/>
    <n v="10725.12"/>
    <s v="INR"/>
    <x v="0"/>
    <s v=""/>
    <s v="1000"/>
    <s v="1000"/>
    <s v=""/>
    <s v=""/>
    <x v="1"/>
    <s v="9200000059"/>
    <s v="0"/>
    <x v="25"/>
    <s v="4200006319"/>
    <s v="10000011"/>
  </r>
  <r>
    <x v="25"/>
    <s v=""/>
    <s v=""/>
    <s v="5100001886"/>
    <s v="0L"/>
    <s v=""/>
    <s v=""/>
    <s v="RE"/>
    <d v="2023-09-15T00:00:00"/>
    <s v="70"/>
    <n v="50368.62"/>
    <s v="INR"/>
    <x v="0"/>
    <s v=""/>
    <s v="1000"/>
    <s v="1000"/>
    <s v=""/>
    <s v=""/>
    <x v="1"/>
    <s v="9200000059"/>
    <s v="0"/>
    <x v="25"/>
    <s v="4200006319"/>
    <s v="10000011"/>
  </r>
  <r>
    <x v="25"/>
    <s v=""/>
    <s v=""/>
    <s v="5100001886"/>
    <s v="0L"/>
    <s v=""/>
    <s v=""/>
    <s v="RE"/>
    <d v="2023-09-15T00:00:00"/>
    <s v="70"/>
    <n v="6116.33"/>
    <s v="INR"/>
    <x v="0"/>
    <s v=""/>
    <s v="1000"/>
    <s v="1000"/>
    <s v=""/>
    <s v=""/>
    <x v="1"/>
    <s v="9200000059"/>
    <s v="0"/>
    <x v="25"/>
    <s v="4200006319"/>
    <s v="10000011"/>
  </r>
  <r>
    <x v="25"/>
    <s v=""/>
    <s v=""/>
    <s v="5100001886"/>
    <s v="0L"/>
    <s v=""/>
    <s v=""/>
    <s v="RE"/>
    <d v="2023-09-15T00:00:00"/>
    <s v="70"/>
    <n v="8912.31"/>
    <s v="INR"/>
    <x v="0"/>
    <s v=""/>
    <s v="1000"/>
    <s v="1000"/>
    <s v=""/>
    <s v=""/>
    <x v="1"/>
    <s v="9200000059"/>
    <s v="0"/>
    <x v="25"/>
    <s v="4200006319"/>
    <s v="10000011"/>
  </r>
  <r>
    <x v="25"/>
    <s v=""/>
    <s v=""/>
    <s v="5100001886"/>
    <s v="0L"/>
    <s v=""/>
    <s v=""/>
    <s v="RE"/>
    <d v="2023-09-15T00:00:00"/>
    <s v="70"/>
    <n v="6212.35"/>
    <s v="INR"/>
    <x v="0"/>
    <s v=""/>
    <s v="1000"/>
    <s v="1000"/>
    <s v=""/>
    <s v=""/>
    <x v="1"/>
    <s v="9200000059"/>
    <s v="0"/>
    <x v="25"/>
    <s v="4200006319"/>
    <s v="10000011"/>
  </r>
  <r>
    <x v="25"/>
    <s v=""/>
    <s v=""/>
    <s v="5100001886"/>
    <s v="0L"/>
    <s v=""/>
    <s v=""/>
    <s v="RE"/>
    <d v="2023-09-15T00:00:00"/>
    <s v="70"/>
    <n v="1260.18"/>
    <s v="INR"/>
    <x v="0"/>
    <s v=""/>
    <s v="1000"/>
    <s v="1000"/>
    <s v=""/>
    <s v=""/>
    <x v="1"/>
    <s v="9200000059"/>
    <s v="0"/>
    <x v="25"/>
    <s v="4200006319"/>
    <s v="10000011"/>
  </r>
  <r>
    <x v="25"/>
    <s v=""/>
    <s v=""/>
    <s v="5100001886"/>
    <s v="0L"/>
    <s v=""/>
    <s v=""/>
    <s v="RE"/>
    <d v="2023-09-15T00:00:00"/>
    <s v="70"/>
    <n v="880.33"/>
    <s v="INR"/>
    <x v="0"/>
    <s v=""/>
    <s v="1000"/>
    <s v="1000"/>
    <s v=""/>
    <s v=""/>
    <x v="1"/>
    <s v="9200000059"/>
    <s v="0"/>
    <x v="25"/>
    <s v="4200006319"/>
    <s v="10000011"/>
  </r>
  <r>
    <x v="25"/>
    <s v=""/>
    <s v=""/>
    <s v="5100001886"/>
    <s v="0L"/>
    <s v=""/>
    <s v=""/>
    <s v="RE"/>
    <d v="2023-09-15T00:00:00"/>
    <s v="70"/>
    <n v="15989.4"/>
    <s v="INR"/>
    <x v="0"/>
    <s v=""/>
    <s v="1000"/>
    <s v="1000"/>
    <s v=""/>
    <s v=""/>
    <x v="1"/>
    <s v="9200000059"/>
    <s v="0"/>
    <x v="25"/>
    <s v="4200006319"/>
    <s v="10000011"/>
  </r>
  <r>
    <x v="25"/>
    <s v=""/>
    <s v=""/>
    <s v="5100002208"/>
    <s v="0L"/>
    <s v=""/>
    <s v=""/>
    <s v="RE"/>
    <d v="2023-10-17T00:00:00"/>
    <s v="70"/>
    <n v="1083.5999999999999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722.4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908.16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306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306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51.6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68.8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330.48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144.47999999999999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110.16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516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318.24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960.84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540.08000000000004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593.46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540.08000000000004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206.4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979.2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336.6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207.9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817.2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550.79999999999995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415.8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378.4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959.76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959.76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495.36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340.56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118.76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59.38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1052.6400000000001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464.4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309.60000000000002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2554.1999999999998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1052.6400000000001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584.79999999999995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344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2089.8000000000002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851.4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2145.52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1609.92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1066.4000000000001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959.76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712.56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240.66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34.380000000000003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171.88"/>
    <s v="INR"/>
    <x v="0"/>
    <s v=""/>
    <s v="1000"/>
    <s v="1000"/>
    <s v=""/>
    <s v=""/>
    <x v="1"/>
    <s v="9200000059"/>
    <s v="0"/>
    <x v="25"/>
    <s v="4200006513"/>
    <s v="10000056"/>
  </r>
  <r>
    <x v="25"/>
    <s v=""/>
    <s v=""/>
    <s v="5100002208"/>
    <s v="0L"/>
    <s v=""/>
    <s v=""/>
    <s v="RE"/>
    <d v="2023-10-17T00:00:00"/>
    <s v="70"/>
    <n v="118.76"/>
    <s v="INR"/>
    <x v="0"/>
    <s v=""/>
    <s v="1000"/>
    <s v="1000"/>
    <s v=""/>
    <s v=""/>
    <x v="1"/>
    <s v="9200000059"/>
    <s v="0"/>
    <x v="25"/>
    <s v="4200006513"/>
    <s v="10000056"/>
  </r>
  <r>
    <x v="20"/>
    <s v=""/>
    <s v=""/>
    <s v="5100002210"/>
    <s v="0L"/>
    <s v=""/>
    <s v=""/>
    <s v="RE"/>
    <d v="2023-10-17T00:00:00"/>
    <s v="70"/>
    <n v="650.16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650.16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572.76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705.2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688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588.24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588.24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588.24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588.24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645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645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541.79999999999995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634.67999999999995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634.67999999999995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619.20000000000005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619.20000000000005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619.20000000000005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619.20000000000005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580.5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580.5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634.67999999999995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657.9"/>
    <s v="INR"/>
    <x v="0"/>
    <s v=""/>
    <s v="1000"/>
    <s v="1000"/>
    <s v=""/>
    <s v=""/>
    <x v="1"/>
    <s v="9200000058"/>
    <s v="0"/>
    <x v="20"/>
    <s v="4200006510"/>
    <s v="10000056"/>
  </r>
  <r>
    <x v="20"/>
    <s v=""/>
    <s v=""/>
    <s v="5100002210"/>
    <s v="0L"/>
    <s v=""/>
    <s v=""/>
    <s v="RE"/>
    <d v="2023-10-17T00:00:00"/>
    <s v="70"/>
    <n v="1786.08"/>
    <s v="INR"/>
    <x v="0"/>
    <s v=""/>
    <s v="1000"/>
    <s v="1000"/>
    <s v=""/>
    <s v=""/>
    <x v="1"/>
    <s v="9200000058"/>
    <s v="0"/>
    <x v="20"/>
    <s v="4200006510"/>
    <s v="10000056"/>
  </r>
  <r>
    <x v="18"/>
    <s v=""/>
    <s v=""/>
    <s v="5100002213"/>
    <s v="0L"/>
    <s v=""/>
    <s v=""/>
    <s v="RE"/>
    <d v="2023-10-25T00:00:00"/>
    <s v="70"/>
    <n v="3939.66"/>
    <s v="INR"/>
    <x v="0"/>
    <s v=""/>
    <s v="1000"/>
    <s v="1000"/>
    <s v=""/>
    <s v=""/>
    <x v="1"/>
    <s v="9200000041"/>
    <s v="0"/>
    <x v="18"/>
    <s v="4200006521"/>
    <s v="10000056"/>
  </r>
  <r>
    <x v="18"/>
    <s v=""/>
    <s v=""/>
    <s v="5100002213"/>
    <s v="0L"/>
    <s v=""/>
    <s v=""/>
    <s v="RE"/>
    <d v="2023-10-25T00:00:00"/>
    <s v="70"/>
    <n v="4334.3999999999996"/>
    <s v="INR"/>
    <x v="0"/>
    <s v=""/>
    <s v="1000"/>
    <s v="1000"/>
    <s v=""/>
    <s v=""/>
    <x v="1"/>
    <s v="9200000041"/>
    <s v="0"/>
    <x v="18"/>
    <s v="4200006521"/>
    <s v="10000056"/>
  </r>
  <r>
    <x v="18"/>
    <s v=""/>
    <s v=""/>
    <s v="5100002213"/>
    <s v="0L"/>
    <s v=""/>
    <s v=""/>
    <s v="RE"/>
    <d v="2023-10-25T00:00:00"/>
    <s v="70"/>
    <n v="4102.2"/>
    <s v="INR"/>
    <x v="0"/>
    <s v=""/>
    <s v="1000"/>
    <s v="1000"/>
    <s v=""/>
    <s v=""/>
    <x v="1"/>
    <s v="9200000041"/>
    <s v="0"/>
    <x v="18"/>
    <s v="4200006521"/>
    <s v="10000056"/>
  </r>
  <r>
    <x v="18"/>
    <s v=""/>
    <s v=""/>
    <s v="5100002213"/>
    <s v="0L"/>
    <s v=""/>
    <s v=""/>
    <s v="RE"/>
    <d v="2023-10-25T00:00:00"/>
    <s v="70"/>
    <n v="4295.7"/>
    <s v="INR"/>
    <x v="0"/>
    <s v=""/>
    <s v="1000"/>
    <s v="1000"/>
    <s v=""/>
    <s v=""/>
    <x v="1"/>
    <s v="9200000041"/>
    <s v="0"/>
    <x v="18"/>
    <s v="4200006521"/>
    <s v="10000056"/>
  </r>
  <r>
    <x v="20"/>
    <s v=""/>
    <s v=""/>
    <s v="5100002339"/>
    <s v="0L"/>
    <s v=""/>
    <s v=""/>
    <s v="RE"/>
    <d v="2023-11-05T00:00:00"/>
    <s v="70"/>
    <n v="60000"/>
    <s v="INR"/>
    <x v="0"/>
    <s v=""/>
    <s v="1000"/>
    <s v="1000"/>
    <s v=""/>
    <s v=""/>
    <x v="1"/>
    <s v="9200000058"/>
    <s v="0"/>
    <x v="20"/>
    <s v="4200006213"/>
    <s v="10000151"/>
  </r>
  <r>
    <x v="20"/>
    <s v=""/>
    <s v=""/>
    <s v="5100002339"/>
    <s v="0L"/>
    <s v=""/>
    <s v=""/>
    <s v="RE"/>
    <d v="2023-11-05T00:00:00"/>
    <s v="70"/>
    <n v="100000"/>
    <s v="INR"/>
    <x v="0"/>
    <s v=""/>
    <s v="1000"/>
    <s v="1000"/>
    <s v=""/>
    <s v=""/>
    <x v="1"/>
    <s v="9200000058"/>
    <s v="0"/>
    <x v="20"/>
    <s v="4200006213"/>
    <s v="10000151"/>
  </r>
  <r>
    <x v="20"/>
    <s v=""/>
    <s v=""/>
    <s v="5100002339"/>
    <s v="0L"/>
    <s v=""/>
    <s v=""/>
    <s v="RE"/>
    <d v="2023-11-05T00:00:00"/>
    <s v="70"/>
    <n v="110000"/>
    <s v="INR"/>
    <x v="0"/>
    <s v=""/>
    <s v="1000"/>
    <s v="1000"/>
    <s v=""/>
    <s v=""/>
    <x v="1"/>
    <s v="9200000058"/>
    <s v="0"/>
    <x v="20"/>
    <s v="4200006213"/>
    <s v="10000151"/>
  </r>
  <r>
    <x v="20"/>
    <s v=""/>
    <s v=""/>
    <s v="5100002339"/>
    <s v="0L"/>
    <s v=""/>
    <s v=""/>
    <s v="RE"/>
    <d v="2023-11-05T00:00:00"/>
    <s v="70"/>
    <n v="120000"/>
    <s v="INR"/>
    <x v="0"/>
    <s v=""/>
    <s v="1000"/>
    <s v="1000"/>
    <s v=""/>
    <s v=""/>
    <x v="1"/>
    <s v="9200000058"/>
    <s v="0"/>
    <x v="20"/>
    <s v="4200006213"/>
    <s v="10000151"/>
  </r>
  <r>
    <x v="18"/>
    <s v=""/>
    <s v=""/>
    <s v="5100002341"/>
    <s v="0L"/>
    <s v=""/>
    <s v=""/>
    <s v="RE"/>
    <d v="2023-11-05T00:00:00"/>
    <s v="70"/>
    <n v="1809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512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756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368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684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224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612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032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516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96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48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96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48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576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288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576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288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576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70.16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672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336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6048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3024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624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312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288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4688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2016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008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44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72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36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36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098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8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9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2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6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756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2016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008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92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96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2256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128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32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660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416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708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98037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05616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3256.11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20053.64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4512.44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432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963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695.52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550.43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019.52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2272.6799999999998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26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44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72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720"/>
    <s v="INR"/>
    <x v="0"/>
    <s v=""/>
    <s v="1000"/>
    <s v="1000"/>
    <s v=""/>
    <s v=""/>
    <x v="1"/>
    <s v="9200000041"/>
    <s v="0"/>
    <x v="18"/>
    <s v="4200006430"/>
    <s v="10000151"/>
  </r>
  <r>
    <x v="18"/>
    <s v=""/>
    <s v=""/>
    <s v="5100002341"/>
    <s v="0L"/>
    <s v=""/>
    <s v=""/>
    <s v="RE"/>
    <d v="2023-11-05T00:00:00"/>
    <s v="70"/>
    <n v="109.8"/>
    <s v="INR"/>
    <x v="0"/>
    <s v=""/>
    <s v="1000"/>
    <s v="1000"/>
    <s v=""/>
    <s v=""/>
    <x v="1"/>
    <s v="9200000041"/>
    <s v="0"/>
    <x v="18"/>
    <s v="4200006430"/>
    <s v="10000151"/>
  </r>
  <r>
    <x v="25"/>
    <s v=""/>
    <s v=""/>
    <s v="5100002609"/>
    <s v="0L"/>
    <s v=""/>
    <s v=""/>
    <s v="RE"/>
    <d v="2023-11-17T00:00:00"/>
    <s v="70"/>
    <n v="12277.8"/>
    <s v="INR"/>
    <x v="0"/>
    <s v=""/>
    <s v="1000"/>
    <s v="1000"/>
    <s v=""/>
    <s v=""/>
    <x v="1"/>
    <s v="9200000059"/>
    <s v="0"/>
    <x v="25"/>
    <s v="4200006620"/>
    <s v="10000012"/>
  </r>
  <r>
    <x v="21"/>
    <s v=""/>
    <s v=""/>
    <s v="5100002643"/>
    <s v="0L"/>
    <s v=""/>
    <s v=""/>
    <s v="RE"/>
    <d v="2023-11-27T00:00:00"/>
    <s v="70"/>
    <n v="4440.57"/>
    <s v="INR"/>
    <x v="0"/>
    <s v=""/>
    <s v="1000"/>
    <s v="1000"/>
    <s v=""/>
    <s v=""/>
    <x v="1"/>
    <s v="9200000035"/>
    <s v="0"/>
    <x v="21"/>
    <s v="4200006229"/>
    <s v="10000178"/>
  </r>
  <r>
    <x v="25"/>
    <s v=""/>
    <s v=""/>
    <s v="5100002664"/>
    <s v="0L"/>
    <s v=""/>
    <s v=""/>
    <s v="RE"/>
    <d v="2023-11-06T00:00:00"/>
    <s v="70"/>
    <n v="2786.4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619.20000000000005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1857.6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1702.8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1702.8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1857.6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1857.6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946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559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464.4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559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464.4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559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464.4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8947.44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2723.16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5033.72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447.2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2537.4899999999998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3630.06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344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1238.4000000000001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1238.4000000000001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2322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4"/>
    <s v="0L"/>
    <s v=""/>
    <s v=""/>
    <s v="RE"/>
    <d v="2023-11-06T00:00:00"/>
    <s v="70"/>
    <n v="4257"/>
    <s v="INR"/>
    <x v="0"/>
    <s v=""/>
    <s v="1000"/>
    <s v="1000"/>
    <s v=""/>
    <s v=""/>
    <x v="1"/>
    <s v="9200000059"/>
    <s v="0"/>
    <x v="25"/>
    <s v="4200006619"/>
    <s v="10000056"/>
  </r>
  <r>
    <x v="25"/>
    <s v=""/>
    <s v=""/>
    <s v="5100002666"/>
    <s v="0L"/>
    <s v=""/>
    <s v=""/>
    <s v="RE"/>
    <d v="2023-11-07T00:00:00"/>
    <s v="70"/>
    <n v="2838"/>
    <s v="INR"/>
    <x v="0"/>
    <s v=""/>
    <s v="1000"/>
    <s v="1000"/>
    <s v=""/>
    <s v=""/>
    <x v="1"/>
    <s v="9200000059"/>
    <s v="0"/>
    <x v="25"/>
    <s v="4200006621"/>
    <s v="10000056"/>
  </r>
  <r>
    <x v="25"/>
    <s v=""/>
    <s v=""/>
    <s v="5100002666"/>
    <s v="0L"/>
    <s v=""/>
    <s v=""/>
    <s v="RE"/>
    <d v="2023-11-07T00:00:00"/>
    <s v="70"/>
    <n v="8514"/>
    <s v="INR"/>
    <x v="0"/>
    <s v=""/>
    <s v="1000"/>
    <s v="1000"/>
    <s v=""/>
    <s v=""/>
    <x v="1"/>
    <s v="9200000059"/>
    <s v="0"/>
    <x v="25"/>
    <s v="4200006621"/>
    <s v="10000056"/>
  </r>
  <r>
    <x v="25"/>
    <s v=""/>
    <s v=""/>
    <s v="5100002666"/>
    <s v="0L"/>
    <s v=""/>
    <s v=""/>
    <s v="RE"/>
    <d v="2023-11-07T00:00:00"/>
    <s v="70"/>
    <n v="5959.8"/>
    <s v="INR"/>
    <x v="0"/>
    <s v=""/>
    <s v="1000"/>
    <s v="1000"/>
    <s v=""/>
    <s v=""/>
    <x v="1"/>
    <s v="9200000059"/>
    <s v="0"/>
    <x v="25"/>
    <s v="4200006621"/>
    <s v="10000056"/>
  </r>
  <r>
    <x v="25"/>
    <s v=""/>
    <s v=""/>
    <s v="5100002666"/>
    <s v="0L"/>
    <s v=""/>
    <s v=""/>
    <s v="RE"/>
    <d v="2023-11-07T00:00:00"/>
    <s v="70"/>
    <n v="541.79999999999995"/>
    <s v="INR"/>
    <x v="0"/>
    <s v=""/>
    <s v="1000"/>
    <s v="1000"/>
    <s v=""/>
    <s v=""/>
    <x v="1"/>
    <s v="9200000059"/>
    <s v="0"/>
    <x v="25"/>
    <s v="4200006621"/>
    <s v="10000056"/>
  </r>
  <r>
    <x v="25"/>
    <s v=""/>
    <s v=""/>
    <s v="5100002666"/>
    <s v="0L"/>
    <s v=""/>
    <s v=""/>
    <s v="RE"/>
    <d v="2023-11-07T00:00:00"/>
    <s v="70"/>
    <n v="516"/>
    <s v="INR"/>
    <x v="0"/>
    <s v=""/>
    <s v="1000"/>
    <s v="1000"/>
    <s v=""/>
    <s v=""/>
    <x v="1"/>
    <s v="9200000059"/>
    <s v="0"/>
    <x v="25"/>
    <s v="4200006621"/>
    <s v="10000056"/>
  </r>
  <r>
    <x v="25"/>
    <s v=""/>
    <s v=""/>
    <s v="5100002666"/>
    <s v="0L"/>
    <s v=""/>
    <s v=""/>
    <s v="RE"/>
    <d v="2023-11-07T00:00:00"/>
    <s v="70"/>
    <n v="2792.32"/>
    <s v="INR"/>
    <x v="0"/>
    <s v=""/>
    <s v="1000"/>
    <s v="1000"/>
    <s v=""/>
    <s v=""/>
    <x v="1"/>
    <s v="9200000059"/>
    <s v="0"/>
    <x v="25"/>
    <s v="4200006621"/>
    <s v="10000056"/>
  </r>
  <r>
    <x v="25"/>
    <s v=""/>
    <s v=""/>
    <s v="5100002666"/>
    <s v="0L"/>
    <s v=""/>
    <s v=""/>
    <s v="RE"/>
    <d v="2023-11-07T00:00:00"/>
    <s v="70"/>
    <n v="1559.67"/>
    <s v="INR"/>
    <x v="0"/>
    <s v=""/>
    <s v="1000"/>
    <s v="1000"/>
    <s v=""/>
    <s v=""/>
    <x v="1"/>
    <s v="9200000059"/>
    <s v="0"/>
    <x v="25"/>
    <s v="4200006621"/>
    <s v="10000056"/>
  </r>
  <r>
    <x v="25"/>
    <s v=""/>
    <s v=""/>
    <s v="5100002666"/>
    <s v="0L"/>
    <s v=""/>
    <s v=""/>
    <s v="RE"/>
    <d v="2023-11-07T00:00:00"/>
    <s v="70"/>
    <n v="2540.7600000000002"/>
    <s v="INR"/>
    <x v="0"/>
    <s v=""/>
    <s v="1000"/>
    <s v="1000"/>
    <s v=""/>
    <s v=""/>
    <x v="1"/>
    <s v="9200000059"/>
    <s v="0"/>
    <x v="25"/>
    <s v="4200006621"/>
    <s v="10000056"/>
  </r>
  <r>
    <x v="25"/>
    <s v=""/>
    <s v=""/>
    <s v="5100002666"/>
    <s v="0L"/>
    <s v=""/>
    <s v=""/>
    <s v="RE"/>
    <d v="2023-11-07T00:00:00"/>
    <s v="70"/>
    <n v="1207.49"/>
    <s v="INR"/>
    <x v="0"/>
    <s v=""/>
    <s v="1000"/>
    <s v="1000"/>
    <s v=""/>
    <s v=""/>
    <x v="1"/>
    <s v="9200000059"/>
    <s v="0"/>
    <x v="25"/>
    <s v="4200006621"/>
    <s v="10000056"/>
  </r>
  <r>
    <x v="25"/>
    <s v=""/>
    <s v=""/>
    <s v="5100002666"/>
    <s v="0L"/>
    <s v=""/>
    <s v=""/>
    <s v="RE"/>
    <d v="2023-11-07T00:00:00"/>
    <s v="70"/>
    <n v="3715.2"/>
    <s v="INR"/>
    <x v="0"/>
    <s v=""/>
    <s v="1000"/>
    <s v="1000"/>
    <s v=""/>
    <s v=""/>
    <x v="1"/>
    <s v="9200000059"/>
    <s v="0"/>
    <x v="25"/>
    <s v="4200006621"/>
    <s v="10000056"/>
  </r>
  <r>
    <x v="25"/>
    <s v=""/>
    <s v=""/>
    <s v="5100002666"/>
    <s v="0L"/>
    <s v=""/>
    <s v=""/>
    <s v="RE"/>
    <d v="2023-11-07T00:00:00"/>
    <s v="70"/>
    <n v="2494"/>
    <s v="INR"/>
    <x v="0"/>
    <s v=""/>
    <s v="1000"/>
    <s v="1000"/>
    <s v=""/>
    <s v=""/>
    <x v="1"/>
    <s v="9200000059"/>
    <s v="0"/>
    <x v="25"/>
    <s v="4200006621"/>
    <s v="10000056"/>
  </r>
  <r>
    <x v="25"/>
    <s v=""/>
    <s v=""/>
    <s v="5100002666"/>
    <s v="0L"/>
    <s v=""/>
    <s v=""/>
    <s v="RE"/>
    <d v="2023-11-07T00:00:00"/>
    <s v="70"/>
    <n v="1006.2"/>
    <s v="INR"/>
    <x v="0"/>
    <s v=""/>
    <s v="1000"/>
    <s v="1000"/>
    <s v=""/>
    <s v=""/>
    <x v="1"/>
    <s v="9200000059"/>
    <s v="0"/>
    <x v="25"/>
    <s v="4200006621"/>
    <s v="10000056"/>
  </r>
  <r>
    <x v="25"/>
    <s v=""/>
    <s v=""/>
    <s v="5100002674"/>
    <s v="0L"/>
    <s v=""/>
    <s v=""/>
    <s v="RE"/>
    <d v="2023-09-26T00:00:00"/>
    <s v="70"/>
    <n v="600000"/>
    <s v="INR"/>
    <x v="0"/>
    <s v=""/>
    <s v="1000"/>
    <s v="1000"/>
    <s v=""/>
    <s v=""/>
    <x v="1"/>
    <s v="9200000059"/>
    <s v="0"/>
    <x v="25"/>
    <s v="4200006214"/>
    <s v="10000545"/>
  </r>
  <r>
    <x v="25"/>
    <s v=""/>
    <s v=""/>
    <s v="5100002674"/>
    <s v="0L"/>
    <s v=""/>
    <s v=""/>
    <s v="RE"/>
    <d v="2023-09-26T00:00:00"/>
    <s v="70"/>
    <n v="400000"/>
    <s v="INR"/>
    <x v="0"/>
    <s v=""/>
    <s v="1000"/>
    <s v="1000"/>
    <s v=""/>
    <s v=""/>
    <x v="1"/>
    <s v="9200000059"/>
    <s v="0"/>
    <x v="25"/>
    <s v="4200006214"/>
    <s v="10000545"/>
  </r>
  <r>
    <x v="25"/>
    <s v=""/>
    <s v=""/>
    <s v="5100002674"/>
    <s v="0L"/>
    <s v=""/>
    <s v=""/>
    <s v="RE"/>
    <d v="2023-09-26T00:00:00"/>
    <s v="70"/>
    <n v="400000"/>
    <s v="INR"/>
    <x v="0"/>
    <s v=""/>
    <s v="1000"/>
    <s v="1000"/>
    <s v=""/>
    <s v=""/>
    <x v="1"/>
    <s v="9200000059"/>
    <s v="0"/>
    <x v="25"/>
    <s v="4200006214"/>
    <s v="10000545"/>
  </r>
  <r>
    <x v="25"/>
    <s v=""/>
    <s v=""/>
    <s v="5100002712"/>
    <s v="0L"/>
    <s v=""/>
    <s v=""/>
    <s v="RE"/>
    <d v="2023-11-15T00:00:00"/>
    <s v="70"/>
    <n v="13119.3"/>
    <s v="INR"/>
    <x v="0"/>
    <s v=""/>
    <s v="1000"/>
    <s v="1000"/>
    <s v=""/>
    <s v=""/>
    <x v="1"/>
    <s v="9200000059"/>
    <s v="0"/>
    <x v="25"/>
    <s v="4200006724"/>
    <s v="10000056"/>
  </r>
  <r>
    <x v="25"/>
    <s v=""/>
    <s v=""/>
    <s v="5100002716"/>
    <s v="0L"/>
    <s v=""/>
    <s v=""/>
    <s v="RE"/>
    <d v="2023-08-26T00:00:00"/>
    <s v="70"/>
    <n v="6150.82"/>
    <s v="INR"/>
    <x v="0"/>
    <s v=""/>
    <s v="1000"/>
    <s v="1000"/>
    <s v=""/>
    <s v=""/>
    <x v="1"/>
    <s v="9200000059"/>
    <s v="0"/>
    <x v="25"/>
    <s v="4200006727"/>
    <s v="10000013"/>
  </r>
  <r>
    <x v="25"/>
    <s v=""/>
    <s v=""/>
    <s v="5100002716"/>
    <s v="0L"/>
    <s v=""/>
    <s v=""/>
    <s v="RE"/>
    <d v="2023-08-26T00:00:00"/>
    <s v="70"/>
    <n v="2496"/>
    <s v="INR"/>
    <x v="0"/>
    <s v=""/>
    <s v="1000"/>
    <s v="1000"/>
    <s v=""/>
    <s v=""/>
    <x v="1"/>
    <s v="9200000059"/>
    <s v="0"/>
    <x v="25"/>
    <s v="4200006727"/>
    <s v="10000013"/>
  </r>
  <r>
    <x v="25"/>
    <s v=""/>
    <s v=""/>
    <s v="5100002716"/>
    <s v="0L"/>
    <s v=""/>
    <s v=""/>
    <s v="RE"/>
    <d v="2023-08-26T00:00:00"/>
    <s v="70"/>
    <n v="5502"/>
    <s v="INR"/>
    <x v="0"/>
    <s v=""/>
    <s v="1000"/>
    <s v="1000"/>
    <s v=""/>
    <s v=""/>
    <x v="1"/>
    <s v="9200000059"/>
    <s v="0"/>
    <x v="25"/>
    <s v="4200006727"/>
    <s v="10000013"/>
  </r>
  <r>
    <x v="25"/>
    <s v=""/>
    <s v=""/>
    <s v="5100002716"/>
    <s v="0L"/>
    <s v=""/>
    <s v=""/>
    <s v="RE"/>
    <d v="2023-08-26T00:00:00"/>
    <s v="70"/>
    <n v="911.2"/>
    <s v="INR"/>
    <x v="0"/>
    <s v=""/>
    <s v="1000"/>
    <s v="1000"/>
    <s v=""/>
    <s v=""/>
    <x v="1"/>
    <s v="9200000059"/>
    <s v="0"/>
    <x v="25"/>
    <s v="4200006727"/>
    <s v="10000013"/>
  </r>
  <r>
    <x v="25"/>
    <s v=""/>
    <s v=""/>
    <s v="5100002716"/>
    <s v="0L"/>
    <s v=""/>
    <s v=""/>
    <s v="RE"/>
    <d v="2023-08-26T00:00:00"/>
    <s v="70"/>
    <n v="22161.15"/>
    <s v="INR"/>
    <x v="0"/>
    <s v=""/>
    <s v="1000"/>
    <s v="1000"/>
    <s v=""/>
    <s v=""/>
    <x v="1"/>
    <s v="9200000059"/>
    <s v="0"/>
    <x v="25"/>
    <s v="4200006727"/>
    <s v="10000013"/>
  </r>
  <r>
    <x v="25"/>
    <s v=""/>
    <s v=""/>
    <s v="5100002716"/>
    <s v="0L"/>
    <s v=""/>
    <s v=""/>
    <s v="RE"/>
    <d v="2023-08-26T00:00:00"/>
    <s v="70"/>
    <n v="43667.88"/>
    <s v="INR"/>
    <x v="0"/>
    <s v=""/>
    <s v="1000"/>
    <s v="1000"/>
    <s v=""/>
    <s v=""/>
    <x v="1"/>
    <s v="9200000059"/>
    <s v="0"/>
    <x v="25"/>
    <s v="4200006727"/>
    <s v="10000013"/>
  </r>
  <r>
    <x v="25"/>
    <s v=""/>
    <s v=""/>
    <s v="5100002716"/>
    <s v="0L"/>
    <s v=""/>
    <s v=""/>
    <s v="RE"/>
    <d v="2023-08-26T00:00:00"/>
    <s v="70"/>
    <n v="2175.3200000000002"/>
    <s v="INR"/>
    <x v="0"/>
    <s v=""/>
    <s v="1000"/>
    <s v="1000"/>
    <s v=""/>
    <s v=""/>
    <x v="1"/>
    <s v="9200000059"/>
    <s v="0"/>
    <x v="25"/>
    <s v="4200006727"/>
    <s v="10000013"/>
  </r>
  <r>
    <x v="25"/>
    <s v=""/>
    <s v=""/>
    <s v="5100002716"/>
    <s v="0L"/>
    <s v=""/>
    <s v=""/>
    <s v="RE"/>
    <d v="2023-08-26T00:00:00"/>
    <s v="70"/>
    <n v="6933.3"/>
    <s v="INR"/>
    <x v="0"/>
    <s v=""/>
    <s v="1000"/>
    <s v="1000"/>
    <s v=""/>
    <s v=""/>
    <x v="1"/>
    <s v="9200000059"/>
    <s v="0"/>
    <x v="25"/>
    <s v="4200006727"/>
    <s v="10000013"/>
  </r>
  <r>
    <x v="25"/>
    <s v=""/>
    <s v=""/>
    <s v="5100002716"/>
    <s v="0L"/>
    <s v=""/>
    <s v=""/>
    <s v="RE"/>
    <d v="2023-08-26T00:00:00"/>
    <s v="70"/>
    <n v="395.92"/>
    <s v="INR"/>
    <x v="0"/>
    <s v=""/>
    <s v="1000"/>
    <s v="1000"/>
    <s v=""/>
    <s v=""/>
    <x v="1"/>
    <s v="9200000059"/>
    <s v="0"/>
    <x v="25"/>
    <s v="4200006727"/>
    <s v="10000013"/>
  </r>
  <r>
    <x v="25"/>
    <s v=""/>
    <s v=""/>
    <s v="5100002716"/>
    <s v="0L"/>
    <s v=""/>
    <s v=""/>
    <s v="RE"/>
    <d v="2023-08-26T00:00:00"/>
    <s v="70"/>
    <n v="14195.94"/>
    <s v="INR"/>
    <x v="0"/>
    <s v=""/>
    <s v="1000"/>
    <s v="1000"/>
    <s v=""/>
    <s v=""/>
    <x v="1"/>
    <s v="9200000059"/>
    <s v="0"/>
    <x v="25"/>
    <s v="4200006727"/>
    <s v="10000013"/>
  </r>
  <r>
    <x v="25"/>
    <s v=""/>
    <s v=""/>
    <s v="5100002716"/>
    <s v="0L"/>
    <s v=""/>
    <s v=""/>
    <s v="RE"/>
    <d v="2023-08-26T00:00:00"/>
    <s v="70"/>
    <n v="475.3"/>
    <s v="INR"/>
    <x v="0"/>
    <s v=""/>
    <s v="1000"/>
    <s v="1000"/>
    <s v=""/>
    <s v=""/>
    <x v="1"/>
    <s v="9200000059"/>
    <s v="0"/>
    <x v="25"/>
    <s v="4200006727"/>
    <s v="10000013"/>
  </r>
  <r>
    <x v="25"/>
    <s v=""/>
    <s v=""/>
    <s v="5100002716"/>
    <s v="0L"/>
    <s v=""/>
    <s v=""/>
    <s v="RE"/>
    <d v="2023-08-26T00:00:00"/>
    <s v="70"/>
    <n v="10602.9"/>
    <s v="INR"/>
    <x v="0"/>
    <s v=""/>
    <s v="1000"/>
    <s v="1000"/>
    <s v=""/>
    <s v=""/>
    <x v="1"/>
    <s v="9200000059"/>
    <s v="0"/>
    <x v="25"/>
    <s v="4200006727"/>
    <s v="10000013"/>
  </r>
  <r>
    <x v="25"/>
    <s v=""/>
    <s v=""/>
    <s v="5100002716"/>
    <s v="0L"/>
    <s v=""/>
    <s v=""/>
    <s v="RE"/>
    <d v="2023-08-26T00:00:00"/>
    <s v="70"/>
    <n v="20085.78"/>
    <s v="INR"/>
    <x v="0"/>
    <s v=""/>
    <s v="1000"/>
    <s v="1000"/>
    <s v=""/>
    <s v=""/>
    <x v="1"/>
    <s v="9200000059"/>
    <s v="0"/>
    <x v="25"/>
    <s v="4200006727"/>
    <s v="10000013"/>
  </r>
  <r>
    <x v="25"/>
    <s v=""/>
    <s v=""/>
    <s v="5100002716"/>
    <s v="0L"/>
    <s v=""/>
    <s v=""/>
    <s v="RE"/>
    <d v="2023-08-26T00:00:00"/>
    <s v="70"/>
    <n v="432.6"/>
    <s v="INR"/>
    <x v="0"/>
    <s v=""/>
    <s v="1000"/>
    <s v="1000"/>
    <s v=""/>
    <s v=""/>
    <x v="1"/>
    <s v="9200000059"/>
    <s v="0"/>
    <x v="25"/>
    <s v="4200006727"/>
    <s v="10000013"/>
  </r>
  <r>
    <x v="25"/>
    <s v=""/>
    <s v=""/>
    <s v="5100002716"/>
    <s v="0L"/>
    <s v=""/>
    <s v=""/>
    <s v="RE"/>
    <d v="2023-08-26T00:00:00"/>
    <s v="70"/>
    <n v="635.66"/>
    <s v="INR"/>
    <x v="0"/>
    <s v=""/>
    <s v="1000"/>
    <s v="1000"/>
    <s v=""/>
    <s v=""/>
    <x v="1"/>
    <s v="9200000059"/>
    <s v="0"/>
    <x v="25"/>
    <s v="4200006727"/>
    <s v="10000013"/>
  </r>
  <r>
    <x v="25"/>
    <s v=""/>
    <s v=""/>
    <s v="5100002716"/>
    <s v="0L"/>
    <s v=""/>
    <s v=""/>
    <s v="RE"/>
    <d v="2023-08-26T00:00:00"/>
    <s v="70"/>
    <n v="825"/>
    <s v="INR"/>
    <x v="0"/>
    <s v=""/>
    <s v="1000"/>
    <s v="1000"/>
    <s v=""/>
    <s v=""/>
    <x v="1"/>
    <s v="9200000059"/>
    <s v="0"/>
    <x v="25"/>
    <s v="4200006727"/>
    <s v="10000013"/>
  </r>
  <r>
    <x v="25"/>
    <s v=""/>
    <s v=""/>
    <s v="5100003210"/>
    <s v="0L"/>
    <s v=""/>
    <s v=""/>
    <s v="RE"/>
    <d v="2023-12-22T00:00:00"/>
    <s v="70"/>
    <n v="36800.5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12859.14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3923.04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2206.8000000000002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6060.8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9233.42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12551.33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18357.689999999999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17596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2160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2835.56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1778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9230.76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2032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1225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5793.1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19874.400000000001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2032.97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16221.24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20949.78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2463.7600000000002"/>
    <s v="INR"/>
    <x v="0"/>
    <s v=""/>
    <s v="1000"/>
    <s v="1000"/>
    <s v=""/>
    <s v=""/>
    <x v="1"/>
    <s v="9200000059"/>
    <s v="0"/>
    <x v="25"/>
    <s v="4200006862"/>
    <s v="10000011"/>
  </r>
  <r>
    <x v="25"/>
    <s v=""/>
    <s v=""/>
    <s v="5100003210"/>
    <s v="0L"/>
    <s v=""/>
    <s v=""/>
    <s v="RE"/>
    <d v="2023-12-22T00:00:00"/>
    <s v="70"/>
    <n v="360.75"/>
    <s v="INR"/>
    <x v="0"/>
    <s v=""/>
    <s v="1000"/>
    <s v="1000"/>
    <s v=""/>
    <s v=""/>
    <x v="1"/>
    <s v="9200000059"/>
    <s v="0"/>
    <x v="25"/>
    <s v="4200006862"/>
    <s v="10000011"/>
  </r>
  <r>
    <x v="20"/>
    <s v=""/>
    <s v=""/>
    <s v="5100003212"/>
    <s v="0L"/>
    <s v=""/>
    <s v=""/>
    <s v="RE"/>
    <d v="2023-12-12T00:00:00"/>
    <s v="70"/>
    <n v="9084.9500000000007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4352.3999999999996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1283.4000000000001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135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1052.4000000000001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723.2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6673.16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1648.5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5859.24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303.32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112.13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6135.25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2212.5500000000002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5641.17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2034.67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3753.42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6597.15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38727.53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10852.38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1038.8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3810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4980"/>
    <s v="INR"/>
    <x v="0"/>
    <s v=""/>
    <s v="1000"/>
    <s v="1000"/>
    <s v=""/>
    <s v=""/>
    <x v="1"/>
    <s v="9200000058"/>
    <s v="0"/>
    <x v="20"/>
    <s v="4200006913"/>
    <s v="10000523"/>
  </r>
  <r>
    <x v="20"/>
    <s v=""/>
    <s v=""/>
    <s v="5100003212"/>
    <s v="0L"/>
    <s v=""/>
    <s v=""/>
    <s v="RE"/>
    <d v="2023-12-12T00:00:00"/>
    <s v="70"/>
    <n v="1080"/>
    <s v="INR"/>
    <x v="0"/>
    <s v=""/>
    <s v="1000"/>
    <s v="1000"/>
    <s v=""/>
    <s v=""/>
    <x v="1"/>
    <s v="9200000058"/>
    <s v="0"/>
    <x v="20"/>
    <s v="4200006913"/>
    <s v="10000523"/>
  </r>
  <r>
    <x v="26"/>
    <s v=""/>
    <s v=""/>
    <s v="5100003488"/>
    <s v="0L"/>
    <s v=""/>
    <s v=""/>
    <s v="RE"/>
    <d v="2024-01-10T00:00:00"/>
    <s v="70"/>
    <n v="85000"/>
    <s v="INR"/>
    <x v="0"/>
    <s v=""/>
    <s v="1000"/>
    <s v="1000"/>
    <s v=""/>
    <s v=""/>
    <x v="1"/>
    <s v="9200000060"/>
    <s v="0"/>
    <x v="26"/>
    <s v="4200006216"/>
    <s v="10000044"/>
  </r>
  <r>
    <x v="20"/>
    <s v=""/>
    <s v=""/>
    <s v="5100003583"/>
    <s v="0L"/>
    <s v=""/>
    <s v=""/>
    <s v="RE"/>
    <d v="2024-01-12T00:00:00"/>
    <s v="70"/>
    <n v="6090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6349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880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781.99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555.780000000000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921.6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486.8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932.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808.73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46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505.5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657.9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3617.2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65.8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9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740.4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3134.8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565.20000000000005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88.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266.8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186.9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826.87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56.5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746.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88.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684.31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205.7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48.8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414.7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82.9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393.9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3089.7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98.5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45.1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526.2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435.5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562.17999999999995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73.6000000000000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68.40000000000000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25.3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03.7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0809.73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24.41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622.1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410.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43.5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56.5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829.4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450.99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41.47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24.4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3.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58.0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26.0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75.17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62.21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62.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39.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939.5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48.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02.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62.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43.5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56.5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495.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301.4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372.9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60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26.0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659.53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466.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801.7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339.1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31.0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50.1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37.6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649.9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82.6000000000000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48.8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36.80000000000001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48.8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863.3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751.7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565.20000000000005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300.6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26.0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13.0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00.4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50.7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2381.35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1012.4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301.4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400.8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301.4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783.7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72.5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73.6000000000000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614.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50.7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818.55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834.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65.8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78.3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44.59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44.59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5.0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8.8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5.54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3573.36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56.08000000000001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770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33487.8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45527.01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0404.79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7512.47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920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44.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970.3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69.57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9120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573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1592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5685.75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3634.0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3783.360000000001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2168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725"/>
    <s v="INR"/>
    <x v="0"/>
    <s v=""/>
    <s v="1000"/>
    <s v="1000"/>
    <s v=""/>
    <s v=""/>
    <x v="1"/>
    <s v="9200000058"/>
    <s v="0"/>
    <x v="20"/>
    <s v="4200006721"/>
    <s v="10000151"/>
  </r>
  <r>
    <x v="20"/>
    <s v=""/>
    <s v=""/>
    <s v="5100003583"/>
    <s v="0L"/>
    <s v=""/>
    <s v=""/>
    <s v="RE"/>
    <d v="2024-01-12T00:00:00"/>
    <s v="70"/>
    <n v="1070.19"/>
    <s v="INR"/>
    <x v="0"/>
    <s v=""/>
    <s v="1000"/>
    <s v="1000"/>
    <s v=""/>
    <s v=""/>
    <x v="1"/>
    <s v="9200000058"/>
    <s v="0"/>
    <x v="20"/>
    <s v="4200006721"/>
    <s v="10000151"/>
  </r>
  <r>
    <x v="29"/>
    <s v=""/>
    <s v=""/>
    <s v="5100003727"/>
    <s v="0L"/>
    <s v=""/>
    <s v=""/>
    <s v="RE"/>
    <d v="2024-01-18T00:00:00"/>
    <s v="70"/>
    <n v="7063.09"/>
    <s v="INR"/>
    <x v="0"/>
    <s v=""/>
    <s v="1000"/>
    <s v="1000"/>
    <s v=""/>
    <s v=""/>
    <x v="1"/>
    <s v="9200000057"/>
    <s v="0"/>
    <x v="29"/>
    <s v="4200006791"/>
    <s v="10000546"/>
  </r>
  <r>
    <x v="29"/>
    <s v=""/>
    <s v=""/>
    <s v="5100003727"/>
    <s v="0L"/>
    <s v=""/>
    <s v=""/>
    <s v="RE"/>
    <d v="2024-01-18T00:00:00"/>
    <s v="70"/>
    <n v="4088.77"/>
    <s v="INR"/>
    <x v="0"/>
    <s v=""/>
    <s v="1000"/>
    <s v="1000"/>
    <s v=""/>
    <s v=""/>
    <x v="1"/>
    <s v="9200000057"/>
    <s v="0"/>
    <x v="29"/>
    <s v="4200006791"/>
    <s v="10000546"/>
  </r>
  <r>
    <x v="17"/>
    <s v=""/>
    <s v=""/>
    <s v="5100003744"/>
    <s v="0L"/>
    <s v=""/>
    <s v=""/>
    <s v="RE"/>
    <d v="2024-01-18T00:00:00"/>
    <s v="70"/>
    <n v="360.08"/>
    <s v="INR"/>
    <x v="0"/>
    <s v=""/>
    <s v="1000"/>
    <s v="1000"/>
    <s v=""/>
    <s v=""/>
    <x v="1"/>
    <s v="9200000039"/>
    <s v="0"/>
    <x v="17"/>
    <s v="4200006707"/>
    <s v="10000546"/>
  </r>
  <r>
    <x v="17"/>
    <s v=""/>
    <s v=""/>
    <s v="5100003744"/>
    <s v="0L"/>
    <s v=""/>
    <s v=""/>
    <s v="RE"/>
    <d v="2024-01-18T00:00:00"/>
    <s v="70"/>
    <n v="208.45"/>
    <s v="INR"/>
    <x v="0"/>
    <s v=""/>
    <s v="1000"/>
    <s v="1000"/>
    <s v=""/>
    <s v=""/>
    <x v="1"/>
    <s v="9200000039"/>
    <s v="0"/>
    <x v="17"/>
    <s v="4200006707"/>
    <s v="10000546"/>
  </r>
  <r>
    <x v="17"/>
    <s v=""/>
    <s v=""/>
    <s v="5100003744"/>
    <s v="0L"/>
    <s v=""/>
    <s v=""/>
    <s v="RE"/>
    <d v="2024-01-18T00:00:00"/>
    <s v="70"/>
    <n v="3265.25"/>
    <s v="INR"/>
    <x v="0"/>
    <s v=""/>
    <s v="1000"/>
    <s v="1000"/>
    <s v=""/>
    <s v=""/>
    <x v="1"/>
    <s v="9200000039"/>
    <s v="0"/>
    <x v="17"/>
    <s v="4200006707"/>
    <s v="10000546"/>
  </r>
  <r>
    <x v="17"/>
    <s v=""/>
    <s v=""/>
    <s v="5100003744"/>
    <s v="0L"/>
    <s v=""/>
    <s v=""/>
    <s v="RE"/>
    <d v="2024-01-18T00:00:00"/>
    <s v="70"/>
    <n v="1503.35"/>
    <s v="INR"/>
    <x v="0"/>
    <s v=""/>
    <s v="1000"/>
    <s v="1000"/>
    <s v=""/>
    <s v=""/>
    <x v="1"/>
    <s v="9200000039"/>
    <s v="0"/>
    <x v="17"/>
    <s v="4200006707"/>
    <s v="10000546"/>
  </r>
  <r>
    <x v="17"/>
    <s v=""/>
    <s v=""/>
    <s v="5100003744"/>
    <s v="0L"/>
    <s v=""/>
    <s v=""/>
    <s v="RE"/>
    <d v="2024-01-18T00:00:00"/>
    <s v="70"/>
    <n v="1130.4000000000001"/>
    <s v="INR"/>
    <x v="0"/>
    <s v=""/>
    <s v="1000"/>
    <s v="1000"/>
    <s v=""/>
    <s v=""/>
    <x v="1"/>
    <s v="9200000039"/>
    <s v="0"/>
    <x v="17"/>
    <s v="4200006707"/>
    <s v="10000546"/>
  </r>
  <r>
    <x v="17"/>
    <s v=""/>
    <s v=""/>
    <s v="5100003744"/>
    <s v="0L"/>
    <s v=""/>
    <s v=""/>
    <s v="RE"/>
    <d v="2024-01-18T00:00:00"/>
    <s v="70"/>
    <n v="1244.1500000000001"/>
    <s v="INR"/>
    <x v="0"/>
    <s v=""/>
    <s v="1000"/>
    <s v="1000"/>
    <s v=""/>
    <s v=""/>
    <x v="1"/>
    <s v="9200000039"/>
    <s v="0"/>
    <x v="17"/>
    <s v="4200006707"/>
    <s v="10000546"/>
  </r>
  <r>
    <x v="17"/>
    <s v=""/>
    <s v=""/>
    <s v="5100003744"/>
    <s v="0L"/>
    <s v=""/>
    <s v=""/>
    <s v="RE"/>
    <d v="2024-01-18T00:00:00"/>
    <s v="70"/>
    <n v="1130.4000000000001"/>
    <s v="INR"/>
    <x v="0"/>
    <s v=""/>
    <s v="1000"/>
    <s v="1000"/>
    <s v=""/>
    <s v=""/>
    <x v="1"/>
    <s v="9200000039"/>
    <s v="0"/>
    <x v="17"/>
    <s v="4200006707"/>
    <s v="10000546"/>
  </r>
  <r>
    <x v="17"/>
    <s v=""/>
    <s v=""/>
    <s v="5100003744"/>
    <s v="0L"/>
    <s v=""/>
    <s v=""/>
    <s v="RE"/>
    <d v="2024-01-18T00:00:00"/>
    <s v="70"/>
    <n v="2687.04"/>
    <s v="INR"/>
    <x v="0"/>
    <s v=""/>
    <s v="1000"/>
    <s v="1000"/>
    <s v=""/>
    <s v=""/>
    <x v="1"/>
    <s v="9200000039"/>
    <s v="0"/>
    <x v="17"/>
    <s v="4200006707"/>
    <s v="10000546"/>
  </r>
  <r>
    <x v="17"/>
    <s v=""/>
    <s v=""/>
    <s v="5100003744"/>
    <s v="0L"/>
    <s v=""/>
    <s v=""/>
    <s v="RE"/>
    <d v="2024-01-18T00:00:00"/>
    <s v="70"/>
    <n v="678.24"/>
    <s v="INR"/>
    <x v="0"/>
    <s v=""/>
    <s v="1000"/>
    <s v="1000"/>
    <s v=""/>
    <s v=""/>
    <x v="1"/>
    <s v="9200000039"/>
    <s v="0"/>
    <x v="17"/>
    <s v="4200006707"/>
    <s v="10000546"/>
  </r>
  <r>
    <x v="17"/>
    <s v=""/>
    <s v=""/>
    <s v="5100003744"/>
    <s v="0L"/>
    <s v=""/>
    <s v=""/>
    <s v="RE"/>
    <d v="2024-01-18T00:00:00"/>
    <s v="70"/>
    <n v="1814"/>
    <s v="INR"/>
    <x v="0"/>
    <s v=""/>
    <s v="1000"/>
    <s v="1000"/>
    <s v=""/>
    <s v=""/>
    <x v="1"/>
    <s v="9200000039"/>
    <s v="0"/>
    <x v="17"/>
    <s v="4200006707"/>
    <s v="10000546"/>
  </r>
  <r>
    <x v="17"/>
    <s v=""/>
    <s v=""/>
    <s v="5100003744"/>
    <s v="0L"/>
    <s v=""/>
    <s v=""/>
    <s v="RE"/>
    <d v="2024-01-18T00:00:00"/>
    <s v="70"/>
    <n v="995.36"/>
    <s v="INR"/>
    <x v="0"/>
    <s v=""/>
    <s v="1000"/>
    <s v="1000"/>
    <s v=""/>
    <s v=""/>
    <x v="1"/>
    <s v="9200000039"/>
    <s v="0"/>
    <x v="17"/>
    <s v="4200006707"/>
    <s v="10000546"/>
  </r>
  <r>
    <x v="17"/>
    <s v=""/>
    <s v=""/>
    <s v="5100003744"/>
    <s v="0L"/>
    <s v=""/>
    <s v=""/>
    <s v="RE"/>
    <d v="2024-01-18T00:00:00"/>
    <s v="70"/>
    <n v="576"/>
    <s v="INR"/>
    <x v="0"/>
    <s v=""/>
    <s v="1000"/>
    <s v="1000"/>
    <s v=""/>
    <s v=""/>
    <x v="1"/>
    <s v="9200000039"/>
    <s v="0"/>
    <x v="17"/>
    <s v="4200006707"/>
    <s v="10000546"/>
  </r>
  <r>
    <x v="25"/>
    <s v=""/>
    <s v=""/>
    <s v="5100003752"/>
    <s v="0L"/>
    <s v=""/>
    <s v=""/>
    <s v="RE"/>
    <d v="2024-01-19T00:00:00"/>
    <s v="70"/>
    <n v="1296"/>
    <s v="INR"/>
    <x v="0"/>
    <s v=""/>
    <s v="1000"/>
    <s v="1000"/>
    <s v=""/>
    <s v=""/>
    <x v="1"/>
    <s v="9200000059"/>
    <s v="0"/>
    <x v="25"/>
    <s v="4200007251"/>
    <s v="10000155"/>
  </r>
  <r>
    <x v="25"/>
    <s v=""/>
    <s v=""/>
    <s v="5100003752"/>
    <s v="0L"/>
    <s v=""/>
    <s v=""/>
    <s v="RE"/>
    <d v="2024-01-19T00:00:00"/>
    <s v="70"/>
    <n v="337"/>
    <s v="INR"/>
    <x v="0"/>
    <s v=""/>
    <s v="1000"/>
    <s v="1000"/>
    <s v=""/>
    <s v=""/>
    <x v="1"/>
    <s v="9200000059"/>
    <s v="0"/>
    <x v="25"/>
    <s v="4200007251"/>
    <s v="10000155"/>
  </r>
  <r>
    <x v="25"/>
    <s v=""/>
    <s v=""/>
    <s v="5100003752"/>
    <s v="0L"/>
    <s v=""/>
    <s v=""/>
    <s v="RE"/>
    <d v="2024-01-19T00:00:00"/>
    <s v="70"/>
    <n v="195.09"/>
    <s v="INR"/>
    <x v="0"/>
    <s v=""/>
    <s v="1000"/>
    <s v="1000"/>
    <s v=""/>
    <s v=""/>
    <x v="1"/>
    <s v="9200000059"/>
    <s v="0"/>
    <x v="25"/>
    <s v="4200007251"/>
    <s v="10000155"/>
  </r>
  <r>
    <x v="25"/>
    <s v=""/>
    <s v=""/>
    <s v="5100003864"/>
    <s v="0L"/>
    <s v=""/>
    <s v=""/>
    <s v="RE"/>
    <d v="2024-01-23T00:00:00"/>
    <s v="70"/>
    <n v="18410.2"/>
    <s v="INR"/>
    <x v="0"/>
    <s v=""/>
    <s v="1000"/>
    <s v="1000"/>
    <s v=""/>
    <s v=""/>
    <x v="1"/>
    <s v="9200000059"/>
    <s v="0"/>
    <x v="25"/>
    <s v="4200006792"/>
    <s v="10000546"/>
  </r>
  <r>
    <x v="25"/>
    <s v=""/>
    <s v=""/>
    <s v="5100003864"/>
    <s v="0L"/>
    <s v=""/>
    <s v=""/>
    <s v="RE"/>
    <d v="2024-01-23T00:00:00"/>
    <s v="70"/>
    <n v="10657.53"/>
    <s v="INR"/>
    <x v="0"/>
    <s v=""/>
    <s v="1000"/>
    <s v="1000"/>
    <s v=""/>
    <s v=""/>
    <x v="1"/>
    <s v="9200000059"/>
    <s v="0"/>
    <x v="25"/>
    <s v="4200006792"/>
    <s v="10000546"/>
  </r>
  <r>
    <x v="25"/>
    <s v=""/>
    <s v=""/>
    <s v="5100003864"/>
    <s v="0L"/>
    <s v=""/>
    <s v=""/>
    <s v="RE"/>
    <d v="2024-01-23T00:00:00"/>
    <s v="70"/>
    <n v="1772"/>
    <s v="INR"/>
    <x v="0"/>
    <s v=""/>
    <s v="1000"/>
    <s v="1000"/>
    <s v=""/>
    <s v=""/>
    <x v="1"/>
    <s v="9200000059"/>
    <s v="0"/>
    <x v="25"/>
    <s v="4200006792"/>
    <s v="10000546"/>
  </r>
  <r>
    <x v="25"/>
    <s v=""/>
    <s v=""/>
    <s v="5100003864"/>
    <s v="0L"/>
    <s v=""/>
    <s v=""/>
    <s v="RE"/>
    <d v="2024-01-23T00:00:00"/>
    <s v="70"/>
    <n v="287.68"/>
    <s v="INR"/>
    <x v="0"/>
    <s v=""/>
    <s v="1000"/>
    <s v="1000"/>
    <s v=""/>
    <s v=""/>
    <x v="1"/>
    <s v="9200000059"/>
    <s v="0"/>
    <x v="25"/>
    <s v="4200006792"/>
    <s v="10000546"/>
  </r>
  <r>
    <x v="30"/>
    <s v=""/>
    <s v=""/>
    <s v="5100004533"/>
    <s v="0L"/>
    <s v=""/>
    <s v=""/>
    <s v="RE"/>
    <d v="2024-02-07T00:00:00"/>
    <s v="70"/>
    <n v="39751.199999999997"/>
    <s v="INR"/>
    <x v="0"/>
    <s v=""/>
    <s v="1200"/>
    <s v="1200"/>
    <s v=""/>
    <s v=""/>
    <x v="1"/>
    <s v="9200000065"/>
    <s v="0"/>
    <x v="30"/>
    <s v="4200007549"/>
    <s v="10000013"/>
  </r>
  <r>
    <x v="30"/>
    <s v=""/>
    <s v=""/>
    <s v="5100004533"/>
    <s v="0L"/>
    <s v=""/>
    <s v=""/>
    <s v="RE"/>
    <d v="2024-02-07T00:00:00"/>
    <s v="70"/>
    <n v="12272.64"/>
    <s v="INR"/>
    <x v="0"/>
    <s v=""/>
    <s v="1200"/>
    <s v="1200"/>
    <s v=""/>
    <s v=""/>
    <x v="1"/>
    <s v="9200000065"/>
    <s v="0"/>
    <x v="30"/>
    <s v="4200007549"/>
    <s v="10000013"/>
  </r>
  <r>
    <x v="30"/>
    <s v=""/>
    <s v=""/>
    <s v="5100004533"/>
    <s v="0L"/>
    <s v=""/>
    <s v=""/>
    <s v="RE"/>
    <d v="2024-02-07T00:00:00"/>
    <s v="70"/>
    <n v="48740.88"/>
    <s v="INR"/>
    <x v="0"/>
    <s v=""/>
    <s v="1200"/>
    <s v="1200"/>
    <s v=""/>
    <s v=""/>
    <x v="1"/>
    <s v="9200000065"/>
    <s v="0"/>
    <x v="30"/>
    <s v="4200007549"/>
    <s v="10000013"/>
  </r>
  <r>
    <x v="30"/>
    <s v=""/>
    <s v=""/>
    <s v="5100004533"/>
    <s v="0L"/>
    <s v=""/>
    <s v=""/>
    <s v="RE"/>
    <d v="2024-02-07T00:00:00"/>
    <s v="70"/>
    <n v="161372.16"/>
    <s v="INR"/>
    <x v="0"/>
    <s v=""/>
    <s v="1200"/>
    <s v="1200"/>
    <s v=""/>
    <s v=""/>
    <x v="1"/>
    <s v="9200000065"/>
    <s v="0"/>
    <x v="30"/>
    <s v="4200007549"/>
    <s v="10000013"/>
  </r>
  <r>
    <x v="30"/>
    <s v=""/>
    <s v=""/>
    <s v="5100004533"/>
    <s v="0L"/>
    <s v=""/>
    <s v=""/>
    <s v="RE"/>
    <d v="2024-02-07T00:00:00"/>
    <s v="70"/>
    <n v="121640.09"/>
    <s v="INR"/>
    <x v="0"/>
    <s v=""/>
    <s v="1200"/>
    <s v="1200"/>
    <s v=""/>
    <s v=""/>
    <x v="1"/>
    <s v="9200000065"/>
    <s v="0"/>
    <x v="30"/>
    <s v="4200007549"/>
    <s v="10000013"/>
  </r>
  <r>
    <x v="30"/>
    <s v=""/>
    <s v=""/>
    <s v="5100004533"/>
    <s v="0L"/>
    <s v=""/>
    <s v=""/>
    <s v="RE"/>
    <d v="2024-02-07T00:00:00"/>
    <s v="70"/>
    <n v="6500"/>
    <s v="INR"/>
    <x v="0"/>
    <s v=""/>
    <s v="1200"/>
    <s v="1200"/>
    <s v=""/>
    <s v=""/>
    <x v="1"/>
    <s v="9200000065"/>
    <s v="0"/>
    <x v="30"/>
    <s v="4200007549"/>
    <s v="10000013"/>
  </r>
  <r>
    <x v="30"/>
    <s v=""/>
    <s v=""/>
    <s v="5100004533"/>
    <s v="0L"/>
    <s v=""/>
    <s v=""/>
    <s v="RE"/>
    <d v="2024-02-07T00:00:00"/>
    <s v="70"/>
    <n v="3808"/>
    <s v="INR"/>
    <x v="0"/>
    <s v=""/>
    <s v="1200"/>
    <s v="1200"/>
    <s v=""/>
    <s v=""/>
    <x v="1"/>
    <s v="9200000065"/>
    <s v="0"/>
    <x v="30"/>
    <s v="4200007549"/>
    <s v="10000013"/>
  </r>
  <r>
    <x v="30"/>
    <s v=""/>
    <s v=""/>
    <s v="5100004533"/>
    <s v="0L"/>
    <s v=""/>
    <s v=""/>
    <s v="RE"/>
    <d v="2024-02-07T00:00:00"/>
    <s v="70"/>
    <n v="3827.2"/>
    <s v="INR"/>
    <x v="0"/>
    <s v=""/>
    <s v="1200"/>
    <s v="1200"/>
    <s v=""/>
    <s v=""/>
    <x v="1"/>
    <s v="9200000065"/>
    <s v="0"/>
    <x v="30"/>
    <s v="4200007549"/>
    <s v="10000013"/>
  </r>
  <r>
    <x v="30"/>
    <s v=""/>
    <s v=""/>
    <s v="5100004533"/>
    <s v="0L"/>
    <s v=""/>
    <s v=""/>
    <s v="RE"/>
    <d v="2024-02-07T00:00:00"/>
    <s v="70"/>
    <n v="49896"/>
    <s v="INR"/>
    <x v="0"/>
    <s v=""/>
    <s v="1200"/>
    <s v="1200"/>
    <s v=""/>
    <s v=""/>
    <x v="1"/>
    <s v="9200000065"/>
    <s v="0"/>
    <x v="30"/>
    <s v="4200007549"/>
    <s v="10000013"/>
  </r>
  <r>
    <x v="30"/>
    <s v=""/>
    <s v=""/>
    <s v="5100004533"/>
    <s v="0L"/>
    <s v=""/>
    <s v=""/>
    <s v="RE"/>
    <d v="2024-02-07T00:00:00"/>
    <s v="70"/>
    <n v="1609.65"/>
    <s v="INR"/>
    <x v="0"/>
    <s v=""/>
    <s v="1200"/>
    <s v="1200"/>
    <s v=""/>
    <s v=""/>
    <x v="1"/>
    <s v="9200000065"/>
    <s v="0"/>
    <x v="30"/>
    <s v="4200007549"/>
    <s v="10000013"/>
  </r>
  <r>
    <x v="25"/>
    <s v=""/>
    <s v=""/>
    <s v="5100004634"/>
    <s v="0L"/>
    <s v=""/>
    <s v=""/>
    <s v="RE"/>
    <d v="2023-12-07T00:00:00"/>
    <s v="70"/>
    <n v="600000"/>
    <s v="INR"/>
    <x v="0"/>
    <s v=""/>
    <s v="1000"/>
    <s v="1000"/>
    <s v=""/>
    <s v=""/>
    <x v="1"/>
    <s v="9200000059"/>
    <s v="0"/>
    <x v="25"/>
    <s v="4200006214"/>
    <s v="10000545"/>
  </r>
  <r>
    <x v="25"/>
    <s v=""/>
    <s v=""/>
    <s v="5100004634"/>
    <s v="0L"/>
    <s v=""/>
    <s v=""/>
    <s v="RE"/>
    <d v="2023-12-07T00:00:00"/>
    <s v="70"/>
    <n v="400000"/>
    <s v="INR"/>
    <x v="0"/>
    <s v=""/>
    <s v="1000"/>
    <s v="1000"/>
    <s v=""/>
    <s v=""/>
    <x v="1"/>
    <s v="9200000059"/>
    <s v="0"/>
    <x v="25"/>
    <s v="4200006214"/>
    <s v="10000545"/>
  </r>
  <r>
    <x v="29"/>
    <s v=""/>
    <s v=""/>
    <s v="5100005390"/>
    <s v="0L"/>
    <s v=""/>
    <s v=""/>
    <s v="RE"/>
    <d v="2024-03-31T00:00:00"/>
    <s v="70"/>
    <n v="7812.9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10536.57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1849.6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12019.2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5911.5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111524.92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21761.85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41319.480000000003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70810.740000000005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4140.5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46761.36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81304.08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25916.81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143182.32999999999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130673.01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115999.88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3224.2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1016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332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0"/>
    <s v="0L"/>
    <s v=""/>
    <s v=""/>
    <s v="RE"/>
    <d v="2024-03-31T00:00:00"/>
    <s v="70"/>
    <n v="90"/>
    <s v="INR"/>
    <x v="0"/>
    <s v=""/>
    <s v="1000"/>
    <s v="1000"/>
    <s v=""/>
    <s v=""/>
    <x v="1"/>
    <s v="9200000057"/>
    <s v="0"/>
    <x v="29"/>
    <s v="4200007891"/>
    <s v="10000523"/>
  </r>
  <r>
    <x v="29"/>
    <s v=""/>
    <s v=""/>
    <s v="5100005392"/>
    <s v="0L"/>
    <s v=""/>
    <s v=""/>
    <s v="RE"/>
    <d v="2024-03-31T00:00:00"/>
    <s v="70"/>
    <n v="23438.7"/>
    <s v="INR"/>
    <x v="0"/>
    <s v=""/>
    <s v="1000"/>
    <s v="1000"/>
    <s v=""/>
    <s v=""/>
    <x v="1"/>
    <s v="9200000057"/>
    <s v="0"/>
    <x v="29"/>
    <s v="4200007892"/>
    <s v="10000011"/>
  </r>
  <r>
    <x v="29"/>
    <s v=""/>
    <s v=""/>
    <s v="5100005392"/>
    <s v="0L"/>
    <s v=""/>
    <s v=""/>
    <s v="RE"/>
    <d v="2024-03-31T00:00:00"/>
    <s v="70"/>
    <n v="9672.6"/>
    <s v="INR"/>
    <x v="0"/>
    <s v=""/>
    <s v="1000"/>
    <s v="1000"/>
    <s v=""/>
    <s v=""/>
    <x v="1"/>
    <s v="9200000057"/>
    <s v="0"/>
    <x v="29"/>
    <s v="4200007892"/>
    <s v="10000011"/>
  </r>
  <r>
    <x v="29"/>
    <s v=""/>
    <s v=""/>
    <s v="5100005392"/>
    <s v="0L"/>
    <s v=""/>
    <s v=""/>
    <s v="RE"/>
    <d v="2024-03-31T00:00:00"/>
    <s v="70"/>
    <n v="31609.71"/>
    <s v="INR"/>
    <x v="0"/>
    <s v=""/>
    <s v="1000"/>
    <s v="1000"/>
    <s v=""/>
    <s v=""/>
    <x v="1"/>
    <s v="9200000057"/>
    <s v="0"/>
    <x v="29"/>
    <s v="4200007892"/>
    <s v="10000011"/>
  </r>
  <r>
    <x v="29"/>
    <s v=""/>
    <s v=""/>
    <s v="5100005392"/>
    <s v="0L"/>
    <s v=""/>
    <s v=""/>
    <s v="RE"/>
    <d v="2024-03-31T00:00:00"/>
    <s v="70"/>
    <n v="2963.2"/>
    <s v="INR"/>
    <x v="0"/>
    <s v=""/>
    <s v="1000"/>
    <s v="1000"/>
    <s v=""/>
    <s v=""/>
    <x v="1"/>
    <s v="9200000057"/>
    <s v="0"/>
    <x v="29"/>
    <s v="4200007892"/>
    <s v="10000011"/>
  </r>
  <r>
    <x v="29"/>
    <s v=""/>
    <s v=""/>
    <s v="5100005392"/>
    <s v="0L"/>
    <s v=""/>
    <s v=""/>
    <s v="RE"/>
    <d v="2024-03-31T00:00:00"/>
    <s v="70"/>
    <n v="1087.32"/>
    <s v="INR"/>
    <x v="0"/>
    <s v=""/>
    <s v="1000"/>
    <s v="1000"/>
    <s v=""/>
    <s v=""/>
    <x v="1"/>
    <s v="9200000057"/>
    <s v="0"/>
    <x v="29"/>
    <s v="4200007892"/>
    <s v="10000011"/>
  </r>
  <r>
    <x v="29"/>
    <s v=""/>
    <s v=""/>
    <s v="5100005392"/>
    <s v="0L"/>
    <s v=""/>
    <s v=""/>
    <s v="RE"/>
    <d v="2024-03-31T00:00:00"/>
    <s v="70"/>
    <n v="423.5"/>
    <s v="INR"/>
    <x v="0"/>
    <s v=""/>
    <s v="1000"/>
    <s v="1000"/>
    <s v=""/>
    <s v=""/>
    <x v="1"/>
    <s v="9200000057"/>
    <s v="0"/>
    <x v="29"/>
    <s v="4200007892"/>
    <s v="10000011"/>
  </r>
  <r>
    <x v="29"/>
    <s v=""/>
    <s v=""/>
    <s v="5100005392"/>
    <s v="0L"/>
    <s v=""/>
    <s v=""/>
    <s v="RE"/>
    <d v="2024-03-31T00:00:00"/>
    <s v="70"/>
    <n v="625.57000000000005"/>
    <s v="INR"/>
    <x v="0"/>
    <s v=""/>
    <s v="1000"/>
    <s v="1000"/>
    <s v=""/>
    <s v=""/>
    <x v="1"/>
    <s v="9200000057"/>
    <s v="0"/>
    <x v="29"/>
    <s v="4200007892"/>
    <s v="10000011"/>
  </r>
  <r>
    <x v="29"/>
    <s v=""/>
    <s v=""/>
    <s v="5100005392"/>
    <s v="0L"/>
    <s v=""/>
    <s v=""/>
    <s v="RE"/>
    <d v="2024-03-31T00:00:00"/>
    <s v="70"/>
    <n v="582.12"/>
    <s v="INR"/>
    <x v="0"/>
    <s v=""/>
    <s v="1000"/>
    <s v="1000"/>
    <s v=""/>
    <s v=""/>
    <x v="1"/>
    <s v="9200000057"/>
    <s v="0"/>
    <x v="29"/>
    <s v="4200007892"/>
    <s v="10000011"/>
  </r>
  <r>
    <x v="29"/>
    <s v=""/>
    <s v=""/>
    <s v="5100005392"/>
    <s v="0L"/>
    <s v=""/>
    <s v=""/>
    <s v="RE"/>
    <d v="2024-03-31T00:00:00"/>
    <s v="70"/>
    <n v="508"/>
    <s v="INR"/>
    <x v="0"/>
    <s v=""/>
    <s v="1000"/>
    <s v="1000"/>
    <s v=""/>
    <s v=""/>
    <x v="1"/>
    <s v="9200000057"/>
    <s v="0"/>
    <x v="29"/>
    <s v="4200007892"/>
    <s v="10000011"/>
  </r>
  <r>
    <x v="29"/>
    <s v=""/>
    <s v=""/>
    <s v="5100005392"/>
    <s v="0L"/>
    <s v=""/>
    <s v=""/>
    <s v="RE"/>
    <d v="2024-03-31T00:00:00"/>
    <s v="70"/>
    <n v="332"/>
    <s v="INR"/>
    <x v="0"/>
    <s v=""/>
    <s v="1000"/>
    <s v="1000"/>
    <s v=""/>
    <s v=""/>
    <x v="1"/>
    <s v="9200000057"/>
    <s v="0"/>
    <x v="29"/>
    <s v="4200007892"/>
    <s v="10000011"/>
  </r>
  <r>
    <x v="29"/>
    <s v=""/>
    <s v=""/>
    <s v="5100005392"/>
    <s v="0L"/>
    <s v=""/>
    <s v=""/>
    <s v="RE"/>
    <d v="2024-03-31T00:00:00"/>
    <s v="70"/>
    <n v="90"/>
    <s v="INR"/>
    <x v="0"/>
    <s v=""/>
    <s v="1000"/>
    <s v="1000"/>
    <s v=""/>
    <s v=""/>
    <x v="1"/>
    <s v="9200000057"/>
    <s v="0"/>
    <x v="29"/>
    <s v="4200007892"/>
    <s v="10000011"/>
  </r>
  <r>
    <x v="29"/>
    <s v=""/>
    <s v=""/>
    <s v="5100005392"/>
    <s v="0L"/>
    <s v=""/>
    <s v=""/>
    <s v="RE"/>
    <d v="2024-03-31T00:00:00"/>
    <s v="70"/>
    <n v="1134.03"/>
    <s v="INR"/>
    <x v="0"/>
    <s v=""/>
    <s v="1000"/>
    <s v="1000"/>
    <s v=""/>
    <s v=""/>
    <x v="1"/>
    <s v="9200000057"/>
    <s v="0"/>
    <x v="29"/>
    <s v="4200007892"/>
    <s v="10000011"/>
  </r>
  <r>
    <x v="18"/>
    <s v=""/>
    <s v=""/>
    <s v="5100005441"/>
    <s v="0L"/>
    <s v=""/>
    <s v=""/>
    <s v="RE"/>
    <d v="2024-01-20T00:00:00"/>
    <s v="70"/>
    <n v="3242.16"/>
    <s v="INR"/>
    <x v="0"/>
    <s v=""/>
    <s v="1000"/>
    <s v="1000"/>
    <s v=""/>
    <s v=""/>
    <x v="1"/>
    <s v="9200000041"/>
    <s v="0"/>
    <x v="18"/>
    <s v="4200007353"/>
    <s v="10000012"/>
  </r>
  <r>
    <x v="33"/>
    <s v=""/>
    <s v=""/>
    <s v="100015091"/>
    <s v="0L"/>
    <s v=""/>
    <s v=""/>
    <s v="SA"/>
    <d v="2023-06-23T00:00:00"/>
    <s v="75"/>
    <n v="-22034"/>
    <s v="INR"/>
    <x v="1"/>
    <s v="Furniture"/>
    <s v="1000"/>
    <s v="1000"/>
    <s v="Being Steel Almirah Capitalised for Office Use"/>
    <s v=""/>
    <x v="2"/>
    <s v="9400000035"/>
    <s v="0"/>
    <x v="33"/>
    <s v=""/>
    <s v=""/>
  </r>
  <r>
    <x v="34"/>
    <s v=""/>
    <s v=""/>
    <s v="100015093"/>
    <s v="0L"/>
    <s v=""/>
    <s v=""/>
    <s v="SA"/>
    <d v="2024-01-25T00:00:00"/>
    <s v="75"/>
    <n v="-13728.81"/>
    <s v="INR"/>
    <x v="1"/>
    <s v="Furniture"/>
    <s v="1000"/>
    <s v="1000"/>
    <s v="Being Revolving chair capitalised for Office Use"/>
    <s v=""/>
    <x v="2"/>
    <s v="9400000014"/>
    <s v="0"/>
    <x v="34"/>
    <s v=""/>
    <s v=""/>
  </r>
  <r>
    <x v="33"/>
    <s v=""/>
    <s v=""/>
    <s v="4900004778"/>
    <s v="0L"/>
    <s v=""/>
    <s v=""/>
    <s v="WA"/>
    <d v="2023-06-23T00:00:00"/>
    <s v="70"/>
    <n v="22034"/>
    <s v="INR"/>
    <x v="0"/>
    <s v=""/>
    <s v="1000"/>
    <s v="1000"/>
    <s v="FOR OFFICE USE"/>
    <s v=""/>
    <x v="2"/>
    <s v="9400000035"/>
    <s v="0"/>
    <x v="33"/>
    <s v=""/>
    <s v=""/>
  </r>
  <r>
    <x v="34"/>
    <s v=""/>
    <s v=""/>
    <s v="4900016986"/>
    <s v="0L"/>
    <s v=""/>
    <s v=""/>
    <s v="WA"/>
    <d v="2023-11-17T00:00:00"/>
    <s v="70"/>
    <n v="4576.2700000000004"/>
    <s v="INR"/>
    <x v="0"/>
    <s v=""/>
    <s v="1000"/>
    <s v="1000"/>
    <s v="For Civil office non chargeble collected by Islam"/>
    <s v=""/>
    <x v="2"/>
    <s v="9400000014"/>
    <s v="0"/>
    <x v="34"/>
    <s v=""/>
    <s v=""/>
  </r>
  <r>
    <x v="34"/>
    <s v=""/>
    <s v=""/>
    <s v="4900018408"/>
    <s v="0L"/>
    <s v=""/>
    <s v=""/>
    <s v="WA"/>
    <d v="2023-12-05T00:00:00"/>
    <s v="70"/>
    <n v="4576.2700000000004"/>
    <s v="INR"/>
    <x v="0"/>
    <s v=""/>
    <s v="1000"/>
    <s v="1000"/>
    <s v="NO CHARGABLE -RAMAGAYA SINGH"/>
    <s v=""/>
    <x v="2"/>
    <s v="9400000014"/>
    <s v="0"/>
    <x v="34"/>
    <s v=""/>
    <s v=""/>
  </r>
  <r>
    <x v="34"/>
    <s v=""/>
    <s v=""/>
    <s v="4900022872"/>
    <s v="0L"/>
    <s v=""/>
    <s v=""/>
    <s v="WA"/>
    <d v="2024-01-22T00:00:00"/>
    <s v="70"/>
    <n v="4576.2700000000004"/>
    <s v="INR"/>
    <x v="0"/>
    <s v=""/>
    <s v="1000"/>
    <s v="1000"/>
    <s v="non chargeble vinod thukrye"/>
    <s v=""/>
    <x v="2"/>
    <s v="9400000014"/>
    <s v="0"/>
    <x v="34"/>
    <s v=""/>
    <s v=""/>
  </r>
  <r>
    <x v="35"/>
    <s v=""/>
    <s v=""/>
    <s v="100003534"/>
    <s v="0L"/>
    <s v=""/>
    <s v=""/>
    <s v="AA"/>
    <d v="2023-08-19T00:00:00"/>
    <s v="70"/>
    <n v="27000"/>
    <s v="INR"/>
    <x v="0"/>
    <s v=""/>
    <s v="1000"/>
    <s v="1000"/>
    <s v="Being Asset wrongly capitalised before actual use"/>
    <s v=""/>
    <x v="3"/>
    <s v="9800000003"/>
    <s v="0"/>
    <x v="35"/>
    <s v=""/>
    <s v=""/>
  </r>
  <r>
    <x v="35"/>
    <s v=""/>
    <s v=""/>
    <s v="100003538"/>
    <s v="0L"/>
    <s v=""/>
    <s v=""/>
    <s v="AA"/>
    <d v="2023-08-21T00:00:00"/>
    <s v="70"/>
    <n v="813000"/>
    <s v="INR"/>
    <x v="0"/>
    <s v=""/>
    <s v="1000"/>
    <s v="1000"/>
    <s v="Being Asset wrongly capitalised before actual use"/>
    <s v=""/>
    <x v="3"/>
    <s v="9800000003"/>
    <s v="0"/>
    <x v="35"/>
    <s v=""/>
    <s v=""/>
  </r>
  <r>
    <x v="35"/>
    <s v=""/>
    <s v=""/>
    <s v="100003543"/>
    <s v="0L"/>
    <s v=""/>
    <s v=""/>
    <s v="AA"/>
    <d v="2023-08-31T00:00:00"/>
    <s v="70"/>
    <n v="384000"/>
    <s v="INR"/>
    <x v="0"/>
    <s v=""/>
    <s v="1000"/>
    <s v="1000"/>
    <s v="Being Asset wrongly capitalised before actual use"/>
    <s v=""/>
    <x v="3"/>
    <s v="9800000003"/>
    <s v="0"/>
    <x v="35"/>
    <s v=""/>
    <s v=""/>
  </r>
  <r>
    <x v="35"/>
    <s v=""/>
    <s v=""/>
    <s v="100003547"/>
    <s v="0L"/>
    <s v=""/>
    <s v=""/>
    <s v="AA"/>
    <d v="2023-09-27T00:00:00"/>
    <s v="70"/>
    <n v="90000"/>
    <s v="INR"/>
    <x v="0"/>
    <s v=""/>
    <s v="1000"/>
    <s v="1000"/>
    <s v="Being Asset wrongly capitalised before actual use"/>
    <s v=""/>
    <x v="3"/>
    <s v="9800000003"/>
    <s v="0"/>
    <x v="35"/>
    <s v=""/>
    <s v=""/>
  </r>
  <r>
    <x v="35"/>
    <s v=""/>
    <s v=""/>
    <s v="100003553"/>
    <s v="0L"/>
    <s v=""/>
    <s v=""/>
    <s v="AA"/>
    <d v="2023-09-30T00:00:00"/>
    <s v="70"/>
    <n v="302400"/>
    <s v="INR"/>
    <x v="0"/>
    <s v=""/>
    <s v="1000"/>
    <s v="1000"/>
    <s v="Being Asset wrongly capitalised before actual use"/>
    <s v=""/>
    <x v="3"/>
    <s v="9800000003"/>
    <s v="0"/>
    <x v="35"/>
    <s v=""/>
    <s v=""/>
  </r>
  <r>
    <x v="35"/>
    <s v=""/>
    <s v=""/>
    <s v="100015153"/>
    <s v="0L"/>
    <s v=""/>
    <s v=""/>
    <s v="SA"/>
    <d v="2023-10-25T00:00:00"/>
    <s v="70"/>
    <n v="266400"/>
    <s v="INR"/>
    <x v="0"/>
    <s v=""/>
    <s v="1000"/>
    <s v="1000"/>
    <s v="Being Software from amity wrongly classfied in Ami"/>
    <s v=""/>
    <x v="3"/>
    <s v="9800000003"/>
    <s v="0"/>
    <x v="35"/>
    <s v=""/>
    <s v=""/>
  </r>
  <r>
    <x v="35"/>
    <s v=""/>
    <s v=""/>
    <s v="100015155"/>
    <s v="0L"/>
    <s v=""/>
    <s v=""/>
    <s v="SA"/>
    <d v="2023-11-09T00:00:00"/>
    <s v="70"/>
    <n v="198000"/>
    <s v="INR"/>
    <x v="0"/>
    <s v=""/>
    <s v="1000"/>
    <s v="1000"/>
    <s v="Being Software from amity wrongly classfied in Ami"/>
    <s v=""/>
    <x v="3"/>
    <s v="9800000003"/>
    <s v="0"/>
    <x v="35"/>
    <s v=""/>
    <s v=""/>
  </r>
  <r>
    <x v="36"/>
    <s v=""/>
    <s v=""/>
    <s v="100015157"/>
    <s v="0L"/>
    <s v=""/>
    <s v=""/>
    <s v="SA"/>
    <d v="2023-10-17T00:00:00"/>
    <s v="70"/>
    <n v="333000"/>
    <s v="INR"/>
    <x v="0"/>
    <s v=""/>
    <s v="1000"/>
    <s v="1000"/>
    <s v="Being software from Avery India wrongly classified"/>
    <s v=""/>
    <x v="3"/>
    <s v="9800000004"/>
    <s v="0"/>
    <x v="36"/>
    <s v=""/>
    <s v=""/>
  </r>
  <r>
    <x v="35"/>
    <s v=""/>
    <s v=""/>
    <s v="100015161"/>
    <s v="0L"/>
    <s v=""/>
    <s v=""/>
    <s v="AA"/>
    <d v="2023-12-20T00:00:00"/>
    <s v="75"/>
    <n v="-2080800"/>
    <s v="INR"/>
    <x v="1"/>
    <s v="Software"/>
    <s v="1000"/>
    <s v="1000"/>
    <s v="Being Software from Amity Software Capitalised"/>
    <s v=""/>
    <x v="3"/>
    <s v="9800000003"/>
    <s v="0"/>
    <x v="35"/>
    <s v=""/>
    <s v=""/>
  </r>
  <r>
    <x v="37"/>
    <s v=""/>
    <s v=""/>
    <s v="5100001872"/>
    <s v="0L"/>
    <s v=""/>
    <s v=""/>
    <s v="RE"/>
    <d v="2023-10-03T00:00:00"/>
    <s v="70"/>
    <n v="210000"/>
    <s v="INR"/>
    <x v="0"/>
    <s v=""/>
    <s v="1000"/>
    <s v="1000"/>
    <s v=""/>
    <s v=""/>
    <x v="3"/>
    <s v="9800000001"/>
    <s v="0"/>
    <x v="37"/>
    <s v="4200006433"/>
    <s v="100002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5" indent="0" compact="0" compactData="0" multipleFieldFilters="0">
  <location ref="A6:J16" firstHeaderRow="0" firstDataRow="1" firstDataCol="2"/>
  <pivotFields count="33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 defaultSubtotal="0">
      <items count="9">
        <item x="1"/>
        <item x="6"/>
        <item x="8"/>
        <item x="3"/>
        <item x="0"/>
        <item x="5"/>
        <item x="2"/>
        <item x="7"/>
        <item x="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/>
    <pivotField compact="0" numFmtId="1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0"/>
    <field x="1"/>
  </rowFields>
  <rowItems count="10">
    <i>
      <x/>
      <x v="4"/>
    </i>
    <i>
      <x v="1"/>
      <x/>
    </i>
    <i>
      <x v="2"/>
      <x v="6"/>
    </i>
    <i>
      <x v="3"/>
      <x v="3"/>
    </i>
    <i>
      <x v="4"/>
      <x v="8"/>
    </i>
    <i>
      <x v="5"/>
      <x v="5"/>
    </i>
    <i>
      <x v="6"/>
      <x v="1"/>
    </i>
    <i>
      <x v="7"/>
      <x v="7"/>
    </i>
    <i>
      <x v="8"/>
      <x v="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 of   Cum.acq.value" fld="16" baseField="0" baseItem="0"/>
    <dataField name="Sum of      Accum.dep." fld="19" baseField="0" baseItem="0"/>
    <dataField name="Sum of  Start book.val" fld="22" baseField="0" baseItem="0"/>
    <dataField name="Sum of   Trans.acq.val" fld="28" baseField="0" baseItem="0"/>
    <dataField name="Sum of Deletion" fld="29" baseField="1" baseItem="4"/>
    <dataField name="Sum of        PlndDep" fld="31" baseField="0" baseItem="0"/>
    <dataField name="Sum of     Trns.AccDep" fld="30" baseField="0" baseItem="0"/>
    <dataField name="Sum of    End book val" fld="32" baseField="0" baseItem="0"/>
  </dataFields>
  <formats count="6">
    <format dxfId="8">
      <pivotArea outline="0" collapsedLevelsAreSubtotals="1" fieldPosition="0"/>
    </format>
    <format dxfId="7">
      <pivotArea field="0" type="button" dataOnly="0" labelOnly="1" outline="0" axis="axisRow" fieldPosition="0"/>
    </format>
    <format dxfId="6">
      <pivotArea dataOnly="0" labelOnly="1" outline="0" fieldPosition="0">
        <references count="1">
          <reference field="0" count="0"/>
        </references>
      </pivotArea>
    </format>
    <format dxfId="5">
      <pivotArea dataOnly="0" labelOnly="1" outline="0" fieldPosition="0">
        <references count="1">
          <reference field="4294967294" count="7">
            <x v="0"/>
            <x v="1"/>
            <x v="2"/>
            <x v="3"/>
            <x v="5"/>
            <x v="6"/>
            <x v="7"/>
          </reference>
        </references>
      </pivotArea>
    </format>
    <format dxfId="4">
      <pivotArea dataOnly="0" labelOnly="1" outline="0" fieldPosition="0">
        <references count="1">
          <reference field="4294967294" count="7">
            <x v="0"/>
            <x v="1"/>
            <x v="2"/>
            <x v="3"/>
            <x v="5"/>
            <x v="6"/>
            <x v="7"/>
          </reference>
        </references>
      </pivotArea>
    </format>
    <format dxfId="3">
      <pivotArea dataOnly="0" labelOnly="1" outline="0" fieldPosition="0">
        <references count="1">
          <reference field="4294967294" count="7">
            <x v="0"/>
            <x v="1"/>
            <x v="2"/>
            <x v="3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4:F48" firstHeaderRow="1" firstDataRow="2" firstDataCol="3"/>
  <pivotFields count="24">
    <pivotField axis="axisRow" compact="0" outline="0" showAll="0" defaultSubtotal="0">
      <items count="38">
        <item x="13"/>
        <item x="1"/>
        <item x="0"/>
        <item x="14"/>
        <item x="10"/>
        <item x="11"/>
        <item x="2"/>
        <item x="6"/>
        <item x="7"/>
        <item x="3"/>
        <item x="4"/>
        <item x="5"/>
        <item x="12"/>
        <item x="15"/>
        <item x="8"/>
        <item x="9"/>
        <item x="16"/>
        <item x="21"/>
        <item x="17"/>
        <item x="18"/>
        <item x="28"/>
        <item x="27"/>
        <item x="29"/>
        <item x="20"/>
        <item x="25"/>
        <item x="26"/>
        <item x="19"/>
        <item x="24"/>
        <item x="22"/>
        <item x="23"/>
        <item x="30"/>
        <item x="31"/>
        <item x="32"/>
        <item x="34"/>
        <item x="33"/>
        <item x="37"/>
        <item x="35"/>
        <item x="3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dataField="1" compact="0" numFmtId="4" outline="0" showAll="0"/>
    <pivotField compact="0" outline="0" showAll="0"/>
    <pivotField axis="axisCol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0"/>
        <item x="1"/>
        <item x="2"/>
        <item x="3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8">
        <item x="8"/>
        <item x="6"/>
        <item x="2"/>
        <item x="18"/>
        <item x="37"/>
        <item x="24"/>
        <item x="23"/>
        <item x="32"/>
        <item x="30"/>
        <item x="35"/>
        <item x="36"/>
        <item x="17"/>
        <item x="31"/>
        <item x="10"/>
        <item x="22"/>
        <item x="7"/>
        <item x="12"/>
        <item x="27"/>
        <item x="1"/>
        <item x="16"/>
        <item x="13"/>
        <item x="29"/>
        <item x="34"/>
        <item x="0"/>
        <item x="5"/>
        <item x="14"/>
        <item x="26"/>
        <item x="19"/>
        <item x="25"/>
        <item x="9"/>
        <item x="20"/>
        <item x="15"/>
        <item x="4"/>
        <item x="11"/>
        <item x="28"/>
        <item x="33"/>
        <item x="3"/>
        <item x="21"/>
      </items>
    </pivotField>
    <pivotField compact="0" outline="0" showAll="0"/>
    <pivotField compact="0" outline="0" showAll="0"/>
  </pivotFields>
  <rowFields count="3">
    <field x="18"/>
    <field x="0"/>
    <field x="21"/>
  </rowFields>
  <rowItems count="43">
    <i>
      <x/>
      <x/>
      <x v="20"/>
    </i>
    <i r="1">
      <x v="1"/>
      <x v="18"/>
    </i>
    <i r="1">
      <x v="2"/>
      <x v="23"/>
    </i>
    <i r="1">
      <x v="3"/>
      <x v="25"/>
    </i>
    <i r="1">
      <x v="4"/>
      <x v="13"/>
    </i>
    <i r="1">
      <x v="5"/>
      <x v="33"/>
    </i>
    <i r="1">
      <x v="6"/>
      <x v="2"/>
    </i>
    <i r="1">
      <x v="7"/>
      <x v="1"/>
    </i>
    <i r="1">
      <x v="8"/>
      <x v="15"/>
    </i>
    <i r="1">
      <x v="9"/>
      <x v="36"/>
    </i>
    <i r="1">
      <x v="10"/>
      <x v="32"/>
    </i>
    <i r="1">
      <x v="11"/>
      <x v="24"/>
    </i>
    <i r="1">
      <x v="12"/>
      <x v="16"/>
    </i>
    <i r="1">
      <x v="13"/>
      <x v="31"/>
    </i>
    <i r="1">
      <x v="14"/>
      <x/>
    </i>
    <i r="1">
      <x v="15"/>
      <x v="29"/>
    </i>
    <i r="1">
      <x v="16"/>
      <x v="19"/>
    </i>
    <i t="default">
      <x/>
    </i>
    <i>
      <x v="1"/>
      <x v="17"/>
      <x v="37"/>
    </i>
    <i r="1">
      <x v="18"/>
      <x v="11"/>
    </i>
    <i r="1">
      <x v="19"/>
      <x v="3"/>
    </i>
    <i r="1">
      <x v="20"/>
      <x v="34"/>
    </i>
    <i r="1">
      <x v="21"/>
      <x v="17"/>
    </i>
    <i r="1">
      <x v="22"/>
      <x v="21"/>
    </i>
    <i r="1">
      <x v="23"/>
      <x v="30"/>
    </i>
    <i r="1">
      <x v="24"/>
      <x v="28"/>
    </i>
    <i r="1">
      <x v="25"/>
      <x v="26"/>
    </i>
    <i r="1">
      <x v="26"/>
      <x v="27"/>
    </i>
    <i r="1">
      <x v="27"/>
      <x v="5"/>
    </i>
    <i r="1">
      <x v="28"/>
      <x v="14"/>
    </i>
    <i r="1">
      <x v="29"/>
      <x v="6"/>
    </i>
    <i r="1">
      <x v="30"/>
      <x v="8"/>
    </i>
    <i r="1">
      <x v="31"/>
      <x v="12"/>
    </i>
    <i r="1">
      <x v="32"/>
      <x v="7"/>
    </i>
    <i t="default">
      <x v="1"/>
    </i>
    <i>
      <x v="2"/>
      <x v="33"/>
      <x v="22"/>
    </i>
    <i r="1">
      <x v="34"/>
      <x v="35"/>
    </i>
    <i t="default">
      <x v="2"/>
    </i>
    <i>
      <x v="3"/>
      <x v="35"/>
      <x v="4"/>
    </i>
    <i r="1">
      <x v="36"/>
      <x v="9"/>
    </i>
    <i r="1">
      <x v="37"/>
      <x v="10"/>
    </i>
    <i t="default">
      <x v="3"/>
    </i>
    <i t="grand">
      <x/>
    </i>
  </rowItems>
  <colFields count="1">
    <field x="12"/>
  </colFields>
  <colItems count="3">
    <i>
      <x/>
    </i>
    <i>
      <x v="1"/>
    </i>
    <i t="grand">
      <x/>
    </i>
  </colItems>
  <dataFields count="1">
    <dataField name="Sum of Amount in Local Currency" fld="10" baseField="0" baseItem="0" numFmtId="164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Q19"/>
  <sheetViews>
    <sheetView tabSelected="1" workbookViewId="0"/>
  </sheetViews>
  <sheetFormatPr defaultRowHeight="15" x14ac:dyDescent="0.25"/>
  <cols>
    <col min="1" max="1" width="12.85546875" customWidth="1"/>
    <col min="2" max="2" width="27.42578125" customWidth="1"/>
    <col min="3" max="3" width="14.28515625" customWidth="1"/>
    <col min="4" max="4" width="15" customWidth="1"/>
    <col min="5" max="5" width="14.28515625" customWidth="1"/>
    <col min="6" max="6" width="12.5703125" customWidth="1"/>
    <col min="7" max="7" width="15.42578125" customWidth="1"/>
    <col min="8" max="8" width="13.42578125" customWidth="1"/>
    <col min="9" max="9" width="11.85546875" customWidth="1"/>
    <col min="10" max="10" width="14.28515625" customWidth="1"/>
    <col min="11" max="12" width="17.42578125" customWidth="1"/>
    <col min="13" max="13" width="12.5703125" bestFit="1" customWidth="1"/>
    <col min="14" max="14" width="15.28515625" bestFit="1" customWidth="1"/>
    <col min="15" max="15" width="11.5703125" bestFit="1" customWidth="1"/>
    <col min="17" max="17" width="10.7109375" bestFit="1" customWidth="1"/>
  </cols>
  <sheetData>
    <row r="1" spans="1:17" x14ac:dyDescent="0.25">
      <c r="A1" s="24" t="s">
        <v>2612</v>
      </c>
    </row>
    <row r="2" spans="1:17" x14ac:dyDescent="0.25">
      <c r="A2" t="s">
        <v>2665</v>
      </c>
    </row>
    <row r="5" spans="1:17" ht="45" x14ac:dyDescent="0.25">
      <c r="A5" s="25"/>
      <c r="B5" s="25"/>
      <c r="C5" s="26" t="s">
        <v>2628</v>
      </c>
      <c r="D5" s="26" t="s">
        <v>2629</v>
      </c>
      <c r="E5" s="26" t="s">
        <v>2630</v>
      </c>
      <c r="F5" s="26" t="s">
        <v>2613</v>
      </c>
      <c r="G5" s="26" t="s">
        <v>5173</v>
      </c>
      <c r="H5" s="26" t="s">
        <v>2631</v>
      </c>
      <c r="I5" s="26" t="s">
        <v>2632</v>
      </c>
      <c r="J5" s="26" t="s">
        <v>5175</v>
      </c>
      <c r="K5" s="26" t="s">
        <v>5176</v>
      </c>
      <c r="L5" s="26" t="s">
        <v>5177</v>
      </c>
    </row>
    <row r="6" spans="1:17" ht="30" x14ac:dyDescent="0.25">
      <c r="A6" s="32" t="s">
        <v>2605</v>
      </c>
      <c r="B6" s="33" t="s">
        <v>2603</v>
      </c>
      <c r="C6" s="28" t="s">
        <v>2614</v>
      </c>
      <c r="D6" s="28" t="s">
        <v>2615</v>
      </c>
      <c r="E6" s="28" t="s">
        <v>2616</v>
      </c>
      <c r="F6" s="28" t="s">
        <v>2617</v>
      </c>
      <c r="G6" t="s">
        <v>5174</v>
      </c>
      <c r="H6" s="28" t="s">
        <v>2618</v>
      </c>
      <c r="I6" s="28" t="s">
        <v>2619</v>
      </c>
      <c r="J6" s="28" t="s">
        <v>2620</v>
      </c>
      <c r="K6" s="29" t="s">
        <v>2621</v>
      </c>
      <c r="L6" s="29" t="s">
        <v>2621</v>
      </c>
      <c r="M6" s="26" t="s">
        <v>2719</v>
      </c>
      <c r="N6" s="26" t="s">
        <v>2720</v>
      </c>
    </row>
    <row r="7" spans="1:17" x14ac:dyDescent="0.25">
      <c r="A7" s="27">
        <v>1</v>
      </c>
      <c r="B7" t="s">
        <v>2622</v>
      </c>
      <c r="C7" s="30">
        <v>213152044.41999999</v>
      </c>
      <c r="D7" s="30">
        <v>0</v>
      </c>
      <c r="E7" s="30">
        <v>213152044.41999999</v>
      </c>
      <c r="F7" s="30">
        <v>4018638.99</v>
      </c>
      <c r="G7" s="30"/>
      <c r="H7" s="30">
        <v>0</v>
      </c>
      <c r="I7" s="30">
        <v>0</v>
      </c>
      <c r="J7" s="30">
        <v>217170683.41</v>
      </c>
      <c r="K7" s="30">
        <f t="shared" ref="K7:K16" si="0">C7+F7</f>
        <v>217170683.41</v>
      </c>
      <c r="L7" s="30">
        <f t="shared" ref="L7:L16" si="1">D7+G7</f>
        <v>0</v>
      </c>
      <c r="M7" s="30">
        <f>SUMIFS(Register!AH:AH,Register!$B:$B,Summary!$B7)</f>
        <v>0</v>
      </c>
      <c r="N7" s="30">
        <f>SUMIFS(Register!AI:AI,Register!$B:$B,Summary!$B7)</f>
        <v>0</v>
      </c>
      <c r="Q7" s="30"/>
    </row>
    <row r="8" spans="1:17" x14ac:dyDescent="0.25">
      <c r="A8" s="27">
        <v>2</v>
      </c>
      <c r="B8" t="s">
        <v>2623</v>
      </c>
      <c r="C8" s="30">
        <v>754323040.43000007</v>
      </c>
      <c r="D8" s="30">
        <v>-350809694.7100001</v>
      </c>
      <c r="E8" s="30">
        <v>403513345.71999997</v>
      </c>
      <c r="F8" s="30">
        <v>52612857.499999993</v>
      </c>
      <c r="G8" s="30"/>
      <c r="H8" s="30">
        <v>-50414136</v>
      </c>
      <c r="I8" s="30">
        <v>0</v>
      </c>
      <c r="J8" s="30">
        <v>405712067.22000003</v>
      </c>
      <c r="K8" s="30">
        <f t="shared" si="0"/>
        <v>806935897.93000007</v>
      </c>
      <c r="L8" s="30">
        <f t="shared" si="1"/>
        <v>-350809694.7100001</v>
      </c>
      <c r="M8" s="30">
        <f>SUMIFS(Register!AH:AH,Register!$B:$B,Summary!$B8)</f>
        <v>1037864.67</v>
      </c>
      <c r="N8" s="42">
        <f>SUMIFS(Register!AI:AI,Register!$B:$B,Summary!$B8)</f>
        <v>51574992.829999991</v>
      </c>
      <c r="O8" s="30">
        <f t="shared" ref="O8:O14" si="2">SUM(M8:N8)-F8</f>
        <v>0</v>
      </c>
      <c r="Q8" s="30"/>
    </row>
    <row r="9" spans="1:17" x14ac:dyDescent="0.25">
      <c r="A9" s="27">
        <v>3</v>
      </c>
      <c r="B9" t="s">
        <v>2606</v>
      </c>
      <c r="C9" s="30">
        <v>2324198284.2900004</v>
      </c>
      <c r="D9" s="30">
        <v>-1724756606.8899996</v>
      </c>
      <c r="E9" s="30">
        <v>599441677.39999998</v>
      </c>
      <c r="F9" s="30">
        <v>76395345.980000004</v>
      </c>
      <c r="G9" s="30"/>
      <c r="H9" s="30">
        <v>-107969279.7</v>
      </c>
      <c r="I9" s="30">
        <v>0</v>
      </c>
      <c r="J9" s="30">
        <v>567867743.68000007</v>
      </c>
      <c r="K9" s="30">
        <f t="shared" si="0"/>
        <v>2400593630.2700005</v>
      </c>
      <c r="L9" s="30">
        <f t="shared" si="1"/>
        <v>-1724756606.8899996</v>
      </c>
      <c r="M9" s="30">
        <f>SUMIFS(Register!AH:AH,Register!$B:$B,Summary!$B9)</f>
        <v>3266065.41</v>
      </c>
      <c r="N9" s="42">
        <f>SUMIFS(Register!AI:AI,Register!$B:$B,Summary!$B9)</f>
        <v>73129280.569999993</v>
      </c>
      <c r="O9" s="30">
        <f t="shared" si="2"/>
        <v>0</v>
      </c>
      <c r="Q9" s="30"/>
    </row>
    <row r="10" spans="1:17" x14ac:dyDescent="0.25">
      <c r="A10" s="27">
        <v>4</v>
      </c>
      <c r="B10" t="s">
        <v>2624</v>
      </c>
      <c r="C10" s="30">
        <v>6801094.9400000004</v>
      </c>
      <c r="D10" s="30">
        <v>-3705088.25</v>
      </c>
      <c r="E10" s="30">
        <v>3096006.6900000004</v>
      </c>
      <c r="F10" s="30">
        <v>1152145.73</v>
      </c>
      <c r="G10" s="30"/>
      <c r="H10" s="30">
        <v>-903318</v>
      </c>
      <c r="I10" s="30">
        <v>0</v>
      </c>
      <c r="J10" s="30">
        <v>3344834.4200000004</v>
      </c>
      <c r="K10" s="30">
        <f t="shared" si="0"/>
        <v>7953240.6699999999</v>
      </c>
      <c r="L10" s="30">
        <f t="shared" si="1"/>
        <v>-3705088.25</v>
      </c>
      <c r="M10" s="30">
        <f>SUMIFS(Register!AH:AH,Register!$B:$B,Summary!$B10)</f>
        <v>38898.42</v>
      </c>
      <c r="N10" s="42">
        <f>SUMIFS(Register!AI:AI,Register!$B:$B,Summary!$B10)</f>
        <v>1113247.31</v>
      </c>
      <c r="O10" s="30">
        <f t="shared" si="2"/>
        <v>0</v>
      </c>
      <c r="Q10" s="30"/>
    </row>
    <row r="11" spans="1:17" x14ac:dyDescent="0.25">
      <c r="A11" s="27">
        <v>5</v>
      </c>
      <c r="B11" t="s">
        <v>2607</v>
      </c>
      <c r="C11" s="30">
        <v>53740693.960000001</v>
      </c>
      <c r="D11" s="30">
        <v>-42918674.390000001</v>
      </c>
      <c r="E11" s="30">
        <v>10822019.57</v>
      </c>
      <c r="F11" s="30">
        <v>4072241.29</v>
      </c>
      <c r="G11" s="30"/>
      <c r="H11" s="30">
        <v>-3778320</v>
      </c>
      <c r="I11" s="30">
        <v>0</v>
      </c>
      <c r="J11" s="30">
        <v>11115940.859999999</v>
      </c>
      <c r="K11" s="30">
        <f t="shared" si="0"/>
        <v>57812935.25</v>
      </c>
      <c r="L11" s="30">
        <f t="shared" si="1"/>
        <v>-42918674.390000001</v>
      </c>
      <c r="M11" s="30">
        <f>SUMIFS(Register!AH:AH,Register!$B:$B,Summary!$B11)</f>
        <v>4072241.29</v>
      </c>
      <c r="N11" s="41">
        <f>SUMIFS(Register!AI:AI,Register!$B:$B,Summary!$B11)</f>
        <v>0</v>
      </c>
      <c r="O11" s="30">
        <f t="shared" si="2"/>
        <v>0</v>
      </c>
      <c r="Q11" s="30"/>
    </row>
    <row r="12" spans="1:17" x14ac:dyDescent="0.25">
      <c r="A12" s="27">
        <v>6</v>
      </c>
      <c r="B12" t="s">
        <v>2625</v>
      </c>
      <c r="C12" s="30">
        <v>17051944.289999999</v>
      </c>
      <c r="D12" s="30">
        <v>-12907326.09</v>
      </c>
      <c r="E12" s="30">
        <v>4144618.1999999997</v>
      </c>
      <c r="F12" s="30">
        <v>1846009.61</v>
      </c>
      <c r="G12" s="30"/>
      <c r="H12" s="30">
        <v>-1831784</v>
      </c>
      <c r="I12" s="30">
        <v>0</v>
      </c>
      <c r="J12" s="30">
        <v>4158843.8099999996</v>
      </c>
      <c r="K12" s="30">
        <f t="shared" si="0"/>
        <v>18897953.899999999</v>
      </c>
      <c r="L12" s="30">
        <f t="shared" si="1"/>
        <v>-12907326.09</v>
      </c>
      <c r="M12" s="30">
        <f>SUMIFS(Register!AH:AH,Register!$B:$B,Summary!$B12)</f>
        <v>19059.32</v>
      </c>
      <c r="N12" s="41">
        <f>SUMIFS(Register!AI:AI,Register!$B:$B,Summary!$B12)</f>
        <v>1826950.29</v>
      </c>
      <c r="O12" s="30">
        <f t="shared" si="2"/>
        <v>0</v>
      </c>
      <c r="Q12" s="30"/>
    </row>
    <row r="13" spans="1:17" x14ac:dyDescent="0.25">
      <c r="A13" s="27">
        <v>7</v>
      </c>
      <c r="B13" t="s">
        <v>2608</v>
      </c>
      <c r="C13" s="30">
        <v>19158349.120000001</v>
      </c>
      <c r="D13" s="30">
        <v>-17028344.960000001</v>
      </c>
      <c r="E13" s="30">
        <v>2130004.16</v>
      </c>
      <c r="F13" s="30">
        <v>937361.87</v>
      </c>
      <c r="G13" s="30"/>
      <c r="H13" s="30">
        <v>-872904.2</v>
      </c>
      <c r="I13" s="30">
        <v>0</v>
      </c>
      <c r="J13" s="30">
        <v>2194461.83</v>
      </c>
      <c r="K13" s="30">
        <f t="shared" si="0"/>
        <v>20095710.990000002</v>
      </c>
      <c r="L13" s="30">
        <f t="shared" si="1"/>
        <v>-17028344.960000001</v>
      </c>
      <c r="M13" s="30">
        <f>SUMIFS(Register!AH:AH,Register!$B:$B,Summary!$B13)</f>
        <v>0</v>
      </c>
      <c r="N13" s="42">
        <f>SUMIFS(Register!AI:AI,Register!$B:$B,Summary!$B13)</f>
        <v>937361.87</v>
      </c>
      <c r="O13" s="30">
        <f t="shared" si="2"/>
        <v>0</v>
      </c>
      <c r="Q13" s="30"/>
    </row>
    <row r="14" spans="1:17" x14ac:dyDescent="0.25">
      <c r="A14" s="27">
        <v>8</v>
      </c>
      <c r="B14" t="s">
        <v>2626</v>
      </c>
      <c r="C14" s="30">
        <v>14904565.199999999</v>
      </c>
      <c r="D14" s="30">
        <v>-13035144.99</v>
      </c>
      <c r="E14" s="30">
        <v>1869420.21</v>
      </c>
      <c r="F14" s="30">
        <v>3348800</v>
      </c>
      <c r="G14" s="30"/>
      <c r="H14" s="30">
        <v>-983489</v>
      </c>
      <c r="I14" s="30">
        <v>0</v>
      </c>
      <c r="J14" s="30">
        <v>4234731.21</v>
      </c>
      <c r="K14" s="30">
        <f t="shared" si="0"/>
        <v>18253365.199999999</v>
      </c>
      <c r="L14" s="30">
        <f t="shared" si="1"/>
        <v>-13035144.99</v>
      </c>
      <c r="M14" s="30">
        <f>SUMIFS(Register!AH:AH,Register!$B:$B,Summary!$B14)</f>
        <v>0</v>
      </c>
      <c r="N14" s="41">
        <f>SUMIFS(Register!AI:AI,Register!$B:$B,Summary!$B14)</f>
        <v>3348800</v>
      </c>
      <c r="O14" s="30">
        <f t="shared" si="2"/>
        <v>0</v>
      </c>
      <c r="Q14" s="30"/>
    </row>
    <row r="15" spans="1:17" x14ac:dyDescent="0.25">
      <c r="A15" s="27">
        <v>9</v>
      </c>
      <c r="B15" t="s">
        <v>2609</v>
      </c>
      <c r="C15" s="30">
        <v>26861364.579999998</v>
      </c>
      <c r="D15" s="30">
        <v>0</v>
      </c>
      <c r="E15" s="30">
        <v>26861364.579999998</v>
      </c>
      <c r="F15" s="30">
        <v>175304542.35000002</v>
      </c>
      <c r="G15" s="30">
        <v>-124414113.14000002</v>
      </c>
      <c r="H15" s="30">
        <v>0</v>
      </c>
      <c r="I15" s="30">
        <v>0</v>
      </c>
      <c r="J15" s="30">
        <v>77751793.789999992</v>
      </c>
      <c r="K15" s="30">
        <f t="shared" si="0"/>
        <v>202165906.93000001</v>
      </c>
      <c r="L15" s="30">
        <f t="shared" si="1"/>
        <v>-124414113.14000002</v>
      </c>
      <c r="M15" s="30">
        <f>SUMIFS(Register!AH:AH,Register!$B:$B,Summary!$B15)</f>
        <v>0</v>
      </c>
      <c r="N15" s="30">
        <f>SUMIFS(Register!AI:AI,Register!$B:$B,Summary!$B15)</f>
        <v>0</v>
      </c>
      <c r="O15" s="30"/>
      <c r="Q15" s="30"/>
    </row>
    <row r="16" spans="1:17" x14ac:dyDescent="0.25">
      <c r="A16" t="s">
        <v>2627</v>
      </c>
      <c r="C16" s="30">
        <v>3430191381.23</v>
      </c>
      <c r="D16" s="30">
        <v>-2165160880.2799993</v>
      </c>
      <c r="E16" s="30">
        <v>1265030500.95</v>
      </c>
      <c r="F16" s="30">
        <v>319687943.32000005</v>
      </c>
      <c r="G16" s="30">
        <v>-124414113.14000002</v>
      </c>
      <c r="H16" s="30">
        <v>-166753230.89999998</v>
      </c>
      <c r="I16" s="30">
        <v>0</v>
      </c>
      <c r="J16" s="30">
        <v>1293551100.2299998</v>
      </c>
      <c r="K16" s="31">
        <f t="shared" si="0"/>
        <v>3749879324.5500002</v>
      </c>
      <c r="L16" s="31">
        <f t="shared" si="1"/>
        <v>-2289574993.4199991</v>
      </c>
      <c r="M16" s="31">
        <f>SUM(M7:M15)</f>
        <v>8434129.1099999994</v>
      </c>
      <c r="N16" s="31">
        <f>SUM(N7:N15)</f>
        <v>131930632.86999999</v>
      </c>
    </row>
    <row r="18" spans="2:14" x14ac:dyDescent="0.25">
      <c r="B18" t="s">
        <v>2732</v>
      </c>
      <c r="C18" s="35">
        <v>3430191381.9963703</v>
      </c>
      <c r="D18" s="35">
        <v>-2165160878.6380601</v>
      </c>
      <c r="E18" s="35">
        <v>1265030503.3583136</v>
      </c>
      <c r="F18" s="35">
        <v>195273830.18000004</v>
      </c>
      <c r="G18" s="35">
        <v>0</v>
      </c>
      <c r="H18" s="35">
        <v>-166753230.90000001</v>
      </c>
      <c r="I18" s="35">
        <v>0</v>
      </c>
      <c r="J18" s="35">
        <v>1293551103</v>
      </c>
      <c r="K18" s="35">
        <v>3625465212.1763706</v>
      </c>
      <c r="L18" s="35">
        <v>-2331914109.5380602</v>
      </c>
      <c r="M18" s="35">
        <v>8434129.1099999994</v>
      </c>
      <c r="N18" s="35">
        <v>131930632.86999999</v>
      </c>
    </row>
    <row r="19" spans="2:14" x14ac:dyDescent="0.25">
      <c r="B19" s="43" t="s">
        <v>2733</v>
      </c>
      <c r="C19" s="44">
        <f>C16-C18</f>
        <v>-0.76637029647827148</v>
      </c>
      <c r="D19" s="44">
        <f t="shared" ref="D19:N19" si="3">D16-D18</f>
        <v>-1.6419391632080078</v>
      </c>
      <c r="E19" s="44">
        <f t="shared" si="3"/>
        <v>-2.408313512802124</v>
      </c>
      <c r="F19" s="44">
        <f>F16+G15-F18</f>
        <v>0</v>
      </c>
      <c r="G19" s="44">
        <v>0</v>
      </c>
      <c r="H19" s="44">
        <f t="shared" si="3"/>
        <v>0</v>
      </c>
      <c r="I19" s="44">
        <f t="shared" si="3"/>
        <v>0</v>
      </c>
      <c r="J19" s="44"/>
      <c r="K19" s="44">
        <f t="shared" si="3"/>
        <v>124414112.37362957</v>
      </c>
      <c r="L19" s="44">
        <f t="shared" si="3"/>
        <v>42339116.118061066</v>
      </c>
      <c r="M19" s="44">
        <f t="shared" si="3"/>
        <v>0</v>
      </c>
      <c r="N19" s="44">
        <f t="shared" si="3"/>
        <v>0</v>
      </c>
    </row>
  </sheetData>
  <pageMargins left="0.70866141732283472" right="0.70866141732283472" top="0.74803149606299213" bottom="0.74803149606299213" header="0.31496062992125984" footer="0.31496062992125984"/>
  <pageSetup scale="72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P1316"/>
  <sheetViews>
    <sheetView zoomScale="85" zoomScaleNormal="85" workbookViewId="0"/>
  </sheetViews>
  <sheetFormatPr defaultRowHeight="15" x14ac:dyDescent="0.25"/>
  <cols>
    <col min="1" max="1" width="2.140625" customWidth="1"/>
    <col min="2" max="2" width="5.7109375" customWidth="1"/>
    <col min="3" max="3" width="20.7109375" customWidth="1"/>
    <col min="4" max="4" width="12.7109375" bestFit="1" customWidth="1"/>
    <col min="5" max="5" width="11" hidden="1" customWidth="1"/>
    <col min="6" max="10" width="9.140625" hidden="1" customWidth="1"/>
    <col min="11" max="11" width="10.5703125" hidden="1" customWidth="1"/>
    <col min="12" max="12" width="10.5703125" bestFit="1" customWidth="1"/>
    <col min="13" max="13" width="11.140625" hidden="1" customWidth="1"/>
    <col min="14" max="14" width="52.85546875" bestFit="1" customWidth="1"/>
    <col min="16" max="16" width="9.140625" hidden="1" customWidth="1"/>
    <col min="17" max="17" width="14.42578125" hidden="1" customWidth="1"/>
    <col min="18" max="18" width="17" hidden="1" customWidth="1"/>
    <col min="19" max="19" width="9.140625" hidden="1" customWidth="1"/>
    <col min="20" max="20" width="12.42578125" hidden="1" customWidth="1"/>
    <col min="21" max="21" width="15.140625" hidden="1" customWidth="1"/>
    <col min="22" max="22" width="9.140625" hidden="1" customWidth="1"/>
    <col min="23" max="23" width="16" customWidth="1"/>
    <col min="24" max="28" width="4.7109375" hidden="1" customWidth="1"/>
    <col min="29" max="30" width="14.42578125" customWidth="1"/>
    <col min="31" max="31" width="9.85546875" customWidth="1"/>
    <col min="32" max="32" width="15.140625" bestFit="1" customWidth="1"/>
    <col min="33" max="33" width="16" bestFit="1" customWidth="1"/>
    <col min="34" max="34" width="10" bestFit="1" customWidth="1"/>
    <col min="35" max="35" width="11.7109375" bestFit="1" customWidth="1"/>
    <col min="37" max="37" width="18" bestFit="1" customWidth="1"/>
    <col min="38" max="38" width="14.5703125" bestFit="1" customWidth="1"/>
    <col min="39" max="39" width="14.42578125" bestFit="1" customWidth="1"/>
    <col min="40" max="40" width="12.85546875" bestFit="1" customWidth="1"/>
    <col min="41" max="41" width="13.140625" bestFit="1" customWidth="1"/>
  </cols>
  <sheetData>
    <row r="1" spans="1:41" x14ac:dyDescent="0.25">
      <c r="A1" s="24" t="s">
        <v>2717</v>
      </c>
      <c r="W1" s="40">
        <v>45017</v>
      </c>
      <c r="AC1" t="s">
        <v>5178</v>
      </c>
      <c r="AD1" t="s">
        <v>5173</v>
      </c>
      <c r="AE1" t="s">
        <v>5179</v>
      </c>
      <c r="AF1" t="s">
        <v>5180</v>
      </c>
      <c r="AG1" s="40">
        <v>45382</v>
      </c>
      <c r="AH1" s="40">
        <f>AG1-180+1</f>
        <v>45203</v>
      </c>
      <c r="AI1" t="s">
        <v>2718</v>
      </c>
      <c r="AL1" s="35">
        <f>SUBTOTAL(9,AL1136:AL1315)</f>
        <v>57534419.989999995</v>
      </c>
      <c r="AM1" s="35">
        <f t="shared" ref="AM1:AO1" si="0">SUBTOTAL(9,AM1136:AM1315)</f>
        <v>11364484.09</v>
      </c>
      <c r="AN1" s="35">
        <f t="shared" si="0"/>
        <v>2014463.71</v>
      </c>
      <c r="AO1" s="35">
        <f t="shared" si="0"/>
        <v>6838426</v>
      </c>
    </row>
    <row r="2" spans="1:41" ht="26.25" x14ac:dyDescent="0.25">
      <c r="A2" s="23" t="s">
        <v>2605</v>
      </c>
      <c r="B2" s="23" t="s">
        <v>2603</v>
      </c>
      <c r="C2" s="23" t="s">
        <v>2604</v>
      </c>
      <c r="D2" s="37" t="s">
        <v>2636</v>
      </c>
      <c r="E2" s="1" t="s">
        <v>0</v>
      </c>
      <c r="F2" s="1" t="s">
        <v>1</v>
      </c>
      <c r="G2" s="1" t="s">
        <v>2</v>
      </c>
      <c r="H2" s="1" t="s">
        <v>3</v>
      </c>
      <c r="I2" s="1" t="s">
        <v>4</v>
      </c>
      <c r="J2" s="1" t="s">
        <v>5</v>
      </c>
      <c r="K2" s="1" t="s">
        <v>6</v>
      </c>
      <c r="L2" s="1" t="s">
        <v>7</v>
      </c>
      <c r="M2" s="1" t="s">
        <v>8</v>
      </c>
      <c r="N2" s="1" t="s">
        <v>9</v>
      </c>
      <c r="O2" s="1" t="s">
        <v>10</v>
      </c>
      <c r="P2" s="1" t="s">
        <v>11</v>
      </c>
      <c r="Q2" s="1" t="s">
        <v>12</v>
      </c>
      <c r="R2" s="1" t="s">
        <v>13</v>
      </c>
      <c r="S2" s="1" t="s">
        <v>14</v>
      </c>
      <c r="T2" s="1" t="s">
        <v>15</v>
      </c>
      <c r="U2" s="1" t="s">
        <v>16</v>
      </c>
      <c r="V2" s="1" t="s">
        <v>17</v>
      </c>
      <c r="W2" s="1" t="s">
        <v>18</v>
      </c>
      <c r="X2" s="1" t="s">
        <v>19</v>
      </c>
      <c r="Y2" s="1" t="s">
        <v>20</v>
      </c>
      <c r="Z2" s="1" t="s">
        <v>21</v>
      </c>
      <c r="AA2" s="1" t="s">
        <v>22</v>
      </c>
      <c r="AB2" s="1" t="s">
        <v>23</v>
      </c>
      <c r="AC2" s="1" t="s">
        <v>24</v>
      </c>
      <c r="AD2" s="1" t="s">
        <v>5173</v>
      </c>
      <c r="AE2" s="1" t="s">
        <v>25</v>
      </c>
      <c r="AF2" s="1" t="s">
        <v>26</v>
      </c>
      <c r="AG2" s="1" t="s">
        <v>27</v>
      </c>
      <c r="AH2" s="61" t="s">
        <v>2719</v>
      </c>
      <c r="AI2" s="61" t="s">
        <v>2720</v>
      </c>
      <c r="AJ2" s="46" t="s">
        <v>2734</v>
      </c>
      <c r="AK2" s="46" t="s">
        <v>2735</v>
      </c>
      <c r="AL2" s="47" t="s">
        <v>2736</v>
      </c>
      <c r="AM2" s="47" t="s">
        <v>2737</v>
      </c>
      <c r="AN2" s="47" t="s">
        <v>2738</v>
      </c>
      <c r="AO2" s="47" t="s">
        <v>2740</v>
      </c>
    </row>
    <row r="3" spans="1:41" ht="15" customHeight="1" x14ac:dyDescent="0.25">
      <c r="A3" s="36">
        <v>1</v>
      </c>
      <c r="B3" s="36" t="s">
        <v>2622</v>
      </c>
      <c r="C3" s="36" t="s">
        <v>2622</v>
      </c>
      <c r="D3" s="38" t="str">
        <f t="shared" ref="D3:D66" si="1">CONCATENATE(E3,"-",H3)</f>
        <v>1000000000-0</v>
      </c>
      <c r="E3" s="2" t="s">
        <v>28</v>
      </c>
      <c r="F3" s="3" t="s">
        <v>29</v>
      </c>
      <c r="G3" s="3" t="s">
        <v>29</v>
      </c>
      <c r="H3" s="2" t="s">
        <v>30</v>
      </c>
      <c r="I3" s="3" t="s">
        <v>31</v>
      </c>
      <c r="J3" s="3" t="s">
        <v>32</v>
      </c>
      <c r="K3" s="4">
        <v>43190</v>
      </c>
      <c r="L3" s="5">
        <v>43190</v>
      </c>
      <c r="M3" s="3" t="s">
        <v>33</v>
      </c>
      <c r="N3" s="6" t="s">
        <v>34</v>
      </c>
      <c r="O3" s="3" t="s">
        <v>35</v>
      </c>
      <c r="P3" s="3" t="s">
        <v>29</v>
      </c>
      <c r="Q3" s="7">
        <v>105860908</v>
      </c>
      <c r="R3" s="5"/>
      <c r="S3" s="3" t="s">
        <v>29</v>
      </c>
      <c r="T3" s="8">
        <v>0</v>
      </c>
      <c r="U3" s="8">
        <v>6</v>
      </c>
      <c r="V3" s="3" t="s">
        <v>29</v>
      </c>
      <c r="W3" s="7">
        <v>105860908</v>
      </c>
      <c r="X3" s="3" t="s">
        <v>36</v>
      </c>
      <c r="Y3" s="3" t="s">
        <v>29</v>
      </c>
      <c r="Z3" s="3" t="s">
        <v>37</v>
      </c>
      <c r="AA3" s="3" t="s">
        <v>29</v>
      </c>
      <c r="AB3" s="8">
        <v>0</v>
      </c>
      <c r="AC3" s="8">
        <v>0</v>
      </c>
      <c r="AD3" s="8"/>
      <c r="AE3" s="8">
        <v>0</v>
      </c>
      <c r="AF3" s="8">
        <v>0</v>
      </c>
      <c r="AG3" s="7">
        <v>105860908</v>
      </c>
    </row>
    <row r="4" spans="1:41" ht="15" customHeight="1" x14ac:dyDescent="0.25">
      <c r="A4" s="36">
        <v>1</v>
      </c>
      <c r="B4" s="36" t="s">
        <v>2622</v>
      </c>
      <c r="C4" s="36" t="s">
        <v>2622</v>
      </c>
      <c r="D4" s="38" t="str">
        <f t="shared" si="1"/>
        <v>1000000004-0</v>
      </c>
      <c r="E4" s="9" t="s">
        <v>38</v>
      </c>
      <c r="F4" s="10" t="s">
        <v>29</v>
      </c>
      <c r="G4" s="10" t="s">
        <v>29</v>
      </c>
      <c r="H4" s="9" t="s">
        <v>30</v>
      </c>
      <c r="I4" s="10" t="s">
        <v>31</v>
      </c>
      <c r="J4" s="10" t="s">
        <v>32</v>
      </c>
      <c r="K4" s="11">
        <v>43309</v>
      </c>
      <c r="L4" s="12">
        <v>43282</v>
      </c>
      <c r="M4" s="10" t="s">
        <v>33</v>
      </c>
      <c r="N4" s="13" t="s">
        <v>39</v>
      </c>
      <c r="O4" s="10" t="s">
        <v>40</v>
      </c>
      <c r="P4" s="10" t="s">
        <v>29</v>
      </c>
      <c r="Q4" s="14">
        <v>225926</v>
      </c>
      <c r="R4" s="12"/>
      <c r="S4" s="10" t="s">
        <v>29</v>
      </c>
      <c r="T4" s="15">
        <v>0</v>
      </c>
      <c r="U4" s="15"/>
      <c r="V4" s="10" t="s">
        <v>29</v>
      </c>
      <c r="W4" s="14">
        <v>225926</v>
      </c>
      <c r="X4" s="10" t="s">
        <v>29</v>
      </c>
      <c r="Y4" s="10" t="s">
        <v>29</v>
      </c>
      <c r="Z4" s="10" t="s">
        <v>37</v>
      </c>
      <c r="AA4" s="10" t="s">
        <v>29</v>
      </c>
      <c r="AB4" s="15">
        <v>0</v>
      </c>
      <c r="AC4" s="15">
        <v>0</v>
      </c>
      <c r="AD4" s="15"/>
      <c r="AE4" s="15">
        <v>0</v>
      </c>
      <c r="AF4" s="15">
        <v>0</v>
      </c>
      <c r="AG4" s="14">
        <v>225926</v>
      </c>
    </row>
    <row r="5" spans="1:41" ht="15" customHeight="1" x14ac:dyDescent="0.25">
      <c r="A5" s="36">
        <v>1</v>
      </c>
      <c r="B5" s="36" t="s">
        <v>2622</v>
      </c>
      <c r="C5" s="36" t="s">
        <v>2622</v>
      </c>
      <c r="D5" s="38" t="str">
        <f t="shared" si="1"/>
        <v>1000000005-0</v>
      </c>
      <c r="E5" s="9" t="s">
        <v>41</v>
      </c>
      <c r="F5" s="10" t="s">
        <v>29</v>
      </c>
      <c r="G5" s="10" t="s">
        <v>29</v>
      </c>
      <c r="H5" s="9" t="s">
        <v>30</v>
      </c>
      <c r="I5" s="10" t="s">
        <v>31</v>
      </c>
      <c r="J5" s="10" t="s">
        <v>32</v>
      </c>
      <c r="K5" s="11">
        <v>43361</v>
      </c>
      <c r="L5" s="12">
        <v>43344</v>
      </c>
      <c r="M5" s="10" t="s">
        <v>33</v>
      </c>
      <c r="N5" s="13" t="s">
        <v>42</v>
      </c>
      <c r="O5" s="10" t="s">
        <v>40</v>
      </c>
      <c r="P5" s="10" t="s">
        <v>29</v>
      </c>
      <c r="Q5" s="14">
        <v>1904850</v>
      </c>
      <c r="R5" s="12"/>
      <c r="S5" s="10" t="s">
        <v>29</v>
      </c>
      <c r="T5" s="15">
        <v>0</v>
      </c>
      <c r="U5" s="15"/>
      <c r="V5" s="10" t="s">
        <v>29</v>
      </c>
      <c r="W5" s="14">
        <v>1904850</v>
      </c>
      <c r="X5" s="10" t="s">
        <v>29</v>
      </c>
      <c r="Y5" s="10" t="s">
        <v>29</v>
      </c>
      <c r="Z5" s="10" t="s">
        <v>37</v>
      </c>
      <c r="AA5" s="10" t="s">
        <v>29</v>
      </c>
      <c r="AB5" s="15">
        <v>0</v>
      </c>
      <c r="AC5" s="15">
        <v>0</v>
      </c>
      <c r="AD5" s="15"/>
      <c r="AE5" s="15">
        <v>0</v>
      </c>
      <c r="AF5" s="15">
        <v>0</v>
      </c>
      <c r="AG5" s="14">
        <v>1904850</v>
      </c>
    </row>
    <row r="6" spans="1:41" ht="15" customHeight="1" x14ac:dyDescent="0.25">
      <c r="A6" s="36">
        <v>1</v>
      </c>
      <c r="B6" s="36" t="s">
        <v>2622</v>
      </c>
      <c r="C6" s="36" t="s">
        <v>2622</v>
      </c>
      <c r="D6" s="38" t="str">
        <f t="shared" si="1"/>
        <v>1000000006-0</v>
      </c>
      <c r="E6" s="9" t="s">
        <v>43</v>
      </c>
      <c r="F6" s="10" t="s">
        <v>29</v>
      </c>
      <c r="G6" s="10" t="s">
        <v>29</v>
      </c>
      <c r="H6" s="9" t="s">
        <v>30</v>
      </c>
      <c r="I6" s="10" t="s">
        <v>31</v>
      </c>
      <c r="J6" s="10" t="s">
        <v>32</v>
      </c>
      <c r="K6" s="11">
        <v>43371</v>
      </c>
      <c r="L6" s="12">
        <v>43344</v>
      </c>
      <c r="M6" s="10" t="s">
        <v>33</v>
      </c>
      <c r="N6" s="13" t="s">
        <v>44</v>
      </c>
      <c r="O6" s="10" t="s">
        <v>40</v>
      </c>
      <c r="P6" s="10" t="s">
        <v>29</v>
      </c>
      <c r="Q6" s="14">
        <v>646400</v>
      </c>
      <c r="R6" s="12"/>
      <c r="S6" s="10" t="s">
        <v>29</v>
      </c>
      <c r="T6" s="15">
        <v>0</v>
      </c>
      <c r="U6" s="15"/>
      <c r="V6" s="10" t="s">
        <v>29</v>
      </c>
      <c r="W6" s="14">
        <v>646400</v>
      </c>
      <c r="X6" s="10" t="s">
        <v>29</v>
      </c>
      <c r="Y6" s="10" t="s">
        <v>29</v>
      </c>
      <c r="Z6" s="10" t="s">
        <v>37</v>
      </c>
      <c r="AA6" s="10" t="s">
        <v>29</v>
      </c>
      <c r="AB6" s="15">
        <v>0</v>
      </c>
      <c r="AC6" s="15">
        <v>0</v>
      </c>
      <c r="AD6" s="15"/>
      <c r="AE6" s="15">
        <v>0</v>
      </c>
      <c r="AF6" s="15">
        <v>0</v>
      </c>
      <c r="AG6" s="14">
        <v>646400</v>
      </c>
    </row>
    <row r="7" spans="1:41" ht="15" customHeight="1" x14ac:dyDescent="0.25">
      <c r="A7" s="36">
        <v>1</v>
      </c>
      <c r="B7" s="36" t="s">
        <v>2622</v>
      </c>
      <c r="C7" s="36" t="s">
        <v>2622</v>
      </c>
      <c r="D7" s="38" t="str">
        <f t="shared" si="1"/>
        <v>1000000007-0</v>
      </c>
      <c r="E7" s="9" t="s">
        <v>45</v>
      </c>
      <c r="F7" s="10" t="s">
        <v>29</v>
      </c>
      <c r="G7" s="10" t="s">
        <v>29</v>
      </c>
      <c r="H7" s="9" t="s">
        <v>30</v>
      </c>
      <c r="I7" s="10" t="s">
        <v>31</v>
      </c>
      <c r="J7" s="10" t="s">
        <v>32</v>
      </c>
      <c r="K7" s="11">
        <v>43371</v>
      </c>
      <c r="L7" s="12">
        <v>43344</v>
      </c>
      <c r="M7" s="10" t="s">
        <v>33</v>
      </c>
      <c r="N7" s="13" t="s">
        <v>46</v>
      </c>
      <c r="O7" s="10" t="s">
        <v>40</v>
      </c>
      <c r="P7" s="10" t="s">
        <v>29</v>
      </c>
      <c r="Q7" s="14">
        <v>2202450</v>
      </c>
      <c r="R7" s="12"/>
      <c r="S7" s="10" t="s">
        <v>29</v>
      </c>
      <c r="T7" s="15">
        <v>0</v>
      </c>
      <c r="U7" s="15"/>
      <c r="V7" s="10" t="s">
        <v>29</v>
      </c>
      <c r="W7" s="14">
        <v>2202450</v>
      </c>
      <c r="X7" s="10" t="s">
        <v>29</v>
      </c>
      <c r="Y7" s="10" t="s">
        <v>29</v>
      </c>
      <c r="Z7" s="10" t="s">
        <v>37</v>
      </c>
      <c r="AA7" s="10" t="s">
        <v>29</v>
      </c>
      <c r="AB7" s="15">
        <v>0</v>
      </c>
      <c r="AC7" s="15">
        <v>0</v>
      </c>
      <c r="AD7" s="15"/>
      <c r="AE7" s="15">
        <v>0</v>
      </c>
      <c r="AF7" s="15">
        <v>0</v>
      </c>
      <c r="AG7" s="14">
        <v>2202450</v>
      </c>
    </row>
    <row r="8" spans="1:41" ht="15" customHeight="1" x14ac:dyDescent="0.25">
      <c r="A8" s="36">
        <v>1</v>
      </c>
      <c r="B8" s="36" t="s">
        <v>2622</v>
      </c>
      <c r="C8" s="36" t="s">
        <v>2622</v>
      </c>
      <c r="D8" s="38" t="str">
        <f t="shared" si="1"/>
        <v>1000000008-0</v>
      </c>
      <c r="E8" s="9" t="s">
        <v>47</v>
      </c>
      <c r="F8" s="10" t="s">
        <v>29</v>
      </c>
      <c r="G8" s="10" t="s">
        <v>29</v>
      </c>
      <c r="H8" s="9" t="s">
        <v>30</v>
      </c>
      <c r="I8" s="10" t="s">
        <v>31</v>
      </c>
      <c r="J8" s="10" t="s">
        <v>32</v>
      </c>
      <c r="K8" s="11">
        <v>43349</v>
      </c>
      <c r="L8" s="12">
        <v>43344</v>
      </c>
      <c r="M8" s="10" t="s">
        <v>33</v>
      </c>
      <c r="N8" s="13" t="s">
        <v>48</v>
      </c>
      <c r="O8" s="10" t="s">
        <v>40</v>
      </c>
      <c r="P8" s="10" t="s">
        <v>29</v>
      </c>
      <c r="Q8" s="14">
        <v>980000</v>
      </c>
      <c r="R8" s="12"/>
      <c r="S8" s="10" t="s">
        <v>29</v>
      </c>
      <c r="T8" s="15">
        <v>0</v>
      </c>
      <c r="U8" s="15"/>
      <c r="V8" s="10" t="s">
        <v>29</v>
      </c>
      <c r="W8" s="14">
        <v>980000</v>
      </c>
      <c r="X8" s="10" t="s">
        <v>29</v>
      </c>
      <c r="Y8" s="10" t="s">
        <v>29</v>
      </c>
      <c r="Z8" s="10" t="s">
        <v>37</v>
      </c>
      <c r="AA8" s="10" t="s">
        <v>29</v>
      </c>
      <c r="AB8" s="15">
        <v>0</v>
      </c>
      <c r="AC8" s="15">
        <v>0</v>
      </c>
      <c r="AD8" s="15"/>
      <c r="AE8" s="15">
        <v>0</v>
      </c>
      <c r="AF8" s="15">
        <v>0</v>
      </c>
      <c r="AG8" s="14">
        <v>980000</v>
      </c>
    </row>
    <row r="9" spans="1:41" ht="15" customHeight="1" x14ac:dyDescent="0.25">
      <c r="A9" s="36">
        <v>1</v>
      </c>
      <c r="B9" s="36" t="s">
        <v>2622</v>
      </c>
      <c r="C9" s="36" t="s">
        <v>2622</v>
      </c>
      <c r="D9" s="38" t="str">
        <f t="shared" si="1"/>
        <v>1000000009-0</v>
      </c>
      <c r="E9" s="9" t="s">
        <v>49</v>
      </c>
      <c r="F9" s="10" t="s">
        <v>29</v>
      </c>
      <c r="G9" s="10" t="s">
        <v>29</v>
      </c>
      <c r="H9" s="9" t="s">
        <v>30</v>
      </c>
      <c r="I9" s="10" t="s">
        <v>31</v>
      </c>
      <c r="J9" s="10" t="s">
        <v>32</v>
      </c>
      <c r="K9" s="11">
        <v>43373</v>
      </c>
      <c r="L9" s="12">
        <v>43344</v>
      </c>
      <c r="M9" s="10" t="s">
        <v>33</v>
      </c>
      <c r="N9" s="13" t="s">
        <v>50</v>
      </c>
      <c r="O9" s="10" t="s">
        <v>40</v>
      </c>
      <c r="P9" s="10" t="s">
        <v>29</v>
      </c>
      <c r="Q9" s="14">
        <v>3250</v>
      </c>
      <c r="R9" s="12"/>
      <c r="S9" s="10" t="s">
        <v>51</v>
      </c>
      <c r="T9" s="15">
        <v>0</v>
      </c>
      <c r="U9" s="15"/>
      <c r="V9" s="10" t="s">
        <v>29</v>
      </c>
      <c r="W9" s="14">
        <v>3250</v>
      </c>
      <c r="X9" s="10" t="s">
        <v>29</v>
      </c>
      <c r="Y9" s="10" t="s">
        <v>29</v>
      </c>
      <c r="Z9" s="10" t="s">
        <v>37</v>
      </c>
      <c r="AA9" s="10" t="s">
        <v>29</v>
      </c>
      <c r="AB9" s="15">
        <v>0</v>
      </c>
      <c r="AC9" s="15">
        <v>0</v>
      </c>
      <c r="AD9" s="15"/>
      <c r="AE9" s="15">
        <v>0</v>
      </c>
      <c r="AF9" s="15">
        <v>0</v>
      </c>
      <c r="AG9" s="14">
        <v>3250</v>
      </c>
    </row>
    <row r="10" spans="1:41" ht="15" customHeight="1" x14ac:dyDescent="0.25">
      <c r="A10" s="36">
        <v>1</v>
      </c>
      <c r="B10" s="36" t="s">
        <v>2622</v>
      </c>
      <c r="C10" s="36" t="s">
        <v>2622</v>
      </c>
      <c r="D10" s="38" t="str">
        <f t="shared" si="1"/>
        <v>1000000010-0</v>
      </c>
      <c r="E10" s="9" t="s">
        <v>52</v>
      </c>
      <c r="F10" s="10" t="s">
        <v>29</v>
      </c>
      <c r="G10" s="10" t="s">
        <v>29</v>
      </c>
      <c r="H10" s="9" t="s">
        <v>30</v>
      </c>
      <c r="I10" s="10" t="s">
        <v>31</v>
      </c>
      <c r="J10" s="10" t="s">
        <v>32</v>
      </c>
      <c r="K10" s="11">
        <v>43400</v>
      </c>
      <c r="L10" s="12">
        <v>43374</v>
      </c>
      <c r="M10" s="10" t="s">
        <v>33</v>
      </c>
      <c r="N10" s="13" t="s">
        <v>53</v>
      </c>
      <c r="O10" s="10" t="s">
        <v>40</v>
      </c>
      <c r="P10" s="10" t="s">
        <v>29</v>
      </c>
      <c r="Q10" s="14">
        <v>605250</v>
      </c>
      <c r="R10" s="12"/>
      <c r="S10" s="10" t="s">
        <v>29</v>
      </c>
      <c r="T10" s="15">
        <v>0</v>
      </c>
      <c r="U10" s="15"/>
      <c r="V10" s="10" t="s">
        <v>29</v>
      </c>
      <c r="W10" s="14">
        <v>605250</v>
      </c>
      <c r="X10" s="10" t="s">
        <v>29</v>
      </c>
      <c r="Y10" s="10" t="s">
        <v>29</v>
      </c>
      <c r="Z10" s="10" t="s">
        <v>37</v>
      </c>
      <c r="AA10" s="10" t="s">
        <v>29</v>
      </c>
      <c r="AB10" s="15">
        <v>0</v>
      </c>
      <c r="AC10" s="15">
        <v>0</v>
      </c>
      <c r="AD10" s="15"/>
      <c r="AE10" s="15">
        <v>0</v>
      </c>
      <c r="AF10" s="15">
        <v>0</v>
      </c>
      <c r="AG10" s="14">
        <v>605250</v>
      </c>
    </row>
    <row r="11" spans="1:41" ht="15" customHeight="1" x14ac:dyDescent="0.25">
      <c r="A11" s="36">
        <v>1</v>
      </c>
      <c r="B11" s="36" t="s">
        <v>2622</v>
      </c>
      <c r="C11" s="36" t="s">
        <v>2622</v>
      </c>
      <c r="D11" s="38" t="str">
        <f t="shared" si="1"/>
        <v>1000000011-0</v>
      </c>
      <c r="E11" s="9" t="s">
        <v>54</v>
      </c>
      <c r="F11" s="10" t="s">
        <v>29</v>
      </c>
      <c r="G11" s="10" t="s">
        <v>29</v>
      </c>
      <c r="H11" s="9" t="s">
        <v>30</v>
      </c>
      <c r="I11" s="10" t="s">
        <v>31</v>
      </c>
      <c r="J11" s="10" t="s">
        <v>32</v>
      </c>
      <c r="K11" s="11">
        <v>43388</v>
      </c>
      <c r="L11" s="12">
        <v>43374</v>
      </c>
      <c r="M11" s="10" t="s">
        <v>33</v>
      </c>
      <c r="N11" s="13" t="s">
        <v>55</v>
      </c>
      <c r="O11" s="10" t="s">
        <v>40</v>
      </c>
      <c r="P11" s="10" t="s">
        <v>29</v>
      </c>
      <c r="Q11" s="14">
        <v>755150</v>
      </c>
      <c r="R11" s="12"/>
      <c r="S11" s="10" t="s">
        <v>29</v>
      </c>
      <c r="T11" s="15">
        <v>0</v>
      </c>
      <c r="U11" s="15"/>
      <c r="V11" s="10" t="s">
        <v>29</v>
      </c>
      <c r="W11" s="14">
        <v>755150</v>
      </c>
      <c r="X11" s="10" t="s">
        <v>29</v>
      </c>
      <c r="Y11" s="10" t="s">
        <v>29</v>
      </c>
      <c r="Z11" s="10" t="s">
        <v>37</v>
      </c>
      <c r="AA11" s="10" t="s">
        <v>29</v>
      </c>
      <c r="AB11" s="15">
        <v>0</v>
      </c>
      <c r="AC11" s="15">
        <v>0</v>
      </c>
      <c r="AD11" s="15"/>
      <c r="AE11" s="15">
        <v>0</v>
      </c>
      <c r="AF11" s="15">
        <v>0</v>
      </c>
      <c r="AG11" s="14">
        <v>755150</v>
      </c>
    </row>
    <row r="12" spans="1:41" ht="15" customHeight="1" x14ac:dyDescent="0.25">
      <c r="A12" s="36">
        <v>1</v>
      </c>
      <c r="B12" s="36" t="s">
        <v>2622</v>
      </c>
      <c r="C12" s="36" t="s">
        <v>2622</v>
      </c>
      <c r="D12" s="38" t="str">
        <f t="shared" si="1"/>
        <v>1000000012-0</v>
      </c>
      <c r="E12" s="9" t="s">
        <v>56</v>
      </c>
      <c r="F12" s="10" t="s">
        <v>29</v>
      </c>
      <c r="G12" s="10" t="s">
        <v>29</v>
      </c>
      <c r="H12" s="9" t="s">
        <v>30</v>
      </c>
      <c r="I12" s="10" t="s">
        <v>31</v>
      </c>
      <c r="J12" s="10" t="s">
        <v>32</v>
      </c>
      <c r="K12" s="11">
        <v>43381</v>
      </c>
      <c r="L12" s="12">
        <v>43374</v>
      </c>
      <c r="M12" s="10" t="s">
        <v>33</v>
      </c>
      <c r="N12" s="13" t="s">
        <v>57</v>
      </c>
      <c r="O12" s="10" t="s">
        <v>40</v>
      </c>
      <c r="P12" s="10" t="s">
        <v>29</v>
      </c>
      <c r="Q12" s="14">
        <v>253985</v>
      </c>
      <c r="R12" s="12"/>
      <c r="S12" s="10" t="s">
        <v>29</v>
      </c>
      <c r="T12" s="15">
        <v>0</v>
      </c>
      <c r="U12" s="15"/>
      <c r="V12" s="10" t="s">
        <v>29</v>
      </c>
      <c r="W12" s="14">
        <v>253985</v>
      </c>
      <c r="X12" s="10" t="s">
        <v>29</v>
      </c>
      <c r="Y12" s="10" t="s">
        <v>29</v>
      </c>
      <c r="Z12" s="10" t="s">
        <v>37</v>
      </c>
      <c r="AA12" s="10" t="s">
        <v>29</v>
      </c>
      <c r="AB12" s="15">
        <v>0</v>
      </c>
      <c r="AC12" s="15">
        <v>0</v>
      </c>
      <c r="AD12" s="15"/>
      <c r="AE12" s="15">
        <v>0</v>
      </c>
      <c r="AF12" s="15">
        <v>0</v>
      </c>
      <c r="AG12" s="14">
        <v>253985</v>
      </c>
    </row>
    <row r="13" spans="1:41" ht="15" customHeight="1" x14ac:dyDescent="0.25">
      <c r="A13" s="36">
        <v>1</v>
      </c>
      <c r="B13" s="36" t="s">
        <v>2622</v>
      </c>
      <c r="C13" s="36" t="s">
        <v>2622</v>
      </c>
      <c r="D13" s="38" t="str">
        <f t="shared" si="1"/>
        <v>1000000013-0</v>
      </c>
      <c r="E13" s="9" t="s">
        <v>58</v>
      </c>
      <c r="F13" s="10" t="s">
        <v>29</v>
      </c>
      <c r="G13" s="10" t="s">
        <v>29</v>
      </c>
      <c r="H13" s="9" t="s">
        <v>30</v>
      </c>
      <c r="I13" s="10" t="s">
        <v>31</v>
      </c>
      <c r="J13" s="10" t="s">
        <v>32</v>
      </c>
      <c r="K13" s="11">
        <v>43381</v>
      </c>
      <c r="L13" s="12">
        <v>43374</v>
      </c>
      <c r="M13" s="10" t="s">
        <v>33</v>
      </c>
      <c r="N13" s="13" t="s">
        <v>59</v>
      </c>
      <c r="O13" s="10" t="s">
        <v>40</v>
      </c>
      <c r="P13" s="10" t="s">
        <v>29</v>
      </c>
      <c r="Q13" s="14">
        <v>657950</v>
      </c>
      <c r="R13" s="12"/>
      <c r="S13" s="10" t="s">
        <v>29</v>
      </c>
      <c r="T13" s="15">
        <v>0</v>
      </c>
      <c r="U13" s="15"/>
      <c r="V13" s="10" t="s">
        <v>29</v>
      </c>
      <c r="W13" s="14">
        <v>657950</v>
      </c>
      <c r="X13" s="10" t="s">
        <v>29</v>
      </c>
      <c r="Y13" s="10" t="s">
        <v>29</v>
      </c>
      <c r="Z13" s="10" t="s">
        <v>37</v>
      </c>
      <c r="AA13" s="10" t="s">
        <v>29</v>
      </c>
      <c r="AB13" s="15">
        <v>0</v>
      </c>
      <c r="AC13" s="15">
        <v>0</v>
      </c>
      <c r="AD13" s="15"/>
      <c r="AE13" s="15">
        <v>0</v>
      </c>
      <c r="AF13" s="15">
        <v>0</v>
      </c>
      <c r="AG13" s="14">
        <v>657950</v>
      </c>
    </row>
    <row r="14" spans="1:41" ht="15" customHeight="1" x14ac:dyDescent="0.25">
      <c r="A14" s="36">
        <v>1</v>
      </c>
      <c r="B14" s="36" t="s">
        <v>2622</v>
      </c>
      <c r="C14" s="36" t="s">
        <v>2622</v>
      </c>
      <c r="D14" s="38" t="str">
        <f t="shared" si="1"/>
        <v>1000000014-0</v>
      </c>
      <c r="E14" s="9" t="s">
        <v>60</v>
      </c>
      <c r="F14" s="10" t="s">
        <v>29</v>
      </c>
      <c r="G14" s="10" t="s">
        <v>29</v>
      </c>
      <c r="H14" s="9" t="s">
        <v>30</v>
      </c>
      <c r="I14" s="10" t="s">
        <v>31</v>
      </c>
      <c r="J14" s="10" t="s">
        <v>32</v>
      </c>
      <c r="K14" s="11">
        <v>43377</v>
      </c>
      <c r="L14" s="12">
        <v>43374</v>
      </c>
      <c r="M14" s="10" t="s">
        <v>33</v>
      </c>
      <c r="N14" s="13" t="s">
        <v>61</v>
      </c>
      <c r="O14" s="10" t="s">
        <v>40</v>
      </c>
      <c r="P14" s="10" t="s">
        <v>29</v>
      </c>
      <c r="Q14" s="14">
        <v>346400</v>
      </c>
      <c r="R14" s="12"/>
      <c r="S14" s="10" t="s">
        <v>29</v>
      </c>
      <c r="T14" s="15">
        <v>0</v>
      </c>
      <c r="U14" s="15"/>
      <c r="V14" s="10" t="s">
        <v>29</v>
      </c>
      <c r="W14" s="14">
        <v>346400</v>
      </c>
      <c r="X14" s="10" t="s">
        <v>29</v>
      </c>
      <c r="Y14" s="10" t="s">
        <v>29</v>
      </c>
      <c r="Z14" s="10" t="s">
        <v>37</v>
      </c>
      <c r="AA14" s="10" t="s">
        <v>29</v>
      </c>
      <c r="AB14" s="15">
        <v>0</v>
      </c>
      <c r="AC14" s="15">
        <v>0</v>
      </c>
      <c r="AD14" s="15"/>
      <c r="AE14" s="15">
        <v>0</v>
      </c>
      <c r="AF14" s="15">
        <v>0</v>
      </c>
      <c r="AG14" s="14">
        <v>346400</v>
      </c>
    </row>
    <row r="15" spans="1:41" ht="15" customHeight="1" x14ac:dyDescent="0.25">
      <c r="A15" s="36">
        <v>1</v>
      </c>
      <c r="B15" s="36" t="s">
        <v>2622</v>
      </c>
      <c r="C15" s="36" t="s">
        <v>2622</v>
      </c>
      <c r="D15" s="38" t="str">
        <f t="shared" si="1"/>
        <v>1000000015-0</v>
      </c>
      <c r="E15" s="9" t="s">
        <v>62</v>
      </c>
      <c r="F15" s="10" t="s">
        <v>29</v>
      </c>
      <c r="G15" s="10" t="s">
        <v>29</v>
      </c>
      <c r="H15" s="9" t="s">
        <v>30</v>
      </c>
      <c r="I15" s="10" t="s">
        <v>31</v>
      </c>
      <c r="J15" s="10" t="s">
        <v>32</v>
      </c>
      <c r="K15" s="11">
        <v>43400</v>
      </c>
      <c r="L15" s="12">
        <v>43374</v>
      </c>
      <c r="M15" s="10" t="s">
        <v>33</v>
      </c>
      <c r="N15" s="13" t="s">
        <v>63</v>
      </c>
      <c r="O15" s="10" t="s">
        <v>40</v>
      </c>
      <c r="P15" s="10" t="s">
        <v>29</v>
      </c>
      <c r="Q15" s="14">
        <v>305150</v>
      </c>
      <c r="R15" s="12"/>
      <c r="S15" s="10" t="s">
        <v>64</v>
      </c>
      <c r="T15" s="15">
        <v>0</v>
      </c>
      <c r="U15" s="15"/>
      <c r="V15" s="10" t="s">
        <v>29</v>
      </c>
      <c r="W15" s="14">
        <v>305150</v>
      </c>
      <c r="X15" s="10" t="s">
        <v>29</v>
      </c>
      <c r="Y15" s="10" t="s">
        <v>29</v>
      </c>
      <c r="Z15" s="10" t="s">
        <v>37</v>
      </c>
      <c r="AA15" s="10" t="s">
        <v>29</v>
      </c>
      <c r="AB15" s="15">
        <v>0</v>
      </c>
      <c r="AC15" s="15">
        <v>0</v>
      </c>
      <c r="AD15" s="15"/>
      <c r="AE15" s="15">
        <v>0</v>
      </c>
      <c r="AF15" s="15">
        <v>0</v>
      </c>
      <c r="AG15" s="14">
        <v>305150</v>
      </c>
    </row>
    <row r="16" spans="1:41" ht="15" customHeight="1" x14ac:dyDescent="0.25">
      <c r="A16" s="36">
        <v>1</v>
      </c>
      <c r="B16" s="36" t="s">
        <v>2622</v>
      </c>
      <c r="C16" s="36" t="s">
        <v>2622</v>
      </c>
      <c r="D16" s="38" t="str">
        <f t="shared" si="1"/>
        <v>1000000016-0</v>
      </c>
      <c r="E16" s="9" t="s">
        <v>65</v>
      </c>
      <c r="F16" s="10" t="s">
        <v>29</v>
      </c>
      <c r="G16" s="10" t="s">
        <v>29</v>
      </c>
      <c r="H16" s="9" t="s">
        <v>30</v>
      </c>
      <c r="I16" s="10" t="s">
        <v>31</v>
      </c>
      <c r="J16" s="10" t="s">
        <v>32</v>
      </c>
      <c r="K16" s="11">
        <v>43383</v>
      </c>
      <c r="L16" s="12">
        <v>43374</v>
      </c>
      <c r="M16" s="10" t="s">
        <v>33</v>
      </c>
      <c r="N16" s="13" t="s">
        <v>66</v>
      </c>
      <c r="O16" s="10" t="s">
        <v>40</v>
      </c>
      <c r="P16" s="10" t="s">
        <v>29</v>
      </c>
      <c r="Q16" s="14">
        <v>913800</v>
      </c>
      <c r="R16" s="12"/>
      <c r="S16" s="10" t="s">
        <v>29</v>
      </c>
      <c r="T16" s="15">
        <v>0</v>
      </c>
      <c r="U16" s="15"/>
      <c r="V16" s="10" t="s">
        <v>29</v>
      </c>
      <c r="W16" s="14">
        <v>913800</v>
      </c>
      <c r="X16" s="10" t="s">
        <v>29</v>
      </c>
      <c r="Y16" s="10" t="s">
        <v>29</v>
      </c>
      <c r="Z16" s="10" t="s">
        <v>37</v>
      </c>
      <c r="AA16" s="10" t="s">
        <v>29</v>
      </c>
      <c r="AB16" s="15">
        <v>0</v>
      </c>
      <c r="AC16" s="15">
        <v>0</v>
      </c>
      <c r="AD16" s="15"/>
      <c r="AE16" s="15">
        <v>0</v>
      </c>
      <c r="AF16" s="15">
        <v>0</v>
      </c>
      <c r="AG16" s="14">
        <v>913800</v>
      </c>
    </row>
    <row r="17" spans="1:33" ht="15" customHeight="1" x14ac:dyDescent="0.25">
      <c r="A17" s="36">
        <v>1</v>
      </c>
      <c r="B17" s="36" t="s">
        <v>2622</v>
      </c>
      <c r="C17" s="36" t="s">
        <v>2622</v>
      </c>
      <c r="D17" s="38" t="str">
        <f t="shared" si="1"/>
        <v>1000000017-0</v>
      </c>
      <c r="E17" s="9" t="s">
        <v>67</v>
      </c>
      <c r="F17" s="10" t="s">
        <v>29</v>
      </c>
      <c r="G17" s="10" t="s">
        <v>29</v>
      </c>
      <c r="H17" s="9" t="s">
        <v>30</v>
      </c>
      <c r="I17" s="10" t="s">
        <v>31</v>
      </c>
      <c r="J17" s="10" t="s">
        <v>32</v>
      </c>
      <c r="K17" s="11">
        <v>43376</v>
      </c>
      <c r="L17" s="12">
        <v>43374</v>
      </c>
      <c r="M17" s="10" t="s">
        <v>33</v>
      </c>
      <c r="N17" s="13" t="s">
        <v>68</v>
      </c>
      <c r="O17" s="10" t="s">
        <v>40</v>
      </c>
      <c r="P17" s="10" t="s">
        <v>29</v>
      </c>
      <c r="Q17" s="14">
        <v>249375</v>
      </c>
      <c r="R17" s="12"/>
      <c r="S17" s="10" t="s">
        <v>29</v>
      </c>
      <c r="T17" s="15">
        <v>0</v>
      </c>
      <c r="U17" s="15"/>
      <c r="V17" s="10" t="s">
        <v>29</v>
      </c>
      <c r="W17" s="14">
        <v>249375</v>
      </c>
      <c r="X17" s="10" t="s">
        <v>29</v>
      </c>
      <c r="Y17" s="10" t="s">
        <v>29</v>
      </c>
      <c r="Z17" s="10" t="s">
        <v>37</v>
      </c>
      <c r="AA17" s="10" t="s">
        <v>29</v>
      </c>
      <c r="AB17" s="15">
        <v>0</v>
      </c>
      <c r="AC17" s="15">
        <v>0</v>
      </c>
      <c r="AD17" s="15"/>
      <c r="AE17" s="15">
        <v>0</v>
      </c>
      <c r="AF17" s="15">
        <v>0</v>
      </c>
      <c r="AG17" s="14">
        <v>249375</v>
      </c>
    </row>
    <row r="18" spans="1:33" ht="15" customHeight="1" x14ac:dyDescent="0.25">
      <c r="A18" s="36">
        <v>1</v>
      </c>
      <c r="B18" s="36" t="s">
        <v>2622</v>
      </c>
      <c r="C18" s="36" t="s">
        <v>2622</v>
      </c>
      <c r="D18" s="38" t="str">
        <f t="shared" si="1"/>
        <v>1000000018-0</v>
      </c>
      <c r="E18" s="9" t="s">
        <v>69</v>
      </c>
      <c r="F18" s="10" t="s">
        <v>29</v>
      </c>
      <c r="G18" s="10" t="s">
        <v>29</v>
      </c>
      <c r="H18" s="9" t="s">
        <v>30</v>
      </c>
      <c r="I18" s="10" t="s">
        <v>31</v>
      </c>
      <c r="J18" s="10" t="s">
        <v>32</v>
      </c>
      <c r="K18" s="11">
        <v>43376</v>
      </c>
      <c r="L18" s="12">
        <v>43374</v>
      </c>
      <c r="M18" s="10" t="s">
        <v>33</v>
      </c>
      <c r="N18" s="13" t="s">
        <v>70</v>
      </c>
      <c r="O18" s="10" t="s">
        <v>40</v>
      </c>
      <c r="P18" s="10" t="s">
        <v>29</v>
      </c>
      <c r="Q18" s="14">
        <v>249375</v>
      </c>
      <c r="R18" s="12"/>
      <c r="S18" s="10" t="s">
        <v>29</v>
      </c>
      <c r="T18" s="15">
        <v>0</v>
      </c>
      <c r="U18" s="15"/>
      <c r="V18" s="10" t="s">
        <v>29</v>
      </c>
      <c r="W18" s="14">
        <v>249375</v>
      </c>
      <c r="X18" s="10" t="s">
        <v>29</v>
      </c>
      <c r="Y18" s="10" t="s">
        <v>29</v>
      </c>
      <c r="Z18" s="10" t="s">
        <v>37</v>
      </c>
      <c r="AA18" s="10" t="s">
        <v>29</v>
      </c>
      <c r="AB18" s="15">
        <v>0</v>
      </c>
      <c r="AC18" s="15">
        <v>0</v>
      </c>
      <c r="AD18" s="15"/>
      <c r="AE18" s="15">
        <v>0</v>
      </c>
      <c r="AF18" s="15">
        <v>0</v>
      </c>
      <c r="AG18" s="14">
        <v>249375</v>
      </c>
    </row>
    <row r="19" spans="1:33" ht="15" customHeight="1" x14ac:dyDescent="0.25">
      <c r="A19" s="36">
        <v>1</v>
      </c>
      <c r="B19" s="36" t="s">
        <v>2622</v>
      </c>
      <c r="C19" s="36" t="s">
        <v>2622</v>
      </c>
      <c r="D19" s="38" t="str">
        <f t="shared" si="1"/>
        <v>1000000019-0</v>
      </c>
      <c r="E19" s="9" t="s">
        <v>71</v>
      </c>
      <c r="F19" s="10" t="s">
        <v>29</v>
      </c>
      <c r="G19" s="10" t="s">
        <v>29</v>
      </c>
      <c r="H19" s="9" t="s">
        <v>30</v>
      </c>
      <c r="I19" s="10" t="s">
        <v>31</v>
      </c>
      <c r="J19" s="10" t="s">
        <v>32</v>
      </c>
      <c r="K19" s="11">
        <v>43376</v>
      </c>
      <c r="L19" s="12">
        <v>43374</v>
      </c>
      <c r="M19" s="10" t="s">
        <v>33</v>
      </c>
      <c r="N19" s="13" t="s">
        <v>72</v>
      </c>
      <c r="O19" s="10" t="s">
        <v>40</v>
      </c>
      <c r="P19" s="10" t="s">
        <v>29</v>
      </c>
      <c r="Q19" s="14">
        <v>249375</v>
      </c>
      <c r="R19" s="12"/>
      <c r="S19" s="10" t="s">
        <v>29</v>
      </c>
      <c r="T19" s="15">
        <v>0</v>
      </c>
      <c r="U19" s="15"/>
      <c r="V19" s="10" t="s">
        <v>29</v>
      </c>
      <c r="W19" s="14">
        <v>249375</v>
      </c>
      <c r="X19" s="10" t="s">
        <v>29</v>
      </c>
      <c r="Y19" s="10" t="s">
        <v>29</v>
      </c>
      <c r="Z19" s="10" t="s">
        <v>37</v>
      </c>
      <c r="AA19" s="10" t="s">
        <v>29</v>
      </c>
      <c r="AB19" s="15">
        <v>0</v>
      </c>
      <c r="AC19" s="15">
        <v>0</v>
      </c>
      <c r="AD19" s="15"/>
      <c r="AE19" s="15">
        <v>0</v>
      </c>
      <c r="AF19" s="15">
        <v>0</v>
      </c>
      <c r="AG19" s="14">
        <v>249375</v>
      </c>
    </row>
    <row r="20" spans="1:33" ht="15" customHeight="1" x14ac:dyDescent="0.25">
      <c r="A20" s="36">
        <v>1</v>
      </c>
      <c r="B20" s="36" t="s">
        <v>2622</v>
      </c>
      <c r="C20" s="36" t="s">
        <v>2622</v>
      </c>
      <c r="D20" s="38" t="str">
        <f t="shared" si="1"/>
        <v>1000000020-0</v>
      </c>
      <c r="E20" s="9" t="s">
        <v>73</v>
      </c>
      <c r="F20" s="10" t="s">
        <v>29</v>
      </c>
      <c r="G20" s="10" t="s">
        <v>29</v>
      </c>
      <c r="H20" s="9" t="s">
        <v>30</v>
      </c>
      <c r="I20" s="10" t="s">
        <v>31</v>
      </c>
      <c r="J20" s="10" t="s">
        <v>32</v>
      </c>
      <c r="K20" s="11">
        <v>43377</v>
      </c>
      <c r="L20" s="12">
        <v>43374</v>
      </c>
      <c r="M20" s="10" t="s">
        <v>33</v>
      </c>
      <c r="N20" s="13" t="s">
        <v>74</v>
      </c>
      <c r="O20" s="10" t="s">
        <v>40</v>
      </c>
      <c r="P20" s="10" t="s">
        <v>29</v>
      </c>
      <c r="Q20" s="14">
        <v>652500</v>
      </c>
      <c r="R20" s="12"/>
      <c r="S20" s="10" t="s">
        <v>29</v>
      </c>
      <c r="T20" s="15">
        <v>0</v>
      </c>
      <c r="U20" s="15"/>
      <c r="V20" s="10" t="s">
        <v>29</v>
      </c>
      <c r="W20" s="14">
        <v>652500</v>
      </c>
      <c r="X20" s="10" t="s">
        <v>29</v>
      </c>
      <c r="Y20" s="10" t="s">
        <v>29</v>
      </c>
      <c r="Z20" s="10" t="s">
        <v>37</v>
      </c>
      <c r="AA20" s="10" t="s">
        <v>29</v>
      </c>
      <c r="AB20" s="15">
        <v>0</v>
      </c>
      <c r="AC20" s="15">
        <v>0</v>
      </c>
      <c r="AD20" s="15"/>
      <c r="AE20" s="15">
        <v>0</v>
      </c>
      <c r="AF20" s="15">
        <v>0</v>
      </c>
      <c r="AG20" s="14">
        <v>652500</v>
      </c>
    </row>
    <row r="21" spans="1:33" ht="15" customHeight="1" x14ac:dyDescent="0.25">
      <c r="A21" s="36">
        <v>1</v>
      </c>
      <c r="B21" s="36" t="s">
        <v>2622</v>
      </c>
      <c r="C21" s="36" t="s">
        <v>2622</v>
      </c>
      <c r="D21" s="38" t="str">
        <f t="shared" si="1"/>
        <v>1000000021-0</v>
      </c>
      <c r="E21" s="9" t="s">
        <v>75</v>
      </c>
      <c r="F21" s="10" t="s">
        <v>29</v>
      </c>
      <c r="G21" s="10" t="s">
        <v>29</v>
      </c>
      <c r="H21" s="9" t="s">
        <v>30</v>
      </c>
      <c r="I21" s="10" t="s">
        <v>31</v>
      </c>
      <c r="J21" s="10" t="s">
        <v>32</v>
      </c>
      <c r="K21" s="11">
        <v>43406</v>
      </c>
      <c r="L21" s="12">
        <v>43405</v>
      </c>
      <c r="M21" s="10" t="s">
        <v>33</v>
      </c>
      <c r="N21" s="13" t="s">
        <v>76</v>
      </c>
      <c r="O21" s="10" t="s">
        <v>40</v>
      </c>
      <c r="P21" s="10" t="s">
        <v>29</v>
      </c>
      <c r="Q21" s="14">
        <v>305350</v>
      </c>
      <c r="R21" s="12"/>
      <c r="S21" s="10" t="s">
        <v>29</v>
      </c>
      <c r="T21" s="15">
        <v>0</v>
      </c>
      <c r="U21" s="15"/>
      <c r="V21" s="10" t="s">
        <v>29</v>
      </c>
      <c r="W21" s="14">
        <v>305350</v>
      </c>
      <c r="X21" s="10" t="s">
        <v>29</v>
      </c>
      <c r="Y21" s="10" t="s">
        <v>29</v>
      </c>
      <c r="Z21" s="10" t="s">
        <v>37</v>
      </c>
      <c r="AA21" s="10" t="s">
        <v>29</v>
      </c>
      <c r="AB21" s="15">
        <v>0</v>
      </c>
      <c r="AC21" s="15">
        <v>0</v>
      </c>
      <c r="AD21" s="15"/>
      <c r="AE21" s="15">
        <v>0</v>
      </c>
      <c r="AF21" s="15">
        <v>0</v>
      </c>
      <c r="AG21" s="14">
        <v>305350</v>
      </c>
    </row>
    <row r="22" spans="1:33" ht="15" customHeight="1" x14ac:dyDescent="0.25">
      <c r="A22" s="36">
        <v>1</v>
      </c>
      <c r="B22" s="36" t="s">
        <v>2622</v>
      </c>
      <c r="C22" s="36" t="s">
        <v>2622</v>
      </c>
      <c r="D22" s="38" t="str">
        <f t="shared" si="1"/>
        <v>1000000022-0</v>
      </c>
      <c r="E22" s="9" t="s">
        <v>77</v>
      </c>
      <c r="F22" s="10" t="s">
        <v>29</v>
      </c>
      <c r="G22" s="10" t="s">
        <v>29</v>
      </c>
      <c r="H22" s="9" t="s">
        <v>30</v>
      </c>
      <c r="I22" s="10" t="s">
        <v>31</v>
      </c>
      <c r="J22" s="10" t="s">
        <v>32</v>
      </c>
      <c r="K22" s="11">
        <v>43407</v>
      </c>
      <c r="L22" s="12">
        <v>43405</v>
      </c>
      <c r="M22" s="10" t="s">
        <v>33</v>
      </c>
      <c r="N22" s="13" t="s">
        <v>78</v>
      </c>
      <c r="O22" s="10" t="s">
        <v>40</v>
      </c>
      <c r="P22" s="10" t="s">
        <v>29</v>
      </c>
      <c r="Q22" s="14">
        <v>450000</v>
      </c>
      <c r="R22" s="12"/>
      <c r="S22" s="10" t="s">
        <v>29</v>
      </c>
      <c r="T22" s="15">
        <v>0</v>
      </c>
      <c r="U22" s="15"/>
      <c r="V22" s="10" t="s">
        <v>29</v>
      </c>
      <c r="W22" s="14">
        <v>450000</v>
      </c>
      <c r="X22" s="10" t="s">
        <v>29</v>
      </c>
      <c r="Y22" s="10" t="s">
        <v>29</v>
      </c>
      <c r="Z22" s="10" t="s">
        <v>37</v>
      </c>
      <c r="AA22" s="10" t="s">
        <v>29</v>
      </c>
      <c r="AB22" s="15">
        <v>0</v>
      </c>
      <c r="AC22" s="15">
        <v>0</v>
      </c>
      <c r="AD22" s="15"/>
      <c r="AE22" s="15">
        <v>0</v>
      </c>
      <c r="AF22" s="15">
        <v>0</v>
      </c>
      <c r="AG22" s="14">
        <v>450000</v>
      </c>
    </row>
    <row r="23" spans="1:33" ht="15" customHeight="1" x14ac:dyDescent="0.25">
      <c r="A23" s="36">
        <v>1</v>
      </c>
      <c r="B23" s="36" t="s">
        <v>2622</v>
      </c>
      <c r="C23" s="36" t="s">
        <v>2622</v>
      </c>
      <c r="D23" s="38" t="str">
        <f t="shared" si="1"/>
        <v>1000000023-0</v>
      </c>
      <c r="E23" s="9" t="s">
        <v>79</v>
      </c>
      <c r="F23" s="10" t="s">
        <v>29</v>
      </c>
      <c r="G23" s="10" t="s">
        <v>29</v>
      </c>
      <c r="H23" s="9" t="s">
        <v>30</v>
      </c>
      <c r="I23" s="10" t="s">
        <v>31</v>
      </c>
      <c r="J23" s="10" t="s">
        <v>32</v>
      </c>
      <c r="K23" s="11">
        <v>43424</v>
      </c>
      <c r="L23" s="12">
        <v>43405</v>
      </c>
      <c r="M23" s="10" t="s">
        <v>33</v>
      </c>
      <c r="N23" s="13" t="s">
        <v>80</v>
      </c>
      <c r="O23" s="10" t="s">
        <v>40</v>
      </c>
      <c r="P23" s="10" t="s">
        <v>29</v>
      </c>
      <c r="Q23" s="14">
        <v>313333</v>
      </c>
      <c r="R23" s="12"/>
      <c r="S23" s="10" t="s">
        <v>29</v>
      </c>
      <c r="T23" s="15">
        <v>0</v>
      </c>
      <c r="U23" s="15"/>
      <c r="V23" s="10" t="s">
        <v>29</v>
      </c>
      <c r="W23" s="14">
        <v>313333</v>
      </c>
      <c r="X23" s="10" t="s">
        <v>29</v>
      </c>
      <c r="Y23" s="10" t="s">
        <v>29</v>
      </c>
      <c r="Z23" s="10" t="s">
        <v>37</v>
      </c>
      <c r="AA23" s="10" t="s">
        <v>29</v>
      </c>
      <c r="AB23" s="15">
        <v>0</v>
      </c>
      <c r="AC23" s="15">
        <v>0</v>
      </c>
      <c r="AD23" s="15"/>
      <c r="AE23" s="15">
        <v>0</v>
      </c>
      <c r="AF23" s="15">
        <v>0</v>
      </c>
      <c r="AG23" s="14">
        <v>313333</v>
      </c>
    </row>
    <row r="24" spans="1:33" ht="15" customHeight="1" x14ac:dyDescent="0.25">
      <c r="A24" s="36">
        <v>1</v>
      </c>
      <c r="B24" s="36" t="s">
        <v>2622</v>
      </c>
      <c r="C24" s="36" t="s">
        <v>2622</v>
      </c>
      <c r="D24" s="38" t="str">
        <f t="shared" si="1"/>
        <v>1000000024-0</v>
      </c>
      <c r="E24" s="9" t="s">
        <v>81</v>
      </c>
      <c r="F24" s="10" t="s">
        <v>29</v>
      </c>
      <c r="G24" s="10" t="s">
        <v>29</v>
      </c>
      <c r="H24" s="9" t="s">
        <v>30</v>
      </c>
      <c r="I24" s="10" t="s">
        <v>31</v>
      </c>
      <c r="J24" s="10" t="s">
        <v>32</v>
      </c>
      <c r="K24" s="11">
        <v>43424</v>
      </c>
      <c r="L24" s="12">
        <v>43405</v>
      </c>
      <c r="M24" s="10" t="s">
        <v>33</v>
      </c>
      <c r="N24" s="13" t="s">
        <v>82</v>
      </c>
      <c r="O24" s="10" t="s">
        <v>40</v>
      </c>
      <c r="P24" s="10" t="s">
        <v>29</v>
      </c>
      <c r="Q24" s="14">
        <v>318483</v>
      </c>
      <c r="R24" s="12"/>
      <c r="S24" s="10" t="s">
        <v>29</v>
      </c>
      <c r="T24" s="15">
        <v>0</v>
      </c>
      <c r="U24" s="15"/>
      <c r="V24" s="10" t="s">
        <v>29</v>
      </c>
      <c r="W24" s="14">
        <v>318483</v>
      </c>
      <c r="X24" s="10" t="s">
        <v>29</v>
      </c>
      <c r="Y24" s="10" t="s">
        <v>29</v>
      </c>
      <c r="Z24" s="10" t="s">
        <v>37</v>
      </c>
      <c r="AA24" s="10" t="s">
        <v>29</v>
      </c>
      <c r="AB24" s="15">
        <v>0</v>
      </c>
      <c r="AC24" s="15">
        <v>0</v>
      </c>
      <c r="AD24" s="15"/>
      <c r="AE24" s="15">
        <v>0</v>
      </c>
      <c r="AF24" s="15">
        <v>0</v>
      </c>
      <c r="AG24" s="14">
        <v>318483</v>
      </c>
    </row>
    <row r="25" spans="1:33" ht="15" customHeight="1" x14ac:dyDescent="0.25">
      <c r="A25" s="36">
        <v>1</v>
      </c>
      <c r="B25" s="36" t="s">
        <v>2622</v>
      </c>
      <c r="C25" s="36" t="s">
        <v>2622</v>
      </c>
      <c r="D25" s="38" t="str">
        <f t="shared" si="1"/>
        <v>1000000025-0</v>
      </c>
      <c r="E25" s="9" t="s">
        <v>83</v>
      </c>
      <c r="F25" s="10" t="s">
        <v>29</v>
      </c>
      <c r="G25" s="10" t="s">
        <v>29</v>
      </c>
      <c r="H25" s="9" t="s">
        <v>30</v>
      </c>
      <c r="I25" s="10" t="s">
        <v>31</v>
      </c>
      <c r="J25" s="10" t="s">
        <v>29</v>
      </c>
      <c r="K25" s="11">
        <v>43424</v>
      </c>
      <c r="L25" s="12">
        <v>43405</v>
      </c>
      <c r="M25" s="10" t="s">
        <v>33</v>
      </c>
      <c r="N25" s="13" t="s">
        <v>84</v>
      </c>
      <c r="O25" s="10" t="s">
        <v>40</v>
      </c>
      <c r="P25" s="10" t="s">
        <v>29</v>
      </c>
      <c r="Q25" s="14">
        <v>313333</v>
      </c>
      <c r="R25" s="12"/>
      <c r="S25" s="10" t="s">
        <v>29</v>
      </c>
      <c r="T25" s="15">
        <v>0</v>
      </c>
      <c r="U25" s="15"/>
      <c r="V25" s="10" t="s">
        <v>29</v>
      </c>
      <c r="W25" s="14">
        <v>313333</v>
      </c>
      <c r="X25" s="10" t="s">
        <v>29</v>
      </c>
      <c r="Y25" s="10" t="s">
        <v>29</v>
      </c>
      <c r="Z25" s="10" t="s">
        <v>37</v>
      </c>
      <c r="AA25" s="10" t="s">
        <v>29</v>
      </c>
      <c r="AB25" s="15">
        <v>0</v>
      </c>
      <c r="AC25" s="15">
        <v>0</v>
      </c>
      <c r="AD25" s="15"/>
      <c r="AE25" s="15">
        <v>0</v>
      </c>
      <c r="AF25" s="15">
        <v>0</v>
      </c>
      <c r="AG25" s="14">
        <v>313333</v>
      </c>
    </row>
    <row r="26" spans="1:33" ht="15" customHeight="1" x14ac:dyDescent="0.25">
      <c r="A26" s="36">
        <v>1</v>
      </c>
      <c r="B26" s="36" t="s">
        <v>2622</v>
      </c>
      <c r="C26" s="36" t="s">
        <v>2622</v>
      </c>
      <c r="D26" s="38" t="str">
        <f t="shared" si="1"/>
        <v>1000000026-0</v>
      </c>
      <c r="E26" s="9" t="s">
        <v>85</v>
      </c>
      <c r="F26" s="10" t="s">
        <v>29</v>
      </c>
      <c r="G26" s="10" t="s">
        <v>29</v>
      </c>
      <c r="H26" s="9" t="s">
        <v>30</v>
      </c>
      <c r="I26" s="10" t="s">
        <v>31</v>
      </c>
      <c r="J26" s="10" t="s">
        <v>32</v>
      </c>
      <c r="K26" s="11">
        <v>43433</v>
      </c>
      <c r="L26" s="12">
        <v>43405</v>
      </c>
      <c r="M26" s="10" t="s">
        <v>33</v>
      </c>
      <c r="N26" s="13" t="s">
        <v>86</v>
      </c>
      <c r="O26" s="10" t="s">
        <v>40</v>
      </c>
      <c r="P26" s="10" t="s">
        <v>29</v>
      </c>
      <c r="Q26" s="14">
        <v>18366130</v>
      </c>
      <c r="R26" s="12"/>
      <c r="S26" s="10" t="s">
        <v>29</v>
      </c>
      <c r="T26" s="15">
        <v>0</v>
      </c>
      <c r="U26" s="15"/>
      <c r="V26" s="10" t="s">
        <v>29</v>
      </c>
      <c r="W26" s="14">
        <v>18366130</v>
      </c>
      <c r="X26" s="10" t="s">
        <v>29</v>
      </c>
      <c r="Y26" s="10" t="s">
        <v>29</v>
      </c>
      <c r="Z26" s="10" t="s">
        <v>37</v>
      </c>
      <c r="AA26" s="10" t="s">
        <v>29</v>
      </c>
      <c r="AB26" s="15">
        <v>0</v>
      </c>
      <c r="AC26" s="15">
        <v>0</v>
      </c>
      <c r="AD26" s="15"/>
      <c r="AE26" s="15">
        <v>0</v>
      </c>
      <c r="AF26" s="15">
        <v>0</v>
      </c>
      <c r="AG26" s="14">
        <v>18366130</v>
      </c>
    </row>
    <row r="27" spans="1:33" ht="15" customHeight="1" x14ac:dyDescent="0.25">
      <c r="A27" s="36">
        <v>1</v>
      </c>
      <c r="B27" s="36" t="s">
        <v>2622</v>
      </c>
      <c r="C27" s="36" t="s">
        <v>2622</v>
      </c>
      <c r="D27" s="38" t="str">
        <f t="shared" si="1"/>
        <v>1000000027-0</v>
      </c>
      <c r="E27" s="9" t="s">
        <v>87</v>
      </c>
      <c r="F27" s="10" t="s">
        <v>29</v>
      </c>
      <c r="G27" s="10" t="s">
        <v>29</v>
      </c>
      <c r="H27" s="9" t="s">
        <v>30</v>
      </c>
      <c r="I27" s="10" t="s">
        <v>31</v>
      </c>
      <c r="J27" s="10" t="s">
        <v>32</v>
      </c>
      <c r="K27" s="11">
        <v>43406</v>
      </c>
      <c r="L27" s="12">
        <v>43405</v>
      </c>
      <c r="M27" s="10" t="s">
        <v>33</v>
      </c>
      <c r="N27" s="13" t="s">
        <v>88</v>
      </c>
      <c r="O27" s="10" t="s">
        <v>40</v>
      </c>
      <c r="P27" s="10" t="s">
        <v>29</v>
      </c>
      <c r="Q27" s="14">
        <v>342850</v>
      </c>
      <c r="R27" s="12"/>
      <c r="S27" s="10" t="s">
        <v>64</v>
      </c>
      <c r="T27" s="15">
        <v>0</v>
      </c>
      <c r="U27" s="15"/>
      <c r="V27" s="10" t="s">
        <v>29</v>
      </c>
      <c r="W27" s="14">
        <v>342850</v>
      </c>
      <c r="X27" s="10" t="s">
        <v>29</v>
      </c>
      <c r="Y27" s="10" t="s">
        <v>29</v>
      </c>
      <c r="Z27" s="10" t="s">
        <v>37</v>
      </c>
      <c r="AA27" s="10" t="s">
        <v>29</v>
      </c>
      <c r="AB27" s="15">
        <v>0</v>
      </c>
      <c r="AC27" s="15">
        <v>0</v>
      </c>
      <c r="AD27" s="15"/>
      <c r="AE27" s="15">
        <v>0</v>
      </c>
      <c r="AF27" s="15">
        <v>0</v>
      </c>
      <c r="AG27" s="14">
        <v>342850</v>
      </c>
    </row>
    <row r="28" spans="1:33" ht="15" customHeight="1" x14ac:dyDescent="0.25">
      <c r="A28" s="36">
        <v>1</v>
      </c>
      <c r="B28" s="36" t="s">
        <v>2622</v>
      </c>
      <c r="C28" s="36" t="s">
        <v>2622</v>
      </c>
      <c r="D28" s="38" t="str">
        <f t="shared" si="1"/>
        <v>1000000028-0</v>
      </c>
      <c r="E28" s="9" t="s">
        <v>89</v>
      </c>
      <c r="F28" s="10" t="s">
        <v>29</v>
      </c>
      <c r="G28" s="10" t="s">
        <v>29</v>
      </c>
      <c r="H28" s="9" t="s">
        <v>30</v>
      </c>
      <c r="I28" s="10" t="s">
        <v>31</v>
      </c>
      <c r="J28" s="10" t="s">
        <v>32</v>
      </c>
      <c r="K28" s="11">
        <v>43409</v>
      </c>
      <c r="L28" s="12">
        <v>43405</v>
      </c>
      <c r="M28" s="10" t="s">
        <v>33</v>
      </c>
      <c r="N28" s="13" t="s">
        <v>90</v>
      </c>
      <c r="O28" s="10" t="s">
        <v>40</v>
      </c>
      <c r="P28" s="10" t="s">
        <v>29</v>
      </c>
      <c r="Q28" s="14">
        <v>5350</v>
      </c>
      <c r="R28" s="12"/>
      <c r="S28" s="10" t="s">
        <v>29</v>
      </c>
      <c r="T28" s="15">
        <v>0</v>
      </c>
      <c r="U28" s="15"/>
      <c r="V28" s="10" t="s">
        <v>29</v>
      </c>
      <c r="W28" s="14">
        <v>5350</v>
      </c>
      <c r="X28" s="10" t="s">
        <v>29</v>
      </c>
      <c r="Y28" s="10" t="s">
        <v>29</v>
      </c>
      <c r="Z28" s="10" t="s">
        <v>37</v>
      </c>
      <c r="AA28" s="10" t="s">
        <v>29</v>
      </c>
      <c r="AB28" s="15">
        <v>0</v>
      </c>
      <c r="AC28" s="15">
        <v>0</v>
      </c>
      <c r="AD28" s="15"/>
      <c r="AE28" s="15">
        <v>0</v>
      </c>
      <c r="AF28" s="15">
        <v>0</v>
      </c>
      <c r="AG28" s="14">
        <v>5350</v>
      </c>
    </row>
    <row r="29" spans="1:33" ht="15" customHeight="1" x14ac:dyDescent="0.25">
      <c r="A29" s="36">
        <v>1</v>
      </c>
      <c r="B29" s="36" t="s">
        <v>2622</v>
      </c>
      <c r="C29" s="36" t="s">
        <v>2622</v>
      </c>
      <c r="D29" s="38" t="str">
        <f t="shared" si="1"/>
        <v>1000000029-0</v>
      </c>
      <c r="E29" s="9" t="s">
        <v>91</v>
      </c>
      <c r="F29" s="10" t="s">
        <v>29</v>
      </c>
      <c r="G29" s="10" t="s">
        <v>29</v>
      </c>
      <c r="H29" s="9" t="s">
        <v>30</v>
      </c>
      <c r="I29" s="10" t="s">
        <v>31</v>
      </c>
      <c r="J29" s="10" t="s">
        <v>32</v>
      </c>
      <c r="K29" s="11">
        <v>43449</v>
      </c>
      <c r="L29" s="12">
        <v>43435</v>
      </c>
      <c r="M29" s="10" t="s">
        <v>33</v>
      </c>
      <c r="N29" s="13" t="s">
        <v>92</v>
      </c>
      <c r="O29" s="10" t="s">
        <v>40</v>
      </c>
      <c r="P29" s="10" t="s">
        <v>29</v>
      </c>
      <c r="Q29" s="14">
        <v>1032040</v>
      </c>
      <c r="R29" s="12"/>
      <c r="S29" s="10" t="s">
        <v>29</v>
      </c>
      <c r="T29" s="15">
        <v>0</v>
      </c>
      <c r="U29" s="15"/>
      <c r="V29" s="10" t="s">
        <v>29</v>
      </c>
      <c r="W29" s="14">
        <v>1032040</v>
      </c>
      <c r="X29" s="10" t="s">
        <v>29</v>
      </c>
      <c r="Y29" s="10" t="s">
        <v>29</v>
      </c>
      <c r="Z29" s="10" t="s">
        <v>37</v>
      </c>
      <c r="AA29" s="10" t="s">
        <v>29</v>
      </c>
      <c r="AB29" s="15">
        <v>0</v>
      </c>
      <c r="AC29" s="15">
        <v>0</v>
      </c>
      <c r="AD29" s="15"/>
      <c r="AE29" s="15">
        <v>0</v>
      </c>
      <c r="AF29" s="15">
        <v>0</v>
      </c>
      <c r="AG29" s="14">
        <v>1032040</v>
      </c>
    </row>
    <row r="30" spans="1:33" ht="15" customHeight="1" x14ac:dyDescent="0.25">
      <c r="A30" s="36">
        <v>1</v>
      </c>
      <c r="B30" s="36" t="s">
        <v>2622</v>
      </c>
      <c r="C30" s="36" t="s">
        <v>2622</v>
      </c>
      <c r="D30" s="38" t="str">
        <f t="shared" si="1"/>
        <v>1000000030-0</v>
      </c>
      <c r="E30" s="9" t="s">
        <v>93</v>
      </c>
      <c r="F30" s="10" t="s">
        <v>29</v>
      </c>
      <c r="G30" s="10" t="s">
        <v>29</v>
      </c>
      <c r="H30" s="9" t="s">
        <v>30</v>
      </c>
      <c r="I30" s="10" t="s">
        <v>31</v>
      </c>
      <c r="J30" s="10" t="s">
        <v>32</v>
      </c>
      <c r="K30" s="11">
        <v>43449</v>
      </c>
      <c r="L30" s="12">
        <v>43435</v>
      </c>
      <c r="M30" s="10" t="s">
        <v>33</v>
      </c>
      <c r="N30" s="13" t="s">
        <v>94</v>
      </c>
      <c r="O30" s="10" t="s">
        <v>40</v>
      </c>
      <c r="P30" s="10" t="s">
        <v>29</v>
      </c>
      <c r="Q30" s="14">
        <v>3755150</v>
      </c>
      <c r="R30" s="12"/>
      <c r="S30" s="10" t="s">
        <v>29</v>
      </c>
      <c r="T30" s="15">
        <v>0</v>
      </c>
      <c r="U30" s="15"/>
      <c r="V30" s="10" t="s">
        <v>29</v>
      </c>
      <c r="W30" s="14">
        <v>3755150</v>
      </c>
      <c r="X30" s="10" t="s">
        <v>29</v>
      </c>
      <c r="Y30" s="10" t="s">
        <v>29</v>
      </c>
      <c r="Z30" s="10" t="s">
        <v>37</v>
      </c>
      <c r="AA30" s="10" t="s">
        <v>29</v>
      </c>
      <c r="AB30" s="15">
        <v>0</v>
      </c>
      <c r="AC30" s="15">
        <v>0</v>
      </c>
      <c r="AD30" s="15"/>
      <c r="AE30" s="15">
        <v>0</v>
      </c>
      <c r="AF30" s="15">
        <v>0</v>
      </c>
      <c r="AG30" s="14">
        <v>3755150</v>
      </c>
    </row>
    <row r="31" spans="1:33" ht="15" customHeight="1" x14ac:dyDescent="0.25">
      <c r="A31" s="36">
        <v>1</v>
      </c>
      <c r="B31" s="36" t="s">
        <v>2622</v>
      </c>
      <c r="C31" s="36" t="s">
        <v>2622</v>
      </c>
      <c r="D31" s="38" t="str">
        <f t="shared" si="1"/>
        <v>1000000031-0</v>
      </c>
      <c r="E31" s="9" t="s">
        <v>95</v>
      </c>
      <c r="F31" s="10" t="s">
        <v>29</v>
      </c>
      <c r="G31" s="10" t="s">
        <v>29</v>
      </c>
      <c r="H31" s="9" t="s">
        <v>30</v>
      </c>
      <c r="I31" s="10" t="s">
        <v>31</v>
      </c>
      <c r="J31" s="10" t="s">
        <v>32</v>
      </c>
      <c r="K31" s="11">
        <v>43456</v>
      </c>
      <c r="L31" s="12">
        <v>43435</v>
      </c>
      <c r="M31" s="10" t="s">
        <v>33</v>
      </c>
      <c r="N31" s="13" t="s">
        <v>96</v>
      </c>
      <c r="O31" s="10" t="s">
        <v>40</v>
      </c>
      <c r="P31" s="10" t="s">
        <v>29</v>
      </c>
      <c r="Q31" s="14">
        <v>809700</v>
      </c>
      <c r="R31" s="12"/>
      <c r="S31" s="10" t="s">
        <v>51</v>
      </c>
      <c r="T31" s="15">
        <v>0</v>
      </c>
      <c r="U31" s="15"/>
      <c r="V31" s="10" t="s">
        <v>29</v>
      </c>
      <c r="W31" s="14">
        <v>809700</v>
      </c>
      <c r="X31" s="10" t="s">
        <v>29</v>
      </c>
      <c r="Y31" s="10" t="s">
        <v>29</v>
      </c>
      <c r="Z31" s="10" t="s">
        <v>37</v>
      </c>
      <c r="AA31" s="10" t="s">
        <v>29</v>
      </c>
      <c r="AB31" s="15">
        <v>0</v>
      </c>
      <c r="AC31" s="15">
        <v>0</v>
      </c>
      <c r="AD31" s="15"/>
      <c r="AE31" s="15">
        <v>0</v>
      </c>
      <c r="AF31" s="15">
        <v>0</v>
      </c>
      <c r="AG31" s="14">
        <v>809700</v>
      </c>
    </row>
    <row r="32" spans="1:33" ht="15" customHeight="1" x14ac:dyDescent="0.25">
      <c r="A32" s="36">
        <v>1</v>
      </c>
      <c r="B32" s="36" t="s">
        <v>2622</v>
      </c>
      <c r="C32" s="36" t="s">
        <v>2622</v>
      </c>
      <c r="D32" s="38" t="str">
        <f t="shared" si="1"/>
        <v>1000000032-0</v>
      </c>
      <c r="E32" s="9" t="s">
        <v>97</v>
      </c>
      <c r="F32" s="10" t="s">
        <v>29</v>
      </c>
      <c r="G32" s="10" t="s">
        <v>29</v>
      </c>
      <c r="H32" s="9" t="s">
        <v>30</v>
      </c>
      <c r="I32" s="10" t="s">
        <v>31</v>
      </c>
      <c r="J32" s="10" t="s">
        <v>32</v>
      </c>
      <c r="K32" s="11">
        <v>43452</v>
      </c>
      <c r="L32" s="12">
        <v>43435</v>
      </c>
      <c r="M32" s="10" t="s">
        <v>33</v>
      </c>
      <c r="N32" s="13" t="s">
        <v>98</v>
      </c>
      <c r="O32" s="10" t="s">
        <v>40</v>
      </c>
      <c r="P32" s="10" t="s">
        <v>29</v>
      </c>
      <c r="Q32" s="14">
        <v>390000</v>
      </c>
      <c r="R32" s="12"/>
      <c r="S32" s="10" t="s">
        <v>29</v>
      </c>
      <c r="T32" s="15">
        <v>0</v>
      </c>
      <c r="U32" s="15"/>
      <c r="V32" s="10" t="s">
        <v>29</v>
      </c>
      <c r="W32" s="14">
        <v>390000</v>
      </c>
      <c r="X32" s="10" t="s">
        <v>29</v>
      </c>
      <c r="Y32" s="10" t="s">
        <v>29</v>
      </c>
      <c r="Z32" s="10" t="s">
        <v>37</v>
      </c>
      <c r="AA32" s="10" t="s">
        <v>29</v>
      </c>
      <c r="AB32" s="15">
        <v>0</v>
      </c>
      <c r="AC32" s="15">
        <v>0</v>
      </c>
      <c r="AD32" s="15"/>
      <c r="AE32" s="15">
        <v>0</v>
      </c>
      <c r="AF32" s="15">
        <v>0</v>
      </c>
      <c r="AG32" s="14">
        <v>390000</v>
      </c>
    </row>
    <row r="33" spans="1:33" ht="15" customHeight="1" x14ac:dyDescent="0.25">
      <c r="A33" s="36">
        <v>1</v>
      </c>
      <c r="B33" s="36" t="s">
        <v>2622</v>
      </c>
      <c r="C33" s="36" t="s">
        <v>2622</v>
      </c>
      <c r="D33" s="38" t="str">
        <f t="shared" si="1"/>
        <v>1000000033-0</v>
      </c>
      <c r="E33" s="9" t="s">
        <v>99</v>
      </c>
      <c r="F33" s="10" t="s">
        <v>29</v>
      </c>
      <c r="G33" s="10" t="s">
        <v>29</v>
      </c>
      <c r="H33" s="9" t="s">
        <v>30</v>
      </c>
      <c r="I33" s="10" t="s">
        <v>31</v>
      </c>
      <c r="J33" s="10" t="s">
        <v>32</v>
      </c>
      <c r="K33" s="11">
        <v>43452</v>
      </c>
      <c r="L33" s="12">
        <v>43435</v>
      </c>
      <c r="M33" s="10" t="s">
        <v>33</v>
      </c>
      <c r="N33" s="13" t="s">
        <v>100</v>
      </c>
      <c r="O33" s="10" t="s">
        <v>40</v>
      </c>
      <c r="P33" s="10" t="s">
        <v>29</v>
      </c>
      <c r="Q33" s="14">
        <v>390000</v>
      </c>
      <c r="R33" s="12"/>
      <c r="S33" s="10" t="s">
        <v>29</v>
      </c>
      <c r="T33" s="15">
        <v>0</v>
      </c>
      <c r="U33" s="15"/>
      <c r="V33" s="10" t="s">
        <v>29</v>
      </c>
      <c r="W33" s="14">
        <v>390000</v>
      </c>
      <c r="X33" s="10" t="s">
        <v>29</v>
      </c>
      <c r="Y33" s="10" t="s">
        <v>29</v>
      </c>
      <c r="Z33" s="10" t="s">
        <v>37</v>
      </c>
      <c r="AA33" s="10" t="s">
        <v>29</v>
      </c>
      <c r="AB33" s="15">
        <v>0</v>
      </c>
      <c r="AC33" s="15">
        <v>0</v>
      </c>
      <c r="AD33" s="15"/>
      <c r="AE33" s="15">
        <v>0</v>
      </c>
      <c r="AF33" s="15">
        <v>0</v>
      </c>
      <c r="AG33" s="14">
        <v>390000</v>
      </c>
    </row>
    <row r="34" spans="1:33" ht="15" customHeight="1" x14ac:dyDescent="0.25">
      <c r="A34" s="36">
        <v>1</v>
      </c>
      <c r="B34" s="36" t="s">
        <v>2622</v>
      </c>
      <c r="C34" s="36" t="s">
        <v>2622</v>
      </c>
      <c r="D34" s="38" t="str">
        <f t="shared" si="1"/>
        <v>1000000034-0</v>
      </c>
      <c r="E34" s="9" t="s">
        <v>101</v>
      </c>
      <c r="F34" s="10" t="s">
        <v>29</v>
      </c>
      <c r="G34" s="10" t="s">
        <v>29</v>
      </c>
      <c r="H34" s="9" t="s">
        <v>30</v>
      </c>
      <c r="I34" s="10" t="s">
        <v>31</v>
      </c>
      <c r="J34" s="10" t="s">
        <v>32</v>
      </c>
      <c r="K34" s="11">
        <v>43452</v>
      </c>
      <c r="L34" s="12">
        <v>43435</v>
      </c>
      <c r="M34" s="10" t="s">
        <v>33</v>
      </c>
      <c r="N34" s="13" t="s">
        <v>102</v>
      </c>
      <c r="O34" s="10" t="s">
        <v>40</v>
      </c>
      <c r="P34" s="10" t="s">
        <v>29</v>
      </c>
      <c r="Q34" s="14">
        <v>390000</v>
      </c>
      <c r="R34" s="12"/>
      <c r="S34" s="10" t="s">
        <v>29</v>
      </c>
      <c r="T34" s="15">
        <v>0</v>
      </c>
      <c r="U34" s="15"/>
      <c r="V34" s="10" t="s">
        <v>29</v>
      </c>
      <c r="W34" s="14">
        <v>390000</v>
      </c>
      <c r="X34" s="10" t="s">
        <v>29</v>
      </c>
      <c r="Y34" s="10" t="s">
        <v>29</v>
      </c>
      <c r="Z34" s="10" t="s">
        <v>37</v>
      </c>
      <c r="AA34" s="10" t="s">
        <v>29</v>
      </c>
      <c r="AB34" s="15">
        <v>0</v>
      </c>
      <c r="AC34" s="15">
        <v>0</v>
      </c>
      <c r="AD34" s="15"/>
      <c r="AE34" s="15">
        <v>0</v>
      </c>
      <c r="AF34" s="15">
        <v>0</v>
      </c>
      <c r="AG34" s="14">
        <v>390000</v>
      </c>
    </row>
    <row r="35" spans="1:33" ht="15" customHeight="1" x14ac:dyDescent="0.25">
      <c r="A35" s="36">
        <v>1</v>
      </c>
      <c r="B35" s="36" t="s">
        <v>2622</v>
      </c>
      <c r="C35" s="36" t="s">
        <v>2622</v>
      </c>
      <c r="D35" s="38" t="str">
        <f t="shared" si="1"/>
        <v>1000000035-0</v>
      </c>
      <c r="E35" s="9" t="s">
        <v>103</v>
      </c>
      <c r="F35" s="10" t="s">
        <v>29</v>
      </c>
      <c r="G35" s="10" t="s">
        <v>29</v>
      </c>
      <c r="H35" s="9" t="s">
        <v>30</v>
      </c>
      <c r="I35" s="10" t="s">
        <v>31</v>
      </c>
      <c r="J35" s="10" t="s">
        <v>32</v>
      </c>
      <c r="K35" s="11">
        <v>43452</v>
      </c>
      <c r="L35" s="12">
        <v>43435</v>
      </c>
      <c r="M35" s="10" t="s">
        <v>33</v>
      </c>
      <c r="N35" s="13" t="s">
        <v>104</v>
      </c>
      <c r="O35" s="10" t="s">
        <v>40</v>
      </c>
      <c r="P35" s="10" t="s">
        <v>29</v>
      </c>
      <c r="Q35" s="14">
        <v>904050</v>
      </c>
      <c r="R35" s="12"/>
      <c r="S35" s="10" t="s">
        <v>29</v>
      </c>
      <c r="T35" s="15">
        <v>0</v>
      </c>
      <c r="U35" s="15"/>
      <c r="V35" s="10" t="s">
        <v>29</v>
      </c>
      <c r="W35" s="14">
        <v>904050</v>
      </c>
      <c r="X35" s="10" t="s">
        <v>29</v>
      </c>
      <c r="Y35" s="10" t="s">
        <v>29</v>
      </c>
      <c r="Z35" s="10" t="s">
        <v>37</v>
      </c>
      <c r="AA35" s="10" t="s">
        <v>29</v>
      </c>
      <c r="AB35" s="15">
        <v>0</v>
      </c>
      <c r="AC35" s="15">
        <v>0</v>
      </c>
      <c r="AD35" s="15"/>
      <c r="AE35" s="15">
        <v>0</v>
      </c>
      <c r="AF35" s="15">
        <v>0</v>
      </c>
      <c r="AG35" s="14">
        <v>904050</v>
      </c>
    </row>
    <row r="36" spans="1:33" ht="15" customHeight="1" x14ac:dyDescent="0.25">
      <c r="A36" s="36">
        <v>1</v>
      </c>
      <c r="B36" s="36" t="s">
        <v>2622</v>
      </c>
      <c r="C36" s="36" t="s">
        <v>2622</v>
      </c>
      <c r="D36" s="38" t="str">
        <f t="shared" si="1"/>
        <v>1000000036-0</v>
      </c>
      <c r="E36" s="9" t="s">
        <v>105</v>
      </c>
      <c r="F36" s="10" t="s">
        <v>29</v>
      </c>
      <c r="G36" s="10" t="s">
        <v>29</v>
      </c>
      <c r="H36" s="9" t="s">
        <v>30</v>
      </c>
      <c r="I36" s="10" t="s">
        <v>31</v>
      </c>
      <c r="J36" s="10" t="s">
        <v>32</v>
      </c>
      <c r="K36" s="11">
        <v>43452</v>
      </c>
      <c r="L36" s="12">
        <v>43435</v>
      </c>
      <c r="M36" s="10" t="s">
        <v>33</v>
      </c>
      <c r="N36" s="13" t="s">
        <v>106</v>
      </c>
      <c r="O36" s="10" t="s">
        <v>40</v>
      </c>
      <c r="P36" s="10" t="s">
        <v>29</v>
      </c>
      <c r="Q36" s="14">
        <v>390000</v>
      </c>
      <c r="R36" s="12"/>
      <c r="S36" s="10" t="s">
        <v>29</v>
      </c>
      <c r="T36" s="15">
        <v>0</v>
      </c>
      <c r="U36" s="15"/>
      <c r="V36" s="10" t="s">
        <v>29</v>
      </c>
      <c r="W36" s="14">
        <v>390000</v>
      </c>
      <c r="X36" s="10" t="s">
        <v>29</v>
      </c>
      <c r="Y36" s="10" t="s">
        <v>29</v>
      </c>
      <c r="Z36" s="10" t="s">
        <v>37</v>
      </c>
      <c r="AA36" s="10" t="s">
        <v>29</v>
      </c>
      <c r="AB36" s="15">
        <v>0</v>
      </c>
      <c r="AC36" s="15">
        <v>0</v>
      </c>
      <c r="AD36" s="15"/>
      <c r="AE36" s="15">
        <v>0</v>
      </c>
      <c r="AF36" s="15">
        <v>0</v>
      </c>
      <c r="AG36" s="14">
        <v>390000</v>
      </c>
    </row>
    <row r="37" spans="1:33" ht="15" customHeight="1" x14ac:dyDescent="0.25">
      <c r="A37" s="36">
        <v>1</v>
      </c>
      <c r="B37" s="36" t="s">
        <v>2622</v>
      </c>
      <c r="C37" s="36" t="s">
        <v>2622</v>
      </c>
      <c r="D37" s="38" t="str">
        <f t="shared" si="1"/>
        <v>1000000037-0</v>
      </c>
      <c r="E37" s="9" t="s">
        <v>107</v>
      </c>
      <c r="F37" s="10" t="s">
        <v>29</v>
      </c>
      <c r="G37" s="10" t="s">
        <v>29</v>
      </c>
      <c r="H37" s="9" t="s">
        <v>30</v>
      </c>
      <c r="I37" s="10" t="s">
        <v>31</v>
      </c>
      <c r="J37" s="10" t="s">
        <v>32</v>
      </c>
      <c r="K37" s="11">
        <v>43510</v>
      </c>
      <c r="L37" s="12">
        <v>43497</v>
      </c>
      <c r="M37" s="10" t="s">
        <v>33</v>
      </c>
      <c r="N37" s="13" t="s">
        <v>108</v>
      </c>
      <c r="O37" s="10" t="s">
        <v>40</v>
      </c>
      <c r="P37" s="10" t="s">
        <v>29</v>
      </c>
      <c r="Q37" s="14">
        <v>755150</v>
      </c>
      <c r="R37" s="12"/>
      <c r="S37" s="10" t="s">
        <v>29</v>
      </c>
      <c r="T37" s="15">
        <v>0</v>
      </c>
      <c r="U37" s="15"/>
      <c r="V37" s="10" t="s">
        <v>29</v>
      </c>
      <c r="W37" s="14">
        <v>755150</v>
      </c>
      <c r="X37" s="10" t="s">
        <v>29</v>
      </c>
      <c r="Y37" s="10" t="s">
        <v>29</v>
      </c>
      <c r="Z37" s="10" t="s">
        <v>37</v>
      </c>
      <c r="AA37" s="10" t="s">
        <v>29</v>
      </c>
      <c r="AB37" s="15">
        <v>0</v>
      </c>
      <c r="AC37" s="15">
        <v>0</v>
      </c>
      <c r="AD37" s="15"/>
      <c r="AE37" s="15">
        <v>0</v>
      </c>
      <c r="AF37" s="15">
        <v>0</v>
      </c>
      <c r="AG37" s="14">
        <v>755150</v>
      </c>
    </row>
    <row r="38" spans="1:33" ht="15" customHeight="1" x14ac:dyDescent="0.25">
      <c r="A38" s="36">
        <v>1</v>
      </c>
      <c r="B38" s="36" t="s">
        <v>2622</v>
      </c>
      <c r="C38" s="36" t="s">
        <v>2622</v>
      </c>
      <c r="D38" s="38" t="str">
        <f t="shared" si="1"/>
        <v>1000000038-0</v>
      </c>
      <c r="E38" s="9" t="s">
        <v>109</v>
      </c>
      <c r="F38" s="10" t="s">
        <v>29</v>
      </c>
      <c r="G38" s="10" t="s">
        <v>29</v>
      </c>
      <c r="H38" s="9" t="s">
        <v>30</v>
      </c>
      <c r="I38" s="10" t="s">
        <v>32</v>
      </c>
      <c r="J38" s="10" t="s">
        <v>32</v>
      </c>
      <c r="K38" s="11">
        <v>43652</v>
      </c>
      <c r="L38" s="12">
        <v>43652</v>
      </c>
      <c r="M38" s="10" t="s">
        <v>110</v>
      </c>
      <c r="N38" s="13" t="s">
        <v>111</v>
      </c>
      <c r="O38" s="10" t="s">
        <v>40</v>
      </c>
      <c r="P38" s="10" t="s">
        <v>29</v>
      </c>
      <c r="Q38" s="15">
        <v>0</v>
      </c>
      <c r="R38" s="12"/>
      <c r="S38" s="10" t="s">
        <v>29</v>
      </c>
      <c r="T38" s="15">
        <v>0</v>
      </c>
      <c r="U38" s="15">
        <v>17.329999999999998</v>
      </c>
      <c r="V38" s="10" t="s">
        <v>29</v>
      </c>
      <c r="W38" s="15">
        <v>0</v>
      </c>
      <c r="X38" s="10" t="s">
        <v>112</v>
      </c>
      <c r="Y38" s="10" t="s">
        <v>29</v>
      </c>
      <c r="Z38" s="10" t="s">
        <v>37</v>
      </c>
      <c r="AA38" s="10" t="s">
        <v>29</v>
      </c>
      <c r="AB38" s="15">
        <v>0</v>
      </c>
      <c r="AC38" s="15">
        <v>0</v>
      </c>
      <c r="AD38" s="15"/>
      <c r="AE38" s="15">
        <v>0</v>
      </c>
      <c r="AF38" s="15">
        <v>0</v>
      </c>
      <c r="AG38" s="15">
        <v>0</v>
      </c>
    </row>
    <row r="39" spans="1:33" ht="15" customHeight="1" x14ac:dyDescent="0.25">
      <c r="A39" s="36">
        <v>1</v>
      </c>
      <c r="B39" s="36" t="s">
        <v>2622</v>
      </c>
      <c r="C39" s="36" t="s">
        <v>2622</v>
      </c>
      <c r="D39" s="38" t="str">
        <f t="shared" si="1"/>
        <v>1000000040-0</v>
      </c>
      <c r="E39" s="9" t="s">
        <v>113</v>
      </c>
      <c r="F39" s="10" t="s">
        <v>29</v>
      </c>
      <c r="G39" s="10" t="s">
        <v>29</v>
      </c>
      <c r="H39" s="9" t="s">
        <v>30</v>
      </c>
      <c r="I39" s="10" t="s">
        <v>32</v>
      </c>
      <c r="J39" s="10" t="s">
        <v>32</v>
      </c>
      <c r="K39" s="11">
        <v>43652</v>
      </c>
      <c r="L39" s="12">
        <v>43652</v>
      </c>
      <c r="M39" s="10" t="s">
        <v>110</v>
      </c>
      <c r="N39" s="13" t="s">
        <v>114</v>
      </c>
      <c r="O39" s="10" t="s">
        <v>40</v>
      </c>
      <c r="P39" s="10" t="s">
        <v>29</v>
      </c>
      <c r="Q39" s="15">
        <v>0</v>
      </c>
      <c r="R39" s="12"/>
      <c r="S39" s="10" t="s">
        <v>51</v>
      </c>
      <c r="T39" s="15">
        <v>0</v>
      </c>
      <c r="U39" s="15">
        <v>14</v>
      </c>
      <c r="V39" s="10" t="s">
        <v>29</v>
      </c>
      <c r="W39" s="15">
        <v>0</v>
      </c>
      <c r="X39" s="10" t="s">
        <v>112</v>
      </c>
      <c r="Y39" s="10" t="s">
        <v>29</v>
      </c>
      <c r="Z39" s="10" t="s">
        <v>37</v>
      </c>
      <c r="AA39" s="10" t="s">
        <v>29</v>
      </c>
      <c r="AB39" s="15">
        <v>0</v>
      </c>
      <c r="AC39" s="15">
        <v>0</v>
      </c>
      <c r="AD39" s="15"/>
      <c r="AE39" s="15">
        <v>0</v>
      </c>
      <c r="AF39" s="15">
        <v>0</v>
      </c>
      <c r="AG39" s="15">
        <v>0</v>
      </c>
    </row>
    <row r="40" spans="1:33" ht="15" customHeight="1" x14ac:dyDescent="0.25">
      <c r="A40" s="36">
        <v>1</v>
      </c>
      <c r="B40" s="36" t="s">
        <v>2622</v>
      </c>
      <c r="C40" s="36" t="s">
        <v>2622</v>
      </c>
      <c r="D40" s="38" t="str">
        <f t="shared" si="1"/>
        <v>1000000041-0</v>
      </c>
      <c r="E40" s="9" t="s">
        <v>115</v>
      </c>
      <c r="F40" s="10" t="s">
        <v>29</v>
      </c>
      <c r="G40" s="10" t="s">
        <v>29</v>
      </c>
      <c r="H40" s="9" t="s">
        <v>30</v>
      </c>
      <c r="I40" s="10" t="s">
        <v>32</v>
      </c>
      <c r="J40" s="10" t="s">
        <v>32</v>
      </c>
      <c r="K40" s="11">
        <v>43816</v>
      </c>
      <c r="L40" s="12">
        <v>43816</v>
      </c>
      <c r="M40" s="10" t="s">
        <v>33</v>
      </c>
      <c r="N40" s="13" t="s">
        <v>116</v>
      </c>
      <c r="O40" s="10" t="s">
        <v>40</v>
      </c>
      <c r="P40" s="10" t="s">
        <v>29</v>
      </c>
      <c r="Q40" s="14">
        <v>464900</v>
      </c>
      <c r="R40" s="12"/>
      <c r="S40" s="10" t="s">
        <v>51</v>
      </c>
      <c r="T40" s="15">
        <v>0</v>
      </c>
      <c r="U40" s="15"/>
      <c r="V40" s="10" t="s">
        <v>29</v>
      </c>
      <c r="W40" s="14">
        <v>464900</v>
      </c>
      <c r="X40" s="10" t="s">
        <v>29</v>
      </c>
      <c r="Y40" s="10" t="s">
        <v>29</v>
      </c>
      <c r="Z40" s="10" t="s">
        <v>37</v>
      </c>
      <c r="AA40" s="10" t="s">
        <v>29</v>
      </c>
      <c r="AB40" s="15">
        <v>0</v>
      </c>
      <c r="AC40" s="15">
        <v>0</v>
      </c>
      <c r="AD40" s="15"/>
      <c r="AE40" s="15">
        <v>0</v>
      </c>
      <c r="AF40" s="15">
        <v>0</v>
      </c>
      <c r="AG40" s="14">
        <v>464900</v>
      </c>
    </row>
    <row r="41" spans="1:33" ht="15" customHeight="1" x14ac:dyDescent="0.25">
      <c r="A41" s="36">
        <v>1</v>
      </c>
      <c r="B41" s="36" t="s">
        <v>2622</v>
      </c>
      <c r="C41" s="36" t="s">
        <v>2622</v>
      </c>
      <c r="D41" s="38" t="str">
        <f t="shared" si="1"/>
        <v>1000000042-0</v>
      </c>
      <c r="E41" s="9" t="s">
        <v>117</v>
      </c>
      <c r="F41" s="10" t="s">
        <v>29</v>
      </c>
      <c r="G41" s="10" t="s">
        <v>29</v>
      </c>
      <c r="H41" s="9" t="s">
        <v>30</v>
      </c>
      <c r="I41" s="10" t="s">
        <v>32</v>
      </c>
      <c r="J41" s="10" t="s">
        <v>32</v>
      </c>
      <c r="K41" s="11">
        <v>43957</v>
      </c>
      <c r="L41" s="12">
        <v>43957</v>
      </c>
      <c r="M41" s="10" t="s">
        <v>33</v>
      </c>
      <c r="N41" s="13" t="s">
        <v>118</v>
      </c>
      <c r="O41" s="10" t="s">
        <v>40</v>
      </c>
      <c r="P41" s="10" t="s">
        <v>29</v>
      </c>
      <c r="Q41" s="14">
        <v>1204900</v>
      </c>
      <c r="R41" s="12"/>
      <c r="S41" s="10" t="s">
        <v>51</v>
      </c>
      <c r="T41" s="15">
        <v>0</v>
      </c>
      <c r="U41" s="15">
        <v>1.79</v>
      </c>
      <c r="V41" s="10" t="s">
        <v>29</v>
      </c>
      <c r="W41" s="14">
        <v>1204900</v>
      </c>
      <c r="X41" s="10" t="s">
        <v>119</v>
      </c>
      <c r="Y41" s="10" t="s">
        <v>29</v>
      </c>
      <c r="Z41" s="10" t="s">
        <v>37</v>
      </c>
      <c r="AA41" s="10" t="s">
        <v>29</v>
      </c>
      <c r="AB41" s="15">
        <v>0</v>
      </c>
      <c r="AC41" s="15">
        <v>0</v>
      </c>
      <c r="AD41" s="15"/>
      <c r="AE41" s="15">
        <v>0</v>
      </c>
      <c r="AF41" s="15">
        <v>0</v>
      </c>
      <c r="AG41" s="14">
        <v>1204900</v>
      </c>
    </row>
    <row r="42" spans="1:33" ht="15" customHeight="1" x14ac:dyDescent="0.25">
      <c r="A42" s="36">
        <v>1</v>
      </c>
      <c r="B42" s="36" t="s">
        <v>2622</v>
      </c>
      <c r="C42" s="36" t="s">
        <v>2622</v>
      </c>
      <c r="D42" s="38" t="str">
        <f t="shared" si="1"/>
        <v>1000000043-0</v>
      </c>
      <c r="E42" s="9" t="s">
        <v>120</v>
      </c>
      <c r="F42" s="10" t="s">
        <v>29</v>
      </c>
      <c r="G42" s="10" t="s">
        <v>29</v>
      </c>
      <c r="H42" s="9" t="s">
        <v>30</v>
      </c>
      <c r="I42" s="10" t="s">
        <v>32</v>
      </c>
      <c r="J42" s="10" t="s">
        <v>32</v>
      </c>
      <c r="K42" s="11">
        <v>43960</v>
      </c>
      <c r="L42" s="12">
        <v>43960</v>
      </c>
      <c r="M42" s="10" t="s">
        <v>33</v>
      </c>
      <c r="N42" s="13" t="s">
        <v>121</v>
      </c>
      <c r="O42" s="10" t="s">
        <v>40</v>
      </c>
      <c r="P42" s="10" t="s">
        <v>29</v>
      </c>
      <c r="Q42" s="14">
        <v>1009900</v>
      </c>
      <c r="R42" s="12"/>
      <c r="S42" s="10" t="s">
        <v>51</v>
      </c>
      <c r="T42" s="15">
        <v>0</v>
      </c>
      <c r="U42" s="15">
        <v>4.5</v>
      </c>
      <c r="V42" s="10" t="s">
        <v>29</v>
      </c>
      <c r="W42" s="14">
        <v>1009900</v>
      </c>
      <c r="X42" s="10" t="s">
        <v>119</v>
      </c>
      <c r="Y42" s="10" t="s">
        <v>29</v>
      </c>
      <c r="Z42" s="10" t="s">
        <v>37</v>
      </c>
      <c r="AA42" s="10" t="s">
        <v>29</v>
      </c>
      <c r="AB42" s="15">
        <v>0</v>
      </c>
      <c r="AC42" s="15">
        <v>0</v>
      </c>
      <c r="AD42" s="15"/>
      <c r="AE42" s="15">
        <v>0</v>
      </c>
      <c r="AF42" s="15">
        <v>0</v>
      </c>
      <c r="AG42" s="14">
        <v>1009900</v>
      </c>
    </row>
    <row r="43" spans="1:33" ht="15" customHeight="1" x14ac:dyDescent="0.25">
      <c r="A43" s="36">
        <v>1</v>
      </c>
      <c r="B43" s="36" t="s">
        <v>2622</v>
      </c>
      <c r="C43" s="36" t="s">
        <v>2622</v>
      </c>
      <c r="D43" s="38" t="str">
        <f t="shared" si="1"/>
        <v>1000000044-0</v>
      </c>
      <c r="E43" s="9" t="s">
        <v>122</v>
      </c>
      <c r="F43" s="10" t="s">
        <v>29</v>
      </c>
      <c r="G43" s="10" t="s">
        <v>29</v>
      </c>
      <c r="H43" s="9" t="s">
        <v>30</v>
      </c>
      <c r="I43" s="10" t="s">
        <v>32</v>
      </c>
      <c r="J43" s="10" t="s">
        <v>32</v>
      </c>
      <c r="K43" s="11">
        <v>43960</v>
      </c>
      <c r="L43" s="12">
        <v>43960</v>
      </c>
      <c r="M43" s="10" t="s">
        <v>33</v>
      </c>
      <c r="N43" s="13" t="s">
        <v>123</v>
      </c>
      <c r="O43" s="10" t="s">
        <v>40</v>
      </c>
      <c r="P43" s="10" t="s">
        <v>29</v>
      </c>
      <c r="Q43" s="14">
        <v>409900</v>
      </c>
      <c r="R43" s="12"/>
      <c r="S43" s="10" t="s">
        <v>51</v>
      </c>
      <c r="T43" s="15">
        <v>0</v>
      </c>
      <c r="U43" s="15">
        <v>0.57999999999999996</v>
      </c>
      <c r="V43" s="10" t="s">
        <v>29</v>
      </c>
      <c r="W43" s="14">
        <v>409900</v>
      </c>
      <c r="X43" s="10" t="s">
        <v>119</v>
      </c>
      <c r="Y43" s="10" t="s">
        <v>29</v>
      </c>
      <c r="Z43" s="10" t="s">
        <v>37</v>
      </c>
      <c r="AA43" s="10" t="s">
        <v>29</v>
      </c>
      <c r="AB43" s="15">
        <v>0</v>
      </c>
      <c r="AC43" s="15">
        <v>0</v>
      </c>
      <c r="AD43" s="15"/>
      <c r="AE43" s="15">
        <v>0</v>
      </c>
      <c r="AF43" s="15">
        <v>0</v>
      </c>
      <c r="AG43" s="14">
        <v>409900</v>
      </c>
    </row>
    <row r="44" spans="1:33" ht="15" customHeight="1" x14ac:dyDescent="0.25">
      <c r="A44" s="36">
        <v>1</v>
      </c>
      <c r="B44" s="36" t="s">
        <v>2622</v>
      </c>
      <c r="C44" s="36" t="s">
        <v>2622</v>
      </c>
      <c r="D44" s="38" t="str">
        <f t="shared" si="1"/>
        <v>1000000045-0</v>
      </c>
      <c r="E44" s="9" t="s">
        <v>124</v>
      </c>
      <c r="F44" s="10" t="s">
        <v>29</v>
      </c>
      <c r="G44" s="10" t="s">
        <v>29</v>
      </c>
      <c r="H44" s="9" t="s">
        <v>30</v>
      </c>
      <c r="I44" s="10" t="s">
        <v>32</v>
      </c>
      <c r="J44" s="10" t="s">
        <v>32</v>
      </c>
      <c r="K44" s="11">
        <v>43963</v>
      </c>
      <c r="L44" s="12">
        <v>43963</v>
      </c>
      <c r="M44" s="10" t="s">
        <v>33</v>
      </c>
      <c r="N44" s="13" t="s">
        <v>125</v>
      </c>
      <c r="O44" s="10" t="s">
        <v>40</v>
      </c>
      <c r="P44" s="10" t="s">
        <v>29</v>
      </c>
      <c r="Q44" s="14">
        <v>4054900</v>
      </c>
      <c r="R44" s="12"/>
      <c r="S44" s="10" t="s">
        <v>51</v>
      </c>
      <c r="T44" s="15">
        <v>0</v>
      </c>
      <c r="U44" s="15">
        <v>6.14</v>
      </c>
      <c r="V44" s="10" t="s">
        <v>29</v>
      </c>
      <c r="W44" s="14">
        <v>4054900</v>
      </c>
      <c r="X44" s="10" t="s">
        <v>119</v>
      </c>
      <c r="Y44" s="10" t="s">
        <v>29</v>
      </c>
      <c r="Z44" s="10" t="s">
        <v>37</v>
      </c>
      <c r="AA44" s="10" t="s">
        <v>29</v>
      </c>
      <c r="AB44" s="15">
        <v>0</v>
      </c>
      <c r="AC44" s="15">
        <v>0</v>
      </c>
      <c r="AD44" s="15"/>
      <c r="AE44" s="15">
        <v>0</v>
      </c>
      <c r="AF44" s="15">
        <v>0</v>
      </c>
      <c r="AG44" s="14">
        <v>4054900</v>
      </c>
    </row>
    <row r="45" spans="1:33" ht="15" customHeight="1" x14ac:dyDescent="0.25">
      <c r="A45" s="36">
        <v>1</v>
      </c>
      <c r="B45" s="36" t="s">
        <v>2622</v>
      </c>
      <c r="C45" s="36" t="s">
        <v>2622</v>
      </c>
      <c r="D45" s="38" t="str">
        <f t="shared" si="1"/>
        <v>1000000046-0</v>
      </c>
      <c r="E45" s="9" t="s">
        <v>126</v>
      </c>
      <c r="F45" s="10" t="s">
        <v>29</v>
      </c>
      <c r="G45" s="10" t="s">
        <v>29</v>
      </c>
      <c r="H45" s="9" t="s">
        <v>30</v>
      </c>
      <c r="I45" s="10" t="s">
        <v>32</v>
      </c>
      <c r="J45" s="10" t="s">
        <v>32</v>
      </c>
      <c r="K45" s="11">
        <v>43966</v>
      </c>
      <c r="L45" s="12">
        <v>43966</v>
      </c>
      <c r="M45" s="10" t="s">
        <v>33</v>
      </c>
      <c r="N45" s="13" t="s">
        <v>127</v>
      </c>
      <c r="O45" s="10" t="s">
        <v>40</v>
      </c>
      <c r="P45" s="10" t="s">
        <v>29</v>
      </c>
      <c r="Q45" s="14">
        <v>1394900</v>
      </c>
      <c r="R45" s="12"/>
      <c r="S45" s="10" t="s">
        <v>51</v>
      </c>
      <c r="T45" s="15">
        <v>0</v>
      </c>
      <c r="U45" s="15">
        <v>2.15</v>
      </c>
      <c r="V45" s="10" t="s">
        <v>29</v>
      </c>
      <c r="W45" s="14">
        <v>1394900</v>
      </c>
      <c r="X45" s="10" t="s">
        <v>119</v>
      </c>
      <c r="Y45" s="10" t="s">
        <v>29</v>
      </c>
      <c r="Z45" s="10" t="s">
        <v>37</v>
      </c>
      <c r="AA45" s="10" t="s">
        <v>29</v>
      </c>
      <c r="AB45" s="15">
        <v>0</v>
      </c>
      <c r="AC45" s="15">
        <v>0</v>
      </c>
      <c r="AD45" s="15"/>
      <c r="AE45" s="15">
        <v>0</v>
      </c>
      <c r="AF45" s="15">
        <v>0</v>
      </c>
      <c r="AG45" s="14">
        <v>1394900</v>
      </c>
    </row>
    <row r="46" spans="1:33" ht="15" customHeight="1" x14ac:dyDescent="0.25">
      <c r="A46" s="36">
        <v>1</v>
      </c>
      <c r="B46" s="36" t="s">
        <v>2622</v>
      </c>
      <c r="C46" s="36" t="s">
        <v>2622</v>
      </c>
      <c r="D46" s="38" t="str">
        <f t="shared" si="1"/>
        <v>1000000047-0</v>
      </c>
      <c r="E46" s="9" t="s">
        <v>128</v>
      </c>
      <c r="F46" s="10" t="s">
        <v>29</v>
      </c>
      <c r="G46" s="10" t="s">
        <v>29</v>
      </c>
      <c r="H46" s="9" t="s">
        <v>30</v>
      </c>
      <c r="I46" s="10" t="s">
        <v>32</v>
      </c>
      <c r="J46" s="10" t="s">
        <v>32</v>
      </c>
      <c r="K46" s="11">
        <v>43969</v>
      </c>
      <c r="L46" s="12">
        <v>43969</v>
      </c>
      <c r="M46" s="10" t="s">
        <v>33</v>
      </c>
      <c r="N46" s="13" t="s">
        <v>129</v>
      </c>
      <c r="O46" s="10" t="s">
        <v>40</v>
      </c>
      <c r="P46" s="10" t="s">
        <v>29</v>
      </c>
      <c r="Q46" s="14">
        <v>4754900</v>
      </c>
      <c r="R46" s="12"/>
      <c r="S46" s="10" t="s">
        <v>51</v>
      </c>
      <c r="T46" s="15">
        <v>0</v>
      </c>
      <c r="U46" s="15">
        <v>7.32</v>
      </c>
      <c r="V46" s="10" t="s">
        <v>29</v>
      </c>
      <c r="W46" s="14">
        <v>4754900</v>
      </c>
      <c r="X46" s="10" t="s">
        <v>119</v>
      </c>
      <c r="Y46" s="10" t="s">
        <v>29</v>
      </c>
      <c r="Z46" s="10" t="s">
        <v>37</v>
      </c>
      <c r="AA46" s="10" t="s">
        <v>29</v>
      </c>
      <c r="AB46" s="15">
        <v>0</v>
      </c>
      <c r="AC46" s="15">
        <v>0</v>
      </c>
      <c r="AD46" s="15"/>
      <c r="AE46" s="15">
        <v>0</v>
      </c>
      <c r="AF46" s="15">
        <v>0</v>
      </c>
      <c r="AG46" s="14">
        <v>4754900</v>
      </c>
    </row>
    <row r="47" spans="1:33" ht="15" customHeight="1" x14ac:dyDescent="0.25">
      <c r="A47" s="36">
        <v>1</v>
      </c>
      <c r="B47" s="36" t="s">
        <v>2622</v>
      </c>
      <c r="C47" s="36" t="s">
        <v>2622</v>
      </c>
      <c r="D47" s="38" t="str">
        <f t="shared" si="1"/>
        <v>1000000048-0</v>
      </c>
      <c r="E47" s="9" t="s">
        <v>130</v>
      </c>
      <c r="F47" s="10" t="s">
        <v>29</v>
      </c>
      <c r="G47" s="10" t="s">
        <v>29</v>
      </c>
      <c r="H47" s="9" t="s">
        <v>30</v>
      </c>
      <c r="I47" s="10" t="s">
        <v>32</v>
      </c>
      <c r="J47" s="10" t="s">
        <v>32</v>
      </c>
      <c r="K47" s="11">
        <v>43969</v>
      </c>
      <c r="L47" s="12">
        <v>43969</v>
      </c>
      <c r="M47" s="10" t="s">
        <v>33</v>
      </c>
      <c r="N47" s="13" t="s">
        <v>129</v>
      </c>
      <c r="O47" s="10" t="s">
        <v>40</v>
      </c>
      <c r="P47" s="10" t="s">
        <v>29</v>
      </c>
      <c r="Q47" s="14">
        <v>4254900</v>
      </c>
      <c r="R47" s="12"/>
      <c r="S47" s="10" t="s">
        <v>51</v>
      </c>
      <c r="T47" s="15">
        <v>0</v>
      </c>
      <c r="U47" s="15">
        <v>6.52</v>
      </c>
      <c r="V47" s="10" t="s">
        <v>29</v>
      </c>
      <c r="W47" s="14">
        <v>4254900</v>
      </c>
      <c r="X47" s="10" t="s">
        <v>119</v>
      </c>
      <c r="Y47" s="10" t="s">
        <v>29</v>
      </c>
      <c r="Z47" s="10" t="s">
        <v>37</v>
      </c>
      <c r="AA47" s="10" t="s">
        <v>29</v>
      </c>
      <c r="AB47" s="15">
        <v>0</v>
      </c>
      <c r="AC47" s="15">
        <v>0</v>
      </c>
      <c r="AD47" s="15"/>
      <c r="AE47" s="15">
        <v>0</v>
      </c>
      <c r="AF47" s="15">
        <v>0</v>
      </c>
      <c r="AG47" s="14">
        <v>4254900</v>
      </c>
    </row>
    <row r="48" spans="1:33" ht="15" customHeight="1" x14ac:dyDescent="0.25">
      <c r="A48" s="36">
        <v>1</v>
      </c>
      <c r="B48" s="36" t="s">
        <v>2622</v>
      </c>
      <c r="C48" s="36" t="s">
        <v>2622</v>
      </c>
      <c r="D48" s="38" t="str">
        <f t="shared" si="1"/>
        <v>1000000049-0</v>
      </c>
      <c r="E48" s="9" t="s">
        <v>131</v>
      </c>
      <c r="F48" s="10" t="s">
        <v>29</v>
      </c>
      <c r="G48" s="10" t="s">
        <v>29</v>
      </c>
      <c r="H48" s="9" t="s">
        <v>30</v>
      </c>
      <c r="I48" s="10" t="s">
        <v>32</v>
      </c>
      <c r="J48" s="10" t="s">
        <v>32</v>
      </c>
      <c r="K48" s="11">
        <v>43971</v>
      </c>
      <c r="L48" s="12">
        <v>43971</v>
      </c>
      <c r="M48" s="10" t="s">
        <v>33</v>
      </c>
      <c r="N48" s="13" t="s">
        <v>132</v>
      </c>
      <c r="O48" s="10" t="s">
        <v>40</v>
      </c>
      <c r="P48" s="10" t="s">
        <v>29</v>
      </c>
      <c r="Q48" s="14">
        <v>1905150</v>
      </c>
      <c r="R48" s="12"/>
      <c r="S48" s="10" t="s">
        <v>51</v>
      </c>
      <c r="T48" s="15">
        <v>0</v>
      </c>
      <c r="U48" s="15">
        <v>2.92</v>
      </c>
      <c r="V48" s="10" t="s">
        <v>29</v>
      </c>
      <c r="W48" s="14">
        <v>1905150</v>
      </c>
      <c r="X48" s="10" t="s">
        <v>119</v>
      </c>
      <c r="Y48" s="10" t="s">
        <v>29</v>
      </c>
      <c r="Z48" s="10" t="s">
        <v>37</v>
      </c>
      <c r="AA48" s="10" t="s">
        <v>29</v>
      </c>
      <c r="AB48" s="15">
        <v>0</v>
      </c>
      <c r="AC48" s="15">
        <v>0</v>
      </c>
      <c r="AD48" s="15"/>
      <c r="AE48" s="15">
        <v>0</v>
      </c>
      <c r="AF48" s="15">
        <v>0</v>
      </c>
      <c r="AG48" s="14">
        <v>1905150</v>
      </c>
    </row>
    <row r="49" spans="1:35" ht="15" customHeight="1" x14ac:dyDescent="0.25">
      <c r="A49" s="36">
        <v>1</v>
      </c>
      <c r="B49" s="36" t="s">
        <v>2622</v>
      </c>
      <c r="C49" s="36" t="s">
        <v>2622</v>
      </c>
      <c r="D49" s="38" t="str">
        <f t="shared" si="1"/>
        <v>1000000050-0</v>
      </c>
      <c r="E49" s="9" t="s">
        <v>133</v>
      </c>
      <c r="F49" s="10" t="s">
        <v>29</v>
      </c>
      <c r="G49" s="10" t="s">
        <v>29</v>
      </c>
      <c r="H49" s="9" t="s">
        <v>30</v>
      </c>
      <c r="I49" s="10" t="s">
        <v>32</v>
      </c>
      <c r="J49" s="10" t="s">
        <v>32</v>
      </c>
      <c r="K49" s="11">
        <v>43973</v>
      </c>
      <c r="L49" s="12">
        <v>43973</v>
      </c>
      <c r="M49" s="10" t="s">
        <v>33</v>
      </c>
      <c r="N49" s="13" t="s">
        <v>134</v>
      </c>
      <c r="O49" s="10" t="s">
        <v>40</v>
      </c>
      <c r="P49" s="10" t="s">
        <v>29</v>
      </c>
      <c r="Q49" s="14">
        <v>9085150</v>
      </c>
      <c r="R49" s="12"/>
      <c r="S49" s="10" t="s">
        <v>51</v>
      </c>
      <c r="T49" s="15">
        <v>0</v>
      </c>
      <c r="U49" s="15">
        <v>21</v>
      </c>
      <c r="V49" s="10" t="s">
        <v>29</v>
      </c>
      <c r="W49" s="14">
        <v>9085150</v>
      </c>
      <c r="X49" s="10" t="s">
        <v>119</v>
      </c>
      <c r="Y49" s="10" t="s">
        <v>29</v>
      </c>
      <c r="Z49" s="10" t="s">
        <v>37</v>
      </c>
      <c r="AA49" s="10" t="s">
        <v>29</v>
      </c>
      <c r="AB49" s="15">
        <v>0</v>
      </c>
      <c r="AC49" s="15">
        <v>0</v>
      </c>
      <c r="AD49" s="15"/>
      <c r="AE49" s="15">
        <v>0</v>
      </c>
      <c r="AF49" s="15">
        <v>0</v>
      </c>
      <c r="AG49" s="14">
        <v>9085150</v>
      </c>
    </row>
    <row r="50" spans="1:35" ht="15" customHeight="1" x14ac:dyDescent="0.25">
      <c r="A50" s="36">
        <v>1</v>
      </c>
      <c r="B50" s="36" t="s">
        <v>2622</v>
      </c>
      <c r="C50" s="36" t="s">
        <v>2622</v>
      </c>
      <c r="D50" s="38" t="str">
        <f t="shared" si="1"/>
        <v>1000000051-0</v>
      </c>
      <c r="E50" s="9" t="s">
        <v>135</v>
      </c>
      <c r="F50" s="10" t="s">
        <v>29</v>
      </c>
      <c r="G50" s="10" t="s">
        <v>29</v>
      </c>
      <c r="H50" s="9" t="s">
        <v>30</v>
      </c>
      <c r="I50" s="10" t="s">
        <v>32</v>
      </c>
      <c r="J50" s="10" t="s">
        <v>32</v>
      </c>
      <c r="K50" s="11">
        <v>43974</v>
      </c>
      <c r="L50" s="12">
        <v>43974</v>
      </c>
      <c r="M50" s="10" t="s">
        <v>33</v>
      </c>
      <c r="N50" s="13" t="s">
        <v>136</v>
      </c>
      <c r="O50" s="10" t="s">
        <v>40</v>
      </c>
      <c r="P50" s="10" t="s">
        <v>29</v>
      </c>
      <c r="Q50" s="14">
        <v>464900</v>
      </c>
      <c r="R50" s="12"/>
      <c r="S50" s="10" t="s">
        <v>51</v>
      </c>
      <c r="T50" s="15">
        <v>0</v>
      </c>
      <c r="U50" s="15">
        <v>0.7</v>
      </c>
      <c r="V50" s="10" t="s">
        <v>29</v>
      </c>
      <c r="W50" s="14">
        <v>464900</v>
      </c>
      <c r="X50" s="10" t="s">
        <v>119</v>
      </c>
      <c r="Y50" s="10" t="s">
        <v>29</v>
      </c>
      <c r="Z50" s="10" t="s">
        <v>37</v>
      </c>
      <c r="AA50" s="10" t="s">
        <v>29</v>
      </c>
      <c r="AB50" s="15">
        <v>0</v>
      </c>
      <c r="AC50" s="15">
        <v>0</v>
      </c>
      <c r="AD50" s="15"/>
      <c r="AE50" s="15">
        <v>0</v>
      </c>
      <c r="AF50" s="15">
        <v>0</v>
      </c>
      <c r="AG50" s="14">
        <v>464900</v>
      </c>
    </row>
    <row r="51" spans="1:35" ht="15" customHeight="1" x14ac:dyDescent="0.25">
      <c r="A51" s="36">
        <v>1</v>
      </c>
      <c r="B51" s="36" t="s">
        <v>2622</v>
      </c>
      <c r="C51" s="36" t="s">
        <v>2622</v>
      </c>
      <c r="D51" s="38" t="str">
        <f t="shared" si="1"/>
        <v>1000000052-0</v>
      </c>
      <c r="E51" s="9" t="s">
        <v>137</v>
      </c>
      <c r="F51" s="10" t="s">
        <v>29</v>
      </c>
      <c r="G51" s="10" t="s">
        <v>29</v>
      </c>
      <c r="H51" s="9" t="s">
        <v>30</v>
      </c>
      <c r="I51" s="10" t="s">
        <v>32</v>
      </c>
      <c r="J51" s="10" t="s">
        <v>32</v>
      </c>
      <c r="K51" s="11">
        <v>43979</v>
      </c>
      <c r="L51" s="12">
        <v>43979</v>
      </c>
      <c r="M51" s="10" t="s">
        <v>33</v>
      </c>
      <c r="N51" s="13" t="s">
        <v>138</v>
      </c>
      <c r="O51" s="10" t="s">
        <v>40</v>
      </c>
      <c r="P51" s="10" t="s">
        <v>29</v>
      </c>
      <c r="Q51" s="14">
        <v>1905150</v>
      </c>
      <c r="R51" s="12"/>
      <c r="S51" s="10" t="s">
        <v>51</v>
      </c>
      <c r="T51" s="15">
        <v>0</v>
      </c>
      <c r="U51" s="15">
        <v>2.82</v>
      </c>
      <c r="V51" s="10" t="s">
        <v>29</v>
      </c>
      <c r="W51" s="14">
        <v>1905150</v>
      </c>
      <c r="X51" s="10" t="s">
        <v>119</v>
      </c>
      <c r="Y51" s="10" t="s">
        <v>29</v>
      </c>
      <c r="Z51" s="10" t="s">
        <v>37</v>
      </c>
      <c r="AA51" s="10" t="s">
        <v>29</v>
      </c>
      <c r="AB51" s="15">
        <v>0</v>
      </c>
      <c r="AC51" s="15">
        <v>0</v>
      </c>
      <c r="AD51" s="15"/>
      <c r="AE51" s="15">
        <v>0</v>
      </c>
      <c r="AF51" s="15">
        <v>0</v>
      </c>
      <c r="AG51" s="14">
        <v>1905150</v>
      </c>
    </row>
    <row r="52" spans="1:35" ht="15" customHeight="1" x14ac:dyDescent="0.25">
      <c r="A52" s="36">
        <v>1</v>
      </c>
      <c r="B52" s="36" t="s">
        <v>2622</v>
      </c>
      <c r="C52" s="36" t="s">
        <v>2622</v>
      </c>
      <c r="D52" s="38" t="str">
        <f t="shared" si="1"/>
        <v>1000000053-0</v>
      </c>
      <c r="E52" s="9" t="s">
        <v>139</v>
      </c>
      <c r="F52" s="10" t="s">
        <v>29</v>
      </c>
      <c r="G52" s="10" t="s">
        <v>29</v>
      </c>
      <c r="H52" s="9" t="s">
        <v>30</v>
      </c>
      <c r="I52" s="10" t="s">
        <v>32</v>
      </c>
      <c r="J52" s="10" t="s">
        <v>32</v>
      </c>
      <c r="K52" s="11">
        <v>43999</v>
      </c>
      <c r="L52" s="12">
        <v>43999</v>
      </c>
      <c r="M52" s="10" t="s">
        <v>33</v>
      </c>
      <c r="N52" s="13" t="s">
        <v>140</v>
      </c>
      <c r="O52" s="10" t="s">
        <v>40</v>
      </c>
      <c r="P52" s="10" t="s">
        <v>29</v>
      </c>
      <c r="Q52" s="14">
        <v>545150</v>
      </c>
      <c r="R52" s="12"/>
      <c r="S52" s="10" t="s">
        <v>51</v>
      </c>
      <c r="T52" s="15">
        <v>0</v>
      </c>
      <c r="U52" s="15">
        <v>1.05</v>
      </c>
      <c r="V52" s="10" t="s">
        <v>29</v>
      </c>
      <c r="W52" s="14">
        <v>545150</v>
      </c>
      <c r="X52" s="10" t="s">
        <v>119</v>
      </c>
      <c r="Y52" s="10" t="s">
        <v>29</v>
      </c>
      <c r="Z52" s="10" t="s">
        <v>37</v>
      </c>
      <c r="AA52" s="10" t="s">
        <v>29</v>
      </c>
      <c r="AB52" s="15">
        <v>0</v>
      </c>
      <c r="AC52" s="15">
        <v>0</v>
      </c>
      <c r="AD52" s="15"/>
      <c r="AE52" s="15">
        <v>0</v>
      </c>
      <c r="AF52" s="15">
        <v>0</v>
      </c>
      <c r="AG52" s="14">
        <v>545150</v>
      </c>
    </row>
    <row r="53" spans="1:35" ht="15" customHeight="1" x14ac:dyDescent="0.25">
      <c r="A53" s="36">
        <v>1</v>
      </c>
      <c r="B53" s="36" t="s">
        <v>2622</v>
      </c>
      <c r="C53" s="36" t="s">
        <v>2622</v>
      </c>
      <c r="D53" s="38" t="str">
        <f t="shared" si="1"/>
        <v>1000000054-0</v>
      </c>
      <c r="E53" s="9" t="s">
        <v>141</v>
      </c>
      <c r="F53" s="10" t="s">
        <v>29</v>
      </c>
      <c r="G53" s="10" t="s">
        <v>29</v>
      </c>
      <c r="H53" s="9" t="s">
        <v>30</v>
      </c>
      <c r="I53" s="10" t="s">
        <v>32</v>
      </c>
      <c r="J53" s="10" t="s">
        <v>32</v>
      </c>
      <c r="K53" s="11">
        <v>44005</v>
      </c>
      <c r="L53" s="12">
        <v>44005</v>
      </c>
      <c r="M53" s="10" t="s">
        <v>33</v>
      </c>
      <c r="N53" s="13" t="s">
        <v>142</v>
      </c>
      <c r="O53" s="10" t="s">
        <v>40</v>
      </c>
      <c r="P53" s="10" t="s">
        <v>29</v>
      </c>
      <c r="Q53" s="14">
        <v>355150</v>
      </c>
      <c r="R53" s="12"/>
      <c r="S53" s="10" t="s">
        <v>51</v>
      </c>
      <c r="T53" s="15">
        <v>0</v>
      </c>
      <c r="U53" s="15">
        <v>1.18</v>
      </c>
      <c r="V53" s="10" t="s">
        <v>29</v>
      </c>
      <c r="W53" s="14">
        <v>355150</v>
      </c>
      <c r="X53" s="10" t="s">
        <v>119</v>
      </c>
      <c r="Y53" s="10" t="s">
        <v>29</v>
      </c>
      <c r="Z53" s="10" t="s">
        <v>37</v>
      </c>
      <c r="AA53" s="10" t="s">
        <v>29</v>
      </c>
      <c r="AB53" s="15">
        <v>0</v>
      </c>
      <c r="AC53" s="15">
        <v>0</v>
      </c>
      <c r="AD53" s="15"/>
      <c r="AE53" s="15">
        <v>0</v>
      </c>
      <c r="AF53" s="15">
        <v>0</v>
      </c>
      <c r="AG53" s="14">
        <v>355150</v>
      </c>
    </row>
    <row r="54" spans="1:35" ht="15" customHeight="1" x14ac:dyDescent="0.25">
      <c r="A54" s="36">
        <v>1</v>
      </c>
      <c r="B54" s="36" t="s">
        <v>2622</v>
      </c>
      <c r="C54" s="36" t="s">
        <v>2622</v>
      </c>
      <c r="D54" s="38" t="str">
        <f t="shared" si="1"/>
        <v>1000000055-0</v>
      </c>
      <c r="E54" s="9" t="s">
        <v>143</v>
      </c>
      <c r="F54" s="10" t="s">
        <v>29</v>
      </c>
      <c r="G54" s="10" t="s">
        <v>29</v>
      </c>
      <c r="H54" s="9" t="s">
        <v>30</v>
      </c>
      <c r="I54" s="10" t="s">
        <v>32</v>
      </c>
      <c r="J54" s="10" t="s">
        <v>32</v>
      </c>
      <c r="K54" s="11">
        <v>44020</v>
      </c>
      <c r="L54" s="12">
        <v>44020</v>
      </c>
      <c r="M54" s="10" t="s">
        <v>33</v>
      </c>
      <c r="N54" s="13" t="s">
        <v>144</v>
      </c>
      <c r="O54" s="10" t="s">
        <v>40</v>
      </c>
      <c r="P54" s="10" t="s">
        <v>29</v>
      </c>
      <c r="Q54" s="14">
        <v>1010150</v>
      </c>
      <c r="R54" s="12"/>
      <c r="S54" s="10" t="s">
        <v>51</v>
      </c>
      <c r="T54" s="15">
        <v>0</v>
      </c>
      <c r="U54" s="15">
        <v>1.52</v>
      </c>
      <c r="V54" s="10" t="s">
        <v>29</v>
      </c>
      <c r="W54" s="14">
        <v>1010150</v>
      </c>
      <c r="X54" s="10" t="s">
        <v>119</v>
      </c>
      <c r="Y54" s="10" t="s">
        <v>29</v>
      </c>
      <c r="Z54" s="10" t="s">
        <v>37</v>
      </c>
      <c r="AA54" s="10" t="s">
        <v>29</v>
      </c>
      <c r="AB54" s="15">
        <v>0</v>
      </c>
      <c r="AC54" s="15">
        <v>0</v>
      </c>
      <c r="AD54" s="15"/>
      <c r="AE54" s="15">
        <v>0</v>
      </c>
      <c r="AF54" s="15">
        <v>0</v>
      </c>
      <c r="AG54" s="14">
        <v>1010150</v>
      </c>
    </row>
    <row r="55" spans="1:35" ht="15" customHeight="1" x14ac:dyDescent="0.25">
      <c r="A55" s="36">
        <v>1</v>
      </c>
      <c r="B55" s="36" t="s">
        <v>2622</v>
      </c>
      <c r="C55" s="36" t="s">
        <v>2622</v>
      </c>
      <c r="D55" s="38" t="str">
        <f t="shared" si="1"/>
        <v>1000000056-0</v>
      </c>
      <c r="E55" s="9" t="s">
        <v>145</v>
      </c>
      <c r="F55" s="10" t="s">
        <v>29</v>
      </c>
      <c r="G55" s="10" t="s">
        <v>29</v>
      </c>
      <c r="H55" s="9" t="s">
        <v>30</v>
      </c>
      <c r="I55" s="10" t="s">
        <v>32</v>
      </c>
      <c r="J55" s="10" t="s">
        <v>32</v>
      </c>
      <c r="K55" s="11">
        <v>44020</v>
      </c>
      <c r="L55" s="12">
        <v>44020</v>
      </c>
      <c r="M55" s="10" t="s">
        <v>33</v>
      </c>
      <c r="N55" s="13" t="s">
        <v>146</v>
      </c>
      <c r="O55" s="10" t="s">
        <v>40</v>
      </c>
      <c r="P55" s="10" t="s">
        <v>29</v>
      </c>
      <c r="Q55" s="14">
        <v>909400</v>
      </c>
      <c r="R55" s="12"/>
      <c r="S55" s="10" t="s">
        <v>51</v>
      </c>
      <c r="T55" s="15">
        <v>0</v>
      </c>
      <c r="U55" s="15">
        <v>1.49</v>
      </c>
      <c r="V55" s="10" t="s">
        <v>29</v>
      </c>
      <c r="W55" s="14">
        <v>909400</v>
      </c>
      <c r="X55" s="10" t="s">
        <v>119</v>
      </c>
      <c r="Y55" s="10" t="s">
        <v>29</v>
      </c>
      <c r="Z55" s="10" t="s">
        <v>37</v>
      </c>
      <c r="AA55" s="10" t="s">
        <v>29</v>
      </c>
      <c r="AB55" s="15">
        <v>0</v>
      </c>
      <c r="AC55" s="15">
        <v>0</v>
      </c>
      <c r="AD55" s="15"/>
      <c r="AE55" s="15">
        <v>0</v>
      </c>
      <c r="AF55" s="15">
        <v>0</v>
      </c>
      <c r="AG55" s="14">
        <v>909400</v>
      </c>
    </row>
    <row r="56" spans="1:35" ht="15" customHeight="1" x14ac:dyDescent="0.25">
      <c r="A56" s="36">
        <v>1</v>
      </c>
      <c r="B56" s="36" t="s">
        <v>2622</v>
      </c>
      <c r="C56" s="36" t="s">
        <v>2622</v>
      </c>
      <c r="D56" s="38" t="str">
        <f t="shared" si="1"/>
        <v>1000000057-0</v>
      </c>
      <c r="E56" s="9" t="s">
        <v>147</v>
      </c>
      <c r="F56" s="10" t="s">
        <v>29</v>
      </c>
      <c r="G56" s="10" t="s">
        <v>29</v>
      </c>
      <c r="H56" s="9" t="s">
        <v>30</v>
      </c>
      <c r="I56" s="10" t="s">
        <v>32</v>
      </c>
      <c r="J56" s="10" t="s">
        <v>32</v>
      </c>
      <c r="K56" s="11">
        <v>44026</v>
      </c>
      <c r="L56" s="12">
        <v>44026</v>
      </c>
      <c r="M56" s="10" t="s">
        <v>33</v>
      </c>
      <c r="N56" s="13" t="s">
        <v>148</v>
      </c>
      <c r="O56" s="10" t="s">
        <v>40</v>
      </c>
      <c r="P56" s="10" t="s">
        <v>29</v>
      </c>
      <c r="Q56" s="14">
        <v>306400</v>
      </c>
      <c r="R56" s="12"/>
      <c r="S56" s="10" t="s">
        <v>51</v>
      </c>
      <c r="T56" s="15">
        <v>0</v>
      </c>
      <c r="U56" s="15">
        <v>0.32</v>
      </c>
      <c r="V56" s="10" t="s">
        <v>29</v>
      </c>
      <c r="W56" s="14">
        <v>306400</v>
      </c>
      <c r="X56" s="10" t="s">
        <v>119</v>
      </c>
      <c r="Y56" s="10" t="s">
        <v>29</v>
      </c>
      <c r="Z56" s="10" t="s">
        <v>37</v>
      </c>
      <c r="AA56" s="10" t="s">
        <v>29</v>
      </c>
      <c r="AB56" s="15">
        <v>0</v>
      </c>
      <c r="AC56" s="15">
        <v>0</v>
      </c>
      <c r="AD56" s="15"/>
      <c r="AE56" s="15">
        <v>0</v>
      </c>
      <c r="AF56" s="15">
        <v>0</v>
      </c>
      <c r="AG56" s="14">
        <v>306400</v>
      </c>
    </row>
    <row r="57" spans="1:35" ht="15" customHeight="1" x14ac:dyDescent="0.25">
      <c r="A57" s="36">
        <v>1</v>
      </c>
      <c r="B57" s="36" t="s">
        <v>2622</v>
      </c>
      <c r="C57" s="36" t="s">
        <v>2622</v>
      </c>
      <c r="D57" s="38" t="str">
        <f t="shared" si="1"/>
        <v>1000000058-0</v>
      </c>
      <c r="E57" s="9" t="s">
        <v>149</v>
      </c>
      <c r="F57" s="10" t="s">
        <v>29</v>
      </c>
      <c r="G57" s="10" t="s">
        <v>29</v>
      </c>
      <c r="H57" s="9" t="s">
        <v>30</v>
      </c>
      <c r="I57" s="10" t="s">
        <v>32</v>
      </c>
      <c r="J57" s="10" t="s">
        <v>32</v>
      </c>
      <c r="K57" s="11">
        <v>44029</v>
      </c>
      <c r="L57" s="12">
        <v>44029</v>
      </c>
      <c r="M57" s="10" t="s">
        <v>33</v>
      </c>
      <c r="N57" s="13" t="s">
        <v>150</v>
      </c>
      <c r="O57" s="10" t="s">
        <v>40</v>
      </c>
      <c r="P57" s="10" t="s">
        <v>29</v>
      </c>
      <c r="Q57" s="14">
        <v>545150</v>
      </c>
      <c r="R57" s="12"/>
      <c r="S57" s="10" t="s">
        <v>51</v>
      </c>
      <c r="T57" s="15">
        <v>0</v>
      </c>
      <c r="U57" s="15">
        <v>0.84</v>
      </c>
      <c r="V57" s="10" t="s">
        <v>29</v>
      </c>
      <c r="W57" s="14">
        <v>545150</v>
      </c>
      <c r="X57" s="10" t="s">
        <v>119</v>
      </c>
      <c r="Y57" s="10" t="s">
        <v>29</v>
      </c>
      <c r="Z57" s="10" t="s">
        <v>37</v>
      </c>
      <c r="AA57" s="10" t="s">
        <v>29</v>
      </c>
      <c r="AB57" s="15">
        <v>0</v>
      </c>
      <c r="AC57" s="15">
        <v>0</v>
      </c>
      <c r="AD57" s="15"/>
      <c r="AE57" s="15">
        <v>0</v>
      </c>
      <c r="AF57" s="15">
        <v>0</v>
      </c>
      <c r="AG57" s="14">
        <v>545150</v>
      </c>
    </row>
    <row r="58" spans="1:35" ht="15" customHeight="1" x14ac:dyDescent="0.25">
      <c r="A58" s="36">
        <v>1</v>
      </c>
      <c r="B58" s="36" t="s">
        <v>2622</v>
      </c>
      <c r="C58" s="36" t="s">
        <v>2622</v>
      </c>
      <c r="D58" s="38" t="str">
        <f t="shared" si="1"/>
        <v>1000000059-0</v>
      </c>
      <c r="E58" s="9" t="s">
        <v>151</v>
      </c>
      <c r="F58" s="10" t="s">
        <v>29</v>
      </c>
      <c r="G58" s="10" t="s">
        <v>29</v>
      </c>
      <c r="H58" s="9" t="s">
        <v>30</v>
      </c>
      <c r="I58" s="10" t="s">
        <v>32</v>
      </c>
      <c r="J58" s="10" t="s">
        <v>32</v>
      </c>
      <c r="K58" s="11">
        <v>44030</v>
      </c>
      <c r="L58" s="12">
        <v>44030</v>
      </c>
      <c r="M58" s="10" t="s">
        <v>33</v>
      </c>
      <c r="N58" s="13" t="s">
        <v>152</v>
      </c>
      <c r="O58" s="10" t="s">
        <v>40</v>
      </c>
      <c r="P58" s="10" t="s">
        <v>29</v>
      </c>
      <c r="Q58" s="14">
        <v>2945150</v>
      </c>
      <c r="R58" s="12"/>
      <c r="S58" s="10" t="s">
        <v>51</v>
      </c>
      <c r="T58" s="15">
        <v>0</v>
      </c>
      <c r="U58" s="15">
        <v>9.0399999999999991</v>
      </c>
      <c r="V58" s="10" t="s">
        <v>29</v>
      </c>
      <c r="W58" s="14">
        <v>2945150</v>
      </c>
      <c r="X58" s="10" t="s">
        <v>119</v>
      </c>
      <c r="Y58" s="10" t="s">
        <v>29</v>
      </c>
      <c r="Z58" s="10" t="s">
        <v>37</v>
      </c>
      <c r="AA58" s="10" t="s">
        <v>29</v>
      </c>
      <c r="AB58" s="15">
        <v>0</v>
      </c>
      <c r="AC58" s="15">
        <v>0</v>
      </c>
      <c r="AD58" s="15"/>
      <c r="AE58" s="15">
        <v>0</v>
      </c>
      <c r="AF58" s="15">
        <v>0</v>
      </c>
      <c r="AG58" s="14">
        <v>2945150</v>
      </c>
    </row>
    <row r="59" spans="1:35" ht="15" customHeight="1" x14ac:dyDescent="0.25">
      <c r="A59" s="36">
        <v>1</v>
      </c>
      <c r="B59" s="36" t="s">
        <v>2622</v>
      </c>
      <c r="C59" s="36" t="s">
        <v>2622</v>
      </c>
      <c r="D59" s="38" t="str">
        <f t="shared" si="1"/>
        <v>1000000060-0</v>
      </c>
      <c r="E59" s="9" t="s">
        <v>153</v>
      </c>
      <c r="F59" s="10" t="s">
        <v>29</v>
      </c>
      <c r="G59" s="10" t="s">
        <v>29</v>
      </c>
      <c r="H59" s="9" t="s">
        <v>30</v>
      </c>
      <c r="I59" s="10" t="s">
        <v>32</v>
      </c>
      <c r="J59" s="10" t="s">
        <v>32</v>
      </c>
      <c r="K59" s="11">
        <v>44068</v>
      </c>
      <c r="L59" s="12">
        <v>44068</v>
      </c>
      <c r="M59" s="10" t="s">
        <v>33</v>
      </c>
      <c r="N59" s="13" t="s">
        <v>154</v>
      </c>
      <c r="O59" s="10" t="s">
        <v>40</v>
      </c>
      <c r="P59" s="10" t="s">
        <v>29</v>
      </c>
      <c r="Q59" s="14">
        <v>2195150</v>
      </c>
      <c r="R59" s="12"/>
      <c r="S59" s="10" t="s">
        <v>51</v>
      </c>
      <c r="T59" s="15">
        <v>0</v>
      </c>
      <c r="U59" s="15">
        <v>3.4</v>
      </c>
      <c r="V59" s="10" t="s">
        <v>29</v>
      </c>
      <c r="W59" s="14">
        <v>2195150</v>
      </c>
      <c r="X59" s="10" t="s">
        <v>119</v>
      </c>
      <c r="Y59" s="10" t="s">
        <v>29</v>
      </c>
      <c r="Z59" s="10" t="s">
        <v>37</v>
      </c>
      <c r="AA59" s="10" t="s">
        <v>29</v>
      </c>
      <c r="AB59" s="15">
        <v>0</v>
      </c>
      <c r="AC59" s="15">
        <v>0</v>
      </c>
      <c r="AD59" s="15"/>
      <c r="AE59" s="15">
        <v>0</v>
      </c>
      <c r="AF59" s="15">
        <v>0</v>
      </c>
      <c r="AG59" s="14">
        <v>2195150</v>
      </c>
    </row>
    <row r="60" spans="1:35" ht="15" customHeight="1" x14ac:dyDescent="0.25">
      <c r="A60" s="36">
        <v>1</v>
      </c>
      <c r="B60" s="36" t="s">
        <v>2622</v>
      </c>
      <c r="C60" s="36" t="s">
        <v>2622</v>
      </c>
      <c r="D60" s="38" t="str">
        <f t="shared" si="1"/>
        <v>1000000061-0</v>
      </c>
      <c r="E60" s="9" t="s">
        <v>155</v>
      </c>
      <c r="F60" s="10" t="s">
        <v>29</v>
      </c>
      <c r="G60" s="10" t="s">
        <v>29</v>
      </c>
      <c r="H60" s="9" t="s">
        <v>30</v>
      </c>
      <c r="I60" s="10" t="s">
        <v>32</v>
      </c>
      <c r="J60" s="10" t="s">
        <v>32</v>
      </c>
      <c r="K60" s="11">
        <v>44086</v>
      </c>
      <c r="L60" s="12">
        <v>44086</v>
      </c>
      <c r="M60" s="10" t="s">
        <v>33</v>
      </c>
      <c r="N60" s="13" t="s">
        <v>156</v>
      </c>
      <c r="O60" s="10" t="s">
        <v>40</v>
      </c>
      <c r="P60" s="10" t="s">
        <v>29</v>
      </c>
      <c r="Q60" s="14">
        <v>6535350</v>
      </c>
      <c r="R60" s="12"/>
      <c r="S60" s="10" t="s">
        <v>51</v>
      </c>
      <c r="T60" s="15">
        <v>0</v>
      </c>
      <c r="U60" s="15">
        <v>9.83</v>
      </c>
      <c r="V60" s="10" t="s">
        <v>29</v>
      </c>
      <c r="W60" s="14">
        <v>6535350</v>
      </c>
      <c r="X60" s="10" t="s">
        <v>119</v>
      </c>
      <c r="Y60" s="10" t="s">
        <v>29</v>
      </c>
      <c r="Z60" s="10" t="s">
        <v>37</v>
      </c>
      <c r="AA60" s="10" t="s">
        <v>29</v>
      </c>
      <c r="AB60" s="15">
        <v>0</v>
      </c>
      <c r="AC60" s="15">
        <v>0</v>
      </c>
      <c r="AD60" s="15"/>
      <c r="AE60" s="15">
        <v>0</v>
      </c>
      <c r="AF60" s="15">
        <v>0</v>
      </c>
      <c r="AG60" s="14">
        <v>6535350</v>
      </c>
    </row>
    <row r="61" spans="1:35" ht="15" customHeight="1" x14ac:dyDescent="0.25">
      <c r="A61" s="36">
        <v>1</v>
      </c>
      <c r="B61" s="36" t="s">
        <v>2622</v>
      </c>
      <c r="C61" s="36" t="s">
        <v>2622</v>
      </c>
      <c r="D61" s="38" t="str">
        <f t="shared" si="1"/>
        <v>1000000062-0</v>
      </c>
      <c r="E61" s="9" t="s">
        <v>157</v>
      </c>
      <c r="F61" s="10" t="s">
        <v>29</v>
      </c>
      <c r="G61" s="10" t="s">
        <v>29</v>
      </c>
      <c r="H61" s="9" t="s">
        <v>30</v>
      </c>
      <c r="I61" s="10" t="s">
        <v>32</v>
      </c>
      <c r="J61" s="10" t="s">
        <v>32</v>
      </c>
      <c r="K61" s="11">
        <v>44147</v>
      </c>
      <c r="L61" s="12">
        <v>44147</v>
      </c>
      <c r="M61" s="10" t="s">
        <v>33</v>
      </c>
      <c r="N61" s="13" t="s">
        <v>158</v>
      </c>
      <c r="O61" s="10" t="s">
        <v>40</v>
      </c>
      <c r="P61" s="10" t="s">
        <v>29</v>
      </c>
      <c r="Q61" s="14">
        <v>395150</v>
      </c>
      <c r="R61" s="12"/>
      <c r="S61" s="10" t="s">
        <v>51</v>
      </c>
      <c r="T61" s="15">
        <v>0</v>
      </c>
      <c r="U61" s="15">
        <v>1.89</v>
      </c>
      <c r="V61" s="10" t="s">
        <v>29</v>
      </c>
      <c r="W61" s="14">
        <v>395150</v>
      </c>
      <c r="X61" s="10" t="s">
        <v>119</v>
      </c>
      <c r="Y61" s="10" t="s">
        <v>29</v>
      </c>
      <c r="Z61" s="10" t="s">
        <v>37</v>
      </c>
      <c r="AA61" s="10" t="s">
        <v>29</v>
      </c>
      <c r="AB61" s="15">
        <v>0</v>
      </c>
      <c r="AC61" s="15">
        <v>0</v>
      </c>
      <c r="AD61" s="15"/>
      <c r="AE61" s="15">
        <v>0</v>
      </c>
      <c r="AF61" s="15">
        <v>0</v>
      </c>
      <c r="AG61" s="14">
        <v>395150</v>
      </c>
    </row>
    <row r="62" spans="1:35" ht="15" customHeight="1" x14ac:dyDescent="0.25">
      <c r="A62" s="36">
        <v>1</v>
      </c>
      <c r="B62" s="36" t="s">
        <v>2622</v>
      </c>
      <c r="C62" s="36" t="s">
        <v>2622</v>
      </c>
      <c r="D62" s="38" t="str">
        <f t="shared" si="1"/>
        <v>1000000063-0</v>
      </c>
      <c r="E62" s="9" t="s">
        <v>159</v>
      </c>
      <c r="F62" s="10" t="s">
        <v>29</v>
      </c>
      <c r="G62" s="10" t="s">
        <v>29</v>
      </c>
      <c r="H62" s="9" t="s">
        <v>30</v>
      </c>
      <c r="I62" s="10" t="s">
        <v>32</v>
      </c>
      <c r="J62" s="10" t="s">
        <v>32</v>
      </c>
      <c r="K62" s="11">
        <v>44261</v>
      </c>
      <c r="L62" s="12">
        <v>44261</v>
      </c>
      <c r="M62" s="10" t="s">
        <v>33</v>
      </c>
      <c r="N62" s="13" t="s">
        <v>160</v>
      </c>
      <c r="O62" s="10" t="s">
        <v>40</v>
      </c>
      <c r="P62" s="10" t="s">
        <v>29</v>
      </c>
      <c r="Q62" s="14">
        <v>2005150</v>
      </c>
      <c r="R62" s="12"/>
      <c r="S62" s="10" t="s">
        <v>161</v>
      </c>
      <c r="T62" s="15">
        <v>0</v>
      </c>
      <c r="U62" s="15">
        <v>3.85</v>
      </c>
      <c r="V62" s="10" t="s">
        <v>29</v>
      </c>
      <c r="W62" s="14">
        <v>2005150</v>
      </c>
      <c r="X62" s="10" t="s">
        <v>119</v>
      </c>
      <c r="Y62" s="10" t="s">
        <v>29</v>
      </c>
      <c r="Z62" s="10" t="s">
        <v>37</v>
      </c>
      <c r="AA62" s="10" t="s">
        <v>29</v>
      </c>
      <c r="AB62" s="15">
        <v>0</v>
      </c>
      <c r="AC62" s="15">
        <v>0</v>
      </c>
      <c r="AD62" s="15"/>
      <c r="AE62" s="15">
        <v>0</v>
      </c>
      <c r="AF62" s="15">
        <v>0</v>
      </c>
      <c r="AG62" s="14">
        <v>2005150</v>
      </c>
    </row>
    <row r="63" spans="1:35" ht="15" customHeight="1" x14ac:dyDescent="0.25">
      <c r="A63" s="36">
        <v>1</v>
      </c>
      <c r="B63" s="36" t="s">
        <v>2622</v>
      </c>
      <c r="C63" s="36" t="s">
        <v>2622</v>
      </c>
      <c r="D63" s="38" t="str">
        <f t="shared" si="1"/>
        <v>1000000064-0</v>
      </c>
      <c r="E63" s="9" t="s">
        <v>162</v>
      </c>
      <c r="F63" s="10" t="s">
        <v>29</v>
      </c>
      <c r="G63" s="10" t="s">
        <v>29</v>
      </c>
      <c r="H63" s="9" t="s">
        <v>30</v>
      </c>
      <c r="I63" s="10" t="s">
        <v>32</v>
      </c>
      <c r="J63" s="10" t="s">
        <v>32</v>
      </c>
      <c r="K63" s="11">
        <v>44282</v>
      </c>
      <c r="L63" s="12">
        <v>44282</v>
      </c>
      <c r="M63" s="10" t="s">
        <v>33</v>
      </c>
      <c r="N63" s="13" t="s">
        <v>163</v>
      </c>
      <c r="O63" s="10" t="s">
        <v>40</v>
      </c>
      <c r="P63" s="10" t="s">
        <v>29</v>
      </c>
      <c r="Q63" s="14">
        <v>4243251.42</v>
      </c>
      <c r="R63" s="12"/>
      <c r="S63" s="10" t="s">
        <v>29</v>
      </c>
      <c r="T63" s="15">
        <v>0</v>
      </c>
      <c r="U63" s="15">
        <v>1</v>
      </c>
      <c r="V63" s="10" t="s">
        <v>29</v>
      </c>
      <c r="W63" s="14">
        <v>4243251.42</v>
      </c>
      <c r="X63" s="10" t="s">
        <v>164</v>
      </c>
      <c r="Y63" s="10" t="s">
        <v>29</v>
      </c>
      <c r="Z63" s="10" t="s">
        <v>37</v>
      </c>
      <c r="AA63" s="10" t="s">
        <v>29</v>
      </c>
      <c r="AB63" s="15">
        <v>0</v>
      </c>
      <c r="AC63" s="14">
        <v>4018638.99</v>
      </c>
      <c r="AD63" s="14"/>
      <c r="AE63" s="15">
        <v>0</v>
      </c>
      <c r="AF63" s="15">
        <v>0</v>
      </c>
      <c r="AG63" s="14">
        <v>8261890.4100000001</v>
      </c>
      <c r="AH63" s="45">
        <v>0</v>
      </c>
      <c r="AI63" s="45">
        <v>0</v>
      </c>
    </row>
    <row r="64" spans="1:35" ht="15" customHeight="1" x14ac:dyDescent="0.25">
      <c r="A64" s="36">
        <v>1</v>
      </c>
      <c r="B64" s="36" t="s">
        <v>2622</v>
      </c>
      <c r="C64" s="36" t="s">
        <v>2622</v>
      </c>
      <c r="D64" s="38" t="str">
        <f t="shared" si="1"/>
        <v>1000000065-0</v>
      </c>
      <c r="E64" s="9" t="s">
        <v>165</v>
      </c>
      <c r="F64" s="10" t="s">
        <v>29</v>
      </c>
      <c r="G64" s="10" t="s">
        <v>29</v>
      </c>
      <c r="H64" s="9" t="s">
        <v>30</v>
      </c>
      <c r="I64" s="10" t="s">
        <v>32</v>
      </c>
      <c r="J64" s="10" t="s">
        <v>32</v>
      </c>
      <c r="K64" s="11">
        <v>44352</v>
      </c>
      <c r="L64" s="12">
        <v>44352</v>
      </c>
      <c r="M64" s="10" t="s">
        <v>33</v>
      </c>
      <c r="N64" s="13" t="s">
        <v>166</v>
      </c>
      <c r="O64" s="10" t="s">
        <v>40</v>
      </c>
      <c r="P64" s="10" t="s">
        <v>29</v>
      </c>
      <c r="Q64" s="14">
        <v>2825150</v>
      </c>
      <c r="R64" s="12"/>
      <c r="S64" s="10" t="s">
        <v>161</v>
      </c>
      <c r="T64" s="15">
        <v>0</v>
      </c>
      <c r="U64" s="15">
        <v>3.36</v>
      </c>
      <c r="V64" s="10" t="s">
        <v>29</v>
      </c>
      <c r="W64" s="14">
        <v>2825150</v>
      </c>
      <c r="X64" s="10" t="s">
        <v>119</v>
      </c>
      <c r="Y64" s="10" t="s">
        <v>29</v>
      </c>
      <c r="Z64" s="10" t="s">
        <v>37</v>
      </c>
      <c r="AA64" s="10" t="s">
        <v>29</v>
      </c>
      <c r="AB64" s="15">
        <v>0</v>
      </c>
      <c r="AC64" s="15">
        <v>0</v>
      </c>
      <c r="AD64" s="15"/>
      <c r="AE64" s="15">
        <v>0</v>
      </c>
      <c r="AF64" s="15">
        <v>0</v>
      </c>
      <c r="AG64" s="14">
        <v>2825150</v>
      </c>
    </row>
    <row r="65" spans="1:33" ht="15" customHeight="1" x14ac:dyDescent="0.25">
      <c r="A65" s="36">
        <v>1</v>
      </c>
      <c r="B65" s="36" t="s">
        <v>2622</v>
      </c>
      <c r="C65" s="36" t="s">
        <v>2622</v>
      </c>
      <c r="D65" s="38" t="str">
        <f t="shared" si="1"/>
        <v>1000000066-0</v>
      </c>
      <c r="E65" s="9" t="s">
        <v>167</v>
      </c>
      <c r="F65" s="10" t="s">
        <v>29</v>
      </c>
      <c r="G65" s="10" t="s">
        <v>29</v>
      </c>
      <c r="H65" s="9" t="s">
        <v>30</v>
      </c>
      <c r="I65" s="10" t="s">
        <v>32</v>
      </c>
      <c r="J65" s="10" t="s">
        <v>32</v>
      </c>
      <c r="K65" s="11">
        <v>44455</v>
      </c>
      <c r="L65" s="12">
        <v>44455</v>
      </c>
      <c r="M65" s="10" t="s">
        <v>33</v>
      </c>
      <c r="N65" s="13" t="s">
        <v>168</v>
      </c>
      <c r="O65" s="10" t="s">
        <v>40</v>
      </c>
      <c r="P65" s="10" t="s">
        <v>29</v>
      </c>
      <c r="Q65" s="14">
        <v>996900</v>
      </c>
      <c r="R65" s="12"/>
      <c r="S65" s="10" t="s">
        <v>161</v>
      </c>
      <c r="T65" s="15">
        <v>0</v>
      </c>
      <c r="U65" s="15">
        <v>1.04</v>
      </c>
      <c r="V65" s="10" t="s">
        <v>29</v>
      </c>
      <c r="W65" s="14">
        <v>996900</v>
      </c>
      <c r="X65" s="10" t="s">
        <v>119</v>
      </c>
      <c r="Y65" s="10" t="s">
        <v>29</v>
      </c>
      <c r="Z65" s="10" t="s">
        <v>37</v>
      </c>
      <c r="AA65" s="10" t="s">
        <v>29</v>
      </c>
      <c r="AB65" s="15">
        <v>0</v>
      </c>
      <c r="AC65" s="15">
        <v>0</v>
      </c>
      <c r="AD65" s="15"/>
      <c r="AE65" s="15">
        <v>0</v>
      </c>
      <c r="AF65" s="15">
        <v>0</v>
      </c>
      <c r="AG65" s="14">
        <v>996900</v>
      </c>
    </row>
    <row r="66" spans="1:33" ht="15" customHeight="1" x14ac:dyDescent="0.25">
      <c r="A66" s="36">
        <v>1</v>
      </c>
      <c r="B66" s="36" t="s">
        <v>2622</v>
      </c>
      <c r="C66" s="36" t="s">
        <v>2622</v>
      </c>
      <c r="D66" s="38" t="str">
        <f t="shared" si="1"/>
        <v>1000000067-0</v>
      </c>
      <c r="E66" s="9" t="s">
        <v>169</v>
      </c>
      <c r="F66" s="10" t="s">
        <v>29</v>
      </c>
      <c r="G66" s="10" t="s">
        <v>29</v>
      </c>
      <c r="H66" s="9" t="s">
        <v>30</v>
      </c>
      <c r="I66" s="10" t="s">
        <v>32</v>
      </c>
      <c r="J66" s="10" t="s">
        <v>32</v>
      </c>
      <c r="K66" s="11">
        <v>44496</v>
      </c>
      <c r="L66" s="12">
        <v>44496</v>
      </c>
      <c r="M66" s="10" t="s">
        <v>33</v>
      </c>
      <c r="N66" s="13" t="s">
        <v>170</v>
      </c>
      <c r="O66" s="10" t="s">
        <v>40</v>
      </c>
      <c r="P66" s="10" t="s">
        <v>29</v>
      </c>
      <c r="Q66" s="14">
        <v>4000700</v>
      </c>
      <c r="R66" s="12"/>
      <c r="S66" s="10" t="s">
        <v>161</v>
      </c>
      <c r="T66" s="15">
        <v>0</v>
      </c>
      <c r="U66" s="15">
        <v>1.54</v>
      </c>
      <c r="V66" s="10" t="s">
        <v>29</v>
      </c>
      <c r="W66" s="14">
        <v>4000700</v>
      </c>
      <c r="X66" s="10" t="s">
        <v>119</v>
      </c>
      <c r="Y66" s="10" t="s">
        <v>29</v>
      </c>
      <c r="Z66" s="10" t="s">
        <v>37</v>
      </c>
      <c r="AA66" s="10" t="s">
        <v>29</v>
      </c>
      <c r="AB66" s="15">
        <v>0</v>
      </c>
      <c r="AC66" s="15">
        <v>0</v>
      </c>
      <c r="AD66" s="15"/>
      <c r="AE66" s="15">
        <v>0</v>
      </c>
      <c r="AF66" s="15">
        <v>0</v>
      </c>
      <c r="AG66" s="14">
        <v>4000700</v>
      </c>
    </row>
    <row r="67" spans="1:33" ht="15" customHeight="1" x14ac:dyDescent="0.25">
      <c r="A67" s="36">
        <v>1</v>
      </c>
      <c r="B67" s="36" t="s">
        <v>2622</v>
      </c>
      <c r="C67" s="36" t="s">
        <v>2622</v>
      </c>
      <c r="D67" s="38" t="str">
        <f t="shared" ref="D67:D130" si="2">CONCATENATE(E67,"-",H67)</f>
        <v>1000000068-0</v>
      </c>
      <c r="E67" s="9" t="s">
        <v>171</v>
      </c>
      <c r="F67" s="10" t="s">
        <v>29</v>
      </c>
      <c r="G67" s="10" t="s">
        <v>29</v>
      </c>
      <c r="H67" s="9" t="s">
        <v>30</v>
      </c>
      <c r="I67" s="10" t="s">
        <v>31</v>
      </c>
      <c r="J67" s="10" t="s">
        <v>32</v>
      </c>
      <c r="K67" s="11">
        <v>44566</v>
      </c>
      <c r="L67" s="12">
        <v>44562</v>
      </c>
      <c r="M67" s="10" t="s">
        <v>33</v>
      </c>
      <c r="N67" s="13" t="s">
        <v>172</v>
      </c>
      <c r="O67" s="10" t="s">
        <v>173</v>
      </c>
      <c r="P67" s="10" t="s">
        <v>29</v>
      </c>
      <c r="Q67" s="14">
        <v>924950</v>
      </c>
      <c r="R67" s="12"/>
      <c r="S67" s="10" t="s">
        <v>161</v>
      </c>
      <c r="T67" s="15">
        <v>0</v>
      </c>
      <c r="U67" s="15"/>
      <c r="V67" s="10" t="s">
        <v>29</v>
      </c>
      <c r="W67" s="14">
        <v>924950</v>
      </c>
      <c r="X67" s="10" t="s">
        <v>29</v>
      </c>
      <c r="Y67" s="10" t="s">
        <v>29</v>
      </c>
      <c r="Z67" s="10" t="s">
        <v>37</v>
      </c>
      <c r="AA67" s="10" t="s">
        <v>29</v>
      </c>
      <c r="AB67" s="15">
        <v>0</v>
      </c>
      <c r="AC67" s="15">
        <v>0</v>
      </c>
      <c r="AD67" s="15"/>
      <c r="AE67" s="15">
        <v>0</v>
      </c>
      <c r="AF67" s="15">
        <v>0</v>
      </c>
      <c r="AG67" s="14">
        <v>924950</v>
      </c>
    </row>
    <row r="68" spans="1:33" ht="15" customHeight="1" x14ac:dyDescent="0.25">
      <c r="A68" s="36">
        <v>1</v>
      </c>
      <c r="B68" s="36" t="s">
        <v>2622</v>
      </c>
      <c r="C68" s="36" t="s">
        <v>2622</v>
      </c>
      <c r="D68" s="38" t="str">
        <f t="shared" si="2"/>
        <v>1000000069-0</v>
      </c>
      <c r="E68" s="9" t="s">
        <v>174</v>
      </c>
      <c r="F68" s="10" t="s">
        <v>29</v>
      </c>
      <c r="G68" s="10" t="s">
        <v>29</v>
      </c>
      <c r="H68" s="9" t="s">
        <v>30</v>
      </c>
      <c r="I68" s="10" t="s">
        <v>32</v>
      </c>
      <c r="J68" s="10" t="s">
        <v>32</v>
      </c>
      <c r="K68" s="11">
        <v>44747</v>
      </c>
      <c r="L68" s="12">
        <v>44747</v>
      </c>
      <c r="M68" s="10" t="s">
        <v>175</v>
      </c>
      <c r="N68" s="13" t="s">
        <v>176</v>
      </c>
      <c r="O68" s="10" t="s">
        <v>40</v>
      </c>
      <c r="P68" s="10" t="s">
        <v>29</v>
      </c>
      <c r="Q68" s="14">
        <v>442500</v>
      </c>
      <c r="R68" s="12"/>
      <c r="S68" s="10" t="s">
        <v>161</v>
      </c>
      <c r="T68" s="15">
        <v>0</v>
      </c>
      <c r="U68" s="15">
        <v>1.085</v>
      </c>
      <c r="V68" s="10" t="s">
        <v>29</v>
      </c>
      <c r="W68" s="14">
        <v>442500</v>
      </c>
      <c r="X68" s="10" t="s">
        <v>119</v>
      </c>
      <c r="Y68" s="10" t="s">
        <v>29</v>
      </c>
      <c r="Z68" s="10" t="s">
        <v>37</v>
      </c>
      <c r="AA68" s="10" t="s">
        <v>29</v>
      </c>
      <c r="AB68" s="15">
        <v>0</v>
      </c>
      <c r="AC68" s="15">
        <v>0</v>
      </c>
      <c r="AD68" s="15"/>
      <c r="AE68" s="15">
        <v>0</v>
      </c>
      <c r="AF68" s="15">
        <v>0</v>
      </c>
      <c r="AG68" s="14">
        <v>442500</v>
      </c>
    </row>
    <row r="69" spans="1:33" ht="15" customHeight="1" x14ac:dyDescent="0.25">
      <c r="A69" s="36">
        <v>1</v>
      </c>
      <c r="B69" s="36" t="s">
        <v>2622</v>
      </c>
      <c r="C69" s="36" t="s">
        <v>2622</v>
      </c>
      <c r="D69" s="38" t="str">
        <f t="shared" si="2"/>
        <v>1000000070-0</v>
      </c>
      <c r="E69" s="9" t="s">
        <v>177</v>
      </c>
      <c r="F69" s="10" t="s">
        <v>29</v>
      </c>
      <c r="G69" s="10" t="s">
        <v>29</v>
      </c>
      <c r="H69" s="9" t="s">
        <v>30</v>
      </c>
      <c r="I69" s="10" t="s">
        <v>32</v>
      </c>
      <c r="J69" s="10" t="s">
        <v>32</v>
      </c>
      <c r="K69" s="11">
        <v>44809</v>
      </c>
      <c r="L69" s="12">
        <v>44809</v>
      </c>
      <c r="M69" s="10" t="s">
        <v>175</v>
      </c>
      <c r="N69" s="13" t="s">
        <v>178</v>
      </c>
      <c r="O69" s="10" t="s">
        <v>40</v>
      </c>
      <c r="P69" s="10" t="s">
        <v>29</v>
      </c>
      <c r="Q69" s="14">
        <v>643380</v>
      </c>
      <c r="R69" s="12"/>
      <c r="S69" s="10" t="s">
        <v>161</v>
      </c>
      <c r="T69" s="15">
        <v>0</v>
      </c>
      <c r="U69" s="15">
        <v>1.2749999999999999</v>
      </c>
      <c r="V69" s="10" t="s">
        <v>29</v>
      </c>
      <c r="W69" s="14">
        <v>643380</v>
      </c>
      <c r="X69" s="10" t="s">
        <v>119</v>
      </c>
      <c r="Y69" s="10" t="s">
        <v>29</v>
      </c>
      <c r="Z69" s="10" t="s">
        <v>37</v>
      </c>
      <c r="AA69" s="10" t="s">
        <v>29</v>
      </c>
      <c r="AB69" s="15">
        <v>0</v>
      </c>
      <c r="AC69" s="15">
        <v>0</v>
      </c>
      <c r="AD69" s="15"/>
      <c r="AE69" s="15">
        <v>0</v>
      </c>
      <c r="AF69" s="15">
        <v>0</v>
      </c>
      <c r="AG69" s="14">
        <v>643380</v>
      </c>
    </row>
    <row r="70" spans="1:33" ht="15" customHeight="1" x14ac:dyDescent="0.25">
      <c r="A70" s="36">
        <v>1</v>
      </c>
      <c r="B70" s="36" t="s">
        <v>2622</v>
      </c>
      <c r="C70" s="36" t="s">
        <v>2622</v>
      </c>
      <c r="D70" s="38" t="str">
        <f t="shared" si="2"/>
        <v>1000000071-0</v>
      </c>
      <c r="E70" s="9" t="s">
        <v>179</v>
      </c>
      <c r="F70" s="10" t="s">
        <v>29</v>
      </c>
      <c r="G70" s="10" t="s">
        <v>29</v>
      </c>
      <c r="H70" s="9" t="s">
        <v>30</v>
      </c>
      <c r="I70" s="10" t="s">
        <v>32</v>
      </c>
      <c r="J70" s="10" t="s">
        <v>32</v>
      </c>
      <c r="K70" s="11">
        <v>44921</v>
      </c>
      <c r="L70" s="12">
        <v>44921</v>
      </c>
      <c r="M70" s="10" t="s">
        <v>180</v>
      </c>
      <c r="N70" s="13" t="s">
        <v>181</v>
      </c>
      <c r="O70" s="10" t="s">
        <v>182</v>
      </c>
      <c r="P70" s="10" t="s">
        <v>29</v>
      </c>
      <c r="Q70" s="14">
        <v>1875200</v>
      </c>
      <c r="R70" s="12"/>
      <c r="S70" s="10" t="s">
        <v>161</v>
      </c>
      <c r="T70" s="15">
        <v>0</v>
      </c>
      <c r="U70" s="15">
        <v>5.6</v>
      </c>
      <c r="V70" s="10" t="s">
        <v>29</v>
      </c>
      <c r="W70" s="14">
        <v>1875200</v>
      </c>
      <c r="X70" s="10" t="s">
        <v>119</v>
      </c>
      <c r="Y70" s="10" t="s">
        <v>29</v>
      </c>
      <c r="Z70" s="10" t="s">
        <v>37</v>
      </c>
      <c r="AA70" s="10" t="s">
        <v>29</v>
      </c>
      <c r="AB70" s="15">
        <v>0</v>
      </c>
      <c r="AC70" s="15">
        <v>0</v>
      </c>
      <c r="AD70" s="15"/>
      <c r="AE70" s="15">
        <v>0</v>
      </c>
      <c r="AF70" s="15">
        <v>0</v>
      </c>
      <c r="AG70" s="14">
        <v>1875200</v>
      </c>
    </row>
    <row r="71" spans="1:33" ht="15" customHeight="1" x14ac:dyDescent="0.25">
      <c r="A71" s="36">
        <v>1</v>
      </c>
      <c r="B71" s="36" t="s">
        <v>2622</v>
      </c>
      <c r="C71" s="36" t="s">
        <v>2622</v>
      </c>
      <c r="D71" s="38" t="str">
        <f t="shared" si="2"/>
        <v>1000000072-0</v>
      </c>
      <c r="E71" s="9" t="s">
        <v>183</v>
      </c>
      <c r="F71" s="10" t="s">
        <v>29</v>
      </c>
      <c r="G71" s="10" t="s">
        <v>29</v>
      </c>
      <c r="H71" s="9" t="s">
        <v>30</v>
      </c>
      <c r="I71" s="10" t="s">
        <v>32</v>
      </c>
      <c r="J71" s="10" t="s">
        <v>32</v>
      </c>
      <c r="K71" s="11">
        <v>44914</v>
      </c>
      <c r="L71" s="12">
        <v>44914</v>
      </c>
      <c r="M71" s="10" t="s">
        <v>175</v>
      </c>
      <c r="N71" s="13" t="s">
        <v>184</v>
      </c>
      <c r="O71" s="10" t="s">
        <v>182</v>
      </c>
      <c r="P71" s="10" t="s">
        <v>29</v>
      </c>
      <c r="Q71" s="14">
        <v>2250100</v>
      </c>
      <c r="R71" s="12"/>
      <c r="S71" s="10" t="s">
        <v>161</v>
      </c>
      <c r="T71" s="15">
        <v>0</v>
      </c>
      <c r="U71" s="15">
        <v>7.8</v>
      </c>
      <c r="V71" s="10" t="s">
        <v>29</v>
      </c>
      <c r="W71" s="14">
        <v>2250100</v>
      </c>
      <c r="X71" s="10" t="s">
        <v>119</v>
      </c>
      <c r="Y71" s="10" t="s">
        <v>29</v>
      </c>
      <c r="Z71" s="10" t="s">
        <v>37</v>
      </c>
      <c r="AA71" s="10" t="s">
        <v>29</v>
      </c>
      <c r="AB71" s="15">
        <v>0</v>
      </c>
      <c r="AC71" s="15">
        <v>0</v>
      </c>
      <c r="AD71" s="15"/>
      <c r="AE71" s="15">
        <v>0</v>
      </c>
      <c r="AF71" s="15">
        <v>0</v>
      </c>
      <c r="AG71" s="14">
        <v>2250100</v>
      </c>
    </row>
    <row r="72" spans="1:33" ht="15" customHeight="1" x14ac:dyDescent="0.25">
      <c r="A72" s="36">
        <v>2</v>
      </c>
      <c r="B72" s="36" t="s">
        <v>2623</v>
      </c>
      <c r="C72" s="36" t="s">
        <v>2623</v>
      </c>
      <c r="D72" s="38" t="str">
        <f t="shared" si="2"/>
        <v>2000000000-0</v>
      </c>
      <c r="E72" s="9" t="s">
        <v>187</v>
      </c>
      <c r="F72" s="10" t="s">
        <v>29</v>
      </c>
      <c r="G72" s="10" t="s">
        <v>29</v>
      </c>
      <c r="H72" s="9" t="s">
        <v>30</v>
      </c>
      <c r="I72" s="10" t="s">
        <v>188</v>
      </c>
      <c r="J72" s="10" t="s">
        <v>32</v>
      </c>
      <c r="K72" s="11">
        <v>39173</v>
      </c>
      <c r="L72" s="12">
        <v>39173</v>
      </c>
      <c r="M72" s="10" t="s">
        <v>110</v>
      </c>
      <c r="N72" s="13" t="s">
        <v>189</v>
      </c>
      <c r="O72" s="10" t="s">
        <v>190</v>
      </c>
      <c r="P72" s="10" t="s">
        <v>29</v>
      </c>
      <c r="Q72" s="15">
        <v>0</v>
      </c>
      <c r="R72" s="12"/>
      <c r="S72" s="10" t="s">
        <v>29</v>
      </c>
      <c r="T72" s="15">
        <v>0</v>
      </c>
      <c r="U72" s="15">
        <v>1</v>
      </c>
      <c r="V72" s="10" t="s">
        <v>29</v>
      </c>
      <c r="W72" s="15">
        <v>0</v>
      </c>
      <c r="X72" s="10" t="s">
        <v>36</v>
      </c>
      <c r="Y72" s="10" t="s">
        <v>29</v>
      </c>
      <c r="Z72" s="10" t="s">
        <v>37</v>
      </c>
      <c r="AA72" s="10" t="s">
        <v>29</v>
      </c>
      <c r="AB72" s="15">
        <v>0</v>
      </c>
      <c r="AC72" s="15">
        <v>0</v>
      </c>
      <c r="AD72" s="15"/>
      <c r="AE72" s="15">
        <v>0</v>
      </c>
      <c r="AF72" s="15">
        <v>0</v>
      </c>
      <c r="AG72" s="15">
        <v>0</v>
      </c>
    </row>
    <row r="73" spans="1:33" ht="15" customHeight="1" x14ac:dyDescent="0.25">
      <c r="A73" s="36">
        <v>2</v>
      </c>
      <c r="B73" s="36" t="s">
        <v>2623</v>
      </c>
      <c r="C73" s="36" t="s">
        <v>2623</v>
      </c>
      <c r="D73" s="38" t="str">
        <f t="shared" si="2"/>
        <v>2000000001-0</v>
      </c>
      <c r="E73" s="9" t="s">
        <v>191</v>
      </c>
      <c r="F73" s="10" t="s">
        <v>29</v>
      </c>
      <c r="G73" s="10" t="s">
        <v>29</v>
      </c>
      <c r="H73" s="9" t="s">
        <v>30</v>
      </c>
      <c r="I73" s="10" t="s">
        <v>32</v>
      </c>
      <c r="J73" s="10" t="s">
        <v>32</v>
      </c>
      <c r="K73" s="11">
        <v>39173</v>
      </c>
      <c r="L73" s="12">
        <v>39173</v>
      </c>
      <c r="M73" s="10" t="s">
        <v>110</v>
      </c>
      <c r="N73" s="13" t="s">
        <v>189</v>
      </c>
      <c r="O73" s="10" t="s">
        <v>192</v>
      </c>
      <c r="P73" s="10" t="s">
        <v>29</v>
      </c>
      <c r="Q73" s="14">
        <v>147296408</v>
      </c>
      <c r="R73" s="12"/>
      <c r="S73" s="10" t="s">
        <v>29</v>
      </c>
      <c r="T73" s="14">
        <v>-139931587</v>
      </c>
      <c r="U73" s="15">
        <v>1</v>
      </c>
      <c r="V73" s="10" t="s">
        <v>29</v>
      </c>
      <c r="W73" s="14">
        <v>7364821</v>
      </c>
      <c r="X73" s="10" t="s">
        <v>36</v>
      </c>
      <c r="Y73" s="10" t="s">
        <v>29</v>
      </c>
      <c r="Z73" s="10" t="s">
        <v>37</v>
      </c>
      <c r="AA73" s="10" t="s">
        <v>29</v>
      </c>
      <c r="AB73" s="15">
        <v>0</v>
      </c>
      <c r="AC73" s="15">
        <v>0</v>
      </c>
      <c r="AD73" s="15"/>
      <c r="AE73" s="15">
        <v>0</v>
      </c>
      <c r="AF73" s="15">
        <v>0</v>
      </c>
      <c r="AG73" s="14">
        <v>7364821</v>
      </c>
    </row>
    <row r="74" spans="1:33" ht="15" customHeight="1" x14ac:dyDescent="0.25">
      <c r="A74" s="36">
        <v>2</v>
      </c>
      <c r="B74" s="36" t="s">
        <v>2623</v>
      </c>
      <c r="C74" s="36" t="s">
        <v>2623</v>
      </c>
      <c r="D74" s="38" t="str">
        <f t="shared" si="2"/>
        <v>2000000002-0</v>
      </c>
      <c r="E74" s="9" t="s">
        <v>193</v>
      </c>
      <c r="F74" s="10" t="s">
        <v>29</v>
      </c>
      <c r="G74" s="10" t="s">
        <v>29</v>
      </c>
      <c r="H74" s="9" t="s">
        <v>30</v>
      </c>
      <c r="I74" s="10" t="s">
        <v>188</v>
      </c>
      <c r="J74" s="10" t="s">
        <v>32</v>
      </c>
      <c r="K74" s="11">
        <v>40148</v>
      </c>
      <c r="L74" s="12">
        <v>40148</v>
      </c>
      <c r="M74" s="10" t="s">
        <v>194</v>
      </c>
      <c r="N74" s="13" t="s">
        <v>195</v>
      </c>
      <c r="O74" s="10" t="s">
        <v>190</v>
      </c>
      <c r="P74" s="10" t="s">
        <v>29</v>
      </c>
      <c r="Q74" s="14">
        <v>2683330.69</v>
      </c>
      <c r="R74" s="12"/>
      <c r="S74" s="10" t="s">
        <v>29</v>
      </c>
      <c r="T74" s="14">
        <v>-1987314.69</v>
      </c>
      <c r="U74" s="15">
        <v>1</v>
      </c>
      <c r="V74" s="10" t="s">
        <v>29</v>
      </c>
      <c r="W74" s="14">
        <v>696016</v>
      </c>
      <c r="X74" s="10" t="s">
        <v>36</v>
      </c>
      <c r="Y74" s="10" t="s">
        <v>29</v>
      </c>
      <c r="Z74" s="10" t="s">
        <v>37</v>
      </c>
      <c r="AA74" s="10" t="s">
        <v>29</v>
      </c>
      <c r="AB74" s="15">
        <v>0</v>
      </c>
      <c r="AC74" s="15">
        <v>0</v>
      </c>
      <c r="AD74" s="15"/>
      <c r="AE74" s="15">
        <v>0</v>
      </c>
      <c r="AF74" s="14">
        <v>-66122</v>
      </c>
      <c r="AG74" s="14">
        <v>629894</v>
      </c>
    </row>
    <row r="75" spans="1:33" ht="15" customHeight="1" x14ac:dyDescent="0.25">
      <c r="A75" s="36">
        <v>2</v>
      </c>
      <c r="B75" s="36" t="s">
        <v>2623</v>
      </c>
      <c r="C75" s="36" t="s">
        <v>2623</v>
      </c>
      <c r="D75" s="38" t="str">
        <f t="shared" si="2"/>
        <v>2000000003-0</v>
      </c>
      <c r="E75" s="9" t="s">
        <v>196</v>
      </c>
      <c r="F75" s="10" t="s">
        <v>29</v>
      </c>
      <c r="G75" s="10" t="s">
        <v>29</v>
      </c>
      <c r="H75" s="9" t="s">
        <v>30</v>
      </c>
      <c r="I75" s="10" t="s">
        <v>188</v>
      </c>
      <c r="J75" s="10" t="s">
        <v>32</v>
      </c>
      <c r="K75" s="11">
        <v>40148</v>
      </c>
      <c r="L75" s="12">
        <v>40148</v>
      </c>
      <c r="M75" s="10" t="s">
        <v>197</v>
      </c>
      <c r="N75" s="13" t="s">
        <v>198</v>
      </c>
      <c r="O75" s="10" t="s">
        <v>190</v>
      </c>
      <c r="P75" s="10" t="s">
        <v>29</v>
      </c>
      <c r="Q75" s="14">
        <v>64476.14</v>
      </c>
      <c r="R75" s="12"/>
      <c r="S75" s="10" t="s">
        <v>29</v>
      </c>
      <c r="T75" s="14">
        <v>-47752.14</v>
      </c>
      <c r="U75" s="15">
        <v>1</v>
      </c>
      <c r="V75" s="10" t="s">
        <v>29</v>
      </c>
      <c r="W75" s="14">
        <v>16724</v>
      </c>
      <c r="X75" s="10" t="s">
        <v>36</v>
      </c>
      <c r="Y75" s="10" t="s">
        <v>29</v>
      </c>
      <c r="Z75" s="10" t="s">
        <v>37</v>
      </c>
      <c r="AA75" s="10" t="s">
        <v>29</v>
      </c>
      <c r="AB75" s="15">
        <v>0</v>
      </c>
      <c r="AC75" s="15">
        <v>0</v>
      </c>
      <c r="AD75" s="15"/>
      <c r="AE75" s="15">
        <v>0</v>
      </c>
      <c r="AF75" s="14">
        <v>-1589</v>
      </c>
      <c r="AG75" s="14">
        <v>15135</v>
      </c>
    </row>
    <row r="76" spans="1:33" ht="15" customHeight="1" x14ac:dyDescent="0.25">
      <c r="A76" s="36">
        <v>2</v>
      </c>
      <c r="B76" s="36" t="s">
        <v>2623</v>
      </c>
      <c r="C76" s="36" t="s">
        <v>2623</v>
      </c>
      <c r="D76" s="38" t="str">
        <f t="shared" si="2"/>
        <v>2000000004-0</v>
      </c>
      <c r="E76" s="9" t="s">
        <v>199</v>
      </c>
      <c r="F76" s="10" t="s">
        <v>29</v>
      </c>
      <c r="G76" s="10" t="s">
        <v>29</v>
      </c>
      <c r="H76" s="9" t="s">
        <v>30</v>
      </c>
      <c r="I76" s="10" t="s">
        <v>32</v>
      </c>
      <c r="J76" s="10" t="s">
        <v>32</v>
      </c>
      <c r="K76" s="11">
        <v>40148</v>
      </c>
      <c r="L76" s="12">
        <v>40148</v>
      </c>
      <c r="M76" s="10" t="s">
        <v>110</v>
      </c>
      <c r="N76" s="13" t="s">
        <v>200</v>
      </c>
      <c r="O76" s="10" t="s">
        <v>190</v>
      </c>
      <c r="P76" s="10" t="s">
        <v>29</v>
      </c>
      <c r="Q76" s="14">
        <v>323232.90000000002</v>
      </c>
      <c r="R76" s="12"/>
      <c r="S76" s="10" t="s">
        <v>29</v>
      </c>
      <c r="T76" s="14">
        <v>-307070.90000000002</v>
      </c>
      <c r="U76" s="15">
        <v>1</v>
      </c>
      <c r="V76" s="10" t="s">
        <v>29</v>
      </c>
      <c r="W76" s="14">
        <v>16162</v>
      </c>
      <c r="X76" s="10" t="s">
        <v>36</v>
      </c>
      <c r="Y76" s="10" t="s">
        <v>29</v>
      </c>
      <c r="Z76" s="10" t="s">
        <v>37</v>
      </c>
      <c r="AA76" s="10" t="s">
        <v>29</v>
      </c>
      <c r="AB76" s="15">
        <v>0</v>
      </c>
      <c r="AC76" s="15">
        <v>0</v>
      </c>
      <c r="AD76" s="15"/>
      <c r="AE76" s="15">
        <v>0</v>
      </c>
      <c r="AF76" s="15">
        <v>0</v>
      </c>
      <c r="AG76" s="14">
        <v>16162</v>
      </c>
    </row>
    <row r="77" spans="1:33" ht="15" customHeight="1" x14ac:dyDescent="0.25">
      <c r="A77" s="36">
        <v>2</v>
      </c>
      <c r="B77" s="36" t="s">
        <v>2623</v>
      </c>
      <c r="C77" s="36" t="s">
        <v>2623</v>
      </c>
      <c r="D77" s="38" t="str">
        <f t="shared" si="2"/>
        <v>2000000005-0</v>
      </c>
      <c r="E77" s="9" t="s">
        <v>201</v>
      </c>
      <c r="F77" s="10" t="s">
        <v>29</v>
      </c>
      <c r="G77" s="10" t="s">
        <v>29</v>
      </c>
      <c r="H77" s="9" t="s">
        <v>30</v>
      </c>
      <c r="I77" s="10" t="s">
        <v>32</v>
      </c>
      <c r="J77" s="10" t="s">
        <v>32</v>
      </c>
      <c r="K77" s="11">
        <v>40148</v>
      </c>
      <c r="L77" s="12">
        <v>40148</v>
      </c>
      <c r="M77" s="10" t="s">
        <v>202</v>
      </c>
      <c r="N77" s="13" t="s">
        <v>203</v>
      </c>
      <c r="O77" s="10" t="s">
        <v>190</v>
      </c>
      <c r="P77" s="10" t="s">
        <v>29</v>
      </c>
      <c r="Q77" s="14">
        <v>25171.93</v>
      </c>
      <c r="R77" s="12"/>
      <c r="S77" s="10" t="s">
        <v>29</v>
      </c>
      <c r="T77" s="14">
        <v>-23912.93</v>
      </c>
      <c r="U77" s="15">
        <v>1</v>
      </c>
      <c r="V77" s="10" t="s">
        <v>29</v>
      </c>
      <c r="W77" s="14">
        <v>1259</v>
      </c>
      <c r="X77" s="10" t="s">
        <v>36</v>
      </c>
      <c r="Y77" s="10" t="s">
        <v>29</v>
      </c>
      <c r="Z77" s="10" t="s">
        <v>37</v>
      </c>
      <c r="AA77" s="10" t="s">
        <v>29</v>
      </c>
      <c r="AB77" s="15">
        <v>0</v>
      </c>
      <c r="AC77" s="15">
        <v>0</v>
      </c>
      <c r="AD77" s="15"/>
      <c r="AE77" s="15">
        <v>0</v>
      </c>
      <c r="AF77" s="15">
        <v>0</v>
      </c>
      <c r="AG77" s="14">
        <v>1259</v>
      </c>
    </row>
    <row r="78" spans="1:33" ht="15" customHeight="1" x14ac:dyDescent="0.25">
      <c r="A78" s="36">
        <v>2</v>
      </c>
      <c r="B78" s="36" t="s">
        <v>2623</v>
      </c>
      <c r="C78" s="36" t="s">
        <v>2623</v>
      </c>
      <c r="D78" s="38" t="str">
        <f t="shared" si="2"/>
        <v>2000000006-0</v>
      </c>
      <c r="E78" s="9" t="s">
        <v>204</v>
      </c>
      <c r="F78" s="10" t="s">
        <v>29</v>
      </c>
      <c r="G78" s="10" t="s">
        <v>29</v>
      </c>
      <c r="H78" s="9" t="s">
        <v>30</v>
      </c>
      <c r="I78" s="10" t="s">
        <v>188</v>
      </c>
      <c r="J78" s="10" t="s">
        <v>32</v>
      </c>
      <c r="K78" s="11">
        <v>40148</v>
      </c>
      <c r="L78" s="12">
        <v>40148</v>
      </c>
      <c r="M78" s="10" t="s">
        <v>197</v>
      </c>
      <c r="N78" s="13" t="s">
        <v>205</v>
      </c>
      <c r="O78" s="10" t="s">
        <v>190</v>
      </c>
      <c r="P78" s="10" t="s">
        <v>29</v>
      </c>
      <c r="Q78" s="14">
        <v>441639.11</v>
      </c>
      <c r="R78" s="12"/>
      <c r="S78" s="10" t="s">
        <v>29</v>
      </c>
      <c r="T78" s="14">
        <v>-327084.11</v>
      </c>
      <c r="U78" s="15">
        <v>0</v>
      </c>
      <c r="V78" s="10" t="s">
        <v>29</v>
      </c>
      <c r="W78" s="14">
        <v>114555</v>
      </c>
      <c r="X78" s="10" t="s">
        <v>36</v>
      </c>
      <c r="Y78" s="10" t="s">
        <v>29</v>
      </c>
      <c r="Z78" s="10" t="s">
        <v>37</v>
      </c>
      <c r="AA78" s="10" t="s">
        <v>29</v>
      </c>
      <c r="AB78" s="15">
        <v>0</v>
      </c>
      <c r="AC78" s="15">
        <v>0</v>
      </c>
      <c r="AD78" s="15"/>
      <c r="AE78" s="15">
        <v>0</v>
      </c>
      <c r="AF78" s="14">
        <v>-10624</v>
      </c>
      <c r="AG78" s="14">
        <v>103931</v>
      </c>
    </row>
    <row r="79" spans="1:33" ht="15" customHeight="1" x14ac:dyDescent="0.25">
      <c r="A79" s="36">
        <v>2</v>
      </c>
      <c r="B79" s="36" t="s">
        <v>2623</v>
      </c>
      <c r="C79" s="36" t="s">
        <v>2623</v>
      </c>
      <c r="D79" s="38" t="str">
        <f t="shared" si="2"/>
        <v>2000000007-0</v>
      </c>
      <c r="E79" s="9" t="s">
        <v>206</v>
      </c>
      <c r="F79" s="10" t="s">
        <v>29</v>
      </c>
      <c r="G79" s="10" t="s">
        <v>29</v>
      </c>
      <c r="H79" s="9" t="s">
        <v>30</v>
      </c>
      <c r="I79" s="10" t="s">
        <v>207</v>
      </c>
      <c r="J79" s="10" t="s">
        <v>32</v>
      </c>
      <c r="K79" s="11">
        <v>40148</v>
      </c>
      <c r="L79" s="12">
        <v>40148</v>
      </c>
      <c r="M79" s="10" t="s">
        <v>202</v>
      </c>
      <c r="N79" s="13" t="s">
        <v>208</v>
      </c>
      <c r="O79" s="10" t="s">
        <v>190</v>
      </c>
      <c r="P79" s="10" t="s">
        <v>29</v>
      </c>
      <c r="Q79" s="14">
        <v>429360.94</v>
      </c>
      <c r="R79" s="12"/>
      <c r="S79" s="10" t="s">
        <v>29</v>
      </c>
      <c r="T79" s="14">
        <v>-317998.94</v>
      </c>
      <c r="U79" s="15">
        <v>0</v>
      </c>
      <c r="V79" s="10" t="s">
        <v>29</v>
      </c>
      <c r="W79" s="14">
        <v>111362</v>
      </c>
      <c r="X79" s="10" t="s">
        <v>36</v>
      </c>
      <c r="Y79" s="10" t="s">
        <v>29</v>
      </c>
      <c r="Z79" s="10" t="s">
        <v>37</v>
      </c>
      <c r="AA79" s="10" t="s">
        <v>29</v>
      </c>
      <c r="AB79" s="15">
        <v>0</v>
      </c>
      <c r="AC79" s="15">
        <v>0</v>
      </c>
      <c r="AD79" s="15"/>
      <c r="AE79" s="15">
        <v>0</v>
      </c>
      <c r="AF79" s="14">
        <v>-10611</v>
      </c>
      <c r="AG79" s="14">
        <v>100751</v>
      </c>
    </row>
    <row r="80" spans="1:33" ht="15" customHeight="1" x14ac:dyDescent="0.25">
      <c r="A80" s="36">
        <v>2</v>
      </c>
      <c r="B80" s="36" t="s">
        <v>2623</v>
      </c>
      <c r="C80" s="36" t="s">
        <v>2623</v>
      </c>
      <c r="D80" s="38" t="str">
        <f t="shared" si="2"/>
        <v>2000000008-0</v>
      </c>
      <c r="E80" s="9" t="s">
        <v>209</v>
      </c>
      <c r="F80" s="10" t="s">
        <v>29</v>
      </c>
      <c r="G80" s="10" t="s">
        <v>29</v>
      </c>
      <c r="H80" s="9" t="s">
        <v>30</v>
      </c>
      <c r="I80" s="10" t="s">
        <v>32</v>
      </c>
      <c r="J80" s="10" t="s">
        <v>32</v>
      </c>
      <c r="K80" s="11">
        <v>40148</v>
      </c>
      <c r="L80" s="12">
        <v>40148</v>
      </c>
      <c r="M80" s="10" t="s">
        <v>210</v>
      </c>
      <c r="N80" s="13" t="s">
        <v>211</v>
      </c>
      <c r="O80" s="10" t="s">
        <v>190</v>
      </c>
      <c r="P80" s="10" t="s">
        <v>29</v>
      </c>
      <c r="Q80" s="14">
        <v>149854.01999999999</v>
      </c>
      <c r="R80" s="12"/>
      <c r="S80" s="10" t="s">
        <v>29</v>
      </c>
      <c r="T80" s="14">
        <v>-142361.01999999999</v>
      </c>
      <c r="U80" s="15">
        <v>1</v>
      </c>
      <c r="V80" s="10" t="s">
        <v>29</v>
      </c>
      <c r="W80" s="14">
        <v>7493</v>
      </c>
      <c r="X80" s="10" t="s">
        <v>36</v>
      </c>
      <c r="Y80" s="10" t="s">
        <v>29</v>
      </c>
      <c r="Z80" s="10" t="s">
        <v>37</v>
      </c>
      <c r="AA80" s="10" t="s">
        <v>29</v>
      </c>
      <c r="AB80" s="15">
        <v>0</v>
      </c>
      <c r="AC80" s="15">
        <v>0</v>
      </c>
      <c r="AD80" s="15"/>
      <c r="AE80" s="15">
        <v>0</v>
      </c>
      <c r="AF80" s="15">
        <v>0</v>
      </c>
      <c r="AG80" s="14">
        <v>7493</v>
      </c>
    </row>
    <row r="81" spans="1:33" ht="15" customHeight="1" x14ac:dyDescent="0.25">
      <c r="A81" s="36">
        <v>2</v>
      </c>
      <c r="B81" s="36" t="s">
        <v>2623</v>
      </c>
      <c r="C81" s="36" t="s">
        <v>2623</v>
      </c>
      <c r="D81" s="38" t="str">
        <f t="shared" si="2"/>
        <v>2000000009-0</v>
      </c>
      <c r="E81" s="9" t="s">
        <v>212</v>
      </c>
      <c r="F81" s="10" t="s">
        <v>29</v>
      </c>
      <c r="G81" s="10" t="s">
        <v>29</v>
      </c>
      <c r="H81" s="9" t="s">
        <v>30</v>
      </c>
      <c r="I81" s="10" t="s">
        <v>188</v>
      </c>
      <c r="J81" s="10" t="s">
        <v>32</v>
      </c>
      <c r="K81" s="11">
        <v>40148</v>
      </c>
      <c r="L81" s="12">
        <v>40148</v>
      </c>
      <c r="M81" s="10" t="s">
        <v>110</v>
      </c>
      <c r="N81" s="13" t="s">
        <v>213</v>
      </c>
      <c r="O81" s="10" t="s">
        <v>190</v>
      </c>
      <c r="P81" s="10" t="s">
        <v>29</v>
      </c>
      <c r="Q81" s="14">
        <v>441364</v>
      </c>
      <c r="R81" s="12"/>
      <c r="S81" s="10" t="s">
        <v>29</v>
      </c>
      <c r="T81" s="14">
        <v>-303213</v>
      </c>
      <c r="U81" s="15">
        <v>1</v>
      </c>
      <c r="V81" s="10" t="s">
        <v>29</v>
      </c>
      <c r="W81" s="14">
        <v>138151</v>
      </c>
      <c r="X81" s="10" t="s">
        <v>36</v>
      </c>
      <c r="Y81" s="10" t="s">
        <v>29</v>
      </c>
      <c r="Z81" s="10" t="s">
        <v>37</v>
      </c>
      <c r="AA81" s="10" t="s">
        <v>29</v>
      </c>
      <c r="AB81" s="15">
        <v>0</v>
      </c>
      <c r="AC81" s="15">
        <v>0</v>
      </c>
      <c r="AD81" s="15"/>
      <c r="AE81" s="15">
        <v>0</v>
      </c>
      <c r="AF81" s="14">
        <v>-13124</v>
      </c>
      <c r="AG81" s="14">
        <v>125027</v>
      </c>
    </row>
    <row r="82" spans="1:33" ht="15" customHeight="1" x14ac:dyDescent="0.25">
      <c r="A82" s="36">
        <v>2</v>
      </c>
      <c r="B82" s="36" t="s">
        <v>2623</v>
      </c>
      <c r="C82" s="36" t="s">
        <v>2623</v>
      </c>
      <c r="D82" s="38" t="str">
        <f t="shared" si="2"/>
        <v>2000000010-0</v>
      </c>
      <c r="E82" s="9" t="s">
        <v>214</v>
      </c>
      <c r="F82" s="10" t="s">
        <v>29</v>
      </c>
      <c r="G82" s="10" t="s">
        <v>29</v>
      </c>
      <c r="H82" s="9" t="s">
        <v>30</v>
      </c>
      <c r="I82" s="10" t="s">
        <v>188</v>
      </c>
      <c r="J82" s="10" t="s">
        <v>32</v>
      </c>
      <c r="K82" s="11">
        <v>40148</v>
      </c>
      <c r="L82" s="12">
        <v>40148</v>
      </c>
      <c r="M82" s="10" t="s">
        <v>215</v>
      </c>
      <c r="N82" s="13" t="s">
        <v>216</v>
      </c>
      <c r="O82" s="10" t="s">
        <v>190</v>
      </c>
      <c r="P82" s="10" t="s">
        <v>29</v>
      </c>
      <c r="Q82" s="14">
        <v>83359.25</v>
      </c>
      <c r="R82" s="12"/>
      <c r="S82" s="10" t="s">
        <v>29</v>
      </c>
      <c r="T82" s="14">
        <v>-57267.25</v>
      </c>
      <c r="U82" s="15">
        <v>1</v>
      </c>
      <c r="V82" s="10" t="s">
        <v>29</v>
      </c>
      <c r="W82" s="14">
        <v>26092</v>
      </c>
      <c r="X82" s="10" t="s">
        <v>36</v>
      </c>
      <c r="Y82" s="10" t="s">
        <v>29</v>
      </c>
      <c r="Z82" s="10" t="s">
        <v>37</v>
      </c>
      <c r="AA82" s="10" t="s">
        <v>29</v>
      </c>
      <c r="AB82" s="15">
        <v>0</v>
      </c>
      <c r="AC82" s="15">
        <v>0</v>
      </c>
      <c r="AD82" s="15"/>
      <c r="AE82" s="15">
        <v>0</v>
      </c>
      <c r="AF82" s="14">
        <v>-2479</v>
      </c>
      <c r="AG82" s="14">
        <v>23613</v>
      </c>
    </row>
    <row r="83" spans="1:33" ht="15" customHeight="1" x14ac:dyDescent="0.25">
      <c r="A83" s="36">
        <v>2</v>
      </c>
      <c r="B83" s="36" t="s">
        <v>2623</v>
      </c>
      <c r="C83" s="36" t="s">
        <v>2623</v>
      </c>
      <c r="D83" s="38" t="str">
        <f t="shared" si="2"/>
        <v>2000000011-0</v>
      </c>
      <c r="E83" s="9" t="s">
        <v>217</v>
      </c>
      <c r="F83" s="10" t="s">
        <v>29</v>
      </c>
      <c r="G83" s="10" t="s">
        <v>29</v>
      </c>
      <c r="H83" s="9" t="s">
        <v>30</v>
      </c>
      <c r="I83" s="10" t="s">
        <v>32</v>
      </c>
      <c r="J83" s="10" t="s">
        <v>32</v>
      </c>
      <c r="K83" s="11">
        <v>40148</v>
      </c>
      <c r="L83" s="12">
        <v>40148</v>
      </c>
      <c r="M83" s="10" t="s">
        <v>218</v>
      </c>
      <c r="N83" s="13" t="s">
        <v>219</v>
      </c>
      <c r="O83" s="10" t="s">
        <v>190</v>
      </c>
      <c r="P83" s="10" t="s">
        <v>29</v>
      </c>
      <c r="Q83" s="14">
        <v>58179.93</v>
      </c>
      <c r="R83" s="12"/>
      <c r="S83" s="10" t="s">
        <v>29</v>
      </c>
      <c r="T83" s="14">
        <v>-55270.93</v>
      </c>
      <c r="U83" s="15">
        <v>1</v>
      </c>
      <c r="V83" s="10" t="s">
        <v>29</v>
      </c>
      <c r="W83" s="14">
        <v>2909</v>
      </c>
      <c r="X83" s="10" t="s">
        <v>36</v>
      </c>
      <c r="Y83" s="10" t="s">
        <v>29</v>
      </c>
      <c r="Z83" s="10" t="s">
        <v>37</v>
      </c>
      <c r="AA83" s="10" t="s">
        <v>29</v>
      </c>
      <c r="AB83" s="15">
        <v>0</v>
      </c>
      <c r="AC83" s="15">
        <v>0</v>
      </c>
      <c r="AD83" s="15"/>
      <c r="AE83" s="15">
        <v>0</v>
      </c>
      <c r="AF83" s="15">
        <v>0</v>
      </c>
      <c r="AG83" s="14">
        <v>2909</v>
      </c>
    </row>
    <row r="84" spans="1:33" ht="15" customHeight="1" x14ac:dyDescent="0.25">
      <c r="A84" s="36">
        <v>2</v>
      </c>
      <c r="B84" s="36" t="s">
        <v>2623</v>
      </c>
      <c r="C84" s="36" t="s">
        <v>2623</v>
      </c>
      <c r="D84" s="38" t="str">
        <f t="shared" si="2"/>
        <v>2000000012-0</v>
      </c>
      <c r="E84" s="9" t="s">
        <v>220</v>
      </c>
      <c r="F84" s="10" t="s">
        <v>29</v>
      </c>
      <c r="G84" s="10" t="s">
        <v>29</v>
      </c>
      <c r="H84" s="9" t="s">
        <v>30</v>
      </c>
      <c r="I84" s="10" t="s">
        <v>188</v>
      </c>
      <c r="J84" s="10" t="s">
        <v>32</v>
      </c>
      <c r="K84" s="11">
        <v>40148</v>
      </c>
      <c r="L84" s="12">
        <v>40148</v>
      </c>
      <c r="M84" s="10" t="s">
        <v>221</v>
      </c>
      <c r="N84" s="13" t="s">
        <v>222</v>
      </c>
      <c r="O84" s="10" t="s">
        <v>190</v>
      </c>
      <c r="P84" s="10" t="s">
        <v>29</v>
      </c>
      <c r="Q84" s="14">
        <v>32396.13</v>
      </c>
      <c r="R84" s="12"/>
      <c r="S84" s="10" t="s">
        <v>29</v>
      </c>
      <c r="T84" s="14">
        <v>-22256.13</v>
      </c>
      <c r="U84" s="15">
        <v>0</v>
      </c>
      <c r="V84" s="10" t="s">
        <v>29</v>
      </c>
      <c r="W84" s="14">
        <v>10140</v>
      </c>
      <c r="X84" s="10" t="s">
        <v>36</v>
      </c>
      <c r="Y84" s="10" t="s">
        <v>29</v>
      </c>
      <c r="Z84" s="10" t="s">
        <v>37</v>
      </c>
      <c r="AA84" s="10" t="s">
        <v>29</v>
      </c>
      <c r="AB84" s="15">
        <v>0</v>
      </c>
      <c r="AC84" s="15">
        <v>0</v>
      </c>
      <c r="AD84" s="15"/>
      <c r="AE84" s="15">
        <v>0</v>
      </c>
      <c r="AF84" s="15">
        <v>-940</v>
      </c>
      <c r="AG84" s="14">
        <v>9200</v>
      </c>
    </row>
    <row r="85" spans="1:33" ht="15" customHeight="1" x14ac:dyDescent="0.25">
      <c r="A85" s="36">
        <v>2</v>
      </c>
      <c r="B85" s="36" t="s">
        <v>2623</v>
      </c>
      <c r="C85" s="36" t="s">
        <v>2623</v>
      </c>
      <c r="D85" s="38" t="str">
        <f t="shared" si="2"/>
        <v>2000000013-0</v>
      </c>
      <c r="E85" s="9" t="s">
        <v>223</v>
      </c>
      <c r="F85" s="10" t="s">
        <v>29</v>
      </c>
      <c r="G85" s="10" t="s">
        <v>29</v>
      </c>
      <c r="H85" s="9" t="s">
        <v>30</v>
      </c>
      <c r="I85" s="10" t="s">
        <v>188</v>
      </c>
      <c r="J85" s="10" t="s">
        <v>32</v>
      </c>
      <c r="K85" s="11">
        <v>40148</v>
      </c>
      <c r="L85" s="12">
        <v>40148</v>
      </c>
      <c r="M85" s="10" t="s">
        <v>224</v>
      </c>
      <c r="N85" s="13" t="s">
        <v>225</v>
      </c>
      <c r="O85" s="10" t="s">
        <v>190</v>
      </c>
      <c r="P85" s="10" t="s">
        <v>29</v>
      </c>
      <c r="Q85" s="14">
        <v>100861.47</v>
      </c>
      <c r="R85" s="12"/>
      <c r="S85" s="10" t="s">
        <v>29</v>
      </c>
      <c r="T85" s="14">
        <v>-69291.47</v>
      </c>
      <c r="U85" s="15">
        <v>1</v>
      </c>
      <c r="V85" s="10" t="s">
        <v>29</v>
      </c>
      <c r="W85" s="14">
        <v>31570</v>
      </c>
      <c r="X85" s="10" t="s">
        <v>36</v>
      </c>
      <c r="Y85" s="10" t="s">
        <v>29</v>
      </c>
      <c r="Z85" s="10" t="s">
        <v>37</v>
      </c>
      <c r="AA85" s="10" t="s">
        <v>29</v>
      </c>
      <c r="AB85" s="15">
        <v>0</v>
      </c>
      <c r="AC85" s="15">
        <v>0</v>
      </c>
      <c r="AD85" s="15"/>
      <c r="AE85" s="15">
        <v>0</v>
      </c>
      <c r="AF85" s="14">
        <v>-2999</v>
      </c>
      <c r="AG85" s="14">
        <v>28571</v>
      </c>
    </row>
    <row r="86" spans="1:33" ht="15" customHeight="1" x14ac:dyDescent="0.25">
      <c r="A86" s="36">
        <v>2</v>
      </c>
      <c r="B86" s="36" t="s">
        <v>2623</v>
      </c>
      <c r="C86" s="36" t="s">
        <v>2623</v>
      </c>
      <c r="D86" s="38" t="str">
        <f t="shared" si="2"/>
        <v>2000000014-0</v>
      </c>
      <c r="E86" s="9" t="s">
        <v>226</v>
      </c>
      <c r="F86" s="10" t="s">
        <v>29</v>
      </c>
      <c r="G86" s="10" t="s">
        <v>29</v>
      </c>
      <c r="H86" s="9" t="s">
        <v>30</v>
      </c>
      <c r="I86" s="10" t="s">
        <v>188</v>
      </c>
      <c r="J86" s="10" t="s">
        <v>32</v>
      </c>
      <c r="K86" s="11">
        <v>40148</v>
      </c>
      <c r="L86" s="12">
        <v>40148</v>
      </c>
      <c r="M86" s="10" t="s">
        <v>227</v>
      </c>
      <c r="N86" s="13" t="s">
        <v>228</v>
      </c>
      <c r="O86" s="10" t="s">
        <v>190</v>
      </c>
      <c r="P86" s="10" t="s">
        <v>29</v>
      </c>
      <c r="Q86" s="14">
        <v>100658.13</v>
      </c>
      <c r="R86" s="12"/>
      <c r="S86" s="10" t="s">
        <v>29</v>
      </c>
      <c r="T86" s="14">
        <v>-69151.13</v>
      </c>
      <c r="U86" s="15">
        <v>1</v>
      </c>
      <c r="V86" s="10" t="s">
        <v>29</v>
      </c>
      <c r="W86" s="14">
        <v>31507</v>
      </c>
      <c r="X86" s="10" t="s">
        <v>36</v>
      </c>
      <c r="Y86" s="10" t="s">
        <v>29</v>
      </c>
      <c r="Z86" s="10" t="s">
        <v>37</v>
      </c>
      <c r="AA86" s="10" t="s">
        <v>29</v>
      </c>
      <c r="AB86" s="15">
        <v>0</v>
      </c>
      <c r="AC86" s="15">
        <v>0</v>
      </c>
      <c r="AD86" s="15"/>
      <c r="AE86" s="15">
        <v>0</v>
      </c>
      <c r="AF86" s="14">
        <v>-2993</v>
      </c>
      <c r="AG86" s="14">
        <v>28514</v>
      </c>
    </row>
    <row r="87" spans="1:33" ht="15" customHeight="1" x14ac:dyDescent="0.25">
      <c r="A87" s="36">
        <v>2</v>
      </c>
      <c r="B87" s="36" t="s">
        <v>2623</v>
      </c>
      <c r="C87" s="36" t="s">
        <v>2623</v>
      </c>
      <c r="D87" s="38" t="str">
        <f t="shared" si="2"/>
        <v>2000000015-0</v>
      </c>
      <c r="E87" s="9" t="s">
        <v>229</v>
      </c>
      <c r="F87" s="10" t="s">
        <v>29</v>
      </c>
      <c r="G87" s="10" t="s">
        <v>29</v>
      </c>
      <c r="H87" s="9" t="s">
        <v>30</v>
      </c>
      <c r="I87" s="10" t="s">
        <v>188</v>
      </c>
      <c r="J87" s="10" t="s">
        <v>32</v>
      </c>
      <c r="K87" s="11">
        <v>40148</v>
      </c>
      <c r="L87" s="12">
        <v>40148</v>
      </c>
      <c r="M87" s="10" t="s">
        <v>110</v>
      </c>
      <c r="N87" s="13" t="s">
        <v>230</v>
      </c>
      <c r="O87" s="10" t="s">
        <v>190</v>
      </c>
      <c r="P87" s="10" t="s">
        <v>29</v>
      </c>
      <c r="Q87" s="14">
        <v>107166.93</v>
      </c>
      <c r="R87" s="12"/>
      <c r="S87" s="10" t="s">
        <v>29</v>
      </c>
      <c r="T87" s="14">
        <v>-73622.929999999993</v>
      </c>
      <c r="U87" s="15">
        <v>1</v>
      </c>
      <c r="V87" s="10" t="s">
        <v>29</v>
      </c>
      <c r="W87" s="14">
        <v>33544</v>
      </c>
      <c r="X87" s="10" t="s">
        <v>36</v>
      </c>
      <c r="Y87" s="10" t="s">
        <v>29</v>
      </c>
      <c r="Z87" s="10" t="s">
        <v>37</v>
      </c>
      <c r="AA87" s="10" t="s">
        <v>29</v>
      </c>
      <c r="AB87" s="15">
        <v>0</v>
      </c>
      <c r="AC87" s="15">
        <v>0</v>
      </c>
      <c r="AD87" s="15"/>
      <c r="AE87" s="15">
        <v>0</v>
      </c>
      <c r="AF87" s="14">
        <v>-3187</v>
      </c>
      <c r="AG87" s="14">
        <v>30357</v>
      </c>
    </row>
    <row r="88" spans="1:33" ht="15" customHeight="1" x14ac:dyDescent="0.25">
      <c r="A88" s="36">
        <v>2</v>
      </c>
      <c r="B88" s="36" t="s">
        <v>2623</v>
      </c>
      <c r="C88" s="36" t="s">
        <v>2623</v>
      </c>
      <c r="D88" s="38" t="str">
        <f t="shared" si="2"/>
        <v>2000000016-0</v>
      </c>
      <c r="E88" s="9" t="s">
        <v>231</v>
      </c>
      <c r="F88" s="10" t="s">
        <v>29</v>
      </c>
      <c r="G88" s="10" t="s">
        <v>29</v>
      </c>
      <c r="H88" s="9" t="s">
        <v>30</v>
      </c>
      <c r="I88" s="10" t="s">
        <v>32</v>
      </c>
      <c r="J88" s="10" t="s">
        <v>32</v>
      </c>
      <c r="K88" s="11">
        <v>40148</v>
      </c>
      <c r="L88" s="12">
        <v>40148</v>
      </c>
      <c r="M88" s="10" t="s">
        <v>232</v>
      </c>
      <c r="N88" s="13" t="s">
        <v>233</v>
      </c>
      <c r="O88" s="10" t="s">
        <v>190</v>
      </c>
      <c r="P88" s="10" t="s">
        <v>29</v>
      </c>
      <c r="Q88" s="14">
        <v>47835.35</v>
      </c>
      <c r="R88" s="12"/>
      <c r="S88" s="10" t="s">
        <v>29</v>
      </c>
      <c r="T88" s="14">
        <v>-45443.35</v>
      </c>
      <c r="U88" s="15">
        <v>1</v>
      </c>
      <c r="V88" s="10" t="s">
        <v>29</v>
      </c>
      <c r="W88" s="14">
        <v>2392</v>
      </c>
      <c r="X88" s="10" t="s">
        <v>36</v>
      </c>
      <c r="Y88" s="10" t="s">
        <v>29</v>
      </c>
      <c r="Z88" s="10" t="s">
        <v>37</v>
      </c>
      <c r="AA88" s="10" t="s">
        <v>29</v>
      </c>
      <c r="AB88" s="15">
        <v>0</v>
      </c>
      <c r="AC88" s="15">
        <v>0</v>
      </c>
      <c r="AD88" s="15"/>
      <c r="AE88" s="15">
        <v>0</v>
      </c>
      <c r="AF88" s="15">
        <v>0</v>
      </c>
      <c r="AG88" s="14">
        <v>2392</v>
      </c>
    </row>
    <row r="89" spans="1:33" ht="15" customHeight="1" x14ac:dyDescent="0.25">
      <c r="A89" s="36">
        <v>2</v>
      </c>
      <c r="B89" s="36" t="s">
        <v>2623</v>
      </c>
      <c r="C89" s="36" t="s">
        <v>2623</v>
      </c>
      <c r="D89" s="38" t="str">
        <f t="shared" si="2"/>
        <v>2000000017-0</v>
      </c>
      <c r="E89" s="9" t="s">
        <v>234</v>
      </c>
      <c r="F89" s="10" t="s">
        <v>29</v>
      </c>
      <c r="G89" s="10" t="s">
        <v>29</v>
      </c>
      <c r="H89" s="9" t="s">
        <v>30</v>
      </c>
      <c r="I89" s="10" t="s">
        <v>188</v>
      </c>
      <c r="J89" s="10" t="s">
        <v>32</v>
      </c>
      <c r="K89" s="11">
        <v>40148</v>
      </c>
      <c r="L89" s="12">
        <v>40148</v>
      </c>
      <c r="M89" s="10" t="s">
        <v>235</v>
      </c>
      <c r="N89" s="13" t="s">
        <v>236</v>
      </c>
      <c r="O89" s="10" t="s">
        <v>190</v>
      </c>
      <c r="P89" s="10" t="s">
        <v>29</v>
      </c>
      <c r="Q89" s="14">
        <v>1466543</v>
      </c>
      <c r="R89" s="12"/>
      <c r="S89" s="10" t="s">
        <v>29</v>
      </c>
      <c r="T89" s="14">
        <v>-1007506</v>
      </c>
      <c r="U89" s="15">
        <v>1</v>
      </c>
      <c r="V89" s="10" t="s">
        <v>29</v>
      </c>
      <c r="W89" s="14">
        <v>459037</v>
      </c>
      <c r="X89" s="10" t="s">
        <v>36</v>
      </c>
      <c r="Y89" s="10" t="s">
        <v>29</v>
      </c>
      <c r="Z89" s="10" t="s">
        <v>37</v>
      </c>
      <c r="AA89" s="10" t="s">
        <v>29</v>
      </c>
      <c r="AB89" s="15">
        <v>0</v>
      </c>
      <c r="AC89" s="15">
        <v>0</v>
      </c>
      <c r="AD89" s="15"/>
      <c r="AE89" s="15">
        <v>0</v>
      </c>
      <c r="AF89" s="14">
        <v>-43609</v>
      </c>
      <c r="AG89" s="14">
        <v>415428</v>
      </c>
    </row>
    <row r="90" spans="1:33" ht="15" customHeight="1" x14ac:dyDescent="0.25">
      <c r="A90" s="36">
        <v>2</v>
      </c>
      <c r="B90" s="36" t="s">
        <v>2623</v>
      </c>
      <c r="C90" s="36" t="s">
        <v>2623</v>
      </c>
      <c r="D90" s="38" t="str">
        <f t="shared" si="2"/>
        <v>2000000018-0</v>
      </c>
      <c r="E90" s="9" t="s">
        <v>237</v>
      </c>
      <c r="F90" s="10" t="s">
        <v>29</v>
      </c>
      <c r="G90" s="10" t="s">
        <v>29</v>
      </c>
      <c r="H90" s="9" t="s">
        <v>30</v>
      </c>
      <c r="I90" s="10" t="s">
        <v>188</v>
      </c>
      <c r="J90" s="10" t="s">
        <v>32</v>
      </c>
      <c r="K90" s="11">
        <v>40513</v>
      </c>
      <c r="L90" s="12">
        <v>40513</v>
      </c>
      <c r="M90" s="10" t="s">
        <v>110</v>
      </c>
      <c r="N90" s="13" t="s">
        <v>230</v>
      </c>
      <c r="O90" s="10" t="s">
        <v>190</v>
      </c>
      <c r="P90" s="10" t="s">
        <v>29</v>
      </c>
      <c r="Q90" s="14">
        <v>8532274.0199999996</v>
      </c>
      <c r="R90" s="12"/>
      <c r="S90" s="10" t="s">
        <v>29</v>
      </c>
      <c r="T90" s="14">
        <v>-5690985.0199999996</v>
      </c>
      <c r="U90" s="15">
        <v>1</v>
      </c>
      <c r="V90" s="10" t="s">
        <v>29</v>
      </c>
      <c r="W90" s="14">
        <v>2841289</v>
      </c>
      <c r="X90" s="10" t="s">
        <v>36</v>
      </c>
      <c r="Y90" s="10" t="s">
        <v>29</v>
      </c>
      <c r="Z90" s="10" t="s">
        <v>37</v>
      </c>
      <c r="AA90" s="10" t="s">
        <v>29</v>
      </c>
      <c r="AB90" s="15">
        <v>0</v>
      </c>
      <c r="AC90" s="15">
        <v>0</v>
      </c>
      <c r="AD90" s="15"/>
      <c r="AE90" s="15">
        <v>0</v>
      </c>
      <c r="AF90" s="14">
        <v>-269922</v>
      </c>
      <c r="AG90" s="14">
        <v>2571367</v>
      </c>
    </row>
    <row r="91" spans="1:33" ht="15" customHeight="1" x14ac:dyDescent="0.25">
      <c r="A91" s="36">
        <v>2</v>
      </c>
      <c r="B91" s="36" t="s">
        <v>2623</v>
      </c>
      <c r="C91" s="36" t="s">
        <v>2623</v>
      </c>
      <c r="D91" s="38" t="str">
        <f t="shared" si="2"/>
        <v>2000000019-0</v>
      </c>
      <c r="E91" s="9" t="s">
        <v>238</v>
      </c>
      <c r="F91" s="10" t="s">
        <v>29</v>
      </c>
      <c r="G91" s="10" t="s">
        <v>29</v>
      </c>
      <c r="H91" s="9" t="s">
        <v>30</v>
      </c>
      <c r="I91" s="10" t="s">
        <v>32</v>
      </c>
      <c r="J91" s="10" t="s">
        <v>32</v>
      </c>
      <c r="K91" s="11">
        <v>40513</v>
      </c>
      <c r="L91" s="12">
        <v>40513</v>
      </c>
      <c r="M91" s="10" t="s">
        <v>218</v>
      </c>
      <c r="N91" s="13" t="s">
        <v>219</v>
      </c>
      <c r="O91" s="10" t="s">
        <v>190</v>
      </c>
      <c r="P91" s="10" t="s">
        <v>29</v>
      </c>
      <c r="Q91" s="14">
        <v>1579831.13</v>
      </c>
      <c r="R91" s="12"/>
      <c r="S91" s="10" t="s">
        <v>29</v>
      </c>
      <c r="T91" s="14">
        <v>-1500839.13</v>
      </c>
      <c r="U91" s="15">
        <v>1</v>
      </c>
      <c r="V91" s="10" t="s">
        <v>29</v>
      </c>
      <c r="W91" s="14">
        <v>78992</v>
      </c>
      <c r="X91" s="10" t="s">
        <v>36</v>
      </c>
      <c r="Y91" s="10" t="s">
        <v>29</v>
      </c>
      <c r="Z91" s="10" t="s">
        <v>37</v>
      </c>
      <c r="AA91" s="10" t="s">
        <v>29</v>
      </c>
      <c r="AB91" s="15">
        <v>0</v>
      </c>
      <c r="AC91" s="15">
        <v>0</v>
      </c>
      <c r="AD91" s="15"/>
      <c r="AE91" s="15">
        <v>0</v>
      </c>
      <c r="AF91" s="15">
        <v>0</v>
      </c>
      <c r="AG91" s="14">
        <v>78992</v>
      </c>
    </row>
    <row r="92" spans="1:33" ht="15" customHeight="1" x14ac:dyDescent="0.25">
      <c r="A92" s="36">
        <v>2</v>
      </c>
      <c r="B92" s="36" t="s">
        <v>2623</v>
      </c>
      <c r="C92" s="36" t="s">
        <v>2623</v>
      </c>
      <c r="D92" s="38" t="str">
        <f t="shared" si="2"/>
        <v>2000000020-0</v>
      </c>
      <c r="E92" s="9" t="s">
        <v>239</v>
      </c>
      <c r="F92" s="10" t="s">
        <v>29</v>
      </c>
      <c r="G92" s="10" t="s">
        <v>29</v>
      </c>
      <c r="H92" s="9" t="s">
        <v>30</v>
      </c>
      <c r="I92" s="10" t="s">
        <v>188</v>
      </c>
      <c r="J92" s="10" t="s">
        <v>32</v>
      </c>
      <c r="K92" s="11">
        <v>40513</v>
      </c>
      <c r="L92" s="12">
        <v>40513</v>
      </c>
      <c r="M92" s="10" t="s">
        <v>227</v>
      </c>
      <c r="N92" s="13" t="s">
        <v>240</v>
      </c>
      <c r="O92" s="10" t="s">
        <v>190</v>
      </c>
      <c r="P92" s="10" t="s">
        <v>29</v>
      </c>
      <c r="Q92" s="14">
        <v>780456.99</v>
      </c>
      <c r="R92" s="12"/>
      <c r="S92" s="10" t="s">
        <v>29</v>
      </c>
      <c r="T92" s="14">
        <v>-520560.99</v>
      </c>
      <c r="U92" s="15">
        <v>0</v>
      </c>
      <c r="V92" s="10" t="s">
        <v>29</v>
      </c>
      <c r="W92" s="14">
        <v>259896</v>
      </c>
      <c r="X92" s="10" t="s">
        <v>36</v>
      </c>
      <c r="Y92" s="10" t="s">
        <v>29</v>
      </c>
      <c r="Z92" s="10" t="s">
        <v>37</v>
      </c>
      <c r="AA92" s="10" t="s">
        <v>29</v>
      </c>
      <c r="AB92" s="15">
        <v>0</v>
      </c>
      <c r="AC92" s="15">
        <v>0</v>
      </c>
      <c r="AD92" s="15"/>
      <c r="AE92" s="15">
        <v>0</v>
      </c>
      <c r="AF92" s="14">
        <v>-24123</v>
      </c>
      <c r="AG92" s="14">
        <v>235773</v>
      </c>
    </row>
    <row r="93" spans="1:33" ht="15" customHeight="1" x14ac:dyDescent="0.25">
      <c r="A93" s="36">
        <v>2</v>
      </c>
      <c r="B93" s="36" t="s">
        <v>2623</v>
      </c>
      <c r="C93" s="36" t="s">
        <v>2623</v>
      </c>
      <c r="D93" s="38" t="str">
        <f t="shared" si="2"/>
        <v>2000000021-0</v>
      </c>
      <c r="E93" s="9" t="s">
        <v>241</v>
      </c>
      <c r="F93" s="10" t="s">
        <v>29</v>
      </c>
      <c r="G93" s="10" t="s">
        <v>29</v>
      </c>
      <c r="H93" s="9" t="s">
        <v>30</v>
      </c>
      <c r="I93" s="10" t="s">
        <v>188</v>
      </c>
      <c r="J93" s="10" t="s">
        <v>32</v>
      </c>
      <c r="K93" s="11">
        <v>40513</v>
      </c>
      <c r="L93" s="12">
        <v>40513</v>
      </c>
      <c r="M93" s="10" t="s">
        <v>110</v>
      </c>
      <c r="N93" s="13" t="s">
        <v>230</v>
      </c>
      <c r="O93" s="10" t="s">
        <v>190</v>
      </c>
      <c r="P93" s="10" t="s">
        <v>29</v>
      </c>
      <c r="Q93" s="14">
        <v>4469698</v>
      </c>
      <c r="R93" s="12"/>
      <c r="S93" s="10" t="s">
        <v>29</v>
      </c>
      <c r="T93" s="14">
        <v>-2923267</v>
      </c>
      <c r="U93" s="15">
        <v>1</v>
      </c>
      <c r="V93" s="10" t="s">
        <v>29</v>
      </c>
      <c r="W93" s="14">
        <v>1546431</v>
      </c>
      <c r="X93" s="10" t="s">
        <v>36</v>
      </c>
      <c r="Y93" s="10" t="s">
        <v>29</v>
      </c>
      <c r="Z93" s="10" t="s">
        <v>37</v>
      </c>
      <c r="AA93" s="10" t="s">
        <v>29</v>
      </c>
      <c r="AB93" s="15">
        <v>0</v>
      </c>
      <c r="AC93" s="15">
        <v>0</v>
      </c>
      <c r="AD93" s="15"/>
      <c r="AE93" s="15">
        <v>0</v>
      </c>
      <c r="AF93" s="14">
        <v>-146911</v>
      </c>
      <c r="AG93" s="14">
        <v>1399520</v>
      </c>
    </row>
    <row r="94" spans="1:33" ht="15" customHeight="1" x14ac:dyDescent="0.25">
      <c r="A94" s="36">
        <v>2</v>
      </c>
      <c r="B94" s="36" t="s">
        <v>2623</v>
      </c>
      <c r="C94" s="36" t="s">
        <v>2623</v>
      </c>
      <c r="D94" s="38" t="str">
        <f t="shared" si="2"/>
        <v>2000000022-0</v>
      </c>
      <c r="E94" s="9" t="s">
        <v>242</v>
      </c>
      <c r="F94" s="10" t="s">
        <v>29</v>
      </c>
      <c r="G94" s="10" t="s">
        <v>29</v>
      </c>
      <c r="H94" s="9" t="s">
        <v>30</v>
      </c>
      <c r="I94" s="10" t="s">
        <v>188</v>
      </c>
      <c r="J94" s="10" t="s">
        <v>32</v>
      </c>
      <c r="K94" s="11">
        <v>40848</v>
      </c>
      <c r="L94" s="12">
        <v>40848</v>
      </c>
      <c r="M94" s="10" t="s">
        <v>232</v>
      </c>
      <c r="N94" s="13" t="s">
        <v>243</v>
      </c>
      <c r="O94" s="10" t="s">
        <v>190</v>
      </c>
      <c r="P94" s="10" t="s">
        <v>29</v>
      </c>
      <c r="Q94" s="14">
        <v>10565790</v>
      </c>
      <c r="R94" s="12"/>
      <c r="S94" s="10" t="s">
        <v>29</v>
      </c>
      <c r="T94" s="14">
        <v>-6844453</v>
      </c>
      <c r="U94" s="15">
        <v>1</v>
      </c>
      <c r="V94" s="10" t="s">
        <v>29</v>
      </c>
      <c r="W94" s="14">
        <v>3721337</v>
      </c>
      <c r="X94" s="10" t="s">
        <v>36</v>
      </c>
      <c r="Y94" s="10" t="s">
        <v>29</v>
      </c>
      <c r="Z94" s="10" t="s">
        <v>37</v>
      </c>
      <c r="AA94" s="10" t="s">
        <v>29</v>
      </c>
      <c r="AB94" s="15">
        <v>0</v>
      </c>
      <c r="AC94" s="15">
        <v>0</v>
      </c>
      <c r="AD94" s="15"/>
      <c r="AE94" s="15">
        <v>0</v>
      </c>
      <c r="AF94" s="14">
        <v>-353527</v>
      </c>
      <c r="AG94" s="14">
        <v>3367810</v>
      </c>
    </row>
    <row r="95" spans="1:33" ht="15" customHeight="1" x14ac:dyDescent="0.25">
      <c r="A95" s="36">
        <v>2</v>
      </c>
      <c r="B95" s="36" t="s">
        <v>2623</v>
      </c>
      <c r="C95" s="36" t="s">
        <v>2623</v>
      </c>
      <c r="D95" s="38" t="str">
        <f t="shared" si="2"/>
        <v>2000000023-0</v>
      </c>
      <c r="E95" s="9" t="s">
        <v>244</v>
      </c>
      <c r="F95" s="10" t="s">
        <v>29</v>
      </c>
      <c r="G95" s="10" t="s">
        <v>29</v>
      </c>
      <c r="H95" s="9" t="s">
        <v>30</v>
      </c>
      <c r="I95" s="10" t="s">
        <v>188</v>
      </c>
      <c r="J95" s="10" t="s">
        <v>32</v>
      </c>
      <c r="K95" s="11">
        <v>40878</v>
      </c>
      <c r="L95" s="12">
        <v>40878</v>
      </c>
      <c r="M95" s="10" t="s">
        <v>110</v>
      </c>
      <c r="N95" s="13" t="s">
        <v>213</v>
      </c>
      <c r="O95" s="10" t="s">
        <v>190</v>
      </c>
      <c r="P95" s="10" t="s">
        <v>29</v>
      </c>
      <c r="Q95" s="14">
        <v>871439</v>
      </c>
      <c r="R95" s="12"/>
      <c r="S95" s="10" t="s">
        <v>29</v>
      </c>
      <c r="T95" s="14">
        <v>-562942</v>
      </c>
      <c r="U95" s="15">
        <v>1</v>
      </c>
      <c r="V95" s="10" t="s">
        <v>29</v>
      </c>
      <c r="W95" s="14">
        <v>308497</v>
      </c>
      <c r="X95" s="10" t="s">
        <v>36</v>
      </c>
      <c r="Y95" s="10" t="s">
        <v>29</v>
      </c>
      <c r="Z95" s="10" t="s">
        <v>37</v>
      </c>
      <c r="AA95" s="10" t="s">
        <v>29</v>
      </c>
      <c r="AB95" s="15">
        <v>0</v>
      </c>
      <c r="AC95" s="15">
        <v>0</v>
      </c>
      <c r="AD95" s="15"/>
      <c r="AE95" s="15">
        <v>0</v>
      </c>
      <c r="AF95" s="14">
        <v>-29307</v>
      </c>
      <c r="AG95" s="14">
        <v>279190</v>
      </c>
    </row>
    <row r="96" spans="1:33" ht="15" customHeight="1" x14ac:dyDescent="0.25">
      <c r="A96" s="36">
        <v>2</v>
      </c>
      <c r="B96" s="36" t="s">
        <v>2623</v>
      </c>
      <c r="C96" s="36" t="s">
        <v>2623</v>
      </c>
      <c r="D96" s="38" t="str">
        <f t="shared" si="2"/>
        <v>2000000024-0</v>
      </c>
      <c r="E96" s="9" t="s">
        <v>245</v>
      </c>
      <c r="F96" s="10" t="s">
        <v>29</v>
      </c>
      <c r="G96" s="10" t="s">
        <v>29</v>
      </c>
      <c r="H96" s="9" t="s">
        <v>30</v>
      </c>
      <c r="I96" s="10" t="s">
        <v>188</v>
      </c>
      <c r="J96" s="10" t="s">
        <v>32</v>
      </c>
      <c r="K96" s="11">
        <v>40878</v>
      </c>
      <c r="L96" s="12">
        <v>40878</v>
      </c>
      <c r="M96" s="10" t="s">
        <v>246</v>
      </c>
      <c r="N96" s="13" t="s">
        <v>247</v>
      </c>
      <c r="O96" s="10" t="s">
        <v>190</v>
      </c>
      <c r="P96" s="10" t="s">
        <v>29</v>
      </c>
      <c r="Q96" s="14">
        <v>2165244</v>
      </c>
      <c r="R96" s="12"/>
      <c r="S96" s="10" t="s">
        <v>29</v>
      </c>
      <c r="T96" s="14">
        <v>-1473473</v>
      </c>
      <c r="U96" s="15">
        <v>1</v>
      </c>
      <c r="V96" s="10" t="s">
        <v>29</v>
      </c>
      <c r="W96" s="14">
        <v>691771</v>
      </c>
      <c r="X96" s="10" t="s">
        <v>36</v>
      </c>
      <c r="Y96" s="10" t="s">
        <v>29</v>
      </c>
      <c r="Z96" s="10" t="s">
        <v>37</v>
      </c>
      <c r="AA96" s="10" t="s">
        <v>29</v>
      </c>
      <c r="AB96" s="15">
        <v>0</v>
      </c>
      <c r="AC96" s="15">
        <v>0</v>
      </c>
      <c r="AD96" s="15"/>
      <c r="AE96" s="15">
        <v>0</v>
      </c>
      <c r="AF96" s="14">
        <v>-65718</v>
      </c>
      <c r="AG96" s="14">
        <v>626053</v>
      </c>
    </row>
    <row r="97" spans="1:33" ht="15" customHeight="1" x14ac:dyDescent="0.25">
      <c r="A97" s="36">
        <v>2</v>
      </c>
      <c r="B97" s="36" t="s">
        <v>2623</v>
      </c>
      <c r="C97" s="36" t="s">
        <v>2623</v>
      </c>
      <c r="D97" s="38" t="str">
        <f t="shared" si="2"/>
        <v>2000000025-0</v>
      </c>
      <c r="E97" s="9" t="s">
        <v>248</v>
      </c>
      <c r="F97" s="10" t="s">
        <v>29</v>
      </c>
      <c r="G97" s="10" t="s">
        <v>29</v>
      </c>
      <c r="H97" s="9" t="s">
        <v>30</v>
      </c>
      <c r="I97" s="10" t="s">
        <v>188</v>
      </c>
      <c r="J97" s="10" t="s">
        <v>32</v>
      </c>
      <c r="K97" s="11">
        <v>40878</v>
      </c>
      <c r="L97" s="12">
        <v>40878</v>
      </c>
      <c r="M97" s="10" t="s">
        <v>249</v>
      </c>
      <c r="N97" s="13" t="s">
        <v>250</v>
      </c>
      <c r="O97" s="10" t="s">
        <v>190</v>
      </c>
      <c r="P97" s="10" t="s">
        <v>29</v>
      </c>
      <c r="Q97" s="14">
        <v>890687</v>
      </c>
      <c r="R97" s="12"/>
      <c r="S97" s="10" t="s">
        <v>29</v>
      </c>
      <c r="T97" s="14">
        <v>-606123</v>
      </c>
      <c r="U97" s="15">
        <v>1</v>
      </c>
      <c r="V97" s="10" t="s">
        <v>29</v>
      </c>
      <c r="W97" s="14">
        <v>284564</v>
      </c>
      <c r="X97" s="10" t="s">
        <v>36</v>
      </c>
      <c r="Y97" s="10" t="s">
        <v>29</v>
      </c>
      <c r="Z97" s="10" t="s">
        <v>37</v>
      </c>
      <c r="AA97" s="10" t="s">
        <v>29</v>
      </c>
      <c r="AB97" s="15">
        <v>0</v>
      </c>
      <c r="AC97" s="15">
        <v>0</v>
      </c>
      <c r="AD97" s="15"/>
      <c r="AE97" s="15">
        <v>0</v>
      </c>
      <c r="AF97" s="14">
        <v>-27034</v>
      </c>
      <c r="AG97" s="14">
        <v>257530</v>
      </c>
    </row>
    <row r="98" spans="1:33" ht="15" customHeight="1" x14ac:dyDescent="0.25">
      <c r="A98" s="36">
        <v>2</v>
      </c>
      <c r="B98" s="36" t="s">
        <v>2623</v>
      </c>
      <c r="C98" s="36" t="s">
        <v>2623</v>
      </c>
      <c r="D98" s="38" t="str">
        <f t="shared" si="2"/>
        <v>2000000026-0</v>
      </c>
      <c r="E98" s="9" t="s">
        <v>251</v>
      </c>
      <c r="F98" s="10" t="s">
        <v>29</v>
      </c>
      <c r="G98" s="10" t="s">
        <v>29</v>
      </c>
      <c r="H98" s="9" t="s">
        <v>30</v>
      </c>
      <c r="I98" s="10" t="s">
        <v>188</v>
      </c>
      <c r="J98" s="10" t="s">
        <v>32</v>
      </c>
      <c r="K98" s="11">
        <v>40909</v>
      </c>
      <c r="L98" s="12">
        <v>40909</v>
      </c>
      <c r="M98" s="10" t="s">
        <v>232</v>
      </c>
      <c r="N98" s="13" t="s">
        <v>252</v>
      </c>
      <c r="O98" s="10" t="s">
        <v>190</v>
      </c>
      <c r="P98" s="10" t="s">
        <v>29</v>
      </c>
      <c r="Q98" s="14">
        <v>19825021</v>
      </c>
      <c r="R98" s="12"/>
      <c r="S98" s="10" t="s">
        <v>29</v>
      </c>
      <c r="T98" s="14">
        <v>-12771853</v>
      </c>
      <c r="U98" s="15">
        <v>1</v>
      </c>
      <c r="V98" s="10" t="s">
        <v>29</v>
      </c>
      <c r="W98" s="14">
        <v>7053168</v>
      </c>
      <c r="X98" s="10" t="s">
        <v>36</v>
      </c>
      <c r="Y98" s="10" t="s">
        <v>29</v>
      </c>
      <c r="Z98" s="10" t="s">
        <v>37</v>
      </c>
      <c r="AA98" s="10" t="s">
        <v>29</v>
      </c>
      <c r="AB98" s="15">
        <v>0</v>
      </c>
      <c r="AC98" s="15">
        <v>0</v>
      </c>
      <c r="AD98" s="15"/>
      <c r="AE98" s="15">
        <v>0</v>
      </c>
      <c r="AF98" s="14">
        <v>-670051</v>
      </c>
      <c r="AG98" s="14">
        <v>6383117</v>
      </c>
    </row>
    <row r="99" spans="1:33" ht="15" customHeight="1" x14ac:dyDescent="0.25">
      <c r="A99" s="36">
        <v>2</v>
      </c>
      <c r="B99" s="36" t="s">
        <v>2623</v>
      </c>
      <c r="C99" s="36" t="s">
        <v>2623</v>
      </c>
      <c r="D99" s="38" t="str">
        <f t="shared" si="2"/>
        <v>2000000027-0</v>
      </c>
      <c r="E99" s="9" t="s">
        <v>253</v>
      </c>
      <c r="F99" s="10" t="s">
        <v>29</v>
      </c>
      <c r="G99" s="10" t="s">
        <v>29</v>
      </c>
      <c r="H99" s="9" t="s">
        <v>30</v>
      </c>
      <c r="I99" s="10" t="s">
        <v>188</v>
      </c>
      <c r="J99" s="10" t="s">
        <v>32</v>
      </c>
      <c r="K99" s="11">
        <v>40940</v>
      </c>
      <c r="L99" s="12">
        <v>40940</v>
      </c>
      <c r="M99" s="10" t="s">
        <v>254</v>
      </c>
      <c r="N99" s="13" t="s">
        <v>255</v>
      </c>
      <c r="O99" s="10" t="s">
        <v>190</v>
      </c>
      <c r="P99" s="10" t="s">
        <v>29</v>
      </c>
      <c r="Q99" s="14">
        <v>596263</v>
      </c>
      <c r="R99" s="12"/>
      <c r="S99" s="10" t="s">
        <v>29</v>
      </c>
      <c r="T99" s="14">
        <v>-383038</v>
      </c>
      <c r="U99" s="15">
        <v>1</v>
      </c>
      <c r="V99" s="10" t="s">
        <v>29</v>
      </c>
      <c r="W99" s="14">
        <v>213225</v>
      </c>
      <c r="X99" s="10" t="s">
        <v>36</v>
      </c>
      <c r="Y99" s="10" t="s">
        <v>29</v>
      </c>
      <c r="Z99" s="10" t="s">
        <v>37</v>
      </c>
      <c r="AA99" s="10" t="s">
        <v>29</v>
      </c>
      <c r="AB99" s="15">
        <v>0</v>
      </c>
      <c r="AC99" s="15">
        <v>0</v>
      </c>
      <c r="AD99" s="15"/>
      <c r="AE99" s="15">
        <v>0</v>
      </c>
      <c r="AF99" s="14">
        <v>-20256</v>
      </c>
      <c r="AG99" s="14">
        <v>192969</v>
      </c>
    </row>
    <row r="100" spans="1:33" ht="15" customHeight="1" x14ac:dyDescent="0.25">
      <c r="A100" s="36">
        <v>2</v>
      </c>
      <c r="B100" s="36" t="s">
        <v>2623</v>
      </c>
      <c r="C100" s="36" t="s">
        <v>2623</v>
      </c>
      <c r="D100" s="38" t="str">
        <f t="shared" si="2"/>
        <v>2000000028-0</v>
      </c>
      <c r="E100" s="9" t="s">
        <v>256</v>
      </c>
      <c r="F100" s="10" t="s">
        <v>29</v>
      </c>
      <c r="G100" s="10" t="s">
        <v>29</v>
      </c>
      <c r="H100" s="9" t="s">
        <v>30</v>
      </c>
      <c r="I100" s="10" t="s">
        <v>188</v>
      </c>
      <c r="J100" s="10" t="s">
        <v>32</v>
      </c>
      <c r="K100" s="11">
        <v>40940</v>
      </c>
      <c r="L100" s="12">
        <v>40940</v>
      </c>
      <c r="M100" s="10" t="s">
        <v>215</v>
      </c>
      <c r="N100" s="13" t="s">
        <v>216</v>
      </c>
      <c r="O100" s="10" t="s">
        <v>190</v>
      </c>
      <c r="P100" s="10" t="s">
        <v>29</v>
      </c>
      <c r="Q100" s="14">
        <v>251914</v>
      </c>
      <c r="R100" s="12"/>
      <c r="S100" s="10" t="s">
        <v>29</v>
      </c>
      <c r="T100" s="14">
        <v>-161828</v>
      </c>
      <c r="U100" s="15">
        <v>1</v>
      </c>
      <c r="V100" s="10" t="s">
        <v>29</v>
      </c>
      <c r="W100" s="14">
        <v>90086</v>
      </c>
      <c r="X100" s="10" t="s">
        <v>36</v>
      </c>
      <c r="Y100" s="10" t="s">
        <v>29</v>
      </c>
      <c r="Z100" s="10" t="s">
        <v>37</v>
      </c>
      <c r="AA100" s="10" t="s">
        <v>29</v>
      </c>
      <c r="AB100" s="15">
        <v>0</v>
      </c>
      <c r="AC100" s="15">
        <v>0</v>
      </c>
      <c r="AD100" s="15"/>
      <c r="AE100" s="15">
        <v>0</v>
      </c>
      <c r="AF100" s="14">
        <v>-8558</v>
      </c>
      <c r="AG100" s="14">
        <v>81528</v>
      </c>
    </row>
    <row r="101" spans="1:33" ht="15" customHeight="1" x14ac:dyDescent="0.25">
      <c r="A101" s="36">
        <v>2</v>
      </c>
      <c r="B101" s="36" t="s">
        <v>2623</v>
      </c>
      <c r="C101" s="36" t="s">
        <v>2623</v>
      </c>
      <c r="D101" s="38" t="str">
        <f t="shared" si="2"/>
        <v>2000000029-0</v>
      </c>
      <c r="E101" s="9" t="s">
        <v>257</v>
      </c>
      <c r="F101" s="10" t="s">
        <v>29</v>
      </c>
      <c r="G101" s="10" t="s">
        <v>29</v>
      </c>
      <c r="H101" s="9" t="s">
        <v>30</v>
      </c>
      <c r="I101" s="10" t="s">
        <v>188</v>
      </c>
      <c r="J101" s="10" t="s">
        <v>32</v>
      </c>
      <c r="K101" s="11">
        <v>40940</v>
      </c>
      <c r="L101" s="12">
        <v>40940</v>
      </c>
      <c r="M101" s="10" t="s">
        <v>175</v>
      </c>
      <c r="N101" s="13" t="s">
        <v>258</v>
      </c>
      <c r="O101" s="10" t="s">
        <v>190</v>
      </c>
      <c r="P101" s="10" t="s">
        <v>29</v>
      </c>
      <c r="Q101" s="14">
        <v>1717350</v>
      </c>
      <c r="R101" s="12"/>
      <c r="S101" s="10" t="s">
        <v>29</v>
      </c>
      <c r="T101" s="14">
        <v>-1103223</v>
      </c>
      <c r="U101" s="15">
        <v>1</v>
      </c>
      <c r="V101" s="10" t="s">
        <v>29</v>
      </c>
      <c r="W101" s="14">
        <v>614127</v>
      </c>
      <c r="X101" s="10" t="s">
        <v>36</v>
      </c>
      <c r="Y101" s="10" t="s">
        <v>29</v>
      </c>
      <c r="Z101" s="10" t="s">
        <v>37</v>
      </c>
      <c r="AA101" s="10" t="s">
        <v>29</v>
      </c>
      <c r="AB101" s="15">
        <v>0</v>
      </c>
      <c r="AC101" s="15">
        <v>0</v>
      </c>
      <c r="AD101" s="15"/>
      <c r="AE101" s="15">
        <v>0</v>
      </c>
      <c r="AF101" s="14">
        <v>-58342</v>
      </c>
      <c r="AG101" s="14">
        <v>555785</v>
      </c>
    </row>
    <row r="102" spans="1:33" ht="15" customHeight="1" x14ac:dyDescent="0.25">
      <c r="A102" s="36">
        <v>2</v>
      </c>
      <c r="B102" s="36" t="s">
        <v>2623</v>
      </c>
      <c r="C102" s="36" t="s">
        <v>2623</v>
      </c>
      <c r="D102" s="38" t="str">
        <f t="shared" si="2"/>
        <v>2000000030-0</v>
      </c>
      <c r="E102" s="9" t="s">
        <v>259</v>
      </c>
      <c r="F102" s="10" t="s">
        <v>29</v>
      </c>
      <c r="G102" s="10" t="s">
        <v>29</v>
      </c>
      <c r="H102" s="9" t="s">
        <v>30</v>
      </c>
      <c r="I102" s="10" t="s">
        <v>188</v>
      </c>
      <c r="J102" s="10" t="s">
        <v>32</v>
      </c>
      <c r="K102" s="11">
        <v>41214</v>
      </c>
      <c r="L102" s="12">
        <v>41214</v>
      </c>
      <c r="M102" s="10" t="s">
        <v>110</v>
      </c>
      <c r="N102" s="13" t="s">
        <v>230</v>
      </c>
      <c r="O102" s="10" t="s">
        <v>190</v>
      </c>
      <c r="P102" s="10" t="s">
        <v>29</v>
      </c>
      <c r="Q102" s="14">
        <v>5679286</v>
      </c>
      <c r="R102" s="12"/>
      <c r="S102" s="10" t="s">
        <v>29</v>
      </c>
      <c r="T102" s="14">
        <v>-3553934</v>
      </c>
      <c r="U102" s="15">
        <v>1</v>
      </c>
      <c r="V102" s="10" t="s">
        <v>29</v>
      </c>
      <c r="W102" s="14">
        <v>2125352</v>
      </c>
      <c r="X102" s="10" t="s">
        <v>36</v>
      </c>
      <c r="Y102" s="10" t="s">
        <v>29</v>
      </c>
      <c r="Z102" s="10" t="s">
        <v>37</v>
      </c>
      <c r="AA102" s="10" t="s">
        <v>29</v>
      </c>
      <c r="AB102" s="15">
        <v>0</v>
      </c>
      <c r="AC102" s="15">
        <v>0</v>
      </c>
      <c r="AD102" s="15"/>
      <c r="AE102" s="15">
        <v>0</v>
      </c>
      <c r="AF102" s="14">
        <v>-201908</v>
      </c>
      <c r="AG102" s="14">
        <v>1923444</v>
      </c>
    </row>
    <row r="103" spans="1:33" ht="15" customHeight="1" x14ac:dyDescent="0.25">
      <c r="A103" s="36">
        <v>2</v>
      </c>
      <c r="B103" s="36" t="s">
        <v>2623</v>
      </c>
      <c r="C103" s="36" t="s">
        <v>2623</v>
      </c>
      <c r="D103" s="38" t="str">
        <f t="shared" si="2"/>
        <v>2000000031-0</v>
      </c>
      <c r="E103" s="9" t="s">
        <v>260</v>
      </c>
      <c r="F103" s="10" t="s">
        <v>29</v>
      </c>
      <c r="G103" s="10" t="s">
        <v>29</v>
      </c>
      <c r="H103" s="9" t="s">
        <v>30</v>
      </c>
      <c r="I103" s="10" t="s">
        <v>188</v>
      </c>
      <c r="J103" s="10" t="s">
        <v>32</v>
      </c>
      <c r="K103" s="11">
        <v>41214</v>
      </c>
      <c r="L103" s="12">
        <v>41214</v>
      </c>
      <c r="M103" s="10" t="s">
        <v>110</v>
      </c>
      <c r="N103" s="13" t="s">
        <v>261</v>
      </c>
      <c r="O103" s="10" t="s">
        <v>190</v>
      </c>
      <c r="P103" s="10" t="s">
        <v>29</v>
      </c>
      <c r="Q103" s="14">
        <v>3398280</v>
      </c>
      <c r="R103" s="12"/>
      <c r="S103" s="10" t="s">
        <v>29</v>
      </c>
      <c r="T103" s="14">
        <v>-2126545</v>
      </c>
      <c r="U103" s="15">
        <v>1</v>
      </c>
      <c r="V103" s="10" t="s">
        <v>29</v>
      </c>
      <c r="W103" s="14">
        <v>1271735</v>
      </c>
      <c r="X103" s="10" t="s">
        <v>36</v>
      </c>
      <c r="Y103" s="10" t="s">
        <v>29</v>
      </c>
      <c r="Z103" s="10" t="s">
        <v>37</v>
      </c>
      <c r="AA103" s="10" t="s">
        <v>29</v>
      </c>
      <c r="AB103" s="15">
        <v>0</v>
      </c>
      <c r="AC103" s="15">
        <v>0</v>
      </c>
      <c r="AD103" s="15"/>
      <c r="AE103" s="15">
        <v>0</v>
      </c>
      <c r="AF103" s="14">
        <v>-120815</v>
      </c>
      <c r="AG103" s="14">
        <v>1150920</v>
      </c>
    </row>
    <row r="104" spans="1:33" ht="15" customHeight="1" x14ac:dyDescent="0.25">
      <c r="A104" s="36">
        <v>2</v>
      </c>
      <c r="B104" s="36" t="s">
        <v>2623</v>
      </c>
      <c r="C104" s="36" t="s">
        <v>2623</v>
      </c>
      <c r="D104" s="38" t="str">
        <f t="shared" si="2"/>
        <v>2000000032-0</v>
      </c>
      <c r="E104" s="9" t="s">
        <v>262</v>
      </c>
      <c r="F104" s="10" t="s">
        <v>29</v>
      </c>
      <c r="G104" s="10" t="s">
        <v>29</v>
      </c>
      <c r="H104" s="9" t="s">
        <v>30</v>
      </c>
      <c r="I104" s="10" t="s">
        <v>188</v>
      </c>
      <c r="J104" s="10" t="s">
        <v>32</v>
      </c>
      <c r="K104" s="11">
        <v>41214</v>
      </c>
      <c r="L104" s="12">
        <v>41214</v>
      </c>
      <c r="M104" s="10" t="s">
        <v>263</v>
      </c>
      <c r="N104" s="13" t="s">
        <v>264</v>
      </c>
      <c r="O104" s="10" t="s">
        <v>190</v>
      </c>
      <c r="P104" s="10" t="s">
        <v>29</v>
      </c>
      <c r="Q104" s="14">
        <v>150372</v>
      </c>
      <c r="R104" s="12"/>
      <c r="S104" s="10" t="s">
        <v>29</v>
      </c>
      <c r="T104" s="14">
        <v>-97500</v>
      </c>
      <c r="U104" s="15">
        <v>1</v>
      </c>
      <c r="V104" s="10" t="s">
        <v>29</v>
      </c>
      <c r="W104" s="14">
        <v>52872</v>
      </c>
      <c r="X104" s="10" t="s">
        <v>36</v>
      </c>
      <c r="Y104" s="10" t="s">
        <v>29</v>
      </c>
      <c r="Z104" s="10" t="s">
        <v>37</v>
      </c>
      <c r="AA104" s="10" t="s">
        <v>29</v>
      </c>
      <c r="AB104" s="15">
        <v>0</v>
      </c>
      <c r="AC104" s="15">
        <v>0</v>
      </c>
      <c r="AD104" s="15"/>
      <c r="AE104" s="15">
        <v>0</v>
      </c>
      <c r="AF104" s="14">
        <v>-5023</v>
      </c>
      <c r="AG104" s="14">
        <v>47849</v>
      </c>
    </row>
    <row r="105" spans="1:33" ht="15" customHeight="1" x14ac:dyDescent="0.25">
      <c r="A105" s="36">
        <v>2</v>
      </c>
      <c r="B105" s="36" t="s">
        <v>2623</v>
      </c>
      <c r="C105" s="36" t="s">
        <v>2623</v>
      </c>
      <c r="D105" s="38" t="str">
        <f t="shared" si="2"/>
        <v>2000000033-0</v>
      </c>
      <c r="E105" s="9" t="s">
        <v>265</v>
      </c>
      <c r="F105" s="10" t="s">
        <v>29</v>
      </c>
      <c r="G105" s="10" t="s">
        <v>29</v>
      </c>
      <c r="H105" s="9" t="s">
        <v>30</v>
      </c>
      <c r="I105" s="10" t="s">
        <v>188</v>
      </c>
      <c r="J105" s="10" t="s">
        <v>32</v>
      </c>
      <c r="K105" s="11">
        <v>41609</v>
      </c>
      <c r="L105" s="12">
        <v>41609</v>
      </c>
      <c r="M105" s="10" t="s">
        <v>110</v>
      </c>
      <c r="N105" s="13" t="s">
        <v>230</v>
      </c>
      <c r="O105" s="10" t="s">
        <v>190</v>
      </c>
      <c r="P105" s="10" t="s">
        <v>29</v>
      </c>
      <c r="Q105" s="14">
        <v>354134</v>
      </c>
      <c r="R105" s="12"/>
      <c r="S105" s="10" t="s">
        <v>29</v>
      </c>
      <c r="T105" s="14">
        <v>-212737</v>
      </c>
      <c r="U105" s="15">
        <v>1</v>
      </c>
      <c r="V105" s="10" t="s">
        <v>29</v>
      </c>
      <c r="W105" s="14">
        <v>141397</v>
      </c>
      <c r="X105" s="10" t="s">
        <v>36</v>
      </c>
      <c r="Y105" s="10" t="s">
        <v>29</v>
      </c>
      <c r="Z105" s="10" t="s">
        <v>37</v>
      </c>
      <c r="AA105" s="10" t="s">
        <v>29</v>
      </c>
      <c r="AB105" s="15">
        <v>0</v>
      </c>
      <c r="AC105" s="15">
        <v>0</v>
      </c>
      <c r="AD105" s="15"/>
      <c r="AE105" s="15">
        <v>0</v>
      </c>
      <c r="AF105" s="14">
        <v>-13433</v>
      </c>
      <c r="AG105" s="14">
        <v>127964</v>
      </c>
    </row>
    <row r="106" spans="1:33" ht="15" customHeight="1" x14ac:dyDescent="0.25">
      <c r="A106" s="36">
        <v>2</v>
      </c>
      <c r="B106" s="36" t="s">
        <v>2623</v>
      </c>
      <c r="C106" s="36" t="s">
        <v>2623</v>
      </c>
      <c r="D106" s="38" t="str">
        <f t="shared" si="2"/>
        <v>2000000034-0</v>
      </c>
      <c r="E106" s="9" t="s">
        <v>266</v>
      </c>
      <c r="F106" s="10" t="s">
        <v>29</v>
      </c>
      <c r="G106" s="10" t="s">
        <v>29</v>
      </c>
      <c r="H106" s="9" t="s">
        <v>30</v>
      </c>
      <c r="I106" s="10" t="s">
        <v>188</v>
      </c>
      <c r="J106" s="10" t="s">
        <v>32</v>
      </c>
      <c r="K106" s="11">
        <v>41609</v>
      </c>
      <c r="L106" s="12">
        <v>41609</v>
      </c>
      <c r="M106" s="10" t="s">
        <v>249</v>
      </c>
      <c r="N106" s="13" t="s">
        <v>267</v>
      </c>
      <c r="O106" s="10" t="s">
        <v>190</v>
      </c>
      <c r="P106" s="10" t="s">
        <v>29</v>
      </c>
      <c r="Q106" s="14">
        <v>2415398</v>
      </c>
      <c r="R106" s="12"/>
      <c r="S106" s="10" t="s">
        <v>29</v>
      </c>
      <c r="T106" s="14">
        <v>-1717300</v>
      </c>
      <c r="U106" s="15">
        <v>1</v>
      </c>
      <c r="V106" s="10" t="s">
        <v>29</v>
      </c>
      <c r="W106" s="14">
        <v>698098</v>
      </c>
      <c r="X106" s="10" t="s">
        <v>36</v>
      </c>
      <c r="Y106" s="10" t="s">
        <v>29</v>
      </c>
      <c r="Z106" s="10" t="s">
        <v>37</v>
      </c>
      <c r="AA106" s="10" t="s">
        <v>29</v>
      </c>
      <c r="AB106" s="15">
        <v>0</v>
      </c>
      <c r="AC106" s="15">
        <v>0</v>
      </c>
      <c r="AD106" s="15"/>
      <c r="AE106" s="15">
        <v>0</v>
      </c>
      <c r="AF106" s="14">
        <v>-66319</v>
      </c>
      <c r="AG106" s="14">
        <v>631779</v>
      </c>
    </row>
    <row r="107" spans="1:33" ht="15" customHeight="1" x14ac:dyDescent="0.25">
      <c r="A107" s="36">
        <v>2</v>
      </c>
      <c r="B107" s="36" t="s">
        <v>2623</v>
      </c>
      <c r="C107" s="36" t="s">
        <v>2623</v>
      </c>
      <c r="D107" s="38" t="str">
        <f t="shared" si="2"/>
        <v>2000000035-0</v>
      </c>
      <c r="E107" s="9" t="s">
        <v>268</v>
      </c>
      <c r="F107" s="10" t="s">
        <v>29</v>
      </c>
      <c r="G107" s="10" t="s">
        <v>29</v>
      </c>
      <c r="H107" s="9" t="s">
        <v>30</v>
      </c>
      <c r="I107" s="10" t="s">
        <v>188</v>
      </c>
      <c r="J107" s="10" t="s">
        <v>32</v>
      </c>
      <c r="K107" s="11">
        <v>41609</v>
      </c>
      <c r="L107" s="12">
        <v>41609</v>
      </c>
      <c r="M107" s="10" t="s">
        <v>232</v>
      </c>
      <c r="N107" s="13" t="s">
        <v>269</v>
      </c>
      <c r="O107" s="10" t="s">
        <v>190</v>
      </c>
      <c r="P107" s="10" t="s">
        <v>29</v>
      </c>
      <c r="Q107" s="14">
        <v>1165874</v>
      </c>
      <c r="R107" s="12"/>
      <c r="S107" s="10" t="s">
        <v>29</v>
      </c>
      <c r="T107" s="14">
        <v>-700366</v>
      </c>
      <c r="U107" s="15">
        <v>1</v>
      </c>
      <c r="V107" s="10" t="s">
        <v>29</v>
      </c>
      <c r="W107" s="14">
        <v>465508</v>
      </c>
      <c r="X107" s="10" t="s">
        <v>36</v>
      </c>
      <c r="Y107" s="10" t="s">
        <v>29</v>
      </c>
      <c r="Z107" s="10" t="s">
        <v>37</v>
      </c>
      <c r="AA107" s="10" t="s">
        <v>29</v>
      </c>
      <c r="AB107" s="15">
        <v>0</v>
      </c>
      <c r="AC107" s="15">
        <v>0</v>
      </c>
      <c r="AD107" s="15"/>
      <c r="AE107" s="15">
        <v>0</v>
      </c>
      <c r="AF107" s="14">
        <v>-44223</v>
      </c>
      <c r="AG107" s="14">
        <v>421285</v>
      </c>
    </row>
    <row r="108" spans="1:33" ht="15" customHeight="1" x14ac:dyDescent="0.25">
      <c r="A108" s="36">
        <v>2</v>
      </c>
      <c r="B108" s="36" t="s">
        <v>2623</v>
      </c>
      <c r="C108" s="36" t="s">
        <v>2623</v>
      </c>
      <c r="D108" s="38" t="str">
        <f t="shared" si="2"/>
        <v>2000000036-0</v>
      </c>
      <c r="E108" s="9" t="s">
        <v>270</v>
      </c>
      <c r="F108" s="10" t="s">
        <v>29</v>
      </c>
      <c r="G108" s="10" t="s">
        <v>29</v>
      </c>
      <c r="H108" s="9" t="s">
        <v>30</v>
      </c>
      <c r="I108" s="10" t="s">
        <v>188</v>
      </c>
      <c r="J108" s="10" t="s">
        <v>32</v>
      </c>
      <c r="K108" s="11">
        <v>41640</v>
      </c>
      <c r="L108" s="12">
        <v>41640</v>
      </c>
      <c r="M108" s="10" t="s">
        <v>110</v>
      </c>
      <c r="N108" s="13" t="s">
        <v>261</v>
      </c>
      <c r="O108" s="10" t="s">
        <v>190</v>
      </c>
      <c r="P108" s="10" t="s">
        <v>29</v>
      </c>
      <c r="Q108" s="14">
        <v>2608910</v>
      </c>
      <c r="R108" s="12"/>
      <c r="S108" s="10" t="s">
        <v>29</v>
      </c>
      <c r="T108" s="14">
        <v>-1562085</v>
      </c>
      <c r="U108" s="15">
        <v>1</v>
      </c>
      <c r="V108" s="10" t="s">
        <v>29</v>
      </c>
      <c r="W108" s="14">
        <v>1046825</v>
      </c>
      <c r="X108" s="10" t="s">
        <v>36</v>
      </c>
      <c r="Y108" s="10" t="s">
        <v>29</v>
      </c>
      <c r="Z108" s="10" t="s">
        <v>37</v>
      </c>
      <c r="AA108" s="10" t="s">
        <v>29</v>
      </c>
      <c r="AB108" s="15">
        <v>0</v>
      </c>
      <c r="AC108" s="15">
        <v>0</v>
      </c>
      <c r="AD108" s="15"/>
      <c r="AE108" s="15">
        <v>0</v>
      </c>
      <c r="AF108" s="14">
        <v>-99448</v>
      </c>
      <c r="AG108" s="14">
        <v>947377</v>
      </c>
    </row>
    <row r="109" spans="1:33" ht="15" customHeight="1" x14ac:dyDescent="0.25">
      <c r="A109" s="36">
        <v>2</v>
      </c>
      <c r="B109" s="36" t="s">
        <v>2623</v>
      </c>
      <c r="C109" s="36" t="s">
        <v>2623</v>
      </c>
      <c r="D109" s="38" t="str">
        <f t="shared" si="2"/>
        <v>2000000037-0</v>
      </c>
      <c r="E109" s="9" t="s">
        <v>271</v>
      </c>
      <c r="F109" s="10" t="s">
        <v>29</v>
      </c>
      <c r="G109" s="10" t="s">
        <v>29</v>
      </c>
      <c r="H109" s="9" t="s">
        <v>30</v>
      </c>
      <c r="I109" s="10" t="s">
        <v>188</v>
      </c>
      <c r="J109" s="10" t="s">
        <v>32</v>
      </c>
      <c r="K109" s="11">
        <v>41944</v>
      </c>
      <c r="L109" s="12">
        <v>41944</v>
      </c>
      <c r="M109" s="10" t="s">
        <v>110</v>
      </c>
      <c r="N109" s="13" t="s">
        <v>272</v>
      </c>
      <c r="O109" s="10" t="s">
        <v>190</v>
      </c>
      <c r="P109" s="10" t="s">
        <v>29</v>
      </c>
      <c r="Q109" s="14">
        <v>3325082.52</v>
      </c>
      <c r="R109" s="12"/>
      <c r="S109" s="10" t="s">
        <v>29</v>
      </c>
      <c r="T109" s="14">
        <v>-1888077.52</v>
      </c>
      <c r="U109" s="15">
        <v>1</v>
      </c>
      <c r="V109" s="10" t="s">
        <v>29</v>
      </c>
      <c r="W109" s="14">
        <v>1437005</v>
      </c>
      <c r="X109" s="10" t="s">
        <v>36</v>
      </c>
      <c r="Y109" s="10" t="s">
        <v>29</v>
      </c>
      <c r="Z109" s="10" t="s">
        <v>37</v>
      </c>
      <c r="AA109" s="10" t="s">
        <v>29</v>
      </c>
      <c r="AB109" s="15">
        <v>0</v>
      </c>
      <c r="AC109" s="15">
        <v>0</v>
      </c>
      <c r="AD109" s="15"/>
      <c r="AE109" s="15">
        <v>0</v>
      </c>
      <c r="AF109" s="14">
        <v>-136515</v>
      </c>
      <c r="AG109" s="14">
        <v>1300490</v>
      </c>
    </row>
    <row r="110" spans="1:33" ht="15" customHeight="1" x14ac:dyDescent="0.25">
      <c r="A110" s="36">
        <v>2</v>
      </c>
      <c r="B110" s="36" t="s">
        <v>2623</v>
      </c>
      <c r="C110" s="36" t="s">
        <v>2623</v>
      </c>
      <c r="D110" s="38" t="str">
        <f t="shared" si="2"/>
        <v>2000000038-0</v>
      </c>
      <c r="E110" s="9" t="s">
        <v>273</v>
      </c>
      <c r="F110" s="10" t="s">
        <v>29</v>
      </c>
      <c r="G110" s="10" t="s">
        <v>29</v>
      </c>
      <c r="H110" s="9" t="s">
        <v>30</v>
      </c>
      <c r="I110" s="10" t="s">
        <v>274</v>
      </c>
      <c r="J110" s="10" t="s">
        <v>32</v>
      </c>
      <c r="K110" s="11">
        <v>41944</v>
      </c>
      <c r="L110" s="12">
        <v>41944</v>
      </c>
      <c r="M110" s="10" t="s">
        <v>232</v>
      </c>
      <c r="N110" s="13" t="s">
        <v>275</v>
      </c>
      <c r="O110" s="10" t="s">
        <v>276</v>
      </c>
      <c r="P110" s="10" t="s">
        <v>29</v>
      </c>
      <c r="Q110" s="14">
        <v>7712401.3099999996</v>
      </c>
      <c r="R110" s="12"/>
      <c r="S110" s="10" t="s">
        <v>29</v>
      </c>
      <c r="T110" s="14">
        <v>-2643881.31</v>
      </c>
      <c r="U110" s="15">
        <v>1</v>
      </c>
      <c r="V110" s="10" t="s">
        <v>29</v>
      </c>
      <c r="W110" s="14">
        <v>5068520</v>
      </c>
      <c r="X110" s="10" t="s">
        <v>36</v>
      </c>
      <c r="Y110" s="10" t="s">
        <v>29</v>
      </c>
      <c r="Z110" s="10" t="s">
        <v>37</v>
      </c>
      <c r="AA110" s="10" t="s">
        <v>29</v>
      </c>
      <c r="AB110" s="15">
        <v>0</v>
      </c>
      <c r="AC110" s="15">
        <v>0</v>
      </c>
      <c r="AD110" s="15"/>
      <c r="AE110" s="15">
        <v>0</v>
      </c>
      <c r="AF110" s="14">
        <v>-246837</v>
      </c>
      <c r="AG110" s="14">
        <v>4821683</v>
      </c>
    </row>
    <row r="111" spans="1:33" ht="15" customHeight="1" x14ac:dyDescent="0.25">
      <c r="A111" s="36">
        <v>2</v>
      </c>
      <c r="B111" s="36" t="s">
        <v>2623</v>
      </c>
      <c r="C111" s="36" t="s">
        <v>2623</v>
      </c>
      <c r="D111" s="38" t="str">
        <f t="shared" si="2"/>
        <v>2000000039-0</v>
      </c>
      <c r="E111" s="9" t="s">
        <v>277</v>
      </c>
      <c r="F111" s="10" t="s">
        <v>29</v>
      </c>
      <c r="G111" s="10" t="s">
        <v>29</v>
      </c>
      <c r="H111" s="9" t="s">
        <v>30</v>
      </c>
      <c r="I111" s="10" t="s">
        <v>188</v>
      </c>
      <c r="J111" s="10" t="s">
        <v>32</v>
      </c>
      <c r="K111" s="11">
        <v>41944</v>
      </c>
      <c r="L111" s="12">
        <v>41944</v>
      </c>
      <c r="M111" s="10" t="s">
        <v>110</v>
      </c>
      <c r="N111" s="13" t="s">
        <v>278</v>
      </c>
      <c r="O111" s="10" t="s">
        <v>190</v>
      </c>
      <c r="P111" s="10" t="s">
        <v>29</v>
      </c>
      <c r="Q111" s="14">
        <v>699920.93</v>
      </c>
      <c r="R111" s="12"/>
      <c r="S111" s="10" t="s">
        <v>29</v>
      </c>
      <c r="T111" s="14">
        <v>-397435.93</v>
      </c>
      <c r="U111" s="15">
        <v>1</v>
      </c>
      <c r="V111" s="10" t="s">
        <v>29</v>
      </c>
      <c r="W111" s="14">
        <v>302485</v>
      </c>
      <c r="X111" s="10" t="s">
        <v>36</v>
      </c>
      <c r="Y111" s="10" t="s">
        <v>29</v>
      </c>
      <c r="Z111" s="10" t="s">
        <v>37</v>
      </c>
      <c r="AA111" s="10" t="s">
        <v>29</v>
      </c>
      <c r="AB111" s="15">
        <v>0</v>
      </c>
      <c r="AC111" s="15">
        <v>0</v>
      </c>
      <c r="AD111" s="15"/>
      <c r="AE111" s="15">
        <v>0</v>
      </c>
      <c r="AF111" s="14">
        <v>-28736</v>
      </c>
      <c r="AG111" s="14">
        <v>273749</v>
      </c>
    </row>
    <row r="112" spans="1:33" ht="15" customHeight="1" x14ac:dyDescent="0.25">
      <c r="A112" s="36">
        <v>2</v>
      </c>
      <c r="B112" s="36" t="s">
        <v>2623</v>
      </c>
      <c r="C112" s="36" t="s">
        <v>2623</v>
      </c>
      <c r="D112" s="38" t="str">
        <f t="shared" si="2"/>
        <v>2000000040-0</v>
      </c>
      <c r="E112" s="9" t="s">
        <v>279</v>
      </c>
      <c r="F112" s="10" t="s">
        <v>29</v>
      </c>
      <c r="G112" s="10" t="s">
        <v>29</v>
      </c>
      <c r="H112" s="9" t="s">
        <v>30</v>
      </c>
      <c r="I112" s="10" t="s">
        <v>188</v>
      </c>
      <c r="J112" s="10" t="s">
        <v>32</v>
      </c>
      <c r="K112" s="11">
        <v>41944</v>
      </c>
      <c r="L112" s="12">
        <v>41944</v>
      </c>
      <c r="M112" s="10" t="s">
        <v>110</v>
      </c>
      <c r="N112" s="13" t="s">
        <v>280</v>
      </c>
      <c r="O112" s="10" t="s">
        <v>190</v>
      </c>
      <c r="P112" s="10" t="s">
        <v>29</v>
      </c>
      <c r="Q112" s="14">
        <v>1070933.9099999999</v>
      </c>
      <c r="R112" s="12"/>
      <c r="S112" s="10" t="s">
        <v>29</v>
      </c>
      <c r="T112" s="14">
        <v>-1007396.91</v>
      </c>
      <c r="U112" s="15">
        <v>1</v>
      </c>
      <c r="V112" s="10" t="s">
        <v>29</v>
      </c>
      <c r="W112" s="14">
        <v>63537</v>
      </c>
      <c r="X112" s="10" t="s">
        <v>36</v>
      </c>
      <c r="Y112" s="10" t="s">
        <v>29</v>
      </c>
      <c r="Z112" s="10" t="s">
        <v>37</v>
      </c>
      <c r="AA112" s="10" t="s">
        <v>29</v>
      </c>
      <c r="AB112" s="15">
        <v>0</v>
      </c>
      <c r="AC112" s="15">
        <v>0</v>
      </c>
      <c r="AD112" s="15"/>
      <c r="AE112" s="15">
        <v>0</v>
      </c>
      <c r="AF112" s="14">
        <v>-6036</v>
      </c>
      <c r="AG112" s="14">
        <v>57501</v>
      </c>
    </row>
    <row r="113" spans="1:33" ht="15" customHeight="1" x14ac:dyDescent="0.25">
      <c r="A113" s="36">
        <v>2</v>
      </c>
      <c r="B113" s="36" t="s">
        <v>2623</v>
      </c>
      <c r="C113" s="36" t="s">
        <v>2623</v>
      </c>
      <c r="D113" s="38" t="str">
        <f t="shared" si="2"/>
        <v>2000000041-0</v>
      </c>
      <c r="E113" s="9" t="s">
        <v>281</v>
      </c>
      <c r="F113" s="10" t="s">
        <v>29</v>
      </c>
      <c r="G113" s="10" t="s">
        <v>29</v>
      </c>
      <c r="H113" s="9" t="s">
        <v>30</v>
      </c>
      <c r="I113" s="10" t="s">
        <v>282</v>
      </c>
      <c r="J113" s="10" t="s">
        <v>32</v>
      </c>
      <c r="K113" s="11">
        <v>41944</v>
      </c>
      <c r="L113" s="12">
        <v>41944</v>
      </c>
      <c r="M113" s="10" t="s">
        <v>249</v>
      </c>
      <c r="N113" s="13" t="s">
        <v>283</v>
      </c>
      <c r="O113" s="10" t="s">
        <v>284</v>
      </c>
      <c r="P113" s="10" t="s">
        <v>29</v>
      </c>
      <c r="Q113" s="14">
        <v>4093091.12</v>
      </c>
      <c r="R113" s="12"/>
      <c r="S113" s="10" t="s">
        <v>29</v>
      </c>
      <c r="T113" s="14">
        <v>-3888436.12</v>
      </c>
      <c r="U113" s="15">
        <v>1</v>
      </c>
      <c r="V113" s="10" t="s">
        <v>29</v>
      </c>
      <c r="W113" s="14">
        <v>204655</v>
      </c>
      <c r="X113" s="10" t="s">
        <v>36</v>
      </c>
      <c r="Y113" s="10" t="s">
        <v>29</v>
      </c>
      <c r="Z113" s="10" t="s">
        <v>37</v>
      </c>
      <c r="AA113" s="10" t="s">
        <v>29</v>
      </c>
      <c r="AB113" s="15">
        <v>0</v>
      </c>
      <c r="AC113" s="15">
        <v>0</v>
      </c>
      <c r="AD113" s="15"/>
      <c r="AE113" s="15">
        <v>0</v>
      </c>
      <c r="AF113" s="15">
        <v>0</v>
      </c>
      <c r="AG113" s="14">
        <v>204655</v>
      </c>
    </row>
    <row r="114" spans="1:33" ht="15" customHeight="1" x14ac:dyDescent="0.25">
      <c r="A114" s="36">
        <v>2</v>
      </c>
      <c r="B114" s="36" t="s">
        <v>2623</v>
      </c>
      <c r="C114" s="36" t="s">
        <v>2623</v>
      </c>
      <c r="D114" s="38" t="str">
        <f t="shared" si="2"/>
        <v>2000000042-0</v>
      </c>
      <c r="E114" s="9" t="s">
        <v>285</v>
      </c>
      <c r="F114" s="10" t="s">
        <v>29</v>
      </c>
      <c r="G114" s="10" t="s">
        <v>29</v>
      </c>
      <c r="H114" s="9" t="s">
        <v>30</v>
      </c>
      <c r="I114" s="10" t="s">
        <v>282</v>
      </c>
      <c r="J114" s="10" t="s">
        <v>32</v>
      </c>
      <c r="K114" s="11">
        <v>41944</v>
      </c>
      <c r="L114" s="12">
        <v>41944</v>
      </c>
      <c r="M114" s="10" t="s">
        <v>224</v>
      </c>
      <c r="N114" s="13" t="s">
        <v>286</v>
      </c>
      <c r="O114" s="10" t="s">
        <v>284</v>
      </c>
      <c r="P114" s="10" t="s">
        <v>29</v>
      </c>
      <c r="Q114" s="14">
        <v>2432975.4700000002</v>
      </c>
      <c r="R114" s="12"/>
      <c r="S114" s="10" t="s">
        <v>29</v>
      </c>
      <c r="T114" s="14">
        <v>-2311326.4700000002</v>
      </c>
      <c r="U114" s="15">
        <v>1</v>
      </c>
      <c r="V114" s="10" t="s">
        <v>29</v>
      </c>
      <c r="W114" s="14">
        <v>121649</v>
      </c>
      <c r="X114" s="10" t="s">
        <v>36</v>
      </c>
      <c r="Y114" s="10" t="s">
        <v>29</v>
      </c>
      <c r="Z114" s="10" t="s">
        <v>37</v>
      </c>
      <c r="AA114" s="10" t="s">
        <v>29</v>
      </c>
      <c r="AB114" s="15">
        <v>0</v>
      </c>
      <c r="AC114" s="15">
        <v>0</v>
      </c>
      <c r="AD114" s="15"/>
      <c r="AE114" s="15">
        <v>0</v>
      </c>
      <c r="AF114" s="15">
        <v>0</v>
      </c>
      <c r="AG114" s="14">
        <v>121649</v>
      </c>
    </row>
    <row r="115" spans="1:33" ht="15" customHeight="1" x14ac:dyDescent="0.25">
      <c r="A115" s="36">
        <v>2</v>
      </c>
      <c r="B115" s="36" t="s">
        <v>2623</v>
      </c>
      <c r="C115" s="36" t="s">
        <v>2623</v>
      </c>
      <c r="D115" s="38" t="str">
        <f t="shared" si="2"/>
        <v>2000000043-0</v>
      </c>
      <c r="E115" s="9" t="s">
        <v>287</v>
      </c>
      <c r="F115" s="10" t="s">
        <v>29</v>
      </c>
      <c r="G115" s="10" t="s">
        <v>29</v>
      </c>
      <c r="H115" s="9" t="s">
        <v>30</v>
      </c>
      <c r="I115" s="10" t="s">
        <v>188</v>
      </c>
      <c r="J115" s="10" t="s">
        <v>32</v>
      </c>
      <c r="K115" s="11">
        <v>42156</v>
      </c>
      <c r="L115" s="12">
        <v>42156</v>
      </c>
      <c r="M115" s="10" t="s">
        <v>232</v>
      </c>
      <c r="N115" s="13" t="s">
        <v>288</v>
      </c>
      <c r="O115" s="10" t="s">
        <v>190</v>
      </c>
      <c r="P115" s="10" t="s">
        <v>29</v>
      </c>
      <c r="Q115" s="14">
        <v>604923.4</v>
      </c>
      <c r="R115" s="12"/>
      <c r="S115" s="10" t="s">
        <v>29</v>
      </c>
      <c r="T115" s="14">
        <v>-328070.40000000002</v>
      </c>
      <c r="U115" s="15">
        <v>1</v>
      </c>
      <c r="V115" s="10" t="s">
        <v>29</v>
      </c>
      <c r="W115" s="14">
        <v>276853</v>
      </c>
      <c r="X115" s="10" t="s">
        <v>36</v>
      </c>
      <c r="Y115" s="10" t="s">
        <v>29</v>
      </c>
      <c r="Z115" s="10" t="s">
        <v>37</v>
      </c>
      <c r="AA115" s="10" t="s">
        <v>29</v>
      </c>
      <c r="AB115" s="15">
        <v>0</v>
      </c>
      <c r="AC115" s="15">
        <v>0</v>
      </c>
      <c r="AD115" s="15"/>
      <c r="AE115" s="15">
        <v>0</v>
      </c>
      <c r="AF115" s="14">
        <v>-26301</v>
      </c>
      <c r="AG115" s="14">
        <v>250552</v>
      </c>
    </row>
    <row r="116" spans="1:33" ht="15" customHeight="1" x14ac:dyDescent="0.25">
      <c r="A116" s="36">
        <v>2</v>
      </c>
      <c r="B116" s="36" t="s">
        <v>2623</v>
      </c>
      <c r="C116" s="36" t="s">
        <v>2623</v>
      </c>
      <c r="D116" s="38" t="str">
        <f t="shared" si="2"/>
        <v>2000000044-0</v>
      </c>
      <c r="E116" s="9" t="s">
        <v>289</v>
      </c>
      <c r="F116" s="10" t="s">
        <v>29</v>
      </c>
      <c r="G116" s="10" t="s">
        <v>29</v>
      </c>
      <c r="H116" s="9" t="s">
        <v>30</v>
      </c>
      <c r="I116" s="10" t="s">
        <v>282</v>
      </c>
      <c r="J116" s="10" t="s">
        <v>32</v>
      </c>
      <c r="K116" s="11">
        <v>42339</v>
      </c>
      <c r="L116" s="12">
        <v>42339</v>
      </c>
      <c r="M116" s="10" t="s">
        <v>224</v>
      </c>
      <c r="N116" s="13" t="s">
        <v>290</v>
      </c>
      <c r="O116" s="10" t="s">
        <v>284</v>
      </c>
      <c r="P116" s="10" t="s">
        <v>29</v>
      </c>
      <c r="Q116" s="14">
        <v>1263649.6000000001</v>
      </c>
      <c r="R116" s="12"/>
      <c r="S116" s="10" t="s">
        <v>29</v>
      </c>
      <c r="T116" s="14">
        <v>-1200467.6000000001</v>
      </c>
      <c r="U116" s="15">
        <v>1</v>
      </c>
      <c r="V116" s="10" t="s">
        <v>29</v>
      </c>
      <c r="W116" s="14">
        <v>63182</v>
      </c>
      <c r="X116" s="10" t="s">
        <v>36</v>
      </c>
      <c r="Y116" s="10" t="s">
        <v>29</v>
      </c>
      <c r="Z116" s="10" t="s">
        <v>37</v>
      </c>
      <c r="AA116" s="10" t="s">
        <v>29</v>
      </c>
      <c r="AB116" s="15">
        <v>0</v>
      </c>
      <c r="AC116" s="15">
        <v>0</v>
      </c>
      <c r="AD116" s="15"/>
      <c r="AE116" s="15">
        <v>0</v>
      </c>
      <c r="AF116" s="15">
        <v>0</v>
      </c>
      <c r="AG116" s="14">
        <v>63182</v>
      </c>
    </row>
    <row r="117" spans="1:33" ht="15" customHeight="1" x14ac:dyDescent="0.25">
      <c r="A117" s="36">
        <v>2</v>
      </c>
      <c r="B117" s="36" t="s">
        <v>2623</v>
      </c>
      <c r="C117" s="36" t="s">
        <v>2623</v>
      </c>
      <c r="D117" s="38" t="str">
        <f t="shared" si="2"/>
        <v>2000000045-0</v>
      </c>
      <c r="E117" s="9" t="s">
        <v>291</v>
      </c>
      <c r="F117" s="10" t="s">
        <v>29</v>
      </c>
      <c r="G117" s="10" t="s">
        <v>29</v>
      </c>
      <c r="H117" s="9" t="s">
        <v>30</v>
      </c>
      <c r="I117" s="10" t="s">
        <v>188</v>
      </c>
      <c r="J117" s="10" t="s">
        <v>32</v>
      </c>
      <c r="K117" s="11">
        <v>42370</v>
      </c>
      <c r="L117" s="12">
        <v>42370</v>
      </c>
      <c r="M117" s="10" t="s">
        <v>110</v>
      </c>
      <c r="N117" s="13" t="s">
        <v>272</v>
      </c>
      <c r="O117" s="10" t="s">
        <v>190</v>
      </c>
      <c r="P117" s="10" t="s">
        <v>29</v>
      </c>
      <c r="Q117" s="14">
        <v>781729.89</v>
      </c>
      <c r="R117" s="12"/>
      <c r="S117" s="10" t="s">
        <v>29</v>
      </c>
      <c r="T117" s="14">
        <v>-401214.89</v>
      </c>
      <c r="U117" s="15">
        <v>1</v>
      </c>
      <c r="V117" s="10" t="s">
        <v>29</v>
      </c>
      <c r="W117" s="14">
        <v>380515</v>
      </c>
      <c r="X117" s="10" t="s">
        <v>36</v>
      </c>
      <c r="Y117" s="10" t="s">
        <v>29</v>
      </c>
      <c r="Z117" s="10" t="s">
        <v>37</v>
      </c>
      <c r="AA117" s="10" t="s">
        <v>29</v>
      </c>
      <c r="AB117" s="15">
        <v>0</v>
      </c>
      <c r="AC117" s="15">
        <v>0</v>
      </c>
      <c r="AD117" s="15"/>
      <c r="AE117" s="15">
        <v>0</v>
      </c>
      <c r="AF117" s="14">
        <v>-36149</v>
      </c>
      <c r="AG117" s="14">
        <v>344366</v>
      </c>
    </row>
    <row r="118" spans="1:33" ht="15" customHeight="1" x14ac:dyDescent="0.25">
      <c r="A118" s="36">
        <v>2</v>
      </c>
      <c r="B118" s="36" t="s">
        <v>2623</v>
      </c>
      <c r="C118" s="36" t="s">
        <v>2623</v>
      </c>
      <c r="D118" s="38" t="str">
        <f t="shared" si="2"/>
        <v>2000000046-0</v>
      </c>
      <c r="E118" s="9" t="s">
        <v>292</v>
      </c>
      <c r="F118" s="10" t="s">
        <v>29</v>
      </c>
      <c r="G118" s="10" t="s">
        <v>29</v>
      </c>
      <c r="H118" s="9" t="s">
        <v>30</v>
      </c>
      <c r="I118" s="10" t="s">
        <v>282</v>
      </c>
      <c r="J118" s="10" t="s">
        <v>32</v>
      </c>
      <c r="K118" s="11">
        <v>42430</v>
      </c>
      <c r="L118" s="12">
        <v>42430</v>
      </c>
      <c r="M118" s="10" t="s">
        <v>110</v>
      </c>
      <c r="N118" s="13" t="s">
        <v>293</v>
      </c>
      <c r="O118" s="10" t="s">
        <v>284</v>
      </c>
      <c r="P118" s="10" t="s">
        <v>29</v>
      </c>
      <c r="Q118" s="14">
        <v>2210942.64</v>
      </c>
      <c r="R118" s="12"/>
      <c r="S118" s="10" t="s">
        <v>29</v>
      </c>
      <c r="T118" s="14">
        <v>-2100395.64</v>
      </c>
      <c r="U118" s="15">
        <v>1</v>
      </c>
      <c r="V118" s="10" t="s">
        <v>29</v>
      </c>
      <c r="W118" s="14">
        <v>110547</v>
      </c>
      <c r="X118" s="10" t="s">
        <v>36</v>
      </c>
      <c r="Y118" s="10" t="s">
        <v>29</v>
      </c>
      <c r="Z118" s="10" t="s">
        <v>37</v>
      </c>
      <c r="AA118" s="10" t="s">
        <v>29</v>
      </c>
      <c r="AB118" s="15">
        <v>0</v>
      </c>
      <c r="AC118" s="15">
        <v>0</v>
      </c>
      <c r="AD118" s="15"/>
      <c r="AE118" s="15">
        <v>0</v>
      </c>
      <c r="AF118" s="15">
        <v>0</v>
      </c>
      <c r="AG118" s="14">
        <v>110547</v>
      </c>
    </row>
    <row r="119" spans="1:33" ht="15" customHeight="1" x14ac:dyDescent="0.25">
      <c r="A119" s="36">
        <v>2</v>
      </c>
      <c r="B119" s="36" t="s">
        <v>2623</v>
      </c>
      <c r="C119" s="36" t="s">
        <v>2623</v>
      </c>
      <c r="D119" s="38" t="str">
        <f t="shared" si="2"/>
        <v>2000000047-0</v>
      </c>
      <c r="E119" s="9" t="s">
        <v>294</v>
      </c>
      <c r="F119" s="10" t="s">
        <v>29</v>
      </c>
      <c r="G119" s="10" t="s">
        <v>29</v>
      </c>
      <c r="H119" s="9" t="s">
        <v>30</v>
      </c>
      <c r="I119" s="10" t="s">
        <v>188</v>
      </c>
      <c r="J119" s="10" t="s">
        <v>32</v>
      </c>
      <c r="K119" s="11">
        <v>42694</v>
      </c>
      <c r="L119" s="12">
        <v>42694</v>
      </c>
      <c r="M119" s="10" t="s">
        <v>249</v>
      </c>
      <c r="N119" s="13" t="s">
        <v>295</v>
      </c>
      <c r="O119" s="10" t="s">
        <v>190</v>
      </c>
      <c r="P119" s="10" t="s">
        <v>29</v>
      </c>
      <c r="Q119" s="14">
        <v>57223113.799999997</v>
      </c>
      <c r="R119" s="12"/>
      <c r="S119" s="10" t="s">
        <v>29</v>
      </c>
      <c r="T119" s="14">
        <v>-26869294.800000001</v>
      </c>
      <c r="U119" s="15">
        <v>1</v>
      </c>
      <c r="V119" s="10" t="s">
        <v>29</v>
      </c>
      <c r="W119" s="14">
        <v>30353819</v>
      </c>
      <c r="X119" s="10" t="s">
        <v>36</v>
      </c>
      <c r="Y119" s="10" t="s">
        <v>29</v>
      </c>
      <c r="Z119" s="10" t="s">
        <v>37</v>
      </c>
      <c r="AA119" s="10" t="s">
        <v>29</v>
      </c>
      <c r="AB119" s="15">
        <v>0</v>
      </c>
      <c r="AC119" s="15">
        <v>0</v>
      </c>
      <c r="AD119" s="15"/>
      <c r="AE119" s="15">
        <v>0</v>
      </c>
      <c r="AF119" s="14">
        <v>-2883613</v>
      </c>
      <c r="AG119" s="14">
        <v>27470206</v>
      </c>
    </row>
    <row r="120" spans="1:33" ht="15" customHeight="1" x14ac:dyDescent="0.25">
      <c r="A120" s="36">
        <v>2</v>
      </c>
      <c r="B120" s="36" t="s">
        <v>2623</v>
      </c>
      <c r="C120" s="36" t="s">
        <v>2623</v>
      </c>
      <c r="D120" s="38" t="str">
        <f t="shared" si="2"/>
        <v>2000000048-0</v>
      </c>
      <c r="E120" s="9" t="s">
        <v>296</v>
      </c>
      <c r="F120" s="10" t="s">
        <v>29</v>
      </c>
      <c r="G120" s="10" t="s">
        <v>29</v>
      </c>
      <c r="H120" s="9" t="s">
        <v>30</v>
      </c>
      <c r="I120" s="10" t="s">
        <v>188</v>
      </c>
      <c r="J120" s="10" t="s">
        <v>32</v>
      </c>
      <c r="K120" s="11">
        <v>42736</v>
      </c>
      <c r="L120" s="12">
        <v>42736</v>
      </c>
      <c r="M120" s="10" t="s">
        <v>297</v>
      </c>
      <c r="N120" s="13" t="s">
        <v>298</v>
      </c>
      <c r="O120" s="10" t="s">
        <v>190</v>
      </c>
      <c r="P120" s="10" t="s">
        <v>29</v>
      </c>
      <c r="Q120" s="14">
        <v>1644371.77</v>
      </c>
      <c r="R120" s="12"/>
      <c r="S120" s="10" t="s">
        <v>29</v>
      </c>
      <c r="T120" s="14">
        <v>-760000.77</v>
      </c>
      <c r="U120" s="15">
        <v>0</v>
      </c>
      <c r="V120" s="10" t="s">
        <v>29</v>
      </c>
      <c r="W120" s="14">
        <v>884371</v>
      </c>
      <c r="X120" s="10" t="s">
        <v>36</v>
      </c>
      <c r="Y120" s="10" t="s">
        <v>29</v>
      </c>
      <c r="Z120" s="10" t="s">
        <v>37</v>
      </c>
      <c r="AA120" s="10" t="s">
        <v>29</v>
      </c>
      <c r="AB120" s="15">
        <v>0</v>
      </c>
      <c r="AC120" s="15">
        <v>0</v>
      </c>
      <c r="AD120" s="15"/>
      <c r="AE120" s="15">
        <v>0</v>
      </c>
      <c r="AF120" s="14">
        <v>-84015</v>
      </c>
      <c r="AG120" s="14">
        <v>800356</v>
      </c>
    </row>
    <row r="121" spans="1:33" ht="15" customHeight="1" x14ac:dyDescent="0.25">
      <c r="A121" s="36">
        <v>2</v>
      </c>
      <c r="B121" s="36" t="s">
        <v>2623</v>
      </c>
      <c r="C121" s="36" t="s">
        <v>2623</v>
      </c>
      <c r="D121" s="38" t="str">
        <f t="shared" si="2"/>
        <v>2000000049-0</v>
      </c>
      <c r="E121" s="9" t="s">
        <v>299</v>
      </c>
      <c r="F121" s="10" t="s">
        <v>29</v>
      </c>
      <c r="G121" s="10" t="s">
        <v>29</v>
      </c>
      <c r="H121" s="9" t="s">
        <v>30</v>
      </c>
      <c r="I121" s="10" t="s">
        <v>188</v>
      </c>
      <c r="J121" s="10" t="s">
        <v>32</v>
      </c>
      <c r="K121" s="11">
        <v>42766</v>
      </c>
      <c r="L121" s="12">
        <v>42766</v>
      </c>
      <c r="M121" s="10" t="s">
        <v>110</v>
      </c>
      <c r="N121" s="13" t="s">
        <v>272</v>
      </c>
      <c r="O121" s="10" t="s">
        <v>190</v>
      </c>
      <c r="P121" s="10" t="s">
        <v>29</v>
      </c>
      <c r="Q121" s="14">
        <v>1578662.41</v>
      </c>
      <c r="R121" s="12"/>
      <c r="S121" s="10" t="s">
        <v>29</v>
      </c>
      <c r="T121" s="14">
        <v>-724966.41</v>
      </c>
      <c r="U121" s="15">
        <v>1</v>
      </c>
      <c r="V121" s="10" t="s">
        <v>29</v>
      </c>
      <c r="W121" s="14">
        <v>853696</v>
      </c>
      <c r="X121" s="10" t="s">
        <v>36</v>
      </c>
      <c r="Y121" s="10" t="s">
        <v>29</v>
      </c>
      <c r="Z121" s="10" t="s">
        <v>37</v>
      </c>
      <c r="AA121" s="10" t="s">
        <v>29</v>
      </c>
      <c r="AB121" s="15">
        <v>0</v>
      </c>
      <c r="AC121" s="15">
        <v>0</v>
      </c>
      <c r="AD121" s="15"/>
      <c r="AE121" s="15">
        <v>0</v>
      </c>
      <c r="AF121" s="14">
        <v>-81101</v>
      </c>
      <c r="AG121" s="14">
        <v>772595</v>
      </c>
    </row>
    <row r="122" spans="1:33" ht="15" customHeight="1" x14ac:dyDescent="0.25">
      <c r="A122" s="36">
        <v>2</v>
      </c>
      <c r="B122" s="36" t="s">
        <v>2623</v>
      </c>
      <c r="C122" s="36" t="s">
        <v>2623</v>
      </c>
      <c r="D122" s="38" t="str">
        <f t="shared" si="2"/>
        <v>2000000050-0</v>
      </c>
      <c r="E122" s="9" t="s">
        <v>300</v>
      </c>
      <c r="F122" s="10" t="s">
        <v>29</v>
      </c>
      <c r="G122" s="10" t="s">
        <v>29</v>
      </c>
      <c r="H122" s="9" t="s">
        <v>30</v>
      </c>
      <c r="I122" s="10" t="s">
        <v>207</v>
      </c>
      <c r="J122" s="10" t="s">
        <v>32</v>
      </c>
      <c r="K122" s="11">
        <v>42814</v>
      </c>
      <c r="L122" s="12">
        <v>42814</v>
      </c>
      <c r="M122" s="10" t="s">
        <v>110</v>
      </c>
      <c r="N122" s="13" t="s">
        <v>280</v>
      </c>
      <c r="O122" s="10" t="s">
        <v>284</v>
      </c>
      <c r="P122" s="10" t="s">
        <v>29</v>
      </c>
      <c r="Q122" s="14">
        <v>1652398.43</v>
      </c>
      <c r="R122" s="12"/>
      <c r="S122" s="10" t="s">
        <v>29</v>
      </c>
      <c r="T122" s="14">
        <v>-1569778.51</v>
      </c>
      <c r="U122" s="15">
        <v>1</v>
      </c>
      <c r="V122" s="10" t="s">
        <v>29</v>
      </c>
      <c r="W122" s="14">
        <v>82619.92</v>
      </c>
      <c r="X122" s="10" t="s">
        <v>36</v>
      </c>
      <c r="Y122" s="10" t="s">
        <v>29</v>
      </c>
      <c r="Z122" s="10" t="s">
        <v>37</v>
      </c>
      <c r="AA122" s="10" t="s">
        <v>29</v>
      </c>
      <c r="AB122" s="15">
        <v>0</v>
      </c>
      <c r="AC122" s="15">
        <v>0</v>
      </c>
      <c r="AD122" s="15"/>
      <c r="AE122" s="15">
        <v>0</v>
      </c>
      <c r="AF122" s="15">
        <v>0</v>
      </c>
      <c r="AG122" s="14">
        <v>82619.92</v>
      </c>
    </row>
    <row r="123" spans="1:33" ht="15" customHeight="1" x14ac:dyDescent="0.25">
      <c r="A123" s="36">
        <v>2</v>
      </c>
      <c r="B123" s="36" t="s">
        <v>2623</v>
      </c>
      <c r="C123" s="36" t="s">
        <v>2623</v>
      </c>
      <c r="D123" s="38" t="str">
        <f t="shared" si="2"/>
        <v>2000000051-0</v>
      </c>
      <c r="E123" s="9" t="s">
        <v>301</v>
      </c>
      <c r="F123" s="10" t="s">
        <v>29</v>
      </c>
      <c r="G123" s="10" t="s">
        <v>29</v>
      </c>
      <c r="H123" s="9" t="s">
        <v>30</v>
      </c>
      <c r="I123" s="10" t="s">
        <v>188</v>
      </c>
      <c r="J123" s="10" t="s">
        <v>32</v>
      </c>
      <c r="K123" s="11">
        <v>42815</v>
      </c>
      <c r="L123" s="12">
        <v>42815</v>
      </c>
      <c r="M123" s="10" t="s">
        <v>232</v>
      </c>
      <c r="N123" s="13" t="s">
        <v>302</v>
      </c>
      <c r="O123" s="10" t="s">
        <v>190</v>
      </c>
      <c r="P123" s="10" t="s">
        <v>29</v>
      </c>
      <c r="Q123" s="14">
        <v>2261638.4</v>
      </c>
      <c r="R123" s="12"/>
      <c r="S123" s="10" t="s">
        <v>29</v>
      </c>
      <c r="T123" s="14">
        <v>-1022747.4</v>
      </c>
      <c r="U123" s="15">
        <v>1</v>
      </c>
      <c r="V123" s="10" t="s">
        <v>29</v>
      </c>
      <c r="W123" s="14">
        <v>1238891</v>
      </c>
      <c r="X123" s="10" t="s">
        <v>36</v>
      </c>
      <c r="Y123" s="10" t="s">
        <v>29</v>
      </c>
      <c r="Z123" s="10" t="s">
        <v>37</v>
      </c>
      <c r="AA123" s="10" t="s">
        <v>29</v>
      </c>
      <c r="AB123" s="15">
        <v>0</v>
      </c>
      <c r="AC123" s="15">
        <v>0</v>
      </c>
      <c r="AD123" s="15"/>
      <c r="AE123" s="15">
        <v>0</v>
      </c>
      <c r="AF123" s="14">
        <v>-117695</v>
      </c>
      <c r="AG123" s="14">
        <v>1121196</v>
      </c>
    </row>
    <row r="124" spans="1:33" ht="15" customHeight="1" x14ac:dyDescent="0.25">
      <c r="A124" s="36">
        <v>2</v>
      </c>
      <c r="B124" s="36" t="s">
        <v>2623</v>
      </c>
      <c r="C124" s="36" t="s">
        <v>2623</v>
      </c>
      <c r="D124" s="38" t="str">
        <f t="shared" si="2"/>
        <v>2000000052-0</v>
      </c>
      <c r="E124" s="9" t="s">
        <v>303</v>
      </c>
      <c r="F124" s="10" t="s">
        <v>29</v>
      </c>
      <c r="G124" s="10" t="s">
        <v>29</v>
      </c>
      <c r="H124" s="9" t="s">
        <v>30</v>
      </c>
      <c r="I124" s="10" t="s">
        <v>188</v>
      </c>
      <c r="J124" s="10" t="s">
        <v>32</v>
      </c>
      <c r="K124" s="11">
        <v>42826</v>
      </c>
      <c r="L124" s="12">
        <v>42826</v>
      </c>
      <c r="M124" s="10" t="s">
        <v>254</v>
      </c>
      <c r="N124" s="13" t="s">
        <v>304</v>
      </c>
      <c r="O124" s="10" t="s">
        <v>190</v>
      </c>
      <c r="P124" s="10" t="s">
        <v>29</v>
      </c>
      <c r="Q124" s="14">
        <v>193621.49</v>
      </c>
      <c r="R124" s="12"/>
      <c r="S124" s="10" t="s">
        <v>29</v>
      </c>
      <c r="T124" s="14">
        <v>-87254.49</v>
      </c>
      <c r="U124" s="15">
        <v>1</v>
      </c>
      <c r="V124" s="10" t="s">
        <v>29</v>
      </c>
      <c r="W124" s="14">
        <v>106367</v>
      </c>
      <c r="X124" s="10" t="s">
        <v>36</v>
      </c>
      <c r="Y124" s="10" t="s">
        <v>29</v>
      </c>
      <c r="Z124" s="10" t="s">
        <v>37</v>
      </c>
      <c r="AA124" s="10" t="s">
        <v>29</v>
      </c>
      <c r="AB124" s="15">
        <v>0</v>
      </c>
      <c r="AC124" s="15">
        <v>0</v>
      </c>
      <c r="AD124" s="15"/>
      <c r="AE124" s="15">
        <v>0</v>
      </c>
      <c r="AF124" s="14">
        <v>-10105</v>
      </c>
      <c r="AG124" s="14">
        <v>96262</v>
      </c>
    </row>
    <row r="125" spans="1:33" ht="15" customHeight="1" x14ac:dyDescent="0.25">
      <c r="A125" s="36">
        <v>2</v>
      </c>
      <c r="B125" s="36" t="s">
        <v>2623</v>
      </c>
      <c r="C125" s="36" t="s">
        <v>2623</v>
      </c>
      <c r="D125" s="38" t="str">
        <f t="shared" si="2"/>
        <v>2000000053-0</v>
      </c>
      <c r="E125" s="9" t="s">
        <v>305</v>
      </c>
      <c r="F125" s="10" t="s">
        <v>29</v>
      </c>
      <c r="G125" s="10" t="s">
        <v>29</v>
      </c>
      <c r="H125" s="9" t="s">
        <v>30</v>
      </c>
      <c r="I125" s="10" t="s">
        <v>274</v>
      </c>
      <c r="J125" s="10" t="s">
        <v>32</v>
      </c>
      <c r="K125" s="11">
        <v>42978</v>
      </c>
      <c r="L125" s="12">
        <v>42978</v>
      </c>
      <c r="M125" s="10" t="s">
        <v>175</v>
      </c>
      <c r="N125" s="13" t="s">
        <v>306</v>
      </c>
      <c r="O125" s="10" t="s">
        <v>276</v>
      </c>
      <c r="P125" s="10" t="s">
        <v>29</v>
      </c>
      <c r="Q125" s="14">
        <v>19275200</v>
      </c>
      <c r="R125" s="12"/>
      <c r="S125" s="10" t="s">
        <v>29</v>
      </c>
      <c r="T125" s="14">
        <v>-4684968</v>
      </c>
      <c r="U125" s="15">
        <v>1</v>
      </c>
      <c r="V125" s="10" t="s">
        <v>29</v>
      </c>
      <c r="W125" s="14">
        <v>14590232</v>
      </c>
      <c r="X125" s="10" t="s">
        <v>36</v>
      </c>
      <c r="Y125" s="10" t="s">
        <v>29</v>
      </c>
      <c r="Z125" s="10" t="s">
        <v>37</v>
      </c>
      <c r="AA125" s="10" t="s">
        <v>29</v>
      </c>
      <c r="AB125" s="15">
        <v>0</v>
      </c>
      <c r="AC125" s="15">
        <v>0</v>
      </c>
      <c r="AD125" s="15"/>
      <c r="AE125" s="15">
        <v>0</v>
      </c>
      <c r="AF125" s="14">
        <v>-710544</v>
      </c>
      <c r="AG125" s="14">
        <v>13879688</v>
      </c>
    </row>
    <row r="126" spans="1:33" ht="15" customHeight="1" x14ac:dyDescent="0.25">
      <c r="A126" s="36">
        <v>2</v>
      </c>
      <c r="B126" s="36" t="s">
        <v>2623</v>
      </c>
      <c r="C126" s="36" t="s">
        <v>2623</v>
      </c>
      <c r="D126" s="38" t="str">
        <f t="shared" si="2"/>
        <v>2000000054-0</v>
      </c>
      <c r="E126" s="9" t="s">
        <v>307</v>
      </c>
      <c r="F126" s="10" t="s">
        <v>29</v>
      </c>
      <c r="G126" s="10" t="s">
        <v>29</v>
      </c>
      <c r="H126" s="9" t="s">
        <v>30</v>
      </c>
      <c r="I126" s="10" t="s">
        <v>188</v>
      </c>
      <c r="J126" s="10" t="s">
        <v>32</v>
      </c>
      <c r="K126" s="11">
        <v>43054</v>
      </c>
      <c r="L126" s="12">
        <v>43054</v>
      </c>
      <c r="M126" s="10" t="s">
        <v>110</v>
      </c>
      <c r="N126" s="13" t="s">
        <v>308</v>
      </c>
      <c r="O126" s="10" t="s">
        <v>190</v>
      </c>
      <c r="P126" s="10" t="s">
        <v>29</v>
      </c>
      <c r="Q126" s="14">
        <v>6738143.3600000003</v>
      </c>
      <c r="R126" s="12"/>
      <c r="S126" s="10" t="s">
        <v>29</v>
      </c>
      <c r="T126" s="14">
        <v>-2793722.36</v>
      </c>
      <c r="U126" s="15">
        <v>1</v>
      </c>
      <c r="V126" s="10" t="s">
        <v>29</v>
      </c>
      <c r="W126" s="14">
        <v>3944421</v>
      </c>
      <c r="X126" s="10" t="s">
        <v>36</v>
      </c>
      <c r="Y126" s="10" t="s">
        <v>29</v>
      </c>
      <c r="Z126" s="10" t="s">
        <v>37</v>
      </c>
      <c r="AA126" s="10" t="s">
        <v>29</v>
      </c>
      <c r="AB126" s="15">
        <v>0</v>
      </c>
      <c r="AC126" s="15">
        <v>0</v>
      </c>
      <c r="AD126" s="15"/>
      <c r="AE126" s="15">
        <v>0</v>
      </c>
      <c r="AF126" s="14">
        <v>-374720</v>
      </c>
      <c r="AG126" s="14">
        <v>3569701</v>
      </c>
    </row>
    <row r="127" spans="1:33" ht="15" customHeight="1" x14ac:dyDescent="0.25">
      <c r="A127" s="36">
        <v>2</v>
      </c>
      <c r="B127" s="36" t="s">
        <v>2623</v>
      </c>
      <c r="C127" s="36" t="s">
        <v>2623</v>
      </c>
      <c r="D127" s="38" t="str">
        <f t="shared" si="2"/>
        <v>2000000055-0</v>
      </c>
      <c r="E127" s="9" t="s">
        <v>309</v>
      </c>
      <c r="F127" s="10" t="s">
        <v>29</v>
      </c>
      <c r="G127" s="10" t="s">
        <v>29</v>
      </c>
      <c r="H127" s="9" t="s">
        <v>30</v>
      </c>
      <c r="I127" s="10" t="s">
        <v>188</v>
      </c>
      <c r="J127" s="10" t="s">
        <v>32</v>
      </c>
      <c r="K127" s="11">
        <v>43079</v>
      </c>
      <c r="L127" s="12">
        <v>43079</v>
      </c>
      <c r="M127" s="10" t="s">
        <v>254</v>
      </c>
      <c r="N127" s="13" t="s">
        <v>310</v>
      </c>
      <c r="O127" s="10" t="s">
        <v>190</v>
      </c>
      <c r="P127" s="10" t="s">
        <v>29</v>
      </c>
      <c r="Q127" s="14">
        <v>301293.55</v>
      </c>
      <c r="R127" s="12"/>
      <c r="S127" s="10" t="s">
        <v>29</v>
      </c>
      <c r="T127" s="14">
        <v>-123727.55</v>
      </c>
      <c r="U127" s="15">
        <v>1</v>
      </c>
      <c r="V127" s="10" t="s">
        <v>29</v>
      </c>
      <c r="W127" s="14">
        <v>177566</v>
      </c>
      <c r="X127" s="10" t="s">
        <v>36</v>
      </c>
      <c r="Y127" s="10" t="s">
        <v>29</v>
      </c>
      <c r="Z127" s="10" t="s">
        <v>37</v>
      </c>
      <c r="AA127" s="10" t="s">
        <v>29</v>
      </c>
      <c r="AB127" s="15">
        <v>0</v>
      </c>
      <c r="AC127" s="15">
        <v>0</v>
      </c>
      <c r="AD127" s="15"/>
      <c r="AE127" s="15">
        <v>0</v>
      </c>
      <c r="AF127" s="14">
        <v>-16869</v>
      </c>
      <c r="AG127" s="14">
        <v>160697</v>
      </c>
    </row>
    <row r="128" spans="1:33" ht="15" customHeight="1" x14ac:dyDescent="0.25">
      <c r="A128" s="36">
        <v>2</v>
      </c>
      <c r="B128" s="36" t="s">
        <v>2623</v>
      </c>
      <c r="C128" s="36" t="s">
        <v>2623</v>
      </c>
      <c r="D128" s="38" t="str">
        <f t="shared" si="2"/>
        <v>2000000056-0</v>
      </c>
      <c r="E128" s="9" t="s">
        <v>311</v>
      </c>
      <c r="F128" s="10" t="s">
        <v>29</v>
      </c>
      <c r="G128" s="10" t="s">
        <v>29</v>
      </c>
      <c r="H128" s="9" t="s">
        <v>30</v>
      </c>
      <c r="I128" s="10" t="s">
        <v>312</v>
      </c>
      <c r="J128" s="10" t="s">
        <v>32</v>
      </c>
      <c r="K128" s="11">
        <v>43101</v>
      </c>
      <c r="L128" s="12">
        <v>43101</v>
      </c>
      <c r="M128" s="10" t="s">
        <v>215</v>
      </c>
      <c r="N128" s="13" t="s">
        <v>313</v>
      </c>
      <c r="O128" s="10" t="s">
        <v>173</v>
      </c>
      <c r="P128" s="10" t="s">
        <v>29</v>
      </c>
      <c r="Q128" s="14">
        <v>3425416.71</v>
      </c>
      <c r="R128" s="12"/>
      <c r="S128" s="10" t="s">
        <v>29</v>
      </c>
      <c r="T128" s="14">
        <v>-3254147.45</v>
      </c>
      <c r="U128" s="15">
        <v>4</v>
      </c>
      <c r="V128" s="10" t="s">
        <v>29</v>
      </c>
      <c r="W128" s="14">
        <v>171269.26</v>
      </c>
      <c r="X128" s="10" t="s">
        <v>36</v>
      </c>
      <c r="Y128" s="10" t="s">
        <v>29</v>
      </c>
      <c r="Z128" s="10" t="s">
        <v>37</v>
      </c>
      <c r="AA128" s="10" t="s">
        <v>29</v>
      </c>
      <c r="AB128" s="15">
        <v>0</v>
      </c>
      <c r="AC128" s="15">
        <v>0</v>
      </c>
      <c r="AD128" s="15"/>
      <c r="AE128" s="15">
        <v>0</v>
      </c>
      <c r="AF128" s="15">
        <v>0</v>
      </c>
      <c r="AG128" s="14">
        <v>171269.26</v>
      </c>
    </row>
    <row r="129" spans="1:33" ht="15" customHeight="1" x14ac:dyDescent="0.25">
      <c r="A129" s="36">
        <v>2</v>
      </c>
      <c r="B129" s="36" t="s">
        <v>2623</v>
      </c>
      <c r="C129" s="36" t="s">
        <v>2623</v>
      </c>
      <c r="D129" s="38" t="str">
        <f t="shared" si="2"/>
        <v>2000000057-0</v>
      </c>
      <c r="E129" s="9" t="s">
        <v>314</v>
      </c>
      <c r="F129" s="10" t="s">
        <v>29</v>
      </c>
      <c r="G129" s="10" t="s">
        <v>29</v>
      </c>
      <c r="H129" s="9" t="s">
        <v>30</v>
      </c>
      <c r="I129" s="10" t="s">
        <v>32</v>
      </c>
      <c r="J129" s="10" t="s">
        <v>32</v>
      </c>
      <c r="K129" s="11">
        <v>40148</v>
      </c>
      <c r="L129" s="12">
        <v>40148</v>
      </c>
      <c r="M129" s="10" t="s">
        <v>232</v>
      </c>
      <c r="N129" s="13" t="s">
        <v>233</v>
      </c>
      <c r="O129" s="10" t="s">
        <v>190</v>
      </c>
      <c r="P129" s="10" t="s">
        <v>29</v>
      </c>
      <c r="Q129" s="14">
        <v>696286.51</v>
      </c>
      <c r="R129" s="12"/>
      <c r="S129" s="10" t="s">
        <v>29</v>
      </c>
      <c r="T129" s="14">
        <v>-661472.51</v>
      </c>
      <c r="U129" s="15">
        <v>1</v>
      </c>
      <c r="V129" s="10" t="s">
        <v>29</v>
      </c>
      <c r="W129" s="14">
        <v>34814</v>
      </c>
      <c r="X129" s="10" t="s">
        <v>36</v>
      </c>
      <c r="Y129" s="10" t="s">
        <v>29</v>
      </c>
      <c r="Z129" s="10" t="s">
        <v>37</v>
      </c>
      <c r="AA129" s="10" t="s">
        <v>29</v>
      </c>
      <c r="AB129" s="15">
        <v>0</v>
      </c>
      <c r="AC129" s="15">
        <v>0</v>
      </c>
      <c r="AD129" s="15"/>
      <c r="AE129" s="15">
        <v>0</v>
      </c>
      <c r="AF129" s="15">
        <v>0</v>
      </c>
      <c r="AG129" s="14">
        <v>34814</v>
      </c>
    </row>
    <row r="130" spans="1:33" ht="15" customHeight="1" x14ac:dyDescent="0.25">
      <c r="A130" s="36">
        <v>2</v>
      </c>
      <c r="B130" s="36" t="s">
        <v>2623</v>
      </c>
      <c r="C130" s="36" t="s">
        <v>2623</v>
      </c>
      <c r="D130" s="38" t="str">
        <f t="shared" si="2"/>
        <v>2000000058-0</v>
      </c>
      <c r="E130" s="9" t="s">
        <v>315</v>
      </c>
      <c r="F130" s="10" t="s">
        <v>29</v>
      </c>
      <c r="G130" s="10" t="s">
        <v>29</v>
      </c>
      <c r="H130" s="9" t="s">
        <v>30</v>
      </c>
      <c r="I130" s="10" t="s">
        <v>32</v>
      </c>
      <c r="J130" s="10" t="s">
        <v>32</v>
      </c>
      <c r="K130" s="11">
        <v>40148</v>
      </c>
      <c r="L130" s="12">
        <v>40148</v>
      </c>
      <c r="M130" s="10" t="s">
        <v>218</v>
      </c>
      <c r="N130" s="13" t="s">
        <v>316</v>
      </c>
      <c r="O130" s="10" t="s">
        <v>190</v>
      </c>
      <c r="P130" s="10" t="s">
        <v>29</v>
      </c>
      <c r="Q130" s="14">
        <v>1115565.3600000001</v>
      </c>
      <c r="R130" s="12"/>
      <c r="S130" s="10" t="s">
        <v>29</v>
      </c>
      <c r="T130" s="14">
        <v>-1059787.3600000001</v>
      </c>
      <c r="U130" s="15">
        <v>1</v>
      </c>
      <c r="V130" s="10" t="s">
        <v>29</v>
      </c>
      <c r="W130" s="14">
        <v>55778</v>
      </c>
      <c r="X130" s="10" t="s">
        <v>36</v>
      </c>
      <c r="Y130" s="10" t="s">
        <v>29</v>
      </c>
      <c r="Z130" s="10" t="s">
        <v>37</v>
      </c>
      <c r="AA130" s="10" t="s">
        <v>29</v>
      </c>
      <c r="AB130" s="15">
        <v>0</v>
      </c>
      <c r="AC130" s="15">
        <v>0</v>
      </c>
      <c r="AD130" s="15"/>
      <c r="AE130" s="15">
        <v>0</v>
      </c>
      <c r="AF130" s="15">
        <v>0</v>
      </c>
      <c r="AG130" s="14">
        <v>55778</v>
      </c>
    </row>
    <row r="131" spans="1:33" ht="15" customHeight="1" x14ac:dyDescent="0.25">
      <c r="A131" s="36">
        <v>2</v>
      </c>
      <c r="B131" s="36" t="s">
        <v>2623</v>
      </c>
      <c r="C131" s="36" t="s">
        <v>2623</v>
      </c>
      <c r="D131" s="38" t="str">
        <f t="shared" ref="D131:D194" si="3">CONCATENATE(E131,"-",H131)</f>
        <v>2000000059-0</v>
      </c>
      <c r="E131" s="9" t="s">
        <v>317</v>
      </c>
      <c r="F131" s="10" t="s">
        <v>29</v>
      </c>
      <c r="G131" s="10" t="s">
        <v>29</v>
      </c>
      <c r="H131" s="9" t="s">
        <v>30</v>
      </c>
      <c r="I131" s="10" t="s">
        <v>32</v>
      </c>
      <c r="J131" s="10" t="s">
        <v>32</v>
      </c>
      <c r="K131" s="11">
        <v>40148</v>
      </c>
      <c r="L131" s="12">
        <v>40148</v>
      </c>
      <c r="M131" s="10" t="s">
        <v>249</v>
      </c>
      <c r="N131" s="13" t="s">
        <v>318</v>
      </c>
      <c r="O131" s="10" t="s">
        <v>190</v>
      </c>
      <c r="P131" s="10" t="s">
        <v>29</v>
      </c>
      <c r="Q131" s="14">
        <v>109603.34</v>
      </c>
      <c r="R131" s="12"/>
      <c r="S131" s="10" t="s">
        <v>29</v>
      </c>
      <c r="T131" s="14">
        <v>-104123.34</v>
      </c>
      <c r="U131" s="15">
        <v>1</v>
      </c>
      <c r="V131" s="10" t="s">
        <v>29</v>
      </c>
      <c r="W131" s="14">
        <v>5480</v>
      </c>
      <c r="X131" s="10" t="s">
        <v>36</v>
      </c>
      <c r="Y131" s="10" t="s">
        <v>29</v>
      </c>
      <c r="Z131" s="10" t="s">
        <v>37</v>
      </c>
      <c r="AA131" s="10" t="s">
        <v>29</v>
      </c>
      <c r="AB131" s="15">
        <v>0</v>
      </c>
      <c r="AC131" s="15">
        <v>0</v>
      </c>
      <c r="AD131" s="15"/>
      <c r="AE131" s="15">
        <v>0</v>
      </c>
      <c r="AF131" s="15">
        <v>0</v>
      </c>
      <c r="AG131" s="14">
        <v>5480</v>
      </c>
    </row>
    <row r="132" spans="1:33" ht="15" customHeight="1" x14ac:dyDescent="0.25">
      <c r="A132" s="36">
        <v>2</v>
      </c>
      <c r="B132" s="36" t="s">
        <v>2623</v>
      </c>
      <c r="C132" s="36" t="s">
        <v>2623</v>
      </c>
      <c r="D132" s="38" t="str">
        <f t="shared" si="3"/>
        <v>2000000060-0</v>
      </c>
      <c r="E132" s="9" t="s">
        <v>319</v>
      </c>
      <c r="F132" s="10" t="s">
        <v>29</v>
      </c>
      <c r="G132" s="10" t="s">
        <v>29</v>
      </c>
      <c r="H132" s="9" t="s">
        <v>30</v>
      </c>
      <c r="I132" s="10" t="s">
        <v>282</v>
      </c>
      <c r="J132" s="10" t="s">
        <v>32</v>
      </c>
      <c r="K132" s="11">
        <v>43555</v>
      </c>
      <c r="L132" s="12">
        <v>43465</v>
      </c>
      <c r="M132" s="10" t="s">
        <v>110</v>
      </c>
      <c r="N132" s="13" t="s">
        <v>320</v>
      </c>
      <c r="O132" s="10" t="s">
        <v>284</v>
      </c>
      <c r="P132" s="10" t="s">
        <v>29</v>
      </c>
      <c r="Q132" s="14">
        <v>3218664.01</v>
      </c>
      <c r="R132" s="12"/>
      <c r="S132" s="10" t="s">
        <v>29</v>
      </c>
      <c r="T132" s="14">
        <v>-3025121</v>
      </c>
      <c r="U132" s="15"/>
      <c r="V132" s="10" t="s">
        <v>29</v>
      </c>
      <c r="W132" s="14">
        <v>193543.01</v>
      </c>
      <c r="X132" s="10" t="s">
        <v>29</v>
      </c>
      <c r="Y132" s="10" t="s">
        <v>29</v>
      </c>
      <c r="Z132" s="10" t="s">
        <v>37</v>
      </c>
      <c r="AA132" s="10" t="s">
        <v>29</v>
      </c>
      <c r="AB132" s="15">
        <v>0</v>
      </c>
      <c r="AC132" s="15">
        <v>0</v>
      </c>
      <c r="AD132" s="15"/>
      <c r="AE132" s="15">
        <v>0</v>
      </c>
      <c r="AF132" s="15">
        <v>0</v>
      </c>
      <c r="AG132" s="14">
        <v>193543.01</v>
      </c>
    </row>
    <row r="133" spans="1:33" ht="15" customHeight="1" x14ac:dyDescent="0.25">
      <c r="A133" s="36">
        <v>2</v>
      </c>
      <c r="B133" s="36" t="s">
        <v>2623</v>
      </c>
      <c r="C133" s="36" t="s">
        <v>2623</v>
      </c>
      <c r="D133" s="38" t="str">
        <f t="shared" si="3"/>
        <v>2000000061-0</v>
      </c>
      <c r="E133" s="9" t="s">
        <v>321</v>
      </c>
      <c r="F133" s="10" t="s">
        <v>29</v>
      </c>
      <c r="G133" s="10" t="s">
        <v>29</v>
      </c>
      <c r="H133" s="9" t="s">
        <v>30</v>
      </c>
      <c r="I133" s="10" t="s">
        <v>188</v>
      </c>
      <c r="J133" s="10" t="s">
        <v>32</v>
      </c>
      <c r="K133" s="11">
        <v>43555</v>
      </c>
      <c r="L133" s="12">
        <v>43282</v>
      </c>
      <c r="M133" s="10" t="s">
        <v>110</v>
      </c>
      <c r="N133" s="13" t="s">
        <v>322</v>
      </c>
      <c r="O133" s="10" t="s">
        <v>190</v>
      </c>
      <c r="P133" s="10" t="s">
        <v>29</v>
      </c>
      <c r="Q133" s="14">
        <v>1480456.8</v>
      </c>
      <c r="R133" s="12"/>
      <c r="S133" s="10" t="s">
        <v>29</v>
      </c>
      <c r="T133" s="14">
        <v>-558212</v>
      </c>
      <c r="U133" s="15"/>
      <c r="V133" s="10" t="s">
        <v>29</v>
      </c>
      <c r="W133" s="14">
        <v>922244.8</v>
      </c>
      <c r="X133" s="10" t="s">
        <v>29</v>
      </c>
      <c r="Y133" s="10" t="s">
        <v>29</v>
      </c>
      <c r="Z133" s="10" t="s">
        <v>37</v>
      </c>
      <c r="AA133" s="10" t="s">
        <v>29</v>
      </c>
      <c r="AB133" s="15">
        <v>0</v>
      </c>
      <c r="AC133" s="15">
        <v>0</v>
      </c>
      <c r="AD133" s="15"/>
      <c r="AE133" s="15">
        <v>0</v>
      </c>
      <c r="AF133" s="14">
        <v>-87613</v>
      </c>
      <c r="AG133" s="14">
        <v>834631.8</v>
      </c>
    </row>
    <row r="134" spans="1:33" ht="15" customHeight="1" x14ac:dyDescent="0.25">
      <c r="A134" s="36">
        <v>2</v>
      </c>
      <c r="B134" s="36" t="s">
        <v>2623</v>
      </c>
      <c r="C134" s="36" t="s">
        <v>2623</v>
      </c>
      <c r="D134" s="38" t="str">
        <f t="shared" si="3"/>
        <v>2000000062-0</v>
      </c>
      <c r="E134" s="9" t="s">
        <v>323</v>
      </c>
      <c r="F134" s="10" t="s">
        <v>29</v>
      </c>
      <c r="G134" s="10" t="s">
        <v>29</v>
      </c>
      <c r="H134" s="9" t="s">
        <v>30</v>
      </c>
      <c r="I134" s="10" t="s">
        <v>188</v>
      </c>
      <c r="J134" s="10" t="s">
        <v>32</v>
      </c>
      <c r="K134" s="11">
        <v>43555</v>
      </c>
      <c r="L134" s="12">
        <v>43405</v>
      </c>
      <c r="M134" s="10" t="s">
        <v>110</v>
      </c>
      <c r="N134" s="13" t="s">
        <v>324</v>
      </c>
      <c r="O134" s="10" t="s">
        <v>190</v>
      </c>
      <c r="P134" s="10" t="s">
        <v>29</v>
      </c>
      <c r="Q134" s="14">
        <v>12661436.49</v>
      </c>
      <c r="R134" s="12"/>
      <c r="S134" s="10" t="s">
        <v>29</v>
      </c>
      <c r="T134" s="14">
        <v>-4477715</v>
      </c>
      <c r="U134" s="15"/>
      <c r="V134" s="10" t="s">
        <v>29</v>
      </c>
      <c r="W134" s="14">
        <v>8183721.4900000002</v>
      </c>
      <c r="X134" s="10" t="s">
        <v>29</v>
      </c>
      <c r="Y134" s="10" t="s">
        <v>29</v>
      </c>
      <c r="Z134" s="10" t="s">
        <v>37</v>
      </c>
      <c r="AA134" s="10" t="s">
        <v>29</v>
      </c>
      <c r="AB134" s="15">
        <v>0</v>
      </c>
      <c r="AC134" s="15">
        <v>0</v>
      </c>
      <c r="AD134" s="15"/>
      <c r="AE134" s="15">
        <v>0</v>
      </c>
      <c r="AF134" s="14">
        <v>-777454</v>
      </c>
      <c r="AG134" s="14">
        <v>7406267.4900000002</v>
      </c>
    </row>
    <row r="135" spans="1:33" ht="15" customHeight="1" x14ac:dyDescent="0.25">
      <c r="A135" s="36">
        <v>2</v>
      </c>
      <c r="B135" s="36" t="s">
        <v>2623</v>
      </c>
      <c r="C135" s="36" t="s">
        <v>2623</v>
      </c>
      <c r="D135" s="38" t="str">
        <f t="shared" si="3"/>
        <v>2000000063-0</v>
      </c>
      <c r="E135" s="9" t="s">
        <v>325</v>
      </c>
      <c r="F135" s="10" t="s">
        <v>29</v>
      </c>
      <c r="G135" s="10" t="s">
        <v>29</v>
      </c>
      <c r="H135" s="9" t="s">
        <v>30</v>
      </c>
      <c r="I135" s="10" t="s">
        <v>188</v>
      </c>
      <c r="J135" s="10" t="s">
        <v>32</v>
      </c>
      <c r="K135" s="11">
        <v>43555</v>
      </c>
      <c r="L135" s="12">
        <v>43282</v>
      </c>
      <c r="M135" s="10" t="s">
        <v>110</v>
      </c>
      <c r="N135" s="13" t="s">
        <v>326</v>
      </c>
      <c r="O135" s="10" t="s">
        <v>190</v>
      </c>
      <c r="P135" s="10" t="s">
        <v>29</v>
      </c>
      <c r="Q135" s="14">
        <v>4869765.92</v>
      </c>
      <c r="R135" s="12"/>
      <c r="S135" s="10" t="s">
        <v>29</v>
      </c>
      <c r="T135" s="14">
        <v>-1836162</v>
      </c>
      <c r="U135" s="15"/>
      <c r="V135" s="10" t="s">
        <v>29</v>
      </c>
      <c r="W135" s="14">
        <v>3033603.92</v>
      </c>
      <c r="X135" s="10" t="s">
        <v>29</v>
      </c>
      <c r="Y135" s="10" t="s">
        <v>29</v>
      </c>
      <c r="Z135" s="10" t="s">
        <v>37</v>
      </c>
      <c r="AA135" s="10" t="s">
        <v>29</v>
      </c>
      <c r="AB135" s="15">
        <v>0</v>
      </c>
      <c r="AC135" s="15">
        <v>0</v>
      </c>
      <c r="AD135" s="15"/>
      <c r="AE135" s="15">
        <v>0</v>
      </c>
      <c r="AF135" s="14">
        <v>-288192</v>
      </c>
      <c r="AG135" s="14">
        <v>2745411.92</v>
      </c>
    </row>
    <row r="136" spans="1:33" ht="15" customHeight="1" x14ac:dyDescent="0.25">
      <c r="A136" s="36">
        <v>2</v>
      </c>
      <c r="B136" s="36" t="s">
        <v>2623</v>
      </c>
      <c r="C136" s="36" t="s">
        <v>2623</v>
      </c>
      <c r="D136" s="38" t="str">
        <f t="shared" si="3"/>
        <v>2000000064-0</v>
      </c>
      <c r="E136" s="9" t="s">
        <v>327</v>
      </c>
      <c r="F136" s="10" t="s">
        <v>29</v>
      </c>
      <c r="G136" s="10" t="s">
        <v>29</v>
      </c>
      <c r="H136" s="9" t="s">
        <v>30</v>
      </c>
      <c r="I136" s="10" t="s">
        <v>188</v>
      </c>
      <c r="J136" s="10" t="s">
        <v>32</v>
      </c>
      <c r="K136" s="11">
        <v>43555</v>
      </c>
      <c r="L136" s="12">
        <v>43405</v>
      </c>
      <c r="M136" s="10" t="s">
        <v>110</v>
      </c>
      <c r="N136" s="13" t="s">
        <v>328</v>
      </c>
      <c r="O136" s="10" t="s">
        <v>190</v>
      </c>
      <c r="P136" s="10" t="s">
        <v>29</v>
      </c>
      <c r="Q136" s="14">
        <v>41073197.520000003</v>
      </c>
      <c r="R136" s="12"/>
      <c r="S136" s="10" t="s">
        <v>329</v>
      </c>
      <c r="T136" s="14">
        <v>-14524014</v>
      </c>
      <c r="U136" s="15"/>
      <c r="V136" s="10" t="s">
        <v>29</v>
      </c>
      <c r="W136" s="14">
        <v>26549183.52</v>
      </c>
      <c r="X136" s="10" t="s">
        <v>29</v>
      </c>
      <c r="Y136" s="10" t="s">
        <v>29</v>
      </c>
      <c r="Z136" s="10" t="s">
        <v>37</v>
      </c>
      <c r="AA136" s="10" t="s">
        <v>29</v>
      </c>
      <c r="AB136" s="15">
        <v>0</v>
      </c>
      <c r="AC136" s="15">
        <v>0</v>
      </c>
      <c r="AD136" s="15"/>
      <c r="AE136" s="15">
        <v>0</v>
      </c>
      <c r="AF136" s="14">
        <v>-2522172</v>
      </c>
      <c r="AG136" s="14">
        <v>24027011.52</v>
      </c>
    </row>
    <row r="137" spans="1:33" ht="15" customHeight="1" x14ac:dyDescent="0.25">
      <c r="A137" s="36">
        <v>2</v>
      </c>
      <c r="B137" s="36" t="s">
        <v>2623</v>
      </c>
      <c r="C137" s="36" t="s">
        <v>2623</v>
      </c>
      <c r="D137" s="38" t="str">
        <f t="shared" si="3"/>
        <v>2000000065-0</v>
      </c>
      <c r="E137" s="9" t="s">
        <v>330</v>
      </c>
      <c r="F137" s="10" t="s">
        <v>29</v>
      </c>
      <c r="G137" s="10" t="s">
        <v>29</v>
      </c>
      <c r="H137" s="9" t="s">
        <v>30</v>
      </c>
      <c r="I137" s="10" t="s">
        <v>188</v>
      </c>
      <c r="J137" s="10" t="s">
        <v>32</v>
      </c>
      <c r="K137" s="11">
        <v>43555</v>
      </c>
      <c r="L137" s="12">
        <v>43360</v>
      </c>
      <c r="M137" s="10" t="s">
        <v>110</v>
      </c>
      <c r="N137" s="13" t="s">
        <v>331</v>
      </c>
      <c r="O137" s="10" t="s">
        <v>190</v>
      </c>
      <c r="P137" s="10" t="s">
        <v>29</v>
      </c>
      <c r="Q137" s="14">
        <v>2123040.39</v>
      </c>
      <c r="R137" s="12"/>
      <c r="S137" s="10" t="s">
        <v>29</v>
      </c>
      <c r="T137" s="14">
        <v>-771577</v>
      </c>
      <c r="U137" s="15"/>
      <c r="V137" s="10" t="s">
        <v>29</v>
      </c>
      <c r="W137" s="14">
        <v>1351463.39</v>
      </c>
      <c r="X137" s="10" t="s">
        <v>29</v>
      </c>
      <c r="Y137" s="10" t="s">
        <v>29</v>
      </c>
      <c r="Z137" s="10" t="s">
        <v>37</v>
      </c>
      <c r="AA137" s="10" t="s">
        <v>29</v>
      </c>
      <c r="AB137" s="15">
        <v>0</v>
      </c>
      <c r="AC137" s="15">
        <v>0</v>
      </c>
      <c r="AD137" s="15"/>
      <c r="AE137" s="15">
        <v>0</v>
      </c>
      <c r="AF137" s="14">
        <v>-128389</v>
      </c>
      <c r="AG137" s="14">
        <v>1223074.3899999999</v>
      </c>
    </row>
    <row r="138" spans="1:33" ht="15" customHeight="1" x14ac:dyDescent="0.25">
      <c r="A138" s="36">
        <v>2</v>
      </c>
      <c r="B138" s="36" t="s">
        <v>2623</v>
      </c>
      <c r="C138" s="36" t="s">
        <v>2623</v>
      </c>
      <c r="D138" s="38" t="str">
        <f t="shared" si="3"/>
        <v>2000000066-0</v>
      </c>
      <c r="E138" s="9" t="s">
        <v>332</v>
      </c>
      <c r="F138" s="10" t="s">
        <v>29</v>
      </c>
      <c r="G138" s="10" t="s">
        <v>29</v>
      </c>
      <c r="H138" s="9" t="s">
        <v>30</v>
      </c>
      <c r="I138" s="10" t="s">
        <v>207</v>
      </c>
      <c r="J138" s="10" t="s">
        <v>32</v>
      </c>
      <c r="K138" s="11">
        <v>43555</v>
      </c>
      <c r="L138" s="12">
        <v>43435</v>
      </c>
      <c r="M138" s="10" t="s">
        <v>110</v>
      </c>
      <c r="N138" s="13" t="s">
        <v>333</v>
      </c>
      <c r="O138" s="10" t="s">
        <v>190</v>
      </c>
      <c r="P138" s="10" t="s">
        <v>29</v>
      </c>
      <c r="Q138" s="14">
        <v>12331515.960000001</v>
      </c>
      <c r="R138" s="12"/>
      <c r="S138" s="10" t="s">
        <v>29</v>
      </c>
      <c r="T138" s="14">
        <v>-4321014</v>
      </c>
      <c r="U138" s="15"/>
      <c r="V138" s="10" t="s">
        <v>29</v>
      </c>
      <c r="W138" s="14">
        <v>8010501.96</v>
      </c>
      <c r="X138" s="10" t="s">
        <v>29</v>
      </c>
      <c r="Y138" s="10" t="s">
        <v>29</v>
      </c>
      <c r="Z138" s="10" t="s">
        <v>37</v>
      </c>
      <c r="AA138" s="10" t="s">
        <v>29</v>
      </c>
      <c r="AB138" s="15">
        <v>0</v>
      </c>
      <c r="AC138" s="15">
        <v>0</v>
      </c>
      <c r="AD138" s="15"/>
      <c r="AE138" s="15">
        <v>0</v>
      </c>
      <c r="AF138" s="14">
        <v>-763252</v>
      </c>
      <c r="AG138" s="14">
        <v>7247249.96</v>
      </c>
    </row>
    <row r="139" spans="1:33" ht="15" customHeight="1" x14ac:dyDescent="0.25">
      <c r="A139" s="36">
        <v>2</v>
      </c>
      <c r="B139" s="36" t="s">
        <v>2623</v>
      </c>
      <c r="C139" s="36" t="s">
        <v>2623</v>
      </c>
      <c r="D139" s="38" t="str">
        <f t="shared" si="3"/>
        <v>2000000067-0</v>
      </c>
      <c r="E139" s="9" t="s">
        <v>334</v>
      </c>
      <c r="F139" s="10" t="s">
        <v>29</v>
      </c>
      <c r="G139" s="10" t="s">
        <v>29</v>
      </c>
      <c r="H139" s="9" t="s">
        <v>30</v>
      </c>
      <c r="I139" s="10" t="s">
        <v>207</v>
      </c>
      <c r="J139" s="10" t="s">
        <v>32</v>
      </c>
      <c r="K139" s="11">
        <v>43555</v>
      </c>
      <c r="L139" s="12">
        <v>43405</v>
      </c>
      <c r="M139" s="10" t="s">
        <v>110</v>
      </c>
      <c r="N139" s="13" t="s">
        <v>335</v>
      </c>
      <c r="O139" s="10" t="s">
        <v>173</v>
      </c>
      <c r="P139" s="10" t="s">
        <v>29</v>
      </c>
      <c r="Q139" s="14">
        <v>1936194.64</v>
      </c>
      <c r="R139" s="12"/>
      <c r="S139" s="10" t="s">
        <v>29</v>
      </c>
      <c r="T139" s="14">
        <v>-1839384.91</v>
      </c>
      <c r="U139" s="15"/>
      <c r="V139" s="10" t="s">
        <v>29</v>
      </c>
      <c r="W139" s="14">
        <v>96809.73</v>
      </c>
      <c r="X139" s="10" t="s">
        <v>29</v>
      </c>
      <c r="Y139" s="10" t="s">
        <v>29</v>
      </c>
      <c r="Z139" s="10" t="s">
        <v>37</v>
      </c>
      <c r="AA139" s="10" t="s">
        <v>29</v>
      </c>
      <c r="AB139" s="15">
        <v>0</v>
      </c>
      <c r="AC139" s="15">
        <v>0</v>
      </c>
      <c r="AD139" s="15"/>
      <c r="AE139" s="15">
        <v>0</v>
      </c>
      <c r="AF139" s="15">
        <v>0</v>
      </c>
      <c r="AG139" s="14">
        <v>96809.73</v>
      </c>
    </row>
    <row r="140" spans="1:33" ht="15" customHeight="1" x14ac:dyDescent="0.25">
      <c r="A140" s="36">
        <v>2</v>
      </c>
      <c r="B140" s="36" t="s">
        <v>2623</v>
      </c>
      <c r="C140" s="36" t="s">
        <v>2623</v>
      </c>
      <c r="D140" s="38" t="str">
        <f t="shared" si="3"/>
        <v>2000000068-0</v>
      </c>
      <c r="E140" s="9" t="s">
        <v>336</v>
      </c>
      <c r="F140" s="10" t="s">
        <v>29</v>
      </c>
      <c r="G140" s="10" t="s">
        <v>29</v>
      </c>
      <c r="H140" s="9" t="s">
        <v>30</v>
      </c>
      <c r="I140" s="10" t="s">
        <v>188</v>
      </c>
      <c r="J140" s="10" t="s">
        <v>32</v>
      </c>
      <c r="K140" s="11">
        <v>43850</v>
      </c>
      <c r="L140" s="12">
        <v>43850</v>
      </c>
      <c r="M140" s="10" t="s">
        <v>337</v>
      </c>
      <c r="N140" s="13" t="s">
        <v>338</v>
      </c>
      <c r="O140" s="10" t="s">
        <v>190</v>
      </c>
      <c r="P140" s="10" t="s">
        <v>29</v>
      </c>
      <c r="Q140" s="14">
        <v>770281.87</v>
      </c>
      <c r="R140" s="12"/>
      <c r="S140" s="10" t="s">
        <v>29</v>
      </c>
      <c r="T140" s="14">
        <v>-210005</v>
      </c>
      <c r="U140" s="15">
        <v>2</v>
      </c>
      <c r="V140" s="10" t="s">
        <v>29</v>
      </c>
      <c r="W140" s="14">
        <v>560276.87</v>
      </c>
      <c r="X140" s="10" t="s">
        <v>339</v>
      </c>
      <c r="Y140" s="10" t="s">
        <v>29</v>
      </c>
      <c r="Z140" s="10" t="s">
        <v>37</v>
      </c>
      <c r="AA140" s="10" t="s">
        <v>29</v>
      </c>
      <c r="AB140" s="15">
        <v>0</v>
      </c>
      <c r="AC140" s="15">
        <v>0</v>
      </c>
      <c r="AD140" s="15"/>
      <c r="AE140" s="15">
        <v>0</v>
      </c>
      <c r="AF140" s="14">
        <v>-53226</v>
      </c>
      <c r="AG140" s="14">
        <v>507050.87</v>
      </c>
    </row>
    <row r="141" spans="1:33" ht="15" customHeight="1" x14ac:dyDescent="0.25">
      <c r="A141" s="36">
        <v>2</v>
      </c>
      <c r="B141" s="36" t="s">
        <v>2623</v>
      </c>
      <c r="C141" s="36" t="s">
        <v>2623</v>
      </c>
      <c r="D141" s="38" t="str">
        <f t="shared" si="3"/>
        <v>2000000069-0</v>
      </c>
      <c r="E141" s="9" t="s">
        <v>340</v>
      </c>
      <c r="F141" s="10" t="s">
        <v>29</v>
      </c>
      <c r="G141" s="10" t="s">
        <v>29</v>
      </c>
      <c r="H141" s="9" t="s">
        <v>30</v>
      </c>
      <c r="I141" s="10" t="s">
        <v>188</v>
      </c>
      <c r="J141" s="10" t="s">
        <v>32</v>
      </c>
      <c r="K141" s="11">
        <v>43906</v>
      </c>
      <c r="L141" s="12">
        <v>43906</v>
      </c>
      <c r="M141" s="10" t="s">
        <v>110</v>
      </c>
      <c r="N141" s="13" t="s">
        <v>341</v>
      </c>
      <c r="O141" s="10" t="s">
        <v>190</v>
      </c>
      <c r="P141" s="10" t="s">
        <v>29</v>
      </c>
      <c r="Q141" s="14">
        <v>292964.63</v>
      </c>
      <c r="R141" s="12"/>
      <c r="S141" s="10" t="s">
        <v>29</v>
      </c>
      <c r="T141" s="14">
        <v>-76716</v>
      </c>
      <c r="U141" s="15">
        <v>12</v>
      </c>
      <c r="V141" s="10" t="s">
        <v>29</v>
      </c>
      <c r="W141" s="14">
        <v>216248.63</v>
      </c>
      <c r="X141" s="10" t="s">
        <v>339</v>
      </c>
      <c r="Y141" s="10" t="s">
        <v>29</v>
      </c>
      <c r="Z141" s="10" t="s">
        <v>37</v>
      </c>
      <c r="AA141" s="10" t="s">
        <v>29</v>
      </c>
      <c r="AB141" s="15">
        <v>0</v>
      </c>
      <c r="AC141" s="15">
        <v>0</v>
      </c>
      <c r="AD141" s="15"/>
      <c r="AE141" s="15">
        <v>0</v>
      </c>
      <c r="AF141" s="14">
        <v>-20544</v>
      </c>
      <c r="AG141" s="14">
        <v>195704.63</v>
      </c>
    </row>
    <row r="142" spans="1:33" ht="15" customHeight="1" x14ac:dyDescent="0.25">
      <c r="A142" s="36">
        <v>2</v>
      </c>
      <c r="B142" s="36" t="s">
        <v>2623</v>
      </c>
      <c r="C142" s="36" t="s">
        <v>2623</v>
      </c>
      <c r="D142" s="38" t="str">
        <f t="shared" si="3"/>
        <v>2000000070-0</v>
      </c>
      <c r="E142" s="9" t="s">
        <v>342</v>
      </c>
      <c r="F142" s="10" t="s">
        <v>29</v>
      </c>
      <c r="G142" s="10" t="s">
        <v>29</v>
      </c>
      <c r="H142" s="9" t="s">
        <v>30</v>
      </c>
      <c r="I142" s="10" t="s">
        <v>282</v>
      </c>
      <c r="J142" s="10" t="s">
        <v>32</v>
      </c>
      <c r="K142" s="11">
        <v>43777</v>
      </c>
      <c r="L142" s="12">
        <v>43777</v>
      </c>
      <c r="M142" s="10" t="s">
        <v>235</v>
      </c>
      <c r="N142" s="13" t="s">
        <v>343</v>
      </c>
      <c r="O142" s="10" t="s">
        <v>284</v>
      </c>
      <c r="P142" s="10" t="s">
        <v>29</v>
      </c>
      <c r="Q142" s="14">
        <v>1851804.54</v>
      </c>
      <c r="R142" s="12"/>
      <c r="S142" s="10" t="s">
        <v>29</v>
      </c>
      <c r="T142" s="14">
        <v>-1735430</v>
      </c>
      <c r="U142" s="15"/>
      <c r="V142" s="10" t="s">
        <v>29</v>
      </c>
      <c r="W142" s="14">
        <v>116374.54</v>
      </c>
      <c r="X142" s="10" t="s">
        <v>29</v>
      </c>
      <c r="Y142" s="10" t="s">
        <v>29</v>
      </c>
      <c r="Z142" s="10" t="s">
        <v>37</v>
      </c>
      <c r="AA142" s="10" t="s">
        <v>29</v>
      </c>
      <c r="AB142" s="15">
        <v>0</v>
      </c>
      <c r="AC142" s="15">
        <v>0</v>
      </c>
      <c r="AD142" s="15"/>
      <c r="AE142" s="15">
        <v>0</v>
      </c>
      <c r="AF142" s="15">
        <v>0</v>
      </c>
      <c r="AG142" s="14">
        <v>116374.54</v>
      </c>
    </row>
    <row r="143" spans="1:33" ht="15" customHeight="1" x14ac:dyDescent="0.25">
      <c r="A143" s="36">
        <v>2</v>
      </c>
      <c r="B143" s="36" t="s">
        <v>2623</v>
      </c>
      <c r="C143" s="36" t="s">
        <v>2623</v>
      </c>
      <c r="D143" s="38" t="str">
        <f t="shared" si="3"/>
        <v>2000000071-0</v>
      </c>
      <c r="E143" s="9" t="s">
        <v>344</v>
      </c>
      <c r="F143" s="10" t="s">
        <v>29</v>
      </c>
      <c r="G143" s="10" t="s">
        <v>29</v>
      </c>
      <c r="H143" s="9" t="s">
        <v>30</v>
      </c>
      <c r="I143" s="10" t="s">
        <v>274</v>
      </c>
      <c r="J143" s="10" t="s">
        <v>32</v>
      </c>
      <c r="K143" s="11">
        <v>43738</v>
      </c>
      <c r="L143" s="12">
        <v>43738</v>
      </c>
      <c r="M143" s="10" t="s">
        <v>110</v>
      </c>
      <c r="N143" s="13" t="s">
        <v>345</v>
      </c>
      <c r="O143" s="10" t="s">
        <v>276</v>
      </c>
      <c r="P143" s="10" t="s">
        <v>29</v>
      </c>
      <c r="Q143" s="15">
        <v>0</v>
      </c>
      <c r="R143" s="12"/>
      <c r="S143" s="10" t="s">
        <v>29</v>
      </c>
      <c r="T143" s="15">
        <v>0</v>
      </c>
      <c r="U143" s="15"/>
      <c r="V143" s="10" t="s">
        <v>29</v>
      </c>
      <c r="W143" s="15">
        <v>0</v>
      </c>
      <c r="X143" s="10" t="s">
        <v>29</v>
      </c>
      <c r="Y143" s="10" t="s">
        <v>29</v>
      </c>
      <c r="Z143" s="10" t="s">
        <v>37</v>
      </c>
      <c r="AA143" s="10" t="s">
        <v>29</v>
      </c>
      <c r="AB143" s="15">
        <v>0</v>
      </c>
      <c r="AC143" s="15">
        <v>0</v>
      </c>
      <c r="AD143" s="15"/>
      <c r="AE143" s="15">
        <v>0</v>
      </c>
      <c r="AF143" s="15">
        <v>0</v>
      </c>
      <c r="AG143" s="15">
        <v>0</v>
      </c>
    </row>
    <row r="144" spans="1:33" ht="15" customHeight="1" x14ac:dyDescent="0.25">
      <c r="A144" s="36">
        <v>2</v>
      </c>
      <c r="B144" s="36" t="s">
        <v>2623</v>
      </c>
      <c r="C144" s="36" t="s">
        <v>2623</v>
      </c>
      <c r="D144" s="38" t="str">
        <f t="shared" si="3"/>
        <v>2000000072-0</v>
      </c>
      <c r="E144" s="9" t="s">
        <v>346</v>
      </c>
      <c r="F144" s="10" t="s">
        <v>29</v>
      </c>
      <c r="G144" s="10" t="s">
        <v>29</v>
      </c>
      <c r="H144" s="9" t="s">
        <v>30</v>
      </c>
      <c r="I144" s="10" t="s">
        <v>188</v>
      </c>
      <c r="J144" s="10" t="s">
        <v>32</v>
      </c>
      <c r="K144" s="11">
        <v>43861</v>
      </c>
      <c r="L144" s="12">
        <v>43861</v>
      </c>
      <c r="M144" s="10" t="s">
        <v>110</v>
      </c>
      <c r="N144" s="13" t="s">
        <v>347</v>
      </c>
      <c r="O144" s="10" t="s">
        <v>190</v>
      </c>
      <c r="P144" s="10" t="s">
        <v>29</v>
      </c>
      <c r="Q144" s="14">
        <v>1227431.25</v>
      </c>
      <c r="R144" s="12"/>
      <c r="S144" s="10" t="s">
        <v>29</v>
      </c>
      <c r="T144" s="14">
        <v>-332043</v>
      </c>
      <c r="U144" s="15"/>
      <c r="V144" s="10" t="s">
        <v>29</v>
      </c>
      <c r="W144" s="14">
        <v>895388.25</v>
      </c>
      <c r="X144" s="10" t="s">
        <v>29</v>
      </c>
      <c r="Y144" s="10" t="s">
        <v>29</v>
      </c>
      <c r="Z144" s="10" t="s">
        <v>37</v>
      </c>
      <c r="AA144" s="10" t="s">
        <v>29</v>
      </c>
      <c r="AB144" s="15">
        <v>0</v>
      </c>
      <c r="AC144" s="15">
        <v>0</v>
      </c>
      <c r="AD144" s="15"/>
      <c r="AE144" s="15">
        <v>0</v>
      </c>
      <c r="AF144" s="14">
        <v>-85062</v>
      </c>
      <c r="AG144" s="14">
        <v>810326.25</v>
      </c>
    </row>
    <row r="145" spans="1:35" ht="15" customHeight="1" x14ac:dyDescent="0.25">
      <c r="A145" s="36">
        <v>2</v>
      </c>
      <c r="B145" s="36" t="s">
        <v>2623</v>
      </c>
      <c r="C145" s="36" t="s">
        <v>2623</v>
      </c>
      <c r="D145" s="38" t="str">
        <f t="shared" si="3"/>
        <v>2000000073-0</v>
      </c>
      <c r="E145" s="9" t="s">
        <v>348</v>
      </c>
      <c r="F145" s="10" t="s">
        <v>29</v>
      </c>
      <c r="G145" s="10" t="s">
        <v>29</v>
      </c>
      <c r="H145" s="9" t="s">
        <v>30</v>
      </c>
      <c r="I145" s="10" t="s">
        <v>282</v>
      </c>
      <c r="J145" s="10" t="s">
        <v>32</v>
      </c>
      <c r="K145" s="11">
        <v>43891</v>
      </c>
      <c r="L145" s="12">
        <v>43891</v>
      </c>
      <c r="M145" s="10" t="s">
        <v>110</v>
      </c>
      <c r="N145" s="13" t="s">
        <v>349</v>
      </c>
      <c r="O145" s="10" t="s">
        <v>284</v>
      </c>
      <c r="P145" s="10" t="s">
        <v>29</v>
      </c>
      <c r="Q145" s="14">
        <v>8122832.6799999997</v>
      </c>
      <c r="R145" s="12"/>
      <c r="S145" s="10" t="s">
        <v>29</v>
      </c>
      <c r="T145" s="14">
        <v>-7682455</v>
      </c>
      <c r="U145" s="15"/>
      <c r="V145" s="10" t="s">
        <v>29</v>
      </c>
      <c r="W145" s="14">
        <v>440377.68</v>
      </c>
      <c r="X145" s="10" t="s">
        <v>29</v>
      </c>
      <c r="Y145" s="10" t="s">
        <v>29</v>
      </c>
      <c r="Z145" s="10" t="s">
        <v>37</v>
      </c>
      <c r="AA145" s="10" t="s">
        <v>29</v>
      </c>
      <c r="AB145" s="15">
        <v>0</v>
      </c>
      <c r="AC145" s="15">
        <v>0</v>
      </c>
      <c r="AD145" s="15"/>
      <c r="AE145" s="15">
        <v>0</v>
      </c>
      <c r="AF145" s="15">
        <v>0</v>
      </c>
      <c r="AG145" s="14">
        <v>440377.68</v>
      </c>
    </row>
    <row r="146" spans="1:35" ht="15" customHeight="1" x14ac:dyDescent="0.25">
      <c r="A146" s="36">
        <v>2</v>
      </c>
      <c r="B146" s="36" t="s">
        <v>2623</v>
      </c>
      <c r="C146" s="36" t="s">
        <v>2623</v>
      </c>
      <c r="D146" s="38" t="str">
        <f t="shared" si="3"/>
        <v>2000000074-0</v>
      </c>
      <c r="E146" s="9" t="s">
        <v>350</v>
      </c>
      <c r="F146" s="10" t="s">
        <v>29</v>
      </c>
      <c r="G146" s="10" t="s">
        <v>29</v>
      </c>
      <c r="H146" s="9" t="s">
        <v>30</v>
      </c>
      <c r="I146" s="10" t="s">
        <v>188</v>
      </c>
      <c r="J146" s="10" t="s">
        <v>32</v>
      </c>
      <c r="K146" s="11">
        <v>43905</v>
      </c>
      <c r="L146" s="12">
        <v>43905</v>
      </c>
      <c r="M146" s="10" t="s">
        <v>110</v>
      </c>
      <c r="N146" s="13" t="s">
        <v>230</v>
      </c>
      <c r="O146" s="10" t="s">
        <v>190</v>
      </c>
      <c r="P146" s="10" t="s">
        <v>29</v>
      </c>
      <c r="Q146" s="14">
        <v>8428347.9800000004</v>
      </c>
      <c r="R146" s="12"/>
      <c r="S146" s="10" t="s">
        <v>29</v>
      </c>
      <c r="T146" s="14">
        <v>-2208675</v>
      </c>
      <c r="U146" s="15"/>
      <c r="V146" s="10" t="s">
        <v>29</v>
      </c>
      <c r="W146" s="14">
        <v>6219672.9800000004</v>
      </c>
      <c r="X146" s="10" t="s">
        <v>29</v>
      </c>
      <c r="Y146" s="10" t="s">
        <v>29</v>
      </c>
      <c r="Z146" s="10" t="s">
        <v>37</v>
      </c>
      <c r="AA146" s="10" t="s">
        <v>29</v>
      </c>
      <c r="AB146" s="15">
        <v>0</v>
      </c>
      <c r="AC146" s="15">
        <v>0</v>
      </c>
      <c r="AD146" s="15"/>
      <c r="AE146" s="15">
        <v>0</v>
      </c>
      <c r="AF146" s="14">
        <v>-590869</v>
      </c>
      <c r="AG146" s="14">
        <v>5628803.9800000004</v>
      </c>
    </row>
    <row r="147" spans="1:35" ht="15" customHeight="1" x14ac:dyDescent="0.25">
      <c r="A147" s="36">
        <v>2</v>
      </c>
      <c r="B147" s="36" t="s">
        <v>2623</v>
      </c>
      <c r="C147" s="36" t="s">
        <v>2623</v>
      </c>
      <c r="D147" s="38" t="str">
        <f t="shared" si="3"/>
        <v>2000000075-0</v>
      </c>
      <c r="E147" s="9" t="s">
        <v>351</v>
      </c>
      <c r="F147" s="10" t="s">
        <v>29</v>
      </c>
      <c r="G147" s="10" t="s">
        <v>29</v>
      </c>
      <c r="H147" s="9" t="s">
        <v>30</v>
      </c>
      <c r="I147" s="10" t="s">
        <v>188</v>
      </c>
      <c r="J147" s="10" t="s">
        <v>32</v>
      </c>
      <c r="K147" s="11">
        <v>43646</v>
      </c>
      <c r="L147" s="12">
        <v>43646</v>
      </c>
      <c r="M147" s="10" t="s">
        <v>110</v>
      </c>
      <c r="N147" s="13" t="s">
        <v>352</v>
      </c>
      <c r="O147" s="10" t="s">
        <v>190</v>
      </c>
      <c r="P147" s="10" t="s">
        <v>29</v>
      </c>
      <c r="Q147" s="14">
        <v>659923.68999999994</v>
      </c>
      <c r="R147" s="12"/>
      <c r="S147" s="10" t="s">
        <v>29</v>
      </c>
      <c r="T147" s="14">
        <v>-205819</v>
      </c>
      <c r="U147" s="15"/>
      <c r="V147" s="10" t="s">
        <v>29</v>
      </c>
      <c r="W147" s="14">
        <v>454104.69</v>
      </c>
      <c r="X147" s="10" t="s">
        <v>29</v>
      </c>
      <c r="Y147" s="10" t="s">
        <v>29</v>
      </c>
      <c r="Z147" s="10" t="s">
        <v>37</v>
      </c>
      <c r="AA147" s="10" t="s">
        <v>29</v>
      </c>
      <c r="AB147" s="15">
        <v>0</v>
      </c>
      <c r="AC147" s="15">
        <v>0</v>
      </c>
      <c r="AD147" s="15"/>
      <c r="AE147" s="15">
        <v>0</v>
      </c>
      <c r="AF147" s="14">
        <v>-43140</v>
      </c>
      <c r="AG147" s="14">
        <v>410964.69</v>
      </c>
    </row>
    <row r="148" spans="1:35" ht="15" customHeight="1" x14ac:dyDescent="0.25">
      <c r="A148" s="36">
        <v>2</v>
      </c>
      <c r="B148" s="36" t="s">
        <v>2623</v>
      </c>
      <c r="C148" s="36" t="s">
        <v>2623</v>
      </c>
      <c r="D148" s="38" t="str">
        <f t="shared" si="3"/>
        <v>2000000076-0</v>
      </c>
      <c r="E148" s="9" t="s">
        <v>353</v>
      </c>
      <c r="F148" s="10" t="s">
        <v>29</v>
      </c>
      <c r="G148" s="10" t="s">
        <v>29</v>
      </c>
      <c r="H148" s="9" t="s">
        <v>30</v>
      </c>
      <c r="I148" s="10" t="s">
        <v>282</v>
      </c>
      <c r="J148" s="10" t="s">
        <v>32</v>
      </c>
      <c r="K148" s="11">
        <v>43617</v>
      </c>
      <c r="L148" s="12">
        <v>43617</v>
      </c>
      <c r="M148" s="10" t="s">
        <v>110</v>
      </c>
      <c r="N148" s="13" t="s">
        <v>354</v>
      </c>
      <c r="O148" s="10" t="s">
        <v>284</v>
      </c>
      <c r="P148" s="10" t="s">
        <v>29</v>
      </c>
      <c r="Q148" s="14">
        <v>914139.64</v>
      </c>
      <c r="R148" s="12"/>
      <c r="S148" s="10" t="s">
        <v>29</v>
      </c>
      <c r="T148" s="14">
        <v>-861577</v>
      </c>
      <c r="U148" s="15"/>
      <c r="V148" s="10" t="s">
        <v>29</v>
      </c>
      <c r="W148" s="14">
        <v>52562.64</v>
      </c>
      <c r="X148" s="10" t="s">
        <v>29</v>
      </c>
      <c r="Y148" s="10" t="s">
        <v>29</v>
      </c>
      <c r="Z148" s="10" t="s">
        <v>37</v>
      </c>
      <c r="AA148" s="10" t="s">
        <v>29</v>
      </c>
      <c r="AB148" s="15">
        <v>0</v>
      </c>
      <c r="AC148" s="15">
        <v>0</v>
      </c>
      <c r="AD148" s="15"/>
      <c r="AE148" s="15">
        <v>0</v>
      </c>
      <c r="AF148" s="15">
        <v>0</v>
      </c>
      <c r="AG148" s="14">
        <v>52562.64</v>
      </c>
    </row>
    <row r="149" spans="1:35" ht="15" customHeight="1" x14ac:dyDescent="0.25">
      <c r="A149" s="36">
        <v>2</v>
      </c>
      <c r="B149" s="36" t="s">
        <v>2623</v>
      </c>
      <c r="C149" s="36" t="s">
        <v>2623</v>
      </c>
      <c r="D149" s="38" t="str">
        <f t="shared" si="3"/>
        <v>2000000077-0</v>
      </c>
      <c r="E149" s="9" t="s">
        <v>355</v>
      </c>
      <c r="F149" s="10" t="s">
        <v>29</v>
      </c>
      <c r="G149" s="10" t="s">
        <v>29</v>
      </c>
      <c r="H149" s="9" t="s">
        <v>30</v>
      </c>
      <c r="I149" s="10" t="s">
        <v>207</v>
      </c>
      <c r="J149" s="10" t="s">
        <v>32</v>
      </c>
      <c r="K149" s="11">
        <v>44166</v>
      </c>
      <c r="L149" s="12">
        <v>44166</v>
      </c>
      <c r="M149" s="10" t="s">
        <v>235</v>
      </c>
      <c r="N149" s="13" t="s">
        <v>356</v>
      </c>
      <c r="O149" s="10" t="s">
        <v>357</v>
      </c>
      <c r="P149" s="10" t="s">
        <v>29</v>
      </c>
      <c r="Q149" s="14">
        <v>21472830</v>
      </c>
      <c r="R149" s="12"/>
      <c r="S149" s="10" t="s">
        <v>29</v>
      </c>
      <c r="T149" s="14">
        <v>-10691695</v>
      </c>
      <c r="U149" s="15"/>
      <c r="V149" s="10" t="s">
        <v>29</v>
      </c>
      <c r="W149" s="14">
        <v>10781135</v>
      </c>
      <c r="X149" s="10" t="s">
        <v>29</v>
      </c>
      <c r="Y149" s="10" t="s">
        <v>29</v>
      </c>
      <c r="Z149" s="10" t="s">
        <v>37</v>
      </c>
      <c r="AA149" s="10" t="s">
        <v>29</v>
      </c>
      <c r="AB149" s="15">
        <v>0</v>
      </c>
      <c r="AC149" s="15">
        <v>0</v>
      </c>
      <c r="AD149" s="15"/>
      <c r="AE149" s="15">
        <v>0</v>
      </c>
      <c r="AF149" s="14">
        <v>-2797420</v>
      </c>
      <c r="AG149" s="14">
        <v>7983715</v>
      </c>
    </row>
    <row r="150" spans="1:35" ht="15" customHeight="1" x14ac:dyDescent="0.25">
      <c r="A150" s="36">
        <v>2</v>
      </c>
      <c r="B150" s="36" t="s">
        <v>2623</v>
      </c>
      <c r="C150" s="36" t="s">
        <v>2623</v>
      </c>
      <c r="D150" s="38" t="str">
        <f t="shared" si="3"/>
        <v>2000000078-0</v>
      </c>
      <c r="E150" s="9" t="s">
        <v>358</v>
      </c>
      <c r="F150" s="10" t="s">
        <v>29</v>
      </c>
      <c r="G150" s="10" t="s">
        <v>29</v>
      </c>
      <c r="H150" s="9" t="s">
        <v>30</v>
      </c>
      <c r="I150" s="10" t="s">
        <v>207</v>
      </c>
      <c r="J150" s="10" t="s">
        <v>32</v>
      </c>
      <c r="K150" s="11">
        <v>44136</v>
      </c>
      <c r="L150" s="12">
        <v>44136</v>
      </c>
      <c r="M150" s="10" t="s">
        <v>110</v>
      </c>
      <c r="N150" s="13" t="s">
        <v>359</v>
      </c>
      <c r="O150" s="10" t="s">
        <v>190</v>
      </c>
      <c r="P150" s="10" t="s">
        <v>29</v>
      </c>
      <c r="Q150" s="14">
        <v>496009</v>
      </c>
      <c r="R150" s="12"/>
      <c r="S150" s="10" t="s">
        <v>29</v>
      </c>
      <c r="T150" s="14">
        <v>-105766</v>
      </c>
      <c r="U150" s="15"/>
      <c r="V150" s="10" t="s">
        <v>29</v>
      </c>
      <c r="W150" s="14">
        <v>390243</v>
      </c>
      <c r="X150" s="10" t="s">
        <v>29</v>
      </c>
      <c r="Y150" s="10" t="s">
        <v>29</v>
      </c>
      <c r="Z150" s="10" t="s">
        <v>37</v>
      </c>
      <c r="AA150" s="10" t="s">
        <v>29</v>
      </c>
      <c r="AB150" s="15">
        <v>0</v>
      </c>
      <c r="AC150" s="15">
        <v>0</v>
      </c>
      <c r="AD150" s="15"/>
      <c r="AE150" s="15">
        <v>0</v>
      </c>
      <c r="AF150" s="14">
        <v>-37183</v>
      </c>
      <c r="AG150" s="14">
        <v>353060</v>
      </c>
    </row>
    <row r="151" spans="1:35" ht="15" customHeight="1" x14ac:dyDescent="0.25">
      <c r="A151" s="36">
        <v>2</v>
      </c>
      <c r="B151" s="36" t="s">
        <v>2623</v>
      </c>
      <c r="C151" s="36" t="s">
        <v>2623</v>
      </c>
      <c r="D151" s="38" t="str">
        <f t="shared" si="3"/>
        <v>2000000079-0</v>
      </c>
      <c r="E151" s="9" t="s">
        <v>360</v>
      </c>
      <c r="F151" s="10" t="s">
        <v>29</v>
      </c>
      <c r="G151" s="10" t="s">
        <v>29</v>
      </c>
      <c r="H151" s="9" t="s">
        <v>30</v>
      </c>
      <c r="I151" s="10" t="s">
        <v>207</v>
      </c>
      <c r="J151" s="10" t="s">
        <v>32</v>
      </c>
      <c r="K151" s="11">
        <v>44256</v>
      </c>
      <c r="L151" s="12">
        <v>44256</v>
      </c>
      <c r="M151" s="10" t="s">
        <v>337</v>
      </c>
      <c r="N151" s="13" t="s">
        <v>361</v>
      </c>
      <c r="O151" s="10" t="s">
        <v>276</v>
      </c>
      <c r="P151" s="10" t="s">
        <v>29</v>
      </c>
      <c r="Q151" s="14">
        <v>4664396</v>
      </c>
      <c r="R151" s="12"/>
      <c r="S151" s="10" t="s">
        <v>29</v>
      </c>
      <c r="T151" s="14">
        <v>-460736</v>
      </c>
      <c r="U151" s="15"/>
      <c r="V151" s="10" t="s">
        <v>29</v>
      </c>
      <c r="W151" s="14">
        <v>4203660</v>
      </c>
      <c r="X151" s="10" t="s">
        <v>29</v>
      </c>
      <c r="Y151" s="10" t="s">
        <v>29</v>
      </c>
      <c r="Z151" s="10" t="s">
        <v>37</v>
      </c>
      <c r="AA151" s="10" t="s">
        <v>29</v>
      </c>
      <c r="AB151" s="15">
        <v>0</v>
      </c>
      <c r="AC151" s="15">
        <v>0</v>
      </c>
      <c r="AD151" s="15"/>
      <c r="AE151" s="15">
        <v>0</v>
      </c>
      <c r="AF151" s="14">
        <v>-205277</v>
      </c>
      <c r="AG151" s="14">
        <v>3998383</v>
      </c>
    </row>
    <row r="152" spans="1:35" ht="15" customHeight="1" x14ac:dyDescent="0.25">
      <c r="A152" s="36">
        <v>2</v>
      </c>
      <c r="B152" s="36" t="s">
        <v>2623</v>
      </c>
      <c r="C152" s="36" t="s">
        <v>2623</v>
      </c>
      <c r="D152" s="38" t="str">
        <f t="shared" si="3"/>
        <v>2000000080-0</v>
      </c>
      <c r="E152" s="9" t="s">
        <v>362</v>
      </c>
      <c r="F152" s="10" t="s">
        <v>29</v>
      </c>
      <c r="G152" s="10" t="s">
        <v>29</v>
      </c>
      <c r="H152" s="9" t="s">
        <v>30</v>
      </c>
      <c r="I152" s="10" t="s">
        <v>207</v>
      </c>
      <c r="J152" s="10" t="s">
        <v>32</v>
      </c>
      <c r="K152" s="11">
        <v>44256</v>
      </c>
      <c r="L152" s="12">
        <v>44256</v>
      </c>
      <c r="M152" s="10" t="s">
        <v>363</v>
      </c>
      <c r="N152" s="13" t="s">
        <v>364</v>
      </c>
      <c r="O152" s="10" t="s">
        <v>276</v>
      </c>
      <c r="P152" s="10" t="s">
        <v>29</v>
      </c>
      <c r="Q152" s="14">
        <v>34106562</v>
      </c>
      <c r="R152" s="12"/>
      <c r="S152" s="10" t="s">
        <v>29</v>
      </c>
      <c r="T152" s="14">
        <v>-3368950</v>
      </c>
      <c r="U152" s="15"/>
      <c r="V152" s="10" t="s">
        <v>29</v>
      </c>
      <c r="W152" s="14">
        <v>30737612</v>
      </c>
      <c r="X152" s="10" t="s">
        <v>29</v>
      </c>
      <c r="Y152" s="10" t="s">
        <v>29</v>
      </c>
      <c r="Z152" s="10" t="s">
        <v>37</v>
      </c>
      <c r="AA152" s="10" t="s">
        <v>29</v>
      </c>
      <c r="AB152" s="15">
        <v>0</v>
      </c>
      <c r="AC152" s="15">
        <v>0</v>
      </c>
      <c r="AD152" s="15"/>
      <c r="AE152" s="15">
        <v>0</v>
      </c>
      <c r="AF152" s="14">
        <v>-1501011</v>
      </c>
      <c r="AG152" s="14">
        <v>29236601</v>
      </c>
    </row>
    <row r="153" spans="1:35" ht="15" customHeight="1" x14ac:dyDescent="0.25">
      <c r="A153" s="36">
        <v>2</v>
      </c>
      <c r="B153" s="36" t="s">
        <v>2623</v>
      </c>
      <c r="C153" s="36" t="s">
        <v>2623</v>
      </c>
      <c r="D153" s="38" t="str">
        <f t="shared" si="3"/>
        <v>2000000081-0</v>
      </c>
      <c r="E153" s="9" t="s">
        <v>365</v>
      </c>
      <c r="F153" s="10" t="s">
        <v>29</v>
      </c>
      <c r="G153" s="10" t="s">
        <v>29</v>
      </c>
      <c r="H153" s="9" t="s">
        <v>30</v>
      </c>
      <c r="I153" s="10" t="s">
        <v>207</v>
      </c>
      <c r="J153" s="10" t="s">
        <v>32</v>
      </c>
      <c r="K153" s="11">
        <v>44286</v>
      </c>
      <c r="L153" s="12">
        <v>44286</v>
      </c>
      <c r="M153" s="10" t="s">
        <v>110</v>
      </c>
      <c r="N153" s="13" t="s">
        <v>366</v>
      </c>
      <c r="O153" s="10" t="s">
        <v>190</v>
      </c>
      <c r="P153" s="10" t="s">
        <v>29</v>
      </c>
      <c r="Q153" s="14">
        <v>20536168</v>
      </c>
      <c r="R153" s="12"/>
      <c r="S153" s="10" t="s">
        <v>29</v>
      </c>
      <c r="T153" s="14">
        <v>-3722170</v>
      </c>
      <c r="U153" s="15"/>
      <c r="V153" s="10" t="s">
        <v>29</v>
      </c>
      <c r="W153" s="14">
        <v>16813998</v>
      </c>
      <c r="X153" s="10" t="s">
        <v>29</v>
      </c>
      <c r="Y153" s="10" t="s">
        <v>29</v>
      </c>
      <c r="Z153" s="10" t="s">
        <v>37</v>
      </c>
      <c r="AA153" s="10" t="s">
        <v>29</v>
      </c>
      <c r="AB153" s="15">
        <v>0</v>
      </c>
      <c r="AC153" s="15">
        <v>0</v>
      </c>
      <c r="AD153" s="15"/>
      <c r="AE153" s="15">
        <v>0</v>
      </c>
      <c r="AF153" s="14">
        <v>-1602061</v>
      </c>
      <c r="AG153" s="14">
        <v>15211937</v>
      </c>
    </row>
    <row r="154" spans="1:35" ht="15" customHeight="1" x14ac:dyDescent="0.25">
      <c r="A154" s="36">
        <v>2</v>
      </c>
      <c r="B154" s="36" t="s">
        <v>2623</v>
      </c>
      <c r="C154" s="36" t="s">
        <v>2623</v>
      </c>
      <c r="D154" s="38" t="str">
        <f t="shared" si="3"/>
        <v>2000000082-0</v>
      </c>
      <c r="E154" s="9" t="s">
        <v>367</v>
      </c>
      <c r="F154" s="10" t="s">
        <v>29</v>
      </c>
      <c r="G154" s="10" t="s">
        <v>29</v>
      </c>
      <c r="H154" s="9" t="s">
        <v>30</v>
      </c>
      <c r="I154" s="10" t="s">
        <v>207</v>
      </c>
      <c r="J154" s="10" t="s">
        <v>32</v>
      </c>
      <c r="K154" s="11">
        <v>44286</v>
      </c>
      <c r="L154" s="12">
        <v>44286</v>
      </c>
      <c r="M154" s="10" t="s">
        <v>110</v>
      </c>
      <c r="N154" s="13" t="s">
        <v>349</v>
      </c>
      <c r="O154" s="10" t="s">
        <v>357</v>
      </c>
      <c r="P154" s="10" t="s">
        <v>29</v>
      </c>
      <c r="Q154" s="14">
        <v>49432808</v>
      </c>
      <c r="R154" s="12"/>
      <c r="S154" s="10" t="s">
        <v>29</v>
      </c>
      <c r="T154" s="14">
        <v>-22299599</v>
      </c>
      <c r="U154" s="15"/>
      <c r="V154" s="10" t="s">
        <v>29</v>
      </c>
      <c r="W154" s="14">
        <v>27133209</v>
      </c>
      <c r="X154" s="10" t="s">
        <v>29</v>
      </c>
      <c r="Y154" s="10" t="s">
        <v>29</v>
      </c>
      <c r="Z154" s="10" t="s">
        <v>37</v>
      </c>
      <c r="AA154" s="10" t="s">
        <v>29</v>
      </c>
      <c r="AB154" s="15">
        <v>0</v>
      </c>
      <c r="AC154" s="15">
        <v>0</v>
      </c>
      <c r="AD154" s="15"/>
      <c r="AE154" s="15">
        <v>0</v>
      </c>
      <c r="AF154" s="14">
        <v>-7040351</v>
      </c>
      <c r="AG154" s="14">
        <v>20092858</v>
      </c>
    </row>
    <row r="155" spans="1:35" ht="15" customHeight="1" x14ac:dyDescent="0.25">
      <c r="A155" s="36">
        <v>2</v>
      </c>
      <c r="B155" s="36" t="s">
        <v>2623</v>
      </c>
      <c r="C155" s="36" t="s">
        <v>2623</v>
      </c>
      <c r="D155" s="38" t="str">
        <f t="shared" si="3"/>
        <v>2000000083-0</v>
      </c>
      <c r="E155" s="9" t="s">
        <v>368</v>
      </c>
      <c r="F155" s="10" t="s">
        <v>29</v>
      </c>
      <c r="G155" s="10" t="s">
        <v>29</v>
      </c>
      <c r="H155" s="9" t="s">
        <v>30</v>
      </c>
      <c r="I155" s="10" t="s">
        <v>207</v>
      </c>
      <c r="J155" s="10" t="s">
        <v>32</v>
      </c>
      <c r="K155" s="11">
        <v>43922</v>
      </c>
      <c r="L155" s="12">
        <v>43922</v>
      </c>
      <c r="M155" s="10" t="s">
        <v>175</v>
      </c>
      <c r="N155" s="13" t="s">
        <v>369</v>
      </c>
      <c r="O155" s="10" t="s">
        <v>276</v>
      </c>
      <c r="P155" s="10" t="s">
        <v>370</v>
      </c>
      <c r="Q155" s="14">
        <v>6000000</v>
      </c>
      <c r="R155" s="12"/>
      <c r="S155" s="10" t="s">
        <v>371</v>
      </c>
      <c r="T155" s="14">
        <v>-834650</v>
      </c>
      <c r="U155" s="15"/>
      <c r="V155" s="10" t="s">
        <v>29</v>
      </c>
      <c r="W155" s="14">
        <v>5165350</v>
      </c>
      <c r="X155" s="10" t="s">
        <v>29</v>
      </c>
      <c r="Y155" s="10" t="s">
        <v>29</v>
      </c>
      <c r="Z155" s="10" t="s">
        <v>37</v>
      </c>
      <c r="AA155" s="10" t="s">
        <v>29</v>
      </c>
      <c r="AB155" s="15">
        <v>0</v>
      </c>
      <c r="AC155" s="15">
        <v>0</v>
      </c>
      <c r="AD155" s="15"/>
      <c r="AE155" s="15">
        <v>0</v>
      </c>
      <c r="AF155" s="14">
        <v>-252240</v>
      </c>
      <c r="AG155" s="14">
        <v>4913110</v>
      </c>
    </row>
    <row r="156" spans="1:35" ht="15" customHeight="1" x14ac:dyDescent="0.25">
      <c r="A156" s="36">
        <v>2</v>
      </c>
      <c r="B156" s="36" t="s">
        <v>2623</v>
      </c>
      <c r="C156" s="36" t="s">
        <v>2623</v>
      </c>
      <c r="D156" s="38" t="str">
        <f t="shared" si="3"/>
        <v>2000000084-0</v>
      </c>
      <c r="E156" s="9" t="s">
        <v>372</v>
      </c>
      <c r="F156" s="10" t="s">
        <v>29</v>
      </c>
      <c r="G156" s="10" t="s">
        <v>29</v>
      </c>
      <c r="H156" s="9" t="s">
        <v>30</v>
      </c>
      <c r="I156" s="10" t="s">
        <v>207</v>
      </c>
      <c r="J156" s="10" t="s">
        <v>32</v>
      </c>
      <c r="K156" s="11">
        <v>44287</v>
      </c>
      <c r="L156" s="12">
        <v>44287</v>
      </c>
      <c r="M156" s="10" t="s">
        <v>33</v>
      </c>
      <c r="N156" s="13" t="s">
        <v>373</v>
      </c>
      <c r="O156" s="10" t="s">
        <v>276</v>
      </c>
      <c r="P156" s="10" t="s">
        <v>29</v>
      </c>
      <c r="Q156" s="14">
        <v>8156423</v>
      </c>
      <c r="R156" s="12"/>
      <c r="S156" s="10" t="s">
        <v>29</v>
      </c>
      <c r="T156" s="14">
        <v>-775137</v>
      </c>
      <c r="U156" s="15"/>
      <c r="V156" s="10" t="s">
        <v>29</v>
      </c>
      <c r="W156" s="14">
        <v>7381286</v>
      </c>
      <c r="X156" s="10" t="s">
        <v>29</v>
      </c>
      <c r="Y156" s="10" t="s">
        <v>29</v>
      </c>
      <c r="Z156" s="10" t="s">
        <v>37</v>
      </c>
      <c r="AA156" s="10" t="s">
        <v>29</v>
      </c>
      <c r="AB156" s="15">
        <v>0</v>
      </c>
      <c r="AC156" s="15">
        <v>0</v>
      </c>
      <c r="AD156" s="15"/>
      <c r="AE156" s="15">
        <v>0</v>
      </c>
      <c r="AF156" s="14">
        <v>-360451</v>
      </c>
      <c r="AG156" s="14">
        <v>7020835</v>
      </c>
    </row>
    <row r="157" spans="1:35" ht="15" customHeight="1" x14ac:dyDescent="0.25">
      <c r="A157" s="36">
        <v>2</v>
      </c>
      <c r="B157" s="36" t="s">
        <v>2623</v>
      </c>
      <c r="C157" s="36" t="s">
        <v>2623</v>
      </c>
      <c r="D157" s="38" t="str">
        <f t="shared" si="3"/>
        <v>2000000085-0</v>
      </c>
      <c r="E157" s="9" t="s">
        <v>374</v>
      </c>
      <c r="F157" s="10" t="s">
        <v>29</v>
      </c>
      <c r="G157" s="10" t="s">
        <v>29</v>
      </c>
      <c r="H157" s="9" t="s">
        <v>30</v>
      </c>
      <c r="I157" s="10" t="s">
        <v>207</v>
      </c>
      <c r="J157" s="10" t="s">
        <v>32</v>
      </c>
      <c r="K157" s="11">
        <v>44651</v>
      </c>
      <c r="L157" s="12">
        <v>44635</v>
      </c>
      <c r="M157" s="10" t="s">
        <v>363</v>
      </c>
      <c r="N157" s="13" t="s">
        <v>293</v>
      </c>
      <c r="O157" s="10" t="s">
        <v>357</v>
      </c>
      <c r="P157" s="10" t="s">
        <v>29</v>
      </c>
      <c r="Q157" s="14">
        <v>12195559</v>
      </c>
      <c r="R157" s="12"/>
      <c r="S157" s="10" t="s">
        <v>2183</v>
      </c>
      <c r="T157" s="14">
        <v>-3265986</v>
      </c>
      <c r="U157" s="15"/>
      <c r="V157" s="10" t="s">
        <v>29</v>
      </c>
      <c r="W157" s="14">
        <v>8929573</v>
      </c>
      <c r="X157" s="10" t="s">
        <v>29</v>
      </c>
      <c r="Y157" s="10" t="s">
        <v>29</v>
      </c>
      <c r="Z157" s="10" t="s">
        <v>37</v>
      </c>
      <c r="AA157" s="10" t="s">
        <v>29</v>
      </c>
      <c r="AB157" s="15">
        <v>0</v>
      </c>
      <c r="AC157" s="15">
        <v>0</v>
      </c>
      <c r="AD157" s="15"/>
      <c r="AE157" s="15">
        <v>0</v>
      </c>
      <c r="AF157" s="14">
        <v>-2317200</v>
      </c>
      <c r="AG157" s="14">
        <v>6612373</v>
      </c>
    </row>
    <row r="158" spans="1:35" ht="15" customHeight="1" x14ac:dyDescent="0.25">
      <c r="A158" s="36">
        <v>2</v>
      </c>
      <c r="B158" s="36" t="s">
        <v>2623</v>
      </c>
      <c r="C158" s="36" t="s">
        <v>2623</v>
      </c>
      <c r="D158" s="38" t="str">
        <f t="shared" si="3"/>
        <v>2000000085-1</v>
      </c>
      <c r="E158" s="9" t="s">
        <v>374</v>
      </c>
      <c r="F158" s="10" t="s">
        <v>29</v>
      </c>
      <c r="G158" s="10" t="s">
        <v>29</v>
      </c>
      <c r="H158" s="9" t="s">
        <v>375</v>
      </c>
      <c r="I158" s="10" t="s">
        <v>207</v>
      </c>
      <c r="J158" s="10" t="s">
        <v>32</v>
      </c>
      <c r="K158" s="11">
        <v>44926</v>
      </c>
      <c r="L158" s="12">
        <v>44926</v>
      </c>
      <c r="M158" s="10" t="s">
        <v>363</v>
      </c>
      <c r="N158" s="13" t="s">
        <v>293</v>
      </c>
      <c r="O158" s="10" t="s">
        <v>357</v>
      </c>
      <c r="P158" s="10" t="s">
        <v>29</v>
      </c>
      <c r="Q158" s="14">
        <v>12343721.23</v>
      </c>
      <c r="R158" s="12"/>
      <c r="S158" s="10" t="s">
        <v>29</v>
      </c>
      <c r="T158" s="14">
        <v>-796652</v>
      </c>
      <c r="U158" s="15"/>
      <c r="V158" s="10" t="s">
        <v>29</v>
      </c>
      <c r="W158" s="14">
        <v>11547069.23</v>
      </c>
      <c r="X158" s="10" t="s">
        <v>29</v>
      </c>
      <c r="Y158" s="10" t="s">
        <v>29</v>
      </c>
      <c r="Z158" s="10" t="s">
        <v>37</v>
      </c>
      <c r="AA158" s="10" t="s">
        <v>29</v>
      </c>
      <c r="AB158" s="15">
        <v>0</v>
      </c>
      <c r="AC158" s="15">
        <v>0</v>
      </c>
      <c r="AD158" s="15"/>
      <c r="AE158" s="15">
        <v>0</v>
      </c>
      <c r="AF158" s="14">
        <v>-2996159</v>
      </c>
      <c r="AG158" s="14">
        <v>8550910.2300000004</v>
      </c>
    </row>
    <row r="159" spans="1:35" ht="15" customHeight="1" x14ac:dyDescent="0.25">
      <c r="A159" s="36">
        <v>2</v>
      </c>
      <c r="B159" s="36" t="s">
        <v>2623</v>
      </c>
      <c r="C159" s="36" t="s">
        <v>2623</v>
      </c>
      <c r="D159" s="38" t="str">
        <f t="shared" si="3"/>
        <v>2000000085-2</v>
      </c>
      <c r="E159" s="9" t="s">
        <v>374</v>
      </c>
      <c r="F159" s="10" t="s">
        <v>29</v>
      </c>
      <c r="G159" s="10" t="s">
        <v>29</v>
      </c>
      <c r="H159" s="9" t="s">
        <v>376</v>
      </c>
      <c r="I159" s="10" t="s">
        <v>207</v>
      </c>
      <c r="J159" s="10" t="s">
        <v>32</v>
      </c>
      <c r="K159" s="11">
        <v>45016</v>
      </c>
      <c r="L159" s="12">
        <v>45016</v>
      </c>
      <c r="M159" s="10" t="s">
        <v>363</v>
      </c>
      <c r="N159" s="13" t="s">
        <v>293</v>
      </c>
      <c r="O159" s="10" t="s">
        <v>357</v>
      </c>
      <c r="P159" s="10" t="s">
        <v>29</v>
      </c>
      <c r="Q159" s="14">
        <v>17880650.559999999</v>
      </c>
      <c r="R159" s="12"/>
      <c r="S159" s="10" t="s">
        <v>29</v>
      </c>
      <c r="T159" s="14">
        <v>-12681</v>
      </c>
      <c r="U159" s="15"/>
      <c r="V159" s="10" t="s">
        <v>29</v>
      </c>
      <c r="W159" s="14">
        <v>17867969.559999999</v>
      </c>
      <c r="X159" s="10" t="s">
        <v>29</v>
      </c>
      <c r="Y159" s="10" t="s">
        <v>29</v>
      </c>
      <c r="Z159" s="10" t="s">
        <v>37</v>
      </c>
      <c r="AA159" s="10" t="s">
        <v>29</v>
      </c>
      <c r="AB159" s="15">
        <v>0</v>
      </c>
      <c r="AC159" s="15">
        <v>0</v>
      </c>
      <c r="AD159" s="15"/>
      <c r="AE159" s="15">
        <v>0</v>
      </c>
      <c r="AF159" s="14">
        <v>-4636266</v>
      </c>
      <c r="AG159" s="14">
        <v>13231703.560000001</v>
      </c>
    </row>
    <row r="160" spans="1:35" ht="15" customHeight="1" x14ac:dyDescent="0.25">
      <c r="A160" s="36">
        <v>2</v>
      </c>
      <c r="B160" s="36" t="s">
        <v>2623</v>
      </c>
      <c r="C160" s="36" t="s">
        <v>2623</v>
      </c>
      <c r="D160" s="38" t="str">
        <f t="shared" si="3"/>
        <v>2000000085-3</v>
      </c>
      <c r="E160" s="9" t="s">
        <v>374</v>
      </c>
      <c r="F160" s="10" t="s">
        <v>29</v>
      </c>
      <c r="G160" s="10" t="s">
        <v>29</v>
      </c>
      <c r="H160" s="9" t="s">
        <v>1183</v>
      </c>
      <c r="I160" s="10" t="s">
        <v>207</v>
      </c>
      <c r="J160" s="10" t="s">
        <v>32</v>
      </c>
      <c r="K160" s="11">
        <v>44651</v>
      </c>
      <c r="L160" s="12">
        <v>45381</v>
      </c>
      <c r="M160" s="10" t="s">
        <v>363</v>
      </c>
      <c r="N160" s="13" t="s">
        <v>293</v>
      </c>
      <c r="O160" s="10" t="s">
        <v>357</v>
      </c>
      <c r="P160" s="10" t="s">
        <v>29</v>
      </c>
      <c r="Q160" s="15">
        <v>0</v>
      </c>
      <c r="R160" s="12"/>
      <c r="S160" s="10" t="s">
        <v>2183</v>
      </c>
      <c r="T160" s="15">
        <v>0</v>
      </c>
      <c r="U160" s="15"/>
      <c r="V160" s="10" t="s">
        <v>29</v>
      </c>
      <c r="W160" s="15">
        <v>0</v>
      </c>
      <c r="X160" s="10" t="s">
        <v>29</v>
      </c>
      <c r="Y160" s="10" t="s">
        <v>29</v>
      </c>
      <c r="Z160" s="10" t="s">
        <v>37</v>
      </c>
      <c r="AA160" s="10" t="s">
        <v>29</v>
      </c>
      <c r="AB160" s="15">
        <v>0</v>
      </c>
      <c r="AC160" s="48">
        <v>8698059.9000000004</v>
      </c>
      <c r="AD160" s="48"/>
      <c r="AE160" s="15">
        <v>0</v>
      </c>
      <c r="AF160" s="14">
        <v>-12333</v>
      </c>
      <c r="AG160" s="14">
        <v>8685726.9000000004</v>
      </c>
      <c r="AH160">
        <f>IF(L160&lt;$AH$1,AC160,0)</f>
        <v>0</v>
      </c>
      <c r="AI160">
        <f>IF(L160&gt;=$AH$1,AC160,0)</f>
        <v>8698059.9000000004</v>
      </c>
    </row>
    <row r="161" spans="1:35" ht="15" customHeight="1" x14ac:dyDescent="0.25">
      <c r="A161" s="36">
        <v>2</v>
      </c>
      <c r="B161" s="36" t="s">
        <v>2623</v>
      </c>
      <c r="C161" s="36" t="s">
        <v>2623</v>
      </c>
      <c r="D161" s="38" t="str">
        <f t="shared" si="3"/>
        <v>2000000086-0</v>
      </c>
      <c r="E161" s="9" t="s">
        <v>377</v>
      </c>
      <c r="F161" s="10" t="s">
        <v>29</v>
      </c>
      <c r="G161" s="10" t="s">
        <v>29</v>
      </c>
      <c r="H161" s="9" t="s">
        <v>30</v>
      </c>
      <c r="I161" s="10" t="s">
        <v>207</v>
      </c>
      <c r="J161" s="10" t="s">
        <v>32</v>
      </c>
      <c r="K161" s="11">
        <v>44507</v>
      </c>
      <c r="L161" s="12">
        <v>44507</v>
      </c>
      <c r="M161" s="10" t="s">
        <v>378</v>
      </c>
      <c r="N161" s="13" t="s">
        <v>379</v>
      </c>
      <c r="O161" s="10" t="s">
        <v>190</v>
      </c>
      <c r="P161" s="10" t="s">
        <v>29</v>
      </c>
      <c r="Q161" s="14">
        <v>29351188</v>
      </c>
      <c r="R161" s="12"/>
      <c r="S161" s="10" t="s">
        <v>329</v>
      </c>
      <c r="T161" s="14">
        <v>-3792150</v>
      </c>
      <c r="U161" s="15"/>
      <c r="V161" s="10" t="s">
        <v>29</v>
      </c>
      <c r="W161" s="14">
        <v>25559038</v>
      </c>
      <c r="X161" s="10" t="s">
        <v>29</v>
      </c>
      <c r="Y161" s="10" t="s">
        <v>29</v>
      </c>
      <c r="Z161" s="10" t="s">
        <v>37</v>
      </c>
      <c r="AA161" s="10" t="s">
        <v>29</v>
      </c>
      <c r="AB161" s="15">
        <v>0</v>
      </c>
      <c r="AC161" s="15">
        <v>0</v>
      </c>
      <c r="AD161" s="15"/>
      <c r="AE161" s="15">
        <v>0</v>
      </c>
      <c r="AF161" s="14">
        <v>-2435301</v>
      </c>
      <c r="AG161" s="14">
        <v>23123737</v>
      </c>
    </row>
    <row r="162" spans="1:35" ht="15" customHeight="1" x14ac:dyDescent="0.25">
      <c r="A162" s="36">
        <v>2</v>
      </c>
      <c r="B162" s="36" t="s">
        <v>2623</v>
      </c>
      <c r="C162" s="36" t="s">
        <v>2623</v>
      </c>
      <c r="D162" s="38" t="str">
        <f t="shared" si="3"/>
        <v>2000000087-0</v>
      </c>
      <c r="E162" s="9" t="s">
        <v>380</v>
      </c>
      <c r="F162" s="10" t="s">
        <v>29</v>
      </c>
      <c r="G162" s="10" t="s">
        <v>29</v>
      </c>
      <c r="H162" s="9" t="s">
        <v>30</v>
      </c>
      <c r="I162" s="10" t="s">
        <v>207</v>
      </c>
      <c r="J162" s="10" t="s">
        <v>32</v>
      </c>
      <c r="K162" s="11">
        <v>44576</v>
      </c>
      <c r="L162" s="12">
        <v>44576</v>
      </c>
      <c r="M162" s="10" t="s">
        <v>235</v>
      </c>
      <c r="N162" s="13" t="s">
        <v>356</v>
      </c>
      <c r="O162" s="10" t="s">
        <v>357</v>
      </c>
      <c r="P162" s="10" t="s">
        <v>29</v>
      </c>
      <c r="Q162" s="14">
        <v>5152495</v>
      </c>
      <c r="R162" s="12"/>
      <c r="S162" s="10" t="s">
        <v>29</v>
      </c>
      <c r="T162" s="14">
        <v>-1539634</v>
      </c>
      <c r="U162" s="15"/>
      <c r="V162" s="10" t="s">
        <v>29</v>
      </c>
      <c r="W162" s="14">
        <v>3612861</v>
      </c>
      <c r="X162" s="10" t="s">
        <v>29</v>
      </c>
      <c r="Y162" s="10" t="s">
        <v>29</v>
      </c>
      <c r="Z162" s="10" t="s">
        <v>37</v>
      </c>
      <c r="AA162" s="10" t="s">
        <v>29</v>
      </c>
      <c r="AB162" s="15">
        <v>0</v>
      </c>
      <c r="AC162" s="15">
        <v>0</v>
      </c>
      <c r="AD162" s="15"/>
      <c r="AE162" s="15">
        <v>0</v>
      </c>
      <c r="AF162" s="14">
        <v>-937442</v>
      </c>
      <c r="AG162" s="14">
        <v>2675419</v>
      </c>
    </row>
    <row r="163" spans="1:35" ht="15" customHeight="1" x14ac:dyDescent="0.25">
      <c r="A163" s="36">
        <v>2</v>
      </c>
      <c r="B163" s="36" t="s">
        <v>2623</v>
      </c>
      <c r="C163" s="36" t="s">
        <v>2623</v>
      </c>
      <c r="D163" s="38" t="str">
        <f t="shared" si="3"/>
        <v>2000000087-1</v>
      </c>
      <c r="E163" s="9" t="s">
        <v>380</v>
      </c>
      <c r="F163" s="10" t="s">
        <v>29</v>
      </c>
      <c r="G163" s="10" t="s">
        <v>29</v>
      </c>
      <c r="H163" s="9" t="s">
        <v>375</v>
      </c>
      <c r="I163" s="10" t="s">
        <v>207</v>
      </c>
      <c r="J163" s="10" t="s">
        <v>32</v>
      </c>
      <c r="K163" s="11">
        <v>44926</v>
      </c>
      <c r="L163" s="12">
        <v>44926</v>
      </c>
      <c r="M163" s="10" t="s">
        <v>235</v>
      </c>
      <c r="N163" s="13" t="s">
        <v>356</v>
      </c>
      <c r="O163" s="10" t="s">
        <v>357</v>
      </c>
      <c r="P163" s="10" t="s">
        <v>29</v>
      </c>
      <c r="Q163" s="14">
        <v>16068058.24</v>
      </c>
      <c r="R163" s="12"/>
      <c r="S163" s="10" t="s">
        <v>29</v>
      </c>
      <c r="T163" s="14">
        <v>-1037018</v>
      </c>
      <c r="U163" s="15"/>
      <c r="V163" s="10" t="s">
        <v>29</v>
      </c>
      <c r="W163" s="14">
        <v>15031040.24</v>
      </c>
      <c r="X163" s="10" t="s">
        <v>29</v>
      </c>
      <c r="Y163" s="10" t="s">
        <v>29</v>
      </c>
      <c r="Z163" s="10" t="s">
        <v>37</v>
      </c>
      <c r="AA163" s="10" t="s">
        <v>29</v>
      </c>
      <c r="AB163" s="15">
        <v>0</v>
      </c>
      <c r="AC163" s="15">
        <v>0</v>
      </c>
      <c r="AD163" s="15"/>
      <c r="AE163" s="15">
        <v>0</v>
      </c>
      <c r="AF163" s="14">
        <v>-3900158</v>
      </c>
      <c r="AG163" s="14">
        <v>11130882.24</v>
      </c>
    </row>
    <row r="164" spans="1:35" ht="15" customHeight="1" x14ac:dyDescent="0.25">
      <c r="A164" s="36">
        <v>2</v>
      </c>
      <c r="B164" s="36" t="s">
        <v>2623</v>
      </c>
      <c r="C164" s="36" t="s">
        <v>2623</v>
      </c>
      <c r="D164" s="38" t="str">
        <f t="shared" si="3"/>
        <v>2000000087-2</v>
      </c>
      <c r="E164" s="9" t="s">
        <v>380</v>
      </c>
      <c r="F164" s="10" t="s">
        <v>29</v>
      </c>
      <c r="G164" s="10" t="s">
        <v>29</v>
      </c>
      <c r="H164" s="9" t="s">
        <v>376</v>
      </c>
      <c r="I164" s="10" t="s">
        <v>207</v>
      </c>
      <c r="J164" s="10" t="s">
        <v>32</v>
      </c>
      <c r="K164" s="11">
        <v>44576</v>
      </c>
      <c r="L164" s="12">
        <v>45376</v>
      </c>
      <c r="M164" s="10" t="s">
        <v>110</v>
      </c>
      <c r="N164" s="13" t="s">
        <v>356</v>
      </c>
      <c r="O164" s="10" t="s">
        <v>357</v>
      </c>
      <c r="P164" s="10" t="s">
        <v>29</v>
      </c>
      <c r="Q164" s="15">
        <v>0</v>
      </c>
      <c r="R164" s="12"/>
      <c r="S164" s="10" t="s">
        <v>29</v>
      </c>
      <c r="T164" s="15">
        <v>0</v>
      </c>
      <c r="U164" s="15"/>
      <c r="V164" s="10" t="s">
        <v>29</v>
      </c>
      <c r="W164" s="15">
        <v>0</v>
      </c>
      <c r="X164" s="10" t="s">
        <v>29</v>
      </c>
      <c r="Y164" s="10" t="s">
        <v>29</v>
      </c>
      <c r="Z164" s="10" t="s">
        <v>37</v>
      </c>
      <c r="AA164" s="10" t="s">
        <v>29</v>
      </c>
      <c r="AB164" s="15">
        <v>0</v>
      </c>
      <c r="AC164" s="48">
        <v>21420846.289999999</v>
      </c>
      <c r="AD164" s="48"/>
      <c r="AE164" s="15">
        <v>0</v>
      </c>
      <c r="AF164" s="14">
        <v>-106303</v>
      </c>
      <c r="AG164" s="14">
        <v>21314543.289999999</v>
      </c>
      <c r="AH164">
        <f>IF(L164&lt;$AH$1,AC164,0)</f>
        <v>0</v>
      </c>
      <c r="AI164">
        <f>IF(L164&gt;=$AH$1,AC164,0)</f>
        <v>21420846.289999999</v>
      </c>
    </row>
    <row r="165" spans="1:35" ht="15" customHeight="1" x14ac:dyDescent="0.25">
      <c r="A165" s="36">
        <v>2</v>
      </c>
      <c r="B165" s="36" t="s">
        <v>2623</v>
      </c>
      <c r="C165" s="36" t="s">
        <v>2623</v>
      </c>
      <c r="D165" s="38" t="str">
        <f t="shared" si="3"/>
        <v>2000000088-0</v>
      </c>
      <c r="E165" s="9" t="s">
        <v>381</v>
      </c>
      <c r="F165" s="10" t="s">
        <v>29</v>
      </c>
      <c r="G165" s="10" t="s">
        <v>29</v>
      </c>
      <c r="H165" s="9" t="s">
        <v>30</v>
      </c>
      <c r="I165" s="10" t="s">
        <v>207</v>
      </c>
      <c r="J165" s="10" t="s">
        <v>32</v>
      </c>
      <c r="K165" s="11">
        <v>44501</v>
      </c>
      <c r="L165" s="12">
        <v>44501</v>
      </c>
      <c r="M165" s="10" t="s">
        <v>363</v>
      </c>
      <c r="N165" s="13" t="s">
        <v>382</v>
      </c>
      <c r="O165" s="10" t="s">
        <v>357</v>
      </c>
      <c r="P165" s="10" t="s">
        <v>29</v>
      </c>
      <c r="Q165" s="14">
        <v>1498685</v>
      </c>
      <c r="R165" s="12"/>
      <c r="S165" s="10" t="s">
        <v>29</v>
      </c>
      <c r="T165" s="14">
        <v>-506909</v>
      </c>
      <c r="U165" s="15"/>
      <c r="V165" s="10" t="s">
        <v>29</v>
      </c>
      <c r="W165" s="14">
        <v>991776</v>
      </c>
      <c r="X165" s="10" t="s">
        <v>29</v>
      </c>
      <c r="Y165" s="10" t="s">
        <v>29</v>
      </c>
      <c r="Z165" s="10" t="s">
        <v>37</v>
      </c>
      <c r="AA165" s="10" t="s">
        <v>29</v>
      </c>
      <c r="AB165" s="15">
        <v>0</v>
      </c>
      <c r="AC165" s="15">
        <v>0</v>
      </c>
      <c r="AD165" s="15"/>
      <c r="AE165" s="15">
        <v>0</v>
      </c>
      <c r="AF165" s="14">
        <v>-257340</v>
      </c>
      <c r="AG165" s="14">
        <v>734436</v>
      </c>
    </row>
    <row r="166" spans="1:35" ht="15" customHeight="1" x14ac:dyDescent="0.25">
      <c r="A166" s="36">
        <v>2</v>
      </c>
      <c r="B166" s="36" t="s">
        <v>2623</v>
      </c>
      <c r="C166" s="36" t="s">
        <v>2623</v>
      </c>
      <c r="D166" s="38" t="str">
        <f t="shared" si="3"/>
        <v>2000000089-0</v>
      </c>
      <c r="E166" s="9" t="s">
        <v>383</v>
      </c>
      <c r="F166" s="10" t="s">
        <v>29</v>
      </c>
      <c r="G166" s="10" t="s">
        <v>29</v>
      </c>
      <c r="H166" s="9" t="s">
        <v>30</v>
      </c>
      <c r="I166" s="10" t="s">
        <v>207</v>
      </c>
      <c r="J166" s="10" t="s">
        <v>32</v>
      </c>
      <c r="K166" s="11">
        <v>44545</v>
      </c>
      <c r="L166" s="12">
        <v>44545</v>
      </c>
      <c r="M166" s="10" t="s">
        <v>363</v>
      </c>
      <c r="N166" s="13" t="s">
        <v>384</v>
      </c>
      <c r="O166" s="10" t="s">
        <v>190</v>
      </c>
      <c r="P166" s="10" t="s">
        <v>29</v>
      </c>
      <c r="Q166" s="14">
        <v>1657199</v>
      </c>
      <c r="R166" s="12"/>
      <c r="S166" s="10" t="s">
        <v>385</v>
      </c>
      <c r="T166" s="14">
        <v>-199270</v>
      </c>
      <c r="U166" s="15">
        <v>5</v>
      </c>
      <c r="V166" s="10" t="s">
        <v>29</v>
      </c>
      <c r="W166" s="14">
        <v>1457929</v>
      </c>
      <c r="X166" s="10" t="s">
        <v>339</v>
      </c>
      <c r="Y166" s="10" t="s">
        <v>29</v>
      </c>
      <c r="Z166" s="10" t="s">
        <v>37</v>
      </c>
      <c r="AA166" s="10" t="s">
        <v>29</v>
      </c>
      <c r="AB166" s="15">
        <v>0</v>
      </c>
      <c r="AC166" s="15">
        <v>0</v>
      </c>
      <c r="AD166" s="15"/>
      <c r="AE166" s="15">
        <v>0</v>
      </c>
      <c r="AF166" s="14">
        <v>-138914</v>
      </c>
      <c r="AG166" s="14">
        <v>1319015</v>
      </c>
    </row>
    <row r="167" spans="1:35" ht="15" customHeight="1" x14ac:dyDescent="0.25">
      <c r="A167" s="36">
        <v>2</v>
      </c>
      <c r="B167" s="36" t="s">
        <v>2623</v>
      </c>
      <c r="C167" s="36" t="s">
        <v>2623</v>
      </c>
      <c r="D167" s="38" t="str">
        <f t="shared" si="3"/>
        <v>2000000090-0</v>
      </c>
      <c r="E167" s="9" t="s">
        <v>386</v>
      </c>
      <c r="F167" s="10" t="s">
        <v>29</v>
      </c>
      <c r="G167" s="10" t="s">
        <v>29</v>
      </c>
      <c r="H167" s="9" t="s">
        <v>30</v>
      </c>
      <c r="I167" s="10" t="s">
        <v>207</v>
      </c>
      <c r="J167" s="10" t="s">
        <v>32</v>
      </c>
      <c r="K167" s="11">
        <v>44651</v>
      </c>
      <c r="L167" s="12">
        <v>44635</v>
      </c>
      <c r="M167" s="10" t="s">
        <v>363</v>
      </c>
      <c r="N167" s="13" t="s">
        <v>230</v>
      </c>
      <c r="O167" s="10" t="s">
        <v>190</v>
      </c>
      <c r="P167" s="10" t="s">
        <v>29</v>
      </c>
      <c r="Q167" s="14">
        <v>1731793</v>
      </c>
      <c r="R167" s="12"/>
      <c r="S167" s="10" t="s">
        <v>29</v>
      </c>
      <c r="T167" s="14">
        <v>-171516</v>
      </c>
      <c r="U167" s="15"/>
      <c r="V167" s="10" t="s">
        <v>29</v>
      </c>
      <c r="W167" s="14">
        <v>1560277</v>
      </c>
      <c r="X167" s="10" t="s">
        <v>29</v>
      </c>
      <c r="Y167" s="10" t="s">
        <v>29</v>
      </c>
      <c r="Z167" s="10" t="s">
        <v>37</v>
      </c>
      <c r="AA167" s="10" t="s">
        <v>29</v>
      </c>
      <c r="AB167" s="15">
        <v>0</v>
      </c>
      <c r="AC167" s="15">
        <v>0</v>
      </c>
      <c r="AD167" s="15"/>
      <c r="AE167" s="15">
        <v>0</v>
      </c>
      <c r="AF167" s="14">
        <v>-148665</v>
      </c>
      <c r="AG167" s="14">
        <v>1411612</v>
      </c>
    </row>
    <row r="168" spans="1:35" ht="15" customHeight="1" x14ac:dyDescent="0.25">
      <c r="A168" s="36">
        <v>2</v>
      </c>
      <c r="B168" s="36" t="s">
        <v>2623</v>
      </c>
      <c r="C168" s="36" t="s">
        <v>2623</v>
      </c>
      <c r="D168" s="38" t="str">
        <f t="shared" si="3"/>
        <v>2000000090-1</v>
      </c>
      <c r="E168" s="9" t="s">
        <v>386</v>
      </c>
      <c r="F168" s="10" t="s">
        <v>29</v>
      </c>
      <c r="G168" s="10" t="s">
        <v>29</v>
      </c>
      <c r="H168" s="9" t="s">
        <v>375</v>
      </c>
      <c r="I168" s="10" t="s">
        <v>207</v>
      </c>
      <c r="J168" s="10" t="s">
        <v>32</v>
      </c>
      <c r="K168" s="11">
        <v>44926</v>
      </c>
      <c r="L168" s="12">
        <v>44926</v>
      </c>
      <c r="M168" s="10" t="s">
        <v>363</v>
      </c>
      <c r="N168" s="13" t="s">
        <v>230</v>
      </c>
      <c r="O168" s="10" t="s">
        <v>190</v>
      </c>
      <c r="P168" s="10" t="s">
        <v>29</v>
      </c>
      <c r="Q168" s="14">
        <v>5016802.49</v>
      </c>
      <c r="R168" s="12"/>
      <c r="S168" s="10" t="s">
        <v>29</v>
      </c>
      <c r="T168" s="14">
        <v>-118865</v>
      </c>
      <c r="U168" s="15"/>
      <c r="V168" s="10" t="s">
        <v>29</v>
      </c>
      <c r="W168" s="14">
        <v>4897937.49</v>
      </c>
      <c r="X168" s="10" t="s">
        <v>29</v>
      </c>
      <c r="Y168" s="10" t="s">
        <v>29</v>
      </c>
      <c r="Z168" s="10" t="s">
        <v>37</v>
      </c>
      <c r="AA168" s="10" t="s">
        <v>29</v>
      </c>
      <c r="AB168" s="15">
        <v>0</v>
      </c>
      <c r="AC168" s="15">
        <v>0</v>
      </c>
      <c r="AD168" s="15"/>
      <c r="AE168" s="15">
        <v>0</v>
      </c>
      <c r="AF168" s="14">
        <v>-466682</v>
      </c>
      <c r="AG168" s="14">
        <v>4431255.49</v>
      </c>
    </row>
    <row r="169" spans="1:35" ht="15" customHeight="1" x14ac:dyDescent="0.25">
      <c r="A169" s="36">
        <v>2</v>
      </c>
      <c r="B169" s="36" t="s">
        <v>2623</v>
      </c>
      <c r="C169" s="36" t="s">
        <v>2623</v>
      </c>
      <c r="D169" s="38" t="str">
        <f t="shared" si="3"/>
        <v>2000000090-2</v>
      </c>
      <c r="E169" s="9" t="s">
        <v>386</v>
      </c>
      <c r="F169" s="10" t="s">
        <v>29</v>
      </c>
      <c r="G169" s="10" t="s">
        <v>29</v>
      </c>
      <c r="H169" s="9" t="s">
        <v>376</v>
      </c>
      <c r="I169" s="10" t="s">
        <v>207</v>
      </c>
      <c r="J169" s="10" t="s">
        <v>32</v>
      </c>
      <c r="K169" s="11">
        <v>45016</v>
      </c>
      <c r="L169" s="12">
        <v>45016</v>
      </c>
      <c r="M169" s="10" t="s">
        <v>363</v>
      </c>
      <c r="N169" s="13" t="s">
        <v>230</v>
      </c>
      <c r="O169" s="10" t="s">
        <v>190</v>
      </c>
      <c r="P169" s="10" t="s">
        <v>29</v>
      </c>
      <c r="Q169" s="14">
        <v>3078599.71</v>
      </c>
      <c r="R169" s="12"/>
      <c r="S169" s="10" t="s">
        <v>29</v>
      </c>
      <c r="T169" s="15">
        <v>-802</v>
      </c>
      <c r="U169" s="15"/>
      <c r="V169" s="10" t="s">
        <v>29</v>
      </c>
      <c r="W169" s="14">
        <v>3077797.71</v>
      </c>
      <c r="X169" s="10" t="s">
        <v>29</v>
      </c>
      <c r="Y169" s="10" t="s">
        <v>29</v>
      </c>
      <c r="Z169" s="10" t="s">
        <v>37</v>
      </c>
      <c r="AA169" s="10" t="s">
        <v>29</v>
      </c>
      <c r="AB169" s="15">
        <v>0</v>
      </c>
      <c r="AC169" s="15">
        <v>0</v>
      </c>
      <c r="AD169" s="15"/>
      <c r="AE169" s="15">
        <v>0</v>
      </c>
      <c r="AF169" s="14">
        <v>-293257</v>
      </c>
      <c r="AG169" s="14">
        <v>2784540.71</v>
      </c>
    </row>
    <row r="170" spans="1:35" ht="15" customHeight="1" x14ac:dyDescent="0.25">
      <c r="A170" s="36">
        <v>2</v>
      </c>
      <c r="B170" s="36" t="s">
        <v>2623</v>
      </c>
      <c r="C170" s="36" t="s">
        <v>2623</v>
      </c>
      <c r="D170" s="38" t="str">
        <f t="shared" si="3"/>
        <v>2000000090-3</v>
      </c>
      <c r="E170" s="9" t="s">
        <v>386</v>
      </c>
      <c r="F170" s="10" t="s">
        <v>29</v>
      </c>
      <c r="G170" s="10" t="s">
        <v>29</v>
      </c>
      <c r="H170" s="9" t="s">
        <v>1183</v>
      </c>
      <c r="I170" s="10" t="s">
        <v>207</v>
      </c>
      <c r="J170" s="10" t="s">
        <v>32</v>
      </c>
      <c r="K170" s="11">
        <v>44651</v>
      </c>
      <c r="L170" s="12">
        <v>45371</v>
      </c>
      <c r="M170" s="10" t="s">
        <v>363</v>
      </c>
      <c r="N170" s="13" t="s">
        <v>230</v>
      </c>
      <c r="O170" s="10" t="s">
        <v>190</v>
      </c>
      <c r="P170" s="10" t="s">
        <v>29</v>
      </c>
      <c r="Q170" s="15">
        <v>0</v>
      </c>
      <c r="R170" s="12"/>
      <c r="S170" s="10" t="s">
        <v>29</v>
      </c>
      <c r="T170" s="15">
        <v>0</v>
      </c>
      <c r="U170" s="15"/>
      <c r="V170" s="10" t="s">
        <v>29</v>
      </c>
      <c r="W170" s="15">
        <v>0</v>
      </c>
      <c r="X170" s="10" t="s">
        <v>29</v>
      </c>
      <c r="Y170" s="10" t="s">
        <v>29</v>
      </c>
      <c r="Z170" s="10" t="s">
        <v>37</v>
      </c>
      <c r="AA170" s="10" t="s">
        <v>29</v>
      </c>
      <c r="AB170" s="15">
        <v>0</v>
      </c>
      <c r="AC170" s="48">
        <v>563277</v>
      </c>
      <c r="AD170" s="48"/>
      <c r="AE170" s="15">
        <v>0</v>
      </c>
      <c r="AF170" s="14">
        <v>-1760</v>
      </c>
      <c r="AG170" s="14">
        <v>561517</v>
      </c>
      <c r="AH170">
        <f>IF(L170&lt;$AH$1,AC170,0)</f>
        <v>0</v>
      </c>
      <c r="AI170">
        <f>IF(L170&gt;=$AH$1,AC170,0)</f>
        <v>563277</v>
      </c>
    </row>
    <row r="171" spans="1:35" ht="15" customHeight="1" x14ac:dyDescent="0.25">
      <c r="A171" s="36">
        <v>2</v>
      </c>
      <c r="B171" s="36" t="s">
        <v>2623</v>
      </c>
      <c r="C171" s="36" t="s">
        <v>2623</v>
      </c>
      <c r="D171" s="38" t="str">
        <f t="shared" si="3"/>
        <v>2000000091-0</v>
      </c>
      <c r="E171" s="9" t="s">
        <v>387</v>
      </c>
      <c r="F171" s="10" t="s">
        <v>29</v>
      </c>
      <c r="G171" s="10" t="s">
        <v>29</v>
      </c>
      <c r="H171" s="9" t="s">
        <v>30</v>
      </c>
      <c r="I171" s="10" t="s">
        <v>207</v>
      </c>
      <c r="J171" s="10" t="s">
        <v>32</v>
      </c>
      <c r="K171" s="11">
        <v>44607</v>
      </c>
      <c r="L171" s="12">
        <v>44607</v>
      </c>
      <c r="M171" s="10" t="s">
        <v>388</v>
      </c>
      <c r="N171" s="13" t="s">
        <v>389</v>
      </c>
      <c r="O171" s="10" t="s">
        <v>190</v>
      </c>
      <c r="P171" s="10" t="s">
        <v>29</v>
      </c>
      <c r="Q171" s="14">
        <v>18198515</v>
      </c>
      <c r="R171" s="12"/>
      <c r="S171" s="10" t="s">
        <v>29</v>
      </c>
      <c r="T171" s="14">
        <v>-1922435</v>
      </c>
      <c r="U171" s="15"/>
      <c r="V171" s="10" t="s">
        <v>29</v>
      </c>
      <c r="W171" s="14">
        <v>16276080</v>
      </c>
      <c r="X171" s="10" t="s">
        <v>29</v>
      </c>
      <c r="Y171" s="10" t="s">
        <v>29</v>
      </c>
      <c r="Z171" s="10" t="s">
        <v>37</v>
      </c>
      <c r="AA171" s="10" t="s">
        <v>29</v>
      </c>
      <c r="AB171" s="15">
        <v>0</v>
      </c>
      <c r="AC171" s="15">
        <v>0</v>
      </c>
      <c r="AD171" s="15"/>
      <c r="AE171" s="15">
        <v>0</v>
      </c>
      <c r="AF171" s="14">
        <v>-1550808</v>
      </c>
      <c r="AG171" s="14">
        <v>14725272</v>
      </c>
    </row>
    <row r="172" spans="1:35" ht="15" customHeight="1" x14ac:dyDescent="0.25">
      <c r="A172" s="36">
        <v>2</v>
      </c>
      <c r="B172" s="36" t="s">
        <v>2623</v>
      </c>
      <c r="C172" s="36" t="s">
        <v>2623</v>
      </c>
      <c r="D172" s="38" t="str">
        <f t="shared" si="3"/>
        <v>2000000092-0</v>
      </c>
      <c r="E172" s="9" t="s">
        <v>390</v>
      </c>
      <c r="F172" s="10" t="s">
        <v>29</v>
      </c>
      <c r="G172" s="10" t="s">
        <v>29</v>
      </c>
      <c r="H172" s="9" t="s">
        <v>30</v>
      </c>
      <c r="I172" s="10" t="s">
        <v>207</v>
      </c>
      <c r="J172" s="10" t="s">
        <v>32</v>
      </c>
      <c r="K172" s="11">
        <v>44866</v>
      </c>
      <c r="L172" s="12">
        <v>44866</v>
      </c>
      <c r="M172" s="10" t="s">
        <v>218</v>
      </c>
      <c r="N172" s="13" t="s">
        <v>391</v>
      </c>
      <c r="O172" s="10" t="s">
        <v>190</v>
      </c>
      <c r="P172" s="10" t="s">
        <v>370</v>
      </c>
      <c r="Q172" s="14">
        <v>15036035.550000001</v>
      </c>
      <c r="R172" s="12"/>
      <c r="S172" s="10" t="s">
        <v>29</v>
      </c>
      <c r="T172" s="14">
        <v>-591147</v>
      </c>
      <c r="U172" s="15"/>
      <c r="V172" s="10" t="s">
        <v>29</v>
      </c>
      <c r="W172" s="14">
        <v>14444888.550000001</v>
      </c>
      <c r="X172" s="10" t="s">
        <v>29</v>
      </c>
      <c r="Y172" s="10" t="s">
        <v>29</v>
      </c>
      <c r="Z172" s="10" t="s">
        <v>37</v>
      </c>
      <c r="AA172" s="10" t="s">
        <v>29</v>
      </c>
      <c r="AB172" s="15">
        <v>0</v>
      </c>
      <c r="AC172" s="15">
        <v>0</v>
      </c>
      <c r="AD172" s="15"/>
      <c r="AE172" s="15">
        <v>0</v>
      </c>
      <c r="AF172" s="14">
        <v>-1376330</v>
      </c>
      <c r="AG172" s="14">
        <v>13068558.550000001</v>
      </c>
    </row>
    <row r="173" spans="1:35" ht="15" customHeight="1" x14ac:dyDescent="0.25">
      <c r="A173" s="36">
        <v>2</v>
      </c>
      <c r="B173" s="36" t="s">
        <v>2623</v>
      </c>
      <c r="C173" s="36" t="s">
        <v>2623</v>
      </c>
      <c r="D173" s="38" t="str">
        <f t="shared" si="3"/>
        <v>2000000093-0</v>
      </c>
      <c r="E173" s="9" t="s">
        <v>392</v>
      </c>
      <c r="F173" s="10" t="s">
        <v>29</v>
      </c>
      <c r="G173" s="10" t="s">
        <v>29</v>
      </c>
      <c r="H173" s="9" t="s">
        <v>30</v>
      </c>
      <c r="I173" s="10" t="s">
        <v>207</v>
      </c>
      <c r="J173" s="10" t="s">
        <v>32</v>
      </c>
      <c r="K173" s="11">
        <v>44866</v>
      </c>
      <c r="L173" s="12">
        <v>44866</v>
      </c>
      <c r="M173" s="10" t="s">
        <v>175</v>
      </c>
      <c r="N173" s="13" t="s">
        <v>393</v>
      </c>
      <c r="O173" s="10" t="s">
        <v>190</v>
      </c>
      <c r="P173" s="10" t="s">
        <v>29</v>
      </c>
      <c r="Q173" s="14">
        <v>18931906.199999999</v>
      </c>
      <c r="R173" s="12"/>
      <c r="S173" s="10" t="s">
        <v>29</v>
      </c>
      <c r="T173" s="14">
        <v>-744315</v>
      </c>
      <c r="U173" s="15"/>
      <c r="V173" s="10" t="s">
        <v>29</v>
      </c>
      <c r="W173" s="14">
        <v>18187591.199999999</v>
      </c>
      <c r="X173" s="10" t="s">
        <v>29</v>
      </c>
      <c r="Y173" s="10" t="s">
        <v>29</v>
      </c>
      <c r="Z173" s="10" t="s">
        <v>37</v>
      </c>
      <c r="AA173" s="10" t="s">
        <v>29</v>
      </c>
      <c r="AB173" s="15">
        <v>0</v>
      </c>
      <c r="AC173" s="15">
        <v>0</v>
      </c>
      <c r="AD173" s="15"/>
      <c r="AE173" s="15">
        <v>0</v>
      </c>
      <c r="AF173" s="14">
        <v>-1732939</v>
      </c>
      <c r="AG173" s="14">
        <v>16454652.199999999</v>
      </c>
    </row>
    <row r="174" spans="1:35" ht="15" customHeight="1" x14ac:dyDescent="0.25">
      <c r="A174" s="36">
        <v>2</v>
      </c>
      <c r="B174" s="36" t="s">
        <v>2623</v>
      </c>
      <c r="C174" s="36" t="s">
        <v>2623</v>
      </c>
      <c r="D174" s="38" t="str">
        <f t="shared" si="3"/>
        <v>2000000093-1</v>
      </c>
      <c r="E174" s="9" t="s">
        <v>392</v>
      </c>
      <c r="F174" s="10" t="s">
        <v>29</v>
      </c>
      <c r="G174" s="10" t="s">
        <v>29</v>
      </c>
      <c r="H174" s="9" t="s">
        <v>375</v>
      </c>
      <c r="I174" s="10" t="s">
        <v>207</v>
      </c>
      <c r="J174" s="10" t="s">
        <v>32</v>
      </c>
      <c r="K174" s="11">
        <v>45016</v>
      </c>
      <c r="L174" s="12">
        <v>45016</v>
      </c>
      <c r="M174" s="10" t="s">
        <v>175</v>
      </c>
      <c r="N174" s="13" t="s">
        <v>393</v>
      </c>
      <c r="O174" s="10" t="s">
        <v>190</v>
      </c>
      <c r="P174" s="10" t="s">
        <v>29</v>
      </c>
      <c r="Q174" s="14">
        <v>7073612.46</v>
      </c>
      <c r="R174" s="12"/>
      <c r="S174" s="10" t="s">
        <v>29</v>
      </c>
      <c r="T174" s="14">
        <v>-1842</v>
      </c>
      <c r="U174" s="15"/>
      <c r="V174" s="10" t="s">
        <v>29</v>
      </c>
      <c r="W174" s="14">
        <v>7071770.46</v>
      </c>
      <c r="X174" s="10" t="s">
        <v>29</v>
      </c>
      <c r="Y174" s="10" t="s">
        <v>29</v>
      </c>
      <c r="Z174" s="10" t="s">
        <v>37</v>
      </c>
      <c r="AA174" s="10" t="s">
        <v>29</v>
      </c>
      <c r="AB174" s="15">
        <v>0</v>
      </c>
      <c r="AC174" s="15">
        <v>0</v>
      </c>
      <c r="AD174" s="15"/>
      <c r="AE174" s="15">
        <v>0</v>
      </c>
      <c r="AF174" s="14">
        <v>-673808</v>
      </c>
      <c r="AG174" s="14">
        <v>6397962.46</v>
      </c>
    </row>
    <row r="175" spans="1:35" ht="15" customHeight="1" x14ac:dyDescent="0.25">
      <c r="A175" s="36">
        <v>2</v>
      </c>
      <c r="B175" s="36" t="s">
        <v>2623</v>
      </c>
      <c r="C175" s="36" t="s">
        <v>2623</v>
      </c>
      <c r="D175" s="38" t="str">
        <f t="shared" si="3"/>
        <v>2000000093-2</v>
      </c>
      <c r="E175" s="9" t="s">
        <v>392</v>
      </c>
      <c r="F175" s="10" t="s">
        <v>29</v>
      </c>
      <c r="G175" s="10" t="s">
        <v>29</v>
      </c>
      <c r="H175" s="9" t="s">
        <v>376</v>
      </c>
      <c r="I175" s="10" t="s">
        <v>207</v>
      </c>
      <c r="J175" s="10" t="s">
        <v>32</v>
      </c>
      <c r="K175" s="11">
        <v>44866</v>
      </c>
      <c r="L175" s="12">
        <v>45382</v>
      </c>
      <c r="M175" s="10" t="s">
        <v>175</v>
      </c>
      <c r="N175" s="13" t="s">
        <v>393</v>
      </c>
      <c r="O175" s="10" t="s">
        <v>190</v>
      </c>
      <c r="P175" s="10" t="s">
        <v>29</v>
      </c>
      <c r="Q175" s="15">
        <v>0</v>
      </c>
      <c r="R175" s="12"/>
      <c r="S175" s="10" t="s">
        <v>29</v>
      </c>
      <c r="T175" s="15">
        <v>0</v>
      </c>
      <c r="U175" s="15"/>
      <c r="V175" s="10" t="s">
        <v>29</v>
      </c>
      <c r="W175" s="15">
        <v>0</v>
      </c>
      <c r="X175" s="10" t="s">
        <v>29</v>
      </c>
      <c r="Y175" s="10" t="s">
        <v>29</v>
      </c>
      <c r="Z175" s="10" t="s">
        <v>37</v>
      </c>
      <c r="AA175" s="10" t="s">
        <v>29</v>
      </c>
      <c r="AB175" s="15">
        <v>0</v>
      </c>
      <c r="AC175" s="48">
        <v>13141066.83</v>
      </c>
      <c r="AD175" s="48"/>
      <c r="AE175" s="15">
        <v>0</v>
      </c>
      <c r="AF175" s="14">
        <v>-3421</v>
      </c>
      <c r="AG175" s="14">
        <v>13137645.83</v>
      </c>
      <c r="AH175">
        <f>IF(L175&lt;$AH$1,AC175,0)</f>
        <v>0</v>
      </c>
      <c r="AI175">
        <f>IF(L175&gt;=$AH$1,AC175,0)</f>
        <v>13141066.83</v>
      </c>
    </row>
    <row r="176" spans="1:35" ht="15" customHeight="1" x14ac:dyDescent="0.25">
      <c r="A176" s="36">
        <v>2</v>
      </c>
      <c r="B176" s="36" t="s">
        <v>2623</v>
      </c>
      <c r="C176" s="36" t="s">
        <v>2623</v>
      </c>
      <c r="D176" s="38" t="str">
        <f t="shared" si="3"/>
        <v>2000000094-0</v>
      </c>
      <c r="E176" s="9" t="s">
        <v>2675</v>
      </c>
      <c r="F176" s="10" t="s">
        <v>29</v>
      </c>
      <c r="G176" s="10" t="s">
        <v>29</v>
      </c>
      <c r="H176" s="9" t="s">
        <v>30</v>
      </c>
      <c r="I176" s="10" t="s">
        <v>207</v>
      </c>
      <c r="J176" s="10" t="s">
        <v>32</v>
      </c>
      <c r="K176" s="11">
        <v>45200</v>
      </c>
      <c r="L176" s="12">
        <v>45200</v>
      </c>
      <c r="M176" s="10" t="s">
        <v>337</v>
      </c>
      <c r="N176" s="13" t="s">
        <v>2676</v>
      </c>
      <c r="O176" s="10" t="s">
        <v>190</v>
      </c>
      <c r="P176" s="10" t="s">
        <v>1306</v>
      </c>
      <c r="Q176" s="15">
        <v>0</v>
      </c>
      <c r="R176" s="12"/>
      <c r="S176" s="10" t="s">
        <v>29</v>
      </c>
      <c r="T176" s="15">
        <v>0</v>
      </c>
      <c r="U176" s="15"/>
      <c r="V176" s="10" t="s">
        <v>29</v>
      </c>
      <c r="W176" s="15">
        <v>0</v>
      </c>
      <c r="X176" s="10" t="s">
        <v>29</v>
      </c>
      <c r="Y176" s="10" t="s">
        <v>29</v>
      </c>
      <c r="Z176" s="10" t="s">
        <v>37</v>
      </c>
      <c r="AA176" s="10" t="s">
        <v>29</v>
      </c>
      <c r="AB176" s="15">
        <v>0</v>
      </c>
      <c r="AC176" s="48">
        <v>1037864.67</v>
      </c>
      <c r="AD176" s="48"/>
      <c r="AE176" s="15">
        <v>0</v>
      </c>
      <c r="AF176" s="14">
        <v>-49445</v>
      </c>
      <c r="AG176" s="14">
        <v>988419.67</v>
      </c>
      <c r="AH176">
        <f>IF(L176&lt;$AH$1,AC176,0)</f>
        <v>1037864.67</v>
      </c>
      <c r="AI176">
        <f>IF(L176&gt;=$AH$1,AC176,0)</f>
        <v>0</v>
      </c>
    </row>
    <row r="177" spans="1:35" ht="15" customHeight="1" x14ac:dyDescent="0.25">
      <c r="A177" s="36">
        <v>2</v>
      </c>
      <c r="B177" s="36" t="s">
        <v>2623</v>
      </c>
      <c r="C177" s="36" t="s">
        <v>2623</v>
      </c>
      <c r="D177" s="38" t="str">
        <f t="shared" si="3"/>
        <v>2000000095-0</v>
      </c>
      <c r="E177" s="9" t="s">
        <v>2677</v>
      </c>
      <c r="F177" s="10" t="s">
        <v>29</v>
      </c>
      <c r="G177" s="10" t="s">
        <v>29</v>
      </c>
      <c r="H177" s="9" t="s">
        <v>30</v>
      </c>
      <c r="I177" s="10" t="s">
        <v>207</v>
      </c>
      <c r="J177" s="10" t="s">
        <v>32</v>
      </c>
      <c r="K177" s="11">
        <v>45327</v>
      </c>
      <c r="L177" s="12">
        <v>45327</v>
      </c>
      <c r="M177" s="10" t="s">
        <v>2284</v>
      </c>
      <c r="N177" s="13" t="s">
        <v>2678</v>
      </c>
      <c r="O177" s="10" t="s">
        <v>190</v>
      </c>
      <c r="P177" s="10" t="s">
        <v>1306</v>
      </c>
      <c r="Q177" s="15">
        <v>0</v>
      </c>
      <c r="R177" s="12"/>
      <c r="S177" s="10" t="s">
        <v>29</v>
      </c>
      <c r="T177" s="15">
        <v>0</v>
      </c>
      <c r="U177" s="15"/>
      <c r="V177" s="10" t="s">
        <v>29</v>
      </c>
      <c r="W177" s="15">
        <v>0</v>
      </c>
      <c r="X177" s="10" t="s">
        <v>29</v>
      </c>
      <c r="Y177" s="10" t="s">
        <v>29</v>
      </c>
      <c r="Z177" s="10" t="s">
        <v>37</v>
      </c>
      <c r="AA177" s="10" t="s">
        <v>29</v>
      </c>
      <c r="AB177" s="15">
        <v>0</v>
      </c>
      <c r="AC177" s="48">
        <v>5534849.4400000004</v>
      </c>
      <c r="AD177" s="48"/>
      <c r="AE177" s="15">
        <v>0</v>
      </c>
      <c r="AF177" s="14">
        <v>-80690</v>
      </c>
      <c r="AG177" s="14">
        <v>5454159.4400000004</v>
      </c>
      <c r="AH177">
        <f>IF(L177&lt;$AH$1,AC177,0)</f>
        <v>0</v>
      </c>
      <c r="AI177">
        <f>IF(L177&gt;=$AH$1,AC177,0)</f>
        <v>5534849.4400000004</v>
      </c>
    </row>
    <row r="178" spans="1:35" ht="15" customHeight="1" x14ac:dyDescent="0.25">
      <c r="A178" s="36">
        <v>2</v>
      </c>
      <c r="B178" s="36" t="s">
        <v>2623</v>
      </c>
      <c r="C178" s="36" t="s">
        <v>2623</v>
      </c>
      <c r="D178" s="38" t="str">
        <f t="shared" si="3"/>
        <v>2000000096-0</v>
      </c>
      <c r="E178" s="9" t="s">
        <v>2679</v>
      </c>
      <c r="F178" s="10" t="s">
        <v>29</v>
      </c>
      <c r="G178" s="10" t="s">
        <v>29</v>
      </c>
      <c r="H178" s="9" t="s">
        <v>30</v>
      </c>
      <c r="I178" s="10" t="s">
        <v>207</v>
      </c>
      <c r="J178" s="10" t="s">
        <v>32</v>
      </c>
      <c r="K178" s="11">
        <v>45382</v>
      </c>
      <c r="L178" s="12">
        <v>45382</v>
      </c>
      <c r="M178" s="10" t="s">
        <v>110</v>
      </c>
      <c r="N178" s="13" t="s">
        <v>2680</v>
      </c>
      <c r="O178" s="10" t="s">
        <v>190</v>
      </c>
      <c r="P178" s="10" t="s">
        <v>1306</v>
      </c>
      <c r="Q178" s="15">
        <v>0</v>
      </c>
      <c r="R178" s="12"/>
      <c r="S178" s="10" t="s">
        <v>29</v>
      </c>
      <c r="T178" s="15">
        <v>0</v>
      </c>
      <c r="U178" s="15"/>
      <c r="V178" s="10" t="s">
        <v>29</v>
      </c>
      <c r="W178" s="15">
        <v>0</v>
      </c>
      <c r="X178" s="10" t="s">
        <v>29</v>
      </c>
      <c r="Y178" s="10" t="s">
        <v>29</v>
      </c>
      <c r="Z178" s="10" t="s">
        <v>37</v>
      </c>
      <c r="AA178" s="10" t="s">
        <v>29</v>
      </c>
      <c r="AB178" s="15">
        <v>0</v>
      </c>
      <c r="AC178" s="48">
        <v>2216893.37</v>
      </c>
      <c r="AD178" s="48"/>
      <c r="AE178" s="15">
        <v>0</v>
      </c>
      <c r="AF178" s="15">
        <v>-577</v>
      </c>
      <c r="AG178" s="14">
        <v>2216316.37</v>
      </c>
      <c r="AH178">
        <f>IF(L178&lt;$AH$1,AC178,0)</f>
        <v>0</v>
      </c>
      <c r="AI178">
        <f>IF(L178&gt;=$AH$1,AC178,0)</f>
        <v>2216893.37</v>
      </c>
    </row>
    <row r="179" spans="1:35" ht="15" customHeight="1" x14ac:dyDescent="0.25">
      <c r="A179" s="36">
        <v>3</v>
      </c>
      <c r="B179" s="36" t="s">
        <v>2606</v>
      </c>
      <c r="C179" s="36" t="s">
        <v>2606</v>
      </c>
      <c r="D179" s="38" t="str">
        <f t="shared" si="3"/>
        <v>3000000000-0</v>
      </c>
      <c r="E179" s="9" t="s">
        <v>396</v>
      </c>
      <c r="F179" s="10" t="s">
        <v>29</v>
      </c>
      <c r="G179" s="10" t="s">
        <v>29</v>
      </c>
      <c r="H179" s="9" t="s">
        <v>30</v>
      </c>
      <c r="I179" s="10" t="s">
        <v>207</v>
      </c>
      <c r="J179" s="10" t="s">
        <v>32</v>
      </c>
      <c r="K179" s="11">
        <v>39721</v>
      </c>
      <c r="L179" s="12">
        <v>39721</v>
      </c>
      <c r="M179" s="10" t="s">
        <v>197</v>
      </c>
      <c r="N179" s="13" t="s">
        <v>397</v>
      </c>
      <c r="O179" s="10" t="s">
        <v>398</v>
      </c>
      <c r="P179" s="10" t="s">
        <v>29</v>
      </c>
      <c r="Q179" s="14">
        <v>162995</v>
      </c>
      <c r="R179" s="12"/>
      <c r="S179" s="10" t="s">
        <v>29</v>
      </c>
      <c r="T179" s="14">
        <v>-152945</v>
      </c>
      <c r="U179" s="15">
        <v>1</v>
      </c>
      <c r="V179" s="10" t="s">
        <v>29</v>
      </c>
      <c r="W179" s="14">
        <v>10050</v>
      </c>
      <c r="X179" s="10" t="s">
        <v>36</v>
      </c>
      <c r="Y179" s="10" t="s">
        <v>29</v>
      </c>
      <c r="Z179" s="10" t="s">
        <v>37</v>
      </c>
      <c r="AA179" s="10" t="s">
        <v>29</v>
      </c>
      <c r="AB179" s="15">
        <v>0</v>
      </c>
      <c r="AC179" s="15">
        <v>0</v>
      </c>
      <c r="AD179" s="15"/>
      <c r="AE179" s="15">
        <v>0</v>
      </c>
      <c r="AF179" s="14">
        <v>-1824</v>
      </c>
      <c r="AG179" s="14">
        <v>8226</v>
      </c>
    </row>
    <row r="180" spans="1:35" ht="15" customHeight="1" x14ac:dyDescent="0.25">
      <c r="A180" s="36">
        <v>3</v>
      </c>
      <c r="B180" s="36" t="s">
        <v>2606</v>
      </c>
      <c r="C180" s="36" t="s">
        <v>2606</v>
      </c>
      <c r="D180" s="38" t="str">
        <f t="shared" si="3"/>
        <v>3000000001-0</v>
      </c>
      <c r="E180" s="9" t="s">
        <v>399</v>
      </c>
      <c r="F180" s="10" t="s">
        <v>29</v>
      </c>
      <c r="G180" s="10" t="s">
        <v>29</v>
      </c>
      <c r="H180" s="9" t="s">
        <v>30</v>
      </c>
      <c r="I180" s="10" t="s">
        <v>207</v>
      </c>
      <c r="J180" s="10" t="s">
        <v>32</v>
      </c>
      <c r="K180" s="11">
        <v>39782</v>
      </c>
      <c r="L180" s="12">
        <v>39782</v>
      </c>
      <c r="M180" s="10" t="s">
        <v>400</v>
      </c>
      <c r="N180" s="13" t="s">
        <v>401</v>
      </c>
      <c r="O180" s="10" t="s">
        <v>398</v>
      </c>
      <c r="P180" s="10" t="s">
        <v>29</v>
      </c>
      <c r="Q180" s="14">
        <v>1142135</v>
      </c>
      <c r="R180" s="12"/>
      <c r="S180" s="10" t="s">
        <v>29</v>
      </c>
      <c r="T180" s="14">
        <v>-1072635</v>
      </c>
      <c r="U180" s="15">
        <v>1</v>
      </c>
      <c r="V180" s="10" t="s">
        <v>29</v>
      </c>
      <c r="W180" s="14">
        <v>69500</v>
      </c>
      <c r="X180" s="10" t="s">
        <v>36</v>
      </c>
      <c r="Y180" s="10" t="s">
        <v>29</v>
      </c>
      <c r="Z180" s="10" t="s">
        <v>37</v>
      </c>
      <c r="AA180" s="10" t="s">
        <v>29</v>
      </c>
      <c r="AB180" s="15">
        <v>0</v>
      </c>
      <c r="AC180" s="15">
        <v>0</v>
      </c>
      <c r="AD180" s="15"/>
      <c r="AE180" s="15">
        <v>0</v>
      </c>
      <c r="AF180" s="14">
        <v>-12393.25</v>
      </c>
      <c r="AG180" s="14">
        <v>57106.75</v>
      </c>
    </row>
    <row r="181" spans="1:35" ht="15" customHeight="1" x14ac:dyDescent="0.25">
      <c r="A181" s="36">
        <v>3</v>
      </c>
      <c r="B181" s="36" t="s">
        <v>2606</v>
      </c>
      <c r="C181" s="36" t="s">
        <v>2606</v>
      </c>
      <c r="D181" s="38" t="str">
        <f t="shared" si="3"/>
        <v>3000000002-0</v>
      </c>
      <c r="E181" s="9" t="s">
        <v>402</v>
      </c>
      <c r="F181" s="10" t="s">
        <v>29</v>
      </c>
      <c r="G181" s="10" t="s">
        <v>29</v>
      </c>
      <c r="H181" s="9" t="s">
        <v>30</v>
      </c>
      <c r="I181" s="10" t="s">
        <v>207</v>
      </c>
      <c r="J181" s="10" t="s">
        <v>32</v>
      </c>
      <c r="K181" s="11">
        <v>39782</v>
      </c>
      <c r="L181" s="12">
        <v>39782</v>
      </c>
      <c r="M181" s="10" t="s">
        <v>215</v>
      </c>
      <c r="N181" s="13" t="s">
        <v>403</v>
      </c>
      <c r="O181" s="10" t="s">
        <v>398</v>
      </c>
      <c r="P181" s="10" t="s">
        <v>29</v>
      </c>
      <c r="Q181" s="14">
        <v>729617</v>
      </c>
      <c r="R181" s="12"/>
      <c r="S181" s="10" t="s">
        <v>29</v>
      </c>
      <c r="T181" s="14">
        <v>-685219</v>
      </c>
      <c r="U181" s="15">
        <v>1</v>
      </c>
      <c r="V181" s="10" t="s">
        <v>29</v>
      </c>
      <c r="W181" s="14">
        <v>44398</v>
      </c>
      <c r="X181" s="10" t="s">
        <v>36</v>
      </c>
      <c r="Y181" s="10" t="s">
        <v>29</v>
      </c>
      <c r="Z181" s="10" t="s">
        <v>37</v>
      </c>
      <c r="AA181" s="10" t="s">
        <v>29</v>
      </c>
      <c r="AB181" s="15">
        <v>0</v>
      </c>
      <c r="AC181" s="15">
        <v>0</v>
      </c>
      <c r="AD181" s="15"/>
      <c r="AE181" s="15">
        <v>0</v>
      </c>
      <c r="AF181" s="14">
        <v>-7917.15</v>
      </c>
      <c r="AG181" s="14">
        <v>36480.85</v>
      </c>
    </row>
    <row r="182" spans="1:35" ht="15" customHeight="1" x14ac:dyDescent="0.25">
      <c r="A182" s="36">
        <v>3</v>
      </c>
      <c r="B182" s="36" t="s">
        <v>2606</v>
      </c>
      <c r="C182" s="36" t="s">
        <v>2606</v>
      </c>
      <c r="D182" s="38" t="str">
        <f t="shared" si="3"/>
        <v>3000000003-0</v>
      </c>
      <c r="E182" s="9" t="s">
        <v>404</v>
      </c>
      <c r="F182" s="10" t="s">
        <v>29</v>
      </c>
      <c r="G182" s="10" t="s">
        <v>29</v>
      </c>
      <c r="H182" s="9" t="s">
        <v>30</v>
      </c>
      <c r="I182" s="10" t="s">
        <v>207</v>
      </c>
      <c r="J182" s="10" t="s">
        <v>32</v>
      </c>
      <c r="K182" s="11">
        <v>39782</v>
      </c>
      <c r="L182" s="12">
        <v>39782</v>
      </c>
      <c r="M182" s="10" t="s">
        <v>197</v>
      </c>
      <c r="N182" s="13" t="s">
        <v>405</v>
      </c>
      <c r="O182" s="10" t="s">
        <v>398</v>
      </c>
      <c r="P182" s="10" t="s">
        <v>29</v>
      </c>
      <c r="Q182" s="14">
        <v>744255</v>
      </c>
      <c r="R182" s="12"/>
      <c r="S182" s="10" t="s">
        <v>29</v>
      </c>
      <c r="T182" s="14">
        <v>-698966</v>
      </c>
      <c r="U182" s="15">
        <v>1</v>
      </c>
      <c r="V182" s="10" t="s">
        <v>29</v>
      </c>
      <c r="W182" s="14">
        <v>45289</v>
      </c>
      <c r="X182" s="10" t="s">
        <v>36</v>
      </c>
      <c r="Y182" s="10" t="s">
        <v>29</v>
      </c>
      <c r="Z182" s="10" t="s">
        <v>37</v>
      </c>
      <c r="AA182" s="10" t="s">
        <v>29</v>
      </c>
      <c r="AB182" s="15">
        <v>0</v>
      </c>
      <c r="AC182" s="15">
        <v>0</v>
      </c>
      <c r="AD182" s="15"/>
      <c r="AE182" s="15">
        <v>0</v>
      </c>
      <c r="AF182" s="14">
        <v>-8076.25</v>
      </c>
      <c r="AG182" s="14">
        <v>37212.75</v>
      </c>
    </row>
    <row r="183" spans="1:35" ht="15" customHeight="1" x14ac:dyDescent="0.25">
      <c r="A183" s="36">
        <v>3</v>
      </c>
      <c r="B183" s="36" t="s">
        <v>2606</v>
      </c>
      <c r="C183" s="36" t="s">
        <v>2606</v>
      </c>
      <c r="D183" s="38" t="str">
        <f t="shared" si="3"/>
        <v>3000000004-0</v>
      </c>
      <c r="E183" s="9" t="s">
        <v>406</v>
      </c>
      <c r="F183" s="10" t="s">
        <v>29</v>
      </c>
      <c r="G183" s="10" t="s">
        <v>29</v>
      </c>
      <c r="H183" s="9" t="s">
        <v>30</v>
      </c>
      <c r="I183" s="10" t="s">
        <v>207</v>
      </c>
      <c r="J183" s="10" t="s">
        <v>32</v>
      </c>
      <c r="K183" s="11">
        <v>39782</v>
      </c>
      <c r="L183" s="12">
        <v>39782</v>
      </c>
      <c r="M183" s="10" t="s">
        <v>407</v>
      </c>
      <c r="N183" s="13" t="s">
        <v>408</v>
      </c>
      <c r="O183" s="10" t="s">
        <v>398</v>
      </c>
      <c r="P183" s="10" t="s">
        <v>29</v>
      </c>
      <c r="Q183" s="14">
        <v>979120</v>
      </c>
      <c r="R183" s="12"/>
      <c r="S183" s="10" t="s">
        <v>29</v>
      </c>
      <c r="T183" s="14">
        <v>-919540</v>
      </c>
      <c r="U183" s="15">
        <v>1</v>
      </c>
      <c r="V183" s="10" t="s">
        <v>29</v>
      </c>
      <c r="W183" s="14">
        <v>59580</v>
      </c>
      <c r="X183" s="10" t="s">
        <v>36</v>
      </c>
      <c r="Y183" s="10" t="s">
        <v>29</v>
      </c>
      <c r="Z183" s="10" t="s">
        <v>37</v>
      </c>
      <c r="AA183" s="10" t="s">
        <v>29</v>
      </c>
      <c r="AB183" s="15">
        <v>0</v>
      </c>
      <c r="AC183" s="15">
        <v>0</v>
      </c>
      <c r="AD183" s="15"/>
      <c r="AE183" s="15">
        <v>0</v>
      </c>
      <c r="AF183" s="14">
        <v>-10624</v>
      </c>
      <c r="AG183" s="14">
        <v>48956</v>
      </c>
    </row>
    <row r="184" spans="1:35" ht="15" customHeight="1" x14ac:dyDescent="0.25">
      <c r="A184" s="36">
        <v>3</v>
      </c>
      <c r="B184" s="36" t="s">
        <v>2606</v>
      </c>
      <c r="C184" s="36" t="s">
        <v>2606</v>
      </c>
      <c r="D184" s="38" t="str">
        <f t="shared" si="3"/>
        <v>3000000005-0</v>
      </c>
      <c r="E184" s="9" t="s">
        <v>409</v>
      </c>
      <c r="F184" s="10" t="s">
        <v>29</v>
      </c>
      <c r="G184" s="10" t="s">
        <v>29</v>
      </c>
      <c r="H184" s="9" t="s">
        <v>30</v>
      </c>
      <c r="I184" s="10" t="s">
        <v>207</v>
      </c>
      <c r="J184" s="10" t="s">
        <v>32</v>
      </c>
      <c r="K184" s="11">
        <v>39782</v>
      </c>
      <c r="L184" s="12">
        <v>39782</v>
      </c>
      <c r="M184" s="10" t="s">
        <v>407</v>
      </c>
      <c r="N184" s="13" t="s">
        <v>410</v>
      </c>
      <c r="O184" s="10" t="s">
        <v>398</v>
      </c>
      <c r="P184" s="10" t="s">
        <v>29</v>
      </c>
      <c r="Q184" s="14">
        <v>425243</v>
      </c>
      <c r="R184" s="12"/>
      <c r="S184" s="10" t="s">
        <v>29</v>
      </c>
      <c r="T184" s="14">
        <v>-399367</v>
      </c>
      <c r="U184" s="15">
        <v>1</v>
      </c>
      <c r="V184" s="10" t="s">
        <v>29</v>
      </c>
      <c r="W184" s="14">
        <v>25876</v>
      </c>
      <c r="X184" s="10" t="s">
        <v>36</v>
      </c>
      <c r="Y184" s="10" t="s">
        <v>29</v>
      </c>
      <c r="Z184" s="10" t="s">
        <v>37</v>
      </c>
      <c r="AA184" s="10" t="s">
        <v>29</v>
      </c>
      <c r="AB184" s="15">
        <v>0</v>
      </c>
      <c r="AC184" s="15">
        <v>0</v>
      </c>
      <c r="AD184" s="15"/>
      <c r="AE184" s="15">
        <v>0</v>
      </c>
      <c r="AF184" s="14">
        <v>-4613.8500000000004</v>
      </c>
      <c r="AG184" s="14">
        <v>21262.15</v>
      </c>
    </row>
    <row r="185" spans="1:35" ht="15" customHeight="1" x14ac:dyDescent="0.25">
      <c r="A185" s="36">
        <v>3</v>
      </c>
      <c r="B185" s="36" t="s">
        <v>2606</v>
      </c>
      <c r="C185" s="36" t="s">
        <v>2606</v>
      </c>
      <c r="D185" s="38" t="str">
        <f t="shared" si="3"/>
        <v>3000000006-0</v>
      </c>
      <c r="E185" s="9" t="s">
        <v>411</v>
      </c>
      <c r="F185" s="10" t="s">
        <v>29</v>
      </c>
      <c r="G185" s="10" t="s">
        <v>29</v>
      </c>
      <c r="H185" s="9" t="s">
        <v>30</v>
      </c>
      <c r="I185" s="10" t="s">
        <v>207</v>
      </c>
      <c r="J185" s="10" t="s">
        <v>32</v>
      </c>
      <c r="K185" s="11">
        <v>39782</v>
      </c>
      <c r="L185" s="12">
        <v>39782</v>
      </c>
      <c r="M185" s="10" t="s">
        <v>246</v>
      </c>
      <c r="N185" s="13" t="s">
        <v>412</v>
      </c>
      <c r="O185" s="10" t="s">
        <v>398</v>
      </c>
      <c r="P185" s="10" t="s">
        <v>29</v>
      </c>
      <c r="Q185" s="14">
        <v>123226</v>
      </c>
      <c r="R185" s="12"/>
      <c r="S185" s="10" t="s">
        <v>29</v>
      </c>
      <c r="T185" s="14">
        <v>-115728</v>
      </c>
      <c r="U185" s="15">
        <v>1</v>
      </c>
      <c r="V185" s="10" t="s">
        <v>29</v>
      </c>
      <c r="W185" s="14">
        <v>7498</v>
      </c>
      <c r="X185" s="10" t="s">
        <v>36</v>
      </c>
      <c r="Y185" s="10" t="s">
        <v>29</v>
      </c>
      <c r="Z185" s="10" t="s">
        <v>37</v>
      </c>
      <c r="AA185" s="10" t="s">
        <v>29</v>
      </c>
      <c r="AB185" s="15">
        <v>0</v>
      </c>
      <c r="AC185" s="15">
        <v>0</v>
      </c>
      <c r="AD185" s="15"/>
      <c r="AE185" s="15">
        <v>0</v>
      </c>
      <c r="AF185" s="14">
        <v>-1336.7</v>
      </c>
      <c r="AG185" s="14">
        <v>6161.3</v>
      </c>
    </row>
    <row r="186" spans="1:35" ht="15" customHeight="1" x14ac:dyDescent="0.25">
      <c r="A186" s="36">
        <v>3</v>
      </c>
      <c r="B186" s="36" t="s">
        <v>2606</v>
      </c>
      <c r="C186" s="36" t="s">
        <v>2606</v>
      </c>
      <c r="D186" s="38" t="str">
        <f t="shared" si="3"/>
        <v>3000000007-0</v>
      </c>
      <c r="E186" s="9" t="s">
        <v>413</v>
      </c>
      <c r="F186" s="10" t="s">
        <v>29</v>
      </c>
      <c r="G186" s="10" t="s">
        <v>29</v>
      </c>
      <c r="H186" s="9" t="s">
        <v>30</v>
      </c>
      <c r="I186" s="10" t="s">
        <v>207</v>
      </c>
      <c r="J186" s="10" t="s">
        <v>32</v>
      </c>
      <c r="K186" s="11">
        <v>39785</v>
      </c>
      <c r="L186" s="12">
        <v>39785</v>
      </c>
      <c r="M186" s="10" t="s">
        <v>414</v>
      </c>
      <c r="N186" s="13" t="s">
        <v>415</v>
      </c>
      <c r="O186" s="10" t="s">
        <v>398</v>
      </c>
      <c r="P186" s="10" t="s">
        <v>29</v>
      </c>
      <c r="Q186" s="14">
        <v>31897</v>
      </c>
      <c r="R186" s="12"/>
      <c r="S186" s="10" t="s">
        <v>29</v>
      </c>
      <c r="T186" s="14">
        <v>-29864</v>
      </c>
      <c r="U186" s="15">
        <v>2</v>
      </c>
      <c r="V186" s="10" t="s">
        <v>29</v>
      </c>
      <c r="W186" s="14">
        <v>2033</v>
      </c>
      <c r="X186" s="10" t="s">
        <v>36</v>
      </c>
      <c r="Y186" s="10" t="s">
        <v>29</v>
      </c>
      <c r="Z186" s="10" t="s">
        <v>37</v>
      </c>
      <c r="AA186" s="10" t="s">
        <v>29</v>
      </c>
      <c r="AB186" s="15">
        <v>0</v>
      </c>
      <c r="AC186" s="15">
        <v>0</v>
      </c>
      <c r="AD186" s="15"/>
      <c r="AE186" s="15">
        <v>0</v>
      </c>
      <c r="AF186" s="15">
        <v>-369</v>
      </c>
      <c r="AG186" s="14">
        <v>1664</v>
      </c>
    </row>
    <row r="187" spans="1:35" ht="15" customHeight="1" x14ac:dyDescent="0.25">
      <c r="A187" s="36">
        <v>3</v>
      </c>
      <c r="B187" s="36" t="s">
        <v>2606</v>
      </c>
      <c r="C187" s="36" t="s">
        <v>2606</v>
      </c>
      <c r="D187" s="38" t="str">
        <f t="shared" si="3"/>
        <v>3000000008-0</v>
      </c>
      <c r="E187" s="9" t="s">
        <v>416</v>
      </c>
      <c r="F187" s="10" t="s">
        <v>29</v>
      </c>
      <c r="G187" s="10" t="s">
        <v>29</v>
      </c>
      <c r="H187" s="9" t="s">
        <v>30</v>
      </c>
      <c r="I187" s="10" t="s">
        <v>207</v>
      </c>
      <c r="J187" s="10" t="s">
        <v>32</v>
      </c>
      <c r="K187" s="11">
        <v>39794</v>
      </c>
      <c r="L187" s="12">
        <v>39794</v>
      </c>
      <c r="M187" s="10" t="s">
        <v>414</v>
      </c>
      <c r="N187" s="13" t="s">
        <v>417</v>
      </c>
      <c r="O187" s="10" t="s">
        <v>398</v>
      </c>
      <c r="P187" s="10" t="s">
        <v>29</v>
      </c>
      <c r="Q187" s="14">
        <v>309763</v>
      </c>
      <c r="R187" s="12"/>
      <c r="S187" s="10" t="s">
        <v>29</v>
      </c>
      <c r="T187" s="14">
        <v>-289951</v>
      </c>
      <c r="U187" s="15">
        <v>2</v>
      </c>
      <c r="V187" s="10" t="s">
        <v>29</v>
      </c>
      <c r="W187" s="14">
        <v>19812</v>
      </c>
      <c r="X187" s="10" t="s">
        <v>36</v>
      </c>
      <c r="Y187" s="10" t="s">
        <v>29</v>
      </c>
      <c r="Z187" s="10" t="s">
        <v>37</v>
      </c>
      <c r="AA187" s="10" t="s">
        <v>29</v>
      </c>
      <c r="AB187" s="15">
        <v>0</v>
      </c>
      <c r="AC187" s="15">
        <v>0</v>
      </c>
      <c r="AD187" s="15"/>
      <c r="AE187" s="15">
        <v>0</v>
      </c>
      <c r="AF187" s="14">
        <v>-3595</v>
      </c>
      <c r="AG187" s="14">
        <v>16217</v>
      </c>
    </row>
    <row r="188" spans="1:35" ht="15" customHeight="1" x14ac:dyDescent="0.25">
      <c r="A188" s="36">
        <v>3</v>
      </c>
      <c r="B188" s="36" t="s">
        <v>2606</v>
      </c>
      <c r="C188" s="36" t="s">
        <v>2606</v>
      </c>
      <c r="D188" s="38" t="str">
        <f t="shared" si="3"/>
        <v>3000000009-0</v>
      </c>
      <c r="E188" s="9" t="s">
        <v>418</v>
      </c>
      <c r="F188" s="10" t="s">
        <v>29</v>
      </c>
      <c r="G188" s="10" t="s">
        <v>29</v>
      </c>
      <c r="H188" s="9" t="s">
        <v>30</v>
      </c>
      <c r="I188" s="10" t="s">
        <v>207</v>
      </c>
      <c r="J188" s="10" t="s">
        <v>32</v>
      </c>
      <c r="K188" s="11">
        <v>39803</v>
      </c>
      <c r="L188" s="12">
        <v>39803</v>
      </c>
      <c r="M188" s="10" t="s">
        <v>419</v>
      </c>
      <c r="N188" s="13" t="s">
        <v>420</v>
      </c>
      <c r="O188" s="10" t="s">
        <v>398</v>
      </c>
      <c r="P188" s="10" t="s">
        <v>29</v>
      </c>
      <c r="Q188" s="14">
        <v>16476</v>
      </c>
      <c r="R188" s="12"/>
      <c r="S188" s="10" t="s">
        <v>29</v>
      </c>
      <c r="T188" s="14">
        <v>-15420</v>
      </c>
      <c r="U188" s="15">
        <v>3</v>
      </c>
      <c r="V188" s="10" t="s">
        <v>29</v>
      </c>
      <c r="W188" s="14">
        <v>1056</v>
      </c>
      <c r="X188" s="10" t="s">
        <v>36</v>
      </c>
      <c r="Y188" s="10" t="s">
        <v>29</v>
      </c>
      <c r="Z188" s="10" t="s">
        <v>37</v>
      </c>
      <c r="AA188" s="10" t="s">
        <v>29</v>
      </c>
      <c r="AB188" s="15">
        <v>0</v>
      </c>
      <c r="AC188" s="15">
        <v>0</v>
      </c>
      <c r="AD188" s="15"/>
      <c r="AE188" s="15">
        <v>0</v>
      </c>
      <c r="AF188" s="15">
        <v>-191</v>
      </c>
      <c r="AG188" s="15">
        <v>865</v>
      </c>
    </row>
    <row r="189" spans="1:35" ht="15" customHeight="1" x14ac:dyDescent="0.25">
      <c r="A189" s="36">
        <v>3</v>
      </c>
      <c r="B189" s="36" t="s">
        <v>2606</v>
      </c>
      <c r="C189" s="36" t="s">
        <v>2606</v>
      </c>
      <c r="D189" s="38" t="str">
        <f t="shared" si="3"/>
        <v>3000000010-0</v>
      </c>
      <c r="E189" s="9" t="s">
        <v>421</v>
      </c>
      <c r="F189" s="10" t="s">
        <v>29</v>
      </c>
      <c r="G189" s="10" t="s">
        <v>29</v>
      </c>
      <c r="H189" s="9" t="s">
        <v>30</v>
      </c>
      <c r="I189" s="10" t="s">
        <v>207</v>
      </c>
      <c r="J189" s="10" t="s">
        <v>32</v>
      </c>
      <c r="K189" s="11">
        <v>39804</v>
      </c>
      <c r="L189" s="12">
        <v>39804</v>
      </c>
      <c r="M189" s="10" t="s">
        <v>414</v>
      </c>
      <c r="N189" s="13" t="s">
        <v>422</v>
      </c>
      <c r="O189" s="10" t="s">
        <v>398</v>
      </c>
      <c r="P189" s="10" t="s">
        <v>29</v>
      </c>
      <c r="Q189" s="14">
        <v>309763</v>
      </c>
      <c r="R189" s="12"/>
      <c r="S189" s="10" t="s">
        <v>29</v>
      </c>
      <c r="T189" s="14">
        <v>-289901</v>
      </c>
      <c r="U189" s="15">
        <v>2</v>
      </c>
      <c r="V189" s="10" t="s">
        <v>29</v>
      </c>
      <c r="W189" s="14">
        <v>19862</v>
      </c>
      <c r="X189" s="10" t="s">
        <v>36</v>
      </c>
      <c r="Y189" s="10" t="s">
        <v>29</v>
      </c>
      <c r="Z189" s="10" t="s">
        <v>37</v>
      </c>
      <c r="AA189" s="10" t="s">
        <v>29</v>
      </c>
      <c r="AB189" s="15">
        <v>0</v>
      </c>
      <c r="AC189" s="15">
        <v>0</v>
      </c>
      <c r="AD189" s="15"/>
      <c r="AE189" s="15">
        <v>0</v>
      </c>
      <c r="AF189" s="14">
        <v>-3605</v>
      </c>
      <c r="AG189" s="14">
        <v>16257</v>
      </c>
    </row>
    <row r="190" spans="1:35" ht="15" customHeight="1" x14ac:dyDescent="0.25">
      <c r="A190" s="36">
        <v>3</v>
      </c>
      <c r="B190" s="36" t="s">
        <v>2606</v>
      </c>
      <c r="C190" s="36" t="s">
        <v>2606</v>
      </c>
      <c r="D190" s="38" t="str">
        <f t="shared" si="3"/>
        <v>3000000011-0</v>
      </c>
      <c r="E190" s="9" t="s">
        <v>423</v>
      </c>
      <c r="F190" s="10" t="s">
        <v>29</v>
      </c>
      <c r="G190" s="10" t="s">
        <v>29</v>
      </c>
      <c r="H190" s="9" t="s">
        <v>30</v>
      </c>
      <c r="I190" s="10" t="s">
        <v>207</v>
      </c>
      <c r="J190" s="10" t="s">
        <v>32</v>
      </c>
      <c r="K190" s="11">
        <v>39807</v>
      </c>
      <c r="L190" s="12">
        <v>39807</v>
      </c>
      <c r="M190" s="10" t="s">
        <v>414</v>
      </c>
      <c r="N190" s="13" t="s">
        <v>424</v>
      </c>
      <c r="O190" s="10" t="s">
        <v>398</v>
      </c>
      <c r="P190" s="10" t="s">
        <v>29</v>
      </c>
      <c r="Q190" s="14">
        <v>28177</v>
      </c>
      <c r="R190" s="12"/>
      <c r="S190" s="10" t="s">
        <v>29</v>
      </c>
      <c r="T190" s="14">
        <v>-26369</v>
      </c>
      <c r="U190" s="15">
        <v>2</v>
      </c>
      <c r="V190" s="10" t="s">
        <v>29</v>
      </c>
      <c r="W190" s="14">
        <v>1808</v>
      </c>
      <c r="X190" s="10" t="s">
        <v>36</v>
      </c>
      <c r="Y190" s="10" t="s">
        <v>29</v>
      </c>
      <c r="Z190" s="10" t="s">
        <v>37</v>
      </c>
      <c r="AA190" s="10" t="s">
        <v>29</v>
      </c>
      <c r="AB190" s="15">
        <v>0</v>
      </c>
      <c r="AC190" s="15">
        <v>0</v>
      </c>
      <c r="AD190" s="15"/>
      <c r="AE190" s="15">
        <v>0</v>
      </c>
      <c r="AF190" s="15">
        <v>-328</v>
      </c>
      <c r="AG190" s="14">
        <v>1480</v>
      </c>
    </row>
    <row r="191" spans="1:35" ht="15" customHeight="1" x14ac:dyDescent="0.25">
      <c r="A191" s="36">
        <v>3</v>
      </c>
      <c r="B191" s="36" t="s">
        <v>2606</v>
      </c>
      <c r="C191" s="36" t="s">
        <v>2606</v>
      </c>
      <c r="D191" s="38" t="str">
        <f t="shared" si="3"/>
        <v>3000000012-0</v>
      </c>
      <c r="E191" s="9" t="s">
        <v>425</v>
      </c>
      <c r="F191" s="10" t="s">
        <v>29</v>
      </c>
      <c r="G191" s="10" t="s">
        <v>29</v>
      </c>
      <c r="H191" s="9" t="s">
        <v>30</v>
      </c>
      <c r="I191" s="10" t="s">
        <v>207</v>
      </c>
      <c r="J191" s="10" t="s">
        <v>32</v>
      </c>
      <c r="K191" s="11">
        <v>39808</v>
      </c>
      <c r="L191" s="12">
        <v>39808</v>
      </c>
      <c r="M191" s="10" t="s">
        <v>419</v>
      </c>
      <c r="N191" s="13" t="s">
        <v>426</v>
      </c>
      <c r="O191" s="10" t="s">
        <v>398</v>
      </c>
      <c r="P191" s="10" t="s">
        <v>29</v>
      </c>
      <c r="Q191" s="14">
        <v>7114</v>
      </c>
      <c r="R191" s="12"/>
      <c r="S191" s="10" t="s">
        <v>29</v>
      </c>
      <c r="T191" s="14">
        <v>-6657</v>
      </c>
      <c r="U191" s="15">
        <v>1</v>
      </c>
      <c r="V191" s="10" t="s">
        <v>29</v>
      </c>
      <c r="W191" s="15">
        <v>457</v>
      </c>
      <c r="X191" s="10" t="s">
        <v>36</v>
      </c>
      <c r="Y191" s="10" t="s">
        <v>29</v>
      </c>
      <c r="Z191" s="10" t="s">
        <v>37</v>
      </c>
      <c r="AA191" s="10" t="s">
        <v>29</v>
      </c>
      <c r="AB191" s="15">
        <v>0</v>
      </c>
      <c r="AC191" s="15">
        <v>0</v>
      </c>
      <c r="AD191" s="15"/>
      <c r="AE191" s="15">
        <v>0</v>
      </c>
      <c r="AF191" s="15">
        <v>-83</v>
      </c>
      <c r="AG191" s="15">
        <v>374</v>
      </c>
    </row>
    <row r="192" spans="1:35" ht="15" customHeight="1" x14ac:dyDescent="0.25">
      <c r="A192" s="36">
        <v>3</v>
      </c>
      <c r="B192" s="36" t="s">
        <v>2606</v>
      </c>
      <c r="C192" s="36" t="s">
        <v>2606</v>
      </c>
      <c r="D192" s="38" t="str">
        <f t="shared" si="3"/>
        <v>3000000013-0</v>
      </c>
      <c r="E192" s="9" t="s">
        <v>427</v>
      </c>
      <c r="F192" s="10" t="s">
        <v>29</v>
      </c>
      <c r="G192" s="10" t="s">
        <v>29</v>
      </c>
      <c r="H192" s="9" t="s">
        <v>30</v>
      </c>
      <c r="I192" s="10" t="s">
        <v>207</v>
      </c>
      <c r="J192" s="10" t="s">
        <v>32</v>
      </c>
      <c r="K192" s="11">
        <v>39814</v>
      </c>
      <c r="L192" s="12">
        <v>39814</v>
      </c>
      <c r="M192" s="10" t="s">
        <v>414</v>
      </c>
      <c r="N192" s="13" t="s">
        <v>428</v>
      </c>
      <c r="O192" s="10" t="s">
        <v>398</v>
      </c>
      <c r="P192" s="10" t="s">
        <v>29</v>
      </c>
      <c r="Q192" s="14">
        <v>4650</v>
      </c>
      <c r="R192" s="12"/>
      <c r="S192" s="10" t="s">
        <v>29</v>
      </c>
      <c r="T192" s="14">
        <v>-4349</v>
      </c>
      <c r="U192" s="15">
        <v>1</v>
      </c>
      <c r="V192" s="10" t="s">
        <v>29</v>
      </c>
      <c r="W192" s="15">
        <v>301</v>
      </c>
      <c r="X192" s="10" t="s">
        <v>36</v>
      </c>
      <c r="Y192" s="10" t="s">
        <v>29</v>
      </c>
      <c r="Z192" s="10" t="s">
        <v>37</v>
      </c>
      <c r="AA192" s="10" t="s">
        <v>29</v>
      </c>
      <c r="AB192" s="15">
        <v>0</v>
      </c>
      <c r="AC192" s="15">
        <v>0</v>
      </c>
      <c r="AD192" s="15"/>
      <c r="AE192" s="15">
        <v>0</v>
      </c>
      <c r="AF192" s="15">
        <v>-55</v>
      </c>
      <c r="AG192" s="15">
        <v>246</v>
      </c>
    </row>
    <row r="193" spans="1:33" ht="15" customHeight="1" x14ac:dyDescent="0.25">
      <c r="A193" s="36">
        <v>3</v>
      </c>
      <c r="B193" s="36" t="s">
        <v>2606</v>
      </c>
      <c r="C193" s="36" t="s">
        <v>2606</v>
      </c>
      <c r="D193" s="38" t="str">
        <f t="shared" si="3"/>
        <v>3000000014-0</v>
      </c>
      <c r="E193" s="9" t="s">
        <v>429</v>
      </c>
      <c r="F193" s="10" t="s">
        <v>29</v>
      </c>
      <c r="G193" s="10" t="s">
        <v>29</v>
      </c>
      <c r="H193" s="9" t="s">
        <v>30</v>
      </c>
      <c r="I193" s="10" t="s">
        <v>207</v>
      </c>
      <c r="J193" s="10" t="s">
        <v>32</v>
      </c>
      <c r="K193" s="11">
        <v>39995</v>
      </c>
      <c r="L193" s="12">
        <v>39995</v>
      </c>
      <c r="M193" s="10" t="s">
        <v>414</v>
      </c>
      <c r="N193" s="13" t="s">
        <v>430</v>
      </c>
      <c r="O193" s="10" t="s">
        <v>398</v>
      </c>
      <c r="P193" s="10" t="s">
        <v>29</v>
      </c>
      <c r="Q193" s="14">
        <v>916663</v>
      </c>
      <c r="R193" s="12"/>
      <c r="S193" s="10" t="s">
        <v>29</v>
      </c>
      <c r="T193" s="14">
        <v>-851256</v>
      </c>
      <c r="U193" s="15">
        <v>1</v>
      </c>
      <c r="V193" s="10" t="s">
        <v>29</v>
      </c>
      <c r="W193" s="14">
        <v>65407</v>
      </c>
      <c r="X193" s="10" t="s">
        <v>36</v>
      </c>
      <c r="Y193" s="10" t="s">
        <v>29</v>
      </c>
      <c r="Z193" s="10" t="s">
        <v>37</v>
      </c>
      <c r="AA193" s="10" t="s">
        <v>29</v>
      </c>
      <c r="AB193" s="15">
        <v>0</v>
      </c>
      <c r="AC193" s="15">
        <v>0</v>
      </c>
      <c r="AD193" s="15"/>
      <c r="AE193" s="15">
        <v>0</v>
      </c>
      <c r="AF193" s="14">
        <v>-11870</v>
      </c>
      <c r="AG193" s="14">
        <v>53537</v>
      </c>
    </row>
    <row r="194" spans="1:33" ht="15" customHeight="1" x14ac:dyDescent="0.25">
      <c r="A194" s="36">
        <v>3</v>
      </c>
      <c r="B194" s="36" t="s">
        <v>2606</v>
      </c>
      <c r="C194" s="36" t="s">
        <v>2606</v>
      </c>
      <c r="D194" s="38" t="str">
        <f t="shared" si="3"/>
        <v>3000000015-0</v>
      </c>
      <c r="E194" s="9" t="s">
        <v>431</v>
      </c>
      <c r="F194" s="10" t="s">
        <v>29</v>
      </c>
      <c r="G194" s="10" t="s">
        <v>29</v>
      </c>
      <c r="H194" s="9" t="s">
        <v>30</v>
      </c>
      <c r="I194" s="10" t="s">
        <v>207</v>
      </c>
      <c r="J194" s="10" t="s">
        <v>32</v>
      </c>
      <c r="K194" s="11">
        <v>40087</v>
      </c>
      <c r="L194" s="12">
        <v>40087</v>
      </c>
      <c r="M194" s="10" t="s">
        <v>432</v>
      </c>
      <c r="N194" s="13" t="s">
        <v>433</v>
      </c>
      <c r="O194" s="10" t="s">
        <v>398</v>
      </c>
      <c r="P194" s="10" t="s">
        <v>29</v>
      </c>
      <c r="Q194" s="14">
        <v>2303695</v>
      </c>
      <c r="R194" s="12"/>
      <c r="S194" s="10" t="s">
        <v>29</v>
      </c>
      <c r="T194" s="14">
        <v>-2131187</v>
      </c>
      <c r="U194" s="15">
        <v>1</v>
      </c>
      <c r="V194" s="10" t="s">
        <v>29</v>
      </c>
      <c r="W194" s="14">
        <v>172508</v>
      </c>
      <c r="X194" s="10" t="s">
        <v>36</v>
      </c>
      <c r="Y194" s="10" t="s">
        <v>29</v>
      </c>
      <c r="Z194" s="10" t="s">
        <v>37</v>
      </c>
      <c r="AA194" s="10" t="s">
        <v>29</v>
      </c>
      <c r="AB194" s="15">
        <v>0</v>
      </c>
      <c r="AC194" s="15">
        <v>0</v>
      </c>
      <c r="AD194" s="15"/>
      <c r="AE194" s="15">
        <v>0</v>
      </c>
      <c r="AF194" s="14">
        <v>-31307</v>
      </c>
      <c r="AG194" s="14">
        <v>141201</v>
      </c>
    </row>
    <row r="195" spans="1:33" ht="15" customHeight="1" x14ac:dyDescent="0.25">
      <c r="A195" s="36">
        <v>3</v>
      </c>
      <c r="B195" s="36" t="s">
        <v>2606</v>
      </c>
      <c r="C195" s="36" t="s">
        <v>2606</v>
      </c>
      <c r="D195" s="38" t="str">
        <f t="shared" ref="D195:D258" si="4">CONCATENATE(E195,"-",H195)</f>
        <v>3000000016-0</v>
      </c>
      <c r="E195" s="9" t="s">
        <v>434</v>
      </c>
      <c r="F195" s="10" t="s">
        <v>29</v>
      </c>
      <c r="G195" s="10" t="s">
        <v>29</v>
      </c>
      <c r="H195" s="9" t="s">
        <v>30</v>
      </c>
      <c r="I195" s="10" t="s">
        <v>207</v>
      </c>
      <c r="J195" s="10" t="s">
        <v>32</v>
      </c>
      <c r="K195" s="11">
        <v>40087</v>
      </c>
      <c r="L195" s="12">
        <v>40087</v>
      </c>
      <c r="M195" s="10" t="s">
        <v>419</v>
      </c>
      <c r="N195" s="13" t="s">
        <v>435</v>
      </c>
      <c r="O195" s="10" t="s">
        <v>398</v>
      </c>
      <c r="P195" s="10" t="s">
        <v>29</v>
      </c>
      <c r="Q195" s="14">
        <v>87076</v>
      </c>
      <c r="R195" s="12"/>
      <c r="S195" s="10" t="s">
        <v>29</v>
      </c>
      <c r="T195" s="14">
        <v>-80555</v>
      </c>
      <c r="U195" s="15">
        <v>1</v>
      </c>
      <c r="V195" s="10" t="s">
        <v>29</v>
      </c>
      <c r="W195" s="14">
        <v>6521</v>
      </c>
      <c r="X195" s="10" t="s">
        <v>36</v>
      </c>
      <c r="Y195" s="10" t="s">
        <v>29</v>
      </c>
      <c r="Z195" s="10" t="s">
        <v>37</v>
      </c>
      <c r="AA195" s="10" t="s">
        <v>29</v>
      </c>
      <c r="AB195" s="15">
        <v>0</v>
      </c>
      <c r="AC195" s="15">
        <v>0</v>
      </c>
      <c r="AD195" s="15"/>
      <c r="AE195" s="15">
        <v>0</v>
      </c>
      <c r="AF195" s="14">
        <v>-1183</v>
      </c>
      <c r="AG195" s="14">
        <v>5338</v>
      </c>
    </row>
    <row r="196" spans="1:33" ht="15" customHeight="1" x14ac:dyDescent="0.25">
      <c r="A196" s="36">
        <v>3</v>
      </c>
      <c r="B196" s="36" t="s">
        <v>2606</v>
      </c>
      <c r="C196" s="36" t="s">
        <v>2606</v>
      </c>
      <c r="D196" s="38" t="str">
        <f t="shared" si="4"/>
        <v>3000000017-0</v>
      </c>
      <c r="E196" s="9" t="s">
        <v>436</v>
      </c>
      <c r="F196" s="10" t="s">
        <v>29</v>
      </c>
      <c r="G196" s="10" t="s">
        <v>29</v>
      </c>
      <c r="H196" s="9" t="s">
        <v>30</v>
      </c>
      <c r="I196" s="10" t="s">
        <v>207</v>
      </c>
      <c r="J196" s="10" t="s">
        <v>32</v>
      </c>
      <c r="K196" s="11">
        <v>40087</v>
      </c>
      <c r="L196" s="12">
        <v>40087</v>
      </c>
      <c r="M196" s="10" t="s">
        <v>414</v>
      </c>
      <c r="N196" s="13" t="s">
        <v>437</v>
      </c>
      <c r="O196" s="10" t="s">
        <v>398</v>
      </c>
      <c r="P196" s="10" t="s">
        <v>29</v>
      </c>
      <c r="Q196" s="14">
        <v>641298</v>
      </c>
      <c r="R196" s="12"/>
      <c r="S196" s="10" t="s">
        <v>29</v>
      </c>
      <c r="T196" s="14">
        <v>-593276</v>
      </c>
      <c r="U196" s="15">
        <v>5</v>
      </c>
      <c r="V196" s="10" t="s">
        <v>29</v>
      </c>
      <c r="W196" s="14">
        <v>48022</v>
      </c>
      <c r="X196" s="10" t="s">
        <v>36</v>
      </c>
      <c r="Y196" s="10" t="s">
        <v>29</v>
      </c>
      <c r="Z196" s="10" t="s">
        <v>37</v>
      </c>
      <c r="AA196" s="10" t="s">
        <v>29</v>
      </c>
      <c r="AB196" s="15">
        <v>0</v>
      </c>
      <c r="AC196" s="15">
        <v>0</v>
      </c>
      <c r="AD196" s="15"/>
      <c r="AE196" s="15">
        <v>0</v>
      </c>
      <c r="AF196" s="14">
        <v>-8715</v>
      </c>
      <c r="AG196" s="14">
        <v>39307</v>
      </c>
    </row>
    <row r="197" spans="1:33" ht="15" customHeight="1" x14ac:dyDescent="0.25">
      <c r="A197" s="36">
        <v>3</v>
      </c>
      <c r="B197" s="36" t="s">
        <v>2606</v>
      </c>
      <c r="C197" s="36" t="s">
        <v>2606</v>
      </c>
      <c r="D197" s="38" t="str">
        <f t="shared" si="4"/>
        <v>3000000018-0</v>
      </c>
      <c r="E197" s="9" t="s">
        <v>438</v>
      </c>
      <c r="F197" s="10" t="s">
        <v>29</v>
      </c>
      <c r="G197" s="10" t="s">
        <v>29</v>
      </c>
      <c r="H197" s="9" t="s">
        <v>30</v>
      </c>
      <c r="I197" s="10" t="s">
        <v>207</v>
      </c>
      <c r="J197" s="10" t="s">
        <v>32</v>
      </c>
      <c r="K197" s="11">
        <v>40087</v>
      </c>
      <c r="L197" s="12">
        <v>40087</v>
      </c>
      <c r="M197" s="10" t="s">
        <v>414</v>
      </c>
      <c r="N197" s="13" t="s">
        <v>439</v>
      </c>
      <c r="O197" s="10" t="s">
        <v>398</v>
      </c>
      <c r="P197" s="10" t="s">
        <v>29</v>
      </c>
      <c r="Q197" s="14">
        <v>513040</v>
      </c>
      <c r="R197" s="12"/>
      <c r="S197" s="10" t="s">
        <v>29</v>
      </c>
      <c r="T197" s="14">
        <v>-474622</v>
      </c>
      <c r="U197" s="15">
        <v>4</v>
      </c>
      <c r="V197" s="10" t="s">
        <v>29</v>
      </c>
      <c r="W197" s="14">
        <v>38418</v>
      </c>
      <c r="X197" s="10" t="s">
        <v>36</v>
      </c>
      <c r="Y197" s="10" t="s">
        <v>29</v>
      </c>
      <c r="Z197" s="10" t="s">
        <v>37</v>
      </c>
      <c r="AA197" s="10" t="s">
        <v>29</v>
      </c>
      <c r="AB197" s="15">
        <v>0</v>
      </c>
      <c r="AC197" s="15">
        <v>0</v>
      </c>
      <c r="AD197" s="15"/>
      <c r="AE197" s="15">
        <v>0</v>
      </c>
      <c r="AF197" s="14">
        <v>-6972</v>
      </c>
      <c r="AG197" s="14">
        <v>31446</v>
      </c>
    </row>
    <row r="198" spans="1:33" ht="15" customHeight="1" x14ac:dyDescent="0.25">
      <c r="A198" s="36">
        <v>3</v>
      </c>
      <c r="B198" s="36" t="s">
        <v>2606</v>
      </c>
      <c r="C198" s="36" t="s">
        <v>2606</v>
      </c>
      <c r="D198" s="38" t="str">
        <f t="shared" si="4"/>
        <v>3000000019-0</v>
      </c>
      <c r="E198" s="9" t="s">
        <v>440</v>
      </c>
      <c r="F198" s="10" t="s">
        <v>29</v>
      </c>
      <c r="G198" s="10" t="s">
        <v>29</v>
      </c>
      <c r="H198" s="9" t="s">
        <v>30</v>
      </c>
      <c r="I198" s="10" t="s">
        <v>207</v>
      </c>
      <c r="J198" s="10" t="s">
        <v>32</v>
      </c>
      <c r="K198" s="11">
        <v>40087</v>
      </c>
      <c r="L198" s="12">
        <v>40087</v>
      </c>
      <c r="M198" s="10" t="s">
        <v>414</v>
      </c>
      <c r="N198" s="13" t="s">
        <v>441</v>
      </c>
      <c r="O198" s="10" t="s">
        <v>398</v>
      </c>
      <c r="P198" s="10" t="s">
        <v>29</v>
      </c>
      <c r="Q198" s="14">
        <v>769558</v>
      </c>
      <c r="R198" s="12"/>
      <c r="S198" s="10" t="s">
        <v>29</v>
      </c>
      <c r="T198" s="14">
        <v>-711931</v>
      </c>
      <c r="U198" s="15">
        <v>6</v>
      </c>
      <c r="V198" s="10" t="s">
        <v>29</v>
      </c>
      <c r="W198" s="14">
        <v>57627</v>
      </c>
      <c r="X198" s="10" t="s">
        <v>36</v>
      </c>
      <c r="Y198" s="10" t="s">
        <v>29</v>
      </c>
      <c r="Z198" s="10" t="s">
        <v>37</v>
      </c>
      <c r="AA198" s="10" t="s">
        <v>29</v>
      </c>
      <c r="AB198" s="15">
        <v>0</v>
      </c>
      <c r="AC198" s="15">
        <v>0</v>
      </c>
      <c r="AD198" s="15"/>
      <c r="AE198" s="15">
        <v>0</v>
      </c>
      <c r="AF198" s="14">
        <v>-10458</v>
      </c>
      <c r="AG198" s="14">
        <v>47169</v>
      </c>
    </row>
    <row r="199" spans="1:33" ht="15" customHeight="1" x14ac:dyDescent="0.25">
      <c r="A199" s="36">
        <v>3</v>
      </c>
      <c r="B199" s="36" t="s">
        <v>2606</v>
      </c>
      <c r="C199" s="36" t="s">
        <v>2606</v>
      </c>
      <c r="D199" s="38" t="str">
        <f t="shared" si="4"/>
        <v>3000000020-0</v>
      </c>
      <c r="E199" s="9" t="s">
        <v>442</v>
      </c>
      <c r="F199" s="10" t="s">
        <v>29</v>
      </c>
      <c r="G199" s="10" t="s">
        <v>29</v>
      </c>
      <c r="H199" s="9" t="s">
        <v>30</v>
      </c>
      <c r="I199" s="10" t="s">
        <v>207</v>
      </c>
      <c r="J199" s="10" t="s">
        <v>32</v>
      </c>
      <c r="K199" s="11">
        <v>40148</v>
      </c>
      <c r="L199" s="12">
        <v>40148</v>
      </c>
      <c r="M199" s="10" t="s">
        <v>443</v>
      </c>
      <c r="N199" s="13" t="s">
        <v>444</v>
      </c>
      <c r="O199" s="10" t="s">
        <v>398</v>
      </c>
      <c r="P199" s="10" t="s">
        <v>29</v>
      </c>
      <c r="Q199" s="14">
        <v>9744701</v>
      </c>
      <c r="R199" s="12"/>
      <c r="S199" s="10" t="s">
        <v>29</v>
      </c>
      <c r="T199" s="14">
        <v>-9020714</v>
      </c>
      <c r="U199" s="15">
        <v>1</v>
      </c>
      <c r="V199" s="10" t="s">
        <v>29</v>
      </c>
      <c r="W199" s="14">
        <v>723987</v>
      </c>
      <c r="X199" s="10" t="s">
        <v>36</v>
      </c>
      <c r="Y199" s="10" t="s">
        <v>29</v>
      </c>
      <c r="Z199" s="10" t="s">
        <v>37</v>
      </c>
      <c r="AA199" s="10" t="s">
        <v>29</v>
      </c>
      <c r="AB199" s="15">
        <v>0</v>
      </c>
      <c r="AC199" s="15">
        <v>0</v>
      </c>
      <c r="AD199" s="15"/>
      <c r="AE199" s="15">
        <v>0</v>
      </c>
      <c r="AF199" s="14">
        <v>-131392</v>
      </c>
      <c r="AG199" s="14">
        <v>592595</v>
      </c>
    </row>
    <row r="200" spans="1:33" ht="15" customHeight="1" x14ac:dyDescent="0.25">
      <c r="A200" s="36">
        <v>3</v>
      </c>
      <c r="B200" s="36" t="s">
        <v>2606</v>
      </c>
      <c r="C200" s="36" t="s">
        <v>2606</v>
      </c>
      <c r="D200" s="38" t="str">
        <f t="shared" si="4"/>
        <v>3000000021-0</v>
      </c>
      <c r="E200" s="9" t="s">
        <v>445</v>
      </c>
      <c r="F200" s="10" t="s">
        <v>29</v>
      </c>
      <c r="G200" s="10" t="s">
        <v>29</v>
      </c>
      <c r="H200" s="9" t="s">
        <v>30</v>
      </c>
      <c r="I200" s="10" t="s">
        <v>207</v>
      </c>
      <c r="J200" s="10" t="s">
        <v>32</v>
      </c>
      <c r="K200" s="11">
        <v>40148</v>
      </c>
      <c r="L200" s="12">
        <v>40148</v>
      </c>
      <c r="M200" s="10" t="s">
        <v>443</v>
      </c>
      <c r="N200" s="13" t="s">
        <v>446</v>
      </c>
      <c r="O200" s="10" t="s">
        <v>398</v>
      </c>
      <c r="P200" s="10" t="s">
        <v>29</v>
      </c>
      <c r="Q200" s="14">
        <v>12970148</v>
      </c>
      <c r="R200" s="12"/>
      <c r="S200" s="10" t="s">
        <v>29</v>
      </c>
      <c r="T200" s="14">
        <v>-12006526</v>
      </c>
      <c r="U200" s="15">
        <v>1</v>
      </c>
      <c r="V200" s="10" t="s">
        <v>29</v>
      </c>
      <c r="W200" s="14">
        <v>963622</v>
      </c>
      <c r="X200" s="10" t="s">
        <v>36</v>
      </c>
      <c r="Y200" s="10" t="s">
        <v>29</v>
      </c>
      <c r="Z200" s="10" t="s">
        <v>37</v>
      </c>
      <c r="AA200" s="10" t="s">
        <v>29</v>
      </c>
      <c r="AB200" s="15">
        <v>0</v>
      </c>
      <c r="AC200" s="15">
        <v>0</v>
      </c>
      <c r="AD200" s="15"/>
      <c r="AE200" s="15">
        <v>0</v>
      </c>
      <c r="AF200" s="14">
        <v>-174882</v>
      </c>
      <c r="AG200" s="14">
        <v>788740</v>
      </c>
    </row>
    <row r="201" spans="1:33" ht="15" customHeight="1" x14ac:dyDescent="0.25">
      <c r="A201" s="36">
        <v>3</v>
      </c>
      <c r="B201" s="36" t="s">
        <v>2606</v>
      </c>
      <c r="C201" s="36" t="s">
        <v>2606</v>
      </c>
      <c r="D201" s="38" t="str">
        <f t="shared" si="4"/>
        <v>3000000022-0</v>
      </c>
      <c r="E201" s="9" t="s">
        <v>447</v>
      </c>
      <c r="F201" s="10" t="s">
        <v>29</v>
      </c>
      <c r="G201" s="10" t="s">
        <v>29</v>
      </c>
      <c r="H201" s="9" t="s">
        <v>30</v>
      </c>
      <c r="I201" s="10" t="s">
        <v>207</v>
      </c>
      <c r="J201" s="10" t="s">
        <v>32</v>
      </c>
      <c r="K201" s="11">
        <v>40148</v>
      </c>
      <c r="L201" s="12">
        <v>40148</v>
      </c>
      <c r="M201" s="10" t="s">
        <v>448</v>
      </c>
      <c r="N201" s="13" t="s">
        <v>449</v>
      </c>
      <c r="O201" s="10" t="s">
        <v>398</v>
      </c>
      <c r="P201" s="10" t="s">
        <v>29</v>
      </c>
      <c r="Q201" s="14">
        <v>6564675</v>
      </c>
      <c r="R201" s="12"/>
      <c r="S201" s="10" t="s">
        <v>29</v>
      </c>
      <c r="T201" s="14">
        <v>-6076949</v>
      </c>
      <c r="U201" s="15">
        <v>1</v>
      </c>
      <c r="V201" s="10" t="s">
        <v>29</v>
      </c>
      <c r="W201" s="14">
        <v>487726</v>
      </c>
      <c r="X201" s="10" t="s">
        <v>36</v>
      </c>
      <c r="Y201" s="10" t="s">
        <v>29</v>
      </c>
      <c r="Z201" s="10" t="s">
        <v>37</v>
      </c>
      <c r="AA201" s="10" t="s">
        <v>29</v>
      </c>
      <c r="AB201" s="15">
        <v>0</v>
      </c>
      <c r="AC201" s="15">
        <v>0</v>
      </c>
      <c r="AD201" s="15"/>
      <c r="AE201" s="15">
        <v>0</v>
      </c>
      <c r="AF201" s="14">
        <v>-88515</v>
      </c>
      <c r="AG201" s="14">
        <v>399211</v>
      </c>
    </row>
    <row r="202" spans="1:33" ht="15" customHeight="1" x14ac:dyDescent="0.25">
      <c r="A202" s="36">
        <v>3</v>
      </c>
      <c r="B202" s="36" t="s">
        <v>2606</v>
      </c>
      <c r="C202" s="36" t="s">
        <v>2606</v>
      </c>
      <c r="D202" s="38" t="str">
        <f t="shared" si="4"/>
        <v>3000000023-0</v>
      </c>
      <c r="E202" s="9" t="s">
        <v>450</v>
      </c>
      <c r="F202" s="10" t="s">
        <v>29</v>
      </c>
      <c r="G202" s="10" t="s">
        <v>29</v>
      </c>
      <c r="H202" s="9" t="s">
        <v>30</v>
      </c>
      <c r="I202" s="10" t="s">
        <v>207</v>
      </c>
      <c r="J202" s="10" t="s">
        <v>32</v>
      </c>
      <c r="K202" s="11">
        <v>40148</v>
      </c>
      <c r="L202" s="12">
        <v>40148</v>
      </c>
      <c r="M202" s="10" t="s">
        <v>407</v>
      </c>
      <c r="N202" s="13" t="s">
        <v>408</v>
      </c>
      <c r="O202" s="10" t="s">
        <v>398</v>
      </c>
      <c r="P202" s="10" t="s">
        <v>29</v>
      </c>
      <c r="Q202" s="14">
        <v>2893791</v>
      </c>
      <c r="R202" s="12"/>
      <c r="S202" s="10" t="s">
        <v>29</v>
      </c>
      <c r="T202" s="14">
        <v>-2678796</v>
      </c>
      <c r="U202" s="15">
        <v>1</v>
      </c>
      <c r="V202" s="10" t="s">
        <v>29</v>
      </c>
      <c r="W202" s="14">
        <v>214995</v>
      </c>
      <c r="X202" s="10" t="s">
        <v>36</v>
      </c>
      <c r="Y202" s="10" t="s">
        <v>29</v>
      </c>
      <c r="Z202" s="10" t="s">
        <v>37</v>
      </c>
      <c r="AA202" s="10" t="s">
        <v>29</v>
      </c>
      <c r="AB202" s="15">
        <v>0</v>
      </c>
      <c r="AC202" s="15">
        <v>0</v>
      </c>
      <c r="AD202" s="15"/>
      <c r="AE202" s="15">
        <v>0</v>
      </c>
      <c r="AF202" s="14">
        <v>-39018</v>
      </c>
      <c r="AG202" s="14">
        <v>175977</v>
      </c>
    </row>
    <row r="203" spans="1:33" ht="15" customHeight="1" x14ac:dyDescent="0.25">
      <c r="A203" s="36">
        <v>3</v>
      </c>
      <c r="B203" s="36" t="s">
        <v>2606</v>
      </c>
      <c r="C203" s="36" t="s">
        <v>2606</v>
      </c>
      <c r="D203" s="38" t="str">
        <f t="shared" si="4"/>
        <v>3000000024-0</v>
      </c>
      <c r="E203" s="9" t="s">
        <v>451</v>
      </c>
      <c r="F203" s="10" t="s">
        <v>29</v>
      </c>
      <c r="G203" s="10" t="s">
        <v>29</v>
      </c>
      <c r="H203" s="9" t="s">
        <v>30</v>
      </c>
      <c r="I203" s="10" t="s">
        <v>207</v>
      </c>
      <c r="J203" s="10" t="s">
        <v>32</v>
      </c>
      <c r="K203" s="11">
        <v>40148</v>
      </c>
      <c r="L203" s="12">
        <v>40148</v>
      </c>
      <c r="M203" s="10" t="s">
        <v>407</v>
      </c>
      <c r="N203" s="13" t="s">
        <v>410</v>
      </c>
      <c r="O203" s="10" t="s">
        <v>398</v>
      </c>
      <c r="P203" s="10" t="s">
        <v>29</v>
      </c>
      <c r="Q203" s="14">
        <v>506188.5</v>
      </c>
      <c r="R203" s="12"/>
      <c r="S203" s="10" t="s">
        <v>29</v>
      </c>
      <c r="T203" s="14">
        <v>-468580.5</v>
      </c>
      <c r="U203" s="15">
        <v>1</v>
      </c>
      <c r="V203" s="10" t="s">
        <v>29</v>
      </c>
      <c r="W203" s="14">
        <v>37608</v>
      </c>
      <c r="X203" s="10" t="s">
        <v>36</v>
      </c>
      <c r="Y203" s="10" t="s">
        <v>29</v>
      </c>
      <c r="Z203" s="10" t="s">
        <v>37</v>
      </c>
      <c r="AA203" s="10" t="s">
        <v>29</v>
      </c>
      <c r="AB203" s="15">
        <v>0</v>
      </c>
      <c r="AC203" s="15">
        <v>0</v>
      </c>
      <c r="AD203" s="15"/>
      <c r="AE203" s="15">
        <v>0</v>
      </c>
      <c r="AF203" s="14">
        <v>-6825</v>
      </c>
      <c r="AG203" s="14">
        <v>30783</v>
      </c>
    </row>
    <row r="204" spans="1:33" ht="15" customHeight="1" x14ac:dyDescent="0.25">
      <c r="A204" s="36">
        <v>3</v>
      </c>
      <c r="B204" s="36" t="s">
        <v>2606</v>
      </c>
      <c r="C204" s="36" t="s">
        <v>2606</v>
      </c>
      <c r="D204" s="38" t="str">
        <f t="shared" si="4"/>
        <v>3000000025-0</v>
      </c>
      <c r="E204" s="9" t="s">
        <v>452</v>
      </c>
      <c r="F204" s="10" t="s">
        <v>29</v>
      </c>
      <c r="G204" s="10" t="s">
        <v>29</v>
      </c>
      <c r="H204" s="9" t="s">
        <v>30</v>
      </c>
      <c r="I204" s="10" t="s">
        <v>207</v>
      </c>
      <c r="J204" s="10" t="s">
        <v>32</v>
      </c>
      <c r="K204" s="11">
        <v>40148</v>
      </c>
      <c r="L204" s="12">
        <v>40148</v>
      </c>
      <c r="M204" s="10" t="s">
        <v>407</v>
      </c>
      <c r="N204" s="13" t="s">
        <v>453</v>
      </c>
      <c r="O204" s="10" t="s">
        <v>398</v>
      </c>
      <c r="P204" s="10" t="s">
        <v>29</v>
      </c>
      <c r="Q204" s="14">
        <v>506514.5</v>
      </c>
      <c r="R204" s="12"/>
      <c r="S204" s="10" t="s">
        <v>29</v>
      </c>
      <c r="T204" s="14">
        <v>-468882.5</v>
      </c>
      <c r="U204" s="15">
        <v>1</v>
      </c>
      <c r="V204" s="10" t="s">
        <v>29</v>
      </c>
      <c r="W204" s="14">
        <v>37632</v>
      </c>
      <c r="X204" s="10" t="s">
        <v>36</v>
      </c>
      <c r="Y204" s="10" t="s">
        <v>29</v>
      </c>
      <c r="Z204" s="10" t="s">
        <v>37</v>
      </c>
      <c r="AA204" s="10" t="s">
        <v>29</v>
      </c>
      <c r="AB204" s="15">
        <v>0</v>
      </c>
      <c r="AC204" s="15">
        <v>0</v>
      </c>
      <c r="AD204" s="15"/>
      <c r="AE204" s="15">
        <v>0</v>
      </c>
      <c r="AF204" s="14">
        <v>-6830</v>
      </c>
      <c r="AG204" s="14">
        <v>30802</v>
      </c>
    </row>
    <row r="205" spans="1:33" ht="15" customHeight="1" x14ac:dyDescent="0.25">
      <c r="A205" s="36">
        <v>3</v>
      </c>
      <c r="B205" s="36" t="s">
        <v>2606</v>
      </c>
      <c r="C205" s="36" t="s">
        <v>2606</v>
      </c>
      <c r="D205" s="38" t="str">
        <f t="shared" si="4"/>
        <v>3000000026-0</v>
      </c>
      <c r="E205" s="9" t="s">
        <v>454</v>
      </c>
      <c r="F205" s="10" t="s">
        <v>29</v>
      </c>
      <c r="G205" s="10" t="s">
        <v>29</v>
      </c>
      <c r="H205" s="9" t="s">
        <v>30</v>
      </c>
      <c r="I205" s="10" t="s">
        <v>207</v>
      </c>
      <c r="J205" s="10" t="s">
        <v>32</v>
      </c>
      <c r="K205" s="11">
        <v>40148</v>
      </c>
      <c r="L205" s="12">
        <v>40148</v>
      </c>
      <c r="M205" s="10" t="s">
        <v>455</v>
      </c>
      <c r="N205" s="13" t="s">
        <v>456</v>
      </c>
      <c r="O205" s="10" t="s">
        <v>398</v>
      </c>
      <c r="P205" s="10" t="s">
        <v>29</v>
      </c>
      <c r="Q205" s="14">
        <v>8062268</v>
      </c>
      <c r="R205" s="12"/>
      <c r="S205" s="10" t="s">
        <v>29</v>
      </c>
      <c r="T205" s="14">
        <v>-7463279</v>
      </c>
      <c r="U205" s="15">
        <v>1</v>
      </c>
      <c r="V205" s="10" t="s">
        <v>29</v>
      </c>
      <c r="W205" s="14">
        <v>598989</v>
      </c>
      <c r="X205" s="10" t="s">
        <v>36</v>
      </c>
      <c r="Y205" s="10" t="s">
        <v>29</v>
      </c>
      <c r="Z205" s="10" t="s">
        <v>37</v>
      </c>
      <c r="AA205" s="10" t="s">
        <v>29</v>
      </c>
      <c r="AB205" s="15">
        <v>0</v>
      </c>
      <c r="AC205" s="15">
        <v>0</v>
      </c>
      <c r="AD205" s="15"/>
      <c r="AE205" s="15">
        <v>0</v>
      </c>
      <c r="AF205" s="14">
        <v>-108707</v>
      </c>
      <c r="AG205" s="14">
        <v>490282</v>
      </c>
    </row>
    <row r="206" spans="1:33" ht="15" customHeight="1" x14ac:dyDescent="0.25">
      <c r="A206" s="36">
        <v>3</v>
      </c>
      <c r="B206" s="36" t="s">
        <v>2606</v>
      </c>
      <c r="C206" s="36" t="s">
        <v>2606</v>
      </c>
      <c r="D206" s="38" t="str">
        <f t="shared" si="4"/>
        <v>3000000027-0</v>
      </c>
      <c r="E206" s="9" t="s">
        <v>457</v>
      </c>
      <c r="F206" s="10" t="s">
        <v>29</v>
      </c>
      <c r="G206" s="10" t="s">
        <v>29</v>
      </c>
      <c r="H206" s="9" t="s">
        <v>30</v>
      </c>
      <c r="I206" s="10" t="s">
        <v>207</v>
      </c>
      <c r="J206" s="10" t="s">
        <v>32</v>
      </c>
      <c r="K206" s="11">
        <v>40148</v>
      </c>
      <c r="L206" s="12">
        <v>40148</v>
      </c>
      <c r="M206" s="10" t="s">
        <v>448</v>
      </c>
      <c r="N206" s="13" t="s">
        <v>458</v>
      </c>
      <c r="O206" s="10" t="s">
        <v>398</v>
      </c>
      <c r="P206" s="10" t="s">
        <v>29</v>
      </c>
      <c r="Q206" s="14">
        <v>2394585</v>
      </c>
      <c r="R206" s="12"/>
      <c r="S206" s="10" t="s">
        <v>29</v>
      </c>
      <c r="T206" s="14">
        <v>-2216678</v>
      </c>
      <c r="U206" s="15">
        <v>1</v>
      </c>
      <c r="V206" s="10" t="s">
        <v>29</v>
      </c>
      <c r="W206" s="14">
        <v>177907</v>
      </c>
      <c r="X206" s="10" t="s">
        <v>36</v>
      </c>
      <c r="Y206" s="10" t="s">
        <v>29</v>
      </c>
      <c r="Z206" s="10" t="s">
        <v>37</v>
      </c>
      <c r="AA206" s="10" t="s">
        <v>29</v>
      </c>
      <c r="AB206" s="15">
        <v>0</v>
      </c>
      <c r="AC206" s="15">
        <v>0</v>
      </c>
      <c r="AD206" s="15"/>
      <c r="AE206" s="15">
        <v>0</v>
      </c>
      <c r="AF206" s="14">
        <v>-32287</v>
      </c>
      <c r="AG206" s="14">
        <v>145620</v>
      </c>
    </row>
    <row r="207" spans="1:33" ht="15" customHeight="1" x14ac:dyDescent="0.25">
      <c r="A207" s="36">
        <v>3</v>
      </c>
      <c r="B207" s="36" t="s">
        <v>2606</v>
      </c>
      <c r="C207" s="36" t="s">
        <v>2606</v>
      </c>
      <c r="D207" s="38" t="str">
        <f t="shared" si="4"/>
        <v>3000000028-0</v>
      </c>
      <c r="E207" s="9" t="s">
        <v>459</v>
      </c>
      <c r="F207" s="10" t="s">
        <v>29</v>
      </c>
      <c r="G207" s="10" t="s">
        <v>29</v>
      </c>
      <c r="H207" s="9" t="s">
        <v>30</v>
      </c>
      <c r="I207" s="10" t="s">
        <v>207</v>
      </c>
      <c r="J207" s="10" t="s">
        <v>32</v>
      </c>
      <c r="K207" s="11">
        <v>40148</v>
      </c>
      <c r="L207" s="12">
        <v>40148</v>
      </c>
      <c r="M207" s="10" t="s">
        <v>448</v>
      </c>
      <c r="N207" s="13" t="s">
        <v>460</v>
      </c>
      <c r="O207" s="10" t="s">
        <v>398</v>
      </c>
      <c r="P207" s="10" t="s">
        <v>29</v>
      </c>
      <c r="Q207" s="14">
        <v>2299779</v>
      </c>
      <c r="R207" s="12"/>
      <c r="S207" s="10" t="s">
        <v>29</v>
      </c>
      <c r="T207" s="14">
        <v>-2128916</v>
      </c>
      <c r="U207" s="15">
        <v>1</v>
      </c>
      <c r="V207" s="10" t="s">
        <v>29</v>
      </c>
      <c r="W207" s="14">
        <v>170863</v>
      </c>
      <c r="X207" s="10" t="s">
        <v>36</v>
      </c>
      <c r="Y207" s="10" t="s">
        <v>29</v>
      </c>
      <c r="Z207" s="10" t="s">
        <v>37</v>
      </c>
      <c r="AA207" s="10" t="s">
        <v>29</v>
      </c>
      <c r="AB207" s="15">
        <v>0</v>
      </c>
      <c r="AC207" s="15">
        <v>0</v>
      </c>
      <c r="AD207" s="15"/>
      <c r="AE207" s="15">
        <v>0</v>
      </c>
      <c r="AF207" s="14">
        <v>-31009</v>
      </c>
      <c r="AG207" s="14">
        <v>139854</v>
      </c>
    </row>
    <row r="208" spans="1:33" ht="15" customHeight="1" x14ac:dyDescent="0.25">
      <c r="A208" s="36">
        <v>3</v>
      </c>
      <c r="B208" s="36" t="s">
        <v>2606</v>
      </c>
      <c r="C208" s="36" t="s">
        <v>2606</v>
      </c>
      <c r="D208" s="38" t="str">
        <f t="shared" si="4"/>
        <v>3000000029-0</v>
      </c>
      <c r="E208" s="9" t="s">
        <v>461</v>
      </c>
      <c r="F208" s="10" t="s">
        <v>29</v>
      </c>
      <c r="G208" s="10" t="s">
        <v>29</v>
      </c>
      <c r="H208" s="9" t="s">
        <v>30</v>
      </c>
      <c r="I208" s="10" t="s">
        <v>207</v>
      </c>
      <c r="J208" s="10" t="s">
        <v>32</v>
      </c>
      <c r="K208" s="11">
        <v>40148</v>
      </c>
      <c r="L208" s="12">
        <v>40148</v>
      </c>
      <c r="M208" s="10" t="s">
        <v>407</v>
      </c>
      <c r="N208" s="13" t="s">
        <v>462</v>
      </c>
      <c r="O208" s="10" t="s">
        <v>398</v>
      </c>
      <c r="P208" s="10" t="s">
        <v>29</v>
      </c>
      <c r="Q208" s="14">
        <v>331112.53000000003</v>
      </c>
      <c r="R208" s="12"/>
      <c r="S208" s="10" t="s">
        <v>29</v>
      </c>
      <c r="T208" s="14">
        <v>-306512.53000000003</v>
      </c>
      <c r="U208" s="15">
        <v>1</v>
      </c>
      <c r="V208" s="10" t="s">
        <v>29</v>
      </c>
      <c r="W208" s="14">
        <v>24600</v>
      </c>
      <c r="X208" s="10" t="s">
        <v>36</v>
      </c>
      <c r="Y208" s="10" t="s">
        <v>29</v>
      </c>
      <c r="Z208" s="10" t="s">
        <v>37</v>
      </c>
      <c r="AA208" s="10" t="s">
        <v>29</v>
      </c>
      <c r="AB208" s="15">
        <v>0</v>
      </c>
      <c r="AC208" s="15">
        <v>0</v>
      </c>
      <c r="AD208" s="15"/>
      <c r="AE208" s="15">
        <v>0</v>
      </c>
      <c r="AF208" s="14">
        <v>-4465</v>
      </c>
      <c r="AG208" s="14">
        <v>20135</v>
      </c>
    </row>
    <row r="209" spans="1:33" ht="15" customHeight="1" x14ac:dyDescent="0.25">
      <c r="A209" s="36">
        <v>3</v>
      </c>
      <c r="B209" s="36" t="s">
        <v>2606</v>
      </c>
      <c r="C209" s="36" t="s">
        <v>2606</v>
      </c>
      <c r="D209" s="38" t="str">
        <f t="shared" si="4"/>
        <v>3000000030-0</v>
      </c>
      <c r="E209" s="9" t="s">
        <v>463</v>
      </c>
      <c r="F209" s="10" t="s">
        <v>29</v>
      </c>
      <c r="G209" s="10" t="s">
        <v>29</v>
      </c>
      <c r="H209" s="9" t="s">
        <v>30</v>
      </c>
      <c r="I209" s="10" t="s">
        <v>207</v>
      </c>
      <c r="J209" s="10" t="s">
        <v>32</v>
      </c>
      <c r="K209" s="11">
        <v>40148</v>
      </c>
      <c r="L209" s="12">
        <v>40148</v>
      </c>
      <c r="M209" s="10" t="s">
        <v>448</v>
      </c>
      <c r="N209" s="13" t="s">
        <v>464</v>
      </c>
      <c r="O209" s="10" t="s">
        <v>398</v>
      </c>
      <c r="P209" s="10" t="s">
        <v>29</v>
      </c>
      <c r="Q209" s="14">
        <v>6166461.5</v>
      </c>
      <c r="R209" s="12"/>
      <c r="S209" s="10" t="s">
        <v>29</v>
      </c>
      <c r="T209" s="14">
        <v>-5708321.5</v>
      </c>
      <c r="U209" s="15">
        <v>1</v>
      </c>
      <c r="V209" s="10" t="s">
        <v>29</v>
      </c>
      <c r="W209" s="14">
        <v>458140</v>
      </c>
      <c r="X209" s="10" t="s">
        <v>36</v>
      </c>
      <c r="Y209" s="10" t="s">
        <v>29</v>
      </c>
      <c r="Z209" s="10" t="s">
        <v>37</v>
      </c>
      <c r="AA209" s="10" t="s">
        <v>29</v>
      </c>
      <c r="AB209" s="15">
        <v>0</v>
      </c>
      <c r="AC209" s="15">
        <v>0</v>
      </c>
      <c r="AD209" s="15"/>
      <c r="AE209" s="15">
        <v>0</v>
      </c>
      <c r="AF209" s="14">
        <v>-83145</v>
      </c>
      <c r="AG209" s="14">
        <v>374995</v>
      </c>
    </row>
    <row r="210" spans="1:33" ht="15" customHeight="1" x14ac:dyDescent="0.25">
      <c r="A210" s="36">
        <v>3</v>
      </c>
      <c r="B210" s="36" t="s">
        <v>2606</v>
      </c>
      <c r="C210" s="36" t="s">
        <v>2606</v>
      </c>
      <c r="D210" s="38" t="str">
        <f t="shared" si="4"/>
        <v>3000000031-0</v>
      </c>
      <c r="E210" s="9" t="s">
        <v>465</v>
      </c>
      <c r="F210" s="10" t="s">
        <v>29</v>
      </c>
      <c r="G210" s="10" t="s">
        <v>29</v>
      </c>
      <c r="H210" s="9" t="s">
        <v>30</v>
      </c>
      <c r="I210" s="10" t="s">
        <v>207</v>
      </c>
      <c r="J210" s="10" t="s">
        <v>32</v>
      </c>
      <c r="K210" s="11">
        <v>40148</v>
      </c>
      <c r="L210" s="12">
        <v>40148</v>
      </c>
      <c r="M210" s="10" t="s">
        <v>466</v>
      </c>
      <c r="N210" s="13" t="s">
        <v>467</v>
      </c>
      <c r="O210" s="10" t="s">
        <v>398</v>
      </c>
      <c r="P210" s="10" t="s">
        <v>29</v>
      </c>
      <c r="Q210" s="14">
        <v>1501978</v>
      </c>
      <c r="R210" s="12"/>
      <c r="S210" s="10" t="s">
        <v>29</v>
      </c>
      <c r="T210" s="14">
        <v>-1390388</v>
      </c>
      <c r="U210" s="15">
        <v>1</v>
      </c>
      <c r="V210" s="10" t="s">
        <v>29</v>
      </c>
      <c r="W210" s="14">
        <v>111590</v>
      </c>
      <c r="X210" s="10" t="s">
        <v>36</v>
      </c>
      <c r="Y210" s="10" t="s">
        <v>29</v>
      </c>
      <c r="Z210" s="10" t="s">
        <v>37</v>
      </c>
      <c r="AA210" s="10" t="s">
        <v>29</v>
      </c>
      <c r="AB210" s="15">
        <v>0</v>
      </c>
      <c r="AC210" s="15">
        <v>0</v>
      </c>
      <c r="AD210" s="15"/>
      <c r="AE210" s="15">
        <v>0</v>
      </c>
      <c r="AF210" s="14">
        <v>-20252</v>
      </c>
      <c r="AG210" s="14">
        <v>91338</v>
      </c>
    </row>
    <row r="211" spans="1:33" ht="15" customHeight="1" x14ac:dyDescent="0.25">
      <c r="A211" s="36">
        <v>3</v>
      </c>
      <c r="B211" s="36" t="s">
        <v>2606</v>
      </c>
      <c r="C211" s="36" t="s">
        <v>2606</v>
      </c>
      <c r="D211" s="38" t="str">
        <f t="shared" si="4"/>
        <v>3000000032-0</v>
      </c>
      <c r="E211" s="9" t="s">
        <v>468</v>
      </c>
      <c r="F211" s="10" t="s">
        <v>29</v>
      </c>
      <c r="G211" s="10" t="s">
        <v>29</v>
      </c>
      <c r="H211" s="9" t="s">
        <v>30</v>
      </c>
      <c r="I211" s="10" t="s">
        <v>207</v>
      </c>
      <c r="J211" s="10" t="s">
        <v>32</v>
      </c>
      <c r="K211" s="11">
        <v>40148</v>
      </c>
      <c r="L211" s="12">
        <v>40148</v>
      </c>
      <c r="M211" s="10" t="s">
        <v>469</v>
      </c>
      <c r="N211" s="13" t="s">
        <v>470</v>
      </c>
      <c r="O211" s="10" t="s">
        <v>398</v>
      </c>
      <c r="P211" s="10" t="s">
        <v>29</v>
      </c>
      <c r="Q211" s="14">
        <v>987529</v>
      </c>
      <c r="R211" s="12"/>
      <c r="S211" s="10" t="s">
        <v>29</v>
      </c>
      <c r="T211" s="14">
        <v>-914161</v>
      </c>
      <c r="U211" s="15">
        <v>1</v>
      </c>
      <c r="V211" s="10" t="s">
        <v>29</v>
      </c>
      <c r="W211" s="14">
        <v>73368</v>
      </c>
      <c r="X211" s="10" t="s">
        <v>36</v>
      </c>
      <c r="Y211" s="10" t="s">
        <v>29</v>
      </c>
      <c r="Z211" s="10" t="s">
        <v>37</v>
      </c>
      <c r="AA211" s="10" t="s">
        <v>29</v>
      </c>
      <c r="AB211" s="15">
        <v>0</v>
      </c>
      <c r="AC211" s="15">
        <v>0</v>
      </c>
      <c r="AD211" s="15"/>
      <c r="AE211" s="15">
        <v>0</v>
      </c>
      <c r="AF211" s="14">
        <v>-13315</v>
      </c>
      <c r="AG211" s="14">
        <v>60053</v>
      </c>
    </row>
    <row r="212" spans="1:33" ht="15" customHeight="1" x14ac:dyDescent="0.25">
      <c r="A212" s="36">
        <v>3</v>
      </c>
      <c r="B212" s="36" t="s">
        <v>2606</v>
      </c>
      <c r="C212" s="36" t="s">
        <v>2606</v>
      </c>
      <c r="D212" s="38" t="str">
        <f t="shared" si="4"/>
        <v>3000000033-0</v>
      </c>
      <c r="E212" s="9" t="s">
        <v>471</v>
      </c>
      <c r="F212" s="10" t="s">
        <v>29</v>
      </c>
      <c r="G212" s="10" t="s">
        <v>29</v>
      </c>
      <c r="H212" s="9" t="s">
        <v>30</v>
      </c>
      <c r="I212" s="10" t="s">
        <v>207</v>
      </c>
      <c r="J212" s="10" t="s">
        <v>32</v>
      </c>
      <c r="K212" s="11">
        <v>40148</v>
      </c>
      <c r="L212" s="12">
        <v>40148</v>
      </c>
      <c r="M212" s="10" t="s">
        <v>407</v>
      </c>
      <c r="N212" s="13" t="s">
        <v>472</v>
      </c>
      <c r="O212" s="10" t="s">
        <v>398</v>
      </c>
      <c r="P212" s="10" t="s">
        <v>29</v>
      </c>
      <c r="Q212" s="14">
        <v>97987</v>
      </c>
      <c r="R212" s="12"/>
      <c r="S212" s="10" t="s">
        <v>29</v>
      </c>
      <c r="T212" s="14">
        <v>-90706</v>
      </c>
      <c r="U212" s="15">
        <v>1</v>
      </c>
      <c r="V212" s="10" t="s">
        <v>29</v>
      </c>
      <c r="W212" s="14">
        <v>7281</v>
      </c>
      <c r="X212" s="10" t="s">
        <v>36</v>
      </c>
      <c r="Y212" s="10" t="s">
        <v>29</v>
      </c>
      <c r="Z212" s="10" t="s">
        <v>37</v>
      </c>
      <c r="AA212" s="10" t="s">
        <v>29</v>
      </c>
      <c r="AB212" s="15">
        <v>0</v>
      </c>
      <c r="AC212" s="15">
        <v>0</v>
      </c>
      <c r="AD212" s="15"/>
      <c r="AE212" s="15">
        <v>0</v>
      </c>
      <c r="AF212" s="14">
        <v>-1321</v>
      </c>
      <c r="AG212" s="14">
        <v>5960</v>
      </c>
    </row>
    <row r="213" spans="1:33" ht="15" customHeight="1" x14ac:dyDescent="0.25">
      <c r="A213" s="36">
        <v>3</v>
      </c>
      <c r="B213" s="36" t="s">
        <v>2606</v>
      </c>
      <c r="C213" s="36" t="s">
        <v>2606</v>
      </c>
      <c r="D213" s="38" t="str">
        <f t="shared" si="4"/>
        <v>3000000034-0</v>
      </c>
      <c r="E213" s="9" t="s">
        <v>473</v>
      </c>
      <c r="F213" s="10" t="s">
        <v>29</v>
      </c>
      <c r="G213" s="10" t="s">
        <v>29</v>
      </c>
      <c r="H213" s="9" t="s">
        <v>30</v>
      </c>
      <c r="I213" s="10" t="s">
        <v>207</v>
      </c>
      <c r="J213" s="10" t="s">
        <v>32</v>
      </c>
      <c r="K213" s="11">
        <v>40148</v>
      </c>
      <c r="L213" s="12">
        <v>40148</v>
      </c>
      <c r="M213" s="10" t="s">
        <v>443</v>
      </c>
      <c r="N213" s="13" t="s">
        <v>474</v>
      </c>
      <c r="O213" s="10" t="s">
        <v>398</v>
      </c>
      <c r="P213" s="10" t="s">
        <v>29</v>
      </c>
      <c r="Q213" s="14">
        <v>1999823</v>
      </c>
      <c r="R213" s="12"/>
      <c r="S213" s="10" t="s">
        <v>29</v>
      </c>
      <c r="T213" s="14">
        <v>-1851245</v>
      </c>
      <c r="U213" s="15">
        <v>1</v>
      </c>
      <c r="V213" s="10" t="s">
        <v>29</v>
      </c>
      <c r="W213" s="14">
        <v>148578</v>
      </c>
      <c r="X213" s="10" t="s">
        <v>36</v>
      </c>
      <c r="Y213" s="10" t="s">
        <v>29</v>
      </c>
      <c r="Z213" s="10" t="s">
        <v>37</v>
      </c>
      <c r="AA213" s="10" t="s">
        <v>29</v>
      </c>
      <c r="AB213" s="15">
        <v>0</v>
      </c>
      <c r="AC213" s="15">
        <v>0</v>
      </c>
      <c r="AD213" s="15"/>
      <c r="AE213" s="15">
        <v>0</v>
      </c>
      <c r="AF213" s="14">
        <v>-26965</v>
      </c>
      <c r="AG213" s="14">
        <v>121613</v>
      </c>
    </row>
    <row r="214" spans="1:33" ht="15" customHeight="1" x14ac:dyDescent="0.25">
      <c r="A214" s="36">
        <v>3</v>
      </c>
      <c r="B214" s="36" t="s">
        <v>2606</v>
      </c>
      <c r="C214" s="36" t="s">
        <v>2606</v>
      </c>
      <c r="D214" s="38" t="str">
        <f t="shared" si="4"/>
        <v>3000000035-0</v>
      </c>
      <c r="E214" s="9" t="s">
        <v>475</v>
      </c>
      <c r="F214" s="10" t="s">
        <v>29</v>
      </c>
      <c r="G214" s="10" t="s">
        <v>29</v>
      </c>
      <c r="H214" s="9" t="s">
        <v>30</v>
      </c>
      <c r="I214" s="10" t="s">
        <v>207</v>
      </c>
      <c r="J214" s="10" t="s">
        <v>32</v>
      </c>
      <c r="K214" s="11">
        <v>40148</v>
      </c>
      <c r="L214" s="12">
        <v>40148</v>
      </c>
      <c r="M214" s="10" t="s">
        <v>455</v>
      </c>
      <c r="N214" s="13" t="s">
        <v>476</v>
      </c>
      <c r="O214" s="10" t="s">
        <v>398</v>
      </c>
      <c r="P214" s="10" t="s">
        <v>29</v>
      </c>
      <c r="Q214" s="14">
        <v>3380666</v>
      </c>
      <c r="R214" s="12"/>
      <c r="S214" s="10" t="s">
        <v>29</v>
      </c>
      <c r="T214" s="14">
        <v>-3129498</v>
      </c>
      <c r="U214" s="15">
        <v>1</v>
      </c>
      <c r="V214" s="10" t="s">
        <v>29</v>
      </c>
      <c r="W214" s="14">
        <v>251168</v>
      </c>
      <c r="X214" s="10" t="s">
        <v>36</v>
      </c>
      <c r="Y214" s="10" t="s">
        <v>29</v>
      </c>
      <c r="Z214" s="10" t="s">
        <v>37</v>
      </c>
      <c r="AA214" s="10" t="s">
        <v>29</v>
      </c>
      <c r="AB214" s="15">
        <v>0</v>
      </c>
      <c r="AC214" s="15">
        <v>0</v>
      </c>
      <c r="AD214" s="15"/>
      <c r="AE214" s="15">
        <v>0</v>
      </c>
      <c r="AF214" s="14">
        <v>-45583</v>
      </c>
      <c r="AG214" s="14">
        <v>205585</v>
      </c>
    </row>
    <row r="215" spans="1:33" ht="15" customHeight="1" x14ac:dyDescent="0.25">
      <c r="A215" s="36">
        <v>3</v>
      </c>
      <c r="B215" s="36" t="s">
        <v>2606</v>
      </c>
      <c r="C215" s="36" t="s">
        <v>2606</v>
      </c>
      <c r="D215" s="38" t="str">
        <f t="shared" si="4"/>
        <v>3000000036-0</v>
      </c>
      <c r="E215" s="9" t="s">
        <v>477</v>
      </c>
      <c r="F215" s="10" t="s">
        <v>29</v>
      </c>
      <c r="G215" s="10" t="s">
        <v>29</v>
      </c>
      <c r="H215" s="9" t="s">
        <v>30</v>
      </c>
      <c r="I215" s="10" t="s">
        <v>207</v>
      </c>
      <c r="J215" s="10" t="s">
        <v>32</v>
      </c>
      <c r="K215" s="11">
        <v>40148</v>
      </c>
      <c r="L215" s="12">
        <v>40148</v>
      </c>
      <c r="M215" s="10" t="s">
        <v>469</v>
      </c>
      <c r="N215" s="13" t="s">
        <v>478</v>
      </c>
      <c r="O215" s="10" t="s">
        <v>398</v>
      </c>
      <c r="P215" s="10" t="s">
        <v>29</v>
      </c>
      <c r="Q215" s="14">
        <v>1932983</v>
      </c>
      <c r="R215" s="12"/>
      <c r="S215" s="10" t="s">
        <v>29</v>
      </c>
      <c r="T215" s="14">
        <v>-1789372</v>
      </c>
      <c r="U215" s="15">
        <v>1</v>
      </c>
      <c r="V215" s="10" t="s">
        <v>29</v>
      </c>
      <c r="W215" s="14">
        <v>143611</v>
      </c>
      <c r="X215" s="10" t="s">
        <v>36</v>
      </c>
      <c r="Y215" s="10" t="s">
        <v>29</v>
      </c>
      <c r="Z215" s="10" t="s">
        <v>37</v>
      </c>
      <c r="AA215" s="10" t="s">
        <v>29</v>
      </c>
      <c r="AB215" s="15">
        <v>0</v>
      </c>
      <c r="AC215" s="15">
        <v>0</v>
      </c>
      <c r="AD215" s="15"/>
      <c r="AE215" s="15">
        <v>0</v>
      </c>
      <c r="AF215" s="14">
        <v>-26063</v>
      </c>
      <c r="AG215" s="14">
        <v>117548</v>
      </c>
    </row>
    <row r="216" spans="1:33" ht="15" customHeight="1" x14ac:dyDescent="0.25">
      <c r="A216" s="36">
        <v>3</v>
      </c>
      <c r="B216" s="36" t="s">
        <v>2606</v>
      </c>
      <c r="C216" s="36" t="s">
        <v>2606</v>
      </c>
      <c r="D216" s="38" t="str">
        <f t="shared" si="4"/>
        <v>3000000037-0</v>
      </c>
      <c r="E216" s="9" t="s">
        <v>479</v>
      </c>
      <c r="F216" s="10" t="s">
        <v>29</v>
      </c>
      <c r="G216" s="10" t="s">
        <v>29</v>
      </c>
      <c r="H216" s="9" t="s">
        <v>30</v>
      </c>
      <c r="I216" s="10" t="s">
        <v>207</v>
      </c>
      <c r="J216" s="10" t="s">
        <v>32</v>
      </c>
      <c r="K216" s="11">
        <v>40148</v>
      </c>
      <c r="L216" s="12">
        <v>40148</v>
      </c>
      <c r="M216" s="10" t="s">
        <v>480</v>
      </c>
      <c r="N216" s="13" t="s">
        <v>481</v>
      </c>
      <c r="O216" s="10" t="s">
        <v>398</v>
      </c>
      <c r="P216" s="10" t="s">
        <v>29</v>
      </c>
      <c r="Q216" s="14">
        <v>988858</v>
      </c>
      <c r="R216" s="12"/>
      <c r="S216" s="10" t="s">
        <v>29</v>
      </c>
      <c r="T216" s="14">
        <v>-915390</v>
      </c>
      <c r="U216" s="15">
        <v>1</v>
      </c>
      <c r="V216" s="10" t="s">
        <v>29</v>
      </c>
      <c r="W216" s="14">
        <v>73468</v>
      </c>
      <c r="X216" s="10" t="s">
        <v>36</v>
      </c>
      <c r="Y216" s="10" t="s">
        <v>29</v>
      </c>
      <c r="Z216" s="10" t="s">
        <v>37</v>
      </c>
      <c r="AA216" s="10" t="s">
        <v>29</v>
      </c>
      <c r="AB216" s="15">
        <v>0</v>
      </c>
      <c r="AC216" s="15">
        <v>0</v>
      </c>
      <c r="AD216" s="15"/>
      <c r="AE216" s="15">
        <v>0</v>
      </c>
      <c r="AF216" s="14">
        <v>-13333</v>
      </c>
      <c r="AG216" s="14">
        <v>60135</v>
      </c>
    </row>
    <row r="217" spans="1:33" ht="15" customHeight="1" x14ac:dyDescent="0.25">
      <c r="A217" s="36">
        <v>3</v>
      </c>
      <c r="B217" s="36" t="s">
        <v>2606</v>
      </c>
      <c r="C217" s="36" t="s">
        <v>2606</v>
      </c>
      <c r="D217" s="38" t="str">
        <f t="shared" si="4"/>
        <v>3000000038-0</v>
      </c>
      <c r="E217" s="9" t="s">
        <v>482</v>
      </c>
      <c r="F217" s="10" t="s">
        <v>29</v>
      </c>
      <c r="G217" s="10" t="s">
        <v>29</v>
      </c>
      <c r="H217" s="9" t="s">
        <v>30</v>
      </c>
      <c r="I217" s="10" t="s">
        <v>207</v>
      </c>
      <c r="J217" s="10" t="s">
        <v>32</v>
      </c>
      <c r="K217" s="11">
        <v>40148</v>
      </c>
      <c r="L217" s="12">
        <v>40148</v>
      </c>
      <c r="M217" s="10" t="s">
        <v>400</v>
      </c>
      <c r="N217" s="13" t="s">
        <v>483</v>
      </c>
      <c r="O217" s="10" t="s">
        <v>398</v>
      </c>
      <c r="P217" s="10" t="s">
        <v>29</v>
      </c>
      <c r="Q217" s="14">
        <v>756701</v>
      </c>
      <c r="R217" s="12"/>
      <c r="S217" s="10" t="s">
        <v>29</v>
      </c>
      <c r="T217" s="14">
        <v>-700482</v>
      </c>
      <c r="U217" s="15">
        <v>1</v>
      </c>
      <c r="V217" s="10" t="s">
        <v>29</v>
      </c>
      <c r="W217" s="14">
        <v>56219</v>
      </c>
      <c r="X217" s="10" t="s">
        <v>36</v>
      </c>
      <c r="Y217" s="10" t="s">
        <v>29</v>
      </c>
      <c r="Z217" s="10" t="s">
        <v>37</v>
      </c>
      <c r="AA217" s="10" t="s">
        <v>29</v>
      </c>
      <c r="AB217" s="15">
        <v>0</v>
      </c>
      <c r="AC217" s="15">
        <v>0</v>
      </c>
      <c r="AD217" s="15"/>
      <c r="AE217" s="15">
        <v>0</v>
      </c>
      <c r="AF217" s="14">
        <v>-10203</v>
      </c>
      <c r="AG217" s="14">
        <v>46016</v>
      </c>
    </row>
    <row r="218" spans="1:33" ht="15" customHeight="1" x14ac:dyDescent="0.25">
      <c r="A218" s="36">
        <v>3</v>
      </c>
      <c r="B218" s="36" t="s">
        <v>2606</v>
      </c>
      <c r="C218" s="36" t="s">
        <v>2606</v>
      </c>
      <c r="D218" s="38" t="str">
        <f t="shared" si="4"/>
        <v>3000000039-0</v>
      </c>
      <c r="E218" s="9" t="s">
        <v>484</v>
      </c>
      <c r="F218" s="10" t="s">
        <v>29</v>
      </c>
      <c r="G218" s="10" t="s">
        <v>29</v>
      </c>
      <c r="H218" s="9" t="s">
        <v>30</v>
      </c>
      <c r="I218" s="10" t="s">
        <v>207</v>
      </c>
      <c r="J218" s="10" t="s">
        <v>32</v>
      </c>
      <c r="K218" s="11">
        <v>40148</v>
      </c>
      <c r="L218" s="12">
        <v>40148</v>
      </c>
      <c r="M218" s="10" t="s">
        <v>194</v>
      </c>
      <c r="N218" s="13" t="s">
        <v>485</v>
      </c>
      <c r="O218" s="10" t="s">
        <v>398</v>
      </c>
      <c r="P218" s="10" t="s">
        <v>29</v>
      </c>
      <c r="Q218" s="14">
        <v>638713</v>
      </c>
      <c r="R218" s="12"/>
      <c r="S218" s="10" t="s">
        <v>29</v>
      </c>
      <c r="T218" s="14">
        <v>-591260</v>
      </c>
      <c r="U218" s="15">
        <v>1</v>
      </c>
      <c r="V218" s="10" t="s">
        <v>29</v>
      </c>
      <c r="W218" s="14">
        <v>47453</v>
      </c>
      <c r="X218" s="10" t="s">
        <v>36</v>
      </c>
      <c r="Y218" s="10" t="s">
        <v>29</v>
      </c>
      <c r="Z218" s="10" t="s">
        <v>37</v>
      </c>
      <c r="AA218" s="10" t="s">
        <v>29</v>
      </c>
      <c r="AB218" s="15">
        <v>0</v>
      </c>
      <c r="AC218" s="15">
        <v>0</v>
      </c>
      <c r="AD218" s="15"/>
      <c r="AE218" s="15">
        <v>0</v>
      </c>
      <c r="AF218" s="14">
        <v>-8612</v>
      </c>
      <c r="AG218" s="14">
        <v>38841</v>
      </c>
    </row>
    <row r="219" spans="1:33" ht="15" customHeight="1" x14ac:dyDescent="0.25">
      <c r="A219" s="36">
        <v>3</v>
      </c>
      <c r="B219" s="36" t="s">
        <v>2606</v>
      </c>
      <c r="C219" s="36" t="s">
        <v>2606</v>
      </c>
      <c r="D219" s="38" t="str">
        <f t="shared" si="4"/>
        <v>3000000040-0</v>
      </c>
      <c r="E219" s="9" t="s">
        <v>486</v>
      </c>
      <c r="F219" s="10" t="s">
        <v>29</v>
      </c>
      <c r="G219" s="10" t="s">
        <v>29</v>
      </c>
      <c r="H219" s="9" t="s">
        <v>30</v>
      </c>
      <c r="I219" s="10" t="s">
        <v>207</v>
      </c>
      <c r="J219" s="10" t="s">
        <v>32</v>
      </c>
      <c r="K219" s="11">
        <v>40148</v>
      </c>
      <c r="L219" s="12">
        <v>40148</v>
      </c>
      <c r="M219" s="10" t="s">
        <v>194</v>
      </c>
      <c r="N219" s="13" t="s">
        <v>487</v>
      </c>
      <c r="O219" s="10" t="s">
        <v>398</v>
      </c>
      <c r="P219" s="10" t="s">
        <v>29</v>
      </c>
      <c r="Q219" s="14">
        <v>1371536</v>
      </c>
      <c r="R219" s="12"/>
      <c r="S219" s="10" t="s">
        <v>29</v>
      </c>
      <c r="T219" s="14">
        <v>-1269637</v>
      </c>
      <c r="U219" s="15">
        <v>1</v>
      </c>
      <c r="V219" s="10" t="s">
        <v>29</v>
      </c>
      <c r="W219" s="14">
        <v>101899</v>
      </c>
      <c r="X219" s="10" t="s">
        <v>36</v>
      </c>
      <c r="Y219" s="10" t="s">
        <v>29</v>
      </c>
      <c r="Z219" s="10" t="s">
        <v>37</v>
      </c>
      <c r="AA219" s="10" t="s">
        <v>29</v>
      </c>
      <c r="AB219" s="15">
        <v>0</v>
      </c>
      <c r="AC219" s="15">
        <v>0</v>
      </c>
      <c r="AD219" s="15"/>
      <c r="AE219" s="15">
        <v>0</v>
      </c>
      <c r="AF219" s="14">
        <v>-18493</v>
      </c>
      <c r="AG219" s="14">
        <v>83406</v>
      </c>
    </row>
    <row r="220" spans="1:33" ht="15" customHeight="1" x14ac:dyDescent="0.25">
      <c r="A220" s="36">
        <v>3</v>
      </c>
      <c r="B220" s="36" t="s">
        <v>2606</v>
      </c>
      <c r="C220" s="36" t="s">
        <v>2606</v>
      </c>
      <c r="D220" s="38" t="str">
        <f t="shared" si="4"/>
        <v>3000000041-0</v>
      </c>
      <c r="E220" s="9" t="s">
        <v>488</v>
      </c>
      <c r="F220" s="10" t="s">
        <v>29</v>
      </c>
      <c r="G220" s="10" t="s">
        <v>29</v>
      </c>
      <c r="H220" s="9" t="s">
        <v>30</v>
      </c>
      <c r="I220" s="10" t="s">
        <v>207</v>
      </c>
      <c r="J220" s="10" t="s">
        <v>32</v>
      </c>
      <c r="K220" s="11">
        <v>40148</v>
      </c>
      <c r="L220" s="12">
        <v>40148</v>
      </c>
      <c r="M220" s="10" t="s">
        <v>489</v>
      </c>
      <c r="N220" s="13" t="s">
        <v>490</v>
      </c>
      <c r="O220" s="10" t="s">
        <v>398</v>
      </c>
      <c r="P220" s="10" t="s">
        <v>29</v>
      </c>
      <c r="Q220" s="14">
        <v>670690</v>
      </c>
      <c r="R220" s="12"/>
      <c r="S220" s="10" t="s">
        <v>29</v>
      </c>
      <c r="T220" s="14">
        <v>-620861</v>
      </c>
      <c r="U220" s="15">
        <v>1</v>
      </c>
      <c r="V220" s="10" t="s">
        <v>29</v>
      </c>
      <c r="W220" s="14">
        <v>49829</v>
      </c>
      <c r="X220" s="10" t="s">
        <v>36</v>
      </c>
      <c r="Y220" s="10" t="s">
        <v>29</v>
      </c>
      <c r="Z220" s="10" t="s">
        <v>37</v>
      </c>
      <c r="AA220" s="10" t="s">
        <v>29</v>
      </c>
      <c r="AB220" s="15">
        <v>0</v>
      </c>
      <c r="AC220" s="15">
        <v>0</v>
      </c>
      <c r="AD220" s="15"/>
      <c r="AE220" s="15">
        <v>0</v>
      </c>
      <c r="AF220" s="14">
        <v>-9043</v>
      </c>
      <c r="AG220" s="14">
        <v>40786</v>
      </c>
    </row>
    <row r="221" spans="1:33" ht="15" customHeight="1" x14ac:dyDescent="0.25">
      <c r="A221" s="36">
        <v>3</v>
      </c>
      <c r="B221" s="36" t="s">
        <v>2606</v>
      </c>
      <c r="C221" s="36" t="s">
        <v>2606</v>
      </c>
      <c r="D221" s="38" t="str">
        <f t="shared" si="4"/>
        <v>3000000042-0</v>
      </c>
      <c r="E221" s="9" t="s">
        <v>491</v>
      </c>
      <c r="F221" s="10" t="s">
        <v>29</v>
      </c>
      <c r="G221" s="10" t="s">
        <v>29</v>
      </c>
      <c r="H221" s="9" t="s">
        <v>30</v>
      </c>
      <c r="I221" s="10" t="s">
        <v>207</v>
      </c>
      <c r="J221" s="10" t="s">
        <v>32</v>
      </c>
      <c r="K221" s="11">
        <v>40148</v>
      </c>
      <c r="L221" s="12">
        <v>40148</v>
      </c>
      <c r="M221" s="10" t="s">
        <v>480</v>
      </c>
      <c r="N221" s="13" t="s">
        <v>492</v>
      </c>
      <c r="O221" s="10" t="s">
        <v>398</v>
      </c>
      <c r="P221" s="10" t="s">
        <v>29</v>
      </c>
      <c r="Q221" s="14">
        <v>337255</v>
      </c>
      <c r="R221" s="12"/>
      <c r="S221" s="10" t="s">
        <v>29</v>
      </c>
      <c r="T221" s="14">
        <v>-312198</v>
      </c>
      <c r="U221" s="15">
        <v>0</v>
      </c>
      <c r="V221" s="10" t="s">
        <v>29</v>
      </c>
      <c r="W221" s="14">
        <v>25057</v>
      </c>
      <c r="X221" s="10" t="s">
        <v>36</v>
      </c>
      <c r="Y221" s="10" t="s">
        <v>29</v>
      </c>
      <c r="Z221" s="10" t="s">
        <v>37</v>
      </c>
      <c r="AA221" s="10" t="s">
        <v>29</v>
      </c>
      <c r="AB221" s="15">
        <v>0</v>
      </c>
      <c r="AC221" s="15">
        <v>0</v>
      </c>
      <c r="AD221" s="15"/>
      <c r="AE221" s="15">
        <v>0</v>
      </c>
      <c r="AF221" s="14">
        <v>-4547</v>
      </c>
      <c r="AG221" s="14">
        <v>20510</v>
      </c>
    </row>
    <row r="222" spans="1:33" ht="15" customHeight="1" x14ac:dyDescent="0.25">
      <c r="A222" s="36">
        <v>3</v>
      </c>
      <c r="B222" s="36" t="s">
        <v>2606</v>
      </c>
      <c r="C222" s="36" t="s">
        <v>2606</v>
      </c>
      <c r="D222" s="38" t="str">
        <f t="shared" si="4"/>
        <v>3000000043-0</v>
      </c>
      <c r="E222" s="9" t="s">
        <v>493</v>
      </c>
      <c r="F222" s="10" t="s">
        <v>29</v>
      </c>
      <c r="G222" s="10" t="s">
        <v>29</v>
      </c>
      <c r="H222" s="9" t="s">
        <v>30</v>
      </c>
      <c r="I222" s="10" t="s">
        <v>207</v>
      </c>
      <c r="J222" s="10" t="s">
        <v>32</v>
      </c>
      <c r="K222" s="11">
        <v>40148</v>
      </c>
      <c r="L222" s="12">
        <v>40148</v>
      </c>
      <c r="M222" s="10" t="s">
        <v>448</v>
      </c>
      <c r="N222" s="13" t="s">
        <v>494</v>
      </c>
      <c r="O222" s="10" t="s">
        <v>398</v>
      </c>
      <c r="P222" s="10" t="s">
        <v>29</v>
      </c>
      <c r="Q222" s="14">
        <v>4554898.58</v>
      </c>
      <c r="R222" s="12"/>
      <c r="S222" s="10" t="s">
        <v>29</v>
      </c>
      <c r="T222" s="14">
        <v>-4216489.58</v>
      </c>
      <c r="U222" s="15">
        <v>1</v>
      </c>
      <c r="V222" s="10" t="s">
        <v>29</v>
      </c>
      <c r="W222" s="14">
        <v>338409</v>
      </c>
      <c r="X222" s="10" t="s">
        <v>36</v>
      </c>
      <c r="Y222" s="10" t="s">
        <v>29</v>
      </c>
      <c r="Z222" s="10" t="s">
        <v>37</v>
      </c>
      <c r="AA222" s="10" t="s">
        <v>29</v>
      </c>
      <c r="AB222" s="15">
        <v>0</v>
      </c>
      <c r="AC222" s="15">
        <v>0</v>
      </c>
      <c r="AD222" s="15"/>
      <c r="AE222" s="15">
        <v>0</v>
      </c>
      <c r="AF222" s="14">
        <v>-61416</v>
      </c>
      <c r="AG222" s="14">
        <v>276993</v>
      </c>
    </row>
    <row r="223" spans="1:33" ht="15" customHeight="1" x14ac:dyDescent="0.25">
      <c r="A223" s="36">
        <v>3</v>
      </c>
      <c r="B223" s="36" t="s">
        <v>2606</v>
      </c>
      <c r="C223" s="36" t="s">
        <v>2606</v>
      </c>
      <c r="D223" s="38" t="str">
        <f t="shared" si="4"/>
        <v>3000000044-0</v>
      </c>
      <c r="E223" s="9" t="s">
        <v>495</v>
      </c>
      <c r="F223" s="10" t="s">
        <v>29</v>
      </c>
      <c r="G223" s="10" t="s">
        <v>29</v>
      </c>
      <c r="H223" s="9" t="s">
        <v>30</v>
      </c>
      <c r="I223" s="10" t="s">
        <v>207</v>
      </c>
      <c r="J223" s="10" t="s">
        <v>32</v>
      </c>
      <c r="K223" s="11">
        <v>40148</v>
      </c>
      <c r="L223" s="12">
        <v>40148</v>
      </c>
      <c r="M223" s="10" t="s">
        <v>496</v>
      </c>
      <c r="N223" s="13" t="s">
        <v>497</v>
      </c>
      <c r="O223" s="10" t="s">
        <v>398</v>
      </c>
      <c r="P223" s="10" t="s">
        <v>29</v>
      </c>
      <c r="Q223" s="14">
        <v>1003490</v>
      </c>
      <c r="R223" s="12"/>
      <c r="S223" s="10" t="s">
        <v>29</v>
      </c>
      <c r="T223" s="14">
        <v>-928935</v>
      </c>
      <c r="U223" s="15">
        <v>1</v>
      </c>
      <c r="V223" s="10" t="s">
        <v>29</v>
      </c>
      <c r="W223" s="14">
        <v>74555</v>
      </c>
      <c r="X223" s="10" t="s">
        <v>36</v>
      </c>
      <c r="Y223" s="10" t="s">
        <v>29</v>
      </c>
      <c r="Z223" s="10" t="s">
        <v>37</v>
      </c>
      <c r="AA223" s="10" t="s">
        <v>29</v>
      </c>
      <c r="AB223" s="15">
        <v>0</v>
      </c>
      <c r="AC223" s="15">
        <v>0</v>
      </c>
      <c r="AD223" s="15"/>
      <c r="AE223" s="15">
        <v>0</v>
      </c>
      <c r="AF223" s="14">
        <v>-13531</v>
      </c>
      <c r="AG223" s="14">
        <v>61024</v>
      </c>
    </row>
    <row r="224" spans="1:33" ht="15" customHeight="1" x14ac:dyDescent="0.25">
      <c r="A224" s="36">
        <v>3</v>
      </c>
      <c r="B224" s="36" t="s">
        <v>2606</v>
      </c>
      <c r="C224" s="36" t="s">
        <v>2606</v>
      </c>
      <c r="D224" s="38" t="str">
        <f t="shared" si="4"/>
        <v>3000000045-0</v>
      </c>
      <c r="E224" s="9" t="s">
        <v>498</v>
      </c>
      <c r="F224" s="10" t="s">
        <v>29</v>
      </c>
      <c r="G224" s="10" t="s">
        <v>29</v>
      </c>
      <c r="H224" s="9" t="s">
        <v>30</v>
      </c>
      <c r="I224" s="10" t="s">
        <v>207</v>
      </c>
      <c r="J224" s="10" t="s">
        <v>32</v>
      </c>
      <c r="K224" s="11">
        <v>40148</v>
      </c>
      <c r="L224" s="12">
        <v>40148</v>
      </c>
      <c r="M224" s="10" t="s">
        <v>194</v>
      </c>
      <c r="N224" s="13" t="s">
        <v>499</v>
      </c>
      <c r="O224" s="10" t="s">
        <v>398</v>
      </c>
      <c r="P224" s="10" t="s">
        <v>29</v>
      </c>
      <c r="Q224" s="14">
        <v>2230444</v>
      </c>
      <c r="R224" s="12"/>
      <c r="S224" s="10" t="s">
        <v>29</v>
      </c>
      <c r="T224" s="14">
        <v>-2064732</v>
      </c>
      <c r="U224" s="15">
        <v>1</v>
      </c>
      <c r="V224" s="10" t="s">
        <v>29</v>
      </c>
      <c r="W224" s="14">
        <v>165712</v>
      </c>
      <c r="X224" s="10" t="s">
        <v>36</v>
      </c>
      <c r="Y224" s="10" t="s">
        <v>29</v>
      </c>
      <c r="Z224" s="10" t="s">
        <v>37</v>
      </c>
      <c r="AA224" s="10" t="s">
        <v>29</v>
      </c>
      <c r="AB224" s="15">
        <v>0</v>
      </c>
      <c r="AC224" s="15">
        <v>0</v>
      </c>
      <c r="AD224" s="15"/>
      <c r="AE224" s="15">
        <v>0</v>
      </c>
      <c r="AF224" s="14">
        <v>-30074</v>
      </c>
      <c r="AG224" s="14">
        <v>135638</v>
      </c>
    </row>
    <row r="225" spans="1:33" ht="15" customHeight="1" x14ac:dyDescent="0.25">
      <c r="A225" s="36">
        <v>3</v>
      </c>
      <c r="B225" s="36" t="s">
        <v>2606</v>
      </c>
      <c r="C225" s="36" t="s">
        <v>2606</v>
      </c>
      <c r="D225" s="38" t="str">
        <f t="shared" si="4"/>
        <v>3000000046-0</v>
      </c>
      <c r="E225" s="9" t="s">
        <v>500</v>
      </c>
      <c r="F225" s="10" t="s">
        <v>29</v>
      </c>
      <c r="G225" s="10" t="s">
        <v>29</v>
      </c>
      <c r="H225" s="9" t="s">
        <v>30</v>
      </c>
      <c r="I225" s="10" t="s">
        <v>207</v>
      </c>
      <c r="J225" s="10" t="s">
        <v>32</v>
      </c>
      <c r="K225" s="11">
        <v>40148</v>
      </c>
      <c r="L225" s="12">
        <v>40148</v>
      </c>
      <c r="M225" s="10" t="s">
        <v>496</v>
      </c>
      <c r="N225" s="13" t="s">
        <v>501</v>
      </c>
      <c r="O225" s="10" t="s">
        <v>398</v>
      </c>
      <c r="P225" s="10" t="s">
        <v>29</v>
      </c>
      <c r="Q225" s="14">
        <v>634084</v>
      </c>
      <c r="R225" s="12"/>
      <c r="S225" s="10" t="s">
        <v>29</v>
      </c>
      <c r="T225" s="14">
        <v>-586975</v>
      </c>
      <c r="U225" s="15">
        <v>1</v>
      </c>
      <c r="V225" s="10" t="s">
        <v>29</v>
      </c>
      <c r="W225" s="14">
        <v>47109</v>
      </c>
      <c r="X225" s="10" t="s">
        <v>36</v>
      </c>
      <c r="Y225" s="10" t="s">
        <v>29</v>
      </c>
      <c r="Z225" s="10" t="s">
        <v>37</v>
      </c>
      <c r="AA225" s="10" t="s">
        <v>29</v>
      </c>
      <c r="AB225" s="15">
        <v>0</v>
      </c>
      <c r="AC225" s="15">
        <v>0</v>
      </c>
      <c r="AD225" s="15"/>
      <c r="AE225" s="15">
        <v>0</v>
      </c>
      <c r="AF225" s="14">
        <v>-8550</v>
      </c>
      <c r="AG225" s="14">
        <v>38559</v>
      </c>
    </row>
    <row r="226" spans="1:33" ht="15" customHeight="1" x14ac:dyDescent="0.25">
      <c r="A226" s="36">
        <v>3</v>
      </c>
      <c r="B226" s="36" t="s">
        <v>2606</v>
      </c>
      <c r="C226" s="36" t="s">
        <v>2606</v>
      </c>
      <c r="D226" s="38" t="str">
        <f t="shared" si="4"/>
        <v>3000000047-0</v>
      </c>
      <c r="E226" s="9" t="s">
        <v>502</v>
      </c>
      <c r="F226" s="10" t="s">
        <v>29</v>
      </c>
      <c r="G226" s="10" t="s">
        <v>29</v>
      </c>
      <c r="H226" s="9" t="s">
        <v>30</v>
      </c>
      <c r="I226" s="10" t="s">
        <v>207</v>
      </c>
      <c r="J226" s="10" t="s">
        <v>32</v>
      </c>
      <c r="K226" s="11">
        <v>40148</v>
      </c>
      <c r="L226" s="12">
        <v>40148</v>
      </c>
      <c r="M226" s="10" t="s">
        <v>503</v>
      </c>
      <c r="N226" s="13" t="s">
        <v>504</v>
      </c>
      <c r="O226" s="10" t="s">
        <v>398</v>
      </c>
      <c r="P226" s="10" t="s">
        <v>29</v>
      </c>
      <c r="Q226" s="14">
        <v>63981</v>
      </c>
      <c r="R226" s="12"/>
      <c r="S226" s="10" t="s">
        <v>29</v>
      </c>
      <c r="T226" s="14">
        <v>-59228</v>
      </c>
      <c r="U226" s="15">
        <v>1</v>
      </c>
      <c r="V226" s="10" t="s">
        <v>29</v>
      </c>
      <c r="W226" s="14">
        <v>4753</v>
      </c>
      <c r="X226" s="10" t="s">
        <v>36</v>
      </c>
      <c r="Y226" s="10" t="s">
        <v>29</v>
      </c>
      <c r="Z226" s="10" t="s">
        <v>37</v>
      </c>
      <c r="AA226" s="10" t="s">
        <v>29</v>
      </c>
      <c r="AB226" s="15">
        <v>0</v>
      </c>
      <c r="AC226" s="15">
        <v>0</v>
      </c>
      <c r="AD226" s="15"/>
      <c r="AE226" s="15">
        <v>0</v>
      </c>
      <c r="AF226" s="15">
        <v>-863</v>
      </c>
      <c r="AG226" s="14">
        <v>3890</v>
      </c>
    </row>
    <row r="227" spans="1:33" ht="15" customHeight="1" x14ac:dyDescent="0.25">
      <c r="A227" s="36">
        <v>3</v>
      </c>
      <c r="B227" s="36" t="s">
        <v>2606</v>
      </c>
      <c r="C227" s="36" t="s">
        <v>2606</v>
      </c>
      <c r="D227" s="38" t="str">
        <f t="shared" si="4"/>
        <v>3000000048-0</v>
      </c>
      <c r="E227" s="9" t="s">
        <v>505</v>
      </c>
      <c r="F227" s="10" t="s">
        <v>29</v>
      </c>
      <c r="G227" s="10" t="s">
        <v>29</v>
      </c>
      <c r="H227" s="9" t="s">
        <v>30</v>
      </c>
      <c r="I227" s="10" t="s">
        <v>207</v>
      </c>
      <c r="J227" s="10" t="s">
        <v>32</v>
      </c>
      <c r="K227" s="11">
        <v>40148</v>
      </c>
      <c r="L227" s="12">
        <v>40148</v>
      </c>
      <c r="M227" s="10" t="s">
        <v>202</v>
      </c>
      <c r="N227" s="13" t="s">
        <v>506</v>
      </c>
      <c r="O227" s="10" t="s">
        <v>398</v>
      </c>
      <c r="P227" s="10" t="s">
        <v>29</v>
      </c>
      <c r="Q227" s="14">
        <v>2602972</v>
      </c>
      <c r="R227" s="12"/>
      <c r="S227" s="10" t="s">
        <v>29</v>
      </c>
      <c r="T227" s="14">
        <v>-2409584</v>
      </c>
      <c r="U227" s="15">
        <v>1</v>
      </c>
      <c r="V227" s="10" t="s">
        <v>29</v>
      </c>
      <c r="W227" s="14">
        <v>193388</v>
      </c>
      <c r="X227" s="10" t="s">
        <v>36</v>
      </c>
      <c r="Y227" s="10" t="s">
        <v>29</v>
      </c>
      <c r="Z227" s="10" t="s">
        <v>37</v>
      </c>
      <c r="AA227" s="10" t="s">
        <v>29</v>
      </c>
      <c r="AB227" s="15">
        <v>0</v>
      </c>
      <c r="AC227" s="15">
        <v>0</v>
      </c>
      <c r="AD227" s="15"/>
      <c r="AE227" s="15">
        <v>0</v>
      </c>
      <c r="AF227" s="14">
        <v>-35097</v>
      </c>
      <c r="AG227" s="14">
        <v>158291</v>
      </c>
    </row>
    <row r="228" spans="1:33" ht="15" customHeight="1" x14ac:dyDescent="0.25">
      <c r="A228" s="36">
        <v>3</v>
      </c>
      <c r="B228" s="36" t="s">
        <v>2606</v>
      </c>
      <c r="C228" s="36" t="s">
        <v>2606</v>
      </c>
      <c r="D228" s="38" t="str">
        <f t="shared" si="4"/>
        <v>3000000049-0</v>
      </c>
      <c r="E228" s="9" t="s">
        <v>507</v>
      </c>
      <c r="F228" s="10" t="s">
        <v>29</v>
      </c>
      <c r="G228" s="10" t="s">
        <v>29</v>
      </c>
      <c r="H228" s="9" t="s">
        <v>30</v>
      </c>
      <c r="I228" s="10" t="s">
        <v>207</v>
      </c>
      <c r="J228" s="10" t="s">
        <v>32</v>
      </c>
      <c r="K228" s="11">
        <v>40148</v>
      </c>
      <c r="L228" s="12">
        <v>40148</v>
      </c>
      <c r="M228" s="10" t="s">
        <v>202</v>
      </c>
      <c r="N228" s="13" t="s">
        <v>508</v>
      </c>
      <c r="O228" s="10" t="s">
        <v>398</v>
      </c>
      <c r="P228" s="10" t="s">
        <v>29</v>
      </c>
      <c r="Q228" s="14">
        <v>18101908</v>
      </c>
      <c r="R228" s="12"/>
      <c r="S228" s="10" t="s">
        <v>29</v>
      </c>
      <c r="T228" s="14">
        <v>-16757019</v>
      </c>
      <c r="U228" s="15">
        <v>1</v>
      </c>
      <c r="V228" s="10" t="s">
        <v>29</v>
      </c>
      <c r="W228" s="14">
        <v>1344889</v>
      </c>
      <c r="X228" s="10" t="s">
        <v>36</v>
      </c>
      <c r="Y228" s="10" t="s">
        <v>29</v>
      </c>
      <c r="Z228" s="10" t="s">
        <v>37</v>
      </c>
      <c r="AA228" s="10" t="s">
        <v>29</v>
      </c>
      <c r="AB228" s="15">
        <v>0</v>
      </c>
      <c r="AC228" s="15">
        <v>0</v>
      </c>
      <c r="AD228" s="15"/>
      <c r="AE228" s="15">
        <v>0</v>
      </c>
      <c r="AF228" s="14">
        <v>-244076</v>
      </c>
      <c r="AG228" s="14">
        <v>1100813</v>
      </c>
    </row>
    <row r="229" spans="1:33" ht="15" customHeight="1" x14ac:dyDescent="0.25">
      <c r="A229" s="36">
        <v>3</v>
      </c>
      <c r="B229" s="36" t="s">
        <v>2606</v>
      </c>
      <c r="C229" s="36" t="s">
        <v>2606</v>
      </c>
      <c r="D229" s="38" t="str">
        <f t="shared" si="4"/>
        <v>3000000050-0</v>
      </c>
      <c r="E229" s="9" t="s">
        <v>509</v>
      </c>
      <c r="F229" s="10" t="s">
        <v>29</v>
      </c>
      <c r="G229" s="10" t="s">
        <v>29</v>
      </c>
      <c r="H229" s="9" t="s">
        <v>30</v>
      </c>
      <c r="I229" s="10" t="s">
        <v>207</v>
      </c>
      <c r="J229" s="10" t="s">
        <v>32</v>
      </c>
      <c r="K229" s="11">
        <v>40148</v>
      </c>
      <c r="L229" s="12">
        <v>40148</v>
      </c>
      <c r="M229" s="10" t="s">
        <v>202</v>
      </c>
      <c r="N229" s="13" t="s">
        <v>510</v>
      </c>
      <c r="O229" s="10" t="s">
        <v>398</v>
      </c>
      <c r="P229" s="10" t="s">
        <v>29</v>
      </c>
      <c r="Q229" s="14">
        <v>1233592</v>
      </c>
      <c r="R229" s="12"/>
      <c r="S229" s="10" t="s">
        <v>29</v>
      </c>
      <c r="T229" s="14">
        <v>-1141942</v>
      </c>
      <c r="U229" s="15">
        <v>1</v>
      </c>
      <c r="V229" s="10" t="s">
        <v>29</v>
      </c>
      <c r="W229" s="14">
        <v>91650</v>
      </c>
      <c r="X229" s="10" t="s">
        <v>36</v>
      </c>
      <c r="Y229" s="10" t="s">
        <v>29</v>
      </c>
      <c r="Z229" s="10" t="s">
        <v>37</v>
      </c>
      <c r="AA229" s="10" t="s">
        <v>29</v>
      </c>
      <c r="AB229" s="15">
        <v>0</v>
      </c>
      <c r="AC229" s="15">
        <v>0</v>
      </c>
      <c r="AD229" s="15"/>
      <c r="AE229" s="15">
        <v>0</v>
      </c>
      <c r="AF229" s="14">
        <v>-16633</v>
      </c>
      <c r="AG229" s="14">
        <v>75017</v>
      </c>
    </row>
    <row r="230" spans="1:33" ht="15" customHeight="1" x14ac:dyDescent="0.25">
      <c r="A230" s="36">
        <v>3</v>
      </c>
      <c r="B230" s="36" t="s">
        <v>2606</v>
      </c>
      <c r="C230" s="36" t="s">
        <v>2606</v>
      </c>
      <c r="D230" s="38" t="str">
        <f t="shared" si="4"/>
        <v>3000000051-0</v>
      </c>
      <c r="E230" s="9" t="s">
        <v>511</v>
      </c>
      <c r="F230" s="10" t="s">
        <v>29</v>
      </c>
      <c r="G230" s="10" t="s">
        <v>29</v>
      </c>
      <c r="H230" s="9" t="s">
        <v>30</v>
      </c>
      <c r="I230" s="10" t="s">
        <v>207</v>
      </c>
      <c r="J230" s="10" t="s">
        <v>32</v>
      </c>
      <c r="K230" s="11">
        <v>40148</v>
      </c>
      <c r="L230" s="12">
        <v>40148</v>
      </c>
      <c r="M230" s="10" t="s">
        <v>197</v>
      </c>
      <c r="N230" s="13" t="s">
        <v>512</v>
      </c>
      <c r="O230" s="10" t="s">
        <v>398</v>
      </c>
      <c r="P230" s="10" t="s">
        <v>29</v>
      </c>
      <c r="Q230" s="14">
        <v>1642778</v>
      </c>
      <c r="R230" s="12"/>
      <c r="S230" s="10" t="s">
        <v>29</v>
      </c>
      <c r="T230" s="14">
        <v>-1520727</v>
      </c>
      <c r="U230" s="15">
        <v>1</v>
      </c>
      <c r="V230" s="10" t="s">
        <v>29</v>
      </c>
      <c r="W230" s="14">
        <v>122051</v>
      </c>
      <c r="X230" s="10" t="s">
        <v>36</v>
      </c>
      <c r="Y230" s="10" t="s">
        <v>29</v>
      </c>
      <c r="Z230" s="10" t="s">
        <v>37</v>
      </c>
      <c r="AA230" s="10" t="s">
        <v>29</v>
      </c>
      <c r="AB230" s="15">
        <v>0</v>
      </c>
      <c r="AC230" s="15">
        <v>0</v>
      </c>
      <c r="AD230" s="15"/>
      <c r="AE230" s="15">
        <v>0</v>
      </c>
      <c r="AF230" s="14">
        <v>-22150</v>
      </c>
      <c r="AG230" s="14">
        <v>99901</v>
      </c>
    </row>
    <row r="231" spans="1:33" ht="15" customHeight="1" x14ac:dyDescent="0.25">
      <c r="A231" s="36">
        <v>3</v>
      </c>
      <c r="B231" s="36" t="s">
        <v>2606</v>
      </c>
      <c r="C231" s="36" t="s">
        <v>2606</v>
      </c>
      <c r="D231" s="38" t="str">
        <f t="shared" si="4"/>
        <v>3000000052-0</v>
      </c>
      <c r="E231" s="9" t="s">
        <v>513</v>
      </c>
      <c r="F231" s="10" t="s">
        <v>29</v>
      </c>
      <c r="G231" s="10" t="s">
        <v>29</v>
      </c>
      <c r="H231" s="9" t="s">
        <v>30</v>
      </c>
      <c r="I231" s="10" t="s">
        <v>207</v>
      </c>
      <c r="J231" s="10" t="s">
        <v>32</v>
      </c>
      <c r="K231" s="11">
        <v>40148</v>
      </c>
      <c r="L231" s="12">
        <v>40148</v>
      </c>
      <c r="M231" s="10" t="s">
        <v>407</v>
      </c>
      <c r="N231" s="13" t="s">
        <v>514</v>
      </c>
      <c r="O231" s="10" t="s">
        <v>398</v>
      </c>
      <c r="P231" s="10" t="s">
        <v>29</v>
      </c>
      <c r="Q231" s="14">
        <v>760339</v>
      </c>
      <c r="R231" s="12"/>
      <c r="S231" s="10" t="s">
        <v>29</v>
      </c>
      <c r="T231" s="14">
        <v>-703442</v>
      </c>
      <c r="U231" s="15">
        <v>1</v>
      </c>
      <c r="V231" s="10" t="s">
        <v>29</v>
      </c>
      <c r="W231" s="14">
        <v>56897</v>
      </c>
      <c r="X231" s="10" t="s">
        <v>36</v>
      </c>
      <c r="Y231" s="10" t="s">
        <v>29</v>
      </c>
      <c r="Z231" s="10" t="s">
        <v>37</v>
      </c>
      <c r="AA231" s="10" t="s">
        <v>29</v>
      </c>
      <c r="AB231" s="15">
        <v>0</v>
      </c>
      <c r="AC231" s="15">
        <v>0</v>
      </c>
      <c r="AD231" s="15"/>
      <c r="AE231" s="15">
        <v>0</v>
      </c>
      <c r="AF231" s="14">
        <v>-10326</v>
      </c>
      <c r="AG231" s="14">
        <v>46571</v>
      </c>
    </row>
    <row r="232" spans="1:33" ht="15" customHeight="1" x14ac:dyDescent="0.25">
      <c r="A232" s="36">
        <v>3</v>
      </c>
      <c r="B232" s="36" t="s">
        <v>2606</v>
      </c>
      <c r="C232" s="36" t="s">
        <v>2606</v>
      </c>
      <c r="D232" s="38" t="str">
        <f t="shared" si="4"/>
        <v>3000000053-0</v>
      </c>
      <c r="E232" s="9" t="s">
        <v>515</v>
      </c>
      <c r="F232" s="10" t="s">
        <v>29</v>
      </c>
      <c r="G232" s="10" t="s">
        <v>29</v>
      </c>
      <c r="H232" s="9" t="s">
        <v>30</v>
      </c>
      <c r="I232" s="10" t="s">
        <v>207</v>
      </c>
      <c r="J232" s="10" t="s">
        <v>32</v>
      </c>
      <c r="K232" s="11">
        <v>40148</v>
      </c>
      <c r="L232" s="12">
        <v>40148</v>
      </c>
      <c r="M232" s="10" t="s">
        <v>448</v>
      </c>
      <c r="N232" s="13" t="s">
        <v>516</v>
      </c>
      <c r="O232" s="10" t="s">
        <v>398</v>
      </c>
      <c r="P232" s="10" t="s">
        <v>29</v>
      </c>
      <c r="Q232" s="14">
        <v>800366</v>
      </c>
      <c r="R232" s="12"/>
      <c r="S232" s="10" t="s">
        <v>29</v>
      </c>
      <c r="T232" s="14">
        <v>-740902</v>
      </c>
      <c r="U232" s="15">
        <v>1</v>
      </c>
      <c r="V232" s="10" t="s">
        <v>29</v>
      </c>
      <c r="W232" s="14">
        <v>59464</v>
      </c>
      <c r="X232" s="10" t="s">
        <v>36</v>
      </c>
      <c r="Y232" s="10" t="s">
        <v>29</v>
      </c>
      <c r="Z232" s="10" t="s">
        <v>37</v>
      </c>
      <c r="AA232" s="10" t="s">
        <v>29</v>
      </c>
      <c r="AB232" s="15">
        <v>0</v>
      </c>
      <c r="AC232" s="15">
        <v>0</v>
      </c>
      <c r="AD232" s="15"/>
      <c r="AE232" s="15">
        <v>0</v>
      </c>
      <c r="AF232" s="14">
        <v>-10792</v>
      </c>
      <c r="AG232" s="14">
        <v>48672</v>
      </c>
    </row>
    <row r="233" spans="1:33" ht="15" customHeight="1" x14ac:dyDescent="0.25">
      <c r="A233" s="36">
        <v>3</v>
      </c>
      <c r="B233" s="36" t="s">
        <v>2606</v>
      </c>
      <c r="C233" s="36" t="s">
        <v>2606</v>
      </c>
      <c r="D233" s="38" t="str">
        <f t="shared" si="4"/>
        <v>3000000054-0</v>
      </c>
      <c r="E233" s="9" t="s">
        <v>517</v>
      </c>
      <c r="F233" s="10" t="s">
        <v>29</v>
      </c>
      <c r="G233" s="10" t="s">
        <v>29</v>
      </c>
      <c r="H233" s="9" t="s">
        <v>30</v>
      </c>
      <c r="I233" s="10" t="s">
        <v>207</v>
      </c>
      <c r="J233" s="10" t="s">
        <v>32</v>
      </c>
      <c r="K233" s="11">
        <v>40148</v>
      </c>
      <c r="L233" s="12">
        <v>40148</v>
      </c>
      <c r="M233" s="10" t="s">
        <v>194</v>
      </c>
      <c r="N233" s="13" t="s">
        <v>518</v>
      </c>
      <c r="O233" s="10" t="s">
        <v>398</v>
      </c>
      <c r="P233" s="10" t="s">
        <v>29</v>
      </c>
      <c r="Q233" s="14">
        <v>457019</v>
      </c>
      <c r="R233" s="12"/>
      <c r="S233" s="10" t="s">
        <v>29</v>
      </c>
      <c r="T233" s="14">
        <v>-423065</v>
      </c>
      <c r="U233" s="15">
        <v>1</v>
      </c>
      <c r="V233" s="10" t="s">
        <v>29</v>
      </c>
      <c r="W233" s="14">
        <v>33954</v>
      </c>
      <c r="X233" s="10" t="s">
        <v>36</v>
      </c>
      <c r="Y233" s="10" t="s">
        <v>29</v>
      </c>
      <c r="Z233" s="10" t="s">
        <v>37</v>
      </c>
      <c r="AA233" s="10" t="s">
        <v>29</v>
      </c>
      <c r="AB233" s="15">
        <v>0</v>
      </c>
      <c r="AC233" s="15">
        <v>0</v>
      </c>
      <c r="AD233" s="15"/>
      <c r="AE233" s="15">
        <v>0</v>
      </c>
      <c r="AF233" s="14">
        <v>-6162</v>
      </c>
      <c r="AG233" s="14">
        <v>27792</v>
      </c>
    </row>
    <row r="234" spans="1:33" ht="15" customHeight="1" x14ac:dyDescent="0.25">
      <c r="A234" s="36">
        <v>3</v>
      </c>
      <c r="B234" s="36" t="s">
        <v>2606</v>
      </c>
      <c r="C234" s="36" t="s">
        <v>2606</v>
      </c>
      <c r="D234" s="38" t="str">
        <f t="shared" si="4"/>
        <v>3000000055-0</v>
      </c>
      <c r="E234" s="9" t="s">
        <v>519</v>
      </c>
      <c r="F234" s="10" t="s">
        <v>29</v>
      </c>
      <c r="G234" s="10" t="s">
        <v>29</v>
      </c>
      <c r="H234" s="9" t="s">
        <v>30</v>
      </c>
      <c r="I234" s="10" t="s">
        <v>207</v>
      </c>
      <c r="J234" s="10" t="s">
        <v>32</v>
      </c>
      <c r="K234" s="11">
        <v>40148</v>
      </c>
      <c r="L234" s="12">
        <v>40148</v>
      </c>
      <c r="M234" s="10" t="s">
        <v>520</v>
      </c>
      <c r="N234" s="13" t="s">
        <v>521</v>
      </c>
      <c r="O234" s="10" t="s">
        <v>398</v>
      </c>
      <c r="P234" s="10" t="s">
        <v>29</v>
      </c>
      <c r="Q234" s="14">
        <v>752276.38</v>
      </c>
      <c r="R234" s="12"/>
      <c r="S234" s="10" t="s">
        <v>29</v>
      </c>
      <c r="T234" s="14">
        <v>-696385</v>
      </c>
      <c r="U234" s="15">
        <v>1</v>
      </c>
      <c r="V234" s="10" t="s">
        <v>29</v>
      </c>
      <c r="W234" s="14">
        <v>55891.38</v>
      </c>
      <c r="X234" s="10" t="s">
        <v>36</v>
      </c>
      <c r="Y234" s="10" t="s">
        <v>29</v>
      </c>
      <c r="Z234" s="10" t="s">
        <v>37</v>
      </c>
      <c r="AA234" s="10" t="s">
        <v>29</v>
      </c>
      <c r="AB234" s="15">
        <v>0</v>
      </c>
      <c r="AC234" s="15">
        <v>0</v>
      </c>
      <c r="AD234" s="15"/>
      <c r="AE234" s="15">
        <v>0</v>
      </c>
      <c r="AF234" s="14">
        <v>-10143</v>
      </c>
      <c r="AG234" s="14">
        <v>45748.38</v>
      </c>
    </row>
    <row r="235" spans="1:33" ht="15" customHeight="1" x14ac:dyDescent="0.25">
      <c r="A235" s="36">
        <v>3</v>
      </c>
      <c r="B235" s="36" t="s">
        <v>2606</v>
      </c>
      <c r="C235" s="36" t="s">
        <v>2606</v>
      </c>
      <c r="D235" s="38" t="str">
        <f t="shared" si="4"/>
        <v>3000000056-0</v>
      </c>
      <c r="E235" s="9" t="s">
        <v>522</v>
      </c>
      <c r="F235" s="10" t="s">
        <v>29</v>
      </c>
      <c r="G235" s="10" t="s">
        <v>29</v>
      </c>
      <c r="H235" s="9" t="s">
        <v>30</v>
      </c>
      <c r="I235" s="10" t="s">
        <v>207</v>
      </c>
      <c r="J235" s="10" t="s">
        <v>32</v>
      </c>
      <c r="K235" s="11">
        <v>40148</v>
      </c>
      <c r="L235" s="12">
        <v>40148</v>
      </c>
      <c r="M235" s="10" t="s">
        <v>197</v>
      </c>
      <c r="N235" s="13" t="s">
        <v>523</v>
      </c>
      <c r="O235" s="10" t="s">
        <v>398</v>
      </c>
      <c r="P235" s="10" t="s">
        <v>29</v>
      </c>
      <c r="Q235" s="14">
        <v>453894</v>
      </c>
      <c r="R235" s="12"/>
      <c r="S235" s="10" t="s">
        <v>29</v>
      </c>
      <c r="T235" s="14">
        <v>-420172</v>
      </c>
      <c r="U235" s="15">
        <v>1</v>
      </c>
      <c r="V235" s="10" t="s">
        <v>29</v>
      </c>
      <c r="W235" s="14">
        <v>33722</v>
      </c>
      <c r="X235" s="10" t="s">
        <v>36</v>
      </c>
      <c r="Y235" s="10" t="s">
        <v>29</v>
      </c>
      <c r="Z235" s="10" t="s">
        <v>37</v>
      </c>
      <c r="AA235" s="10" t="s">
        <v>29</v>
      </c>
      <c r="AB235" s="15">
        <v>0</v>
      </c>
      <c r="AC235" s="15">
        <v>0</v>
      </c>
      <c r="AD235" s="15"/>
      <c r="AE235" s="15">
        <v>0</v>
      </c>
      <c r="AF235" s="14">
        <v>-6120</v>
      </c>
      <c r="AG235" s="14">
        <v>27602</v>
      </c>
    </row>
    <row r="236" spans="1:33" ht="15" customHeight="1" x14ac:dyDescent="0.25">
      <c r="A236" s="36">
        <v>3</v>
      </c>
      <c r="B236" s="36" t="s">
        <v>2606</v>
      </c>
      <c r="C236" s="36" t="s">
        <v>2606</v>
      </c>
      <c r="D236" s="38" t="str">
        <f t="shared" si="4"/>
        <v>3000000057-0</v>
      </c>
      <c r="E236" s="9" t="s">
        <v>524</v>
      </c>
      <c r="F236" s="10" t="s">
        <v>29</v>
      </c>
      <c r="G236" s="10" t="s">
        <v>29</v>
      </c>
      <c r="H236" s="9" t="s">
        <v>30</v>
      </c>
      <c r="I236" s="10" t="s">
        <v>207</v>
      </c>
      <c r="J236" s="10" t="s">
        <v>32</v>
      </c>
      <c r="K236" s="11">
        <v>40148</v>
      </c>
      <c r="L236" s="12">
        <v>40148</v>
      </c>
      <c r="M236" s="10" t="s">
        <v>480</v>
      </c>
      <c r="N236" s="13" t="s">
        <v>525</v>
      </c>
      <c r="O236" s="10" t="s">
        <v>398</v>
      </c>
      <c r="P236" s="10" t="s">
        <v>29</v>
      </c>
      <c r="Q236" s="14">
        <v>330174.2</v>
      </c>
      <c r="R236" s="12"/>
      <c r="S236" s="10" t="s">
        <v>29</v>
      </c>
      <c r="T236" s="14">
        <v>-305644.2</v>
      </c>
      <c r="U236" s="15">
        <v>1</v>
      </c>
      <c r="V236" s="10" t="s">
        <v>29</v>
      </c>
      <c r="W236" s="14">
        <v>24530</v>
      </c>
      <c r="X236" s="10" t="s">
        <v>36</v>
      </c>
      <c r="Y236" s="10" t="s">
        <v>29</v>
      </c>
      <c r="Z236" s="10" t="s">
        <v>37</v>
      </c>
      <c r="AA236" s="10" t="s">
        <v>29</v>
      </c>
      <c r="AB236" s="15">
        <v>0</v>
      </c>
      <c r="AC236" s="15">
        <v>0</v>
      </c>
      <c r="AD236" s="15"/>
      <c r="AE236" s="15">
        <v>0</v>
      </c>
      <c r="AF236" s="14">
        <v>-4452</v>
      </c>
      <c r="AG236" s="14">
        <v>20078</v>
      </c>
    </row>
    <row r="237" spans="1:33" ht="15" customHeight="1" x14ac:dyDescent="0.25">
      <c r="A237" s="36">
        <v>3</v>
      </c>
      <c r="B237" s="36" t="s">
        <v>2606</v>
      </c>
      <c r="C237" s="36" t="s">
        <v>2606</v>
      </c>
      <c r="D237" s="38" t="str">
        <f t="shared" si="4"/>
        <v>3000000058-0</v>
      </c>
      <c r="E237" s="9" t="s">
        <v>526</v>
      </c>
      <c r="F237" s="10" t="s">
        <v>29</v>
      </c>
      <c r="G237" s="10" t="s">
        <v>29</v>
      </c>
      <c r="H237" s="9" t="s">
        <v>30</v>
      </c>
      <c r="I237" s="10" t="s">
        <v>207</v>
      </c>
      <c r="J237" s="10" t="s">
        <v>32</v>
      </c>
      <c r="K237" s="11">
        <v>40148</v>
      </c>
      <c r="L237" s="12">
        <v>40148</v>
      </c>
      <c r="M237" s="10" t="s">
        <v>263</v>
      </c>
      <c r="N237" s="13" t="s">
        <v>527</v>
      </c>
      <c r="O237" s="10" t="s">
        <v>398</v>
      </c>
      <c r="P237" s="10" t="s">
        <v>29</v>
      </c>
      <c r="Q237" s="14">
        <v>983680</v>
      </c>
      <c r="R237" s="12"/>
      <c r="S237" s="10" t="s">
        <v>29</v>
      </c>
      <c r="T237" s="14">
        <v>-910597</v>
      </c>
      <c r="U237" s="15">
        <v>1</v>
      </c>
      <c r="V237" s="10" t="s">
        <v>29</v>
      </c>
      <c r="W237" s="14">
        <v>73083</v>
      </c>
      <c r="X237" s="10" t="s">
        <v>36</v>
      </c>
      <c r="Y237" s="10" t="s">
        <v>29</v>
      </c>
      <c r="Z237" s="10" t="s">
        <v>37</v>
      </c>
      <c r="AA237" s="10" t="s">
        <v>29</v>
      </c>
      <c r="AB237" s="15">
        <v>0</v>
      </c>
      <c r="AC237" s="15">
        <v>0</v>
      </c>
      <c r="AD237" s="15"/>
      <c r="AE237" s="15">
        <v>0</v>
      </c>
      <c r="AF237" s="14">
        <v>-13263</v>
      </c>
      <c r="AG237" s="14">
        <v>59820</v>
      </c>
    </row>
    <row r="238" spans="1:33" ht="15" customHeight="1" x14ac:dyDescent="0.25">
      <c r="A238" s="36">
        <v>3</v>
      </c>
      <c r="B238" s="36" t="s">
        <v>2606</v>
      </c>
      <c r="C238" s="36" t="s">
        <v>2606</v>
      </c>
      <c r="D238" s="38" t="str">
        <f t="shared" si="4"/>
        <v>3000000059-0</v>
      </c>
      <c r="E238" s="9" t="s">
        <v>528</v>
      </c>
      <c r="F238" s="10" t="s">
        <v>29</v>
      </c>
      <c r="G238" s="10" t="s">
        <v>29</v>
      </c>
      <c r="H238" s="9" t="s">
        <v>30</v>
      </c>
      <c r="I238" s="10" t="s">
        <v>207</v>
      </c>
      <c r="J238" s="10" t="s">
        <v>32</v>
      </c>
      <c r="K238" s="11">
        <v>40148</v>
      </c>
      <c r="L238" s="12">
        <v>40148</v>
      </c>
      <c r="M238" s="10" t="s">
        <v>529</v>
      </c>
      <c r="N238" s="13" t="s">
        <v>530</v>
      </c>
      <c r="O238" s="10" t="s">
        <v>398</v>
      </c>
      <c r="P238" s="10" t="s">
        <v>29</v>
      </c>
      <c r="Q238" s="14">
        <v>6630576</v>
      </c>
      <c r="R238" s="12"/>
      <c r="S238" s="10" t="s">
        <v>29</v>
      </c>
      <c r="T238" s="14">
        <v>-6137955</v>
      </c>
      <c r="U238" s="15">
        <v>1</v>
      </c>
      <c r="V238" s="10" t="s">
        <v>29</v>
      </c>
      <c r="W238" s="14">
        <v>492621</v>
      </c>
      <c r="X238" s="10" t="s">
        <v>36</v>
      </c>
      <c r="Y238" s="10" t="s">
        <v>29</v>
      </c>
      <c r="Z238" s="10" t="s">
        <v>37</v>
      </c>
      <c r="AA238" s="10" t="s">
        <v>29</v>
      </c>
      <c r="AB238" s="15">
        <v>0</v>
      </c>
      <c r="AC238" s="15">
        <v>0</v>
      </c>
      <c r="AD238" s="15"/>
      <c r="AE238" s="15">
        <v>0</v>
      </c>
      <c r="AF238" s="14">
        <v>-89403</v>
      </c>
      <c r="AG238" s="14">
        <v>403218</v>
      </c>
    </row>
    <row r="239" spans="1:33" ht="15" customHeight="1" x14ac:dyDescent="0.25">
      <c r="A239" s="36">
        <v>3</v>
      </c>
      <c r="B239" s="36" t="s">
        <v>2606</v>
      </c>
      <c r="C239" s="36" t="s">
        <v>2606</v>
      </c>
      <c r="D239" s="38" t="str">
        <f t="shared" si="4"/>
        <v>3000000060-0</v>
      </c>
      <c r="E239" s="9" t="s">
        <v>531</v>
      </c>
      <c r="F239" s="10" t="s">
        <v>29</v>
      </c>
      <c r="G239" s="10" t="s">
        <v>29</v>
      </c>
      <c r="H239" s="9" t="s">
        <v>30</v>
      </c>
      <c r="I239" s="10" t="s">
        <v>207</v>
      </c>
      <c r="J239" s="10" t="s">
        <v>32</v>
      </c>
      <c r="K239" s="11">
        <v>40148</v>
      </c>
      <c r="L239" s="12">
        <v>40148</v>
      </c>
      <c r="M239" s="10" t="s">
        <v>529</v>
      </c>
      <c r="N239" s="13" t="s">
        <v>532</v>
      </c>
      <c r="O239" s="10" t="s">
        <v>398</v>
      </c>
      <c r="P239" s="10" t="s">
        <v>29</v>
      </c>
      <c r="Q239" s="14">
        <v>306606</v>
      </c>
      <c r="R239" s="12"/>
      <c r="S239" s="10" t="s">
        <v>29</v>
      </c>
      <c r="T239" s="14">
        <v>-283827</v>
      </c>
      <c r="U239" s="15">
        <v>1</v>
      </c>
      <c r="V239" s="10" t="s">
        <v>29</v>
      </c>
      <c r="W239" s="14">
        <v>22779</v>
      </c>
      <c r="X239" s="10" t="s">
        <v>36</v>
      </c>
      <c r="Y239" s="10" t="s">
        <v>29</v>
      </c>
      <c r="Z239" s="10" t="s">
        <v>37</v>
      </c>
      <c r="AA239" s="10" t="s">
        <v>29</v>
      </c>
      <c r="AB239" s="15">
        <v>0</v>
      </c>
      <c r="AC239" s="15">
        <v>0</v>
      </c>
      <c r="AD239" s="15"/>
      <c r="AE239" s="15">
        <v>0</v>
      </c>
      <c r="AF239" s="14">
        <v>-4134</v>
      </c>
      <c r="AG239" s="14">
        <v>18645</v>
      </c>
    </row>
    <row r="240" spans="1:33" ht="15" customHeight="1" x14ac:dyDescent="0.25">
      <c r="A240" s="36">
        <v>3</v>
      </c>
      <c r="B240" s="36" t="s">
        <v>2606</v>
      </c>
      <c r="C240" s="36" t="s">
        <v>2606</v>
      </c>
      <c r="D240" s="38" t="str">
        <f t="shared" si="4"/>
        <v>3000000061-0</v>
      </c>
      <c r="E240" s="9" t="s">
        <v>533</v>
      </c>
      <c r="F240" s="10" t="s">
        <v>29</v>
      </c>
      <c r="G240" s="10" t="s">
        <v>29</v>
      </c>
      <c r="H240" s="9" t="s">
        <v>30</v>
      </c>
      <c r="I240" s="10" t="s">
        <v>207</v>
      </c>
      <c r="J240" s="10" t="s">
        <v>32</v>
      </c>
      <c r="K240" s="11">
        <v>40148</v>
      </c>
      <c r="L240" s="12">
        <v>40148</v>
      </c>
      <c r="M240" s="10" t="s">
        <v>414</v>
      </c>
      <c r="N240" s="13" t="s">
        <v>534</v>
      </c>
      <c r="O240" s="10" t="s">
        <v>398</v>
      </c>
      <c r="P240" s="10" t="s">
        <v>29</v>
      </c>
      <c r="Q240" s="14">
        <v>769558</v>
      </c>
      <c r="R240" s="12"/>
      <c r="S240" s="10" t="s">
        <v>29</v>
      </c>
      <c r="T240" s="14">
        <v>-710064</v>
      </c>
      <c r="U240" s="15">
        <v>6</v>
      </c>
      <c r="V240" s="10" t="s">
        <v>29</v>
      </c>
      <c r="W240" s="14">
        <v>59494</v>
      </c>
      <c r="X240" s="10" t="s">
        <v>36</v>
      </c>
      <c r="Y240" s="10" t="s">
        <v>29</v>
      </c>
      <c r="Z240" s="10" t="s">
        <v>37</v>
      </c>
      <c r="AA240" s="10" t="s">
        <v>29</v>
      </c>
      <c r="AB240" s="15">
        <v>0</v>
      </c>
      <c r="AC240" s="15">
        <v>0</v>
      </c>
      <c r="AD240" s="15"/>
      <c r="AE240" s="15">
        <v>0</v>
      </c>
      <c r="AF240" s="14">
        <v>-10797</v>
      </c>
      <c r="AG240" s="14">
        <v>48697</v>
      </c>
    </row>
    <row r="241" spans="1:33" ht="15" customHeight="1" x14ac:dyDescent="0.25">
      <c r="A241" s="36">
        <v>3</v>
      </c>
      <c r="B241" s="36" t="s">
        <v>2606</v>
      </c>
      <c r="C241" s="36" t="s">
        <v>2606</v>
      </c>
      <c r="D241" s="38" t="str">
        <f t="shared" si="4"/>
        <v>3000000062-0</v>
      </c>
      <c r="E241" s="9" t="s">
        <v>535</v>
      </c>
      <c r="F241" s="10" t="s">
        <v>29</v>
      </c>
      <c r="G241" s="10" t="s">
        <v>29</v>
      </c>
      <c r="H241" s="9" t="s">
        <v>30</v>
      </c>
      <c r="I241" s="10" t="s">
        <v>207</v>
      </c>
      <c r="J241" s="10" t="s">
        <v>32</v>
      </c>
      <c r="K241" s="11">
        <v>40148</v>
      </c>
      <c r="L241" s="12">
        <v>40148</v>
      </c>
      <c r="M241" s="10" t="s">
        <v>536</v>
      </c>
      <c r="N241" s="13" t="s">
        <v>537</v>
      </c>
      <c r="O241" s="10" t="s">
        <v>398</v>
      </c>
      <c r="P241" s="10" t="s">
        <v>29</v>
      </c>
      <c r="Q241" s="14">
        <v>4483123.55</v>
      </c>
      <c r="R241" s="12"/>
      <c r="S241" s="10" t="s">
        <v>29</v>
      </c>
      <c r="T241" s="14">
        <v>-4136541.55</v>
      </c>
      <c r="U241" s="15">
        <v>1</v>
      </c>
      <c r="V241" s="10" t="s">
        <v>29</v>
      </c>
      <c r="W241" s="14">
        <v>346582</v>
      </c>
      <c r="X241" s="10" t="s">
        <v>36</v>
      </c>
      <c r="Y241" s="10" t="s">
        <v>29</v>
      </c>
      <c r="Z241" s="10" t="s">
        <v>37</v>
      </c>
      <c r="AA241" s="10" t="s">
        <v>29</v>
      </c>
      <c r="AB241" s="15">
        <v>0</v>
      </c>
      <c r="AC241" s="15">
        <v>0</v>
      </c>
      <c r="AD241" s="15"/>
      <c r="AE241" s="15">
        <v>0</v>
      </c>
      <c r="AF241" s="14">
        <v>-62899</v>
      </c>
      <c r="AG241" s="14">
        <v>283683</v>
      </c>
    </row>
    <row r="242" spans="1:33" ht="15" customHeight="1" x14ac:dyDescent="0.25">
      <c r="A242" s="36">
        <v>3</v>
      </c>
      <c r="B242" s="36" t="s">
        <v>2606</v>
      </c>
      <c r="C242" s="36" t="s">
        <v>2606</v>
      </c>
      <c r="D242" s="38" t="str">
        <f t="shared" si="4"/>
        <v>3000000063-0</v>
      </c>
      <c r="E242" s="9" t="s">
        <v>538</v>
      </c>
      <c r="F242" s="10" t="s">
        <v>29</v>
      </c>
      <c r="G242" s="10" t="s">
        <v>29</v>
      </c>
      <c r="H242" s="9" t="s">
        <v>30</v>
      </c>
      <c r="I242" s="10" t="s">
        <v>207</v>
      </c>
      <c r="J242" s="10" t="s">
        <v>32</v>
      </c>
      <c r="K242" s="11">
        <v>40148</v>
      </c>
      <c r="L242" s="12">
        <v>40148</v>
      </c>
      <c r="M242" s="10" t="s">
        <v>414</v>
      </c>
      <c r="N242" s="13" t="s">
        <v>539</v>
      </c>
      <c r="O242" s="10" t="s">
        <v>398</v>
      </c>
      <c r="P242" s="10" t="s">
        <v>29</v>
      </c>
      <c r="Q242" s="14">
        <v>29033</v>
      </c>
      <c r="R242" s="12"/>
      <c r="S242" s="10" t="s">
        <v>29</v>
      </c>
      <c r="T242" s="14">
        <v>-26789</v>
      </c>
      <c r="U242" s="15">
        <v>1</v>
      </c>
      <c r="V242" s="10" t="s">
        <v>29</v>
      </c>
      <c r="W242" s="14">
        <v>2244</v>
      </c>
      <c r="X242" s="10" t="s">
        <v>36</v>
      </c>
      <c r="Y242" s="10" t="s">
        <v>29</v>
      </c>
      <c r="Z242" s="10" t="s">
        <v>37</v>
      </c>
      <c r="AA242" s="10" t="s">
        <v>29</v>
      </c>
      <c r="AB242" s="15">
        <v>0</v>
      </c>
      <c r="AC242" s="15">
        <v>0</v>
      </c>
      <c r="AD242" s="15"/>
      <c r="AE242" s="15">
        <v>0</v>
      </c>
      <c r="AF242" s="15">
        <v>-407</v>
      </c>
      <c r="AG242" s="14">
        <v>1837</v>
      </c>
    </row>
    <row r="243" spans="1:33" ht="15" customHeight="1" x14ac:dyDescent="0.25">
      <c r="A243" s="36">
        <v>3</v>
      </c>
      <c r="B243" s="36" t="s">
        <v>2606</v>
      </c>
      <c r="C243" s="36" t="s">
        <v>2606</v>
      </c>
      <c r="D243" s="38" t="str">
        <f t="shared" si="4"/>
        <v>3000000064-0</v>
      </c>
      <c r="E243" s="9" t="s">
        <v>540</v>
      </c>
      <c r="F243" s="10" t="s">
        <v>29</v>
      </c>
      <c r="G243" s="10" t="s">
        <v>29</v>
      </c>
      <c r="H243" s="9" t="s">
        <v>30</v>
      </c>
      <c r="I243" s="10" t="s">
        <v>207</v>
      </c>
      <c r="J243" s="10" t="s">
        <v>32</v>
      </c>
      <c r="K243" s="11">
        <v>40148</v>
      </c>
      <c r="L243" s="12">
        <v>40148</v>
      </c>
      <c r="M243" s="10" t="s">
        <v>419</v>
      </c>
      <c r="N243" s="13" t="s">
        <v>426</v>
      </c>
      <c r="O243" s="10" t="s">
        <v>398</v>
      </c>
      <c r="P243" s="10" t="s">
        <v>29</v>
      </c>
      <c r="Q243" s="14">
        <v>5691</v>
      </c>
      <c r="R243" s="12"/>
      <c r="S243" s="10" t="s">
        <v>29</v>
      </c>
      <c r="T243" s="14">
        <v>-5251</v>
      </c>
      <c r="U243" s="15">
        <v>1</v>
      </c>
      <c r="V243" s="10" t="s">
        <v>29</v>
      </c>
      <c r="W243" s="15">
        <v>440</v>
      </c>
      <c r="X243" s="10" t="s">
        <v>36</v>
      </c>
      <c r="Y243" s="10" t="s">
        <v>29</v>
      </c>
      <c r="Z243" s="10" t="s">
        <v>37</v>
      </c>
      <c r="AA243" s="10" t="s">
        <v>29</v>
      </c>
      <c r="AB243" s="15">
        <v>0</v>
      </c>
      <c r="AC243" s="15">
        <v>0</v>
      </c>
      <c r="AD243" s="15"/>
      <c r="AE243" s="15">
        <v>0</v>
      </c>
      <c r="AF243" s="15">
        <v>-80</v>
      </c>
      <c r="AG243" s="15">
        <v>360</v>
      </c>
    </row>
    <row r="244" spans="1:33" ht="15" customHeight="1" x14ac:dyDescent="0.25">
      <c r="A244" s="36">
        <v>3</v>
      </c>
      <c r="B244" s="36" t="s">
        <v>2606</v>
      </c>
      <c r="C244" s="36" t="s">
        <v>2606</v>
      </c>
      <c r="D244" s="38" t="str">
        <f t="shared" si="4"/>
        <v>3000000065-0</v>
      </c>
      <c r="E244" s="9" t="s">
        <v>541</v>
      </c>
      <c r="F244" s="10" t="s">
        <v>29</v>
      </c>
      <c r="G244" s="10" t="s">
        <v>29</v>
      </c>
      <c r="H244" s="9" t="s">
        <v>30</v>
      </c>
      <c r="I244" s="10" t="s">
        <v>207</v>
      </c>
      <c r="J244" s="10" t="s">
        <v>32</v>
      </c>
      <c r="K244" s="11">
        <v>40148</v>
      </c>
      <c r="L244" s="12">
        <v>40148</v>
      </c>
      <c r="M244" s="10" t="s">
        <v>210</v>
      </c>
      <c r="N244" s="13" t="s">
        <v>542</v>
      </c>
      <c r="O244" s="10" t="s">
        <v>398</v>
      </c>
      <c r="P244" s="10" t="s">
        <v>29</v>
      </c>
      <c r="Q244" s="14">
        <v>5644</v>
      </c>
      <c r="R244" s="12"/>
      <c r="S244" s="10" t="s">
        <v>29</v>
      </c>
      <c r="T244" s="14">
        <v>-5207</v>
      </c>
      <c r="U244" s="15">
        <v>1</v>
      </c>
      <c r="V244" s="10" t="s">
        <v>29</v>
      </c>
      <c r="W244" s="15">
        <v>437</v>
      </c>
      <c r="X244" s="10" t="s">
        <v>36</v>
      </c>
      <c r="Y244" s="10" t="s">
        <v>29</v>
      </c>
      <c r="Z244" s="10" t="s">
        <v>37</v>
      </c>
      <c r="AA244" s="10" t="s">
        <v>29</v>
      </c>
      <c r="AB244" s="15">
        <v>0</v>
      </c>
      <c r="AC244" s="15">
        <v>0</v>
      </c>
      <c r="AD244" s="15"/>
      <c r="AE244" s="15">
        <v>0</v>
      </c>
      <c r="AF244" s="15">
        <v>-79</v>
      </c>
      <c r="AG244" s="15">
        <v>358</v>
      </c>
    </row>
    <row r="245" spans="1:33" ht="15" customHeight="1" x14ac:dyDescent="0.25">
      <c r="A245" s="36">
        <v>3</v>
      </c>
      <c r="B245" s="36" t="s">
        <v>2606</v>
      </c>
      <c r="C245" s="36" t="s">
        <v>2606</v>
      </c>
      <c r="D245" s="38" t="str">
        <f t="shared" si="4"/>
        <v>3000000066-0</v>
      </c>
      <c r="E245" s="9" t="s">
        <v>543</v>
      </c>
      <c r="F245" s="10" t="s">
        <v>29</v>
      </c>
      <c r="G245" s="10" t="s">
        <v>29</v>
      </c>
      <c r="H245" s="9" t="s">
        <v>30</v>
      </c>
      <c r="I245" s="10" t="s">
        <v>207</v>
      </c>
      <c r="J245" s="10" t="s">
        <v>32</v>
      </c>
      <c r="K245" s="11">
        <v>40179</v>
      </c>
      <c r="L245" s="12">
        <v>40179</v>
      </c>
      <c r="M245" s="10" t="s">
        <v>210</v>
      </c>
      <c r="N245" s="13" t="s">
        <v>544</v>
      </c>
      <c r="O245" s="10" t="s">
        <v>398</v>
      </c>
      <c r="P245" s="10" t="s">
        <v>29</v>
      </c>
      <c r="Q245" s="14">
        <v>6245.96</v>
      </c>
      <c r="R245" s="12"/>
      <c r="S245" s="10" t="s">
        <v>29</v>
      </c>
      <c r="T245" s="14">
        <v>-5707.96</v>
      </c>
      <c r="U245" s="15">
        <v>1</v>
      </c>
      <c r="V245" s="10" t="s">
        <v>29</v>
      </c>
      <c r="W245" s="15">
        <v>538</v>
      </c>
      <c r="X245" s="10" t="s">
        <v>36</v>
      </c>
      <c r="Y245" s="10" t="s">
        <v>29</v>
      </c>
      <c r="Z245" s="10" t="s">
        <v>37</v>
      </c>
      <c r="AA245" s="10" t="s">
        <v>29</v>
      </c>
      <c r="AB245" s="15">
        <v>0</v>
      </c>
      <c r="AC245" s="15">
        <v>0</v>
      </c>
      <c r="AD245" s="15"/>
      <c r="AE245" s="15">
        <v>0</v>
      </c>
      <c r="AF245" s="15">
        <v>-98</v>
      </c>
      <c r="AG245" s="15">
        <v>440</v>
      </c>
    </row>
    <row r="246" spans="1:33" ht="15" customHeight="1" x14ac:dyDescent="0.25">
      <c r="A246" s="36">
        <v>3</v>
      </c>
      <c r="B246" s="36" t="s">
        <v>2606</v>
      </c>
      <c r="C246" s="36" t="s">
        <v>2606</v>
      </c>
      <c r="D246" s="38" t="str">
        <f t="shared" si="4"/>
        <v>3000000067-0</v>
      </c>
      <c r="E246" s="9" t="s">
        <v>545</v>
      </c>
      <c r="F246" s="10" t="s">
        <v>29</v>
      </c>
      <c r="G246" s="10" t="s">
        <v>29</v>
      </c>
      <c r="H246" s="9" t="s">
        <v>30</v>
      </c>
      <c r="I246" s="10" t="s">
        <v>207</v>
      </c>
      <c r="J246" s="10" t="s">
        <v>32</v>
      </c>
      <c r="K246" s="11">
        <v>40299</v>
      </c>
      <c r="L246" s="12">
        <v>40299</v>
      </c>
      <c r="M246" s="10" t="s">
        <v>210</v>
      </c>
      <c r="N246" s="13" t="s">
        <v>546</v>
      </c>
      <c r="O246" s="10" t="s">
        <v>398</v>
      </c>
      <c r="P246" s="10" t="s">
        <v>29</v>
      </c>
      <c r="Q246" s="14">
        <v>17407</v>
      </c>
      <c r="R246" s="12"/>
      <c r="S246" s="10" t="s">
        <v>29</v>
      </c>
      <c r="T246" s="14">
        <v>-15953</v>
      </c>
      <c r="U246" s="15">
        <v>1</v>
      </c>
      <c r="V246" s="10" t="s">
        <v>29</v>
      </c>
      <c r="W246" s="14">
        <v>1454</v>
      </c>
      <c r="X246" s="10" t="s">
        <v>36</v>
      </c>
      <c r="Y246" s="10" t="s">
        <v>29</v>
      </c>
      <c r="Z246" s="10" t="s">
        <v>37</v>
      </c>
      <c r="AA246" s="10" t="s">
        <v>29</v>
      </c>
      <c r="AB246" s="15">
        <v>0</v>
      </c>
      <c r="AC246" s="15">
        <v>0</v>
      </c>
      <c r="AD246" s="15"/>
      <c r="AE246" s="15">
        <v>0</v>
      </c>
      <c r="AF246" s="15">
        <v>-264</v>
      </c>
      <c r="AG246" s="14">
        <v>1190</v>
      </c>
    </row>
    <row r="247" spans="1:33" ht="15" customHeight="1" x14ac:dyDescent="0.25">
      <c r="A247" s="36">
        <v>3</v>
      </c>
      <c r="B247" s="36" t="s">
        <v>2606</v>
      </c>
      <c r="C247" s="36" t="s">
        <v>2606</v>
      </c>
      <c r="D247" s="38" t="str">
        <f t="shared" si="4"/>
        <v>3000000068-0</v>
      </c>
      <c r="E247" s="9" t="s">
        <v>547</v>
      </c>
      <c r="F247" s="10" t="s">
        <v>29</v>
      </c>
      <c r="G247" s="10" t="s">
        <v>29</v>
      </c>
      <c r="H247" s="9" t="s">
        <v>30</v>
      </c>
      <c r="I247" s="10" t="s">
        <v>32</v>
      </c>
      <c r="J247" s="10" t="s">
        <v>32</v>
      </c>
      <c r="K247" s="11">
        <v>40299</v>
      </c>
      <c r="L247" s="12">
        <v>40299</v>
      </c>
      <c r="M247" s="10" t="s">
        <v>210</v>
      </c>
      <c r="N247" s="13" t="s">
        <v>548</v>
      </c>
      <c r="O247" s="10" t="s">
        <v>549</v>
      </c>
      <c r="P247" s="10" t="s">
        <v>29</v>
      </c>
      <c r="Q247" s="14">
        <v>3000</v>
      </c>
      <c r="R247" s="12"/>
      <c r="S247" s="10" t="s">
        <v>29</v>
      </c>
      <c r="T247" s="14">
        <v>-2850</v>
      </c>
      <c r="U247" s="15">
        <v>1</v>
      </c>
      <c r="V247" s="10" t="s">
        <v>29</v>
      </c>
      <c r="W247" s="15">
        <v>150</v>
      </c>
      <c r="X247" s="10" t="s">
        <v>36</v>
      </c>
      <c r="Y247" s="10" t="s">
        <v>29</v>
      </c>
      <c r="Z247" s="10" t="s">
        <v>37</v>
      </c>
      <c r="AA247" s="10" t="s">
        <v>29</v>
      </c>
      <c r="AB247" s="15">
        <v>0</v>
      </c>
      <c r="AC247" s="15">
        <v>0</v>
      </c>
      <c r="AD247" s="15"/>
      <c r="AE247" s="15">
        <v>0</v>
      </c>
      <c r="AF247" s="15">
        <v>0</v>
      </c>
      <c r="AG247" s="15">
        <v>150</v>
      </c>
    </row>
    <row r="248" spans="1:33" ht="15" customHeight="1" x14ac:dyDescent="0.25">
      <c r="A248" s="36">
        <v>3</v>
      </c>
      <c r="B248" s="36" t="s">
        <v>2606</v>
      </c>
      <c r="C248" s="36" t="s">
        <v>2606</v>
      </c>
      <c r="D248" s="38" t="str">
        <f t="shared" si="4"/>
        <v>3000000069-0</v>
      </c>
      <c r="E248" s="9" t="s">
        <v>550</v>
      </c>
      <c r="F248" s="10" t="s">
        <v>29</v>
      </c>
      <c r="G248" s="10" t="s">
        <v>29</v>
      </c>
      <c r="H248" s="9" t="s">
        <v>30</v>
      </c>
      <c r="I248" s="10" t="s">
        <v>32</v>
      </c>
      <c r="J248" s="10" t="s">
        <v>32</v>
      </c>
      <c r="K248" s="11">
        <v>40299</v>
      </c>
      <c r="L248" s="12">
        <v>40299</v>
      </c>
      <c r="M248" s="10" t="s">
        <v>210</v>
      </c>
      <c r="N248" s="13" t="s">
        <v>551</v>
      </c>
      <c r="O248" s="10" t="s">
        <v>549</v>
      </c>
      <c r="P248" s="10" t="s">
        <v>29</v>
      </c>
      <c r="Q248" s="14">
        <v>3700</v>
      </c>
      <c r="R248" s="12"/>
      <c r="S248" s="10" t="s">
        <v>29</v>
      </c>
      <c r="T248" s="14">
        <v>-3515</v>
      </c>
      <c r="U248" s="15">
        <v>4</v>
      </c>
      <c r="V248" s="10" t="s">
        <v>29</v>
      </c>
      <c r="W248" s="15">
        <v>185</v>
      </c>
      <c r="X248" s="10" t="s">
        <v>36</v>
      </c>
      <c r="Y248" s="10" t="s">
        <v>29</v>
      </c>
      <c r="Z248" s="10" t="s">
        <v>37</v>
      </c>
      <c r="AA248" s="10" t="s">
        <v>29</v>
      </c>
      <c r="AB248" s="15">
        <v>0</v>
      </c>
      <c r="AC248" s="15">
        <v>0</v>
      </c>
      <c r="AD248" s="15"/>
      <c r="AE248" s="15">
        <v>0</v>
      </c>
      <c r="AF248" s="15">
        <v>0</v>
      </c>
      <c r="AG248" s="15">
        <v>185</v>
      </c>
    </row>
    <row r="249" spans="1:33" ht="15" customHeight="1" x14ac:dyDescent="0.25">
      <c r="A249" s="36">
        <v>3</v>
      </c>
      <c r="B249" s="36" t="s">
        <v>2606</v>
      </c>
      <c r="C249" s="36" t="s">
        <v>2606</v>
      </c>
      <c r="D249" s="38" t="str">
        <f t="shared" si="4"/>
        <v>3000000070-0</v>
      </c>
      <c r="E249" s="9" t="s">
        <v>552</v>
      </c>
      <c r="F249" s="10" t="s">
        <v>29</v>
      </c>
      <c r="G249" s="10" t="s">
        <v>29</v>
      </c>
      <c r="H249" s="9" t="s">
        <v>30</v>
      </c>
      <c r="I249" s="10" t="s">
        <v>32</v>
      </c>
      <c r="J249" s="10" t="s">
        <v>32</v>
      </c>
      <c r="K249" s="11">
        <v>40299</v>
      </c>
      <c r="L249" s="12">
        <v>40299</v>
      </c>
      <c r="M249" s="10" t="s">
        <v>210</v>
      </c>
      <c r="N249" s="13" t="s">
        <v>553</v>
      </c>
      <c r="O249" s="10" t="s">
        <v>549</v>
      </c>
      <c r="P249" s="10" t="s">
        <v>29</v>
      </c>
      <c r="Q249" s="14">
        <v>3500</v>
      </c>
      <c r="R249" s="12"/>
      <c r="S249" s="10" t="s">
        <v>29</v>
      </c>
      <c r="T249" s="14">
        <v>-3325</v>
      </c>
      <c r="U249" s="15">
        <v>1</v>
      </c>
      <c r="V249" s="10" t="s">
        <v>29</v>
      </c>
      <c r="W249" s="15">
        <v>175</v>
      </c>
      <c r="X249" s="10" t="s">
        <v>36</v>
      </c>
      <c r="Y249" s="10" t="s">
        <v>29</v>
      </c>
      <c r="Z249" s="10" t="s">
        <v>37</v>
      </c>
      <c r="AA249" s="10" t="s">
        <v>29</v>
      </c>
      <c r="AB249" s="15">
        <v>0</v>
      </c>
      <c r="AC249" s="15">
        <v>0</v>
      </c>
      <c r="AD249" s="15"/>
      <c r="AE249" s="15">
        <v>0</v>
      </c>
      <c r="AF249" s="15">
        <v>0</v>
      </c>
      <c r="AG249" s="15">
        <v>175</v>
      </c>
    </row>
    <row r="250" spans="1:33" ht="15" customHeight="1" x14ac:dyDescent="0.25">
      <c r="A250" s="36">
        <v>3</v>
      </c>
      <c r="B250" s="36" t="s">
        <v>2606</v>
      </c>
      <c r="C250" s="36" t="s">
        <v>2606</v>
      </c>
      <c r="D250" s="38" t="str">
        <f t="shared" si="4"/>
        <v>3000000071-0</v>
      </c>
      <c r="E250" s="9" t="s">
        <v>554</v>
      </c>
      <c r="F250" s="10" t="s">
        <v>29</v>
      </c>
      <c r="G250" s="10" t="s">
        <v>29</v>
      </c>
      <c r="H250" s="9" t="s">
        <v>30</v>
      </c>
      <c r="I250" s="10" t="s">
        <v>32</v>
      </c>
      <c r="J250" s="10" t="s">
        <v>32</v>
      </c>
      <c r="K250" s="11">
        <v>40330</v>
      </c>
      <c r="L250" s="12">
        <v>40330</v>
      </c>
      <c r="M250" s="10" t="s">
        <v>210</v>
      </c>
      <c r="N250" s="13" t="s">
        <v>555</v>
      </c>
      <c r="O250" s="10" t="s">
        <v>549</v>
      </c>
      <c r="P250" s="10" t="s">
        <v>29</v>
      </c>
      <c r="Q250" s="14">
        <v>1800</v>
      </c>
      <c r="R250" s="12"/>
      <c r="S250" s="10" t="s">
        <v>29</v>
      </c>
      <c r="T250" s="14">
        <v>-1710</v>
      </c>
      <c r="U250" s="15">
        <v>2</v>
      </c>
      <c r="V250" s="10" t="s">
        <v>29</v>
      </c>
      <c r="W250" s="15">
        <v>90</v>
      </c>
      <c r="X250" s="10" t="s">
        <v>36</v>
      </c>
      <c r="Y250" s="10" t="s">
        <v>29</v>
      </c>
      <c r="Z250" s="10" t="s">
        <v>37</v>
      </c>
      <c r="AA250" s="10" t="s">
        <v>29</v>
      </c>
      <c r="AB250" s="15">
        <v>0</v>
      </c>
      <c r="AC250" s="15">
        <v>0</v>
      </c>
      <c r="AD250" s="15"/>
      <c r="AE250" s="15">
        <v>0</v>
      </c>
      <c r="AF250" s="15">
        <v>0</v>
      </c>
      <c r="AG250" s="15">
        <v>90</v>
      </c>
    </row>
    <row r="251" spans="1:33" ht="15" customHeight="1" x14ac:dyDescent="0.25">
      <c r="A251" s="36">
        <v>3</v>
      </c>
      <c r="B251" s="36" t="s">
        <v>2606</v>
      </c>
      <c r="C251" s="36" t="s">
        <v>2606</v>
      </c>
      <c r="D251" s="38" t="str">
        <f t="shared" si="4"/>
        <v>3000000072-0</v>
      </c>
      <c r="E251" s="9" t="s">
        <v>556</v>
      </c>
      <c r="F251" s="10" t="s">
        <v>29</v>
      </c>
      <c r="G251" s="10" t="s">
        <v>29</v>
      </c>
      <c r="H251" s="9" t="s">
        <v>30</v>
      </c>
      <c r="I251" s="10" t="s">
        <v>32</v>
      </c>
      <c r="J251" s="10" t="s">
        <v>32</v>
      </c>
      <c r="K251" s="11">
        <v>40330</v>
      </c>
      <c r="L251" s="12">
        <v>40330</v>
      </c>
      <c r="M251" s="10" t="s">
        <v>210</v>
      </c>
      <c r="N251" s="13" t="s">
        <v>557</v>
      </c>
      <c r="O251" s="10" t="s">
        <v>549</v>
      </c>
      <c r="P251" s="10" t="s">
        <v>29</v>
      </c>
      <c r="Q251" s="14">
        <v>7100</v>
      </c>
      <c r="R251" s="12"/>
      <c r="S251" s="10" t="s">
        <v>29</v>
      </c>
      <c r="T251" s="14">
        <v>-6745</v>
      </c>
      <c r="U251" s="15">
        <v>2</v>
      </c>
      <c r="V251" s="10" t="s">
        <v>29</v>
      </c>
      <c r="W251" s="15">
        <v>355</v>
      </c>
      <c r="X251" s="10" t="s">
        <v>36</v>
      </c>
      <c r="Y251" s="10" t="s">
        <v>29</v>
      </c>
      <c r="Z251" s="10" t="s">
        <v>37</v>
      </c>
      <c r="AA251" s="10" t="s">
        <v>29</v>
      </c>
      <c r="AB251" s="15">
        <v>0</v>
      </c>
      <c r="AC251" s="15">
        <v>0</v>
      </c>
      <c r="AD251" s="15"/>
      <c r="AE251" s="15">
        <v>0</v>
      </c>
      <c r="AF251" s="15">
        <v>0</v>
      </c>
      <c r="AG251" s="15">
        <v>355</v>
      </c>
    </row>
    <row r="252" spans="1:33" ht="15" customHeight="1" x14ac:dyDescent="0.25">
      <c r="A252" s="36">
        <v>3</v>
      </c>
      <c r="B252" s="36" t="s">
        <v>2606</v>
      </c>
      <c r="C252" s="36" t="s">
        <v>2606</v>
      </c>
      <c r="D252" s="38" t="str">
        <f t="shared" si="4"/>
        <v>3000000073-0</v>
      </c>
      <c r="E252" s="9" t="s">
        <v>558</v>
      </c>
      <c r="F252" s="10" t="s">
        <v>29</v>
      </c>
      <c r="G252" s="10" t="s">
        <v>29</v>
      </c>
      <c r="H252" s="9" t="s">
        <v>30</v>
      </c>
      <c r="I252" s="10" t="s">
        <v>32</v>
      </c>
      <c r="J252" s="10" t="s">
        <v>32</v>
      </c>
      <c r="K252" s="11">
        <v>40330</v>
      </c>
      <c r="L252" s="12">
        <v>40330</v>
      </c>
      <c r="M252" s="10" t="s">
        <v>210</v>
      </c>
      <c r="N252" s="13" t="s">
        <v>559</v>
      </c>
      <c r="O252" s="10" t="s">
        <v>549</v>
      </c>
      <c r="P252" s="10" t="s">
        <v>29</v>
      </c>
      <c r="Q252" s="14">
        <v>7100</v>
      </c>
      <c r="R252" s="12"/>
      <c r="S252" s="10" t="s">
        <v>29</v>
      </c>
      <c r="T252" s="14">
        <v>-6745</v>
      </c>
      <c r="U252" s="15">
        <v>2</v>
      </c>
      <c r="V252" s="10" t="s">
        <v>29</v>
      </c>
      <c r="W252" s="15">
        <v>355</v>
      </c>
      <c r="X252" s="10" t="s">
        <v>36</v>
      </c>
      <c r="Y252" s="10" t="s">
        <v>29</v>
      </c>
      <c r="Z252" s="10" t="s">
        <v>37</v>
      </c>
      <c r="AA252" s="10" t="s">
        <v>29</v>
      </c>
      <c r="AB252" s="15">
        <v>0</v>
      </c>
      <c r="AC252" s="15">
        <v>0</v>
      </c>
      <c r="AD252" s="15"/>
      <c r="AE252" s="15">
        <v>0</v>
      </c>
      <c r="AF252" s="15">
        <v>0</v>
      </c>
      <c r="AG252" s="15">
        <v>355</v>
      </c>
    </row>
    <row r="253" spans="1:33" ht="15" customHeight="1" x14ac:dyDescent="0.25">
      <c r="A253" s="36">
        <v>3</v>
      </c>
      <c r="B253" s="36" t="s">
        <v>2606</v>
      </c>
      <c r="C253" s="36" t="s">
        <v>2606</v>
      </c>
      <c r="D253" s="38" t="str">
        <f t="shared" si="4"/>
        <v>3000000074-0</v>
      </c>
      <c r="E253" s="9" t="s">
        <v>560</v>
      </c>
      <c r="F253" s="10" t="s">
        <v>29</v>
      </c>
      <c r="G253" s="10" t="s">
        <v>29</v>
      </c>
      <c r="H253" s="9" t="s">
        <v>30</v>
      </c>
      <c r="I253" s="10" t="s">
        <v>32</v>
      </c>
      <c r="J253" s="10" t="s">
        <v>32</v>
      </c>
      <c r="K253" s="11">
        <v>40330</v>
      </c>
      <c r="L253" s="12">
        <v>40330</v>
      </c>
      <c r="M253" s="10" t="s">
        <v>210</v>
      </c>
      <c r="N253" s="13" t="s">
        <v>553</v>
      </c>
      <c r="O253" s="10" t="s">
        <v>549</v>
      </c>
      <c r="P253" s="10" t="s">
        <v>29</v>
      </c>
      <c r="Q253" s="14">
        <v>3550</v>
      </c>
      <c r="R253" s="12"/>
      <c r="S253" s="10" t="s">
        <v>29</v>
      </c>
      <c r="T253" s="14">
        <v>-3372</v>
      </c>
      <c r="U253" s="15">
        <v>1</v>
      </c>
      <c r="V253" s="10" t="s">
        <v>29</v>
      </c>
      <c r="W253" s="15">
        <v>178</v>
      </c>
      <c r="X253" s="10" t="s">
        <v>36</v>
      </c>
      <c r="Y253" s="10" t="s">
        <v>29</v>
      </c>
      <c r="Z253" s="10" t="s">
        <v>37</v>
      </c>
      <c r="AA253" s="10" t="s">
        <v>29</v>
      </c>
      <c r="AB253" s="15">
        <v>0</v>
      </c>
      <c r="AC253" s="15">
        <v>0</v>
      </c>
      <c r="AD253" s="15"/>
      <c r="AE253" s="15">
        <v>0</v>
      </c>
      <c r="AF253" s="15">
        <v>0</v>
      </c>
      <c r="AG253" s="15">
        <v>178</v>
      </c>
    </row>
    <row r="254" spans="1:33" ht="15" customHeight="1" x14ac:dyDescent="0.25">
      <c r="A254" s="36">
        <v>3</v>
      </c>
      <c r="B254" s="36" t="s">
        <v>2606</v>
      </c>
      <c r="C254" s="36" t="s">
        <v>2606</v>
      </c>
      <c r="D254" s="38" t="str">
        <f t="shared" si="4"/>
        <v>3000000075-0</v>
      </c>
      <c r="E254" s="9" t="s">
        <v>561</v>
      </c>
      <c r="F254" s="10" t="s">
        <v>29</v>
      </c>
      <c r="G254" s="10" t="s">
        <v>29</v>
      </c>
      <c r="H254" s="9" t="s">
        <v>30</v>
      </c>
      <c r="I254" s="10" t="s">
        <v>32</v>
      </c>
      <c r="J254" s="10" t="s">
        <v>32</v>
      </c>
      <c r="K254" s="11">
        <v>40360</v>
      </c>
      <c r="L254" s="12">
        <v>40360</v>
      </c>
      <c r="M254" s="10" t="s">
        <v>210</v>
      </c>
      <c r="N254" s="13" t="s">
        <v>562</v>
      </c>
      <c r="O254" s="10" t="s">
        <v>549</v>
      </c>
      <c r="P254" s="10" t="s">
        <v>29</v>
      </c>
      <c r="Q254" s="15">
        <v>900</v>
      </c>
      <c r="R254" s="12"/>
      <c r="S254" s="10" t="s">
        <v>29</v>
      </c>
      <c r="T254" s="15">
        <v>-855</v>
      </c>
      <c r="U254" s="15">
        <v>1</v>
      </c>
      <c r="V254" s="10" t="s">
        <v>29</v>
      </c>
      <c r="W254" s="15">
        <v>45</v>
      </c>
      <c r="X254" s="10" t="s">
        <v>36</v>
      </c>
      <c r="Y254" s="10" t="s">
        <v>29</v>
      </c>
      <c r="Z254" s="10" t="s">
        <v>37</v>
      </c>
      <c r="AA254" s="10" t="s">
        <v>29</v>
      </c>
      <c r="AB254" s="15">
        <v>0</v>
      </c>
      <c r="AC254" s="15">
        <v>0</v>
      </c>
      <c r="AD254" s="15"/>
      <c r="AE254" s="15">
        <v>0</v>
      </c>
      <c r="AF254" s="15">
        <v>0</v>
      </c>
      <c r="AG254" s="15">
        <v>45</v>
      </c>
    </row>
    <row r="255" spans="1:33" ht="15" customHeight="1" x14ac:dyDescent="0.25">
      <c r="A255" s="36">
        <v>3</v>
      </c>
      <c r="B255" s="36" t="s">
        <v>2606</v>
      </c>
      <c r="C255" s="36" t="s">
        <v>2606</v>
      </c>
      <c r="D255" s="38" t="str">
        <f t="shared" si="4"/>
        <v>3000000076-0</v>
      </c>
      <c r="E255" s="9" t="s">
        <v>563</v>
      </c>
      <c r="F255" s="10" t="s">
        <v>29</v>
      </c>
      <c r="G255" s="10" t="s">
        <v>29</v>
      </c>
      <c r="H255" s="9" t="s">
        <v>30</v>
      </c>
      <c r="I255" s="10" t="s">
        <v>32</v>
      </c>
      <c r="J255" s="10" t="s">
        <v>32</v>
      </c>
      <c r="K255" s="11">
        <v>40360</v>
      </c>
      <c r="L255" s="12">
        <v>40360</v>
      </c>
      <c r="M255" s="10" t="s">
        <v>210</v>
      </c>
      <c r="N255" s="13" t="s">
        <v>562</v>
      </c>
      <c r="O255" s="10" t="s">
        <v>549</v>
      </c>
      <c r="P255" s="10" t="s">
        <v>29</v>
      </c>
      <c r="Q255" s="15">
        <v>900</v>
      </c>
      <c r="R255" s="12"/>
      <c r="S255" s="10" t="s">
        <v>29</v>
      </c>
      <c r="T255" s="15">
        <v>-855</v>
      </c>
      <c r="U255" s="15">
        <v>1</v>
      </c>
      <c r="V255" s="10" t="s">
        <v>29</v>
      </c>
      <c r="W255" s="15">
        <v>45</v>
      </c>
      <c r="X255" s="10" t="s">
        <v>36</v>
      </c>
      <c r="Y255" s="10" t="s">
        <v>29</v>
      </c>
      <c r="Z255" s="10" t="s">
        <v>37</v>
      </c>
      <c r="AA255" s="10" t="s">
        <v>29</v>
      </c>
      <c r="AB255" s="15">
        <v>0</v>
      </c>
      <c r="AC255" s="15">
        <v>0</v>
      </c>
      <c r="AD255" s="15"/>
      <c r="AE255" s="15">
        <v>0</v>
      </c>
      <c r="AF255" s="15">
        <v>0</v>
      </c>
      <c r="AG255" s="15">
        <v>45</v>
      </c>
    </row>
    <row r="256" spans="1:33" ht="15" customHeight="1" x14ac:dyDescent="0.25">
      <c r="A256" s="36">
        <v>3</v>
      </c>
      <c r="B256" s="36" t="s">
        <v>2606</v>
      </c>
      <c r="C256" s="36" t="s">
        <v>2606</v>
      </c>
      <c r="D256" s="38" t="str">
        <f t="shared" si="4"/>
        <v>3000000077-0</v>
      </c>
      <c r="E256" s="9" t="s">
        <v>564</v>
      </c>
      <c r="F256" s="10" t="s">
        <v>29</v>
      </c>
      <c r="G256" s="10" t="s">
        <v>29</v>
      </c>
      <c r="H256" s="9" t="s">
        <v>30</v>
      </c>
      <c r="I256" s="10" t="s">
        <v>32</v>
      </c>
      <c r="J256" s="10" t="s">
        <v>32</v>
      </c>
      <c r="K256" s="11">
        <v>40360</v>
      </c>
      <c r="L256" s="12">
        <v>40360</v>
      </c>
      <c r="M256" s="10" t="s">
        <v>210</v>
      </c>
      <c r="N256" s="13" t="s">
        <v>565</v>
      </c>
      <c r="O256" s="10" t="s">
        <v>549</v>
      </c>
      <c r="P256" s="10" t="s">
        <v>29</v>
      </c>
      <c r="Q256" s="14">
        <v>1550</v>
      </c>
      <c r="R256" s="12"/>
      <c r="S256" s="10" t="s">
        <v>29</v>
      </c>
      <c r="T256" s="14">
        <v>-1472</v>
      </c>
      <c r="U256" s="15">
        <v>1</v>
      </c>
      <c r="V256" s="10" t="s">
        <v>29</v>
      </c>
      <c r="W256" s="15">
        <v>78</v>
      </c>
      <c r="X256" s="10" t="s">
        <v>36</v>
      </c>
      <c r="Y256" s="10" t="s">
        <v>29</v>
      </c>
      <c r="Z256" s="10" t="s">
        <v>37</v>
      </c>
      <c r="AA256" s="10" t="s">
        <v>29</v>
      </c>
      <c r="AB256" s="15">
        <v>0</v>
      </c>
      <c r="AC256" s="15">
        <v>0</v>
      </c>
      <c r="AD256" s="15"/>
      <c r="AE256" s="15">
        <v>0</v>
      </c>
      <c r="AF256" s="15">
        <v>0</v>
      </c>
      <c r="AG256" s="15">
        <v>78</v>
      </c>
    </row>
    <row r="257" spans="1:33" ht="15" customHeight="1" x14ac:dyDescent="0.25">
      <c r="A257" s="36">
        <v>3</v>
      </c>
      <c r="B257" s="36" t="s">
        <v>2606</v>
      </c>
      <c r="C257" s="36" t="s">
        <v>2606</v>
      </c>
      <c r="D257" s="38" t="str">
        <f t="shared" si="4"/>
        <v>3000000078-0</v>
      </c>
      <c r="E257" s="9" t="s">
        <v>566</v>
      </c>
      <c r="F257" s="10" t="s">
        <v>29</v>
      </c>
      <c r="G257" s="10" t="s">
        <v>29</v>
      </c>
      <c r="H257" s="9" t="s">
        <v>30</v>
      </c>
      <c r="I257" s="10" t="s">
        <v>32</v>
      </c>
      <c r="J257" s="10" t="s">
        <v>32</v>
      </c>
      <c r="K257" s="11">
        <v>40391</v>
      </c>
      <c r="L257" s="12">
        <v>40391</v>
      </c>
      <c r="M257" s="10" t="s">
        <v>210</v>
      </c>
      <c r="N257" s="13" t="s">
        <v>562</v>
      </c>
      <c r="O257" s="10" t="s">
        <v>549</v>
      </c>
      <c r="P257" s="10" t="s">
        <v>29</v>
      </c>
      <c r="Q257" s="15">
        <v>900</v>
      </c>
      <c r="R257" s="12"/>
      <c r="S257" s="10" t="s">
        <v>29</v>
      </c>
      <c r="T257" s="15">
        <v>-855</v>
      </c>
      <c r="U257" s="15">
        <v>1</v>
      </c>
      <c r="V257" s="10" t="s">
        <v>29</v>
      </c>
      <c r="W257" s="15">
        <v>45</v>
      </c>
      <c r="X257" s="10" t="s">
        <v>36</v>
      </c>
      <c r="Y257" s="10" t="s">
        <v>29</v>
      </c>
      <c r="Z257" s="10" t="s">
        <v>37</v>
      </c>
      <c r="AA257" s="10" t="s">
        <v>29</v>
      </c>
      <c r="AB257" s="15">
        <v>0</v>
      </c>
      <c r="AC257" s="15">
        <v>0</v>
      </c>
      <c r="AD257" s="15"/>
      <c r="AE257" s="15">
        <v>0</v>
      </c>
      <c r="AF257" s="15">
        <v>0</v>
      </c>
      <c r="AG257" s="15">
        <v>45</v>
      </c>
    </row>
    <row r="258" spans="1:33" ht="15" customHeight="1" x14ac:dyDescent="0.25">
      <c r="A258" s="36">
        <v>3</v>
      </c>
      <c r="B258" s="36" t="s">
        <v>2606</v>
      </c>
      <c r="C258" s="36" t="s">
        <v>2606</v>
      </c>
      <c r="D258" s="38" t="str">
        <f t="shared" si="4"/>
        <v>3000000079-0</v>
      </c>
      <c r="E258" s="9" t="s">
        <v>567</v>
      </c>
      <c r="F258" s="10" t="s">
        <v>29</v>
      </c>
      <c r="G258" s="10" t="s">
        <v>29</v>
      </c>
      <c r="H258" s="9" t="s">
        <v>30</v>
      </c>
      <c r="I258" s="10" t="s">
        <v>32</v>
      </c>
      <c r="J258" s="10" t="s">
        <v>32</v>
      </c>
      <c r="K258" s="11">
        <v>40391</v>
      </c>
      <c r="L258" s="12">
        <v>40391</v>
      </c>
      <c r="M258" s="10" t="s">
        <v>210</v>
      </c>
      <c r="N258" s="13" t="s">
        <v>562</v>
      </c>
      <c r="O258" s="10" t="s">
        <v>549</v>
      </c>
      <c r="P258" s="10" t="s">
        <v>29</v>
      </c>
      <c r="Q258" s="15">
        <v>950</v>
      </c>
      <c r="R258" s="12"/>
      <c r="S258" s="10" t="s">
        <v>29</v>
      </c>
      <c r="T258" s="15">
        <v>-902</v>
      </c>
      <c r="U258" s="15">
        <v>1</v>
      </c>
      <c r="V258" s="10" t="s">
        <v>29</v>
      </c>
      <c r="W258" s="15">
        <v>48</v>
      </c>
      <c r="X258" s="10" t="s">
        <v>36</v>
      </c>
      <c r="Y258" s="10" t="s">
        <v>29</v>
      </c>
      <c r="Z258" s="10" t="s">
        <v>37</v>
      </c>
      <c r="AA258" s="10" t="s">
        <v>29</v>
      </c>
      <c r="AB258" s="15">
        <v>0</v>
      </c>
      <c r="AC258" s="15">
        <v>0</v>
      </c>
      <c r="AD258" s="15"/>
      <c r="AE258" s="15">
        <v>0</v>
      </c>
      <c r="AF258" s="15">
        <v>0</v>
      </c>
      <c r="AG258" s="15">
        <v>48</v>
      </c>
    </row>
    <row r="259" spans="1:33" ht="15" customHeight="1" x14ac:dyDescent="0.25">
      <c r="A259" s="36">
        <v>3</v>
      </c>
      <c r="B259" s="36" t="s">
        <v>2606</v>
      </c>
      <c r="C259" s="36" t="s">
        <v>2606</v>
      </c>
      <c r="D259" s="38" t="str">
        <f t="shared" ref="D259:D322" si="5">CONCATENATE(E259,"-",H259)</f>
        <v>3000000080-0</v>
      </c>
      <c r="E259" s="9" t="s">
        <v>568</v>
      </c>
      <c r="F259" s="10" t="s">
        <v>29</v>
      </c>
      <c r="G259" s="10" t="s">
        <v>29</v>
      </c>
      <c r="H259" s="9" t="s">
        <v>30</v>
      </c>
      <c r="I259" s="10" t="s">
        <v>207</v>
      </c>
      <c r="J259" s="10" t="s">
        <v>32</v>
      </c>
      <c r="K259" s="11">
        <v>40422</v>
      </c>
      <c r="L259" s="12">
        <v>40422</v>
      </c>
      <c r="M259" s="10" t="s">
        <v>210</v>
      </c>
      <c r="N259" s="13" t="s">
        <v>569</v>
      </c>
      <c r="O259" s="10" t="s">
        <v>398</v>
      </c>
      <c r="P259" s="10" t="s">
        <v>29</v>
      </c>
      <c r="Q259" s="14">
        <v>5350</v>
      </c>
      <c r="R259" s="12"/>
      <c r="S259" s="10" t="s">
        <v>29</v>
      </c>
      <c r="T259" s="14">
        <v>-4870</v>
      </c>
      <c r="U259" s="15">
        <v>1</v>
      </c>
      <c r="V259" s="10" t="s">
        <v>29</v>
      </c>
      <c r="W259" s="15">
        <v>480</v>
      </c>
      <c r="X259" s="10" t="s">
        <v>36</v>
      </c>
      <c r="Y259" s="10" t="s">
        <v>29</v>
      </c>
      <c r="Z259" s="10" t="s">
        <v>37</v>
      </c>
      <c r="AA259" s="10" t="s">
        <v>29</v>
      </c>
      <c r="AB259" s="15">
        <v>0</v>
      </c>
      <c r="AC259" s="15">
        <v>0</v>
      </c>
      <c r="AD259" s="15"/>
      <c r="AE259" s="15">
        <v>0</v>
      </c>
      <c r="AF259" s="15">
        <v>-87</v>
      </c>
      <c r="AG259" s="15">
        <v>393</v>
      </c>
    </row>
    <row r="260" spans="1:33" ht="15" customHeight="1" x14ac:dyDescent="0.25">
      <c r="A260" s="36">
        <v>3</v>
      </c>
      <c r="B260" s="36" t="s">
        <v>2606</v>
      </c>
      <c r="C260" s="36" t="s">
        <v>2606</v>
      </c>
      <c r="D260" s="38" t="str">
        <f t="shared" si="5"/>
        <v>3000000081-0</v>
      </c>
      <c r="E260" s="9" t="s">
        <v>570</v>
      </c>
      <c r="F260" s="10" t="s">
        <v>29</v>
      </c>
      <c r="G260" s="10" t="s">
        <v>29</v>
      </c>
      <c r="H260" s="9" t="s">
        <v>30</v>
      </c>
      <c r="I260" s="10" t="s">
        <v>207</v>
      </c>
      <c r="J260" s="10" t="s">
        <v>32</v>
      </c>
      <c r="K260" s="11">
        <v>40422</v>
      </c>
      <c r="L260" s="12">
        <v>40422</v>
      </c>
      <c r="M260" s="10" t="s">
        <v>202</v>
      </c>
      <c r="N260" s="13" t="s">
        <v>571</v>
      </c>
      <c r="O260" s="10" t="s">
        <v>398</v>
      </c>
      <c r="P260" s="10" t="s">
        <v>29</v>
      </c>
      <c r="Q260" s="14">
        <v>959344</v>
      </c>
      <c r="R260" s="12"/>
      <c r="S260" s="10" t="s">
        <v>29</v>
      </c>
      <c r="T260" s="14">
        <v>-873951</v>
      </c>
      <c r="U260" s="15">
        <v>1</v>
      </c>
      <c r="V260" s="10" t="s">
        <v>29</v>
      </c>
      <c r="W260" s="14">
        <v>85393</v>
      </c>
      <c r="X260" s="10" t="s">
        <v>36</v>
      </c>
      <c r="Y260" s="10" t="s">
        <v>29</v>
      </c>
      <c r="Z260" s="10" t="s">
        <v>37</v>
      </c>
      <c r="AA260" s="10" t="s">
        <v>29</v>
      </c>
      <c r="AB260" s="15">
        <v>0</v>
      </c>
      <c r="AC260" s="15">
        <v>0</v>
      </c>
      <c r="AD260" s="15"/>
      <c r="AE260" s="15">
        <v>0</v>
      </c>
      <c r="AF260" s="14">
        <v>-15497</v>
      </c>
      <c r="AG260" s="14">
        <v>69896</v>
      </c>
    </row>
    <row r="261" spans="1:33" ht="15" customHeight="1" x14ac:dyDescent="0.25">
      <c r="A261" s="36">
        <v>3</v>
      </c>
      <c r="B261" s="36" t="s">
        <v>2606</v>
      </c>
      <c r="C261" s="36" t="s">
        <v>2606</v>
      </c>
      <c r="D261" s="38" t="str">
        <f t="shared" si="5"/>
        <v>3000000082-0</v>
      </c>
      <c r="E261" s="9" t="s">
        <v>572</v>
      </c>
      <c r="F261" s="10" t="s">
        <v>29</v>
      </c>
      <c r="G261" s="10" t="s">
        <v>29</v>
      </c>
      <c r="H261" s="9" t="s">
        <v>30</v>
      </c>
      <c r="I261" s="10" t="s">
        <v>207</v>
      </c>
      <c r="J261" s="10" t="s">
        <v>32</v>
      </c>
      <c r="K261" s="11">
        <v>40452</v>
      </c>
      <c r="L261" s="12">
        <v>40452</v>
      </c>
      <c r="M261" s="10" t="s">
        <v>573</v>
      </c>
      <c r="N261" s="13" t="s">
        <v>574</v>
      </c>
      <c r="O261" s="10" t="s">
        <v>398</v>
      </c>
      <c r="P261" s="10" t="s">
        <v>29</v>
      </c>
      <c r="Q261" s="14">
        <v>192969</v>
      </c>
      <c r="R261" s="12"/>
      <c r="S261" s="10" t="s">
        <v>29</v>
      </c>
      <c r="T261" s="14">
        <v>-176103</v>
      </c>
      <c r="U261" s="15">
        <v>1</v>
      </c>
      <c r="V261" s="10" t="s">
        <v>29</v>
      </c>
      <c r="W261" s="14">
        <v>16866</v>
      </c>
      <c r="X261" s="10" t="s">
        <v>36</v>
      </c>
      <c r="Y261" s="10" t="s">
        <v>29</v>
      </c>
      <c r="Z261" s="10" t="s">
        <v>37</v>
      </c>
      <c r="AA261" s="10" t="s">
        <v>29</v>
      </c>
      <c r="AB261" s="15">
        <v>0</v>
      </c>
      <c r="AC261" s="15">
        <v>0</v>
      </c>
      <c r="AD261" s="15"/>
      <c r="AE261" s="15">
        <v>0</v>
      </c>
      <c r="AF261" s="14">
        <v>-3061</v>
      </c>
      <c r="AG261" s="14">
        <v>13805</v>
      </c>
    </row>
    <row r="262" spans="1:33" ht="15" customHeight="1" x14ac:dyDescent="0.25">
      <c r="A262" s="36">
        <v>3</v>
      </c>
      <c r="B262" s="36" t="s">
        <v>2606</v>
      </c>
      <c r="C262" s="36" t="s">
        <v>2606</v>
      </c>
      <c r="D262" s="38" t="str">
        <f t="shared" si="5"/>
        <v>3000000083-0</v>
      </c>
      <c r="E262" s="9" t="s">
        <v>575</v>
      </c>
      <c r="F262" s="10" t="s">
        <v>29</v>
      </c>
      <c r="G262" s="10" t="s">
        <v>29</v>
      </c>
      <c r="H262" s="9" t="s">
        <v>30</v>
      </c>
      <c r="I262" s="10" t="s">
        <v>32</v>
      </c>
      <c r="J262" s="10" t="s">
        <v>32</v>
      </c>
      <c r="K262" s="11">
        <v>40452</v>
      </c>
      <c r="L262" s="12">
        <v>40452</v>
      </c>
      <c r="M262" s="10" t="s">
        <v>210</v>
      </c>
      <c r="N262" s="13" t="s">
        <v>555</v>
      </c>
      <c r="O262" s="10" t="s">
        <v>549</v>
      </c>
      <c r="P262" s="10" t="s">
        <v>29</v>
      </c>
      <c r="Q262" s="14">
        <v>2100</v>
      </c>
      <c r="R262" s="12"/>
      <c r="S262" s="10" t="s">
        <v>29</v>
      </c>
      <c r="T262" s="14">
        <v>-1995</v>
      </c>
      <c r="U262" s="15">
        <v>2</v>
      </c>
      <c r="V262" s="10" t="s">
        <v>29</v>
      </c>
      <c r="W262" s="15">
        <v>105</v>
      </c>
      <c r="X262" s="10" t="s">
        <v>36</v>
      </c>
      <c r="Y262" s="10" t="s">
        <v>29</v>
      </c>
      <c r="Z262" s="10" t="s">
        <v>37</v>
      </c>
      <c r="AA262" s="10" t="s">
        <v>29</v>
      </c>
      <c r="AB262" s="15">
        <v>0</v>
      </c>
      <c r="AC262" s="15">
        <v>0</v>
      </c>
      <c r="AD262" s="15"/>
      <c r="AE262" s="15">
        <v>0</v>
      </c>
      <c r="AF262" s="15">
        <v>0</v>
      </c>
      <c r="AG262" s="15">
        <v>105</v>
      </c>
    </row>
    <row r="263" spans="1:33" ht="15" customHeight="1" x14ac:dyDescent="0.25">
      <c r="A263" s="36">
        <v>3</v>
      </c>
      <c r="B263" s="36" t="s">
        <v>2606</v>
      </c>
      <c r="C263" s="36" t="s">
        <v>2606</v>
      </c>
      <c r="D263" s="38" t="str">
        <f t="shared" si="5"/>
        <v>3000000084-0</v>
      </c>
      <c r="E263" s="9" t="s">
        <v>576</v>
      </c>
      <c r="F263" s="10" t="s">
        <v>29</v>
      </c>
      <c r="G263" s="10" t="s">
        <v>29</v>
      </c>
      <c r="H263" s="9" t="s">
        <v>30</v>
      </c>
      <c r="I263" s="10" t="s">
        <v>32</v>
      </c>
      <c r="J263" s="10" t="s">
        <v>32</v>
      </c>
      <c r="K263" s="11">
        <v>40452</v>
      </c>
      <c r="L263" s="12">
        <v>40452</v>
      </c>
      <c r="M263" s="10" t="s">
        <v>573</v>
      </c>
      <c r="N263" s="13" t="s">
        <v>577</v>
      </c>
      <c r="O263" s="10" t="s">
        <v>549</v>
      </c>
      <c r="P263" s="10" t="s">
        <v>29</v>
      </c>
      <c r="Q263" s="14">
        <v>3500</v>
      </c>
      <c r="R263" s="12"/>
      <c r="S263" s="10" t="s">
        <v>29</v>
      </c>
      <c r="T263" s="14">
        <v>-3325</v>
      </c>
      <c r="U263" s="15">
        <v>1</v>
      </c>
      <c r="V263" s="10" t="s">
        <v>29</v>
      </c>
      <c r="W263" s="15">
        <v>175</v>
      </c>
      <c r="X263" s="10" t="s">
        <v>36</v>
      </c>
      <c r="Y263" s="10" t="s">
        <v>29</v>
      </c>
      <c r="Z263" s="10" t="s">
        <v>37</v>
      </c>
      <c r="AA263" s="10" t="s">
        <v>29</v>
      </c>
      <c r="AB263" s="15">
        <v>0</v>
      </c>
      <c r="AC263" s="15">
        <v>0</v>
      </c>
      <c r="AD263" s="15"/>
      <c r="AE263" s="15">
        <v>0</v>
      </c>
      <c r="AF263" s="15">
        <v>0</v>
      </c>
      <c r="AG263" s="15">
        <v>175</v>
      </c>
    </row>
    <row r="264" spans="1:33" ht="15" customHeight="1" x14ac:dyDescent="0.25">
      <c r="A264" s="36">
        <v>3</v>
      </c>
      <c r="B264" s="36" t="s">
        <v>2606</v>
      </c>
      <c r="C264" s="36" t="s">
        <v>2606</v>
      </c>
      <c r="D264" s="38" t="str">
        <f t="shared" si="5"/>
        <v>3000000085-0</v>
      </c>
      <c r="E264" s="9" t="s">
        <v>578</v>
      </c>
      <c r="F264" s="10" t="s">
        <v>29</v>
      </c>
      <c r="G264" s="10" t="s">
        <v>29</v>
      </c>
      <c r="H264" s="9" t="s">
        <v>30</v>
      </c>
      <c r="I264" s="10" t="s">
        <v>32</v>
      </c>
      <c r="J264" s="10" t="s">
        <v>32</v>
      </c>
      <c r="K264" s="11">
        <v>40452</v>
      </c>
      <c r="L264" s="12">
        <v>40452</v>
      </c>
      <c r="M264" s="10" t="s">
        <v>202</v>
      </c>
      <c r="N264" s="13" t="s">
        <v>579</v>
      </c>
      <c r="O264" s="10" t="s">
        <v>549</v>
      </c>
      <c r="P264" s="10" t="s">
        <v>29</v>
      </c>
      <c r="Q264" s="14">
        <v>425913</v>
      </c>
      <c r="R264" s="12"/>
      <c r="S264" s="10" t="s">
        <v>29</v>
      </c>
      <c r="T264" s="14">
        <v>-404617</v>
      </c>
      <c r="U264" s="15">
        <v>100</v>
      </c>
      <c r="V264" s="10" t="s">
        <v>29</v>
      </c>
      <c r="W264" s="14">
        <v>21296</v>
      </c>
      <c r="X264" s="10" t="s">
        <v>36</v>
      </c>
      <c r="Y264" s="10" t="s">
        <v>29</v>
      </c>
      <c r="Z264" s="10" t="s">
        <v>37</v>
      </c>
      <c r="AA264" s="10" t="s">
        <v>29</v>
      </c>
      <c r="AB264" s="15">
        <v>0</v>
      </c>
      <c r="AC264" s="15">
        <v>0</v>
      </c>
      <c r="AD264" s="15"/>
      <c r="AE264" s="15">
        <v>0</v>
      </c>
      <c r="AF264" s="15">
        <v>0</v>
      </c>
      <c r="AG264" s="14">
        <v>21296</v>
      </c>
    </row>
    <row r="265" spans="1:33" ht="15" customHeight="1" x14ac:dyDescent="0.25">
      <c r="A265" s="36">
        <v>3</v>
      </c>
      <c r="B265" s="36" t="s">
        <v>2606</v>
      </c>
      <c r="C265" s="36" t="s">
        <v>2606</v>
      </c>
      <c r="D265" s="38" t="str">
        <f t="shared" si="5"/>
        <v>3000000086-0</v>
      </c>
      <c r="E265" s="9" t="s">
        <v>580</v>
      </c>
      <c r="F265" s="10" t="s">
        <v>29</v>
      </c>
      <c r="G265" s="10" t="s">
        <v>29</v>
      </c>
      <c r="H265" s="9" t="s">
        <v>30</v>
      </c>
      <c r="I265" s="10" t="s">
        <v>207</v>
      </c>
      <c r="J265" s="10" t="s">
        <v>32</v>
      </c>
      <c r="K265" s="11">
        <v>40483</v>
      </c>
      <c r="L265" s="12">
        <v>40483</v>
      </c>
      <c r="M265" s="10" t="s">
        <v>529</v>
      </c>
      <c r="N265" s="13" t="s">
        <v>530</v>
      </c>
      <c r="O265" s="10" t="s">
        <v>398</v>
      </c>
      <c r="P265" s="10" t="s">
        <v>29</v>
      </c>
      <c r="Q265" s="14">
        <v>2581214.83</v>
      </c>
      <c r="R265" s="12"/>
      <c r="S265" s="10" t="s">
        <v>29</v>
      </c>
      <c r="T265" s="14">
        <v>-2351972.83</v>
      </c>
      <c r="U265" s="15">
        <v>1</v>
      </c>
      <c r="V265" s="10" t="s">
        <v>29</v>
      </c>
      <c r="W265" s="14">
        <v>229242</v>
      </c>
      <c r="X265" s="10" t="s">
        <v>36</v>
      </c>
      <c r="Y265" s="10" t="s">
        <v>29</v>
      </c>
      <c r="Z265" s="10" t="s">
        <v>37</v>
      </c>
      <c r="AA265" s="10" t="s">
        <v>29</v>
      </c>
      <c r="AB265" s="15">
        <v>0</v>
      </c>
      <c r="AC265" s="15">
        <v>0</v>
      </c>
      <c r="AD265" s="15"/>
      <c r="AE265" s="15">
        <v>0</v>
      </c>
      <c r="AF265" s="14">
        <v>-41604</v>
      </c>
      <c r="AG265" s="14">
        <v>187638</v>
      </c>
    </row>
    <row r="266" spans="1:33" ht="15" customHeight="1" x14ac:dyDescent="0.25">
      <c r="A266" s="36">
        <v>3</v>
      </c>
      <c r="B266" s="36" t="s">
        <v>2606</v>
      </c>
      <c r="C266" s="36" t="s">
        <v>2606</v>
      </c>
      <c r="D266" s="38" t="str">
        <f t="shared" si="5"/>
        <v>3000000087-0</v>
      </c>
      <c r="E266" s="9" t="s">
        <v>581</v>
      </c>
      <c r="F266" s="10" t="s">
        <v>29</v>
      </c>
      <c r="G266" s="10" t="s">
        <v>29</v>
      </c>
      <c r="H266" s="9" t="s">
        <v>30</v>
      </c>
      <c r="I266" s="10" t="s">
        <v>207</v>
      </c>
      <c r="J266" s="10" t="s">
        <v>32</v>
      </c>
      <c r="K266" s="11">
        <v>40483</v>
      </c>
      <c r="L266" s="12">
        <v>40483</v>
      </c>
      <c r="M266" s="10" t="s">
        <v>419</v>
      </c>
      <c r="N266" s="13" t="s">
        <v>582</v>
      </c>
      <c r="O266" s="10" t="s">
        <v>398</v>
      </c>
      <c r="P266" s="10" t="s">
        <v>29</v>
      </c>
      <c r="Q266" s="14">
        <v>280768</v>
      </c>
      <c r="R266" s="12"/>
      <c r="S266" s="10" t="s">
        <v>29</v>
      </c>
      <c r="T266" s="14">
        <v>-255003</v>
      </c>
      <c r="U266" s="15">
        <v>2</v>
      </c>
      <c r="V266" s="10" t="s">
        <v>29</v>
      </c>
      <c r="W266" s="14">
        <v>25765</v>
      </c>
      <c r="X266" s="10" t="s">
        <v>36</v>
      </c>
      <c r="Y266" s="10" t="s">
        <v>29</v>
      </c>
      <c r="Z266" s="10" t="s">
        <v>37</v>
      </c>
      <c r="AA266" s="10" t="s">
        <v>29</v>
      </c>
      <c r="AB266" s="15">
        <v>0</v>
      </c>
      <c r="AC266" s="15">
        <v>0</v>
      </c>
      <c r="AD266" s="15"/>
      <c r="AE266" s="15">
        <v>0</v>
      </c>
      <c r="AF266" s="14">
        <v>-4676</v>
      </c>
      <c r="AG266" s="14">
        <v>21089</v>
      </c>
    </row>
    <row r="267" spans="1:33" ht="15" customHeight="1" x14ac:dyDescent="0.25">
      <c r="A267" s="36">
        <v>3</v>
      </c>
      <c r="B267" s="36" t="s">
        <v>2606</v>
      </c>
      <c r="C267" s="36" t="s">
        <v>2606</v>
      </c>
      <c r="D267" s="38" t="str">
        <f t="shared" si="5"/>
        <v>3000000088-0</v>
      </c>
      <c r="E267" s="9" t="s">
        <v>583</v>
      </c>
      <c r="F267" s="10" t="s">
        <v>29</v>
      </c>
      <c r="G267" s="10" t="s">
        <v>29</v>
      </c>
      <c r="H267" s="9" t="s">
        <v>30</v>
      </c>
      <c r="I267" s="10" t="s">
        <v>207</v>
      </c>
      <c r="J267" s="10" t="s">
        <v>32</v>
      </c>
      <c r="K267" s="11">
        <v>40483</v>
      </c>
      <c r="L267" s="12">
        <v>40483</v>
      </c>
      <c r="M267" s="10" t="s">
        <v>419</v>
      </c>
      <c r="N267" s="13" t="s">
        <v>426</v>
      </c>
      <c r="O267" s="10" t="s">
        <v>398</v>
      </c>
      <c r="P267" s="10" t="s">
        <v>29</v>
      </c>
      <c r="Q267" s="14">
        <v>5691</v>
      </c>
      <c r="R267" s="12"/>
      <c r="S267" s="10" t="s">
        <v>29</v>
      </c>
      <c r="T267" s="14">
        <v>-5169</v>
      </c>
      <c r="U267" s="15">
        <v>1</v>
      </c>
      <c r="V267" s="10" t="s">
        <v>29</v>
      </c>
      <c r="W267" s="15">
        <v>522</v>
      </c>
      <c r="X267" s="10" t="s">
        <v>36</v>
      </c>
      <c r="Y267" s="10" t="s">
        <v>29</v>
      </c>
      <c r="Z267" s="10" t="s">
        <v>37</v>
      </c>
      <c r="AA267" s="10" t="s">
        <v>29</v>
      </c>
      <c r="AB267" s="15">
        <v>0</v>
      </c>
      <c r="AC267" s="15">
        <v>0</v>
      </c>
      <c r="AD267" s="15"/>
      <c r="AE267" s="15">
        <v>0</v>
      </c>
      <c r="AF267" s="15">
        <v>-95</v>
      </c>
      <c r="AG267" s="15">
        <v>427</v>
      </c>
    </row>
    <row r="268" spans="1:33" ht="15" customHeight="1" x14ac:dyDescent="0.25">
      <c r="A268" s="36">
        <v>3</v>
      </c>
      <c r="B268" s="36" t="s">
        <v>2606</v>
      </c>
      <c r="C268" s="36" t="s">
        <v>2606</v>
      </c>
      <c r="D268" s="38" t="str">
        <f t="shared" si="5"/>
        <v>3000000089-0</v>
      </c>
      <c r="E268" s="9" t="s">
        <v>584</v>
      </c>
      <c r="F268" s="10" t="s">
        <v>29</v>
      </c>
      <c r="G268" s="10" t="s">
        <v>29</v>
      </c>
      <c r="H268" s="9" t="s">
        <v>30</v>
      </c>
      <c r="I268" s="10" t="s">
        <v>207</v>
      </c>
      <c r="J268" s="10" t="s">
        <v>32</v>
      </c>
      <c r="K268" s="11">
        <v>40483</v>
      </c>
      <c r="L268" s="12">
        <v>40483</v>
      </c>
      <c r="M268" s="10" t="s">
        <v>585</v>
      </c>
      <c r="N268" s="13" t="s">
        <v>586</v>
      </c>
      <c r="O268" s="10" t="s">
        <v>398</v>
      </c>
      <c r="P268" s="10" t="s">
        <v>29</v>
      </c>
      <c r="Q268" s="14">
        <v>29534326.899999999</v>
      </c>
      <c r="R268" s="12"/>
      <c r="S268" s="10" t="s">
        <v>29</v>
      </c>
      <c r="T268" s="14">
        <v>-26911337.899999999</v>
      </c>
      <c r="U268" s="15">
        <v>1</v>
      </c>
      <c r="V268" s="10" t="s">
        <v>29</v>
      </c>
      <c r="W268" s="14">
        <v>2622989</v>
      </c>
      <c r="X268" s="10" t="s">
        <v>36</v>
      </c>
      <c r="Y268" s="10" t="s">
        <v>29</v>
      </c>
      <c r="Z268" s="10" t="s">
        <v>37</v>
      </c>
      <c r="AA268" s="10" t="s">
        <v>29</v>
      </c>
      <c r="AB268" s="15">
        <v>0</v>
      </c>
      <c r="AC268" s="15">
        <v>0</v>
      </c>
      <c r="AD268" s="15"/>
      <c r="AE268" s="15">
        <v>0</v>
      </c>
      <c r="AF268" s="14">
        <v>-476031</v>
      </c>
      <c r="AG268" s="14">
        <v>2146958</v>
      </c>
    </row>
    <row r="269" spans="1:33" ht="15" customHeight="1" x14ac:dyDescent="0.25">
      <c r="A269" s="36">
        <v>3</v>
      </c>
      <c r="B269" s="36" t="s">
        <v>2606</v>
      </c>
      <c r="C269" s="36" t="s">
        <v>2606</v>
      </c>
      <c r="D269" s="38" t="str">
        <f t="shared" si="5"/>
        <v>3000000090-0</v>
      </c>
      <c r="E269" s="9" t="s">
        <v>587</v>
      </c>
      <c r="F269" s="10" t="s">
        <v>29</v>
      </c>
      <c r="G269" s="10" t="s">
        <v>29</v>
      </c>
      <c r="H269" s="9" t="s">
        <v>30</v>
      </c>
      <c r="I269" s="10" t="s">
        <v>207</v>
      </c>
      <c r="J269" s="10" t="s">
        <v>32</v>
      </c>
      <c r="K269" s="11">
        <v>40483</v>
      </c>
      <c r="L269" s="12">
        <v>40483</v>
      </c>
      <c r="M269" s="10" t="s">
        <v>414</v>
      </c>
      <c r="N269" s="13" t="s">
        <v>588</v>
      </c>
      <c r="O269" s="10" t="s">
        <v>398</v>
      </c>
      <c r="P269" s="10" t="s">
        <v>29</v>
      </c>
      <c r="Q269" s="14">
        <v>1887625.05</v>
      </c>
      <c r="R269" s="12"/>
      <c r="S269" s="10" t="s">
        <v>29</v>
      </c>
      <c r="T269" s="14">
        <v>-1714399.05</v>
      </c>
      <c r="U269" s="15">
        <v>1</v>
      </c>
      <c r="V269" s="10" t="s">
        <v>29</v>
      </c>
      <c r="W269" s="14">
        <v>173226</v>
      </c>
      <c r="X269" s="10" t="s">
        <v>36</v>
      </c>
      <c r="Y269" s="10" t="s">
        <v>29</v>
      </c>
      <c r="Z269" s="10" t="s">
        <v>37</v>
      </c>
      <c r="AA269" s="10" t="s">
        <v>29</v>
      </c>
      <c r="AB269" s="15">
        <v>0</v>
      </c>
      <c r="AC269" s="15">
        <v>0</v>
      </c>
      <c r="AD269" s="15"/>
      <c r="AE269" s="15">
        <v>0</v>
      </c>
      <c r="AF269" s="14">
        <v>-31438</v>
      </c>
      <c r="AG269" s="14">
        <v>141788</v>
      </c>
    </row>
    <row r="270" spans="1:33" ht="15" customHeight="1" x14ac:dyDescent="0.25">
      <c r="A270" s="36">
        <v>3</v>
      </c>
      <c r="B270" s="36" t="s">
        <v>2606</v>
      </c>
      <c r="C270" s="36" t="s">
        <v>2606</v>
      </c>
      <c r="D270" s="38" t="str">
        <f t="shared" si="5"/>
        <v>3000000091-0</v>
      </c>
      <c r="E270" s="9" t="s">
        <v>589</v>
      </c>
      <c r="F270" s="10" t="s">
        <v>29</v>
      </c>
      <c r="G270" s="10" t="s">
        <v>29</v>
      </c>
      <c r="H270" s="9" t="s">
        <v>30</v>
      </c>
      <c r="I270" s="10" t="s">
        <v>32</v>
      </c>
      <c r="J270" s="10" t="s">
        <v>32</v>
      </c>
      <c r="K270" s="11">
        <v>40483</v>
      </c>
      <c r="L270" s="12">
        <v>40483</v>
      </c>
      <c r="M270" s="10" t="s">
        <v>573</v>
      </c>
      <c r="N270" s="13" t="s">
        <v>590</v>
      </c>
      <c r="O270" s="10" t="s">
        <v>549</v>
      </c>
      <c r="P270" s="10" t="s">
        <v>29</v>
      </c>
      <c r="Q270" s="14">
        <v>1400</v>
      </c>
      <c r="R270" s="12"/>
      <c r="S270" s="10" t="s">
        <v>29</v>
      </c>
      <c r="T270" s="14">
        <v>-1330</v>
      </c>
      <c r="U270" s="15">
        <v>0</v>
      </c>
      <c r="V270" s="10" t="s">
        <v>29</v>
      </c>
      <c r="W270" s="15">
        <v>70</v>
      </c>
      <c r="X270" s="10" t="s">
        <v>36</v>
      </c>
      <c r="Y270" s="10" t="s">
        <v>29</v>
      </c>
      <c r="Z270" s="10" t="s">
        <v>37</v>
      </c>
      <c r="AA270" s="10" t="s">
        <v>29</v>
      </c>
      <c r="AB270" s="15">
        <v>0</v>
      </c>
      <c r="AC270" s="15">
        <v>0</v>
      </c>
      <c r="AD270" s="15"/>
      <c r="AE270" s="15">
        <v>0</v>
      </c>
      <c r="AF270" s="15">
        <v>0</v>
      </c>
      <c r="AG270" s="15">
        <v>70</v>
      </c>
    </row>
    <row r="271" spans="1:33" ht="15" customHeight="1" x14ac:dyDescent="0.25">
      <c r="A271" s="36">
        <v>3</v>
      </c>
      <c r="B271" s="36" t="s">
        <v>2606</v>
      </c>
      <c r="C271" s="36" t="s">
        <v>2606</v>
      </c>
      <c r="D271" s="38" t="str">
        <f t="shared" si="5"/>
        <v>3000000092-0</v>
      </c>
      <c r="E271" s="9" t="s">
        <v>591</v>
      </c>
      <c r="F271" s="10" t="s">
        <v>29</v>
      </c>
      <c r="G271" s="10" t="s">
        <v>29</v>
      </c>
      <c r="H271" s="9" t="s">
        <v>30</v>
      </c>
      <c r="I271" s="10" t="s">
        <v>207</v>
      </c>
      <c r="J271" s="10" t="s">
        <v>32</v>
      </c>
      <c r="K271" s="11">
        <v>40483</v>
      </c>
      <c r="L271" s="12">
        <v>40483</v>
      </c>
      <c r="M271" s="10" t="s">
        <v>218</v>
      </c>
      <c r="N271" s="13" t="s">
        <v>592</v>
      </c>
      <c r="O271" s="10" t="s">
        <v>398</v>
      </c>
      <c r="P271" s="10" t="s">
        <v>29</v>
      </c>
      <c r="Q271" s="14">
        <v>10800</v>
      </c>
      <c r="R271" s="12"/>
      <c r="S271" s="10" t="s">
        <v>29</v>
      </c>
      <c r="T271" s="14">
        <v>-9802</v>
      </c>
      <c r="U271" s="15">
        <v>2</v>
      </c>
      <c r="V271" s="10" t="s">
        <v>29</v>
      </c>
      <c r="W271" s="15">
        <v>998</v>
      </c>
      <c r="X271" s="10" t="s">
        <v>36</v>
      </c>
      <c r="Y271" s="10" t="s">
        <v>29</v>
      </c>
      <c r="Z271" s="10" t="s">
        <v>37</v>
      </c>
      <c r="AA271" s="10" t="s">
        <v>29</v>
      </c>
      <c r="AB271" s="15">
        <v>0</v>
      </c>
      <c r="AC271" s="15">
        <v>0</v>
      </c>
      <c r="AD271" s="15"/>
      <c r="AE271" s="15">
        <v>0</v>
      </c>
      <c r="AF271" s="15">
        <v>-181</v>
      </c>
      <c r="AG271" s="15">
        <v>817</v>
      </c>
    </row>
    <row r="272" spans="1:33" ht="15" customHeight="1" x14ac:dyDescent="0.25">
      <c r="A272" s="36">
        <v>3</v>
      </c>
      <c r="B272" s="36" t="s">
        <v>2606</v>
      </c>
      <c r="C272" s="36" t="s">
        <v>2606</v>
      </c>
      <c r="D272" s="38" t="str">
        <f t="shared" si="5"/>
        <v>3000000093-0</v>
      </c>
      <c r="E272" s="9" t="s">
        <v>593</v>
      </c>
      <c r="F272" s="10" t="s">
        <v>29</v>
      </c>
      <c r="G272" s="10" t="s">
        <v>29</v>
      </c>
      <c r="H272" s="9" t="s">
        <v>30</v>
      </c>
      <c r="I272" s="10" t="s">
        <v>207</v>
      </c>
      <c r="J272" s="10" t="s">
        <v>32</v>
      </c>
      <c r="K272" s="11">
        <v>40483</v>
      </c>
      <c r="L272" s="12">
        <v>40483</v>
      </c>
      <c r="M272" s="10" t="s">
        <v>419</v>
      </c>
      <c r="N272" s="13" t="s">
        <v>594</v>
      </c>
      <c r="O272" s="10" t="s">
        <v>398</v>
      </c>
      <c r="P272" s="10" t="s">
        <v>29</v>
      </c>
      <c r="Q272" s="14">
        <v>3183555.94</v>
      </c>
      <c r="R272" s="12"/>
      <c r="S272" s="10" t="s">
        <v>29</v>
      </c>
      <c r="T272" s="14">
        <v>-2900818.94</v>
      </c>
      <c r="U272" s="15">
        <v>1</v>
      </c>
      <c r="V272" s="10" t="s">
        <v>29</v>
      </c>
      <c r="W272" s="14">
        <v>282737</v>
      </c>
      <c r="X272" s="10" t="s">
        <v>36</v>
      </c>
      <c r="Y272" s="10" t="s">
        <v>29</v>
      </c>
      <c r="Z272" s="10" t="s">
        <v>37</v>
      </c>
      <c r="AA272" s="10" t="s">
        <v>29</v>
      </c>
      <c r="AB272" s="15">
        <v>0</v>
      </c>
      <c r="AC272" s="15">
        <v>0</v>
      </c>
      <c r="AD272" s="15"/>
      <c r="AE272" s="15">
        <v>0</v>
      </c>
      <c r="AF272" s="14">
        <v>-51312</v>
      </c>
      <c r="AG272" s="14">
        <v>231425</v>
      </c>
    </row>
    <row r="273" spans="1:33" ht="15" customHeight="1" x14ac:dyDescent="0.25">
      <c r="A273" s="36">
        <v>3</v>
      </c>
      <c r="B273" s="36" t="s">
        <v>2606</v>
      </c>
      <c r="C273" s="36" t="s">
        <v>2606</v>
      </c>
      <c r="D273" s="38" t="str">
        <f t="shared" si="5"/>
        <v>3000000094-0</v>
      </c>
      <c r="E273" s="9" t="s">
        <v>595</v>
      </c>
      <c r="F273" s="10" t="s">
        <v>29</v>
      </c>
      <c r="G273" s="10" t="s">
        <v>29</v>
      </c>
      <c r="H273" s="9" t="s">
        <v>30</v>
      </c>
      <c r="I273" s="10" t="s">
        <v>207</v>
      </c>
      <c r="J273" s="10" t="s">
        <v>32</v>
      </c>
      <c r="K273" s="11">
        <v>40483</v>
      </c>
      <c r="L273" s="12">
        <v>40483</v>
      </c>
      <c r="M273" s="10" t="s">
        <v>596</v>
      </c>
      <c r="N273" s="13" t="s">
        <v>597</v>
      </c>
      <c r="O273" s="10" t="s">
        <v>398</v>
      </c>
      <c r="P273" s="10" t="s">
        <v>29</v>
      </c>
      <c r="Q273" s="14">
        <v>20121154.579999998</v>
      </c>
      <c r="R273" s="12"/>
      <c r="S273" s="10" t="s">
        <v>29</v>
      </c>
      <c r="T273" s="14">
        <v>-18334163.579999998</v>
      </c>
      <c r="U273" s="15">
        <v>1</v>
      </c>
      <c r="V273" s="10" t="s">
        <v>29</v>
      </c>
      <c r="W273" s="14">
        <v>1786991</v>
      </c>
      <c r="X273" s="10" t="s">
        <v>36</v>
      </c>
      <c r="Y273" s="10" t="s">
        <v>29</v>
      </c>
      <c r="Z273" s="10" t="s">
        <v>37</v>
      </c>
      <c r="AA273" s="10" t="s">
        <v>29</v>
      </c>
      <c r="AB273" s="15">
        <v>0</v>
      </c>
      <c r="AC273" s="15">
        <v>0</v>
      </c>
      <c r="AD273" s="15"/>
      <c r="AE273" s="15">
        <v>0</v>
      </c>
      <c r="AF273" s="14">
        <v>-324311</v>
      </c>
      <c r="AG273" s="14">
        <v>1462680</v>
      </c>
    </row>
    <row r="274" spans="1:33" ht="15" customHeight="1" x14ac:dyDescent="0.25">
      <c r="A274" s="36">
        <v>3</v>
      </c>
      <c r="B274" s="36" t="s">
        <v>2606</v>
      </c>
      <c r="C274" s="36" t="s">
        <v>2606</v>
      </c>
      <c r="D274" s="38" t="str">
        <f t="shared" si="5"/>
        <v>3000000095-0</v>
      </c>
      <c r="E274" s="9" t="s">
        <v>598</v>
      </c>
      <c r="F274" s="10" t="s">
        <v>29</v>
      </c>
      <c r="G274" s="10" t="s">
        <v>29</v>
      </c>
      <c r="H274" s="9" t="s">
        <v>30</v>
      </c>
      <c r="I274" s="10" t="s">
        <v>207</v>
      </c>
      <c r="J274" s="10" t="s">
        <v>32</v>
      </c>
      <c r="K274" s="11">
        <v>40483</v>
      </c>
      <c r="L274" s="12">
        <v>40483</v>
      </c>
      <c r="M274" s="10" t="s">
        <v>448</v>
      </c>
      <c r="N274" s="13" t="s">
        <v>599</v>
      </c>
      <c r="O274" s="10" t="s">
        <v>398</v>
      </c>
      <c r="P274" s="10" t="s">
        <v>29</v>
      </c>
      <c r="Q274" s="14">
        <v>5302816.5999999996</v>
      </c>
      <c r="R274" s="12"/>
      <c r="S274" s="10" t="s">
        <v>29</v>
      </c>
      <c r="T274" s="14">
        <v>-4881544.5999999996</v>
      </c>
      <c r="U274" s="15">
        <v>1</v>
      </c>
      <c r="V274" s="10" t="s">
        <v>29</v>
      </c>
      <c r="W274" s="14">
        <v>421272</v>
      </c>
      <c r="X274" s="10" t="s">
        <v>36</v>
      </c>
      <c r="Y274" s="10" t="s">
        <v>29</v>
      </c>
      <c r="Z274" s="10" t="s">
        <v>37</v>
      </c>
      <c r="AA274" s="10" t="s">
        <v>29</v>
      </c>
      <c r="AB274" s="15">
        <v>0</v>
      </c>
      <c r="AC274" s="15">
        <v>0</v>
      </c>
      <c r="AD274" s="15"/>
      <c r="AE274" s="15">
        <v>0</v>
      </c>
      <c r="AF274" s="14">
        <v>-76454</v>
      </c>
      <c r="AG274" s="14">
        <v>344818</v>
      </c>
    </row>
    <row r="275" spans="1:33" ht="15" customHeight="1" x14ac:dyDescent="0.25">
      <c r="A275" s="36">
        <v>3</v>
      </c>
      <c r="B275" s="36" t="s">
        <v>2606</v>
      </c>
      <c r="C275" s="36" t="s">
        <v>2606</v>
      </c>
      <c r="D275" s="38" t="str">
        <f t="shared" si="5"/>
        <v>3000000096-0</v>
      </c>
      <c r="E275" s="9" t="s">
        <v>600</v>
      </c>
      <c r="F275" s="10" t="s">
        <v>29</v>
      </c>
      <c r="G275" s="10" t="s">
        <v>29</v>
      </c>
      <c r="H275" s="9" t="s">
        <v>30</v>
      </c>
      <c r="I275" s="10" t="s">
        <v>207</v>
      </c>
      <c r="J275" s="10" t="s">
        <v>32</v>
      </c>
      <c r="K275" s="11">
        <v>40483</v>
      </c>
      <c r="L275" s="12">
        <v>40483</v>
      </c>
      <c r="M275" s="10" t="s">
        <v>480</v>
      </c>
      <c r="N275" s="13" t="s">
        <v>601</v>
      </c>
      <c r="O275" s="10" t="s">
        <v>398</v>
      </c>
      <c r="P275" s="10" t="s">
        <v>29</v>
      </c>
      <c r="Q275" s="14">
        <v>2043638.51</v>
      </c>
      <c r="R275" s="12"/>
      <c r="S275" s="10" t="s">
        <v>29</v>
      </c>
      <c r="T275" s="14">
        <v>-1862139.51</v>
      </c>
      <c r="U275" s="15">
        <v>1</v>
      </c>
      <c r="V275" s="10" t="s">
        <v>29</v>
      </c>
      <c r="W275" s="14">
        <v>181499</v>
      </c>
      <c r="X275" s="10" t="s">
        <v>36</v>
      </c>
      <c r="Y275" s="10" t="s">
        <v>29</v>
      </c>
      <c r="Z275" s="10" t="s">
        <v>37</v>
      </c>
      <c r="AA275" s="10" t="s">
        <v>29</v>
      </c>
      <c r="AB275" s="15">
        <v>0</v>
      </c>
      <c r="AC275" s="15">
        <v>0</v>
      </c>
      <c r="AD275" s="15"/>
      <c r="AE275" s="15">
        <v>0</v>
      </c>
      <c r="AF275" s="14">
        <v>-32939</v>
      </c>
      <c r="AG275" s="14">
        <v>148560</v>
      </c>
    </row>
    <row r="276" spans="1:33" ht="15" customHeight="1" x14ac:dyDescent="0.25">
      <c r="A276" s="36">
        <v>3</v>
      </c>
      <c r="B276" s="36" t="s">
        <v>2606</v>
      </c>
      <c r="C276" s="36" t="s">
        <v>2606</v>
      </c>
      <c r="D276" s="38" t="str">
        <f t="shared" si="5"/>
        <v>3000000097-0</v>
      </c>
      <c r="E276" s="9" t="s">
        <v>602</v>
      </c>
      <c r="F276" s="10" t="s">
        <v>29</v>
      </c>
      <c r="G276" s="10" t="s">
        <v>29</v>
      </c>
      <c r="H276" s="9" t="s">
        <v>30</v>
      </c>
      <c r="I276" s="10" t="s">
        <v>207</v>
      </c>
      <c r="J276" s="10" t="s">
        <v>32</v>
      </c>
      <c r="K276" s="11">
        <v>40483</v>
      </c>
      <c r="L276" s="12">
        <v>40483</v>
      </c>
      <c r="M276" s="10" t="s">
        <v>194</v>
      </c>
      <c r="N276" s="13" t="s">
        <v>603</v>
      </c>
      <c r="O276" s="10" t="s">
        <v>398</v>
      </c>
      <c r="P276" s="10" t="s">
        <v>29</v>
      </c>
      <c r="Q276" s="14">
        <v>1587778.92</v>
      </c>
      <c r="R276" s="12"/>
      <c r="S276" s="10" t="s">
        <v>29</v>
      </c>
      <c r="T276" s="14">
        <v>-1446765.92</v>
      </c>
      <c r="U276" s="15">
        <v>1</v>
      </c>
      <c r="V276" s="10" t="s">
        <v>29</v>
      </c>
      <c r="W276" s="14">
        <v>141013</v>
      </c>
      <c r="X276" s="10" t="s">
        <v>36</v>
      </c>
      <c r="Y276" s="10" t="s">
        <v>29</v>
      </c>
      <c r="Z276" s="10" t="s">
        <v>37</v>
      </c>
      <c r="AA276" s="10" t="s">
        <v>29</v>
      </c>
      <c r="AB276" s="15">
        <v>0</v>
      </c>
      <c r="AC276" s="15">
        <v>0</v>
      </c>
      <c r="AD276" s="15"/>
      <c r="AE276" s="15">
        <v>0</v>
      </c>
      <c r="AF276" s="14">
        <v>-25592</v>
      </c>
      <c r="AG276" s="14">
        <v>115421</v>
      </c>
    </row>
    <row r="277" spans="1:33" ht="15" customHeight="1" x14ac:dyDescent="0.25">
      <c r="A277" s="36">
        <v>3</v>
      </c>
      <c r="B277" s="36" t="s">
        <v>2606</v>
      </c>
      <c r="C277" s="36" t="s">
        <v>2606</v>
      </c>
      <c r="D277" s="38" t="str">
        <f t="shared" si="5"/>
        <v>3000000098-0</v>
      </c>
      <c r="E277" s="9" t="s">
        <v>604</v>
      </c>
      <c r="F277" s="10" t="s">
        <v>29</v>
      </c>
      <c r="G277" s="10" t="s">
        <v>29</v>
      </c>
      <c r="H277" s="9" t="s">
        <v>30</v>
      </c>
      <c r="I277" s="10" t="s">
        <v>207</v>
      </c>
      <c r="J277" s="10" t="s">
        <v>32</v>
      </c>
      <c r="K277" s="11">
        <v>40483</v>
      </c>
      <c r="L277" s="12">
        <v>40483</v>
      </c>
      <c r="M277" s="10" t="s">
        <v>194</v>
      </c>
      <c r="N277" s="13" t="s">
        <v>605</v>
      </c>
      <c r="O277" s="10" t="s">
        <v>398</v>
      </c>
      <c r="P277" s="10" t="s">
        <v>29</v>
      </c>
      <c r="Q277" s="14">
        <v>6011216.4000000004</v>
      </c>
      <c r="R277" s="12"/>
      <c r="S277" s="10" t="s">
        <v>29</v>
      </c>
      <c r="T277" s="14">
        <v>-5477351.4000000004</v>
      </c>
      <c r="U277" s="15">
        <v>1</v>
      </c>
      <c r="V277" s="10" t="s">
        <v>29</v>
      </c>
      <c r="W277" s="14">
        <v>533865</v>
      </c>
      <c r="X277" s="10" t="s">
        <v>36</v>
      </c>
      <c r="Y277" s="10" t="s">
        <v>29</v>
      </c>
      <c r="Z277" s="10" t="s">
        <v>37</v>
      </c>
      <c r="AA277" s="10" t="s">
        <v>29</v>
      </c>
      <c r="AB277" s="15">
        <v>0</v>
      </c>
      <c r="AC277" s="15">
        <v>0</v>
      </c>
      <c r="AD277" s="15"/>
      <c r="AE277" s="15">
        <v>0</v>
      </c>
      <c r="AF277" s="14">
        <v>-96888</v>
      </c>
      <c r="AG277" s="14">
        <v>436977</v>
      </c>
    </row>
    <row r="278" spans="1:33" ht="15" customHeight="1" x14ac:dyDescent="0.25">
      <c r="A278" s="36">
        <v>3</v>
      </c>
      <c r="B278" s="36" t="s">
        <v>2606</v>
      </c>
      <c r="C278" s="36" t="s">
        <v>2606</v>
      </c>
      <c r="D278" s="38" t="str">
        <f t="shared" si="5"/>
        <v>3000000099-0</v>
      </c>
      <c r="E278" s="9" t="s">
        <v>606</v>
      </c>
      <c r="F278" s="10" t="s">
        <v>29</v>
      </c>
      <c r="G278" s="10" t="s">
        <v>29</v>
      </c>
      <c r="H278" s="9" t="s">
        <v>30</v>
      </c>
      <c r="I278" s="10" t="s">
        <v>207</v>
      </c>
      <c r="J278" s="10" t="s">
        <v>32</v>
      </c>
      <c r="K278" s="11">
        <v>40483</v>
      </c>
      <c r="L278" s="12">
        <v>40483</v>
      </c>
      <c r="M278" s="10" t="s">
        <v>197</v>
      </c>
      <c r="N278" s="13" t="s">
        <v>512</v>
      </c>
      <c r="O278" s="10" t="s">
        <v>398</v>
      </c>
      <c r="P278" s="10" t="s">
        <v>29</v>
      </c>
      <c r="Q278" s="14">
        <v>3049007.02</v>
      </c>
      <c r="R278" s="12"/>
      <c r="S278" s="10" t="s">
        <v>29</v>
      </c>
      <c r="T278" s="14">
        <v>-2778220.02</v>
      </c>
      <c r="U278" s="15">
        <v>1</v>
      </c>
      <c r="V278" s="10" t="s">
        <v>29</v>
      </c>
      <c r="W278" s="14">
        <v>270787</v>
      </c>
      <c r="X278" s="10" t="s">
        <v>36</v>
      </c>
      <c r="Y278" s="10" t="s">
        <v>29</v>
      </c>
      <c r="Z278" s="10" t="s">
        <v>37</v>
      </c>
      <c r="AA278" s="10" t="s">
        <v>29</v>
      </c>
      <c r="AB278" s="15">
        <v>0</v>
      </c>
      <c r="AC278" s="15">
        <v>0</v>
      </c>
      <c r="AD278" s="15"/>
      <c r="AE278" s="15">
        <v>0</v>
      </c>
      <c r="AF278" s="14">
        <v>-49144</v>
      </c>
      <c r="AG278" s="14">
        <v>221643</v>
      </c>
    </row>
    <row r="279" spans="1:33" ht="15" customHeight="1" x14ac:dyDescent="0.25">
      <c r="A279" s="36">
        <v>3</v>
      </c>
      <c r="B279" s="36" t="s">
        <v>2606</v>
      </c>
      <c r="C279" s="36" t="s">
        <v>2606</v>
      </c>
      <c r="D279" s="38" t="str">
        <f t="shared" si="5"/>
        <v>3000000100-0</v>
      </c>
      <c r="E279" s="9" t="s">
        <v>607</v>
      </c>
      <c r="F279" s="10" t="s">
        <v>29</v>
      </c>
      <c r="G279" s="10" t="s">
        <v>29</v>
      </c>
      <c r="H279" s="9" t="s">
        <v>30</v>
      </c>
      <c r="I279" s="10" t="s">
        <v>207</v>
      </c>
      <c r="J279" s="10" t="s">
        <v>32</v>
      </c>
      <c r="K279" s="11">
        <v>40483</v>
      </c>
      <c r="L279" s="12">
        <v>40483</v>
      </c>
      <c r="M279" s="10" t="s">
        <v>608</v>
      </c>
      <c r="N279" s="13" t="s">
        <v>609</v>
      </c>
      <c r="O279" s="10" t="s">
        <v>398</v>
      </c>
      <c r="P279" s="10" t="s">
        <v>29</v>
      </c>
      <c r="Q279" s="14">
        <v>1776030.55</v>
      </c>
      <c r="R279" s="12"/>
      <c r="S279" s="10" t="s">
        <v>29</v>
      </c>
      <c r="T279" s="14">
        <v>-1618298.55</v>
      </c>
      <c r="U279" s="15">
        <v>1</v>
      </c>
      <c r="V279" s="10" t="s">
        <v>29</v>
      </c>
      <c r="W279" s="14">
        <v>157732</v>
      </c>
      <c r="X279" s="10" t="s">
        <v>36</v>
      </c>
      <c r="Y279" s="10" t="s">
        <v>29</v>
      </c>
      <c r="Z279" s="10" t="s">
        <v>37</v>
      </c>
      <c r="AA279" s="10" t="s">
        <v>29</v>
      </c>
      <c r="AB279" s="15">
        <v>0</v>
      </c>
      <c r="AC279" s="15">
        <v>0</v>
      </c>
      <c r="AD279" s="15"/>
      <c r="AE279" s="15">
        <v>0</v>
      </c>
      <c r="AF279" s="14">
        <v>-28626</v>
      </c>
      <c r="AG279" s="14">
        <v>129106</v>
      </c>
    </row>
    <row r="280" spans="1:33" ht="15" customHeight="1" x14ac:dyDescent="0.25">
      <c r="A280" s="36">
        <v>3</v>
      </c>
      <c r="B280" s="36" t="s">
        <v>2606</v>
      </c>
      <c r="C280" s="36" t="s">
        <v>2606</v>
      </c>
      <c r="D280" s="38" t="str">
        <f t="shared" si="5"/>
        <v>3000000101-0</v>
      </c>
      <c r="E280" s="9" t="s">
        <v>610</v>
      </c>
      <c r="F280" s="10" t="s">
        <v>29</v>
      </c>
      <c r="G280" s="10" t="s">
        <v>29</v>
      </c>
      <c r="H280" s="9" t="s">
        <v>30</v>
      </c>
      <c r="I280" s="10" t="s">
        <v>207</v>
      </c>
      <c r="J280" s="10" t="s">
        <v>32</v>
      </c>
      <c r="K280" s="11">
        <v>40483</v>
      </c>
      <c r="L280" s="12">
        <v>40483</v>
      </c>
      <c r="M280" s="10" t="s">
        <v>194</v>
      </c>
      <c r="N280" s="13" t="s">
        <v>487</v>
      </c>
      <c r="O280" s="10" t="s">
        <v>398</v>
      </c>
      <c r="P280" s="10" t="s">
        <v>29</v>
      </c>
      <c r="Q280" s="14">
        <v>290641.64</v>
      </c>
      <c r="R280" s="12"/>
      <c r="S280" s="10" t="s">
        <v>29</v>
      </c>
      <c r="T280" s="14">
        <v>-264828.64</v>
      </c>
      <c r="U280" s="15">
        <v>1</v>
      </c>
      <c r="V280" s="10" t="s">
        <v>29</v>
      </c>
      <c r="W280" s="14">
        <v>25813</v>
      </c>
      <c r="X280" s="10" t="s">
        <v>36</v>
      </c>
      <c r="Y280" s="10" t="s">
        <v>29</v>
      </c>
      <c r="Z280" s="10" t="s">
        <v>37</v>
      </c>
      <c r="AA280" s="10" t="s">
        <v>29</v>
      </c>
      <c r="AB280" s="15">
        <v>0</v>
      </c>
      <c r="AC280" s="15">
        <v>0</v>
      </c>
      <c r="AD280" s="15"/>
      <c r="AE280" s="15">
        <v>0</v>
      </c>
      <c r="AF280" s="14">
        <v>-4685</v>
      </c>
      <c r="AG280" s="14">
        <v>21128</v>
      </c>
    </row>
    <row r="281" spans="1:33" ht="15" customHeight="1" x14ac:dyDescent="0.25">
      <c r="A281" s="36">
        <v>3</v>
      </c>
      <c r="B281" s="36" t="s">
        <v>2606</v>
      </c>
      <c r="C281" s="36" t="s">
        <v>2606</v>
      </c>
      <c r="D281" s="38" t="str">
        <f t="shared" si="5"/>
        <v>3000000102-0</v>
      </c>
      <c r="E281" s="9" t="s">
        <v>611</v>
      </c>
      <c r="F281" s="10" t="s">
        <v>29</v>
      </c>
      <c r="G281" s="10" t="s">
        <v>29</v>
      </c>
      <c r="H281" s="9" t="s">
        <v>30</v>
      </c>
      <c r="I281" s="10" t="s">
        <v>207</v>
      </c>
      <c r="J281" s="10" t="s">
        <v>32</v>
      </c>
      <c r="K281" s="11">
        <v>40483</v>
      </c>
      <c r="L281" s="12">
        <v>40483</v>
      </c>
      <c r="M281" s="10" t="s">
        <v>448</v>
      </c>
      <c r="N281" s="13" t="s">
        <v>612</v>
      </c>
      <c r="O281" s="10" t="s">
        <v>398</v>
      </c>
      <c r="P281" s="10" t="s">
        <v>29</v>
      </c>
      <c r="Q281" s="14">
        <v>421793.39</v>
      </c>
      <c r="R281" s="12"/>
      <c r="S281" s="10" t="s">
        <v>29</v>
      </c>
      <c r="T281" s="14">
        <v>-384333.39</v>
      </c>
      <c r="U281" s="15">
        <v>1</v>
      </c>
      <c r="V281" s="10" t="s">
        <v>29</v>
      </c>
      <c r="W281" s="14">
        <v>37460</v>
      </c>
      <c r="X281" s="10" t="s">
        <v>36</v>
      </c>
      <c r="Y281" s="10" t="s">
        <v>29</v>
      </c>
      <c r="Z281" s="10" t="s">
        <v>37</v>
      </c>
      <c r="AA281" s="10" t="s">
        <v>29</v>
      </c>
      <c r="AB281" s="15">
        <v>0</v>
      </c>
      <c r="AC281" s="15">
        <v>0</v>
      </c>
      <c r="AD281" s="15"/>
      <c r="AE281" s="15">
        <v>0</v>
      </c>
      <c r="AF281" s="14">
        <v>-6798</v>
      </c>
      <c r="AG281" s="14">
        <v>30662</v>
      </c>
    </row>
    <row r="282" spans="1:33" ht="15" customHeight="1" x14ac:dyDescent="0.25">
      <c r="A282" s="36">
        <v>3</v>
      </c>
      <c r="B282" s="36" t="s">
        <v>2606</v>
      </c>
      <c r="C282" s="36" t="s">
        <v>2606</v>
      </c>
      <c r="D282" s="38" t="str">
        <f t="shared" si="5"/>
        <v>3000000103-0</v>
      </c>
      <c r="E282" s="9" t="s">
        <v>613</v>
      </c>
      <c r="F282" s="10" t="s">
        <v>29</v>
      </c>
      <c r="G282" s="10" t="s">
        <v>29</v>
      </c>
      <c r="H282" s="9" t="s">
        <v>30</v>
      </c>
      <c r="I282" s="10" t="s">
        <v>207</v>
      </c>
      <c r="J282" s="10" t="s">
        <v>32</v>
      </c>
      <c r="K282" s="11">
        <v>40483</v>
      </c>
      <c r="L282" s="12">
        <v>40483</v>
      </c>
      <c r="M282" s="10" t="s">
        <v>443</v>
      </c>
      <c r="N282" s="13" t="s">
        <v>614</v>
      </c>
      <c r="O282" s="10" t="s">
        <v>398</v>
      </c>
      <c r="P282" s="10" t="s">
        <v>29</v>
      </c>
      <c r="Q282" s="14">
        <v>1064571.56</v>
      </c>
      <c r="R282" s="12"/>
      <c r="S282" s="10" t="s">
        <v>29</v>
      </c>
      <c r="T282" s="14">
        <v>-970024.56</v>
      </c>
      <c r="U282" s="15">
        <v>1</v>
      </c>
      <c r="V282" s="10" t="s">
        <v>29</v>
      </c>
      <c r="W282" s="14">
        <v>94547</v>
      </c>
      <c r="X282" s="10" t="s">
        <v>36</v>
      </c>
      <c r="Y282" s="10" t="s">
        <v>29</v>
      </c>
      <c r="Z282" s="10" t="s">
        <v>37</v>
      </c>
      <c r="AA282" s="10" t="s">
        <v>29</v>
      </c>
      <c r="AB282" s="15">
        <v>0</v>
      </c>
      <c r="AC282" s="15">
        <v>0</v>
      </c>
      <c r="AD282" s="15"/>
      <c r="AE282" s="15">
        <v>0</v>
      </c>
      <c r="AF282" s="14">
        <v>-17159</v>
      </c>
      <c r="AG282" s="14">
        <v>77388</v>
      </c>
    </row>
    <row r="283" spans="1:33" ht="15" customHeight="1" x14ac:dyDescent="0.25">
      <c r="A283" s="36">
        <v>3</v>
      </c>
      <c r="B283" s="36" t="s">
        <v>2606</v>
      </c>
      <c r="C283" s="36" t="s">
        <v>2606</v>
      </c>
      <c r="D283" s="38" t="str">
        <f t="shared" si="5"/>
        <v>3000000104-0</v>
      </c>
      <c r="E283" s="9" t="s">
        <v>615</v>
      </c>
      <c r="F283" s="10" t="s">
        <v>29</v>
      </c>
      <c r="G283" s="10" t="s">
        <v>29</v>
      </c>
      <c r="H283" s="9" t="s">
        <v>30</v>
      </c>
      <c r="I283" s="10" t="s">
        <v>207</v>
      </c>
      <c r="J283" s="10" t="s">
        <v>32</v>
      </c>
      <c r="K283" s="11">
        <v>40483</v>
      </c>
      <c r="L283" s="12">
        <v>40483</v>
      </c>
      <c r="M283" s="10" t="s">
        <v>197</v>
      </c>
      <c r="N283" s="13" t="s">
        <v>476</v>
      </c>
      <c r="O283" s="10" t="s">
        <v>398</v>
      </c>
      <c r="P283" s="10" t="s">
        <v>29</v>
      </c>
      <c r="Q283" s="14">
        <v>3484477.85</v>
      </c>
      <c r="R283" s="12"/>
      <c r="S283" s="10" t="s">
        <v>29</v>
      </c>
      <c r="T283" s="14">
        <v>-3175015.85</v>
      </c>
      <c r="U283" s="15">
        <v>1</v>
      </c>
      <c r="V283" s="10" t="s">
        <v>29</v>
      </c>
      <c r="W283" s="14">
        <v>309462</v>
      </c>
      <c r="X283" s="10" t="s">
        <v>36</v>
      </c>
      <c r="Y283" s="10" t="s">
        <v>29</v>
      </c>
      <c r="Z283" s="10" t="s">
        <v>37</v>
      </c>
      <c r="AA283" s="10" t="s">
        <v>29</v>
      </c>
      <c r="AB283" s="15">
        <v>0</v>
      </c>
      <c r="AC283" s="15">
        <v>0</v>
      </c>
      <c r="AD283" s="15"/>
      <c r="AE283" s="15">
        <v>0</v>
      </c>
      <c r="AF283" s="14">
        <v>-56162</v>
      </c>
      <c r="AG283" s="14">
        <v>253300</v>
      </c>
    </row>
    <row r="284" spans="1:33" ht="15" customHeight="1" x14ac:dyDescent="0.25">
      <c r="A284" s="36">
        <v>3</v>
      </c>
      <c r="B284" s="36" t="s">
        <v>2606</v>
      </c>
      <c r="C284" s="36" t="s">
        <v>2606</v>
      </c>
      <c r="D284" s="38" t="str">
        <f t="shared" si="5"/>
        <v>3000000105-0</v>
      </c>
      <c r="E284" s="9" t="s">
        <v>616</v>
      </c>
      <c r="F284" s="10" t="s">
        <v>29</v>
      </c>
      <c r="G284" s="10" t="s">
        <v>29</v>
      </c>
      <c r="H284" s="9" t="s">
        <v>30</v>
      </c>
      <c r="I284" s="10" t="s">
        <v>207</v>
      </c>
      <c r="J284" s="10" t="s">
        <v>32</v>
      </c>
      <c r="K284" s="11">
        <v>40483</v>
      </c>
      <c r="L284" s="12">
        <v>40483</v>
      </c>
      <c r="M284" s="10" t="s">
        <v>194</v>
      </c>
      <c r="N284" s="13" t="s">
        <v>617</v>
      </c>
      <c r="O284" s="10" t="s">
        <v>398</v>
      </c>
      <c r="P284" s="10" t="s">
        <v>29</v>
      </c>
      <c r="Q284" s="14">
        <v>313226.56</v>
      </c>
      <c r="R284" s="12"/>
      <c r="S284" s="10" t="s">
        <v>29</v>
      </c>
      <c r="T284" s="14">
        <v>-284481.56</v>
      </c>
      <c r="U284" s="15">
        <v>1</v>
      </c>
      <c r="V284" s="10" t="s">
        <v>29</v>
      </c>
      <c r="W284" s="14">
        <v>28745</v>
      </c>
      <c r="X284" s="10" t="s">
        <v>36</v>
      </c>
      <c r="Y284" s="10" t="s">
        <v>29</v>
      </c>
      <c r="Z284" s="10" t="s">
        <v>37</v>
      </c>
      <c r="AA284" s="10" t="s">
        <v>29</v>
      </c>
      <c r="AB284" s="15">
        <v>0</v>
      </c>
      <c r="AC284" s="15">
        <v>0</v>
      </c>
      <c r="AD284" s="15"/>
      <c r="AE284" s="15">
        <v>0</v>
      </c>
      <c r="AF284" s="14">
        <v>-5217</v>
      </c>
      <c r="AG284" s="14">
        <v>23528</v>
      </c>
    </row>
    <row r="285" spans="1:33" ht="15" customHeight="1" x14ac:dyDescent="0.25">
      <c r="A285" s="36">
        <v>3</v>
      </c>
      <c r="B285" s="36" t="s">
        <v>2606</v>
      </c>
      <c r="C285" s="36" t="s">
        <v>2606</v>
      </c>
      <c r="D285" s="38" t="str">
        <f t="shared" si="5"/>
        <v>3000000106-0</v>
      </c>
      <c r="E285" s="9" t="s">
        <v>618</v>
      </c>
      <c r="F285" s="10" t="s">
        <v>29</v>
      </c>
      <c r="G285" s="10" t="s">
        <v>29</v>
      </c>
      <c r="H285" s="9" t="s">
        <v>30</v>
      </c>
      <c r="I285" s="10" t="s">
        <v>207</v>
      </c>
      <c r="J285" s="10" t="s">
        <v>32</v>
      </c>
      <c r="K285" s="11">
        <v>40483</v>
      </c>
      <c r="L285" s="12">
        <v>40483</v>
      </c>
      <c r="M285" s="10" t="s">
        <v>197</v>
      </c>
      <c r="N285" s="13" t="s">
        <v>619</v>
      </c>
      <c r="O285" s="10" t="s">
        <v>398</v>
      </c>
      <c r="P285" s="10" t="s">
        <v>29</v>
      </c>
      <c r="Q285" s="14">
        <v>3109554.64</v>
      </c>
      <c r="R285" s="12"/>
      <c r="S285" s="10" t="s">
        <v>29</v>
      </c>
      <c r="T285" s="14">
        <v>-2833390.64</v>
      </c>
      <c r="U285" s="15">
        <v>1</v>
      </c>
      <c r="V285" s="10" t="s">
        <v>29</v>
      </c>
      <c r="W285" s="14">
        <v>276164</v>
      </c>
      <c r="X285" s="10" t="s">
        <v>36</v>
      </c>
      <c r="Y285" s="10" t="s">
        <v>29</v>
      </c>
      <c r="Z285" s="10" t="s">
        <v>37</v>
      </c>
      <c r="AA285" s="10" t="s">
        <v>29</v>
      </c>
      <c r="AB285" s="15">
        <v>0</v>
      </c>
      <c r="AC285" s="15">
        <v>0</v>
      </c>
      <c r="AD285" s="15"/>
      <c r="AE285" s="15">
        <v>0</v>
      </c>
      <c r="AF285" s="14">
        <v>-50119</v>
      </c>
      <c r="AG285" s="14">
        <v>226045</v>
      </c>
    </row>
    <row r="286" spans="1:33" ht="15" customHeight="1" x14ac:dyDescent="0.25">
      <c r="A286" s="36">
        <v>3</v>
      </c>
      <c r="B286" s="36" t="s">
        <v>2606</v>
      </c>
      <c r="C286" s="36" t="s">
        <v>2606</v>
      </c>
      <c r="D286" s="38" t="str">
        <f t="shared" si="5"/>
        <v>3000000107-0</v>
      </c>
      <c r="E286" s="9" t="s">
        <v>620</v>
      </c>
      <c r="F286" s="10" t="s">
        <v>29</v>
      </c>
      <c r="G286" s="10" t="s">
        <v>29</v>
      </c>
      <c r="H286" s="9" t="s">
        <v>30</v>
      </c>
      <c r="I286" s="10" t="s">
        <v>207</v>
      </c>
      <c r="J286" s="10" t="s">
        <v>32</v>
      </c>
      <c r="K286" s="11">
        <v>40483</v>
      </c>
      <c r="L286" s="12">
        <v>40483</v>
      </c>
      <c r="M286" s="10" t="s">
        <v>596</v>
      </c>
      <c r="N286" s="13" t="s">
        <v>621</v>
      </c>
      <c r="O286" s="10" t="s">
        <v>398</v>
      </c>
      <c r="P286" s="10" t="s">
        <v>29</v>
      </c>
      <c r="Q286" s="14">
        <v>254001.77</v>
      </c>
      <c r="R286" s="12"/>
      <c r="S286" s="10" t="s">
        <v>29</v>
      </c>
      <c r="T286" s="14">
        <v>-230692.77</v>
      </c>
      <c r="U286" s="15">
        <v>1</v>
      </c>
      <c r="V286" s="10" t="s">
        <v>29</v>
      </c>
      <c r="W286" s="14">
        <v>23309</v>
      </c>
      <c r="X286" s="10" t="s">
        <v>36</v>
      </c>
      <c r="Y286" s="10" t="s">
        <v>29</v>
      </c>
      <c r="Z286" s="10" t="s">
        <v>37</v>
      </c>
      <c r="AA286" s="10" t="s">
        <v>29</v>
      </c>
      <c r="AB286" s="15">
        <v>0</v>
      </c>
      <c r="AC286" s="15">
        <v>0</v>
      </c>
      <c r="AD286" s="15"/>
      <c r="AE286" s="15">
        <v>0</v>
      </c>
      <c r="AF286" s="14">
        <v>-4230</v>
      </c>
      <c r="AG286" s="14">
        <v>19079</v>
      </c>
    </row>
    <row r="287" spans="1:33" ht="15" customHeight="1" x14ac:dyDescent="0.25">
      <c r="A287" s="36">
        <v>3</v>
      </c>
      <c r="B287" s="36" t="s">
        <v>2606</v>
      </c>
      <c r="C287" s="36" t="s">
        <v>2606</v>
      </c>
      <c r="D287" s="38" t="str">
        <f t="shared" si="5"/>
        <v>3000000108-0</v>
      </c>
      <c r="E287" s="9" t="s">
        <v>622</v>
      </c>
      <c r="F287" s="10" t="s">
        <v>29</v>
      </c>
      <c r="G287" s="10" t="s">
        <v>29</v>
      </c>
      <c r="H287" s="9" t="s">
        <v>30</v>
      </c>
      <c r="I287" s="10" t="s">
        <v>207</v>
      </c>
      <c r="J287" s="10" t="s">
        <v>32</v>
      </c>
      <c r="K287" s="11">
        <v>40483</v>
      </c>
      <c r="L287" s="12">
        <v>40483</v>
      </c>
      <c r="M287" s="10" t="s">
        <v>407</v>
      </c>
      <c r="N287" s="13" t="s">
        <v>410</v>
      </c>
      <c r="O287" s="10" t="s">
        <v>398</v>
      </c>
      <c r="P287" s="10" t="s">
        <v>29</v>
      </c>
      <c r="Q287" s="14">
        <v>2107089.7799999998</v>
      </c>
      <c r="R287" s="12"/>
      <c r="S287" s="10" t="s">
        <v>29</v>
      </c>
      <c r="T287" s="14">
        <v>-1919955.78</v>
      </c>
      <c r="U287" s="15">
        <v>1</v>
      </c>
      <c r="V287" s="10" t="s">
        <v>29</v>
      </c>
      <c r="W287" s="14">
        <v>187134</v>
      </c>
      <c r="X287" s="10" t="s">
        <v>36</v>
      </c>
      <c r="Y287" s="10" t="s">
        <v>29</v>
      </c>
      <c r="Z287" s="10" t="s">
        <v>37</v>
      </c>
      <c r="AA287" s="10" t="s">
        <v>29</v>
      </c>
      <c r="AB287" s="15">
        <v>0</v>
      </c>
      <c r="AC287" s="15">
        <v>0</v>
      </c>
      <c r="AD287" s="15"/>
      <c r="AE287" s="15">
        <v>0</v>
      </c>
      <c r="AF287" s="14">
        <v>-33962</v>
      </c>
      <c r="AG287" s="14">
        <v>153172</v>
      </c>
    </row>
    <row r="288" spans="1:33" ht="15" customHeight="1" x14ac:dyDescent="0.25">
      <c r="A288" s="36">
        <v>3</v>
      </c>
      <c r="B288" s="36" t="s">
        <v>2606</v>
      </c>
      <c r="C288" s="36" t="s">
        <v>2606</v>
      </c>
      <c r="D288" s="38" t="str">
        <f t="shared" si="5"/>
        <v>3000000109-0</v>
      </c>
      <c r="E288" s="9" t="s">
        <v>623</v>
      </c>
      <c r="F288" s="10" t="s">
        <v>29</v>
      </c>
      <c r="G288" s="10" t="s">
        <v>29</v>
      </c>
      <c r="H288" s="9" t="s">
        <v>30</v>
      </c>
      <c r="I288" s="10" t="s">
        <v>207</v>
      </c>
      <c r="J288" s="10" t="s">
        <v>32</v>
      </c>
      <c r="K288" s="11">
        <v>40483</v>
      </c>
      <c r="L288" s="12">
        <v>40483</v>
      </c>
      <c r="M288" s="10" t="s">
        <v>407</v>
      </c>
      <c r="N288" s="13" t="s">
        <v>453</v>
      </c>
      <c r="O288" s="10" t="s">
        <v>398</v>
      </c>
      <c r="P288" s="10" t="s">
        <v>29</v>
      </c>
      <c r="Q288" s="14">
        <v>1620993.86</v>
      </c>
      <c r="R288" s="12"/>
      <c r="S288" s="10" t="s">
        <v>29</v>
      </c>
      <c r="T288" s="14">
        <v>-1477031.86</v>
      </c>
      <c r="U288" s="15">
        <v>1</v>
      </c>
      <c r="V288" s="10" t="s">
        <v>29</v>
      </c>
      <c r="W288" s="14">
        <v>143962</v>
      </c>
      <c r="X288" s="10" t="s">
        <v>36</v>
      </c>
      <c r="Y288" s="10" t="s">
        <v>29</v>
      </c>
      <c r="Z288" s="10" t="s">
        <v>37</v>
      </c>
      <c r="AA288" s="10" t="s">
        <v>29</v>
      </c>
      <c r="AB288" s="15">
        <v>0</v>
      </c>
      <c r="AC288" s="15">
        <v>0</v>
      </c>
      <c r="AD288" s="15"/>
      <c r="AE288" s="15">
        <v>0</v>
      </c>
      <c r="AF288" s="14">
        <v>-26127</v>
      </c>
      <c r="AG288" s="14">
        <v>117835</v>
      </c>
    </row>
    <row r="289" spans="1:33" ht="15" customHeight="1" x14ac:dyDescent="0.25">
      <c r="A289" s="36">
        <v>3</v>
      </c>
      <c r="B289" s="36" t="s">
        <v>2606</v>
      </c>
      <c r="C289" s="36" t="s">
        <v>2606</v>
      </c>
      <c r="D289" s="38" t="str">
        <f t="shared" si="5"/>
        <v>3000000110-0</v>
      </c>
      <c r="E289" s="9" t="s">
        <v>624</v>
      </c>
      <c r="F289" s="10" t="s">
        <v>29</v>
      </c>
      <c r="G289" s="10" t="s">
        <v>29</v>
      </c>
      <c r="H289" s="9" t="s">
        <v>30</v>
      </c>
      <c r="I289" s="10" t="s">
        <v>207</v>
      </c>
      <c r="J289" s="10" t="s">
        <v>32</v>
      </c>
      <c r="K289" s="11">
        <v>40483</v>
      </c>
      <c r="L289" s="12">
        <v>40483</v>
      </c>
      <c r="M289" s="10" t="s">
        <v>529</v>
      </c>
      <c r="N289" s="13" t="s">
        <v>625</v>
      </c>
      <c r="O289" s="10" t="s">
        <v>398</v>
      </c>
      <c r="P289" s="10" t="s">
        <v>29</v>
      </c>
      <c r="Q289" s="14">
        <v>18166115.010000002</v>
      </c>
      <c r="R289" s="12"/>
      <c r="S289" s="10" t="s">
        <v>29</v>
      </c>
      <c r="T289" s="14">
        <v>-16552754.01</v>
      </c>
      <c r="U289" s="15">
        <v>1</v>
      </c>
      <c r="V289" s="10" t="s">
        <v>29</v>
      </c>
      <c r="W289" s="14">
        <v>1613361</v>
      </c>
      <c r="X289" s="10" t="s">
        <v>36</v>
      </c>
      <c r="Y289" s="10" t="s">
        <v>29</v>
      </c>
      <c r="Z289" s="10" t="s">
        <v>37</v>
      </c>
      <c r="AA289" s="10" t="s">
        <v>29</v>
      </c>
      <c r="AB289" s="15">
        <v>0</v>
      </c>
      <c r="AC289" s="15">
        <v>0</v>
      </c>
      <c r="AD289" s="15"/>
      <c r="AE289" s="15">
        <v>0</v>
      </c>
      <c r="AF289" s="14">
        <v>-292800</v>
      </c>
      <c r="AG289" s="14">
        <v>1320561</v>
      </c>
    </row>
    <row r="290" spans="1:33" ht="15" customHeight="1" x14ac:dyDescent="0.25">
      <c r="A290" s="36">
        <v>3</v>
      </c>
      <c r="B290" s="36" t="s">
        <v>2606</v>
      </c>
      <c r="C290" s="36" t="s">
        <v>2606</v>
      </c>
      <c r="D290" s="38" t="str">
        <f t="shared" si="5"/>
        <v>3000000111-0</v>
      </c>
      <c r="E290" s="9" t="s">
        <v>626</v>
      </c>
      <c r="F290" s="10" t="s">
        <v>29</v>
      </c>
      <c r="G290" s="10" t="s">
        <v>29</v>
      </c>
      <c r="H290" s="9" t="s">
        <v>30</v>
      </c>
      <c r="I290" s="10" t="s">
        <v>207</v>
      </c>
      <c r="J290" s="10" t="s">
        <v>32</v>
      </c>
      <c r="K290" s="11">
        <v>40513</v>
      </c>
      <c r="L290" s="12">
        <v>40513</v>
      </c>
      <c r="M290" s="10" t="s">
        <v>414</v>
      </c>
      <c r="N290" s="13" t="s">
        <v>627</v>
      </c>
      <c r="O290" s="10" t="s">
        <v>398</v>
      </c>
      <c r="P290" s="10" t="s">
        <v>29</v>
      </c>
      <c r="Q290" s="14">
        <v>646309</v>
      </c>
      <c r="R290" s="12"/>
      <c r="S290" s="10" t="s">
        <v>29</v>
      </c>
      <c r="T290" s="14">
        <v>-586066</v>
      </c>
      <c r="U290" s="15">
        <v>4</v>
      </c>
      <c r="V290" s="10" t="s">
        <v>29</v>
      </c>
      <c r="W290" s="14">
        <v>60243</v>
      </c>
      <c r="X290" s="10" t="s">
        <v>36</v>
      </c>
      <c r="Y290" s="10" t="s">
        <v>29</v>
      </c>
      <c r="Z290" s="10" t="s">
        <v>37</v>
      </c>
      <c r="AA290" s="10" t="s">
        <v>29</v>
      </c>
      <c r="AB290" s="15">
        <v>0</v>
      </c>
      <c r="AC290" s="15">
        <v>0</v>
      </c>
      <c r="AD290" s="15"/>
      <c r="AE290" s="15">
        <v>0</v>
      </c>
      <c r="AF290" s="14">
        <v>-10933</v>
      </c>
      <c r="AG290" s="14">
        <v>49310</v>
      </c>
    </row>
    <row r="291" spans="1:33" ht="15" customHeight="1" x14ac:dyDescent="0.25">
      <c r="A291" s="36">
        <v>3</v>
      </c>
      <c r="B291" s="36" t="s">
        <v>2606</v>
      </c>
      <c r="C291" s="36" t="s">
        <v>2606</v>
      </c>
      <c r="D291" s="38" t="str">
        <f t="shared" si="5"/>
        <v>3000000112-0</v>
      </c>
      <c r="E291" s="9" t="s">
        <v>628</v>
      </c>
      <c r="F291" s="10" t="s">
        <v>29</v>
      </c>
      <c r="G291" s="10" t="s">
        <v>29</v>
      </c>
      <c r="H291" s="9" t="s">
        <v>30</v>
      </c>
      <c r="I291" s="10" t="s">
        <v>32</v>
      </c>
      <c r="J291" s="10" t="s">
        <v>32</v>
      </c>
      <c r="K291" s="11">
        <v>40513</v>
      </c>
      <c r="L291" s="12">
        <v>40513</v>
      </c>
      <c r="M291" s="10" t="s">
        <v>573</v>
      </c>
      <c r="N291" s="13" t="s">
        <v>577</v>
      </c>
      <c r="O291" s="10" t="s">
        <v>549</v>
      </c>
      <c r="P291" s="10" t="s">
        <v>29</v>
      </c>
      <c r="Q291" s="14">
        <v>3500</v>
      </c>
      <c r="R291" s="12"/>
      <c r="S291" s="10" t="s">
        <v>29</v>
      </c>
      <c r="T291" s="14">
        <v>-3325</v>
      </c>
      <c r="U291" s="15">
        <v>1</v>
      </c>
      <c r="V291" s="10" t="s">
        <v>29</v>
      </c>
      <c r="W291" s="15">
        <v>175</v>
      </c>
      <c r="X291" s="10" t="s">
        <v>36</v>
      </c>
      <c r="Y291" s="10" t="s">
        <v>29</v>
      </c>
      <c r="Z291" s="10" t="s">
        <v>37</v>
      </c>
      <c r="AA291" s="10" t="s">
        <v>29</v>
      </c>
      <c r="AB291" s="15">
        <v>0</v>
      </c>
      <c r="AC291" s="15">
        <v>0</v>
      </c>
      <c r="AD291" s="15"/>
      <c r="AE291" s="15">
        <v>0</v>
      </c>
      <c r="AF291" s="15">
        <v>0</v>
      </c>
      <c r="AG291" s="15">
        <v>175</v>
      </c>
    </row>
    <row r="292" spans="1:33" ht="15" customHeight="1" x14ac:dyDescent="0.25">
      <c r="A292" s="36">
        <v>3</v>
      </c>
      <c r="B292" s="36" t="s">
        <v>2606</v>
      </c>
      <c r="C292" s="36" t="s">
        <v>2606</v>
      </c>
      <c r="D292" s="38" t="str">
        <f t="shared" si="5"/>
        <v>3000000113-0</v>
      </c>
      <c r="E292" s="9" t="s">
        <v>629</v>
      </c>
      <c r="F292" s="10" t="s">
        <v>29</v>
      </c>
      <c r="G292" s="10" t="s">
        <v>29</v>
      </c>
      <c r="H292" s="9" t="s">
        <v>30</v>
      </c>
      <c r="I292" s="10" t="s">
        <v>207</v>
      </c>
      <c r="J292" s="10" t="s">
        <v>32</v>
      </c>
      <c r="K292" s="11">
        <v>40575</v>
      </c>
      <c r="L292" s="12">
        <v>40575</v>
      </c>
      <c r="M292" s="10" t="s">
        <v>573</v>
      </c>
      <c r="N292" s="13" t="s">
        <v>630</v>
      </c>
      <c r="O292" s="10" t="s">
        <v>398</v>
      </c>
      <c r="P292" s="10" t="s">
        <v>29</v>
      </c>
      <c r="Q292" s="14">
        <v>6000</v>
      </c>
      <c r="R292" s="12"/>
      <c r="S292" s="10" t="s">
        <v>29</v>
      </c>
      <c r="T292" s="14">
        <v>-5420</v>
      </c>
      <c r="U292" s="15">
        <v>1</v>
      </c>
      <c r="V292" s="10" t="s">
        <v>29</v>
      </c>
      <c r="W292" s="15">
        <v>580</v>
      </c>
      <c r="X292" s="10" t="s">
        <v>36</v>
      </c>
      <c r="Y292" s="10" t="s">
        <v>29</v>
      </c>
      <c r="Z292" s="10" t="s">
        <v>37</v>
      </c>
      <c r="AA292" s="10" t="s">
        <v>29</v>
      </c>
      <c r="AB292" s="15">
        <v>0</v>
      </c>
      <c r="AC292" s="15">
        <v>0</v>
      </c>
      <c r="AD292" s="15"/>
      <c r="AE292" s="15">
        <v>0</v>
      </c>
      <c r="AF292" s="15">
        <v>-105</v>
      </c>
      <c r="AG292" s="15">
        <v>475</v>
      </c>
    </row>
    <row r="293" spans="1:33" ht="15" customHeight="1" x14ac:dyDescent="0.25">
      <c r="A293" s="36">
        <v>3</v>
      </c>
      <c r="B293" s="36" t="s">
        <v>2606</v>
      </c>
      <c r="C293" s="36" t="s">
        <v>2606</v>
      </c>
      <c r="D293" s="38" t="str">
        <f t="shared" si="5"/>
        <v>3000000114-0</v>
      </c>
      <c r="E293" s="9" t="s">
        <v>631</v>
      </c>
      <c r="F293" s="10" t="s">
        <v>29</v>
      </c>
      <c r="G293" s="10" t="s">
        <v>29</v>
      </c>
      <c r="H293" s="9" t="s">
        <v>30</v>
      </c>
      <c r="I293" s="10" t="s">
        <v>32</v>
      </c>
      <c r="J293" s="10" t="s">
        <v>32</v>
      </c>
      <c r="K293" s="11">
        <v>40603</v>
      </c>
      <c r="L293" s="12">
        <v>40603</v>
      </c>
      <c r="M293" s="10" t="s">
        <v>218</v>
      </c>
      <c r="N293" s="13" t="s">
        <v>555</v>
      </c>
      <c r="O293" s="10" t="s">
        <v>549</v>
      </c>
      <c r="P293" s="10" t="s">
        <v>29</v>
      </c>
      <c r="Q293" s="14">
        <v>2000</v>
      </c>
      <c r="R293" s="12"/>
      <c r="S293" s="10" t="s">
        <v>29</v>
      </c>
      <c r="T293" s="14">
        <v>-1900</v>
      </c>
      <c r="U293" s="15">
        <v>2</v>
      </c>
      <c r="V293" s="10" t="s">
        <v>29</v>
      </c>
      <c r="W293" s="15">
        <v>100</v>
      </c>
      <c r="X293" s="10" t="s">
        <v>36</v>
      </c>
      <c r="Y293" s="10" t="s">
        <v>29</v>
      </c>
      <c r="Z293" s="10" t="s">
        <v>37</v>
      </c>
      <c r="AA293" s="10" t="s">
        <v>29</v>
      </c>
      <c r="AB293" s="15">
        <v>0</v>
      </c>
      <c r="AC293" s="15">
        <v>0</v>
      </c>
      <c r="AD293" s="15"/>
      <c r="AE293" s="15">
        <v>0</v>
      </c>
      <c r="AF293" s="15">
        <v>0</v>
      </c>
      <c r="AG293" s="15">
        <v>100</v>
      </c>
    </row>
    <row r="294" spans="1:33" ht="15" customHeight="1" x14ac:dyDescent="0.25">
      <c r="A294" s="36">
        <v>3</v>
      </c>
      <c r="B294" s="36" t="s">
        <v>2606</v>
      </c>
      <c r="C294" s="36" t="s">
        <v>2606</v>
      </c>
      <c r="D294" s="38" t="str">
        <f t="shared" si="5"/>
        <v>3000000115-0</v>
      </c>
      <c r="E294" s="9" t="s">
        <v>632</v>
      </c>
      <c r="F294" s="10" t="s">
        <v>29</v>
      </c>
      <c r="G294" s="10" t="s">
        <v>29</v>
      </c>
      <c r="H294" s="9" t="s">
        <v>30</v>
      </c>
      <c r="I294" s="10" t="s">
        <v>207</v>
      </c>
      <c r="J294" s="10" t="s">
        <v>32</v>
      </c>
      <c r="K294" s="11">
        <v>40756</v>
      </c>
      <c r="L294" s="12">
        <v>40756</v>
      </c>
      <c r="M294" s="10" t="s">
        <v>407</v>
      </c>
      <c r="N294" s="13" t="s">
        <v>633</v>
      </c>
      <c r="O294" s="10" t="s">
        <v>398</v>
      </c>
      <c r="P294" s="10" t="s">
        <v>29</v>
      </c>
      <c r="Q294" s="14">
        <v>3213072</v>
      </c>
      <c r="R294" s="12"/>
      <c r="S294" s="10" t="s">
        <v>29</v>
      </c>
      <c r="T294" s="14">
        <v>-2874920</v>
      </c>
      <c r="U294" s="15">
        <v>1</v>
      </c>
      <c r="V294" s="10" t="s">
        <v>29</v>
      </c>
      <c r="W294" s="14">
        <v>338152</v>
      </c>
      <c r="X294" s="10" t="s">
        <v>36</v>
      </c>
      <c r="Y294" s="10" t="s">
        <v>29</v>
      </c>
      <c r="Z294" s="10" t="s">
        <v>37</v>
      </c>
      <c r="AA294" s="10" t="s">
        <v>29</v>
      </c>
      <c r="AB294" s="15">
        <v>0</v>
      </c>
      <c r="AC294" s="15">
        <v>0</v>
      </c>
      <c r="AD294" s="15"/>
      <c r="AE294" s="15">
        <v>0</v>
      </c>
      <c r="AF294" s="14">
        <v>-61369</v>
      </c>
      <c r="AG294" s="14">
        <v>276783</v>
      </c>
    </row>
    <row r="295" spans="1:33" ht="15" customHeight="1" x14ac:dyDescent="0.25">
      <c r="A295" s="36">
        <v>3</v>
      </c>
      <c r="B295" s="36" t="s">
        <v>2606</v>
      </c>
      <c r="C295" s="36" t="s">
        <v>2606</v>
      </c>
      <c r="D295" s="38" t="str">
        <f t="shared" si="5"/>
        <v>3000000116-0</v>
      </c>
      <c r="E295" s="9" t="s">
        <v>634</v>
      </c>
      <c r="F295" s="10" t="s">
        <v>29</v>
      </c>
      <c r="G295" s="10" t="s">
        <v>29</v>
      </c>
      <c r="H295" s="9" t="s">
        <v>30</v>
      </c>
      <c r="I295" s="10" t="s">
        <v>207</v>
      </c>
      <c r="J295" s="10" t="s">
        <v>32</v>
      </c>
      <c r="K295" s="11">
        <v>40878</v>
      </c>
      <c r="L295" s="12">
        <v>40878</v>
      </c>
      <c r="M295" s="10" t="s">
        <v>529</v>
      </c>
      <c r="N295" s="13" t="s">
        <v>532</v>
      </c>
      <c r="O295" s="10" t="s">
        <v>398</v>
      </c>
      <c r="P295" s="10" t="s">
        <v>29</v>
      </c>
      <c r="Q295" s="14">
        <v>20314343</v>
      </c>
      <c r="R295" s="12"/>
      <c r="S295" s="10" t="s">
        <v>29</v>
      </c>
      <c r="T295" s="14">
        <v>-18094338</v>
      </c>
      <c r="U295" s="15">
        <v>1</v>
      </c>
      <c r="V295" s="10" t="s">
        <v>29</v>
      </c>
      <c r="W295" s="14">
        <v>2220005</v>
      </c>
      <c r="X295" s="10" t="s">
        <v>36</v>
      </c>
      <c r="Y295" s="10" t="s">
        <v>29</v>
      </c>
      <c r="Z295" s="10" t="s">
        <v>37</v>
      </c>
      <c r="AA295" s="10" t="s">
        <v>29</v>
      </c>
      <c r="AB295" s="15">
        <v>0</v>
      </c>
      <c r="AC295" s="15">
        <v>0</v>
      </c>
      <c r="AD295" s="15"/>
      <c r="AE295" s="15">
        <v>0</v>
      </c>
      <c r="AF295" s="14">
        <v>-402896</v>
      </c>
      <c r="AG295" s="14">
        <v>1817109</v>
      </c>
    </row>
    <row r="296" spans="1:33" ht="15" customHeight="1" x14ac:dyDescent="0.25">
      <c r="A296" s="36">
        <v>3</v>
      </c>
      <c r="B296" s="36" t="s">
        <v>2606</v>
      </c>
      <c r="C296" s="36" t="s">
        <v>2606</v>
      </c>
      <c r="D296" s="38" t="str">
        <f t="shared" si="5"/>
        <v>3000000117-0</v>
      </c>
      <c r="E296" s="9" t="s">
        <v>635</v>
      </c>
      <c r="F296" s="10" t="s">
        <v>29</v>
      </c>
      <c r="G296" s="10" t="s">
        <v>29</v>
      </c>
      <c r="H296" s="9" t="s">
        <v>30</v>
      </c>
      <c r="I296" s="10" t="s">
        <v>207</v>
      </c>
      <c r="J296" s="10" t="s">
        <v>32</v>
      </c>
      <c r="K296" s="11">
        <v>40878</v>
      </c>
      <c r="L296" s="12">
        <v>40878</v>
      </c>
      <c r="M296" s="10" t="s">
        <v>636</v>
      </c>
      <c r="N296" s="13" t="s">
        <v>586</v>
      </c>
      <c r="O296" s="10" t="s">
        <v>398</v>
      </c>
      <c r="P296" s="10" t="s">
        <v>29</v>
      </c>
      <c r="Q296" s="14">
        <v>19334383</v>
      </c>
      <c r="R296" s="12"/>
      <c r="S296" s="10" t="s">
        <v>29</v>
      </c>
      <c r="T296" s="14">
        <v>-17221470</v>
      </c>
      <c r="U296" s="15">
        <v>1</v>
      </c>
      <c r="V296" s="10" t="s">
        <v>29</v>
      </c>
      <c r="W296" s="14">
        <v>2112913</v>
      </c>
      <c r="X296" s="10" t="s">
        <v>36</v>
      </c>
      <c r="Y296" s="10" t="s">
        <v>29</v>
      </c>
      <c r="Z296" s="10" t="s">
        <v>37</v>
      </c>
      <c r="AA296" s="10" t="s">
        <v>29</v>
      </c>
      <c r="AB296" s="15">
        <v>0</v>
      </c>
      <c r="AC296" s="15">
        <v>0</v>
      </c>
      <c r="AD296" s="15"/>
      <c r="AE296" s="15">
        <v>0</v>
      </c>
      <c r="AF296" s="14">
        <v>-383460</v>
      </c>
      <c r="AG296" s="14">
        <v>1729453</v>
      </c>
    </row>
    <row r="297" spans="1:33" ht="15" customHeight="1" x14ac:dyDescent="0.25">
      <c r="A297" s="36">
        <v>3</v>
      </c>
      <c r="B297" s="36" t="s">
        <v>2606</v>
      </c>
      <c r="C297" s="36" t="s">
        <v>2606</v>
      </c>
      <c r="D297" s="38" t="str">
        <f t="shared" si="5"/>
        <v>3000000118-0</v>
      </c>
      <c r="E297" s="9" t="s">
        <v>637</v>
      </c>
      <c r="F297" s="10" t="s">
        <v>29</v>
      </c>
      <c r="G297" s="10" t="s">
        <v>29</v>
      </c>
      <c r="H297" s="9" t="s">
        <v>30</v>
      </c>
      <c r="I297" s="10" t="s">
        <v>207</v>
      </c>
      <c r="J297" s="10" t="s">
        <v>32</v>
      </c>
      <c r="K297" s="11">
        <v>40878</v>
      </c>
      <c r="L297" s="12">
        <v>40878</v>
      </c>
      <c r="M297" s="10" t="s">
        <v>638</v>
      </c>
      <c r="N297" s="13" t="s">
        <v>639</v>
      </c>
      <c r="O297" s="10" t="s">
        <v>398</v>
      </c>
      <c r="P297" s="10" t="s">
        <v>29</v>
      </c>
      <c r="Q297" s="14">
        <v>50370974</v>
      </c>
      <c r="R297" s="12"/>
      <c r="S297" s="10" t="s">
        <v>29</v>
      </c>
      <c r="T297" s="14">
        <v>-44866299</v>
      </c>
      <c r="U297" s="15">
        <v>1</v>
      </c>
      <c r="V297" s="10" t="s">
        <v>29</v>
      </c>
      <c r="W297" s="14">
        <v>5504675</v>
      </c>
      <c r="X297" s="10" t="s">
        <v>36</v>
      </c>
      <c r="Y297" s="10" t="s">
        <v>29</v>
      </c>
      <c r="Z297" s="10" t="s">
        <v>37</v>
      </c>
      <c r="AA297" s="10" t="s">
        <v>29</v>
      </c>
      <c r="AB297" s="15">
        <v>0</v>
      </c>
      <c r="AC297" s="15">
        <v>0</v>
      </c>
      <c r="AD297" s="15"/>
      <c r="AE297" s="15">
        <v>0</v>
      </c>
      <c r="AF297" s="14">
        <v>-999012</v>
      </c>
      <c r="AG297" s="14">
        <v>4505663</v>
      </c>
    </row>
    <row r="298" spans="1:33" ht="15" customHeight="1" x14ac:dyDescent="0.25">
      <c r="A298" s="36">
        <v>3</v>
      </c>
      <c r="B298" s="36" t="s">
        <v>2606</v>
      </c>
      <c r="C298" s="36" t="s">
        <v>2606</v>
      </c>
      <c r="D298" s="38" t="str">
        <f t="shared" si="5"/>
        <v>3000000119-0</v>
      </c>
      <c r="E298" s="9" t="s">
        <v>640</v>
      </c>
      <c r="F298" s="10" t="s">
        <v>29</v>
      </c>
      <c r="G298" s="10" t="s">
        <v>29</v>
      </c>
      <c r="H298" s="9" t="s">
        <v>30</v>
      </c>
      <c r="I298" s="10" t="s">
        <v>207</v>
      </c>
      <c r="J298" s="10" t="s">
        <v>32</v>
      </c>
      <c r="K298" s="11">
        <v>40878</v>
      </c>
      <c r="L298" s="12">
        <v>40878</v>
      </c>
      <c r="M298" s="10" t="s">
        <v>529</v>
      </c>
      <c r="N298" s="13" t="s">
        <v>530</v>
      </c>
      <c r="O298" s="10" t="s">
        <v>398</v>
      </c>
      <c r="P298" s="10" t="s">
        <v>29</v>
      </c>
      <c r="Q298" s="14">
        <v>4219116</v>
      </c>
      <c r="R298" s="12"/>
      <c r="S298" s="10" t="s">
        <v>29</v>
      </c>
      <c r="T298" s="14">
        <v>-3758039</v>
      </c>
      <c r="U298" s="15">
        <v>1</v>
      </c>
      <c r="V298" s="10" t="s">
        <v>29</v>
      </c>
      <c r="W298" s="14">
        <v>461077</v>
      </c>
      <c r="X298" s="10" t="s">
        <v>36</v>
      </c>
      <c r="Y298" s="10" t="s">
        <v>29</v>
      </c>
      <c r="Z298" s="10" t="s">
        <v>37</v>
      </c>
      <c r="AA298" s="10" t="s">
        <v>29</v>
      </c>
      <c r="AB298" s="15">
        <v>0</v>
      </c>
      <c r="AC298" s="15">
        <v>0</v>
      </c>
      <c r="AD298" s="15"/>
      <c r="AE298" s="15">
        <v>0</v>
      </c>
      <c r="AF298" s="14">
        <v>-83678</v>
      </c>
      <c r="AG298" s="14">
        <v>377399</v>
      </c>
    </row>
    <row r="299" spans="1:33" ht="15" customHeight="1" x14ac:dyDescent="0.25">
      <c r="A299" s="36">
        <v>3</v>
      </c>
      <c r="B299" s="36" t="s">
        <v>2606</v>
      </c>
      <c r="C299" s="36" t="s">
        <v>2606</v>
      </c>
      <c r="D299" s="38" t="str">
        <f t="shared" si="5"/>
        <v>3000000120-0</v>
      </c>
      <c r="E299" s="9" t="s">
        <v>641</v>
      </c>
      <c r="F299" s="10" t="s">
        <v>29</v>
      </c>
      <c r="G299" s="10" t="s">
        <v>29</v>
      </c>
      <c r="H299" s="9" t="s">
        <v>30</v>
      </c>
      <c r="I299" s="10" t="s">
        <v>207</v>
      </c>
      <c r="J299" s="10" t="s">
        <v>32</v>
      </c>
      <c r="K299" s="11">
        <v>40878</v>
      </c>
      <c r="L299" s="12">
        <v>40878</v>
      </c>
      <c r="M299" s="10" t="s">
        <v>489</v>
      </c>
      <c r="N299" s="13" t="s">
        <v>412</v>
      </c>
      <c r="O299" s="10" t="s">
        <v>398</v>
      </c>
      <c r="P299" s="10" t="s">
        <v>29</v>
      </c>
      <c r="Q299" s="14">
        <v>25306539</v>
      </c>
      <c r="R299" s="12"/>
      <c r="S299" s="10" t="s">
        <v>29</v>
      </c>
      <c r="T299" s="14">
        <v>-22540972</v>
      </c>
      <c r="U299" s="15">
        <v>1</v>
      </c>
      <c r="V299" s="10" t="s">
        <v>29</v>
      </c>
      <c r="W299" s="14">
        <v>2765567</v>
      </c>
      <c r="X299" s="10" t="s">
        <v>36</v>
      </c>
      <c r="Y299" s="10" t="s">
        <v>29</v>
      </c>
      <c r="Z299" s="10" t="s">
        <v>37</v>
      </c>
      <c r="AA299" s="10" t="s">
        <v>29</v>
      </c>
      <c r="AB299" s="15">
        <v>0</v>
      </c>
      <c r="AC299" s="15">
        <v>0</v>
      </c>
      <c r="AD299" s="15"/>
      <c r="AE299" s="15">
        <v>0</v>
      </c>
      <c r="AF299" s="14">
        <v>-501907</v>
      </c>
      <c r="AG299" s="14">
        <v>2263660</v>
      </c>
    </row>
    <row r="300" spans="1:33" ht="15" customHeight="1" x14ac:dyDescent="0.25">
      <c r="A300" s="36">
        <v>3</v>
      </c>
      <c r="B300" s="36" t="s">
        <v>2606</v>
      </c>
      <c r="C300" s="36" t="s">
        <v>2606</v>
      </c>
      <c r="D300" s="38" t="str">
        <f t="shared" si="5"/>
        <v>3000000121-0</v>
      </c>
      <c r="E300" s="9" t="s">
        <v>642</v>
      </c>
      <c r="F300" s="10" t="s">
        <v>29</v>
      </c>
      <c r="G300" s="10" t="s">
        <v>29</v>
      </c>
      <c r="H300" s="9" t="s">
        <v>30</v>
      </c>
      <c r="I300" s="10" t="s">
        <v>207</v>
      </c>
      <c r="J300" s="10" t="s">
        <v>32</v>
      </c>
      <c r="K300" s="11">
        <v>40878</v>
      </c>
      <c r="L300" s="12">
        <v>40878</v>
      </c>
      <c r="M300" s="10" t="s">
        <v>466</v>
      </c>
      <c r="N300" s="13" t="s">
        <v>643</v>
      </c>
      <c r="O300" s="10" t="s">
        <v>398</v>
      </c>
      <c r="P300" s="10" t="s">
        <v>29</v>
      </c>
      <c r="Q300" s="14">
        <v>1308714</v>
      </c>
      <c r="R300" s="12"/>
      <c r="S300" s="10" t="s">
        <v>29</v>
      </c>
      <c r="T300" s="14">
        <v>-1165695</v>
      </c>
      <c r="U300" s="15">
        <v>1</v>
      </c>
      <c r="V300" s="10" t="s">
        <v>29</v>
      </c>
      <c r="W300" s="14">
        <v>143019</v>
      </c>
      <c r="X300" s="10" t="s">
        <v>36</v>
      </c>
      <c r="Y300" s="10" t="s">
        <v>29</v>
      </c>
      <c r="Z300" s="10" t="s">
        <v>37</v>
      </c>
      <c r="AA300" s="10" t="s">
        <v>29</v>
      </c>
      <c r="AB300" s="15">
        <v>0</v>
      </c>
      <c r="AC300" s="15">
        <v>0</v>
      </c>
      <c r="AD300" s="15"/>
      <c r="AE300" s="15">
        <v>0</v>
      </c>
      <c r="AF300" s="14">
        <v>-25956</v>
      </c>
      <c r="AG300" s="14">
        <v>117063</v>
      </c>
    </row>
    <row r="301" spans="1:33" ht="15" customHeight="1" x14ac:dyDescent="0.25">
      <c r="A301" s="36">
        <v>3</v>
      </c>
      <c r="B301" s="36" t="s">
        <v>2606</v>
      </c>
      <c r="C301" s="36" t="s">
        <v>2606</v>
      </c>
      <c r="D301" s="38" t="str">
        <f t="shared" si="5"/>
        <v>3000000122-0</v>
      </c>
      <c r="E301" s="9" t="s">
        <v>644</v>
      </c>
      <c r="F301" s="10" t="s">
        <v>29</v>
      </c>
      <c r="G301" s="10" t="s">
        <v>29</v>
      </c>
      <c r="H301" s="9" t="s">
        <v>30</v>
      </c>
      <c r="I301" s="10" t="s">
        <v>207</v>
      </c>
      <c r="J301" s="10" t="s">
        <v>32</v>
      </c>
      <c r="K301" s="11">
        <v>40878</v>
      </c>
      <c r="L301" s="12">
        <v>40878</v>
      </c>
      <c r="M301" s="10" t="s">
        <v>194</v>
      </c>
      <c r="N301" s="13" t="s">
        <v>645</v>
      </c>
      <c r="O301" s="10" t="s">
        <v>398</v>
      </c>
      <c r="P301" s="10" t="s">
        <v>29</v>
      </c>
      <c r="Q301" s="14">
        <v>472570</v>
      </c>
      <c r="R301" s="12"/>
      <c r="S301" s="10" t="s">
        <v>29</v>
      </c>
      <c r="T301" s="14">
        <v>-420927</v>
      </c>
      <c r="U301" s="15">
        <v>1</v>
      </c>
      <c r="V301" s="10" t="s">
        <v>29</v>
      </c>
      <c r="W301" s="14">
        <v>51643</v>
      </c>
      <c r="X301" s="10" t="s">
        <v>36</v>
      </c>
      <c r="Y301" s="10" t="s">
        <v>29</v>
      </c>
      <c r="Z301" s="10" t="s">
        <v>37</v>
      </c>
      <c r="AA301" s="10" t="s">
        <v>29</v>
      </c>
      <c r="AB301" s="15">
        <v>0</v>
      </c>
      <c r="AC301" s="15">
        <v>0</v>
      </c>
      <c r="AD301" s="15"/>
      <c r="AE301" s="15">
        <v>0</v>
      </c>
      <c r="AF301" s="14">
        <v>-9372</v>
      </c>
      <c r="AG301" s="14">
        <v>42271</v>
      </c>
    </row>
    <row r="302" spans="1:33" ht="15" customHeight="1" x14ac:dyDescent="0.25">
      <c r="A302" s="36">
        <v>3</v>
      </c>
      <c r="B302" s="36" t="s">
        <v>2606</v>
      </c>
      <c r="C302" s="36" t="s">
        <v>2606</v>
      </c>
      <c r="D302" s="38" t="str">
        <f t="shared" si="5"/>
        <v>3000000123-0</v>
      </c>
      <c r="E302" s="9" t="s">
        <v>646</v>
      </c>
      <c r="F302" s="10" t="s">
        <v>29</v>
      </c>
      <c r="G302" s="10" t="s">
        <v>29</v>
      </c>
      <c r="H302" s="9" t="s">
        <v>30</v>
      </c>
      <c r="I302" s="10" t="s">
        <v>207</v>
      </c>
      <c r="J302" s="10" t="s">
        <v>32</v>
      </c>
      <c r="K302" s="11">
        <v>40878</v>
      </c>
      <c r="L302" s="12">
        <v>40878</v>
      </c>
      <c r="M302" s="10" t="s">
        <v>448</v>
      </c>
      <c r="N302" s="13" t="s">
        <v>449</v>
      </c>
      <c r="O302" s="10" t="s">
        <v>398</v>
      </c>
      <c r="P302" s="10" t="s">
        <v>29</v>
      </c>
      <c r="Q302" s="14">
        <v>28652282</v>
      </c>
      <c r="R302" s="12"/>
      <c r="S302" s="10" t="s">
        <v>29</v>
      </c>
      <c r="T302" s="14">
        <v>-25757004</v>
      </c>
      <c r="U302" s="15">
        <v>1</v>
      </c>
      <c r="V302" s="10" t="s">
        <v>29</v>
      </c>
      <c r="W302" s="14">
        <v>2895278</v>
      </c>
      <c r="X302" s="10" t="s">
        <v>36</v>
      </c>
      <c r="Y302" s="10" t="s">
        <v>29</v>
      </c>
      <c r="Z302" s="10" t="s">
        <v>37</v>
      </c>
      <c r="AA302" s="10" t="s">
        <v>29</v>
      </c>
      <c r="AB302" s="15">
        <v>0</v>
      </c>
      <c r="AC302" s="15">
        <v>0</v>
      </c>
      <c r="AD302" s="15"/>
      <c r="AE302" s="15">
        <v>0</v>
      </c>
      <c r="AF302" s="14">
        <v>-525447</v>
      </c>
      <c r="AG302" s="14">
        <v>2369831</v>
      </c>
    </row>
    <row r="303" spans="1:33" ht="15" customHeight="1" x14ac:dyDescent="0.25">
      <c r="A303" s="36">
        <v>3</v>
      </c>
      <c r="B303" s="36" t="s">
        <v>2606</v>
      </c>
      <c r="C303" s="36" t="s">
        <v>2606</v>
      </c>
      <c r="D303" s="38" t="str">
        <f t="shared" si="5"/>
        <v>3000000124-0</v>
      </c>
      <c r="E303" s="9" t="s">
        <v>647</v>
      </c>
      <c r="F303" s="10" t="s">
        <v>29</v>
      </c>
      <c r="G303" s="10" t="s">
        <v>29</v>
      </c>
      <c r="H303" s="9" t="s">
        <v>30</v>
      </c>
      <c r="I303" s="10" t="s">
        <v>207</v>
      </c>
      <c r="J303" s="10" t="s">
        <v>32</v>
      </c>
      <c r="K303" s="11">
        <v>40878</v>
      </c>
      <c r="L303" s="12">
        <v>40878</v>
      </c>
      <c r="M303" s="10" t="s">
        <v>480</v>
      </c>
      <c r="N303" s="13" t="s">
        <v>601</v>
      </c>
      <c r="O303" s="10" t="s">
        <v>398</v>
      </c>
      <c r="P303" s="10" t="s">
        <v>29</v>
      </c>
      <c r="Q303" s="14">
        <v>4757700</v>
      </c>
      <c r="R303" s="12"/>
      <c r="S303" s="10" t="s">
        <v>29</v>
      </c>
      <c r="T303" s="14">
        <v>-4237765</v>
      </c>
      <c r="U303" s="15">
        <v>1</v>
      </c>
      <c r="V303" s="10" t="s">
        <v>29</v>
      </c>
      <c r="W303" s="14">
        <v>519935</v>
      </c>
      <c r="X303" s="10" t="s">
        <v>36</v>
      </c>
      <c r="Y303" s="10" t="s">
        <v>29</v>
      </c>
      <c r="Z303" s="10" t="s">
        <v>37</v>
      </c>
      <c r="AA303" s="10" t="s">
        <v>29</v>
      </c>
      <c r="AB303" s="15">
        <v>0</v>
      </c>
      <c r="AC303" s="15">
        <v>0</v>
      </c>
      <c r="AD303" s="15"/>
      <c r="AE303" s="15">
        <v>0</v>
      </c>
      <c r="AF303" s="14">
        <v>-94360</v>
      </c>
      <c r="AG303" s="14">
        <v>425575</v>
      </c>
    </row>
    <row r="304" spans="1:33" ht="15" customHeight="1" x14ac:dyDescent="0.25">
      <c r="A304" s="36">
        <v>3</v>
      </c>
      <c r="B304" s="36" t="s">
        <v>2606</v>
      </c>
      <c r="C304" s="36" t="s">
        <v>2606</v>
      </c>
      <c r="D304" s="38" t="str">
        <f t="shared" si="5"/>
        <v>3000000125-0</v>
      </c>
      <c r="E304" s="9" t="s">
        <v>648</v>
      </c>
      <c r="F304" s="10" t="s">
        <v>29</v>
      </c>
      <c r="G304" s="10" t="s">
        <v>29</v>
      </c>
      <c r="H304" s="9" t="s">
        <v>30</v>
      </c>
      <c r="I304" s="10" t="s">
        <v>207</v>
      </c>
      <c r="J304" s="10" t="s">
        <v>32</v>
      </c>
      <c r="K304" s="11">
        <v>40878</v>
      </c>
      <c r="L304" s="12">
        <v>40878</v>
      </c>
      <c r="M304" s="10" t="s">
        <v>194</v>
      </c>
      <c r="N304" s="13" t="s">
        <v>603</v>
      </c>
      <c r="O304" s="10" t="s">
        <v>398</v>
      </c>
      <c r="P304" s="10" t="s">
        <v>29</v>
      </c>
      <c r="Q304" s="14">
        <v>1789836</v>
      </c>
      <c r="R304" s="12"/>
      <c r="S304" s="10" t="s">
        <v>29</v>
      </c>
      <c r="T304" s="14">
        <v>-1594238</v>
      </c>
      <c r="U304" s="15">
        <v>1</v>
      </c>
      <c r="V304" s="10" t="s">
        <v>29</v>
      </c>
      <c r="W304" s="14">
        <v>195598</v>
      </c>
      <c r="X304" s="10" t="s">
        <v>36</v>
      </c>
      <c r="Y304" s="10" t="s">
        <v>29</v>
      </c>
      <c r="Z304" s="10" t="s">
        <v>37</v>
      </c>
      <c r="AA304" s="10" t="s">
        <v>29</v>
      </c>
      <c r="AB304" s="15">
        <v>0</v>
      </c>
      <c r="AC304" s="15">
        <v>0</v>
      </c>
      <c r="AD304" s="15"/>
      <c r="AE304" s="15">
        <v>0</v>
      </c>
      <c r="AF304" s="14">
        <v>-35498</v>
      </c>
      <c r="AG304" s="14">
        <v>160100</v>
      </c>
    </row>
    <row r="305" spans="1:33" ht="15" customHeight="1" x14ac:dyDescent="0.25">
      <c r="A305" s="36">
        <v>3</v>
      </c>
      <c r="B305" s="36" t="s">
        <v>2606</v>
      </c>
      <c r="C305" s="36" t="s">
        <v>2606</v>
      </c>
      <c r="D305" s="38" t="str">
        <f t="shared" si="5"/>
        <v>3000000126-0</v>
      </c>
      <c r="E305" s="9" t="s">
        <v>649</v>
      </c>
      <c r="F305" s="10" t="s">
        <v>29</v>
      </c>
      <c r="G305" s="10" t="s">
        <v>29</v>
      </c>
      <c r="H305" s="9" t="s">
        <v>30</v>
      </c>
      <c r="I305" s="10" t="s">
        <v>207</v>
      </c>
      <c r="J305" s="10" t="s">
        <v>32</v>
      </c>
      <c r="K305" s="11">
        <v>40878</v>
      </c>
      <c r="L305" s="12">
        <v>40878</v>
      </c>
      <c r="M305" s="10" t="s">
        <v>194</v>
      </c>
      <c r="N305" s="13" t="s">
        <v>650</v>
      </c>
      <c r="O305" s="10" t="s">
        <v>398</v>
      </c>
      <c r="P305" s="10" t="s">
        <v>29</v>
      </c>
      <c r="Q305" s="14">
        <v>64016272</v>
      </c>
      <c r="R305" s="12"/>
      <c r="S305" s="10" t="s">
        <v>29</v>
      </c>
      <c r="T305" s="14">
        <v>-57020402</v>
      </c>
      <c r="U305" s="15">
        <v>1</v>
      </c>
      <c r="V305" s="10" t="s">
        <v>29</v>
      </c>
      <c r="W305" s="14">
        <v>6995870</v>
      </c>
      <c r="X305" s="10" t="s">
        <v>36</v>
      </c>
      <c r="Y305" s="10" t="s">
        <v>29</v>
      </c>
      <c r="Z305" s="10" t="s">
        <v>37</v>
      </c>
      <c r="AA305" s="10" t="s">
        <v>29</v>
      </c>
      <c r="AB305" s="15">
        <v>0</v>
      </c>
      <c r="AC305" s="15">
        <v>0</v>
      </c>
      <c r="AD305" s="15"/>
      <c r="AE305" s="15">
        <v>0</v>
      </c>
      <c r="AF305" s="14">
        <v>-1269640</v>
      </c>
      <c r="AG305" s="14">
        <v>5726230</v>
      </c>
    </row>
    <row r="306" spans="1:33" ht="15" customHeight="1" x14ac:dyDescent="0.25">
      <c r="A306" s="36">
        <v>3</v>
      </c>
      <c r="B306" s="36" t="s">
        <v>2606</v>
      </c>
      <c r="C306" s="36" t="s">
        <v>2606</v>
      </c>
      <c r="D306" s="38" t="str">
        <f t="shared" si="5"/>
        <v>3000000127-0</v>
      </c>
      <c r="E306" s="9" t="s">
        <v>651</v>
      </c>
      <c r="F306" s="10" t="s">
        <v>29</v>
      </c>
      <c r="G306" s="10" t="s">
        <v>29</v>
      </c>
      <c r="H306" s="9" t="s">
        <v>30</v>
      </c>
      <c r="I306" s="10" t="s">
        <v>207</v>
      </c>
      <c r="J306" s="10" t="s">
        <v>32</v>
      </c>
      <c r="K306" s="11">
        <v>40878</v>
      </c>
      <c r="L306" s="12">
        <v>40878</v>
      </c>
      <c r="M306" s="10" t="s">
        <v>194</v>
      </c>
      <c r="N306" s="13" t="s">
        <v>605</v>
      </c>
      <c r="O306" s="10" t="s">
        <v>398</v>
      </c>
      <c r="P306" s="10" t="s">
        <v>29</v>
      </c>
      <c r="Q306" s="14">
        <v>4391239</v>
      </c>
      <c r="R306" s="12"/>
      <c r="S306" s="10" t="s">
        <v>29</v>
      </c>
      <c r="T306" s="14">
        <v>-3911352</v>
      </c>
      <c r="U306" s="15">
        <v>1</v>
      </c>
      <c r="V306" s="10" t="s">
        <v>29</v>
      </c>
      <c r="W306" s="14">
        <v>479887</v>
      </c>
      <c r="X306" s="10" t="s">
        <v>36</v>
      </c>
      <c r="Y306" s="10" t="s">
        <v>29</v>
      </c>
      <c r="Z306" s="10" t="s">
        <v>37</v>
      </c>
      <c r="AA306" s="10" t="s">
        <v>29</v>
      </c>
      <c r="AB306" s="15">
        <v>0</v>
      </c>
      <c r="AC306" s="15">
        <v>0</v>
      </c>
      <c r="AD306" s="15"/>
      <c r="AE306" s="15">
        <v>0</v>
      </c>
      <c r="AF306" s="14">
        <v>-87092</v>
      </c>
      <c r="AG306" s="14">
        <v>392795</v>
      </c>
    </row>
    <row r="307" spans="1:33" ht="15" customHeight="1" x14ac:dyDescent="0.25">
      <c r="A307" s="36">
        <v>3</v>
      </c>
      <c r="B307" s="36" t="s">
        <v>2606</v>
      </c>
      <c r="C307" s="36" t="s">
        <v>2606</v>
      </c>
      <c r="D307" s="38" t="str">
        <f t="shared" si="5"/>
        <v>3000000128-0</v>
      </c>
      <c r="E307" s="9" t="s">
        <v>652</v>
      </c>
      <c r="F307" s="10" t="s">
        <v>29</v>
      </c>
      <c r="G307" s="10" t="s">
        <v>29</v>
      </c>
      <c r="H307" s="9" t="s">
        <v>30</v>
      </c>
      <c r="I307" s="10" t="s">
        <v>207</v>
      </c>
      <c r="J307" s="10" t="s">
        <v>32</v>
      </c>
      <c r="K307" s="11">
        <v>40878</v>
      </c>
      <c r="L307" s="12">
        <v>40878</v>
      </c>
      <c r="M307" s="10" t="s">
        <v>202</v>
      </c>
      <c r="N307" s="13" t="s">
        <v>510</v>
      </c>
      <c r="O307" s="10" t="s">
        <v>398</v>
      </c>
      <c r="P307" s="10" t="s">
        <v>29</v>
      </c>
      <c r="Q307" s="14">
        <v>47099106</v>
      </c>
      <c r="R307" s="12"/>
      <c r="S307" s="10" t="s">
        <v>29</v>
      </c>
      <c r="T307" s="14">
        <v>-41951989</v>
      </c>
      <c r="U307" s="15">
        <v>1</v>
      </c>
      <c r="V307" s="10" t="s">
        <v>29</v>
      </c>
      <c r="W307" s="14">
        <v>5147117</v>
      </c>
      <c r="X307" s="10" t="s">
        <v>36</v>
      </c>
      <c r="Y307" s="10" t="s">
        <v>29</v>
      </c>
      <c r="Z307" s="10" t="s">
        <v>37</v>
      </c>
      <c r="AA307" s="10" t="s">
        <v>29</v>
      </c>
      <c r="AB307" s="15">
        <v>0</v>
      </c>
      <c r="AC307" s="15">
        <v>0</v>
      </c>
      <c r="AD307" s="15"/>
      <c r="AE307" s="15">
        <v>0</v>
      </c>
      <c r="AF307" s="14">
        <v>-934121</v>
      </c>
      <c r="AG307" s="14">
        <v>4212996</v>
      </c>
    </row>
    <row r="308" spans="1:33" ht="15" customHeight="1" x14ac:dyDescent="0.25">
      <c r="A308" s="36">
        <v>3</v>
      </c>
      <c r="B308" s="36" t="s">
        <v>2606</v>
      </c>
      <c r="C308" s="36" t="s">
        <v>2606</v>
      </c>
      <c r="D308" s="38" t="str">
        <f t="shared" si="5"/>
        <v>3000000129-0</v>
      </c>
      <c r="E308" s="9" t="s">
        <v>653</v>
      </c>
      <c r="F308" s="10" t="s">
        <v>29</v>
      </c>
      <c r="G308" s="10" t="s">
        <v>29</v>
      </c>
      <c r="H308" s="9" t="s">
        <v>30</v>
      </c>
      <c r="I308" s="10" t="s">
        <v>207</v>
      </c>
      <c r="J308" s="10" t="s">
        <v>32</v>
      </c>
      <c r="K308" s="11">
        <v>40878</v>
      </c>
      <c r="L308" s="12">
        <v>40878</v>
      </c>
      <c r="M308" s="10" t="s">
        <v>608</v>
      </c>
      <c r="N308" s="13" t="s">
        <v>512</v>
      </c>
      <c r="O308" s="10" t="s">
        <v>398</v>
      </c>
      <c r="P308" s="10" t="s">
        <v>29</v>
      </c>
      <c r="Q308" s="14">
        <v>5419975</v>
      </c>
      <c r="R308" s="12"/>
      <c r="S308" s="10" t="s">
        <v>29</v>
      </c>
      <c r="T308" s="14">
        <v>-4827666</v>
      </c>
      <c r="U308" s="15">
        <v>1</v>
      </c>
      <c r="V308" s="10" t="s">
        <v>29</v>
      </c>
      <c r="W308" s="14">
        <v>592309</v>
      </c>
      <c r="X308" s="10" t="s">
        <v>36</v>
      </c>
      <c r="Y308" s="10" t="s">
        <v>29</v>
      </c>
      <c r="Z308" s="10" t="s">
        <v>37</v>
      </c>
      <c r="AA308" s="10" t="s">
        <v>29</v>
      </c>
      <c r="AB308" s="15">
        <v>0</v>
      </c>
      <c r="AC308" s="15">
        <v>0</v>
      </c>
      <c r="AD308" s="15"/>
      <c r="AE308" s="15">
        <v>0</v>
      </c>
      <c r="AF308" s="14">
        <v>-107495</v>
      </c>
      <c r="AG308" s="14">
        <v>484814</v>
      </c>
    </row>
    <row r="309" spans="1:33" ht="15" customHeight="1" x14ac:dyDescent="0.25">
      <c r="A309" s="36">
        <v>3</v>
      </c>
      <c r="B309" s="36" t="s">
        <v>2606</v>
      </c>
      <c r="C309" s="36" t="s">
        <v>2606</v>
      </c>
      <c r="D309" s="38" t="str">
        <f t="shared" si="5"/>
        <v>3000000130-0</v>
      </c>
      <c r="E309" s="9" t="s">
        <v>654</v>
      </c>
      <c r="F309" s="10" t="s">
        <v>29</v>
      </c>
      <c r="G309" s="10" t="s">
        <v>29</v>
      </c>
      <c r="H309" s="9" t="s">
        <v>30</v>
      </c>
      <c r="I309" s="10" t="s">
        <v>207</v>
      </c>
      <c r="J309" s="10" t="s">
        <v>32</v>
      </c>
      <c r="K309" s="11">
        <v>40878</v>
      </c>
      <c r="L309" s="12">
        <v>40878</v>
      </c>
      <c r="M309" s="10" t="s">
        <v>432</v>
      </c>
      <c r="N309" s="13" t="s">
        <v>655</v>
      </c>
      <c r="O309" s="10" t="s">
        <v>398</v>
      </c>
      <c r="P309" s="10" t="s">
        <v>29</v>
      </c>
      <c r="Q309" s="14">
        <v>6383816</v>
      </c>
      <c r="R309" s="12"/>
      <c r="S309" s="10" t="s">
        <v>29</v>
      </c>
      <c r="T309" s="14">
        <v>-5669899</v>
      </c>
      <c r="U309" s="15">
        <v>1</v>
      </c>
      <c r="V309" s="10" t="s">
        <v>29</v>
      </c>
      <c r="W309" s="14">
        <v>713917</v>
      </c>
      <c r="X309" s="10" t="s">
        <v>36</v>
      </c>
      <c r="Y309" s="10" t="s">
        <v>29</v>
      </c>
      <c r="Z309" s="10" t="s">
        <v>37</v>
      </c>
      <c r="AA309" s="10" t="s">
        <v>29</v>
      </c>
      <c r="AB309" s="15">
        <v>0</v>
      </c>
      <c r="AC309" s="15">
        <v>0</v>
      </c>
      <c r="AD309" s="15"/>
      <c r="AE309" s="15">
        <v>0</v>
      </c>
      <c r="AF309" s="14">
        <v>-129565</v>
      </c>
      <c r="AG309" s="14">
        <v>584352</v>
      </c>
    </row>
    <row r="310" spans="1:33" ht="15" customHeight="1" x14ac:dyDescent="0.25">
      <c r="A310" s="36">
        <v>3</v>
      </c>
      <c r="B310" s="36" t="s">
        <v>2606</v>
      </c>
      <c r="C310" s="36" t="s">
        <v>2606</v>
      </c>
      <c r="D310" s="38" t="str">
        <f t="shared" si="5"/>
        <v>3000000131-0</v>
      </c>
      <c r="E310" s="9" t="s">
        <v>656</v>
      </c>
      <c r="F310" s="10" t="s">
        <v>29</v>
      </c>
      <c r="G310" s="10" t="s">
        <v>29</v>
      </c>
      <c r="H310" s="9" t="s">
        <v>30</v>
      </c>
      <c r="I310" s="10" t="s">
        <v>207</v>
      </c>
      <c r="J310" s="10" t="s">
        <v>32</v>
      </c>
      <c r="K310" s="11">
        <v>40878</v>
      </c>
      <c r="L310" s="12">
        <v>40878</v>
      </c>
      <c r="M310" s="10" t="s">
        <v>596</v>
      </c>
      <c r="N310" s="13" t="s">
        <v>657</v>
      </c>
      <c r="O310" s="10" t="s">
        <v>398</v>
      </c>
      <c r="P310" s="10" t="s">
        <v>29</v>
      </c>
      <c r="Q310" s="14">
        <v>714428</v>
      </c>
      <c r="R310" s="12"/>
      <c r="S310" s="10" t="s">
        <v>29</v>
      </c>
      <c r="T310" s="14">
        <v>-634532</v>
      </c>
      <c r="U310" s="15">
        <v>1</v>
      </c>
      <c r="V310" s="10" t="s">
        <v>29</v>
      </c>
      <c r="W310" s="14">
        <v>79896</v>
      </c>
      <c r="X310" s="10" t="s">
        <v>36</v>
      </c>
      <c r="Y310" s="10" t="s">
        <v>29</v>
      </c>
      <c r="Z310" s="10" t="s">
        <v>37</v>
      </c>
      <c r="AA310" s="10" t="s">
        <v>29</v>
      </c>
      <c r="AB310" s="15">
        <v>0</v>
      </c>
      <c r="AC310" s="15">
        <v>0</v>
      </c>
      <c r="AD310" s="15"/>
      <c r="AE310" s="15">
        <v>0</v>
      </c>
      <c r="AF310" s="14">
        <v>-14500</v>
      </c>
      <c r="AG310" s="14">
        <v>65396</v>
      </c>
    </row>
    <row r="311" spans="1:33" ht="15" customHeight="1" x14ac:dyDescent="0.25">
      <c r="A311" s="36">
        <v>3</v>
      </c>
      <c r="B311" s="36" t="s">
        <v>2606</v>
      </c>
      <c r="C311" s="36" t="s">
        <v>2606</v>
      </c>
      <c r="D311" s="38" t="str">
        <f t="shared" si="5"/>
        <v>3000000132-0</v>
      </c>
      <c r="E311" s="9" t="s">
        <v>658</v>
      </c>
      <c r="F311" s="10" t="s">
        <v>29</v>
      </c>
      <c r="G311" s="10" t="s">
        <v>29</v>
      </c>
      <c r="H311" s="9" t="s">
        <v>30</v>
      </c>
      <c r="I311" s="10" t="s">
        <v>207</v>
      </c>
      <c r="J311" s="10" t="s">
        <v>32</v>
      </c>
      <c r="K311" s="11">
        <v>40878</v>
      </c>
      <c r="L311" s="12">
        <v>40878</v>
      </c>
      <c r="M311" s="10" t="s">
        <v>608</v>
      </c>
      <c r="N311" s="13" t="s">
        <v>659</v>
      </c>
      <c r="O311" s="10" t="s">
        <v>398</v>
      </c>
      <c r="P311" s="10" t="s">
        <v>29</v>
      </c>
      <c r="Q311" s="14">
        <v>143022281</v>
      </c>
      <c r="R311" s="12"/>
      <c r="S311" s="10" t="s">
        <v>29</v>
      </c>
      <c r="T311" s="14">
        <v>-127392423</v>
      </c>
      <c r="U311" s="15">
        <v>1</v>
      </c>
      <c r="V311" s="10" t="s">
        <v>29</v>
      </c>
      <c r="W311" s="14">
        <v>15629858</v>
      </c>
      <c r="X311" s="10" t="s">
        <v>36</v>
      </c>
      <c r="Y311" s="10" t="s">
        <v>29</v>
      </c>
      <c r="Z311" s="10" t="s">
        <v>37</v>
      </c>
      <c r="AA311" s="10" t="s">
        <v>29</v>
      </c>
      <c r="AB311" s="15">
        <v>0</v>
      </c>
      <c r="AC311" s="15">
        <v>0</v>
      </c>
      <c r="AD311" s="15"/>
      <c r="AE311" s="15">
        <v>0</v>
      </c>
      <c r="AF311" s="14">
        <v>-2836573</v>
      </c>
      <c r="AG311" s="14">
        <v>12793285</v>
      </c>
    </row>
    <row r="312" spans="1:33" ht="15" customHeight="1" x14ac:dyDescent="0.25">
      <c r="A312" s="36">
        <v>3</v>
      </c>
      <c r="B312" s="36" t="s">
        <v>2606</v>
      </c>
      <c r="C312" s="36" t="s">
        <v>2606</v>
      </c>
      <c r="D312" s="38" t="str">
        <f t="shared" si="5"/>
        <v>3000000133-0</v>
      </c>
      <c r="E312" s="9" t="s">
        <v>660</v>
      </c>
      <c r="F312" s="10" t="s">
        <v>29</v>
      </c>
      <c r="G312" s="10" t="s">
        <v>29</v>
      </c>
      <c r="H312" s="9" t="s">
        <v>30</v>
      </c>
      <c r="I312" s="10" t="s">
        <v>207</v>
      </c>
      <c r="J312" s="10" t="s">
        <v>32</v>
      </c>
      <c r="K312" s="11">
        <v>40878</v>
      </c>
      <c r="L312" s="12">
        <v>40878</v>
      </c>
      <c r="M312" s="10" t="s">
        <v>608</v>
      </c>
      <c r="N312" s="13" t="s">
        <v>661</v>
      </c>
      <c r="O312" s="10" t="s">
        <v>398</v>
      </c>
      <c r="P312" s="10" t="s">
        <v>29</v>
      </c>
      <c r="Q312" s="14">
        <v>597002</v>
      </c>
      <c r="R312" s="12"/>
      <c r="S312" s="10" t="s">
        <v>29</v>
      </c>
      <c r="T312" s="14">
        <v>-531760</v>
      </c>
      <c r="U312" s="15">
        <v>1</v>
      </c>
      <c r="V312" s="10" t="s">
        <v>29</v>
      </c>
      <c r="W312" s="14">
        <v>65242</v>
      </c>
      <c r="X312" s="10" t="s">
        <v>36</v>
      </c>
      <c r="Y312" s="10" t="s">
        <v>29</v>
      </c>
      <c r="Z312" s="10" t="s">
        <v>37</v>
      </c>
      <c r="AA312" s="10" t="s">
        <v>29</v>
      </c>
      <c r="AB312" s="15">
        <v>0</v>
      </c>
      <c r="AC312" s="15">
        <v>0</v>
      </c>
      <c r="AD312" s="15"/>
      <c r="AE312" s="15">
        <v>0</v>
      </c>
      <c r="AF312" s="14">
        <v>-11840</v>
      </c>
      <c r="AG312" s="14">
        <v>53402</v>
      </c>
    </row>
    <row r="313" spans="1:33" ht="15" customHeight="1" x14ac:dyDescent="0.25">
      <c r="A313" s="36">
        <v>3</v>
      </c>
      <c r="B313" s="36" t="s">
        <v>2606</v>
      </c>
      <c r="C313" s="36" t="s">
        <v>2606</v>
      </c>
      <c r="D313" s="38" t="str">
        <f t="shared" si="5"/>
        <v>3000000134-0</v>
      </c>
      <c r="E313" s="9" t="s">
        <v>662</v>
      </c>
      <c r="F313" s="10" t="s">
        <v>29</v>
      </c>
      <c r="G313" s="10" t="s">
        <v>29</v>
      </c>
      <c r="H313" s="9" t="s">
        <v>30</v>
      </c>
      <c r="I313" s="10" t="s">
        <v>207</v>
      </c>
      <c r="J313" s="10" t="s">
        <v>32</v>
      </c>
      <c r="K313" s="11">
        <v>40878</v>
      </c>
      <c r="L313" s="12">
        <v>40878</v>
      </c>
      <c r="M313" s="10" t="s">
        <v>194</v>
      </c>
      <c r="N313" s="13" t="s">
        <v>663</v>
      </c>
      <c r="O313" s="10" t="s">
        <v>398</v>
      </c>
      <c r="P313" s="10" t="s">
        <v>29</v>
      </c>
      <c r="Q313" s="14">
        <v>1263235</v>
      </c>
      <c r="R313" s="12"/>
      <c r="S313" s="10" t="s">
        <v>29</v>
      </c>
      <c r="T313" s="14">
        <v>-1125186</v>
      </c>
      <c r="U313" s="15">
        <v>1</v>
      </c>
      <c r="V313" s="10" t="s">
        <v>29</v>
      </c>
      <c r="W313" s="14">
        <v>138049</v>
      </c>
      <c r="X313" s="10" t="s">
        <v>36</v>
      </c>
      <c r="Y313" s="10" t="s">
        <v>29</v>
      </c>
      <c r="Z313" s="10" t="s">
        <v>37</v>
      </c>
      <c r="AA313" s="10" t="s">
        <v>29</v>
      </c>
      <c r="AB313" s="15">
        <v>0</v>
      </c>
      <c r="AC313" s="15">
        <v>0</v>
      </c>
      <c r="AD313" s="15"/>
      <c r="AE313" s="15">
        <v>0</v>
      </c>
      <c r="AF313" s="14">
        <v>-25054</v>
      </c>
      <c r="AG313" s="14">
        <v>112995</v>
      </c>
    </row>
    <row r="314" spans="1:33" ht="15" customHeight="1" x14ac:dyDescent="0.25">
      <c r="A314" s="36">
        <v>3</v>
      </c>
      <c r="B314" s="36" t="s">
        <v>2606</v>
      </c>
      <c r="C314" s="36" t="s">
        <v>2606</v>
      </c>
      <c r="D314" s="38" t="str">
        <f t="shared" si="5"/>
        <v>3000000135-0</v>
      </c>
      <c r="E314" s="9" t="s">
        <v>664</v>
      </c>
      <c r="F314" s="10" t="s">
        <v>29</v>
      </c>
      <c r="G314" s="10" t="s">
        <v>29</v>
      </c>
      <c r="H314" s="9" t="s">
        <v>30</v>
      </c>
      <c r="I314" s="10" t="s">
        <v>207</v>
      </c>
      <c r="J314" s="10" t="s">
        <v>32</v>
      </c>
      <c r="K314" s="11">
        <v>40878</v>
      </c>
      <c r="L314" s="12">
        <v>40878</v>
      </c>
      <c r="M314" s="10" t="s">
        <v>432</v>
      </c>
      <c r="N314" s="13" t="s">
        <v>665</v>
      </c>
      <c r="O314" s="10" t="s">
        <v>398</v>
      </c>
      <c r="P314" s="10" t="s">
        <v>29</v>
      </c>
      <c r="Q314" s="14">
        <v>1632514</v>
      </c>
      <c r="R314" s="12"/>
      <c r="S314" s="10" t="s">
        <v>29</v>
      </c>
      <c r="T314" s="14">
        <v>-1449947</v>
      </c>
      <c r="U314" s="15">
        <v>1</v>
      </c>
      <c r="V314" s="10" t="s">
        <v>29</v>
      </c>
      <c r="W314" s="14">
        <v>182567</v>
      </c>
      <c r="X314" s="10" t="s">
        <v>36</v>
      </c>
      <c r="Y314" s="10" t="s">
        <v>29</v>
      </c>
      <c r="Z314" s="10" t="s">
        <v>37</v>
      </c>
      <c r="AA314" s="10" t="s">
        <v>29</v>
      </c>
      <c r="AB314" s="15">
        <v>0</v>
      </c>
      <c r="AC314" s="15">
        <v>0</v>
      </c>
      <c r="AD314" s="15"/>
      <c r="AE314" s="15">
        <v>0</v>
      </c>
      <c r="AF314" s="14">
        <v>-33133</v>
      </c>
      <c r="AG314" s="14">
        <v>149434</v>
      </c>
    </row>
    <row r="315" spans="1:33" ht="15" customHeight="1" x14ac:dyDescent="0.25">
      <c r="A315" s="36">
        <v>3</v>
      </c>
      <c r="B315" s="36" t="s">
        <v>2606</v>
      </c>
      <c r="C315" s="36" t="s">
        <v>2606</v>
      </c>
      <c r="D315" s="38" t="str">
        <f t="shared" si="5"/>
        <v>3000000136-0</v>
      </c>
      <c r="E315" s="9" t="s">
        <v>666</v>
      </c>
      <c r="F315" s="10" t="s">
        <v>29</v>
      </c>
      <c r="G315" s="10" t="s">
        <v>29</v>
      </c>
      <c r="H315" s="9" t="s">
        <v>30</v>
      </c>
      <c r="I315" s="10" t="s">
        <v>207</v>
      </c>
      <c r="J315" s="10" t="s">
        <v>32</v>
      </c>
      <c r="K315" s="11">
        <v>40878</v>
      </c>
      <c r="L315" s="12">
        <v>40878</v>
      </c>
      <c r="M315" s="10" t="s">
        <v>448</v>
      </c>
      <c r="N315" s="13" t="s">
        <v>667</v>
      </c>
      <c r="O315" s="10" t="s">
        <v>398</v>
      </c>
      <c r="P315" s="10" t="s">
        <v>29</v>
      </c>
      <c r="Q315" s="14">
        <v>12060459</v>
      </c>
      <c r="R315" s="12"/>
      <c r="S315" s="10" t="s">
        <v>29</v>
      </c>
      <c r="T315" s="14">
        <v>-10742460</v>
      </c>
      <c r="U315" s="15">
        <v>1</v>
      </c>
      <c r="V315" s="10" t="s">
        <v>29</v>
      </c>
      <c r="W315" s="14">
        <v>1317999</v>
      </c>
      <c r="X315" s="10" t="s">
        <v>36</v>
      </c>
      <c r="Y315" s="10" t="s">
        <v>29</v>
      </c>
      <c r="Z315" s="10" t="s">
        <v>37</v>
      </c>
      <c r="AA315" s="10" t="s">
        <v>29</v>
      </c>
      <c r="AB315" s="15">
        <v>0</v>
      </c>
      <c r="AC315" s="15">
        <v>0</v>
      </c>
      <c r="AD315" s="15"/>
      <c r="AE315" s="15">
        <v>0</v>
      </c>
      <c r="AF315" s="14">
        <v>-239196</v>
      </c>
      <c r="AG315" s="14">
        <v>1078803</v>
      </c>
    </row>
    <row r="316" spans="1:33" ht="15" customHeight="1" x14ac:dyDescent="0.25">
      <c r="A316" s="36">
        <v>3</v>
      </c>
      <c r="B316" s="36" t="s">
        <v>2606</v>
      </c>
      <c r="C316" s="36" t="s">
        <v>2606</v>
      </c>
      <c r="D316" s="38" t="str">
        <f t="shared" si="5"/>
        <v>3000000137-0</v>
      </c>
      <c r="E316" s="9" t="s">
        <v>668</v>
      </c>
      <c r="F316" s="10" t="s">
        <v>29</v>
      </c>
      <c r="G316" s="10" t="s">
        <v>29</v>
      </c>
      <c r="H316" s="9" t="s">
        <v>30</v>
      </c>
      <c r="I316" s="10" t="s">
        <v>207</v>
      </c>
      <c r="J316" s="10" t="s">
        <v>32</v>
      </c>
      <c r="K316" s="11">
        <v>40878</v>
      </c>
      <c r="L316" s="12">
        <v>40878</v>
      </c>
      <c r="M316" s="10" t="s">
        <v>448</v>
      </c>
      <c r="N316" s="13" t="s">
        <v>669</v>
      </c>
      <c r="O316" s="10" t="s">
        <v>398</v>
      </c>
      <c r="P316" s="10" t="s">
        <v>29</v>
      </c>
      <c r="Q316" s="14">
        <v>2390800</v>
      </c>
      <c r="R316" s="12"/>
      <c r="S316" s="10" t="s">
        <v>29</v>
      </c>
      <c r="T316" s="14">
        <v>-2129527</v>
      </c>
      <c r="U316" s="15">
        <v>1</v>
      </c>
      <c r="V316" s="10" t="s">
        <v>29</v>
      </c>
      <c r="W316" s="14">
        <v>261273</v>
      </c>
      <c r="X316" s="10" t="s">
        <v>36</v>
      </c>
      <c r="Y316" s="10" t="s">
        <v>29</v>
      </c>
      <c r="Z316" s="10" t="s">
        <v>37</v>
      </c>
      <c r="AA316" s="10" t="s">
        <v>29</v>
      </c>
      <c r="AB316" s="15">
        <v>0</v>
      </c>
      <c r="AC316" s="15">
        <v>0</v>
      </c>
      <c r="AD316" s="15"/>
      <c r="AE316" s="15">
        <v>0</v>
      </c>
      <c r="AF316" s="14">
        <v>-47417</v>
      </c>
      <c r="AG316" s="14">
        <v>213856</v>
      </c>
    </row>
    <row r="317" spans="1:33" ht="15" customHeight="1" x14ac:dyDescent="0.25">
      <c r="A317" s="36">
        <v>3</v>
      </c>
      <c r="B317" s="36" t="s">
        <v>2606</v>
      </c>
      <c r="C317" s="36" t="s">
        <v>2606</v>
      </c>
      <c r="D317" s="38" t="str">
        <f t="shared" si="5"/>
        <v>3000000138-0</v>
      </c>
      <c r="E317" s="9" t="s">
        <v>670</v>
      </c>
      <c r="F317" s="10" t="s">
        <v>29</v>
      </c>
      <c r="G317" s="10" t="s">
        <v>29</v>
      </c>
      <c r="H317" s="9" t="s">
        <v>30</v>
      </c>
      <c r="I317" s="10" t="s">
        <v>207</v>
      </c>
      <c r="J317" s="10" t="s">
        <v>32</v>
      </c>
      <c r="K317" s="11">
        <v>40878</v>
      </c>
      <c r="L317" s="12">
        <v>40878</v>
      </c>
      <c r="M317" s="10" t="s">
        <v>448</v>
      </c>
      <c r="N317" s="13" t="s">
        <v>671</v>
      </c>
      <c r="O317" s="10" t="s">
        <v>398</v>
      </c>
      <c r="P317" s="10" t="s">
        <v>29</v>
      </c>
      <c r="Q317" s="14">
        <v>5053245</v>
      </c>
      <c r="R317" s="12"/>
      <c r="S317" s="10" t="s">
        <v>29</v>
      </c>
      <c r="T317" s="14">
        <v>-4501013</v>
      </c>
      <c r="U317" s="15">
        <v>1</v>
      </c>
      <c r="V317" s="10" t="s">
        <v>29</v>
      </c>
      <c r="W317" s="14">
        <v>552232</v>
      </c>
      <c r="X317" s="10" t="s">
        <v>36</v>
      </c>
      <c r="Y317" s="10" t="s">
        <v>29</v>
      </c>
      <c r="Z317" s="10" t="s">
        <v>37</v>
      </c>
      <c r="AA317" s="10" t="s">
        <v>29</v>
      </c>
      <c r="AB317" s="15">
        <v>0</v>
      </c>
      <c r="AC317" s="15">
        <v>0</v>
      </c>
      <c r="AD317" s="15"/>
      <c r="AE317" s="15">
        <v>0</v>
      </c>
      <c r="AF317" s="14">
        <v>-100221</v>
      </c>
      <c r="AG317" s="14">
        <v>452011</v>
      </c>
    </row>
    <row r="318" spans="1:33" ht="15" customHeight="1" x14ac:dyDescent="0.25">
      <c r="A318" s="36">
        <v>3</v>
      </c>
      <c r="B318" s="36" t="s">
        <v>2606</v>
      </c>
      <c r="C318" s="36" t="s">
        <v>2606</v>
      </c>
      <c r="D318" s="38" t="str">
        <f t="shared" si="5"/>
        <v>3000000139-0</v>
      </c>
      <c r="E318" s="9" t="s">
        <v>672</v>
      </c>
      <c r="F318" s="10" t="s">
        <v>29</v>
      </c>
      <c r="G318" s="10" t="s">
        <v>29</v>
      </c>
      <c r="H318" s="9" t="s">
        <v>30</v>
      </c>
      <c r="I318" s="10" t="s">
        <v>207</v>
      </c>
      <c r="J318" s="10" t="s">
        <v>32</v>
      </c>
      <c r="K318" s="11">
        <v>40878</v>
      </c>
      <c r="L318" s="12">
        <v>40878</v>
      </c>
      <c r="M318" s="10" t="s">
        <v>443</v>
      </c>
      <c r="N318" s="13" t="s">
        <v>444</v>
      </c>
      <c r="O318" s="10" t="s">
        <v>398</v>
      </c>
      <c r="P318" s="10" t="s">
        <v>29</v>
      </c>
      <c r="Q318" s="14">
        <v>19040865</v>
      </c>
      <c r="R318" s="12"/>
      <c r="S318" s="10" t="s">
        <v>29</v>
      </c>
      <c r="T318" s="14">
        <v>-16960028</v>
      </c>
      <c r="U318" s="15">
        <v>1</v>
      </c>
      <c r="V318" s="10" t="s">
        <v>29</v>
      </c>
      <c r="W318" s="14">
        <v>2080837</v>
      </c>
      <c r="X318" s="10" t="s">
        <v>36</v>
      </c>
      <c r="Y318" s="10" t="s">
        <v>29</v>
      </c>
      <c r="Z318" s="10" t="s">
        <v>37</v>
      </c>
      <c r="AA318" s="10" t="s">
        <v>29</v>
      </c>
      <c r="AB318" s="15">
        <v>0</v>
      </c>
      <c r="AC318" s="15">
        <v>0</v>
      </c>
      <c r="AD318" s="15"/>
      <c r="AE318" s="15">
        <v>0</v>
      </c>
      <c r="AF318" s="14">
        <v>-377639</v>
      </c>
      <c r="AG318" s="14">
        <v>1703198</v>
      </c>
    </row>
    <row r="319" spans="1:33" ht="15" customHeight="1" x14ac:dyDescent="0.25">
      <c r="A319" s="36">
        <v>3</v>
      </c>
      <c r="B319" s="36" t="s">
        <v>2606</v>
      </c>
      <c r="C319" s="36" t="s">
        <v>2606</v>
      </c>
      <c r="D319" s="38" t="str">
        <f t="shared" si="5"/>
        <v>3000000140-0</v>
      </c>
      <c r="E319" s="9" t="s">
        <v>673</v>
      </c>
      <c r="F319" s="10" t="s">
        <v>29</v>
      </c>
      <c r="G319" s="10" t="s">
        <v>29</v>
      </c>
      <c r="H319" s="9" t="s">
        <v>30</v>
      </c>
      <c r="I319" s="10" t="s">
        <v>207</v>
      </c>
      <c r="J319" s="10" t="s">
        <v>32</v>
      </c>
      <c r="K319" s="11">
        <v>40878</v>
      </c>
      <c r="L319" s="12">
        <v>40878</v>
      </c>
      <c r="M319" s="10" t="s">
        <v>496</v>
      </c>
      <c r="N319" s="13" t="s">
        <v>674</v>
      </c>
      <c r="O319" s="10" t="s">
        <v>398</v>
      </c>
      <c r="P319" s="10" t="s">
        <v>29</v>
      </c>
      <c r="Q319" s="14">
        <v>14656904</v>
      </c>
      <c r="R319" s="12"/>
      <c r="S319" s="10" t="s">
        <v>29</v>
      </c>
      <c r="T319" s="14">
        <v>-13055158</v>
      </c>
      <c r="U319" s="15">
        <v>1</v>
      </c>
      <c r="V319" s="10" t="s">
        <v>29</v>
      </c>
      <c r="W319" s="14">
        <v>1601746</v>
      </c>
      <c r="X319" s="10" t="s">
        <v>36</v>
      </c>
      <c r="Y319" s="10" t="s">
        <v>29</v>
      </c>
      <c r="Z319" s="10" t="s">
        <v>37</v>
      </c>
      <c r="AA319" s="10" t="s">
        <v>29</v>
      </c>
      <c r="AB319" s="15">
        <v>0</v>
      </c>
      <c r="AC319" s="15">
        <v>0</v>
      </c>
      <c r="AD319" s="15"/>
      <c r="AE319" s="15">
        <v>0</v>
      </c>
      <c r="AF319" s="14">
        <v>-290692</v>
      </c>
      <c r="AG319" s="14">
        <v>1311054</v>
      </c>
    </row>
    <row r="320" spans="1:33" ht="15" customHeight="1" x14ac:dyDescent="0.25">
      <c r="A320" s="36">
        <v>3</v>
      </c>
      <c r="B320" s="36" t="s">
        <v>2606</v>
      </c>
      <c r="C320" s="36" t="s">
        <v>2606</v>
      </c>
      <c r="D320" s="38" t="str">
        <f t="shared" si="5"/>
        <v>3000000141-0</v>
      </c>
      <c r="E320" s="9" t="s">
        <v>675</v>
      </c>
      <c r="F320" s="10" t="s">
        <v>29</v>
      </c>
      <c r="G320" s="10" t="s">
        <v>29</v>
      </c>
      <c r="H320" s="9" t="s">
        <v>30</v>
      </c>
      <c r="I320" s="10" t="s">
        <v>207</v>
      </c>
      <c r="J320" s="10" t="s">
        <v>32</v>
      </c>
      <c r="K320" s="11">
        <v>40878</v>
      </c>
      <c r="L320" s="12">
        <v>40878</v>
      </c>
      <c r="M320" s="10" t="s">
        <v>194</v>
      </c>
      <c r="N320" s="13" t="s">
        <v>470</v>
      </c>
      <c r="O320" s="10" t="s">
        <v>398</v>
      </c>
      <c r="P320" s="10" t="s">
        <v>29</v>
      </c>
      <c r="Q320" s="14">
        <v>2638642</v>
      </c>
      <c r="R320" s="12"/>
      <c r="S320" s="10" t="s">
        <v>29</v>
      </c>
      <c r="T320" s="14">
        <v>-2350284</v>
      </c>
      <c r="U320" s="15">
        <v>1</v>
      </c>
      <c r="V320" s="10" t="s">
        <v>29</v>
      </c>
      <c r="W320" s="14">
        <v>288358</v>
      </c>
      <c r="X320" s="10" t="s">
        <v>36</v>
      </c>
      <c r="Y320" s="10" t="s">
        <v>29</v>
      </c>
      <c r="Z320" s="10" t="s">
        <v>37</v>
      </c>
      <c r="AA320" s="10" t="s">
        <v>29</v>
      </c>
      <c r="AB320" s="15">
        <v>0</v>
      </c>
      <c r="AC320" s="15">
        <v>0</v>
      </c>
      <c r="AD320" s="15"/>
      <c r="AE320" s="15">
        <v>0</v>
      </c>
      <c r="AF320" s="14">
        <v>-52332</v>
      </c>
      <c r="AG320" s="14">
        <v>236026</v>
      </c>
    </row>
    <row r="321" spans="1:33" ht="15" customHeight="1" x14ac:dyDescent="0.25">
      <c r="A321" s="36">
        <v>3</v>
      </c>
      <c r="B321" s="36" t="s">
        <v>2606</v>
      </c>
      <c r="C321" s="36" t="s">
        <v>2606</v>
      </c>
      <c r="D321" s="38" t="str">
        <f t="shared" si="5"/>
        <v>3000000142-0</v>
      </c>
      <c r="E321" s="9" t="s">
        <v>676</v>
      </c>
      <c r="F321" s="10" t="s">
        <v>29</v>
      </c>
      <c r="G321" s="10" t="s">
        <v>29</v>
      </c>
      <c r="H321" s="9" t="s">
        <v>30</v>
      </c>
      <c r="I321" s="10" t="s">
        <v>207</v>
      </c>
      <c r="J321" s="10" t="s">
        <v>32</v>
      </c>
      <c r="K321" s="11">
        <v>40878</v>
      </c>
      <c r="L321" s="12">
        <v>40878</v>
      </c>
      <c r="M321" s="10" t="s">
        <v>407</v>
      </c>
      <c r="N321" s="13" t="s">
        <v>408</v>
      </c>
      <c r="O321" s="10" t="s">
        <v>398</v>
      </c>
      <c r="P321" s="10" t="s">
        <v>29</v>
      </c>
      <c r="Q321" s="14">
        <v>15857883</v>
      </c>
      <c r="R321" s="12"/>
      <c r="S321" s="10" t="s">
        <v>29</v>
      </c>
      <c r="T321" s="14">
        <v>-14124891</v>
      </c>
      <c r="U321" s="15">
        <v>1</v>
      </c>
      <c r="V321" s="10" t="s">
        <v>29</v>
      </c>
      <c r="W321" s="14">
        <v>1732992</v>
      </c>
      <c r="X321" s="10" t="s">
        <v>36</v>
      </c>
      <c r="Y321" s="10" t="s">
        <v>29</v>
      </c>
      <c r="Z321" s="10" t="s">
        <v>37</v>
      </c>
      <c r="AA321" s="10" t="s">
        <v>29</v>
      </c>
      <c r="AB321" s="15">
        <v>0</v>
      </c>
      <c r="AC321" s="15">
        <v>0</v>
      </c>
      <c r="AD321" s="15"/>
      <c r="AE321" s="15">
        <v>0</v>
      </c>
      <c r="AF321" s="14">
        <v>-314511</v>
      </c>
      <c r="AG321" s="14">
        <v>1418481</v>
      </c>
    </row>
    <row r="322" spans="1:33" ht="15" customHeight="1" x14ac:dyDescent="0.25">
      <c r="A322" s="36">
        <v>3</v>
      </c>
      <c r="B322" s="36" t="s">
        <v>2606</v>
      </c>
      <c r="C322" s="36" t="s">
        <v>2606</v>
      </c>
      <c r="D322" s="38" t="str">
        <f t="shared" si="5"/>
        <v>3000000143-0</v>
      </c>
      <c r="E322" s="9" t="s">
        <v>677</v>
      </c>
      <c r="F322" s="10" t="s">
        <v>29</v>
      </c>
      <c r="G322" s="10" t="s">
        <v>29</v>
      </c>
      <c r="H322" s="9" t="s">
        <v>30</v>
      </c>
      <c r="I322" s="10" t="s">
        <v>207</v>
      </c>
      <c r="J322" s="10" t="s">
        <v>32</v>
      </c>
      <c r="K322" s="11">
        <v>40878</v>
      </c>
      <c r="L322" s="12">
        <v>40878</v>
      </c>
      <c r="M322" s="10" t="s">
        <v>678</v>
      </c>
      <c r="N322" s="13" t="s">
        <v>679</v>
      </c>
      <c r="O322" s="10" t="s">
        <v>398</v>
      </c>
      <c r="P322" s="10" t="s">
        <v>29</v>
      </c>
      <c r="Q322" s="14">
        <v>13368490</v>
      </c>
      <c r="R322" s="12"/>
      <c r="S322" s="10" t="s">
        <v>29</v>
      </c>
      <c r="T322" s="14">
        <v>-11907546</v>
      </c>
      <c r="U322" s="15">
        <v>1</v>
      </c>
      <c r="V322" s="10" t="s">
        <v>29</v>
      </c>
      <c r="W322" s="14">
        <v>1460944</v>
      </c>
      <c r="X322" s="10" t="s">
        <v>36</v>
      </c>
      <c r="Y322" s="10" t="s">
        <v>29</v>
      </c>
      <c r="Z322" s="10" t="s">
        <v>37</v>
      </c>
      <c r="AA322" s="10" t="s">
        <v>29</v>
      </c>
      <c r="AB322" s="15">
        <v>0</v>
      </c>
      <c r="AC322" s="15">
        <v>0</v>
      </c>
      <c r="AD322" s="15"/>
      <c r="AE322" s="15">
        <v>0</v>
      </c>
      <c r="AF322" s="14">
        <v>-265138</v>
      </c>
      <c r="AG322" s="14">
        <v>1195806</v>
      </c>
    </row>
    <row r="323" spans="1:33" ht="15" customHeight="1" x14ac:dyDescent="0.25">
      <c r="A323" s="36">
        <v>3</v>
      </c>
      <c r="B323" s="36" t="s">
        <v>2606</v>
      </c>
      <c r="C323" s="36" t="s">
        <v>2606</v>
      </c>
      <c r="D323" s="38" t="str">
        <f t="shared" ref="D323:D386" si="6">CONCATENATE(E323,"-",H323)</f>
        <v>3000000144-0</v>
      </c>
      <c r="E323" s="9" t="s">
        <v>680</v>
      </c>
      <c r="F323" s="10" t="s">
        <v>29</v>
      </c>
      <c r="G323" s="10" t="s">
        <v>29</v>
      </c>
      <c r="H323" s="9" t="s">
        <v>30</v>
      </c>
      <c r="I323" s="10" t="s">
        <v>207</v>
      </c>
      <c r="J323" s="10" t="s">
        <v>32</v>
      </c>
      <c r="K323" s="11">
        <v>40878</v>
      </c>
      <c r="L323" s="12">
        <v>40878</v>
      </c>
      <c r="M323" s="10" t="s">
        <v>681</v>
      </c>
      <c r="N323" s="13" t="s">
        <v>682</v>
      </c>
      <c r="O323" s="10" t="s">
        <v>398</v>
      </c>
      <c r="P323" s="10" t="s">
        <v>29</v>
      </c>
      <c r="Q323" s="14">
        <v>22806642</v>
      </c>
      <c r="R323" s="12"/>
      <c r="S323" s="10" t="s">
        <v>29</v>
      </c>
      <c r="T323" s="14">
        <v>-20314272</v>
      </c>
      <c r="U323" s="15">
        <v>1</v>
      </c>
      <c r="V323" s="10" t="s">
        <v>29</v>
      </c>
      <c r="W323" s="14">
        <v>2492370</v>
      </c>
      <c r="X323" s="10" t="s">
        <v>36</v>
      </c>
      <c r="Y323" s="10" t="s">
        <v>29</v>
      </c>
      <c r="Z323" s="10" t="s">
        <v>37</v>
      </c>
      <c r="AA323" s="10" t="s">
        <v>29</v>
      </c>
      <c r="AB323" s="15">
        <v>0</v>
      </c>
      <c r="AC323" s="15">
        <v>0</v>
      </c>
      <c r="AD323" s="15"/>
      <c r="AE323" s="15">
        <v>0</v>
      </c>
      <c r="AF323" s="14">
        <v>-452326</v>
      </c>
      <c r="AG323" s="14">
        <v>2040044</v>
      </c>
    </row>
    <row r="324" spans="1:33" ht="15" customHeight="1" x14ac:dyDescent="0.25">
      <c r="A324" s="36">
        <v>3</v>
      </c>
      <c r="B324" s="36" t="s">
        <v>2606</v>
      </c>
      <c r="C324" s="36" t="s">
        <v>2606</v>
      </c>
      <c r="D324" s="38" t="str">
        <f t="shared" si="6"/>
        <v>3000000145-0</v>
      </c>
      <c r="E324" s="9" t="s">
        <v>683</v>
      </c>
      <c r="F324" s="10" t="s">
        <v>29</v>
      </c>
      <c r="G324" s="10" t="s">
        <v>29</v>
      </c>
      <c r="H324" s="9" t="s">
        <v>30</v>
      </c>
      <c r="I324" s="10" t="s">
        <v>207</v>
      </c>
      <c r="J324" s="10" t="s">
        <v>32</v>
      </c>
      <c r="K324" s="11">
        <v>40878</v>
      </c>
      <c r="L324" s="12">
        <v>40878</v>
      </c>
      <c r="M324" s="10" t="s">
        <v>529</v>
      </c>
      <c r="N324" s="13" t="s">
        <v>684</v>
      </c>
      <c r="O324" s="10" t="s">
        <v>398</v>
      </c>
      <c r="P324" s="10" t="s">
        <v>29</v>
      </c>
      <c r="Q324" s="14">
        <v>29317237</v>
      </c>
      <c r="R324" s="12"/>
      <c r="S324" s="10" t="s">
        <v>29</v>
      </c>
      <c r="T324" s="14">
        <v>-26113371.620000001</v>
      </c>
      <c r="U324" s="15">
        <v>1</v>
      </c>
      <c r="V324" s="10" t="s">
        <v>29</v>
      </c>
      <c r="W324" s="14">
        <v>3203865.38</v>
      </c>
      <c r="X324" s="10" t="s">
        <v>36</v>
      </c>
      <c r="Y324" s="10" t="s">
        <v>29</v>
      </c>
      <c r="Z324" s="10" t="s">
        <v>37</v>
      </c>
      <c r="AA324" s="10" t="s">
        <v>29</v>
      </c>
      <c r="AB324" s="15">
        <v>0</v>
      </c>
      <c r="AC324" s="15">
        <v>0</v>
      </c>
      <c r="AD324" s="15"/>
      <c r="AE324" s="15">
        <v>0</v>
      </c>
      <c r="AF324" s="14">
        <v>-581451</v>
      </c>
      <c r="AG324" s="14">
        <v>2622414.38</v>
      </c>
    </row>
    <row r="325" spans="1:33" ht="15" customHeight="1" x14ac:dyDescent="0.25">
      <c r="A325" s="36">
        <v>3</v>
      </c>
      <c r="B325" s="36" t="s">
        <v>2606</v>
      </c>
      <c r="C325" s="36" t="s">
        <v>2606</v>
      </c>
      <c r="D325" s="38" t="str">
        <f t="shared" si="6"/>
        <v>3000000146-0</v>
      </c>
      <c r="E325" s="9" t="s">
        <v>685</v>
      </c>
      <c r="F325" s="10" t="s">
        <v>29</v>
      </c>
      <c r="G325" s="10" t="s">
        <v>29</v>
      </c>
      <c r="H325" s="9" t="s">
        <v>30</v>
      </c>
      <c r="I325" s="10" t="s">
        <v>207</v>
      </c>
      <c r="J325" s="10" t="s">
        <v>32</v>
      </c>
      <c r="K325" s="11">
        <v>40878</v>
      </c>
      <c r="L325" s="12">
        <v>40878</v>
      </c>
      <c r="M325" s="10" t="s">
        <v>686</v>
      </c>
      <c r="N325" s="13" t="s">
        <v>453</v>
      </c>
      <c r="O325" s="10" t="s">
        <v>398</v>
      </c>
      <c r="P325" s="10" t="s">
        <v>29</v>
      </c>
      <c r="Q325" s="14">
        <v>8332853</v>
      </c>
      <c r="R325" s="12"/>
      <c r="S325" s="10" t="s">
        <v>29</v>
      </c>
      <c r="T325" s="14">
        <v>-7422217</v>
      </c>
      <c r="U325" s="15">
        <v>1</v>
      </c>
      <c r="V325" s="10" t="s">
        <v>29</v>
      </c>
      <c r="W325" s="14">
        <v>910636</v>
      </c>
      <c r="X325" s="10" t="s">
        <v>36</v>
      </c>
      <c r="Y325" s="10" t="s">
        <v>29</v>
      </c>
      <c r="Z325" s="10" t="s">
        <v>37</v>
      </c>
      <c r="AA325" s="10" t="s">
        <v>29</v>
      </c>
      <c r="AB325" s="15">
        <v>0</v>
      </c>
      <c r="AC325" s="15">
        <v>0</v>
      </c>
      <c r="AD325" s="15"/>
      <c r="AE325" s="15">
        <v>0</v>
      </c>
      <c r="AF325" s="14">
        <v>-165266</v>
      </c>
      <c r="AG325" s="14">
        <v>745370</v>
      </c>
    </row>
    <row r="326" spans="1:33" ht="15" customHeight="1" x14ac:dyDescent="0.25">
      <c r="A326" s="36">
        <v>3</v>
      </c>
      <c r="B326" s="36" t="s">
        <v>2606</v>
      </c>
      <c r="C326" s="36" t="s">
        <v>2606</v>
      </c>
      <c r="D326" s="38" t="str">
        <f t="shared" si="6"/>
        <v>3000000147-0</v>
      </c>
      <c r="E326" s="9" t="s">
        <v>687</v>
      </c>
      <c r="F326" s="10" t="s">
        <v>29</v>
      </c>
      <c r="G326" s="10" t="s">
        <v>29</v>
      </c>
      <c r="H326" s="9" t="s">
        <v>30</v>
      </c>
      <c r="I326" s="10" t="s">
        <v>207</v>
      </c>
      <c r="J326" s="10" t="s">
        <v>32</v>
      </c>
      <c r="K326" s="11">
        <v>40878</v>
      </c>
      <c r="L326" s="12">
        <v>40878</v>
      </c>
      <c r="M326" s="10" t="s">
        <v>496</v>
      </c>
      <c r="N326" s="13" t="s">
        <v>401</v>
      </c>
      <c r="O326" s="10" t="s">
        <v>398</v>
      </c>
      <c r="P326" s="10" t="s">
        <v>29</v>
      </c>
      <c r="Q326" s="14">
        <v>27596652</v>
      </c>
      <c r="R326" s="12"/>
      <c r="S326" s="10" t="s">
        <v>29</v>
      </c>
      <c r="T326" s="14">
        <v>-24580816</v>
      </c>
      <c r="U326" s="15">
        <v>1</v>
      </c>
      <c r="V326" s="10" t="s">
        <v>29</v>
      </c>
      <c r="W326" s="14">
        <v>3015836</v>
      </c>
      <c r="X326" s="10" t="s">
        <v>36</v>
      </c>
      <c r="Y326" s="10" t="s">
        <v>29</v>
      </c>
      <c r="Z326" s="10" t="s">
        <v>37</v>
      </c>
      <c r="AA326" s="10" t="s">
        <v>29</v>
      </c>
      <c r="AB326" s="15">
        <v>0</v>
      </c>
      <c r="AC326" s="15">
        <v>0</v>
      </c>
      <c r="AD326" s="15"/>
      <c r="AE326" s="15">
        <v>0</v>
      </c>
      <c r="AF326" s="14">
        <v>-547327</v>
      </c>
      <c r="AG326" s="14">
        <v>2468509</v>
      </c>
    </row>
    <row r="327" spans="1:33" ht="15" customHeight="1" x14ac:dyDescent="0.25">
      <c r="A327" s="36">
        <v>3</v>
      </c>
      <c r="B327" s="36" t="s">
        <v>2606</v>
      </c>
      <c r="C327" s="36" t="s">
        <v>2606</v>
      </c>
      <c r="D327" s="38" t="str">
        <f t="shared" si="6"/>
        <v>3000000148-0</v>
      </c>
      <c r="E327" s="9" t="s">
        <v>688</v>
      </c>
      <c r="F327" s="10" t="s">
        <v>29</v>
      </c>
      <c r="G327" s="10" t="s">
        <v>29</v>
      </c>
      <c r="H327" s="9" t="s">
        <v>30</v>
      </c>
      <c r="I327" s="10" t="s">
        <v>207</v>
      </c>
      <c r="J327" s="10" t="s">
        <v>32</v>
      </c>
      <c r="K327" s="11">
        <v>40878</v>
      </c>
      <c r="L327" s="12">
        <v>40878</v>
      </c>
      <c r="M327" s="10" t="s">
        <v>455</v>
      </c>
      <c r="N327" s="13" t="s">
        <v>456</v>
      </c>
      <c r="O327" s="10" t="s">
        <v>398</v>
      </c>
      <c r="P327" s="10" t="s">
        <v>29</v>
      </c>
      <c r="Q327" s="14">
        <v>12360192</v>
      </c>
      <c r="R327" s="12"/>
      <c r="S327" s="10" t="s">
        <v>29</v>
      </c>
      <c r="T327" s="14">
        <v>-11009437</v>
      </c>
      <c r="U327" s="15">
        <v>1</v>
      </c>
      <c r="V327" s="10" t="s">
        <v>29</v>
      </c>
      <c r="W327" s="14">
        <v>1350755</v>
      </c>
      <c r="X327" s="10" t="s">
        <v>36</v>
      </c>
      <c r="Y327" s="10" t="s">
        <v>29</v>
      </c>
      <c r="Z327" s="10" t="s">
        <v>37</v>
      </c>
      <c r="AA327" s="10" t="s">
        <v>29</v>
      </c>
      <c r="AB327" s="15">
        <v>0</v>
      </c>
      <c r="AC327" s="15">
        <v>0</v>
      </c>
      <c r="AD327" s="15"/>
      <c r="AE327" s="15">
        <v>0</v>
      </c>
      <c r="AF327" s="14">
        <v>-245141</v>
      </c>
      <c r="AG327" s="14">
        <v>1105614</v>
      </c>
    </row>
    <row r="328" spans="1:33" ht="15" customHeight="1" x14ac:dyDescent="0.25">
      <c r="A328" s="36">
        <v>3</v>
      </c>
      <c r="B328" s="36" t="s">
        <v>2606</v>
      </c>
      <c r="C328" s="36" t="s">
        <v>2606</v>
      </c>
      <c r="D328" s="38" t="str">
        <f t="shared" si="6"/>
        <v>3000000149-0</v>
      </c>
      <c r="E328" s="9" t="s">
        <v>689</v>
      </c>
      <c r="F328" s="10" t="s">
        <v>29</v>
      </c>
      <c r="G328" s="10" t="s">
        <v>29</v>
      </c>
      <c r="H328" s="9" t="s">
        <v>30</v>
      </c>
      <c r="I328" s="10" t="s">
        <v>207</v>
      </c>
      <c r="J328" s="10" t="s">
        <v>32</v>
      </c>
      <c r="K328" s="11">
        <v>40878</v>
      </c>
      <c r="L328" s="12">
        <v>40878</v>
      </c>
      <c r="M328" s="10" t="s">
        <v>197</v>
      </c>
      <c r="N328" s="13" t="s">
        <v>690</v>
      </c>
      <c r="O328" s="10" t="s">
        <v>398</v>
      </c>
      <c r="P328" s="10" t="s">
        <v>29</v>
      </c>
      <c r="Q328" s="14">
        <v>3187998</v>
      </c>
      <c r="R328" s="12"/>
      <c r="S328" s="10" t="s">
        <v>29</v>
      </c>
      <c r="T328" s="14">
        <v>-2839605</v>
      </c>
      <c r="U328" s="15">
        <v>1</v>
      </c>
      <c r="V328" s="10" t="s">
        <v>29</v>
      </c>
      <c r="W328" s="14">
        <v>348393</v>
      </c>
      <c r="X328" s="10" t="s">
        <v>36</v>
      </c>
      <c r="Y328" s="10" t="s">
        <v>29</v>
      </c>
      <c r="Z328" s="10" t="s">
        <v>37</v>
      </c>
      <c r="AA328" s="10" t="s">
        <v>29</v>
      </c>
      <c r="AB328" s="15">
        <v>0</v>
      </c>
      <c r="AC328" s="15">
        <v>0</v>
      </c>
      <c r="AD328" s="15"/>
      <c r="AE328" s="15">
        <v>0</v>
      </c>
      <c r="AF328" s="14">
        <v>-63228</v>
      </c>
      <c r="AG328" s="14">
        <v>285165</v>
      </c>
    </row>
    <row r="329" spans="1:33" ht="15" customHeight="1" x14ac:dyDescent="0.25">
      <c r="A329" s="36">
        <v>3</v>
      </c>
      <c r="B329" s="36" t="s">
        <v>2606</v>
      </c>
      <c r="C329" s="36" t="s">
        <v>2606</v>
      </c>
      <c r="D329" s="38" t="str">
        <f t="shared" si="6"/>
        <v>3000000150-0</v>
      </c>
      <c r="E329" s="9" t="s">
        <v>691</v>
      </c>
      <c r="F329" s="10" t="s">
        <v>29</v>
      </c>
      <c r="G329" s="10" t="s">
        <v>29</v>
      </c>
      <c r="H329" s="9" t="s">
        <v>30</v>
      </c>
      <c r="I329" s="10" t="s">
        <v>207</v>
      </c>
      <c r="J329" s="10" t="s">
        <v>32</v>
      </c>
      <c r="K329" s="11">
        <v>40878</v>
      </c>
      <c r="L329" s="12">
        <v>40878</v>
      </c>
      <c r="M329" s="10" t="s">
        <v>692</v>
      </c>
      <c r="N329" s="13" t="s">
        <v>693</v>
      </c>
      <c r="O329" s="10" t="s">
        <v>398</v>
      </c>
      <c r="P329" s="10" t="s">
        <v>29</v>
      </c>
      <c r="Q329" s="14">
        <v>2202833</v>
      </c>
      <c r="R329" s="12"/>
      <c r="S329" s="10" t="s">
        <v>29</v>
      </c>
      <c r="T329" s="14">
        <v>-1962101</v>
      </c>
      <c r="U329" s="15">
        <v>1</v>
      </c>
      <c r="V329" s="10" t="s">
        <v>29</v>
      </c>
      <c r="W329" s="14">
        <v>240732</v>
      </c>
      <c r="X329" s="10" t="s">
        <v>36</v>
      </c>
      <c r="Y329" s="10" t="s">
        <v>29</v>
      </c>
      <c r="Z329" s="10" t="s">
        <v>37</v>
      </c>
      <c r="AA329" s="10" t="s">
        <v>29</v>
      </c>
      <c r="AB329" s="15">
        <v>0</v>
      </c>
      <c r="AC329" s="15">
        <v>0</v>
      </c>
      <c r="AD329" s="15"/>
      <c r="AE329" s="15">
        <v>0</v>
      </c>
      <c r="AF329" s="14">
        <v>-43689</v>
      </c>
      <c r="AG329" s="14">
        <v>197043</v>
      </c>
    </row>
    <row r="330" spans="1:33" ht="15" customHeight="1" x14ac:dyDescent="0.25">
      <c r="A330" s="36">
        <v>3</v>
      </c>
      <c r="B330" s="36" t="s">
        <v>2606</v>
      </c>
      <c r="C330" s="36" t="s">
        <v>2606</v>
      </c>
      <c r="D330" s="38" t="str">
        <f t="shared" si="6"/>
        <v>3000000151-0</v>
      </c>
      <c r="E330" s="9" t="s">
        <v>694</v>
      </c>
      <c r="F330" s="10" t="s">
        <v>29</v>
      </c>
      <c r="G330" s="10" t="s">
        <v>29</v>
      </c>
      <c r="H330" s="9" t="s">
        <v>30</v>
      </c>
      <c r="I330" s="10" t="s">
        <v>207</v>
      </c>
      <c r="J330" s="10" t="s">
        <v>32</v>
      </c>
      <c r="K330" s="11">
        <v>40878</v>
      </c>
      <c r="L330" s="12">
        <v>40878</v>
      </c>
      <c r="M330" s="10" t="s">
        <v>194</v>
      </c>
      <c r="N330" s="13" t="s">
        <v>695</v>
      </c>
      <c r="O330" s="10" t="s">
        <v>398</v>
      </c>
      <c r="P330" s="10" t="s">
        <v>29</v>
      </c>
      <c r="Q330" s="14">
        <v>6507603</v>
      </c>
      <c r="R330" s="12"/>
      <c r="S330" s="10" t="s">
        <v>29</v>
      </c>
      <c r="T330" s="14">
        <v>-5796435</v>
      </c>
      <c r="U330" s="15">
        <v>1</v>
      </c>
      <c r="V330" s="10" t="s">
        <v>29</v>
      </c>
      <c r="W330" s="14">
        <v>711168</v>
      </c>
      <c r="X330" s="10" t="s">
        <v>36</v>
      </c>
      <c r="Y330" s="10" t="s">
        <v>29</v>
      </c>
      <c r="Z330" s="10" t="s">
        <v>37</v>
      </c>
      <c r="AA330" s="10" t="s">
        <v>29</v>
      </c>
      <c r="AB330" s="15">
        <v>0</v>
      </c>
      <c r="AC330" s="15">
        <v>0</v>
      </c>
      <c r="AD330" s="15"/>
      <c r="AE330" s="15">
        <v>0</v>
      </c>
      <c r="AF330" s="14">
        <v>-129066</v>
      </c>
      <c r="AG330" s="14">
        <v>582102</v>
      </c>
    </row>
    <row r="331" spans="1:33" ht="15" customHeight="1" x14ac:dyDescent="0.25">
      <c r="A331" s="36">
        <v>3</v>
      </c>
      <c r="B331" s="36" t="s">
        <v>2606</v>
      </c>
      <c r="C331" s="36" t="s">
        <v>2606</v>
      </c>
      <c r="D331" s="38" t="str">
        <f t="shared" si="6"/>
        <v>3000000152-0</v>
      </c>
      <c r="E331" s="9" t="s">
        <v>696</v>
      </c>
      <c r="F331" s="10" t="s">
        <v>29</v>
      </c>
      <c r="G331" s="10" t="s">
        <v>29</v>
      </c>
      <c r="H331" s="9" t="s">
        <v>30</v>
      </c>
      <c r="I331" s="10" t="s">
        <v>207</v>
      </c>
      <c r="J331" s="10" t="s">
        <v>32</v>
      </c>
      <c r="K331" s="11">
        <v>40878</v>
      </c>
      <c r="L331" s="12">
        <v>40878</v>
      </c>
      <c r="M331" s="10" t="s">
        <v>520</v>
      </c>
      <c r="N331" s="13" t="s">
        <v>697</v>
      </c>
      <c r="O331" s="10" t="s">
        <v>398</v>
      </c>
      <c r="P331" s="10" t="s">
        <v>29</v>
      </c>
      <c r="Q331" s="14">
        <v>2593438</v>
      </c>
      <c r="R331" s="12"/>
      <c r="S331" s="10" t="s">
        <v>29</v>
      </c>
      <c r="T331" s="14">
        <v>-2310020</v>
      </c>
      <c r="U331" s="15">
        <v>1</v>
      </c>
      <c r="V331" s="10" t="s">
        <v>29</v>
      </c>
      <c r="W331" s="14">
        <v>283418</v>
      </c>
      <c r="X331" s="10" t="s">
        <v>36</v>
      </c>
      <c r="Y331" s="10" t="s">
        <v>29</v>
      </c>
      <c r="Z331" s="10" t="s">
        <v>37</v>
      </c>
      <c r="AA331" s="10" t="s">
        <v>29</v>
      </c>
      <c r="AB331" s="15">
        <v>0</v>
      </c>
      <c r="AC331" s="15">
        <v>0</v>
      </c>
      <c r="AD331" s="15"/>
      <c r="AE331" s="15">
        <v>0</v>
      </c>
      <c r="AF331" s="14">
        <v>-51436</v>
      </c>
      <c r="AG331" s="14">
        <v>231982</v>
      </c>
    </row>
    <row r="332" spans="1:33" ht="15" customHeight="1" x14ac:dyDescent="0.25">
      <c r="A332" s="36">
        <v>3</v>
      </c>
      <c r="B332" s="36" t="s">
        <v>2606</v>
      </c>
      <c r="C332" s="36" t="s">
        <v>2606</v>
      </c>
      <c r="D332" s="38" t="str">
        <f t="shared" si="6"/>
        <v>3000000153-0</v>
      </c>
      <c r="E332" s="9" t="s">
        <v>698</v>
      </c>
      <c r="F332" s="10" t="s">
        <v>29</v>
      </c>
      <c r="G332" s="10" t="s">
        <v>29</v>
      </c>
      <c r="H332" s="9" t="s">
        <v>30</v>
      </c>
      <c r="I332" s="10" t="s">
        <v>207</v>
      </c>
      <c r="J332" s="10" t="s">
        <v>32</v>
      </c>
      <c r="K332" s="11">
        <v>40878</v>
      </c>
      <c r="L332" s="12">
        <v>40878</v>
      </c>
      <c r="M332" s="10" t="s">
        <v>419</v>
      </c>
      <c r="N332" s="13" t="s">
        <v>699</v>
      </c>
      <c r="O332" s="10" t="s">
        <v>398</v>
      </c>
      <c r="P332" s="10" t="s">
        <v>29</v>
      </c>
      <c r="Q332" s="14">
        <v>1506937</v>
      </c>
      <c r="R332" s="12"/>
      <c r="S332" s="10" t="s">
        <v>29</v>
      </c>
      <c r="T332" s="14">
        <v>-1338412</v>
      </c>
      <c r="U332" s="15">
        <v>1</v>
      </c>
      <c r="V332" s="10" t="s">
        <v>29</v>
      </c>
      <c r="W332" s="14">
        <v>168525</v>
      </c>
      <c r="X332" s="10" t="s">
        <v>36</v>
      </c>
      <c r="Y332" s="10" t="s">
        <v>29</v>
      </c>
      <c r="Z332" s="10" t="s">
        <v>37</v>
      </c>
      <c r="AA332" s="10" t="s">
        <v>29</v>
      </c>
      <c r="AB332" s="15">
        <v>0</v>
      </c>
      <c r="AC332" s="15">
        <v>0</v>
      </c>
      <c r="AD332" s="15"/>
      <c r="AE332" s="15">
        <v>0</v>
      </c>
      <c r="AF332" s="14">
        <v>-30585</v>
      </c>
      <c r="AG332" s="14">
        <v>137940</v>
      </c>
    </row>
    <row r="333" spans="1:33" ht="15" customHeight="1" x14ac:dyDescent="0.25">
      <c r="A333" s="36">
        <v>3</v>
      </c>
      <c r="B333" s="36" t="s">
        <v>2606</v>
      </c>
      <c r="C333" s="36" t="s">
        <v>2606</v>
      </c>
      <c r="D333" s="38" t="str">
        <f t="shared" si="6"/>
        <v>3000000153-1</v>
      </c>
      <c r="E333" s="9" t="s">
        <v>698</v>
      </c>
      <c r="F333" s="10" t="s">
        <v>29</v>
      </c>
      <c r="G333" s="10" t="s">
        <v>29</v>
      </c>
      <c r="H333" s="9" t="s">
        <v>375</v>
      </c>
      <c r="I333" s="10" t="s">
        <v>207</v>
      </c>
      <c r="J333" s="10" t="s">
        <v>32</v>
      </c>
      <c r="K333" s="11">
        <v>44930</v>
      </c>
      <c r="L333" s="12">
        <v>44930</v>
      </c>
      <c r="M333" s="10" t="s">
        <v>419</v>
      </c>
      <c r="N333" s="13" t="s">
        <v>700</v>
      </c>
      <c r="O333" s="10" t="s">
        <v>398</v>
      </c>
      <c r="P333" s="10" t="s">
        <v>29</v>
      </c>
      <c r="Q333" s="14">
        <v>545000</v>
      </c>
      <c r="R333" s="12"/>
      <c r="S333" s="10" t="s">
        <v>29</v>
      </c>
      <c r="T333" s="14">
        <v>-23517</v>
      </c>
      <c r="U333" s="15">
        <v>4</v>
      </c>
      <c r="V333" s="10" t="s">
        <v>29</v>
      </c>
      <c r="W333" s="14">
        <v>521483</v>
      </c>
      <c r="X333" s="10" t="s">
        <v>36</v>
      </c>
      <c r="Y333" s="10" t="s">
        <v>29</v>
      </c>
      <c r="Z333" s="10" t="s">
        <v>37</v>
      </c>
      <c r="AA333" s="10" t="s">
        <v>29</v>
      </c>
      <c r="AB333" s="15">
        <v>0</v>
      </c>
      <c r="AC333" s="15">
        <v>0</v>
      </c>
      <c r="AD333" s="15"/>
      <c r="AE333" s="15">
        <v>0</v>
      </c>
      <c r="AF333" s="14">
        <v>-94641</v>
      </c>
      <c r="AG333" s="14">
        <v>426842</v>
      </c>
    </row>
    <row r="334" spans="1:33" ht="15" customHeight="1" x14ac:dyDescent="0.25">
      <c r="A334" s="36">
        <v>3</v>
      </c>
      <c r="B334" s="36" t="s">
        <v>2606</v>
      </c>
      <c r="C334" s="36" t="s">
        <v>2606</v>
      </c>
      <c r="D334" s="38" t="str">
        <f t="shared" si="6"/>
        <v>3000000154-0</v>
      </c>
      <c r="E334" s="9" t="s">
        <v>701</v>
      </c>
      <c r="F334" s="10" t="s">
        <v>29</v>
      </c>
      <c r="G334" s="10" t="s">
        <v>29</v>
      </c>
      <c r="H334" s="9" t="s">
        <v>30</v>
      </c>
      <c r="I334" s="10" t="s">
        <v>207</v>
      </c>
      <c r="J334" s="10" t="s">
        <v>32</v>
      </c>
      <c r="K334" s="11">
        <v>40878</v>
      </c>
      <c r="L334" s="12">
        <v>40878</v>
      </c>
      <c r="M334" s="10" t="s">
        <v>419</v>
      </c>
      <c r="N334" s="13" t="s">
        <v>702</v>
      </c>
      <c r="O334" s="10" t="s">
        <v>398</v>
      </c>
      <c r="P334" s="10" t="s">
        <v>29</v>
      </c>
      <c r="Q334" s="14">
        <v>1743812</v>
      </c>
      <c r="R334" s="12"/>
      <c r="S334" s="10" t="s">
        <v>29</v>
      </c>
      <c r="T334" s="14">
        <v>-1548797</v>
      </c>
      <c r="U334" s="15">
        <v>1</v>
      </c>
      <c r="V334" s="10" t="s">
        <v>29</v>
      </c>
      <c r="W334" s="14">
        <v>195015</v>
      </c>
      <c r="X334" s="10" t="s">
        <v>36</v>
      </c>
      <c r="Y334" s="10" t="s">
        <v>29</v>
      </c>
      <c r="Z334" s="10" t="s">
        <v>37</v>
      </c>
      <c r="AA334" s="10" t="s">
        <v>29</v>
      </c>
      <c r="AB334" s="15">
        <v>0</v>
      </c>
      <c r="AC334" s="15">
        <v>0</v>
      </c>
      <c r="AD334" s="15"/>
      <c r="AE334" s="15">
        <v>0</v>
      </c>
      <c r="AF334" s="14">
        <v>-35392</v>
      </c>
      <c r="AG334" s="14">
        <v>159623</v>
      </c>
    </row>
    <row r="335" spans="1:33" ht="15" customHeight="1" x14ac:dyDescent="0.25">
      <c r="A335" s="36">
        <v>3</v>
      </c>
      <c r="B335" s="36" t="s">
        <v>2606</v>
      </c>
      <c r="C335" s="36" t="s">
        <v>2606</v>
      </c>
      <c r="D335" s="38" t="str">
        <f t="shared" si="6"/>
        <v>3000000155-0</v>
      </c>
      <c r="E335" s="9" t="s">
        <v>703</v>
      </c>
      <c r="F335" s="10" t="s">
        <v>29</v>
      </c>
      <c r="G335" s="10" t="s">
        <v>29</v>
      </c>
      <c r="H335" s="9" t="s">
        <v>30</v>
      </c>
      <c r="I335" s="10" t="s">
        <v>207</v>
      </c>
      <c r="J335" s="10" t="s">
        <v>32</v>
      </c>
      <c r="K335" s="11">
        <v>40878</v>
      </c>
      <c r="L335" s="12">
        <v>40878</v>
      </c>
      <c r="M335" s="10" t="s">
        <v>419</v>
      </c>
      <c r="N335" s="13" t="s">
        <v>704</v>
      </c>
      <c r="O335" s="10" t="s">
        <v>398</v>
      </c>
      <c r="P335" s="10" t="s">
        <v>29</v>
      </c>
      <c r="Q335" s="14">
        <v>1095115</v>
      </c>
      <c r="R335" s="12"/>
      <c r="S335" s="10" t="s">
        <v>29</v>
      </c>
      <c r="T335" s="14">
        <v>-972646</v>
      </c>
      <c r="U335" s="15">
        <v>1</v>
      </c>
      <c r="V335" s="10" t="s">
        <v>29</v>
      </c>
      <c r="W335" s="14">
        <v>122469</v>
      </c>
      <c r="X335" s="10" t="s">
        <v>36</v>
      </c>
      <c r="Y335" s="10" t="s">
        <v>29</v>
      </c>
      <c r="Z335" s="10" t="s">
        <v>37</v>
      </c>
      <c r="AA335" s="10" t="s">
        <v>29</v>
      </c>
      <c r="AB335" s="15">
        <v>0</v>
      </c>
      <c r="AC335" s="15">
        <v>0</v>
      </c>
      <c r="AD335" s="15"/>
      <c r="AE335" s="15">
        <v>0</v>
      </c>
      <c r="AF335" s="14">
        <v>-22226</v>
      </c>
      <c r="AG335" s="14">
        <v>100243</v>
      </c>
    </row>
    <row r="336" spans="1:33" ht="15" customHeight="1" x14ac:dyDescent="0.25">
      <c r="A336" s="36">
        <v>3</v>
      </c>
      <c r="B336" s="36" t="s">
        <v>2606</v>
      </c>
      <c r="C336" s="36" t="s">
        <v>2606</v>
      </c>
      <c r="D336" s="38" t="str">
        <f t="shared" si="6"/>
        <v>3000000155-1</v>
      </c>
      <c r="E336" s="9" t="s">
        <v>703</v>
      </c>
      <c r="F336" s="10" t="s">
        <v>29</v>
      </c>
      <c r="G336" s="10" t="s">
        <v>29</v>
      </c>
      <c r="H336" s="9" t="s">
        <v>375</v>
      </c>
      <c r="I336" s="10" t="s">
        <v>207</v>
      </c>
      <c r="J336" s="10" t="s">
        <v>32</v>
      </c>
      <c r="K336" s="11">
        <v>44929</v>
      </c>
      <c r="L336" s="12">
        <v>44929</v>
      </c>
      <c r="M336" s="10" t="s">
        <v>419</v>
      </c>
      <c r="N336" s="13" t="s">
        <v>705</v>
      </c>
      <c r="O336" s="10" t="s">
        <v>398</v>
      </c>
      <c r="P336" s="10" t="s">
        <v>29</v>
      </c>
      <c r="Q336" s="14">
        <v>555000</v>
      </c>
      <c r="R336" s="12"/>
      <c r="S336" s="10" t="s">
        <v>29</v>
      </c>
      <c r="T336" s="14">
        <v>-24224</v>
      </c>
      <c r="U336" s="15">
        <v>1</v>
      </c>
      <c r="V336" s="10" t="s">
        <v>29</v>
      </c>
      <c r="W336" s="14">
        <v>530776</v>
      </c>
      <c r="X336" s="10" t="s">
        <v>36</v>
      </c>
      <c r="Y336" s="10" t="s">
        <v>29</v>
      </c>
      <c r="Z336" s="10" t="s">
        <v>37</v>
      </c>
      <c r="AA336" s="10" t="s">
        <v>29</v>
      </c>
      <c r="AB336" s="15">
        <v>0</v>
      </c>
      <c r="AC336" s="15">
        <v>0</v>
      </c>
      <c r="AD336" s="15"/>
      <c r="AE336" s="15">
        <v>0</v>
      </c>
      <c r="AF336" s="14">
        <v>-96327</v>
      </c>
      <c r="AG336" s="14">
        <v>434449</v>
      </c>
    </row>
    <row r="337" spans="1:33" ht="15" customHeight="1" x14ac:dyDescent="0.25">
      <c r="A337" s="36">
        <v>3</v>
      </c>
      <c r="B337" s="36" t="s">
        <v>2606</v>
      </c>
      <c r="C337" s="36" t="s">
        <v>2606</v>
      </c>
      <c r="D337" s="38" t="str">
        <f t="shared" si="6"/>
        <v>3000000156-0</v>
      </c>
      <c r="E337" s="9" t="s">
        <v>706</v>
      </c>
      <c r="F337" s="10" t="s">
        <v>29</v>
      </c>
      <c r="G337" s="10" t="s">
        <v>29</v>
      </c>
      <c r="H337" s="9" t="s">
        <v>30</v>
      </c>
      <c r="I337" s="10" t="s">
        <v>207</v>
      </c>
      <c r="J337" s="10" t="s">
        <v>32</v>
      </c>
      <c r="K337" s="11">
        <v>40878</v>
      </c>
      <c r="L337" s="12">
        <v>40878</v>
      </c>
      <c r="M337" s="10" t="s">
        <v>414</v>
      </c>
      <c r="N337" s="13" t="s">
        <v>707</v>
      </c>
      <c r="O337" s="10" t="s">
        <v>398</v>
      </c>
      <c r="P337" s="10" t="s">
        <v>29</v>
      </c>
      <c r="Q337" s="14">
        <v>4483582</v>
      </c>
      <c r="R337" s="12"/>
      <c r="S337" s="10" t="s">
        <v>29</v>
      </c>
      <c r="T337" s="14">
        <v>-3982173</v>
      </c>
      <c r="U337" s="15">
        <v>1</v>
      </c>
      <c r="V337" s="10" t="s">
        <v>29</v>
      </c>
      <c r="W337" s="14">
        <v>501409</v>
      </c>
      <c r="X337" s="10" t="s">
        <v>36</v>
      </c>
      <c r="Y337" s="10" t="s">
        <v>29</v>
      </c>
      <c r="Z337" s="10" t="s">
        <v>37</v>
      </c>
      <c r="AA337" s="10" t="s">
        <v>29</v>
      </c>
      <c r="AB337" s="15">
        <v>0</v>
      </c>
      <c r="AC337" s="15">
        <v>0</v>
      </c>
      <c r="AD337" s="15"/>
      <c r="AE337" s="15">
        <v>0</v>
      </c>
      <c r="AF337" s="14">
        <v>-90998</v>
      </c>
      <c r="AG337" s="14">
        <v>410411</v>
      </c>
    </row>
    <row r="338" spans="1:33" ht="15" customHeight="1" x14ac:dyDescent="0.25">
      <c r="A338" s="36">
        <v>3</v>
      </c>
      <c r="B338" s="36" t="s">
        <v>2606</v>
      </c>
      <c r="C338" s="36" t="s">
        <v>2606</v>
      </c>
      <c r="D338" s="38" t="str">
        <f t="shared" si="6"/>
        <v>3000000157-0</v>
      </c>
      <c r="E338" s="9" t="s">
        <v>708</v>
      </c>
      <c r="F338" s="10" t="s">
        <v>29</v>
      </c>
      <c r="G338" s="10" t="s">
        <v>29</v>
      </c>
      <c r="H338" s="9" t="s">
        <v>30</v>
      </c>
      <c r="I338" s="10" t="s">
        <v>207</v>
      </c>
      <c r="J338" s="10" t="s">
        <v>32</v>
      </c>
      <c r="K338" s="11">
        <v>40878</v>
      </c>
      <c r="L338" s="12">
        <v>40878</v>
      </c>
      <c r="M338" s="10" t="s">
        <v>709</v>
      </c>
      <c r="N338" s="13" t="s">
        <v>710</v>
      </c>
      <c r="O338" s="10" t="s">
        <v>398</v>
      </c>
      <c r="P338" s="10" t="s">
        <v>29</v>
      </c>
      <c r="Q338" s="14">
        <v>675408</v>
      </c>
      <c r="R338" s="12"/>
      <c r="S338" s="10" t="s">
        <v>29</v>
      </c>
      <c r="T338" s="14">
        <v>-599876</v>
      </c>
      <c r="U338" s="15">
        <v>1</v>
      </c>
      <c r="V338" s="10" t="s">
        <v>29</v>
      </c>
      <c r="W338" s="14">
        <v>75532</v>
      </c>
      <c r="X338" s="10" t="s">
        <v>36</v>
      </c>
      <c r="Y338" s="10" t="s">
        <v>29</v>
      </c>
      <c r="Z338" s="10" t="s">
        <v>37</v>
      </c>
      <c r="AA338" s="10" t="s">
        <v>29</v>
      </c>
      <c r="AB338" s="15">
        <v>0</v>
      </c>
      <c r="AC338" s="15">
        <v>0</v>
      </c>
      <c r="AD338" s="15"/>
      <c r="AE338" s="15">
        <v>0</v>
      </c>
      <c r="AF338" s="14">
        <v>-13708</v>
      </c>
      <c r="AG338" s="14">
        <v>61824</v>
      </c>
    </row>
    <row r="339" spans="1:33" ht="15" customHeight="1" x14ac:dyDescent="0.25">
      <c r="A339" s="36">
        <v>3</v>
      </c>
      <c r="B339" s="36" t="s">
        <v>2606</v>
      </c>
      <c r="C339" s="36" t="s">
        <v>2606</v>
      </c>
      <c r="D339" s="38" t="str">
        <f t="shared" si="6"/>
        <v>3000000158-0</v>
      </c>
      <c r="E339" s="9" t="s">
        <v>711</v>
      </c>
      <c r="F339" s="10" t="s">
        <v>29</v>
      </c>
      <c r="G339" s="10" t="s">
        <v>29</v>
      </c>
      <c r="H339" s="9" t="s">
        <v>30</v>
      </c>
      <c r="I339" s="10" t="s">
        <v>207</v>
      </c>
      <c r="J339" s="10" t="s">
        <v>32</v>
      </c>
      <c r="K339" s="11">
        <v>40909</v>
      </c>
      <c r="L339" s="12">
        <v>40909</v>
      </c>
      <c r="M339" s="10" t="s">
        <v>197</v>
      </c>
      <c r="N339" s="13" t="s">
        <v>619</v>
      </c>
      <c r="O339" s="10" t="s">
        <v>398</v>
      </c>
      <c r="P339" s="10" t="s">
        <v>29</v>
      </c>
      <c r="Q339" s="14">
        <v>5632035</v>
      </c>
      <c r="R339" s="12"/>
      <c r="S339" s="10" t="s">
        <v>29</v>
      </c>
      <c r="T339" s="14">
        <v>-5007127</v>
      </c>
      <c r="U339" s="15">
        <v>1</v>
      </c>
      <c r="V339" s="10" t="s">
        <v>29</v>
      </c>
      <c r="W339" s="14">
        <v>624908</v>
      </c>
      <c r="X339" s="10" t="s">
        <v>36</v>
      </c>
      <c r="Y339" s="10" t="s">
        <v>29</v>
      </c>
      <c r="Z339" s="10" t="s">
        <v>37</v>
      </c>
      <c r="AA339" s="10" t="s">
        <v>29</v>
      </c>
      <c r="AB339" s="15">
        <v>0</v>
      </c>
      <c r="AC339" s="15">
        <v>0</v>
      </c>
      <c r="AD339" s="15"/>
      <c r="AE339" s="15">
        <v>0</v>
      </c>
      <c r="AF339" s="14">
        <v>-113411</v>
      </c>
      <c r="AG339" s="14">
        <v>511497</v>
      </c>
    </row>
    <row r="340" spans="1:33" ht="15" customHeight="1" x14ac:dyDescent="0.25">
      <c r="A340" s="36">
        <v>3</v>
      </c>
      <c r="B340" s="36" t="s">
        <v>2606</v>
      </c>
      <c r="C340" s="36" t="s">
        <v>2606</v>
      </c>
      <c r="D340" s="38" t="str">
        <f t="shared" si="6"/>
        <v>3000000159-0</v>
      </c>
      <c r="E340" s="9" t="s">
        <v>712</v>
      </c>
      <c r="F340" s="10" t="s">
        <v>29</v>
      </c>
      <c r="G340" s="10" t="s">
        <v>29</v>
      </c>
      <c r="H340" s="9" t="s">
        <v>30</v>
      </c>
      <c r="I340" s="10" t="s">
        <v>207</v>
      </c>
      <c r="J340" s="10" t="s">
        <v>32</v>
      </c>
      <c r="K340" s="11">
        <v>40909</v>
      </c>
      <c r="L340" s="12">
        <v>40909</v>
      </c>
      <c r="M340" s="10" t="s">
        <v>608</v>
      </c>
      <c r="N340" s="13" t="s">
        <v>713</v>
      </c>
      <c r="O340" s="10" t="s">
        <v>398</v>
      </c>
      <c r="P340" s="10" t="s">
        <v>29</v>
      </c>
      <c r="Q340" s="14">
        <v>9776496</v>
      </c>
      <c r="R340" s="12"/>
      <c r="S340" s="10" t="s">
        <v>29</v>
      </c>
      <c r="T340" s="14">
        <v>-8701164</v>
      </c>
      <c r="U340" s="15">
        <v>1</v>
      </c>
      <c r="V340" s="10" t="s">
        <v>29</v>
      </c>
      <c r="W340" s="14">
        <v>1075332</v>
      </c>
      <c r="X340" s="10" t="s">
        <v>36</v>
      </c>
      <c r="Y340" s="10" t="s">
        <v>29</v>
      </c>
      <c r="Z340" s="10" t="s">
        <v>37</v>
      </c>
      <c r="AA340" s="10" t="s">
        <v>29</v>
      </c>
      <c r="AB340" s="15">
        <v>0</v>
      </c>
      <c r="AC340" s="15">
        <v>0</v>
      </c>
      <c r="AD340" s="15"/>
      <c r="AE340" s="15">
        <v>0</v>
      </c>
      <c r="AF340" s="14">
        <v>-195156</v>
      </c>
      <c r="AG340" s="14">
        <v>880176</v>
      </c>
    </row>
    <row r="341" spans="1:33" ht="15" customHeight="1" x14ac:dyDescent="0.25">
      <c r="A341" s="36">
        <v>3</v>
      </c>
      <c r="B341" s="36" t="s">
        <v>2606</v>
      </c>
      <c r="C341" s="36" t="s">
        <v>2606</v>
      </c>
      <c r="D341" s="38" t="str">
        <f t="shared" si="6"/>
        <v>3000000160-0</v>
      </c>
      <c r="E341" s="9" t="s">
        <v>714</v>
      </c>
      <c r="F341" s="10" t="s">
        <v>29</v>
      </c>
      <c r="G341" s="10" t="s">
        <v>29</v>
      </c>
      <c r="H341" s="9" t="s">
        <v>30</v>
      </c>
      <c r="I341" s="10" t="s">
        <v>207</v>
      </c>
      <c r="J341" s="10" t="s">
        <v>32</v>
      </c>
      <c r="K341" s="11">
        <v>41000</v>
      </c>
      <c r="L341" s="12">
        <v>41000</v>
      </c>
      <c r="M341" s="10" t="s">
        <v>432</v>
      </c>
      <c r="N341" s="13" t="s">
        <v>715</v>
      </c>
      <c r="O341" s="10" t="s">
        <v>398</v>
      </c>
      <c r="P341" s="10" t="s">
        <v>29</v>
      </c>
      <c r="Q341" s="14">
        <v>1002820</v>
      </c>
      <c r="R341" s="12"/>
      <c r="S341" s="10" t="s">
        <v>29</v>
      </c>
      <c r="T341" s="14">
        <v>-884286</v>
      </c>
      <c r="U341" s="15">
        <v>1</v>
      </c>
      <c r="V341" s="10" t="s">
        <v>29</v>
      </c>
      <c r="W341" s="14">
        <v>118534</v>
      </c>
      <c r="X341" s="10" t="s">
        <v>36</v>
      </c>
      <c r="Y341" s="10" t="s">
        <v>29</v>
      </c>
      <c r="Z341" s="10" t="s">
        <v>37</v>
      </c>
      <c r="AA341" s="10" t="s">
        <v>29</v>
      </c>
      <c r="AB341" s="15">
        <v>0</v>
      </c>
      <c r="AC341" s="15">
        <v>0</v>
      </c>
      <c r="AD341" s="15"/>
      <c r="AE341" s="15">
        <v>0</v>
      </c>
      <c r="AF341" s="14">
        <v>-21512</v>
      </c>
      <c r="AG341" s="14">
        <v>97022</v>
      </c>
    </row>
    <row r="342" spans="1:33" ht="15" customHeight="1" x14ac:dyDescent="0.25">
      <c r="A342" s="36">
        <v>3</v>
      </c>
      <c r="B342" s="36" t="s">
        <v>2606</v>
      </c>
      <c r="C342" s="36" t="s">
        <v>2606</v>
      </c>
      <c r="D342" s="38" t="str">
        <f t="shared" si="6"/>
        <v>3000000161-0</v>
      </c>
      <c r="E342" s="9" t="s">
        <v>716</v>
      </c>
      <c r="F342" s="10" t="s">
        <v>29</v>
      </c>
      <c r="G342" s="10" t="s">
        <v>29</v>
      </c>
      <c r="H342" s="9" t="s">
        <v>30</v>
      </c>
      <c r="I342" s="10" t="s">
        <v>207</v>
      </c>
      <c r="J342" s="10" t="s">
        <v>32</v>
      </c>
      <c r="K342" s="11">
        <v>41214</v>
      </c>
      <c r="L342" s="12">
        <v>41214</v>
      </c>
      <c r="M342" s="10" t="s">
        <v>407</v>
      </c>
      <c r="N342" s="13" t="s">
        <v>408</v>
      </c>
      <c r="O342" s="10" t="s">
        <v>398</v>
      </c>
      <c r="P342" s="10" t="s">
        <v>29</v>
      </c>
      <c r="Q342" s="14">
        <v>150000</v>
      </c>
      <c r="R342" s="12"/>
      <c r="S342" s="10" t="s">
        <v>29</v>
      </c>
      <c r="T342" s="14">
        <v>-130650</v>
      </c>
      <c r="U342" s="15">
        <v>1</v>
      </c>
      <c r="V342" s="10" t="s">
        <v>29</v>
      </c>
      <c r="W342" s="14">
        <v>19350</v>
      </c>
      <c r="X342" s="10" t="s">
        <v>36</v>
      </c>
      <c r="Y342" s="10" t="s">
        <v>29</v>
      </c>
      <c r="Z342" s="10" t="s">
        <v>37</v>
      </c>
      <c r="AA342" s="10" t="s">
        <v>29</v>
      </c>
      <c r="AB342" s="15">
        <v>0</v>
      </c>
      <c r="AC342" s="15">
        <v>0</v>
      </c>
      <c r="AD342" s="15"/>
      <c r="AE342" s="15">
        <v>0</v>
      </c>
      <c r="AF342" s="14">
        <v>-3512</v>
      </c>
      <c r="AG342" s="14">
        <v>15838</v>
      </c>
    </row>
    <row r="343" spans="1:33" ht="15" customHeight="1" x14ac:dyDescent="0.25">
      <c r="A343" s="36">
        <v>3</v>
      </c>
      <c r="B343" s="36" t="s">
        <v>2606</v>
      </c>
      <c r="C343" s="36" t="s">
        <v>2606</v>
      </c>
      <c r="D343" s="38" t="str">
        <f t="shared" si="6"/>
        <v>3000000162-0</v>
      </c>
      <c r="E343" s="9" t="s">
        <v>717</v>
      </c>
      <c r="F343" s="10" t="s">
        <v>29</v>
      </c>
      <c r="G343" s="10" t="s">
        <v>29</v>
      </c>
      <c r="H343" s="9" t="s">
        <v>30</v>
      </c>
      <c r="I343" s="10" t="s">
        <v>207</v>
      </c>
      <c r="J343" s="10" t="s">
        <v>32</v>
      </c>
      <c r="K343" s="11">
        <v>41214</v>
      </c>
      <c r="L343" s="12">
        <v>41214</v>
      </c>
      <c r="M343" s="10" t="s">
        <v>197</v>
      </c>
      <c r="N343" s="13" t="s">
        <v>619</v>
      </c>
      <c r="O343" s="10" t="s">
        <v>398</v>
      </c>
      <c r="P343" s="10" t="s">
        <v>29</v>
      </c>
      <c r="Q343" s="14">
        <v>450000</v>
      </c>
      <c r="R343" s="12"/>
      <c r="S343" s="10" t="s">
        <v>29</v>
      </c>
      <c r="T343" s="14">
        <v>-391948</v>
      </c>
      <c r="U343" s="15">
        <v>1</v>
      </c>
      <c r="V343" s="10" t="s">
        <v>29</v>
      </c>
      <c r="W343" s="14">
        <v>58052</v>
      </c>
      <c r="X343" s="10" t="s">
        <v>36</v>
      </c>
      <c r="Y343" s="10" t="s">
        <v>29</v>
      </c>
      <c r="Z343" s="10" t="s">
        <v>37</v>
      </c>
      <c r="AA343" s="10" t="s">
        <v>29</v>
      </c>
      <c r="AB343" s="15">
        <v>0</v>
      </c>
      <c r="AC343" s="15">
        <v>0</v>
      </c>
      <c r="AD343" s="15"/>
      <c r="AE343" s="15">
        <v>0</v>
      </c>
      <c r="AF343" s="14">
        <v>-10536</v>
      </c>
      <c r="AG343" s="14">
        <v>47516</v>
      </c>
    </row>
    <row r="344" spans="1:33" ht="15" customHeight="1" x14ac:dyDescent="0.25">
      <c r="A344" s="36">
        <v>3</v>
      </c>
      <c r="B344" s="36" t="s">
        <v>2606</v>
      </c>
      <c r="C344" s="36" t="s">
        <v>2606</v>
      </c>
      <c r="D344" s="38" t="str">
        <f t="shared" si="6"/>
        <v>3000000163-0</v>
      </c>
      <c r="E344" s="9" t="s">
        <v>718</v>
      </c>
      <c r="F344" s="10" t="s">
        <v>29</v>
      </c>
      <c r="G344" s="10" t="s">
        <v>29</v>
      </c>
      <c r="H344" s="9" t="s">
        <v>30</v>
      </c>
      <c r="I344" s="10" t="s">
        <v>207</v>
      </c>
      <c r="J344" s="10" t="s">
        <v>32</v>
      </c>
      <c r="K344" s="11">
        <v>41214</v>
      </c>
      <c r="L344" s="12">
        <v>41214</v>
      </c>
      <c r="M344" s="10" t="s">
        <v>263</v>
      </c>
      <c r="N344" s="13" t="s">
        <v>510</v>
      </c>
      <c r="O344" s="10" t="s">
        <v>398</v>
      </c>
      <c r="P344" s="10" t="s">
        <v>29</v>
      </c>
      <c r="Q344" s="14">
        <v>4902749</v>
      </c>
      <c r="R344" s="12"/>
      <c r="S344" s="10" t="s">
        <v>29</v>
      </c>
      <c r="T344" s="14">
        <v>-4270271</v>
      </c>
      <c r="U344" s="15">
        <v>1</v>
      </c>
      <c r="V344" s="10" t="s">
        <v>29</v>
      </c>
      <c r="W344" s="14">
        <v>632478</v>
      </c>
      <c r="X344" s="10" t="s">
        <v>36</v>
      </c>
      <c r="Y344" s="10" t="s">
        <v>29</v>
      </c>
      <c r="Z344" s="10" t="s">
        <v>37</v>
      </c>
      <c r="AA344" s="10" t="s">
        <v>29</v>
      </c>
      <c r="AB344" s="15">
        <v>0</v>
      </c>
      <c r="AC344" s="15">
        <v>0</v>
      </c>
      <c r="AD344" s="15"/>
      <c r="AE344" s="15">
        <v>0</v>
      </c>
      <c r="AF344" s="14">
        <v>-114785</v>
      </c>
      <c r="AG344" s="14">
        <v>517693</v>
      </c>
    </row>
    <row r="345" spans="1:33" ht="15" customHeight="1" x14ac:dyDescent="0.25">
      <c r="A345" s="36">
        <v>3</v>
      </c>
      <c r="B345" s="36" t="s">
        <v>2606</v>
      </c>
      <c r="C345" s="36" t="s">
        <v>2606</v>
      </c>
      <c r="D345" s="38" t="str">
        <f t="shared" si="6"/>
        <v>3000000164-0</v>
      </c>
      <c r="E345" s="9" t="s">
        <v>719</v>
      </c>
      <c r="F345" s="10" t="s">
        <v>29</v>
      </c>
      <c r="G345" s="10" t="s">
        <v>29</v>
      </c>
      <c r="H345" s="9" t="s">
        <v>30</v>
      </c>
      <c r="I345" s="10" t="s">
        <v>32</v>
      </c>
      <c r="J345" s="10" t="s">
        <v>32</v>
      </c>
      <c r="K345" s="11">
        <v>41214</v>
      </c>
      <c r="L345" s="12">
        <v>41214</v>
      </c>
      <c r="M345" s="10" t="s">
        <v>400</v>
      </c>
      <c r="N345" s="13" t="s">
        <v>720</v>
      </c>
      <c r="O345" s="10" t="s">
        <v>549</v>
      </c>
      <c r="P345" s="10" t="s">
        <v>29</v>
      </c>
      <c r="Q345" s="14">
        <v>3914694</v>
      </c>
      <c r="R345" s="12"/>
      <c r="S345" s="10" t="s">
        <v>29</v>
      </c>
      <c r="T345" s="14">
        <v>-3718959</v>
      </c>
      <c r="U345" s="15">
        <v>1</v>
      </c>
      <c r="V345" s="10" t="s">
        <v>29</v>
      </c>
      <c r="W345" s="14">
        <v>195735</v>
      </c>
      <c r="X345" s="10" t="s">
        <v>36</v>
      </c>
      <c r="Y345" s="10" t="s">
        <v>29</v>
      </c>
      <c r="Z345" s="10" t="s">
        <v>37</v>
      </c>
      <c r="AA345" s="10" t="s">
        <v>29</v>
      </c>
      <c r="AB345" s="15">
        <v>0</v>
      </c>
      <c r="AC345" s="15">
        <v>0</v>
      </c>
      <c r="AD345" s="15"/>
      <c r="AE345" s="15">
        <v>0</v>
      </c>
      <c r="AF345" s="15">
        <v>0</v>
      </c>
      <c r="AG345" s="14">
        <v>195735</v>
      </c>
    </row>
    <row r="346" spans="1:33" ht="15" customHeight="1" x14ac:dyDescent="0.25">
      <c r="A346" s="36">
        <v>3</v>
      </c>
      <c r="B346" s="36" t="s">
        <v>2606</v>
      </c>
      <c r="C346" s="36" t="s">
        <v>2606</v>
      </c>
      <c r="D346" s="38" t="str">
        <f t="shared" si="6"/>
        <v>3000000165-0</v>
      </c>
      <c r="E346" s="9" t="s">
        <v>721</v>
      </c>
      <c r="F346" s="10" t="s">
        <v>29</v>
      </c>
      <c r="G346" s="10" t="s">
        <v>29</v>
      </c>
      <c r="H346" s="9" t="s">
        <v>30</v>
      </c>
      <c r="I346" s="10" t="s">
        <v>207</v>
      </c>
      <c r="J346" s="10" t="s">
        <v>32</v>
      </c>
      <c r="K346" s="11">
        <v>41214</v>
      </c>
      <c r="L346" s="12">
        <v>41214</v>
      </c>
      <c r="M346" s="10" t="s">
        <v>608</v>
      </c>
      <c r="N346" s="13" t="s">
        <v>722</v>
      </c>
      <c r="O346" s="10" t="s">
        <v>398</v>
      </c>
      <c r="P346" s="10" t="s">
        <v>29</v>
      </c>
      <c r="Q346" s="14">
        <v>1773750</v>
      </c>
      <c r="R346" s="12"/>
      <c r="S346" s="10" t="s">
        <v>29</v>
      </c>
      <c r="T346" s="14">
        <v>-1544927</v>
      </c>
      <c r="U346" s="15">
        <v>1</v>
      </c>
      <c r="V346" s="10" t="s">
        <v>29</v>
      </c>
      <c r="W346" s="14">
        <v>228823</v>
      </c>
      <c r="X346" s="10" t="s">
        <v>36</v>
      </c>
      <c r="Y346" s="10" t="s">
        <v>29</v>
      </c>
      <c r="Z346" s="10" t="s">
        <v>37</v>
      </c>
      <c r="AA346" s="10" t="s">
        <v>29</v>
      </c>
      <c r="AB346" s="15">
        <v>0</v>
      </c>
      <c r="AC346" s="15">
        <v>0</v>
      </c>
      <c r="AD346" s="15"/>
      <c r="AE346" s="15">
        <v>0</v>
      </c>
      <c r="AF346" s="14">
        <v>-41528</v>
      </c>
      <c r="AG346" s="14">
        <v>187295</v>
      </c>
    </row>
    <row r="347" spans="1:33" ht="15" customHeight="1" x14ac:dyDescent="0.25">
      <c r="A347" s="36">
        <v>3</v>
      </c>
      <c r="B347" s="36" t="s">
        <v>2606</v>
      </c>
      <c r="C347" s="36" t="s">
        <v>2606</v>
      </c>
      <c r="D347" s="38" t="str">
        <f t="shared" si="6"/>
        <v>3000000166-0</v>
      </c>
      <c r="E347" s="9" t="s">
        <v>723</v>
      </c>
      <c r="F347" s="10" t="s">
        <v>29</v>
      </c>
      <c r="G347" s="10" t="s">
        <v>29</v>
      </c>
      <c r="H347" s="9" t="s">
        <v>30</v>
      </c>
      <c r="I347" s="10" t="s">
        <v>207</v>
      </c>
      <c r="J347" s="10" t="s">
        <v>32</v>
      </c>
      <c r="K347" s="11">
        <v>41214</v>
      </c>
      <c r="L347" s="12">
        <v>41214</v>
      </c>
      <c r="M347" s="10" t="s">
        <v>529</v>
      </c>
      <c r="N347" s="13" t="s">
        <v>532</v>
      </c>
      <c r="O347" s="10" t="s">
        <v>398</v>
      </c>
      <c r="P347" s="10" t="s">
        <v>29</v>
      </c>
      <c r="Q347" s="14">
        <v>1846624</v>
      </c>
      <c r="R347" s="12"/>
      <c r="S347" s="10" t="s">
        <v>29</v>
      </c>
      <c r="T347" s="14">
        <v>-1608401</v>
      </c>
      <c r="U347" s="15">
        <v>1</v>
      </c>
      <c r="V347" s="10" t="s">
        <v>29</v>
      </c>
      <c r="W347" s="14">
        <v>238223</v>
      </c>
      <c r="X347" s="10" t="s">
        <v>36</v>
      </c>
      <c r="Y347" s="10" t="s">
        <v>29</v>
      </c>
      <c r="Z347" s="10" t="s">
        <v>37</v>
      </c>
      <c r="AA347" s="10" t="s">
        <v>29</v>
      </c>
      <c r="AB347" s="15">
        <v>0</v>
      </c>
      <c r="AC347" s="15">
        <v>0</v>
      </c>
      <c r="AD347" s="15"/>
      <c r="AE347" s="15">
        <v>0</v>
      </c>
      <c r="AF347" s="14">
        <v>-43234</v>
      </c>
      <c r="AG347" s="14">
        <v>194989</v>
      </c>
    </row>
    <row r="348" spans="1:33" ht="15" customHeight="1" x14ac:dyDescent="0.25">
      <c r="A348" s="36">
        <v>3</v>
      </c>
      <c r="B348" s="36" t="s">
        <v>2606</v>
      </c>
      <c r="C348" s="36" t="s">
        <v>2606</v>
      </c>
      <c r="D348" s="38" t="str">
        <f t="shared" si="6"/>
        <v>3000000167-0</v>
      </c>
      <c r="E348" s="9" t="s">
        <v>724</v>
      </c>
      <c r="F348" s="10" t="s">
        <v>29</v>
      </c>
      <c r="G348" s="10" t="s">
        <v>29</v>
      </c>
      <c r="H348" s="9" t="s">
        <v>30</v>
      </c>
      <c r="I348" s="10" t="s">
        <v>207</v>
      </c>
      <c r="J348" s="10" t="s">
        <v>32</v>
      </c>
      <c r="K348" s="11">
        <v>41214</v>
      </c>
      <c r="L348" s="12">
        <v>41214</v>
      </c>
      <c r="M348" s="10" t="s">
        <v>443</v>
      </c>
      <c r="N348" s="13" t="s">
        <v>446</v>
      </c>
      <c r="O348" s="10" t="s">
        <v>398</v>
      </c>
      <c r="P348" s="10" t="s">
        <v>29</v>
      </c>
      <c r="Q348" s="14">
        <v>3568127</v>
      </c>
      <c r="R348" s="12"/>
      <c r="S348" s="10" t="s">
        <v>29</v>
      </c>
      <c r="T348" s="14">
        <v>-3107821</v>
      </c>
      <c r="U348" s="15">
        <v>1</v>
      </c>
      <c r="V348" s="10" t="s">
        <v>29</v>
      </c>
      <c r="W348" s="14">
        <v>460306</v>
      </c>
      <c r="X348" s="10" t="s">
        <v>36</v>
      </c>
      <c r="Y348" s="10" t="s">
        <v>29</v>
      </c>
      <c r="Z348" s="10" t="s">
        <v>37</v>
      </c>
      <c r="AA348" s="10" t="s">
        <v>29</v>
      </c>
      <c r="AB348" s="15">
        <v>0</v>
      </c>
      <c r="AC348" s="15">
        <v>0</v>
      </c>
      <c r="AD348" s="15"/>
      <c r="AE348" s="15">
        <v>0</v>
      </c>
      <c r="AF348" s="14">
        <v>-83538</v>
      </c>
      <c r="AG348" s="14">
        <v>376768</v>
      </c>
    </row>
    <row r="349" spans="1:33" ht="15" customHeight="1" x14ac:dyDescent="0.25">
      <c r="A349" s="36">
        <v>3</v>
      </c>
      <c r="B349" s="36" t="s">
        <v>2606</v>
      </c>
      <c r="C349" s="36" t="s">
        <v>2606</v>
      </c>
      <c r="D349" s="38" t="str">
        <f t="shared" si="6"/>
        <v>3000000168-0</v>
      </c>
      <c r="E349" s="9" t="s">
        <v>725</v>
      </c>
      <c r="F349" s="10" t="s">
        <v>29</v>
      </c>
      <c r="G349" s="10" t="s">
        <v>29</v>
      </c>
      <c r="H349" s="9" t="s">
        <v>30</v>
      </c>
      <c r="I349" s="10" t="s">
        <v>207</v>
      </c>
      <c r="J349" s="10" t="s">
        <v>32</v>
      </c>
      <c r="K349" s="11">
        <v>41214</v>
      </c>
      <c r="L349" s="12">
        <v>41214</v>
      </c>
      <c r="M349" s="10" t="s">
        <v>194</v>
      </c>
      <c r="N349" s="13" t="s">
        <v>726</v>
      </c>
      <c r="O349" s="10" t="s">
        <v>398</v>
      </c>
      <c r="P349" s="10" t="s">
        <v>29</v>
      </c>
      <c r="Q349" s="14">
        <v>4485775</v>
      </c>
      <c r="R349" s="12"/>
      <c r="S349" s="10" t="s">
        <v>29</v>
      </c>
      <c r="T349" s="14">
        <v>-3907089</v>
      </c>
      <c r="U349" s="15">
        <v>1</v>
      </c>
      <c r="V349" s="10" t="s">
        <v>29</v>
      </c>
      <c r="W349" s="14">
        <v>578686</v>
      </c>
      <c r="X349" s="10" t="s">
        <v>36</v>
      </c>
      <c r="Y349" s="10" t="s">
        <v>29</v>
      </c>
      <c r="Z349" s="10" t="s">
        <v>37</v>
      </c>
      <c r="AA349" s="10" t="s">
        <v>29</v>
      </c>
      <c r="AB349" s="15">
        <v>0</v>
      </c>
      <c r="AC349" s="15">
        <v>0</v>
      </c>
      <c r="AD349" s="15"/>
      <c r="AE349" s="15">
        <v>0</v>
      </c>
      <c r="AF349" s="14">
        <v>-105022</v>
      </c>
      <c r="AG349" s="14">
        <v>473664</v>
      </c>
    </row>
    <row r="350" spans="1:33" ht="15" customHeight="1" x14ac:dyDescent="0.25">
      <c r="A350" s="36">
        <v>3</v>
      </c>
      <c r="B350" s="36" t="s">
        <v>2606</v>
      </c>
      <c r="C350" s="36" t="s">
        <v>2606</v>
      </c>
      <c r="D350" s="38" t="str">
        <f t="shared" si="6"/>
        <v>3000000169-0</v>
      </c>
      <c r="E350" s="9" t="s">
        <v>727</v>
      </c>
      <c r="F350" s="10" t="s">
        <v>29</v>
      </c>
      <c r="G350" s="10" t="s">
        <v>29</v>
      </c>
      <c r="H350" s="9" t="s">
        <v>30</v>
      </c>
      <c r="I350" s="10" t="s">
        <v>207</v>
      </c>
      <c r="J350" s="10" t="s">
        <v>32</v>
      </c>
      <c r="K350" s="11">
        <v>41214</v>
      </c>
      <c r="L350" s="12">
        <v>41214</v>
      </c>
      <c r="M350" s="10" t="s">
        <v>202</v>
      </c>
      <c r="N350" s="13" t="s">
        <v>412</v>
      </c>
      <c r="O350" s="10" t="s">
        <v>398</v>
      </c>
      <c r="P350" s="10" t="s">
        <v>29</v>
      </c>
      <c r="Q350" s="14">
        <v>2349658</v>
      </c>
      <c r="R350" s="12"/>
      <c r="S350" s="10" t="s">
        <v>29</v>
      </c>
      <c r="T350" s="14">
        <v>-2046542</v>
      </c>
      <c r="U350" s="15">
        <v>1</v>
      </c>
      <c r="V350" s="10" t="s">
        <v>29</v>
      </c>
      <c r="W350" s="14">
        <v>303116</v>
      </c>
      <c r="X350" s="10" t="s">
        <v>36</v>
      </c>
      <c r="Y350" s="10" t="s">
        <v>29</v>
      </c>
      <c r="Z350" s="10" t="s">
        <v>37</v>
      </c>
      <c r="AA350" s="10" t="s">
        <v>29</v>
      </c>
      <c r="AB350" s="15">
        <v>0</v>
      </c>
      <c r="AC350" s="15">
        <v>0</v>
      </c>
      <c r="AD350" s="15"/>
      <c r="AE350" s="15">
        <v>0</v>
      </c>
      <c r="AF350" s="14">
        <v>-55011</v>
      </c>
      <c r="AG350" s="14">
        <v>248105</v>
      </c>
    </row>
    <row r="351" spans="1:33" ht="15" customHeight="1" x14ac:dyDescent="0.25">
      <c r="A351" s="36">
        <v>3</v>
      </c>
      <c r="B351" s="36" t="s">
        <v>2606</v>
      </c>
      <c r="C351" s="36" t="s">
        <v>2606</v>
      </c>
      <c r="D351" s="38" t="str">
        <f t="shared" si="6"/>
        <v>3000000170-0</v>
      </c>
      <c r="E351" s="9" t="s">
        <v>728</v>
      </c>
      <c r="F351" s="10" t="s">
        <v>29</v>
      </c>
      <c r="G351" s="10" t="s">
        <v>29</v>
      </c>
      <c r="H351" s="9" t="s">
        <v>30</v>
      </c>
      <c r="I351" s="10" t="s">
        <v>207</v>
      </c>
      <c r="J351" s="10" t="s">
        <v>32</v>
      </c>
      <c r="K351" s="11">
        <v>41214</v>
      </c>
      <c r="L351" s="12">
        <v>41214</v>
      </c>
      <c r="M351" s="10" t="s">
        <v>596</v>
      </c>
      <c r="N351" s="13" t="s">
        <v>729</v>
      </c>
      <c r="O351" s="10" t="s">
        <v>398</v>
      </c>
      <c r="P351" s="10" t="s">
        <v>29</v>
      </c>
      <c r="Q351" s="14">
        <v>14578221</v>
      </c>
      <c r="R351" s="12"/>
      <c r="S351" s="10" t="s">
        <v>29</v>
      </c>
      <c r="T351" s="14">
        <v>-12697560</v>
      </c>
      <c r="U351" s="15">
        <v>1</v>
      </c>
      <c r="V351" s="10" t="s">
        <v>29</v>
      </c>
      <c r="W351" s="14">
        <v>1880661</v>
      </c>
      <c r="X351" s="10" t="s">
        <v>36</v>
      </c>
      <c r="Y351" s="10" t="s">
        <v>29</v>
      </c>
      <c r="Z351" s="10" t="s">
        <v>37</v>
      </c>
      <c r="AA351" s="10" t="s">
        <v>29</v>
      </c>
      <c r="AB351" s="15">
        <v>0</v>
      </c>
      <c r="AC351" s="15">
        <v>0</v>
      </c>
      <c r="AD351" s="15"/>
      <c r="AE351" s="15">
        <v>0</v>
      </c>
      <c r="AF351" s="14">
        <v>-341310</v>
      </c>
      <c r="AG351" s="14">
        <v>1539351</v>
      </c>
    </row>
    <row r="352" spans="1:33" ht="15" customHeight="1" x14ac:dyDescent="0.25">
      <c r="A352" s="36">
        <v>3</v>
      </c>
      <c r="B352" s="36" t="s">
        <v>2606</v>
      </c>
      <c r="C352" s="36" t="s">
        <v>2606</v>
      </c>
      <c r="D352" s="38" t="str">
        <f t="shared" si="6"/>
        <v>3000000171-0</v>
      </c>
      <c r="E352" s="9" t="s">
        <v>730</v>
      </c>
      <c r="F352" s="10" t="s">
        <v>29</v>
      </c>
      <c r="G352" s="10" t="s">
        <v>29</v>
      </c>
      <c r="H352" s="9" t="s">
        <v>30</v>
      </c>
      <c r="I352" s="10" t="s">
        <v>207</v>
      </c>
      <c r="J352" s="10" t="s">
        <v>32</v>
      </c>
      <c r="K352" s="11">
        <v>41214</v>
      </c>
      <c r="L352" s="12">
        <v>41214</v>
      </c>
      <c r="M352" s="10" t="s">
        <v>194</v>
      </c>
      <c r="N352" s="13" t="s">
        <v>499</v>
      </c>
      <c r="O352" s="10" t="s">
        <v>398</v>
      </c>
      <c r="P352" s="10" t="s">
        <v>29</v>
      </c>
      <c r="Q352" s="14">
        <v>598248</v>
      </c>
      <c r="R352" s="12"/>
      <c r="S352" s="10" t="s">
        <v>29</v>
      </c>
      <c r="T352" s="14">
        <v>-521071</v>
      </c>
      <c r="U352" s="15">
        <v>1</v>
      </c>
      <c r="V352" s="10" t="s">
        <v>29</v>
      </c>
      <c r="W352" s="14">
        <v>77177</v>
      </c>
      <c r="X352" s="10" t="s">
        <v>36</v>
      </c>
      <c r="Y352" s="10" t="s">
        <v>29</v>
      </c>
      <c r="Z352" s="10" t="s">
        <v>37</v>
      </c>
      <c r="AA352" s="10" t="s">
        <v>29</v>
      </c>
      <c r="AB352" s="15">
        <v>0</v>
      </c>
      <c r="AC352" s="15">
        <v>0</v>
      </c>
      <c r="AD352" s="15"/>
      <c r="AE352" s="15">
        <v>0</v>
      </c>
      <c r="AF352" s="14">
        <v>-14006</v>
      </c>
      <c r="AG352" s="14">
        <v>63171</v>
      </c>
    </row>
    <row r="353" spans="1:33" ht="15" customHeight="1" x14ac:dyDescent="0.25">
      <c r="A353" s="36">
        <v>3</v>
      </c>
      <c r="B353" s="36" t="s">
        <v>2606</v>
      </c>
      <c r="C353" s="36" t="s">
        <v>2606</v>
      </c>
      <c r="D353" s="38" t="str">
        <f t="shared" si="6"/>
        <v>3000000172-0</v>
      </c>
      <c r="E353" s="9" t="s">
        <v>731</v>
      </c>
      <c r="F353" s="10" t="s">
        <v>29</v>
      </c>
      <c r="G353" s="10" t="s">
        <v>29</v>
      </c>
      <c r="H353" s="9" t="s">
        <v>30</v>
      </c>
      <c r="I353" s="10" t="s">
        <v>207</v>
      </c>
      <c r="J353" s="10" t="s">
        <v>32</v>
      </c>
      <c r="K353" s="11">
        <v>41214</v>
      </c>
      <c r="L353" s="12">
        <v>41214</v>
      </c>
      <c r="M353" s="10" t="s">
        <v>400</v>
      </c>
      <c r="N353" s="13" t="s">
        <v>732</v>
      </c>
      <c r="O353" s="10" t="s">
        <v>398</v>
      </c>
      <c r="P353" s="10" t="s">
        <v>29</v>
      </c>
      <c r="Q353" s="14">
        <v>553955</v>
      </c>
      <c r="R353" s="12"/>
      <c r="S353" s="10" t="s">
        <v>29</v>
      </c>
      <c r="T353" s="14">
        <v>-482491</v>
      </c>
      <c r="U353" s="15">
        <v>1</v>
      </c>
      <c r="V353" s="10" t="s">
        <v>29</v>
      </c>
      <c r="W353" s="14">
        <v>71464</v>
      </c>
      <c r="X353" s="10" t="s">
        <v>36</v>
      </c>
      <c r="Y353" s="10" t="s">
        <v>29</v>
      </c>
      <c r="Z353" s="10" t="s">
        <v>37</v>
      </c>
      <c r="AA353" s="10" t="s">
        <v>29</v>
      </c>
      <c r="AB353" s="15">
        <v>0</v>
      </c>
      <c r="AC353" s="15">
        <v>0</v>
      </c>
      <c r="AD353" s="15"/>
      <c r="AE353" s="15">
        <v>0</v>
      </c>
      <c r="AF353" s="14">
        <v>-12970</v>
      </c>
      <c r="AG353" s="14">
        <v>58494</v>
      </c>
    </row>
    <row r="354" spans="1:33" ht="15" customHeight="1" x14ac:dyDescent="0.25">
      <c r="A354" s="36">
        <v>3</v>
      </c>
      <c r="B354" s="36" t="s">
        <v>2606</v>
      </c>
      <c r="C354" s="36" t="s">
        <v>2606</v>
      </c>
      <c r="D354" s="38" t="str">
        <f t="shared" si="6"/>
        <v>3000000173-0</v>
      </c>
      <c r="E354" s="9" t="s">
        <v>733</v>
      </c>
      <c r="F354" s="10" t="s">
        <v>29</v>
      </c>
      <c r="G354" s="10" t="s">
        <v>29</v>
      </c>
      <c r="H354" s="9" t="s">
        <v>30</v>
      </c>
      <c r="I354" s="10" t="s">
        <v>207</v>
      </c>
      <c r="J354" s="10" t="s">
        <v>32</v>
      </c>
      <c r="K354" s="11">
        <v>41214</v>
      </c>
      <c r="L354" s="12">
        <v>41214</v>
      </c>
      <c r="M354" s="10" t="s">
        <v>194</v>
      </c>
      <c r="N354" s="13" t="s">
        <v>734</v>
      </c>
      <c r="O354" s="10" t="s">
        <v>398</v>
      </c>
      <c r="P354" s="10" t="s">
        <v>29</v>
      </c>
      <c r="Q354" s="14">
        <v>2271558</v>
      </c>
      <c r="R354" s="12"/>
      <c r="S354" s="10" t="s">
        <v>29</v>
      </c>
      <c r="T354" s="14">
        <v>-1978516</v>
      </c>
      <c r="U354" s="15">
        <v>1</v>
      </c>
      <c r="V354" s="10" t="s">
        <v>29</v>
      </c>
      <c r="W354" s="14">
        <v>293042</v>
      </c>
      <c r="X354" s="10" t="s">
        <v>36</v>
      </c>
      <c r="Y354" s="10" t="s">
        <v>29</v>
      </c>
      <c r="Z354" s="10" t="s">
        <v>37</v>
      </c>
      <c r="AA354" s="10" t="s">
        <v>29</v>
      </c>
      <c r="AB354" s="15">
        <v>0</v>
      </c>
      <c r="AC354" s="15">
        <v>0</v>
      </c>
      <c r="AD354" s="15"/>
      <c r="AE354" s="15">
        <v>0</v>
      </c>
      <c r="AF354" s="14">
        <v>-53183</v>
      </c>
      <c r="AG354" s="14">
        <v>239859</v>
      </c>
    </row>
    <row r="355" spans="1:33" ht="15" customHeight="1" x14ac:dyDescent="0.25">
      <c r="A355" s="36">
        <v>3</v>
      </c>
      <c r="B355" s="36" t="s">
        <v>2606</v>
      </c>
      <c r="C355" s="36" t="s">
        <v>2606</v>
      </c>
      <c r="D355" s="38" t="str">
        <f t="shared" si="6"/>
        <v>3000000174-0</v>
      </c>
      <c r="E355" s="9" t="s">
        <v>735</v>
      </c>
      <c r="F355" s="10" t="s">
        <v>29</v>
      </c>
      <c r="G355" s="10" t="s">
        <v>29</v>
      </c>
      <c r="H355" s="9" t="s">
        <v>30</v>
      </c>
      <c r="I355" s="10" t="s">
        <v>207</v>
      </c>
      <c r="J355" s="10" t="s">
        <v>32</v>
      </c>
      <c r="K355" s="11">
        <v>41214</v>
      </c>
      <c r="L355" s="12">
        <v>41214</v>
      </c>
      <c r="M355" s="10" t="s">
        <v>194</v>
      </c>
      <c r="N355" s="13" t="s">
        <v>736</v>
      </c>
      <c r="O355" s="10" t="s">
        <v>398</v>
      </c>
      <c r="P355" s="10" t="s">
        <v>29</v>
      </c>
      <c r="Q355" s="14">
        <v>217126</v>
      </c>
      <c r="R355" s="12"/>
      <c r="S355" s="10" t="s">
        <v>29</v>
      </c>
      <c r="T355" s="14">
        <v>-189116</v>
      </c>
      <c r="U355" s="15">
        <v>1</v>
      </c>
      <c r="V355" s="10" t="s">
        <v>29</v>
      </c>
      <c r="W355" s="14">
        <v>28010</v>
      </c>
      <c r="X355" s="10" t="s">
        <v>36</v>
      </c>
      <c r="Y355" s="10" t="s">
        <v>29</v>
      </c>
      <c r="Z355" s="10" t="s">
        <v>37</v>
      </c>
      <c r="AA355" s="10" t="s">
        <v>29</v>
      </c>
      <c r="AB355" s="15">
        <v>0</v>
      </c>
      <c r="AC355" s="15">
        <v>0</v>
      </c>
      <c r="AD355" s="15"/>
      <c r="AE355" s="15">
        <v>0</v>
      </c>
      <c r="AF355" s="14">
        <v>-5083</v>
      </c>
      <c r="AG355" s="14">
        <v>22927</v>
      </c>
    </row>
    <row r="356" spans="1:33" ht="15" customHeight="1" x14ac:dyDescent="0.25">
      <c r="A356" s="36">
        <v>3</v>
      </c>
      <c r="B356" s="36" t="s">
        <v>2606</v>
      </c>
      <c r="C356" s="36" t="s">
        <v>2606</v>
      </c>
      <c r="D356" s="38" t="str">
        <f t="shared" si="6"/>
        <v>3000000175-0</v>
      </c>
      <c r="E356" s="9" t="s">
        <v>737</v>
      </c>
      <c r="F356" s="10" t="s">
        <v>29</v>
      </c>
      <c r="G356" s="10" t="s">
        <v>29</v>
      </c>
      <c r="H356" s="9" t="s">
        <v>30</v>
      </c>
      <c r="I356" s="10" t="s">
        <v>207</v>
      </c>
      <c r="J356" s="10" t="s">
        <v>32</v>
      </c>
      <c r="K356" s="11">
        <v>41244</v>
      </c>
      <c r="L356" s="12">
        <v>41244</v>
      </c>
      <c r="M356" s="10" t="s">
        <v>455</v>
      </c>
      <c r="N356" s="13" t="s">
        <v>738</v>
      </c>
      <c r="O356" s="10" t="s">
        <v>398</v>
      </c>
      <c r="P356" s="10" t="s">
        <v>29</v>
      </c>
      <c r="Q356" s="14">
        <v>2230815</v>
      </c>
      <c r="R356" s="12"/>
      <c r="S356" s="10" t="s">
        <v>29</v>
      </c>
      <c r="T356" s="14">
        <v>-1938813</v>
      </c>
      <c r="U356" s="15">
        <v>1</v>
      </c>
      <c r="V356" s="10" t="s">
        <v>29</v>
      </c>
      <c r="W356" s="14">
        <v>292002</v>
      </c>
      <c r="X356" s="10" t="s">
        <v>36</v>
      </c>
      <c r="Y356" s="10" t="s">
        <v>29</v>
      </c>
      <c r="Z356" s="10" t="s">
        <v>37</v>
      </c>
      <c r="AA356" s="10" t="s">
        <v>29</v>
      </c>
      <c r="AB356" s="15">
        <v>0</v>
      </c>
      <c r="AC356" s="15">
        <v>0</v>
      </c>
      <c r="AD356" s="15"/>
      <c r="AE356" s="15">
        <v>0</v>
      </c>
      <c r="AF356" s="14">
        <v>-52994</v>
      </c>
      <c r="AG356" s="14">
        <v>239008</v>
      </c>
    </row>
    <row r="357" spans="1:33" ht="15" customHeight="1" x14ac:dyDescent="0.25">
      <c r="A357" s="36">
        <v>3</v>
      </c>
      <c r="B357" s="36" t="s">
        <v>2606</v>
      </c>
      <c r="C357" s="36" t="s">
        <v>2606</v>
      </c>
      <c r="D357" s="38" t="str">
        <f t="shared" si="6"/>
        <v>3000000176-0</v>
      </c>
      <c r="E357" s="9" t="s">
        <v>739</v>
      </c>
      <c r="F357" s="10" t="s">
        <v>29</v>
      </c>
      <c r="G357" s="10" t="s">
        <v>29</v>
      </c>
      <c r="H357" s="9" t="s">
        <v>30</v>
      </c>
      <c r="I357" s="10" t="s">
        <v>207</v>
      </c>
      <c r="J357" s="10" t="s">
        <v>32</v>
      </c>
      <c r="K357" s="11">
        <v>41275</v>
      </c>
      <c r="L357" s="12">
        <v>41275</v>
      </c>
      <c r="M357" s="10" t="s">
        <v>215</v>
      </c>
      <c r="N357" s="13" t="s">
        <v>740</v>
      </c>
      <c r="O357" s="10" t="s">
        <v>398</v>
      </c>
      <c r="P357" s="10" t="s">
        <v>29</v>
      </c>
      <c r="Q357" s="14">
        <v>26715964</v>
      </c>
      <c r="R357" s="12"/>
      <c r="S357" s="10" t="s">
        <v>741</v>
      </c>
      <c r="T357" s="14">
        <v>-23167406</v>
      </c>
      <c r="U357" s="15">
        <v>1</v>
      </c>
      <c r="V357" s="10" t="s">
        <v>29</v>
      </c>
      <c r="W357" s="14">
        <v>3548558</v>
      </c>
      <c r="X357" s="10" t="s">
        <v>36</v>
      </c>
      <c r="Y357" s="10" t="s">
        <v>29</v>
      </c>
      <c r="Z357" s="10" t="s">
        <v>37</v>
      </c>
      <c r="AA357" s="10" t="s">
        <v>29</v>
      </c>
      <c r="AB357" s="15">
        <v>0</v>
      </c>
      <c r="AC357" s="15">
        <v>0</v>
      </c>
      <c r="AD357" s="15"/>
      <c r="AE357" s="15">
        <v>0</v>
      </c>
      <c r="AF357" s="14">
        <v>-644007</v>
      </c>
      <c r="AG357" s="14">
        <v>2904551</v>
      </c>
    </row>
    <row r="358" spans="1:33" ht="15" customHeight="1" x14ac:dyDescent="0.25">
      <c r="A358" s="36">
        <v>3</v>
      </c>
      <c r="B358" s="36" t="s">
        <v>2606</v>
      </c>
      <c r="C358" s="36" t="s">
        <v>2606</v>
      </c>
      <c r="D358" s="38" t="str">
        <f t="shared" si="6"/>
        <v>3000000177-0</v>
      </c>
      <c r="E358" s="9" t="s">
        <v>742</v>
      </c>
      <c r="F358" s="10" t="s">
        <v>29</v>
      </c>
      <c r="G358" s="10" t="s">
        <v>29</v>
      </c>
      <c r="H358" s="9" t="s">
        <v>30</v>
      </c>
      <c r="I358" s="10" t="s">
        <v>207</v>
      </c>
      <c r="J358" s="10" t="s">
        <v>32</v>
      </c>
      <c r="K358" s="11">
        <v>41306</v>
      </c>
      <c r="L358" s="12">
        <v>41306</v>
      </c>
      <c r="M358" s="10" t="s">
        <v>432</v>
      </c>
      <c r="N358" s="13" t="s">
        <v>743</v>
      </c>
      <c r="O358" s="10" t="s">
        <v>398</v>
      </c>
      <c r="P358" s="10" t="s">
        <v>29</v>
      </c>
      <c r="Q358" s="14">
        <v>2719776</v>
      </c>
      <c r="R358" s="12"/>
      <c r="S358" s="10" t="s">
        <v>29</v>
      </c>
      <c r="T358" s="14">
        <v>-2348641</v>
      </c>
      <c r="U358" s="15">
        <v>0</v>
      </c>
      <c r="V358" s="10" t="s">
        <v>29</v>
      </c>
      <c r="W358" s="14">
        <v>371135</v>
      </c>
      <c r="X358" s="10" t="s">
        <v>36</v>
      </c>
      <c r="Y358" s="10" t="s">
        <v>29</v>
      </c>
      <c r="Z358" s="10" t="s">
        <v>37</v>
      </c>
      <c r="AA358" s="10" t="s">
        <v>29</v>
      </c>
      <c r="AB358" s="15">
        <v>0</v>
      </c>
      <c r="AC358" s="15">
        <v>0</v>
      </c>
      <c r="AD358" s="15"/>
      <c r="AE358" s="15">
        <v>0</v>
      </c>
      <c r="AF358" s="14">
        <v>-67355</v>
      </c>
      <c r="AG358" s="14">
        <v>303780</v>
      </c>
    </row>
    <row r="359" spans="1:33" ht="15" customHeight="1" x14ac:dyDescent="0.25">
      <c r="A359" s="36">
        <v>3</v>
      </c>
      <c r="B359" s="36" t="s">
        <v>2606</v>
      </c>
      <c r="C359" s="36" t="s">
        <v>2606</v>
      </c>
      <c r="D359" s="38" t="str">
        <f t="shared" si="6"/>
        <v>3000000178-0</v>
      </c>
      <c r="E359" s="9" t="s">
        <v>744</v>
      </c>
      <c r="F359" s="10" t="s">
        <v>29</v>
      </c>
      <c r="G359" s="10" t="s">
        <v>29</v>
      </c>
      <c r="H359" s="9" t="s">
        <v>30</v>
      </c>
      <c r="I359" s="10" t="s">
        <v>207</v>
      </c>
      <c r="J359" s="10" t="s">
        <v>32</v>
      </c>
      <c r="K359" s="11">
        <v>42491</v>
      </c>
      <c r="L359" s="12">
        <v>41395</v>
      </c>
      <c r="M359" s="10" t="s">
        <v>432</v>
      </c>
      <c r="N359" s="13" t="s">
        <v>745</v>
      </c>
      <c r="O359" s="10" t="s">
        <v>398</v>
      </c>
      <c r="P359" s="10" t="s">
        <v>29</v>
      </c>
      <c r="Q359" s="14">
        <v>1090082</v>
      </c>
      <c r="R359" s="12"/>
      <c r="S359" s="10" t="s">
        <v>29</v>
      </c>
      <c r="T359" s="14">
        <v>-935086</v>
      </c>
      <c r="U359" s="15">
        <v>1</v>
      </c>
      <c r="V359" s="10" t="s">
        <v>29</v>
      </c>
      <c r="W359" s="14">
        <v>154996</v>
      </c>
      <c r="X359" s="10" t="s">
        <v>36</v>
      </c>
      <c r="Y359" s="10" t="s">
        <v>29</v>
      </c>
      <c r="Z359" s="10" t="s">
        <v>37</v>
      </c>
      <c r="AA359" s="10" t="s">
        <v>29</v>
      </c>
      <c r="AB359" s="15">
        <v>0</v>
      </c>
      <c r="AC359" s="15">
        <v>0</v>
      </c>
      <c r="AD359" s="15"/>
      <c r="AE359" s="15">
        <v>0</v>
      </c>
      <c r="AF359" s="14">
        <v>-28129</v>
      </c>
      <c r="AG359" s="14">
        <v>126867</v>
      </c>
    </row>
    <row r="360" spans="1:33" ht="15" customHeight="1" x14ac:dyDescent="0.25">
      <c r="A360" s="36">
        <v>3</v>
      </c>
      <c r="B360" s="36" t="s">
        <v>2606</v>
      </c>
      <c r="C360" s="36" t="s">
        <v>2606</v>
      </c>
      <c r="D360" s="38" t="str">
        <f t="shared" si="6"/>
        <v>3000000179-0</v>
      </c>
      <c r="E360" s="9" t="s">
        <v>746</v>
      </c>
      <c r="F360" s="10" t="s">
        <v>29</v>
      </c>
      <c r="G360" s="10" t="s">
        <v>29</v>
      </c>
      <c r="H360" s="9" t="s">
        <v>30</v>
      </c>
      <c r="I360" s="10" t="s">
        <v>207</v>
      </c>
      <c r="J360" s="10" t="s">
        <v>32</v>
      </c>
      <c r="K360" s="11">
        <v>41609</v>
      </c>
      <c r="L360" s="12">
        <v>41609</v>
      </c>
      <c r="M360" s="10" t="s">
        <v>466</v>
      </c>
      <c r="N360" s="13" t="s">
        <v>467</v>
      </c>
      <c r="O360" s="10" t="s">
        <v>398</v>
      </c>
      <c r="P360" s="10" t="s">
        <v>29</v>
      </c>
      <c r="Q360" s="14">
        <v>5288823</v>
      </c>
      <c r="R360" s="12"/>
      <c r="S360" s="10" t="s">
        <v>29</v>
      </c>
      <c r="T360" s="14">
        <v>-4460901</v>
      </c>
      <c r="U360" s="15">
        <v>1</v>
      </c>
      <c r="V360" s="10" t="s">
        <v>29</v>
      </c>
      <c r="W360" s="14">
        <v>827922</v>
      </c>
      <c r="X360" s="10" t="s">
        <v>36</v>
      </c>
      <c r="Y360" s="10" t="s">
        <v>29</v>
      </c>
      <c r="Z360" s="10" t="s">
        <v>37</v>
      </c>
      <c r="AA360" s="10" t="s">
        <v>29</v>
      </c>
      <c r="AB360" s="15">
        <v>0</v>
      </c>
      <c r="AC360" s="15">
        <v>0</v>
      </c>
      <c r="AD360" s="15"/>
      <c r="AE360" s="15">
        <v>0</v>
      </c>
      <c r="AF360" s="14">
        <v>-150255</v>
      </c>
      <c r="AG360" s="14">
        <v>677667</v>
      </c>
    </row>
    <row r="361" spans="1:33" ht="15" customHeight="1" x14ac:dyDescent="0.25">
      <c r="A361" s="36">
        <v>3</v>
      </c>
      <c r="B361" s="36" t="s">
        <v>2606</v>
      </c>
      <c r="C361" s="36" t="s">
        <v>2606</v>
      </c>
      <c r="D361" s="38" t="str">
        <f t="shared" si="6"/>
        <v>3000000180-0</v>
      </c>
      <c r="E361" s="9" t="s">
        <v>747</v>
      </c>
      <c r="F361" s="10" t="s">
        <v>29</v>
      </c>
      <c r="G361" s="10" t="s">
        <v>29</v>
      </c>
      <c r="H361" s="9" t="s">
        <v>30</v>
      </c>
      <c r="I361" s="10" t="s">
        <v>207</v>
      </c>
      <c r="J361" s="10" t="s">
        <v>32</v>
      </c>
      <c r="K361" s="11">
        <v>41609</v>
      </c>
      <c r="L361" s="12">
        <v>41609</v>
      </c>
      <c r="M361" s="10" t="s">
        <v>197</v>
      </c>
      <c r="N361" s="13" t="s">
        <v>476</v>
      </c>
      <c r="O361" s="10" t="s">
        <v>398</v>
      </c>
      <c r="P361" s="10" t="s">
        <v>29</v>
      </c>
      <c r="Q361" s="14">
        <v>4443506</v>
      </c>
      <c r="R361" s="12"/>
      <c r="S361" s="10" t="s">
        <v>29</v>
      </c>
      <c r="T361" s="14">
        <v>-3747912</v>
      </c>
      <c r="U361" s="15">
        <v>1</v>
      </c>
      <c r="V361" s="10" t="s">
        <v>29</v>
      </c>
      <c r="W361" s="14">
        <v>695594</v>
      </c>
      <c r="X361" s="10" t="s">
        <v>36</v>
      </c>
      <c r="Y361" s="10" t="s">
        <v>29</v>
      </c>
      <c r="Z361" s="10" t="s">
        <v>37</v>
      </c>
      <c r="AA361" s="10" t="s">
        <v>29</v>
      </c>
      <c r="AB361" s="15">
        <v>0</v>
      </c>
      <c r="AC361" s="15">
        <v>0</v>
      </c>
      <c r="AD361" s="15"/>
      <c r="AE361" s="15">
        <v>0</v>
      </c>
      <c r="AF361" s="14">
        <v>-126239</v>
      </c>
      <c r="AG361" s="14">
        <v>569355</v>
      </c>
    </row>
    <row r="362" spans="1:33" ht="15" customHeight="1" x14ac:dyDescent="0.25">
      <c r="A362" s="36">
        <v>3</v>
      </c>
      <c r="B362" s="36" t="s">
        <v>2606</v>
      </c>
      <c r="C362" s="36" t="s">
        <v>2606</v>
      </c>
      <c r="D362" s="38" t="str">
        <f t="shared" si="6"/>
        <v>3000000181-0</v>
      </c>
      <c r="E362" s="9" t="s">
        <v>748</v>
      </c>
      <c r="F362" s="10" t="s">
        <v>29</v>
      </c>
      <c r="G362" s="10" t="s">
        <v>29</v>
      </c>
      <c r="H362" s="9" t="s">
        <v>30</v>
      </c>
      <c r="I362" s="10" t="s">
        <v>207</v>
      </c>
      <c r="J362" s="10" t="s">
        <v>32</v>
      </c>
      <c r="K362" s="11">
        <v>41609</v>
      </c>
      <c r="L362" s="12">
        <v>41609</v>
      </c>
      <c r="M362" s="10" t="s">
        <v>194</v>
      </c>
      <c r="N362" s="13" t="s">
        <v>499</v>
      </c>
      <c r="O362" s="10" t="s">
        <v>398</v>
      </c>
      <c r="P362" s="10" t="s">
        <v>29</v>
      </c>
      <c r="Q362" s="14">
        <v>1084557</v>
      </c>
      <c r="R362" s="12"/>
      <c r="S362" s="10" t="s">
        <v>29</v>
      </c>
      <c r="T362" s="14">
        <v>-914779</v>
      </c>
      <c r="U362" s="15">
        <v>1</v>
      </c>
      <c r="V362" s="10" t="s">
        <v>29</v>
      </c>
      <c r="W362" s="14">
        <v>169778</v>
      </c>
      <c r="X362" s="10" t="s">
        <v>36</v>
      </c>
      <c r="Y362" s="10" t="s">
        <v>29</v>
      </c>
      <c r="Z362" s="10" t="s">
        <v>37</v>
      </c>
      <c r="AA362" s="10" t="s">
        <v>29</v>
      </c>
      <c r="AB362" s="15">
        <v>0</v>
      </c>
      <c r="AC362" s="15">
        <v>0</v>
      </c>
      <c r="AD362" s="15"/>
      <c r="AE362" s="15">
        <v>0</v>
      </c>
      <c r="AF362" s="14">
        <v>-30812</v>
      </c>
      <c r="AG362" s="14">
        <v>138966</v>
      </c>
    </row>
    <row r="363" spans="1:33" ht="15" customHeight="1" x14ac:dyDescent="0.25">
      <c r="A363" s="36">
        <v>3</v>
      </c>
      <c r="B363" s="36" t="s">
        <v>2606</v>
      </c>
      <c r="C363" s="36" t="s">
        <v>2606</v>
      </c>
      <c r="D363" s="38" t="str">
        <f t="shared" si="6"/>
        <v>3000000182-0</v>
      </c>
      <c r="E363" s="9" t="s">
        <v>749</v>
      </c>
      <c r="F363" s="10" t="s">
        <v>29</v>
      </c>
      <c r="G363" s="10" t="s">
        <v>29</v>
      </c>
      <c r="H363" s="9" t="s">
        <v>30</v>
      </c>
      <c r="I363" s="10" t="s">
        <v>207</v>
      </c>
      <c r="J363" s="10" t="s">
        <v>32</v>
      </c>
      <c r="K363" s="11">
        <v>41609</v>
      </c>
      <c r="L363" s="12">
        <v>41609</v>
      </c>
      <c r="M363" s="10" t="s">
        <v>194</v>
      </c>
      <c r="N363" s="13" t="s">
        <v>506</v>
      </c>
      <c r="O363" s="10" t="s">
        <v>398</v>
      </c>
      <c r="P363" s="10" t="s">
        <v>29</v>
      </c>
      <c r="Q363" s="14">
        <v>237939</v>
      </c>
      <c r="R363" s="12"/>
      <c r="S363" s="10" t="s">
        <v>29</v>
      </c>
      <c r="T363" s="14">
        <v>-200692</v>
      </c>
      <c r="U363" s="15">
        <v>1</v>
      </c>
      <c r="V363" s="10" t="s">
        <v>29</v>
      </c>
      <c r="W363" s="14">
        <v>37247</v>
      </c>
      <c r="X363" s="10" t="s">
        <v>36</v>
      </c>
      <c r="Y363" s="10" t="s">
        <v>29</v>
      </c>
      <c r="Z363" s="10" t="s">
        <v>37</v>
      </c>
      <c r="AA363" s="10" t="s">
        <v>29</v>
      </c>
      <c r="AB363" s="15">
        <v>0</v>
      </c>
      <c r="AC363" s="15">
        <v>0</v>
      </c>
      <c r="AD363" s="15"/>
      <c r="AE363" s="15">
        <v>0</v>
      </c>
      <c r="AF363" s="14">
        <v>-6760</v>
      </c>
      <c r="AG363" s="14">
        <v>30487</v>
      </c>
    </row>
    <row r="364" spans="1:33" ht="15" customHeight="1" x14ac:dyDescent="0.25">
      <c r="A364" s="36">
        <v>3</v>
      </c>
      <c r="B364" s="36" t="s">
        <v>2606</v>
      </c>
      <c r="C364" s="36" t="s">
        <v>2606</v>
      </c>
      <c r="D364" s="38" t="str">
        <f t="shared" si="6"/>
        <v>3000000183-0</v>
      </c>
      <c r="E364" s="9" t="s">
        <v>750</v>
      </c>
      <c r="F364" s="10" t="s">
        <v>29</v>
      </c>
      <c r="G364" s="10" t="s">
        <v>29</v>
      </c>
      <c r="H364" s="9" t="s">
        <v>30</v>
      </c>
      <c r="I364" s="10" t="s">
        <v>207</v>
      </c>
      <c r="J364" s="10" t="s">
        <v>32</v>
      </c>
      <c r="K364" s="11">
        <v>41609</v>
      </c>
      <c r="L364" s="12">
        <v>41609</v>
      </c>
      <c r="M364" s="10" t="s">
        <v>202</v>
      </c>
      <c r="N364" s="13" t="s">
        <v>508</v>
      </c>
      <c r="O364" s="10" t="s">
        <v>398</v>
      </c>
      <c r="P364" s="10" t="s">
        <v>29</v>
      </c>
      <c r="Q364" s="14">
        <v>3167489</v>
      </c>
      <c r="R364" s="12"/>
      <c r="S364" s="10" t="s">
        <v>29</v>
      </c>
      <c r="T364" s="14">
        <v>-2671645</v>
      </c>
      <c r="U364" s="15">
        <v>1</v>
      </c>
      <c r="V364" s="10" t="s">
        <v>29</v>
      </c>
      <c r="W364" s="14">
        <v>495844</v>
      </c>
      <c r="X364" s="10" t="s">
        <v>36</v>
      </c>
      <c r="Y364" s="10" t="s">
        <v>29</v>
      </c>
      <c r="Z364" s="10" t="s">
        <v>37</v>
      </c>
      <c r="AA364" s="10" t="s">
        <v>29</v>
      </c>
      <c r="AB364" s="15">
        <v>0</v>
      </c>
      <c r="AC364" s="15">
        <v>0</v>
      </c>
      <c r="AD364" s="15"/>
      <c r="AE364" s="15">
        <v>0</v>
      </c>
      <c r="AF364" s="14">
        <v>-89988</v>
      </c>
      <c r="AG364" s="14">
        <v>405856</v>
      </c>
    </row>
    <row r="365" spans="1:33" ht="15" customHeight="1" x14ac:dyDescent="0.25">
      <c r="A365" s="36">
        <v>3</v>
      </c>
      <c r="B365" s="36" t="s">
        <v>2606</v>
      </c>
      <c r="C365" s="36" t="s">
        <v>2606</v>
      </c>
      <c r="D365" s="38" t="str">
        <f t="shared" si="6"/>
        <v>3000000184-0</v>
      </c>
      <c r="E365" s="9" t="s">
        <v>751</v>
      </c>
      <c r="F365" s="10" t="s">
        <v>29</v>
      </c>
      <c r="G365" s="10" t="s">
        <v>29</v>
      </c>
      <c r="H365" s="9" t="s">
        <v>30</v>
      </c>
      <c r="I365" s="10" t="s">
        <v>207</v>
      </c>
      <c r="J365" s="10" t="s">
        <v>32</v>
      </c>
      <c r="K365" s="11">
        <v>41609</v>
      </c>
      <c r="L365" s="12">
        <v>41609</v>
      </c>
      <c r="M365" s="10" t="s">
        <v>197</v>
      </c>
      <c r="N365" s="13" t="s">
        <v>523</v>
      </c>
      <c r="O365" s="10" t="s">
        <v>398</v>
      </c>
      <c r="P365" s="10" t="s">
        <v>29</v>
      </c>
      <c r="Q365" s="14">
        <v>200000</v>
      </c>
      <c r="R365" s="12"/>
      <c r="S365" s="10" t="s">
        <v>29</v>
      </c>
      <c r="T365" s="14">
        <v>-168692</v>
      </c>
      <c r="U365" s="15">
        <v>1</v>
      </c>
      <c r="V365" s="10" t="s">
        <v>29</v>
      </c>
      <c r="W365" s="14">
        <v>31308</v>
      </c>
      <c r="X365" s="10" t="s">
        <v>36</v>
      </c>
      <c r="Y365" s="10" t="s">
        <v>29</v>
      </c>
      <c r="Z365" s="10" t="s">
        <v>37</v>
      </c>
      <c r="AA365" s="10" t="s">
        <v>29</v>
      </c>
      <c r="AB365" s="15">
        <v>0</v>
      </c>
      <c r="AC365" s="15">
        <v>0</v>
      </c>
      <c r="AD365" s="15"/>
      <c r="AE365" s="15">
        <v>0</v>
      </c>
      <c r="AF365" s="14">
        <v>-5682</v>
      </c>
      <c r="AG365" s="14">
        <v>25626</v>
      </c>
    </row>
    <row r="366" spans="1:33" ht="15" customHeight="1" x14ac:dyDescent="0.25">
      <c r="A366" s="36">
        <v>3</v>
      </c>
      <c r="B366" s="36" t="s">
        <v>2606</v>
      </c>
      <c r="C366" s="36" t="s">
        <v>2606</v>
      </c>
      <c r="D366" s="38" t="str">
        <f t="shared" si="6"/>
        <v>3000000185-0</v>
      </c>
      <c r="E366" s="9" t="s">
        <v>752</v>
      </c>
      <c r="F366" s="10" t="s">
        <v>29</v>
      </c>
      <c r="G366" s="10" t="s">
        <v>29</v>
      </c>
      <c r="H366" s="9" t="s">
        <v>30</v>
      </c>
      <c r="I366" s="10" t="s">
        <v>207</v>
      </c>
      <c r="J366" s="10" t="s">
        <v>32</v>
      </c>
      <c r="K366" s="11">
        <v>41609</v>
      </c>
      <c r="L366" s="12">
        <v>41609</v>
      </c>
      <c r="M366" s="10" t="s">
        <v>263</v>
      </c>
      <c r="N366" s="13" t="s">
        <v>527</v>
      </c>
      <c r="O366" s="10" t="s">
        <v>398</v>
      </c>
      <c r="P366" s="10" t="s">
        <v>29</v>
      </c>
      <c r="Q366" s="14">
        <v>1097639</v>
      </c>
      <c r="R366" s="12"/>
      <c r="S366" s="10" t="s">
        <v>29</v>
      </c>
      <c r="T366" s="14">
        <v>-925813</v>
      </c>
      <c r="U366" s="15">
        <v>1</v>
      </c>
      <c r="V366" s="10" t="s">
        <v>29</v>
      </c>
      <c r="W366" s="14">
        <v>171826</v>
      </c>
      <c r="X366" s="10" t="s">
        <v>36</v>
      </c>
      <c r="Y366" s="10" t="s">
        <v>29</v>
      </c>
      <c r="Z366" s="10" t="s">
        <v>37</v>
      </c>
      <c r="AA366" s="10" t="s">
        <v>29</v>
      </c>
      <c r="AB366" s="15">
        <v>0</v>
      </c>
      <c r="AC366" s="15">
        <v>0</v>
      </c>
      <c r="AD366" s="15"/>
      <c r="AE366" s="15">
        <v>0</v>
      </c>
      <c r="AF366" s="14">
        <v>-31184</v>
      </c>
      <c r="AG366" s="14">
        <v>140642</v>
      </c>
    </row>
    <row r="367" spans="1:33" ht="15" customHeight="1" x14ac:dyDescent="0.25">
      <c r="A367" s="36">
        <v>3</v>
      </c>
      <c r="B367" s="36" t="s">
        <v>2606</v>
      </c>
      <c r="C367" s="36" t="s">
        <v>2606</v>
      </c>
      <c r="D367" s="38" t="str">
        <f t="shared" si="6"/>
        <v>3000000186-0</v>
      </c>
      <c r="E367" s="9" t="s">
        <v>753</v>
      </c>
      <c r="F367" s="10" t="s">
        <v>29</v>
      </c>
      <c r="G367" s="10" t="s">
        <v>29</v>
      </c>
      <c r="H367" s="9" t="s">
        <v>30</v>
      </c>
      <c r="I367" s="10" t="s">
        <v>207</v>
      </c>
      <c r="J367" s="10" t="s">
        <v>32</v>
      </c>
      <c r="K367" s="11">
        <v>41609</v>
      </c>
      <c r="L367" s="12">
        <v>41609</v>
      </c>
      <c r="M367" s="10" t="s">
        <v>529</v>
      </c>
      <c r="N367" s="13" t="s">
        <v>532</v>
      </c>
      <c r="O367" s="10" t="s">
        <v>398</v>
      </c>
      <c r="P367" s="10" t="s">
        <v>29</v>
      </c>
      <c r="Q367" s="14">
        <v>2160146</v>
      </c>
      <c r="R367" s="12"/>
      <c r="S367" s="10" t="s">
        <v>29</v>
      </c>
      <c r="T367" s="14">
        <v>-1821993</v>
      </c>
      <c r="U367" s="15">
        <v>1</v>
      </c>
      <c r="V367" s="10" t="s">
        <v>29</v>
      </c>
      <c r="W367" s="14">
        <v>338153</v>
      </c>
      <c r="X367" s="10" t="s">
        <v>36</v>
      </c>
      <c r="Y367" s="10" t="s">
        <v>29</v>
      </c>
      <c r="Z367" s="10" t="s">
        <v>37</v>
      </c>
      <c r="AA367" s="10" t="s">
        <v>29</v>
      </c>
      <c r="AB367" s="15">
        <v>0</v>
      </c>
      <c r="AC367" s="15">
        <v>0</v>
      </c>
      <c r="AD367" s="15"/>
      <c r="AE367" s="15">
        <v>0</v>
      </c>
      <c r="AF367" s="14">
        <v>-61369</v>
      </c>
      <c r="AG367" s="14">
        <v>276784</v>
      </c>
    </row>
    <row r="368" spans="1:33" ht="15" customHeight="1" x14ac:dyDescent="0.25">
      <c r="A368" s="36">
        <v>3</v>
      </c>
      <c r="B368" s="36" t="s">
        <v>2606</v>
      </c>
      <c r="C368" s="36" t="s">
        <v>2606</v>
      </c>
      <c r="D368" s="38" t="str">
        <f t="shared" si="6"/>
        <v>3000000187-0</v>
      </c>
      <c r="E368" s="9" t="s">
        <v>754</v>
      </c>
      <c r="F368" s="10" t="s">
        <v>29</v>
      </c>
      <c r="G368" s="10" t="s">
        <v>29</v>
      </c>
      <c r="H368" s="9" t="s">
        <v>30</v>
      </c>
      <c r="I368" s="10" t="s">
        <v>207</v>
      </c>
      <c r="J368" s="10" t="s">
        <v>32</v>
      </c>
      <c r="K368" s="11">
        <v>41609</v>
      </c>
      <c r="L368" s="12">
        <v>41609</v>
      </c>
      <c r="M368" s="10" t="s">
        <v>529</v>
      </c>
      <c r="N368" s="13" t="s">
        <v>530</v>
      </c>
      <c r="O368" s="10" t="s">
        <v>398</v>
      </c>
      <c r="P368" s="10" t="s">
        <v>29</v>
      </c>
      <c r="Q368" s="14">
        <v>558056</v>
      </c>
      <c r="R368" s="12"/>
      <c r="S368" s="10" t="s">
        <v>29</v>
      </c>
      <c r="T368" s="14">
        <v>-470697</v>
      </c>
      <c r="U368" s="15">
        <v>1</v>
      </c>
      <c r="V368" s="10" t="s">
        <v>29</v>
      </c>
      <c r="W368" s="14">
        <v>87359</v>
      </c>
      <c r="X368" s="10" t="s">
        <v>36</v>
      </c>
      <c r="Y368" s="10" t="s">
        <v>29</v>
      </c>
      <c r="Z368" s="10" t="s">
        <v>37</v>
      </c>
      <c r="AA368" s="10" t="s">
        <v>29</v>
      </c>
      <c r="AB368" s="15">
        <v>0</v>
      </c>
      <c r="AC368" s="15">
        <v>0</v>
      </c>
      <c r="AD368" s="15"/>
      <c r="AE368" s="15">
        <v>0</v>
      </c>
      <c r="AF368" s="14">
        <v>-15854</v>
      </c>
      <c r="AG368" s="14">
        <v>71505</v>
      </c>
    </row>
    <row r="369" spans="1:33" ht="15" customHeight="1" x14ac:dyDescent="0.25">
      <c r="A369" s="36">
        <v>3</v>
      </c>
      <c r="B369" s="36" t="s">
        <v>2606</v>
      </c>
      <c r="C369" s="36" t="s">
        <v>2606</v>
      </c>
      <c r="D369" s="38" t="str">
        <f t="shared" si="6"/>
        <v>3000000188-0</v>
      </c>
      <c r="E369" s="9" t="s">
        <v>755</v>
      </c>
      <c r="F369" s="10" t="s">
        <v>29</v>
      </c>
      <c r="G369" s="10" t="s">
        <v>29</v>
      </c>
      <c r="H369" s="9" t="s">
        <v>30</v>
      </c>
      <c r="I369" s="10" t="s">
        <v>207</v>
      </c>
      <c r="J369" s="10" t="s">
        <v>32</v>
      </c>
      <c r="K369" s="11">
        <v>41609</v>
      </c>
      <c r="L369" s="12">
        <v>41609</v>
      </c>
      <c r="M369" s="10" t="s">
        <v>448</v>
      </c>
      <c r="N369" s="13" t="s">
        <v>599</v>
      </c>
      <c r="O369" s="10" t="s">
        <v>398</v>
      </c>
      <c r="P369" s="10" t="s">
        <v>29</v>
      </c>
      <c r="Q369" s="14">
        <v>287476</v>
      </c>
      <c r="R369" s="12"/>
      <c r="S369" s="10" t="s">
        <v>29</v>
      </c>
      <c r="T369" s="14">
        <v>-242961</v>
      </c>
      <c r="U369" s="15">
        <v>1</v>
      </c>
      <c r="V369" s="10" t="s">
        <v>29</v>
      </c>
      <c r="W369" s="14">
        <v>44515</v>
      </c>
      <c r="X369" s="10" t="s">
        <v>36</v>
      </c>
      <c r="Y369" s="10" t="s">
        <v>29</v>
      </c>
      <c r="Z369" s="10" t="s">
        <v>37</v>
      </c>
      <c r="AA369" s="10" t="s">
        <v>29</v>
      </c>
      <c r="AB369" s="15">
        <v>0</v>
      </c>
      <c r="AC369" s="15">
        <v>0</v>
      </c>
      <c r="AD369" s="15"/>
      <c r="AE369" s="15">
        <v>0</v>
      </c>
      <c r="AF369" s="14">
        <v>-8079</v>
      </c>
      <c r="AG369" s="14">
        <v>36436</v>
      </c>
    </row>
    <row r="370" spans="1:33" ht="15" customHeight="1" x14ac:dyDescent="0.25">
      <c r="A370" s="36">
        <v>3</v>
      </c>
      <c r="B370" s="36" t="s">
        <v>2606</v>
      </c>
      <c r="C370" s="36" t="s">
        <v>2606</v>
      </c>
      <c r="D370" s="38" t="str">
        <f t="shared" si="6"/>
        <v>3000000189-0</v>
      </c>
      <c r="E370" s="9" t="s">
        <v>756</v>
      </c>
      <c r="F370" s="10" t="s">
        <v>29</v>
      </c>
      <c r="G370" s="10" t="s">
        <v>29</v>
      </c>
      <c r="H370" s="9" t="s">
        <v>30</v>
      </c>
      <c r="I370" s="10" t="s">
        <v>207</v>
      </c>
      <c r="J370" s="10" t="s">
        <v>32</v>
      </c>
      <c r="K370" s="11">
        <v>41609</v>
      </c>
      <c r="L370" s="12">
        <v>41609</v>
      </c>
      <c r="M370" s="10" t="s">
        <v>194</v>
      </c>
      <c r="N370" s="13" t="s">
        <v>603</v>
      </c>
      <c r="O370" s="10" t="s">
        <v>398</v>
      </c>
      <c r="P370" s="10" t="s">
        <v>29</v>
      </c>
      <c r="Q370" s="14">
        <v>814817</v>
      </c>
      <c r="R370" s="12"/>
      <c r="S370" s="10" t="s">
        <v>29</v>
      </c>
      <c r="T370" s="14">
        <v>-687264</v>
      </c>
      <c r="U370" s="15">
        <v>1</v>
      </c>
      <c r="V370" s="10" t="s">
        <v>29</v>
      </c>
      <c r="W370" s="14">
        <v>127553</v>
      </c>
      <c r="X370" s="10" t="s">
        <v>36</v>
      </c>
      <c r="Y370" s="10" t="s">
        <v>29</v>
      </c>
      <c r="Z370" s="10" t="s">
        <v>37</v>
      </c>
      <c r="AA370" s="10" t="s">
        <v>29</v>
      </c>
      <c r="AB370" s="15">
        <v>0</v>
      </c>
      <c r="AC370" s="15">
        <v>0</v>
      </c>
      <c r="AD370" s="15"/>
      <c r="AE370" s="15">
        <v>0</v>
      </c>
      <c r="AF370" s="14">
        <v>-23149</v>
      </c>
      <c r="AG370" s="14">
        <v>104404</v>
      </c>
    </row>
    <row r="371" spans="1:33" ht="15" customHeight="1" x14ac:dyDescent="0.25">
      <c r="A371" s="36">
        <v>3</v>
      </c>
      <c r="B371" s="36" t="s">
        <v>2606</v>
      </c>
      <c r="C371" s="36" t="s">
        <v>2606</v>
      </c>
      <c r="D371" s="38" t="str">
        <f t="shared" si="6"/>
        <v>3000000190-0</v>
      </c>
      <c r="E371" s="9" t="s">
        <v>757</v>
      </c>
      <c r="F371" s="10" t="s">
        <v>29</v>
      </c>
      <c r="G371" s="10" t="s">
        <v>29</v>
      </c>
      <c r="H371" s="9" t="s">
        <v>30</v>
      </c>
      <c r="I371" s="10" t="s">
        <v>207</v>
      </c>
      <c r="J371" s="10" t="s">
        <v>32</v>
      </c>
      <c r="K371" s="11">
        <v>41609</v>
      </c>
      <c r="L371" s="12">
        <v>41609</v>
      </c>
      <c r="M371" s="10" t="s">
        <v>443</v>
      </c>
      <c r="N371" s="13" t="s">
        <v>614</v>
      </c>
      <c r="O371" s="10" t="s">
        <v>398</v>
      </c>
      <c r="P371" s="10" t="s">
        <v>29</v>
      </c>
      <c r="Q371" s="14">
        <v>224729</v>
      </c>
      <c r="R371" s="12"/>
      <c r="S371" s="10" t="s">
        <v>29</v>
      </c>
      <c r="T371" s="14">
        <v>-189550</v>
      </c>
      <c r="U371" s="15">
        <v>1</v>
      </c>
      <c r="V371" s="10" t="s">
        <v>29</v>
      </c>
      <c r="W371" s="14">
        <v>35179</v>
      </c>
      <c r="X371" s="10" t="s">
        <v>36</v>
      </c>
      <c r="Y371" s="10" t="s">
        <v>29</v>
      </c>
      <c r="Z371" s="10" t="s">
        <v>37</v>
      </c>
      <c r="AA371" s="10" t="s">
        <v>29</v>
      </c>
      <c r="AB371" s="15">
        <v>0</v>
      </c>
      <c r="AC371" s="15">
        <v>0</v>
      </c>
      <c r="AD371" s="15"/>
      <c r="AE371" s="15">
        <v>0</v>
      </c>
      <c r="AF371" s="14">
        <v>-6384</v>
      </c>
      <c r="AG371" s="14">
        <v>28795</v>
      </c>
    </row>
    <row r="372" spans="1:33" ht="15" customHeight="1" x14ac:dyDescent="0.25">
      <c r="A372" s="36">
        <v>3</v>
      </c>
      <c r="B372" s="36" t="s">
        <v>2606</v>
      </c>
      <c r="C372" s="36" t="s">
        <v>2606</v>
      </c>
      <c r="D372" s="38" t="str">
        <f t="shared" si="6"/>
        <v>3000000191-0</v>
      </c>
      <c r="E372" s="9" t="s">
        <v>758</v>
      </c>
      <c r="F372" s="10" t="s">
        <v>29</v>
      </c>
      <c r="G372" s="10" t="s">
        <v>29</v>
      </c>
      <c r="H372" s="9" t="s">
        <v>30</v>
      </c>
      <c r="I372" s="10" t="s">
        <v>207</v>
      </c>
      <c r="J372" s="10" t="s">
        <v>32</v>
      </c>
      <c r="K372" s="11">
        <v>41609</v>
      </c>
      <c r="L372" s="12">
        <v>41609</v>
      </c>
      <c r="M372" s="10" t="s">
        <v>466</v>
      </c>
      <c r="N372" s="13" t="s">
        <v>643</v>
      </c>
      <c r="O372" s="10" t="s">
        <v>398</v>
      </c>
      <c r="P372" s="10" t="s">
        <v>29</v>
      </c>
      <c r="Q372" s="14">
        <v>1033691</v>
      </c>
      <c r="R372" s="12"/>
      <c r="S372" s="10" t="s">
        <v>29</v>
      </c>
      <c r="T372" s="14">
        <v>-871875</v>
      </c>
      <c r="U372" s="15">
        <v>1</v>
      </c>
      <c r="V372" s="10" t="s">
        <v>29</v>
      </c>
      <c r="W372" s="14">
        <v>161816</v>
      </c>
      <c r="X372" s="10" t="s">
        <v>36</v>
      </c>
      <c r="Y372" s="10" t="s">
        <v>29</v>
      </c>
      <c r="Z372" s="10" t="s">
        <v>37</v>
      </c>
      <c r="AA372" s="10" t="s">
        <v>29</v>
      </c>
      <c r="AB372" s="15">
        <v>0</v>
      </c>
      <c r="AC372" s="15">
        <v>0</v>
      </c>
      <c r="AD372" s="15"/>
      <c r="AE372" s="15">
        <v>0</v>
      </c>
      <c r="AF372" s="14">
        <v>-29367</v>
      </c>
      <c r="AG372" s="14">
        <v>132449</v>
      </c>
    </row>
    <row r="373" spans="1:33" ht="15" customHeight="1" x14ac:dyDescent="0.25">
      <c r="A373" s="36">
        <v>3</v>
      </c>
      <c r="B373" s="36" t="s">
        <v>2606</v>
      </c>
      <c r="C373" s="36" t="s">
        <v>2606</v>
      </c>
      <c r="D373" s="38" t="str">
        <f t="shared" si="6"/>
        <v>3000000192-0</v>
      </c>
      <c r="E373" s="9" t="s">
        <v>759</v>
      </c>
      <c r="F373" s="10" t="s">
        <v>29</v>
      </c>
      <c r="G373" s="10" t="s">
        <v>29</v>
      </c>
      <c r="H373" s="9" t="s">
        <v>30</v>
      </c>
      <c r="I373" s="10" t="s">
        <v>207</v>
      </c>
      <c r="J373" s="10" t="s">
        <v>32</v>
      </c>
      <c r="K373" s="11">
        <v>41609</v>
      </c>
      <c r="L373" s="12">
        <v>41609</v>
      </c>
      <c r="M373" s="10" t="s">
        <v>529</v>
      </c>
      <c r="N373" s="13" t="s">
        <v>760</v>
      </c>
      <c r="O373" s="10" t="s">
        <v>398</v>
      </c>
      <c r="P373" s="10" t="s">
        <v>29</v>
      </c>
      <c r="Q373" s="14">
        <v>2057414</v>
      </c>
      <c r="R373" s="12"/>
      <c r="S373" s="10" t="s">
        <v>29</v>
      </c>
      <c r="T373" s="14">
        <v>-1802206</v>
      </c>
      <c r="U373" s="15">
        <v>1</v>
      </c>
      <c r="V373" s="10" t="s">
        <v>29</v>
      </c>
      <c r="W373" s="14">
        <v>255208</v>
      </c>
      <c r="X373" s="10" t="s">
        <v>36</v>
      </c>
      <c r="Y373" s="10" t="s">
        <v>29</v>
      </c>
      <c r="Z373" s="10" t="s">
        <v>37</v>
      </c>
      <c r="AA373" s="10" t="s">
        <v>29</v>
      </c>
      <c r="AB373" s="15">
        <v>0</v>
      </c>
      <c r="AC373" s="15">
        <v>0</v>
      </c>
      <c r="AD373" s="15"/>
      <c r="AE373" s="15">
        <v>0</v>
      </c>
      <c r="AF373" s="14">
        <v>-46316</v>
      </c>
      <c r="AG373" s="14">
        <v>208892</v>
      </c>
    </row>
    <row r="374" spans="1:33" ht="15" customHeight="1" x14ac:dyDescent="0.25">
      <c r="A374" s="36">
        <v>3</v>
      </c>
      <c r="B374" s="36" t="s">
        <v>2606</v>
      </c>
      <c r="C374" s="36" t="s">
        <v>2606</v>
      </c>
      <c r="D374" s="38" t="str">
        <f t="shared" si="6"/>
        <v>3000000193-0</v>
      </c>
      <c r="E374" s="9" t="s">
        <v>761</v>
      </c>
      <c r="F374" s="10" t="s">
        <v>29</v>
      </c>
      <c r="G374" s="10" t="s">
        <v>29</v>
      </c>
      <c r="H374" s="9" t="s">
        <v>30</v>
      </c>
      <c r="I374" s="10" t="s">
        <v>207</v>
      </c>
      <c r="J374" s="10" t="s">
        <v>32</v>
      </c>
      <c r="K374" s="11">
        <v>41609</v>
      </c>
      <c r="L374" s="12">
        <v>41609</v>
      </c>
      <c r="M374" s="10" t="s">
        <v>608</v>
      </c>
      <c r="N374" s="13" t="s">
        <v>512</v>
      </c>
      <c r="O374" s="10" t="s">
        <v>398</v>
      </c>
      <c r="P374" s="10" t="s">
        <v>29</v>
      </c>
      <c r="Q374" s="14">
        <v>1222719</v>
      </c>
      <c r="R374" s="12"/>
      <c r="S374" s="10" t="s">
        <v>29</v>
      </c>
      <c r="T374" s="14">
        <v>-1031312</v>
      </c>
      <c r="U374" s="15">
        <v>1</v>
      </c>
      <c r="V374" s="10" t="s">
        <v>29</v>
      </c>
      <c r="W374" s="14">
        <v>191407</v>
      </c>
      <c r="X374" s="10" t="s">
        <v>36</v>
      </c>
      <c r="Y374" s="10" t="s">
        <v>29</v>
      </c>
      <c r="Z374" s="10" t="s">
        <v>37</v>
      </c>
      <c r="AA374" s="10" t="s">
        <v>29</v>
      </c>
      <c r="AB374" s="15">
        <v>0</v>
      </c>
      <c r="AC374" s="15">
        <v>0</v>
      </c>
      <c r="AD374" s="15"/>
      <c r="AE374" s="15">
        <v>0</v>
      </c>
      <c r="AF374" s="14">
        <v>-34737</v>
      </c>
      <c r="AG374" s="14">
        <v>156670</v>
      </c>
    </row>
    <row r="375" spans="1:33" ht="15" customHeight="1" x14ac:dyDescent="0.25">
      <c r="A375" s="36">
        <v>3</v>
      </c>
      <c r="B375" s="36" t="s">
        <v>2606</v>
      </c>
      <c r="C375" s="36" t="s">
        <v>2606</v>
      </c>
      <c r="D375" s="38" t="str">
        <f t="shared" si="6"/>
        <v>3000000194-0</v>
      </c>
      <c r="E375" s="9" t="s">
        <v>762</v>
      </c>
      <c r="F375" s="10" t="s">
        <v>29</v>
      </c>
      <c r="G375" s="10" t="s">
        <v>29</v>
      </c>
      <c r="H375" s="9" t="s">
        <v>30</v>
      </c>
      <c r="I375" s="10" t="s">
        <v>207</v>
      </c>
      <c r="J375" s="10" t="s">
        <v>32</v>
      </c>
      <c r="K375" s="11">
        <v>41609</v>
      </c>
      <c r="L375" s="12">
        <v>41609</v>
      </c>
      <c r="M375" s="10" t="s">
        <v>596</v>
      </c>
      <c r="N375" s="13" t="s">
        <v>763</v>
      </c>
      <c r="O375" s="10" t="s">
        <v>398</v>
      </c>
      <c r="P375" s="10" t="s">
        <v>29</v>
      </c>
      <c r="Q375" s="14">
        <v>683876</v>
      </c>
      <c r="R375" s="12"/>
      <c r="S375" s="10" t="s">
        <v>29</v>
      </c>
      <c r="T375" s="14">
        <v>-576469</v>
      </c>
      <c r="U375" s="15">
        <v>1</v>
      </c>
      <c r="V375" s="10" t="s">
        <v>29</v>
      </c>
      <c r="W375" s="14">
        <v>107407</v>
      </c>
      <c r="X375" s="10" t="s">
        <v>36</v>
      </c>
      <c r="Y375" s="10" t="s">
        <v>29</v>
      </c>
      <c r="Z375" s="10" t="s">
        <v>37</v>
      </c>
      <c r="AA375" s="10" t="s">
        <v>29</v>
      </c>
      <c r="AB375" s="15">
        <v>0</v>
      </c>
      <c r="AC375" s="15">
        <v>0</v>
      </c>
      <c r="AD375" s="15"/>
      <c r="AE375" s="15">
        <v>0</v>
      </c>
      <c r="AF375" s="14">
        <v>-19493</v>
      </c>
      <c r="AG375" s="14">
        <v>87914</v>
      </c>
    </row>
    <row r="376" spans="1:33" ht="15" customHeight="1" x14ac:dyDescent="0.25">
      <c r="A376" s="36">
        <v>3</v>
      </c>
      <c r="B376" s="36" t="s">
        <v>2606</v>
      </c>
      <c r="C376" s="36" t="s">
        <v>2606</v>
      </c>
      <c r="D376" s="38" t="str">
        <f t="shared" si="6"/>
        <v>3000000195-0</v>
      </c>
      <c r="E376" s="9" t="s">
        <v>764</v>
      </c>
      <c r="F376" s="10" t="s">
        <v>29</v>
      </c>
      <c r="G376" s="10" t="s">
        <v>29</v>
      </c>
      <c r="H376" s="9" t="s">
        <v>30</v>
      </c>
      <c r="I376" s="10" t="s">
        <v>207</v>
      </c>
      <c r="J376" s="10" t="s">
        <v>32</v>
      </c>
      <c r="K376" s="11">
        <v>41609</v>
      </c>
      <c r="L376" s="12">
        <v>41609</v>
      </c>
      <c r="M376" s="10" t="s">
        <v>443</v>
      </c>
      <c r="N376" s="13" t="s">
        <v>444</v>
      </c>
      <c r="O376" s="10" t="s">
        <v>398</v>
      </c>
      <c r="P376" s="10" t="s">
        <v>29</v>
      </c>
      <c r="Q376" s="14">
        <v>5042616</v>
      </c>
      <c r="R376" s="12"/>
      <c r="S376" s="10" t="s">
        <v>29</v>
      </c>
      <c r="T376" s="14">
        <v>-4253237</v>
      </c>
      <c r="U376" s="15">
        <v>1</v>
      </c>
      <c r="V376" s="10" t="s">
        <v>29</v>
      </c>
      <c r="W376" s="14">
        <v>789379</v>
      </c>
      <c r="X376" s="10" t="s">
        <v>36</v>
      </c>
      <c r="Y376" s="10" t="s">
        <v>29</v>
      </c>
      <c r="Z376" s="10" t="s">
        <v>37</v>
      </c>
      <c r="AA376" s="10" t="s">
        <v>29</v>
      </c>
      <c r="AB376" s="15">
        <v>0</v>
      </c>
      <c r="AC376" s="15">
        <v>0</v>
      </c>
      <c r="AD376" s="15"/>
      <c r="AE376" s="15">
        <v>0</v>
      </c>
      <c r="AF376" s="14">
        <v>-143260</v>
      </c>
      <c r="AG376" s="14">
        <v>646119</v>
      </c>
    </row>
    <row r="377" spans="1:33" ht="15" customHeight="1" x14ac:dyDescent="0.25">
      <c r="A377" s="36">
        <v>3</v>
      </c>
      <c r="B377" s="36" t="s">
        <v>2606</v>
      </c>
      <c r="C377" s="36" t="s">
        <v>2606</v>
      </c>
      <c r="D377" s="38" t="str">
        <f t="shared" si="6"/>
        <v>3000000196-0</v>
      </c>
      <c r="E377" s="9" t="s">
        <v>765</v>
      </c>
      <c r="F377" s="10" t="s">
        <v>29</v>
      </c>
      <c r="G377" s="10" t="s">
        <v>29</v>
      </c>
      <c r="H377" s="9" t="s">
        <v>30</v>
      </c>
      <c r="I377" s="10" t="s">
        <v>207</v>
      </c>
      <c r="J377" s="10" t="s">
        <v>32</v>
      </c>
      <c r="K377" s="11">
        <v>41609</v>
      </c>
      <c r="L377" s="12">
        <v>41609</v>
      </c>
      <c r="M377" s="10" t="s">
        <v>496</v>
      </c>
      <c r="N377" s="13" t="s">
        <v>674</v>
      </c>
      <c r="O377" s="10" t="s">
        <v>398</v>
      </c>
      <c r="P377" s="10" t="s">
        <v>29</v>
      </c>
      <c r="Q377" s="14">
        <v>3027454</v>
      </c>
      <c r="R377" s="12"/>
      <c r="S377" s="10" t="s">
        <v>29</v>
      </c>
      <c r="T377" s="14">
        <v>-2553531</v>
      </c>
      <c r="U377" s="15">
        <v>1</v>
      </c>
      <c r="V377" s="10" t="s">
        <v>29</v>
      </c>
      <c r="W377" s="14">
        <v>473923</v>
      </c>
      <c r="X377" s="10" t="s">
        <v>36</v>
      </c>
      <c r="Y377" s="10" t="s">
        <v>29</v>
      </c>
      <c r="Z377" s="10" t="s">
        <v>37</v>
      </c>
      <c r="AA377" s="10" t="s">
        <v>29</v>
      </c>
      <c r="AB377" s="15">
        <v>0</v>
      </c>
      <c r="AC377" s="15">
        <v>0</v>
      </c>
      <c r="AD377" s="15"/>
      <c r="AE377" s="15">
        <v>0</v>
      </c>
      <c r="AF377" s="14">
        <v>-86010</v>
      </c>
      <c r="AG377" s="14">
        <v>387913</v>
      </c>
    </row>
    <row r="378" spans="1:33" ht="15" customHeight="1" x14ac:dyDescent="0.25">
      <c r="A378" s="36">
        <v>3</v>
      </c>
      <c r="B378" s="36" t="s">
        <v>2606</v>
      </c>
      <c r="C378" s="36" t="s">
        <v>2606</v>
      </c>
      <c r="D378" s="38" t="str">
        <f t="shared" si="6"/>
        <v>3000000197-0</v>
      </c>
      <c r="E378" s="9" t="s">
        <v>766</v>
      </c>
      <c r="F378" s="10" t="s">
        <v>29</v>
      </c>
      <c r="G378" s="10" t="s">
        <v>29</v>
      </c>
      <c r="H378" s="9" t="s">
        <v>30</v>
      </c>
      <c r="I378" s="10" t="s">
        <v>207</v>
      </c>
      <c r="J378" s="10" t="s">
        <v>32</v>
      </c>
      <c r="K378" s="11">
        <v>41609</v>
      </c>
      <c r="L378" s="12">
        <v>41609</v>
      </c>
      <c r="M378" s="10" t="s">
        <v>400</v>
      </c>
      <c r="N378" s="13" t="s">
        <v>684</v>
      </c>
      <c r="O378" s="10" t="s">
        <v>398</v>
      </c>
      <c r="P378" s="10" t="s">
        <v>29</v>
      </c>
      <c r="Q378" s="14">
        <v>15343243</v>
      </c>
      <c r="R378" s="12"/>
      <c r="S378" s="10" t="s">
        <v>29</v>
      </c>
      <c r="T378" s="14">
        <v>-12941385</v>
      </c>
      <c r="U378" s="15">
        <v>1</v>
      </c>
      <c r="V378" s="10" t="s">
        <v>29</v>
      </c>
      <c r="W378" s="14">
        <v>2401858</v>
      </c>
      <c r="X378" s="10" t="s">
        <v>36</v>
      </c>
      <c r="Y378" s="10" t="s">
        <v>29</v>
      </c>
      <c r="Z378" s="10" t="s">
        <v>37</v>
      </c>
      <c r="AA378" s="10" t="s">
        <v>29</v>
      </c>
      <c r="AB378" s="15">
        <v>0</v>
      </c>
      <c r="AC378" s="15">
        <v>0</v>
      </c>
      <c r="AD378" s="15"/>
      <c r="AE378" s="15">
        <v>0</v>
      </c>
      <c r="AF378" s="14">
        <v>-435899</v>
      </c>
      <c r="AG378" s="14">
        <v>1965959</v>
      </c>
    </row>
    <row r="379" spans="1:33" ht="15" customHeight="1" x14ac:dyDescent="0.25">
      <c r="A379" s="36">
        <v>3</v>
      </c>
      <c r="B379" s="36" t="s">
        <v>2606</v>
      </c>
      <c r="C379" s="36" t="s">
        <v>2606</v>
      </c>
      <c r="D379" s="38" t="str">
        <f t="shared" si="6"/>
        <v>3000000198-0</v>
      </c>
      <c r="E379" s="9" t="s">
        <v>767</v>
      </c>
      <c r="F379" s="10" t="s">
        <v>29</v>
      </c>
      <c r="G379" s="10" t="s">
        <v>29</v>
      </c>
      <c r="H379" s="9" t="s">
        <v>30</v>
      </c>
      <c r="I379" s="10" t="s">
        <v>207</v>
      </c>
      <c r="J379" s="10" t="s">
        <v>32</v>
      </c>
      <c r="K379" s="11">
        <v>41609</v>
      </c>
      <c r="L379" s="12">
        <v>41609</v>
      </c>
      <c r="M379" s="10" t="s">
        <v>215</v>
      </c>
      <c r="N379" s="13" t="s">
        <v>740</v>
      </c>
      <c r="O379" s="10" t="s">
        <v>398</v>
      </c>
      <c r="P379" s="10" t="s">
        <v>29</v>
      </c>
      <c r="Q379" s="14">
        <v>738708</v>
      </c>
      <c r="R379" s="12"/>
      <c r="S379" s="10" t="s">
        <v>29</v>
      </c>
      <c r="T379" s="14">
        <v>-623069</v>
      </c>
      <c r="U379" s="15">
        <v>1</v>
      </c>
      <c r="V379" s="10" t="s">
        <v>29</v>
      </c>
      <c r="W379" s="14">
        <v>115639</v>
      </c>
      <c r="X379" s="10" t="s">
        <v>36</v>
      </c>
      <c r="Y379" s="10" t="s">
        <v>29</v>
      </c>
      <c r="Z379" s="10" t="s">
        <v>37</v>
      </c>
      <c r="AA379" s="10" t="s">
        <v>29</v>
      </c>
      <c r="AB379" s="15">
        <v>0</v>
      </c>
      <c r="AC379" s="15">
        <v>0</v>
      </c>
      <c r="AD379" s="15"/>
      <c r="AE379" s="15">
        <v>0</v>
      </c>
      <c r="AF379" s="14">
        <v>-20987</v>
      </c>
      <c r="AG379" s="14">
        <v>94652</v>
      </c>
    </row>
    <row r="380" spans="1:33" ht="15" customHeight="1" x14ac:dyDescent="0.25">
      <c r="A380" s="36">
        <v>3</v>
      </c>
      <c r="B380" s="36" t="s">
        <v>2606</v>
      </c>
      <c r="C380" s="36" t="s">
        <v>2606</v>
      </c>
      <c r="D380" s="38" t="str">
        <f t="shared" si="6"/>
        <v>3000000199-0</v>
      </c>
      <c r="E380" s="9" t="s">
        <v>768</v>
      </c>
      <c r="F380" s="10" t="s">
        <v>29</v>
      </c>
      <c r="G380" s="10" t="s">
        <v>29</v>
      </c>
      <c r="H380" s="9" t="s">
        <v>30</v>
      </c>
      <c r="I380" s="10" t="s">
        <v>207</v>
      </c>
      <c r="J380" s="10" t="s">
        <v>32</v>
      </c>
      <c r="K380" s="11">
        <v>41609</v>
      </c>
      <c r="L380" s="12">
        <v>41609</v>
      </c>
      <c r="M380" s="10" t="s">
        <v>414</v>
      </c>
      <c r="N380" s="13" t="s">
        <v>534</v>
      </c>
      <c r="O380" s="10" t="s">
        <v>398</v>
      </c>
      <c r="P380" s="10" t="s">
        <v>29</v>
      </c>
      <c r="Q380" s="14">
        <v>1832584</v>
      </c>
      <c r="R380" s="12"/>
      <c r="S380" s="10" t="s">
        <v>29</v>
      </c>
      <c r="T380" s="14">
        <v>-1544766</v>
      </c>
      <c r="U380" s="15">
        <v>6</v>
      </c>
      <c r="V380" s="10" t="s">
        <v>29</v>
      </c>
      <c r="W380" s="14">
        <v>287818</v>
      </c>
      <c r="X380" s="10" t="s">
        <v>36</v>
      </c>
      <c r="Y380" s="10" t="s">
        <v>29</v>
      </c>
      <c r="Z380" s="10" t="s">
        <v>37</v>
      </c>
      <c r="AA380" s="10" t="s">
        <v>29</v>
      </c>
      <c r="AB380" s="15">
        <v>0</v>
      </c>
      <c r="AC380" s="15">
        <v>0</v>
      </c>
      <c r="AD380" s="15"/>
      <c r="AE380" s="15">
        <v>0</v>
      </c>
      <c r="AF380" s="14">
        <v>-52234</v>
      </c>
      <c r="AG380" s="14">
        <v>235584</v>
      </c>
    </row>
    <row r="381" spans="1:33" ht="15" customHeight="1" x14ac:dyDescent="0.25">
      <c r="A381" s="36">
        <v>3</v>
      </c>
      <c r="B381" s="36" t="s">
        <v>2606</v>
      </c>
      <c r="C381" s="36" t="s">
        <v>2606</v>
      </c>
      <c r="D381" s="38" t="str">
        <f t="shared" si="6"/>
        <v>3000000200-0</v>
      </c>
      <c r="E381" s="9" t="s">
        <v>769</v>
      </c>
      <c r="F381" s="10" t="s">
        <v>29</v>
      </c>
      <c r="G381" s="10" t="s">
        <v>29</v>
      </c>
      <c r="H381" s="9" t="s">
        <v>30</v>
      </c>
      <c r="I381" s="10" t="s">
        <v>207</v>
      </c>
      <c r="J381" s="10" t="s">
        <v>32</v>
      </c>
      <c r="K381" s="11">
        <v>41609</v>
      </c>
      <c r="L381" s="12">
        <v>41609</v>
      </c>
      <c r="M381" s="10" t="s">
        <v>400</v>
      </c>
      <c r="N381" s="13" t="s">
        <v>770</v>
      </c>
      <c r="O381" s="10" t="s">
        <v>398</v>
      </c>
      <c r="P381" s="10" t="s">
        <v>29</v>
      </c>
      <c r="Q381" s="14">
        <v>1749350</v>
      </c>
      <c r="R381" s="12"/>
      <c r="S381" s="10" t="s">
        <v>29</v>
      </c>
      <c r="T381" s="14">
        <v>-1475504</v>
      </c>
      <c r="U381" s="15">
        <v>1</v>
      </c>
      <c r="V381" s="10" t="s">
        <v>29</v>
      </c>
      <c r="W381" s="14">
        <v>273846</v>
      </c>
      <c r="X381" s="10" t="s">
        <v>36</v>
      </c>
      <c r="Y381" s="10" t="s">
        <v>29</v>
      </c>
      <c r="Z381" s="10" t="s">
        <v>37</v>
      </c>
      <c r="AA381" s="10" t="s">
        <v>29</v>
      </c>
      <c r="AB381" s="15">
        <v>0</v>
      </c>
      <c r="AC381" s="15">
        <v>0</v>
      </c>
      <c r="AD381" s="15"/>
      <c r="AE381" s="15">
        <v>0</v>
      </c>
      <c r="AF381" s="14">
        <v>-49699</v>
      </c>
      <c r="AG381" s="14">
        <v>224147</v>
      </c>
    </row>
    <row r="382" spans="1:33" ht="15" customHeight="1" x14ac:dyDescent="0.25">
      <c r="A382" s="36">
        <v>3</v>
      </c>
      <c r="B382" s="36" t="s">
        <v>2606</v>
      </c>
      <c r="C382" s="36" t="s">
        <v>2606</v>
      </c>
      <c r="D382" s="38" t="str">
        <f t="shared" si="6"/>
        <v>3000000201-0</v>
      </c>
      <c r="E382" s="9" t="s">
        <v>771</v>
      </c>
      <c r="F382" s="10" t="s">
        <v>29</v>
      </c>
      <c r="G382" s="10" t="s">
        <v>29</v>
      </c>
      <c r="H382" s="9" t="s">
        <v>30</v>
      </c>
      <c r="I382" s="10" t="s">
        <v>207</v>
      </c>
      <c r="J382" s="10" t="s">
        <v>32</v>
      </c>
      <c r="K382" s="11">
        <v>41609</v>
      </c>
      <c r="L382" s="12">
        <v>41609</v>
      </c>
      <c r="M382" s="10" t="s">
        <v>400</v>
      </c>
      <c r="N382" s="13" t="s">
        <v>772</v>
      </c>
      <c r="O382" s="10" t="s">
        <v>398</v>
      </c>
      <c r="P382" s="10" t="s">
        <v>29</v>
      </c>
      <c r="Q382" s="14">
        <v>529388</v>
      </c>
      <c r="R382" s="12"/>
      <c r="S382" s="10" t="s">
        <v>29</v>
      </c>
      <c r="T382" s="14">
        <v>-446516</v>
      </c>
      <c r="U382" s="15">
        <v>1</v>
      </c>
      <c r="V382" s="10" t="s">
        <v>29</v>
      </c>
      <c r="W382" s="14">
        <v>82872</v>
      </c>
      <c r="X382" s="10" t="s">
        <v>36</v>
      </c>
      <c r="Y382" s="10" t="s">
        <v>29</v>
      </c>
      <c r="Z382" s="10" t="s">
        <v>37</v>
      </c>
      <c r="AA382" s="10" t="s">
        <v>29</v>
      </c>
      <c r="AB382" s="15">
        <v>0</v>
      </c>
      <c r="AC382" s="15">
        <v>0</v>
      </c>
      <c r="AD382" s="15"/>
      <c r="AE382" s="15">
        <v>0</v>
      </c>
      <c r="AF382" s="14">
        <v>-15040</v>
      </c>
      <c r="AG382" s="14">
        <v>67832</v>
      </c>
    </row>
    <row r="383" spans="1:33" ht="15" customHeight="1" x14ac:dyDescent="0.25">
      <c r="A383" s="36">
        <v>3</v>
      </c>
      <c r="B383" s="36" t="s">
        <v>2606</v>
      </c>
      <c r="C383" s="36" t="s">
        <v>2606</v>
      </c>
      <c r="D383" s="38" t="str">
        <f t="shared" si="6"/>
        <v>3000000202-0</v>
      </c>
      <c r="E383" s="9" t="s">
        <v>773</v>
      </c>
      <c r="F383" s="10" t="s">
        <v>29</v>
      </c>
      <c r="G383" s="10" t="s">
        <v>29</v>
      </c>
      <c r="H383" s="9" t="s">
        <v>30</v>
      </c>
      <c r="I383" s="10" t="s">
        <v>207</v>
      </c>
      <c r="J383" s="10" t="s">
        <v>32</v>
      </c>
      <c r="K383" s="11">
        <v>41609</v>
      </c>
      <c r="L383" s="12">
        <v>41609</v>
      </c>
      <c r="M383" s="10" t="s">
        <v>210</v>
      </c>
      <c r="N383" s="13" t="s">
        <v>537</v>
      </c>
      <c r="O383" s="10" t="s">
        <v>398</v>
      </c>
      <c r="P383" s="10" t="s">
        <v>29</v>
      </c>
      <c r="Q383" s="14">
        <v>623881</v>
      </c>
      <c r="R383" s="12"/>
      <c r="S383" s="10" t="s">
        <v>29</v>
      </c>
      <c r="T383" s="14">
        <v>-525897</v>
      </c>
      <c r="U383" s="15">
        <v>1</v>
      </c>
      <c r="V383" s="10" t="s">
        <v>29</v>
      </c>
      <c r="W383" s="14">
        <v>97984</v>
      </c>
      <c r="X383" s="10" t="s">
        <v>36</v>
      </c>
      <c r="Y383" s="10" t="s">
        <v>29</v>
      </c>
      <c r="Z383" s="10" t="s">
        <v>37</v>
      </c>
      <c r="AA383" s="10" t="s">
        <v>29</v>
      </c>
      <c r="AB383" s="15">
        <v>0</v>
      </c>
      <c r="AC383" s="15">
        <v>0</v>
      </c>
      <c r="AD383" s="15"/>
      <c r="AE383" s="15">
        <v>0</v>
      </c>
      <c r="AF383" s="14">
        <v>-17783</v>
      </c>
      <c r="AG383" s="14">
        <v>80201</v>
      </c>
    </row>
    <row r="384" spans="1:33" ht="15" customHeight="1" x14ac:dyDescent="0.25">
      <c r="A384" s="36">
        <v>3</v>
      </c>
      <c r="B384" s="36" t="s">
        <v>2606</v>
      </c>
      <c r="C384" s="36" t="s">
        <v>2606</v>
      </c>
      <c r="D384" s="38" t="str">
        <f t="shared" si="6"/>
        <v>3000000203-0</v>
      </c>
      <c r="E384" s="9" t="s">
        <v>774</v>
      </c>
      <c r="F384" s="10" t="s">
        <v>29</v>
      </c>
      <c r="G384" s="10" t="s">
        <v>29</v>
      </c>
      <c r="H384" s="9" t="s">
        <v>30</v>
      </c>
      <c r="I384" s="10" t="s">
        <v>207</v>
      </c>
      <c r="J384" s="10" t="s">
        <v>32</v>
      </c>
      <c r="K384" s="11">
        <v>41913</v>
      </c>
      <c r="L384" s="12">
        <v>41913</v>
      </c>
      <c r="M384" s="10" t="s">
        <v>414</v>
      </c>
      <c r="N384" s="13" t="s">
        <v>775</v>
      </c>
      <c r="O384" s="10" t="s">
        <v>398</v>
      </c>
      <c r="P384" s="10" t="s">
        <v>29</v>
      </c>
      <c r="Q384" s="14">
        <v>525940</v>
      </c>
      <c r="R384" s="12"/>
      <c r="S384" s="10" t="s">
        <v>29</v>
      </c>
      <c r="T384" s="14">
        <v>-429256</v>
      </c>
      <c r="U384" s="15">
        <v>1</v>
      </c>
      <c r="V384" s="10" t="s">
        <v>29</v>
      </c>
      <c r="W384" s="14">
        <v>96684</v>
      </c>
      <c r="X384" s="10" t="s">
        <v>36</v>
      </c>
      <c r="Y384" s="10" t="s">
        <v>29</v>
      </c>
      <c r="Z384" s="10" t="s">
        <v>37</v>
      </c>
      <c r="AA384" s="10" t="s">
        <v>29</v>
      </c>
      <c r="AB384" s="15">
        <v>0</v>
      </c>
      <c r="AC384" s="15">
        <v>0</v>
      </c>
      <c r="AD384" s="15"/>
      <c r="AE384" s="15">
        <v>0</v>
      </c>
      <c r="AF384" s="14">
        <v>-17547</v>
      </c>
      <c r="AG384" s="14">
        <v>79137</v>
      </c>
    </row>
    <row r="385" spans="1:33" ht="15" customHeight="1" x14ac:dyDescent="0.25">
      <c r="A385" s="36">
        <v>3</v>
      </c>
      <c r="B385" s="36" t="s">
        <v>2606</v>
      </c>
      <c r="C385" s="36" t="s">
        <v>2606</v>
      </c>
      <c r="D385" s="38" t="str">
        <f t="shared" si="6"/>
        <v>3000000204-0</v>
      </c>
      <c r="E385" s="9" t="s">
        <v>776</v>
      </c>
      <c r="F385" s="10" t="s">
        <v>29</v>
      </c>
      <c r="G385" s="10" t="s">
        <v>29</v>
      </c>
      <c r="H385" s="9" t="s">
        <v>30</v>
      </c>
      <c r="I385" s="10" t="s">
        <v>207</v>
      </c>
      <c r="J385" s="10" t="s">
        <v>32</v>
      </c>
      <c r="K385" s="11">
        <v>41944</v>
      </c>
      <c r="L385" s="12">
        <v>41944</v>
      </c>
      <c r="M385" s="10" t="s">
        <v>194</v>
      </c>
      <c r="N385" s="13" t="s">
        <v>777</v>
      </c>
      <c r="O385" s="10" t="s">
        <v>398</v>
      </c>
      <c r="P385" s="10" t="s">
        <v>29</v>
      </c>
      <c r="Q385" s="14">
        <v>1836557.51</v>
      </c>
      <c r="R385" s="12"/>
      <c r="S385" s="10" t="s">
        <v>29</v>
      </c>
      <c r="T385" s="14">
        <v>-1493116.51</v>
      </c>
      <c r="U385" s="15">
        <v>1</v>
      </c>
      <c r="V385" s="10" t="s">
        <v>29</v>
      </c>
      <c r="W385" s="14">
        <v>343441</v>
      </c>
      <c r="X385" s="10" t="s">
        <v>36</v>
      </c>
      <c r="Y385" s="10" t="s">
        <v>29</v>
      </c>
      <c r="Z385" s="10" t="s">
        <v>37</v>
      </c>
      <c r="AA385" s="10" t="s">
        <v>29</v>
      </c>
      <c r="AB385" s="15">
        <v>0</v>
      </c>
      <c r="AC385" s="15">
        <v>0</v>
      </c>
      <c r="AD385" s="15"/>
      <c r="AE385" s="15">
        <v>0</v>
      </c>
      <c r="AF385" s="14">
        <v>-62329</v>
      </c>
      <c r="AG385" s="14">
        <v>281112</v>
      </c>
    </row>
    <row r="386" spans="1:33" ht="15" customHeight="1" x14ac:dyDescent="0.25">
      <c r="A386" s="36">
        <v>3</v>
      </c>
      <c r="B386" s="36" t="s">
        <v>2606</v>
      </c>
      <c r="C386" s="36" t="s">
        <v>2606</v>
      </c>
      <c r="D386" s="38" t="str">
        <f t="shared" si="6"/>
        <v>3000000205-0</v>
      </c>
      <c r="E386" s="9" t="s">
        <v>778</v>
      </c>
      <c r="F386" s="10" t="s">
        <v>29</v>
      </c>
      <c r="G386" s="10" t="s">
        <v>29</v>
      </c>
      <c r="H386" s="9" t="s">
        <v>30</v>
      </c>
      <c r="I386" s="10" t="s">
        <v>207</v>
      </c>
      <c r="J386" s="10" t="s">
        <v>32</v>
      </c>
      <c r="K386" s="11">
        <v>41944</v>
      </c>
      <c r="L386" s="12">
        <v>41944</v>
      </c>
      <c r="M386" s="10" t="s">
        <v>194</v>
      </c>
      <c r="N386" s="13" t="s">
        <v>779</v>
      </c>
      <c r="O386" s="10" t="s">
        <v>398</v>
      </c>
      <c r="P386" s="10" t="s">
        <v>29</v>
      </c>
      <c r="Q386" s="14">
        <v>406612.89</v>
      </c>
      <c r="R386" s="12"/>
      <c r="S386" s="10" t="s">
        <v>29</v>
      </c>
      <c r="T386" s="14">
        <v>-330574.89</v>
      </c>
      <c r="U386" s="15">
        <v>1</v>
      </c>
      <c r="V386" s="10" t="s">
        <v>29</v>
      </c>
      <c r="W386" s="14">
        <v>76038</v>
      </c>
      <c r="X386" s="10" t="s">
        <v>36</v>
      </c>
      <c r="Y386" s="10" t="s">
        <v>29</v>
      </c>
      <c r="Z386" s="10" t="s">
        <v>37</v>
      </c>
      <c r="AA386" s="10" t="s">
        <v>29</v>
      </c>
      <c r="AB386" s="15">
        <v>0</v>
      </c>
      <c r="AC386" s="15">
        <v>0</v>
      </c>
      <c r="AD386" s="15"/>
      <c r="AE386" s="15">
        <v>0</v>
      </c>
      <c r="AF386" s="14">
        <v>-13800</v>
      </c>
      <c r="AG386" s="14">
        <v>62238</v>
      </c>
    </row>
    <row r="387" spans="1:33" ht="15" customHeight="1" x14ac:dyDescent="0.25">
      <c r="A387" s="36">
        <v>3</v>
      </c>
      <c r="B387" s="36" t="s">
        <v>2606</v>
      </c>
      <c r="C387" s="36" t="s">
        <v>2606</v>
      </c>
      <c r="D387" s="38" t="str">
        <f t="shared" ref="D387:D450" si="7">CONCATENATE(E387,"-",H387)</f>
        <v>3000000206-0</v>
      </c>
      <c r="E387" s="9" t="s">
        <v>780</v>
      </c>
      <c r="F387" s="10" t="s">
        <v>29</v>
      </c>
      <c r="G387" s="10" t="s">
        <v>29</v>
      </c>
      <c r="H387" s="9" t="s">
        <v>30</v>
      </c>
      <c r="I387" s="10" t="s">
        <v>207</v>
      </c>
      <c r="J387" s="10" t="s">
        <v>32</v>
      </c>
      <c r="K387" s="11">
        <v>41944</v>
      </c>
      <c r="L387" s="12">
        <v>41944</v>
      </c>
      <c r="M387" s="10" t="s">
        <v>503</v>
      </c>
      <c r="N387" s="13" t="s">
        <v>781</v>
      </c>
      <c r="O387" s="10" t="s">
        <v>398</v>
      </c>
      <c r="P387" s="10" t="s">
        <v>29</v>
      </c>
      <c r="Q387" s="14">
        <v>182194.14</v>
      </c>
      <c r="R387" s="12"/>
      <c r="S387" s="10" t="s">
        <v>29</v>
      </c>
      <c r="T387" s="14">
        <v>-148123.14000000001</v>
      </c>
      <c r="U387" s="15">
        <v>1</v>
      </c>
      <c r="V387" s="10" t="s">
        <v>29</v>
      </c>
      <c r="W387" s="14">
        <v>34071</v>
      </c>
      <c r="X387" s="10" t="s">
        <v>36</v>
      </c>
      <c r="Y387" s="10" t="s">
        <v>29</v>
      </c>
      <c r="Z387" s="10" t="s">
        <v>37</v>
      </c>
      <c r="AA387" s="10" t="s">
        <v>29</v>
      </c>
      <c r="AB387" s="15">
        <v>0</v>
      </c>
      <c r="AC387" s="15">
        <v>0</v>
      </c>
      <c r="AD387" s="15"/>
      <c r="AE387" s="15">
        <v>0</v>
      </c>
      <c r="AF387" s="14">
        <v>-6183</v>
      </c>
      <c r="AG387" s="14">
        <v>27888</v>
      </c>
    </row>
    <row r="388" spans="1:33" ht="15" customHeight="1" x14ac:dyDescent="0.25">
      <c r="A388" s="36">
        <v>3</v>
      </c>
      <c r="B388" s="36" t="s">
        <v>2606</v>
      </c>
      <c r="C388" s="36" t="s">
        <v>2606</v>
      </c>
      <c r="D388" s="38" t="str">
        <f t="shared" si="7"/>
        <v>3000000207-0</v>
      </c>
      <c r="E388" s="9" t="s">
        <v>782</v>
      </c>
      <c r="F388" s="10" t="s">
        <v>29</v>
      </c>
      <c r="G388" s="10" t="s">
        <v>29</v>
      </c>
      <c r="H388" s="9" t="s">
        <v>30</v>
      </c>
      <c r="I388" s="10" t="s">
        <v>207</v>
      </c>
      <c r="J388" s="10" t="s">
        <v>32</v>
      </c>
      <c r="K388" s="11">
        <v>41944</v>
      </c>
      <c r="L388" s="12">
        <v>41944</v>
      </c>
      <c r="M388" s="10" t="s">
        <v>263</v>
      </c>
      <c r="N388" s="13" t="s">
        <v>783</v>
      </c>
      <c r="O388" s="10" t="s">
        <v>398</v>
      </c>
      <c r="P388" s="10" t="s">
        <v>29</v>
      </c>
      <c r="Q388" s="14">
        <v>1050727.3999999999</v>
      </c>
      <c r="R388" s="12"/>
      <c r="S388" s="10" t="s">
        <v>29</v>
      </c>
      <c r="T388" s="14">
        <v>-854238.4</v>
      </c>
      <c r="U388" s="15">
        <v>1</v>
      </c>
      <c r="V388" s="10" t="s">
        <v>29</v>
      </c>
      <c r="W388" s="14">
        <v>196489</v>
      </c>
      <c r="X388" s="10" t="s">
        <v>36</v>
      </c>
      <c r="Y388" s="10" t="s">
        <v>29</v>
      </c>
      <c r="Z388" s="10" t="s">
        <v>37</v>
      </c>
      <c r="AA388" s="10" t="s">
        <v>29</v>
      </c>
      <c r="AB388" s="15">
        <v>0</v>
      </c>
      <c r="AC388" s="15">
        <v>0</v>
      </c>
      <c r="AD388" s="15"/>
      <c r="AE388" s="15">
        <v>0</v>
      </c>
      <c r="AF388" s="14">
        <v>-35660</v>
      </c>
      <c r="AG388" s="14">
        <v>160829</v>
      </c>
    </row>
    <row r="389" spans="1:33" ht="15" customHeight="1" x14ac:dyDescent="0.25">
      <c r="A389" s="36">
        <v>3</v>
      </c>
      <c r="B389" s="36" t="s">
        <v>2606</v>
      </c>
      <c r="C389" s="36" t="s">
        <v>2606</v>
      </c>
      <c r="D389" s="38" t="str">
        <f t="shared" si="7"/>
        <v>3000000208-0</v>
      </c>
      <c r="E389" s="9" t="s">
        <v>784</v>
      </c>
      <c r="F389" s="10" t="s">
        <v>29</v>
      </c>
      <c r="G389" s="10" t="s">
        <v>29</v>
      </c>
      <c r="H389" s="9" t="s">
        <v>30</v>
      </c>
      <c r="I389" s="10" t="s">
        <v>207</v>
      </c>
      <c r="J389" s="10" t="s">
        <v>32</v>
      </c>
      <c r="K389" s="11">
        <v>41944</v>
      </c>
      <c r="L389" s="12">
        <v>41944</v>
      </c>
      <c r="M389" s="10" t="s">
        <v>496</v>
      </c>
      <c r="N389" s="13" t="s">
        <v>674</v>
      </c>
      <c r="O389" s="10" t="s">
        <v>398</v>
      </c>
      <c r="P389" s="10" t="s">
        <v>29</v>
      </c>
      <c r="Q389" s="14">
        <v>3674880.18</v>
      </c>
      <c r="R389" s="12"/>
      <c r="S389" s="10" t="s">
        <v>29</v>
      </c>
      <c r="T389" s="14">
        <v>-2987669.18</v>
      </c>
      <c r="U389" s="15">
        <v>1</v>
      </c>
      <c r="V389" s="10" t="s">
        <v>29</v>
      </c>
      <c r="W389" s="14">
        <v>687211</v>
      </c>
      <c r="X389" s="10" t="s">
        <v>36</v>
      </c>
      <c r="Y389" s="10" t="s">
        <v>29</v>
      </c>
      <c r="Z389" s="10" t="s">
        <v>37</v>
      </c>
      <c r="AA389" s="10" t="s">
        <v>29</v>
      </c>
      <c r="AB389" s="15">
        <v>0</v>
      </c>
      <c r="AC389" s="15">
        <v>0</v>
      </c>
      <c r="AD389" s="15"/>
      <c r="AE389" s="15">
        <v>0</v>
      </c>
      <c r="AF389" s="14">
        <v>-124718</v>
      </c>
      <c r="AG389" s="14">
        <v>562493</v>
      </c>
    </row>
    <row r="390" spans="1:33" ht="15" customHeight="1" x14ac:dyDescent="0.25">
      <c r="A390" s="36">
        <v>3</v>
      </c>
      <c r="B390" s="36" t="s">
        <v>2606</v>
      </c>
      <c r="C390" s="36" t="s">
        <v>2606</v>
      </c>
      <c r="D390" s="38" t="str">
        <f t="shared" si="7"/>
        <v>3000000209-0</v>
      </c>
      <c r="E390" s="9" t="s">
        <v>785</v>
      </c>
      <c r="F390" s="10" t="s">
        <v>29</v>
      </c>
      <c r="G390" s="10" t="s">
        <v>29</v>
      </c>
      <c r="H390" s="9" t="s">
        <v>30</v>
      </c>
      <c r="I390" s="10" t="s">
        <v>207</v>
      </c>
      <c r="J390" s="10" t="s">
        <v>32</v>
      </c>
      <c r="K390" s="11">
        <v>41944</v>
      </c>
      <c r="L390" s="12">
        <v>41944</v>
      </c>
      <c r="M390" s="10" t="s">
        <v>407</v>
      </c>
      <c r="N390" s="13" t="s">
        <v>786</v>
      </c>
      <c r="O390" s="10" t="s">
        <v>398</v>
      </c>
      <c r="P390" s="10" t="s">
        <v>29</v>
      </c>
      <c r="Q390" s="14">
        <v>492132</v>
      </c>
      <c r="R390" s="12"/>
      <c r="S390" s="10" t="s">
        <v>29</v>
      </c>
      <c r="T390" s="14">
        <v>-400102</v>
      </c>
      <c r="U390" s="15">
        <v>1</v>
      </c>
      <c r="V390" s="10" t="s">
        <v>29</v>
      </c>
      <c r="W390" s="14">
        <v>92030</v>
      </c>
      <c r="X390" s="10" t="s">
        <v>36</v>
      </c>
      <c r="Y390" s="10" t="s">
        <v>29</v>
      </c>
      <c r="Z390" s="10" t="s">
        <v>37</v>
      </c>
      <c r="AA390" s="10" t="s">
        <v>29</v>
      </c>
      <c r="AB390" s="15">
        <v>0</v>
      </c>
      <c r="AC390" s="15">
        <v>0</v>
      </c>
      <c r="AD390" s="15"/>
      <c r="AE390" s="15">
        <v>0</v>
      </c>
      <c r="AF390" s="14">
        <v>-16702</v>
      </c>
      <c r="AG390" s="14">
        <v>75328</v>
      </c>
    </row>
    <row r="391" spans="1:33" ht="15" customHeight="1" x14ac:dyDescent="0.25">
      <c r="A391" s="36">
        <v>3</v>
      </c>
      <c r="B391" s="36" t="s">
        <v>2606</v>
      </c>
      <c r="C391" s="36" t="s">
        <v>2606</v>
      </c>
      <c r="D391" s="38" t="str">
        <f t="shared" si="7"/>
        <v>3000000210-0</v>
      </c>
      <c r="E391" s="9" t="s">
        <v>787</v>
      </c>
      <c r="F391" s="10" t="s">
        <v>29</v>
      </c>
      <c r="G391" s="10" t="s">
        <v>29</v>
      </c>
      <c r="H391" s="9" t="s">
        <v>30</v>
      </c>
      <c r="I391" s="10" t="s">
        <v>207</v>
      </c>
      <c r="J391" s="10" t="s">
        <v>32</v>
      </c>
      <c r="K391" s="11">
        <v>41944</v>
      </c>
      <c r="L391" s="12">
        <v>41944</v>
      </c>
      <c r="M391" s="10" t="s">
        <v>197</v>
      </c>
      <c r="N391" s="13" t="s">
        <v>788</v>
      </c>
      <c r="O391" s="10" t="s">
        <v>398</v>
      </c>
      <c r="P391" s="10" t="s">
        <v>29</v>
      </c>
      <c r="Q391" s="14">
        <v>13264891.470000001</v>
      </c>
      <c r="R391" s="12"/>
      <c r="S391" s="10" t="s">
        <v>29</v>
      </c>
      <c r="T391" s="14">
        <v>-10784324.470000001</v>
      </c>
      <c r="U391" s="15">
        <v>1</v>
      </c>
      <c r="V391" s="10" t="s">
        <v>29</v>
      </c>
      <c r="W391" s="14">
        <v>2480567</v>
      </c>
      <c r="X391" s="10" t="s">
        <v>36</v>
      </c>
      <c r="Y391" s="10" t="s">
        <v>29</v>
      </c>
      <c r="Z391" s="10" t="s">
        <v>37</v>
      </c>
      <c r="AA391" s="10" t="s">
        <v>29</v>
      </c>
      <c r="AB391" s="15">
        <v>0</v>
      </c>
      <c r="AC391" s="15">
        <v>0</v>
      </c>
      <c r="AD391" s="15"/>
      <c r="AE391" s="15">
        <v>0</v>
      </c>
      <c r="AF391" s="14">
        <v>-450184</v>
      </c>
      <c r="AG391" s="14">
        <v>2030383</v>
      </c>
    </row>
    <row r="392" spans="1:33" ht="15" customHeight="1" x14ac:dyDescent="0.25">
      <c r="A392" s="36">
        <v>3</v>
      </c>
      <c r="B392" s="36" t="s">
        <v>2606</v>
      </c>
      <c r="C392" s="36" t="s">
        <v>2606</v>
      </c>
      <c r="D392" s="38" t="str">
        <f t="shared" si="7"/>
        <v>3000000211-0</v>
      </c>
      <c r="E392" s="9" t="s">
        <v>789</v>
      </c>
      <c r="F392" s="10" t="s">
        <v>29</v>
      </c>
      <c r="G392" s="10" t="s">
        <v>29</v>
      </c>
      <c r="H392" s="9" t="s">
        <v>30</v>
      </c>
      <c r="I392" s="10" t="s">
        <v>207</v>
      </c>
      <c r="J392" s="10" t="s">
        <v>32</v>
      </c>
      <c r="K392" s="11">
        <v>41944</v>
      </c>
      <c r="L392" s="12">
        <v>41944</v>
      </c>
      <c r="M392" s="10" t="s">
        <v>194</v>
      </c>
      <c r="N392" s="13" t="s">
        <v>790</v>
      </c>
      <c r="O392" s="10" t="s">
        <v>398</v>
      </c>
      <c r="P392" s="10" t="s">
        <v>29</v>
      </c>
      <c r="Q392" s="14">
        <v>259940</v>
      </c>
      <c r="R392" s="12"/>
      <c r="S392" s="10" t="s">
        <v>29</v>
      </c>
      <c r="T392" s="14">
        <v>-211331</v>
      </c>
      <c r="U392" s="15">
        <v>1</v>
      </c>
      <c r="V392" s="10" t="s">
        <v>29</v>
      </c>
      <c r="W392" s="14">
        <v>48609</v>
      </c>
      <c r="X392" s="10" t="s">
        <v>36</v>
      </c>
      <c r="Y392" s="10" t="s">
        <v>29</v>
      </c>
      <c r="Z392" s="10" t="s">
        <v>37</v>
      </c>
      <c r="AA392" s="10" t="s">
        <v>29</v>
      </c>
      <c r="AB392" s="15">
        <v>0</v>
      </c>
      <c r="AC392" s="15">
        <v>0</v>
      </c>
      <c r="AD392" s="15"/>
      <c r="AE392" s="15">
        <v>0</v>
      </c>
      <c r="AF392" s="14">
        <v>-8822</v>
      </c>
      <c r="AG392" s="14">
        <v>39787</v>
      </c>
    </row>
    <row r="393" spans="1:33" ht="15" customHeight="1" x14ac:dyDescent="0.25">
      <c r="A393" s="36">
        <v>3</v>
      </c>
      <c r="B393" s="36" t="s">
        <v>2606</v>
      </c>
      <c r="C393" s="36" t="s">
        <v>2606</v>
      </c>
      <c r="D393" s="38" t="str">
        <f t="shared" si="7"/>
        <v>3000000212-0</v>
      </c>
      <c r="E393" s="9" t="s">
        <v>791</v>
      </c>
      <c r="F393" s="10" t="s">
        <v>29</v>
      </c>
      <c r="G393" s="10" t="s">
        <v>29</v>
      </c>
      <c r="H393" s="9" t="s">
        <v>30</v>
      </c>
      <c r="I393" s="10" t="s">
        <v>207</v>
      </c>
      <c r="J393" s="10" t="s">
        <v>32</v>
      </c>
      <c r="K393" s="11">
        <v>41944</v>
      </c>
      <c r="L393" s="12">
        <v>41944</v>
      </c>
      <c r="M393" s="10" t="s">
        <v>608</v>
      </c>
      <c r="N393" s="13" t="s">
        <v>792</v>
      </c>
      <c r="O393" s="10" t="s">
        <v>398</v>
      </c>
      <c r="P393" s="10" t="s">
        <v>29</v>
      </c>
      <c r="Q393" s="14">
        <v>3446058.95</v>
      </c>
      <c r="R393" s="12"/>
      <c r="S393" s="10" t="s">
        <v>29</v>
      </c>
      <c r="T393" s="14">
        <v>-2801637.95</v>
      </c>
      <c r="U393" s="15">
        <v>1</v>
      </c>
      <c r="V393" s="10" t="s">
        <v>29</v>
      </c>
      <c r="W393" s="14">
        <v>644421</v>
      </c>
      <c r="X393" s="10" t="s">
        <v>36</v>
      </c>
      <c r="Y393" s="10" t="s">
        <v>29</v>
      </c>
      <c r="Z393" s="10" t="s">
        <v>37</v>
      </c>
      <c r="AA393" s="10" t="s">
        <v>29</v>
      </c>
      <c r="AB393" s="15">
        <v>0</v>
      </c>
      <c r="AC393" s="15">
        <v>0</v>
      </c>
      <c r="AD393" s="15"/>
      <c r="AE393" s="15">
        <v>0</v>
      </c>
      <c r="AF393" s="14">
        <v>-116952</v>
      </c>
      <c r="AG393" s="14">
        <v>527469</v>
      </c>
    </row>
    <row r="394" spans="1:33" ht="15" customHeight="1" x14ac:dyDescent="0.25">
      <c r="A394" s="36">
        <v>3</v>
      </c>
      <c r="B394" s="36" t="s">
        <v>2606</v>
      </c>
      <c r="C394" s="36" t="s">
        <v>2606</v>
      </c>
      <c r="D394" s="38" t="str">
        <f t="shared" si="7"/>
        <v>3000000213-0</v>
      </c>
      <c r="E394" s="9" t="s">
        <v>793</v>
      </c>
      <c r="F394" s="10" t="s">
        <v>29</v>
      </c>
      <c r="G394" s="10" t="s">
        <v>29</v>
      </c>
      <c r="H394" s="9" t="s">
        <v>30</v>
      </c>
      <c r="I394" s="10" t="s">
        <v>207</v>
      </c>
      <c r="J394" s="10" t="s">
        <v>32</v>
      </c>
      <c r="K394" s="11">
        <v>41944</v>
      </c>
      <c r="L394" s="12">
        <v>41944</v>
      </c>
      <c r="M394" s="10" t="s">
        <v>608</v>
      </c>
      <c r="N394" s="13" t="s">
        <v>794</v>
      </c>
      <c r="O394" s="10" t="s">
        <v>398</v>
      </c>
      <c r="P394" s="10" t="s">
        <v>29</v>
      </c>
      <c r="Q394" s="14">
        <v>2080537.4</v>
      </c>
      <c r="R394" s="12"/>
      <c r="S394" s="10" t="s">
        <v>29</v>
      </c>
      <c r="T394" s="14">
        <v>-1691471.4</v>
      </c>
      <c r="U394" s="15">
        <v>1</v>
      </c>
      <c r="V394" s="10" t="s">
        <v>29</v>
      </c>
      <c r="W394" s="14">
        <v>389066</v>
      </c>
      <c r="X394" s="10" t="s">
        <v>36</v>
      </c>
      <c r="Y394" s="10" t="s">
        <v>29</v>
      </c>
      <c r="Z394" s="10" t="s">
        <v>37</v>
      </c>
      <c r="AA394" s="10" t="s">
        <v>29</v>
      </c>
      <c r="AB394" s="15">
        <v>0</v>
      </c>
      <c r="AC394" s="15">
        <v>0</v>
      </c>
      <c r="AD394" s="15"/>
      <c r="AE394" s="15">
        <v>0</v>
      </c>
      <c r="AF394" s="14">
        <v>-70609</v>
      </c>
      <c r="AG394" s="14">
        <v>318457</v>
      </c>
    </row>
    <row r="395" spans="1:33" ht="15" customHeight="1" x14ac:dyDescent="0.25">
      <c r="A395" s="36">
        <v>3</v>
      </c>
      <c r="B395" s="36" t="s">
        <v>2606</v>
      </c>
      <c r="C395" s="36" t="s">
        <v>2606</v>
      </c>
      <c r="D395" s="38" t="str">
        <f t="shared" si="7"/>
        <v>3000000214-0</v>
      </c>
      <c r="E395" s="9" t="s">
        <v>795</v>
      </c>
      <c r="F395" s="10" t="s">
        <v>29</v>
      </c>
      <c r="G395" s="10" t="s">
        <v>29</v>
      </c>
      <c r="H395" s="9" t="s">
        <v>30</v>
      </c>
      <c r="I395" s="10" t="s">
        <v>207</v>
      </c>
      <c r="J395" s="10" t="s">
        <v>32</v>
      </c>
      <c r="K395" s="11">
        <v>41944</v>
      </c>
      <c r="L395" s="12">
        <v>41944</v>
      </c>
      <c r="M395" s="10" t="s">
        <v>215</v>
      </c>
      <c r="N395" s="13" t="s">
        <v>740</v>
      </c>
      <c r="O395" s="10" t="s">
        <v>398</v>
      </c>
      <c r="P395" s="10" t="s">
        <v>29</v>
      </c>
      <c r="Q395" s="14">
        <v>22841834</v>
      </c>
      <c r="R395" s="12"/>
      <c r="S395" s="10" t="s">
        <v>29</v>
      </c>
      <c r="T395" s="14">
        <v>-18570355</v>
      </c>
      <c r="U395" s="15">
        <v>1</v>
      </c>
      <c r="V395" s="10" t="s">
        <v>29</v>
      </c>
      <c r="W395" s="14">
        <v>4271479</v>
      </c>
      <c r="X395" s="10" t="s">
        <v>36</v>
      </c>
      <c r="Y395" s="10" t="s">
        <v>29</v>
      </c>
      <c r="Z395" s="10" t="s">
        <v>37</v>
      </c>
      <c r="AA395" s="10" t="s">
        <v>29</v>
      </c>
      <c r="AB395" s="15">
        <v>0</v>
      </c>
      <c r="AC395" s="15">
        <v>0</v>
      </c>
      <c r="AD395" s="15"/>
      <c r="AE395" s="15">
        <v>0</v>
      </c>
      <c r="AF395" s="14">
        <v>-775206</v>
      </c>
      <c r="AG395" s="14">
        <v>3496273</v>
      </c>
    </row>
    <row r="396" spans="1:33" ht="15" customHeight="1" x14ac:dyDescent="0.25">
      <c r="A396" s="36">
        <v>3</v>
      </c>
      <c r="B396" s="36" t="s">
        <v>2606</v>
      </c>
      <c r="C396" s="36" t="s">
        <v>2606</v>
      </c>
      <c r="D396" s="38" t="str">
        <f t="shared" si="7"/>
        <v>3000000215-0</v>
      </c>
      <c r="E396" s="9" t="s">
        <v>796</v>
      </c>
      <c r="F396" s="10" t="s">
        <v>29</v>
      </c>
      <c r="G396" s="10" t="s">
        <v>29</v>
      </c>
      <c r="H396" s="9" t="s">
        <v>30</v>
      </c>
      <c r="I396" s="10" t="s">
        <v>207</v>
      </c>
      <c r="J396" s="10" t="s">
        <v>32</v>
      </c>
      <c r="K396" s="11">
        <v>41944</v>
      </c>
      <c r="L396" s="12">
        <v>41944</v>
      </c>
      <c r="M396" s="10" t="s">
        <v>529</v>
      </c>
      <c r="N396" s="13" t="s">
        <v>797</v>
      </c>
      <c r="O396" s="10" t="s">
        <v>398</v>
      </c>
      <c r="P396" s="10" t="s">
        <v>29</v>
      </c>
      <c r="Q396" s="14">
        <v>2355052.5499999998</v>
      </c>
      <c r="R396" s="12"/>
      <c r="S396" s="10" t="s">
        <v>29</v>
      </c>
      <c r="T396" s="14">
        <v>-1914652.55</v>
      </c>
      <c r="U396" s="15">
        <v>1</v>
      </c>
      <c r="V396" s="10" t="s">
        <v>29</v>
      </c>
      <c r="W396" s="14">
        <v>440400</v>
      </c>
      <c r="X396" s="10" t="s">
        <v>36</v>
      </c>
      <c r="Y396" s="10" t="s">
        <v>29</v>
      </c>
      <c r="Z396" s="10" t="s">
        <v>37</v>
      </c>
      <c r="AA396" s="10" t="s">
        <v>29</v>
      </c>
      <c r="AB396" s="15">
        <v>0</v>
      </c>
      <c r="AC396" s="15">
        <v>0</v>
      </c>
      <c r="AD396" s="15"/>
      <c r="AE396" s="15">
        <v>0</v>
      </c>
      <c r="AF396" s="14">
        <v>-79926</v>
      </c>
      <c r="AG396" s="14">
        <v>360474</v>
      </c>
    </row>
    <row r="397" spans="1:33" ht="15" customHeight="1" x14ac:dyDescent="0.25">
      <c r="A397" s="36">
        <v>3</v>
      </c>
      <c r="B397" s="36" t="s">
        <v>2606</v>
      </c>
      <c r="C397" s="36" t="s">
        <v>2606</v>
      </c>
      <c r="D397" s="38" t="str">
        <f t="shared" si="7"/>
        <v>3000000216-0</v>
      </c>
      <c r="E397" s="9" t="s">
        <v>798</v>
      </c>
      <c r="F397" s="10" t="s">
        <v>29</v>
      </c>
      <c r="G397" s="10" t="s">
        <v>29</v>
      </c>
      <c r="H397" s="9" t="s">
        <v>30</v>
      </c>
      <c r="I397" s="10" t="s">
        <v>207</v>
      </c>
      <c r="J397" s="10" t="s">
        <v>32</v>
      </c>
      <c r="K397" s="11">
        <v>41944</v>
      </c>
      <c r="L397" s="12">
        <v>41944</v>
      </c>
      <c r="M397" s="10" t="s">
        <v>443</v>
      </c>
      <c r="N397" s="13" t="s">
        <v>799</v>
      </c>
      <c r="O397" s="10" t="s">
        <v>398</v>
      </c>
      <c r="P397" s="10" t="s">
        <v>29</v>
      </c>
      <c r="Q397" s="14">
        <v>6139214.7699999996</v>
      </c>
      <c r="R397" s="12"/>
      <c r="S397" s="10" t="s">
        <v>29</v>
      </c>
      <c r="T397" s="14">
        <v>-4991166.7699999996</v>
      </c>
      <c r="U397" s="15">
        <v>1</v>
      </c>
      <c r="V397" s="10" t="s">
        <v>29</v>
      </c>
      <c r="W397" s="14">
        <v>1148048</v>
      </c>
      <c r="X397" s="10" t="s">
        <v>36</v>
      </c>
      <c r="Y397" s="10" t="s">
        <v>29</v>
      </c>
      <c r="Z397" s="10" t="s">
        <v>37</v>
      </c>
      <c r="AA397" s="10" t="s">
        <v>29</v>
      </c>
      <c r="AB397" s="15">
        <v>0</v>
      </c>
      <c r="AC397" s="15">
        <v>0</v>
      </c>
      <c r="AD397" s="15"/>
      <c r="AE397" s="15">
        <v>0</v>
      </c>
      <c r="AF397" s="14">
        <v>-208353</v>
      </c>
      <c r="AG397" s="14">
        <v>939695</v>
      </c>
    </row>
    <row r="398" spans="1:33" ht="15" customHeight="1" x14ac:dyDescent="0.25">
      <c r="A398" s="36">
        <v>3</v>
      </c>
      <c r="B398" s="36" t="s">
        <v>2606</v>
      </c>
      <c r="C398" s="36" t="s">
        <v>2606</v>
      </c>
      <c r="D398" s="38" t="str">
        <f t="shared" si="7"/>
        <v>3000000217-0</v>
      </c>
      <c r="E398" s="9" t="s">
        <v>800</v>
      </c>
      <c r="F398" s="10" t="s">
        <v>29</v>
      </c>
      <c r="G398" s="10" t="s">
        <v>29</v>
      </c>
      <c r="H398" s="9" t="s">
        <v>30</v>
      </c>
      <c r="I398" s="10" t="s">
        <v>207</v>
      </c>
      <c r="J398" s="10" t="s">
        <v>32</v>
      </c>
      <c r="K398" s="11">
        <v>41944</v>
      </c>
      <c r="L398" s="12">
        <v>41944</v>
      </c>
      <c r="M398" s="10" t="s">
        <v>801</v>
      </c>
      <c r="N398" s="13" t="s">
        <v>802</v>
      </c>
      <c r="O398" s="10" t="s">
        <v>398</v>
      </c>
      <c r="P398" s="10" t="s">
        <v>29</v>
      </c>
      <c r="Q398" s="14">
        <v>97424.91</v>
      </c>
      <c r="R398" s="12"/>
      <c r="S398" s="10" t="s">
        <v>29</v>
      </c>
      <c r="T398" s="14">
        <v>-79205.91</v>
      </c>
      <c r="U398" s="15">
        <v>1</v>
      </c>
      <c r="V398" s="10" t="s">
        <v>29</v>
      </c>
      <c r="W398" s="14">
        <v>18219</v>
      </c>
      <c r="X398" s="10" t="s">
        <v>36</v>
      </c>
      <c r="Y398" s="10" t="s">
        <v>29</v>
      </c>
      <c r="Z398" s="10" t="s">
        <v>37</v>
      </c>
      <c r="AA398" s="10" t="s">
        <v>29</v>
      </c>
      <c r="AB398" s="15">
        <v>0</v>
      </c>
      <c r="AC398" s="15">
        <v>0</v>
      </c>
      <c r="AD398" s="15"/>
      <c r="AE398" s="15">
        <v>0</v>
      </c>
      <c r="AF398" s="14">
        <v>-3306</v>
      </c>
      <c r="AG398" s="14">
        <v>14913</v>
      </c>
    </row>
    <row r="399" spans="1:33" ht="15" customHeight="1" x14ac:dyDescent="0.25">
      <c r="A399" s="36">
        <v>3</v>
      </c>
      <c r="B399" s="36" t="s">
        <v>2606</v>
      </c>
      <c r="C399" s="36" t="s">
        <v>2606</v>
      </c>
      <c r="D399" s="38" t="str">
        <f t="shared" si="7"/>
        <v>3000000218-0</v>
      </c>
      <c r="E399" s="9" t="s">
        <v>803</v>
      </c>
      <c r="F399" s="10" t="s">
        <v>29</v>
      </c>
      <c r="G399" s="10" t="s">
        <v>29</v>
      </c>
      <c r="H399" s="9" t="s">
        <v>30</v>
      </c>
      <c r="I399" s="10" t="s">
        <v>207</v>
      </c>
      <c r="J399" s="10" t="s">
        <v>32</v>
      </c>
      <c r="K399" s="11">
        <v>41944</v>
      </c>
      <c r="L399" s="12">
        <v>41944</v>
      </c>
      <c r="M399" s="10" t="s">
        <v>443</v>
      </c>
      <c r="N399" s="13" t="s">
        <v>804</v>
      </c>
      <c r="O399" s="10" t="s">
        <v>398</v>
      </c>
      <c r="P399" s="10" t="s">
        <v>29</v>
      </c>
      <c r="Q399" s="14">
        <v>3017513.14</v>
      </c>
      <c r="R399" s="12"/>
      <c r="S399" s="10" t="s">
        <v>29</v>
      </c>
      <c r="T399" s="14">
        <v>-2453231.14</v>
      </c>
      <c r="U399" s="15">
        <v>1</v>
      </c>
      <c r="V399" s="10" t="s">
        <v>29</v>
      </c>
      <c r="W399" s="14">
        <v>564282</v>
      </c>
      <c r="X399" s="10" t="s">
        <v>36</v>
      </c>
      <c r="Y399" s="10" t="s">
        <v>29</v>
      </c>
      <c r="Z399" s="10" t="s">
        <v>37</v>
      </c>
      <c r="AA399" s="10" t="s">
        <v>29</v>
      </c>
      <c r="AB399" s="15">
        <v>0</v>
      </c>
      <c r="AC399" s="15">
        <v>0</v>
      </c>
      <c r="AD399" s="15"/>
      <c r="AE399" s="15">
        <v>0</v>
      </c>
      <c r="AF399" s="14">
        <v>-102408</v>
      </c>
      <c r="AG399" s="14">
        <v>461874</v>
      </c>
    </row>
    <row r="400" spans="1:33" ht="15" customHeight="1" x14ac:dyDescent="0.25">
      <c r="A400" s="36">
        <v>3</v>
      </c>
      <c r="B400" s="36" t="s">
        <v>2606</v>
      </c>
      <c r="C400" s="36" t="s">
        <v>2606</v>
      </c>
      <c r="D400" s="38" t="str">
        <f t="shared" si="7"/>
        <v>3000000219-0</v>
      </c>
      <c r="E400" s="9" t="s">
        <v>805</v>
      </c>
      <c r="F400" s="10" t="s">
        <v>29</v>
      </c>
      <c r="G400" s="10" t="s">
        <v>29</v>
      </c>
      <c r="H400" s="9" t="s">
        <v>30</v>
      </c>
      <c r="I400" s="10" t="s">
        <v>207</v>
      </c>
      <c r="J400" s="10" t="s">
        <v>32</v>
      </c>
      <c r="K400" s="11">
        <v>41944</v>
      </c>
      <c r="L400" s="12">
        <v>41944</v>
      </c>
      <c r="M400" s="10" t="s">
        <v>197</v>
      </c>
      <c r="N400" s="13" t="s">
        <v>806</v>
      </c>
      <c r="O400" s="10" t="s">
        <v>398</v>
      </c>
      <c r="P400" s="10" t="s">
        <v>29</v>
      </c>
      <c r="Q400" s="14">
        <v>10309584.939999999</v>
      </c>
      <c r="R400" s="12"/>
      <c r="S400" s="10" t="s">
        <v>29</v>
      </c>
      <c r="T400" s="14">
        <v>-8381666.9400000004</v>
      </c>
      <c r="U400" s="15">
        <v>1</v>
      </c>
      <c r="V400" s="10" t="s">
        <v>29</v>
      </c>
      <c r="W400" s="14">
        <v>1927918</v>
      </c>
      <c r="X400" s="10" t="s">
        <v>36</v>
      </c>
      <c r="Y400" s="10" t="s">
        <v>29</v>
      </c>
      <c r="Z400" s="10" t="s">
        <v>37</v>
      </c>
      <c r="AA400" s="10" t="s">
        <v>29</v>
      </c>
      <c r="AB400" s="15">
        <v>0</v>
      </c>
      <c r="AC400" s="15">
        <v>0</v>
      </c>
      <c r="AD400" s="15"/>
      <c r="AE400" s="15">
        <v>0</v>
      </c>
      <c r="AF400" s="14">
        <v>-349887</v>
      </c>
      <c r="AG400" s="14">
        <v>1578031</v>
      </c>
    </row>
    <row r="401" spans="1:33" ht="15" customHeight="1" x14ac:dyDescent="0.25">
      <c r="A401" s="36">
        <v>3</v>
      </c>
      <c r="B401" s="36" t="s">
        <v>2606</v>
      </c>
      <c r="C401" s="36" t="s">
        <v>2606</v>
      </c>
      <c r="D401" s="38" t="str">
        <f t="shared" si="7"/>
        <v>3000000220-0</v>
      </c>
      <c r="E401" s="9" t="s">
        <v>807</v>
      </c>
      <c r="F401" s="10" t="s">
        <v>29</v>
      </c>
      <c r="G401" s="10" t="s">
        <v>29</v>
      </c>
      <c r="H401" s="9" t="s">
        <v>30</v>
      </c>
      <c r="I401" s="10" t="s">
        <v>207</v>
      </c>
      <c r="J401" s="10" t="s">
        <v>32</v>
      </c>
      <c r="K401" s="11">
        <v>41944</v>
      </c>
      <c r="L401" s="12">
        <v>41944</v>
      </c>
      <c r="M401" s="10" t="s">
        <v>480</v>
      </c>
      <c r="N401" s="13" t="s">
        <v>808</v>
      </c>
      <c r="O401" s="10" t="s">
        <v>398</v>
      </c>
      <c r="P401" s="10" t="s">
        <v>29</v>
      </c>
      <c r="Q401" s="14">
        <v>1325616.96</v>
      </c>
      <c r="R401" s="12"/>
      <c r="S401" s="10" t="s">
        <v>29</v>
      </c>
      <c r="T401" s="14">
        <v>-1077722.96</v>
      </c>
      <c r="U401" s="15">
        <v>1</v>
      </c>
      <c r="V401" s="10" t="s">
        <v>29</v>
      </c>
      <c r="W401" s="14">
        <v>247894</v>
      </c>
      <c r="X401" s="10" t="s">
        <v>36</v>
      </c>
      <c r="Y401" s="10" t="s">
        <v>29</v>
      </c>
      <c r="Z401" s="10" t="s">
        <v>37</v>
      </c>
      <c r="AA401" s="10" t="s">
        <v>29</v>
      </c>
      <c r="AB401" s="15">
        <v>0</v>
      </c>
      <c r="AC401" s="15">
        <v>0</v>
      </c>
      <c r="AD401" s="15"/>
      <c r="AE401" s="15">
        <v>0</v>
      </c>
      <c r="AF401" s="14">
        <v>-44989</v>
      </c>
      <c r="AG401" s="14">
        <v>202905</v>
      </c>
    </row>
    <row r="402" spans="1:33" ht="15" customHeight="1" x14ac:dyDescent="0.25">
      <c r="A402" s="36">
        <v>3</v>
      </c>
      <c r="B402" s="36" t="s">
        <v>2606</v>
      </c>
      <c r="C402" s="36" t="s">
        <v>2606</v>
      </c>
      <c r="D402" s="38" t="str">
        <f t="shared" si="7"/>
        <v>3000000221-0</v>
      </c>
      <c r="E402" s="9" t="s">
        <v>809</v>
      </c>
      <c r="F402" s="10" t="s">
        <v>29</v>
      </c>
      <c r="G402" s="10" t="s">
        <v>29</v>
      </c>
      <c r="H402" s="9" t="s">
        <v>30</v>
      </c>
      <c r="I402" s="10" t="s">
        <v>207</v>
      </c>
      <c r="J402" s="10" t="s">
        <v>32</v>
      </c>
      <c r="K402" s="11">
        <v>41944</v>
      </c>
      <c r="L402" s="12">
        <v>41944</v>
      </c>
      <c r="M402" s="10" t="s">
        <v>194</v>
      </c>
      <c r="N402" s="13" t="s">
        <v>810</v>
      </c>
      <c r="O402" s="10" t="s">
        <v>398</v>
      </c>
      <c r="P402" s="10" t="s">
        <v>29</v>
      </c>
      <c r="Q402" s="14">
        <v>1684091.23</v>
      </c>
      <c r="R402" s="12"/>
      <c r="S402" s="10" t="s">
        <v>29</v>
      </c>
      <c r="T402" s="14">
        <v>-1369163.23</v>
      </c>
      <c r="U402" s="15">
        <v>1</v>
      </c>
      <c r="V402" s="10" t="s">
        <v>29</v>
      </c>
      <c r="W402" s="14">
        <v>314928</v>
      </c>
      <c r="X402" s="10" t="s">
        <v>36</v>
      </c>
      <c r="Y402" s="10" t="s">
        <v>29</v>
      </c>
      <c r="Z402" s="10" t="s">
        <v>37</v>
      </c>
      <c r="AA402" s="10" t="s">
        <v>29</v>
      </c>
      <c r="AB402" s="15">
        <v>0</v>
      </c>
      <c r="AC402" s="15">
        <v>0</v>
      </c>
      <c r="AD402" s="15"/>
      <c r="AE402" s="15">
        <v>0</v>
      </c>
      <c r="AF402" s="14">
        <v>-57154</v>
      </c>
      <c r="AG402" s="14">
        <v>257774</v>
      </c>
    </row>
    <row r="403" spans="1:33" ht="15" customHeight="1" x14ac:dyDescent="0.25">
      <c r="A403" s="36">
        <v>3</v>
      </c>
      <c r="B403" s="36" t="s">
        <v>2606</v>
      </c>
      <c r="C403" s="36" t="s">
        <v>2606</v>
      </c>
      <c r="D403" s="38" t="str">
        <f t="shared" si="7"/>
        <v>3000000222-0</v>
      </c>
      <c r="E403" s="9" t="s">
        <v>811</v>
      </c>
      <c r="F403" s="10" t="s">
        <v>29</v>
      </c>
      <c r="G403" s="10" t="s">
        <v>29</v>
      </c>
      <c r="H403" s="9" t="s">
        <v>30</v>
      </c>
      <c r="I403" s="10" t="s">
        <v>207</v>
      </c>
      <c r="J403" s="10" t="s">
        <v>32</v>
      </c>
      <c r="K403" s="11">
        <v>41944</v>
      </c>
      <c r="L403" s="12">
        <v>41944</v>
      </c>
      <c r="M403" s="10" t="s">
        <v>194</v>
      </c>
      <c r="N403" s="13" t="s">
        <v>812</v>
      </c>
      <c r="O403" s="10" t="s">
        <v>398</v>
      </c>
      <c r="P403" s="10" t="s">
        <v>29</v>
      </c>
      <c r="Q403" s="14">
        <v>2364809.62</v>
      </c>
      <c r="R403" s="12"/>
      <c r="S403" s="10" t="s">
        <v>29</v>
      </c>
      <c r="T403" s="14">
        <v>-1922584.62</v>
      </c>
      <c r="U403" s="15">
        <v>1</v>
      </c>
      <c r="V403" s="10" t="s">
        <v>29</v>
      </c>
      <c r="W403" s="14">
        <v>442225</v>
      </c>
      <c r="X403" s="10" t="s">
        <v>36</v>
      </c>
      <c r="Y403" s="10" t="s">
        <v>29</v>
      </c>
      <c r="Z403" s="10" t="s">
        <v>37</v>
      </c>
      <c r="AA403" s="10" t="s">
        <v>29</v>
      </c>
      <c r="AB403" s="15">
        <v>0</v>
      </c>
      <c r="AC403" s="15">
        <v>0</v>
      </c>
      <c r="AD403" s="15"/>
      <c r="AE403" s="15">
        <v>0</v>
      </c>
      <c r="AF403" s="14">
        <v>-80257</v>
      </c>
      <c r="AG403" s="14">
        <v>361968</v>
      </c>
    </row>
    <row r="404" spans="1:33" ht="15" customHeight="1" x14ac:dyDescent="0.25">
      <c r="A404" s="36">
        <v>3</v>
      </c>
      <c r="B404" s="36" t="s">
        <v>2606</v>
      </c>
      <c r="C404" s="36" t="s">
        <v>2606</v>
      </c>
      <c r="D404" s="38" t="str">
        <f t="shared" si="7"/>
        <v>3000000223-0</v>
      </c>
      <c r="E404" s="9" t="s">
        <v>813</v>
      </c>
      <c r="F404" s="10" t="s">
        <v>29</v>
      </c>
      <c r="G404" s="10" t="s">
        <v>29</v>
      </c>
      <c r="H404" s="9" t="s">
        <v>30</v>
      </c>
      <c r="I404" s="10" t="s">
        <v>207</v>
      </c>
      <c r="J404" s="10" t="s">
        <v>32</v>
      </c>
      <c r="K404" s="11">
        <v>41944</v>
      </c>
      <c r="L404" s="12">
        <v>41944</v>
      </c>
      <c r="M404" s="10" t="s">
        <v>448</v>
      </c>
      <c r="N404" s="13" t="s">
        <v>814</v>
      </c>
      <c r="O404" s="10" t="s">
        <v>398</v>
      </c>
      <c r="P404" s="10" t="s">
        <v>29</v>
      </c>
      <c r="Q404" s="14">
        <v>16570716.5</v>
      </c>
      <c r="R404" s="12"/>
      <c r="S404" s="10" t="s">
        <v>29</v>
      </c>
      <c r="T404" s="14">
        <v>-13471951.5</v>
      </c>
      <c r="U404" s="15">
        <v>1</v>
      </c>
      <c r="V404" s="10" t="s">
        <v>29</v>
      </c>
      <c r="W404" s="14">
        <v>3098765</v>
      </c>
      <c r="X404" s="10" t="s">
        <v>36</v>
      </c>
      <c r="Y404" s="10" t="s">
        <v>29</v>
      </c>
      <c r="Z404" s="10" t="s">
        <v>37</v>
      </c>
      <c r="AA404" s="10" t="s">
        <v>29</v>
      </c>
      <c r="AB404" s="15">
        <v>0</v>
      </c>
      <c r="AC404" s="15">
        <v>0</v>
      </c>
      <c r="AD404" s="15"/>
      <c r="AE404" s="15">
        <v>0</v>
      </c>
      <c r="AF404" s="14">
        <v>-562377</v>
      </c>
      <c r="AG404" s="14">
        <v>2536388</v>
      </c>
    </row>
    <row r="405" spans="1:33" ht="15" customHeight="1" x14ac:dyDescent="0.25">
      <c r="A405" s="36">
        <v>3</v>
      </c>
      <c r="B405" s="36" t="s">
        <v>2606</v>
      </c>
      <c r="C405" s="36" t="s">
        <v>2606</v>
      </c>
      <c r="D405" s="38" t="str">
        <f t="shared" si="7"/>
        <v>3000000224-0</v>
      </c>
      <c r="E405" s="9" t="s">
        <v>815</v>
      </c>
      <c r="F405" s="10" t="s">
        <v>29</v>
      </c>
      <c r="G405" s="10" t="s">
        <v>29</v>
      </c>
      <c r="H405" s="9" t="s">
        <v>30</v>
      </c>
      <c r="I405" s="10" t="s">
        <v>207</v>
      </c>
      <c r="J405" s="10" t="s">
        <v>32</v>
      </c>
      <c r="K405" s="11">
        <v>41944</v>
      </c>
      <c r="L405" s="12">
        <v>41944</v>
      </c>
      <c r="M405" s="10" t="s">
        <v>529</v>
      </c>
      <c r="N405" s="13" t="s">
        <v>816</v>
      </c>
      <c r="O405" s="10" t="s">
        <v>398</v>
      </c>
      <c r="P405" s="10" t="s">
        <v>29</v>
      </c>
      <c r="Q405" s="14">
        <v>3725662</v>
      </c>
      <c r="R405" s="12"/>
      <c r="S405" s="10" t="s">
        <v>29</v>
      </c>
      <c r="T405" s="14">
        <v>-3028954</v>
      </c>
      <c r="U405" s="15">
        <v>1</v>
      </c>
      <c r="V405" s="10" t="s">
        <v>29</v>
      </c>
      <c r="W405" s="14">
        <v>696708</v>
      </c>
      <c r="X405" s="10" t="s">
        <v>36</v>
      </c>
      <c r="Y405" s="10" t="s">
        <v>29</v>
      </c>
      <c r="Z405" s="10" t="s">
        <v>37</v>
      </c>
      <c r="AA405" s="10" t="s">
        <v>29</v>
      </c>
      <c r="AB405" s="15">
        <v>0</v>
      </c>
      <c r="AC405" s="15">
        <v>0</v>
      </c>
      <c r="AD405" s="15"/>
      <c r="AE405" s="15">
        <v>0</v>
      </c>
      <c r="AF405" s="14">
        <v>-126442</v>
      </c>
      <c r="AG405" s="14">
        <v>570266</v>
      </c>
    </row>
    <row r="406" spans="1:33" ht="15" customHeight="1" x14ac:dyDescent="0.25">
      <c r="A406" s="36">
        <v>3</v>
      </c>
      <c r="B406" s="36" t="s">
        <v>2606</v>
      </c>
      <c r="C406" s="36" t="s">
        <v>2606</v>
      </c>
      <c r="D406" s="38" t="str">
        <f t="shared" si="7"/>
        <v>3000000225-0</v>
      </c>
      <c r="E406" s="9" t="s">
        <v>817</v>
      </c>
      <c r="F406" s="10" t="s">
        <v>29</v>
      </c>
      <c r="G406" s="10" t="s">
        <v>29</v>
      </c>
      <c r="H406" s="9" t="s">
        <v>30</v>
      </c>
      <c r="I406" s="10" t="s">
        <v>207</v>
      </c>
      <c r="J406" s="10" t="s">
        <v>32</v>
      </c>
      <c r="K406" s="11">
        <v>41944</v>
      </c>
      <c r="L406" s="12">
        <v>41944</v>
      </c>
      <c r="M406" s="10" t="s">
        <v>246</v>
      </c>
      <c r="N406" s="13" t="s">
        <v>818</v>
      </c>
      <c r="O406" s="10" t="s">
        <v>398</v>
      </c>
      <c r="P406" s="10" t="s">
        <v>29</v>
      </c>
      <c r="Q406" s="14">
        <v>3611022.83</v>
      </c>
      <c r="R406" s="12"/>
      <c r="S406" s="10" t="s">
        <v>29</v>
      </c>
      <c r="T406" s="14">
        <v>-2935752.83</v>
      </c>
      <c r="U406" s="15">
        <v>1</v>
      </c>
      <c r="V406" s="10" t="s">
        <v>29</v>
      </c>
      <c r="W406" s="14">
        <v>675270</v>
      </c>
      <c r="X406" s="10" t="s">
        <v>36</v>
      </c>
      <c r="Y406" s="10" t="s">
        <v>29</v>
      </c>
      <c r="Z406" s="10" t="s">
        <v>37</v>
      </c>
      <c r="AA406" s="10" t="s">
        <v>29</v>
      </c>
      <c r="AB406" s="15">
        <v>0</v>
      </c>
      <c r="AC406" s="15">
        <v>0</v>
      </c>
      <c r="AD406" s="15"/>
      <c r="AE406" s="15">
        <v>0</v>
      </c>
      <c r="AF406" s="14">
        <v>-122551</v>
      </c>
      <c r="AG406" s="14">
        <v>552719</v>
      </c>
    </row>
    <row r="407" spans="1:33" ht="15" customHeight="1" x14ac:dyDescent="0.25">
      <c r="A407" s="36">
        <v>3</v>
      </c>
      <c r="B407" s="36" t="s">
        <v>2606</v>
      </c>
      <c r="C407" s="36" t="s">
        <v>2606</v>
      </c>
      <c r="D407" s="38" t="str">
        <f t="shared" si="7"/>
        <v>3000000226-0</v>
      </c>
      <c r="E407" s="9" t="s">
        <v>819</v>
      </c>
      <c r="F407" s="10" t="s">
        <v>29</v>
      </c>
      <c r="G407" s="10" t="s">
        <v>29</v>
      </c>
      <c r="H407" s="9" t="s">
        <v>30</v>
      </c>
      <c r="I407" s="10" t="s">
        <v>207</v>
      </c>
      <c r="J407" s="10" t="s">
        <v>32</v>
      </c>
      <c r="K407" s="11">
        <v>41944</v>
      </c>
      <c r="L407" s="12">
        <v>41944</v>
      </c>
      <c r="M407" s="10" t="s">
        <v>529</v>
      </c>
      <c r="N407" s="13" t="s">
        <v>820</v>
      </c>
      <c r="O407" s="10" t="s">
        <v>398</v>
      </c>
      <c r="P407" s="10" t="s">
        <v>29</v>
      </c>
      <c r="Q407" s="14">
        <v>8026846</v>
      </c>
      <c r="R407" s="12"/>
      <c r="S407" s="10" t="s">
        <v>29</v>
      </c>
      <c r="T407" s="14">
        <v>-6525807</v>
      </c>
      <c r="U407" s="15">
        <v>1</v>
      </c>
      <c r="V407" s="10" t="s">
        <v>29</v>
      </c>
      <c r="W407" s="14">
        <v>1501039</v>
      </c>
      <c r="X407" s="10" t="s">
        <v>36</v>
      </c>
      <c r="Y407" s="10" t="s">
        <v>29</v>
      </c>
      <c r="Z407" s="10" t="s">
        <v>37</v>
      </c>
      <c r="AA407" s="10" t="s">
        <v>29</v>
      </c>
      <c r="AB407" s="15">
        <v>0</v>
      </c>
      <c r="AC407" s="15">
        <v>0</v>
      </c>
      <c r="AD407" s="15"/>
      <c r="AE407" s="15">
        <v>0</v>
      </c>
      <c r="AF407" s="14">
        <v>-272415</v>
      </c>
      <c r="AG407" s="14">
        <v>1228624</v>
      </c>
    </row>
    <row r="408" spans="1:33" ht="15" customHeight="1" x14ac:dyDescent="0.25">
      <c r="A408" s="36">
        <v>3</v>
      </c>
      <c r="B408" s="36" t="s">
        <v>2606</v>
      </c>
      <c r="C408" s="36" t="s">
        <v>2606</v>
      </c>
      <c r="D408" s="38" t="str">
        <f t="shared" si="7"/>
        <v>3000000227-0</v>
      </c>
      <c r="E408" s="9" t="s">
        <v>821</v>
      </c>
      <c r="F408" s="10" t="s">
        <v>29</v>
      </c>
      <c r="G408" s="10" t="s">
        <v>29</v>
      </c>
      <c r="H408" s="9" t="s">
        <v>30</v>
      </c>
      <c r="I408" s="10" t="s">
        <v>207</v>
      </c>
      <c r="J408" s="10" t="s">
        <v>32</v>
      </c>
      <c r="K408" s="11">
        <v>41944</v>
      </c>
      <c r="L408" s="12">
        <v>41944</v>
      </c>
      <c r="M408" s="10" t="s">
        <v>194</v>
      </c>
      <c r="N408" s="13" t="s">
        <v>822</v>
      </c>
      <c r="O408" s="10" t="s">
        <v>398</v>
      </c>
      <c r="P408" s="10" t="s">
        <v>29</v>
      </c>
      <c r="Q408" s="14">
        <v>205939.97</v>
      </c>
      <c r="R408" s="12"/>
      <c r="S408" s="10" t="s">
        <v>29</v>
      </c>
      <c r="T408" s="14">
        <v>-167428.97</v>
      </c>
      <c r="U408" s="15">
        <v>1</v>
      </c>
      <c r="V408" s="10" t="s">
        <v>29</v>
      </c>
      <c r="W408" s="14">
        <v>38511</v>
      </c>
      <c r="X408" s="10" t="s">
        <v>36</v>
      </c>
      <c r="Y408" s="10" t="s">
        <v>29</v>
      </c>
      <c r="Z408" s="10" t="s">
        <v>37</v>
      </c>
      <c r="AA408" s="10" t="s">
        <v>29</v>
      </c>
      <c r="AB408" s="15">
        <v>0</v>
      </c>
      <c r="AC408" s="15">
        <v>0</v>
      </c>
      <c r="AD408" s="15"/>
      <c r="AE408" s="15">
        <v>0</v>
      </c>
      <c r="AF408" s="14">
        <v>-6989</v>
      </c>
      <c r="AG408" s="14">
        <v>31522</v>
      </c>
    </row>
    <row r="409" spans="1:33" ht="15" customHeight="1" x14ac:dyDescent="0.25">
      <c r="A409" s="36">
        <v>3</v>
      </c>
      <c r="B409" s="36" t="s">
        <v>2606</v>
      </c>
      <c r="C409" s="36" t="s">
        <v>2606</v>
      </c>
      <c r="D409" s="38" t="str">
        <f t="shared" si="7"/>
        <v>3000000228-0</v>
      </c>
      <c r="E409" s="9" t="s">
        <v>823</v>
      </c>
      <c r="F409" s="10" t="s">
        <v>29</v>
      </c>
      <c r="G409" s="10" t="s">
        <v>29</v>
      </c>
      <c r="H409" s="9" t="s">
        <v>30</v>
      </c>
      <c r="I409" s="10" t="s">
        <v>207</v>
      </c>
      <c r="J409" s="10" t="s">
        <v>32</v>
      </c>
      <c r="K409" s="11">
        <v>41944</v>
      </c>
      <c r="L409" s="12">
        <v>41944</v>
      </c>
      <c r="M409" s="10" t="s">
        <v>455</v>
      </c>
      <c r="N409" s="13" t="s">
        <v>824</v>
      </c>
      <c r="O409" s="10" t="s">
        <v>398</v>
      </c>
      <c r="P409" s="10" t="s">
        <v>29</v>
      </c>
      <c r="Q409" s="14">
        <v>12312760.380000001</v>
      </c>
      <c r="R409" s="12"/>
      <c r="S409" s="10" t="s">
        <v>29</v>
      </c>
      <c r="T409" s="14">
        <v>-10010243.380000001</v>
      </c>
      <c r="U409" s="15">
        <v>1</v>
      </c>
      <c r="V409" s="10" t="s">
        <v>29</v>
      </c>
      <c r="W409" s="14">
        <v>2302517</v>
      </c>
      <c r="X409" s="10" t="s">
        <v>36</v>
      </c>
      <c r="Y409" s="10" t="s">
        <v>29</v>
      </c>
      <c r="Z409" s="10" t="s">
        <v>37</v>
      </c>
      <c r="AA409" s="10" t="s">
        <v>29</v>
      </c>
      <c r="AB409" s="15">
        <v>0</v>
      </c>
      <c r="AC409" s="15">
        <v>0</v>
      </c>
      <c r="AD409" s="15"/>
      <c r="AE409" s="15">
        <v>0</v>
      </c>
      <c r="AF409" s="14">
        <v>-417871</v>
      </c>
      <c r="AG409" s="14">
        <v>1884646</v>
      </c>
    </row>
    <row r="410" spans="1:33" ht="15" customHeight="1" x14ac:dyDescent="0.25">
      <c r="A410" s="36">
        <v>3</v>
      </c>
      <c r="B410" s="36" t="s">
        <v>2606</v>
      </c>
      <c r="C410" s="36" t="s">
        <v>2606</v>
      </c>
      <c r="D410" s="38" t="str">
        <f t="shared" si="7"/>
        <v>3000000229-0</v>
      </c>
      <c r="E410" s="9" t="s">
        <v>825</v>
      </c>
      <c r="F410" s="10" t="s">
        <v>29</v>
      </c>
      <c r="G410" s="10" t="s">
        <v>29</v>
      </c>
      <c r="H410" s="9" t="s">
        <v>30</v>
      </c>
      <c r="I410" s="10" t="s">
        <v>207</v>
      </c>
      <c r="J410" s="10" t="s">
        <v>32</v>
      </c>
      <c r="K410" s="11">
        <v>41944</v>
      </c>
      <c r="L410" s="12">
        <v>41944</v>
      </c>
      <c r="M410" s="10" t="s">
        <v>194</v>
      </c>
      <c r="N410" s="13" t="s">
        <v>826</v>
      </c>
      <c r="O410" s="10" t="s">
        <v>398</v>
      </c>
      <c r="P410" s="10" t="s">
        <v>29</v>
      </c>
      <c r="Q410" s="14">
        <v>11787394.439999999</v>
      </c>
      <c r="R410" s="12"/>
      <c r="S410" s="10" t="s">
        <v>29</v>
      </c>
      <c r="T410" s="14">
        <v>-9583123.4399999995</v>
      </c>
      <c r="U410" s="15">
        <v>1</v>
      </c>
      <c r="V410" s="10" t="s">
        <v>29</v>
      </c>
      <c r="W410" s="14">
        <v>2204271</v>
      </c>
      <c r="X410" s="10" t="s">
        <v>36</v>
      </c>
      <c r="Y410" s="10" t="s">
        <v>29</v>
      </c>
      <c r="Z410" s="10" t="s">
        <v>37</v>
      </c>
      <c r="AA410" s="10" t="s">
        <v>29</v>
      </c>
      <c r="AB410" s="15">
        <v>0</v>
      </c>
      <c r="AC410" s="15">
        <v>0</v>
      </c>
      <c r="AD410" s="15"/>
      <c r="AE410" s="15">
        <v>0</v>
      </c>
      <c r="AF410" s="14">
        <v>-400040</v>
      </c>
      <c r="AG410" s="14">
        <v>1804231</v>
      </c>
    </row>
    <row r="411" spans="1:33" ht="15" customHeight="1" x14ac:dyDescent="0.25">
      <c r="A411" s="36">
        <v>3</v>
      </c>
      <c r="B411" s="36" t="s">
        <v>2606</v>
      </c>
      <c r="C411" s="36" t="s">
        <v>2606</v>
      </c>
      <c r="D411" s="38" t="str">
        <f t="shared" si="7"/>
        <v>3000000230-0</v>
      </c>
      <c r="E411" s="9" t="s">
        <v>827</v>
      </c>
      <c r="F411" s="10" t="s">
        <v>29</v>
      </c>
      <c r="G411" s="10" t="s">
        <v>29</v>
      </c>
      <c r="H411" s="9" t="s">
        <v>30</v>
      </c>
      <c r="I411" s="10" t="s">
        <v>207</v>
      </c>
      <c r="J411" s="10" t="s">
        <v>32</v>
      </c>
      <c r="K411" s="11">
        <v>41944</v>
      </c>
      <c r="L411" s="12">
        <v>41944</v>
      </c>
      <c r="M411" s="10" t="s">
        <v>828</v>
      </c>
      <c r="N411" s="13" t="s">
        <v>829</v>
      </c>
      <c r="O411" s="10" t="s">
        <v>398</v>
      </c>
      <c r="P411" s="10" t="s">
        <v>29</v>
      </c>
      <c r="Q411" s="14">
        <v>63573203.490000002</v>
      </c>
      <c r="R411" s="12"/>
      <c r="S411" s="10" t="s">
        <v>29</v>
      </c>
      <c r="T411" s="14">
        <v>-51684859.490000002</v>
      </c>
      <c r="U411" s="15">
        <v>1</v>
      </c>
      <c r="V411" s="10" t="s">
        <v>29</v>
      </c>
      <c r="W411" s="14">
        <v>11888344</v>
      </c>
      <c r="X411" s="10" t="s">
        <v>36</v>
      </c>
      <c r="Y411" s="10" t="s">
        <v>29</v>
      </c>
      <c r="Z411" s="10" t="s">
        <v>37</v>
      </c>
      <c r="AA411" s="10" t="s">
        <v>29</v>
      </c>
      <c r="AB411" s="15">
        <v>0</v>
      </c>
      <c r="AC411" s="15">
        <v>0</v>
      </c>
      <c r="AD411" s="15"/>
      <c r="AE411" s="15">
        <v>0</v>
      </c>
      <c r="AF411" s="14">
        <v>-2157547</v>
      </c>
      <c r="AG411" s="14">
        <v>9730797</v>
      </c>
    </row>
    <row r="412" spans="1:33" ht="15" customHeight="1" x14ac:dyDescent="0.25">
      <c r="A412" s="36">
        <v>3</v>
      </c>
      <c r="B412" s="36" t="s">
        <v>2606</v>
      </c>
      <c r="C412" s="36" t="s">
        <v>2606</v>
      </c>
      <c r="D412" s="38" t="str">
        <f t="shared" si="7"/>
        <v>3000000231-0</v>
      </c>
      <c r="E412" s="9" t="s">
        <v>830</v>
      </c>
      <c r="F412" s="10" t="s">
        <v>29</v>
      </c>
      <c r="G412" s="10" t="s">
        <v>29</v>
      </c>
      <c r="H412" s="9" t="s">
        <v>30</v>
      </c>
      <c r="I412" s="10" t="s">
        <v>207</v>
      </c>
      <c r="J412" s="10" t="s">
        <v>32</v>
      </c>
      <c r="K412" s="11">
        <v>41974</v>
      </c>
      <c r="L412" s="12">
        <v>41974</v>
      </c>
      <c r="M412" s="10" t="s">
        <v>235</v>
      </c>
      <c r="N412" s="13" t="s">
        <v>831</v>
      </c>
      <c r="O412" s="10" t="s">
        <v>398</v>
      </c>
      <c r="P412" s="10" t="s">
        <v>29</v>
      </c>
      <c r="Q412" s="14">
        <v>63503</v>
      </c>
      <c r="R412" s="12"/>
      <c r="S412" s="10" t="s">
        <v>29</v>
      </c>
      <c r="T412" s="14">
        <v>-51437</v>
      </c>
      <c r="U412" s="15">
        <v>1</v>
      </c>
      <c r="V412" s="10" t="s">
        <v>29</v>
      </c>
      <c r="W412" s="14">
        <v>12066</v>
      </c>
      <c r="X412" s="10" t="s">
        <v>36</v>
      </c>
      <c r="Y412" s="10" t="s">
        <v>29</v>
      </c>
      <c r="Z412" s="10" t="s">
        <v>37</v>
      </c>
      <c r="AA412" s="10" t="s">
        <v>29</v>
      </c>
      <c r="AB412" s="15">
        <v>0</v>
      </c>
      <c r="AC412" s="15">
        <v>0</v>
      </c>
      <c r="AD412" s="15"/>
      <c r="AE412" s="15">
        <v>0</v>
      </c>
      <c r="AF412" s="14">
        <v>-2190</v>
      </c>
      <c r="AG412" s="14">
        <v>9876</v>
      </c>
    </row>
    <row r="413" spans="1:33" ht="15" customHeight="1" x14ac:dyDescent="0.25">
      <c r="A413" s="36">
        <v>3</v>
      </c>
      <c r="B413" s="36" t="s">
        <v>2606</v>
      </c>
      <c r="C413" s="36" t="s">
        <v>2606</v>
      </c>
      <c r="D413" s="38" t="str">
        <f t="shared" si="7"/>
        <v>3000000232-0</v>
      </c>
      <c r="E413" s="9" t="s">
        <v>832</v>
      </c>
      <c r="F413" s="10" t="s">
        <v>29</v>
      </c>
      <c r="G413" s="10" t="s">
        <v>29</v>
      </c>
      <c r="H413" s="9" t="s">
        <v>30</v>
      </c>
      <c r="I413" s="10" t="s">
        <v>207</v>
      </c>
      <c r="J413" s="10" t="s">
        <v>32</v>
      </c>
      <c r="K413" s="11">
        <v>41974</v>
      </c>
      <c r="L413" s="12">
        <v>41974</v>
      </c>
      <c r="M413" s="10" t="s">
        <v>194</v>
      </c>
      <c r="N413" s="13" t="s">
        <v>833</v>
      </c>
      <c r="O413" s="10" t="s">
        <v>398</v>
      </c>
      <c r="P413" s="10" t="s">
        <v>29</v>
      </c>
      <c r="Q413" s="14">
        <v>514887</v>
      </c>
      <c r="R413" s="12"/>
      <c r="S413" s="10" t="s">
        <v>29</v>
      </c>
      <c r="T413" s="14">
        <v>-417052</v>
      </c>
      <c r="U413" s="15">
        <v>1</v>
      </c>
      <c r="V413" s="10" t="s">
        <v>29</v>
      </c>
      <c r="W413" s="14">
        <v>97835</v>
      </c>
      <c r="X413" s="10" t="s">
        <v>36</v>
      </c>
      <c r="Y413" s="10" t="s">
        <v>29</v>
      </c>
      <c r="Z413" s="10" t="s">
        <v>37</v>
      </c>
      <c r="AA413" s="10" t="s">
        <v>29</v>
      </c>
      <c r="AB413" s="15">
        <v>0</v>
      </c>
      <c r="AC413" s="15">
        <v>0</v>
      </c>
      <c r="AD413" s="15"/>
      <c r="AE413" s="15">
        <v>0</v>
      </c>
      <c r="AF413" s="14">
        <v>-17756</v>
      </c>
      <c r="AG413" s="14">
        <v>80079</v>
      </c>
    </row>
    <row r="414" spans="1:33" ht="15" customHeight="1" x14ac:dyDescent="0.25">
      <c r="A414" s="36">
        <v>3</v>
      </c>
      <c r="B414" s="36" t="s">
        <v>2606</v>
      </c>
      <c r="C414" s="36" t="s">
        <v>2606</v>
      </c>
      <c r="D414" s="38" t="str">
        <f t="shared" si="7"/>
        <v>3000000233-0</v>
      </c>
      <c r="E414" s="9" t="s">
        <v>834</v>
      </c>
      <c r="F414" s="10" t="s">
        <v>29</v>
      </c>
      <c r="G414" s="10" t="s">
        <v>29</v>
      </c>
      <c r="H414" s="9" t="s">
        <v>30</v>
      </c>
      <c r="I414" s="10" t="s">
        <v>207</v>
      </c>
      <c r="J414" s="10" t="s">
        <v>32</v>
      </c>
      <c r="K414" s="11">
        <v>42309</v>
      </c>
      <c r="L414" s="12">
        <v>42309</v>
      </c>
      <c r="M414" s="10" t="s">
        <v>194</v>
      </c>
      <c r="N414" s="13" t="s">
        <v>650</v>
      </c>
      <c r="O414" s="10" t="s">
        <v>398</v>
      </c>
      <c r="P414" s="10" t="s">
        <v>29</v>
      </c>
      <c r="Q414" s="14">
        <v>2084128.28</v>
      </c>
      <c r="R414" s="12"/>
      <c r="S414" s="10" t="s">
        <v>29</v>
      </c>
      <c r="T414" s="14">
        <v>-1608308.28</v>
      </c>
      <c r="U414" s="15">
        <v>1</v>
      </c>
      <c r="V414" s="10" t="s">
        <v>29</v>
      </c>
      <c r="W414" s="14">
        <v>475820</v>
      </c>
      <c r="X414" s="10" t="s">
        <v>36</v>
      </c>
      <c r="Y414" s="10" t="s">
        <v>29</v>
      </c>
      <c r="Z414" s="10" t="s">
        <v>37</v>
      </c>
      <c r="AA414" s="10" t="s">
        <v>29</v>
      </c>
      <c r="AB414" s="15">
        <v>0</v>
      </c>
      <c r="AC414" s="15">
        <v>0</v>
      </c>
      <c r="AD414" s="15"/>
      <c r="AE414" s="15">
        <v>0</v>
      </c>
      <c r="AF414" s="14">
        <v>-86354</v>
      </c>
      <c r="AG414" s="14">
        <v>389466</v>
      </c>
    </row>
    <row r="415" spans="1:33" ht="15" customHeight="1" x14ac:dyDescent="0.25">
      <c r="A415" s="36">
        <v>3</v>
      </c>
      <c r="B415" s="36" t="s">
        <v>2606</v>
      </c>
      <c r="C415" s="36" t="s">
        <v>2606</v>
      </c>
      <c r="D415" s="38" t="str">
        <f t="shared" si="7"/>
        <v>3000000234-0</v>
      </c>
      <c r="E415" s="9" t="s">
        <v>835</v>
      </c>
      <c r="F415" s="10" t="s">
        <v>29</v>
      </c>
      <c r="G415" s="10" t="s">
        <v>29</v>
      </c>
      <c r="H415" s="9" t="s">
        <v>30</v>
      </c>
      <c r="I415" s="10" t="s">
        <v>207</v>
      </c>
      <c r="J415" s="10" t="s">
        <v>32</v>
      </c>
      <c r="K415" s="11">
        <v>42309</v>
      </c>
      <c r="L415" s="12">
        <v>42309</v>
      </c>
      <c r="M415" s="10" t="s">
        <v>202</v>
      </c>
      <c r="N415" s="13" t="s">
        <v>836</v>
      </c>
      <c r="O415" s="10" t="s">
        <v>398</v>
      </c>
      <c r="P415" s="10" t="s">
        <v>29</v>
      </c>
      <c r="Q415" s="14">
        <v>95224.99</v>
      </c>
      <c r="R415" s="12"/>
      <c r="S415" s="10" t="s">
        <v>29</v>
      </c>
      <c r="T415" s="14">
        <v>-73483.990000000005</v>
      </c>
      <c r="U415" s="15">
        <v>1</v>
      </c>
      <c r="V415" s="10" t="s">
        <v>29</v>
      </c>
      <c r="W415" s="14">
        <v>21741</v>
      </c>
      <c r="X415" s="10" t="s">
        <v>36</v>
      </c>
      <c r="Y415" s="10" t="s">
        <v>29</v>
      </c>
      <c r="Z415" s="10" t="s">
        <v>37</v>
      </c>
      <c r="AA415" s="10" t="s">
        <v>29</v>
      </c>
      <c r="AB415" s="15">
        <v>0</v>
      </c>
      <c r="AC415" s="15">
        <v>0</v>
      </c>
      <c r="AD415" s="15"/>
      <c r="AE415" s="15">
        <v>0</v>
      </c>
      <c r="AF415" s="14">
        <v>-3946</v>
      </c>
      <c r="AG415" s="14">
        <v>17795</v>
      </c>
    </row>
    <row r="416" spans="1:33" ht="15" customHeight="1" x14ac:dyDescent="0.25">
      <c r="A416" s="36">
        <v>3</v>
      </c>
      <c r="B416" s="36" t="s">
        <v>2606</v>
      </c>
      <c r="C416" s="36" t="s">
        <v>2606</v>
      </c>
      <c r="D416" s="38" t="str">
        <f t="shared" si="7"/>
        <v>3000000235-0</v>
      </c>
      <c r="E416" s="9" t="s">
        <v>837</v>
      </c>
      <c r="F416" s="10" t="s">
        <v>29</v>
      </c>
      <c r="G416" s="10" t="s">
        <v>29</v>
      </c>
      <c r="H416" s="9" t="s">
        <v>30</v>
      </c>
      <c r="I416" s="10" t="s">
        <v>207</v>
      </c>
      <c r="J416" s="10" t="s">
        <v>32</v>
      </c>
      <c r="K416" s="11">
        <v>42309</v>
      </c>
      <c r="L416" s="12">
        <v>42309</v>
      </c>
      <c r="M416" s="10" t="s">
        <v>838</v>
      </c>
      <c r="N416" s="13" t="s">
        <v>839</v>
      </c>
      <c r="O416" s="10" t="s">
        <v>398</v>
      </c>
      <c r="P416" s="10" t="s">
        <v>29</v>
      </c>
      <c r="Q416" s="14">
        <v>2911242.08</v>
      </c>
      <c r="R416" s="12"/>
      <c r="S416" s="10" t="s">
        <v>29</v>
      </c>
      <c r="T416" s="14">
        <v>-2246587.08</v>
      </c>
      <c r="U416" s="15">
        <v>1</v>
      </c>
      <c r="V416" s="10" t="s">
        <v>29</v>
      </c>
      <c r="W416" s="14">
        <v>664655</v>
      </c>
      <c r="X416" s="10" t="s">
        <v>36</v>
      </c>
      <c r="Y416" s="10" t="s">
        <v>29</v>
      </c>
      <c r="Z416" s="10" t="s">
        <v>37</v>
      </c>
      <c r="AA416" s="10" t="s">
        <v>29</v>
      </c>
      <c r="AB416" s="15">
        <v>0</v>
      </c>
      <c r="AC416" s="15">
        <v>0</v>
      </c>
      <c r="AD416" s="15"/>
      <c r="AE416" s="15">
        <v>0</v>
      </c>
      <c r="AF416" s="14">
        <v>-120624</v>
      </c>
      <c r="AG416" s="14">
        <v>544031</v>
      </c>
    </row>
    <row r="417" spans="1:33" ht="15" customHeight="1" x14ac:dyDescent="0.25">
      <c r="A417" s="36">
        <v>3</v>
      </c>
      <c r="B417" s="36" t="s">
        <v>2606</v>
      </c>
      <c r="C417" s="36" t="s">
        <v>2606</v>
      </c>
      <c r="D417" s="38" t="str">
        <f t="shared" si="7"/>
        <v>3000000236-0</v>
      </c>
      <c r="E417" s="9" t="s">
        <v>840</v>
      </c>
      <c r="F417" s="10" t="s">
        <v>29</v>
      </c>
      <c r="G417" s="10" t="s">
        <v>29</v>
      </c>
      <c r="H417" s="9" t="s">
        <v>30</v>
      </c>
      <c r="I417" s="10" t="s">
        <v>207</v>
      </c>
      <c r="J417" s="10" t="s">
        <v>32</v>
      </c>
      <c r="K417" s="11">
        <v>42309</v>
      </c>
      <c r="L417" s="12">
        <v>42309</v>
      </c>
      <c r="M417" s="10" t="s">
        <v>503</v>
      </c>
      <c r="N417" s="13" t="s">
        <v>841</v>
      </c>
      <c r="O417" s="10" t="s">
        <v>398</v>
      </c>
      <c r="P417" s="10" t="s">
        <v>29</v>
      </c>
      <c r="Q417" s="14">
        <v>2415998.27</v>
      </c>
      <c r="R417" s="12"/>
      <c r="S417" s="10" t="s">
        <v>29</v>
      </c>
      <c r="T417" s="14">
        <v>-1864411.27</v>
      </c>
      <c r="U417" s="15">
        <v>1</v>
      </c>
      <c r="V417" s="10" t="s">
        <v>29</v>
      </c>
      <c r="W417" s="14">
        <v>551587</v>
      </c>
      <c r="X417" s="10" t="s">
        <v>36</v>
      </c>
      <c r="Y417" s="10" t="s">
        <v>29</v>
      </c>
      <c r="Z417" s="10" t="s">
        <v>37</v>
      </c>
      <c r="AA417" s="10" t="s">
        <v>29</v>
      </c>
      <c r="AB417" s="15">
        <v>0</v>
      </c>
      <c r="AC417" s="15">
        <v>0</v>
      </c>
      <c r="AD417" s="15"/>
      <c r="AE417" s="15">
        <v>0</v>
      </c>
      <c r="AF417" s="14">
        <v>-100104</v>
      </c>
      <c r="AG417" s="14">
        <v>451483</v>
      </c>
    </row>
    <row r="418" spans="1:33" ht="15" customHeight="1" x14ac:dyDescent="0.25">
      <c r="A418" s="36">
        <v>3</v>
      </c>
      <c r="B418" s="36" t="s">
        <v>2606</v>
      </c>
      <c r="C418" s="36" t="s">
        <v>2606</v>
      </c>
      <c r="D418" s="38" t="str">
        <f t="shared" si="7"/>
        <v>3000000237-0</v>
      </c>
      <c r="E418" s="9" t="s">
        <v>842</v>
      </c>
      <c r="F418" s="10" t="s">
        <v>29</v>
      </c>
      <c r="G418" s="10" t="s">
        <v>29</v>
      </c>
      <c r="H418" s="9" t="s">
        <v>30</v>
      </c>
      <c r="I418" s="10" t="s">
        <v>207</v>
      </c>
      <c r="J418" s="10" t="s">
        <v>32</v>
      </c>
      <c r="K418" s="11">
        <v>42309</v>
      </c>
      <c r="L418" s="12">
        <v>42309</v>
      </c>
      <c r="M418" s="10" t="s">
        <v>414</v>
      </c>
      <c r="N418" s="13" t="s">
        <v>843</v>
      </c>
      <c r="O418" s="10" t="s">
        <v>398</v>
      </c>
      <c r="P418" s="10" t="s">
        <v>29</v>
      </c>
      <c r="Q418" s="14">
        <v>730342</v>
      </c>
      <c r="R418" s="12"/>
      <c r="S418" s="10" t="s">
        <v>29</v>
      </c>
      <c r="T418" s="14">
        <v>-563600</v>
      </c>
      <c r="U418" s="15">
        <v>1</v>
      </c>
      <c r="V418" s="10" t="s">
        <v>29</v>
      </c>
      <c r="W418" s="14">
        <v>166742</v>
      </c>
      <c r="X418" s="10" t="s">
        <v>36</v>
      </c>
      <c r="Y418" s="10" t="s">
        <v>29</v>
      </c>
      <c r="Z418" s="10" t="s">
        <v>37</v>
      </c>
      <c r="AA418" s="10" t="s">
        <v>29</v>
      </c>
      <c r="AB418" s="15">
        <v>0</v>
      </c>
      <c r="AC418" s="15">
        <v>0</v>
      </c>
      <c r="AD418" s="15"/>
      <c r="AE418" s="15">
        <v>0</v>
      </c>
      <c r="AF418" s="14">
        <v>-30261</v>
      </c>
      <c r="AG418" s="14">
        <v>136481</v>
      </c>
    </row>
    <row r="419" spans="1:33" ht="15" customHeight="1" x14ac:dyDescent="0.25">
      <c r="A419" s="36">
        <v>3</v>
      </c>
      <c r="B419" s="36" t="s">
        <v>2606</v>
      </c>
      <c r="C419" s="36" t="s">
        <v>2606</v>
      </c>
      <c r="D419" s="38" t="str">
        <f t="shared" si="7"/>
        <v>3000000238-0</v>
      </c>
      <c r="E419" s="9" t="s">
        <v>844</v>
      </c>
      <c r="F419" s="10" t="s">
        <v>29</v>
      </c>
      <c r="G419" s="10" t="s">
        <v>29</v>
      </c>
      <c r="H419" s="9" t="s">
        <v>30</v>
      </c>
      <c r="I419" s="10" t="s">
        <v>207</v>
      </c>
      <c r="J419" s="10" t="s">
        <v>32</v>
      </c>
      <c r="K419" s="11">
        <v>42309</v>
      </c>
      <c r="L419" s="12">
        <v>42309</v>
      </c>
      <c r="M419" s="10" t="s">
        <v>608</v>
      </c>
      <c r="N419" s="13" t="s">
        <v>845</v>
      </c>
      <c r="O419" s="10" t="s">
        <v>398</v>
      </c>
      <c r="P419" s="10" t="s">
        <v>29</v>
      </c>
      <c r="Q419" s="14">
        <v>3123131.51</v>
      </c>
      <c r="R419" s="12"/>
      <c r="S419" s="10" t="s">
        <v>29</v>
      </c>
      <c r="T419" s="14">
        <v>-2410101.5099999998</v>
      </c>
      <c r="U419" s="15">
        <v>1</v>
      </c>
      <c r="V419" s="10" t="s">
        <v>29</v>
      </c>
      <c r="W419" s="14">
        <v>713030</v>
      </c>
      <c r="X419" s="10" t="s">
        <v>36</v>
      </c>
      <c r="Y419" s="10" t="s">
        <v>29</v>
      </c>
      <c r="Z419" s="10" t="s">
        <v>37</v>
      </c>
      <c r="AA419" s="10" t="s">
        <v>29</v>
      </c>
      <c r="AB419" s="15">
        <v>0</v>
      </c>
      <c r="AC419" s="15">
        <v>0</v>
      </c>
      <c r="AD419" s="15"/>
      <c r="AE419" s="15">
        <v>0</v>
      </c>
      <c r="AF419" s="14">
        <v>-129404</v>
      </c>
      <c r="AG419" s="14">
        <v>583626</v>
      </c>
    </row>
    <row r="420" spans="1:33" ht="15" customHeight="1" x14ac:dyDescent="0.25">
      <c r="A420" s="36">
        <v>3</v>
      </c>
      <c r="B420" s="36" t="s">
        <v>2606</v>
      </c>
      <c r="C420" s="36" t="s">
        <v>2606</v>
      </c>
      <c r="D420" s="38" t="str">
        <f t="shared" si="7"/>
        <v>3000000239-0</v>
      </c>
      <c r="E420" s="9" t="s">
        <v>846</v>
      </c>
      <c r="F420" s="10" t="s">
        <v>29</v>
      </c>
      <c r="G420" s="10" t="s">
        <v>29</v>
      </c>
      <c r="H420" s="9" t="s">
        <v>30</v>
      </c>
      <c r="I420" s="10" t="s">
        <v>207</v>
      </c>
      <c r="J420" s="10" t="s">
        <v>32</v>
      </c>
      <c r="K420" s="11">
        <v>42309</v>
      </c>
      <c r="L420" s="12">
        <v>42309</v>
      </c>
      <c r="M420" s="10" t="s">
        <v>443</v>
      </c>
      <c r="N420" s="13" t="s">
        <v>847</v>
      </c>
      <c r="O420" s="10" t="s">
        <v>398</v>
      </c>
      <c r="P420" s="10" t="s">
        <v>29</v>
      </c>
      <c r="Q420" s="14">
        <v>430843.4</v>
      </c>
      <c r="R420" s="12"/>
      <c r="S420" s="10" t="s">
        <v>29</v>
      </c>
      <c r="T420" s="14">
        <v>-332479.40000000002</v>
      </c>
      <c r="U420" s="15">
        <v>1</v>
      </c>
      <c r="V420" s="10" t="s">
        <v>29</v>
      </c>
      <c r="W420" s="14">
        <v>98364</v>
      </c>
      <c r="X420" s="10" t="s">
        <v>36</v>
      </c>
      <c r="Y420" s="10" t="s">
        <v>29</v>
      </c>
      <c r="Z420" s="10" t="s">
        <v>37</v>
      </c>
      <c r="AA420" s="10" t="s">
        <v>29</v>
      </c>
      <c r="AB420" s="15">
        <v>0</v>
      </c>
      <c r="AC420" s="15">
        <v>0</v>
      </c>
      <c r="AD420" s="15"/>
      <c r="AE420" s="15">
        <v>0</v>
      </c>
      <c r="AF420" s="14">
        <v>-17852</v>
      </c>
      <c r="AG420" s="14">
        <v>80512</v>
      </c>
    </row>
    <row r="421" spans="1:33" ht="15" customHeight="1" x14ac:dyDescent="0.25">
      <c r="A421" s="36">
        <v>3</v>
      </c>
      <c r="B421" s="36" t="s">
        <v>2606</v>
      </c>
      <c r="C421" s="36" t="s">
        <v>2606</v>
      </c>
      <c r="D421" s="38" t="str">
        <f t="shared" si="7"/>
        <v>3000000240-0</v>
      </c>
      <c r="E421" s="9" t="s">
        <v>848</v>
      </c>
      <c r="F421" s="10" t="s">
        <v>29</v>
      </c>
      <c r="G421" s="10" t="s">
        <v>29</v>
      </c>
      <c r="H421" s="9" t="s">
        <v>30</v>
      </c>
      <c r="I421" s="10" t="s">
        <v>207</v>
      </c>
      <c r="J421" s="10" t="s">
        <v>32</v>
      </c>
      <c r="K421" s="11">
        <v>42309</v>
      </c>
      <c r="L421" s="12">
        <v>42309</v>
      </c>
      <c r="M421" s="10" t="s">
        <v>709</v>
      </c>
      <c r="N421" s="13" t="s">
        <v>849</v>
      </c>
      <c r="O421" s="10" t="s">
        <v>398</v>
      </c>
      <c r="P421" s="10" t="s">
        <v>29</v>
      </c>
      <c r="Q421" s="14">
        <v>500037.8</v>
      </c>
      <c r="R421" s="12"/>
      <c r="S421" s="10" t="s">
        <v>29</v>
      </c>
      <c r="T421" s="14">
        <v>-385875.8</v>
      </c>
      <c r="U421" s="15">
        <v>1</v>
      </c>
      <c r="V421" s="10" t="s">
        <v>29</v>
      </c>
      <c r="W421" s="14">
        <v>114162</v>
      </c>
      <c r="X421" s="10" t="s">
        <v>36</v>
      </c>
      <c r="Y421" s="10" t="s">
        <v>29</v>
      </c>
      <c r="Z421" s="10" t="s">
        <v>37</v>
      </c>
      <c r="AA421" s="10" t="s">
        <v>29</v>
      </c>
      <c r="AB421" s="15">
        <v>0</v>
      </c>
      <c r="AC421" s="15">
        <v>0</v>
      </c>
      <c r="AD421" s="15"/>
      <c r="AE421" s="15">
        <v>0</v>
      </c>
      <c r="AF421" s="14">
        <v>-20719</v>
      </c>
      <c r="AG421" s="14">
        <v>93443</v>
      </c>
    </row>
    <row r="422" spans="1:33" ht="15" customHeight="1" x14ac:dyDescent="0.25">
      <c r="A422" s="36">
        <v>3</v>
      </c>
      <c r="B422" s="36" t="s">
        <v>2606</v>
      </c>
      <c r="C422" s="36" t="s">
        <v>2606</v>
      </c>
      <c r="D422" s="38" t="str">
        <f t="shared" si="7"/>
        <v>3000000241-0</v>
      </c>
      <c r="E422" s="9" t="s">
        <v>850</v>
      </c>
      <c r="F422" s="10" t="s">
        <v>29</v>
      </c>
      <c r="G422" s="10" t="s">
        <v>29</v>
      </c>
      <c r="H422" s="9" t="s">
        <v>30</v>
      </c>
      <c r="I422" s="10" t="s">
        <v>207</v>
      </c>
      <c r="J422" s="10" t="s">
        <v>32</v>
      </c>
      <c r="K422" s="11">
        <v>42337</v>
      </c>
      <c r="L422" s="12">
        <v>42337</v>
      </c>
      <c r="M422" s="10" t="s">
        <v>503</v>
      </c>
      <c r="N422" s="13" t="s">
        <v>851</v>
      </c>
      <c r="O422" s="10" t="s">
        <v>398</v>
      </c>
      <c r="P422" s="10" t="s">
        <v>29</v>
      </c>
      <c r="Q422" s="14">
        <v>21678829.32</v>
      </c>
      <c r="R422" s="12"/>
      <c r="S422" s="10" t="s">
        <v>29</v>
      </c>
      <c r="T422" s="14">
        <v>-16656014.32</v>
      </c>
      <c r="U422" s="15">
        <v>0</v>
      </c>
      <c r="V422" s="10" t="s">
        <v>29</v>
      </c>
      <c r="W422" s="14">
        <v>5022815</v>
      </c>
      <c r="X422" s="10" t="s">
        <v>36</v>
      </c>
      <c r="Y422" s="10" t="s">
        <v>29</v>
      </c>
      <c r="Z422" s="10" t="s">
        <v>37</v>
      </c>
      <c r="AA422" s="10" t="s">
        <v>29</v>
      </c>
      <c r="AB422" s="15">
        <v>0</v>
      </c>
      <c r="AC422" s="15">
        <v>0</v>
      </c>
      <c r="AD422" s="15"/>
      <c r="AE422" s="15">
        <v>0</v>
      </c>
      <c r="AF422" s="14">
        <v>-911562</v>
      </c>
      <c r="AG422" s="14">
        <v>4111253</v>
      </c>
    </row>
    <row r="423" spans="1:33" ht="15" customHeight="1" x14ac:dyDescent="0.25">
      <c r="A423" s="36">
        <v>3</v>
      </c>
      <c r="B423" s="36" t="s">
        <v>2606</v>
      </c>
      <c r="C423" s="36" t="s">
        <v>2606</v>
      </c>
      <c r="D423" s="38" t="str">
        <f t="shared" si="7"/>
        <v>3000000242-0</v>
      </c>
      <c r="E423" s="9" t="s">
        <v>852</v>
      </c>
      <c r="F423" s="10" t="s">
        <v>29</v>
      </c>
      <c r="G423" s="10" t="s">
        <v>29</v>
      </c>
      <c r="H423" s="9" t="s">
        <v>30</v>
      </c>
      <c r="I423" s="10" t="s">
        <v>207</v>
      </c>
      <c r="J423" s="10" t="s">
        <v>32</v>
      </c>
      <c r="K423" s="11">
        <v>42694</v>
      </c>
      <c r="L423" s="12">
        <v>42694</v>
      </c>
      <c r="M423" s="10" t="s">
        <v>414</v>
      </c>
      <c r="N423" s="13" t="s">
        <v>853</v>
      </c>
      <c r="O423" s="10" t="s">
        <v>398</v>
      </c>
      <c r="P423" s="10" t="s">
        <v>29</v>
      </c>
      <c r="Q423" s="14">
        <v>690963.58</v>
      </c>
      <c r="R423" s="12"/>
      <c r="S423" s="10" t="s">
        <v>29</v>
      </c>
      <c r="T423" s="14">
        <v>-496245.58</v>
      </c>
      <c r="U423" s="15">
        <v>1</v>
      </c>
      <c r="V423" s="10" t="s">
        <v>29</v>
      </c>
      <c r="W423" s="14">
        <v>194718</v>
      </c>
      <c r="X423" s="10" t="s">
        <v>36</v>
      </c>
      <c r="Y423" s="10" t="s">
        <v>29</v>
      </c>
      <c r="Z423" s="10" t="s">
        <v>37</v>
      </c>
      <c r="AA423" s="10" t="s">
        <v>29</v>
      </c>
      <c r="AB423" s="15">
        <v>0</v>
      </c>
      <c r="AC423" s="15">
        <v>0</v>
      </c>
      <c r="AD423" s="15"/>
      <c r="AE423" s="15">
        <v>0</v>
      </c>
      <c r="AF423" s="14">
        <v>-35338</v>
      </c>
      <c r="AG423" s="14">
        <v>159380</v>
      </c>
    </row>
    <row r="424" spans="1:33" ht="15" customHeight="1" x14ac:dyDescent="0.25">
      <c r="A424" s="36">
        <v>3</v>
      </c>
      <c r="B424" s="36" t="s">
        <v>2606</v>
      </c>
      <c r="C424" s="36" t="s">
        <v>2606</v>
      </c>
      <c r="D424" s="38" t="str">
        <f t="shared" si="7"/>
        <v>3000000243-0</v>
      </c>
      <c r="E424" s="9" t="s">
        <v>854</v>
      </c>
      <c r="F424" s="10" t="s">
        <v>29</v>
      </c>
      <c r="G424" s="10" t="s">
        <v>29</v>
      </c>
      <c r="H424" s="9" t="s">
        <v>30</v>
      </c>
      <c r="I424" s="10" t="s">
        <v>207</v>
      </c>
      <c r="J424" s="10" t="s">
        <v>32</v>
      </c>
      <c r="K424" s="11">
        <v>42699</v>
      </c>
      <c r="L424" s="12">
        <v>42699</v>
      </c>
      <c r="M424" s="10" t="s">
        <v>197</v>
      </c>
      <c r="N424" s="13" t="s">
        <v>855</v>
      </c>
      <c r="O424" s="10" t="s">
        <v>398</v>
      </c>
      <c r="P424" s="10" t="s">
        <v>29</v>
      </c>
      <c r="Q424" s="14">
        <v>1600035.87</v>
      </c>
      <c r="R424" s="12"/>
      <c r="S424" s="10" t="s">
        <v>29</v>
      </c>
      <c r="T424" s="14">
        <v>-1147977.8700000001</v>
      </c>
      <c r="U424" s="15">
        <v>1</v>
      </c>
      <c r="V424" s="10" t="s">
        <v>29</v>
      </c>
      <c r="W424" s="14">
        <v>452058</v>
      </c>
      <c r="X424" s="10" t="s">
        <v>36</v>
      </c>
      <c r="Y424" s="10" t="s">
        <v>29</v>
      </c>
      <c r="Z424" s="10" t="s">
        <v>37</v>
      </c>
      <c r="AA424" s="10" t="s">
        <v>29</v>
      </c>
      <c r="AB424" s="15">
        <v>0</v>
      </c>
      <c r="AC424" s="15">
        <v>0</v>
      </c>
      <c r="AD424" s="15"/>
      <c r="AE424" s="15">
        <v>0</v>
      </c>
      <c r="AF424" s="14">
        <v>-82041</v>
      </c>
      <c r="AG424" s="14">
        <v>370017</v>
      </c>
    </row>
    <row r="425" spans="1:33" ht="15" customHeight="1" x14ac:dyDescent="0.25">
      <c r="A425" s="36">
        <v>3</v>
      </c>
      <c r="B425" s="36" t="s">
        <v>2606</v>
      </c>
      <c r="C425" s="36" t="s">
        <v>2606</v>
      </c>
      <c r="D425" s="38" t="str">
        <f t="shared" si="7"/>
        <v>3000000244-0</v>
      </c>
      <c r="E425" s="9" t="s">
        <v>856</v>
      </c>
      <c r="F425" s="10" t="s">
        <v>29</v>
      </c>
      <c r="G425" s="10" t="s">
        <v>29</v>
      </c>
      <c r="H425" s="9" t="s">
        <v>30</v>
      </c>
      <c r="I425" s="10" t="s">
        <v>207</v>
      </c>
      <c r="J425" s="10" t="s">
        <v>32</v>
      </c>
      <c r="K425" s="11">
        <v>42699</v>
      </c>
      <c r="L425" s="12">
        <v>42699</v>
      </c>
      <c r="M425" s="10" t="s">
        <v>443</v>
      </c>
      <c r="N425" s="13" t="s">
        <v>857</v>
      </c>
      <c r="O425" s="10" t="s">
        <v>398</v>
      </c>
      <c r="P425" s="10" t="s">
        <v>29</v>
      </c>
      <c r="Q425" s="14">
        <v>3697415.94</v>
      </c>
      <c r="R425" s="12"/>
      <c r="S425" s="10" t="s">
        <v>29</v>
      </c>
      <c r="T425" s="14">
        <v>-2652785.94</v>
      </c>
      <c r="U425" s="15">
        <v>1</v>
      </c>
      <c r="V425" s="10" t="s">
        <v>29</v>
      </c>
      <c r="W425" s="14">
        <v>1044630</v>
      </c>
      <c r="X425" s="10" t="s">
        <v>36</v>
      </c>
      <c r="Y425" s="10" t="s">
        <v>29</v>
      </c>
      <c r="Z425" s="10" t="s">
        <v>37</v>
      </c>
      <c r="AA425" s="10" t="s">
        <v>29</v>
      </c>
      <c r="AB425" s="15">
        <v>0</v>
      </c>
      <c r="AC425" s="15">
        <v>0</v>
      </c>
      <c r="AD425" s="15"/>
      <c r="AE425" s="15">
        <v>0</v>
      </c>
      <c r="AF425" s="14">
        <v>-189584</v>
      </c>
      <c r="AG425" s="14">
        <v>855046</v>
      </c>
    </row>
    <row r="426" spans="1:33" ht="15" customHeight="1" x14ac:dyDescent="0.25">
      <c r="A426" s="36">
        <v>3</v>
      </c>
      <c r="B426" s="36" t="s">
        <v>2606</v>
      </c>
      <c r="C426" s="36" t="s">
        <v>2606</v>
      </c>
      <c r="D426" s="38" t="str">
        <f t="shared" si="7"/>
        <v>3000000245-0</v>
      </c>
      <c r="E426" s="9" t="s">
        <v>858</v>
      </c>
      <c r="F426" s="10" t="s">
        <v>29</v>
      </c>
      <c r="G426" s="10" t="s">
        <v>29</v>
      </c>
      <c r="H426" s="9" t="s">
        <v>30</v>
      </c>
      <c r="I426" s="10" t="s">
        <v>207</v>
      </c>
      <c r="J426" s="10" t="s">
        <v>32</v>
      </c>
      <c r="K426" s="11">
        <v>42699</v>
      </c>
      <c r="L426" s="12">
        <v>42699</v>
      </c>
      <c r="M426" s="10" t="s">
        <v>448</v>
      </c>
      <c r="N426" s="13" t="s">
        <v>859</v>
      </c>
      <c r="O426" s="10" t="s">
        <v>398</v>
      </c>
      <c r="P426" s="10" t="s">
        <v>29</v>
      </c>
      <c r="Q426" s="14">
        <v>2422386.6</v>
      </c>
      <c r="R426" s="12"/>
      <c r="S426" s="10" t="s">
        <v>29</v>
      </c>
      <c r="T426" s="14">
        <v>-1737990.6</v>
      </c>
      <c r="U426" s="15">
        <v>1</v>
      </c>
      <c r="V426" s="10" t="s">
        <v>29</v>
      </c>
      <c r="W426" s="14">
        <v>684396</v>
      </c>
      <c r="X426" s="10" t="s">
        <v>36</v>
      </c>
      <c r="Y426" s="10" t="s">
        <v>29</v>
      </c>
      <c r="Z426" s="10" t="s">
        <v>37</v>
      </c>
      <c r="AA426" s="10" t="s">
        <v>29</v>
      </c>
      <c r="AB426" s="15">
        <v>0</v>
      </c>
      <c r="AC426" s="15">
        <v>0</v>
      </c>
      <c r="AD426" s="15"/>
      <c r="AE426" s="15">
        <v>0</v>
      </c>
      <c r="AF426" s="14">
        <v>-124207</v>
      </c>
      <c r="AG426" s="14">
        <v>560189</v>
      </c>
    </row>
    <row r="427" spans="1:33" ht="15" customHeight="1" x14ac:dyDescent="0.25">
      <c r="A427" s="36">
        <v>3</v>
      </c>
      <c r="B427" s="36" t="s">
        <v>2606</v>
      </c>
      <c r="C427" s="36" t="s">
        <v>2606</v>
      </c>
      <c r="D427" s="38" t="str">
        <f t="shared" si="7"/>
        <v>3000000246-0</v>
      </c>
      <c r="E427" s="9" t="s">
        <v>860</v>
      </c>
      <c r="F427" s="10" t="s">
        <v>29</v>
      </c>
      <c r="G427" s="10" t="s">
        <v>29</v>
      </c>
      <c r="H427" s="9" t="s">
        <v>30</v>
      </c>
      <c r="I427" s="10" t="s">
        <v>207</v>
      </c>
      <c r="J427" s="10" t="s">
        <v>32</v>
      </c>
      <c r="K427" s="11">
        <v>42729</v>
      </c>
      <c r="L427" s="12">
        <v>42729</v>
      </c>
      <c r="M427" s="10" t="s">
        <v>194</v>
      </c>
      <c r="N427" s="13" t="s">
        <v>861</v>
      </c>
      <c r="O427" s="10" t="s">
        <v>398</v>
      </c>
      <c r="P427" s="10" t="s">
        <v>29</v>
      </c>
      <c r="Q427" s="14">
        <v>14688329.6</v>
      </c>
      <c r="R427" s="12"/>
      <c r="S427" s="10" t="s">
        <v>29</v>
      </c>
      <c r="T427" s="14">
        <v>-10471251.6</v>
      </c>
      <c r="U427" s="15">
        <v>1</v>
      </c>
      <c r="V427" s="10" t="s">
        <v>29</v>
      </c>
      <c r="W427" s="14">
        <v>4217078</v>
      </c>
      <c r="X427" s="10" t="s">
        <v>36</v>
      </c>
      <c r="Y427" s="10" t="s">
        <v>29</v>
      </c>
      <c r="Z427" s="10" t="s">
        <v>37</v>
      </c>
      <c r="AA427" s="10" t="s">
        <v>29</v>
      </c>
      <c r="AB427" s="15">
        <v>0</v>
      </c>
      <c r="AC427" s="15">
        <v>0</v>
      </c>
      <c r="AD427" s="15"/>
      <c r="AE427" s="15">
        <v>0</v>
      </c>
      <c r="AF427" s="14">
        <v>-765333</v>
      </c>
      <c r="AG427" s="14">
        <v>3451745</v>
      </c>
    </row>
    <row r="428" spans="1:33" ht="15" customHeight="1" x14ac:dyDescent="0.25">
      <c r="A428" s="36">
        <v>3</v>
      </c>
      <c r="B428" s="36" t="s">
        <v>2606</v>
      </c>
      <c r="C428" s="36" t="s">
        <v>2606</v>
      </c>
      <c r="D428" s="38" t="str">
        <f t="shared" si="7"/>
        <v>3000000247-0</v>
      </c>
      <c r="E428" s="9" t="s">
        <v>862</v>
      </c>
      <c r="F428" s="10" t="s">
        <v>29</v>
      </c>
      <c r="G428" s="10" t="s">
        <v>29</v>
      </c>
      <c r="H428" s="9" t="s">
        <v>30</v>
      </c>
      <c r="I428" s="10" t="s">
        <v>207</v>
      </c>
      <c r="J428" s="10" t="s">
        <v>32</v>
      </c>
      <c r="K428" s="11">
        <v>43010</v>
      </c>
      <c r="L428" s="12">
        <v>43010</v>
      </c>
      <c r="M428" s="10" t="s">
        <v>194</v>
      </c>
      <c r="N428" s="13" t="s">
        <v>863</v>
      </c>
      <c r="O428" s="10" t="s">
        <v>398</v>
      </c>
      <c r="P428" s="10" t="s">
        <v>29</v>
      </c>
      <c r="Q428" s="14">
        <v>3020162.04</v>
      </c>
      <c r="R428" s="12"/>
      <c r="S428" s="10" t="s">
        <v>29</v>
      </c>
      <c r="T428" s="14">
        <v>-2007630.04</v>
      </c>
      <c r="U428" s="15">
        <v>1</v>
      </c>
      <c r="V428" s="10" t="s">
        <v>29</v>
      </c>
      <c r="W428" s="14">
        <v>1012532</v>
      </c>
      <c r="X428" s="10" t="s">
        <v>36</v>
      </c>
      <c r="Y428" s="10" t="s">
        <v>29</v>
      </c>
      <c r="Z428" s="10" t="s">
        <v>37</v>
      </c>
      <c r="AA428" s="10" t="s">
        <v>29</v>
      </c>
      <c r="AB428" s="15">
        <v>0</v>
      </c>
      <c r="AC428" s="15">
        <v>0</v>
      </c>
      <c r="AD428" s="15"/>
      <c r="AE428" s="15">
        <v>0</v>
      </c>
      <c r="AF428" s="14">
        <v>-183759</v>
      </c>
      <c r="AG428" s="14">
        <v>828773</v>
      </c>
    </row>
    <row r="429" spans="1:33" ht="15" customHeight="1" x14ac:dyDescent="0.25">
      <c r="A429" s="36">
        <v>3</v>
      </c>
      <c r="B429" s="36" t="s">
        <v>2606</v>
      </c>
      <c r="C429" s="36" t="s">
        <v>2606</v>
      </c>
      <c r="D429" s="38" t="str">
        <f t="shared" si="7"/>
        <v>3000000248-0</v>
      </c>
      <c r="E429" s="9" t="s">
        <v>864</v>
      </c>
      <c r="F429" s="10" t="s">
        <v>29</v>
      </c>
      <c r="G429" s="10" t="s">
        <v>29</v>
      </c>
      <c r="H429" s="9" t="s">
        <v>30</v>
      </c>
      <c r="I429" s="10" t="s">
        <v>207</v>
      </c>
      <c r="J429" s="10" t="s">
        <v>32</v>
      </c>
      <c r="K429" s="11">
        <v>43023</v>
      </c>
      <c r="L429" s="12">
        <v>43023</v>
      </c>
      <c r="M429" s="10" t="s">
        <v>407</v>
      </c>
      <c r="N429" s="13" t="s">
        <v>865</v>
      </c>
      <c r="O429" s="10" t="s">
        <v>398</v>
      </c>
      <c r="P429" s="10" t="s">
        <v>29</v>
      </c>
      <c r="Q429" s="14">
        <v>6459578.6299999999</v>
      </c>
      <c r="R429" s="12"/>
      <c r="S429" s="10" t="s">
        <v>29</v>
      </c>
      <c r="T429" s="14">
        <v>-4278777.63</v>
      </c>
      <c r="U429" s="15">
        <v>1</v>
      </c>
      <c r="V429" s="10" t="s">
        <v>29</v>
      </c>
      <c r="W429" s="14">
        <v>2180801</v>
      </c>
      <c r="X429" s="10" t="s">
        <v>36</v>
      </c>
      <c r="Y429" s="10" t="s">
        <v>29</v>
      </c>
      <c r="Z429" s="10" t="s">
        <v>37</v>
      </c>
      <c r="AA429" s="10" t="s">
        <v>29</v>
      </c>
      <c r="AB429" s="15">
        <v>0</v>
      </c>
      <c r="AC429" s="15">
        <v>0</v>
      </c>
      <c r="AD429" s="15"/>
      <c r="AE429" s="15">
        <v>0</v>
      </c>
      <c r="AF429" s="14">
        <v>-395781</v>
      </c>
      <c r="AG429" s="14">
        <v>1785020</v>
      </c>
    </row>
    <row r="430" spans="1:33" ht="15" customHeight="1" x14ac:dyDescent="0.25">
      <c r="A430" s="36">
        <v>3</v>
      </c>
      <c r="B430" s="36" t="s">
        <v>2606</v>
      </c>
      <c r="C430" s="36" t="s">
        <v>2606</v>
      </c>
      <c r="D430" s="38" t="str">
        <f t="shared" si="7"/>
        <v>3000000249-0</v>
      </c>
      <c r="E430" s="9" t="s">
        <v>866</v>
      </c>
      <c r="F430" s="10" t="s">
        <v>29</v>
      </c>
      <c r="G430" s="10" t="s">
        <v>29</v>
      </c>
      <c r="H430" s="9" t="s">
        <v>30</v>
      </c>
      <c r="I430" s="10" t="s">
        <v>207</v>
      </c>
      <c r="J430" s="10" t="s">
        <v>32</v>
      </c>
      <c r="K430" s="11">
        <v>43023</v>
      </c>
      <c r="L430" s="12">
        <v>43023</v>
      </c>
      <c r="M430" s="10" t="s">
        <v>202</v>
      </c>
      <c r="N430" s="13" t="s">
        <v>867</v>
      </c>
      <c r="O430" s="10" t="s">
        <v>398</v>
      </c>
      <c r="P430" s="10" t="s">
        <v>29</v>
      </c>
      <c r="Q430" s="14">
        <v>6846075.1799999997</v>
      </c>
      <c r="R430" s="12"/>
      <c r="S430" s="10" t="s">
        <v>29</v>
      </c>
      <c r="T430" s="14">
        <v>-4534789.78</v>
      </c>
      <c r="U430" s="15">
        <v>1</v>
      </c>
      <c r="V430" s="10" t="s">
        <v>29</v>
      </c>
      <c r="W430" s="14">
        <v>2311285.4</v>
      </c>
      <c r="X430" s="10" t="s">
        <v>36</v>
      </c>
      <c r="Y430" s="10" t="s">
        <v>29</v>
      </c>
      <c r="Z430" s="10" t="s">
        <v>37</v>
      </c>
      <c r="AA430" s="10" t="s">
        <v>29</v>
      </c>
      <c r="AB430" s="15">
        <v>0</v>
      </c>
      <c r="AC430" s="15">
        <v>0</v>
      </c>
      <c r="AD430" s="15"/>
      <c r="AE430" s="15">
        <v>0</v>
      </c>
      <c r="AF430" s="14">
        <v>-419462</v>
      </c>
      <c r="AG430" s="14">
        <v>1891823.4</v>
      </c>
    </row>
    <row r="431" spans="1:33" ht="15" customHeight="1" x14ac:dyDescent="0.25">
      <c r="A431" s="36">
        <v>3</v>
      </c>
      <c r="B431" s="36" t="s">
        <v>2606</v>
      </c>
      <c r="C431" s="36" t="s">
        <v>2606</v>
      </c>
      <c r="D431" s="38" t="str">
        <f t="shared" si="7"/>
        <v>3000000250-0</v>
      </c>
      <c r="E431" s="9" t="s">
        <v>868</v>
      </c>
      <c r="F431" s="10" t="s">
        <v>29</v>
      </c>
      <c r="G431" s="10" t="s">
        <v>29</v>
      </c>
      <c r="H431" s="9" t="s">
        <v>30</v>
      </c>
      <c r="I431" s="10" t="s">
        <v>207</v>
      </c>
      <c r="J431" s="10" t="s">
        <v>32</v>
      </c>
      <c r="K431" s="11">
        <v>43023</v>
      </c>
      <c r="L431" s="12">
        <v>43023</v>
      </c>
      <c r="M431" s="10" t="s">
        <v>608</v>
      </c>
      <c r="N431" s="13" t="s">
        <v>869</v>
      </c>
      <c r="O431" s="10" t="s">
        <v>398</v>
      </c>
      <c r="P431" s="10" t="s">
        <v>29</v>
      </c>
      <c r="Q431" s="14">
        <v>6359734.0800000001</v>
      </c>
      <c r="R431" s="12"/>
      <c r="S431" s="10" t="s">
        <v>29</v>
      </c>
      <c r="T431" s="14">
        <v>-4212640.08</v>
      </c>
      <c r="U431" s="15">
        <v>1</v>
      </c>
      <c r="V431" s="10" t="s">
        <v>29</v>
      </c>
      <c r="W431" s="14">
        <v>2147094</v>
      </c>
      <c r="X431" s="10" t="s">
        <v>36</v>
      </c>
      <c r="Y431" s="10" t="s">
        <v>29</v>
      </c>
      <c r="Z431" s="10" t="s">
        <v>37</v>
      </c>
      <c r="AA431" s="10" t="s">
        <v>29</v>
      </c>
      <c r="AB431" s="15">
        <v>0</v>
      </c>
      <c r="AC431" s="15">
        <v>0</v>
      </c>
      <c r="AD431" s="15"/>
      <c r="AE431" s="15">
        <v>0</v>
      </c>
      <c r="AF431" s="14">
        <v>-389664</v>
      </c>
      <c r="AG431" s="14">
        <v>1757430</v>
      </c>
    </row>
    <row r="432" spans="1:33" ht="15" customHeight="1" x14ac:dyDescent="0.25">
      <c r="A432" s="36">
        <v>3</v>
      </c>
      <c r="B432" s="36" t="s">
        <v>2606</v>
      </c>
      <c r="C432" s="36" t="s">
        <v>2606</v>
      </c>
      <c r="D432" s="38" t="str">
        <f t="shared" si="7"/>
        <v>3000000251-0</v>
      </c>
      <c r="E432" s="9" t="s">
        <v>870</v>
      </c>
      <c r="F432" s="10" t="s">
        <v>29</v>
      </c>
      <c r="G432" s="10" t="s">
        <v>29</v>
      </c>
      <c r="H432" s="9" t="s">
        <v>30</v>
      </c>
      <c r="I432" s="10" t="s">
        <v>207</v>
      </c>
      <c r="J432" s="10" t="s">
        <v>32</v>
      </c>
      <c r="K432" s="11">
        <v>43028</v>
      </c>
      <c r="L432" s="12">
        <v>43028</v>
      </c>
      <c r="M432" s="10" t="s">
        <v>503</v>
      </c>
      <c r="N432" s="13" t="s">
        <v>871</v>
      </c>
      <c r="O432" s="10" t="s">
        <v>398</v>
      </c>
      <c r="P432" s="10" t="s">
        <v>29</v>
      </c>
      <c r="Q432" s="14">
        <v>977058.15</v>
      </c>
      <c r="R432" s="12"/>
      <c r="S432" s="10" t="s">
        <v>29</v>
      </c>
      <c r="T432" s="14">
        <v>-646274.15</v>
      </c>
      <c r="U432" s="15">
        <v>1</v>
      </c>
      <c r="V432" s="10" t="s">
        <v>29</v>
      </c>
      <c r="W432" s="14">
        <v>330784</v>
      </c>
      <c r="X432" s="10" t="s">
        <v>36</v>
      </c>
      <c r="Y432" s="10" t="s">
        <v>29</v>
      </c>
      <c r="Z432" s="10" t="s">
        <v>37</v>
      </c>
      <c r="AA432" s="10" t="s">
        <v>29</v>
      </c>
      <c r="AB432" s="15">
        <v>0</v>
      </c>
      <c r="AC432" s="15">
        <v>0</v>
      </c>
      <c r="AD432" s="15"/>
      <c r="AE432" s="15">
        <v>0</v>
      </c>
      <c r="AF432" s="14">
        <v>-60032</v>
      </c>
      <c r="AG432" s="14">
        <v>270752</v>
      </c>
    </row>
    <row r="433" spans="1:35" ht="15" customHeight="1" x14ac:dyDescent="0.25">
      <c r="A433" s="36">
        <v>3</v>
      </c>
      <c r="B433" s="36" t="s">
        <v>2606</v>
      </c>
      <c r="C433" s="36" t="s">
        <v>2606</v>
      </c>
      <c r="D433" s="38" t="str">
        <f t="shared" si="7"/>
        <v>3000000252-0</v>
      </c>
      <c r="E433" s="9" t="s">
        <v>872</v>
      </c>
      <c r="F433" s="10" t="s">
        <v>29</v>
      </c>
      <c r="G433" s="10" t="s">
        <v>29</v>
      </c>
      <c r="H433" s="9" t="s">
        <v>30</v>
      </c>
      <c r="I433" s="10" t="s">
        <v>207</v>
      </c>
      <c r="J433" s="10" t="s">
        <v>32</v>
      </c>
      <c r="K433" s="11">
        <v>43051</v>
      </c>
      <c r="L433" s="12">
        <v>43051</v>
      </c>
      <c r="M433" s="10" t="s">
        <v>414</v>
      </c>
      <c r="N433" s="13" t="s">
        <v>873</v>
      </c>
      <c r="O433" s="10" t="s">
        <v>398</v>
      </c>
      <c r="P433" s="10" t="s">
        <v>29</v>
      </c>
      <c r="Q433" s="14">
        <v>1756901.31</v>
      </c>
      <c r="R433" s="12"/>
      <c r="S433" s="10" t="s">
        <v>29</v>
      </c>
      <c r="T433" s="14">
        <v>-1154733.31</v>
      </c>
      <c r="U433" s="15">
        <v>1</v>
      </c>
      <c r="V433" s="10" t="s">
        <v>29</v>
      </c>
      <c r="W433" s="14">
        <v>602168</v>
      </c>
      <c r="X433" s="10" t="s">
        <v>36</v>
      </c>
      <c r="Y433" s="10" t="s">
        <v>29</v>
      </c>
      <c r="Z433" s="10" t="s">
        <v>37</v>
      </c>
      <c r="AA433" s="10" t="s">
        <v>29</v>
      </c>
      <c r="AB433" s="15">
        <v>0</v>
      </c>
      <c r="AC433" s="15">
        <v>0</v>
      </c>
      <c r="AD433" s="15"/>
      <c r="AE433" s="15">
        <v>0</v>
      </c>
      <c r="AF433" s="14">
        <v>-109284</v>
      </c>
      <c r="AG433" s="14">
        <v>492884</v>
      </c>
    </row>
    <row r="434" spans="1:35" ht="15" customHeight="1" x14ac:dyDescent="0.25">
      <c r="A434" s="36">
        <v>3</v>
      </c>
      <c r="B434" s="36" t="s">
        <v>2606</v>
      </c>
      <c r="C434" s="36" t="s">
        <v>2606</v>
      </c>
      <c r="D434" s="38" t="str">
        <f t="shared" si="7"/>
        <v>3000000253-0</v>
      </c>
      <c r="E434" s="9" t="s">
        <v>874</v>
      </c>
      <c r="F434" s="10" t="s">
        <v>29</v>
      </c>
      <c r="G434" s="10" t="s">
        <v>29</v>
      </c>
      <c r="H434" s="9" t="s">
        <v>30</v>
      </c>
      <c r="I434" s="10" t="s">
        <v>207</v>
      </c>
      <c r="J434" s="10" t="s">
        <v>32</v>
      </c>
      <c r="K434" s="11">
        <v>43051</v>
      </c>
      <c r="L434" s="12">
        <v>43051</v>
      </c>
      <c r="M434" s="10" t="s">
        <v>235</v>
      </c>
      <c r="N434" s="13" t="s">
        <v>875</v>
      </c>
      <c r="O434" s="10" t="s">
        <v>398</v>
      </c>
      <c r="P434" s="10" t="s">
        <v>29</v>
      </c>
      <c r="Q434" s="14">
        <v>161700</v>
      </c>
      <c r="R434" s="12"/>
      <c r="S434" s="10" t="s">
        <v>29</v>
      </c>
      <c r="T434" s="14">
        <v>-106278</v>
      </c>
      <c r="U434" s="15">
        <v>0</v>
      </c>
      <c r="V434" s="10" t="s">
        <v>29</v>
      </c>
      <c r="W434" s="14">
        <v>55422</v>
      </c>
      <c r="X434" s="10" t="s">
        <v>36</v>
      </c>
      <c r="Y434" s="10" t="s">
        <v>29</v>
      </c>
      <c r="Z434" s="10" t="s">
        <v>37</v>
      </c>
      <c r="AA434" s="10" t="s">
        <v>29</v>
      </c>
      <c r="AB434" s="15">
        <v>0</v>
      </c>
      <c r="AC434" s="15">
        <v>0</v>
      </c>
      <c r="AD434" s="15"/>
      <c r="AE434" s="15">
        <v>0</v>
      </c>
      <c r="AF434" s="14">
        <v>-10058</v>
      </c>
      <c r="AG434" s="14">
        <v>45364</v>
      </c>
    </row>
    <row r="435" spans="1:35" ht="15" customHeight="1" x14ac:dyDescent="0.25">
      <c r="A435" s="36">
        <v>3</v>
      </c>
      <c r="B435" s="36" t="s">
        <v>2606</v>
      </c>
      <c r="C435" s="36" t="s">
        <v>2606</v>
      </c>
      <c r="D435" s="38" t="str">
        <f t="shared" si="7"/>
        <v>3000000253-1</v>
      </c>
      <c r="E435" s="9" t="s">
        <v>874</v>
      </c>
      <c r="F435" s="10" t="s">
        <v>29</v>
      </c>
      <c r="G435" s="10" t="s">
        <v>29</v>
      </c>
      <c r="H435" s="9" t="s">
        <v>375</v>
      </c>
      <c r="I435" s="10" t="s">
        <v>207</v>
      </c>
      <c r="J435" s="10" t="s">
        <v>32</v>
      </c>
      <c r="K435" s="11">
        <v>43051</v>
      </c>
      <c r="L435" s="12">
        <v>45288</v>
      </c>
      <c r="M435" s="10" t="s">
        <v>235</v>
      </c>
      <c r="N435" s="13" t="s">
        <v>875</v>
      </c>
      <c r="O435" s="10" t="s">
        <v>398</v>
      </c>
      <c r="P435" s="10" t="s">
        <v>29</v>
      </c>
      <c r="Q435" s="15">
        <v>0</v>
      </c>
      <c r="R435" s="12"/>
      <c r="S435" s="10" t="s">
        <v>29</v>
      </c>
      <c r="T435" s="15">
        <v>0</v>
      </c>
      <c r="U435" s="15">
        <v>1</v>
      </c>
      <c r="V435" s="10" t="s">
        <v>29</v>
      </c>
      <c r="W435" s="15">
        <v>0</v>
      </c>
      <c r="X435" s="10" t="s">
        <v>36</v>
      </c>
      <c r="Y435" s="10" t="s">
        <v>29</v>
      </c>
      <c r="Z435" s="10" t="s">
        <v>37</v>
      </c>
      <c r="AA435" s="10" t="s">
        <v>29</v>
      </c>
      <c r="AB435" s="15">
        <v>0</v>
      </c>
      <c r="AC435" s="14">
        <v>35004</v>
      </c>
      <c r="AD435" s="14"/>
      <c r="AE435" s="15">
        <v>0</v>
      </c>
      <c r="AF435" s="14">
        <v>-1649</v>
      </c>
      <c r="AG435" s="14">
        <v>33355</v>
      </c>
      <c r="AH435">
        <f>IF(L435&lt;$AH$1,AC435,0)</f>
        <v>0</v>
      </c>
      <c r="AI435">
        <f>IF(L435&gt;=$AH$1,AC435,0)</f>
        <v>35004</v>
      </c>
    </row>
    <row r="436" spans="1:35" ht="15" customHeight="1" x14ac:dyDescent="0.25">
      <c r="A436" s="36">
        <v>3</v>
      </c>
      <c r="B436" s="36" t="s">
        <v>2606</v>
      </c>
      <c r="C436" s="36" t="s">
        <v>2606</v>
      </c>
      <c r="D436" s="38" t="str">
        <f t="shared" si="7"/>
        <v>3000000254-0</v>
      </c>
      <c r="E436" s="9" t="s">
        <v>876</v>
      </c>
      <c r="F436" s="10" t="s">
        <v>29</v>
      </c>
      <c r="G436" s="10" t="s">
        <v>29</v>
      </c>
      <c r="H436" s="9" t="s">
        <v>30</v>
      </c>
      <c r="I436" s="10" t="s">
        <v>207</v>
      </c>
      <c r="J436" s="10" t="s">
        <v>32</v>
      </c>
      <c r="K436" s="11">
        <v>43054</v>
      </c>
      <c r="L436" s="12">
        <v>43054</v>
      </c>
      <c r="M436" s="10" t="s">
        <v>194</v>
      </c>
      <c r="N436" s="13" t="s">
        <v>877</v>
      </c>
      <c r="O436" s="10" t="s">
        <v>398</v>
      </c>
      <c r="P436" s="10" t="s">
        <v>29</v>
      </c>
      <c r="Q436" s="14">
        <v>1157058.8400000001</v>
      </c>
      <c r="R436" s="12"/>
      <c r="S436" s="10" t="s">
        <v>29</v>
      </c>
      <c r="T436" s="14">
        <v>-759837.84</v>
      </c>
      <c r="U436" s="15">
        <v>1</v>
      </c>
      <c r="V436" s="10" t="s">
        <v>29</v>
      </c>
      <c r="W436" s="14">
        <v>397221</v>
      </c>
      <c r="X436" s="10" t="s">
        <v>36</v>
      </c>
      <c r="Y436" s="10" t="s">
        <v>29</v>
      </c>
      <c r="Z436" s="10" t="s">
        <v>37</v>
      </c>
      <c r="AA436" s="10" t="s">
        <v>29</v>
      </c>
      <c r="AB436" s="15">
        <v>0</v>
      </c>
      <c r="AC436" s="15">
        <v>0</v>
      </c>
      <c r="AD436" s="15"/>
      <c r="AE436" s="15">
        <v>0</v>
      </c>
      <c r="AF436" s="14">
        <v>-72089</v>
      </c>
      <c r="AG436" s="14">
        <v>325132</v>
      </c>
    </row>
    <row r="437" spans="1:35" ht="15" customHeight="1" x14ac:dyDescent="0.25">
      <c r="A437" s="36">
        <v>3</v>
      </c>
      <c r="B437" s="36" t="s">
        <v>2606</v>
      </c>
      <c r="C437" s="36" t="s">
        <v>2606</v>
      </c>
      <c r="D437" s="38" t="str">
        <f t="shared" si="7"/>
        <v>3000000255-0</v>
      </c>
      <c r="E437" s="9" t="s">
        <v>878</v>
      </c>
      <c r="F437" s="10" t="s">
        <v>29</v>
      </c>
      <c r="G437" s="10" t="s">
        <v>29</v>
      </c>
      <c r="H437" s="9" t="s">
        <v>30</v>
      </c>
      <c r="I437" s="10" t="s">
        <v>207</v>
      </c>
      <c r="J437" s="10" t="s">
        <v>32</v>
      </c>
      <c r="K437" s="11">
        <v>43054</v>
      </c>
      <c r="L437" s="12">
        <v>43054</v>
      </c>
      <c r="M437" s="10" t="s">
        <v>194</v>
      </c>
      <c r="N437" s="13" t="s">
        <v>879</v>
      </c>
      <c r="O437" s="10" t="s">
        <v>398</v>
      </c>
      <c r="P437" s="10" t="s">
        <v>29</v>
      </c>
      <c r="Q437" s="14">
        <v>3115311.4</v>
      </c>
      <c r="R437" s="12"/>
      <c r="S437" s="10" t="s">
        <v>29</v>
      </c>
      <c r="T437" s="14">
        <v>-2045817.4</v>
      </c>
      <c r="U437" s="15">
        <v>1</v>
      </c>
      <c r="V437" s="10" t="s">
        <v>29</v>
      </c>
      <c r="W437" s="14">
        <v>1069494</v>
      </c>
      <c r="X437" s="10" t="s">
        <v>36</v>
      </c>
      <c r="Y437" s="10" t="s">
        <v>29</v>
      </c>
      <c r="Z437" s="10" t="s">
        <v>37</v>
      </c>
      <c r="AA437" s="10" t="s">
        <v>29</v>
      </c>
      <c r="AB437" s="15">
        <v>0</v>
      </c>
      <c r="AC437" s="15">
        <v>0</v>
      </c>
      <c r="AD437" s="15"/>
      <c r="AE437" s="15">
        <v>0</v>
      </c>
      <c r="AF437" s="14">
        <v>-194096</v>
      </c>
      <c r="AG437" s="14">
        <v>875398</v>
      </c>
    </row>
    <row r="438" spans="1:35" ht="15" customHeight="1" x14ac:dyDescent="0.25">
      <c r="A438" s="36">
        <v>3</v>
      </c>
      <c r="B438" s="36" t="s">
        <v>2606</v>
      </c>
      <c r="C438" s="36" t="s">
        <v>2606</v>
      </c>
      <c r="D438" s="38" t="str">
        <f t="shared" si="7"/>
        <v>3000000257-0</v>
      </c>
      <c r="E438" s="9" t="s">
        <v>880</v>
      </c>
      <c r="F438" s="10" t="s">
        <v>29</v>
      </c>
      <c r="G438" s="10" t="s">
        <v>29</v>
      </c>
      <c r="H438" s="9" t="s">
        <v>30</v>
      </c>
      <c r="I438" s="10" t="s">
        <v>207</v>
      </c>
      <c r="J438" s="10" t="s">
        <v>32</v>
      </c>
      <c r="K438" s="11">
        <v>43054</v>
      </c>
      <c r="L438" s="12">
        <v>43054</v>
      </c>
      <c r="M438" s="10" t="s">
        <v>529</v>
      </c>
      <c r="N438" s="13" t="s">
        <v>881</v>
      </c>
      <c r="O438" s="10" t="s">
        <v>398</v>
      </c>
      <c r="P438" s="10" t="s">
        <v>29</v>
      </c>
      <c r="Q438" s="14">
        <v>77201124.829999998</v>
      </c>
      <c r="R438" s="12"/>
      <c r="S438" s="10" t="s">
        <v>29</v>
      </c>
      <c r="T438" s="14">
        <v>-50697791.829999998</v>
      </c>
      <c r="U438" s="15">
        <v>1</v>
      </c>
      <c r="V438" s="10" t="s">
        <v>29</v>
      </c>
      <c r="W438" s="14">
        <v>26503333</v>
      </c>
      <c r="X438" s="10" t="s">
        <v>36</v>
      </c>
      <c r="Y438" s="10" t="s">
        <v>29</v>
      </c>
      <c r="Z438" s="10" t="s">
        <v>37</v>
      </c>
      <c r="AA438" s="10" t="s">
        <v>29</v>
      </c>
      <c r="AB438" s="15">
        <v>0</v>
      </c>
      <c r="AC438" s="15">
        <v>0</v>
      </c>
      <c r="AD438" s="15"/>
      <c r="AE438" s="15">
        <v>0</v>
      </c>
      <c r="AF438" s="14">
        <v>-4809938</v>
      </c>
      <c r="AG438" s="14">
        <v>21693395</v>
      </c>
    </row>
    <row r="439" spans="1:35" ht="15" customHeight="1" x14ac:dyDescent="0.25">
      <c r="A439" s="36">
        <v>3</v>
      </c>
      <c r="B439" s="36" t="s">
        <v>2606</v>
      </c>
      <c r="C439" s="36" t="s">
        <v>2606</v>
      </c>
      <c r="D439" s="38" t="str">
        <f t="shared" si="7"/>
        <v>3000000258-0</v>
      </c>
      <c r="E439" s="9" t="s">
        <v>882</v>
      </c>
      <c r="F439" s="10" t="s">
        <v>29</v>
      </c>
      <c r="G439" s="10" t="s">
        <v>29</v>
      </c>
      <c r="H439" s="9" t="s">
        <v>30</v>
      </c>
      <c r="I439" s="10" t="s">
        <v>207</v>
      </c>
      <c r="J439" s="10" t="s">
        <v>32</v>
      </c>
      <c r="K439" s="11">
        <v>43054</v>
      </c>
      <c r="L439" s="12">
        <v>43054</v>
      </c>
      <c r="M439" s="10" t="s">
        <v>448</v>
      </c>
      <c r="N439" s="13" t="s">
        <v>883</v>
      </c>
      <c r="O439" s="10" t="s">
        <v>398</v>
      </c>
      <c r="P439" s="10" t="s">
        <v>29</v>
      </c>
      <c r="Q439" s="14">
        <v>15690846.369999999</v>
      </c>
      <c r="R439" s="12"/>
      <c r="S439" s="10" t="s">
        <v>29</v>
      </c>
      <c r="T439" s="14">
        <v>-10304141.369999999</v>
      </c>
      <c r="U439" s="15">
        <v>1</v>
      </c>
      <c r="V439" s="10" t="s">
        <v>29</v>
      </c>
      <c r="W439" s="14">
        <v>5386705</v>
      </c>
      <c r="X439" s="10" t="s">
        <v>36</v>
      </c>
      <c r="Y439" s="10" t="s">
        <v>29</v>
      </c>
      <c r="Z439" s="10" t="s">
        <v>37</v>
      </c>
      <c r="AA439" s="10" t="s">
        <v>29</v>
      </c>
      <c r="AB439" s="15">
        <v>0</v>
      </c>
      <c r="AC439" s="15">
        <v>0</v>
      </c>
      <c r="AD439" s="15"/>
      <c r="AE439" s="15">
        <v>0</v>
      </c>
      <c r="AF439" s="14">
        <v>-977602</v>
      </c>
      <c r="AG439" s="14">
        <v>4409103</v>
      </c>
    </row>
    <row r="440" spans="1:35" ht="15" customHeight="1" x14ac:dyDescent="0.25">
      <c r="A440" s="36">
        <v>3</v>
      </c>
      <c r="B440" s="36" t="s">
        <v>2606</v>
      </c>
      <c r="C440" s="36" t="s">
        <v>2606</v>
      </c>
      <c r="D440" s="38" t="str">
        <f t="shared" si="7"/>
        <v>3000000259-0</v>
      </c>
      <c r="E440" s="9" t="s">
        <v>884</v>
      </c>
      <c r="F440" s="10" t="s">
        <v>29</v>
      </c>
      <c r="G440" s="10" t="s">
        <v>29</v>
      </c>
      <c r="H440" s="9" t="s">
        <v>30</v>
      </c>
      <c r="I440" s="10" t="s">
        <v>207</v>
      </c>
      <c r="J440" s="10" t="s">
        <v>32</v>
      </c>
      <c r="K440" s="11">
        <v>43054</v>
      </c>
      <c r="L440" s="12">
        <v>43054</v>
      </c>
      <c r="M440" s="10" t="s">
        <v>529</v>
      </c>
      <c r="N440" s="13" t="s">
        <v>820</v>
      </c>
      <c r="O440" s="10" t="s">
        <v>398</v>
      </c>
      <c r="P440" s="10" t="s">
        <v>29</v>
      </c>
      <c r="Q440" s="14">
        <v>2289123.88</v>
      </c>
      <c r="R440" s="12"/>
      <c r="S440" s="10" t="s">
        <v>29</v>
      </c>
      <c r="T440" s="14">
        <v>-1503261.88</v>
      </c>
      <c r="U440" s="15">
        <v>1</v>
      </c>
      <c r="V440" s="10" t="s">
        <v>29</v>
      </c>
      <c r="W440" s="14">
        <v>785862</v>
      </c>
      <c r="X440" s="10" t="s">
        <v>36</v>
      </c>
      <c r="Y440" s="10" t="s">
        <v>29</v>
      </c>
      <c r="Z440" s="10" t="s">
        <v>37</v>
      </c>
      <c r="AA440" s="10" t="s">
        <v>29</v>
      </c>
      <c r="AB440" s="15">
        <v>0</v>
      </c>
      <c r="AC440" s="15">
        <v>0</v>
      </c>
      <c r="AD440" s="15"/>
      <c r="AE440" s="15">
        <v>0</v>
      </c>
      <c r="AF440" s="14">
        <v>-142622</v>
      </c>
      <c r="AG440" s="14">
        <v>643240</v>
      </c>
    </row>
    <row r="441" spans="1:35" ht="15" customHeight="1" x14ac:dyDescent="0.25">
      <c r="A441" s="36">
        <v>3</v>
      </c>
      <c r="B441" s="36" t="s">
        <v>2606</v>
      </c>
      <c r="C441" s="36" t="s">
        <v>2606</v>
      </c>
      <c r="D441" s="38" t="str">
        <f t="shared" si="7"/>
        <v>3000000260-0</v>
      </c>
      <c r="E441" s="9" t="s">
        <v>885</v>
      </c>
      <c r="F441" s="10" t="s">
        <v>29</v>
      </c>
      <c r="G441" s="10" t="s">
        <v>29</v>
      </c>
      <c r="H441" s="9" t="s">
        <v>30</v>
      </c>
      <c r="I441" s="10" t="s">
        <v>207</v>
      </c>
      <c r="J441" s="10" t="s">
        <v>32</v>
      </c>
      <c r="K441" s="11">
        <v>43054</v>
      </c>
      <c r="L441" s="12">
        <v>43054</v>
      </c>
      <c r="M441" s="10" t="s">
        <v>194</v>
      </c>
      <c r="N441" s="13" t="s">
        <v>886</v>
      </c>
      <c r="O441" s="10" t="s">
        <v>398</v>
      </c>
      <c r="P441" s="10" t="s">
        <v>29</v>
      </c>
      <c r="Q441" s="14">
        <v>836417.9</v>
      </c>
      <c r="R441" s="12"/>
      <c r="S441" s="10" t="s">
        <v>29</v>
      </c>
      <c r="T441" s="14">
        <v>-549273.9</v>
      </c>
      <c r="U441" s="15">
        <v>1</v>
      </c>
      <c r="V441" s="10" t="s">
        <v>29</v>
      </c>
      <c r="W441" s="14">
        <v>287144</v>
      </c>
      <c r="X441" s="10" t="s">
        <v>36</v>
      </c>
      <c r="Y441" s="10" t="s">
        <v>29</v>
      </c>
      <c r="Z441" s="10" t="s">
        <v>37</v>
      </c>
      <c r="AA441" s="10" t="s">
        <v>29</v>
      </c>
      <c r="AB441" s="15">
        <v>0</v>
      </c>
      <c r="AC441" s="15">
        <v>0</v>
      </c>
      <c r="AD441" s="15"/>
      <c r="AE441" s="15">
        <v>0</v>
      </c>
      <c r="AF441" s="14">
        <v>-52112</v>
      </c>
      <c r="AG441" s="14">
        <v>235032</v>
      </c>
    </row>
    <row r="442" spans="1:35" ht="15" customHeight="1" x14ac:dyDescent="0.25">
      <c r="A442" s="36">
        <v>3</v>
      </c>
      <c r="B442" s="36" t="s">
        <v>2606</v>
      </c>
      <c r="C442" s="36" t="s">
        <v>2606</v>
      </c>
      <c r="D442" s="38" t="str">
        <f t="shared" si="7"/>
        <v>3000000261-0</v>
      </c>
      <c r="E442" s="9" t="s">
        <v>887</v>
      </c>
      <c r="F442" s="10" t="s">
        <v>29</v>
      </c>
      <c r="G442" s="10" t="s">
        <v>29</v>
      </c>
      <c r="H442" s="9" t="s">
        <v>30</v>
      </c>
      <c r="I442" s="10" t="s">
        <v>207</v>
      </c>
      <c r="J442" s="10" t="s">
        <v>32</v>
      </c>
      <c r="K442" s="11">
        <v>43054</v>
      </c>
      <c r="L442" s="12">
        <v>43054</v>
      </c>
      <c r="M442" s="10" t="s">
        <v>419</v>
      </c>
      <c r="N442" s="13" t="s">
        <v>888</v>
      </c>
      <c r="O442" s="10" t="s">
        <v>398</v>
      </c>
      <c r="P442" s="10" t="s">
        <v>29</v>
      </c>
      <c r="Q442" s="14">
        <v>2400940</v>
      </c>
      <c r="R442" s="12"/>
      <c r="S442" s="10" t="s">
        <v>29</v>
      </c>
      <c r="T442" s="14">
        <v>-1576692</v>
      </c>
      <c r="U442" s="15">
        <v>1</v>
      </c>
      <c r="V442" s="10" t="s">
        <v>29</v>
      </c>
      <c r="W442" s="14">
        <v>824248</v>
      </c>
      <c r="X442" s="10" t="s">
        <v>36</v>
      </c>
      <c r="Y442" s="10" t="s">
        <v>29</v>
      </c>
      <c r="Z442" s="10" t="s">
        <v>37</v>
      </c>
      <c r="AA442" s="10" t="s">
        <v>29</v>
      </c>
      <c r="AB442" s="15">
        <v>0</v>
      </c>
      <c r="AC442" s="15">
        <v>0</v>
      </c>
      <c r="AD442" s="15"/>
      <c r="AE442" s="15">
        <v>0</v>
      </c>
      <c r="AF442" s="14">
        <v>-149588</v>
      </c>
      <c r="AG442" s="14">
        <v>674660</v>
      </c>
    </row>
    <row r="443" spans="1:35" ht="15" customHeight="1" x14ac:dyDescent="0.25">
      <c r="A443" s="36">
        <v>3</v>
      </c>
      <c r="B443" s="36" t="s">
        <v>2606</v>
      </c>
      <c r="C443" s="36" t="s">
        <v>2606</v>
      </c>
      <c r="D443" s="38" t="str">
        <f t="shared" si="7"/>
        <v>3000000262-0</v>
      </c>
      <c r="E443" s="9" t="s">
        <v>889</v>
      </c>
      <c r="F443" s="10" t="s">
        <v>29</v>
      </c>
      <c r="G443" s="10" t="s">
        <v>29</v>
      </c>
      <c r="H443" s="9" t="s">
        <v>30</v>
      </c>
      <c r="I443" s="10" t="s">
        <v>207</v>
      </c>
      <c r="J443" s="10" t="s">
        <v>32</v>
      </c>
      <c r="K443" s="11">
        <v>43059</v>
      </c>
      <c r="L443" s="12">
        <v>43059</v>
      </c>
      <c r="M443" s="10" t="s">
        <v>890</v>
      </c>
      <c r="N443" s="13" t="s">
        <v>891</v>
      </c>
      <c r="O443" s="10" t="s">
        <v>398</v>
      </c>
      <c r="P443" s="10" t="s">
        <v>29</v>
      </c>
      <c r="Q443" s="14">
        <v>4066383.94</v>
      </c>
      <c r="R443" s="12"/>
      <c r="S443" s="10" t="s">
        <v>29</v>
      </c>
      <c r="T443" s="14">
        <v>-2666732.5</v>
      </c>
      <c r="U443" s="15">
        <v>1</v>
      </c>
      <c r="V443" s="10" t="s">
        <v>29</v>
      </c>
      <c r="W443" s="14">
        <v>1399651.44</v>
      </c>
      <c r="X443" s="10" t="s">
        <v>36</v>
      </c>
      <c r="Y443" s="10" t="s">
        <v>29</v>
      </c>
      <c r="Z443" s="10" t="s">
        <v>37</v>
      </c>
      <c r="AA443" s="10" t="s">
        <v>29</v>
      </c>
      <c r="AB443" s="15">
        <v>0</v>
      </c>
      <c r="AC443" s="15">
        <v>0</v>
      </c>
      <c r="AD443" s="15"/>
      <c r="AE443" s="15">
        <v>0</v>
      </c>
      <c r="AF443" s="14">
        <v>-254015</v>
      </c>
      <c r="AG443" s="14">
        <v>1145636.44</v>
      </c>
    </row>
    <row r="444" spans="1:35" ht="15" customHeight="1" x14ac:dyDescent="0.25">
      <c r="A444" s="36">
        <v>3</v>
      </c>
      <c r="B444" s="36" t="s">
        <v>2606</v>
      </c>
      <c r="C444" s="36" t="s">
        <v>2606</v>
      </c>
      <c r="D444" s="38" t="str">
        <f t="shared" si="7"/>
        <v>3000000263-0</v>
      </c>
      <c r="E444" s="9" t="s">
        <v>892</v>
      </c>
      <c r="F444" s="10" t="s">
        <v>29</v>
      </c>
      <c r="G444" s="10" t="s">
        <v>29</v>
      </c>
      <c r="H444" s="9" t="s">
        <v>30</v>
      </c>
      <c r="I444" s="10" t="s">
        <v>207</v>
      </c>
      <c r="J444" s="10" t="s">
        <v>32</v>
      </c>
      <c r="K444" s="11">
        <v>43084</v>
      </c>
      <c r="L444" s="12">
        <v>43084</v>
      </c>
      <c r="M444" s="10" t="s">
        <v>503</v>
      </c>
      <c r="N444" s="13" t="s">
        <v>893</v>
      </c>
      <c r="O444" s="10" t="s">
        <v>398</v>
      </c>
      <c r="P444" s="10" t="s">
        <v>29</v>
      </c>
      <c r="Q444" s="14">
        <v>8157640.3799999999</v>
      </c>
      <c r="R444" s="12"/>
      <c r="S444" s="10" t="s">
        <v>894</v>
      </c>
      <c r="T444" s="14">
        <v>-5312398.38</v>
      </c>
      <c r="U444" s="15">
        <v>0</v>
      </c>
      <c r="V444" s="10" t="s">
        <v>29</v>
      </c>
      <c r="W444" s="14">
        <v>2845242</v>
      </c>
      <c r="X444" s="10" t="s">
        <v>36</v>
      </c>
      <c r="Y444" s="10" t="s">
        <v>29</v>
      </c>
      <c r="Z444" s="10" t="s">
        <v>37</v>
      </c>
      <c r="AA444" s="10" t="s">
        <v>29</v>
      </c>
      <c r="AB444" s="15">
        <v>0</v>
      </c>
      <c r="AC444" s="15">
        <v>0</v>
      </c>
      <c r="AD444" s="15"/>
      <c r="AE444" s="15">
        <v>0</v>
      </c>
      <c r="AF444" s="14">
        <v>-516367</v>
      </c>
      <c r="AG444" s="14">
        <v>2328875</v>
      </c>
    </row>
    <row r="445" spans="1:35" ht="15" customHeight="1" x14ac:dyDescent="0.25">
      <c r="A445" s="36">
        <v>3</v>
      </c>
      <c r="B445" s="36" t="s">
        <v>2606</v>
      </c>
      <c r="C445" s="36" t="s">
        <v>2606</v>
      </c>
      <c r="D445" s="38" t="str">
        <f t="shared" si="7"/>
        <v>3000000264-0</v>
      </c>
      <c r="E445" s="9" t="s">
        <v>895</v>
      </c>
      <c r="F445" s="10" t="s">
        <v>29</v>
      </c>
      <c r="G445" s="10" t="s">
        <v>29</v>
      </c>
      <c r="H445" s="9" t="s">
        <v>30</v>
      </c>
      <c r="I445" s="10" t="s">
        <v>207</v>
      </c>
      <c r="J445" s="10" t="s">
        <v>32</v>
      </c>
      <c r="K445" s="11">
        <v>43173</v>
      </c>
      <c r="L445" s="12">
        <v>43173</v>
      </c>
      <c r="M445" s="10" t="s">
        <v>388</v>
      </c>
      <c r="N445" s="13" t="s">
        <v>896</v>
      </c>
      <c r="O445" s="10" t="s">
        <v>398</v>
      </c>
      <c r="P445" s="10" t="s">
        <v>29</v>
      </c>
      <c r="Q445" s="14">
        <v>8026724.7999999998</v>
      </c>
      <c r="R445" s="12"/>
      <c r="S445" s="10" t="s">
        <v>29</v>
      </c>
      <c r="T445" s="14">
        <v>-5096123.4000000004</v>
      </c>
      <c r="U445" s="15">
        <v>1</v>
      </c>
      <c r="V445" s="10" t="s">
        <v>29</v>
      </c>
      <c r="W445" s="14">
        <v>2930601.4</v>
      </c>
      <c r="X445" s="10" t="s">
        <v>36</v>
      </c>
      <c r="Y445" s="10" t="s">
        <v>29</v>
      </c>
      <c r="Z445" s="10" t="s">
        <v>37</v>
      </c>
      <c r="AA445" s="10" t="s">
        <v>29</v>
      </c>
      <c r="AB445" s="15">
        <v>0</v>
      </c>
      <c r="AC445" s="15">
        <v>0</v>
      </c>
      <c r="AD445" s="15"/>
      <c r="AE445" s="15">
        <v>0</v>
      </c>
      <c r="AF445" s="14">
        <v>-531858</v>
      </c>
      <c r="AG445" s="14">
        <v>2398743.4</v>
      </c>
    </row>
    <row r="446" spans="1:35" ht="15" customHeight="1" x14ac:dyDescent="0.25">
      <c r="A446" s="36">
        <v>3</v>
      </c>
      <c r="B446" s="36" t="s">
        <v>2606</v>
      </c>
      <c r="C446" s="36" t="s">
        <v>2606</v>
      </c>
      <c r="D446" s="38" t="str">
        <f t="shared" si="7"/>
        <v>3000000265-0</v>
      </c>
      <c r="E446" s="9" t="s">
        <v>897</v>
      </c>
      <c r="F446" s="10" t="s">
        <v>29</v>
      </c>
      <c r="G446" s="10" t="s">
        <v>29</v>
      </c>
      <c r="H446" s="9" t="s">
        <v>30</v>
      </c>
      <c r="I446" s="10" t="s">
        <v>32</v>
      </c>
      <c r="J446" s="10" t="s">
        <v>32</v>
      </c>
      <c r="K446" s="11">
        <v>39173</v>
      </c>
      <c r="L446" s="12">
        <v>39173</v>
      </c>
      <c r="M446" s="10" t="s">
        <v>194</v>
      </c>
      <c r="N446" s="13" t="s">
        <v>898</v>
      </c>
      <c r="O446" s="10" t="s">
        <v>173</v>
      </c>
      <c r="P446" s="10" t="s">
        <v>29</v>
      </c>
      <c r="Q446" s="14">
        <v>410002185</v>
      </c>
      <c r="R446" s="12"/>
      <c r="S446" s="10" t="s">
        <v>29</v>
      </c>
      <c r="T446" s="14">
        <v>-389502078.31999999</v>
      </c>
      <c r="U446" s="15">
        <v>1</v>
      </c>
      <c r="V446" s="10" t="s">
        <v>29</v>
      </c>
      <c r="W446" s="14">
        <v>20500106.68</v>
      </c>
      <c r="X446" s="10" t="s">
        <v>36</v>
      </c>
      <c r="Y446" s="10" t="s">
        <v>29</v>
      </c>
      <c r="Z446" s="10" t="s">
        <v>37</v>
      </c>
      <c r="AA446" s="10" t="s">
        <v>29</v>
      </c>
      <c r="AB446" s="15">
        <v>0</v>
      </c>
      <c r="AC446" s="15">
        <v>0</v>
      </c>
      <c r="AD446" s="15"/>
      <c r="AE446" s="15">
        <v>0</v>
      </c>
      <c r="AF446" s="15">
        <v>0</v>
      </c>
      <c r="AG446" s="14">
        <v>20500106.68</v>
      </c>
    </row>
    <row r="447" spans="1:35" ht="15" customHeight="1" x14ac:dyDescent="0.25">
      <c r="A447" s="36">
        <v>3</v>
      </c>
      <c r="B447" s="36" t="s">
        <v>2606</v>
      </c>
      <c r="C447" s="36" t="s">
        <v>2606</v>
      </c>
      <c r="D447" s="38" t="str">
        <f t="shared" si="7"/>
        <v>3000000266-0</v>
      </c>
      <c r="E447" s="9" t="s">
        <v>899</v>
      </c>
      <c r="F447" s="10" t="s">
        <v>29</v>
      </c>
      <c r="G447" s="10" t="s">
        <v>29</v>
      </c>
      <c r="H447" s="9" t="s">
        <v>30</v>
      </c>
      <c r="I447" s="10" t="s">
        <v>32</v>
      </c>
      <c r="J447" s="10" t="s">
        <v>32</v>
      </c>
      <c r="K447" s="11">
        <v>40269</v>
      </c>
      <c r="L447" s="12">
        <v>40269</v>
      </c>
      <c r="M447" s="10" t="s">
        <v>210</v>
      </c>
      <c r="N447" s="13" t="s">
        <v>900</v>
      </c>
      <c r="O447" s="10" t="s">
        <v>549</v>
      </c>
      <c r="P447" s="10" t="s">
        <v>29</v>
      </c>
      <c r="Q447" s="14">
        <v>2925</v>
      </c>
      <c r="R447" s="12"/>
      <c r="S447" s="10" t="s">
        <v>29</v>
      </c>
      <c r="T447" s="14">
        <v>-2779</v>
      </c>
      <c r="U447" s="15">
        <v>4</v>
      </c>
      <c r="V447" s="10" t="s">
        <v>29</v>
      </c>
      <c r="W447" s="15">
        <v>146</v>
      </c>
      <c r="X447" s="10" t="s">
        <v>36</v>
      </c>
      <c r="Y447" s="10" t="s">
        <v>29</v>
      </c>
      <c r="Z447" s="10" t="s">
        <v>37</v>
      </c>
      <c r="AA447" s="10" t="s">
        <v>29</v>
      </c>
      <c r="AB447" s="15">
        <v>0</v>
      </c>
      <c r="AC447" s="15">
        <v>0</v>
      </c>
      <c r="AD447" s="15"/>
      <c r="AE447" s="15">
        <v>0</v>
      </c>
      <c r="AF447" s="15">
        <v>0</v>
      </c>
      <c r="AG447" s="15">
        <v>146</v>
      </c>
    </row>
    <row r="448" spans="1:35" ht="15" customHeight="1" x14ac:dyDescent="0.25">
      <c r="A448" s="36">
        <v>3</v>
      </c>
      <c r="B448" s="36" t="s">
        <v>2606</v>
      </c>
      <c r="C448" s="36" t="s">
        <v>2606</v>
      </c>
      <c r="D448" s="38" t="str">
        <f t="shared" si="7"/>
        <v>3000000267-0</v>
      </c>
      <c r="E448" s="9" t="s">
        <v>901</v>
      </c>
      <c r="F448" s="10" t="s">
        <v>29</v>
      </c>
      <c r="G448" s="10" t="s">
        <v>29</v>
      </c>
      <c r="H448" s="9" t="s">
        <v>30</v>
      </c>
      <c r="I448" s="10" t="s">
        <v>32</v>
      </c>
      <c r="J448" s="10" t="s">
        <v>32</v>
      </c>
      <c r="K448" s="11">
        <v>40360</v>
      </c>
      <c r="L448" s="12">
        <v>40360</v>
      </c>
      <c r="M448" s="10" t="s">
        <v>210</v>
      </c>
      <c r="N448" s="13" t="s">
        <v>902</v>
      </c>
      <c r="O448" s="10" t="s">
        <v>549</v>
      </c>
      <c r="P448" s="10" t="s">
        <v>29</v>
      </c>
      <c r="Q448" s="14">
        <v>42963</v>
      </c>
      <c r="R448" s="12"/>
      <c r="S448" s="10" t="s">
        <v>29</v>
      </c>
      <c r="T448" s="14">
        <v>-40815</v>
      </c>
      <c r="U448" s="15">
        <v>14</v>
      </c>
      <c r="V448" s="10" t="s">
        <v>29</v>
      </c>
      <c r="W448" s="14">
        <v>2148</v>
      </c>
      <c r="X448" s="10" t="s">
        <v>36</v>
      </c>
      <c r="Y448" s="10" t="s">
        <v>29</v>
      </c>
      <c r="Z448" s="10" t="s">
        <v>37</v>
      </c>
      <c r="AA448" s="10" t="s">
        <v>29</v>
      </c>
      <c r="AB448" s="15">
        <v>0</v>
      </c>
      <c r="AC448" s="15">
        <v>0</v>
      </c>
      <c r="AD448" s="15"/>
      <c r="AE448" s="15">
        <v>0</v>
      </c>
      <c r="AF448" s="15">
        <v>0</v>
      </c>
      <c r="AG448" s="14">
        <v>2148</v>
      </c>
    </row>
    <row r="449" spans="1:33" ht="15" customHeight="1" x14ac:dyDescent="0.25">
      <c r="A449" s="36">
        <v>3</v>
      </c>
      <c r="B449" s="36" t="s">
        <v>2606</v>
      </c>
      <c r="C449" s="36" t="s">
        <v>2606</v>
      </c>
      <c r="D449" s="38" t="str">
        <f t="shared" si="7"/>
        <v>3000000268-0</v>
      </c>
      <c r="E449" s="9" t="s">
        <v>903</v>
      </c>
      <c r="F449" s="10" t="s">
        <v>29</v>
      </c>
      <c r="G449" s="10" t="s">
        <v>29</v>
      </c>
      <c r="H449" s="9" t="s">
        <v>30</v>
      </c>
      <c r="I449" s="10" t="s">
        <v>32</v>
      </c>
      <c r="J449" s="10" t="s">
        <v>32</v>
      </c>
      <c r="K449" s="11">
        <v>40452</v>
      </c>
      <c r="L449" s="12">
        <v>40452</v>
      </c>
      <c r="M449" s="10" t="s">
        <v>210</v>
      </c>
      <c r="N449" s="13" t="s">
        <v>562</v>
      </c>
      <c r="O449" s="10" t="s">
        <v>549</v>
      </c>
      <c r="P449" s="10" t="s">
        <v>29</v>
      </c>
      <c r="Q449" s="15">
        <v>925</v>
      </c>
      <c r="R449" s="12"/>
      <c r="S449" s="10" t="s">
        <v>29</v>
      </c>
      <c r="T449" s="15">
        <v>-879</v>
      </c>
      <c r="U449" s="15">
        <v>1</v>
      </c>
      <c r="V449" s="10" t="s">
        <v>29</v>
      </c>
      <c r="W449" s="15">
        <v>46</v>
      </c>
      <c r="X449" s="10" t="s">
        <v>36</v>
      </c>
      <c r="Y449" s="10" t="s">
        <v>29</v>
      </c>
      <c r="Z449" s="10" t="s">
        <v>37</v>
      </c>
      <c r="AA449" s="10" t="s">
        <v>29</v>
      </c>
      <c r="AB449" s="15">
        <v>0</v>
      </c>
      <c r="AC449" s="15">
        <v>0</v>
      </c>
      <c r="AD449" s="15"/>
      <c r="AE449" s="15">
        <v>0</v>
      </c>
      <c r="AF449" s="15">
        <v>0</v>
      </c>
      <c r="AG449" s="15">
        <v>46</v>
      </c>
    </row>
    <row r="450" spans="1:33" ht="15" customHeight="1" x14ac:dyDescent="0.25">
      <c r="A450" s="36">
        <v>3</v>
      </c>
      <c r="B450" s="36" t="s">
        <v>2606</v>
      </c>
      <c r="C450" s="36" t="s">
        <v>2606</v>
      </c>
      <c r="D450" s="38" t="str">
        <f t="shared" si="7"/>
        <v>3000000270-0</v>
      </c>
      <c r="E450" s="9" t="s">
        <v>904</v>
      </c>
      <c r="F450" s="10" t="s">
        <v>29</v>
      </c>
      <c r="G450" s="10" t="s">
        <v>29</v>
      </c>
      <c r="H450" s="9" t="s">
        <v>30</v>
      </c>
      <c r="I450" s="10" t="s">
        <v>207</v>
      </c>
      <c r="J450" s="10" t="s">
        <v>32</v>
      </c>
      <c r="K450" s="11">
        <v>43555</v>
      </c>
      <c r="L450" s="12">
        <v>43191</v>
      </c>
      <c r="M450" s="10" t="s">
        <v>905</v>
      </c>
      <c r="N450" s="13" t="s">
        <v>891</v>
      </c>
      <c r="O450" s="10" t="s">
        <v>398</v>
      </c>
      <c r="P450" s="10" t="s">
        <v>29</v>
      </c>
      <c r="Q450" s="14">
        <v>1654606</v>
      </c>
      <c r="R450" s="12"/>
      <c r="S450" s="10" t="s">
        <v>29</v>
      </c>
      <c r="T450" s="14">
        <v>-1045017</v>
      </c>
      <c r="U450" s="15"/>
      <c r="V450" s="10" t="s">
        <v>29</v>
      </c>
      <c r="W450" s="14">
        <v>609589</v>
      </c>
      <c r="X450" s="10" t="s">
        <v>29</v>
      </c>
      <c r="Y450" s="10" t="s">
        <v>29</v>
      </c>
      <c r="Z450" s="10" t="s">
        <v>37</v>
      </c>
      <c r="AA450" s="10" t="s">
        <v>29</v>
      </c>
      <c r="AB450" s="15">
        <v>0</v>
      </c>
      <c r="AC450" s="15">
        <v>0</v>
      </c>
      <c r="AD450" s="15"/>
      <c r="AE450" s="15">
        <v>0</v>
      </c>
      <c r="AF450" s="14">
        <v>-110631</v>
      </c>
      <c r="AG450" s="14">
        <v>498958</v>
      </c>
    </row>
    <row r="451" spans="1:33" ht="15" customHeight="1" x14ac:dyDescent="0.25">
      <c r="A451" s="36">
        <v>3</v>
      </c>
      <c r="B451" s="36" t="s">
        <v>2606</v>
      </c>
      <c r="C451" s="36" t="s">
        <v>2606</v>
      </c>
      <c r="D451" s="38" t="str">
        <f t="shared" ref="D451:D514" si="8">CONCATENATE(E451,"-",H451)</f>
        <v>3000000271-0</v>
      </c>
      <c r="E451" s="9" t="s">
        <v>906</v>
      </c>
      <c r="F451" s="10" t="s">
        <v>29</v>
      </c>
      <c r="G451" s="10" t="s">
        <v>29</v>
      </c>
      <c r="H451" s="9" t="s">
        <v>30</v>
      </c>
      <c r="I451" s="10" t="s">
        <v>207</v>
      </c>
      <c r="J451" s="10" t="s">
        <v>32</v>
      </c>
      <c r="K451" s="11">
        <v>43555</v>
      </c>
      <c r="L451" s="12">
        <v>43405</v>
      </c>
      <c r="M451" s="10" t="s">
        <v>608</v>
      </c>
      <c r="N451" s="13" t="s">
        <v>907</v>
      </c>
      <c r="O451" s="10" t="s">
        <v>398</v>
      </c>
      <c r="P451" s="10" t="s">
        <v>29</v>
      </c>
      <c r="Q451" s="14">
        <v>731322.31</v>
      </c>
      <c r="R451" s="12"/>
      <c r="S451" s="10" t="s">
        <v>29</v>
      </c>
      <c r="T451" s="14">
        <v>-426969</v>
      </c>
      <c r="U451" s="15"/>
      <c r="V451" s="10" t="s">
        <v>29</v>
      </c>
      <c r="W451" s="14">
        <v>304353.31</v>
      </c>
      <c r="X451" s="10" t="s">
        <v>29</v>
      </c>
      <c r="Y451" s="10" t="s">
        <v>29</v>
      </c>
      <c r="Z451" s="10" t="s">
        <v>37</v>
      </c>
      <c r="AA451" s="10" t="s">
        <v>29</v>
      </c>
      <c r="AB451" s="15">
        <v>0</v>
      </c>
      <c r="AC451" s="15">
        <v>0</v>
      </c>
      <c r="AD451" s="15"/>
      <c r="AE451" s="15">
        <v>0</v>
      </c>
      <c r="AF451" s="14">
        <v>-55235</v>
      </c>
      <c r="AG451" s="14">
        <v>249118.31</v>
      </c>
    </row>
    <row r="452" spans="1:33" ht="15" customHeight="1" x14ac:dyDescent="0.25">
      <c r="A452" s="36">
        <v>3</v>
      </c>
      <c r="B452" s="36" t="s">
        <v>2606</v>
      </c>
      <c r="C452" s="36" t="s">
        <v>2606</v>
      </c>
      <c r="D452" s="38" t="str">
        <f t="shared" si="8"/>
        <v>3000000271-1</v>
      </c>
      <c r="E452" s="9" t="s">
        <v>906</v>
      </c>
      <c r="F452" s="10" t="s">
        <v>29</v>
      </c>
      <c r="G452" s="10" t="s">
        <v>29</v>
      </c>
      <c r="H452" s="9" t="s">
        <v>375</v>
      </c>
      <c r="I452" s="10" t="s">
        <v>207</v>
      </c>
      <c r="J452" s="10" t="s">
        <v>32</v>
      </c>
      <c r="K452" s="11">
        <v>44985</v>
      </c>
      <c r="L452" s="12">
        <v>44985</v>
      </c>
      <c r="M452" s="10" t="s">
        <v>692</v>
      </c>
      <c r="N452" s="13" t="s">
        <v>908</v>
      </c>
      <c r="O452" s="10" t="s">
        <v>398</v>
      </c>
      <c r="P452" s="10" t="s">
        <v>29</v>
      </c>
      <c r="Q452" s="14">
        <v>4086964.37</v>
      </c>
      <c r="R452" s="12"/>
      <c r="S452" s="10" t="s">
        <v>29</v>
      </c>
      <c r="T452" s="14">
        <v>-64867</v>
      </c>
      <c r="U452" s="15"/>
      <c r="V452" s="10" t="s">
        <v>29</v>
      </c>
      <c r="W452" s="14">
        <v>4022097.37</v>
      </c>
      <c r="X452" s="10" t="s">
        <v>29</v>
      </c>
      <c r="Y452" s="10" t="s">
        <v>29</v>
      </c>
      <c r="Z452" s="10" t="s">
        <v>37</v>
      </c>
      <c r="AA452" s="10" t="s">
        <v>29</v>
      </c>
      <c r="AB452" s="15">
        <v>0</v>
      </c>
      <c r="AC452" s="15">
        <v>0</v>
      </c>
      <c r="AD452" s="15"/>
      <c r="AE452" s="15">
        <v>0</v>
      </c>
      <c r="AF452" s="14">
        <v>-729947</v>
      </c>
      <c r="AG452" s="14">
        <v>3292150.37</v>
      </c>
    </row>
    <row r="453" spans="1:33" ht="15" customHeight="1" x14ac:dyDescent="0.25">
      <c r="A453" s="36">
        <v>3</v>
      </c>
      <c r="B453" s="36" t="s">
        <v>2606</v>
      </c>
      <c r="C453" s="36" t="s">
        <v>2606</v>
      </c>
      <c r="D453" s="38" t="str">
        <f t="shared" si="8"/>
        <v>3000000272-0</v>
      </c>
      <c r="E453" s="9" t="s">
        <v>909</v>
      </c>
      <c r="F453" s="10" t="s">
        <v>29</v>
      </c>
      <c r="G453" s="10" t="s">
        <v>29</v>
      </c>
      <c r="H453" s="9" t="s">
        <v>30</v>
      </c>
      <c r="I453" s="10" t="s">
        <v>207</v>
      </c>
      <c r="J453" s="10" t="s">
        <v>32</v>
      </c>
      <c r="K453" s="11">
        <v>43555</v>
      </c>
      <c r="L453" s="12">
        <v>43405</v>
      </c>
      <c r="M453" s="10" t="s">
        <v>215</v>
      </c>
      <c r="N453" s="13" t="s">
        <v>910</v>
      </c>
      <c r="O453" s="10" t="s">
        <v>398</v>
      </c>
      <c r="P453" s="10" t="s">
        <v>29</v>
      </c>
      <c r="Q453" s="14">
        <v>24367221.75</v>
      </c>
      <c r="R453" s="12"/>
      <c r="S453" s="10" t="s">
        <v>29</v>
      </c>
      <c r="T453" s="14">
        <v>-14226352</v>
      </c>
      <c r="U453" s="15"/>
      <c r="V453" s="10" t="s">
        <v>29</v>
      </c>
      <c r="W453" s="14">
        <v>10140869.75</v>
      </c>
      <c r="X453" s="10" t="s">
        <v>29</v>
      </c>
      <c r="Y453" s="10" t="s">
        <v>29</v>
      </c>
      <c r="Z453" s="10" t="s">
        <v>37</v>
      </c>
      <c r="AA453" s="10" t="s">
        <v>29</v>
      </c>
      <c r="AB453" s="15">
        <v>0</v>
      </c>
      <c r="AC453" s="15">
        <v>0</v>
      </c>
      <c r="AD453" s="15"/>
      <c r="AE453" s="15">
        <v>0</v>
      </c>
      <c r="AF453" s="14">
        <v>-1840408</v>
      </c>
      <c r="AG453" s="14">
        <v>8300461.75</v>
      </c>
    </row>
    <row r="454" spans="1:33" ht="15" customHeight="1" x14ac:dyDescent="0.25">
      <c r="A454" s="36">
        <v>3</v>
      </c>
      <c r="B454" s="36" t="s">
        <v>2606</v>
      </c>
      <c r="C454" s="36" t="s">
        <v>2606</v>
      </c>
      <c r="D454" s="38" t="str">
        <f t="shared" si="8"/>
        <v>3000000273-0</v>
      </c>
      <c r="E454" s="9" t="s">
        <v>911</v>
      </c>
      <c r="F454" s="10" t="s">
        <v>29</v>
      </c>
      <c r="G454" s="10" t="s">
        <v>29</v>
      </c>
      <c r="H454" s="9" t="s">
        <v>30</v>
      </c>
      <c r="I454" s="10" t="s">
        <v>207</v>
      </c>
      <c r="J454" s="10" t="s">
        <v>32</v>
      </c>
      <c r="K454" s="11">
        <v>43555</v>
      </c>
      <c r="L454" s="12">
        <v>43497</v>
      </c>
      <c r="M454" s="10" t="s">
        <v>215</v>
      </c>
      <c r="N454" s="13" t="s">
        <v>912</v>
      </c>
      <c r="O454" s="10" t="s">
        <v>398</v>
      </c>
      <c r="P454" s="10" t="s">
        <v>29</v>
      </c>
      <c r="Q454" s="14">
        <v>25019024.640000001</v>
      </c>
      <c r="R454" s="12"/>
      <c r="S454" s="10" t="s">
        <v>29</v>
      </c>
      <c r="T454" s="14">
        <v>-14093315</v>
      </c>
      <c r="U454" s="15"/>
      <c r="V454" s="10" t="s">
        <v>29</v>
      </c>
      <c r="W454" s="14">
        <v>10925709.640000001</v>
      </c>
      <c r="X454" s="10" t="s">
        <v>29</v>
      </c>
      <c r="Y454" s="10" t="s">
        <v>29</v>
      </c>
      <c r="Z454" s="10" t="s">
        <v>37</v>
      </c>
      <c r="AA454" s="10" t="s">
        <v>29</v>
      </c>
      <c r="AB454" s="15">
        <v>0</v>
      </c>
      <c r="AC454" s="15">
        <v>0</v>
      </c>
      <c r="AD454" s="15"/>
      <c r="AE454" s="15">
        <v>0</v>
      </c>
      <c r="AF454" s="14">
        <v>-1982844</v>
      </c>
      <c r="AG454" s="14">
        <v>8942865.6400000006</v>
      </c>
    </row>
    <row r="455" spans="1:33" ht="15" customHeight="1" x14ac:dyDescent="0.25">
      <c r="A455" s="36">
        <v>3</v>
      </c>
      <c r="B455" s="36" t="s">
        <v>2606</v>
      </c>
      <c r="C455" s="36" t="s">
        <v>2606</v>
      </c>
      <c r="D455" s="38" t="str">
        <f t="shared" si="8"/>
        <v>3000000274-0</v>
      </c>
      <c r="E455" s="9" t="s">
        <v>913</v>
      </c>
      <c r="F455" s="10" t="s">
        <v>29</v>
      </c>
      <c r="G455" s="10" t="s">
        <v>29</v>
      </c>
      <c r="H455" s="9" t="s">
        <v>30</v>
      </c>
      <c r="I455" s="10" t="s">
        <v>207</v>
      </c>
      <c r="J455" s="10" t="s">
        <v>32</v>
      </c>
      <c r="K455" s="11">
        <v>43555</v>
      </c>
      <c r="L455" s="12">
        <v>43405</v>
      </c>
      <c r="M455" s="10" t="s">
        <v>215</v>
      </c>
      <c r="N455" s="13" t="s">
        <v>914</v>
      </c>
      <c r="O455" s="10" t="s">
        <v>398</v>
      </c>
      <c r="P455" s="10" t="s">
        <v>29</v>
      </c>
      <c r="Q455" s="14">
        <v>24513072.16</v>
      </c>
      <c r="R455" s="12"/>
      <c r="S455" s="10" t="s">
        <v>29</v>
      </c>
      <c r="T455" s="14">
        <v>-14311504</v>
      </c>
      <c r="U455" s="15"/>
      <c r="V455" s="10" t="s">
        <v>29</v>
      </c>
      <c r="W455" s="14">
        <v>10201568.16</v>
      </c>
      <c r="X455" s="10" t="s">
        <v>29</v>
      </c>
      <c r="Y455" s="10" t="s">
        <v>29</v>
      </c>
      <c r="Z455" s="10" t="s">
        <v>37</v>
      </c>
      <c r="AA455" s="10" t="s">
        <v>29</v>
      </c>
      <c r="AB455" s="15">
        <v>0</v>
      </c>
      <c r="AC455" s="15">
        <v>0</v>
      </c>
      <c r="AD455" s="15"/>
      <c r="AE455" s="15">
        <v>0</v>
      </c>
      <c r="AF455" s="14">
        <v>-1851424</v>
      </c>
      <c r="AG455" s="14">
        <v>8350144.1600000001</v>
      </c>
    </row>
    <row r="456" spans="1:33" ht="15" customHeight="1" x14ac:dyDescent="0.25">
      <c r="A456" s="36">
        <v>3</v>
      </c>
      <c r="B456" s="36" t="s">
        <v>2606</v>
      </c>
      <c r="C456" s="36" t="s">
        <v>2606</v>
      </c>
      <c r="D456" s="38" t="str">
        <f t="shared" si="8"/>
        <v>3000000275-0</v>
      </c>
      <c r="E456" s="9" t="s">
        <v>915</v>
      </c>
      <c r="F456" s="10" t="s">
        <v>29</v>
      </c>
      <c r="G456" s="10" t="s">
        <v>29</v>
      </c>
      <c r="H456" s="9" t="s">
        <v>30</v>
      </c>
      <c r="I456" s="10" t="s">
        <v>916</v>
      </c>
      <c r="J456" s="10" t="s">
        <v>32</v>
      </c>
      <c r="K456" s="11">
        <v>43555</v>
      </c>
      <c r="L456" s="12">
        <v>43405</v>
      </c>
      <c r="M456" s="10" t="s">
        <v>608</v>
      </c>
      <c r="N456" s="13" t="s">
        <v>917</v>
      </c>
      <c r="O456" s="10" t="s">
        <v>398</v>
      </c>
      <c r="P456" s="10" t="s">
        <v>29</v>
      </c>
      <c r="Q456" s="14">
        <v>3348564.57</v>
      </c>
      <c r="R456" s="12"/>
      <c r="S456" s="10" t="s">
        <v>29</v>
      </c>
      <c r="T456" s="14">
        <v>-1954812</v>
      </c>
      <c r="U456" s="15"/>
      <c r="V456" s="10" t="s">
        <v>29</v>
      </c>
      <c r="W456" s="14">
        <v>1393752.57</v>
      </c>
      <c r="X456" s="10" t="s">
        <v>29</v>
      </c>
      <c r="Y456" s="10" t="s">
        <v>29</v>
      </c>
      <c r="Z456" s="10" t="s">
        <v>37</v>
      </c>
      <c r="AA456" s="10" t="s">
        <v>29</v>
      </c>
      <c r="AB456" s="15">
        <v>0</v>
      </c>
      <c r="AC456" s="15">
        <v>0</v>
      </c>
      <c r="AD456" s="15"/>
      <c r="AE456" s="15">
        <v>0</v>
      </c>
      <c r="AF456" s="14">
        <v>-252269</v>
      </c>
      <c r="AG456" s="14">
        <v>1141483.57</v>
      </c>
    </row>
    <row r="457" spans="1:33" ht="15" customHeight="1" x14ac:dyDescent="0.25">
      <c r="A457" s="36">
        <v>3</v>
      </c>
      <c r="B457" s="36" t="s">
        <v>2606</v>
      </c>
      <c r="C457" s="36" t="s">
        <v>2606</v>
      </c>
      <c r="D457" s="38" t="str">
        <f t="shared" si="8"/>
        <v>3000000276-0</v>
      </c>
      <c r="E457" s="9" t="s">
        <v>918</v>
      </c>
      <c r="F457" s="10" t="s">
        <v>29</v>
      </c>
      <c r="G457" s="10" t="s">
        <v>29</v>
      </c>
      <c r="H457" s="9" t="s">
        <v>30</v>
      </c>
      <c r="I457" s="10" t="s">
        <v>207</v>
      </c>
      <c r="J457" s="10" t="s">
        <v>32</v>
      </c>
      <c r="K457" s="11">
        <v>43555</v>
      </c>
      <c r="L457" s="12">
        <v>43554</v>
      </c>
      <c r="M457" s="10" t="s">
        <v>215</v>
      </c>
      <c r="N457" s="13" t="s">
        <v>919</v>
      </c>
      <c r="O457" s="10" t="s">
        <v>398</v>
      </c>
      <c r="P457" s="10" t="s">
        <v>29</v>
      </c>
      <c r="Q457" s="14">
        <v>24399013.059999999</v>
      </c>
      <c r="R457" s="12"/>
      <c r="S457" s="10" t="s">
        <v>29</v>
      </c>
      <c r="T457" s="14">
        <v>-13433748</v>
      </c>
      <c r="U457" s="15"/>
      <c r="V457" s="10" t="s">
        <v>29</v>
      </c>
      <c r="W457" s="14">
        <v>10965265.060000001</v>
      </c>
      <c r="X457" s="10" t="s">
        <v>29</v>
      </c>
      <c r="Y457" s="10" t="s">
        <v>29</v>
      </c>
      <c r="Z457" s="10" t="s">
        <v>37</v>
      </c>
      <c r="AA457" s="10" t="s">
        <v>29</v>
      </c>
      <c r="AB457" s="15">
        <v>0</v>
      </c>
      <c r="AC457" s="15">
        <v>0</v>
      </c>
      <c r="AD457" s="15"/>
      <c r="AE457" s="15">
        <v>0</v>
      </c>
      <c r="AF457" s="14">
        <v>-1990023</v>
      </c>
      <c r="AG457" s="14">
        <v>8975242.0600000005</v>
      </c>
    </row>
    <row r="458" spans="1:33" ht="15" customHeight="1" x14ac:dyDescent="0.25">
      <c r="A458" s="36">
        <v>3</v>
      </c>
      <c r="B458" s="36" t="s">
        <v>2606</v>
      </c>
      <c r="C458" s="36" t="s">
        <v>2606</v>
      </c>
      <c r="D458" s="38" t="str">
        <f t="shared" si="8"/>
        <v>3000000277-0</v>
      </c>
      <c r="E458" s="9" t="s">
        <v>920</v>
      </c>
      <c r="F458" s="10" t="s">
        <v>29</v>
      </c>
      <c r="G458" s="10" t="s">
        <v>29</v>
      </c>
      <c r="H458" s="9" t="s">
        <v>30</v>
      </c>
      <c r="I458" s="10" t="s">
        <v>207</v>
      </c>
      <c r="J458" s="10" t="s">
        <v>32</v>
      </c>
      <c r="K458" s="11">
        <v>43555</v>
      </c>
      <c r="L458" s="12">
        <v>43405</v>
      </c>
      <c r="M458" s="10" t="s">
        <v>215</v>
      </c>
      <c r="N458" s="13" t="s">
        <v>921</v>
      </c>
      <c r="O458" s="10" t="s">
        <v>398</v>
      </c>
      <c r="P458" s="10" t="s">
        <v>29</v>
      </c>
      <c r="Q458" s="14">
        <v>1671244.69</v>
      </c>
      <c r="R458" s="12"/>
      <c r="S458" s="10" t="s">
        <v>29</v>
      </c>
      <c r="T458" s="14">
        <v>-975725</v>
      </c>
      <c r="U458" s="15"/>
      <c r="V458" s="10" t="s">
        <v>29</v>
      </c>
      <c r="W458" s="14">
        <v>695519.69</v>
      </c>
      <c r="X458" s="10" t="s">
        <v>29</v>
      </c>
      <c r="Y458" s="10" t="s">
        <v>29</v>
      </c>
      <c r="Z458" s="10" t="s">
        <v>37</v>
      </c>
      <c r="AA458" s="10" t="s">
        <v>29</v>
      </c>
      <c r="AB458" s="15">
        <v>0</v>
      </c>
      <c r="AC458" s="15">
        <v>0</v>
      </c>
      <c r="AD458" s="15"/>
      <c r="AE458" s="15">
        <v>0</v>
      </c>
      <c r="AF458" s="14">
        <v>-126226</v>
      </c>
      <c r="AG458" s="14">
        <v>569293.68999999994</v>
      </c>
    </row>
    <row r="459" spans="1:33" ht="15" customHeight="1" x14ac:dyDescent="0.25">
      <c r="A459" s="36">
        <v>3</v>
      </c>
      <c r="B459" s="36" t="s">
        <v>2606</v>
      </c>
      <c r="C459" s="36" t="s">
        <v>2606</v>
      </c>
      <c r="D459" s="38" t="str">
        <f t="shared" si="8"/>
        <v>3000000278-0</v>
      </c>
      <c r="E459" s="9" t="s">
        <v>922</v>
      </c>
      <c r="F459" s="10" t="s">
        <v>29</v>
      </c>
      <c r="G459" s="10" t="s">
        <v>29</v>
      </c>
      <c r="H459" s="9" t="s">
        <v>30</v>
      </c>
      <c r="I459" s="10" t="s">
        <v>207</v>
      </c>
      <c r="J459" s="10" t="s">
        <v>32</v>
      </c>
      <c r="K459" s="11">
        <v>43555</v>
      </c>
      <c r="L459" s="12">
        <v>43405</v>
      </c>
      <c r="M459" s="10" t="s">
        <v>905</v>
      </c>
      <c r="N459" s="13" t="s">
        <v>923</v>
      </c>
      <c r="O459" s="10" t="s">
        <v>398</v>
      </c>
      <c r="P459" s="10" t="s">
        <v>29</v>
      </c>
      <c r="Q459" s="14">
        <v>620000</v>
      </c>
      <c r="R459" s="12"/>
      <c r="S459" s="10" t="s">
        <v>29</v>
      </c>
      <c r="T459" s="14">
        <v>-361976</v>
      </c>
      <c r="U459" s="15"/>
      <c r="V459" s="10" t="s">
        <v>29</v>
      </c>
      <c r="W459" s="14">
        <v>258024</v>
      </c>
      <c r="X459" s="10" t="s">
        <v>29</v>
      </c>
      <c r="Y459" s="10" t="s">
        <v>29</v>
      </c>
      <c r="Z459" s="10" t="s">
        <v>37</v>
      </c>
      <c r="AA459" s="10" t="s">
        <v>29</v>
      </c>
      <c r="AB459" s="15">
        <v>0</v>
      </c>
      <c r="AC459" s="15">
        <v>0</v>
      </c>
      <c r="AD459" s="15"/>
      <c r="AE459" s="15">
        <v>0</v>
      </c>
      <c r="AF459" s="14">
        <v>-46827</v>
      </c>
      <c r="AG459" s="14">
        <v>211197</v>
      </c>
    </row>
    <row r="460" spans="1:33" ht="15" customHeight="1" x14ac:dyDescent="0.25">
      <c r="A460" s="36">
        <v>3</v>
      </c>
      <c r="B460" s="36" t="s">
        <v>2606</v>
      </c>
      <c r="C460" s="36" t="s">
        <v>2606</v>
      </c>
      <c r="D460" s="38" t="str">
        <f t="shared" si="8"/>
        <v>3000000279-0</v>
      </c>
      <c r="E460" s="9" t="s">
        <v>924</v>
      </c>
      <c r="F460" s="10" t="s">
        <v>29</v>
      </c>
      <c r="G460" s="10" t="s">
        <v>29</v>
      </c>
      <c r="H460" s="9" t="s">
        <v>30</v>
      </c>
      <c r="I460" s="10" t="s">
        <v>207</v>
      </c>
      <c r="J460" s="10" t="s">
        <v>32</v>
      </c>
      <c r="K460" s="11">
        <v>43555</v>
      </c>
      <c r="L460" s="12">
        <v>43405</v>
      </c>
      <c r="M460" s="10" t="s">
        <v>905</v>
      </c>
      <c r="N460" s="13" t="s">
        <v>925</v>
      </c>
      <c r="O460" s="10" t="s">
        <v>398</v>
      </c>
      <c r="P460" s="10" t="s">
        <v>29</v>
      </c>
      <c r="Q460" s="14">
        <v>640000</v>
      </c>
      <c r="R460" s="12"/>
      <c r="S460" s="10" t="s">
        <v>29</v>
      </c>
      <c r="T460" s="14">
        <v>-373652</v>
      </c>
      <c r="U460" s="15"/>
      <c r="V460" s="10" t="s">
        <v>29</v>
      </c>
      <c r="W460" s="14">
        <v>266348</v>
      </c>
      <c r="X460" s="10" t="s">
        <v>29</v>
      </c>
      <c r="Y460" s="10" t="s">
        <v>29</v>
      </c>
      <c r="Z460" s="10" t="s">
        <v>37</v>
      </c>
      <c r="AA460" s="10" t="s">
        <v>29</v>
      </c>
      <c r="AB460" s="15">
        <v>0</v>
      </c>
      <c r="AC460" s="15">
        <v>0</v>
      </c>
      <c r="AD460" s="15"/>
      <c r="AE460" s="15">
        <v>0</v>
      </c>
      <c r="AF460" s="14">
        <v>-48338</v>
      </c>
      <c r="AG460" s="14">
        <v>218010</v>
      </c>
    </row>
    <row r="461" spans="1:33" ht="15" customHeight="1" x14ac:dyDescent="0.25">
      <c r="A461" s="36">
        <v>3</v>
      </c>
      <c r="B461" s="36" t="s">
        <v>2606</v>
      </c>
      <c r="C461" s="36" t="s">
        <v>2606</v>
      </c>
      <c r="D461" s="38" t="str">
        <f t="shared" si="8"/>
        <v>3000000280-0</v>
      </c>
      <c r="E461" s="9" t="s">
        <v>926</v>
      </c>
      <c r="F461" s="10" t="s">
        <v>29</v>
      </c>
      <c r="G461" s="10" t="s">
        <v>29</v>
      </c>
      <c r="H461" s="9" t="s">
        <v>30</v>
      </c>
      <c r="I461" s="10" t="s">
        <v>207</v>
      </c>
      <c r="J461" s="10" t="s">
        <v>32</v>
      </c>
      <c r="K461" s="11">
        <v>43555</v>
      </c>
      <c r="L461" s="12">
        <v>43405</v>
      </c>
      <c r="M461" s="10" t="s">
        <v>608</v>
      </c>
      <c r="N461" s="13" t="s">
        <v>927</v>
      </c>
      <c r="O461" s="10" t="s">
        <v>398</v>
      </c>
      <c r="P461" s="10" t="s">
        <v>29</v>
      </c>
      <c r="Q461" s="14">
        <v>1244500</v>
      </c>
      <c r="R461" s="12"/>
      <c r="S461" s="10" t="s">
        <v>29</v>
      </c>
      <c r="T461" s="14">
        <v>-726578</v>
      </c>
      <c r="U461" s="15"/>
      <c r="V461" s="10" t="s">
        <v>29</v>
      </c>
      <c r="W461" s="14">
        <v>517922</v>
      </c>
      <c r="X461" s="10" t="s">
        <v>29</v>
      </c>
      <c r="Y461" s="10" t="s">
        <v>29</v>
      </c>
      <c r="Z461" s="10" t="s">
        <v>37</v>
      </c>
      <c r="AA461" s="10" t="s">
        <v>29</v>
      </c>
      <c r="AB461" s="15">
        <v>0</v>
      </c>
      <c r="AC461" s="15">
        <v>0</v>
      </c>
      <c r="AD461" s="15"/>
      <c r="AE461" s="15">
        <v>0</v>
      </c>
      <c r="AF461" s="14">
        <v>-93995</v>
      </c>
      <c r="AG461" s="14">
        <v>423927</v>
      </c>
    </row>
    <row r="462" spans="1:33" ht="15" customHeight="1" x14ac:dyDescent="0.25">
      <c r="A462" s="36">
        <v>3</v>
      </c>
      <c r="B462" s="36" t="s">
        <v>2606</v>
      </c>
      <c r="C462" s="36" t="s">
        <v>2606</v>
      </c>
      <c r="D462" s="38" t="str">
        <f t="shared" si="8"/>
        <v>3000000281-0</v>
      </c>
      <c r="E462" s="9" t="s">
        <v>928</v>
      </c>
      <c r="F462" s="10" t="s">
        <v>29</v>
      </c>
      <c r="G462" s="10" t="s">
        <v>29</v>
      </c>
      <c r="H462" s="9" t="s">
        <v>30</v>
      </c>
      <c r="I462" s="10" t="s">
        <v>207</v>
      </c>
      <c r="J462" s="10" t="s">
        <v>32</v>
      </c>
      <c r="K462" s="11">
        <v>43555</v>
      </c>
      <c r="L462" s="12">
        <v>43405</v>
      </c>
      <c r="M462" s="10" t="s">
        <v>503</v>
      </c>
      <c r="N462" s="13" t="s">
        <v>929</v>
      </c>
      <c r="O462" s="10" t="s">
        <v>398</v>
      </c>
      <c r="P462" s="10" t="s">
        <v>29</v>
      </c>
      <c r="Q462" s="14">
        <v>2372716.7999999998</v>
      </c>
      <c r="R462" s="12"/>
      <c r="S462" s="10" t="s">
        <v>29</v>
      </c>
      <c r="T462" s="14">
        <v>-1385267</v>
      </c>
      <c r="U462" s="15"/>
      <c r="V462" s="10" t="s">
        <v>29</v>
      </c>
      <c r="W462" s="14">
        <v>987449.8</v>
      </c>
      <c r="X462" s="10" t="s">
        <v>29</v>
      </c>
      <c r="Y462" s="10" t="s">
        <v>29</v>
      </c>
      <c r="Z462" s="10" t="s">
        <v>37</v>
      </c>
      <c r="AA462" s="10" t="s">
        <v>29</v>
      </c>
      <c r="AB462" s="15">
        <v>0</v>
      </c>
      <c r="AC462" s="15">
        <v>0</v>
      </c>
      <c r="AD462" s="15"/>
      <c r="AE462" s="15">
        <v>0</v>
      </c>
      <c r="AF462" s="14">
        <v>-179207</v>
      </c>
      <c r="AG462" s="14">
        <v>808242.8</v>
      </c>
    </row>
    <row r="463" spans="1:33" ht="15" customHeight="1" x14ac:dyDescent="0.25">
      <c r="A463" s="36">
        <v>3</v>
      </c>
      <c r="B463" s="36" t="s">
        <v>2606</v>
      </c>
      <c r="C463" s="36" t="s">
        <v>2606</v>
      </c>
      <c r="D463" s="38" t="str">
        <f t="shared" si="8"/>
        <v>3000000282-0</v>
      </c>
      <c r="E463" s="9" t="s">
        <v>930</v>
      </c>
      <c r="F463" s="10" t="s">
        <v>29</v>
      </c>
      <c r="G463" s="10" t="s">
        <v>29</v>
      </c>
      <c r="H463" s="9" t="s">
        <v>30</v>
      </c>
      <c r="I463" s="10" t="s">
        <v>207</v>
      </c>
      <c r="J463" s="10" t="s">
        <v>32</v>
      </c>
      <c r="K463" s="11">
        <v>43555</v>
      </c>
      <c r="L463" s="12">
        <v>43405</v>
      </c>
      <c r="M463" s="10" t="s">
        <v>503</v>
      </c>
      <c r="N463" s="13" t="s">
        <v>931</v>
      </c>
      <c r="O463" s="10" t="s">
        <v>398</v>
      </c>
      <c r="P463" s="10" t="s">
        <v>29</v>
      </c>
      <c r="Q463" s="14">
        <v>16213400.960000001</v>
      </c>
      <c r="R463" s="12"/>
      <c r="S463" s="10" t="s">
        <v>29</v>
      </c>
      <c r="T463" s="14">
        <v>-9465894</v>
      </c>
      <c r="U463" s="15"/>
      <c r="V463" s="10" t="s">
        <v>29</v>
      </c>
      <c r="W463" s="14">
        <v>6747506.96</v>
      </c>
      <c r="X463" s="10" t="s">
        <v>29</v>
      </c>
      <c r="Y463" s="10" t="s">
        <v>29</v>
      </c>
      <c r="Z463" s="10" t="s">
        <v>37</v>
      </c>
      <c r="AA463" s="10" t="s">
        <v>29</v>
      </c>
      <c r="AB463" s="15">
        <v>0</v>
      </c>
      <c r="AC463" s="15">
        <v>0</v>
      </c>
      <c r="AD463" s="15"/>
      <c r="AE463" s="15">
        <v>0</v>
      </c>
      <c r="AF463" s="14">
        <v>-1224566</v>
      </c>
      <c r="AG463" s="14">
        <v>5522940.96</v>
      </c>
    </row>
    <row r="464" spans="1:33" ht="15" customHeight="1" x14ac:dyDescent="0.25">
      <c r="A464" s="36">
        <v>3</v>
      </c>
      <c r="B464" s="36" t="s">
        <v>2606</v>
      </c>
      <c r="C464" s="36" t="s">
        <v>2606</v>
      </c>
      <c r="D464" s="38" t="str">
        <f t="shared" si="8"/>
        <v>3000000283-0</v>
      </c>
      <c r="E464" s="9" t="s">
        <v>932</v>
      </c>
      <c r="F464" s="10" t="s">
        <v>29</v>
      </c>
      <c r="G464" s="10" t="s">
        <v>29</v>
      </c>
      <c r="H464" s="9" t="s">
        <v>30</v>
      </c>
      <c r="I464" s="10" t="s">
        <v>207</v>
      </c>
      <c r="J464" s="10" t="s">
        <v>32</v>
      </c>
      <c r="K464" s="11">
        <v>43831</v>
      </c>
      <c r="L464" s="12">
        <v>43831</v>
      </c>
      <c r="M464" s="10" t="s">
        <v>210</v>
      </c>
      <c r="N464" s="13" t="s">
        <v>933</v>
      </c>
      <c r="O464" s="10" t="s">
        <v>398</v>
      </c>
      <c r="P464" s="10" t="s">
        <v>934</v>
      </c>
      <c r="Q464" s="14">
        <v>3740000</v>
      </c>
      <c r="R464" s="12"/>
      <c r="S464" s="10" t="s">
        <v>935</v>
      </c>
      <c r="T464" s="14">
        <v>-1778140</v>
      </c>
      <c r="U464" s="15">
        <v>2</v>
      </c>
      <c r="V464" s="10" t="s">
        <v>29</v>
      </c>
      <c r="W464" s="14">
        <v>1961860</v>
      </c>
      <c r="X464" s="10" t="s">
        <v>339</v>
      </c>
      <c r="Y464" s="10" t="s">
        <v>29</v>
      </c>
      <c r="Z464" s="10" t="s">
        <v>37</v>
      </c>
      <c r="AA464" s="10" t="s">
        <v>29</v>
      </c>
      <c r="AB464" s="15">
        <v>0</v>
      </c>
      <c r="AC464" s="15">
        <v>0</v>
      </c>
      <c r="AD464" s="15"/>
      <c r="AE464" s="15">
        <v>0</v>
      </c>
      <c r="AF464" s="14">
        <v>-356047</v>
      </c>
      <c r="AG464" s="14">
        <v>1605813</v>
      </c>
    </row>
    <row r="465" spans="1:33" ht="15" customHeight="1" x14ac:dyDescent="0.25">
      <c r="A465" s="36">
        <v>3</v>
      </c>
      <c r="B465" s="36" t="s">
        <v>2606</v>
      </c>
      <c r="C465" s="36" t="s">
        <v>2606</v>
      </c>
      <c r="D465" s="38" t="str">
        <f t="shared" si="8"/>
        <v>3000000284-0</v>
      </c>
      <c r="E465" s="9" t="s">
        <v>936</v>
      </c>
      <c r="F465" s="10" t="s">
        <v>29</v>
      </c>
      <c r="G465" s="10" t="s">
        <v>29</v>
      </c>
      <c r="H465" s="9" t="s">
        <v>30</v>
      </c>
      <c r="I465" s="10" t="s">
        <v>207</v>
      </c>
      <c r="J465" s="10" t="s">
        <v>32</v>
      </c>
      <c r="K465" s="11">
        <v>43776</v>
      </c>
      <c r="L465" s="12">
        <v>43776</v>
      </c>
      <c r="M465" s="10" t="s">
        <v>419</v>
      </c>
      <c r="N465" s="13" t="s">
        <v>937</v>
      </c>
      <c r="O465" s="10" t="s">
        <v>398</v>
      </c>
      <c r="P465" s="10" t="s">
        <v>29</v>
      </c>
      <c r="Q465" s="14">
        <v>2922135.77</v>
      </c>
      <c r="R465" s="12"/>
      <c r="S465" s="10" t="s">
        <v>938</v>
      </c>
      <c r="T465" s="14">
        <v>-1432954</v>
      </c>
      <c r="U465" s="15">
        <v>2</v>
      </c>
      <c r="V465" s="10" t="s">
        <v>29</v>
      </c>
      <c r="W465" s="14">
        <v>1489181.77</v>
      </c>
      <c r="X465" s="10" t="s">
        <v>339</v>
      </c>
      <c r="Y465" s="10" t="s">
        <v>29</v>
      </c>
      <c r="Z465" s="10" t="s">
        <v>37</v>
      </c>
      <c r="AA465" s="10" t="s">
        <v>29</v>
      </c>
      <c r="AB465" s="15">
        <v>0</v>
      </c>
      <c r="AC465" s="15">
        <v>0</v>
      </c>
      <c r="AD465" s="15"/>
      <c r="AE465" s="15">
        <v>0</v>
      </c>
      <c r="AF465" s="14">
        <v>-270263</v>
      </c>
      <c r="AG465" s="14">
        <v>1218918.77</v>
      </c>
    </row>
    <row r="466" spans="1:33" ht="15" customHeight="1" x14ac:dyDescent="0.25">
      <c r="A466" s="36">
        <v>3</v>
      </c>
      <c r="B466" s="36" t="s">
        <v>2606</v>
      </c>
      <c r="C466" s="36" t="s">
        <v>2606</v>
      </c>
      <c r="D466" s="38" t="str">
        <f t="shared" si="8"/>
        <v>3000000285-0</v>
      </c>
      <c r="E466" s="9" t="s">
        <v>939</v>
      </c>
      <c r="F466" s="10" t="s">
        <v>29</v>
      </c>
      <c r="G466" s="10" t="s">
        <v>29</v>
      </c>
      <c r="H466" s="9" t="s">
        <v>30</v>
      </c>
      <c r="I466" s="10" t="s">
        <v>207</v>
      </c>
      <c r="J466" s="10" t="s">
        <v>32</v>
      </c>
      <c r="K466" s="11">
        <v>43776</v>
      </c>
      <c r="L466" s="12">
        <v>43776</v>
      </c>
      <c r="M466" s="10" t="s">
        <v>503</v>
      </c>
      <c r="N466" s="13" t="s">
        <v>940</v>
      </c>
      <c r="O466" s="10" t="s">
        <v>398</v>
      </c>
      <c r="P466" s="10" t="s">
        <v>29</v>
      </c>
      <c r="Q466" s="14">
        <v>249020.4</v>
      </c>
      <c r="R466" s="12"/>
      <c r="S466" s="10" t="s">
        <v>941</v>
      </c>
      <c r="T466" s="14">
        <v>-122114</v>
      </c>
      <c r="U466" s="15">
        <v>2</v>
      </c>
      <c r="V466" s="10" t="s">
        <v>29</v>
      </c>
      <c r="W466" s="14">
        <v>126906.4</v>
      </c>
      <c r="X466" s="10" t="s">
        <v>339</v>
      </c>
      <c r="Y466" s="10" t="s">
        <v>29</v>
      </c>
      <c r="Z466" s="10" t="s">
        <v>37</v>
      </c>
      <c r="AA466" s="10" t="s">
        <v>29</v>
      </c>
      <c r="AB466" s="15">
        <v>0</v>
      </c>
      <c r="AC466" s="15">
        <v>0</v>
      </c>
      <c r="AD466" s="15"/>
      <c r="AE466" s="15">
        <v>0</v>
      </c>
      <c r="AF466" s="14">
        <v>-23032</v>
      </c>
      <c r="AG466" s="14">
        <v>103874.4</v>
      </c>
    </row>
    <row r="467" spans="1:33" ht="15" customHeight="1" x14ac:dyDescent="0.25">
      <c r="A467" s="36">
        <v>3</v>
      </c>
      <c r="B467" s="36" t="s">
        <v>2606</v>
      </c>
      <c r="C467" s="36" t="s">
        <v>2606</v>
      </c>
      <c r="D467" s="38" t="str">
        <f t="shared" si="8"/>
        <v>3000000286-0</v>
      </c>
      <c r="E467" s="9" t="s">
        <v>942</v>
      </c>
      <c r="F467" s="10" t="s">
        <v>29</v>
      </c>
      <c r="G467" s="10" t="s">
        <v>29</v>
      </c>
      <c r="H467" s="9" t="s">
        <v>30</v>
      </c>
      <c r="I467" s="10" t="s">
        <v>207</v>
      </c>
      <c r="J467" s="10" t="s">
        <v>32</v>
      </c>
      <c r="K467" s="11">
        <v>43776</v>
      </c>
      <c r="L467" s="12">
        <v>43776</v>
      </c>
      <c r="M467" s="10" t="s">
        <v>608</v>
      </c>
      <c r="N467" s="13" t="s">
        <v>943</v>
      </c>
      <c r="O467" s="10" t="s">
        <v>398</v>
      </c>
      <c r="P467" s="10" t="s">
        <v>29</v>
      </c>
      <c r="Q467" s="14">
        <v>208340</v>
      </c>
      <c r="R467" s="12"/>
      <c r="S467" s="10" t="s">
        <v>944</v>
      </c>
      <c r="T467" s="14">
        <v>-102166</v>
      </c>
      <c r="U467" s="15">
        <v>2</v>
      </c>
      <c r="V467" s="10" t="s">
        <v>29</v>
      </c>
      <c r="W467" s="14">
        <v>106174</v>
      </c>
      <c r="X467" s="10" t="s">
        <v>339</v>
      </c>
      <c r="Y467" s="10" t="s">
        <v>29</v>
      </c>
      <c r="Z467" s="10" t="s">
        <v>37</v>
      </c>
      <c r="AA467" s="10" t="s">
        <v>29</v>
      </c>
      <c r="AB467" s="15">
        <v>0</v>
      </c>
      <c r="AC467" s="15">
        <v>0</v>
      </c>
      <c r="AD467" s="15"/>
      <c r="AE467" s="15">
        <v>0</v>
      </c>
      <c r="AF467" s="14">
        <v>-19269</v>
      </c>
      <c r="AG467" s="14">
        <v>86905</v>
      </c>
    </row>
    <row r="468" spans="1:33" ht="15" customHeight="1" x14ac:dyDescent="0.25">
      <c r="A468" s="36">
        <v>3</v>
      </c>
      <c r="B468" s="36" t="s">
        <v>2606</v>
      </c>
      <c r="C468" s="36" t="s">
        <v>2606</v>
      </c>
      <c r="D468" s="38" t="str">
        <f t="shared" si="8"/>
        <v>3000000287-0</v>
      </c>
      <c r="E468" s="9" t="s">
        <v>945</v>
      </c>
      <c r="F468" s="10" t="s">
        <v>29</v>
      </c>
      <c r="G468" s="10" t="s">
        <v>29</v>
      </c>
      <c r="H468" s="9" t="s">
        <v>30</v>
      </c>
      <c r="I468" s="10" t="s">
        <v>207</v>
      </c>
      <c r="J468" s="10" t="s">
        <v>32</v>
      </c>
      <c r="K468" s="11">
        <v>43776</v>
      </c>
      <c r="L468" s="12">
        <v>43776</v>
      </c>
      <c r="M468" s="10" t="s">
        <v>202</v>
      </c>
      <c r="N468" s="13" t="s">
        <v>946</v>
      </c>
      <c r="O468" s="10" t="s">
        <v>398</v>
      </c>
      <c r="P468" s="10" t="s">
        <v>29</v>
      </c>
      <c r="Q468" s="14">
        <v>4259195.8099999996</v>
      </c>
      <c r="R468" s="12"/>
      <c r="S468" s="10" t="s">
        <v>741</v>
      </c>
      <c r="T468" s="14">
        <v>-2088619</v>
      </c>
      <c r="U468" s="15">
        <v>2</v>
      </c>
      <c r="V468" s="10" t="s">
        <v>29</v>
      </c>
      <c r="W468" s="14">
        <v>2170576.81</v>
      </c>
      <c r="X468" s="10" t="s">
        <v>339</v>
      </c>
      <c r="Y468" s="10" t="s">
        <v>29</v>
      </c>
      <c r="Z468" s="10" t="s">
        <v>37</v>
      </c>
      <c r="AA468" s="10" t="s">
        <v>29</v>
      </c>
      <c r="AB468" s="15">
        <v>0</v>
      </c>
      <c r="AC468" s="15">
        <v>0</v>
      </c>
      <c r="AD468" s="15"/>
      <c r="AE468" s="15">
        <v>0</v>
      </c>
      <c r="AF468" s="14">
        <v>-393926</v>
      </c>
      <c r="AG468" s="14">
        <v>1776650.81</v>
      </c>
    </row>
    <row r="469" spans="1:33" ht="15" customHeight="1" x14ac:dyDescent="0.25">
      <c r="A469" s="36">
        <v>3</v>
      </c>
      <c r="B469" s="36" t="s">
        <v>2606</v>
      </c>
      <c r="C469" s="36" t="s">
        <v>2606</v>
      </c>
      <c r="D469" s="38" t="str">
        <f t="shared" si="8"/>
        <v>3000000288-0</v>
      </c>
      <c r="E469" s="9" t="s">
        <v>947</v>
      </c>
      <c r="F469" s="10" t="s">
        <v>29</v>
      </c>
      <c r="G469" s="10" t="s">
        <v>29</v>
      </c>
      <c r="H469" s="9" t="s">
        <v>30</v>
      </c>
      <c r="I469" s="10" t="s">
        <v>207</v>
      </c>
      <c r="J469" s="10" t="s">
        <v>32</v>
      </c>
      <c r="K469" s="11">
        <v>43776</v>
      </c>
      <c r="L469" s="12">
        <v>43776</v>
      </c>
      <c r="M469" s="10" t="s">
        <v>709</v>
      </c>
      <c r="N469" s="13" t="s">
        <v>948</v>
      </c>
      <c r="O469" s="10" t="s">
        <v>398</v>
      </c>
      <c r="P469" s="10" t="s">
        <v>29</v>
      </c>
      <c r="Q469" s="14">
        <v>351069.84</v>
      </c>
      <c r="R469" s="12"/>
      <c r="S469" s="10" t="s">
        <v>949</v>
      </c>
      <c r="T469" s="14">
        <v>-172157</v>
      </c>
      <c r="U469" s="15"/>
      <c r="V469" s="10" t="s">
        <v>29</v>
      </c>
      <c r="W469" s="14">
        <v>178912.84</v>
      </c>
      <c r="X469" s="10" t="s">
        <v>29</v>
      </c>
      <c r="Y469" s="10" t="s">
        <v>29</v>
      </c>
      <c r="Z469" s="10" t="s">
        <v>37</v>
      </c>
      <c r="AA469" s="10" t="s">
        <v>29</v>
      </c>
      <c r="AB469" s="15">
        <v>0</v>
      </c>
      <c r="AC469" s="15">
        <v>0</v>
      </c>
      <c r="AD469" s="15"/>
      <c r="AE469" s="15">
        <v>0</v>
      </c>
      <c r="AF469" s="14">
        <v>-32470</v>
      </c>
      <c r="AG469" s="14">
        <v>146442.84</v>
      </c>
    </row>
    <row r="470" spans="1:33" ht="15" customHeight="1" x14ac:dyDescent="0.25">
      <c r="A470" s="36">
        <v>3</v>
      </c>
      <c r="B470" s="36" t="s">
        <v>2606</v>
      </c>
      <c r="C470" s="36" t="s">
        <v>2606</v>
      </c>
      <c r="D470" s="38" t="str">
        <f t="shared" si="8"/>
        <v>3000000289-0</v>
      </c>
      <c r="E470" s="9" t="s">
        <v>950</v>
      </c>
      <c r="F470" s="10" t="s">
        <v>29</v>
      </c>
      <c r="G470" s="10" t="s">
        <v>29</v>
      </c>
      <c r="H470" s="9" t="s">
        <v>30</v>
      </c>
      <c r="I470" s="10" t="s">
        <v>207</v>
      </c>
      <c r="J470" s="10" t="s">
        <v>32</v>
      </c>
      <c r="K470" s="11">
        <v>43842</v>
      </c>
      <c r="L470" s="12">
        <v>43842</v>
      </c>
      <c r="M470" s="10" t="s">
        <v>951</v>
      </c>
      <c r="N470" s="13" t="s">
        <v>952</v>
      </c>
      <c r="O470" s="10" t="s">
        <v>398</v>
      </c>
      <c r="P470" s="10" t="s">
        <v>29</v>
      </c>
      <c r="Q470" s="14">
        <v>2316634.7799999998</v>
      </c>
      <c r="R470" s="12"/>
      <c r="S470" s="10" t="s">
        <v>953</v>
      </c>
      <c r="T470" s="14">
        <v>-1094496</v>
      </c>
      <c r="U470" s="15">
        <v>2</v>
      </c>
      <c r="V470" s="10" t="s">
        <v>29</v>
      </c>
      <c r="W470" s="14">
        <v>1222138.78</v>
      </c>
      <c r="X470" s="10" t="s">
        <v>339</v>
      </c>
      <c r="Y470" s="10" t="s">
        <v>29</v>
      </c>
      <c r="Z470" s="10" t="s">
        <v>37</v>
      </c>
      <c r="AA470" s="10" t="s">
        <v>29</v>
      </c>
      <c r="AB470" s="15">
        <v>0</v>
      </c>
      <c r="AC470" s="15">
        <v>0</v>
      </c>
      <c r="AD470" s="15"/>
      <c r="AE470" s="15">
        <v>0</v>
      </c>
      <c r="AF470" s="14">
        <v>-221799</v>
      </c>
      <c r="AG470" s="14">
        <v>1000339.78</v>
      </c>
    </row>
    <row r="471" spans="1:33" ht="15" customHeight="1" x14ac:dyDescent="0.25">
      <c r="A471" s="36">
        <v>3</v>
      </c>
      <c r="B471" s="36" t="s">
        <v>2606</v>
      </c>
      <c r="C471" s="36" t="s">
        <v>2606</v>
      </c>
      <c r="D471" s="38" t="str">
        <f t="shared" si="8"/>
        <v>3000000290-0</v>
      </c>
      <c r="E471" s="9" t="s">
        <v>954</v>
      </c>
      <c r="F471" s="10" t="s">
        <v>29</v>
      </c>
      <c r="G471" s="10" t="s">
        <v>29</v>
      </c>
      <c r="H471" s="9" t="s">
        <v>30</v>
      </c>
      <c r="I471" s="10" t="s">
        <v>207</v>
      </c>
      <c r="J471" s="10" t="s">
        <v>32</v>
      </c>
      <c r="K471" s="11">
        <v>43897</v>
      </c>
      <c r="L471" s="12">
        <v>43897</v>
      </c>
      <c r="M471" s="10" t="s">
        <v>503</v>
      </c>
      <c r="N471" s="13" t="s">
        <v>955</v>
      </c>
      <c r="O471" s="10" t="s">
        <v>398</v>
      </c>
      <c r="P471" s="10" t="s">
        <v>29</v>
      </c>
      <c r="Q471" s="14">
        <v>3113868.76</v>
      </c>
      <c r="R471" s="12"/>
      <c r="S471" s="10" t="s">
        <v>956</v>
      </c>
      <c r="T471" s="14">
        <v>-1424629</v>
      </c>
      <c r="U471" s="15">
        <v>2</v>
      </c>
      <c r="V471" s="10" t="s">
        <v>29</v>
      </c>
      <c r="W471" s="14">
        <v>1689239.76</v>
      </c>
      <c r="X471" s="10" t="s">
        <v>339</v>
      </c>
      <c r="Y471" s="10" t="s">
        <v>29</v>
      </c>
      <c r="Z471" s="10" t="s">
        <v>37</v>
      </c>
      <c r="AA471" s="10" t="s">
        <v>29</v>
      </c>
      <c r="AB471" s="15">
        <v>0</v>
      </c>
      <c r="AC471" s="15">
        <v>0</v>
      </c>
      <c r="AD471" s="15"/>
      <c r="AE471" s="15">
        <v>0</v>
      </c>
      <c r="AF471" s="14">
        <v>-306570</v>
      </c>
      <c r="AG471" s="14">
        <v>1382669.76</v>
      </c>
    </row>
    <row r="472" spans="1:33" ht="15" customHeight="1" x14ac:dyDescent="0.25">
      <c r="A472" s="36">
        <v>3</v>
      </c>
      <c r="B472" s="36" t="s">
        <v>2606</v>
      </c>
      <c r="C472" s="36" t="s">
        <v>2606</v>
      </c>
      <c r="D472" s="38" t="str">
        <f t="shared" si="8"/>
        <v>3000000291-0</v>
      </c>
      <c r="E472" s="9" t="s">
        <v>957</v>
      </c>
      <c r="F472" s="10" t="s">
        <v>29</v>
      </c>
      <c r="G472" s="10" t="s">
        <v>29</v>
      </c>
      <c r="H472" s="9" t="s">
        <v>30</v>
      </c>
      <c r="I472" s="10" t="s">
        <v>207</v>
      </c>
      <c r="J472" s="10" t="s">
        <v>32</v>
      </c>
      <c r="K472" s="11">
        <v>43820</v>
      </c>
      <c r="L472" s="12">
        <v>43820</v>
      </c>
      <c r="M472" s="10" t="s">
        <v>466</v>
      </c>
      <c r="N472" s="13" t="s">
        <v>958</v>
      </c>
      <c r="O472" s="10" t="s">
        <v>398</v>
      </c>
      <c r="P472" s="10" t="s">
        <v>29</v>
      </c>
      <c r="Q472" s="14">
        <v>12505013.77</v>
      </c>
      <c r="R472" s="12"/>
      <c r="S472" s="10" t="s">
        <v>959</v>
      </c>
      <c r="T472" s="14">
        <v>-5982734</v>
      </c>
      <c r="U472" s="15">
        <v>2</v>
      </c>
      <c r="V472" s="10" t="s">
        <v>29</v>
      </c>
      <c r="W472" s="14">
        <v>6522279.7699999996</v>
      </c>
      <c r="X472" s="10" t="s">
        <v>339</v>
      </c>
      <c r="Y472" s="10" t="s">
        <v>29</v>
      </c>
      <c r="Z472" s="10" t="s">
        <v>37</v>
      </c>
      <c r="AA472" s="10" t="s">
        <v>29</v>
      </c>
      <c r="AB472" s="15">
        <v>0</v>
      </c>
      <c r="AC472" s="15">
        <v>0</v>
      </c>
      <c r="AD472" s="15"/>
      <c r="AE472" s="15">
        <v>0</v>
      </c>
      <c r="AF472" s="14">
        <v>-1183691</v>
      </c>
      <c r="AG472" s="14">
        <v>5338588.7699999996</v>
      </c>
    </row>
    <row r="473" spans="1:33" ht="15" customHeight="1" x14ac:dyDescent="0.25">
      <c r="A473" s="36">
        <v>3</v>
      </c>
      <c r="B473" s="36" t="s">
        <v>2606</v>
      </c>
      <c r="C473" s="36" t="s">
        <v>2606</v>
      </c>
      <c r="D473" s="38" t="str">
        <f t="shared" si="8"/>
        <v>3000000292-0</v>
      </c>
      <c r="E473" s="9" t="s">
        <v>960</v>
      </c>
      <c r="F473" s="10" t="s">
        <v>29</v>
      </c>
      <c r="G473" s="10" t="s">
        <v>29</v>
      </c>
      <c r="H473" s="9" t="s">
        <v>30</v>
      </c>
      <c r="I473" s="10" t="s">
        <v>207</v>
      </c>
      <c r="J473" s="10" t="s">
        <v>32</v>
      </c>
      <c r="K473" s="11">
        <v>43837</v>
      </c>
      <c r="L473" s="12">
        <v>43837</v>
      </c>
      <c r="M473" s="10" t="s">
        <v>838</v>
      </c>
      <c r="N473" s="13" t="s">
        <v>961</v>
      </c>
      <c r="O473" s="10" t="s">
        <v>398</v>
      </c>
      <c r="P473" s="10" t="s">
        <v>29</v>
      </c>
      <c r="Q473" s="14">
        <v>369467.62</v>
      </c>
      <c r="R473" s="12"/>
      <c r="S473" s="10" t="s">
        <v>962</v>
      </c>
      <c r="T473" s="14">
        <v>-175057</v>
      </c>
      <c r="U473" s="15">
        <v>2</v>
      </c>
      <c r="V473" s="10" t="s">
        <v>29</v>
      </c>
      <c r="W473" s="14">
        <v>194410.62</v>
      </c>
      <c r="X473" s="10" t="s">
        <v>339</v>
      </c>
      <c r="Y473" s="10" t="s">
        <v>29</v>
      </c>
      <c r="Z473" s="10" t="s">
        <v>37</v>
      </c>
      <c r="AA473" s="10" t="s">
        <v>29</v>
      </c>
      <c r="AB473" s="15">
        <v>0</v>
      </c>
      <c r="AC473" s="15">
        <v>0</v>
      </c>
      <c r="AD473" s="15"/>
      <c r="AE473" s="15">
        <v>0</v>
      </c>
      <c r="AF473" s="14">
        <v>-35282</v>
      </c>
      <c r="AG473" s="14">
        <v>159128.62</v>
      </c>
    </row>
    <row r="474" spans="1:33" ht="15" customHeight="1" x14ac:dyDescent="0.25">
      <c r="A474" s="36">
        <v>3</v>
      </c>
      <c r="B474" s="36" t="s">
        <v>2606</v>
      </c>
      <c r="C474" s="36" t="s">
        <v>2606</v>
      </c>
      <c r="D474" s="38" t="str">
        <f t="shared" si="8"/>
        <v>3000000293-0</v>
      </c>
      <c r="E474" s="9" t="s">
        <v>963</v>
      </c>
      <c r="F474" s="10" t="s">
        <v>29</v>
      </c>
      <c r="G474" s="10" t="s">
        <v>29</v>
      </c>
      <c r="H474" s="9" t="s">
        <v>30</v>
      </c>
      <c r="I474" s="10" t="s">
        <v>207</v>
      </c>
      <c r="J474" s="10" t="s">
        <v>32</v>
      </c>
      <c r="K474" s="11">
        <v>43813</v>
      </c>
      <c r="L474" s="12">
        <v>43813</v>
      </c>
      <c r="M474" s="10" t="s">
        <v>363</v>
      </c>
      <c r="N474" s="13" t="s">
        <v>964</v>
      </c>
      <c r="O474" s="10" t="s">
        <v>398</v>
      </c>
      <c r="P474" s="10" t="s">
        <v>29</v>
      </c>
      <c r="Q474" s="14">
        <v>1302604.6599999999</v>
      </c>
      <c r="R474" s="12"/>
      <c r="S474" s="10" t="s">
        <v>965</v>
      </c>
      <c r="T474" s="14">
        <v>-625678</v>
      </c>
      <c r="U474" s="15"/>
      <c r="V474" s="10" t="s">
        <v>29</v>
      </c>
      <c r="W474" s="14">
        <v>676926.66</v>
      </c>
      <c r="X474" s="10" t="s">
        <v>29</v>
      </c>
      <c r="Y474" s="10" t="s">
        <v>29</v>
      </c>
      <c r="Z474" s="10" t="s">
        <v>37</v>
      </c>
      <c r="AA474" s="10" t="s">
        <v>29</v>
      </c>
      <c r="AB474" s="15">
        <v>0</v>
      </c>
      <c r="AC474" s="15">
        <v>0</v>
      </c>
      <c r="AD474" s="15"/>
      <c r="AE474" s="15">
        <v>0</v>
      </c>
      <c r="AF474" s="14">
        <v>-122852</v>
      </c>
      <c r="AG474" s="14">
        <v>554074.66</v>
      </c>
    </row>
    <row r="475" spans="1:33" ht="15" customHeight="1" x14ac:dyDescent="0.25">
      <c r="A475" s="36">
        <v>3</v>
      </c>
      <c r="B475" s="36" t="s">
        <v>2606</v>
      </c>
      <c r="C475" s="36" t="s">
        <v>2606</v>
      </c>
      <c r="D475" s="38" t="str">
        <f t="shared" si="8"/>
        <v>3000000294-0</v>
      </c>
      <c r="E475" s="9" t="s">
        <v>966</v>
      </c>
      <c r="F475" s="10" t="s">
        <v>29</v>
      </c>
      <c r="G475" s="10" t="s">
        <v>29</v>
      </c>
      <c r="H475" s="9" t="s">
        <v>30</v>
      </c>
      <c r="I475" s="10" t="s">
        <v>207</v>
      </c>
      <c r="J475" s="10" t="s">
        <v>32</v>
      </c>
      <c r="K475" s="11">
        <v>43885</v>
      </c>
      <c r="L475" s="12">
        <v>43885</v>
      </c>
      <c r="M475" s="10" t="s">
        <v>448</v>
      </c>
      <c r="N475" s="13" t="s">
        <v>967</v>
      </c>
      <c r="O475" s="10" t="s">
        <v>398</v>
      </c>
      <c r="P475" s="10" t="s">
        <v>29</v>
      </c>
      <c r="Q475" s="14">
        <v>674203.73</v>
      </c>
      <c r="R475" s="12"/>
      <c r="S475" s="10" t="s">
        <v>968</v>
      </c>
      <c r="T475" s="14">
        <v>-310653</v>
      </c>
      <c r="U475" s="15"/>
      <c r="V475" s="10" t="s">
        <v>29</v>
      </c>
      <c r="W475" s="14">
        <v>363550.73</v>
      </c>
      <c r="X475" s="10" t="s">
        <v>29</v>
      </c>
      <c r="Y475" s="10" t="s">
        <v>29</v>
      </c>
      <c r="Z475" s="10" t="s">
        <v>37</v>
      </c>
      <c r="AA475" s="10" t="s">
        <v>29</v>
      </c>
      <c r="AB475" s="15">
        <v>0</v>
      </c>
      <c r="AC475" s="15">
        <v>0</v>
      </c>
      <c r="AD475" s="15"/>
      <c r="AE475" s="15">
        <v>0</v>
      </c>
      <c r="AF475" s="14">
        <v>-65979</v>
      </c>
      <c r="AG475" s="14">
        <v>297571.73</v>
      </c>
    </row>
    <row r="476" spans="1:33" ht="15" customHeight="1" x14ac:dyDescent="0.25">
      <c r="A476" s="36">
        <v>3</v>
      </c>
      <c r="B476" s="36" t="s">
        <v>2606</v>
      </c>
      <c r="C476" s="36" t="s">
        <v>2606</v>
      </c>
      <c r="D476" s="38" t="str">
        <f t="shared" si="8"/>
        <v>3000000295-0</v>
      </c>
      <c r="E476" s="9" t="s">
        <v>969</v>
      </c>
      <c r="F476" s="10" t="s">
        <v>29</v>
      </c>
      <c r="G476" s="10" t="s">
        <v>29</v>
      </c>
      <c r="H476" s="9" t="s">
        <v>30</v>
      </c>
      <c r="I476" s="10" t="s">
        <v>207</v>
      </c>
      <c r="J476" s="10" t="s">
        <v>32</v>
      </c>
      <c r="K476" s="11">
        <v>44143</v>
      </c>
      <c r="L476" s="12">
        <v>44143</v>
      </c>
      <c r="M476" s="10" t="s">
        <v>407</v>
      </c>
      <c r="N476" s="13" t="s">
        <v>970</v>
      </c>
      <c r="O476" s="10" t="s">
        <v>398</v>
      </c>
      <c r="P476" s="10" t="s">
        <v>29</v>
      </c>
      <c r="Q476" s="14">
        <v>2023000</v>
      </c>
      <c r="R476" s="12"/>
      <c r="S476" s="10" t="s">
        <v>971</v>
      </c>
      <c r="T476" s="14">
        <v>-763079</v>
      </c>
      <c r="U476" s="15">
        <v>1</v>
      </c>
      <c r="V476" s="10" t="s">
        <v>29</v>
      </c>
      <c r="W476" s="14">
        <v>1259921</v>
      </c>
      <c r="X476" s="10" t="s">
        <v>339</v>
      </c>
      <c r="Y476" s="10" t="s">
        <v>29</v>
      </c>
      <c r="Z476" s="10" t="s">
        <v>37</v>
      </c>
      <c r="AA476" s="10" t="s">
        <v>29</v>
      </c>
      <c r="AB476" s="15">
        <v>0</v>
      </c>
      <c r="AC476" s="15">
        <v>0</v>
      </c>
      <c r="AD476" s="15"/>
      <c r="AE476" s="15">
        <v>0</v>
      </c>
      <c r="AF476" s="14">
        <v>-228656</v>
      </c>
      <c r="AG476" s="14">
        <v>1031265</v>
      </c>
    </row>
    <row r="477" spans="1:33" ht="15" customHeight="1" x14ac:dyDescent="0.25">
      <c r="A477" s="36">
        <v>3</v>
      </c>
      <c r="B477" s="36" t="s">
        <v>2606</v>
      </c>
      <c r="C477" s="36" t="s">
        <v>2606</v>
      </c>
      <c r="D477" s="38" t="str">
        <f t="shared" si="8"/>
        <v>3000000296-0</v>
      </c>
      <c r="E477" s="9" t="s">
        <v>972</v>
      </c>
      <c r="F477" s="10" t="s">
        <v>29</v>
      </c>
      <c r="G477" s="10" t="s">
        <v>29</v>
      </c>
      <c r="H477" s="9" t="s">
        <v>30</v>
      </c>
      <c r="I477" s="10" t="s">
        <v>207</v>
      </c>
      <c r="J477" s="10" t="s">
        <v>32</v>
      </c>
      <c r="K477" s="11">
        <v>44143</v>
      </c>
      <c r="L477" s="12">
        <v>44143</v>
      </c>
      <c r="M477" s="10" t="s">
        <v>973</v>
      </c>
      <c r="N477" s="13" t="s">
        <v>974</v>
      </c>
      <c r="O477" s="10" t="s">
        <v>398</v>
      </c>
      <c r="P477" s="10" t="s">
        <v>29</v>
      </c>
      <c r="Q477" s="14">
        <v>33850</v>
      </c>
      <c r="R477" s="12"/>
      <c r="S477" s="10" t="s">
        <v>975</v>
      </c>
      <c r="T477" s="14">
        <v>-12768</v>
      </c>
      <c r="U477" s="15">
        <v>1</v>
      </c>
      <c r="V477" s="10" t="s">
        <v>29</v>
      </c>
      <c r="W477" s="14">
        <v>21082</v>
      </c>
      <c r="X477" s="10" t="s">
        <v>339</v>
      </c>
      <c r="Y477" s="10" t="s">
        <v>29</v>
      </c>
      <c r="Z477" s="10" t="s">
        <v>37</v>
      </c>
      <c r="AA477" s="10" t="s">
        <v>29</v>
      </c>
      <c r="AB477" s="15">
        <v>0</v>
      </c>
      <c r="AC477" s="15">
        <v>0</v>
      </c>
      <c r="AD477" s="15"/>
      <c r="AE477" s="15">
        <v>0</v>
      </c>
      <c r="AF477" s="14">
        <v>-3826</v>
      </c>
      <c r="AG477" s="14">
        <v>17256</v>
      </c>
    </row>
    <row r="478" spans="1:33" ht="15" customHeight="1" x14ac:dyDescent="0.25">
      <c r="A478" s="36">
        <v>3</v>
      </c>
      <c r="B478" s="36" t="s">
        <v>2606</v>
      </c>
      <c r="C478" s="36" t="s">
        <v>2606</v>
      </c>
      <c r="D478" s="38" t="str">
        <f t="shared" si="8"/>
        <v>3000000297-0</v>
      </c>
      <c r="E478" s="9" t="s">
        <v>976</v>
      </c>
      <c r="F478" s="10" t="s">
        <v>29</v>
      </c>
      <c r="G478" s="10" t="s">
        <v>29</v>
      </c>
      <c r="H478" s="9" t="s">
        <v>30</v>
      </c>
      <c r="I478" s="10" t="s">
        <v>207</v>
      </c>
      <c r="J478" s="10" t="s">
        <v>32</v>
      </c>
      <c r="K478" s="11">
        <v>44143</v>
      </c>
      <c r="L478" s="12">
        <v>44143</v>
      </c>
      <c r="M478" s="10" t="s">
        <v>977</v>
      </c>
      <c r="N478" s="13" t="s">
        <v>978</v>
      </c>
      <c r="O478" s="10" t="s">
        <v>398</v>
      </c>
      <c r="P478" s="10" t="s">
        <v>29</v>
      </c>
      <c r="Q478" s="14">
        <v>2505432</v>
      </c>
      <c r="R478" s="12"/>
      <c r="S478" s="10" t="s">
        <v>979</v>
      </c>
      <c r="T478" s="14">
        <v>-945053</v>
      </c>
      <c r="U478" s="15">
        <v>1</v>
      </c>
      <c r="V478" s="10" t="s">
        <v>29</v>
      </c>
      <c r="W478" s="14">
        <v>1560379</v>
      </c>
      <c r="X478" s="10" t="s">
        <v>339</v>
      </c>
      <c r="Y478" s="10" t="s">
        <v>29</v>
      </c>
      <c r="Z478" s="10" t="s">
        <v>37</v>
      </c>
      <c r="AA478" s="10" t="s">
        <v>29</v>
      </c>
      <c r="AB478" s="15">
        <v>0</v>
      </c>
      <c r="AC478" s="15">
        <v>0</v>
      </c>
      <c r="AD478" s="15"/>
      <c r="AE478" s="15">
        <v>0</v>
      </c>
      <c r="AF478" s="14">
        <v>-283184</v>
      </c>
      <c r="AG478" s="14">
        <v>1277195</v>
      </c>
    </row>
    <row r="479" spans="1:33" ht="15" customHeight="1" x14ac:dyDescent="0.25">
      <c r="A479" s="36">
        <v>3</v>
      </c>
      <c r="B479" s="36" t="s">
        <v>2606</v>
      </c>
      <c r="C479" s="36" t="s">
        <v>2606</v>
      </c>
      <c r="D479" s="38" t="str">
        <f t="shared" si="8"/>
        <v>3000000298-0</v>
      </c>
      <c r="E479" s="9" t="s">
        <v>980</v>
      </c>
      <c r="F479" s="10" t="s">
        <v>29</v>
      </c>
      <c r="G479" s="10" t="s">
        <v>29</v>
      </c>
      <c r="H479" s="9" t="s">
        <v>30</v>
      </c>
      <c r="I479" s="10" t="s">
        <v>207</v>
      </c>
      <c r="J479" s="10" t="s">
        <v>32</v>
      </c>
      <c r="K479" s="11">
        <v>44221</v>
      </c>
      <c r="L479" s="12">
        <v>44221</v>
      </c>
      <c r="M479" s="10" t="s">
        <v>443</v>
      </c>
      <c r="N479" s="13" t="s">
        <v>981</v>
      </c>
      <c r="O479" s="10" t="s">
        <v>398</v>
      </c>
      <c r="P479" s="10" t="s">
        <v>29</v>
      </c>
      <c r="Q479" s="14">
        <v>6938282</v>
      </c>
      <c r="R479" s="12"/>
      <c r="S479" s="10" t="s">
        <v>982</v>
      </c>
      <c r="T479" s="14">
        <v>-2437099</v>
      </c>
      <c r="U479" s="15">
        <v>1</v>
      </c>
      <c r="V479" s="10" t="s">
        <v>29</v>
      </c>
      <c r="W479" s="14">
        <v>4501183</v>
      </c>
      <c r="X479" s="10" t="s">
        <v>339</v>
      </c>
      <c r="Y479" s="10" t="s">
        <v>29</v>
      </c>
      <c r="Z479" s="10" t="s">
        <v>37</v>
      </c>
      <c r="AA479" s="10" t="s">
        <v>29</v>
      </c>
      <c r="AB479" s="15">
        <v>0</v>
      </c>
      <c r="AC479" s="15">
        <v>0</v>
      </c>
      <c r="AD479" s="15"/>
      <c r="AE479" s="15">
        <v>0</v>
      </c>
      <c r="AF479" s="14">
        <v>-816894</v>
      </c>
      <c r="AG479" s="14">
        <v>3684289</v>
      </c>
    </row>
    <row r="480" spans="1:33" ht="15" customHeight="1" x14ac:dyDescent="0.25">
      <c r="A480" s="36">
        <v>3</v>
      </c>
      <c r="B480" s="36" t="s">
        <v>2606</v>
      </c>
      <c r="C480" s="36" t="s">
        <v>2606</v>
      </c>
      <c r="D480" s="38" t="str">
        <f t="shared" si="8"/>
        <v>3000000298-1</v>
      </c>
      <c r="E480" s="9" t="s">
        <v>980</v>
      </c>
      <c r="F480" s="10" t="s">
        <v>29</v>
      </c>
      <c r="G480" s="10" t="s">
        <v>29</v>
      </c>
      <c r="H480" s="9" t="s">
        <v>375</v>
      </c>
      <c r="I480" s="10" t="s">
        <v>207</v>
      </c>
      <c r="J480" s="10" t="s">
        <v>32</v>
      </c>
      <c r="K480" s="11">
        <v>44981</v>
      </c>
      <c r="L480" s="12">
        <v>44981</v>
      </c>
      <c r="M480" s="10" t="s">
        <v>443</v>
      </c>
      <c r="N480" s="13" t="s">
        <v>983</v>
      </c>
      <c r="O480" s="10" t="s">
        <v>398</v>
      </c>
      <c r="P480" s="10" t="s">
        <v>29</v>
      </c>
      <c r="Q480" s="14">
        <v>11171293.76</v>
      </c>
      <c r="R480" s="12"/>
      <c r="S480" s="10" t="s">
        <v>984</v>
      </c>
      <c r="T480" s="14">
        <v>-199471</v>
      </c>
      <c r="U480" s="15">
        <v>2</v>
      </c>
      <c r="V480" s="10" t="s">
        <v>29</v>
      </c>
      <c r="W480" s="14">
        <v>10971822.76</v>
      </c>
      <c r="X480" s="10" t="s">
        <v>339</v>
      </c>
      <c r="Y480" s="10" t="s">
        <v>29</v>
      </c>
      <c r="Z480" s="10" t="s">
        <v>37</v>
      </c>
      <c r="AA480" s="10" t="s">
        <v>29</v>
      </c>
      <c r="AB480" s="15">
        <v>0</v>
      </c>
      <c r="AC480" s="15">
        <v>0</v>
      </c>
      <c r="AD480" s="15"/>
      <c r="AE480" s="15">
        <v>0</v>
      </c>
      <c r="AF480" s="14">
        <v>-1991213</v>
      </c>
      <c r="AG480" s="14">
        <v>8980609.7599999998</v>
      </c>
    </row>
    <row r="481" spans="1:35" ht="15" customHeight="1" x14ac:dyDescent="0.25">
      <c r="A481" s="36">
        <v>3</v>
      </c>
      <c r="B481" s="36" t="s">
        <v>2606</v>
      </c>
      <c r="C481" s="36" t="s">
        <v>2606</v>
      </c>
      <c r="D481" s="38" t="str">
        <f t="shared" si="8"/>
        <v>3000000299-0</v>
      </c>
      <c r="E481" s="9" t="s">
        <v>985</v>
      </c>
      <c r="F481" s="10" t="s">
        <v>29</v>
      </c>
      <c r="G481" s="10" t="s">
        <v>29</v>
      </c>
      <c r="H481" s="9" t="s">
        <v>30</v>
      </c>
      <c r="I481" s="10" t="s">
        <v>207</v>
      </c>
      <c r="J481" s="10" t="s">
        <v>32</v>
      </c>
      <c r="K481" s="11">
        <v>44143</v>
      </c>
      <c r="L481" s="12">
        <v>44143</v>
      </c>
      <c r="M481" s="10" t="s">
        <v>202</v>
      </c>
      <c r="N481" s="13" t="s">
        <v>986</v>
      </c>
      <c r="O481" s="10" t="s">
        <v>398</v>
      </c>
      <c r="P481" s="10" t="s">
        <v>29</v>
      </c>
      <c r="Q481" s="14">
        <v>3888887</v>
      </c>
      <c r="R481" s="12"/>
      <c r="S481" s="10" t="s">
        <v>29</v>
      </c>
      <c r="T481" s="14">
        <v>-1466894</v>
      </c>
      <c r="U481" s="15"/>
      <c r="V481" s="10" t="s">
        <v>29</v>
      </c>
      <c r="W481" s="14">
        <v>2421993</v>
      </c>
      <c r="X481" s="10" t="s">
        <v>29</v>
      </c>
      <c r="Y481" s="10" t="s">
        <v>29</v>
      </c>
      <c r="Z481" s="10" t="s">
        <v>37</v>
      </c>
      <c r="AA481" s="10" t="s">
        <v>29</v>
      </c>
      <c r="AB481" s="15">
        <v>0</v>
      </c>
      <c r="AC481" s="15">
        <v>0</v>
      </c>
      <c r="AD481" s="15"/>
      <c r="AE481" s="15">
        <v>0</v>
      </c>
      <c r="AF481" s="14">
        <v>-439554</v>
      </c>
      <c r="AG481" s="14">
        <v>1982439</v>
      </c>
    </row>
    <row r="482" spans="1:35" ht="15" customHeight="1" x14ac:dyDescent="0.25">
      <c r="A482" s="36">
        <v>3</v>
      </c>
      <c r="B482" s="36" t="s">
        <v>2606</v>
      </c>
      <c r="C482" s="36" t="s">
        <v>2606</v>
      </c>
      <c r="D482" s="38" t="str">
        <f t="shared" si="8"/>
        <v>3000000300-0</v>
      </c>
      <c r="E482" s="9" t="s">
        <v>987</v>
      </c>
      <c r="F482" s="10" t="s">
        <v>29</v>
      </c>
      <c r="G482" s="10" t="s">
        <v>29</v>
      </c>
      <c r="H482" s="9" t="s">
        <v>30</v>
      </c>
      <c r="I482" s="10" t="s">
        <v>207</v>
      </c>
      <c r="J482" s="10" t="s">
        <v>32</v>
      </c>
      <c r="K482" s="11">
        <v>44373</v>
      </c>
      <c r="L482" s="12">
        <v>44373</v>
      </c>
      <c r="M482" s="10" t="s">
        <v>202</v>
      </c>
      <c r="N482" s="13" t="s">
        <v>988</v>
      </c>
      <c r="O482" s="10" t="s">
        <v>398</v>
      </c>
      <c r="P482" s="10" t="s">
        <v>29</v>
      </c>
      <c r="Q482" s="14">
        <v>2850000</v>
      </c>
      <c r="R482" s="12"/>
      <c r="S482" s="10" t="s">
        <v>989</v>
      </c>
      <c r="T482" s="14">
        <v>-838941</v>
      </c>
      <c r="U482" s="15">
        <v>0</v>
      </c>
      <c r="V482" s="10" t="s">
        <v>29</v>
      </c>
      <c r="W482" s="14">
        <v>2011059</v>
      </c>
      <c r="X482" s="10" t="s">
        <v>339</v>
      </c>
      <c r="Y482" s="10" t="s">
        <v>29</v>
      </c>
      <c r="Z482" s="10" t="s">
        <v>37</v>
      </c>
      <c r="AA482" s="10" t="s">
        <v>29</v>
      </c>
      <c r="AB482" s="15">
        <v>0</v>
      </c>
      <c r="AC482" s="15">
        <v>0</v>
      </c>
      <c r="AD482" s="15"/>
      <c r="AE482" s="15">
        <v>0</v>
      </c>
      <c r="AF482" s="14">
        <v>-365033</v>
      </c>
      <c r="AG482" s="14">
        <v>1646026</v>
      </c>
    </row>
    <row r="483" spans="1:35" ht="15" customHeight="1" x14ac:dyDescent="0.25">
      <c r="A483" s="36">
        <v>3</v>
      </c>
      <c r="B483" s="36" t="s">
        <v>2606</v>
      </c>
      <c r="C483" s="36" t="s">
        <v>2606</v>
      </c>
      <c r="D483" s="38" t="str">
        <f t="shared" si="8"/>
        <v>3000000301-0</v>
      </c>
      <c r="E483" s="9" t="s">
        <v>990</v>
      </c>
      <c r="F483" s="10" t="s">
        <v>29</v>
      </c>
      <c r="G483" s="10" t="s">
        <v>29</v>
      </c>
      <c r="H483" s="9" t="s">
        <v>30</v>
      </c>
      <c r="I483" s="10" t="s">
        <v>207</v>
      </c>
      <c r="J483" s="10" t="s">
        <v>32</v>
      </c>
      <c r="K483" s="11">
        <v>44470</v>
      </c>
      <c r="L483" s="12">
        <v>44470</v>
      </c>
      <c r="M483" s="10" t="s">
        <v>709</v>
      </c>
      <c r="N483" s="13" t="s">
        <v>849</v>
      </c>
      <c r="O483" s="10" t="s">
        <v>398</v>
      </c>
      <c r="P483" s="10" t="s">
        <v>29</v>
      </c>
      <c r="Q483" s="14">
        <v>901584</v>
      </c>
      <c r="R483" s="12"/>
      <c r="S483" s="10" t="s">
        <v>29</v>
      </c>
      <c r="T483" s="14">
        <v>-229872</v>
      </c>
      <c r="U483" s="15">
        <v>1</v>
      </c>
      <c r="V483" s="10" t="s">
        <v>29</v>
      </c>
      <c r="W483" s="14">
        <v>671712</v>
      </c>
      <c r="X483" s="10" t="s">
        <v>339</v>
      </c>
      <c r="Y483" s="10" t="s">
        <v>29</v>
      </c>
      <c r="Z483" s="10" t="s">
        <v>37</v>
      </c>
      <c r="AA483" s="10" t="s">
        <v>29</v>
      </c>
      <c r="AB483" s="15">
        <v>0</v>
      </c>
      <c r="AC483" s="15">
        <v>0</v>
      </c>
      <c r="AD483" s="15"/>
      <c r="AE483" s="15">
        <v>0</v>
      </c>
      <c r="AF483" s="14">
        <v>-121905</v>
      </c>
      <c r="AG483" s="14">
        <v>549807</v>
      </c>
    </row>
    <row r="484" spans="1:35" ht="15" customHeight="1" x14ac:dyDescent="0.25">
      <c r="A484" s="36">
        <v>3</v>
      </c>
      <c r="B484" s="36" t="s">
        <v>2606</v>
      </c>
      <c r="C484" s="36" t="s">
        <v>2606</v>
      </c>
      <c r="D484" s="38" t="str">
        <f t="shared" si="8"/>
        <v>3000000301-1</v>
      </c>
      <c r="E484" s="9" t="s">
        <v>990</v>
      </c>
      <c r="F484" s="10" t="s">
        <v>29</v>
      </c>
      <c r="G484" s="10" t="s">
        <v>29</v>
      </c>
      <c r="H484" s="9" t="s">
        <v>375</v>
      </c>
      <c r="I484" s="10" t="s">
        <v>207</v>
      </c>
      <c r="J484" s="10" t="s">
        <v>32</v>
      </c>
      <c r="K484" s="11">
        <v>44985</v>
      </c>
      <c r="L484" s="12">
        <v>44985</v>
      </c>
      <c r="M484" s="10" t="s">
        <v>709</v>
      </c>
      <c r="N484" s="13" t="s">
        <v>849</v>
      </c>
      <c r="O484" s="10" t="s">
        <v>398</v>
      </c>
      <c r="P484" s="10" t="s">
        <v>29</v>
      </c>
      <c r="Q484" s="14">
        <v>178000</v>
      </c>
      <c r="R484" s="12"/>
      <c r="S484" s="10" t="s">
        <v>29</v>
      </c>
      <c r="T484" s="14">
        <v>-2825</v>
      </c>
      <c r="U484" s="15">
        <v>1</v>
      </c>
      <c r="V484" s="10" t="s">
        <v>29</v>
      </c>
      <c r="W484" s="14">
        <v>175175</v>
      </c>
      <c r="X484" s="10" t="s">
        <v>339</v>
      </c>
      <c r="Y484" s="10" t="s">
        <v>29</v>
      </c>
      <c r="Z484" s="10" t="s">
        <v>37</v>
      </c>
      <c r="AA484" s="10" t="s">
        <v>29</v>
      </c>
      <c r="AB484" s="15">
        <v>0</v>
      </c>
      <c r="AC484" s="15">
        <v>0</v>
      </c>
      <c r="AD484" s="15"/>
      <c r="AE484" s="15">
        <v>0</v>
      </c>
      <c r="AF484" s="14">
        <v>-31792</v>
      </c>
      <c r="AG484" s="14">
        <v>143383</v>
      </c>
    </row>
    <row r="485" spans="1:35" ht="15" customHeight="1" x14ac:dyDescent="0.25">
      <c r="A485" s="36">
        <v>3</v>
      </c>
      <c r="B485" s="36" t="s">
        <v>2606</v>
      </c>
      <c r="C485" s="36" t="s">
        <v>2606</v>
      </c>
      <c r="D485" s="38" t="str">
        <f t="shared" si="8"/>
        <v>3000000302-0</v>
      </c>
      <c r="E485" s="9" t="s">
        <v>991</v>
      </c>
      <c r="F485" s="10" t="s">
        <v>29</v>
      </c>
      <c r="G485" s="10" t="s">
        <v>29</v>
      </c>
      <c r="H485" s="9" t="s">
        <v>30</v>
      </c>
      <c r="I485" s="10" t="s">
        <v>207</v>
      </c>
      <c r="J485" s="10" t="s">
        <v>32</v>
      </c>
      <c r="K485" s="11">
        <v>44651</v>
      </c>
      <c r="L485" s="12">
        <v>44635</v>
      </c>
      <c r="M485" s="10" t="s">
        <v>414</v>
      </c>
      <c r="N485" s="13" t="s">
        <v>992</v>
      </c>
      <c r="O485" s="10" t="s">
        <v>398</v>
      </c>
      <c r="P485" s="10" t="s">
        <v>29</v>
      </c>
      <c r="Q485" s="14">
        <v>3559693</v>
      </c>
      <c r="R485" s="12"/>
      <c r="S485" s="10" t="s">
        <v>993</v>
      </c>
      <c r="T485" s="14">
        <v>-669015</v>
      </c>
      <c r="U485" s="15">
        <v>1</v>
      </c>
      <c r="V485" s="10" t="s">
        <v>29</v>
      </c>
      <c r="W485" s="14">
        <v>2890678</v>
      </c>
      <c r="X485" s="10" t="s">
        <v>339</v>
      </c>
      <c r="Y485" s="10" t="s">
        <v>29</v>
      </c>
      <c r="Z485" s="10" t="s">
        <v>37</v>
      </c>
      <c r="AA485" s="10" t="s">
        <v>29</v>
      </c>
      <c r="AB485" s="15">
        <v>0</v>
      </c>
      <c r="AC485" s="15">
        <v>0</v>
      </c>
      <c r="AD485" s="15"/>
      <c r="AE485" s="15">
        <v>0</v>
      </c>
      <c r="AF485" s="14">
        <v>-524613</v>
      </c>
      <c r="AG485" s="14">
        <v>2366065</v>
      </c>
    </row>
    <row r="486" spans="1:35" ht="15" customHeight="1" x14ac:dyDescent="0.25">
      <c r="A486" s="36">
        <v>3</v>
      </c>
      <c r="B486" s="36" t="s">
        <v>2606</v>
      </c>
      <c r="C486" s="36" t="s">
        <v>2606</v>
      </c>
      <c r="D486" s="38" t="str">
        <f t="shared" si="8"/>
        <v>3000000302-1</v>
      </c>
      <c r="E486" s="9" t="s">
        <v>991</v>
      </c>
      <c r="F486" s="10" t="s">
        <v>29</v>
      </c>
      <c r="G486" s="10" t="s">
        <v>29</v>
      </c>
      <c r="H486" s="9" t="s">
        <v>375</v>
      </c>
      <c r="I486" s="10" t="s">
        <v>207</v>
      </c>
      <c r="J486" s="10" t="s">
        <v>32</v>
      </c>
      <c r="K486" s="11">
        <v>44965</v>
      </c>
      <c r="L486" s="12">
        <v>44965</v>
      </c>
      <c r="M486" s="10" t="s">
        <v>414</v>
      </c>
      <c r="N486" s="13" t="s">
        <v>992</v>
      </c>
      <c r="O486" s="10" t="s">
        <v>398</v>
      </c>
      <c r="P486" s="10" t="s">
        <v>29</v>
      </c>
      <c r="Q486" s="14">
        <v>563069.68999999994</v>
      </c>
      <c r="R486" s="12"/>
      <c r="S486" s="10" t="s">
        <v>29</v>
      </c>
      <c r="T486" s="14">
        <v>-14522</v>
      </c>
      <c r="U486" s="15">
        <v>4</v>
      </c>
      <c r="V486" s="10" t="s">
        <v>29</v>
      </c>
      <c r="W486" s="14">
        <v>548547.68999999994</v>
      </c>
      <c r="X486" s="10" t="s">
        <v>339</v>
      </c>
      <c r="Y486" s="10" t="s">
        <v>29</v>
      </c>
      <c r="Z486" s="10" t="s">
        <v>37</v>
      </c>
      <c r="AA486" s="10" t="s">
        <v>29</v>
      </c>
      <c r="AB486" s="15">
        <v>0</v>
      </c>
      <c r="AC486" s="15">
        <v>0</v>
      </c>
      <c r="AD486" s="15"/>
      <c r="AE486" s="15">
        <v>0</v>
      </c>
      <c r="AF486" s="14">
        <v>-99553</v>
      </c>
      <c r="AG486" s="14">
        <v>448994.69</v>
      </c>
    </row>
    <row r="487" spans="1:35" ht="15" customHeight="1" x14ac:dyDescent="0.25">
      <c r="A487" s="36">
        <v>3</v>
      </c>
      <c r="B487" s="36" t="s">
        <v>2606</v>
      </c>
      <c r="C487" s="36" t="s">
        <v>2606</v>
      </c>
      <c r="D487" s="38" t="str">
        <f t="shared" si="8"/>
        <v>3000000303-0</v>
      </c>
      <c r="E487" s="9" t="s">
        <v>994</v>
      </c>
      <c r="F487" s="10" t="s">
        <v>29</v>
      </c>
      <c r="G487" s="10" t="s">
        <v>29</v>
      </c>
      <c r="H487" s="9" t="s">
        <v>30</v>
      </c>
      <c r="I487" s="10" t="s">
        <v>207</v>
      </c>
      <c r="J487" s="10" t="s">
        <v>32</v>
      </c>
      <c r="K487" s="11">
        <v>44378</v>
      </c>
      <c r="L487" s="12">
        <v>44378</v>
      </c>
      <c r="M487" s="10" t="s">
        <v>709</v>
      </c>
      <c r="N487" s="13" t="s">
        <v>995</v>
      </c>
      <c r="O487" s="10" t="s">
        <v>398</v>
      </c>
      <c r="P487" s="10" t="s">
        <v>29</v>
      </c>
      <c r="Q487" s="14">
        <v>347889</v>
      </c>
      <c r="R487" s="12"/>
      <c r="S487" s="10" t="s">
        <v>29</v>
      </c>
      <c r="T487" s="14">
        <v>-101700</v>
      </c>
      <c r="U487" s="15"/>
      <c r="V487" s="10" t="s">
        <v>29</v>
      </c>
      <c r="W487" s="14">
        <v>246189</v>
      </c>
      <c r="X487" s="10" t="s">
        <v>29</v>
      </c>
      <c r="Y487" s="10" t="s">
        <v>29</v>
      </c>
      <c r="Z487" s="10" t="s">
        <v>37</v>
      </c>
      <c r="AA487" s="10" t="s">
        <v>29</v>
      </c>
      <c r="AB487" s="15">
        <v>0</v>
      </c>
      <c r="AC487" s="15">
        <v>0</v>
      </c>
      <c r="AD487" s="15"/>
      <c r="AE487" s="15">
        <v>0</v>
      </c>
      <c r="AF487" s="14">
        <v>-44679</v>
      </c>
      <c r="AG487" s="14">
        <v>201510</v>
      </c>
    </row>
    <row r="488" spans="1:35" ht="15" customHeight="1" x14ac:dyDescent="0.25">
      <c r="A488" s="36">
        <v>3</v>
      </c>
      <c r="B488" s="36" t="s">
        <v>2606</v>
      </c>
      <c r="C488" s="36" t="s">
        <v>2606</v>
      </c>
      <c r="D488" s="38" t="str">
        <f t="shared" si="8"/>
        <v>3000000304-0</v>
      </c>
      <c r="E488" s="9" t="s">
        <v>996</v>
      </c>
      <c r="F488" s="10" t="s">
        <v>29</v>
      </c>
      <c r="G488" s="10" t="s">
        <v>29</v>
      </c>
      <c r="H488" s="9" t="s">
        <v>30</v>
      </c>
      <c r="I488" s="10" t="s">
        <v>207</v>
      </c>
      <c r="J488" s="10" t="s">
        <v>32</v>
      </c>
      <c r="K488" s="11">
        <v>44607</v>
      </c>
      <c r="L488" s="12">
        <v>44607</v>
      </c>
      <c r="M488" s="10" t="s">
        <v>388</v>
      </c>
      <c r="N488" s="13" t="s">
        <v>997</v>
      </c>
      <c r="O488" s="10" t="s">
        <v>398</v>
      </c>
      <c r="P488" s="10" t="s">
        <v>29</v>
      </c>
      <c r="Q488" s="14">
        <v>2324988</v>
      </c>
      <c r="R488" s="12"/>
      <c r="S488" s="10" t="s">
        <v>998</v>
      </c>
      <c r="T488" s="14">
        <v>-463406</v>
      </c>
      <c r="U488" s="15">
        <v>1</v>
      </c>
      <c r="V488" s="10" t="s">
        <v>29</v>
      </c>
      <c r="W488" s="14">
        <v>1861582</v>
      </c>
      <c r="X488" s="10" t="s">
        <v>339</v>
      </c>
      <c r="Y488" s="10" t="s">
        <v>29</v>
      </c>
      <c r="Z488" s="10" t="s">
        <v>37</v>
      </c>
      <c r="AA488" s="10" t="s">
        <v>29</v>
      </c>
      <c r="AB488" s="15">
        <v>0</v>
      </c>
      <c r="AC488" s="15">
        <v>0</v>
      </c>
      <c r="AD488" s="15"/>
      <c r="AE488" s="15">
        <v>0</v>
      </c>
      <c r="AF488" s="14">
        <v>-337848</v>
      </c>
      <c r="AG488" s="14">
        <v>1523734</v>
      </c>
    </row>
    <row r="489" spans="1:35" ht="15" customHeight="1" x14ac:dyDescent="0.25">
      <c r="A489" s="36">
        <v>3</v>
      </c>
      <c r="B489" s="36" t="s">
        <v>2606</v>
      </c>
      <c r="C489" s="36" t="s">
        <v>2606</v>
      </c>
      <c r="D489" s="38" t="str">
        <f t="shared" si="8"/>
        <v>3000000305-0</v>
      </c>
      <c r="E489" s="9" t="s">
        <v>999</v>
      </c>
      <c r="F489" s="10" t="s">
        <v>29</v>
      </c>
      <c r="G489" s="10" t="s">
        <v>29</v>
      </c>
      <c r="H489" s="9" t="s">
        <v>30</v>
      </c>
      <c r="I489" s="10" t="s">
        <v>207</v>
      </c>
      <c r="J489" s="10" t="s">
        <v>32</v>
      </c>
      <c r="K489" s="11">
        <v>44607</v>
      </c>
      <c r="L489" s="12">
        <v>44607</v>
      </c>
      <c r="M489" s="10" t="s">
        <v>378</v>
      </c>
      <c r="N489" s="13" t="s">
        <v>1000</v>
      </c>
      <c r="O489" s="10" t="s">
        <v>398</v>
      </c>
      <c r="P489" s="10" t="s">
        <v>29</v>
      </c>
      <c r="Q489" s="14">
        <v>9500</v>
      </c>
      <c r="R489" s="12"/>
      <c r="S489" s="10" t="s">
        <v>1001</v>
      </c>
      <c r="T489" s="14">
        <v>-1893</v>
      </c>
      <c r="U489" s="15">
        <v>1</v>
      </c>
      <c r="V489" s="10" t="s">
        <v>29</v>
      </c>
      <c r="W489" s="14">
        <v>7607</v>
      </c>
      <c r="X489" s="10" t="s">
        <v>339</v>
      </c>
      <c r="Y489" s="10" t="s">
        <v>29</v>
      </c>
      <c r="Z489" s="10" t="s">
        <v>37</v>
      </c>
      <c r="AA489" s="10" t="s">
        <v>29</v>
      </c>
      <c r="AB489" s="15">
        <v>0</v>
      </c>
      <c r="AC489" s="15">
        <v>0</v>
      </c>
      <c r="AD489" s="15"/>
      <c r="AE489" s="15">
        <v>0</v>
      </c>
      <c r="AF489" s="14">
        <v>-1381</v>
      </c>
      <c r="AG489" s="14">
        <v>6226</v>
      </c>
    </row>
    <row r="490" spans="1:35" ht="15" customHeight="1" x14ac:dyDescent="0.25">
      <c r="A490" s="36">
        <v>3</v>
      </c>
      <c r="B490" s="36" t="s">
        <v>2606</v>
      </c>
      <c r="C490" s="36" t="s">
        <v>2606</v>
      </c>
      <c r="D490" s="38" t="str">
        <f t="shared" si="8"/>
        <v>3000000306-0</v>
      </c>
      <c r="E490" s="9" t="s">
        <v>1002</v>
      </c>
      <c r="F490" s="10" t="s">
        <v>29</v>
      </c>
      <c r="G490" s="10" t="s">
        <v>29</v>
      </c>
      <c r="H490" s="9" t="s">
        <v>30</v>
      </c>
      <c r="I490" s="10" t="s">
        <v>207</v>
      </c>
      <c r="J490" s="10" t="s">
        <v>32</v>
      </c>
      <c r="K490" s="11">
        <v>44287</v>
      </c>
      <c r="L490" s="12">
        <v>44287</v>
      </c>
      <c r="M490" s="10" t="s">
        <v>218</v>
      </c>
      <c r="N490" s="13" t="s">
        <v>1003</v>
      </c>
      <c r="O490" s="10" t="s">
        <v>398</v>
      </c>
      <c r="P490" s="10" t="s">
        <v>29</v>
      </c>
      <c r="Q490" s="14">
        <v>49999</v>
      </c>
      <c r="R490" s="12"/>
      <c r="S490" s="10" t="s">
        <v>1004</v>
      </c>
      <c r="T490" s="14">
        <v>-16465</v>
      </c>
      <c r="U490" s="15">
        <v>1</v>
      </c>
      <c r="V490" s="10" t="s">
        <v>29</v>
      </c>
      <c r="W490" s="14">
        <v>33534</v>
      </c>
      <c r="X490" s="10" t="s">
        <v>339</v>
      </c>
      <c r="Y490" s="10" t="s">
        <v>29</v>
      </c>
      <c r="Z490" s="10" t="s">
        <v>37</v>
      </c>
      <c r="AA490" s="10" t="s">
        <v>29</v>
      </c>
      <c r="AB490" s="15">
        <v>0</v>
      </c>
      <c r="AC490" s="15">
        <v>0</v>
      </c>
      <c r="AD490" s="15"/>
      <c r="AE490" s="15">
        <v>0</v>
      </c>
      <c r="AF490" s="14">
        <v>-6086</v>
      </c>
      <c r="AG490" s="14">
        <v>27448</v>
      </c>
    </row>
    <row r="491" spans="1:35" ht="15" customHeight="1" x14ac:dyDescent="0.25">
      <c r="A491" s="36">
        <v>3</v>
      </c>
      <c r="B491" s="36" t="s">
        <v>2606</v>
      </c>
      <c r="C491" s="36" t="s">
        <v>2606</v>
      </c>
      <c r="D491" s="38" t="str">
        <f t="shared" si="8"/>
        <v>3000000307-0</v>
      </c>
      <c r="E491" s="9" t="s">
        <v>1005</v>
      </c>
      <c r="F491" s="10" t="s">
        <v>29</v>
      </c>
      <c r="G491" s="10" t="s">
        <v>29</v>
      </c>
      <c r="H491" s="9" t="s">
        <v>30</v>
      </c>
      <c r="I491" s="10" t="s">
        <v>207</v>
      </c>
      <c r="J491" s="10" t="s">
        <v>32</v>
      </c>
      <c r="K491" s="11">
        <v>44507</v>
      </c>
      <c r="L491" s="12">
        <v>44507</v>
      </c>
      <c r="M491" s="10" t="s">
        <v>297</v>
      </c>
      <c r="N491" s="13" t="s">
        <v>1003</v>
      </c>
      <c r="O491" s="10" t="s">
        <v>398</v>
      </c>
      <c r="P491" s="10" t="s">
        <v>29</v>
      </c>
      <c r="Q491" s="14">
        <v>42372</v>
      </c>
      <c r="R491" s="12"/>
      <c r="S491" s="10" t="s">
        <v>1004</v>
      </c>
      <c r="T491" s="14">
        <v>-10166</v>
      </c>
      <c r="U491" s="15">
        <v>1</v>
      </c>
      <c r="V491" s="10" t="s">
        <v>29</v>
      </c>
      <c r="W491" s="14">
        <v>32206</v>
      </c>
      <c r="X491" s="10" t="s">
        <v>339</v>
      </c>
      <c r="Y491" s="10" t="s">
        <v>29</v>
      </c>
      <c r="Z491" s="10" t="s">
        <v>37</v>
      </c>
      <c r="AA491" s="10" t="s">
        <v>29</v>
      </c>
      <c r="AB491" s="15">
        <v>0</v>
      </c>
      <c r="AC491" s="15">
        <v>0</v>
      </c>
      <c r="AD491" s="15"/>
      <c r="AE491" s="15">
        <v>0</v>
      </c>
      <c r="AF491" s="14">
        <v>-5845</v>
      </c>
      <c r="AG491" s="14">
        <v>26361</v>
      </c>
    </row>
    <row r="492" spans="1:35" ht="15" customHeight="1" x14ac:dyDescent="0.25">
      <c r="A492" s="36">
        <v>3</v>
      </c>
      <c r="B492" s="36" t="s">
        <v>2606</v>
      </c>
      <c r="C492" s="36" t="s">
        <v>2606</v>
      </c>
      <c r="D492" s="38" t="str">
        <f t="shared" si="8"/>
        <v>3000000308-0</v>
      </c>
      <c r="E492" s="9" t="s">
        <v>1006</v>
      </c>
      <c r="F492" s="10" t="s">
        <v>29</v>
      </c>
      <c r="G492" s="10" t="s">
        <v>29</v>
      </c>
      <c r="H492" s="9" t="s">
        <v>30</v>
      </c>
      <c r="I492" s="10" t="s">
        <v>207</v>
      </c>
      <c r="J492" s="10" t="s">
        <v>32</v>
      </c>
      <c r="K492" s="11">
        <v>44496</v>
      </c>
      <c r="L492" s="12">
        <v>44496</v>
      </c>
      <c r="M492" s="10" t="s">
        <v>1007</v>
      </c>
      <c r="N492" s="13" t="s">
        <v>1008</v>
      </c>
      <c r="O492" s="10" t="s">
        <v>398</v>
      </c>
      <c r="P492" s="10" t="s">
        <v>29</v>
      </c>
      <c r="Q492" s="14">
        <v>595000</v>
      </c>
      <c r="R492" s="12"/>
      <c r="S492" s="10" t="s">
        <v>1009</v>
      </c>
      <c r="T492" s="14">
        <v>-145420</v>
      </c>
      <c r="U492" s="15">
        <v>1</v>
      </c>
      <c r="V492" s="10" t="s">
        <v>29</v>
      </c>
      <c r="W492" s="14">
        <v>449580</v>
      </c>
      <c r="X492" s="10" t="s">
        <v>339</v>
      </c>
      <c r="Y492" s="10" t="s">
        <v>29</v>
      </c>
      <c r="Z492" s="10" t="s">
        <v>37</v>
      </c>
      <c r="AA492" s="10" t="s">
        <v>29</v>
      </c>
      <c r="AB492" s="15">
        <v>0</v>
      </c>
      <c r="AC492" s="15">
        <v>0</v>
      </c>
      <c r="AD492" s="15"/>
      <c r="AE492" s="15">
        <v>0</v>
      </c>
      <c r="AF492" s="14">
        <v>-81592</v>
      </c>
      <c r="AG492" s="14">
        <v>367988</v>
      </c>
    </row>
    <row r="493" spans="1:35" ht="15" customHeight="1" x14ac:dyDescent="0.25">
      <c r="A493" s="36">
        <v>3</v>
      </c>
      <c r="B493" s="36" t="s">
        <v>2606</v>
      </c>
      <c r="C493" s="36" t="s">
        <v>2606</v>
      </c>
      <c r="D493" s="38" t="str">
        <f t="shared" si="8"/>
        <v>3000000309-0</v>
      </c>
      <c r="E493" s="9" t="s">
        <v>1010</v>
      </c>
      <c r="F493" s="10" t="s">
        <v>29</v>
      </c>
      <c r="G493" s="10" t="s">
        <v>29</v>
      </c>
      <c r="H493" s="9" t="s">
        <v>30</v>
      </c>
      <c r="I493" s="10" t="s">
        <v>207</v>
      </c>
      <c r="J493" s="10" t="s">
        <v>32</v>
      </c>
      <c r="K493" s="11">
        <v>44635</v>
      </c>
      <c r="L493" s="12">
        <v>44635</v>
      </c>
      <c r="M493" s="10" t="s">
        <v>388</v>
      </c>
      <c r="N493" s="13" t="s">
        <v>1011</v>
      </c>
      <c r="O493" s="10" t="s">
        <v>398</v>
      </c>
      <c r="P493" s="10" t="s">
        <v>29</v>
      </c>
      <c r="Q493" s="14">
        <v>1744048</v>
      </c>
      <c r="R493" s="12"/>
      <c r="S493" s="10" t="s">
        <v>1012</v>
      </c>
      <c r="T493" s="14">
        <v>-327780</v>
      </c>
      <c r="U493" s="15">
        <v>1</v>
      </c>
      <c r="V493" s="10" t="s">
        <v>29</v>
      </c>
      <c r="W493" s="14">
        <v>1416268</v>
      </c>
      <c r="X493" s="10" t="s">
        <v>339</v>
      </c>
      <c r="Y493" s="10" t="s">
        <v>29</v>
      </c>
      <c r="Z493" s="10" t="s">
        <v>37</v>
      </c>
      <c r="AA493" s="10" t="s">
        <v>29</v>
      </c>
      <c r="AB493" s="15">
        <v>0</v>
      </c>
      <c r="AC493" s="15">
        <v>0</v>
      </c>
      <c r="AD493" s="15"/>
      <c r="AE493" s="15">
        <v>0</v>
      </c>
      <c r="AF493" s="14">
        <v>-257030</v>
      </c>
      <c r="AG493" s="14">
        <v>1159238</v>
      </c>
    </row>
    <row r="494" spans="1:35" ht="15" customHeight="1" x14ac:dyDescent="0.25">
      <c r="A494" s="36">
        <v>3</v>
      </c>
      <c r="B494" s="36" t="s">
        <v>2606</v>
      </c>
      <c r="C494" s="36" t="s">
        <v>2606</v>
      </c>
      <c r="D494" s="38" t="str">
        <f t="shared" si="8"/>
        <v>3000000310-0</v>
      </c>
      <c r="E494" s="9" t="s">
        <v>1013</v>
      </c>
      <c r="F494" s="10" t="s">
        <v>29</v>
      </c>
      <c r="G494" s="10" t="s">
        <v>29</v>
      </c>
      <c r="H494" s="9" t="s">
        <v>30</v>
      </c>
      <c r="I494" s="10" t="s">
        <v>207</v>
      </c>
      <c r="J494" s="10" t="s">
        <v>32</v>
      </c>
      <c r="K494" s="11">
        <v>45178</v>
      </c>
      <c r="L494" s="12">
        <v>45178</v>
      </c>
      <c r="M494" s="10" t="s">
        <v>977</v>
      </c>
      <c r="N494" s="13" t="s">
        <v>2642</v>
      </c>
      <c r="O494" s="10" t="s">
        <v>398</v>
      </c>
      <c r="P494" s="10" t="s">
        <v>1016</v>
      </c>
      <c r="Q494" s="15">
        <v>0</v>
      </c>
      <c r="R494" s="12"/>
      <c r="S494" s="10" t="s">
        <v>1017</v>
      </c>
      <c r="T494" s="15">
        <v>0</v>
      </c>
      <c r="U494" s="15"/>
      <c r="V494" s="10" t="s">
        <v>29</v>
      </c>
      <c r="W494" s="15">
        <v>0</v>
      </c>
      <c r="X494" s="10" t="s">
        <v>29</v>
      </c>
      <c r="Y494" s="10" t="s">
        <v>29</v>
      </c>
      <c r="Z494" s="10" t="s">
        <v>37</v>
      </c>
      <c r="AA494" s="10" t="s">
        <v>29</v>
      </c>
      <c r="AB494" s="15">
        <v>0</v>
      </c>
      <c r="AC494" s="14">
        <v>2199999.79</v>
      </c>
      <c r="AD494" s="14"/>
      <c r="AE494" s="15">
        <v>0</v>
      </c>
      <c r="AF494" s="14">
        <v>-223632</v>
      </c>
      <c r="AG494" s="14">
        <v>1976367.79</v>
      </c>
      <c r="AH494">
        <f>IF(L494&lt;$AH$1,AC494,0)</f>
        <v>2199999.79</v>
      </c>
      <c r="AI494">
        <f>IF(L494&gt;=$AH$1,AC494,0)</f>
        <v>0</v>
      </c>
    </row>
    <row r="495" spans="1:35" ht="15" customHeight="1" x14ac:dyDescent="0.25">
      <c r="A495" s="36">
        <v>3</v>
      </c>
      <c r="B495" s="36" t="s">
        <v>2606</v>
      </c>
      <c r="C495" s="36" t="s">
        <v>2606</v>
      </c>
      <c r="D495" s="38" t="str">
        <f t="shared" si="8"/>
        <v>3000000311-0</v>
      </c>
      <c r="E495" s="9" t="s">
        <v>1018</v>
      </c>
      <c r="F495" s="10" t="s">
        <v>29</v>
      </c>
      <c r="G495" s="10" t="s">
        <v>29</v>
      </c>
      <c r="H495" s="9" t="s">
        <v>30</v>
      </c>
      <c r="I495" s="10" t="s">
        <v>207</v>
      </c>
      <c r="J495" s="10" t="s">
        <v>32</v>
      </c>
      <c r="K495" s="11">
        <v>44874</v>
      </c>
      <c r="L495" s="12">
        <v>44874</v>
      </c>
      <c r="M495" s="10" t="s">
        <v>520</v>
      </c>
      <c r="N495" s="13" t="s">
        <v>1019</v>
      </c>
      <c r="O495" s="10" t="s">
        <v>398</v>
      </c>
      <c r="P495" s="10" t="s">
        <v>29</v>
      </c>
      <c r="Q495" s="14">
        <v>129849237.23</v>
      </c>
      <c r="R495" s="12"/>
      <c r="S495" s="10" t="s">
        <v>29</v>
      </c>
      <c r="T495" s="14">
        <v>-9209757</v>
      </c>
      <c r="U495" s="15">
        <v>1</v>
      </c>
      <c r="V495" s="10" t="s">
        <v>29</v>
      </c>
      <c r="W495" s="14">
        <v>120639480.23</v>
      </c>
      <c r="X495" s="10" t="s">
        <v>1020</v>
      </c>
      <c r="Y495" s="10" t="s">
        <v>29</v>
      </c>
      <c r="Z495" s="10" t="s">
        <v>37</v>
      </c>
      <c r="AA495" s="10" t="s">
        <v>29</v>
      </c>
      <c r="AB495" s="15">
        <v>0</v>
      </c>
      <c r="AC495" s="15">
        <v>0</v>
      </c>
      <c r="AD495" s="15"/>
      <c r="AE495" s="15">
        <v>0</v>
      </c>
      <c r="AF495" s="14">
        <v>-21894166</v>
      </c>
      <c r="AG495" s="14">
        <v>98745314.230000004</v>
      </c>
    </row>
    <row r="496" spans="1:35" ht="15" customHeight="1" x14ac:dyDescent="0.25">
      <c r="A496" s="36">
        <v>3</v>
      </c>
      <c r="B496" s="36" t="s">
        <v>2606</v>
      </c>
      <c r="C496" s="36" t="s">
        <v>2606</v>
      </c>
      <c r="D496" s="38" t="str">
        <f t="shared" si="8"/>
        <v>3000000311-1</v>
      </c>
      <c r="E496" s="9" t="s">
        <v>1018</v>
      </c>
      <c r="F496" s="10" t="s">
        <v>29</v>
      </c>
      <c r="G496" s="10" t="s">
        <v>29</v>
      </c>
      <c r="H496" s="9" t="s">
        <v>375</v>
      </c>
      <c r="I496" s="10" t="s">
        <v>207</v>
      </c>
      <c r="J496" s="10" t="s">
        <v>32</v>
      </c>
      <c r="K496" s="11">
        <v>45016</v>
      </c>
      <c r="L496" s="12">
        <v>45016</v>
      </c>
      <c r="M496" s="10" t="s">
        <v>520</v>
      </c>
      <c r="N496" s="13" t="s">
        <v>1019</v>
      </c>
      <c r="O496" s="10" t="s">
        <v>398</v>
      </c>
      <c r="P496" s="10" t="s">
        <v>29</v>
      </c>
      <c r="Q496" s="14">
        <v>14927172.029999999</v>
      </c>
      <c r="R496" s="12"/>
      <c r="S496" s="10" t="s">
        <v>29</v>
      </c>
      <c r="T496" s="14">
        <v>-7404</v>
      </c>
      <c r="U496" s="15">
        <v>0</v>
      </c>
      <c r="V496" s="10" t="s">
        <v>29</v>
      </c>
      <c r="W496" s="14">
        <v>14919768.029999999</v>
      </c>
      <c r="X496" s="10" t="s">
        <v>1020</v>
      </c>
      <c r="Y496" s="10" t="s">
        <v>29</v>
      </c>
      <c r="Z496" s="10" t="s">
        <v>37</v>
      </c>
      <c r="AA496" s="10" t="s">
        <v>29</v>
      </c>
      <c r="AB496" s="15">
        <v>0</v>
      </c>
      <c r="AC496" s="15">
        <v>0</v>
      </c>
      <c r="AD496" s="15"/>
      <c r="AE496" s="15">
        <v>0</v>
      </c>
      <c r="AF496" s="14">
        <v>-2707703</v>
      </c>
      <c r="AG496" s="14">
        <v>12212065.029999999</v>
      </c>
    </row>
    <row r="497" spans="1:35" ht="15" customHeight="1" x14ac:dyDescent="0.25">
      <c r="A497" s="36">
        <v>3</v>
      </c>
      <c r="B497" s="36" t="s">
        <v>2606</v>
      </c>
      <c r="C497" s="36" t="s">
        <v>2606</v>
      </c>
      <c r="D497" s="38" t="str">
        <f t="shared" si="8"/>
        <v>3000000311-2</v>
      </c>
      <c r="E497" s="9" t="s">
        <v>1018</v>
      </c>
      <c r="F497" s="10" t="s">
        <v>29</v>
      </c>
      <c r="G497" s="10" t="s">
        <v>29</v>
      </c>
      <c r="H497" s="9" t="s">
        <v>376</v>
      </c>
      <c r="I497" s="10" t="s">
        <v>207</v>
      </c>
      <c r="J497" s="10" t="s">
        <v>32</v>
      </c>
      <c r="K497" s="11">
        <v>44874</v>
      </c>
      <c r="L497" s="12">
        <v>45323</v>
      </c>
      <c r="M497" s="10" t="s">
        <v>520</v>
      </c>
      <c r="N497" s="13" t="s">
        <v>1019</v>
      </c>
      <c r="O497" s="10" t="s">
        <v>398</v>
      </c>
      <c r="P497" s="10" t="s">
        <v>29</v>
      </c>
      <c r="Q497" s="15">
        <v>0</v>
      </c>
      <c r="R497" s="12"/>
      <c r="S497" s="10" t="s">
        <v>29</v>
      </c>
      <c r="T497" s="15">
        <v>0</v>
      </c>
      <c r="U497" s="15">
        <v>2</v>
      </c>
      <c r="V497" s="10" t="s">
        <v>29</v>
      </c>
      <c r="W497" s="15">
        <v>0</v>
      </c>
      <c r="X497" s="10" t="s">
        <v>1020</v>
      </c>
      <c r="Y497" s="10" t="s">
        <v>29</v>
      </c>
      <c r="Z497" s="10" t="s">
        <v>37</v>
      </c>
      <c r="AA497" s="10" t="s">
        <v>29</v>
      </c>
      <c r="AB497" s="15">
        <v>0</v>
      </c>
      <c r="AC497" s="48">
        <v>5734971.7999999998</v>
      </c>
      <c r="AD497" s="48"/>
      <c r="AE497" s="15">
        <v>0</v>
      </c>
      <c r="AF497" s="14">
        <v>-170624</v>
      </c>
      <c r="AG497" s="14">
        <v>5564347.7999999998</v>
      </c>
      <c r="AH497">
        <f>IF(L497&lt;$AH$1,AC497,0)</f>
        <v>0</v>
      </c>
      <c r="AI497">
        <f>IF(L497&gt;=$AH$1,AC497,0)</f>
        <v>5734971.7999999998</v>
      </c>
    </row>
    <row r="498" spans="1:35" ht="15" customHeight="1" x14ac:dyDescent="0.25">
      <c r="A498" s="36">
        <v>3</v>
      </c>
      <c r="B498" s="36" t="s">
        <v>2606</v>
      </c>
      <c r="C498" s="36" t="s">
        <v>2606</v>
      </c>
      <c r="D498" s="38" t="str">
        <f t="shared" si="8"/>
        <v>3000000312-0</v>
      </c>
      <c r="E498" s="9" t="s">
        <v>1021</v>
      </c>
      <c r="F498" s="10" t="s">
        <v>29</v>
      </c>
      <c r="G498" s="10" t="s">
        <v>29</v>
      </c>
      <c r="H498" s="9" t="s">
        <v>30</v>
      </c>
      <c r="I498" s="10" t="s">
        <v>207</v>
      </c>
      <c r="J498" s="10" t="s">
        <v>29</v>
      </c>
      <c r="K498" s="11">
        <v>44985</v>
      </c>
      <c r="L498" s="12">
        <v>44985</v>
      </c>
      <c r="M498" s="10" t="s">
        <v>448</v>
      </c>
      <c r="N498" s="13" t="s">
        <v>1022</v>
      </c>
      <c r="O498" s="10" t="s">
        <v>398</v>
      </c>
      <c r="P498" s="10" t="s">
        <v>29</v>
      </c>
      <c r="Q498" s="14">
        <v>25046247.670000002</v>
      </c>
      <c r="R498" s="12"/>
      <c r="S498" s="10" t="s">
        <v>29</v>
      </c>
      <c r="T498" s="14">
        <v>-397526</v>
      </c>
      <c r="U498" s="15">
        <v>3</v>
      </c>
      <c r="V498" s="10" t="s">
        <v>29</v>
      </c>
      <c r="W498" s="14">
        <v>24648721.670000002</v>
      </c>
      <c r="X498" s="10" t="s">
        <v>1020</v>
      </c>
      <c r="Y498" s="10" t="s">
        <v>29</v>
      </c>
      <c r="Z498" s="10" t="s">
        <v>37</v>
      </c>
      <c r="AA498" s="10" t="s">
        <v>29</v>
      </c>
      <c r="AB498" s="15">
        <v>0</v>
      </c>
      <c r="AC498" s="15">
        <v>0</v>
      </c>
      <c r="AD498" s="15"/>
      <c r="AE498" s="15">
        <v>0</v>
      </c>
      <c r="AF498" s="14">
        <v>-4473355</v>
      </c>
      <c r="AG498" s="14">
        <v>20175366.670000002</v>
      </c>
    </row>
    <row r="499" spans="1:35" ht="15" customHeight="1" x14ac:dyDescent="0.25">
      <c r="A499" s="36">
        <v>3</v>
      </c>
      <c r="B499" s="36" t="s">
        <v>2606</v>
      </c>
      <c r="C499" s="36" t="s">
        <v>2606</v>
      </c>
      <c r="D499" s="38" t="str">
        <f t="shared" si="8"/>
        <v>3000000313-0</v>
      </c>
      <c r="E499" s="9" t="s">
        <v>1023</v>
      </c>
      <c r="F499" s="10" t="s">
        <v>29</v>
      </c>
      <c r="G499" s="10" t="s">
        <v>29</v>
      </c>
      <c r="H499" s="9" t="s">
        <v>30</v>
      </c>
      <c r="I499" s="10" t="s">
        <v>207</v>
      </c>
      <c r="J499" s="10" t="s">
        <v>29</v>
      </c>
      <c r="K499" s="11">
        <v>44908</v>
      </c>
      <c r="L499" s="12">
        <v>44908</v>
      </c>
      <c r="M499" s="10" t="s">
        <v>503</v>
      </c>
      <c r="N499" s="13" t="s">
        <v>1024</v>
      </c>
      <c r="O499" s="10" t="s">
        <v>398</v>
      </c>
      <c r="P499" s="10" t="s">
        <v>29</v>
      </c>
      <c r="Q499" s="14">
        <v>5679360.1200000001</v>
      </c>
      <c r="R499" s="12"/>
      <c r="S499" s="10" t="s">
        <v>29</v>
      </c>
      <c r="T499" s="14">
        <v>-307043</v>
      </c>
      <c r="U499" s="15"/>
      <c r="V499" s="10" t="s">
        <v>29</v>
      </c>
      <c r="W499" s="14">
        <v>5372317.1200000001</v>
      </c>
      <c r="X499" s="10" t="s">
        <v>29</v>
      </c>
      <c r="Y499" s="10" t="s">
        <v>29</v>
      </c>
      <c r="Z499" s="10" t="s">
        <v>37</v>
      </c>
      <c r="AA499" s="10" t="s">
        <v>29</v>
      </c>
      <c r="AB499" s="15">
        <v>0</v>
      </c>
      <c r="AC499" s="15">
        <v>0</v>
      </c>
      <c r="AD499" s="15"/>
      <c r="AE499" s="15">
        <v>0</v>
      </c>
      <c r="AF499" s="14">
        <v>-974991</v>
      </c>
      <c r="AG499" s="14">
        <v>4397326.12</v>
      </c>
    </row>
    <row r="500" spans="1:35" ht="15" customHeight="1" x14ac:dyDescent="0.25">
      <c r="A500" s="36">
        <v>3</v>
      </c>
      <c r="B500" s="36" t="s">
        <v>2606</v>
      </c>
      <c r="C500" s="36" t="s">
        <v>2606</v>
      </c>
      <c r="D500" s="38" t="str">
        <f t="shared" si="8"/>
        <v>3000000314-0</v>
      </c>
      <c r="E500" s="9" t="s">
        <v>1025</v>
      </c>
      <c r="F500" s="10" t="s">
        <v>29</v>
      </c>
      <c r="G500" s="10" t="s">
        <v>29</v>
      </c>
      <c r="H500" s="9" t="s">
        <v>30</v>
      </c>
      <c r="I500" s="10" t="s">
        <v>207</v>
      </c>
      <c r="J500" s="10" t="s">
        <v>29</v>
      </c>
      <c r="K500" s="11">
        <v>44866</v>
      </c>
      <c r="L500" s="12">
        <v>44866</v>
      </c>
      <c r="M500" s="10" t="s">
        <v>977</v>
      </c>
      <c r="N500" s="13" t="s">
        <v>1026</v>
      </c>
      <c r="O500" s="10" t="s">
        <v>398</v>
      </c>
      <c r="P500" s="10" t="s">
        <v>29</v>
      </c>
      <c r="Q500" s="14">
        <v>1190163.8999999999</v>
      </c>
      <c r="R500" s="12"/>
      <c r="S500" s="10" t="s">
        <v>29</v>
      </c>
      <c r="T500" s="14">
        <v>-89137</v>
      </c>
      <c r="U500" s="15"/>
      <c r="V500" s="10" t="s">
        <v>29</v>
      </c>
      <c r="W500" s="14">
        <v>1101026.8999999999</v>
      </c>
      <c r="X500" s="10" t="s">
        <v>29</v>
      </c>
      <c r="Y500" s="10" t="s">
        <v>29</v>
      </c>
      <c r="Z500" s="10" t="s">
        <v>37</v>
      </c>
      <c r="AA500" s="10" t="s">
        <v>29</v>
      </c>
      <c r="AB500" s="15">
        <v>0</v>
      </c>
      <c r="AC500" s="15">
        <v>0</v>
      </c>
      <c r="AD500" s="15"/>
      <c r="AE500" s="15">
        <v>0</v>
      </c>
      <c r="AF500" s="14">
        <v>-199819</v>
      </c>
      <c r="AG500" s="14">
        <v>901207.9</v>
      </c>
    </row>
    <row r="501" spans="1:35" ht="15" customHeight="1" x14ac:dyDescent="0.25">
      <c r="A501" s="36">
        <v>3</v>
      </c>
      <c r="B501" s="36" t="s">
        <v>2606</v>
      </c>
      <c r="C501" s="36" t="s">
        <v>2606</v>
      </c>
      <c r="D501" s="38" t="str">
        <f t="shared" si="8"/>
        <v>3000000315-0</v>
      </c>
      <c r="E501" s="9" t="s">
        <v>1027</v>
      </c>
      <c r="F501" s="10" t="s">
        <v>29</v>
      </c>
      <c r="G501" s="10" t="s">
        <v>29</v>
      </c>
      <c r="H501" s="9" t="s">
        <v>30</v>
      </c>
      <c r="I501" s="10" t="s">
        <v>207</v>
      </c>
      <c r="J501" s="10" t="s">
        <v>29</v>
      </c>
      <c r="K501" s="11">
        <v>44874</v>
      </c>
      <c r="L501" s="12">
        <v>44874</v>
      </c>
      <c r="M501" s="10" t="s">
        <v>202</v>
      </c>
      <c r="N501" s="13" t="s">
        <v>1028</v>
      </c>
      <c r="O501" s="10" t="s">
        <v>398</v>
      </c>
      <c r="P501" s="10" t="s">
        <v>29</v>
      </c>
      <c r="Q501" s="14">
        <v>97808302.069999993</v>
      </c>
      <c r="R501" s="12"/>
      <c r="S501" s="10" t="s">
        <v>1029</v>
      </c>
      <c r="T501" s="14">
        <v>-6937204</v>
      </c>
      <c r="U501" s="15"/>
      <c r="V501" s="10" t="s">
        <v>29</v>
      </c>
      <c r="W501" s="14">
        <v>90871098.069999993</v>
      </c>
      <c r="X501" s="10" t="s">
        <v>29</v>
      </c>
      <c r="Y501" s="10" t="s">
        <v>29</v>
      </c>
      <c r="Z501" s="10" t="s">
        <v>37</v>
      </c>
      <c r="AA501" s="10" t="s">
        <v>29</v>
      </c>
      <c r="AB501" s="15">
        <v>0</v>
      </c>
      <c r="AC501" s="15">
        <v>0</v>
      </c>
      <c r="AD501" s="15"/>
      <c r="AE501" s="15">
        <v>0</v>
      </c>
      <c r="AF501" s="14">
        <v>-16491674</v>
      </c>
      <c r="AG501" s="14">
        <v>74379424.069999993</v>
      </c>
    </row>
    <row r="502" spans="1:35" ht="15" customHeight="1" x14ac:dyDescent="0.25">
      <c r="A502" s="36">
        <v>3</v>
      </c>
      <c r="B502" s="36" t="s">
        <v>2606</v>
      </c>
      <c r="C502" s="36" t="s">
        <v>2606</v>
      </c>
      <c r="D502" s="38" t="str">
        <f t="shared" si="8"/>
        <v>3000000316-0</v>
      </c>
      <c r="E502" s="9" t="s">
        <v>1030</v>
      </c>
      <c r="F502" s="10" t="s">
        <v>29</v>
      </c>
      <c r="G502" s="10" t="s">
        <v>29</v>
      </c>
      <c r="H502" s="9" t="s">
        <v>30</v>
      </c>
      <c r="I502" s="10" t="s">
        <v>207</v>
      </c>
      <c r="J502" s="10" t="s">
        <v>29</v>
      </c>
      <c r="K502" s="11">
        <v>44874</v>
      </c>
      <c r="L502" s="12">
        <v>44874</v>
      </c>
      <c r="M502" s="10" t="s">
        <v>503</v>
      </c>
      <c r="N502" s="13" t="s">
        <v>1031</v>
      </c>
      <c r="O502" s="10" t="s">
        <v>398</v>
      </c>
      <c r="P502" s="10" t="s">
        <v>29</v>
      </c>
      <c r="Q502" s="14">
        <v>144306.48000000001</v>
      </c>
      <c r="R502" s="12"/>
      <c r="S502" s="10" t="s">
        <v>29</v>
      </c>
      <c r="T502" s="14">
        <v>-10235</v>
      </c>
      <c r="U502" s="15"/>
      <c r="V502" s="10" t="s">
        <v>29</v>
      </c>
      <c r="W502" s="14">
        <v>134071.48000000001</v>
      </c>
      <c r="X502" s="10" t="s">
        <v>29</v>
      </c>
      <c r="Y502" s="10" t="s">
        <v>29</v>
      </c>
      <c r="Z502" s="10" t="s">
        <v>37</v>
      </c>
      <c r="AA502" s="10" t="s">
        <v>29</v>
      </c>
      <c r="AB502" s="15">
        <v>0</v>
      </c>
      <c r="AC502" s="15">
        <v>0</v>
      </c>
      <c r="AD502" s="15"/>
      <c r="AE502" s="15">
        <v>0</v>
      </c>
      <c r="AF502" s="14">
        <v>-24332</v>
      </c>
      <c r="AG502" s="14">
        <v>109739.48</v>
      </c>
    </row>
    <row r="503" spans="1:35" ht="15" customHeight="1" x14ac:dyDescent="0.25">
      <c r="A503" s="36">
        <v>3</v>
      </c>
      <c r="B503" s="36" t="s">
        <v>2606</v>
      </c>
      <c r="C503" s="36" t="s">
        <v>2606</v>
      </c>
      <c r="D503" s="38" t="str">
        <f t="shared" si="8"/>
        <v>3000000317-0</v>
      </c>
      <c r="E503" s="9" t="s">
        <v>1032</v>
      </c>
      <c r="F503" s="10" t="s">
        <v>29</v>
      </c>
      <c r="G503" s="10" t="s">
        <v>29</v>
      </c>
      <c r="H503" s="9" t="s">
        <v>30</v>
      </c>
      <c r="I503" s="10" t="s">
        <v>207</v>
      </c>
      <c r="J503" s="10" t="s">
        <v>32</v>
      </c>
      <c r="K503" s="11">
        <v>45045</v>
      </c>
      <c r="L503" s="12">
        <v>45045</v>
      </c>
      <c r="M503" s="10" t="s">
        <v>1034</v>
      </c>
      <c r="N503" s="13" t="s">
        <v>2721</v>
      </c>
      <c r="O503" s="10" t="s">
        <v>398</v>
      </c>
      <c r="P503" s="10" t="s">
        <v>1037</v>
      </c>
      <c r="Q503" s="15">
        <v>0</v>
      </c>
      <c r="R503" s="12"/>
      <c r="S503" s="10" t="s">
        <v>29</v>
      </c>
      <c r="T503" s="15">
        <v>0</v>
      </c>
      <c r="U503" s="15"/>
      <c r="V503" s="10" t="s">
        <v>29</v>
      </c>
      <c r="W503" s="15">
        <v>0</v>
      </c>
      <c r="X503" s="10" t="s">
        <v>29</v>
      </c>
      <c r="Y503" s="10" t="s">
        <v>29</v>
      </c>
      <c r="Z503" s="10" t="s">
        <v>37</v>
      </c>
      <c r="AA503" s="10" t="s">
        <v>29</v>
      </c>
      <c r="AB503" s="15">
        <v>0</v>
      </c>
      <c r="AC503" s="14">
        <v>499065.62</v>
      </c>
      <c r="AD503" s="14"/>
      <c r="AE503" s="15">
        <v>0</v>
      </c>
      <c r="AF503" s="14">
        <v>-83644</v>
      </c>
      <c r="AG503" s="14">
        <v>415421.62</v>
      </c>
      <c r="AH503">
        <f>IF(L503&lt;$AH$1,AC503,0)</f>
        <v>499065.62</v>
      </c>
      <c r="AI503">
        <f>IF(L503&gt;=$AH$1,AC503,0)</f>
        <v>0</v>
      </c>
    </row>
    <row r="504" spans="1:35" ht="15" customHeight="1" x14ac:dyDescent="0.25">
      <c r="A504" s="36">
        <v>3</v>
      </c>
      <c r="B504" s="36" t="s">
        <v>2606</v>
      </c>
      <c r="C504" s="36" t="s">
        <v>2606</v>
      </c>
      <c r="D504" s="38" t="str">
        <f t="shared" si="8"/>
        <v>3000000318-0</v>
      </c>
      <c r="E504" s="9" t="s">
        <v>1038</v>
      </c>
      <c r="F504" s="10" t="s">
        <v>29</v>
      </c>
      <c r="G504" s="10" t="s">
        <v>29</v>
      </c>
      <c r="H504" s="9" t="s">
        <v>30</v>
      </c>
      <c r="I504" s="10" t="s">
        <v>207</v>
      </c>
      <c r="J504" s="10" t="s">
        <v>32</v>
      </c>
      <c r="K504" s="11">
        <v>44707</v>
      </c>
      <c r="L504" s="12">
        <v>44707</v>
      </c>
      <c r="M504" s="10" t="s">
        <v>977</v>
      </c>
      <c r="N504" s="13" t="s">
        <v>1039</v>
      </c>
      <c r="O504" s="10" t="s">
        <v>398</v>
      </c>
      <c r="P504" s="10" t="s">
        <v>1016</v>
      </c>
      <c r="Q504" s="14">
        <v>2322697</v>
      </c>
      <c r="R504" s="12"/>
      <c r="S504" s="10" t="s">
        <v>29</v>
      </c>
      <c r="T504" s="14">
        <v>-357131</v>
      </c>
      <c r="U504" s="15"/>
      <c r="V504" s="10" t="s">
        <v>29</v>
      </c>
      <c r="W504" s="14">
        <v>1965566</v>
      </c>
      <c r="X504" s="10" t="s">
        <v>29</v>
      </c>
      <c r="Y504" s="10" t="s">
        <v>29</v>
      </c>
      <c r="Z504" s="10" t="s">
        <v>37</v>
      </c>
      <c r="AA504" s="10" t="s">
        <v>29</v>
      </c>
      <c r="AB504" s="15">
        <v>0</v>
      </c>
      <c r="AC504" s="15">
        <v>0</v>
      </c>
      <c r="AD504" s="15"/>
      <c r="AE504" s="15">
        <v>0</v>
      </c>
      <c r="AF504" s="14">
        <v>-356719</v>
      </c>
      <c r="AG504" s="14">
        <v>1608847</v>
      </c>
    </row>
    <row r="505" spans="1:35" ht="15" customHeight="1" x14ac:dyDescent="0.25">
      <c r="A505" s="36">
        <v>3</v>
      </c>
      <c r="B505" s="36" t="s">
        <v>2606</v>
      </c>
      <c r="C505" s="36" t="s">
        <v>2606</v>
      </c>
      <c r="D505" s="38" t="str">
        <f t="shared" si="8"/>
        <v>3000000319-0</v>
      </c>
      <c r="E505" s="9" t="s">
        <v>1040</v>
      </c>
      <c r="F505" s="10" t="s">
        <v>29</v>
      </c>
      <c r="G505" s="10" t="s">
        <v>29</v>
      </c>
      <c r="H505" s="9" t="s">
        <v>30</v>
      </c>
      <c r="I505" s="10" t="s">
        <v>207</v>
      </c>
      <c r="J505" s="10" t="s">
        <v>29</v>
      </c>
      <c r="K505" s="11">
        <v>44911</v>
      </c>
      <c r="L505" s="12">
        <v>44911</v>
      </c>
      <c r="M505" s="10" t="s">
        <v>1041</v>
      </c>
      <c r="N505" s="13" t="s">
        <v>1042</v>
      </c>
      <c r="O505" s="10" t="s">
        <v>398</v>
      </c>
      <c r="P505" s="10" t="s">
        <v>29</v>
      </c>
      <c r="Q505" s="14">
        <v>257439.13</v>
      </c>
      <c r="R505" s="12"/>
      <c r="S505" s="10" t="s">
        <v>29</v>
      </c>
      <c r="T505" s="14">
        <v>-13535</v>
      </c>
      <c r="U505" s="15"/>
      <c r="V505" s="10" t="s">
        <v>29</v>
      </c>
      <c r="W505" s="14">
        <v>243904.13</v>
      </c>
      <c r="X505" s="10" t="s">
        <v>29</v>
      </c>
      <c r="Y505" s="10" t="s">
        <v>29</v>
      </c>
      <c r="Z505" s="10" t="s">
        <v>37</v>
      </c>
      <c r="AA505" s="10" t="s">
        <v>29</v>
      </c>
      <c r="AB505" s="15">
        <v>0</v>
      </c>
      <c r="AC505" s="15">
        <v>0</v>
      </c>
      <c r="AD505" s="15"/>
      <c r="AE505" s="15">
        <v>0</v>
      </c>
      <c r="AF505" s="14">
        <v>-44265</v>
      </c>
      <c r="AG505" s="14">
        <v>199639.13</v>
      </c>
    </row>
    <row r="506" spans="1:35" ht="15" customHeight="1" x14ac:dyDescent="0.25">
      <c r="A506" s="36">
        <v>3</v>
      </c>
      <c r="B506" s="36" t="s">
        <v>2606</v>
      </c>
      <c r="C506" s="36" t="s">
        <v>2606</v>
      </c>
      <c r="D506" s="38" t="str">
        <f t="shared" si="8"/>
        <v>3000000320-0</v>
      </c>
      <c r="E506" s="9" t="s">
        <v>1043</v>
      </c>
      <c r="F506" s="10" t="s">
        <v>29</v>
      </c>
      <c r="G506" s="10" t="s">
        <v>29</v>
      </c>
      <c r="H506" s="9" t="s">
        <v>30</v>
      </c>
      <c r="I506" s="10" t="s">
        <v>207</v>
      </c>
      <c r="J506" s="10" t="s">
        <v>29</v>
      </c>
      <c r="K506" s="11">
        <v>44924</v>
      </c>
      <c r="L506" s="12">
        <v>44924</v>
      </c>
      <c r="M506" s="10" t="s">
        <v>529</v>
      </c>
      <c r="N506" s="13" t="s">
        <v>1044</v>
      </c>
      <c r="O506" s="10" t="s">
        <v>398</v>
      </c>
      <c r="P506" s="10" t="s">
        <v>29</v>
      </c>
      <c r="Q506" s="14">
        <v>443900</v>
      </c>
      <c r="R506" s="12"/>
      <c r="S506" s="10" t="s">
        <v>29</v>
      </c>
      <c r="T506" s="14">
        <v>-20476</v>
      </c>
      <c r="U506" s="15"/>
      <c r="V506" s="10" t="s">
        <v>29</v>
      </c>
      <c r="W506" s="14">
        <v>423424</v>
      </c>
      <c r="X506" s="10" t="s">
        <v>29</v>
      </c>
      <c r="Y506" s="10" t="s">
        <v>29</v>
      </c>
      <c r="Z506" s="10" t="s">
        <v>37</v>
      </c>
      <c r="AA506" s="10" t="s">
        <v>29</v>
      </c>
      <c r="AB506" s="15">
        <v>0</v>
      </c>
      <c r="AC506" s="15">
        <v>0</v>
      </c>
      <c r="AD506" s="15"/>
      <c r="AE506" s="15">
        <v>0</v>
      </c>
      <c r="AF506" s="14">
        <v>-76845</v>
      </c>
      <c r="AG506" s="14">
        <v>346579</v>
      </c>
    </row>
    <row r="507" spans="1:35" ht="15" customHeight="1" x14ac:dyDescent="0.25">
      <c r="A507" s="36">
        <v>3</v>
      </c>
      <c r="B507" s="36" t="s">
        <v>2606</v>
      </c>
      <c r="C507" s="36" t="s">
        <v>2606</v>
      </c>
      <c r="D507" s="38" t="str">
        <f t="shared" si="8"/>
        <v>3000000321-0</v>
      </c>
      <c r="E507" s="9" t="s">
        <v>1045</v>
      </c>
      <c r="F507" s="10" t="s">
        <v>29</v>
      </c>
      <c r="G507" s="10" t="s">
        <v>29</v>
      </c>
      <c r="H507" s="9" t="s">
        <v>30</v>
      </c>
      <c r="I507" s="10" t="s">
        <v>207</v>
      </c>
      <c r="J507" s="10" t="s">
        <v>29</v>
      </c>
      <c r="K507" s="11">
        <v>44862</v>
      </c>
      <c r="L507" s="12">
        <v>44862</v>
      </c>
      <c r="M507" s="10" t="s">
        <v>529</v>
      </c>
      <c r="N507" s="13" t="s">
        <v>1046</v>
      </c>
      <c r="O507" s="10" t="s">
        <v>398</v>
      </c>
      <c r="P507" s="10" t="s">
        <v>29</v>
      </c>
      <c r="Q507" s="14">
        <v>256200</v>
      </c>
      <c r="R507" s="12"/>
      <c r="S507" s="10" t="s">
        <v>29</v>
      </c>
      <c r="T507" s="14">
        <v>-19696</v>
      </c>
      <c r="U507" s="15"/>
      <c r="V507" s="10" t="s">
        <v>29</v>
      </c>
      <c r="W507" s="14">
        <v>236504</v>
      </c>
      <c r="X507" s="10" t="s">
        <v>29</v>
      </c>
      <c r="Y507" s="10" t="s">
        <v>29</v>
      </c>
      <c r="Z507" s="10" t="s">
        <v>37</v>
      </c>
      <c r="AA507" s="10" t="s">
        <v>29</v>
      </c>
      <c r="AB507" s="15">
        <v>0</v>
      </c>
      <c r="AC507" s="15">
        <v>0</v>
      </c>
      <c r="AD507" s="15"/>
      <c r="AE507" s="15">
        <v>0</v>
      </c>
      <c r="AF507" s="14">
        <v>-42922</v>
      </c>
      <c r="AG507" s="14">
        <v>193582</v>
      </c>
    </row>
    <row r="508" spans="1:35" ht="15" customHeight="1" x14ac:dyDescent="0.25">
      <c r="A508" s="36">
        <v>3</v>
      </c>
      <c r="B508" s="36" t="s">
        <v>2606</v>
      </c>
      <c r="C508" s="36" t="s">
        <v>2606</v>
      </c>
      <c r="D508" s="38" t="str">
        <f t="shared" si="8"/>
        <v>3000000322-0</v>
      </c>
      <c r="E508" s="9" t="s">
        <v>2649</v>
      </c>
      <c r="F508" s="10" t="s">
        <v>29</v>
      </c>
      <c r="G508" s="10" t="s">
        <v>29</v>
      </c>
      <c r="H508" s="9" t="s">
        <v>30</v>
      </c>
      <c r="I508" s="10" t="s">
        <v>207</v>
      </c>
      <c r="J508" s="10" t="s">
        <v>32</v>
      </c>
      <c r="K508" s="11">
        <v>45260</v>
      </c>
      <c r="L508" s="12">
        <v>45260</v>
      </c>
      <c r="M508" s="10" t="s">
        <v>254</v>
      </c>
      <c r="N508" s="13" t="s">
        <v>2650</v>
      </c>
      <c r="O508" s="10" t="s">
        <v>398</v>
      </c>
      <c r="P508" s="10" t="s">
        <v>2128</v>
      </c>
      <c r="Q508" s="15">
        <v>0</v>
      </c>
      <c r="R508" s="12"/>
      <c r="S508" s="10" t="s">
        <v>29</v>
      </c>
      <c r="T508" s="15">
        <v>0</v>
      </c>
      <c r="U508" s="15"/>
      <c r="V508" s="10" t="s">
        <v>29</v>
      </c>
      <c r="W508" s="15">
        <v>0</v>
      </c>
      <c r="X508" s="10" t="s">
        <v>29</v>
      </c>
      <c r="Y508" s="10" t="s">
        <v>29</v>
      </c>
      <c r="Z508" s="10" t="s">
        <v>37</v>
      </c>
      <c r="AA508" s="10" t="s">
        <v>29</v>
      </c>
      <c r="AB508" s="15">
        <v>0</v>
      </c>
      <c r="AC508" s="14">
        <v>2389500</v>
      </c>
      <c r="AD508" s="14"/>
      <c r="AE508" s="15">
        <v>0</v>
      </c>
      <c r="AF508" s="14">
        <v>-145737</v>
      </c>
      <c r="AG508" s="14">
        <v>2243763</v>
      </c>
      <c r="AH508">
        <f t="shared" ref="AH508:AH519" si="9">IF(L508&lt;$AH$1,AC508,0)</f>
        <v>0</v>
      </c>
      <c r="AI508">
        <f t="shared" ref="AI508:AI519" si="10">IF(L508&gt;=$AH$1,AC508,0)</f>
        <v>2389500</v>
      </c>
    </row>
    <row r="509" spans="1:35" ht="15" customHeight="1" x14ac:dyDescent="0.25">
      <c r="A509" s="36">
        <v>3</v>
      </c>
      <c r="B509" s="36" t="s">
        <v>2606</v>
      </c>
      <c r="C509" s="36" t="s">
        <v>2606</v>
      </c>
      <c r="D509" s="38" t="str">
        <f t="shared" si="8"/>
        <v>3000000323-0</v>
      </c>
      <c r="E509" s="9" t="s">
        <v>2668</v>
      </c>
      <c r="F509" s="10" t="s">
        <v>29</v>
      </c>
      <c r="G509" s="10" t="s">
        <v>29</v>
      </c>
      <c r="H509" s="9" t="s">
        <v>30</v>
      </c>
      <c r="I509" s="10" t="s">
        <v>207</v>
      </c>
      <c r="J509" s="10" t="s">
        <v>29</v>
      </c>
      <c r="K509" s="11">
        <v>45199</v>
      </c>
      <c r="L509" s="12">
        <v>45199</v>
      </c>
      <c r="M509" s="10" t="s">
        <v>709</v>
      </c>
      <c r="N509" s="13" t="s">
        <v>2669</v>
      </c>
      <c r="O509" s="10" t="s">
        <v>398</v>
      </c>
      <c r="P509" s="10" t="s">
        <v>29</v>
      </c>
      <c r="Q509" s="15">
        <v>0</v>
      </c>
      <c r="R509" s="12"/>
      <c r="S509" s="10" t="s">
        <v>2670</v>
      </c>
      <c r="T509" s="15">
        <v>0</v>
      </c>
      <c r="U509" s="15"/>
      <c r="V509" s="10" t="s">
        <v>29</v>
      </c>
      <c r="W509" s="15">
        <v>0</v>
      </c>
      <c r="X509" s="10" t="s">
        <v>29</v>
      </c>
      <c r="Y509" s="10" t="s">
        <v>29</v>
      </c>
      <c r="Z509" s="10" t="s">
        <v>37</v>
      </c>
      <c r="AA509" s="10" t="s">
        <v>29</v>
      </c>
      <c r="AB509" s="15">
        <v>0</v>
      </c>
      <c r="AC509" s="14">
        <v>275000</v>
      </c>
      <c r="AD509" s="14"/>
      <c r="AE509" s="15">
        <v>0</v>
      </c>
      <c r="AF509" s="14">
        <v>-25090</v>
      </c>
      <c r="AG509" s="14">
        <v>249910</v>
      </c>
      <c r="AH509">
        <f t="shared" si="9"/>
        <v>275000</v>
      </c>
      <c r="AI509">
        <f t="shared" si="10"/>
        <v>0</v>
      </c>
    </row>
    <row r="510" spans="1:35" ht="15" customHeight="1" x14ac:dyDescent="0.25">
      <c r="A510" s="36">
        <v>3</v>
      </c>
      <c r="B510" s="36" t="s">
        <v>2606</v>
      </c>
      <c r="C510" s="36" t="s">
        <v>2606</v>
      </c>
      <c r="D510" s="38" t="str">
        <f t="shared" si="8"/>
        <v>3000000324-0</v>
      </c>
      <c r="E510" s="9" t="s">
        <v>2681</v>
      </c>
      <c r="F510" s="10" t="s">
        <v>29</v>
      </c>
      <c r="G510" s="10" t="s">
        <v>29</v>
      </c>
      <c r="H510" s="9" t="s">
        <v>30</v>
      </c>
      <c r="I510" s="10" t="s">
        <v>207</v>
      </c>
      <c r="J510" s="10" t="s">
        <v>32</v>
      </c>
      <c r="K510" s="11">
        <v>45245</v>
      </c>
      <c r="L510" s="12">
        <v>45245</v>
      </c>
      <c r="M510" s="10" t="s">
        <v>1241</v>
      </c>
      <c r="N510" s="13" t="s">
        <v>2682</v>
      </c>
      <c r="O510" s="10" t="s">
        <v>398</v>
      </c>
      <c r="P510" s="10" t="s">
        <v>1306</v>
      </c>
      <c r="Q510" s="15">
        <v>0</v>
      </c>
      <c r="R510" s="12"/>
      <c r="S510" s="10" t="s">
        <v>29</v>
      </c>
      <c r="T510" s="15">
        <v>0</v>
      </c>
      <c r="U510" s="15"/>
      <c r="V510" s="10" t="s">
        <v>29</v>
      </c>
      <c r="W510" s="15">
        <v>0</v>
      </c>
      <c r="X510" s="10" t="s">
        <v>29</v>
      </c>
      <c r="Y510" s="10" t="s">
        <v>29</v>
      </c>
      <c r="Z510" s="10" t="s">
        <v>37</v>
      </c>
      <c r="AA510" s="10" t="s">
        <v>29</v>
      </c>
      <c r="AB510" s="15">
        <v>0</v>
      </c>
      <c r="AC510" s="48">
        <v>2556242.6</v>
      </c>
      <c r="AD510" s="48"/>
      <c r="AE510" s="15">
        <v>0</v>
      </c>
      <c r="AF510" s="14">
        <v>-174920</v>
      </c>
      <c r="AG510" s="14">
        <v>2381322.6</v>
      </c>
      <c r="AH510">
        <f t="shared" si="9"/>
        <v>0</v>
      </c>
      <c r="AI510">
        <f t="shared" si="10"/>
        <v>2556242.6</v>
      </c>
    </row>
    <row r="511" spans="1:35" ht="15" customHeight="1" x14ac:dyDescent="0.25">
      <c r="A511" s="36">
        <v>3</v>
      </c>
      <c r="B511" s="36" t="s">
        <v>2606</v>
      </c>
      <c r="C511" s="36" t="s">
        <v>2606</v>
      </c>
      <c r="D511" s="38" t="str">
        <f t="shared" si="8"/>
        <v>3000000325-0</v>
      </c>
      <c r="E511" s="9" t="s">
        <v>2683</v>
      </c>
      <c r="F511" s="10" t="s">
        <v>29</v>
      </c>
      <c r="G511" s="10" t="s">
        <v>29</v>
      </c>
      <c r="H511" s="9" t="s">
        <v>30</v>
      </c>
      <c r="I511" s="10" t="s">
        <v>207</v>
      </c>
      <c r="J511" s="10" t="s">
        <v>32</v>
      </c>
      <c r="K511" s="11">
        <v>45306</v>
      </c>
      <c r="L511" s="12">
        <v>45306</v>
      </c>
      <c r="M511" s="10" t="s">
        <v>407</v>
      </c>
      <c r="N511" s="13" t="s">
        <v>2684</v>
      </c>
      <c r="O511" s="10" t="s">
        <v>398</v>
      </c>
      <c r="P511" s="10" t="s">
        <v>1306</v>
      </c>
      <c r="Q511" s="15">
        <v>0</v>
      </c>
      <c r="R511" s="12"/>
      <c r="S511" s="10" t="s">
        <v>29</v>
      </c>
      <c r="T511" s="15">
        <v>0</v>
      </c>
      <c r="U511" s="15"/>
      <c r="V511" s="10" t="s">
        <v>29</v>
      </c>
      <c r="W511" s="15">
        <v>0</v>
      </c>
      <c r="X511" s="10" t="s">
        <v>29</v>
      </c>
      <c r="Y511" s="10" t="s">
        <v>29</v>
      </c>
      <c r="Z511" s="10" t="s">
        <v>37</v>
      </c>
      <c r="AA511" s="10" t="s">
        <v>29</v>
      </c>
      <c r="AB511" s="15">
        <v>0</v>
      </c>
      <c r="AC511" s="48">
        <v>6975360</v>
      </c>
      <c r="AD511" s="48"/>
      <c r="AE511" s="15">
        <v>0</v>
      </c>
      <c r="AF511" s="14">
        <v>-266327</v>
      </c>
      <c r="AG511" s="14">
        <v>6709033</v>
      </c>
      <c r="AH511">
        <f t="shared" si="9"/>
        <v>0</v>
      </c>
      <c r="AI511">
        <f t="shared" si="10"/>
        <v>6975360</v>
      </c>
    </row>
    <row r="512" spans="1:35" ht="15" customHeight="1" x14ac:dyDescent="0.25">
      <c r="A512" s="36">
        <v>3</v>
      </c>
      <c r="B512" s="36" t="s">
        <v>2606</v>
      </c>
      <c r="C512" s="36" t="s">
        <v>2606</v>
      </c>
      <c r="D512" s="38" t="str">
        <f t="shared" si="8"/>
        <v>3000000326-0</v>
      </c>
      <c r="E512" s="9" t="s">
        <v>2685</v>
      </c>
      <c r="F512" s="10" t="s">
        <v>29</v>
      </c>
      <c r="G512" s="10" t="s">
        <v>29</v>
      </c>
      <c r="H512" s="9" t="s">
        <v>30</v>
      </c>
      <c r="I512" s="10" t="s">
        <v>207</v>
      </c>
      <c r="J512" s="10" t="s">
        <v>32</v>
      </c>
      <c r="K512" s="11">
        <v>45352</v>
      </c>
      <c r="L512" s="12">
        <v>45352</v>
      </c>
      <c r="M512" s="10" t="s">
        <v>496</v>
      </c>
      <c r="N512" s="13" t="s">
        <v>2686</v>
      </c>
      <c r="O512" s="10" t="s">
        <v>398</v>
      </c>
      <c r="P512" s="10" t="s">
        <v>1306</v>
      </c>
      <c r="Q512" s="15">
        <v>0</v>
      </c>
      <c r="R512" s="12"/>
      <c r="S512" s="10" t="s">
        <v>29</v>
      </c>
      <c r="T512" s="15">
        <v>0</v>
      </c>
      <c r="U512" s="15"/>
      <c r="V512" s="10" t="s">
        <v>29</v>
      </c>
      <c r="W512" s="15">
        <v>0</v>
      </c>
      <c r="X512" s="10" t="s">
        <v>29</v>
      </c>
      <c r="Y512" s="10" t="s">
        <v>29</v>
      </c>
      <c r="Z512" s="10" t="s">
        <v>37</v>
      </c>
      <c r="AA512" s="10" t="s">
        <v>29</v>
      </c>
      <c r="AB512" s="15">
        <v>0</v>
      </c>
      <c r="AC512" s="48">
        <v>27718926.850000001</v>
      </c>
      <c r="AD512" s="48"/>
      <c r="AE512" s="15">
        <v>0</v>
      </c>
      <c r="AF512" s="14">
        <v>-426085</v>
      </c>
      <c r="AG512" s="14">
        <v>27292841.850000001</v>
      </c>
      <c r="AH512">
        <f t="shared" si="9"/>
        <v>0</v>
      </c>
      <c r="AI512">
        <f t="shared" si="10"/>
        <v>27718926.850000001</v>
      </c>
    </row>
    <row r="513" spans="1:35" ht="15" customHeight="1" x14ac:dyDescent="0.25">
      <c r="A513" s="36">
        <v>3</v>
      </c>
      <c r="B513" s="36" t="s">
        <v>2606</v>
      </c>
      <c r="C513" s="36" t="s">
        <v>2606</v>
      </c>
      <c r="D513" s="38" t="str">
        <f t="shared" si="8"/>
        <v>3000000327-0</v>
      </c>
      <c r="E513" s="9" t="s">
        <v>2687</v>
      </c>
      <c r="F513" s="10" t="s">
        <v>29</v>
      </c>
      <c r="G513" s="10" t="s">
        <v>29</v>
      </c>
      <c r="H513" s="9" t="s">
        <v>30</v>
      </c>
      <c r="I513" s="10" t="s">
        <v>207</v>
      </c>
      <c r="J513" s="10" t="s">
        <v>32</v>
      </c>
      <c r="K513" s="11">
        <v>45309</v>
      </c>
      <c r="L513" s="12">
        <v>45309</v>
      </c>
      <c r="M513" s="10" t="s">
        <v>466</v>
      </c>
      <c r="N513" s="13" t="s">
        <v>2688</v>
      </c>
      <c r="O513" s="10" t="s">
        <v>398</v>
      </c>
      <c r="P513" s="10" t="s">
        <v>1306</v>
      </c>
      <c r="Q513" s="15">
        <v>0</v>
      </c>
      <c r="R513" s="12"/>
      <c r="S513" s="10" t="s">
        <v>29</v>
      </c>
      <c r="T513" s="15">
        <v>0</v>
      </c>
      <c r="U513" s="15"/>
      <c r="V513" s="10" t="s">
        <v>29</v>
      </c>
      <c r="W513" s="15">
        <v>0</v>
      </c>
      <c r="X513" s="10" t="s">
        <v>29</v>
      </c>
      <c r="Y513" s="10" t="s">
        <v>29</v>
      </c>
      <c r="Z513" s="10" t="s">
        <v>37</v>
      </c>
      <c r="AA513" s="10" t="s">
        <v>29</v>
      </c>
      <c r="AB513" s="15">
        <v>0</v>
      </c>
      <c r="AC513" s="48">
        <v>8760898.7599999998</v>
      </c>
      <c r="AD513" s="48"/>
      <c r="AE513" s="15">
        <v>0</v>
      </c>
      <c r="AF513" s="14">
        <v>-321468</v>
      </c>
      <c r="AG513" s="14">
        <v>8439430.7599999998</v>
      </c>
      <c r="AH513">
        <f t="shared" si="9"/>
        <v>0</v>
      </c>
      <c r="AI513">
        <f t="shared" si="10"/>
        <v>8760898.7599999998</v>
      </c>
    </row>
    <row r="514" spans="1:35" ht="15" customHeight="1" x14ac:dyDescent="0.25">
      <c r="A514" s="36">
        <v>3</v>
      </c>
      <c r="B514" s="36" t="s">
        <v>2606</v>
      </c>
      <c r="C514" s="36" t="s">
        <v>2606</v>
      </c>
      <c r="D514" s="38" t="str">
        <f t="shared" si="8"/>
        <v>3000000328-0</v>
      </c>
      <c r="E514" s="9" t="s">
        <v>2689</v>
      </c>
      <c r="F514" s="10" t="s">
        <v>29</v>
      </c>
      <c r="G514" s="10" t="s">
        <v>29</v>
      </c>
      <c r="H514" s="9" t="s">
        <v>30</v>
      </c>
      <c r="I514" s="10" t="s">
        <v>207</v>
      </c>
      <c r="J514" s="10" t="s">
        <v>32</v>
      </c>
      <c r="K514" s="11">
        <v>45275</v>
      </c>
      <c r="L514" s="12">
        <v>45275</v>
      </c>
      <c r="M514" s="10" t="s">
        <v>951</v>
      </c>
      <c r="N514" s="13" t="s">
        <v>2690</v>
      </c>
      <c r="O514" s="10" t="s">
        <v>398</v>
      </c>
      <c r="P514" s="10" t="s">
        <v>1306</v>
      </c>
      <c r="Q514" s="15">
        <v>0</v>
      </c>
      <c r="R514" s="12"/>
      <c r="S514" s="10" t="s">
        <v>29</v>
      </c>
      <c r="T514" s="15">
        <v>0</v>
      </c>
      <c r="U514" s="15"/>
      <c r="V514" s="10" t="s">
        <v>29</v>
      </c>
      <c r="W514" s="15">
        <v>0</v>
      </c>
      <c r="X514" s="10" t="s">
        <v>29</v>
      </c>
      <c r="Y514" s="10" t="s">
        <v>29</v>
      </c>
      <c r="Z514" s="10" t="s">
        <v>37</v>
      </c>
      <c r="AA514" s="10" t="s">
        <v>29</v>
      </c>
      <c r="AB514" s="15">
        <v>0</v>
      </c>
      <c r="AC514" s="48">
        <v>10835536.359999999</v>
      </c>
      <c r="AD514" s="48"/>
      <c r="AE514" s="15">
        <v>0</v>
      </c>
      <c r="AF514" s="14">
        <v>-580273</v>
      </c>
      <c r="AG514" s="14">
        <v>10255263.359999999</v>
      </c>
      <c r="AH514">
        <f t="shared" si="9"/>
        <v>0</v>
      </c>
      <c r="AI514">
        <f t="shared" si="10"/>
        <v>10835536.359999999</v>
      </c>
    </row>
    <row r="515" spans="1:35" ht="15" customHeight="1" x14ac:dyDescent="0.25">
      <c r="A515" s="36">
        <v>3</v>
      </c>
      <c r="B515" s="36" t="s">
        <v>2606</v>
      </c>
      <c r="C515" s="36" t="s">
        <v>2606</v>
      </c>
      <c r="D515" s="38" t="str">
        <f t="shared" ref="D515:D578" si="11">CONCATENATE(E515,"-",H515)</f>
        <v>3000000329-0</v>
      </c>
      <c r="E515" s="9" t="s">
        <v>2691</v>
      </c>
      <c r="F515" s="10" t="s">
        <v>29</v>
      </c>
      <c r="G515" s="10" t="s">
        <v>29</v>
      </c>
      <c r="H515" s="9" t="s">
        <v>30</v>
      </c>
      <c r="I515" s="10" t="s">
        <v>207</v>
      </c>
      <c r="J515" s="10" t="s">
        <v>32</v>
      </c>
      <c r="K515" s="11">
        <v>45327</v>
      </c>
      <c r="L515" s="12">
        <v>45327</v>
      </c>
      <c r="M515" s="10" t="s">
        <v>414</v>
      </c>
      <c r="N515" s="13" t="s">
        <v>2372</v>
      </c>
      <c r="O515" s="10" t="s">
        <v>398</v>
      </c>
      <c r="P515" s="10" t="s">
        <v>2692</v>
      </c>
      <c r="Q515" s="15">
        <v>0</v>
      </c>
      <c r="R515" s="12"/>
      <c r="S515" s="10" t="s">
        <v>29</v>
      </c>
      <c r="T515" s="15">
        <v>0</v>
      </c>
      <c r="U515" s="15"/>
      <c r="V515" s="10" t="s">
        <v>29</v>
      </c>
      <c r="W515" s="15">
        <v>0</v>
      </c>
      <c r="X515" s="10" t="s">
        <v>29</v>
      </c>
      <c r="Y515" s="10" t="s">
        <v>29</v>
      </c>
      <c r="Z515" s="10" t="s">
        <v>37</v>
      </c>
      <c r="AA515" s="10" t="s">
        <v>29</v>
      </c>
      <c r="AB515" s="15">
        <v>0</v>
      </c>
      <c r="AC515" s="48">
        <v>2801036.92</v>
      </c>
      <c r="AD515" s="48"/>
      <c r="AE515" s="15">
        <v>0</v>
      </c>
      <c r="AF515" s="14">
        <v>-77779</v>
      </c>
      <c r="AG515" s="14">
        <v>2723257.92</v>
      </c>
      <c r="AH515">
        <f t="shared" si="9"/>
        <v>0</v>
      </c>
      <c r="AI515">
        <f t="shared" si="10"/>
        <v>2801036.92</v>
      </c>
    </row>
    <row r="516" spans="1:35" ht="15" customHeight="1" x14ac:dyDescent="0.25">
      <c r="A516" s="36">
        <v>3</v>
      </c>
      <c r="B516" s="36" t="s">
        <v>2606</v>
      </c>
      <c r="C516" s="36" t="s">
        <v>2606</v>
      </c>
      <c r="D516" s="38" t="str">
        <f t="shared" si="11"/>
        <v>3000000330-0</v>
      </c>
      <c r="E516" s="9" t="s">
        <v>2711</v>
      </c>
      <c r="F516" s="10" t="s">
        <v>29</v>
      </c>
      <c r="G516" s="10" t="s">
        <v>29</v>
      </c>
      <c r="H516" s="9" t="s">
        <v>30</v>
      </c>
      <c r="I516" s="10" t="s">
        <v>207</v>
      </c>
      <c r="J516" s="10" t="s">
        <v>32</v>
      </c>
      <c r="K516" s="11">
        <v>45231</v>
      </c>
      <c r="L516" s="12">
        <v>45231</v>
      </c>
      <c r="M516" s="10" t="s">
        <v>414</v>
      </c>
      <c r="N516" s="13" t="s">
        <v>2712</v>
      </c>
      <c r="O516" s="10" t="s">
        <v>398</v>
      </c>
      <c r="P516" s="10" t="s">
        <v>2128</v>
      </c>
      <c r="Q516" s="15">
        <v>0</v>
      </c>
      <c r="R516" s="12"/>
      <c r="S516" s="10" t="s">
        <v>29</v>
      </c>
      <c r="T516" s="15">
        <v>0</v>
      </c>
      <c r="U516" s="15"/>
      <c r="V516" s="10" t="s">
        <v>29</v>
      </c>
      <c r="W516" s="15">
        <v>0</v>
      </c>
      <c r="X516" s="10" t="s">
        <v>29</v>
      </c>
      <c r="Y516" s="10" t="s">
        <v>29</v>
      </c>
      <c r="Z516" s="10" t="s">
        <v>37</v>
      </c>
      <c r="AA516" s="10" t="s">
        <v>29</v>
      </c>
      <c r="AB516" s="15">
        <v>0</v>
      </c>
      <c r="AC516" s="48">
        <v>1451803.28</v>
      </c>
      <c r="AD516" s="48"/>
      <c r="AE516" s="15">
        <v>0</v>
      </c>
      <c r="AF516" s="14">
        <v>-109423</v>
      </c>
      <c r="AG516" s="14">
        <v>1342380.28</v>
      </c>
      <c r="AH516">
        <f t="shared" si="9"/>
        <v>0</v>
      </c>
      <c r="AI516">
        <f t="shared" si="10"/>
        <v>1451803.28</v>
      </c>
    </row>
    <row r="517" spans="1:35" ht="15" customHeight="1" x14ac:dyDescent="0.25">
      <c r="A517" s="36">
        <v>3</v>
      </c>
      <c r="B517" s="36" t="s">
        <v>2606</v>
      </c>
      <c r="C517" s="36" t="s">
        <v>2606</v>
      </c>
      <c r="D517" s="38" t="str">
        <f t="shared" si="11"/>
        <v>3000000331-0</v>
      </c>
      <c r="E517" s="9" t="s">
        <v>2722</v>
      </c>
      <c r="F517" s="10" t="s">
        <v>29</v>
      </c>
      <c r="G517" s="10" t="s">
        <v>29</v>
      </c>
      <c r="H517" s="9" t="s">
        <v>30</v>
      </c>
      <c r="I517" s="10" t="s">
        <v>207</v>
      </c>
      <c r="J517" s="10" t="s">
        <v>32</v>
      </c>
      <c r="K517" s="11">
        <v>45097</v>
      </c>
      <c r="L517" s="12">
        <v>45097</v>
      </c>
      <c r="M517" s="10" t="s">
        <v>263</v>
      </c>
      <c r="N517" s="13" t="s">
        <v>2723</v>
      </c>
      <c r="O517" s="10" t="s">
        <v>398</v>
      </c>
      <c r="P517" s="10" t="s">
        <v>1306</v>
      </c>
      <c r="Q517" s="15">
        <v>0</v>
      </c>
      <c r="R517" s="12"/>
      <c r="S517" s="10" t="s">
        <v>29</v>
      </c>
      <c r="T517" s="15">
        <v>0</v>
      </c>
      <c r="U517" s="15"/>
      <c r="V517" s="10" t="s">
        <v>29</v>
      </c>
      <c r="W517" s="15">
        <v>0</v>
      </c>
      <c r="X517" s="10" t="s">
        <v>29</v>
      </c>
      <c r="Y517" s="10" t="s">
        <v>29</v>
      </c>
      <c r="Z517" s="10" t="s">
        <v>37</v>
      </c>
      <c r="AA517" s="10" t="s">
        <v>29</v>
      </c>
      <c r="AB517" s="15">
        <v>0</v>
      </c>
      <c r="AC517" s="14">
        <v>292000</v>
      </c>
      <c r="AD517" s="14"/>
      <c r="AE517" s="15">
        <v>0</v>
      </c>
      <c r="AF517" s="14">
        <v>-41410</v>
      </c>
      <c r="AG517" s="14">
        <v>250590</v>
      </c>
      <c r="AH517">
        <f t="shared" si="9"/>
        <v>292000</v>
      </c>
      <c r="AI517">
        <f t="shared" si="10"/>
        <v>0</v>
      </c>
    </row>
    <row r="518" spans="1:35" ht="15" customHeight="1" x14ac:dyDescent="0.25">
      <c r="A518" s="36">
        <v>3</v>
      </c>
      <c r="B518" s="36" t="s">
        <v>2606</v>
      </c>
      <c r="C518" s="36" t="s">
        <v>2606</v>
      </c>
      <c r="D518" s="38" t="str">
        <f t="shared" si="11"/>
        <v>3000000332-0</v>
      </c>
      <c r="E518" s="9" t="s">
        <v>2724</v>
      </c>
      <c r="F518" s="10" t="s">
        <v>29</v>
      </c>
      <c r="G518" s="10" t="s">
        <v>29</v>
      </c>
      <c r="H518" s="9" t="s">
        <v>30</v>
      </c>
      <c r="I518" s="10" t="s">
        <v>207</v>
      </c>
      <c r="J518" s="10" t="s">
        <v>32</v>
      </c>
      <c r="K518" s="11">
        <v>45214</v>
      </c>
      <c r="L518" s="12">
        <v>45214</v>
      </c>
      <c r="M518" s="10" t="s">
        <v>2725</v>
      </c>
      <c r="N518" s="13" t="s">
        <v>2726</v>
      </c>
      <c r="O518" s="10" t="s">
        <v>398</v>
      </c>
      <c r="P518" s="10" t="s">
        <v>1306</v>
      </c>
      <c r="Q518" s="15">
        <v>0</v>
      </c>
      <c r="R518" s="12"/>
      <c r="S518" s="10" t="s">
        <v>29</v>
      </c>
      <c r="T518" s="15">
        <v>0</v>
      </c>
      <c r="U518" s="15"/>
      <c r="V518" s="10" t="s">
        <v>29</v>
      </c>
      <c r="W518" s="15">
        <v>0</v>
      </c>
      <c r="X518" s="10" t="s">
        <v>29</v>
      </c>
      <c r="Y518" s="10" t="s">
        <v>29</v>
      </c>
      <c r="Z518" s="10" t="s">
        <v>37</v>
      </c>
      <c r="AA518" s="10" t="s">
        <v>29</v>
      </c>
      <c r="AB518" s="15">
        <v>0</v>
      </c>
      <c r="AC518" s="14">
        <v>2430000</v>
      </c>
      <c r="AD518" s="14"/>
      <c r="AE518" s="15">
        <v>0</v>
      </c>
      <c r="AF518" s="14">
        <v>-203634</v>
      </c>
      <c r="AG518" s="14">
        <v>2226366</v>
      </c>
      <c r="AH518">
        <f t="shared" si="9"/>
        <v>0</v>
      </c>
      <c r="AI518">
        <f t="shared" si="10"/>
        <v>2430000</v>
      </c>
    </row>
    <row r="519" spans="1:35" ht="15" customHeight="1" x14ac:dyDescent="0.25">
      <c r="A519" s="36">
        <v>3</v>
      </c>
      <c r="B519" s="36" t="s">
        <v>2606</v>
      </c>
      <c r="C519" s="36" t="s">
        <v>2606</v>
      </c>
      <c r="D519" s="38" t="str">
        <f t="shared" si="11"/>
        <v>3000000333-0</v>
      </c>
      <c r="E519" s="9" t="s">
        <v>2727</v>
      </c>
      <c r="F519" s="10" t="s">
        <v>29</v>
      </c>
      <c r="G519" s="10" t="s">
        <v>29</v>
      </c>
      <c r="H519" s="9" t="s">
        <v>30</v>
      </c>
      <c r="I519" s="10" t="s">
        <v>207</v>
      </c>
      <c r="J519" s="10" t="s">
        <v>32</v>
      </c>
      <c r="K519" s="11">
        <v>45214</v>
      </c>
      <c r="L519" s="12">
        <v>45214</v>
      </c>
      <c r="M519" s="10" t="s">
        <v>263</v>
      </c>
      <c r="N519" s="13" t="s">
        <v>2728</v>
      </c>
      <c r="O519" s="10" t="s">
        <v>398</v>
      </c>
      <c r="P519" s="10" t="s">
        <v>1306</v>
      </c>
      <c r="Q519" s="15">
        <v>0</v>
      </c>
      <c r="R519" s="12"/>
      <c r="S519" s="10" t="s">
        <v>29</v>
      </c>
      <c r="T519" s="15">
        <v>0</v>
      </c>
      <c r="U519" s="15"/>
      <c r="V519" s="10" t="s">
        <v>29</v>
      </c>
      <c r="W519" s="15">
        <v>0</v>
      </c>
      <c r="X519" s="10" t="s">
        <v>29</v>
      </c>
      <c r="Y519" s="10" t="s">
        <v>29</v>
      </c>
      <c r="Z519" s="10" t="s">
        <v>37</v>
      </c>
      <c r="AA519" s="10" t="s">
        <v>29</v>
      </c>
      <c r="AB519" s="15">
        <v>0</v>
      </c>
      <c r="AC519" s="14">
        <v>1440000</v>
      </c>
      <c r="AD519" s="14"/>
      <c r="AE519" s="15">
        <v>0</v>
      </c>
      <c r="AF519" s="14">
        <v>-120672</v>
      </c>
      <c r="AG519" s="14">
        <v>1319328</v>
      </c>
      <c r="AH519">
        <f t="shared" si="9"/>
        <v>0</v>
      </c>
      <c r="AI519">
        <f t="shared" si="10"/>
        <v>1440000</v>
      </c>
    </row>
    <row r="520" spans="1:35" ht="15" customHeight="1" x14ac:dyDescent="0.25">
      <c r="A520" s="36">
        <v>4</v>
      </c>
      <c r="B520" s="36" t="s">
        <v>2624</v>
      </c>
      <c r="C520" s="36" t="s">
        <v>2624</v>
      </c>
      <c r="D520" s="38" t="str">
        <f t="shared" si="11"/>
        <v>5000000000-0</v>
      </c>
      <c r="E520" s="9" t="s">
        <v>1049</v>
      </c>
      <c r="F520" s="10" t="s">
        <v>29</v>
      </c>
      <c r="G520" s="10" t="s">
        <v>29</v>
      </c>
      <c r="H520" s="9" t="s">
        <v>30</v>
      </c>
      <c r="I520" s="10" t="s">
        <v>207</v>
      </c>
      <c r="J520" s="10" t="s">
        <v>32</v>
      </c>
      <c r="K520" s="11">
        <v>40179</v>
      </c>
      <c r="L520" s="12">
        <v>40179</v>
      </c>
      <c r="M520" s="10" t="s">
        <v>1050</v>
      </c>
      <c r="N520" s="13" t="s">
        <v>1051</v>
      </c>
      <c r="O520" s="10" t="s">
        <v>357</v>
      </c>
      <c r="P520" s="10" t="s">
        <v>29</v>
      </c>
      <c r="Q520" s="14">
        <v>122630</v>
      </c>
      <c r="R520" s="12"/>
      <c r="S520" s="10" t="s">
        <v>29</v>
      </c>
      <c r="T520" s="14">
        <v>-116498.5</v>
      </c>
      <c r="U520" s="15">
        <v>1</v>
      </c>
      <c r="V520" s="10" t="s">
        <v>29</v>
      </c>
      <c r="W520" s="14">
        <v>6131.5</v>
      </c>
      <c r="X520" s="10" t="s">
        <v>36</v>
      </c>
      <c r="Y520" s="10" t="s">
        <v>29</v>
      </c>
      <c r="Z520" s="10" t="s">
        <v>37</v>
      </c>
      <c r="AA520" s="10" t="s">
        <v>29</v>
      </c>
      <c r="AB520" s="15">
        <v>0</v>
      </c>
      <c r="AC520" s="15">
        <v>0</v>
      </c>
      <c r="AD520" s="15"/>
      <c r="AE520" s="15">
        <v>0</v>
      </c>
      <c r="AF520" s="15">
        <v>0</v>
      </c>
      <c r="AG520" s="14">
        <v>6131.5</v>
      </c>
    </row>
    <row r="521" spans="1:35" ht="15" customHeight="1" x14ac:dyDescent="0.25">
      <c r="A521" s="36">
        <v>4</v>
      </c>
      <c r="B521" s="36" t="s">
        <v>2624</v>
      </c>
      <c r="C521" s="36" t="s">
        <v>2624</v>
      </c>
      <c r="D521" s="38" t="str">
        <f t="shared" si="11"/>
        <v>5000000001-0</v>
      </c>
      <c r="E521" s="9" t="s">
        <v>1052</v>
      </c>
      <c r="F521" s="10" t="s">
        <v>29</v>
      </c>
      <c r="G521" s="10" t="s">
        <v>29</v>
      </c>
      <c r="H521" s="9" t="s">
        <v>30</v>
      </c>
      <c r="I521" s="10" t="s">
        <v>207</v>
      </c>
      <c r="J521" s="10" t="s">
        <v>32</v>
      </c>
      <c r="K521" s="11">
        <v>41640</v>
      </c>
      <c r="L521" s="12">
        <v>41640</v>
      </c>
      <c r="M521" s="10" t="s">
        <v>1050</v>
      </c>
      <c r="N521" s="13" t="s">
        <v>1053</v>
      </c>
      <c r="O521" s="10" t="s">
        <v>357</v>
      </c>
      <c r="P521" s="10" t="s">
        <v>29</v>
      </c>
      <c r="Q521" s="14">
        <v>3600</v>
      </c>
      <c r="R521" s="12"/>
      <c r="S521" s="10" t="s">
        <v>29</v>
      </c>
      <c r="T521" s="14">
        <v>-3397</v>
      </c>
      <c r="U521" s="15">
        <v>1</v>
      </c>
      <c r="V521" s="10" t="s">
        <v>29</v>
      </c>
      <c r="W521" s="15">
        <v>203</v>
      </c>
      <c r="X521" s="10" t="s">
        <v>36</v>
      </c>
      <c r="Y521" s="10" t="s">
        <v>29</v>
      </c>
      <c r="Z521" s="10" t="s">
        <v>37</v>
      </c>
      <c r="AA521" s="10" t="s">
        <v>29</v>
      </c>
      <c r="AB521" s="15">
        <v>0</v>
      </c>
      <c r="AC521" s="15">
        <v>0</v>
      </c>
      <c r="AD521" s="15"/>
      <c r="AE521" s="15">
        <v>0</v>
      </c>
      <c r="AF521" s="15">
        <v>-23</v>
      </c>
      <c r="AG521" s="15">
        <v>180</v>
      </c>
    </row>
    <row r="522" spans="1:35" ht="15" customHeight="1" x14ac:dyDescent="0.25">
      <c r="A522" s="36">
        <v>4</v>
      </c>
      <c r="B522" s="36" t="s">
        <v>2624</v>
      </c>
      <c r="C522" s="36" t="s">
        <v>2624</v>
      </c>
      <c r="D522" s="38" t="str">
        <f t="shared" si="11"/>
        <v>5000000002-0</v>
      </c>
      <c r="E522" s="9" t="s">
        <v>1054</v>
      </c>
      <c r="F522" s="10" t="s">
        <v>29</v>
      </c>
      <c r="G522" s="10" t="s">
        <v>29</v>
      </c>
      <c r="H522" s="9" t="s">
        <v>30</v>
      </c>
      <c r="I522" s="10" t="s">
        <v>207</v>
      </c>
      <c r="J522" s="10" t="s">
        <v>32</v>
      </c>
      <c r="K522" s="11">
        <v>40238</v>
      </c>
      <c r="L522" s="12">
        <v>40238</v>
      </c>
      <c r="M522" s="10" t="s">
        <v>1050</v>
      </c>
      <c r="N522" s="13" t="s">
        <v>1055</v>
      </c>
      <c r="O522" s="10" t="s">
        <v>357</v>
      </c>
      <c r="P522" s="10" t="s">
        <v>29</v>
      </c>
      <c r="Q522" s="14">
        <v>5580</v>
      </c>
      <c r="R522" s="12"/>
      <c r="S522" s="10" t="s">
        <v>29</v>
      </c>
      <c r="T522" s="14">
        <v>-5301</v>
      </c>
      <c r="U522" s="15">
        <v>1</v>
      </c>
      <c r="V522" s="10" t="s">
        <v>29</v>
      </c>
      <c r="W522" s="15">
        <v>279</v>
      </c>
      <c r="X522" s="10" t="s">
        <v>36</v>
      </c>
      <c r="Y522" s="10" t="s">
        <v>29</v>
      </c>
      <c r="Z522" s="10" t="s">
        <v>37</v>
      </c>
      <c r="AA522" s="10" t="s">
        <v>29</v>
      </c>
      <c r="AB522" s="15">
        <v>0</v>
      </c>
      <c r="AC522" s="15">
        <v>0</v>
      </c>
      <c r="AD522" s="15"/>
      <c r="AE522" s="15">
        <v>0</v>
      </c>
      <c r="AF522" s="15">
        <v>0</v>
      </c>
      <c r="AG522" s="15">
        <v>279</v>
      </c>
    </row>
    <row r="523" spans="1:35" ht="15" customHeight="1" x14ac:dyDescent="0.25">
      <c r="A523" s="36">
        <v>4</v>
      </c>
      <c r="B523" s="36" t="s">
        <v>2624</v>
      </c>
      <c r="C523" s="36" t="s">
        <v>2624</v>
      </c>
      <c r="D523" s="38" t="str">
        <f t="shared" si="11"/>
        <v>5000000003-0</v>
      </c>
      <c r="E523" s="9" t="s">
        <v>1056</v>
      </c>
      <c r="F523" s="10" t="s">
        <v>29</v>
      </c>
      <c r="G523" s="10" t="s">
        <v>29</v>
      </c>
      <c r="H523" s="9" t="s">
        <v>30</v>
      </c>
      <c r="I523" s="10" t="s">
        <v>207</v>
      </c>
      <c r="J523" s="10" t="s">
        <v>32</v>
      </c>
      <c r="K523" s="11">
        <v>41334</v>
      </c>
      <c r="L523" s="12">
        <v>41334</v>
      </c>
      <c r="M523" s="10" t="s">
        <v>1050</v>
      </c>
      <c r="N523" s="13" t="s">
        <v>1057</v>
      </c>
      <c r="O523" s="10" t="s">
        <v>357</v>
      </c>
      <c r="P523" s="10" t="s">
        <v>29</v>
      </c>
      <c r="Q523" s="14">
        <v>10000</v>
      </c>
      <c r="R523" s="12"/>
      <c r="S523" s="10" t="s">
        <v>29</v>
      </c>
      <c r="T523" s="14">
        <v>-9488</v>
      </c>
      <c r="U523" s="15">
        <v>1</v>
      </c>
      <c r="V523" s="10" t="s">
        <v>29</v>
      </c>
      <c r="W523" s="15">
        <v>512</v>
      </c>
      <c r="X523" s="10" t="s">
        <v>36</v>
      </c>
      <c r="Y523" s="10" t="s">
        <v>29</v>
      </c>
      <c r="Z523" s="10" t="s">
        <v>37</v>
      </c>
      <c r="AA523" s="10" t="s">
        <v>29</v>
      </c>
      <c r="AB523" s="15">
        <v>0</v>
      </c>
      <c r="AC523" s="15">
        <v>0</v>
      </c>
      <c r="AD523" s="15"/>
      <c r="AE523" s="15">
        <v>0</v>
      </c>
      <c r="AF523" s="15">
        <v>-12</v>
      </c>
      <c r="AG523" s="15">
        <v>500</v>
      </c>
    </row>
    <row r="524" spans="1:35" ht="15" customHeight="1" x14ac:dyDescent="0.25">
      <c r="A524" s="36">
        <v>4</v>
      </c>
      <c r="B524" s="36" t="s">
        <v>2624</v>
      </c>
      <c r="C524" s="36" t="s">
        <v>2624</v>
      </c>
      <c r="D524" s="38" t="str">
        <f t="shared" si="11"/>
        <v>5000000004-0</v>
      </c>
      <c r="E524" s="9" t="s">
        <v>1058</v>
      </c>
      <c r="F524" s="10" t="s">
        <v>29</v>
      </c>
      <c r="G524" s="10" t="s">
        <v>29</v>
      </c>
      <c r="H524" s="9" t="s">
        <v>30</v>
      </c>
      <c r="I524" s="10" t="s">
        <v>207</v>
      </c>
      <c r="J524" s="10" t="s">
        <v>32</v>
      </c>
      <c r="K524" s="11">
        <v>41699</v>
      </c>
      <c r="L524" s="12">
        <v>41699</v>
      </c>
      <c r="M524" s="10" t="s">
        <v>1050</v>
      </c>
      <c r="N524" s="13" t="s">
        <v>1053</v>
      </c>
      <c r="O524" s="10" t="s">
        <v>357</v>
      </c>
      <c r="P524" s="10" t="s">
        <v>29</v>
      </c>
      <c r="Q524" s="14">
        <v>3600</v>
      </c>
      <c r="R524" s="12"/>
      <c r="S524" s="10" t="s">
        <v>29</v>
      </c>
      <c r="T524" s="14">
        <v>-3370</v>
      </c>
      <c r="U524" s="15">
        <v>1</v>
      </c>
      <c r="V524" s="10" t="s">
        <v>29</v>
      </c>
      <c r="W524" s="15">
        <v>230</v>
      </c>
      <c r="X524" s="10" t="s">
        <v>36</v>
      </c>
      <c r="Y524" s="10" t="s">
        <v>29</v>
      </c>
      <c r="Z524" s="10" t="s">
        <v>37</v>
      </c>
      <c r="AA524" s="10" t="s">
        <v>29</v>
      </c>
      <c r="AB524" s="15">
        <v>0</v>
      </c>
      <c r="AC524" s="15">
        <v>0</v>
      </c>
      <c r="AD524" s="15"/>
      <c r="AE524" s="15">
        <v>0</v>
      </c>
      <c r="AF524" s="15">
        <v>-50</v>
      </c>
      <c r="AG524" s="15">
        <v>180</v>
      </c>
    </row>
    <row r="525" spans="1:35" ht="15" customHeight="1" x14ac:dyDescent="0.25">
      <c r="A525" s="36">
        <v>4</v>
      </c>
      <c r="B525" s="36" t="s">
        <v>2624</v>
      </c>
      <c r="C525" s="36" t="s">
        <v>2624</v>
      </c>
      <c r="D525" s="38" t="str">
        <f t="shared" si="11"/>
        <v>5000000005-0</v>
      </c>
      <c r="E525" s="9" t="s">
        <v>1059</v>
      </c>
      <c r="F525" s="10" t="s">
        <v>29</v>
      </c>
      <c r="G525" s="10" t="s">
        <v>29</v>
      </c>
      <c r="H525" s="9" t="s">
        <v>30</v>
      </c>
      <c r="I525" s="10" t="s">
        <v>1060</v>
      </c>
      <c r="J525" s="10" t="s">
        <v>32</v>
      </c>
      <c r="K525" s="11">
        <v>39173</v>
      </c>
      <c r="L525" s="12">
        <v>39173</v>
      </c>
      <c r="M525" s="10" t="s">
        <v>1050</v>
      </c>
      <c r="N525" s="13" t="s">
        <v>1061</v>
      </c>
      <c r="O525" s="10" t="s">
        <v>357</v>
      </c>
      <c r="P525" s="10" t="s">
        <v>29</v>
      </c>
      <c r="Q525" s="14">
        <v>1047252</v>
      </c>
      <c r="R525" s="12"/>
      <c r="S525" s="10" t="s">
        <v>29</v>
      </c>
      <c r="T525" s="14">
        <v>-994889</v>
      </c>
      <c r="U525" s="15">
        <v>1</v>
      </c>
      <c r="V525" s="10" t="s">
        <v>29</v>
      </c>
      <c r="W525" s="14">
        <v>52363</v>
      </c>
      <c r="X525" s="10" t="s">
        <v>36</v>
      </c>
      <c r="Y525" s="10" t="s">
        <v>29</v>
      </c>
      <c r="Z525" s="10" t="s">
        <v>37</v>
      </c>
      <c r="AA525" s="10" t="s">
        <v>29</v>
      </c>
      <c r="AB525" s="15">
        <v>0</v>
      </c>
      <c r="AC525" s="15">
        <v>0</v>
      </c>
      <c r="AD525" s="15"/>
      <c r="AE525" s="15">
        <v>0</v>
      </c>
      <c r="AF525" s="15">
        <v>0</v>
      </c>
      <c r="AG525" s="14">
        <v>52363</v>
      </c>
    </row>
    <row r="526" spans="1:35" ht="15" customHeight="1" x14ac:dyDescent="0.25">
      <c r="A526" s="36">
        <v>4</v>
      </c>
      <c r="B526" s="36" t="s">
        <v>2624</v>
      </c>
      <c r="C526" s="36" t="s">
        <v>2624</v>
      </c>
      <c r="D526" s="38" t="str">
        <f t="shared" si="11"/>
        <v>5000000006-0</v>
      </c>
      <c r="E526" s="9" t="s">
        <v>1062</v>
      </c>
      <c r="F526" s="10" t="s">
        <v>29</v>
      </c>
      <c r="G526" s="10" t="s">
        <v>29</v>
      </c>
      <c r="H526" s="9" t="s">
        <v>30</v>
      </c>
      <c r="I526" s="10" t="s">
        <v>207</v>
      </c>
      <c r="J526" s="10" t="s">
        <v>32</v>
      </c>
      <c r="K526" s="11">
        <v>40299</v>
      </c>
      <c r="L526" s="12">
        <v>40299</v>
      </c>
      <c r="M526" s="10" t="s">
        <v>1050</v>
      </c>
      <c r="N526" s="13" t="s">
        <v>1063</v>
      </c>
      <c r="O526" s="10" t="s">
        <v>357</v>
      </c>
      <c r="P526" s="10" t="s">
        <v>29</v>
      </c>
      <c r="Q526" s="14">
        <v>14970</v>
      </c>
      <c r="R526" s="12"/>
      <c r="S526" s="10" t="s">
        <v>29</v>
      </c>
      <c r="T526" s="14">
        <v>-14221.5</v>
      </c>
      <c r="U526" s="15">
        <v>1</v>
      </c>
      <c r="V526" s="10" t="s">
        <v>29</v>
      </c>
      <c r="W526" s="15">
        <v>748.5</v>
      </c>
      <c r="X526" s="10" t="s">
        <v>36</v>
      </c>
      <c r="Y526" s="10" t="s">
        <v>29</v>
      </c>
      <c r="Z526" s="10" t="s">
        <v>37</v>
      </c>
      <c r="AA526" s="10" t="s">
        <v>29</v>
      </c>
      <c r="AB526" s="15">
        <v>0</v>
      </c>
      <c r="AC526" s="15">
        <v>0</v>
      </c>
      <c r="AD526" s="15"/>
      <c r="AE526" s="15">
        <v>0</v>
      </c>
      <c r="AF526" s="15">
        <v>0</v>
      </c>
      <c r="AG526" s="15">
        <v>748.5</v>
      </c>
    </row>
    <row r="527" spans="1:35" ht="15" customHeight="1" x14ac:dyDescent="0.25">
      <c r="A527" s="36">
        <v>4</v>
      </c>
      <c r="B527" s="36" t="s">
        <v>2624</v>
      </c>
      <c r="C527" s="36" t="s">
        <v>2624</v>
      </c>
      <c r="D527" s="38" t="str">
        <f t="shared" si="11"/>
        <v>5000000007-0</v>
      </c>
      <c r="E527" s="9" t="s">
        <v>1064</v>
      </c>
      <c r="F527" s="10" t="s">
        <v>29</v>
      </c>
      <c r="G527" s="10" t="s">
        <v>29</v>
      </c>
      <c r="H527" s="9" t="s">
        <v>30</v>
      </c>
      <c r="I527" s="10" t="s">
        <v>32</v>
      </c>
      <c r="J527" s="10" t="s">
        <v>32</v>
      </c>
      <c r="K527" s="11">
        <v>40664</v>
      </c>
      <c r="L527" s="12">
        <v>40664</v>
      </c>
      <c r="M527" s="10" t="s">
        <v>1050</v>
      </c>
      <c r="N527" s="13" t="s">
        <v>1065</v>
      </c>
      <c r="O527" s="10" t="s">
        <v>357</v>
      </c>
      <c r="P527" s="10" t="s">
        <v>29</v>
      </c>
      <c r="Q527" s="14">
        <v>2600</v>
      </c>
      <c r="R527" s="12"/>
      <c r="S527" s="10" t="s">
        <v>29</v>
      </c>
      <c r="T527" s="14">
        <v>-2470</v>
      </c>
      <c r="U527" s="15">
        <v>1</v>
      </c>
      <c r="V527" s="10" t="s">
        <v>29</v>
      </c>
      <c r="W527" s="15">
        <v>130</v>
      </c>
      <c r="X527" s="10" t="s">
        <v>36</v>
      </c>
      <c r="Y527" s="10" t="s">
        <v>29</v>
      </c>
      <c r="Z527" s="10" t="s">
        <v>37</v>
      </c>
      <c r="AA527" s="10" t="s">
        <v>29</v>
      </c>
      <c r="AB527" s="15">
        <v>0</v>
      </c>
      <c r="AC527" s="15">
        <v>0</v>
      </c>
      <c r="AD527" s="15"/>
      <c r="AE527" s="15">
        <v>0</v>
      </c>
      <c r="AF527" s="15">
        <v>0</v>
      </c>
      <c r="AG527" s="15">
        <v>130</v>
      </c>
    </row>
    <row r="528" spans="1:35" ht="15" customHeight="1" x14ac:dyDescent="0.25">
      <c r="A528" s="36">
        <v>4</v>
      </c>
      <c r="B528" s="36" t="s">
        <v>2624</v>
      </c>
      <c r="C528" s="36" t="s">
        <v>2624</v>
      </c>
      <c r="D528" s="38" t="str">
        <f t="shared" si="11"/>
        <v>5000000008-0</v>
      </c>
      <c r="E528" s="9" t="s">
        <v>1066</v>
      </c>
      <c r="F528" s="10" t="s">
        <v>29</v>
      </c>
      <c r="G528" s="10" t="s">
        <v>29</v>
      </c>
      <c r="H528" s="9" t="s">
        <v>30</v>
      </c>
      <c r="I528" s="10" t="s">
        <v>207</v>
      </c>
      <c r="J528" s="10" t="s">
        <v>32</v>
      </c>
      <c r="K528" s="11">
        <v>40725</v>
      </c>
      <c r="L528" s="12">
        <v>40725</v>
      </c>
      <c r="M528" s="10" t="s">
        <v>1050</v>
      </c>
      <c r="N528" s="13" t="s">
        <v>1067</v>
      </c>
      <c r="O528" s="10" t="s">
        <v>357</v>
      </c>
      <c r="P528" s="10" t="s">
        <v>29</v>
      </c>
      <c r="Q528" s="14">
        <v>6800</v>
      </c>
      <c r="R528" s="12"/>
      <c r="S528" s="10" t="s">
        <v>29</v>
      </c>
      <c r="T528" s="14">
        <v>-6460</v>
      </c>
      <c r="U528" s="15">
        <v>1</v>
      </c>
      <c r="V528" s="10" t="s">
        <v>29</v>
      </c>
      <c r="W528" s="15">
        <v>340</v>
      </c>
      <c r="X528" s="10" t="s">
        <v>36</v>
      </c>
      <c r="Y528" s="10" t="s">
        <v>29</v>
      </c>
      <c r="Z528" s="10" t="s">
        <v>37</v>
      </c>
      <c r="AA528" s="10" t="s">
        <v>29</v>
      </c>
      <c r="AB528" s="15">
        <v>0</v>
      </c>
      <c r="AC528" s="15">
        <v>0</v>
      </c>
      <c r="AD528" s="15"/>
      <c r="AE528" s="15">
        <v>0</v>
      </c>
      <c r="AF528" s="15">
        <v>0</v>
      </c>
      <c r="AG528" s="15">
        <v>340</v>
      </c>
    </row>
    <row r="529" spans="1:33" ht="15" customHeight="1" x14ac:dyDescent="0.25">
      <c r="A529" s="36">
        <v>4</v>
      </c>
      <c r="B529" s="36" t="s">
        <v>2624</v>
      </c>
      <c r="C529" s="36" t="s">
        <v>2624</v>
      </c>
      <c r="D529" s="38" t="str">
        <f t="shared" si="11"/>
        <v>5000000009-0</v>
      </c>
      <c r="E529" s="9" t="s">
        <v>1068</v>
      </c>
      <c r="F529" s="10" t="s">
        <v>29</v>
      </c>
      <c r="G529" s="10" t="s">
        <v>29</v>
      </c>
      <c r="H529" s="9" t="s">
        <v>30</v>
      </c>
      <c r="I529" s="10" t="s">
        <v>207</v>
      </c>
      <c r="J529" s="10" t="s">
        <v>32</v>
      </c>
      <c r="K529" s="11">
        <v>40756</v>
      </c>
      <c r="L529" s="12">
        <v>40756</v>
      </c>
      <c r="M529" s="10" t="s">
        <v>1050</v>
      </c>
      <c r="N529" s="13" t="s">
        <v>1067</v>
      </c>
      <c r="O529" s="10" t="s">
        <v>357</v>
      </c>
      <c r="P529" s="10" t="s">
        <v>29</v>
      </c>
      <c r="Q529" s="14">
        <v>6800</v>
      </c>
      <c r="R529" s="12"/>
      <c r="S529" s="10" t="s">
        <v>29</v>
      </c>
      <c r="T529" s="14">
        <v>-6460</v>
      </c>
      <c r="U529" s="15">
        <v>1</v>
      </c>
      <c r="V529" s="10" t="s">
        <v>29</v>
      </c>
      <c r="W529" s="15">
        <v>340</v>
      </c>
      <c r="X529" s="10" t="s">
        <v>36</v>
      </c>
      <c r="Y529" s="10" t="s">
        <v>29</v>
      </c>
      <c r="Z529" s="10" t="s">
        <v>37</v>
      </c>
      <c r="AA529" s="10" t="s">
        <v>29</v>
      </c>
      <c r="AB529" s="15">
        <v>0</v>
      </c>
      <c r="AC529" s="15">
        <v>0</v>
      </c>
      <c r="AD529" s="15"/>
      <c r="AE529" s="15">
        <v>0</v>
      </c>
      <c r="AF529" s="15">
        <v>0</v>
      </c>
      <c r="AG529" s="15">
        <v>340</v>
      </c>
    </row>
    <row r="530" spans="1:33" ht="15" customHeight="1" x14ac:dyDescent="0.25">
      <c r="A530" s="36">
        <v>4</v>
      </c>
      <c r="B530" s="36" t="s">
        <v>2624</v>
      </c>
      <c r="C530" s="36" t="s">
        <v>2624</v>
      </c>
      <c r="D530" s="38" t="str">
        <f t="shared" si="11"/>
        <v>5000000010-0</v>
      </c>
      <c r="E530" s="9" t="s">
        <v>1069</v>
      </c>
      <c r="F530" s="10" t="s">
        <v>29</v>
      </c>
      <c r="G530" s="10" t="s">
        <v>29</v>
      </c>
      <c r="H530" s="9" t="s">
        <v>30</v>
      </c>
      <c r="I530" s="10" t="s">
        <v>207</v>
      </c>
      <c r="J530" s="10" t="s">
        <v>32</v>
      </c>
      <c r="K530" s="11">
        <v>41518</v>
      </c>
      <c r="L530" s="12">
        <v>41518</v>
      </c>
      <c r="M530" s="10" t="s">
        <v>1050</v>
      </c>
      <c r="N530" s="13" t="s">
        <v>1070</v>
      </c>
      <c r="O530" s="10" t="s">
        <v>357</v>
      </c>
      <c r="P530" s="10" t="s">
        <v>29</v>
      </c>
      <c r="Q530" s="14">
        <v>11000</v>
      </c>
      <c r="R530" s="12"/>
      <c r="S530" s="10" t="s">
        <v>29</v>
      </c>
      <c r="T530" s="14">
        <v>-10357</v>
      </c>
      <c r="U530" s="15">
        <v>1</v>
      </c>
      <c r="V530" s="10" t="s">
        <v>29</v>
      </c>
      <c r="W530" s="15">
        <v>643</v>
      </c>
      <c r="X530" s="10" t="s">
        <v>36</v>
      </c>
      <c r="Y530" s="10" t="s">
        <v>29</v>
      </c>
      <c r="Z530" s="10" t="s">
        <v>37</v>
      </c>
      <c r="AA530" s="10" t="s">
        <v>29</v>
      </c>
      <c r="AB530" s="15">
        <v>0</v>
      </c>
      <c r="AC530" s="15">
        <v>0</v>
      </c>
      <c r="AD530" s="15"/>
      <c r="AE530" s="15">
        <v>0</v>
      </c>
      <c r="AF530" s="15">
        <v>-93</v>
      </c>
      <c r="AG530" s="15">
        <v>550</v>
      </c>
    </row>
    <row r="531" spans="1:33" ht="15" customHeight="1" x14ac:dyDescent="0.25">
      <c r="A531" s="36">
        <v>4</v>
      </c>
      <c r="B531" s="36" t="s">
        <v>2624</v>
      </c>
      <c r="C531" s="36" t="s">
        <v>2624</v>
      </c>
      <c r="D531" s="38" t="str">
        <f t="shared" si="11"/>
        <v>5000000011-0</v>
      </c>
      <c r="E531" s="9" t="s">
        <v>1071</v>
      </c>
      <c r="F531" s="10" t="s">
        <v>29</v>
      </c>
      <c r="G531" s="10" t="s">
        <v>29</v>
      </c>
      <c r="H531" s="9" t="s">
        <v>30</v>
      </c>
      <c r="I531" s="10" t="s">
        <v>207</v>
      </c>
      <c r="J531" s="10" t="s">
        <v>32</v>
      </c>
      <c r="K531" s="11">
        <v>41913</v>
      </c>
      <c r="L531" s="12">
        <v>41913</v>
      </c>
      <c r="M531" s="10" t="s">
        <v>1050</v>
      </c>
      <c r="N531" s="13" t="s">
        <v>1072</v>
      </c>
      <c r="O531" s="10" t="s">
        <v>357</v>
      </c>
      <c r="P531" s="10" t="s">
        <v>29</v>
      </c>
      <c r="Q531" s="14">
        <v>10000</v>
      </c>
      <c r="R531" s="12"/>
      <c r="S531" s="10" t="s">
        <v>29</v>
      </c>
      <c r="T531" s="14">
        <v>-9211</v>
      </c>
      <c r="U531" s="15">
        <v>1</v>
      </c>
      <c r="V531" s="10" t="s">
        <v>29</v>
      </c>
      <c r="W531" s="15">
        <v>789</v>
      </c>
      <c r="X531" s="10" t="s">
        <v>36</v>
      </c>
      <c r="Y531" s="10" t="s">
        <v>29</v>
      </c>
      <c r="Z531" s="10" t="s">
        <v>37</v>
      </c>
      <c r="AA531" s="10" t="s">
        <v>29</v>
      </c>
      <c r="AB531" s="15">
        <v>0</v>
      </c>
      <c r="AC531" s="15">
        <v>0</v>
      </c>
      <c r="AD531" s="15"/>
      <c r="AE531" s="15">
        <v>0</v>
      </c>
      <c r="AF531" s="15">
        <v>-205</v>
      </c>
      <c r="AG531" s="15">
        <v>584</v>
      </c>
    </row>
    <row r="532" spans="1:33" ht="15" customHeight="1" x14ac:dyDescent="0.25">
      <c r="A532" s="36">
        <v>4</v>
      </c>
      <c r="B532" s="36" t="s">
        <v>2624</v>
      </c>
      <c r="C532" s="36" t="s">
        <v>2624</v>
      </c>
      <c r="D532" s="38" t="str">
        <f t="shared" si="11"/>
        <v>5000000012-0</v>
      </c>
      <c r="E532" s="9" t="s">
        <v>1073</v>
      </c>
      <c r="F532" s="10" t="s">
        <v>29</v>
      </c>
      <c r="G532" s="10" t="s">
        <v>29</v>
      </c>
      <c r="H532" s="9" t="s">
        <v>30</v>
      </c>
      <c r="I532" s="10" t="s">
        <v>207</v>
      </c>
      <c r="J532" s="10" t="s">
        <v>32</v>
      </c>
      <c r="K532" s="11">
        <v>41913</v>
      </c>
      <c r="L532" s="12">
        <v>41913</v>
      </c>
      <c r="M532" s="10" t="s">
        <v>1050</v>
      </c>
      <c r="N532" s="13" t="s">
        <v>1072</v>
      </c>
      <c r="O532" s="10" t="s">
        <v>357</v>
      </c>
      <c r="P532" s="10" t="s">
        <v>29</v>
      </c>
      <c r="Q532" s="14">
        <v>9150</v>
      </c>
      <c r="R532" s="12"/>
      <c r="S532" s="10" t="s">
        <v>29</v>
      </c>
      <c r="T532" s="14">
        <v>-8428</v>
      </c>
      <c r="U532" s="15">
        <v>1</v>
      </c>
      <c r="V532" s="10" t="s">
        <v>29</v>
      </c>
      <c r="W532" s="15">
        <v>722</v>
      </c>
      <c r="X532" s="10" t="s">
        <v>36</v>
      </c>
      <c r="Y532" s="10" t="s">
        <v>29</v>
      </c>
      <c r="Z532" s="10" t="s">
        <v>37</v>
      </c>
      <c r="AA532" s="10" t="s">
        <v>29</v>
      </c>
      <c r="AB532" s="15">
        <v>0</v>
      </c>
      <c r="AC532" s="15">
        <v>0</v>
      </c>
      <c r="AD532" s="15"/>
      <c r="AE532" s="15">
        <v>0</v>
      </c>
      <c r="AF532" s="15">
        <v>-187</v>
      </c>
      <c r="AG532" s="15">
        <v>535</v>
      </c>
    </row>
    <row r="533" spans="1:33" ht="15" customHeight="1" x14ac:dyDescent="0.25">
      <c r="A533" s="36">
        <v>4</v>
      </c>
      <c r="B533" s="36" t="s">
        <v>2624</v>
      </c>
      <c r="C533" s="36" t="s">
        <v>2624</v>
      </c>
      <c r="D533" s="38" t="str">
        <f t="shared" si="11"/>
        <v>5000000013-0</v>
      </c>
      <c r="E533" s="9" t="s">
        <v>1074</v>
      </c>
      <c r="F533" s="10" t="s">
        <v>29</v>
      </c>
      <c r="G533" s="10" t="s">
        <v>29</v>
      </c>
      <c r="H533" s="9" t="s">
        <v>30</v>
      </c>
      <c r="I533" s="10" t="s">
        <v>207</v>
      </c>
      <c r="J533" s="10" t="s">
        <v>32</v>
      </c>
      <c r="K533" s="11">
        <v>41913</v>
      </c>
      <c r="L533" s="12">
        <v>41913</v>
      </c>
      <c r="M533" s="10" t="s">
        <v>1050</v>
      </c>
      <c r="N533" s="13" t="s">
        <v>1075</v>
      </c>
      <c r="O533" s="10" t="s">
        <v>357</v>
      </c>
      <c r="P533" s="10" t="s">
        <v>29</v>
      </c>
      <c r="Q533" s="14">
        <v>8000</v>
      </c>
      <c r="R533" s="12"/>
      <c r="S533" s="10" t="s">
        <v>29</v>
      </c>
      <c r="T533" s="14">
        <v>-7369</v>
      </c>
      <c r="U533" s="15">
        <v>1</v>
      </c>
      <c r="V533" s="10" t="s">
        <v>29</v>
      </c>
      <c r="W533" s="15">
        <v>631</v>
      </c>
      <c r="X533" s="10" t="s">
        <v>36</v>
      </c>
      <c r="Y533" s="10" t="s">
        <v>29</v>
      </c>
      <c r="Z533" s="10" t="s">
        <v>37</v>
      </c>
      <c r="AA533" s="10" t="s">
        <v>29</v>
      </c>
      <c r="AB533" s="15">
        <v>0</v>
      </c>
      <c r="AC533" s="15">
        <v>0</v>
      </c>
      <c r="AD533" s="15"/>
      <c r="AE533" s="15">
        <v>0</v>
      </c>
      <c r="AF533" s="15">
        <v>-164</v>
      </c>
      <c r="AG533" s="15">
        <v>467</v>
      </c>
    </row>
    <row r="534" spans="1:33" ht="15" customHeight="1" x14ac:dyDescent="0.25">
      <c r="A534" s="36">
        <v>4</v>
      </c>
      <c r="B534" s="36" t="s">
        <v>2624</v>
      </c>
      <c r="C534" s="36" t="s">
        <v>2624</v>
      </c>
      <c r="D534" s="38" t="str">
        <f t="shared" si="11"/>
        <v>5000000014-0</v>
      </c>
      <c r="E534" s="9" t="s">
        <v>1076</v>
      </c>
      <c r="F534" s="10" t="s">
        <v>29</v>
      </c>
      <c r="G534" s="10" t="s">
        <v>29</v>
      </c>
      <c r="H534" s="9" t="s">
        <v>30</v>
      </c>
      <c r="I534" s="10" t="s">
        <v>207</v>
      </c>
      <c r="J534" s="10" t="s">
        <v>32</v>
      </c>
      <c r="K534" s="11">
        <v>41913</v>
      </c>
      <c r="L534" s="12">
        <v>41913</v>
      </c>
      <c r="M534" s="10" t="s">
        <v>1050</v>
      </c>
      <c r="N534" s="13" t="s">
        <v>1077</v>
      </c>
      <c r="O534" s="10" t="s">
        <v>357</v>
      </c>
      <c r="P534" s="10" t="s">
        <v>29</v>
      </c>
      <c r="Q534" s="14">
        <v>6850</v>
      </c>
      <c r="R534" s="12"/>
      <c r="S534" s="10" t="s">
        <v>29</v>
      </c>
      <c r="T534" s="14">
        <v>-6310</v>
      </c>
      <c r="U534" s="15">
        <v>2</v>
      </c>
      <c r="V534" s="10" t="s">
        <v>29</v>
      </c>
      <c r="W534" s="15">
        <v>540</v>
      </c>
      <c r="X534" s="10" t="s">
        <v>36</v>
      </c>
      <c r="Y534" s="10" t="s">
        <v>29</v>
      </c>
      <c r="Z534" s="10" t="s">
        <v>37</v>
      </c>
      <c r="AA534" s="10" t="s">
        <v>29</v>
      </c>
      <c r="AB534" s="15">
        <v>0</v>
      </c>
      <c r="AC534" s="15">
        <v>0</v>
      </c>
      <c r="AD534" s="15"/>
      <c r="AE534" s="15">
        <v>0</v>
      </c>
      <c r="AF534" s="15">
        <v>-140</v>
      </c>
      <c r="AG534" s="15">
        <v>400</v>
      </c>
    </row>
    <row r="535" spans="1:33" ht="15" customHeight="1" x14ac:dyDescent="0.25">
      <c r="A535" s="36">
        <v>4</v>
      </c>
      <c r="B535" s="36" t="s">
        <v>2624</v>
      </c>
      <c r="C535" s="36" t="s">
        <v>2624</v>
      </c>
      <c r="D535" s="38" t="str">
        <f t="shared" si="11"/>
        <v>5000000015-0</v>
      </c>
      <c r="E535" s="9" t="s">
        <v>1078</v>
      </c>
      <c r="F535" s="10" t="s">
        <v>29</v>
      </c>
      <c r="G535" s="10" t="s">
        <v>29</v>
      </c>
      <c r="H535" s="9" t="s">
        <v>30</v>
      </c>
      <c r="I535" s="10" t="s">
        <v>207</v>
      </c>
      <c r="J535" s="10" t="s">
        <v>32</v>
      </c>
      <c r="K535" s="11">
        <v>40513</v>
      </c>
      <c r="L535" s="12">
        <v>40513</v>
      </c>
      <c r="M535" s="10" t="s">
        <v>1050</v>
      </c>
      <c r="N535" s="13" t="s">
        <v>1070</v>
      </c>
      <c r="O535" s="10" t="s">
        <v>357</v>
      </c>
      <c r="P535" s="10" t="s">
        <v>29</v>
      </c>
      <c r="Q535" s="14">
        <v>5200</v>
      </c>
      <c r="R535" s="12"/>
      <c r="S535" s="10" t="s">
        <v>29</v>
      </c>
      <c r="T535" s="14">
        <v>-4940</v>
      </c>
      <c r="U535" s="15">
        <v>1</v>
      </c>
      <c r="V535" s="10" t="s">
        <v>29</v>
      </c>
      <c r="W535" s="15">
        <v>260</v>
      </c>
      <c r="X535" s="10" t="s">
        <v>36</v>
      </c>
      <c r="Y535" s="10" t="s">
        <v>29</v>
      </c>
      <c r="Z535" s="10" t="s">
        <v>37</v>
      </c>
      <c r="AA535" s="10" t="s">
        <v>29</v>
      </c>
      <c r="AB535" s="15">
        <v>0</v>
      </c>
      <c r="AC535" s="15">
        <v>0</v>
      </c>
      <c r="AD535" s="15"/>
      <c r="AE535" s="15">
        <v>0</v>
      </c>
      <c r="AF535" s="15">
        <v>0</v>
      </c>
      <c r="AG535" s="15">
        <v>260</v>
      </c>
    </row>
    <row r="536" spans="1:33" ht="15" customHeight="1" x14ac:dyDescent="0.25">
      <c r="A536" s="36">
        <v>4</v>
      </c>
      <c r="B536" s="36" t="s">
        <v>2624</v>
      </c>
      <c r="C536" s="36" t="s">
        <v>2624</v>
      </c>
      <c r="D536" s="38" t="str">
        <f t="shared" si="11"/>
        <v>5000000016-0</v>
      </c>
      <c r="E536" s="9" t="s">
        <v>1079</v>
      </c>
      <c r="F536" s="10" t="s">
        <v>29</v>
      </c>
      <c r="G536" s="10" t="s">
        <v>29</v>
      </c>
      <c r="H536" s="9" t="s">
        <v>30</v>
      </c>
      <c r="I536" s="10" t="s">
        <v>207</v>
      </c>
      <c r="J536" s="10" t="s">
        <v>32</v>
      </c>
      <c r="K536" s="11">
        <v>42313</v>
      </c>
      <c r="L536" s="12">
        <v>42313</v>
      </c>
      <c r="M536" s="10" t="s">
        <v>1050</v>
      </c>
      <c r="N536" s="13" t="s">
        <v>1080</v>
      </c>
      <c r="O536" s="10" t="s">
        <v>357</v>
      </c>
      <c r="P536" s="10" t="s">
        <v>29</v>
      </c>
      <c r="Q536" s="14">
        <v>10200</v>
      </c>
      <c r="R536" s="12"/>
      <c r="S536" s="10" t="s">
        <v>29</v>
      </c>
      <c r="T536" s="14">
        <v>-9082</v>
      </c>
      <c r="U536" s="15">
        <v>1</v>
      </c>
      <c r="V536" s="10" t="s">
        <v>29</v>
      </c>
      <c r="W536" s="14">
        <v>1118</v>
      </c>
      <c r="X536" s="10" t="s">
        <v>36</v>
      </c>
      <c r="Y536" s="10" t="s">
        <v>29</v>
      </c>
      <c r="Z536" s="10" t="s">
        <v>37</v>
      </c>
      <c r="AA536" s="10" t="s">
        <v>29</v>
      </c>
      <c r="AB536" s="15">
        <v>0</v>
      </c>
      <c r="AC536" s="15">
        <v>0</v>
      </c>
      <c r="AD536" s="15"/>
      <c r="AE536" s="15">
        <v>0</v>
      </c>
      <c r="AF536" s="15">
        <v>-290</v>
      </c>
      <c r="AG536" s="15">
        <v>828</v>
      </c>
    </row>
    <row r="537" spans="1:33" ht="15" customHeight="1" x14ac:dyDescent="0.25">
      <c r="A537" s="36">
        <v>4</v>
      </c>
      <c r="B537" s="36" t="s">
        <v>2624</v>
      </c>
      <c r="C537" s="36" t="s">
        <v>2624</v>
      </c>
      <c r="D537" s="38" t="str">
        <f t="shared" si="11"/>
        <v>5000000017-0</v>
      </c>
      <c r="E537" s="9" t="s">
        <v>1081</v>
      </c>
      <c r="F537" s="10" t="s">
        <v>29</v>
      </c>
      <c r="G537" s="10" t="s">
        <v>29</v>
      </c>
      <c r="H537" s="9" t="s">
        <v>30</v>
      </c>
      <c r="I537" s="10" t="s">
        <v>207</v>
      </c>
      <c r="J537" s="10" t="s">
        <v>32</v>
      </c>
      <c r="K537" s="11">
        <v>42313</v>
      </c>
      <c r="L537" s="12">
        <v>42313</v>
      </c>
      <c r="M537" s="10" t="s">
        <v>1050</v>
      </c>
      <c r="N537" s="13" t="s">
        <v>1082</v>
      </c>
      <c r="O537" s="10" t="s">
        <v>357</v>
      </c>
      <c r="P537" s="10" t="s">
        <v>29</v>
      </c>
      <c r="Q537" s="14">
        <v>7803</v>
      </c>
      <c r="R537" s="12"/>
      <c r="S537" s="10" t="s">
        <v>29</v>
      </c>
      <c r="T537" s="14">
        <v>-6948</v>
      </c>
      <c r="U537" s="15">
        <v>1</v>
      </c>
      <c r="V537" s="10" t="s">
        <v>29</v>
      </c>
      <c r="W537" s="15">
        <v>855</v>
      </c>
      <c r="X537" s="10" t="s">
        <v>36</v>
      </c>
      <c r="Y537" s="10" t="s">
        <v>29</v>
      </c>
      <c r="Z537" s="10" t="s">
        <v>37</v>
      </c>
      <c r="AA537" s="10" t="s">
        <v>29</v>
      </c>
      <c r="AB537" s="15">
        <v>0</v>
      </c>
      <c r="AC537" s="15">
        <v>0</v>
      </c>
      <c r="AD537" s="15"/>
      <c r="AE537" s="15">
        <v>0</v>
      </c>
      <c r="AF537" s="15">
        <v>-222</v>
      </c>
      <c r="AG537" s="15">
        <v>633</v>
      </c>
    </row>
    <row r="538" spans="1:33" ht="15" customHeight="1" x14ac:dyDescent="0.25">
      <c r="A538" s="36">
        <v>4</v>
      </c>
      <c r="B538" s="36" t="s">
        <v>2624</v>
      </c>
      <c r="C538" s="36" t="s">
        <v>2624</v>
      </c>
      <c r="D538" s="38" t="str">
        <f t="shared" si="11"/>
        <v>5000000018-0</v>
      </c>
      <c r="E538" s="9" t="s">
        <v>1083</v>
      </c>
      <c r="F538" s="10" t="s">
        <v>29</v>
      </c>
      <c r="G538" s="10" t="s">
        <v>29</v>
      </c>
      <c r="H538" s="9" t="s">
        <v>30</v>
      </c>
      <c r="I538" s="10" t="s">
        <v>32</v>
      </c>
      <c r="J538" s="10" t="s">
        <v>32</v>
      </c>
      <c r="K538" s="11">
        <v>39823</v>
      </c>
      <c r="L538" s="12">
        <v>39823</v>
      </c>
      <c r="M538" s="10" t="s">
        <v>1050</v>
      </c>
      <c r="N538" s="13" t="s">
        <v>1065</v>
      </c>
      <c r="O538" s="10" t="s">
        <v>357</v>
      </c>
      <c r="P538" s="10" t="s">
        <v>29</v>
      </c>
      <c r="Q538" s="14">
        <v>2415</v>
      </c>
      <c r="R538" s="12"/>
      <c r="S538" s="10" t="s">
        <v>29</v>
      </c>
      <c r="T538" s="14">
        <v>-2294</v>
      </c>
      <c r="U538" s="15">
        <v>1</v>
      </c>
      <c r="V538" s="10" t="s">
        <v>29</v>
      </c>
      <c r="W538" s="15">
        <v>121</v>
      </c>
      <c r="X538" s="10" t="s">
        <v>36</v>
      </c>
      <c r="Y538" s="10" t="s">
        <v>29</v>
      </c>
      <c r="Z538" s="10" t="s">
        <v>37</v>
      </c>
      <c r="AA538" s="10" t="s">
        <v>29</v>
      </c>
      <c r="AB538" s="15">
        <v>0</v>
      </c>
      <c r="AC538" s="15">
        <v>0</v>
      </c>
      <c r="AD538" s="15"/>
      <c r="AE538" s="15">
        <v>0</v>
      </c>
      <c r="AF538" s="15">
        <v>0</v>
      </c>
      <c r="AG538" s="15">
        <v>121</v>
      </c>
    </row>
    <row r="539" spans="1:33" ht="15" customHeight="1" x14ac:dyDescent="0.25">
      <c r="A539" s="36">
        <v>4</v>
      </c>
      <c r="B539" s="36" t="s">
        <v>2624</v>
      </c>
      <c r="C539" s="36" t="s">
        <v>2624</v>
      </c>
      <c r="D539" s="38" t="str">
        <f t="shared" si="11"/>
        <v>5000000019-0</v>
      </c>
      <c r="E539" s="9" t="s">
        <v>1084</v>
      </c>
      <c r="F539" s="10" t="s">
        <v>29</v>
      </c>
      <c r="G539" s="10" t="s">
        <v>29</v>
      </c>
      <c r="H539" s="9" t="s">
        <v>30</v>
      </c>
      <c r="I539" s="10" t="s">
        <v>207</v>
      </c>
      <c r="J539" s="10" t="s">
        <v>32</v>
      </c>
      <c r="K539" s="11">
        <v>43079</v>
      </c>
      <c r="L539" s="12">
        <v>43079</v>
      </c>
      <c r="M539" s="10" t="s">
        <v>1050</v>
      </c>
      <c r="N539" s="13" t="s">
        <v>1070</v>
      </c>
      <c r="O539" s="10" t="s">
        <v>357</v>
      </c>
      <c r="P539" s="10" t="s">
        <v>29</v>
      </c>
      <c r="Q539" s="14">
        <v>13666</v>
      </c>
      <c r="R539" s="12"/>
      <c r="S539" s="10" t="s">
        <v>29</v>
      </c>
      <c r="T539" s="14">
        <v>-10855</v>
      </c>
      <c r="U539" s="15">
        <v>1</v>
      </c>
      <c r="V539" s="10" t="s">
        <v>29</v>
      </c>
      <c r="W539" s="14">
        <v>2811</v>
      </c>
      <c r="X539" s="10" t="s">
        <v>36</v>
      </c>
      <c r="Y539" s="10" t="s">
        <v>29</v>
      </c>
      <c r="Z539" s="10" t="s">
        <v>37</v>
      </c>
      <c r="AA539" s="10" t="s">
        <v>29</v>
      </c>
      <c r="AB539" s="15">
        <v>0</v>
      </c>
      <c r="AC539" s="15">
        <v>0</v>
      </c>
      <c r="AD539" s="15"/>
      <c r="AE539" s="15">
        <v>0</v>
      </c>
      <c r="AF539" s="15">
        <v>-729</v>
      </c>
      <c r="AG539" s="14">
        <v>2082</v>
      </c>
    </row>
    <row r="540" spans="1:33" ht="15" customHeight="1" x14ac:dyDescent="0.25">
      <c r="A540" s="36">
        <v>4</v>
      </c>
      <c r="B540" s="36" t="s">
        <v>2624</v>
      </c>
      <c r="C540" s="36" t="s">
        <v>2624</v>
      </c>
      <c r="D540" s="38" t="str">
        <f t="shared" si="11"/>
        <v>5000000020-0</v>
      </c>
      <c r="E540" s="9" t="s">
        <v>1085</v>
      </c>
      <c r="F540" s="10" t="s">
        <v>29</v>
      </c>
      <c r="G540" s="10" t="s">
        <v>29</v>
      </c>
      <c r="H540" s="9" t="s">
        <v>30</v>
      </c>
      <c r="I540" s="10" t="s">
        <v>207</v>
      </c>
      <c r="J540" s="10" t="s">
        <v>32</v>
      </c>
      <c r="K540" s="11">
        <v>42654</v>
      </c>
      <c r="L540" s="12">
        <v>42654</v>
      </c>
      <c r="M540" s="10" t="s">
        <v>218</v>
      </c>
      <c r="N540" s="13" t="s">
        <v>1086</v>
      </c>
      <c r="O540" s="10" t="s">
        <v>357</v>
      </c>
      <c r="P540" s="10" t="s">
        <v>29</v>
      </c>
      <c r="Q540" s="14">
        <v>17490</v>
      </c>
      <c r="R540" s="12"/>
      <c r="S540" s="10" t="s">
        <v>29</v>
      </c>
      <c r="T540" s="14">
        <v>-14951</v>
      </c>
      <c r="U540" s="15">
        <v>1</v>
      </c>
      <c r="V540" s="10" t="s">
        <v>29</v>
      </c>
      <c r="W540" s="14">
        <v>2539</v>
      </c>
      <c r="X540" s="10" t="s">
        <v>36</v>
      </c>
      <c r="Y540" s="10" t="s">
        <v>29</v>
      </c>
      <c r="Z540" s="10" t="s">
        <v>37</v>
      </c>
      <c r="AA540" s="10" t="s">
        <v>29</v>
      </c>
      <c r="AB540" s="15">
        <v>0</v>
      </c>
      <c r="AC540" s="15">
        <v>0</v>
      </c>
      <c r="AD540" s="15"/>
      <c r="AE540" s="15">
        <v>0</v>
      </c>
      <c r="AF540" s="15">
        <v>-659</v>
      </c>
      <c r="AG540" s="14">
        <v>1880</v>
      </c>
    </row>
    <row r="541" spans="1:33" ht="15" customHeight="1" x14ac:dyDescent="0.25">
      <c r="A541" s="36">
        <v>4</v>
      </c>
      <c r="B541" s="36" t="s">
        <v>2624</v>
      </c>
      <c r="C541" s="36" t="s">
        <v>2624</v>
      </c>
      <c r="D541" s="38" t="str">
        <f t="shared" si="11"/>
        <v>5000000021-0</v>
      </c>
      <c r="E541" s="9" t="s">
        <v>1087</v>
      </c>
      <c r="F541" s="10" t="s">
        <v>29</v>
      </c>
      <c r="G541" s="10" t="s">
        <v>29</v>
      </c>
      <c r="H541" s="9" t="s">
        <v>30</v>
      </c>
      <c r="I541" s="10" t="s">
        <v>207</v>
      </c>
      <c r="J541" s="10" t="s">
        <v>32</v>
      </c>
      <c r="K541" s="11">
        <v>43051</v>
      </c>
      <c r="L541" s="12">
        <v>43051</v>
      </c>
      <c r="M541" s="10" t="s">
        <v>1050</v>
      </c>
      <c r="N541" s="13" t="s">
        <v>1088</v>
      </c>
      <c r="O541" s="10" t="s">
        <v>357</v>
      </c>
      <c r="P541" s="10" t="s">
        <v>29</v>
      </c>
      <c r="Q541" s="14">
        <v>14006.44</v>
      </c>
      <c r="R541" s="12"/>
      <c r="S541" s="10" t="s">
        <v>29</v>
      </c>
      <c r="T541" s="14">
        <v>-11188.25</v>
      </c>
      <c r="U541" s="15">
        <v>1</v>
      </c>
      <c r="V541" s="10" t="s">
        <v>29</v>
      </c>
      <c r="W541" s="14">
        <v>2818.19</v>
      </c>
      <c r="X541" s="10" t="s">
        <v>36</v>
      </c>
      <c r="Y541" s="10" t="s">
        <v>29</v>
      </c>
      <c r="Z541" s="10" t="s">
        <v>37</v>
      </c>
      <c r="AA541" s="10" t="s">
        <v>29</v>
      </c>
      <c r="AB541" s="15">
        <v>0</v>
      </c>
      <c r="AC541" s="15">
        <v>0</v>
      </c>
      <c r="AD541" s="15"/>
      <c r="AE541" s="15">
        <v>0</v>
      </c>
      <c r="AF541" s="15">
        <v>-731</v>
      </c>
      <c r="AG541" s="14">
        <v>2087.19</v>
      </c>
    </row>
    <row r="542" spans="1:33" ht="15" customHeight="1" x14ac:dyDescent="0.25">
      <c r="A542" s="36">
        <v>4</v>
      </c>
      <c r="B542" s="36" t="s">
        <v>2624</v>
      </c>
      <c r="C542" s="36" t="s">
        <v>2624</v>
      </c>
      <c r="D542" s="38" t="str">
        <f t="shared" si="11"/>
        <v>5000000022-0</v>
      </c>
      <c r="E542" s="9" t="s">
        <v>1089</v>
      </c>
      <c r="F542" s="10" t="s">
        <v>29</v>
      </c>
      <c r="G542" s="10" t="s">
        <v>29</v>
      </c>
      <c r="H542" s="9" t="s">
        <v>30</v>
      </c>
      <c r="I542" s="10" t="s">
        <v>207</v>
      </c>
      <c r="J542" s="10" t="s">
        <v>32</v>
      </c>
      <c r="K542" s="11">
        <v>43051</v>
      </c>
      <c r="L542" s="12">
        <v>43051</v>
      </c>
      <c r="M542" s="10" t="s">
        <v>1050</v>
      </c>
      <c r="N542" s="13" t="s">
        <v>1090</v>
      </c>
      <c r="O542" s="10" t="s">
        <v>357</v>
      </c>
      <c r="P542" s="10" t="s">
        <v>29</v>
      </c>
      <c r="Q542" s="14">
        <v>52000</v>
      </c>
      <c r="R542" s="12"/>
      <c r="S542" s="10" t="s">
        <v>29</v>
      </c>
      <c r="T542" s="14">
        <v>-41537</v>
      </c>
      <c r="U542" s="15">
        <v>1</v>
      </c>
      <c r="V542" s="10" t="s">
        <v>29</v>
      </c>
      <c r="W542" s="14">
        <v>10463</v>
      </c>
      <c r="X542" s="10" t="s">
        <v>36</v>
      </c>
      <c r="Y542" s="10" t="s">
        <v>29</v>
      </c>
      <c r="Z542" s="10" t="s">
        <v>37</v>
      </c>
      <c r="AA542" s="10" t="s">
        <v>29</v>
      </c>
      <c r="AB542" s="15">
        <v>0</v>
      </c>
      <c r="AC542" s="15">
        <v>0</v>
      </c>
      <c r="AD542" s="15"/>
      <c r="AE542" s="15">
        <v>0</v>
      </c>
      <c r="AF542" s="14">
        <v>-2715</v>
      </c>
      <c r="AG542" s="14">
        <v>7748</v>
      </c>
    </row>
    <row r="543" spans="1:33" ht="15" customHeight="1" x14ac:dyDescent="0.25">
      <c r="A543" s="36">
        <v>4</v>
      </c>
      <c r="B543" s="36" t="s">
        <v>2624</v>
      </c>
      <c r="C543" s="36" t="s">
        <v>2624</v>
      </c>
      <c r="D543" s="38" t="str">
        <f t="shared" si="11"/>
        <v>5000000023-0</v>
      </c>
      <c r="E543" s="9" t="s">
        <v>1091</v>
      </c>
      <c r="F543" s="10" t="s">
        <v>29</v>
      </c>
      <c r="G543" s="10" t="s">
        <v>29</v>
      </c>
      <c r="H543" s="9" t="s">
        <v>30</v>
      </c>
      <c r="I543" s="10" t="s">
        <v>207</v>
      </c>
      <c r="J543" s="10" t="s">
        <v>32</v>
      </c>
      <c r="K543" s="11">
        <v>43051</v>
      </c>
      <c r="L543" s="12">
        <v>43051</v>
      </c>
      <c r="M543" s="10" t="s">
        <v>1050</v>
      </c>
      <c r="N543" s="13" t="s">
        <v>1092</v>
      </c>
      <c r="O543" s="10" t="s">
        <v>357</v>
      </c>
      <c r="P543" s="10" t="s">
        <v>29</v>
      </c>
      <c r="Q543" s="14">
        <v>44000</v>
      </c>
      <c r="R543" s="12"/>
      <c r="S543" s="10" t="s">
        <v>29</v>
      </c>
      <c r="T543" s="14">
        <v>-35147</v>
      </c>
      <c r="U543" s="15">
        <v>1</v>
      </c>
      <c r="V543" s="10" t="s">
        <v>29</v>
      </c>
      <c r="W543" s="14">
        <v>8853</v>
      </c>
      <c r="X543" s="10" t="s">
        <v>36</v>
      </c>
      <c r="Y543" s="10" t="s">
        <v>29</v>
      </c>
      <c r="Z543" s="10" t="s">
        <v>37</v>
      </c>
      <c r="AA543" s="10" t="s">
        <v>29</v>
      </c>
      <c r="AB543" s="15">
        <v>0</v>
      </c>
      <c r="AC543" s="15">
        <v>0</v>
      </c>
      <c r="AD543" s="15"/>
      <c r="AE543" s="15">
        <v>0</v>
      </c>
      <c r="AF543" s="14">
        <v>-2297</v>
      </c>
      <c r="AG543" s="14">
        <v>6556</v>
      </c>
    </row>
    <row r="544" spans="1:33" ht="15" customHeight="1" x14ac:dyDescent="0.25">
      <c r="A544" s="36">
        <v>4</v>
      </c>
      <c r="B544" s="36" t="s">
        <v>2624</v>
      </c>
      <c r="C544" s="36" t="s">
        <v>2624</v>
      </c>
      <c r="D544" s="38" t="str">
        <f t="shared" si="11"/>
        <v>5000000024-0</v>
      </c>
      <c r="E544" s="9" t="s">
        <v>1093</v>
      </c>
      <c r="F544" s="10" t="s">
        <v>29</v>
      </c>
      <c r="G544" s="10" t="s">
        <v>29</v>
      </c>
      <c r="H544" s="9" t="s">
        <v>30</v>
      </c>
      <c r="I544" s="10" t="s">
        <v>207</v>
      </c>
      <c r="J544" s="10" t="s">
        <v>32</v>
      </c>
      <c r="K544" s="11">
        <v>43113</v>
      </c>
      <c r="L544" s="12">
        <v>43113</v>
      </c>
      <c r="M544" s="10" t="s">
        <v>1050</v>
      </c>
      <c r="N544" s="13" t="s">
        <v>1070</v>
      </c>
      <c r="O544" s="10" t="s">
        <v>357</v>
      </c>
      <c r="P544" s="10" t="s">
        <v>29</v>
      </c>
      <c r="Q544" s="14">
        <v>8750</v>
      </c>
      <c r="R544" s="12"/>
      <c r="S544" s="10" t="s">
        <v>29</v>
      </c>
      <c r="T544" s="14">
        <v>-6903</v>
      </c>
      <c r="U544" s="15">
        <v>1</v>
      </c>
      <c r="V544" s="10" t="s">
        <v>29</v>
      </c>
      <c r="W544" s="14">
        <v>1847</v>
      </c>
      <c r="X544" s="10" t="s">
        <v>36</v>
      </c>
      <c r="Y544" s="10" t="s">
        <v>29</v>
      </c>
      <c r="Z544" s="10" t="s">
        <v>37</v>
      </c>
      <c r="AA544" s="10" t="s">
        <v>29</v>
      </c>
      <c r="AB544" s="15">
        <v>0</v>
      </c>
      <c r="AC544" s="15">
        <v>0</v>
      </c>
      <c r="AD544" s="15"/>
      <c r="AE544" s="15">
        <v>0</v>
      </c>
      <c r="AF544" s="15">
        <v>-479</v>
      </c>
      <c r="AG544" s="14">
        <v>1368</v>
      </c>
    </row>
    <row r="545" spans="1:33" ht="15" customHeight="1" x14ac:dyDescent="0.25">
      <c r="A545" s="36">
        <v>4</v>
      </c>
      <c r="B545" s="36" t="s">
        <v>2624</v>
      </c>
      <c r="C545" s="36" t="s">
        <v>2624</v>
      </c>
      <c r="D545" s="38" t="str">
        <f t="shared" si="11"/>
        <v>5000000025-0</v>
      </c>
      <c r="E545" s="9" t="s">
        <v>1094</v>
      </c>
      <c r="F545" s="10" t="s">
        <v>29</v>
      </c>
      <c r="G545" s="10" t="s">
        <v>29</v>
      </c>
      <c r="H545" s="9" t="s">
        <v>30</v>
      </c>
      <c r="I545" s="10" t="s">
        <v>207</v>
      </c>
      <c r="J545" s="10" t="s">
        <v>32</v>
      </c>
      <c r="K545" s="11">
        <v>42358</v>
      </c>
      <c r="L545" s="12">
        <v>42358</v>
      </c>
      <c r="M545" s="10" t="s">
        <v>1050</v>
      </c>
      <c r="N545" s="13" t="s">
        <v>1095</v>
      </c>
      <c r="O545" s="10" t="s">
        <v>357</v>
      </c>
      <c r="P545" s="10" t="s">
        <v>29</v>
      </c>
      <c r="Q545" s="14">
        <v>2350</v>
      </c>
      <c r="R545" s="12"/>
      <c r="S545" s="10" t="s">
        <v>29</v>
      </c>
      <c r="T545" s="14">
        <v>-2084</v>
      </c>
      <c r="U545" s="15">
        <v>1</v>
      </c>
      <c r="V545" s="10" t="s">
        <v>29</v>
      </c>
      <c r="W545" s="15">
        <v>266</v>
      </c>
      <c r="X545" s="10" t="s">
        <v>36</v>
      </c>
      <c r="Y545" s="10" t="s">
        <v>29</v>
      </c>
      <c r="Z545" s="10" t="s">
        <v>37</v>
      </c>
      <c r="AA545" s="10" t="s">
        <v>29</v>
      </c>
      <c r="AB545" s="15">
        <v>0</v>
      </c>
      <c r="AC545" s="15">
        <v>0</v>
      </c>
      <c r="AD545" s="15"/>
      <c r="AE545" s="15">
        <v>0</v>
      </c>
      <c r="AF545" s="15">
        <v>-69</v>
      </c>
      <c r="AG545" s="15">
        <v>197</v>
      </c>
    </row>
    <row r="546" spans="1:33" ht="15" customHeight="1" x14ac:dyDescent="0.25">
      <c r="A546" s="36">
        <v>4</v>
      </c>
      <c r="B546" s="36" t="s">
        <v>2624</v>
      </c>
      <c r="C546" s="36" t="s">
        <v>2624</v>
      </c>
      <c r="D546" s="38" t="str">
        <f t="shared" si="11"/>
        <v>5000000026-0</v>
      </c>
      <c r="E546" s="9" t="s">
        <v>1096</v>
      </c>
      <c r="F546" s="10" t="s">
        <v>29</v>
      </c>
      <c r="G546" s="10" t="s">
        <v>29</v>
      </c>
      <c r="H546" s="9" t="s">
        <v>30</v>
      </c>
      <c r="I546" s="10" t="s">
        <v>207</v>
      </c>
      <c r="J546" s="10" t="s">
        <v>32</v>
      </c>
      <c r="K546" s="11">
        <v>42358</v>
      </c>
      <c r="L546" s="12">
        <v>42358</v>
      </c>
      <c r="M546" s="10" t="s">
        <v>1050</v>
      </c>
      <c r="N546" s="13" t="s">
        <v>1072</v>
      </c>
      <c r="O546" s="10" t="s">
        <v>357</v>
      </c>
      <c r="P546" s="10" t="s">
        <v>29</v>
      </c>
      <c r="Q546" s="14">
        <v>8500</v>
      </c>
      <c r="R546" s="12"/>
      <c r="S546" s="10" t="s">
        <v>29</v>
      </c>
      <c r="T546" s="14">
        <v>-7534</v>
      </c>
      <c r="U546" s="15">
        <v>1</v>
      </c>
      <c r="V546" s="10" t="s">
        <v>29</v>
      </c>
      <c r="W546" s="15">
        <v>966</v>
      </c>
      <c r="X546" s="10" t="s">
        <v>36</v>
      </c>
      <c r="Y546" s="10" t="s">
        <v>29</v>
      </c>
      <c r="Z546" s="10" t="s">
        <v>37</v>
      </c>
      <c r="AA546" s="10" t="s">
        <v>29</v>
      </c>
      <c r="AB546" s="15">
        <v>0</v>
      </c>
      <c r="AC546" s="15">
        <v>0</v>
      </c>
      <c r="AD546" s="15"/>
      <c r="AE546" s="15">
        <v>0</v>
      </c>
      <c r="AF546" s="15">
        <v>-251</v>
      </c>
      <c r="AG546" s="15">
        <v>715</v>
      </c>
    </row>
    <row r="547" spans="1:33" ht="15" customHeight="1" x14ac:dyDescent="0.25">
      <c r="A547" s="36">
        <v>4</v>
      </c>
      <c r="B547" s="36" t="s">
        <v>2624</v>
      </c>
      <c r="C547" s="36" t="s">
        <v>2624</v>
      </c>
      <c r="D547" s="38" t="str">
        <f t="shared" si="11"/>
        <v>5000000027-0</v>
      </c>
      <c r="E547" s="9" t="s">
        <v>1097</v>
      </c>
      <c r="F547" s="10" t="s">
        <v>29</v>
      </c>
      <c r="G547" s="10" t="s">
        <v>29</v>
      </c>
      <c r="H547" s="9" t="s">
        <v>30</v>
      </c>
      <c r="I547" s="10" t="s">
        <v>207</v>
      </c>
      <c r="J547" s="10" t="s">
        <v>32</v>
      </c>
      <c r="K547" s="11">
        <v>42358</v>
      </c>
      <c r="L547" s="12">
        <v>42358</v>
      </c>
      <c r="M547" s="10" t="s">
        <v>1050</v>
      </c>
      <c r="N547" s="13" t="s">
        <v>1098</v>
      </c>
      <c r="O547" s="10" t="s">
        <v>357</v>
      </c>
      <c r="P547" s="10" t="s">
        <v>29</v>
      </c>
      <c r="Q547" s="14">
        <v>1300</v>
      </c>
      <c r="R547" s="12"/>
      <c r="S547" s="10" t="s">
        <v>29</v>
      </c>
      <c r="T547" s="14">
        <v>-1153</v>
      </c>
      <c r="U547" s="15">
        <v>1</v>
      </c>
      <c r="V547" s="10" t="s">
        <v>29</v>
      </c>
      <c r="W547" s="15">
        <v>147</v>
      </c>
      <c r="X547" s="10" t="s">
        <v>36</v>
      </c>
      <c r="Y547" s="10" t="s">
        <v>29</v>
      </c>
      <c r="Z547" s="10" t="s">
        <v>37</v>
      </c>
      <c r="AA547" s="10" t="s">
        <v>29</v>
      </c>
      <c r="AB547" s="15">
        <v>0</v>
      </c>
      <c r="AC547" s="15">
        <v>0</v>
      </c>
      <c r="AD547" s="15"/>
      <c r="AE547" s="15">
        <v>0</v>
      </c>
      <c r="AF547" s="15">
        <v>-38</v>
      </c>
      <c r="AG547" s="15">
        <v>109</v>
      </c>
    </row>
    <row r="548" spans="1:33" ht="15" customHeight="1" x14ac:dyDescent="0.25">
      <c r="A548" s="36">
        <v>4</v>
      </c>
      <c r="B548" s="36" t="s">
        <v>2624</v>
      </c>
      <c r="C548" s="36" t="s">
        <v>2624</v>
      </c>
      <c r="D548" s="38" t="str">
        <f t="shared" si="11"/>
        <v>5000000028-0</v>
      </c>
      <c r="E548" s="9" t="s">
        <v>1099</v>
      </c>
      <c r="F548" s="10" t="s">
        <v>29</v>
      </c>
      <c r="G548" s="10" t="s">
        <v>29</v>
      </c>
      <c r="H548" s="9" t="s">
        <v>30</v>
      </c>
      <c r="I548" s="10" t="s">
        <v>207</v>
      </c>
      <c r="J548" s="10" t="s">
        <v>32</v>
      </c>
      <c r="K548" s="11">
        <v>42358</v>
      </c>
      <c r="L548" s="12">
        <v>42358</v>
      </c>
      <c r="M548" s="10" t="s">
        <v>1050</v>
      </c>
      <c r="N548" s="13" t="s">
        <v>1100</v>
      </c>
      <c r="O548" s="10" t="s">
        <v>357</v>
      </c>
      <c r="P548" s="10" t="s">
        <v>29</v>
      </c>
      <c r="Q548" s="14">
        <v>3300</v>
      </c>
      <c r="R548" s="12"/>
      <c r="S548" s="10" t="s">
        <v>29</v>
      </c>
      <c r="T548" s="14">
        <v>-2926</v>
      </c>
      <c r="U548" s="15">
        <v>1</v>
      </c>
      <c r="V548" s="10" t="s">
        <v>29</v>
      </c>
      <c r="W548" s="15">
        <v>374</v>
      </c>
      <c r="X548" s="10" t="s">
        <v>36</v>
      </c>
      <c r="Y548" s="10" t="s">
        <v>29</v>
      </c>
      <c r="Z548" s="10" t="s">
        <v>37</v>
      </c>
      <c r="AA548" s="10" t="s">
        <v>29</v>
      </c>
      <c r="AB548" s="15">
        <v>0</v>
      </c>
      <c r="AC548" s="15">
        <v>0</v>
      </c>
      <c r="AD548" s="15"/>
      <c r="AE548" s="15">
        <v>0</v>
      </c>
      <c r="AF548" s="15">
        <v>-97</v>
      </c>
      <c r="AG548" s="15">
        <v>277</v>
      </c>
    </row>
    <row r="549" spans="1:33" ht="15" customHeight="1" x14ac:dyDescent="0.25">
      <c r="A549" s="36">
        <v>4</v>
      </c>
      <c r="B549" s="36" t="s">
        <v>2624</v>
      </c>
      <c r="C549" s="36" t="s">
        <v>2624</v>
      </c>
      <c r="D549" s="38" t="str">
        <f t="shared" si="11"/>
        <v>5000000029-0</v>
      </c>
      <c r="E549" s="9" t="s">
        <v>1101</v>
      </c>
      <c r="F549" s="10" t="s">
        <v>29</v>
      </c>
      <c r="G549" s="10" t="s">
        <v>29</v>
      </c>
      <c r="H549" s="9" t="s">
        <v>30</v>
      </c>
      <c r="I549" s="10" t="s">
        <v>207</v>
      </c>
      <c r="J549" s="10" t="s">
        <v>32</v>
      </c>
      <c r="K549" s="11">
        <v>42604</v>
      </c>
      <c r="L549" s="12">
        <v>42604</v>
      </c>
      <c r="M549" s="10" t="s">
        <v>1050</v>
      </c>
      <c r="N549" s="13" t="s">
        <v>1102</v>
      </c>
      <c r="O549" s="10" t="s">
        <v>357</v>
      </c>
      <c r="P549" s="10" t="s">
        <v>29</v>
      </c>
      <c r="Q549" s="14">
        <v>8000</v>
      </c>
      <c r="R549" s="12"/>
      <c r="S549" s="10" t="s">
        <v>29</v>
      </c>
      <c r="T549" s="14">
        <v>-6886</v>
      </c>
      <c r="U549" s="15">
        <v>1</v>
      </c>
      <c r="V549" s="10" t="s">
        <v>29</v>
      </c>
      <c r="W549" s="14">
        <v>1114</v>
      </c>
      <c r="X549" s="10" t="s">
        <v>36</v>
      </c>
      <c r="Y549" s="10" t="s">
        <v>29</v>
      </c>
      <c r="Z549" s="10" t="s">
        <v>37</v>
      </c>
      <c r="AA549" s="10" t="s">
        <v>29</v>
      </c>
      <c r="AB549" s="15">
        <v>0</v>
      </c>
      <c r="AC549" s="15">
        <v>0</v>
      </c>
      <c r="AD549" s="15"/>
      <c r="AE549" s="15">
        <v>0</v>
      </c>
      <c r="AF549" s="15">
        <v>-289</v>
      </c>
      <c r="AG549" s="15">
        <v>825</v>
      </c>
    </row>
    <row r="550" spans="1:33" ht="15" customHeight="1" x14ac:dyDescent="0.25">
      <c r="A550" s="36">
        <v>4</v>
      </c>
      <c r="B550" s="36" t="s">
        <v>2624</v>
      </c>
      <c r="C550" s="36" t="s">
        <v>2624</v>
      </c>
      <c r="D550" s="38" t="str">
        <f t="shared" si="11"/>
        <v>5000000030-0</v>
      </c>
      <c r="E550" s="9" t="s">
        <v>1103</v>
      </c>
      <c r="F550" s="10" t="s">
        <v>29</v>
      </c>
      <c r="G550" s="10" t="s">
        <v>29</v>
      </c>
      <c r="H550" s="9" t="s">
        <v>30</v>
      </c>
      <c r="I550" s="10" t="s">
        <v>207</v>
      </c>
      <c r="J550" s="10" t="s">
        <v>32</v>
      </c>
      <c r="K550" s="11">
        <v>42544</v>
      </c>
      <c r="L550" s="12">
        <v>42544</v>
      </c>
      <c r="M550" s="10" t="s">
        <v>1050</v>
      </c>
      <c r="N550" s="13" t="s">
        <v>1104</v>
      </c>
      <c r="O550" s="10" t="s">
        <v>357</v>
      </c>
      <c r="P550" s="10" t="s">
        <v>29</v>
      </c>
      <c r="Q550" s="14">
        <v>8500</v>
      </c>
      <c r="R550" s="12"/>
      <c r="S550" s="10" t="s">
        <v>29</v>
      </c>
      <c r="T550" s="14">
        <v>-7375</v>
      </c>
      <c r="U550" s="15">
        <v>1</v>
      </c>
      <c r="V550" s="10" t="s">
        <v>29</v>
      </c>
      <c r="W550" s="14">
        <v>1125</v>
      </c>
      <c r="X550" s="10" t="s">
        <v>36</v>
      </c>
      <c r="Y550" s="10" t="s">
        <v>29</v>
      </c>
      <c r="Z550" s="10" t="s">
        <v>37</v>
      </c>
      <c r="AA550" s="10" t="s">
        <v>29</v>
      </c>
      <c r="AB550" s="15">
        <v>0</v>
      </c>
      <c r="AC550" s="15">
        <v>0</v>
      </c>
      <c r="AD550" s="15"/>
      <c r="AE550" s="15">
        <v>0</v>
      </c>
      <c r="AF550" s="15">
        <v>-292</v>
      </c>
      <c r="AG550" s="15">
        <v>833</v>
      </c>
    </row>
    <row r="551" spans="1:33" ht="15" customHeight="1" x14ac:dyDescent="0.25">
      <c r="A551" s="36">
        <v>4</v>
      </c>
      <c r="B551" s="36" t="s">
        <v>2624</v>
      </c>
      <c r="C551" s="36" t="s">
        <v>2624</v>
      </c>
      <c r="D551" s="38" t="str">
        <f t="shared" si="11"/>
        <v>5000000031-0</v>
      </c>
      <c r="E551" s="9" t="s">
        <v>1105</v>
      </c>
      <c r="F551" s="10" t="s">
        <v>29</v>
      </c>
      <c r="G551" s="10" t="s">
        <v>29</v>
      </c>
      <c r="H551" s="9" t="s">
        <v>30</v>
      </c>
      <c r="I551" s="10" t="s">
        <v>207</v>
      </c>
      <c r="J551" s="10" t="s">
        <v>32</v>
      </c>
      <c r="K551" s="11">
        <v>42697</v>
      </c>
      <c r="L551" s="12">
        <v>42697</v>
      </c>
      <c r="M551" s="10" t="s">
        <v>1050</v>
      </c>
      <c r="N551" s="13" t="s">
        <v>1102</v>
      </c>
      <c r="O551" s="10" t="s">
        <v>357</v>
      </c>
      <c r="P551" s="10" t="s">
        <v>29</v>
      </c>
      <c r="Q551" s="14">
        <v>8500</v>
      </c>
      <c r="R551" s="12"/>
      <c r="S551" s="10" t="s">
        <v>29</v>
      </c>
      <c r="T551" s="14">
        <v>-7222</v>
      </c>
      <c r="U551" s="15">
        <v>1</v>
      </c>
      <c r="V551" s="10" t="s">
        <v>29</v>
      </c>
      <c r="W551" s="14">
        <v>1278</v>
      </c>
      <c r="X551" s="10" t="s">
        <v>36</v>
      </c>
      <c r="Y551" s="10" t="s">
        <v>29</v>
      </c>
      <c r="Z551" s="10" t="s">
        <v>37</v>
      </c>
      <c r="AA551" s="10" t="s">
        <v>29</v>
      </c>
      <c r="AB551" s="15">
        <v>0</v>
      </c>
      <c r="AC551" s="15">
        <v>0</v>
      </c>
      <c r="AD551" s="15"/>
      <c r="AE551" s="15">
        <v>0</v>
      </c>
      <c r="AF551" s="15">
        <v>-332</v>
      </c>
      <c r="AG551" s="15">
        <v>946</v>
      </c>
    </row>
    <row r="552" spans="1:33" ht="15" customHeight="1" x14ac:dyDescent="0.25">
      <c r="A552" s="36">
        <v>4</v>
      </c>
      <c r="B552" s="36" t="s">
        <v>2624</v>
      </c>
      <c r="C552" s="36" t="s">
        <v>2624</v>
      </c>
      <c r="D552" s="38" t="str">
        <f t="shared" si="11"/>
        <v>5000000032-0</v>
      </c>
      <c r="E552" s="9" t="s">
        <v>1106</v>
      </c>
      <c r="F552" s="10" t="s">
        <v>29</v>
      </c>
      <c r="G552" s="10" t="s">
        <v>29</v>
      </c>
      <c r="H552" s="9" t="s">
        <v>30</v>
      </c>
      <c r="I552" s="10" t="s">
        <v>207</v>
      </c>
      <c r="J552" s="10" t="s">
        <v>32</v>
      </c>
      <c r="K552" s="11">
        <v>42818</v>
      </c>
      <c r="L552" s="12">
        <v>42818</v>
      </c>
      <c r="M552" s="10" t="s">
        <v>1050</v>
      </c>
      <c r="N552" s="13" t="s">
        <v>1107</v>
      </c>
      <c r="O552" s="10" t="s">
        <v>357</v>
      </c>
      <c r="P552" s="10" t="s">
        <v>29</v>
      </c>
      <c r="Q552" s="14">
        <v>3000</v>
      </c>
      <c r="R552" s="12"/>
      <c r="S552" s="10" t="s">
        <v>29</v>
      </c>
      <c r="T552" s="14">
        <v>-2506</v>
      </c>
      <c r="U552" s="15">
        <v>1</v>
      </c>
      <c r="V552" s="10" t="s">
        <v>29</v>
      </c>
      <c r="W552" s="15">
        <v>494</v>
      </c>
      <c r="X552" s="10" t="s">
        <v>36</v>
      </c>
      <c r="Y552" s="10" t="s">
        <v>29</v>
      </c>
      <c r="Z552" s="10" t="s">
        <v>37</v>
      </c>
      <c r="AA552" s="10" t="s">
        <v>29</v>
      </c>
      <c r="AB552" s="15">
        <v>0</v>
      </c>
      <c r="AC552" s="15">
        <v>0</v>
      </c>
      <c r="AD552" s="15"/>
      <c r="AE552" s="15">
        <v>0</v>
      </c>
      <c r="AF552" s="15">
        <v>-128</v>
      </c>
      <c r="AG552" s="15">
        <v>366</v>
      </c>
    </row>
    <row r="553" spans="1:33" ht="15" customHeight="1" x14ac:dyDescent="0.25">
      <c r="A553" s="36">
        <v>4</v>
      </c>
      <c r="B553" s="36" t="s">
        <v>2624</v>
      </c>
      <c r="C553" s="36" t="s">
        <v>2624</v>
      </c>
      <c r="D553" s="38" t="str">
        <f t="shared" si="11"/>
        <v>5000000033-0</v>
      </c>
      <c r="E553" s="9" t="s">
        <v>1108</v>
      </c>
      <c r="F553" s="10" t="s">
        <v>29</v>
      </c>
      <c r="G553" s="10" t="s">
        <v>29</v>
      </c>
      <c r="H553" s="9" t="s">
        <v>30</v>
      </c>
      <c r="I553" s="10" t="s">
        <v>207</v>
      </c>
      <c r="J553" s="10" t="s">
        <v>32</v>
      </c>
      <c r="K553" s="11">
        <v>42818</v>
      </c>
      <c r="L553" s="12">
        <v>42818</v>
      </c>
      <c r="M553" s="10" t="s">
        <v>1050</v>
      </c>
      <c r="N553" s="13" t="s">
        <v>1109</v>
      </c>
      <c r="O553" s="10" t="s">
        <v>357</v>
      </c>
      <c r="P553" s="10" t="s">
        <v>29</v>
      </c>
      <c r="Q553" s="14">
        <v>3200</v>
      </c>
      <c r="R553" s="12"/>
      <c r="S553" s="10" t="s">
        <v>29</v>
      </c>
      <c r="T553" s="14">
        <v>-2673</v>
      </c>
      <c r="U553" s="15">
        <v>1</v>
      </c>
      <c r="V553" s="10" t="s">
        <v>29</v>
      </c>
      <c r="W553" s="15">
        <v>527</v>
      </c>
      <c r="X553" s="10" t="s">
        <v>36</v>
      </c>
      <c r="Y553" s="10" t="s">
        <v>29</v>
      </c>
      <c r="Z553" s="10" t="s">
        <v>37</v>
      </c>
      <c r="AA553" s="10" t="s">
        <v>29</v>
      </c>
      <c r="AB553" s="15">
        <v>0</v>
      </c>
      <c r="AC553" s="15">
        <v>0</v>
      </c>
      <c r="AD553" s="15"/>
      <c r="AE553" s="15">
        <v>0</v>
      </c>
      <c r="AF553" s="15">
        <v>-137</v>
      </c>
      <c r="AG553" s="15">
        <v>390</v>
      </c>
    </row>
    <row r="554" spans="1:33" ht="15" customHeight="1" x14ac:dyDescent="0.25">
      <c r="A554" s="36">
        <v>4</v>
      </c>
      <c r="B554" s="36" t="s">
        <v>2624</v>
      </c>
      <c r="C554" s="36" t="s">
        <v>2624</v>
      </c>
      <c r="D554" s="38" t="str">
        <f t="shared" si="11"/>
        <v>5000000034-0</v>
      </c>
      <c r="E554" s="9" t="s">
        <v>1110</v>
      </c>
      <c r="F554" s="10" t="s">
        <v>29</v>
      </c>
      <c r="G554" s="10" t="s">
        <v>29</v>
      </c>
      <c r="H554" s="9" t="s">
        <v>30</v>
      </c>
      <c r="I554" s="10" t="s">
        <v>207</v>
      </c>
      <c r="J554" s="10" t="s">
        <v>32</v>
      </c>
      <c r="K554" s="11">
        <v>42670</v>
      </c>
      <c r="L554" s="12">
        <v>42670</v>
      </c>
      <c r="M554" s="10" t="s">
        <v>1050</v>
      </c>
      <c r="N554" s="13" t="s">
        <v>1111</v>
      </c>
      <c r="O554" s="10" t="s">
        <v>357</v>
      </c>
      <c r="P554" s="10" t="s">
        <v>29</v>
      </c>
      <c r="Q554" s="14">
        <v>3500</v>
      </c>
      <c r="R554" s="12"/>
      <c r="S554" s="10" t="s">
        <v>29</v>
      </c>
      <c r="T554" s="14">
        <v>-2985</v>
      </c>
      <c r="U554" s="15">
        <v>1</v>
      </c>
      <c r="V554" s="10" t="s">
        <v>29</v>
      </c>
      <c r="W554" s="15">
        <v>515</v>
      </c>
      <c r="X554" s="10" t="s">
        <v>36</v>
      </c>
      <c r="Y554" s="10" t="s">
        <v>29</v>
      </c>
      <c r="Z554" s="10" t="s">
        <v>37</v>
      </c>
      <c r="AA554" s="10" t="s">
        <v>29</v>
      </c>
      <c r="AB554" s="15">
        <v>0</v>
      </c>
      <c r="AC554" s="15">
        <v>0</v>
      </c>
      <c r="AD554" s="15"/>
      <c r="AE554" s="15">
        <v>0</v>
      </c>
      <c r="AF554" s="15">
        <v>-134</v>
      </c>
      <c r="AG554" s="15">
        <v>381</v>
      </c>
    </row>
    <row r="555" spans="1:33" ht="15" customHeight="1" x14ac:dyDescent="0.25">
      <c r="A555" s="36">
        <v>4</v>
      </c>
      <c r="B555" s="36" t="s">
        <v>2624</v>
      </c>
      <c r="C555" s="36" t="s">
        <v>2624</v>
      </c>
      <c r="D555" s="38" t="str">
        <f t="shared" si="11"/>
        <v>5000000035-0</v>
      </c>
      <c r="E555" s="9" t="s">
        <v>1112</v>
      </c>
      <c r="F555" s="10" t="s">
        <v>29</v>
      </c>
      <c r="G555" s="10" t="s">
        <v>29</v>
      </c>
      <c r="H555" s="9" t="s">
        <v>30</v>
      </c>
      <c r="I555" s="10" t="s">
        <v>207</v>
      </c>
      <c r="J555" s="10" t="s">
        <v>32</v>
      </c>
      <c r="K555" s="11">
        <v>43069</v>
      </c>
      <c r="L555" s="12">
        <v>43069</v>
      </c>
      <c r="M555" s="10" t="s">
        <v>1050</v>
      </c>
      <c r="N555" s="13" t="s">
        <v>1095</v>
      </c>
      <c r="O555" s="10" t="s">
        <v>357</v>
      </c>
      <c r="P555" s="10" t="s">
        <v>29</v>
      </c>
      <c r="Q555" s="14">
        <v>4550</v>
      </c>
      <c r="R555" s="12"/>
      <c r="S555" s="10" t="s">
        <v>29</v>
      </c>
      <c r="T555" s="14">
        <v>-3621</v>
      </c>
      <c r="U555" s="15">
        <v>1</v>
      </c>
      <c r="V555" s="10" t="s">
        <v>29</v>
      </c>
      <c r="W555" s="15">
        <v>929</v>
      </c>
      <c r="X555" s="10" t="s">
        <v>36</v>
      </c>
      <c r="Y555" s="10" t="s">
        <v>29</v>
      </c>
      <c r="Z555" s="10" t="s">
        <v>37</v>
      </c>
      <c r="AA555" s="10" t="s">
        <v>29</v>
      </c>
      <c r="AB555" s="15">
        <v>0</v>
      </c>
      <c r="AC555" s="15">
        <v>0</v>
      </c>
      <c r="AD555" s="15"/>
      <c r="AE555" s="15">
        <v>0</v>
      </c>
      <c r="AF555" s="15">
        <v>-241</v>
      </c>
      <c r="AG555" s="15">
        <v>688</v>
      </c>
    </row>
    <row r="556" spans="1:33" ht="15" customHeight="1" x14ac:dyDescent="0.25">
      <c r="A556" s="36">
        <v>4</v>
      </c>
      <c r="B556" s="36" t="s">
        <v>2624</v>
      </c>
      <c r="C556" s="36" t="s">
        <v>2624</v>
      </c>
      <c r="D556" s="38" t="str">
        <f t="shared" si="11"/>
        <v>5000000036-0</v>
      </c>
      <c r="E556" s="9" t="s">
        <v>1113</v>
      </c>
      <c r="F556" s="10" t="s">
        <v>29</v>
      </c>
      <c r="G556" s="10" t="s">
        <v>29</v>
      </c>
      <c r="H556" s="9" t="s">
        <v>30</v>
      </c>
      <c r="I556" s="10" t="s">
        <v>207</v>
      </c>
      <c r="J556" s="10" t="s">
        <v>32</v>
      </c>
      <c r="K556" s="11">
        <v>43069</v>
      </c>
      <c r="L556" s="12">
        <v>43069</v>
      </c>
      <c r="M556" s="10" t="s">
        <v>1050</v>
      </c>
      <c r="N556" s="13" t="s">
        <v>1095</v>
      </c>
      <c r="O556" s="10" t="s">
        <v>357</v>
      </c>
      <c r="P556" s="10" t="s">
        <v>29</v>
      </c>
      <c r="Q556" s="14">
        <v>4550</v>
      </c>
      <c r="R556" s="12"/>
      <c r="S556" s="10" t="s">
        <v>29</v>
      </c>
      <c r="T556" s="14">
        <v>-3621</v>
      </c>
      <c r="U556" s="15">
        <v>1</v>
      </c>
      <c r="V556" s="10" t="s">
        <v>29</v>
      </c>
      <c r="W556" s="15">
        <v>929</v>
      </c>
      <c r="X556" s="10" t="s">
        <v>36</v>
      </c>
      <c r="Y556" s="10" t="s">
        <v>29</v>
      </c>
      <c r="Z556" s="10" t="s">
        <v>37</v>
      </c>
      <c r="AA556" s="10" t="s">
        <v>29</v>
      </c>
      <c r="AB556" s="15">
        <v>0</v>
      </c>
      <c r="AC556" s="15">
        <v>0</v>
      </c>
      <c r="AD556" s="15"/>
      <c r="AE556" s="15">
        <v>0</v>
      </c>
      <c r="AF556" s="15">
        <v>-241</v>
      </c>
      <c r="AG556" s="15">
        <v>688</v>
      </c>
    </row>
    <row r="557" spans="1:33" ht="15" customHeight="1" x14ac:dyDescent="0.25">
      <c r="A557" s="36">
        <v>4</v>
      </c>
      <c r="B557" s="36" t="s">
        <v>2624</v>
      </c>
      <c r="C557" s="36" t="s">
        <v>2624</v>
      </c>
      <c r="D557" s="38" t="str">
        <f t="shared" si="11"/>
        <v>5000000037-0</v>
      </c>
      <c r="E557" s="9" t="s">
        <v>1114</v>
      </c>
      <c r="F557" s="10" t="s">
        <v>29</v>
      </c>
      <c r="G557" s="10" t="s">
        <v>29</v>
      </c>
      <c r="H557" s="9" t="s">
        <v>30</v>
      </c>
      <c r="I557" s="10" t="s">
        <v>207</v>
      </c>
      <c r="J557" s="10" t="s">
        <v>32</v>
      </c>
      <c r="K557" s="11">
        <v>43190</v>
      </c>
      <c r="L557" s="12">
        <v>43190</v>
      </c>
      <c r="M557" s="10" t="s">
        <v>1050</v>
      </c>
      <c r="N557" s="13" t="s">
        <v>1070</v>
      </c>
      <c r="O557" s="10" t="s">
        <v>357</v>
      </c>
      <c r="P557" s="10" t="s">
        <v>29</v>
      </c>
      <c r="Q557" s="14">
        <v>8500</v>
      </c>
      <c r="R557" s="12"/>
      <c r="S557" s="10" t="s">
        <v>29</v>
      </c>
      <c r="T557" s="14">
        <v>-6600</v>
      </c>
      <c r="U557" s="15">
        <v>1</v>
      </c>
      <c r="V557" s="10" t="s">
        <v>29</v>
      </c>
      <c r="W557" s="14">
        <v>1900</v>
      </c>
      <c r="X557" s="10" t="s">
        <v>36</v>
      </c>
      <c r="Y557" s="10" t="s">
        <v>29</v>
      </c>
      <c r="Z557" s="10" t="s">
        <v>37</v>
      </c>
      <c r="AA557" s="10" t="s">
        <v>29</v>
      </c>
      <c r="AB557" s="15">
        <v>0</v>
      </c>
      <c r="AC557" s="15">
        <v>0</v>
      </c>
      <c r="AD557" s="15"/>
      <c r="AE557" s="15">
        <v>0</v>
      </c>
      <c r="AF557" s="15">
        <v>-493</v>
      </c>
      <c r="AG557" s="14">
        <v>1407</v>
      </c>
    </row>
    <row r="558" spans="1:33" ht="15" customHeight="1" x14ac:dyDescent="0.25">
      <c r="A558" s="36">
        <v>4</v>
      </c>
      <c r="B558" s="36" t="s">
        <v>2624</v>
      </c>
      <c r="C558" s="36" t="s">
        <v>2624</v>
      </c>
      <c r="D558" s="38" t="str">
        <f t="shared" si="11"/>
        <v>5000000038-0</v>
      </c>
      <c r="E558" s="9" t="s">
        <v>1115</v>
      </c>
      <c r="F558" s="10" t="s">
        <v>29</v>
      </c>
      <c r="G558" s="10" t="s">
        <v>29</v>
      </c>
      <c r="H558" s="9" t="s">
        <v>30</v>
      </c>
      <c r="I558" s="10" t="s">
        <v>207</v>
      </c>
      <c r="J558" s="10" t="s">
        <v>32</v>
      </c>
      <c r="K558" s="11">
        <v>43362</v>
      </c>
      <c r="L558" s="12">
        <v>43466</v>
      </c>
      <c r="M558" s="10" t="s">
        <v>254</v>
      </c>
      <c r="N558" s="13" t="s">
        <v>1116</v>
      </c>
      <c r="O558" s="10" t="s">
        <v>357</v>
      </c>
      <c r="P558" s="10" t="s">
        <v>1117</v>
      </c>
      <c r="Q558" s="14">
        <v>7416</v>
      </c>
      <c r="R558" s="12"/>
      <c r="S558" s="10" t="s">
        <v>29</v>
      </c>
      <c r="T558" s="14">
        <v>-5322</v>
      </c>
      <c r="U558" s="15">
        <v>1</v>
      </c>
      <c r="V558" s="10" t="s">
        <v>29</v>
      </c>
      <c r="W558" s="14">
        <v>2094</v>
      </c>
      <c r="X558" s="10" t="s">
        <v>339</v>
      </c>
      <c r="Y558" s="10" t="s">
        <v>29</v>
      </c>
      <c r="Z558" s="10" t="s">
        <v>37</v>
      </c>
      <c r="AA558" s="10" t="s">
        <v>29</v>
      </c>
      <c r="AB558" s="15">
        <v>0</v>
      </c>
      <c r="AC558" s="15">
        <v>0</v>
      </c>
      <c r="AD558" s="15"/>
      <c r="AE558" s="15">
        <v>0</v>
      </c>
      <c r="AF558" s="15">
        <v>-543</v>
      </c>
      <c r="AG558" s="14">
        <v>1551</v>
      </c>
    </row>
    <row r="559" spans="1:33" ht="15" customHeight="1" x14ac:dyDescent="0.25">
      <c r="A559" s="36">
        <v>4</v>
      </c>
      <c r="B559" s="36" t="s">
        <v>2624</v>
      </c>
      <c r="C559" s="36" t="s">
        <v>2624</v>
      </c>
      <c r="D559" s="38" t="str">
        <f t="shared" si="11"/>
        <v>5000000039-0</v>
      </c>
      <c r="E559" s="9" t="s">
        <v>1118</v>
      </c>
      <c r="F559" s="10" t="s">
        <v>29</v>
      </c>
      <c r="G559" s="10" t="s">
        <v>29</v>
      </c>
      <c r="H559" s="9" t="s">
        <v>30</v>
      </c>
      <c r="I559" s="10" t="s">
        <v>207</v>
      </c>
      <c r="J559" s="10" t="s">
        <v>32</v>
      </c>
      <c r="K559" s="11">
        <v>43461</v>
      </c>
      <c r="L559" s="12">
        <v>43459</v>
      </c>
      <c r="M559" s="10" t="s">
        <v>1119</v>
      </c>
      <c r="N559" s="13" t="s">
        <v>1120</v>
      </c>
      <c r="O559" s="10" t="s">
        <v>357</v>
      </c>
      <c r="P559" s="10" t="s">
        <v>29</v>
      </c>
      <c r="Q559" s="14">
        <v>19999</v>
      </c>
      <c r="R559" s="12"/>
      <c r="S559" s="10" t="s">
        <v>1121</v>
      </c>
      <c r="T559" s="14">
        <v>-14380</v>
      </c>
      <c r="U559" s="15">
        <v>7</v>
      </c>
      <c r="V559" s="10" t="s">
        <v>29</v>
      </c>
      <c r="W559" s="14">
        <v>5619</v>
      </c>
      <c r="X559" s="10" t="s">
        <v>339</v>
      </c>
      <c r="Y559" s="10" t="s">
        <v>29</v>
      </c>
      <c r="Z559" s="10" t="s">
        <v>37</v>
      </c>
      <c r="AA559" s="10" t="s">
        <v>29</v>
      </c>
      <c r="AB559" s="15">
        <v>0</v>
      </c>
      <c r="AC559" s="15">
        <v>0</v>
      </c>
      <c r="AD559" s="15"/>
      <c r="AE559" s="15">
        <v>0</v>
      </c>
      <c r="AF559" s="14">
        <v>-1458</v>
      </c>
      <c r="AG559" s="14">
        <v>4161</v>
      </c>
    </row>
    <row r="560" spans="1:33" ht="15" customHeight="1" x14ac:dyDescent="0.25">
      <c r="A560" s="36">
        <v>4</v>
      </c>
      <c r="B560" s="36" t="s">
        <v>2624</v>
      </c>
      <c r="C560" s="36" t="s">
        <v>2624</v>
      </c>
      <c r="D560" s="38" t="str">
        <f t="shared" si="11"/>
        <v>5000000040-0</v>
      </c>
      <c r="E560" s="9" t="s">
        <v>1122</v>
      </c>
      <c r="F560" s="10" t="s">
        <v>29</v>
      </c>
      <c r="G560" s="10" t="s">
        <v>29</v>
      </c>
      <c r="H560" s="9" t="s">
        <v>30</v>
      </c>
      <c r="I560" s="10" t="s">
        <v>207</v>
      </c>
      <c r="J560" s="10" t="s">
        <v>32</v>
      </c>
      <c r="K560" s="11">
        <v>43461</v>
      </c>
      <c r="L560" s="12">
        <v>43459</v>
      </c>
      <c r="M560" s="10" t="s">
        <v>1119</v>
      </c>
      <c r="N560" s="13" t="s">
        <v>1123</v>
      </c>
      <c r="O560" s="10" t="s">
        <v>357</v>
      </c>
      <c r="P560" s="10" t="s">
        <v>29</v>
      </c>
      <c r="Q560" s="14">
        <v>6500</v>
      </c>
      <c r="R560" s="12"/>
      <c r="S560" s="10" t="s">
        <v>29</v>
      </c>
      <c r="T560" s="14">
        <v>-4674</v>
      </c>
      <c r="U560" s="15">
        <v>1</v>
      </c>
      <c r="V560" s="10" t="s">
        <v>29</v>
      </c>
      <c r="W560" s="14">
        <v>1826</v>
      </c>
      <c r="X560" s="10" t="s">
        <v>339</v>
      </c>
      <c r="Y560" s="10" t="s">
        <v>29</v>
      </c>
      <c r="Z560" s="10" t="s">
        <v>37</v>
      </c>
      <c r="AA560" s="10" t="s">
        <v>29</v>
      </c>
      <c r="AB560" s="15">
        <v>0</v>
      </c>
      <c r="AC560" s="15">
        <v>0</v>
      </c>
      <c r="AD560" s="15"/>
      <c r="AE560" s="15">
        <v>0</v>
      </c>
      <c r="AF560" s="15">
        <v>-474</v>
      </c>
      <c r="AG560" s="14">
        <v>1352</v>
      </c>
    </row>
    <row r="561" spans="1:33" ht="15" customHeight="1" x14ac:dyDescent="0.25">
      <c r="A561" s="36">
        <v>4</v>
      </c>
      <c r="B561" s="36" t="s">
        <v>2624</v>
      </c>
      <c r="C561" s="36" t="s">
        <v>2624</v>
      </c>
      <c r="D561" s="38" t="str">
        <f t="shared" si="11"/>
        <v>5000000041-0</v>
      </c>
      <c r="E561" s="9" t="s">
        <v>1124</v>
      </c>
      <c r="F561" s="10" t="s">
        <v>29</v>
      </c>
      <c r="G561" s="10" t="s">
        <v>29</v>
      </c>
      <c r="H561" s="9" t="s">
        <v>30</v>
      </c>
      <c r="I561" s="10" t="s">
        <v>207</v>
      </c>
      <c r="J561" s="10" t="s">
        <v>32</v>
      </c>
      <c r="K561" s="11">
        <v>43467</v>
      </c>
      <c r="L561" s="12">
        <v>43466</v>
      </c>
      <c r="M561" s="10" t="s">
        <v>489</v>
      </c>
      <c r="N561" s="13" t="s">
        <v>1095</v>
      </c>
      <c r="O561" s="10" t="s">
        <v>357</v>
      </c>
      <c r="P561" s="10" t="s">
        <v>29</v>
      </c>
      <c r="Q561" s="14">
        <v>6800</v>
      </c>
      <c r="R561" s="12"/>
      <c r="S561" s="10" t="s">
        <v>29</v>
      </c>
      <c r="T561" s="14">
        <v>-4879</v>
      </c>
      <c r="U561" s="15">
        <v>1</v>
      </c>
      <c r="V561" s="10" t="s">
        <v>29</v>
      </c>
      <c r="W561" s="14">
        <v>1921</v>
      </c>
      <c r="X561" s="10" t="s">
        <v>339</v>
      </c>
      <c r="Y561" s="10" t="s">
        <v>29</v>
      </c>
      <c r="Z561" s="10" t="s">
        <v>37</v>
      </c>
      <c r="AA561" s="10" t="s">
        <v>29</v>
      </c>
      <c r="AB561" s="15">
        <v>0</v>
      </c>
      <c r="AC561" s="15">
        <v>0</v>
      </c>
      <c r="AD561" s="15"/>
      <c r="AE561" s="15">
        <v>0</v>
      </c>
      <c r="AF561" s="15">
        <v>-498</v>
      </c>
      <c r="AG561" s="14">
        <v>1423</v>
      </c>
    </row>
    <row r="562" spans="1:33" ht="15" customHeight="1" x14ac:dyDescent="0.25">
      <c r="A562" s="36">
        <v>4</v>
      </c>
      <c r="B562" s="36" t="s">
        <v>2624</v>
      </c>
      <c r="C562" s="36" t="s">
        <v>2624</v>
      </c>
      <c r="D562" s="38" t="str">
        <f t="shared" si="11"/>
        <v>5000000042-0</v>
      </c>
      <c r="E562" s="9" t="s">
        <v>1125</v>
      </c>
      <c r="F562" s="10" t="s">
        <v>29</v>
      </c>
      <c r="G562" s="10" t="s">
        <v>29</v>
      </c>
      <c r="H562" s="9" t="s">
        <v>30</v>
      </c>
      <c r="I562" s="10" t="s">
        <v>207</v>
      </c>
      <c r="J562" s="10" t="s">
        <v>32</v>
      </c>
      <c r="K562" s="11">
        <v>43472</v>
      </c>
      <c r="L562" s="12">
        <v>43466</v>
      </c>
      <c r="M562" s="10" t="s">
        <v>489</v>
      </c>
      <c r="N562" s="13" t="s">
        <v>1126</v>
      </c>
      <c r="O562" s="10" t="s">
        <v>357</v>
      </c>
      <c r="P562" s="10" t="s">
        <v>29</v>
      </c>
      <c r="Q562" s="14">
        <v>8750</v>
      </c>
      <c r="R562" s="12"/>
      <c r="S562" s="10" t="s">
        <v>29</v>
      </c>
      <c r="T562" s="14">
        <v>-6279</v>
      </c>
      <c r="U562" s="15">
        <v>1</v>
      </c>
      <c r="V562" s="10" t="s">
        <v>29</v>
      </c>
      <c r="W562" s="14">
        <v>2471</v>
      </c>
      <c r="X562" s="10" t="s">
        <v>339</v>
      </c>
      <c r="Y562" s="10" t="s">
        <v>29</v>
      </c>
      <c r="Z562" s="10" t="s">
        <v>37</v>
      </c>
      <c r="AA562" s="10" t="s">
        <v>29</v>
      </c>
      <c r="AB562" s="15">
        <v>0</v>
      </c>
      <c r="AC562" s="15">
        <v>0</v>
      </c>
      <c r="AD562" s="15"/>
      <c r="AE562" s="15">
        <v>0</v>
      </c>
      <c r="AF562" s="15">
        <v>-641</v>
      </c>
      <c r="AG562" s="14">
        <v>1830</v>
      </c>
    </row>
    <row r="563" spans="1:33" ht="15" customHeight="1" x14ac:dyDescent="0.25">
      <c r="A563" s="36">
        <v>4</v>
      </c>
      <c r="B563" s="36" t="s">
        <v>2624</v>
      </c>
      <c r="C563" s="36" t="s">
        <v>2624</v>
      </c>
      <c r="D563" s="38" t="str">
        <f t="shared" si="11"/>
        <v>5000000043-0</v>
      </c>
      <c r="E563" s="9" t="s">
        <v>1127</v>
      </c>
      <c r="F563" s="10" t="s">
        <v>29</v>
      </c>
      <c r="G563" s="10" t="s">
        <v>29</v>
      </c>
      <c r="H563" s="9" t="s">
        <v>30</v>
      </c>
      <c r="I563" s="10" t="s">
        <v>207</v>
      </c>
      <c r="J563" s="10" t="s">
        <v>32</v>
      </c>
      <c r="K563" s="11">
        <v>43494</v>
      </c>
      <c r="L563" s="12">
        <v>43362</v>
      </c>
      <c r="M563" s="10" t="s">
        <v>1119</v>
      </c>
      <c r="N563" s="13" t="s">
        <v>1126</v>
      </c>
      <c r="O563" s="10" t="s">
        <v>357</v>
      </c>
      <c r="P563" s="10" t="s">
        <v>29</v>
      </c>
      <c r="Q563" s="14">
        <v>8750</v>
      </c>
      <c r="R563" s="12"/>
      <c r="S563" s="10" t="s">
        <v>29</v>
      </c>
      <c r="T563" s="14">
        <v>-6474</v>
      </c>
      <c r="U563" s="15">
        <v>1</v>
      </c>
      <c r="V563" s="10" t="s">
        <v>29</v>
      </c>
      <c r="W563" s="14">
        <v>2276</v>
      </c>
      <c r="X563" s="10" t="s">
        <v>339</v>
      </c>
      <c r="Y563" s="10" t="s">
        <v>29</v>
      </c>
      <c r="Z563" s="10" t="s">
        <v>37</v>
      </c>
      <c r="AA563" s="10" t="s">
        <v>29</v>
      </c>
      <c r="AB563" s="15">
        <v>0</v>
      </c>
      <c r="AC563" s="15">
        <v>0</v>
      </c>
      <c r="AD563" s="15"/>
      <c r="AE563" s="15">
        <v>0</v>
      </c>
      <c r="AF563" s="15">
        <v>-591</v>
      </c>
      <c r="AG563" s="14">
        <v>1685</v>
      </c>
    </row>
    <row r="564" spans="1:33" ht="15" customHeight="1" x14ac:dyDescent="0.25">
      <c r="A564" s="36">
        <v>4</v>
      </c>
      <c r="B564" s="36" t="s">
        <v>2624</v>
      </c>
      <c r="C564" s="36" t="s">
        <v>2624</v>
      </c>
      <c r="D564" s="38" t="str">
        <f t="shared" si="11"/>
        <v>5000000044-0</v>
      </c>
      <c r="E564" s="9" t="s">
        <v>1128</v>
      </c>
      <c r="F564" s="10" t="s">
        <v>29</v>
      </c>
      <c r="G564" s="10" t="s">
        <v>29</v>
      </c>
      <c r="H564" s="9" t="s">
        <v>30</v>
      </c>
      <c r="I564" s="10" t="s">
        <v>207</v>
      </c>
      <c r="J564" s="10" t="s">
        <v>32</v>
      </c>
      <c r="K564" s="11">
        <v>43555</v>
      </c>
      <c r="L564" s="12">
        <v>43432</v>
      </c>
      <c r="M564" s="10" t="s">
        <v>573</v>
      </c>
      <c r="N564" s="13" t="s">
        <v>1129</v>
      </c>
      <c r="O564" s="10" t="s">
        <v>357</v>
      </c>
      <c r="P564" s="10" t="s">
        <v>29</v>
      </c>
      <c r="Q564" s="14">
        <v>6800</v>
      </c>
      <c r="R564" s="12"/>
      <c r="S564" s="10" t="s">
        <v>1121</v>
      </c>
      <c r="T564" s="14">
        <v>-4929</v>
      </c>
      <c r="U564" s="15">
        <v>1</v>
      </c>
      <c r="V564" s="10" t="s">
        <v>29</v>
      </c>
      <c r="W564" s="14">
        <v>1871</v>
      </c>
      <c r="X564" s="10" t="s">
        <v>339</v>
      </c>
      <c r="Y564" s="10" t="s">
        <v>29</v>
      </c>
      <c r="Z564" s="10" t="s">
        <v>37</v>
      </c>
      <c r="AA564" s="10" t="s">
        <v>29</v>
      </c>
      <c r="AB564" s="15">
        <v>0</v>
      </c>
      <c r="AC564" s="15">
        <v>0</v>
      </c>
      <c r="AD564" s="15"/>
      <c r="AE564" s="15">
        <v>0</v>
      </c>
      <c r="AF564" s="15">
        <v>-485</v>
      </c>
      <c r="AG564" s="14">
        <v>1386</v>
      </c>
    </row>
    <row r="565" spans="1:33" ht="15" customHeight="1" x14ac:dyDescent="0.25">
      <c r="A565" s="36">
        <v>4</v>
      </c>
      <c r="B565" s="36" t="s">
        <v>2624</v>
      </c>
      <c r="C565" s="36" t="s">
        <v>2624</v>
      </c>
      <c r="D565" s="38" t="str">
        <f t="shared" si="11"/>
        <v>5000000045-0</v>
      </c>
      <c r="E565" s="9" t="s">
        <v>1130</v>
      </c>
      <c r="F565" s="10" t="s">
        <v>29</v>
      </c>
      <c r="G565" s="10" t="s">
        <v>29</v>
      </c>
      <c r="H565" s="9" t="s">
        <v>30</v>
      </c>
      <c r="I565" s="10" t="s">
        <v>207</v>
      </c>
      <c r="J565" s="10" t="s">
        <v>32</v>
      </c>
      <c r="K565" s="11">
        <v>43555</v>
      </c>
      <c r="L565" s="12">
        <v>43466</v>
      </c>
      <c r="M565" s="10" t="s">
        <v>218</v>
      </c>
      <c r="N565" s="13" t="s">
        <v>1095</v>
      </c>
      <c r="O565" s="10" t="s">
        <v>357</v>
      </c>
      <c r="P565" s="10" t="s">
        <v>29</v>
      </c>
      <c r="Q565" s="14">
        <v>48748.76</v>
      </c>
      <c r="R565" s="12"/>
      <c r="S565" s="10" t="s">
        <v>29</v>
      </c>
      <c r="T565" s="14">
        <v>-34980</v>
      </c>
      <c r="U565" s="15">
        <v>2</v>
      </c>
      <c r="V565" s="10" t="s">
        <v>29</v>
      </c>
      <c r="W565" s="14">
        <v>13768.76</v>
      </c>
      <c r="X565" s="10" t="s">
        <v>339</v>
      </c>
      <c r="Y565" s="10" t="s">
        <v>29</v>
      </c>
      <c r="Z565" s="10" t="s">
        <v>37</v>
      </c>
      <c r="AA565" s="10" t="s">
        <v>29</v>
      </c>
      <c r="AB565" s="15">
        <v>0</v>
      </c>
      <c r="AC565" s="15">
        <v>0</v>
      </c>
      <c r="AD565" s="15"/>
      <c r="AE565" s="15">
        <v>0</v>
      </c>
      <c r="AF565" s="14">
        <v>-3573</v>
      </c>
      <c r="AG565" s="14">
        <v>10195.76</v>
      </c>
    </row>
    <row r="566" spans="1:33" ht="15" customHeight="1" x14ac:dyDescent="0.25">
      <c r="A566" s="36">
        <v>4</v>
      </c>
      <c r="B566" s="36" t="s">
        <v>2624</v>
      </c>
      <c r="C566" s="36" t="s">
        <v>2624</v>
      </c>
      <c r="D566" s="38" t="str">
        <f t="shared" si="11"/>
        <v>5000000046-0</v>
      </c>
      <c r="E566" s="9" t="s">
        <v>1131</v>
      </c>
      <c r="F566" s="10" t="s">
        <v>29</v>
      </c>
      <c r="G566" s="10" t="s">
        <v>29</v>
      </c>
      <c r="H566" s="9" t="s">
        <v>30</v>
      </c>
      <c r="I566" s="10" t="s">
        <v>207</v>
      </c>
      <c r="J566" s="10" t="s">
        <v>32</v>
      </c>
      <c r="K566" s="11">
        <v>43555</v>
      </c>
      <c r="L566" s="12">
        <v>43466</v>
      </c>
      <c r="M566" s="10" t="s">
        <v>218</v>
      </c>
      <c r="N566" s="13" t="s">
        <v>1132</v>
      </c>
      <c r="O566" s="10" t="s">
        <v>357</v>
      </c>
      <c r="P566" s="10" t="s">
        <v>29</v>
      </c>
      <c r="Q566" s="14">
        <v>75831.240000000005</v>
      </c>
      <c r="R566" s="12"/>
      <c r="S566" s="10" t="s">
        <v>29</v>
      </c>
      <c r="T566" s="14">
        <v>-54414</v>
      </c>
      <c r="U566" s="15">
        <v>6</v>
      </c>
      <c r="V566" s="10" t="s">
        <v>29</v>
      </c>
      <c r="W566" s="14">
        <v>21417.24</v>
      </c>
      <c r="X566" s="10" t="s">
        <v>339</v>
      </c>
      <c r="Y566" s="10" t="s">
        <v>29</v>
      </c>
      <c r="Z566" s="10" t="s">
        <v>37</v>
      </c>
      <c r="AA566" s="10" t="s">
        <v>29</v>
      </c>
      <c r="AB566" s="15">
        <v>0</v>
      </c>
      <c r="AC566" s="15">
        <v>0</v>
      </c>
      <c r="AD566" s="15"/>
      <c r="AE566" s="15">
        <v>0</v>
      </c>
      <c r="AF566" s="14">
        <v>-5557</v>
      </c>
      <c r="AG566" s="14">
        <v>15860.24</v>
      </c>
    </row>
    <row r="567" spans="1:33" ht="15" customHeight="1" x14ac:dyDescent="0.25">
      <c r="A567" s="36">
        <v>4</v>
      </c>
      <c r="B567" s="36" t="s">
        <v>2624</v>
      </c>
      <c r="C567" s="36" t="s">
        <v>2624</v>
      </c>
      <c r="D567" s="38" t="str">
        <f t="shared" si="11"/>
        <v>5000000047-0</v>
      </c>
      <c r="E567" s="9" t="s">
        <v>1133</v>
      </c>
      <c r="F567" s="10" t="s">
        <v>29</v>
      </c>
      <c r="G567" s="10" t="s">
        <v>29</v>
      </c>
      <c r="H567" s="9" t="s">
        <v>30</v>
      </c>
      <c r="I567" s="10" t="s">
        <v>207</v>
      </c>
      <c r="J567" s="10" t="s">
        <v>32</v>
      </c>
      <c r="K567" s="11">
        <v>43555</v>
      </c>
      <c r="L567" s="12">
        <v>43381</v>
      </c>
      <c r="M567" s="10" t="s">
        <v>218</v>
      </c>
      <c r="N567" s="13" t="s">
        <v>1134</v>
      </c>
      <c r="O567" s="10" t="s">
        <v>357</v>
      </c>
      <c r="P567" s="10" t="s">
        <v>29</v>
      </c>
      <c r="Q567" s="14">
        <v>80000</v>
      </c>
      <c r="R567" s="12"/>
      <c r="S567" s="10" t="s">
        <v>29</v>
      </c>
      <c r="T567" s="14">
        <v>-58860</v>
      </c>
      <c r="U567" s="15">
        <v>1</v>
      </c>
      <c r="V567" s="10" t="s">
        <v>29</v>
      </c>
      <c r="W567" s="14">
        <v>21140</v>
      </c>
      <c r="X567" s="10" t="s">
        <v>1020</v>
      </c>
      <c r="Y567" s="10" t="s">
        <v>29</v>
      </c>
      <c r="Z567" s="10" t="s">
        <v>37</v>
      </c>
      <c r="AA567" s="10" t="s">
        <v>29</v>
      </c>
      <c r="AB567" s="15">
        <v>0</v>
      </c>
      <c r="AC567" s="15">
        <v>0</v>
      </c>
      <c r="AD567" s="15"/>
      <c r="AE567" s="15">
        <v>0</v>
      </c>
      <c r="AF567" s="14">
        <v>-5485</v>
      </c>
      <c r="AG567" s="14">
        <v>15655</v>
      </c>
    </row>
    <row r="568" spans="1:33" ht="15" customHeight="1" x14ac:dyDescent="0.25">
      <c r="A568" s="36">
        <v>4</v>
      </c>
      <c r="B568" s="36" t="s">
        <v>2624</v>
      </c>
      <c r="C568" s="36" t="s">
        <v>2624</v>
      </c>
      <c r="D568" s="38" t="str">
        <f t="shared" si="11"/>
        <v>5000000048-0</v>
      </c>
      <c r="E568" s="9" t="s">
        <v>1135</v>
      </c>
      <c r="F568" s="10" t="s">
        <v>29</v>
      </c>
      <c r="G568" s="10" t="s">
        <v>29</v>
      </c>
      <c r="H568" s="9" t="s">
        <v>30</v>
      </c>
      <c r="I568" s="10" t="s">
        <v>207</v>
      </c>
      <c r="J568" s="10" t="s">
        <v>32</v>
      </c>
      <c r="K568" s="11">
        <v>43555</v>
      </c>
      <c r="L568" s="12">
        <v>43466</v>
      </c>
      <c r="M568" s="10" t="s">
        <v>218</v>
      </c>
      <c r="N568" s="13" t="s">
        <v>1136</v>
      </c>
      <c r="O568" s="10" t="s">
        <v>357</v>
      </c>
      <c r="P568" s="10" t="s">
        <v>29</v>
      </c>
      <c r="Q568" s="14">
        <v>8800</v>
      </c>
      <c r="R568" s="12"/>
      <c r="S568" s="10" t="s">
        <v>29</v>
      </c>
      <c r="T568" s="14">
        <v>-6314</v>
      </c>
      <c r="U568" s="15">
        <v>4</v>
      </c>
      <c r="V568" s="10" t="s">
        <v>29</v>
      </c>
      <c r="W568" s="14">
        <v>2486</v>
      </c>
      <c r="X568" s="10" t="s">
        <v>339</v>
      </c>
      <c r="Y568" s="10" t="s">
        <v>29</v>
      </c>
      <c r="Z568" s="10" t="s">
        <v>37</v>
      </c>
      <c r="AA568" s="10" t="s">
        <v>29</v>
      </c>
      <c r="AB568" s="15">
        <v>0</v>
      </c>
      <c r="AC568" s="15">
        <v>0</v>
      </c>
      <c r="AD568" s="15"/>
      <c r="AE568" s="15">
        <v>0</v>
      </c>
      <c r="AF568" s="15">
        <v>-645</v>
      </c>
      <c r="AG568" s="14">
        <v>1841</v>
      </c>
    </row>
    <row r="569" spans="1:33" ht="15" customHeight="1" x14ac:dyDescent="0.25">
      <c r="A569" s="36">
        <v>4</v>
      </c>
      <c r="B569" s="36" t="s">
        <v>2624</v>
      </c>
      <c r="C569" s="36" t="s">
        <v>2624</v>
      </c>
      <c r="D569" s="38" t="str">
        <f t="shared" si="11"/>
        <v>5000000049-0</v>
      </c>
      <c r="E569" s="9" t="s">
        <v>1137</v>
      </c>
      <c r="F569" s="10" t="s">
        <v>29</v>
      </c>
      <c r="G569" s="10" t="s">
        <v>29</v>
      </c>
      <c r="H569" s="9" t="s">
        <v>30</v>
      </c>
      <c r="I569" s="10" t="s">
        <v>207</v>
      </c>
      <c r="J569" s="10" t="s">
        <v>32</v>
      </c>
      <c r="K569" s="11">
        <v>43566</v>
      </c>
      <c r="L569" s="12">
        <v>43566</v>
      </c>
      <c r="M569" s="10" t="s">
        <v>33</v>
      </c>
      <c r="N569" s="13" t="s">
        <v>1138</v>
      </c>
      <c r="O569" s="10" t="s">
        <v>357</v>
      </c>
      <c r="P569" s="10" t="s">
        <v>1117</v>
      </c>
      <c r="Q569" s="14">
        <v>79701</v>
      </c>
      <c r="R569" s="12"/>
      <c r="S569" s="10" t="s">
        <v>1139</v>
      </c>
      <c r="T569" s="14">
        <v>-55426</v>
      </c>
      <c r="U569" s="15">
        <v>2</v>
      </c>
      <c r="V569" s="10" t="s">
        <v>29</v>
      </c>
      <c r="W569" s="14">
        <v>24275</v>
      </c>
      <c r="X569" s="10" t="s">
        <v>339</v>
      </c>
      <c r="Y569" s="10" t="s">
        <v>29</v>
      </c>
      <c r="Z569" s="10" t="s">
        <v>37</v>
      </c>
      <c r="AA569" s="10" t="s">
        <v>29</v>
      </c>
      <c r="AB569" s="15">
        <v>0</v>
      </c>
      <c r="AC569" s="15">
        <v>0</v>
      </c>
      <c r="AD569" s="15"/>
      <c r="AE569" s="15">
        <v>0</v>
      </c>
      <c r="AF569" s="14">
        <v>-6299</v>
      </c>
      <c r="AG569" s="14">
        <v>17976</v>
      </c>
    </row>
    <row r="570" spans="1:33" ht="15" customHeight="1" x14ac:dyDescent="0.25">
      <c r="A570" s="36">
        <v>4</v>
      </c>
      <c r="B570" s="36" t="s">
        <v>2624</v>
      </c>
      <c r="C570" s="36" t="s">
        <v>2624</v>
      </c>
      <c r="D570" s="38" t="str">
        <f t="shared" si="11"/>
        <v>5000000050-0</v>
      </c>
      <c r="E570" s="9" t="s">
        <v>1140</v>
      </c>
      <c r="F570" s="10" t="s">
        <v>29</v>
      </c>
      <c r="G570" s="10" t="s">
        <v>29</v>
      </c>
      <c r="H570" s="9" t="s">
        <v>30</v>
      </c>
      <c r="I570" s="10" t="s">
        <v>207</v>
      </c>
      <c r="J570" s="10" t="s">
        <v>32</v>
      </c>
      <c r="K570" s="11">
        <v>43905</v>
      </c>
      <c r="L570" s="12">
        <v>43905</v>
      </c>
      <c r="M570" s="10" t="s">
        <v>218</v>
      </c>
      <c r="N570" s="13" t="s">
        <v>1141</v>
      </c>
      <c r="O570" s="10" t="s">
        <v>357</v>
      </c>
      <c r="P570" s="10" t="s">
        <v>934</v>
      </c>
      <c r="Q570" s="14">
        <v>213484.42</v>
      </c>
      <c r="R570" s="12"/>
      <c r="S570" s="10" t="s">
        <v>1142</v>
      </c>
      <c r="T570" s="14">
        <v>-127621</v>
      </c>
      <c r="U570" s="15">
        <v>8</v>
      </c>
      <c r="V570" s="10" t="s">
        <v>29</v>
      </c>
      <c r="W570" s="14">
        <v>85863.42</v>
      </c>
      <c r="X570" s="10" t="s">
        <v>339</v>
      </c>
      <c r="Y570" s="10" t="s">
        <v>29</v>
      </c>
      <c r="Z570" s="10" t="s">
        <v>37</v>
      </c>
      <c r="AA570" s="10" t="s">
        <v>29</v>
      </c>
      <c r="AB570" s="15">
        <v>0</v>
      </c>
      <c r="AC570" s="15">
        <v>0</v>
      </c>
      <c r="AD570" s="15"/>
      <c r="AE570" s="15">
        <v>0</v>
      </c>
      <c r="AF570" s="14">
        <v>-22279</v>
      </c>
      <c r="AG570" s="14">
        <v>63584.42</v>
      </c>
    </row>
    <row r="571" spans="1:33" ht="15" customHeight="1" x14ac:dyDescent="0.25">
      <c r="A571" s="36">
        <v>4</v>
      </c>
      <c r="B571" s="36" t="s">
        <v>2624</v>
      </c>
      <c r="C571" s="36" t="s">
        <v>2624</v>
      </c>
      <c r="D571" s="38" t="str">
        <f t="shared" si="11"/>
        <v>5000000051-0</v>
      </c>
      <c r="E571" s="9" t="s">
        <v>1143</v>
      </c>
      <c r="F571" s="10" t="s">
        <v>29</v>
      </c>
      <c r="G571" s="10" t="s">
        <v>29</v>
      </c>
      <c r="H571" s="9" t="s">
        <v>30</v>
      </c>
      <c r="I571" s="10" t="s">
        <v>207</v>
      </c>
      <c r="J571" s="10" t="s">
        <v>32</v>
      </c>
      <c r="K571" s="11">
        <v>43905</v>
      </c>
      <c r="L571" s="12">
        <v>43905</v>
      </c>
      <c r="M571" s="10" t="s">
        <v>218</v>
      </c>
      <c r="N571" s="13" t="s">
        <v>1144</v>
      </c>
      <c r="O571" s="10" t="s">
        <v>357</v>
      </c>
      <c r="P571" s="10" t="s">
        <v>934</v>
      </c>
      <c r="Q571" s="14">
        <v>213484.42</v>
      </c>
      <c r="R571" s="12"/>
      <c r="S571" s="10" t="s">
        <v>1142</v>
      </c>
      <c r="T571" s="14">
        <v>-127621</v>
      </c>
      <c r="U571" s="15">
        <v>12</v>
      </c>
      <c r="V571" s="10" t="s">
        <v>29</v>
      </c>
      <c r="W571" s="14">
        <v>85863.42</v>
      </c>
      <c r="X571" s="10" t="s">
        <v>339</v>
      </c>
      <c r="Y571" s="10" t="s">
        <v>29</v>
      </c>
      <c r="Z571" s="10" t="s">
        <v>37</v>
      </c>
      <c r="AA571" s="10" t="s">
        <v>29</v>
      </c>
      <c r="AB571" s="15">
        <v>0</v>
      </c>
      <c r="AC571" s="15">
        <v>0</v>
      </c>
      <c r="AD571" s="15"/>
      <c r="AE571" s="15">
        <v>0</v>
      </c>
      <c r="AF571" s="14">
        <v>-22279</v>
      </c>
      <c r="AG571" s="14">
        <v>63584.42</v>
      </c>
    </row>
    <row r="572" spans="1:33" ht="15" customHeight="1" x14ac:dyDescent="0.25">
      <c r="A572" s="36">
        <v>4</v>
      </c>
      <c r="B572" s="36" t="s">
        <v>2624</v>
      </c>
      <c r="C572" s="36" t="s">
        <v>2624</v>
      </c>
      <c r="D572" s="38" t="str">
        <f t="shared" si="11"/>
        <v>5000000052-0</v>
      </c>
      <c r="E572" s="9" t="s">
        <v>1145</v>
      </c>
      <c r="F572" s="10" t="s">
        <v>29</v>
      </c>
      <c r="G572" s="10" t="s">
        <v>29</v>
      </c>
      <c r="H572" s="9" t="s">
        <v>30</v>
      </c>
      <c r="I572" s="10" t="s">
        <v>207</v>
      </c>
      <c r="J572" s="10" t="s">
        <v>32</v>
      </c>
      <c r="K572" s="11">
        <v>43905</v>
      </c>
      <c r="L572" s="12">
        <v>43905</v>
      </c>
      <c r="M572" s="10" t="s">
        <v>218</v>
      </c>
      <c r="N572" s="13" t="s">
        <v>1146</v>
      </c>
      <c r="O572" s="10" t="s">
        <v>357</v>
      </c>
      <c r="P572" s="10" t="s">
        <v>934</v>
      </c>
      <c r="Q572" s="14">
        <v>1204384.42</v>
      </c>
      <c r="R572" s="12"/>
      <c r="S572" s="10" t="s">
        <v>1142</v>
      </c>
      <c r="T572" s="14">
        <v>-719987</v>
      </c>
      <c r="U572" s="15">
        <v>2</v>
      </c>
      <c r="V572" s="10" t="s">
        <v>29</v>
      </c>
      <c r="W572" s="14">
        <v>484397.42</v>
      </c>
      <c r="X572" s="10" t="s">
        <v>339</v>
      </c>
      <c r="Y572" s="10" t="s">
        <v>29</v>
      </c>
      <c r="Z572" s="10" t="s">
        <v>37</v>
      </c>
      <c r="AA572" s="10" t="s">
        <v>29</v>
      </c>
      <c r="AB572" s="15">
        <v>0</v>
      </c>
      <c r="AC572" s="15">
        <v>0</v>
      </c>
      <c r="AD572" s="15"/>
      <c r="AE572" s="15">
        <v>0</v>
      </c>
      <c r="AF572" s="14">
        <v>-125688</v>
      </c>
      <c r="AG572" s="14">
        <v>358709.42</v>
      </c>
    </row>
    <row r="573" spans="1:33" ht="15" customHeight="1" x14ac:dyDescent="0.25">
      <c r="A573" s="36">
        <v>4</v>
      </c>
      <c r="B573" s="36" t="s">
        <v>2624</v>
      </c>
      <c r="C573" s="36" t="s">
        <v>2624</v>
      </c>
      <c r="D573" s="38" t="str">
        <f t="shared" si="11"/>
        <v>5000000053-0</v>
      </c>
      <c r="E573" s="9" t="s">
        <v>1147</v>
      </c>
      <c r="F573" s="10" t="s">
        <v>29</v>
      </c>
      <c r="G573" s="10" t="s">
        <v>29</v>
      </c>
      <c r="H573" s="9" t="s">
        <v>30</v>
      </c>
      <c r="I573" s="10" t="s">
        <v>207</v>
      </c>
      <c r="J573" s="10" t="s">
        <v>32</v>
      </c>
      <c r="K573" s="11">
        <v>43905</v>
      </c>
      <c r="L573" s="12">
        <v>43905</v>
      </c>
      <c r="M573" s="10" t="s">
        <v>218</v>
      </c>
      <c r="N573" s="13" t="s">
        <v>1148</v>
      </c>
      <c r="O573" s="10" t="s">
        <v>357</v>
      </c>
      <c r="P573" s="10" t="s">
        <v>934</v>
      </c>
      <c r="Q573" s="14">
        <v>178084.42</v>
      </c>
      <c r="R573" s="12"/>
      <c r="S573" s="10" t="s">
        <v>1142</v>
      </c>
      <c r="T573" s="14">
        <v>-106459</v>
      </c>
      <c r="U573" s="15">
        <v>8</v>
      </c>
      <c r="V573" s="10" t="s">
        <v>29</v>
      </c>
      <c r="W573" s="14">
        <v>71625.42</v>
      </c>
      <c r="X573" s="10" t="s">
        <v>339</v>
      </c>
      <c r="Y573" s="10" t="s">
        <v>29</v>
      </c>
      <c r="Z573" s="10" t="s">
        <v>37</v>
      </c>
      <c r="AA573" s="10" t="s">
        <v>29</v>
      </c>
      <c r="AB573" s="15">
        <v>0</v>
      </c>
      <c r="AC573" s="15">
        <v>0</v>
      </c>
      <c r="AD573" s="15"/>
      <c r="AE573" s="15">
        <v>0</v>
      </c>
      <c r="AF573" s="14">
        <v>-18585</v>
      </c>
      <c r="AG573" s="14">
        <v>53040.42</v>
      </c>
    </row>
    <row r="574" spans="1:33" ht="15" customHeight="1" x14ac:dyDescent="0.25">
      <c r="A574" s="36">
        <v>4</v>
      </c>
      <c r="B574" s="36" t="s">
        <v>2624</v>
      </c>
      <c r="C574" s="36" t="s">
        <v>2624</v>
      </c>
      <c r="D574" s="38" t="str">
        <f t="shared" si="11"/>
        <v>5000000054-0</v>
      </c>
      <c r="E574" s="9" t="s">
        <v>1149</v>
      </c>
      <c r="F574" s="10" t="s">
        <v>29</v>
      </c>
      <c r="G574" s="10" t="s">
        <v>29</v>
      </c>
      <c r="H574" s="9" t="s">
        <v>30</v>
      </c>
      <c r="I574" s="10" t="s">
        <v>207</v>
      </c>
      <c r="J574" s="10" t="s">
        <v>32</v>
      </c>
      <c r="K574" s="11">
        <v>43870</v>
      </c>
      <c r="L574" s="12">
        <v>43870</v>
      </c>
      <c r="M574" s="10" t="s">
        <v>33</v>
      </c>
      <c r="N574" s="13" t="s">
        <v>1150</v>
      </c>
      <c r="O574" s="10" t="s">
        <v>357</v>
      </c>
      <c r="P574" s="10" t="s">
        <v>1117</v>
      </c>
      <c r="Q574" s="14">
        <v>7627.12</v>
      </c>
      <c r="R574" s="12"/>
      <c r="S574" s="10" t="s">
        <v>1151</v>
      </c>
      <c r="T574" s="14">
        <v>-4637</v>
      </c>
      <c r="U574" s="15">
        <v>2</v>
      </c>
      <c r="V574" s="10" t="s">
        <v>29</v>
      </c>
      <c r="W574" s="14">
        <v>2990.12</v>
      </c>
      <c r="X574" s="10" t="s">
        <v>339</v>
      </c>
      <c r="Y574" s="10" t="s">
        <v>29</v>
      </c>
      <c r="Z574" s="10" t="s">
        <v>37</v>
      </c>
      <c r="AA574" s="10" t="s">
        <v>29</v>
      </c>
      <c r="AB574" s="15">
        <v>0</v>
      </c>
      <c r="AC574" s="15">
        <v>0</v>
      </c>
      <c r="AD574" s="15"/>
      <c r="AE574" s="15">
        <v>0</v>
      </c>
      <c r="AF574" s="15">
        <v>-776</v>
      </c>
      <c r="AG574" s="14">
        <v>2214.12</v>
      </c>
    </row>
    <row r="575" spans="1:33" ht="15" customHeight="1" x14ac:dyDescent="0.25">
      <c r="A575" s="36">
        <v>4</v>
      </c>
      <c r="B575" s="36" t="s">
        <v>2624</v>
      </c>
      <c r="C575" s="36" t="s">
        <v>2624</v>
      </c>
      <c r="D575" s="38" t="str">
        <f t="shared" si="11"/>
        <v>5000000055-0</v>
      </c>
      <c r="E575" s="9" t="s">
        <v>1152</v>
      </c>
      <c r="F575" s="10" t="s">
        <v>29</v>
      </c>
      <c r="G575" s="10" t="s">
        <v>29</v>
      </c>
      <c r="H575" s="9" t="s">
        <v>30</v>
      </c>
      <c r="I575" s="10" t="s">
        <v>207</v>
      </c>
      <c r="J575" s="10" t="s">
        <v>32</v>
      </c>
      <c r="K575" s="11">
        <v>43799</v>
      </c>
      <c r="L575" s="12">
        <v>43799</v>
      </c>
      <c r="M575" s="10" t="s">
        <v>110</v>
      </c>
      <c r="N575" s="13" t="s">
        <v>1111</v>
      </c>
      <c r="O575" s="10" t="s">
        <v>357</v>
      </c>
      <c r="P575" s="10" t="s">
        <v>29</v>
      </c>
      <c r="Q575" s="14">
        <v>5508.5</v>
      </c>
      <c r="R575" s="12"/>
      <c r="S575" s="10" t="s">
        <v>1153</v>
      </c>
      <c r="T575" s="14">
        <v>-3461</v>
      </c>
      <c r="U575" s="15">
        <v>2</v>
      </c>
      <c r="V575" s="10" t="s">
        <v>29</v>
      </c>
      <c r="W575" s="14">
        <v>2047.5</v>
      </c>
      <c r="X575" s="10" t="s">
        <v>339</v>
      </c>
      <c r="Y575" s="10" t="s">
        <v>29</v>
      </c>
      <c r="Z575" s="10" t="s">
        <v>37</v>
      </c>
      <c r="AA575" s="10" t="s">
        <v>29</v>
      </c>
      <c r="AB575" s="15">
        <v>0</v>
      </c>
      <c r="AC575" s="15">
        <v>0</v>
      </c>
      <c r="AD575" s="15"/>
      <c r="AE575" s="15">
        <v>0</v>
      </c>
      <c r="AF575" s="15">
        <v>-531</v>
      </c>
      <c r="AG575" s="14">
        <v>1516.5</v>
      </c>
    </row>
    <row r="576" spans="1:33" ht="15" customHeight="1" x14ac:dyDescent="0.25">
      <c r="A576" s="36">
        <v>4</v>
      </c>
      <c r="B576" s="36" t="s">
        <v>2624</v>
      </c>
      <c r="C576" s="36" t="s">
        <v>2624</v>
      </c>
      <c r="D576" s="38" t="str">
        <f t="shared" si="11"/>
        <v>5000000056-0</v>
      </c>
      <c r="E576" s="9" t="s">
        <v>1154</v>
      </c>
      <c r="F576" s="10" t="s">
        <v>29</v>
      </c>
      <c r="G576" s="10" t="s">
        <v>29</v>
      </c>
      <c r="H576" s="9" t="s">
        <v>30</v>
      </c>
      <c r="I576" s="10" t="s">
        <v>207</v>
      </c>
      <c r="J576" s="10" t="s">
        <v>32</v>
      </c>
      <c r="K576" s="11">
        <v>43799</v>
      </c>
      <c r="L576" s="12">
        <v>43799</v>
      </c>
      <c r="M576" s="10" t="s">
        <v>110</v>
      </c>
      <c r="N576" s="13" t="s">
        <v>1155</v>
      </c>
      <c r="O576" s="10" t="s">
        <v>357</v>
      </c>
      <c r="P576" s="10" t="s">
        <v>29</v>
      </c>
      <c r="Q576" s="14">
        <v>12203.39</v>
      </c>
      <c r="R576" s="12"/>
      <c r="S576" s="10" t="s">
        <v>1153</v>
      </c>
      <c r="T576" s="14">
        <v>-7668</v>
      </c>
      <c r="U576" s="15">
        <v>12</v>
      </c>
      <c r="V576" s="10" t="s">
        <v>29</v>
      </c>
      <c r="W576" s="14">
        <v>4535.3900000000003</v>
      </c>
      <c r="X576" s="10" t="s">
        <v>339</v>
      </c>
      <c r="Y576" s="10" t="s">
        <v>29</v>
      </c>
      <c r="Z576" s="10" t="s">
        <v>37</v>
      </c>
      <c r="AA576" s="10" t="s">
        <v>29</v>
      </c>
      <c r="AB576" s="15">
        <v>0</v>
      </c>
      <c r="AC576" s="15">
        <v>0</v>
      </c>
      <c r="AD576" s="15"/>
      <c r="AE576" s="15">
        <v>0</v>
      </c>
      <c r="AF576" s="14">
        <v>-1177</v>
      </c>
      <c r="AG576" s="14">
        <v>3358.39</v>
      </c>
    </row>
    <row r="577" spans="1:35" ht="15" customHeight="1" x14ac:dyDescent="0.25">
      <c r="A577" s="36">
        <v>4</v>
      </c>
      <c r="B577" s="36" t="s">
        <v>2624</v>
      </c>
      <c r="C577" s="36" t="s">
        <v>2624</v>
      </c>
      <c r="D577" s="38" t="str">
        <f t="shared" si="11"/>
        <v>5000000057-0</v>
      </c>
      <c r="E577" s="9" t="s">
        <v>1156</v>
      </c>
      <c r="F577" s="10" t="s">
        <v>29</v>
      </c>
      <c r="G577" s="10" t="s">
        <v>29</v>
      </c>
      <c r="H577" s="9" t="s">
        <v>30</v>
      </c>
      <c r="I577" s="10" t="s">
        <v>207</v>
      </c>
      <c r="J577" s="10" t="s">
        <v>32</v>
      </c>
      <c r="K577" s="11">
        <v>43769</v>
      </c>
      <c r="L577" s="12">
        <v>43769</v>
      </c>
      <c r="M577" s="10" t="s">
        <v>110</v>
      </c>
      <c r="N577" s="13" t="s">
        <v>1157</v>
      </c>
      <c r="O577" s="10" t="s">
        <v>357</v>
      </c>
      <c r="P577" s="10" t="s">
        <v>29</v>
      </c>
      <c r="Q577" s="14">
        <v>19325</v>
      </c>
      <c r="R577" s="12"/>
      <c r="S577" s="10" t="s">
        <v>1121</v>
      </c>
      <c r="T577" s="14">
        <v>-12309</v>
      </c>
      <c r="U577" s="15">
        <v>10</v>
      </c>
      <c r="V577" s="10" t="s">
        <v>29</v>
      </c>
      <c r="W577" s="14">
        <v>7016</v>
      </c>
      <c r="X577" s="10" t="s">
        <v>339</v>
      </c>
      <c r="Y577" s="10" t="s">
        <v>29</v>
      </c>
      <c r="Z577" s="10" t="s">
        <v>37</v>
      </c>
      <c r="AA577" s="10" t="s">
        <v>29</v>
      </c>
      <c r="AB577" s="15">
        <v>0</v>
      </c>
      <c r="AC577" s="15">
        <v>0</v>
      </c>
      <c r="AD577" s="15"/>
      <c r="AE577" s="15">
        <v>0</v>
      </c>
      <c r="AF577" s="14">
        <v>-1820</v>
      </c>
      <c r="AG577" s="14">
        <v>5196</v>
      </c>
    </row>
    <row r="578" spans="1:35" ht="15" customHeight="1" x14ac:dyDescent="0.25">
      <c r="A578" s="36">
        <v>4</v>
      </c>
      <c r="B578" s="36" t="s">
        <v>2624</v>
      </c>
      <c r="C578" s="36" t="s">
        <v>2624</v>
      </c>
      <c r="D578" s="38" t="str">
        <f t="shared" si="11"/>
        <v>5000000058-0</v>
      </c>
      <c r="E578" s="9" t="s">
        <v>1158</v>
      </c>
      <c r="F578" s="10" t="s">
        <v>29</v>
      </c>
      <c r="G578" s="10" t="s">
        <v>29</v>
      </c>
      <c r="H578" s="9" t="s">
        <v>30</v>
      </c>
      <c r="I578" s="10" t="s">
        <v>207</v>
      </c>
      <c r="J578" s="10" t="s">
        <v>32</v>
      </c>
      <c r="K578" s="11">
        <v>43799</v>
      </c>
      <c r="L578" s="12">
        <v>43799</v>
      </c>
      <c r="M578" s="10" t="s">
        <v>110</v>
      </c>
      <c r="N578" s="13" t="s">
        <v>1159</v>
      </c>
      <c r="O578" s="10" t="s">
        <v>357</v>
      </c>
      <c r="P578" s="10" t="s">
        <v>29</v>
      </c>
      <c r="Q578" s="14">
        <v>13389.83</v>
      </c>
      <c r="R578" s="12"/>
      <c r="S578" s="10" t="s">
        <v>1151</v>
      </c>
      <c r="T578" s="14">
        <v>-8413</v>
      </c>
      <c r="U578" s="15">
        <v>2</v>
      </c>
      <c r="V578" s="10" t="s">
        <v>29</v>
      </c>
      <c r="W578" s="14">
        <v>4976.83</v>
      </c>
      <c r="X578" s="10" t="s">
        <v>339</v>
      </c>
      <c r="Y578" s="10" t="s">
        <v>29</v>
      </c>
      <c r="Z578" s="10" t="s">
        <v>37</v>
      </c>
      <c r="AA578" s="10" t="s">
        <v>29</v>
      </c>
      <c r="AB578" s="15">
        <v>0</v>
      </c>
      <c r="AC578" s="15">
        <v>0</v>
      </c>
      <c r="AD578" s="15"/>
      <c r="AE578" s="15">
        <v>0</v>
      </c>
      <c r="AF578" s="14">
        <v>-1291</v>
      </c>
      <c r="AG578" s="14">
        <v>3685.83</v>
      </c>
    </row>
    <row r="579" spans="1:35" ht="15" customHeight="1" x14ac:dyDescent="0.25">
      <c r="A579" s="36">
        <v>4</v>
      </c>
      <c r="B579" s="36" t="s">
        <v>2624</v>
      </c>
      <c r="C579" s="36" t="s">
        <v>2624</v>
      </c>
      <c r="D579" s="38" t="str">
        <f t="shared" ref="D579:D642" si="12">CONCATENATE(E579,"-",H579)</f>
        <v>5000000059-0</v>
      </c>
      <c r="E579" s="9" t="s">
        <v>1160</v>
      </c>
      <c r="F579" s="10" t="s">
        <v>29</v>
      </c>
      <c r="G579" s="10" t="s">
        <v>29</v>
      </c>
      <c r="H579" s="9" t="s">
        <v>30</v>
      </c>
      <c r="I579" s="10" t="s">
        <v>207</v>
      </c>
      <c r="J579" s="10" t="s">
        <v>32</v>
      </c>
      <c r="K579" s="11">
        <v>43799</v>
      </c>
      <c r="L579" s="12">
        <v>43799</v>
      </c>
      <c r="M579" s="10" t="s">
        <v>110</v>
      </c>
      <c r="N579" s="13" t="s">
        <v>1161</v>
      </c>
      <c r="O579" s="10" t="s">
        <v>357</v>
      </c>
      <c r="P579" s="10" t="s">
        <v>29</v>
      </c>
      <c r="Q579" s="14">
        <v>11864.4</v>
      </c>
      <c r="R579" s="12"/>
      <c r="S579" s="10" t="s">
        <v>1151</v>
      </c>
      <c r="T579" s="14">
        <v>-7454</v>
      </c>
      <c r="U579" s="15">
        <v>8</v>
      </c>
      <c r="V579" s="10" t="s">
        <v>29</v>
      </c>
      <c r="W579" s="14">
        <v>4410.3999999999996</v>
      </c>
      <c r="X579" s="10" t="s">
        <v>339</v>
      </c>
      <c r="Y579" s="10" t="s">
        <v>29</v>
      </c>
      <c r="Z579" s="10" t="s">
        <v>37</v>
      </c>
      <c r="AA579" s="10" t="s">
        <v>29</v>
      </c>
      <c r="AB579" s="15">
        <v>0</v>
      </c>
      <c r="AC579" s="15">
        <v>0</v>
      </c>
      <c r="AD579" s="15"/>
      <c r="AE579" s="15">
        <v>0</v>
      </c>
      <c r="AF579" s="14">
        <v>-1144</v>
      </c>
      <c r="AG579" s="14">
        <v>3266.4</v>
      </c>
    </row>
    <row r="580" spans="1:35" ht="15" customHeight="1" x14ac:dyDescent="0.25">
      <c r="A580" s="36">
        <v>4</v>
      </c>
      <c r="B580" s="36" t="s">
        <v>2624</v>
      </c>
      <c r="C580" s="36" t="s">
        <v>2624</v>
      </c>
      <c r="D580" s="38" t="str">
        <f t="shared" si="12"/>
        <v>5000000060-0</v>
      </c>
      <c r="E580" s="9" t="s">
        <v>1162</v>
      </c>
      <c r="F580" s="10" t="s">
        <v>29</v>
      </c>
      <c r="G580" s="10" t="s">
        <v>29</v>
      </c>
      <c r="H580" s="9" t="s">
        <v>30</v>
      </c>
      <c r="I580" s="10" t="s">
        <v>207</v>
      </c>
      <c r="J580" s="10" t="s">
        <v>32</v>
      </c>
      <c r="K580" s="11">
        <v>43769</v>
      </c>
      <c r="L580" s="12">
        <v>43769</v>
      </c>
      <c r="M580" s="10" t="s">
        <v>110</v>
      </c>
      <c r="N580" s="13" t="s">
        <v>1163</v>
      </c>
      <c r="O580" s="10" t="s">
        <v>357</v>
      </c>
      <c r="P580" s="10" t="s">
        <v>29</v>
      </c>
      <c r="Q580" s="14">
        <v>5500</v>
      </c>
      <c r="R580" s="12"/>
      <c r="S580" s="10" t="s">
        <v>1121</v>
      </c>
      <c r="T580" s="14">
        <v>-3503</v>
      </c>
      <c r="U580" s="15">
        <v>2</v>
      </c>
      <c r="V580" s="10" t="s">
        <v>29</v>
      </c>
      <c r="W580" s="14">
        <v>1997</v>
      </c>
      <c r="X580" s="10" t="s">
        <v>339</v>
      </c>
      <c r="Y580" s="10" t="s">
        <v>29</v>
      </c>
      <c r="Z580" s="10" t="s">
        <v>37</v>
      </c>
      <c r="AA580" s="10" t="s">
        <v>29</v>
      </c>
      <c r="AB580" s="15">
        <v>0</v>
      </c>
      <c r="AC580" s="15">
        <v>0</v>
      </c>
      <c r="AD580" s="15"/>
      <c r="AE580" s="15">
        <v>0</v>
      </c>
      <c r="AF580" s="15">
        <v>-518</v>
      </c>
      <c r="AG580" s="14">
        <v>1479</v>
      </c>
    </row>
    <row r="581" spans="1:35" ht="15" customHeight="1" x14ac:dyDescent="0.25">
      <c r="A581" s="36">
        <v>4</v>
      </c>
      <c r="B581" s="36" t="s">
        <v>2624</v>
      </c>
      <c r="C581" s="36" t="s">
        <v>2624</v>
      </c>
      <c r="D581" s="38" t="str">
        <f t="shared" si="12"/>
        <v>5000000061-0</v>
      </c>
      <c r="E581" s="9" t="s">
        <v>1164</v>
      </c>
      <c r="F581" s="10" t="s">
        <v>29</v>
      </c>
      <c r="G581" s="10" t="s">
        <v>29</v>
      </c>
      <c r="H581" s="9" t="s">
        <v>30</v>
      </c>
      <c r="I581" s="10" t="s">
        <v>207</v>
      </c>
      <c r="J581" s="10" t="s">
        <v>32</v>
      </c>
      <c r="K581" s="11">
        <v>43769</v>
      </c>
      <c r="L581" s="12">
        <v>43769</v>
      </c>
      <c r="M581" s="10" t="s">
        <v>110</v>
      </c>
      <c r="N581" s="13" t="s">
        <v>1165</v>
      </c>
      <c r="O581" s="10" t="s">
        <v>357</v>
      </c>
      <c r="P581" s="10" t="s">
        <v>29</v>
      </c>
      <c r="Q581" s="14">
        <v>6800</v>
      </c>
      <c r="R581" s="12"/>
      <c r="S581" s="10" t="s">
        <v>1121</v>
      </c>
      <c r="T581" s="14">
        <v>-4331</v>
      </c>
      <c r="U581" s="15">
        <v>2</v>
      </c>
      <c r="V581" s="10" t="s">
        <v>29</v>
      </c>
      <c r="W581" s="14">
        <v>2469</v>
      </c>
      <c r="X581" s="10" t="s">
        <v>339</v>
      </c>
      <c r="Y581" s="10" t="s">
        <v>29</v>
      </c>
      <c r="Z581" s="10" t="s">
        <v>37</v>
      </c>
      <c r="AA581" s="10" t="s">
        <v>29</v>
      </c>
      <c r="AB581" s="15">
        <v>0</v>
      </c>
      <c r="AC581" s="15">
        <v>0</v>
      </c>
      <c r="AD581" s="15"/>
      <c r="AE581" s="15">
        <v>0</v>
      </c>
      <c r="AF581" s="15">
        <v>-641</v>
      </c>
      <c r="AG581" s="14">
        <v>1828</v>
      </c>
    </row>
    <row r="582" spans="1:35" ht="15" customHeight="1" x14ac:dyDescent="0.25">
      <c r="A582" s="36">
        <v>4</v>
      </c>
      <c r="B582" s="36" t="s">
        <v>2624</v>
      </c>
      <c r="C582" s="36" t="s">
        <v>2624</v>
      </c>
      <c r="D582" s="38" t="str">
        <f t="shared" si="12"/>
        <v>5000000062-0</v>
      </c>
      <c r="E582" s="9" t="s">
        <v>1166</v>
      </c>
      <c r="F582" s="10" t="s">
        <v>29</v>
      </c>
      <c r="G582" s="10" t="s">
        <v>29</v>
      </c>
      <c r="H582" s="9" t="s">
        <v>30</v>
      </c>
      <c r="I582" s="10" t="s">
        <v>207</v>
      </c>
      <c r="J582" s="10" t="s">
        <v>32</v>
      </c>
      <c r="K582" s="11">
        <v>43769</v>
      </c>
      <c r="L582" s="12">
        <v>43769</v>
      </c>
      <c r="M582" s="10" t="s">
        <v>110</v>
      </c>
      <c r="N582" s="13" t="s">
        <v>1167</v>
      </c>
      <c r="O582" s="10" t="s">
        <v>357</v>
      </c>
      <c r="P582" s="10" t="s">
        <v>29</v>
      </c>
      <c r="Q582" s="14">
        <v>8600</v>
      </c>
      <c r="R582" s="12"/>
      <c r="S582" s="10" t="s">
        <v>1121</v>
      </c>
      <c r="T582" s="14">
        <v>-5478</v>
      </c>
      <c r="U582" s="15">
        <v>5</v>
      </c>
      <c r="V582" s="10" t="s">
        <v>29</v>
      </c>
      <c r="W582" s="14">
        <v>3122</v>
      </c>
      <c r="X582" s="10" t="s">
        <v>339</v>
      </c>
      <c r="Y582" s="10" t="s">
        <v>29</v>
      </c>
      <c r="Z582" s="10" t="s">
        <v>37</v>
      </c>
      <c r="AA582" s="10" t="s">
        <v>29</v>
      </c>
      <c r="AB582" s="15">
        <v>0</v>
      </c>
      <c r="AC582" s="15">
        <v>0</v>
      </c>
      <c r="AD582" s="15"/>
      <c r="AE582" s="15">
        <v>0</v>
      </c>
      <c r="AF582" s="15">
        <v>-810</v>
      </c>
      <c r="AG582" s="14">
        <v>2312</v>
      </c>
    </row>
    <row r="583" spans="1:35" ht="15" customHeight="1" x14ac:dyDescent="0.25">
      <c r="A583" s="36">
        <v>4</v>
      </c>
      <c r="B583" s="36" t="s">
        <v>2624</v>
      </c>
      <c r="C583" s="36" t="s">
        <v>2624</v>
      </c>
      <c r="D583" s="38" t="str">
        <f t="shared" si="12"/>
        <v>5000000063-0</v>
      </c>
      <c r="E583" s="9" t="s">
        <v>1168</v>
      </c>
      <c r="F583" s="10" t="s">
        <v>29</v>
      </c>
      <c r="G583" s="10" t="s">
        <v>29</v>
      </c>
      <c r="H583" s="9" t="s">
        <v>30</v>
      </c>
      <c r="I583" s="10" t="s">
        <v>207</v>
      </c>
      <c r="J583" s="10" t="s">
        <v>32</v>
      </c>
      <c r="K583" s="11">
        <v>44062</v>
      </c>
      <c r="L583" s="12">
        <v>44062</v>
      </c>
      <c r="M583" s="10" t="s">
        <v>218</v>
      </c>
      <c r="N583" s="13" t="s">
        <v>1169</v>
      </c>
      <c r="O583" s="10" t="s">
        <v>357</v>
      </c>
      <c r="P583" s="10" t="s">
        <v>934</v>
      </c>
      <c r="Q583" s="14">
        <v>53920</v>
      </c>
      <c r="R583" s="12"/>
      <c r="S583" s="10" t="s">
        <v>1170</v>
      </c>
      <c r="T583" s="14">
        <v>-29029</v>
      </c>
      <c r="U583" s="15">
        <v>1</v>
      </c>
      <c r="V583" s="10" t="s">
        <v>29</v>
      </c>
      <c r="W583" s="14">
        <v>24891</v>
      </c>
      <c r="X583" s="10" t="s">
        <v>339</v>
      </c>
      <c r="Y583" s="10" t="s">
        <v>29</v>
      </c>
      <c r="Z583" s="10" t="s">
        <v>37</v>
      </c>
      <c r="AA583" s="10" t="s">
        <v>29</v>
      </c>
      <c r="AB583" s="15">
        <v>0</v>
      </c>
      <c r="AC583" s="15">
        <v>0</v>
      </c>
      <c r="AD583" s="15"/>
      <c r="AE583" s="15">
        <v>0</v>
      </c>
      <c r="AF583" s="14">
        <v>-6459</v>
      </c>
      <c r="AG583" s="14">
        <v>18432</v>
      </c>
    </row>
    <row r="584" spans="1:35" ht="15" customHeight="1" x14ac:dyDescent="0.25">
      <c r="A584" s="36">
        <v>4</v>
      </c>
      <c r="B584" s="36" t="s">
        <v>2624</v>
      </c>
      <c r="C584" s="36" t="s">
        <v>2624</v>
      </c>
      <c r="D584" s="38" t="str">
        <f t="shared" si="12"/>
        <v>5000000064-0</v>
      </c>
      <c r="E584" s="9" t="s">
        <v>1171</v>
      </c>
      <c r="F584" s="10" t="s">
        <v>29</v>
      </c>
      <c r="G584" s="10" t="s">
        <v>29</v>
      </c>
      <c r="H584" s="9" t="s">
        <v>30</v>
      </c>
      <c r="I584" s="10" t="s">
        <v>207</v>
      </c>
      <c r="J584" s="10" t="s">
        <v>32</v>
      </c>
      <c r="K584" s="11">
        <v>44141</v>
      </c>
      <c r="L584" s="12">
        <v>44141</v>
      </c>
      <c r="M584" s="10" t="s">
        <v>218</v>
      </c>
      <c r="N584" s="13" t="s">
        <v>1172</v>
      </c>
      <c r="O584" s="10" t="s">
        <v>357</v>
      </c>
      <c r="P584" s="10" t="s">
        <v>934</v>
      </c>
      <c r="Q584" s="14">
        <v>12288</v>
      </c>
      <c r="R584" s="12"/>
      <c r="S584" s="10" t="s">
        <v>1121</v>
      </c>
      <c r="T584" s="14">
        <v>-6237</v>
      </c>
      <c r="U584" s="15">
        <v>1</v>
      </c>
      <c r="V584" s="10" t="s">
        <v>29</v>
      </c>
      <c r="W584" s="14">
        <v>6051</v>
      </c>
      <c r="X584" s="10" t="s">
        <v>339</v>
      </c>
      <c r="Y584" s="10" t="s">
        <v>29</v>
      </c>
      <c r="Z584" s="10" t="s">
        <v>37</v>
      </c>
      <c r="AA584" s="10" t="s">
        <v>29</v>
      </c>
      <c r="AB584" s="15">
        <v>0</v>
      </c>
      <c r="AC584" s="15">
        <v>0</v>
      </c>
      <c r="AD584" s="15"/>
      <c r="AE584" s="15">
        <v>0</v>
      </c>
      <c r="AF584" s="14">
        <v>-1570</v>
      </c>
      <c r="AG584" s="14">
        <v>4481</v>
      </c>
    </row>
    <row r="585" spans="1:35" ht="15" customHeight="1" x14ac:dyDescent="0.25">
      <c r="A585" s="36">
        <v>4</v>
      </c>
      <c r="B585" s="36" t="s">
        <v>2624</v>
      </c>
      <c r="C585" s="36" t="s">
        <v>2624</v>
      </c>
      <c r="D585" s="38" t="str">
        <f t="shared" si="12"/>
        <v>5000000065-0</v>
      </c>
      <c r="E585" s="9" t="s">
        <v>1173</v>
      </c>
      <c r="F585" s="10" t="s">
        <v>29</v>
      </c>
      <c r="G585" s="10" t="s">
        <v>29</v>
      </c>
      <c r="H585" s="9" t="s">
        <v>30</v>
      </c>
      <c r="I585" s="10" t="s">
        <v>207</v>
      </c>
      <c r="J585" s="10" t="s">
        <v>32</v>
      </c>
      <c r="K585" s="11">
        <v>44196</v>
      </c>
      <c r="L585" s="12">
        <v>44196</v>
      </c>
      <c r="M585" s="10" t="s">
        <v>254</v>
      </c>
      <c r="N585" s="13" t="s">
        <v>1174</v>
      </c>
      <c r="O585" s="10" t="s">
        <v>357</v>
      </c>
      <c r="P585" s="10" t="s">
        <v>1117</v>
      </c>
      <c r="Q585" s="14">
        <v>5254</v>
      </c>
      <c r="R585" s="12"/>
      <c r="S585" s="10" t="s">
        <v>1121</v>
      </c>
      <c r="T585" s="14">
        <v>-2554</v>
      </c>
      <c r="U585" s="15">
        <v>1</v>
      </c>
      <c r="V585" s="10" t="s">
        <v>29</v>
      </c>
      <c r="W585" s="14">
        <v>2700</v>
      </c>
      <c r="X585" s="10" t="s">
        <v>339</v>
      </c>
      <c r="Y585" s="10" t="s">
        <v>29</v>
      </c>
      <c r="Z585" s="10" t="s">
        <v>37</v>
      </c>
      <c r="AA585" s="10" t="s">
        <v>29</v>
      </c>
      <c r="AB585" s="15">
        <v>0</v>
      </c>
      <c r="AC585" s="15">
        <v>0</v>
      </c>
      <c r="AD585" s="15"/>
      <c r="AE585" s="15">
        <v>0</v>
      </c>
      <c r="AF585" s="15">
        <v>-701</v>
      </c>
      <c r="AG585" s="14">
        <v>1999</v>
      </c>
    </row>
    <row r="586" spans="1:35" ht="15" customHeight="1" x14ac:dyDescent="0.25">
      <c r="A586" s="36">
        <v>4</v>
      </c>
      <c r="B586" s="36" t="s">
        <v>2624</v>
      </c>
      <c r="C586" s="36" t="s">
        <v>2624</v>
      </c>
      <c r="D586" s="38" t="str">
        <f t="shared" si="12"/>
        <v>5000000066-0</v>
      </c>
      <c r="E586" s="9" t="s">
        <v>1175</v>
      </c>
      <c r="F586" s="10" t="s">
        <v>29</v>
      </c>
      <c r="G586" s="10" t="s">
        <v>29</v>
      </c>
      <c r="H586" s="9" t="s">
        <v>30</v>
      </c>
      <c r="I586" s="10" t="s">
        <v>207</v>
      </c>
      <c r="J586" s="10" t="s">
        <v>32</v>
      </c>
      <c r="K586" s="11">
        <v>44196</v>
      </c>
      <c r="L586" s="12">
        <v>44196</v>
      </c>
      <c r="M586" s="10" t="s">
        <v>254</v>
      </c>
      <c r="N586" s="13" t="s">
        <v>1176</v>
      </c>
      <c r="O586" s="10" t="s">
        <v>357</v>
      </c>
      <c r="P586" s="10" t="s">
        <v>1117</v>
      </c>
      <c r="Q586" s="14">
        <v>9746</v>
      </c>
      <c r="R586" s="12"/>
      <c r="S586" s="10" t="s">
        <v>1121</v>
      </c>
      <c r="T586" s="14">
        <v>-4738</v>
      </c>
      <c r="U586" s="15">
        <v>5</v>
      </c>
      <c r="V586" s="10" t="s">
        <v>29</v>
      </c>
      <c r="W586" s="14">
        <v>5008</v>
      </c>
      <c r="X586" s="10" t="s">
        <v>339</v>
      </c>
      <c r="Y586" s="10" t="s">
        <v>29</v>
      </c>
      <c r="Z586" s="10" t="s">
        <v>37</v>
      </c>
      <c r="AA586" s="10" t="s">
        <v>29</v>
      </c>
      <c r="AB586" s="15">
        <v>0</v>
      </c>
      <c r="AC586" s="15">
        <v>0</v>
      </c>
      <c r="AD586" s="15"/>
      <c r="AE586" s="15">
        <v>0</v>
      </c>
      <c r="AF586" s="14">
        <v>-1300</v>
      </c>
      <c r="AG586" s="14">
        <v>3708</v>
      </c>
      <c r="AH586">
        <f>IF(L586&lt;$AH$1,AC586,0)</f>
        <v>0</v>
      </c>
      <c r="AI586">
        <f>IF(L586&gt;=$AH$1,AC586,0)</f>
        <v>0</v>
      </c>
    </row>
    <row r="587" spans="1:35" ht="15" customHeight="1" x14ac:dyDescent="0.25">
      <c r="A587" s="36">
        <v>4</v>
      </c>
      <c r="B587" s="36" t="s">
        <v>2624</v>
      </c>
      <c r="C587" s="36" t="s">
        <v>2624</v>
      </c>
      <c r="D587" s="38" t="str">
        <f t="shared" si="12"/>
        <v>5000000066-1</v>
      </c>
      <c r="E587" s="9" t="s">
        <v>1175</v>
      </c>
      <c r="F587" s="10" t="s">
        <v>29</v>
      </c>
      <c r="G587" s="10" t="s">
        <v>29</v>
      </c>
      <c r="H587" s="9" t="s">
        <v>375</v>
      </c>
      <c r="I587" s="10" t="s">
        <v>207</v>
      </c>
      <c r="J587" s="10" t="s">
        <v>32</v>
      </c>
      <c r="K587" s="11">
        <v>44896</v>
      </c>
      <c r="L587" s="12">
        <v>44896</v>
      </c>
      <c r="M587" s="10" t="s">
        <v>573</v>
      </c>
      <c r="N587" s="13" t="s">
        <v>1177</v>
      </c>
      <c r="O587" s="10" t="s">
        <v>357</v>
      </c>
      <c r="P587" s="10" t="s">
        <v>370</v>
      </c>
      <c r="Q587" s="14">
        <v>19661.04</v>
      </c>
      <c r="R587" s="12"/>
      <c r="S587" s="10" t="s">
        <v>29</v>
      </c>
      <c r="T587" s="14">
        <v>-1687</v>
      </c>
      <c r="U587" s="15">
        <v>8</v>
      </c>
      <c r="V587" s="10" t="s">
        <v>29</v>
      </c>
      <c r="W587" s="14">
        <v>17974.04</v>
      </c>
      <c r="X587" s="10" t="s">
        <v>339</v>
      </c>
      <c r="Y587" s="10" t="s">
        <v>29</v>
      </c>
      <c r="Z587" s="10" t="s">
        <v>37</v>
      </c>
      <c r="AA587" s="10" t="s">
        <v>29</v>
      </c>
      <c r="AB587" s="15">
        <v>0</v>
      </c>
      <c r="AC587" s="15">
        <v>0</v>
      </c>
      <c r="AD587" s="15"/>
      <c r="AE587" s="15">
        <v>0</v>
      </c>
      <c r="AF587" s="14">
        <v>-4664</v>
      </c>
      <c r="AG587" s="14">
        <v>13310.04</v>
      </c>
    </row>
    <row r="588" spans="1:35" ht="15" customHeight="1" x14ac:dyDescent="0.25">
      <c r="A588" s="36">
        <v>4</v>
      </c>
      <c r="B588" s="36" t="s">
        <v>2624</v>
      </c>
      <c r="C588" s="36" t="s">
        <v>2624</v>
      </c>
      <c r="D588" s="38" t="str">
        <f t="shared" si="12"/>
        <v>5000000066-2</v>
      </c>
      <c r="E588" s="9" t="s">
        <v>1175</v>
      </c>
      <c r="F588" s="10" t="s">
        <v>29</v>
      </c>
      <c r="G588" s="10" t="s">
        <v>29</v>
      </c>
      <c r="H588" s="9" t="s">
        <v>376</v>
      </c>
      <c r="I588" s="10" t="s">
        <v>207</v>
      </c>
      <c r="J588" s="10" t="s">
        <v>32</v>
      </c>
      <c r="K588" s="11">
        <v>44901</v>
      </c>
      <c r="L588" s="12">
        <v>44901</v>
      </c>
      <c r="M588" s="10" t="s">
        <v>448</v>
      </c>
      <c r="N588" s="13" t="s">
        <v>1177</v>
      </c>
      <c r="O588" s="10" t="s">
        <v>357</v>
      </c>
      <c r="P588" s="10" t="s">
        <v>370</v>
      </c>
      <c r="Q588" s="14">
        <v>9830.52</v>
      </c>
      <c r="R588" s="12"/>
      <c r="S588" s="10" t="s">
        <v>29</v>
      </c>
      <c r="T588" s="15">
        <v>-809</v>
      </c>
      <c r="U588" s="15">
        <v>4</v>
      </c>
      <c r="V588" s="10" t="s">
        <v>29</v>
      </c>
      <c r="W588" s="14">
        <v>9021.52</v>
      </c>
      <c r="X588" s="10" t="s">
        <v>339</v>
      </c>
      <c r="Y588" s="10" t="s">
        <v>29</v>
      </c>
      <c r="Z588" s="10" t="s">
        <v>37</v>
      </c>
      <c r="AA588" s="10" t="s">
        <v>29</v>
      </c>
      <c r="AB588" s="15">
        <v>0</v>
      </c>
      <c r="AC588" s="15">
        <v>0</v>
      </c>
      <c r="AD588" s="15"/>
      <c r="AE588" s="15">
        <v>0</v>
      </c>
      <c r="AF588" s="14">
        <v>-2341</v>
      </c>
      <c r="AG588" s="14">
        <v>6680.52</v>
      </c>
    </row>
    <row r="589" spans="1:35" ht="15" customHeight="1" x14ac:dyDescent="0.25">
      <c r="A589" s="36">
        <v>4</v>
      </c>
      <c r="B589" s="36" t="s">
        <v>2624</v>
      </c>
      <c r="C589" s="36" t="s">
        <v>2624</v>
      </c>
      <c r="D589" s="38" t="str">
        <f t="shared" si="12"/>
        <v>5000000066-3</v>
      </c>
      <c r="E589" s="9" t="s">
        <v>1175</v>
      </c>
      <c r="F589" s="10" t="s">
        <v>29</v>
      </c>
      <c r="G589" s="10" t="s">
        <v>29</v>
      </c>
      <c r="H589" s="9" t="s">
        <v>1183</v>
      </c>
      <c r="I589" s="10" t="s">
        <v>207</v>
      </c>
      <c r="J589" s="10" t="s">
        <v>32</v>
      </c>
      <c r="K589" s="11">
        <v>44196</v>
      </c>
      <c r="L589" s="12">
        <v>45100</v>
      </c>
      <c r="M589" s="10" t="s">
        <v>33</v>
      </c>
      <c r="N589" s="13" t="s">
        <v>1176</v>
      </c>
      <c r="O589" s="10" t="s">
        <v>357</v>
      </c>
      <c r="P589" s="10" t="s">
        <v>29</v>
      </c>
      <c r="Q589" s="15">
        <v>0</v>
      </c>
      <c r="R589" s="12"/>
      <c r="S589" s="10" t="s">
        <v>29</v>
      </c>
      <c r="T589" s="15">
        <v>0</v>
      </c>
      <c r="U589" s="15">
        <v>2</v>
      </c>
      <c r="V589" s="10" t="s">
        <v>29</v>
      </c>
      <c r="W589" s="15">
        <v>0</v>
      </c>
      <c r="X589" s="10" t="s">
        <v>339</v>
      </c>
      <c r="Y589" s="10" t="s">
        <v>29</v>
      </c>
      <c r="Z589" s="10" t="s">
        <v>37</v>
      </c>
      <c r="AA589" s="10" t="s">
        <v>29</v>
      </c>
      <c r="AB589" s="15">
        <v>0</v>
      </c>
      <c r="AC589" s="14">
        <v>4576.2700000000004</v>
      </c>
      <c r="AD589" s="14"/>
      <c r="AE589" s="15">
        <v>0</v>
      </c>
      <c r="AF589" s="15">
        <v>-918</v>
      </c>
      <c r="AG589" s="14">
        <v>3658.27</v>
      </c>
      <c r="AH589">
        <f>IF(L589&lt;$AH$1,AC589,0)</f>
        <v>4576.2700000000004</v>
      </c>
      <c r="AI589">
        <f>IF(L589&gt;=$AH$1,AC589,0)</f>
        <v>0</v>
      </c>
    </row>
    <row r="590" spans="1:35" ht="15" customHeight="1" x14ac:dyDescent="0.25">
      <c r="A590" s="36">
        <v>4</v>
      </c>
      <c r="B590" s="36" t="s">
        <v>2624</v>
      </c>
      <c r="C590" s="36" t="s">
        <v>2624</v>
      </c>
      <c r="D590" s="38" t="str">
        <f t="shared" si="12"/>
        <v>5000000067-0</v>
      </c>
      <c r="E590" s="9" t="s">
        <v>1178</v>
      </c>
      <c r="F590" s="10" t="s">
        <v>29</v>
      </c>
      <c r="G590" s="10" t="s">
        <v>29</v>
      </c>
      <c r="H590" s="9" t="s">
        <v>30</v>
      </c>
      <c r="I590" s="10" t="s">
        <v>207</v>
      </c>
      <c r="J590" s="10" t="s">
        <v>32</v>
      </c>
      <c r="K590" s="11">
        <v>44196</v>
      </c>
      <c r="L590" s="12">
        <v>44196</v>
      </c>
      <c r="M590" s="10" t="s">
        <v>254</v>
      </c>
      <c r="N590" s="13" t="s">
        <v>1179</v>
      </c>
      <c r="O590" s="10" t="s">
        <v>357</v>
      </c>
      <c r="P590" s="10" t="s">
        <v>1117</v>
      </c>
      <c r="Q590" s="14">
        <v>3390</v>
      </c>
      <c r="R590" s="12"/>
      <c r="S590" s="10" t="s">
        <v>1121</v>
      </c>
      <c r="T590" s="14">
        <v>-1648</v>
      </c>
      <c r="U590" s="15">
        <v>1</v>
      </c>
      <c r="V590" s="10" t="s">
        <v>29</v>
      </c>
      <c r="W590" s="14">
        <v>1742</v>
      </c>
      <c r="X590" s="10" t="s">
        <v>339</v>
      </c>
      <c r="Y590" s="10" t="s">
        <v>29</v>
      </c>
      <c r="Z590" s="10" t="s">
        <v>37</v>
      </c>
      <c r="AA590" s="10" t="s">
        <v>29</v>
      </c>
      <c r="AB590" s="15">
        <v>0</v>
      </c>
      <c r="AC590" s="15">
        <v>0</v>
      </c>
      <c r="AD590" s="15"/>
      <c r="AE590" s="15">
        <v>0</v>
      </c>
      <c r="AF590" s="15">
        <v>-452</v>
      </c>
      <c r="AG590" s="14">
        <v>1290</v>
      </c>
    </row>
    <row r="591" spans="1:35" ht="15" customHeight="1" x14ac:dyDescent="0.25">
      <c r="A591" s="36">
        <v>4</v>
      </c>
      <c r="B591" s="36" t="s">
        <v>2624</v>
      </c>
      <c r="C591" s="36" t="s">
        <v>2624</v>
      </c>
      <c r="D591" s="38" t="str">
        <f t="shared" si="12"/>
        <v>5000000068-0</v>
      </c>
      <c r="E591" s="9" t="s">
        <v>1180</v>
      </c>
      <c r="F591" s="10" t="s">
        <v>29</v>
      </c>
      <c r="G591" s="10" t="s">
        <v>29</v>
      </c>
      <c r="H591" s="9" t="s">
        <v>30</v>
      </c>
      <c r="I591" s="10" t="s">
        <v>207</v>
      </c>
      <c r="J591" s="10" t="s">
        <v>32</v>
      </c>
      <c r="K591" s="11">
        <v>44196</v>
      </c>
      <c r="L591" s="12">
        <v>44196</v>
      </c>
      <c r="M591" s="10" t="s">
        <v>254</v>
      </c>
      <c r="N591" s="13" t="s">
        <v>1172</v>
      </c>
      <c r="O591" s="10" t="s">
        <v>357</v>
      </c>
      <c r="P591" s="10" t="s">
        <v>1117</v>
      </c>
      <c r="Q591" s="14">
        <v>18000</v>
      </c>
      <c r="R591" s="12"/>
      <c r="S591" s="10" t="s">
        <v>1121</v>
      </c>
      <c r="T591" s="14">
        <v>-8751</v>
      </c>
      <c r="U591" s="15">
        <v>2</v>
      </c>
      <c r="V591" s="10" t="s">
        <v>29</v>
      </c>
      <c r="W591" s="14">
        <v>9249</v>
      </c>
      <c r="X591" s="10" t="s">
        <v>339</v>
      </c>
      <c r="Y591" s="10" t="s">
        <v>29</v>
      </c>
      <c r="Z591" s="10" t="s">
        <v>37</v>
      </c>
      <c r="AA591" s="10" t="s">
        <v>29</v>
      </c>
      <c r="AB591" s="15">
        <v>0</v>
      </c>
      <c r="AC591" s="15">
        <v>0</v>
      </c>
      <c r="AD591" s="15"/>
      <c r="AE591" s="15">
        <v>0</v>
      </c>
      <c r="AF591" s="14">
        <v>-2400</v>
      </c>
      <c r="AG591" s="14">
        <v>6849</v>
      </c>
    </row>
    <row r="592" spans="1:35" ht="15" customHeight="1" x14ac:dyDescent="0.25">
      <c r="A592" s="36">
        <v>4</v>
      </c>
      <c r="B592" s="36" t="s">
        <v>2624</v>
      </c>
      <c r="C592" s="36" t="s">
        <v>2624</v>
      </c>
      <c r="D592" s="38" t="str">
        <f t="shared" si="12"/>
        <v>5000000068-1</v>
      </c>
      <c r="E592" s="9" t="s">
        <v>1180</v>
      </c>
      <c r="F592" s="10" t="s">
        <v>29</v>
      </c>
      <c r="G592" s="10" t="s">
        <v>29</v>
      </c>
      <c r="H592" s="9" t="s">
        <v>375</v>
      </c>
      <c r="I592" s="10" t="s">
        <v>207</v>
      </c>
      <c r="J592" s="10" t="s">
        <v>32</v>
      </c>
      <c r="K592" s="11">
        <v>44831</v>
      </c>
      <c r="L592" s="12">
        <v>44831</v>
      </c>
      <c r="M592" s="10" t="s">
        <v>297</v>
      </c>
      <c r="N592" s="13" t="s">
        <v>1172</v>
      </c>
      <c r="O592" s="10" t="s">
        <v>357</v>
      </c>
      <c r="P592" s="10" t="s">
        <v>1181</v>
      </c>
      <c r="Q592" s="14">
        <v>11217</v>
      </c>
      <c r="R592" s="12"/>
      <c r="S592" s="10" t="s">
        <v>1182</v>
      </c>
      <c r="T592" s="14">
        <v>-1480</v>
      </c>
      <c r="U592" s="15">
        <v>2</v>
      </c>
      <c r="V592" s="10" t="s">
        <v>29</v>
      </c>
      <c r="W592" s="14">
        <v>9737</v>
      </c>
      <c r="X592" s="10" t="s">
        <v>339</v>
      </c>
      <c r="Y592" s="10" t="s">
        <v>29</v>
      </c>
      <c r="Z592" s="10" t="s">
        <v>37</v>
      </c>
      <c r="AA592" s="10" t="s">
        <v>29</v>
      </c>
      <c r="AB592" s="15">
        <v>0</v>
      </c>
      <c r="AC592" s="15">
        <v>0</v>
      </c>
      <c r="AD592" s="15"/>
      <c r="AE592" s="15">
        <v>0</v>
      </c>
      <c r="AF592" s="14">
        <v>-2526</v>
      </c>
      <c r="AG592" s="14">
        <v>7211</v>
      </c>
    </row>
    <row r="593" spans="1:33" ht="15" customHeight="1" x14ac:dyDescent="0.25">
      <c r="A593" s="36">
        <v>4</v>
      </c>
      <c r="B593" s="36" t="s">
        <v>2624</v>
      </c>
      <c r="C593" s="36" t="s">
        <v>2624</v>
      </c>
      <c r="D593" s="38" t="str">
        <f t="shared" si="12"/>
        <v>5000000068-2</v>
      </c>
      <c r="E593" s="9" t="s">
        <v>1180</v>
      </c>
      <c r="F593" s="10" t="s">
        <v>29</v>
      </c>
      <c r="G593" s="10" t="s">
        <v>29</v>
      </c>
      <c r="H593" s="9" t="s">
        <v>376</v>
      </c>
      <c r="I593" s="10" t="s">
        <v>207</v>
      </c>
      <c r="J593" s="10" t="s">
        <v>32</v>
      </c>
      <c r="K593" s="11">
        <v>44896</v>
      </c>
      <c r="L593" s="12">
        <v>44896</v>
      </c>
      <c r="M593" s="10" t="s">
        <v>573</v>
      </c>
      <c r="N593" s="13" t="s">
        <v>1172</v>
      </c>
      <c r="O593" s="10" t="s">
        <v>357</v>
      </c>
      <c r="P593" s="10" t="s">
        <v>370</v>
      </c>
      <c r="Q593" s="14">
        <v>22372.880000000001</v>
      </c>
      <c r="R593" s="12"/>
      <c r="S593" s="10" t="s">
        <v>1121</v>
      </c>
      <c r="T593" s="14">
        <v>-1920</v>
      </c>
      <c r="U593" s="15">
        <v>4</v>
      </c>
      <c r="V593" s="10" t="s">
        <v>29</v>
      </c>
      <c r="W593" s="14">
        <v>20452.88</v>
      </c>
      <c r="X593" s="10" t="s">
        <v>339</v>
      </c>
      <c r="Y593" s="10" t="s">
        <v>29</v>
      </c>
      <c r="Z593" s="10" t="s">
        <v>37</v>
      </c>
      <c r="AA593" s="10" t="s">
        <v>29</v>
      </c>
      <c r="AB593" s="15">
        <v>0</v>
      </c>
      <c r="AC593" s="15">
        <v>0</v>
      </c>
      <c r="AD593" s="15"/>
      <c r="AE593" s="15">
        <v>0</v>
      </c>
      <c r="AF593" s="14">
        <v>-5307</v>
      </c>
      <c r="AG593" s="14">
        <v>15145.88</v>
      </c>
    </row>
    <row r="594" spans="1:33" ht="15" customHeight="1" x14ac:dyDescent="0.25">
      <c r="A594" s="36">
        <v>4</v>
      </c>
      <c r="B594" s="36" t="s">
        <v>2624</v>
      </c>
      <c r="C594" s="36" t="s">
        <v>2624</v>
      </c>
      <c r="D594" s="38" t="str">
        <f t="shared" si="12"/>
        <v>5000000068-3</v>
      </c>
      <c r="E594" s="9" t="s">
        <v>1180</v>
      </c>
      <c r="F594" s="10" t="s">
        <v>29</v>
      </c>
      <c r="G594" s="10" t="s">
        <v>29</v>
      </c>
      <c r="H594" s="9" t="s">
        <v>1183</v>
      </c>
      <c r="I594" s="10" t="s">
        <v>207</v>
      </c>
      <c r="J594" s="10" t="s">
        <v>32</v>
      </c>
      <c r="K594" s="11">
        <v>44698</v>
      </c>
      <c r="L594" s="12">
        <v>44698</v>
      </c>
      <c r="M594" s="10" t="s">
        <v>1184</v>
      </c>
      <c r="N594" s="13" t="s">
        <v>1172</v>
      </c>
      <c r="O594" s="10" t="s">
        <v>357</v>
      </c>
      <c r="P594" s="10" t="s">
        <v>370</v>
      </c>
      <c r="Q594" s="14">
        <v>11017</v>
      </c>
      <c r="R594" s="12"/>
      <c r="S594" s="10" t="s">
        <v>1121</v>
      </c>
      <c r="T594" s="14">
        <v>-2493</v>
      </c>
      <c r="U594" s="15">
        <v>3</v>
      </c>
      <c r="V594" s="10" t="s">
        <v>29</v>
      </c>
      <c r="W594" s="14">
        <v>8524</v>
      </c>
      <c r="X594" s="10" t="s">
        <v>339</v>
      </c>
      <c r="Y594" s="10" t="s">
        <v>29</v>
      </c>
      <c r="Z594" s="10" t="s">
        <v>37</v>
      </c>
      <c r="AA594" s="10" t="s">
        <v>29</v>
      </c>
      <c r="AB594" s="15">
        <v>0</v>
      </c>
      <c r="AC594" s="15">
        <v>0</v>
      </c>
      <c r="AD594" s="15"/>
      <c r="AE594" s="15">
        <v>0</v>
      </c>
      <c r="AF594" s="14">
        <v>-2212</v>
      </c>
      <c r="AG594" s="14">
        <v>6312</v>
      </c>
    </row>
    <row r="595" spans="1:33" ht="15" customHeight="1" x14ac:dyDescent="0.25">
      <c r="A595" s="36">
        <v>4</v>
      </c>
      <c r="B595" s="36" t="s">
        <v>2624</v>
      </c>
      <c r="C595" s="36" t="s">
        <v>2624</v>
      </c>
      <c r="D595" s="38" t="str">
        <f t="shared" si="12"/>
        <v>5000000069-0</v>
      </c>
      <c r="E595" s="9" t="s">
        <v>1185</v>
      </c>
      <c r="F595" s="10" t="s">
        <v>29</v>
      </c>
      <c r="G595" s="10" t="s">
        <v>29</v>
      </c>
      <c r="H595" s="9" t="s">
        <v>30</v>
      </c>
      <c r="I595" s="10" t="s">
        <v>207</v>
      </c>
      <c r="J595" s="10" t="s">
        <v>32</v>
      </c>
      <c r="K595" s="11">
        <v>44223</v>
      </c>
      <c r="L595" s="12">
        <v>44223</v>
      </c>
      <c r="M595" s="10" t="s">
        <v>254</v>
      </c>
      <c r="N595" s="13" t="s">
        <v>1159</v>
      </c>
      <c r="O595" s="10" t="s">
        <v>357</v>
      </c>
      <c r="P595" s="10" t="s">
        <v>1117</v>
      </c>
      <c r="Q595" s="14">
        <v>31780</v>
      </c>
      <c r="R595" s="12"/>
      <c r="S595" s="10" t="s">
        <v>1121</v>
      </c>
      <c r="T595" s="14">
        <v>-15116</v>
      </c>
      <c r="U595" s="15">
        <v>5</v>
      </c>
      <c r="V595" s="10" t="s">
        <v>29</v>
      </c>
      <c r="W595" s="14">
        <v>16664</v>
      </c>
      <c r="X595" s="10" t="s">
        <v>339</v>
      </c>
      <c r="Y595" s="10" t="s">
        <v>29</v>
      </c>
      <c r="Z595" s="10" t="s">
        <v>37</v>
      </c>
      <c r="AA595" s="10" t="s">
        <v>29</v>
      </c>
      <c r="AB595" s="15">
        <v>0</v>
      </c>
      <c r="AC595" s="15">
        <v>0</v>
      </c>
      <c r="AD595" s="15"/>
      <c r="AE595" s="15">
        <v>0</v>
      </c>
      <c r="AF595" s="14">
        <v>-4324</v>
      </c>
      <c r="AG595" s="14">
        <v>12340</v>
      </c>
    </row>
    <row r="596" spans="1:33" ht="15" customHeight="1" x14ac:dyDescent="0.25">
      <c r="A596" s="36">
        <v>4</v>
      </c>
      <c r="B596" s="36" t="s">
        <v>2624</v>
      </c>
      <c r="C596" s="36" t="s">
        <v>2624</v>
      </c>
      <c r="D596" s="38" t="str">
        <f t="shared" si="12"/>
        <v>5000000069-1</v>
      </c>
      <c r="E596" s="9" t="s">
        <v>1185</v>
      </c>
      <c r="F596" s="10" t="s">
        <v>29</v>
      </c>
      <c r="G596" s="10" t="s">
        <v>29</v>
      </c>
      <c r="H596" s="9" t="s">
        <v>375</v>
      </c>
      <c r="I596" s="10" t="s">
        <v>207</v>
      </c>
      <c r="J596" s="10" t="s">
        <v>32</v>
      </c>
      <c r="K596" s="11">
        <v>44896</v>
      </c>
      <c r="L596" s="12">
        <v>44896</v>
      </c>
      <c r="M596" s="10" t="s">
        <v>573</v>
      </c>
      <c r="N596" s="13" t="s">
        <v>1159</v>
      </c>
      <c r="O596" s="10" t="s">
        <v>357</v>
      </c>
      <c r="P596" s="10" t="s">
        <v>370</v>
      </c>
      <c r="Q596" s="14">
        <v>15889.85</v>
      </c>
      <c r="R596" s="12"/>
      <c r="S596" s="10" t="s">
        <v>29</v>
      </c>
      <c r="T596" s="14">
        <v>-1364</v>
      </c>
      <c r="U596" s="15">
        <v>5</v>
      </c>
      <c r="V596" s="10" t="s">
        <v>29</v>
      </c>
      <c r="W596" s="14">
        <v>14525.85</v>
      </c>
      <c r="X596" s="10" t="s">
        <v>339</v>
      </c>
      <c r="Y596" s="10" t="s">
        <v>29</v>
      </c>
      <c r="Z596" s="10" t="s">
        <v>37</v>
      </c>
      <c r="AA596" s="10" t="s">
        <v>29</v>
      </c>
      <c r="AB596" s="15">
        <v>0</v>
      </c>
      <c r="AC596" s="15">
        <v>0</v>
      </c>
      <c r="AD596" s="15"/>
      <c r="AE596" s="15">
        <v>0</v>
      </c>
      <c r="AF596" s="14">
        <v>-3769</v>
      </c>
      <c r="AG596" s="14">
        <v>10756.85</v>
      </c>
    </row>
    <row r="597" spans="1:33" ht="15" customHeight="1" x14ac:dyDescent="0.25">
      <c r="A597" s="36">
        <v>4</v>
      </c>
      <c r="B597" s="36" t="s">
        <v>2624</v>
      </c>
      <c r="C597" s="36" t="s">
        <v>2624</v>
      </c>
      <c r="D597" s="38" t="str">
        <f t="shared" si="12"/>
        <v>5000000070-0</v>
      </c>
      <c r="E597" s="9" t="s">
        <v>1186</v>
      </c>
      <c r="F597" s="10" t="s">
        <v>29</v>
      </c>
      <c r="G597" s="10" t="s">
        <v>29</v>
      </c>
      <c r="H597" s="9" t="s">
        <v>30</v>
      </c>
      <c r="I597" s="10" t="s">
        <v>207</v>
      </c>
      <c r="J597" s="10" t="s">
        <v>32</v>
      </c>
      <c r="K597" s="11">
        <v>44223</v>
      </c>
      <c r="L597" s="12">
        <v>44223</v>
      </c>
      <c r="M597" s="10" t="s">
        <v>254</v>
      </c>
      <c r="N597" s="13" t="s">
        <v>1174</v>
      </c>
      <c r="O597" s="10" t="s">
        <v>357</v>
      </c>
      <c r="P597" s="10" t="s">
        <v>1117</v>
      </c>
      <c r="Q597" s="14">
        <v>6356</v>
      </c>
      <c r="R597" s="12"/>
      <c r="S597" s="10" t="s">
        <v>1121</v>
      </c>
      <c r="T597" s="14">
        <v>-3024</v>
      </c>
      <c r="U597" s="15">
        <v>1</v>
      </c>
      <c r="V597" s="10" t="s">
        <v>29</v>
      </c>
      <c r="W597" s="14">
        <v>3332</v>
      </c>
      <c r="X597" s="10" t="s">
        <v>339</v>
      </c>
      <c r="Y597" s="10" t="s">
        <v>29</v>
      </c>
      <c r="Z597" s="10" t="s">
        <v>37</v>
      </c>
      <c r="AA597" s="10" t="s">
        <v>29</v>
      </c>
      <c r="AB597" s="15">
        <v>0</v>
      </c>
      <c r="AC597" s="15">
        <v>0</v>
      </c>
      <c r="AD597" s="15"/>
      <c r="AE597" s="15">
        <v>0</v>
      </c>
      <c r="AF597" s="15">
        <v>-865</v>
      </c>
      <c r="AG597" s="14">
        <v>2467</v>
      </c>
    </row>
    <row r="598" spans="1:33" ht="15" customHeight="1" x14ac:dyDescent="0.25">
      <c r="A598" s="36">
        <v>4</v>
      </c>
      <c r="B598" s="36" t="s">
        <v>2624</v>
      </c>
      <c r="C598" s="36" t="s">
        <v>2624</v>
      </c>
      <c r="D598" s="38" t="str">
        <f t="shared" si="12"/>
        <v>5000000071-0</v>
      </c>
      <c r="E598" s="9" t="s">
        <v>1187</v>
      </c>
      <c r="F598" s="10" t="s">
        <v>29</v>
      </c>
      <c r="G598" s="10" t="s">
        <v>29</v>
      </c>
      <c r="H598" s="9" t="s">
        <v>30</v>
      </c>
      <c r="I598" s="10" t="s">
        <v>207</v>
      </c>
      <c r="J598" s="10" t="s">
        <v>32</v>
      </c>
      <c r="K598" s="11">
        <v>44294</v>
      </c>
      <c r="L598" s="12">
        <v>44294</v>
      </c>
      <c r="M598" s="10" t="s">
        <v>218</v>
      </c>
      <c r="N598" s="13" t="s">
        <v>1188</v>
      </c>
      <c r="O598" s="10" t="s">
        <v>357</v>
      </c>
      <c r="P598" s="10" t="s">
        <v>29</v>
      </c>
      <c r="Q598" s="14">
        <v>82203</v>
      </c>
      <c r="R598" s="12"/>
      <c r="S598" s="10" t="s">
        <v>1189</v>
      </c>
      <c r="T598" s="14">
        <v>-36748</v>
      </c>
      <c r="U598" s="15">
        <v>1</v>
      </c>
      <c r="V598" s="10" t="s">
        <v>29</v>
      </c>
      <c r="W598" s="14">
        <v>45455</v>
      </c>
      <c r="X598" s="10" t="s">
        <v>339</v>
      </c>
      <c r="Y598" s="10" t="s">
        <v>29</v>
      </c>
      <c r="Z598" s="10" t="s">
        <v>37</v>
      </c>
      <c r="AA598" s="10" t="s">
        <v>29</v>
      </c>
      <c r="AB598" s="15">
        <v>0</v>
      </c>
      <c r="AC598" s="15">
        <v>0</v>
      </c>
      <c r="AD598" s="15"/>
      <c r="AE598" s="15">
        <v>0</v>
      </c>
      <c r="AF598" s="14">
        <v>-11794</v>
      </c>
      <c r="AG598" s="14">
        <v>33661</v>
      </c>
    </row>
    <row r="599" spans="1:33" ht="15" customHeight="1" x14ac:dyDescent="0.25">
      <c r="A599" s="36">
        <v>4</v>
      </c>
      <c r="B599" s="36" t="s">
        <v>2624</v>
      </c>
      <c r="C599" s="36" t="s">
        <v>2624</v>
      </c>
      <c r="D599" s="38" t="str">
        <f t="shared" si="12"/>
        <v>5000000072-0</v>
      </c>
      <c r="E599" s="9" t="s">
        <v>1190</v>
      </c>
      <c r="F599" s="10" t="s">
        <v>29</v>
      </c>
      <c r="G599" s="10" t="s">
        <v>29</v>
      </c>
      <c r="H599" s="9" t="s">
        <v>30</v>
      </c>
      <c r="I599" s="10" t="s">
        <v>207</v>
      </c>
      <c r="J599" s="10" t="s">
        <v>32</v>
      </c>
      <c r="K599" s="11">
        <v>44310</v>
      </c>
      <c r="L599" s="12">
        <v>44310</v>
      </c>
      <c r="M599" s="10" t="s">
        <v>218</v>
      </c>
      <c r="N599" s="13" t="s">
        <v>1191</v>
      </c>
      <c r="O599" s="10" t="s">
        <v>357</v>
      </c>
      <c r="P599" s="10" t="s">
        <v>29</v>
      </c>
      <c r="Q599" s="14">
        <v>224500</v>
      </c>
      <c r="R599" s="12"/>
      <c r="S599" s="10" t="s">
        <v>1192</v>
      </c>
      <c r="T599" s="14">
        <v>-98472</v>
      </c>
      <c r="U599" s="15">
        <v>28</v>
      </c>
      <c r="V599" s="10" t="s">
        <v>29</v>
      </c>
      <c r="W599" s="14">
        <v>126028</v>
      </c>
      <c r="X599" s="10" t="s">
        <v>339</v>
      </c>
      <c r="Y599" s="10" t="s">
        <v>29</v>
      </c>
      <c r="Z599" s="10" t="s">
        <v>37</v>
      </c>
      <c r="AA599" s="10" t="s">
        <v>29</v>
      </c>
      <c r="AB599" s="15">
        <v>0</v>
      </c>
      <c r="AC599" s="15">
        <v>0</v>
      </c>
      <c r="AD599" s="15"/>
      <c r="AE599" s="15">
        <v>0</v>
      </c>
      <c r="AF599" s="14">
        <v>-32701</v>
      </c>
      <c r="AG599" s="14">
        <v>93327</v>
      </c>
    </row>
    <row r="600" spans="1:33" ht="15" customHeight="1" x14ac:dyDescent="0.25">
      <c r="A600" s="36">
        <v>4</v>
      </c>
      <c r="B600" s="36" t="s">
        <v>2624</v>
      </c>
      <c r="C600" s="36" t="s">
        <v>2624</v>
      </c>
      <c r="D600" s="38" t="str">
        <f t="shared" si="12"/>
        <v>5000000073-0</v>
      </c>
      <c r="E600" s="9" t="s">
        <v>1193</v>
      </c>
      <c r="F600" s="10" t="s">
        <v>29</v>
      </c>
      <c r="G600" s="10" t="s">
        <v>29</v>
      </c>
      <c r="H600" s="9" t="s">
        <v>30</v>
      </c>
      <c r="I600" s="10" t="s">
        <v>207</v>
      </c>
      <c r="J600" s="10" t="s">
        <v>32</v>
      </c>
      <c r="K600" s="11">
        <v>44310</v>
      </c>
      <c r="L600" s="12">
        <v>44310</v>
      </c>
      <c r="M600" s="10" t="s">
        <v>218</v>
      </c>
      <c r="N600" s="13" t="s">
        <v>1191</v>
      </c>
      <c r="O600" s="10" t="s">
        <v>357</v>
      </c>
      <c r="P600" s="10" t="s">
        <v>29</v>
      </c>
      <c r="Q600" s="14">
        <v>96360</v>
      </c>
      <c r="R600" s="12"/>
      <c r="S600" s="10" t="s">
        <v>1192</v>
      </c>
      <c r="T600" s="14">
        <v>-42266</v>
      </c>
      <c r="U600" s="15">
        <v>12</v>
      </c>
      <c r="V600" s="10" t="s">
        <v>29</v>
      </c>
      <c r="W600" s="14">
        <v>54094</v>
      </c>
      <c r="X600" s="10" t="s">
        <v>339</v>
      </c>
      <c r="Y600" s="10" t="s">
        <v>29</v>
      </c>
      <c r="Z600" s="10" t="s">
        <v>37</v>
      </c>
      <c r="AA600" s="10" t="s">
        <v>29</v>
      </c>
      <c r="AB600" s="15">
        <v>0</v>
      </c>
      <c r="AC600" s="15">
        <v>0</v>
      </c>
      <c r="AD600" s="15"/>
      <c r="AE600" s="15">
        <v>0</v>
      </c>
      <c r="AF600" s="14">
        <v>-14036</v>
      </c>
      <c r="AG600" s="14">
        <v>40058</v>
      </c>
    </row>
    <row r="601" spans="1:33" ht="15" customHeight="1" x14ac:dyDescent="0.25">
      <c r="A601" s="36">
        <v>4</v>
      </c>
      <c r="B601" s="36" t="s">
        <v>2624</v>
      </c>
      <c r="C601" s="36" t="s">
        <v>2624</v>
      </c>
      <c r="D601" s="38" t="str">
        <f t="shared" si="12"/>
        <v>5000000074-0</v>
      </c>
      <c r="E601" s="9" t="s">
        <v>1194</v>
      </c>
      <c r="F601" s="10" t="s">
        <v>29</v>
      </c>
      <c r="G601" s="10" t="s">
        <v>29</v>
      </c>
      <c r="H601" s="9" t="s">
        <v>30</v>
      </c>
      <c r="I601" s="10" t="s">
        <v>207</v>
      </c>
      <c r="J601" s="10" t="s">
        <v>32</v>
      </c>
      <c r="K601" s="11">
        <v>44371</v>
      </c>
      <c r="L601" s="12">
        <v>44371</v>
      </c>
      <c r="M601" s="10" t="s">
        <v>218</v>
      </c>
      <c r="N601" s="13" t="s">
        <v>1195</v>
      </c>
      <c r="O601" s="10" t="s">
        <v>357</v>
      </c>
      <c r="P601" s="10" t="s">
        <v>29</v>
      </c>
      <c r="Q601" s="14">
        <v>55500</v>
      </c>
      <c r="R601" s="12"/>
      <c r="S601" s="10" t="s">
        <v>1192</v>
      </c>
      <c r="T601" s="14">
        <v>-22565</v>
      </c>
      <c r="U601" s="15">
        <v>1</v>
      </c>
      <c r="V601" s="10" t="s">
        <v>29</v>
      </c>
      <c r="W601" s="14">
        <v>32935</v>
      </c>
      <c r="X601" s="10" t="s">
        <v>339</v>
      </c>
      <c r="Y601" s="10" t="s">
        <v>29</v>
      </c>
      <c r="Z601" s="10" t="s">
        <v>37</v>
      </c>
      <c r="AA601" s="10" t="s">
        <v>29</v>
      </c>
      <c r="AB601" s="15">
        <v>0</v>
      </c>
      <c r="AC601" s="15">
        <v>0</v>
      </c>
      <c r="AD601" s="15"/>
      <c r="AE601" s="15">
        <v>0</v>
      </c>
      <c r="AF601" s="14">
        <v>-8546</v>
      </c>
      <c r="AG601" s="14">
        <v>24389</v>
      </c>
    </row>
    <row r="602" spans="1:33" ht="15" customHeight="1" x14ac:dyDescent="0.25">
      <c r="A602" s="36">
        <v>4</v>
      </c>
      <c r="B602" s="36" t="s">
        <v>2624</v>
      </c>
      <c r="C602" s="36" t="s">
        <v>2624</v>
      </c>
      <c r="D602" s="38" t="str">
        <f t="shared" si="12"/>
        <v>5000000075-0</v>
      </c>
      <c r="E602" s="9" t="s">
        <v>1196</v>
      </c>
      <c r="F602" s="10" t="s">
        <v>29</v>
      </c>
      <c r="G602" s="10" t="s">
        <v>29</v>
      </c>
      <c r="H602" s="9" t="s">
        <v>30</v>
      </c>
      <c r="I602" s="10" t="s">
        <v>207</v>
      </c>
      <c r="J602" s="10" t="s">
        <v>32</v>
      </c>
      <c r="K602" s="11">
        <v>44503</v>
      </c>
      <c r="L602" s="12">
        <v>44503</v>
      </c>
      <c r="M602" s="10" t="s">
        <v>218</v>
      </c>
      <c r="N602" s="13" t="s">
        <v>1197</v>
      </c>
      <c r="O602" s="10" t="s">
        <v>357</v>
      </c>
      <c r="P602" s="10" t="s">
        <v>29</v>
      </c>
      <c r="Q602" s="14">
        <v>126000</v>
      </c>
      <c r="R602" s="12"/>
      <c r="S602" s="10" t="s">
        <v>1198</v>
      </c>
      <c r="T602" s="14">
        <v>-42485</v>
      </c>
      <c r="U602" s="15">
        <v>1</v>
      </c>
      <c r="V602" s="10" t="s">
        <v>29</v>
      </c>
      <c r="W602" s="14">
        <v>83515</v>
      </c>
      <c r="X602" s="10" t="s">
        <v>339</v>
      </c>
      <c r="Y602" s="10" t="s">
        <v>29</v>
      </c>
      <c r="Z602" s="10" t="s">
        <v>37</v>
      </c>
      <c r="AA602" s="10" t="s">
        <v>29</v>
      </c>
      <c r="AB602" s="15">
        <v>0</v>
      </c>
      <c r="AC602" s="15">
        <v>0</v>
      </c>
      <c r="AD602" s="15"/>
      <c r="AE602" s="15">
        <v>0</v>
      </c>
      <c r="AF602" s="14">
        <v>-21670</v>
      </c>
      <c r="AG602" s="14">
        <v>61845</v>
      </c>
    </row>
    <row r="603" spans="1:33" ht="15" customHeight="1" x14ac:dyDescent="0.25">
      <c r="A603" s="36">
        <v>4</v>
      </c>
      <c r="B603" s="36" t="s">
        <v>2624</v>
      </c>
      <c r="C603" s="36" t="s">
        <v>2624</v>
      </c>
      <c r="D603" s="38" t="str">
        <f t="shared" si="12"/>
        <v>5000000076-0</v>
      </c>
      <c r="E603" s="9" t="s">
        <v>1199</v>
      </c>
      <c r="F603" s="10" t="s">
        <v>29</v>
      </c>
      <c r="G603" s="10" t="s">
        <v>29</v>
      </c>
      <c r="H603" s="9" t="s">
        <v>30</v>
      </c>
      <c r="I603" s="10" t="s">
        <v>207</v>
      </c>
      <c r="J603" s="10" t="s">
        <v>32</v>
      </c>
      <c r="K603" s="11">
        <v>44509</v>
      </c>
      <c r="L603" s="12">
        <v>44509</v>
      </c>
      <c r="M603" s="10" t="s">
        <v>218</v>
      </c>
      <c r="N603" s="13" t="s">
        <v>1200</v>
      </c>
      <c r="O603" s="10" t="s">
        <v>357</v>
      </c>
      <c r="P603" s="10" t="s">
        <v>29</v>
      </c>
      <c r="Q603" s="14">
        <v>30720</v>
      </c>
      <c r="R603" s="12"/>
      <c r="S603" s="10" t="s">
        <v>1201</v>
      </c>
      <c r="T603" s="14">
        <v>-10262</v>
      </c>
      <c r="U603" s="15">
        <v>1</v>
      </c>
      <c r="V603" s="10" t="s">
        <v>29</v>
      </c>
      <c r="W603" s="14">
        <v>20458</v>
      </c>
      <c r="X603" s="10" t="s">
        <v>339</v>
      </c>
      <c r="Y603" s="10" t="s">
        <v>29</v>
      </c>
      <c r="Z603" s="10" t="s">
        <v>37</v>
      </c>
      <c r="AA603" s="10" t="s">
        <v>29</v>
      </c>
      <c r="AB603" s="15">
        <v>0</v>
      </c>
      <c r="AC603" s="15">
        <v>0</v>
      </c>
      <c r="AD603" s="15"/>
      <c r="AE603" s="15">
        <v>0</v>
      </c>
      <c r="AF603" s="14">
        <v>-5308</v>
      </c>
      <c r="AG603" s="14">
        <v>15150</v>
      </c>
    </row>
    <row r="604" spans="1:33" ht="15" customHeight="1" x14ac:dyDescent="0.25">
      <c r="A604" s="36">
        <v>4</v>
      </c>
      <c r="B604" s="36" t="s">
        <v>2624</v>
      </c>
      <c r="C604" s="36" t="s">
        <v>2624</v>
      </c>
      <c r="D604" s="38" t="str">
        <f t="shared" si="12"/>
        <v>5000000077-0</v>
      </c>
      <c r="E604" s="9" t="s">
        <v>1202</v>
      </c>
      <c r="F604" s="10" t="s">
        <v>29</v>
      </c>
      <c r="G604" s="10" t="s">
        <v>29</v>
      </c>
      <c r="H604" s="9" t="s">
        <v>30</v>
      </c>
      <c r="I604" s="10" t="s">
        <v>207</v>
      </c>
      <c r="J604" s="10" t="s">
        <v>32</v>
      </c>
      <c r="K604" s="11">
        <v>44509</v>
      </c>
      <c r="L604" s="12">
        <v>44509</v>
      </c>
      <c r="M604" s="10" t="s">
        <v>218</v>
      </c>
      <c r="N604" s="13" t="s">
        <v>1203</v>
      </c>
      <c r="O604" s="10" t="s">
        <v>357</v>
      </c>
      <c r="P604" s="10" t="s">
        <v>29</v>
      </c>
      <c r="Q604" s="14">
        <v>59343</v>
      </c>
      <c r="R604" s="12"/>
      <c r="S604" s="10" t="s">
        <v>1201</v>
      </c>
      <c r="T604" s="14">
        <v>-19822</v>
      </c>
      <c r="U604" s="15">
        <v>2</v>
      </c>
      <c r="V604" s="10" t="s">
        <v>29</v>
      </c>
      <c r="W604" s="14">
        <v>39521</v>
      </c>
      <c r="X604" s="10" t="s">
        <v>339</v>
      </c>
      <c r="Y604" s="10" t="s">
        <v>29</v>
      </c>
      <c r="Z604" s="10" t="s">
        <v>37</v>
      </c>
      <c r="AA604" s="10" t="s">
        <v>29</v>
      </c>
      <c r="AB604" s="15">
        <v>0</v>
      </c>
      <c r="AC604" s="15">
        <v>0</v>
      </c>
      <c r="AD604" s="15"/>
      <c r="AE604" s="15">
        <v>0</v>
      </c>
      <c r="AF604" s="14">
        <v>-10255</v>
      </c>
      <c r="AG604" s="14">
        <v>29266</v>
      </c>
    </row>
    <row r="605" spans="1:33" ht="15" customHeight="1" x14ac:dyDescent="0.25">
      <c r="A605" s="36">
        <v>4</v>
      </c>
      <c r="B605" s="36" t="s">
        <v>2624</v>
      </c>
      <c r="C605" s="36" t="s">
        <v>2624</v>
      </c>
      <c r="D605" s="38" t="str">
        <f t="shared" si="12"/>
        <v>5000000078-0</v>
      </c>
      <c r="E605" s="9" t="s">
        <v>1204</v>
      </c>
      <c r="F605" s="10" t="s">
        <v>29</v>
      </c>
      <c r="G605" s="10" t="s">
        <v>29</v>
      </c>
      <c r="H605" s="9" t="s">
        <v>30</v>
      </c>
      <c r="I605" s="10" t="s">
        <v>207</v>
      </c>
      <c r="J605" s="10" t="s">
        <v>32</v>
      </c>
      <c r="K605" s="11">
        <v>44509</v>
      </c>
      <c r="L605" s="12">
        <v>44509</v>
      </c>
      <c r="M605" s="10" t="s">
        <v>218</v>
      </c>
      <c r="N605" s="13" t="s">
        <v>1205</v>
      </c>
      <c r="O605" s="10" t="s">
        <v>357</v>
      </c>
      <c r="P605" s="10" t="s">
        <v>29</v>
      </c>
      <c r="Q605" s="14">
        <v>89155</v>
      </c>
      <c r="R605" s="12"/>
      <c r="S605" s="10" t="s">
        <v>1201</v>
      </c>
      <c r="T605" s="14">
        <v>-29781</v>
      </c>
      <c r="U605" s="15">
        <v>2</v>
      </c>
      <c r="V605" s="10" t="s">
        <v>29</v>
      </c>
      <c r="W605" s="14">
        <v>59374</v>
      </c>
      <c r="X605" s="10" t="s">
        <v>339</v>
      </c>
      <c r="Y605" s="10" t="s">
        <v>29</v>
      </c>
      <c r="Z605" s="10" t="s">
        <v>37</v>
      </c>
      <c r="AA605" s="10" t="s">
        <v>29</v>
      </c>
      <c r="AB605" s="15">
        <v>0</v>
      </c>
      <c r="AC605" s="15">
        <v>0</v>
      </c>
      <c r="AD605" s="15"/>
      <c r="AE605" s="15">
        <v>0</v>
      </c>
      <c r="AF605" s="14">
        <v>-15406</v>
      </c>
      <c r="AG605" s="14">
        <v>43968</v>
      </c>
    </row>
    <row r="606" spans="1:33" ht="15" customHeight="1" x14ac:dyDescent="0.25">
      <c r="A606" s="36">
        <v>4</v>
      </c>
      <c r="B606" s="36" t="s">
        <v>2624</v>
      </c>
      <c r="C606" s="36" t="s">
        <v>2624</v>
      </c>
      <c r="D606" s="38" t="str">
        <f t="shared" si="12"/>
        <v>5000000079-0</v>
      </c>
      <c r="E606" s="9" t="s">
        <v>1206</v>
      </c>
      <c r="F606" s="10" t="s">
        <v>29</v>
      </c>
      <c r="G606" s="10" t="s">
        <v>29</v>
      </c>
      <c r="H606" s="9" t="s">
        <v>30</v>
      </c>
      <c r="I606" s="10" t="s">
        <v>207</v>
      </c>
      <c r="J606" s="10" t="s">
        <v>32</v>
      </c>
      <c r="K606" s="11">
        <v>44509</v>
      </c>
      <c r="L606" s="12">
        <v>44509</v>
      </c>
      <c r="M606" s="10" t="s">
        <v>218</v>
      </c>
      <c r="N606" s="13" t="s">
        <v>1207</v>
      </c>
      <c r="O606" s="10" t="s">
        <v>357</v>
      </c>
      <c r="P606" s="10" t="s">
        <v>29</v>
      </c>
      <c r="Q606" s="14">
        <v>58781</v>
      </c>
      <c r="R606" s="12"/>
      <c r="S606" s="10" t="s">
        <v>1201</v>
      </c>
      <c r="T606" s="14">
        <v>-19634</v>
      </c>
      <c r="U606" s="15">
        <v>2</v>
      </c>
      <c r="V606" s="10" t="s">
        <v>29</v>
      </c>
      <c r="W606" s="14">
        <v>39147</v>
      </c>
      <c r="X606" s="10" t="s">
        <v>339</v>
      </c>
      <c r="Y606" s="10" t="s">
        <v>29</v>
      </c>
      <c r="Z606" s="10" t="s">
        <v>37</v>
      </c>
      <c r="AA606" s="10" t="s">
        <v>29</v>
      </c>
      <c r="AB606" s="15">
        <v>0</v>
      </c>
      <c r="AC606" s="15">
        <v>0</v>
      </c>
      <c r="AD606" s="15"/>
      <c r="AE606" s="15">
        <v>0</v>
      </c>
      <c r="AF606" s="14">
        <v>-10158</v>
      </c>
      <c r="AG606" s="14">
        <v>28989</v>
      </c>
    </row>
    <row r="607" spans="1:33" ht="15" customHeight="1" x14ac:dyDescent="0.25">
      <c r="A607" s="36">
        <v>4</v>
      </c>
      <c r="B607" s="36" t="s">
        <v>2624</v>
      </c>
      <c r="C607" s="36" t="s">
        <v>2624</v>
      </c>
      <c r="D607" s="38" t="str">
        <f t="shared" si="12"/>
        <v>5000000080-0</v>
      </c>
      <c r="E607" s="9" t="s">
        <v>1208</v>
      </c>
      <c r="F607" s="10" t="s">
        <v>29</v>
      </c>
      <c r="G607" s="10" t="s">
        <v>29</v>
      </c>
      <c r="H607" s="9" t="s">
        <v>30</v>
      </c>
      <c r="I607" s="10" t="s">
        <v>207</v>
      </c>
      <c r="J607" s="10" t="s">
        <v>32</v>
      </c>
      <c r="K607" s="11">
        <v>44509</v>
      </c>
      <c r="L607" s="12">
        <v>44509</v>
      </c>
      <c r="M607" s="10" t="s">
        <v>218</v>
      </c>
      <c r="N607" s="13" t="s">
        <v>1209</v>
      </c>
      <c r="O607" s="10" t="s">
        <v>357</v>
      </c>
      <c r="P607" s="10" t="s">
        <v>29</v>
      </c>
      <c r="Q607" s="14">
        <v>97593</v>
      </c>
      <c r="R607" s="12"/>
      <c r="S607" s="10" t="s">
        <v>1201</v>
      </c>
      <c r="T607" s="14">
        <v>-32599</v>
      </c>
      <c r="U607" s="15">
        <v>1</v>
      </c>
      <c r="V607" s="10" t="s">
        <v>29</v>
      </c>
      <c r="W607" s="14">
        <v>64994</v>
      </c>
      <c r="X607" s="10" t="s">
        <v>339</v>
      </c>
      <c r="Y607" s="10" t="s">
        <v>29</v>
      </c>
      <c r="Z607" s="10" t="s">
        <v>37</v>
      </c>
      <c r="AA607" s="10" t="s">
        <v>29</v>
      </c>
      <c r="AB607" s="15">
        <v>0</v>
      </c>
      <c r="AC607" s="15">
        <v>0</v>
      </c>
      <c r="AD607" s="15"/>
      <c r="AE607" s="15">
        <v>0</v>
      </c>
      <c r="AF607" s="14">
        <v>-16864</v>
      </c>
      <c r="AG607" s="14">
        <v>48130</v>
      </c>
    </row>
    <row r="608" spans="1:33" ht="15" customHeight="1" x14ac:dyDescent="0.25">
      <c r="A608" s="36">
        <v>4</v>
      </c>
      <c r="B608" s="36" t="s">
        <v>2624</v>
      </c>
      <c r="C608" s="36" t="s">
        <v>2624</v>
      </c>
      <c r="D608" s="38" t="str">
        <f t="shared" si="12"/>
        <v>5000000081-0</v>
      </c>
      <c r="E608" s="9" t="s">
        <v>1210</v>
      </c>
      <c r="F608" s="10" t="s">
        <v>29</v>
      </c>
      <c r="G608" s="10" t="s">
        <v>29</v>
      </c>
      <c r="H608" s="9" t="s">
        <v>30</v>
      </c>
      <c r="I608" s="10" t="s">
        <v>207</v>
      </c>
      <c r="J608" s="10" t="s">
        <v>32</v>
      </c>
      <c r="K608" s="11">
        <v>44519</v>
      </c>
      <c r="L608" s="12">
        <v>44519</v>
      </c>
      <c r="M608" s="10" t="s">
        <v>218</v>
      </c>
      <c r="N608" s="13" t="s">
        <v>1211</v>
      </c>
      <c r="O608" s="10" t="s">
        <v>357</v>
      </c>
      <c r="P608" s="10" t="s">
        <v>29</v>
      </c>
      <c r="Q608" s="14">
        <v>95763</v>
      </c>
      <c r="R608" s="12"/>
      <c r="S608" s="10" t="s">
        <v>1189</v>
      </c>
      <c r="T608" s="14">
        <v>-31484</v>
      </c>
      <c r="U608" s="15">
        <v>1</v>
      </c>
      <c r="V608" s="10" t="s">
        <v>29</v>
      </c>
      <c r="W608" s="14">
        <v>64279</v>
      </c>
      <c r="X608" s="10" t="s">
        <v>339</v>
      </c>
      <c r="Y608" s="10" t="s">
        <v>29</v>
      </c>
      <c r="Z608" s="10" t="s">
        <v>37</v>
      </c>
      <c r="AA608" s="10" t="s">
        <v>29</v>
      </c>
      <c r="AB608" s="15">
        <v>0</v>
      </c>
      <c r="AC608" s="15">
        <v>0</v>
      </c>
      <c r="AD608" s="15"/>
      <c r="AE608" s="15">
        <v>0</v>
      </c>
      <c r="AF608" s="14">
        <v>-16679</v>
      </c>
      <c r="AG608" s="14">
        <v>47600</v>
      </c>
    </row>
    <row r="609" spans="1:35" ht="15" customHeight="1" x14ac:dyDescent="0.25">
      <c r="A609" s="36">
        <v>4</v>
      </c>
      <c r="B609" s="36" t="s">
        <v>2624</v>
      </c>
      <c r="C609" s="36" t="s">
        <v>2624</v>
      </c>
      <c r="D609" s="38" t="str">
        <f t="shared" si="12"/>
        <v>5000000082-0</v>
      </c>
      <c r="E609" s="9" t="s">
        <v>1212</v>
      </c>
      <c r="F609" s="10" t="s">
        <v>29</v>
      </c>
      <c r="G609" s="10" t="s">
        <v>29</v>
      </c>
      <c r="H609" s="9" t="s">
        <v>30</v>
      </c>
      <c r="I609" s="10" t="s">
        <v>207</v>
      </c>
      <c r="J609" s="10" t="s">
        <v>32</v>
      </c>
      <c r="K609" s="11">
        <v>44519</v>
      </c>
      <c r="L609" s="12">
        <v>44519</v>
      </c>
      <c r="M609" s="10" t="s">
        <v>218</v>
      </c>
      <c r="N609" s="13" t="s">
        <v>1213</v>
      </c>
      <c r="O609" s="10" t="s">
        <v>357</v>
      </c>
      <c r="P609" s="10" t="s">
        <v>29</v>
      </c>
      <c r="Q609" s="14">
        <v>84746</v>
      </c>
      <c r="R609" s="12"/>
      <c r="S609" s="10" t="s">
        <v>1189</v>
      </c>
      <c r="T609" s="14">
        <v>-27862</v>
      </c>
      <c r="U609" s="15">
        <v>1</v>
      </c>
      <c r="V609" s="10" t="s">
        <v>29</v>
      </c>
      <c r="W609" s="14">
        <v>56884</v>
      </c>
      <c r="X609" s="10" t="s">
        <v>339</v>
      </c>
      <c r="Y609" s="10" t="s">
        <v>29</v>
      </c>
      <c r="Z609" s="10" t="s">
        <v>37</v>
      </c>
      <c r="AA609" s="10" t="s">
        <v>29</v>
      </c>
      <c r="AB609" s="15">
        <v>0</v>
      </c>
      <c r="AC609" s="15">
        <v>0</v>
      </c>
      <c r="AD609" s="15"/>
      <c r="AE609" s="15">
        <v>0</v>
      </c>
      <c r="AF609" s="14">
        <v>-14760</v>
      </c>
      <c r="AG609" s="14">
        <v>42124</v>
      </c>
    </row>
    <row r="610" spans="1:35" ht="15" customHeight="1" x14ac:dyDescent="0.25">
      <c r="A610" s="36">
        <v>4</v>
      </c>
      <c r="B610" s="36" t="s">
        <v>2624</v>
      </c>
      <c r="C610" s="36" t="s">
        <v>2624</v>
      </c>
      <c r="D610" s="38" t="str">
        <f t="shared" si="12"/>
        <v>5000000083-0</v>
      </c>
      <c r="E610" s="9" t="s">
        <v>1214</v>
      </c>
      <c r="F610" s="10" t="s">
        <v>29</v>
      </c>
      <c r="G610" s="10" t="s">
        <v>29</v>
      </c>
      <c r="H610" s="9" t="s">
        <v>30</v>
      </c>
      <c r="I610" s="10" t="s">
        <v>207</v>
      </c>
      <c r="J610" s="10" t="s">
        <v>32</v>
      </c>
      <c r="K610" s="11">
        <v>44530</v>
      </c>
      <c r="L610" s="12">
        <v>44530</v>
      </c>
      <c r="M610" s="10" t="s">
        <v>218</v>
      </c>
      <c r="N610" s="13" t="s">
        <v>1215</v>
      </c>
      <c r="O610" s="10" t="s">
        <v>357</v>
      </c>
      <c r="P610" s="10" t="s">
        <v>29</v>
      </c>
      <c r="Q610" s="14">
        <v>372881</v>
      </c>
      <c r="R610" s="12"/>
      <c r="S610" s="10" t="s">
        <v>1216</v>
      </c>
      <c r="T610" s="14">
        <v>-120438</v>
      </c>
      <c r="U610" s="15">
        <v>5</v>
      </c>
      <c r="V610" s="10" t="s">
        <v>29</v>
      </c>
      <c r="W610" s="14">
        <v>252443</v>
      </c>
      <c r="X610" s="10" t="s">
        <v>339</v>
      </c>
      <c r="Y610" s="10" t="s">
        <v>29</v>
      </c>
      <c r="Z610" s="10" t="s">
        <v>37</v>
      </c>
      <c r="AA610" s="10" t="s">
        <v>29</v>
      </c>
      <c r="AB610" s="15">
        <v>0</v>
      </c>
      <c r="AC610" s="15">
        <v>0</v>
      </c>
      <c r="AD610" s="15"/>
      <c r="AE610" s="15">
        <v>0</v>
      </c>
      <c r="AF610" s="14">
        <v>-65502</v>
      </c>
      <c r="AG610" s="14">
        <v>186941</v>
      </c>
    </row>
    <row r="611" spans="1:35" ht="15" customHeight="1" x14ac:dyDescent="0.25">
      <c r="A611" s="36">
        <v>4</v>
      </c>
      <c r="B611" s="36" t="s">
        <v>2624</v>
      </c>
      <c r="C611" s="36" t="s">
        <v>2624</v>
      </c>
      <c r="D611" s="38" t="str">
        <f t="shared" si="12"/>
        <v>5000000084-0</v>
      </c>
      <c r="E611" s="9" t="s">
        <v>1217</v>
      </c>
      <c r="F611" s="10" t="s">
        <v>29</v>
      </c>
      <c r="G611" s="10" t="s">
        <v>29</v>
      </c>
      <c r="H611" s="9" t="s">
        <v>30</v>
      </c>
      <c r="I611" s="10" t="s">
        <v>207</v>
      </c>
      <c r="J611" s="10" t="s">
        <v>32</v>
      </c>
      <c r="K611" s="11">
        <v>44581</v>
      </c>
      <c r="L611" s="12">
        <v>44581</v>
      </c>
      <c r="M611" s="10" t="s">
        <v>218</v>
      </c>
      <c r="N611" s="13" t="s">
        <v>1218</v>
      </c>
      <c r="O611" s="10" t="s">
        <v>357</v>
      </c>
      <c r="P611" s="10" t="s">
        <v>29</v>
      </c>
      <c r="Q611" s="14">
        <v>110169</v>
      </c>
      <c r="R611" s="12"/>
      <c r="S611" s="10" t="s">
        <v>1189</v>
      </c>
      <c r="T611" s="14">
        <v>-32631</v>
      </c>
      <c r="U611" s="15">
        <v>1</v>
      </c>
      <c r="V611" s="10" t="s">
        <v>29</v>
      </c>
      <c r="W611" s="14">
        <v>77538</v>
      </c>
      <c r="X611" s="10" t="s">
        <v>339</v>
      </c>
      <c r="Y611" s="10" t="s">
        <v>29</v>
      </c>
      <c r="Z611" s="10" t="s">
        <v>37</v>
      </c>
      <c r="AA611" s="10" t="s">
        <v>29</v>
      </c>
      <c r="AB611" s="15">
        <v>0</v>
      </c>
      <c r="AC611" s="15">
        <v>0</v>
      </c>
      <c r="AD611" s="15"/>
      <c r="AE611" s="15">
        <v>0</v>
      </c>
      <c r="AF611" s="14">
        <v>-20119</v>
      </c>
      <c r="AG611" s="14">
        <v>57419</v>
      </c>
    </row>
    <row r="612" spans="1:35" ht="15" customHeight="1" x14ac:dyDescent="0.25">
      <c r="A612" s="36">
        <v>4</v>
      </c>
      <c r="B612" s="36" t="s">
        <v>2624</v>
      </c>
      <c r="C612" s="36" t="s">
        <v>2624</v>
      </c>
      <c r="D612" s="38" t="str">
        <f t="shared" si="12"/>
        <v>5000000085-0</v>
      </c>
      <c r="E612" s="9" t="s">
        <v>1219</v>
      </c>
      <c r="F612" s="10" t="s">
        <v>29</v>
      </c>
      <c r="G612" s="10" t="s">
        <v>29</v>
      </c>
      <c r="H612" s="9" t="s">
        <v>30</v>
      </c>
      <c r="I612" s="10" t="s">
        <v>207</v>
      </c>
      <c r="J612" s="10" t="s">
        <v>32</v>
      </c>
      <c r="K612" s="11">
        <v>44595</v>
      </c>
      <c r="L612" s="12">
        <v>44595</v>
      </c>
      <c r="M612" s="10" t="s">
        <v>218</v>
      </c>
      <c r="N612" s="13" t="s">
        <v>1220</v>
      </c>
      <c r="O612" s="10" t="s">
        <v>357</v>
      </c>
      <c r="P612" s="10" t="s">
        <v>29</v>
      </c>
      <c r="Q612" s="14">
        <v>120000</v>
      </c>
      <c r="R612" s="12"/>
      <c r="S612" s="10" t="s">
        <v>1198</v>
      </c>
      <c r="T612" s="14">
        <v>-34659</v>
      </c>
      <c r="U612" s="15">
        <v>10</v>
      </c>
      <c r="V612" s="10" t="s">
        <v>29</v>
      </c>
      <c r="W612" s="14">
        <v>85341</v>
      </c>
      <c r="X612" s="10" t="s">
        <v>339</v>
      </c>
      <c r="Y612" s="10" t="s">
        <v>29</v>
      </c>
      <c r="Z612" s="10" t="s">
        <v>37</v>
      </c>
      <c r="AA612" s="10" t="s">
        <v>29</v>
      </c>
      <c r="AB612" s="15">
        <v>0</v>
      </c>
      <c r="AC612" s="15">
        <v>0</v>
      </c>
      <c r="AD612" s="15"/>
      <c r="AE612" s="15">
        <v>0</v>
      </c>
      <c r="AF612" s="14">
        <v>-22144</v>
      </c>
      <c r="AG612" s="14">
        <v>63197</v>
      </c>
    </row>
    <row r="613" spans="1:35" ht="15" customHeight="1" x14ac:dyDescent="0.25">
      <c r="A613" s="36">
        <v>4</v>
      </c>
      <c r="B613" s="36" t="s">
        <v>2624</v>
      </c>
      <c r="C613" s="36" t="s">
        <v>2624</v>
      </c>
      <c r="D613" s="38" t="str">
        <f t="shared" si="12"/>
        <v>5000000086-0</v>
      </c>
      <c r="E613" s="9" t="s">
        <v>1221</v>
      </c>
      <c r="F613" s="10" t="s">
        <v>29</v>
      </c>
      <c r="G613" s="10" t="s">
        <v>29</v>
      </c>
      <c r="H613" s="9" t="s">
        <v>30</v>
      </c>
      <c r="I613" s="10" t="s">
        <v>207</v>
      </c>
      <c r="J613" s="10" t="s">
        <v>32</v>
      </c>
      <c r="K613" s="11">
        <v>44595</v>
      </c>
      <c r="L613" s="12">
        <v>44595</v>
      </c>
      <c r="M613" s="10" t="s">
        <v>218</v>
      </c>
      <c r="N613" s="13" t="s">
        <v>1222</v>
      </c>
      <c r="O613" s="10" t="s">
        <v>357</v>
      </c>
      <c r="P613" s="10" t="s">
        <v>29</v>
      </c>
      <c r="Q613" s="14">
        <v>140000</v>
      </c>
      <c r="R613" s="12"/>
      <c r="S613" s="10" t="s">
        <v>1198</v>
      </c>
      <c r="T613" s="14">
        <v>-40436</v>
      </c>
      <c r="U613" s="15">
        <v>7</v>
      </c>
      <c r="V613" s="10" t="s">
        <v>29</v>
      </c>
      <c r="W613" s="14">
        <v>99564</v>
      </c>
      <c r="X613" s="10" t="s">
        <v>339</v>
      </c>
      <c r="Y613" s="10" t="s">
        <v>29</v>
      </c>
      <c r="Z613" s="10" t="s">
        <v>37</v>
      </c>
      <c r="AA613" s="10" t="s">
        <v>29</v>
      </c>
      <c r="AB613" s="15">
        <v>0</v>
      </c>
      <c r="AC613" s="15">
        <v>0</v>
      </c>
      <c r="AD613" s="15"/>
      <c r="AE613" s="15">
        <v>0</v>
      </c>
      <c r="AF613" s="14">
        <v>-25834</v>
      </c>
      <c r="AG613" s="14">
        <v>73730</v>
      </c>
    </row>
    <row r="614" spans="1:35" ht="15" customHeight="1" x14ac:dyDescent="0.25">
      <c r="A614" s="36">
        <v>4</v>
      </c>
      <c r="B614" s="36" t="s">
        <v>2624</v>
      </c>
      <c r="C614" s="36" t="s">
        <v>2624</v>
      </c>
      <c r="D614" s="38" t="str">
        <f t="shared" si="12"/>
        <v>5000000086-1</v>
      </c>
      <c r="E614" s="9" t="s">
        <v>1221</v>
      </c>
      <c r="F614" s="10" t="s">
        <v>29</v>
      </c>
      <c r="G614" s="10" t="s">
        <v>29</v>
      </c>
      <c r="H614" s="9" t="s">
        <v>375</v>
      </c>
      <c r="I614" s="10" t="s">
        <v>207</v>
      </c>
      <c r="J614" s="10" t="s">
        <v>32</v>
      </c>
      <c r="K614" s="11">
        <v>44935</v>
      </c>
      <c r="L614" s="12">
        <v>44935</v>
      </c>
      <c r="M614" s="10" t="s">
        <v>218</v>
      </c>
      <c r="N614" s="13" t="s">
        <v>1222</v>
      </c>
      <c r="O614" s="10" t="s">
        <v>357</v>
      </c>
      <c r="P614" s="10" t="s">
        <v>29</v>
      </c>
      <c r="Q614" s="14">
        <v>342000</v>
      </c>
      <c r="R614" s="12"/>
      <c r="S614" s="10" t="s">
        <v>1198</v>
      </c>
      <c r="T614" s="14">
        <v>-19889</v>
      </c>
      <c r="U614" s="15">
        <v>1</v>
      </c>
      <c r="V614" s="10" t="s">
        <v>29</v>
      </c>
      <c r="W614" s="14">
        <v>322111</v>
      </c>
      <c r="X614" s="10" t="s">
        <v>339</v>
      </c>
      <c r="Y614" s="10" t="s">
        <v>29</v>
      </c>
      <c r="Z614" s="10" t="s">
        <v>37</v>
      </c>
      <c r="AA614" s="10" t="s">
        <v>29</v>
      </c>
      <c r="AB614" s="15">
        <v>0</v>
      </c>
      <c r="AC614" s="15">
        <v>0</v>
      </c>
      <c r="AD614" s="15"/>
      <c r="AE614" s="15">
        <v>0</v>
      </c>
      <c r="AF614" s="14">
        <v>-83579</v>
      </c>
      <c r="AG614" s="14">
        <v>238532</v>
      </c>
    </row>
    <row r="615" spans="1:35" ht="15" customHeight="1" x14ac:dyDescent="0.25">
      <c r="A615" s="36">
        <v>4</v>
      </c>
      <c r="B615" s="36" t="s">
        <v>2624</v>
      </c>
      <c r="C615" s="36" t="s">
        <v>2624</v>
      </c>
      <c r="D615" s="38" t="str">
        <f t="shared" si="12"/>
        <v>5000000087-0</v>
      </c>
      <c r="E615" s="9" t="s">
        <v>1223</v>
      </c>
      <c r="F615" s="10" t="s">
        <v>29</v>
      </c>
      <c r="G615" s="10" t="s">
        <v>29</v>
      </c>
      <c r="H615" s="9" t="s">
        <v>30</v>
      </c>
      <c r="I615" s="10" t="s">
        <v>207</v>
      </c>
      <c r="J615" s="10" t="s">
        <v>32</v>
      </c>
      <c r="K615" s="11">
        <v>44595</v>
      </c>
      <c r="L615" s="12">
        <v>44595</v>
      </c>
      <c r="M615" s="10" t="s">
        <v>218</v>
      </c>
      <c r="N615" s="13" t="s">
        <v>1224</v>
      </c>
      <c r="O615" s="10" t="s">
        <v>357</v>
      </c>
      <c r="P615" s="10" t="s">
        <v>29</v>
      </c>
      <c r="Q615" s="14">
        <v>35000</v>
      </c>
      <c r="R615" s="12"/>
      <c r="S615" s="10" t="s">
        <v>1198</v>
      </c>
      <c r="T615" s="14">
        <v>-10109</v>
      </c>
      <c r="U615" s="15">
        <v>1</v>
      </c>
      <c r="V615" s="10" t="s">
        <v>29</v>
      </c>
      <c r="W615" s="14">
        <v>24891</v>
      </c>
      <c r="X615" s="10" t="s">
        <v>339</v>
      </c>
      <c r="Y615" s="10" t="s">
        <v>29</v>
      </c>
      <c r="Z615" s="10" t="s">
        <v>37</v>
      </c>
      <c r="AA615" s="10" t="s">
        <v>29</v>
      </c>
      <c r="AB615" s="15">
        <v>0</v>
      </c>
      <c r="AC615" s="15">
        <v>0</v>
      </c>
      <c r="AD615" s="15"/>
      <c r="AE615" s="15">
        <v>0</v>
      </c>
      <c r="AF615" s="14">
        <v>-6459</v>
      </c>
      <c r="AG615" s="14">
        <v>18432</v>
      </c>
    </row>
    <row r="616" spans="1:35" ht="15" customHeight="1" x14ac:dyDescent="0.25">
      <c r="A616" s="36">
        <v>4</v>
      </c>
      <c r="B616" s="36" t="s">
        <v>2624</v>
      </c>
      <c r="C616" s="36" t="s">
        <v>2624</v>
      </c>
      <c r="D616" s="38" t="str">
        <f t="shared" si="12"/>
        <v>5000000088-0</v>
      </c>
      <c r="E616" s="9" t="s">
        <v>1225</v>
      </c>
      <c r="F616" s="10" t="s">
        <v>29</v>
      </c>
      <c r="G616" s="10" t="s">
        <v>29</v>
      </c>
      <c r="H616" s="9" t="s">
        <v>30</v>
      </c>
      <c r="I616" s="10" t="s">
        <v>207</v>
      </c>
      <c r="J616" s="10" t="s">
        <v>32</v>
      </c>
      <c r="K616" s="11">
        <v>44595</v>
      </c>
      <c r="L616" s="12">
        <v>44595</v>
      </c>
      <c r="M616" s="10" t="s">
        <v>218</v>
      </c>
      <c r="N616" s="13" t="s">
        <v>1226</v>
      </c>
      <c r="O616" s="10" t="s">
        <v>357</v>
      </c>
      <c r="P616" s="10" t="s">
        <v>29</v>
      </c>
      <c r="Q616" s="14">
        <v>35000</v>
      </c>
      <c r="R616" s="12"/>
      <c r="S616" s="10" t="s">
        <v>1198</v>
      </c>
      <c r="T616" s="14">
        <v>-10109</v>
      </c>
      <c r="U616" s="15">
        <v>1</v>
      </c>
      <c r="V616" s="10" t="s">
        <v>29</v>
      </c>
      <c r="W616" s="14">
        <v>24891</v>
      </c>
      <c r="X616" s="10" t="s">
        <v>339</v>
      </c>
      <c r="Y616" s="10" t="s">
        <v>29</v>
      </c>
      <c r="Z616" s="10" t="s">
        <v>37</v>
      </c>
      <c r="AA616" s="10" t="s">
        <v>29</v>
      </c>
      <c r="AB616" s="15">
        <v>0</v>
      </c>
      <c r="AC616" s="15">
        <v>0</v>
      </c>
      <c r="AD616" s="15"/>
      <c r="AE616" s="15">
        <v>0</v>
      </c>
      <c r="AF616" s="14">
        <v>-6459</v>
      </c>
      <c r="AG616" s="14">
        <v>18432</v>
      </c>
    </row>
    <row r="617" spans="1:35" ht="15" customHeight="1" x14ac:dyDescent="0.25">
      <c r="A617" s="36">
        <v>4</v>
      </c>
      <c r="B617" s="36" t="s">
        <v>2624</v>
      </c>
      <c r="C617" s="36" t="s">
        <v>2624</v>
      </c>
      <c r="D617" s="38" t="str">
        <f t="shared" si="12"/>
        <v>5000000089-0</v>
      </c>
      <c r="E617" s="9" t="s">
        <v>1227</v>
      </c>
      <c r="F617" s="10" t="s">
        <v>29</v>
      </c>
      <c r="G617" s="10" t="s">
        <v>29</v>
      </c>
      <c r="H617" s="9" t="s">
        <v>30</v>
      </c>
      <c r="I617" s="10" t="s">
        <v>207</v>
      </c>
      <c r="J617" s="10" t="s">
        <v>32</v>
      </c>
      <c r="K617" s="11">
        <v>44595</v>
      </c>
      <c r="L617" s="12">
        <v>44595</v>
      </c>
      <c r="M617" s="10" t="s">
        <v>218</v>
      </c>
      <c r="N617" s="13" t="s">
        <v>1228</v>
      </c>
      <c r="O617" s="10" t="s">
        <v>357</v>
      </c>
      <c r="P617" s="10" t="s">
        <v>29</v>
      </c>
      <c r="Q617" s="14">
        <v>60000</v>
      </c>
      <c r="R617" s="12"/>
      <c r="S617" s="10" t="s">
        <v>1198</v>
      </c>
      <c r="T617" s="14">
        <v>-17330</v>
      </c>
      <c r="U617" s="15">
        <v>1</v>
      </c>
      <c r="V617" s="10" t="s">
        <v>29</v>
      </c>
      <c r="W617" s="14">
        <v>42670</v>
      </c>
      <c r="X617" s="10" t="s">
        <v>339</v>
      </c>
      <c r="Y617" s="10" t="s">
        <v>29</v>
      </c>
      <c r="Z617" s="10" t="s">
        <v>37</v>
      </c>
      <c r="AA617" s="10" t="s">
        <v>29</v>
      </c>
      <c r="AB617" s="15">
        <v>0</v>
      </c>
      <c r="AC617" s="15">
        <v>0</v>
      </c>
      <c r="AD617" s="15"/>
      <c r="AE617" s="15">
        <v>0</v>
      </c>
      <c r="AF617" s="14">
        <v>-11072</v>
      </c>
      <c r="AG617" s="14">
        <v>31598</v>
      </c>
    </row>
    <row r="618" spans="1:35" ht="15" customHeight="1" x14ac:dyDescent="0.25">
      <c r="A618" s="36">
        <v>4</v>
      </c>
      <c r="B618" s="36" t="s">
        <v>2624</v>
      </c>
      <c r="C618" s="36" t="s">
        <v>2624</v>
      </c>
      <c r="D618" s="38" t="str">
        <f t="shared" si="12"/>
        <v>5000000090-0</v>
      </c>
      <c r="E618" s="9" t="s">
        <v>1229</v>
      </c>
      <c r="F618" s="10" t="s">
        <v>29</v>
      </c>
      <c r="G618" s="10" t="s">
        <v>29</v>
      </c>
      <c r="H618" s="9" t="s">
        <v>30</v>
      </c>
      <c r="I618" s="10" t="s">
        <v>207</v>
      </c>
      <c r="J618" s="10" t="s">
        <v>32</v>
      </c>
      <c r="K618" s="11">
        <v>44599</v>
      </c>
      <c r="L618" s="12">
        <v>44599</v>
      </c>
      <c r="M618" s="10" t="s">
        <v>218</v>
      </c>
      <c r="N618" s="13" t="s">
        <v>1230</v>
      </c>
      <c r="O618" s="10" t="s">
        <v>357</v>
      </c>
      <c r="P618" s="10" t="s">
        <v>29</v>
      </c>
      <c r="Q618" s="14">
        <v>307881</v>
      </c>
      <c r="R618" s="12"/>
      <c r="S618" s="10" t="s">
        <v>1231</v>
      </c>
      <c r="T618" s="14">
        <v>-88277</v>
      </c>
      <c r="U618" s="15">
        <v>1</v>
      </c>
      <c r="V618" s="10" t="s">
        <v>29</v>
      </c>
      <c r="W618" s="14">
        <v>219604</v>
      </c>
      <c r="X618" s="10" t="s">
        <v>339</v>
      </c>
      <c r="Y618" s="10" t="s">
        <v>29</v>
      </c>
      <c r="Z618" s="10" t="s">
        <v>37</v>
      </c>
      <c r="AA618" s="10" t="s">
        <v>29</v>
      </c>
      <c r="AB618" s="15">
        <v>0</v>
      </c>
      <c r="AC618" s="15">
        <v>0</v>
      </c>
      <c r="AD618" s="15"/>
      <c r="AE618" s="15">
        <v>0</v>
      </c>
      <c r="AF618" s="14">
        <v>-56981</v>
      </c>
      <c r="AG618" s="14">
        <v>162623</v>
      </c>
    </row>
    <row r="619" spans="1:35" ht="15" customHeight="1" x14ac:dyDescent="0.25">
      <c r="A619" s="36">
        <v>4</v>
      </c>
      <c r="B619" s="36" t="s">
        <v>2624</v>
      </c>
      <c r="C619" s="36" t="s">
        <v>2624</v>
      </c>
      <c r="D619" s="38" t="str">
        <f t="shared" si="12"/>
        <v>5000000091-0</v>
      </c>
      <c r="E619" s="9" t="s">
        <v>1232</v>
      </c>
      <c r="F619" s="10" t="s">
        <v>29</v>
      </c>
      <c r="G619" s="10" t="s">
        <v>29</v>
      </c>
      <c r="H619" s="9" t="s">
        <v>30</v>
      </c>
      <c r="I619" s="10" t="s">
        <v>207</v>
      </c>
      <c r="J619" s="10" t="s">
        <v>32</v>
      </c>
      <c r="K619" s="11">
        <v>44613</v>
      </c>
      <c r="L619" s="12">
        <v>44613</v>
      </c>
      <c r="M619" s="10" t="s">
        <v>218</v>
      </c>
      <c r="N619" s="13" t="s">
        <v>1174</v>
      </c>
      <c r="O619" s="10" t="s">
        <v>357</v>
      </c>
      <c r="P619" s="10" t="s">
        <v>29</v>
      </c>
      <c r="Q619" s="14">
        <v>12881</v>
      </c>
      <c r="R619" s="12"/>
      <c r="S619" s="10" t="s">
        <v>1121</v>
      </c>
      <c r="T619" s="14">
        <v>-3598</v>
      </c>
      <c r="U619" s="15">
        <v>2</v>
      </c>
      <c r="V619" s="10" t="s">
        <v>29</v>
      </c>
      <c r="W619" s="14">
        <v>9283</v>
      </c>
      <c r="X619" s="10" t="s">
        <v>339</v>
      </c>
      <c r="Y619" s="10" t="s">
        <v>29</v>
      </c>
      <c r="Z619" s="10" t="s">
        <v>37</v>
      </c>
      <c r="AA619" s="10" t="s">
        <v>29</v>
      </c>
      <c r="AB619" s="15">
        <v>0</v>
      </c>
      <c r="AC619" s="15">
        <v>0</v>
      </c>
      <c r="AD619" s="15"/>
      <c r="AE619" s="15">
        <v>0</v>
      </c>
      <c r="AF619" s="14">
        <v>-2409</v>
      </c>
      <c r="AG619" s="14">
        <v>6874</v>
      </c>
    </row>
    <row r="620" spans="1:35" ht="15" customHeight="1" x14ac:dyDescent="0.25">
      <c r="A620" s="36">
        <v>4</v>
      </c>
      <c r="B620" s="36" t="s">
        <v>2624</v>
      </c>
      <c r="C620" s="36" t="s">
        <v>2624</v>
      </c>
      <c r="D620" s="38" t="str">
        <f t="shared" si="12"/>
        <v>5000000091-1</v>
      </c>
      <c r="E620" s="9" t="s">
        <v>1232</v>
      </c>
      <c r="F620" s="10" t="s">
        <v>29</v>
      </c>
      <c r="G620" s="10" t="s">
        <v>29</v>
      </c>
      <c r="H620" s="9" t="s">
        <v>375</v>
      </c>
      <c r="I620" s="10" t="s">
        <v>207</v>
      </c>
      <c r="J620" s="10" t="s">
        <v>32</v>
      </c>
      <c r="K620" s="11">
        <v>44896</v>
      </c>
      <c r="L620" s="12">
        <v>44896</v>
      </c>
      <c r="M620" s="10" t="s">
        <v>573</v>
      </c>
      <c r="N620" s="13" t="s">
        <v>1174</v>
      </c>
      <c r="O620" s="10" t="s">
        <v>357</v>
      </c>
      <c r="P620" s="10" t="s">
        <v>29</v>
      </c>
      <c r="Q620" s="14">
        <v>5169.49</v>
      </c>
      <c r="R620" s="12"/>
      <c r="S620" s="10" t="s">
        <v>29</v>
      </c>
      <c r="T620" s="15">
        <v>-444</v>
      </c>
      <c r="U620" s="15">
        <v>2</v>
      </c>
      <c r="V620" s="10" t="s">
        <v>29</v>
      </c>
      <c r="W620" s="14">
        <v>4725.49</v>
      </c>
      <c r="X620" s="10" t="s">
        <v>339</v>
      </c>
      <c r="Y620" s="10" t="s">
        <v>29</v>
      </c>
      <c r="Z620" s="10" t="s">
        <v>37</v>
      </c>
      <c r="AA620" s="10" t="s">
        <v>29</v>
      </c>
      <c r="AB620" s="15">
        <v>0</v>
      </c>
      <c r="AC620" s="15">
        <v>0</v>
      </c>
      <c r="AD620" s="15"/>
      <c r="AE620" s="15">
        <v>0</v>
      </c>
      <c r="AF620" s="14">
        <v>-1226</v>
      </c>
      <c r="AG620" s="14">
        <v>3499.49</v>
      </c>
    </row>
    <row r="621" spans="1:35" ht="15" customHeight="1" x14ac:dyDescent="0.25">
      <c r="A621" s="36">
        <v>4</v>
      </c>
      <c r="B621" s="36" t="s">
        <v>2624</v>
      </c>
      <c r="C621" s="36" t="s">
        <v>2624</v>
      </c>
      <c r="D621" s="38" t="str">
        <f t="shared" si="12"/>
        <v>5000000092-0</v>
      </c>
      <c r="E621" s="9" t="s">
        <v>1233</v>
      </c>
      <c r="F621" s="10" t="s">
        <v>29</v>
      </c>
      <c r="G621" s="10" t="s">
        <v>29</v>
      </c>
      <c r="H621" s="9" t="s">
        <v>30</v>
      </c>
      <c r="I621" s="10" t="s">
        <v>207</v>
      </c>
      <c r="J621" s="10" t="s">
        <v>32</v>
      </c>
      <c r="K621" s="11">
        <v>44623</v>
      </c>
      <c r="L621" s="12">
        <v>44623</v>
      </c>
      <c r="M621" s="10" t="s">
        <v>218</v>
      </c>
      <c r="N621" s="13" t="s">
        <v>1211</v>
      </c>
      <c r="O621" s="10" t="s">
        <v>357</v>
      </c>
      <c r="P621" s="10" t="s">
        <v>29</v>
      </c>
      <c r="Q621" s="14">
        <v>101695</v>
      </c>
      <c r="R621" s="12"/>
      <c r="S621" s="10" t="s">
        <v>1189</v>
      </c>
      <c r="T621" s="14">
        <v>-27876</v>
      </c>
      <c r="U621" s="15">
        <v>1</v>
      </c>
      <c r="V621" s="10" t="s">
        <v>29</v>
      </c>
      <c r="W621" s="14">
        <v>73819</v>
      </c>
      <c r="X621" s="10" t="s">
        <v>339</v>
      </c>
      <c r="Y621" s="10" t="s">
        <v>29</v>
      </c>
      <c r="Z621" s="10" t="s">
        <v>37</v>
      </c>
      <c r="AA621" s="10" t="s">
        <v>29</v>
      </c>
      <c r="AB621" s="15">
        <v>0</v>
      </c>
      <c r="AC621" s="15">
        <v>0</v>
      </c>
      <c r="AD621" s="15"/>
      <c r="AE621" s="15">
        <v>0</v>
      </c>
      <c r="AF621" s="14">
        <v>-19154</v>
      </c>
      <c r="AG621" s="14">
        <v>54665</v>
      </c>
      <c r="AH621">
        <f t="shared" ref="AH621:AH627" si="13">IF(L621&lt;$AH$1,AC621,0)</f>
        <v>0</v>
      </c>
      <c r="AI621">
        <f t="shared" ref="AI621:AI627" si="14">IF(L621&gt;=$AH$1,AC621,0)</f>
        <v>0</v>
      </c>
    </row>
    <row r="622" spans="1:35" ht="15" customHeight="1" x14ac:dyDescent="0.25">
      <c r="A622" s="36">
        <v>4</v>
      </c>
      <c r="B622" s="36" t="s">
        <v>2624</v>
      </c>
      <c r="C622" s="36" t="s">
        <v>2624</v>
      </c>
      <c r="D622" s="38" t="str">
        <f t="shared" si="12"/>
        <v>5000000092-1</v>
      </c>
      <c r="E622" s="9" t="s">
        <v>1233</v>
      </c>
      <c r="F622" s="10" t="s">
        <v>29</v>
      </c>
      <c r="G622" s="10" t="s">
        <v>29</v>
      </c>
      <c r="H622" s="9" t="s">
        <v>375</v>
      </c>
      <c r="I622" s="10" t="s">
        <v>207</v>
      </c>
      <c r="J622" s="10" t="s">
        <v>32</v>
      </c>
      <c r="K622" s="11">
        <v>44936</v>
      </c>
      <c r="L622" s="12">
        <v>44936</v>
      </c>
      <c r="M622" s="10" t="s">
        <v>218</v>
      </c>
      <c r="N622" s="13" t="s">
        <v>1234</v>
      </c>
      <c r="O622" s="10" t="s">
        <v>357</v>
      </c>
      <c r="P622" s="10" t="s">
        <v>29</v>
      </c>
      <c r="Q622" s="14">
        <v>53389.83</v>
      </c>
      <c r="R622" s="12"/>
      <c r="S622" s="10" t="s">
        <v>1235</v>
      </c>
      <c r="T622" s="14">
        <v>-3067</v>
      </c>
      <c r="U622" s="15">
        <v>2</v>
      </c>
      <c r="V622" s="10" t="s">
        <v>29</v>
      </c>
      <c r="W622" s="14">
        <v>50322.83</v>
      </c>
      <c r="X622" s="10" t="s">
        <v>339</v>
      </c>
      <c r="Y622" s="10" t="s">
        <v>29</v>
      </c>
      <c r="Z622" s="10" t="s">
        <v>37</v>
      </c>
      <c r="AA622" s="10" t="s">
        <v>29</v>
      </c>
      <c r="AB622" s="15">
        <v>0</v>
      </c>
      <c r="AC622" s="15">
        <v>0</v>
      </c>
      <c r="AD622" s="15"/>
      <c r="AE622" s="15">
        <v>0</v>
      </c>
      <c r="AF622" s="14">
        <v>-13057</v>
      </c>
      <c r="AG622" s="14">
        <v>37265.83</v>
      </c>
      <c r="AH622">
        <f t="shared" si="13"/>
        <v>0</v>
      </c>
      <c r="AI622">
        <f t="shared" si="14"/>
        <v>0</v>
      </c>
    </row>
    <row r="623" spans="1:35" ht="15" customHeight="1" x14ac:dyDescent="0.25">
      <c r="A623" s="36">
        <v>4</v>
      </c>
      <c r="B623" s="36" t="s">
        <v>2624</v>
      </c>
      <c r="C623" s="36" t="s">
        <v>2624</v>
      </c>
      <c r="D623" s="38" t="str">
        <f t="shared" si="12"/>
        <v>5000000093-0</v>
      </c>
      <c r="E623" s="9" t="s">
        <v>1236</v>
      </c>
      <c r="F623" s="10" t="s">
        <v>29</v>
      </c>
      <c r="G623" s="10" t="s">
        <v>29</v>
      </c>
      <c r="H623" s="9" t="s">
        <v>30</v>
      </c>
      <c r="I623" s="10" t="s">
        <v>207</v>
      </c>
      <c r="J623" s="10" t="s">
        <v>32</v>
      </c>
      <c r="K623" s="11">
        <v>44901</v>
      </c>
      <c r="L623" s="12">
        <v>44901</v>
      </c>
      <c r="M623" s="10" t="s">
        <v>448</v>
      </c>
      <c r="N623" s="13" t="s">
        <v>1159</v>
      </c>
      <c r="O623" s="10" t="s">
        <v>357</v>
      </c>
      <c r="P623" s="10" t="s">
        <v>29</v>
      </c>
      <c r="Q623" s="14">
        <v>3177.97</v>
      </c>
      <c r="R623" s="12"/>
      <c r="S623" s="10" t="s">
        <v>1121</v>
      </c>
      <c r="T623" s="15">
        <v>-261</v>
      </c>
      <c r="U623" s="15">
        <v>2</v>
      </c>
      <c r="V623" s="10" t="s">
        <v>29</v>
      </c>
      <c r="W623" s="14">
        <v>2916.97</v>
      </c>
      <c r="X623" s="10" t="s">
        <v>339</v>
      </c>
      <c r="Y623" s="10" t="s">
        <v>29</v>
      </c>
      <c r="Z623" s="10" t="s">
        <v>37</v>
      </c>
      <c r="AA623" s="10" t="s">
        <v>29</v>
      </c>
      <c r="AB623" s="15">
        <v>0</v>
      </c>
      <c r="AC623" s="15">
        <v>0</v>
      </c>
      <c r="AD623" s="15"/>
      <c r="AE623" s="15">
        <v>0</v>
      </c>
      <c r="AF623" s="15">
        <v>-757</v>
      </c>
      <c r="AG623" s="14">
        <v>2159.9699999999998</v>
      </c>
      <c r="AH623">
        <f t="shared" si="13"/>
        <v>0</v>
      </c>
      <c r="AI623">
        <f t="shared" si="14"/>
        <v>0</v>
      </c>
    </row>
    <row r="624" spans="1:35" ht="15" customHeight="1" x14ac:dyDescent="0.25">
      <c r="A624" s="36">
        <v>4</v>
      </c>
      <c r="B624" s="36" t="s">
        <v>2624</v>
      </c>
      <c r="C624" s="36" t="s">
        <v>2624</v>
      </c>
      <c r="D624" s="38" t="str">
        <f t="shared" si="12"/>
        <v>5000000095-0</v>
      </c>
      <c r="E624" s="9" t="s">
        <v>2693</v>
      </c>
      <c r="F624" s="10" t="s">
        <v>29</v>
      </c>
      <c r="G624" s="10" t="s">
        <v>29</v>
      </c>
      <c r="H624" s="9" t="s">
        <v>30</v>
      </c>
      <c r="I624" s="10" t="s">
        <v>207</v>
      </c>
      <c r="J624" s="10" t="s">
        <v>32</v>
      </c>
      <c r="K624" s="11">
        <v>45235</v>
      </c>
      <c r="L624" s="12">
        <v>45235</v>
      </c>
      <c r="M624" s="10" t="s">
        <v>1119</v>
      </c>
      <c r="N624" s="13" t="s">
        <v>2694</v>
      </c>
      <c r="O624" s="10" t="s">
        <v>2695</v>
      </c>
      <c r="P624" s="10" t="s">
        <v>370</v>
      </c>
      <c r="Q624" s="15">
        <v>0</v>
      </c>
      <c r="R624" s="12"/>
      <c r="S624" s="10" t="s">
        <v>29</v>
      </c>
      <c r="T624" s="15">
        <v>0</v>
      </c>
      <c r="U624" s="15"/>
      <c r="V624" s="10" t="s">
        <v>29</v>
      </c>
      <c r="W624" s="15">
        <v>0</v>
      </c>
      <c r="X624" s="10" t="s">
        <v>29</v>
      </c>
      <c r="Y624" s="10" t="s">
        <v>29</v>
      </c>
      <c r="Z624" s="10" t="s">
        <v>37</v>
      </c>
      <c r="AA624" s="10" t="s">
        <v>29</v>
      </c>
      <c r="AB624" s="15">
        <v>0</v>
      </c>
      <c r="AC624" s="48">
        <v>1099518.5</v>
      </c>
      <c r="AD624" s="48"/>
      <c r="AE624" s="15">
        <v>0</v>
      </c>
      <c r="AF624" s="14">
        <v>-107673</v>
      </c>
      <c r="AG624" s="14">
        <v>991845.5</v>
      </c>
      <c r="AH624">
        <f t="shared" si="13"/>
        <v>0</v>
      </c>
      <c r="AI624">
        <f t="shared" si="14"/>
        <v>1099518.5</v>
      </c>
    </row>
    <row r="625" spans="1:35" ht="15" customHeight="1" x14ac:dyDescent="0.25">
      <c r="A625" s="36">
        <v>4</v>
      </c>
      <c r="B625" s="36" t="s">
        <v>2624</v>
      </c>
      <c r="C625" s="36" t="s">
        <v>2624</v>
      </c>
      <c r="D625" s="38" t="str">
        <f t="shared" si="12"/>
        <v>5000000096-0</v>
      </c>
      <c r="E625" s="9" t="s">
        <v>2696</v>
      </c>
      <c r="F625" s="10" t="s">
        <v>29</v>
      </c>
      <c r="G625" s="10" t="s">
        <v>29</v>
      </c>
      <c r="H625" s="9" t="s">
        <v>30</v>
      </c>
      <c r="I625" s="10" t="s">
        <v>207</v>
      </c>
      <c r="J625" s="10" t="s">
        <v>32</v>
      </c>
      <c r="K625" s="11">
        <v>45118</v>
      </c>
      <c r="L625" s="12">
        <v>45118</v>
      </c>
      <c r="M625" s="10" t="s">
        <v>573</v>
      </c>
      <c r="N625" s="13" t="s">
        <v>2697</v>
      </c>
      <c r="O625" s="10" t="s">
        <v>357</v>
      </c>
      <c r="P625" s="10" t="s">
        <v>1306</v>
      </c>
      <c r="Q625" s="15">
        <v>0</v>
      </c>
      <c r="R625" s="12"/>
      <c r="S625" s="10" t="s">
        <v>29</v>
      </c>
      <c r="T625" s="15">
        <v>0</v>
      </c>
      <c r="U625" s="15"/>
      <c r="V625" s="10" t="s">
        <v>29</v>
      </c>
      <c r="W625" s="15">
        <v>0</v>
      </c>
      <c r="X625" s="10" t="s">
        <v>29</v>
      </c>
      <c r="Y625" s="10" t="s">
        <v>29</v>
      </c>
      <c r="Z625" s="10" t="s">
        <v>37</v>
      </c>
      <c r="AA625" s="10" t="s">
        <v>29</v>
      </c>
      <c r="AB625" s="15">
        <v>0</v>
      </c>
      <c r="AC625" s="48">
        <v>12288.15</v>
      </c>
      <c r="AD625" s="48"/>
      <c r="AE625" s="15">
        <v>0</v>
      </c>
      <c r="AF625" s="14">
        <v>-2309</v>
      </c>
      <c r="AG625" s="14">
        <v>9979.15</v>
      </c>
      <c r="AH625">
        <f t="shared" si="13"/>
        <v>12288.15</v>
      </c>
      <c r="AI625">
        <f t="shared" si="14"/>
        <v>0</v>
      </c>
    </row>
    <row r="626" spans="1:35" ht="15" customHeight="1" x14ac:dyDescent="0.25">
      <c r="A626" s="36">
        <v>4</v>
      </c>
      <c r="B626" s="36" t="s">
        <v>2624</v>
      </c>
      <c r="C626" s="36" t="s">
        <v>2624</v>
      </c>
      <c r="D626" s="38" t="str">
        <f t="shared" si="12"/>
        <v>5000000097-0</v>
      </c>
      <c r="E626" s="9" t="s">
        <v>2698</v>
      </c>
      <c r="F626" s="10" t="s">
        <v>29</v>
      </c>
      <c r="G626" s="10" t="s">
        <v>29</v>
      </c>
      <c r="H626" s="9" t="s">
        <v>30</v>
      </c>
      <c r="I626" s="10" t="s">
        <v>207</v>
      </c>
      <c r="J626" s="10" t="s">
        <v>32</v>
      </c>
      <c r="K626" s="11">
        <v>45100</v>
      </c>
      <c r="L626" s="12">
        <v>45100</v>
      </c>
      <c r="M626" s="10" t="s">
        <v>33</v>
      </c>
      <c r="N626" s="13" t="s">
        <v>2699</v>
      </c>
      <c r="O626" s="10" t="s">
        <v>357</v>
      </c>
      <c r="P626" s="10" t="s">
        <v>370</v>
      </c>
      <c r="Q626" s="15">
        <v>0</v>
      </c>
      <c r="R626" s="12"/>
      <c r="S626" s="10" t="s">
        <v>29</v>
      </c>
      <c r="T626" s="15">
        <v>0</v>
      </c>
      <c r="U626" s="15"/>
      <c r="V626" s="10" t="s">
        <v>29</v>
      </c>
      <c r="W626" s="15">
        <v>0</v>
      </c>
      <c r="X626" s="10" t="s">
        <v>29</v>
      </c>
      <c r="Y626" s="10" t="s">
        <v>29</v>
      </c>
      <c r="Z626" s="10" t="s">
        <v>37</v>
      </c>
      <c r="AA626" s="10" t="s">
        <v>29</v>
      </c>
      <c r="AB626" s="15">
        <v>0</v>
      </c>
      <c r="AC626" s="48">
        <v>22034</v>
      </c>
      <c r="AD626" s="48"/>
      <c r="AE626" s="15">
        <v>0</v>
      </c>
      <c r="AF626" s="14">
        <v>-4421</v>
      </c>
      <c r="AG626" s="14">
        <v>17613</v>
      </c>
      <c r="AH626">
        <f t="shared" si="13"/>
        <v>22034</v>
      </c>
      <c r="AI626">
        <f t="shared" si="14"/>
        <v>0</v>
      </c>
    </row>
    <row r="627" spans="1:35" ht="15" customHeight="1" x14ac:dyDescent="0.25">
      <c r="A627" s="36">
        <v>4</v>
      </c>
      <c r="B627" s="36" t="s">
        <v>2624</v>
      </c>
      <c r="C627" s="36" t="s">
        <v>2624</v>
      </c>
      <c r="D627" s="38" t="str">
        <f t="shared" si="12"/>
        <v>5000000098-0</v>
      </c>
      <c r="E627" s="9" t="s">
        <v>2700</v>
      </c>
      <c r="F627" s="10" t="s">
        <v>29</v>
      </c>
      <c r="G627" s="10" t="s">
        <v>29</v>
      </c>
      <c r="H627" s="9" t="s">
        <v>30</v>
      </c>
      <c r="I627" s="10" t="s">
        <v>207</v>
      </c>
      <c r="J627" s="10" t="s">
        <v>32</v>
      </c>
      <c r="K627" s="11">
        <v>45316</v>
      </c>
      <c r="L627" s="12">
        <v>45316</v>
      </c>
      <c r="M627" s="10" t="s">
        <v>33</v>
      </c>
      <c r="N627" s="13" t="s">
        <v>1111</v>
      </c>
      <c r="O627" s="10" t="s">
        <v>357</v>
      </c>
      <c r="P627" s="10" t="s">
        <v>370</v>
      </c>
      <c r="Q627" s="15">
        <v>0</v>
      </c>
      <c r="R627" s="12"/>
      <c r="S627" s="10" t="s">
        <v>29</v>
      </c>
      <c r="T627" s="15">
        <v>0</v>
      </c>
      <c r="U627" s="15"/>
      <c r="V627" s="10" t="s">
        <v>29</v>
      </c>
      <c r="W627" s="15">
        <v>0</v>
      </c>
      <c r="X627" s="10" t="s">
        <v>29</v>
      </c>
      <c r="Y627" s="10" t="s">
        <v>29</v>
      </c>
      <c r="Z627" s="10" t="s">
        <v>37</v>
      </c>
      <c r="AA627" s="10" t="s">
        <v>29</v>
      </c>
      <c r="AB627" s="15">
        <v>0</v>
      </c>
      <c r="AC627" s="48">
        <v>13728.81</v>
      </c>
      <c r="AD627" s="48"/>
      <c r="AE627" s="15">
        <v>0</v>
      </c>
      <c r="AF627" s="15">
        <v>-652</v>
      </c>
      <c r="AG627" s="14">
        <v>13076.81</v>
      </c>
      <c r="AH627">
        <f t="shared" si="13"/>
        <v>0</v>
      </c>
      <c r="AI627">
        <f t="shared" si="14"/>
        <v>13728.81</v>
      </c>
    </row>
    <row r="628" spans="1:35" ht="15" customHeight="1" x14ac:dyDescent="0.25">
      <c r="A628" s="36">
        <v>5</v>
      </c>
      <c r="B628" s="36" t="s">
        <v>2607</v>
      </c>
      <c r="C628" s="36" t="s">
        <v>2607</v>
      </c>
      <c r="D628" s="38" t="str">
        <f t="shared" si="12"/>
        <v>4000000000-0</v>
      </c>
      <c r="E628" s="9" t="s">
        <v>1239</v>
      </c>
      <c r="F628" s="10" t="s">
        <v>29</v>
      </c>
      <c r="G628" s="10" t="s">
        <v>29</v>
      </c>
      <c r="H628" s="9" t="s">
        <v>30</v>
      </c>
      <c r="I628" s="10" t="s">
        <v>1240</v>
      </c>
      <c r="J628" s="10" t="s">
        <v>32</v>
      </c>
      <c r="K628" s="11">
        <v>39827</v>
      </c>
      <c r="L628" s="12">
        <v>39827</v>
      </c>
      <c r="M628" s="10" t="s">
        <v>1241</v>
      </c>
      <c r="N628" s="13" t="s">
        <v>1242</v>
      </c>
      <c r="O628" s="10" t="s">
        <v>357</v>
      </c>
      <c r="P628" s="10" t="s">
        <v>29</v>
      </c>
      <c r="Q628" s="14">
        <v>5070</v>
      </c>
      <c r="R628" s="12"/>
      <c r="S628" s="10" t="s">
        <v>29</v>
      </c>
      <c r="T628" s="14">
        <v>-4816</v>
      </c>
      <c r="U628" s="15">
        <v>1</v>
      </c>
      <c r="V628" s="10" t="s">
        <v>29</v>
      </c>
      <c r="W628" s="15">
        <v>254</v>
      </c>
      <c r="X628" s="10" t="s">
        <v>36</v>
      </c>
      <c r="Y628" s="10" t="s">
        <v>29</v>
      </c>
      <c r="Z628" s="10" t="s">
        <v>37</v>
      </c>
      <c r="AA628" s="10" t="s">
        <v>29</v>
      </c>
      <c r="AB628" s="15">
        <v>0</v>
      </c>
      <c r="AC628" s="15">
        <v>0</v>
      </c>
      <c r="AD628" s="15"/>
      <c r="AE628" s="15">
        <v>0</v>
      </c>
      <c r="AF628" s="15">
        <v>0</v>
      </c>
      <c r="AG628" s="15">
        <v>254</v>
      </c>
    </row>
    <row r="629" spans="1:35" ht="15" customHeight="1" x14ac:dyDescent="0.25">
      <c r="A629" s="36">
        <v>5</v>
      </c>
      <c r="B629" s="36" t="s">
        <v>2607</v>
      </c>
      <c r="C629" s="36" t="s">
        <v>2607</v>
      </c>
      <c r="D629" s="38" t="str">
        <f t="shared" si="12"/>
        <v>4000000001-0</v>
      </c>
      <c r="E629" s="9" t="s">
        <v>1243</v>
      </c>
      <c r="F629" s="10" t="s">
        <v>29</v>
      </c>
      <c r="G629" s="10" t="s">
        <v>29</v>
      </c>
      <c r="H629" s="9" t="s">
        <v>30</v>
      </c>
      <c r="I629" s="10" t="s">
        <v>1240</v>
      </c>
      <c r="J629" s="10" t="s">
        <v>32</v>
      </c>
      <c r="K629" s="11">
        <v>39904</v>
      </c>
      <c r="L629" s="12">
        <v>39904</v>
      </c>
      <c r="M629" s="10" t="s">
        <v>1241</v>
      </c>
      <c r="N629" s="13" t="s">
        <v>1244</v>
      </c>
      <c r="O629" s="10" t="s">
        <v>357</v>
      </c>
      <c r="P629" s="10" t="s">
        <v>29</v>
      </c>
      <c r="Q629" s="14">
        <v>39900</v>
      </c>
      <c r="R629" s="12"/>
      <c r="S629" s="10" t="s">
        <v>29</v>
      </c>
      <c r="T629" s="14">
        <v>-37905</v>
      </c>
      <c r="U629" s="15">
        <v>1</v>
      </c>
      <c r="V629" s="10" t="s">
        <v>29</v>
      </c>
      <c r="W629" s="14">
        <v>1995</v>
      </c>
      <c r="X629" s="10" t="s">
        <v>36</v>
      </c>
      <c r="Y629" s="10" t="s">
        <v>29</v>
      </c>
      <c r="Z629" s="10" t="s">
        <v>37</v>
      </c>
      <c r="AA629" s="10" t="s">
        <v>29</v>
      </c>
      <c r="AB629" s="15">
        <v>0</v>
      </c>
      <c r="AC629" s="15">
        <v>0</v>
      </c>
      <c r="AD629" s="15"/>
      <c r="AE629" s="15">
        <v>0</v>
      </c>
      <c r="AF629" s="15">
        <v>0</v>
      </c>
      <c r="AG629" s="14">
        <v>1995</v>
      </c>
    </row>
    <row r="630" spans="1:35" ht="15" customHeight="1" x14ac:dyDescent="0.25">
      <c r="A630" s="36">
        <v>5</v>
      </c>
      <c r="B630" s="36" t="s">
        <v>2607</v>
      </c>
      <c r="C630" s="36" t="s">
        <v>2607</v>
      </c>
      <c r="D630" s="38" t="str">
        <f t="shared" si="12"/>
        <v>4000000002-0</v>
      </c>
      <c r="E630" s="9" t="s">
        <v>1245</v>
      </c>
      <c r="F630" s="10" t="s">
        <v>29</v>
      </c>
      <c r="G630" s="10" t="s">
        <v>29</v>
      </c>
      <c r="H630" s="9" t="s">
        <v>30</v>
      </c>
      <c r="I630" s="10" t="s">
        <v>1246</v>
      </c>
      <c r="J630" s="10" t="s">
        <v>32</v>
      </c>
      <c r="K630" s="11">
        <v>40422</v>
      </c>
      <c r="L630" s="12">
        <v>40422</v>
      </c>
      <c r="M630" s="10" t="s">
        <v>1241</v>
      </c>
      <c r="N630" s="13" t="s">
        <v>1247</v>
      </c>
      <c r="O630" s="10" t="s">
        <v>1248</v>
      </c>
      <c r="P630" s="10" t="s">
        <v>29</v>
      </c>
      <c r="Q630" s="14">
        <v>5443272</v>
      </c>
      <c r="R630" s="12"/>
      <c r="S630" s="10" t="s">
        <v>29</v>
      </c>
      <c r="T630" s="14">
        <v>-5171108</v>
      </c>
      <c r="U630" s="15">
        <v>1</v>
      </c>
      <c r="V630" s="10" t="s">
        <v>29</v>
      </c>
      <c r="W630" s="14">
        <v>272164</v>
      </c>
      <c r="X630" s="10" t="s">
        <v>36</v>
      </c>
      <c r="Y630" s="10" t="s">
        <v>29</v>
      </c>
      <c r="Z630" s="10" t="s">
        <v>37</v>
      </c>
      <c r="AA630" s="10" t="s">
        <v>29</v>
      </c>
      <c r="AB630" s="15">
        <v>0</v>
      </c>
      <c r="AC630" s="15">
        <v>0</v>
      </c>
      <c r="AD630" s="15"/>
      <c r="AE630" s="15">
        <v>0</v>
      </c>
      <c r="AF630" s="15">
        <v>0</v>
      </c>
      <c r="AG630" s="14">
        <v>272164</v>
      </c>
    </row>
    <row r="631" spans="1:35" ht="15" customHeight="1" x14ac:dyDescent="0.25">
      <c r="A631" s="36">
        <v>5</v>
      </c>
      <c r="B631" s="36" t="s">
        <v>2607</v>
      </c>
      <c r="C631" s="36" t="s">
        <v>2607</v>
      </c>
      <c r="D631" s="38" t="str">
        <f t="shared" si="12"/>
        <v>4000000003-0</v>
      </c>
      <c r="E631" s="9" t="s">
        <v>1249</v>
      </c>
      <c r="F631" s="10" t="s">
        <v>29</v>
      </c>
      <c r="G631" s="10" t="s">
        <v>29</v>
      </c>
      <c r="H631" s="9" t="s">
        <v>30</v>
      </c>
      <c r="I631" s="10" t="s">
        <v>1240</v>
      </c>
      <c r="J631" s="10" t="s">
        <v>32</v>
      </c>
      <c r="K631" s="11">
        <v>41944</v>
      </c>
      <c r="L631" s="12">
        <v>41944</v>
      </c>
      <c r="M631" s="10" t="s">
        <v>1241</v>
      </c>
      <c r="N631" s="13" t="s">
        <v>1250</v>
      </c>
      <c r="O631" s="10" t="s">
        <v>357</v>
      </c>
      <c r="P631" s="10" t="s">
        <v>29</v>
      </c>
      <c r="Q631" s="14">
        <v>135000</v>
      </c>
      <c r="R631" s="12"/>
      <c r="S631" s="10" t="s">
        <v>29</v>
      </c>
      <c r="T631" s="14">
        <v>-124072</v>
      </c>
      <c r="U631" s="15">
        <v>1</v>
      </c>
      <c r="V631" s="10" t="s">
        <v>29</v>
      </c>
      <c r="W631" s="14">
        <v>10928</v>
      </c>
      <c r="X631" s="10" t="s">
        <v>36</v>
      </c>
      <c r="Y631" s="10" t="s">
        <v>29</v>
      </c>
      <c r="Z631" s="10" t="s">
        <v>37</v>
      </c>
      <c r="AA631" s="10" t="s">
        <v>29</v>
      </c>
      <c r="AB631" s="15">
        <v>0</v>
      </c>
      <c r="AC631" s="15">
        <v>0</v>
      </c>
      <c r="AD631" s="15"/>
      <c r="AE631" s="15">
        <v>0</v>
      </c>
      <c r="AF631" s="14">
        <v>-2829</v>
      </c>
      <c r="AG631" s="14">
        <v>8099</v>
      </c>
    </row>
    <row r="632" spans="1:35" ht="15" customHeight="1" x14ac:dyDescent="0.25">
      <c r="A632" s="36">
        <v>5</v>
      </c>
      <c r="B632" s="36" t="s">
        <v>2607</v>
      </c>
      <c r="C632" s="36" t="s">
        <v>2607</v>
      </c>
      <c r="D632" s="38" t="str">
        <f t="shared" si="12"/>
        <v>4000000004-0</v>
      </c>
      <c r="E632" s="9" t="s">
        <v>1251</v>
      </c>
      <c r="F632" s="10" t="s">
        <v>29</v>
      </c>
      <c r="G632" s="10" t="s">
        <v>29</v>
      </c>
      <c r="H632" s="9" t="s">
        <v>30</v>
      </c>
      <c r="I632" s="10" t="s">
        <v>1240</v>
      </c>
      <c r="J632" s="10" t="s">
        <v>32</v>
      </c>
      <c r="K632" s="11">
        <v>42339</v>
      </c>
      <c r="L632" s="12">
        <v>42339</v>
      </c>
      <c r="M632" s="10" t="s">
        <v>1241</v>
      </c>
      <c r="N632" s="13" t="s">
        <v>1252</v>
      </c>
      <c r="O632" s="10" t="s">
        <v>357</v>
      </c>
      <c r="P632" s="10" t="s">
        <v>29</v>
      </c>
      <c r="Q632" s="14">
        <v>597667.5</v>
      </c>
      <c r="R632" s="12"/>
      <c r="S632" s="10" t="s">
        <v>29</v>
      </c>
      <c r="T632" s="14">
        <v>-530798.5</v>
      </c>
      <c r="U632" s="15">
        <v>2</v>
      </c>
      <c r="V632" s="10" t="s">
        <v>29</v>
      </c>
      <c r="W632" s="14">
        <v>66869</v>
      </c>
      <c r="X632" s="10" t="s">
        <v>36</v>
      </c>
      <c r="Y632" s="10" t="s">
        <v>29</v>
      </c>
      <c r="Z632" s="10" t="s">
        <v>37</v>
      </c>
      <c r="AA632" s="10" t="s">
        <v>29</v>
      </c>
      <c r="AB632" s="15">
        <v>0</v>
      </c>
      <c r="AC632" s="15">
        <v>0</v>
      </c>
      <c r="AD632" s="15"/>
      <c r="AE632" s="15">
        <v>0</v>
      </c>
      <c r="AF632" s="14">
        <v>-17312</v>
      </c>
      <c r="AG632" s="14">
        <v>49557</v>
      </c>
    </row>
    <row r="633" spans="1:35" ht="15" customHeight="1" x14ac:dyDescent="0.25">
      <c r="A633" s="36">
        <v>5</v>
      </c>
      <c r="B633" s="36" t="s">
        <v>2607</v>
      </c>
      <c r="C633" s="36" t="s">
        <v>2607</v>
      </c>
      <c r="D633" s="38" t="str">
        <f t="shared" si="12"/>
        <v>4000000005-0</v>
      </c>
      <c r="E633" s="9" t="s">
        <v>1253</v>
      </c>
      <c r="F633" s="10" t="s">
        <v>29</v>
      </c>
      <c r="G633" s="10" t="s">
        <v>29</v>
      </c>
      <c r="H633" s="9" t="s">
        <v>30</v>
      </c>
      <c r="I633" s="10" t="s">
        <v>1240</v>
      </c>
      <c r="J633" s="10" t="s">
        <v>32</v>
      </c>
      <c r="K633" s="11">
        <v>42403</v>
      </c>
      <c r="L633" s="12">
        <v>42403</v>
      </c>
      <c r="M633" s="10" t="s">
        <v>1241</v>
      </c>
      <c r="N633" s="13" t="s">
        <v>1254</v>
      </c>
      <c r="O633" s="10" t="s">
        <v>357</v>
      </c>
      <c r="P633" s="10" t="s">
        <v>29</v>
      </c>
      <c r="Q633" s="14">
        <v>540000</v>
      </c>
      <c r="R633" s="12"/>
      <c r="S633" s="10" t="s">
        <v>29</v>
      </c>
      <c r="T633" s="14">
        <v>-476531</v>
      </c>
      <c r="U633" s="15">
        <v>1</v>
      </c>
      <c r="V633" s="10" t="s">
        <v>29</v>
      </c>
      <c r="W633" s="14">
        <v>63469</v>
      </c>
      <c r="X633" s="10" t="s">
        <v>36</v>
      </c>
      <c r="Y633" s="10" t="s">
        <v>29</v>
      </c>
      <c r="Z633" s="10" t="s">
        <v>37</v>
      </c>
      <c r="AA633" s="10" t="s">
        <v>29</v>
      </c>
      <c r="AB633" s="15">
        <v>0</v>
      </c>
      <c r="AC633" s="15">
        <v>0</v>
      </c>
      <c r="AD633" s="15"/>
      <c r="AE633" s="15">
        <v>0</v>
      </c>
      <c r="AF633" s="14">
        <v>-16432</v>
      </c>
      <c r="AG633" s="14">
        <v>47037</v>
      </c>
    </row>
    <row r="634" spans="1:35" ht="15" customHeight="1" x14ac:dyDescent="0.25">
      <c r="A634" s="36">
        <v>5</v>
      </c>
      <c r="B634" s="36" t="s">
        <v>2607</v>
      </c>
      <c r="C634" s="36" t="s">
        <v>2607</v>
      </c>
      <c r="D634" s="38" t="str">
        <f t="shared" si="12"/>
        <v>4000000006-0</v>
      </c>
      <c r="E634" s="9" t="s">
        <v>1255</v>
      </c>
      <c r="F634" s="10" t="s">
        <v>29</v>
      </c>
      <c r="G634" s="10" t="s">
        <v>29</v>
      </c>
      <c r="H634" s="9" t="s">
        <v>30</v>
      </c>
      <c r="I634" s="10" t="s">
        <v>1240</v>
      </c>
      <c r="J634" s="10" t="s">
        <v>32</v>
      </c>
      <c r="K634" s="11">
        <v>42569</v>
      </c>
      <c r="L634" s="12">
        <v>42569</v>
      </c>
      <c r="M634" s="10" t="s">
        <v>1241</v>
      </c>
      <c r="N634" s="13" t="s">
        <v>1256</v>
      </c>
      <c r="O634" s="10" t="s">
        <v>357</v>
      </c>
      <c r="P634" s="10" t="s">
        <v>29</v>
      </c>
      <c r="Q634" s="14">
        <v>3348979</v>
      </c>
      <c r="R634" s="12"/>
      <c r="S634" s="10" t="s">
        <v>29</v>
      </c>
      <c r="T634" s="14">
        <v>-2896048</v>
      </c>
      <c r="U634" s="15">
        <v>1</v>
      </c>
      <c r="V634" s="10" t="s">
        <v>29</v>
      </c>
      <c r="W634" s="14">
        <v>452931</v>
      </c>
      <c r="X634" s="10" t="s">
        <v>36</v>
      </c>
      <c r="Y634" s="10" t="s">
        <v>29</v>
      </c>
      <c r="Z634" s="10" t="s">
        <v>37</v>
      </c>
      <c r="AA634" s="10" t="s">
        <v>29</v>
      </c>
      <c r="AB634" s="15">
        <v>0</v>
      </c>
      <c r="AC634" s="15">
        <v>0</v>
      </c>
      <c r="AD634" s="15"/>
      <c r="AE634" s="15">
        <v>0</v>
      </c>
      <c r="AF634" s="14">
        <v>-117264</v>
      </c>
      <c r="AG634" s="14">
        <v>335667</v>
      </c>
    </row>
    <row r="635" spans="1:35" ht="15" customHeight="1" x14ac:dyDescent="0.25">
      <c r="A635" s="36">
        <v>5</v>
      </c>
      <c r="B635" s="36" t="s">
        <v>2607</v>
      </c>
      <c r="C635" s="36" t="s">
        <v>2607</v>
      </c>
      <c r="D635" s="38" t="str">
        <f t="shared" si="12"/>
        <v>4000000007-0</v>
      </c>
      <c r="E635" s="9" t="s">
        <v>1257</v>
      </c>
      <c r="F635" s="10" t="s">
        <v>29</v>
      </c>
      <c r="G635" s="10" t="s">
        <v>29</v>
      </c>
      <c r="H635" s="9" t="s">
        <v>30</v>
      </c>
      <c r="I635" s="10" t="s">
        <v>1240</v>
      </c>
      <c r="J635" s="10" t="s">
        <v>32</v>
      </c>
      <c r="K635" s="11">
        <v>42844</v>
      </c>
      <c r="L635" s="12">
        <v>42844</v>
      </c>
      <c r="M635" s="10" t="s">
        <v>1241</v>
      </c>
      <c r="N635" s="13" t="s">
        <v>1258</v>
      </c>
      <c r="O635" s="10" t="s">
        <v>357</v>
      </c>
      <c r="P635" s="10" t="s">
        <v>29</v>
      </c>
      <c r="Q635" s="14">
        <v>1070964</v>
      </c>
      <c r="R635" s="12"/>
      <c r="S635" s="10" t="s">
        <v>29</v>
      </c>
      <c r="T635" s="14">
        <v>-890499</v>
      </c>
      <c r="U635" s="15">
        <v>1</v>
      </c>
      <c r="V635" s="10" t="s">
        <v>29</v>
      </c>
      <c r="W635" s="14">
        <v>180465</v>
      </c>
      <c r="X635" s="10" t="s">
        <v>36</v>
      </c>
      <c r="Y635" s="10" t="s">
        <v>29</v>
      </c>
      <c r="Z635" s="10" t="s">
        <v>37</v>
      </c>
      <c r="AA635" s="10" t="s">
        <v>29</v>
      </c>
      <c r="AB635" s="15">
        <v>0</v>
      </c>
      <c r="AC635" s="15">
        <v>0</v>
      </c>
      <c r="AD635" s="15"/>
      <c r="AE635" s="15">
        <v>0</v>
      </c>
      <c r="AF635" s="14">
        <v>-46722</v>
      </c>
      <c r="AG635" s="14">
        <v>133743</v>
      </c>
    </row>
    <row r="636" spans="1:35" ht="15" customHeight="1" x14ac:dyDescent="0.25">
      <c r="A636" s="36">
        <v>5</v>
      </c>
      <c r="B636" s="36" t="s">
        <v>2607</v>
      </c>
      <c r="C636" s="36" t="s">
        <v>2607</v>
      </c>
      <c r="D636" s="38" t="str">
        <f t="shared" si="12"/>
        <v>4000000008-0</v>
      </c>
      <c r="E636" s="9" t="s">
        <v>1259</v>
      </c>
      <c r="F636" s="10" t="s">
        <v>29</v>
      </c>
      <c r="G636" s="10" t="s">
        <v>29</v>
      </c>
      <c r="H636" s="9" t="s">
        <v>30</v>
      </c>
      <c r="I636" s="10" t="s">
        <v>1240</v>
      </c>
      <c r="J636" s="10" t="s">
        <v>32</v>
      </c>
      <c r="K636" s="11">
        <v>42849</v>
      </c>
      <c r="L636" s="12">
        <v>42849</v>
      </c>
      <c r="M636" s="10" t="s">
        <v>1241</v>
      </c>
      <c r="N636" s="13" t="s">
        <v>1260</v>
      </c>
      <c r="O636" s="10" t="s">
        <v>357</v>
      </c>
      <c r="P636" s="10" t="s">
        <v>29</v>
      </c>
      <c r="Q636" s="14">
        <v>2247250</v>
      </c>
      <c r="R636" s="12"/>
      <c r="S636" s="10" t="s">
        <v>29</v>
      </c>
      <c r="T636" s="14">
        <v>-1866737</v>
      </c>
      <c r="U636" s="15">
        <v>1</v>
      </c>
      <c r="V636" s="10" t="s">
        <v>29</v>
      </c>
      <c r="W636" s="14">
        <v>380513</v>
      </c>
      <c r="X636" s="10" t="s">
        <v>36</v>
      </c>
      <c r="Y636" s="10" t="s">
        <v>29</v>
      </c>
      <c r="Z636" s="10" t="s">
        <v>37</v>
      </c>
      <c r="AA636" s="10" t="s">
        <v>29</v>
      </c>
      <c r="AB636" s="15">
        <v>0</v>
      </c>
      <c r="AC636" s="15">
        <v>0</v>
      </c>
      <c r="AD636" s="15"/>
      <c r="AE636" s="15">
        <v>0</v>
      </c>
      <c r="AF636" s="14">
        <v>-98515</v>
      </c>
      <c r="AG636" s="14">
        <v>281998</v>
      </c>
    </row>
    <row r="637" spans="1:35" ht="15" customHeight="1" x14ac:dyDescent="0.25">
      <c r="A637" s="36">
        <v>5</v>
      </c>
      <c r="B637" s="36" t="s">
        <v>2607</v>
      </c>
      <c r="C637" s="36" t="s">
        <v>2607</v>
      </c>
      <c r="D637" s="38" t="str">
        <f t="shared" si="12"/>
        <v>4000000009-0</v>
      </c>
      <c r="E637" s="9" t="s">
        <v>1261</v>
      </c>
      <c r="F637" s="10" t="s">
        <v>29</v>
      </c>
      <c r="G637" s="10" t="s">
        <v>29</v>
      </c>
      <c r="H637" s="9" t="s">
        <v>30</v>
      </c>
      <c r="I637" s="10" t="s">
        <v>1240</v>
      </c>
      <c r="J637" s="10" t="s">
        <v>32</v>
      </c>
      <c r="K637" s="11">
        <v>42849</v>
      </c>
      <c r="L637" s="12">
        <v>42879</v>
      </c>
      <c r="M637" s="10" t="s">
        <v>1241</v>
      </c>
      <c r="N637" s="13" t="s">
        <v>1262</v>
      </c>
      <c r="O637" s="10" t="s">
        <v>357</v>
      </c>
      <c r="P637" s="10" t="s">
        <v>29</v>
      </c>
      <c r="Q637" s="15">
        <v>0</v>
      </c>
      <c r="R637" s="12"/>
      <c r="S637" s="10" t="s">
        <v>29</v>
      </c>
      <c r="T637" s="15">
        <v>0</v>
      </c>
      <c r="U637" s="15">
        <v>1</v>
      </c>
      <c r="V637" s="10" t="s">
        <v>29</v>
      </c>
      <c r="W637" s="15">
        <v>0</v>
      </c>
      <c r="X637" s="10" t="s">
        <v>36</v>
      </c>
      <c r="Y637" s="10" t="s">
        <v>29</v>
      </c>
      <c r="Z637" s="10" t="s">
        <v>37</v>
      </c>
      <c r="AA637" s="10" t="s">
        <v>29</v>
      </c>
      <c r="AB637" s="15">
        <v>0</v>
      </c>
      <c r="AC637" s="15">
        <v>0</v>
      </c>
      <c r="AD637" s="15"/>
      <c r="AE637" s="15">
        <v>0</v>
      </c>
      <c r="AF637" s="15">
        <v>0</v>
      </c>
      <c r="AG637" s="15">
        <v>0</v>
      </c>
    </row>
    <row r="638" spans="1:35" ht="15" customHeight="1" x14ac:dyDescent="0.25">
      <c r="A638" s="36">
        <v>5</v>
      </c>
      <c r="B638" s="36" t="s">
        <v>2607</v>
      </c>
      <c r="C638" s="36" t="s">
        <v>2607</v>
      </c>
      <c r="D638" s="38" t="str">
        <f t="shared" si="12"/>
        <v>4000000010-0</v>
      </c>
      <c r="E638" s="9" t="s">
        <v>1263</v>
      </c>
      <c r="F638" s="10" t="s">
        <v>29</v>
      </c>
      <c r="G638" s="10" t="s">
        <v>29</v>
      </c>
      <c r="H638" s="9" t="s">
        <v>30</v>
      </c>
      <c r="I638" s="10" t="s">
        <v>1240</v>
      </c>
      <c r="J638" s="10" t="s">
        <v>32</v>
      </c>
      <c r="K638" s="11">
        <v>42879</v>
      </c>
      <c r="L638" s="12">
        <v>42879</v>
      </c>
      <c r="M638" s="10" t="s">
        <v>1241</v>
      </c>
      <c r="N638" s="13" t="s">
        <v>1264</v>
      </c>
      <c r="O638" s="10" t="s">
        <v>357</v>
      </c>
      <c r="P638" s="10" t="s">
        <v>29</v>
      </c>
      <c r="Q638" s="14">
        <v>919681</v>
      </c>
      <c r="R638" s="12"/>
      <c r="S638" s="10" t="s">
        <v>29</v>
      </c>
      <c r="T638" s="14">
        <v>-759649</v>
      </c>
      <c r="U638" s="15">
        <v>1</v>
      </c>
      <c r="V638" s="10" t="s">
        <v>29</v>
      </c>
      <c r="W638" s="14">
        <v>160032</v>
      </c>
      <c r="X638" s="10" t="s">
        <v>36</v>
      </c>
      <c r="Y638" s="10" t="s">
        <v>29</v>
      </c>
      <c r="Z638" s="10" t="s">
        <v>37</v>
      </c>
      <c r="AA638" s="10" t="s">
        <v>29</v>
      </c>
      <c r="AB638" s="15">
        <v>0</v>
      </c>
      <c r="AC638" s="15">
        <v>0</v>
      </c>
      <c r="AD638" s="15"/>
      <c r="AE638" s="15">
        <v>0</v>
      </c>
      <c r="AF638" s="14">
        <v>-41432</v>
      </c>
      <c r="AG638" s="14">
        <v>118600</v>
      </c>
    </row>
    <row r="639" spans="1:35" ht="15" customHeight="1" x14ac:dyDescent="0.25">
      <c r="A639" s="36">
        <v>5</v>
      </c>
      <c r="B639" s="36" t="s">
        <v>2607</v>
      </c>
      <c r="C639" s="36" t="s">
        <v>2607</v>
      </c>
      <c r="D639" s="38" t="str">
        <f t="shared" si="12"/>
        <v>4000000011-0</v>
      </c>
      <c r="E639" s="9" t="s">
        <v>1265</v>
      </c>
      <c r="F639" s="10" t="s">
        <v>29</v>
      </c>
      <c r="G639" s="10" t="s">
        <v>29</v>
      </c>
      <c r="H639" s="9" t="s">
        <v>30</v>
      </c>
      <c r="I639" s="10" t="s">
        <v>1240</v>
      </c>
      <c r="J639" s="10" t="s">
        <v>32</v>
      </c>
      <c r="K639" s="11">
        <v>42899</v>
      </c>
      <c r="L639" s="12">
        <v>42899</v>
      </c>
      <c r="M639" s="10" t="s">
        <v>1241</v>
      </c>
      <c r="N639" s="13" t="s">
        <v>1266</v>
      </c>
      <c r="O639" s="10" t="s">
        <v>357</v>
      </c>
      <c r="P639" s="10" t="s">
        <v>29</v>
      </c>
      <c r="Q639" s="14">
        <v>3195000</v>
      </c>
      <c r="R639" s="12"/>
      <c r="S639" s="10" t="s">
        <v>29</v>
      </c>
      <c r="T639" s="14">
        <v>-2629102</v>
      </c>
      <c r="U639" s="15">
        <v>1</v>
      </c>
      <c r="V639" s="10" t="s">
        <v>29</v>
      </c>
      <c r="W639" s="14">
        <v>565898</v>
      </c>
      <c r="X639" s="10" t="s">
        <v>36</v>
      </c>
      <c r="Y639" s="10" t="s">
        <v>29</v>
      </c>
      <c r="Z639" s="10" t="s">
        <v>37</v>
      </c>
      <c r="AA639" s="10" t="s">
        <v>29</v>
      </c>
      <c r="AB639" s="15">
        <v>0</v>
      </c>
      <c r="AC639" s="15">
        <v>0</v>
      </c>
      <c r="AD639" s="15"/>
      <c r="AE639" s="15">
        <v>0</v>
      </c>
      <c r="AF639" s="14">
        <v>-146511</v>
      </c>
      <c r="AG639" s="14">
        <v>419387</v>
      </c>
    </row>
    <row r="640" spans="1:35" ht="15" customHeight="1" x14ac:dyDescent="0.25">
      <c r="A640" s="36">
        <v>5</v>
      </c>
      <c r="B640" s="36" t="s">
        <v>2607</v>
      </c>
      <c r="C640" s="36" t="s">
        <v>2607</v>
      </c>
      <c r="D640" s="38" t="str">
        <f t="shared" si="12"/>
        <v>4000000012-0</v>
      </c>
      <c r="E640" s="9" t="s">
        <v>1267</v>
      </c>
      <c r="F640" s="10" t="s">
        <v>29</v>
      </c>
      <c r="G640" s="10" t="s">
        <v>29</v>
      </c>
      <c r="H640" s="9" t="s">
        <v>30</v>
      </c>
      <c r="I640" s="10" t="s">
        <v>1240</v>
      </c>
      <c r="J640" s="10" t="s">
        <v>32</v>
      </c>
      <c r="K640" s="11">
        <v>42962</v>
      </c>
      <c r="L640" s="12">
        <v>42962</v>
      </c>
      <c r="M640" s="10" t="s">
        <v>1241</v>
      </c>
      <c r="N640" s="13" t="s">
        <v>1268</v>
      </c>
      <c r="O640" s="10" t="s">
        <v>357</v>
      </c>
      <c r="P640" s="10" t="s">
        <v>29</v>
      </c>
      <c r="Q640" s="14">
        <v>23250000</v>
      </c>
      <c r="R640" s="12"/>
      <c r="S640" s="10" t="s">
        <v>29</v>
      </c>
      <c r="T640" s="14">
        <v>-18900253</v>
      </c>
      <c r="U640" s="15">
        <v>1</v>
      </c>
      <c r="V640" s="10" t="s">
        <v>29</v>
      </c>
      <c r="W640" s="14">
        <v>4349747</v>
      </c>
      <c r="X640" s="10" t="s">
        <v>36</v>
      </c>
      <c r="Y640" s="10" t="s">
        <v>29</v>
      </c>
      <c r="Z640" s="10" t="s">
        <v>37</v>
      </c>
      <c r="AA640" s="10" t="s">
        <v>29</v>
      </c>
      <c r="AB640" s="15">
        <v>0</v>
      </c>
      <c r="AC640" s="15">
        <v>0</v>
      </c>
      <c r="AD640" s="15"/>
      <c r="AE640" s="15">
        <v>0</v>
      </c>
      <c r="AF640" s="14">
        <v>-1126150</v>
      </c>
      <c r="AG640" s="14">
        <v>3223597</v>
      </c>
    </row>
    <row r="641" spans="1:35" ht="15" customHeight="1" x14ac:dyDescent="0.25">
      <c r="A641" s="36">
        <v>5</v>
      </c>
      <c r="B641" s="36" t="s">
        <v>2607</v>
      </c>
      <c r="C641" s="36" t="s">
        <v>2607</v>
      </c>
      <c r="D641" s="38" t="str">
        <f t="shared" si="12"/>
        <v>4000000013-0</v>
      </c>
      <c r="E641" s="9" t="s">
        <v>1269</v>
      </c>
      <c r="F641" s="10" t="s">
        <v>29</v>
      </c>
      <c r="G641" s="10" t="s">
        <v>29</v>
      </c>
      <c r="H641" s="9" t="s">
        <v>30</v>
      </c>
      <c r="I641" s="10" t="s">
        <v>1240</v>
      </c>
      <c r="J641" s="10" t="s">
        <v>32</v>
      </c>
      <c r="K641" s="11">
        <v>43075</v>
      </c>
      <c r="L641" s="12">
        <v>43075</v>
      </c>
      <c r="M641" s="10" t="s">
        <v>1241</v>
      </c>
      <c r="N641" s="13" t="s">
        <v>1270</v>
      </c>
      <c r="O641" s="10" t="s">
        <v>357</v>
      </c>
      <c r="P641" s="10" t="s">
        <v>29</v>
      </c>
      <c r="Q641" s="14">
        <v>561500</v>
      </c>
      <c r="R641" s="12"/>
      <c r="S641" s="10" t="s">
        <v>29</v>
      </c>
      <c r="T641" s="14">
        <v>-446415</v>
      </c>
      <c r="U641" s="15">
        <v>1</v>
      </c>
      <c r="V641" s="10" t="s">
        <v>29</v>
      </c>
      <c r="W641" s="14">
        <v>115085</v>
      </c>
      <c r="X641" s="10" t="s">
        <v>36</v>
      </c>
      <c r="Y641" s="10" t="s">
        <v>29</v>
      </c>
      <c r="Z641" s="10" t="s">
        <v>37</v>
      </c>
      <c r="AA641" s="10" t="s">
        <v>29</v>
      </c>
      <c r="AB641" s="15">
        <v>0</v>
      </c>
      <c r="AC641" s="15">
        <v>0</v>
      </c>
      <c r="AD641" s="15"/>
      <c r="AE641" s="15">
        <v>0</v>
      </c>
      <c r="AF641" s="14">
        <v>-29796</v>
      </c>
      <c r="AG641" s="14">
        <v>85289</v>
      </c>
    </row>
    <row r="642" spans="1:35" ht="15" customHeight="1" x14ac:dyDescent="0.25">
      <c r="A642" s="36">
        <v>5</v>
      </c>
      <c r="B642" s="36" t="s">
        <v>2607</v>
      </c>
      <c r="C642" s="36" t="s">
        <v>2607</v>
      </c>
      <c r="D642" s="38" t="str">
        <f t="shared" si="12"/>
        <v>4000000014-0</v>
      </c>
      <c r="E642" s="9" t="s">
        <v>1271</v>
      </c>
      <c r="F642" s="10" t="s">
        <v>29</v>
      </c>
      <c r="G642" s="10" t="s">
        <v>29</v>
      </c>
      <c r="H642" s="9" t="s">
        <v>30</v>
      </c>
      <c r="I642" s="10" t="s">
        <v>1240</v>
      </c>
      <c r="J642" s="10" t="s">
        <v>32</v>
      </c>
      <c r="K642" s="11">
        <v>43100</v>
      </c>
      <c r="L642" s="12">
        <v>43100</v>
      </c>
      <c r="M642" s="10" t="s">
        <v>1241</v>
      </c>
      <c r="N642" s="13" t="s">
        <v>1272</v>
      </c>
      <c r="O642" s="10" t="s">
        <v>357</v>
      </c>
      <c r="P642" s="10" t="s">
        <v>29</v>
      </c>
      <c r="Q642" s="14">
        <v>720162.85</v>
      </c>
      <c r="R642" s="12"/>
      <c r="S642" s="10" t="s">
        <v>29</v>
      </c>
      <c r="T642" s="14">
        <v>-569676.76</v>
      </c>
      <c r="U642" s="15">
        <v>1</v>
      </c>
      <c r="V642" s="10" t="s">
        <v>29</v>
      </c>
      <c r="W642" s="14">
        <v>150486.09</v>
      </c>
      <c r="X642" s="10" t="s">
        <v>36</v>
      </c>
      <c r="Y642" s="10" t="s">
        <v>29</v>
      </c>
      <c r="Z642" s="10" t="s">
        <v>37</v>
      </c>
      <c r="AA642" s="10" t="s">
        <v>29</v>
      </c>
      <c r="AB642" s="15">
        <v>0</v>
      </c>
      <c r="AC642" s="15">
        <v>0</v>
      </c>
      <c r="AD642" s="15"/>
      <c r="AE642" s="15">
        <v>0</v>
      </c>
      <c r="AF642" s="14">
        <v>-38961</v>
      </c>
      <c r="AG642" s="14">
        <v>111525.09</v>
      </c>
    </row>
    <row r="643" spans="1:35" ht="15" customHeight="1" x14ac:dyDescent="0.25">
      <c r="A643" s="36">
        <v>5</v>
      </c>
      <c r="B643" s="36" t="s">
        <v>2607</v>
      </c>
      <c r="C643" s="36" t="s">
        <v>2607</v>
      </c>
      <c r="D643" s="38" t="str">
        <f t="shared" ref="D643:D706" si="15">CONCATENATE(E643,"-",H643)</f>
        <v>4000000015-0</v>
      </c>
      <c r="E643" s="9" t="s">
        <v>1273</v>
      </c>
      <c r="F643" s="10" t="s">
        <v>29</v>
      </c>
      <c r="G643" s="10" t="s">
        <v>29</v>
      </c>
      <c r="H643" s="9" t="s">
        <v>30</v>
      </c>
      <c r="I643" s="10" t="s">
        <v>1246</v>
      </c>
      <c r="J643" s="10" t="s">
        <v>32</v>
      </c>
      <c r="K643" s="11">
        <v>39934</v>
      </c>
      <c r="L643" s="12">
        <v>39934</v>
      </c>
      <c r="M643" s="10" t="s">
        <v>1241</v>
      </c>
      <c r="N643" s="13" t="s">
        <v>1274</v>
      </c>
      <c r="O643" s="10" t="s">
        <v>1248</v>
      </c>
      <c r="P643" s="10" t="s">
        <v>29</v>
      </c>
      <c r="Q643" s="14">
        <v>438074</v>
      </c>
      <c r="R643" s="12"/>
      <c r="S643" s="10" t="s">
        <v>29</v>
      </c>
      <c r="T643" s="14">
        <v>-416170</v>
      </c>
      <c r="U643" s="15">
        <v>1</v>
      </c>
      <c r="V643" s="10" t="s">
        <v>29</v>
      </c>
      <c r="W643" s="14">
        <v>21904</v>
      </c>
      <c r="X643" s="10" t="s">
        <v>36</v>
      </c>
      <c r="Y643" s="10" t="s">
        <v>29</v>
      </c>
      <c r="Z643" s="10" t="s">
        <v>37</v>
      </c>
      <c r="AA643" s="10" t="s">
        <v>29</v>
      </c>
      <c r="AB643" s="15">
        <v>0</v>
      </c>
      <c r="AC643" s="15">
        <v>0</v>
      </c>
      <c r="AD643" s="15"/>
      <c r="AE643" s="15">
        <v>0</v>
      </c>
      <c r="AF643" s="15">
        <v>0</v>
      </c>
      <c r="AG643" s="14">
        <v>21904</v>
      </c>
    </row>
    <row r="644" spans="1:35" ht="15" customHeight="1" x14ac:dyDescent="0.25">
      <c r="A644" s="36">
        <v>5</v>
      </c>
      <c r="B644" s="36" t="s">
        <v>2607</v>
      </c>
      <c r="C644" s="36" t="s">
        <v>2607</v>
      </c>
      <c r="D644" s="38" t="str">
        <f t="shared" si="15"/>
        <v>4000000016-0</v>
      </c>
      <c r="E644" s="9" t="s">
        <v>1275</v>
      </c>
      <c r="F644" s="10" t="s">
        <v>29</v>
      </c>
      <c r="G644" s="10" t="s">
        <v>29</v>
      </c>
      <c r="H644" s="9" t="s">
        <v>30</v>
      </c>
      <c r="I644" s="10" t="s">
        <v>1246</v>
      </c>
      <c r="J644" s="10" t="s">
        <v>32</v>
      </c>
      <c r="K644" s="11">
        <v>39934</v>
      </c>
      <c r="L644" s="12">
        <v>39934</v>
      </c>
      <c r="M644" s="10" t="s">
        <v>1241</v>
      </c>
      <c r="N644" s="13" t="s">
        <v>1276</v>
      </c>
      <c r="O644" s="10" t="s">
        <v>1248</v>
      </c>
      <c r="P644" s="10" t="s">
        <v>29</v>
      </c>
      <c r="Q644" s="14">
        <v>438864</v>
      </c>
      <c r="R644" s="12"/>
      <c r="S644" s="10" t="s">
        <v>29</v>
      </c>
      <c r="T644" s="14">
        <v>-416921</v>
      </c>
      <c r="U644" s="15">
        <v>1</v>
      </c>
      <c r="V644" s="10" t="s">
        <v>29</v>
      </c>
      <c r="W644" s="14">
        <v>21943</v>
      </c>
      <c r="X644" s="10" t="s">
        <v>36</v>
      </c>
      <c r="Y644" s="10" t="s">
        <v>29</v>
      </c>
      <c r="Z644" s="10" t="s">
        <v>37</v>
      </c>
      <c r="AA644" s="10" t="s">
        <v>29</v>
      </c>
      <c r="AB644" s="15">
        <v>0</v>
      </c>
      <c r="AC644" s="15">
        <v>0</v>
      </c>
      <c r="AD644" s="15"/>
      <c r="AE644" s="15">
        <v>0</v>
      </c>
      <c r="AF644" s="15">
        <v>0</v>
      </c>
      <c r="AG644" s="14">
        <v>21943</v>
      </c>
    </row>
    <row r="645" spans="1:35" ht="15" customHeight="1" x14ac:dyDescent="0.25">
      <c r="A645" s="36">
        <v>5</v>
      </c>
      <c r="B645" s="36" t="s">
        <v>2607</v>
      </c>
      <c r="C645" s="36" t="s">
        <v>2607</v>
      </c>
      <c r="D645" s="38" t="str">
        <f t="shared" si="15"/>
        <v>4000000017-0</v>
      </c>
      <c r="E645" s="9" t="s">
        <v>1277</v>
      </c>
      <c r="F645" s="10" t="s">
        <v>29</v>
      </c>
      <c r="G645" s="10" t="s">
        <v>29</v>
      </c>
      <c r="H645" s="9" t="s">
        <v>30</v>
      </c>
      <c r="I645" s="10" t="s">
        <v>1246</v>
      </c>
      <c r="J645" s="10" t="s">
        <v>32</v>
      </c>
      <c r="K645" s="11">
        <v>40179</v>
      </c>
      <c r="L645" s="12">
        <v>40179</v>
      </c>
      <c r="M645" s="10" t="s">
        <v>1241</v>
      </c>
      <c r="N645" s="13" t="s">
        <v>1278</v>
      </c>
      <c r="O645" s="10" t="s">
        <v>1248</v>
      </c>
      <c r="P645" s="10" t="s">
        <v>29</v>
      </c>
      <c r="Q645" s="14">
        <v>960451</v>
      </c>
      <c r="R645" s="12"/>
      <c r="S645" s="10" t="s">
        <v>29</v>
      </c>
      <c r="T645" s="14">
        <v>-912428</v>
      </c>
      <c r="U645" s="15">
        <v>1</v>
      </c>
      <c r="V645" s="10" t="s">
        <v>29</v>
      </c>
      <c r="W645" s="14">
        <v>48023</v>
      </c>
      <c r="X645" s="10" t="s">
        <v>36</v>
      </c>
      <c r="Y645" s="10" t="s">
        <v>29</v>
      </c>
      <c r="Z645" s="10" t="s">
        <v>37</v>
      </c>
      <c r="AA645" s="10" t="s">
        <v>29</v>
      </c>
      <c r="AB645" s="15">
        <v>0</v>
      </c>
      <c r="AC645" s="15">
        <v>0</v>
      </c>
      <c r="AD645" s="15"/>
      <c r="AE645" s="15">
        <v>0</v>
      </c>
      <c r="AF645" s="15">
        <v>0</v>
      </c>
      <c r="AG645" s="14">
        <v>48023</v>
      </c>
    </row>
    <row r="646" spans="1:35" ht="15" customHeight="1" x14ac:dyDescent="0.25">
      <c r="A646" s="36">
        <v>5</v>
      </c>
      <c r="B646" s="36" t="s">
        <v>2607</v>
      </c>
      <c r="C646" s="36" t="s">
        <v>2607</v>
      </c>
      <c r="D646" s="38" t="str">
        <f t="shared" si="15"/>
        <v>4000000018-0</v>
      </c>
      <c r="E646" s="9" t="s">
        <v>1279</v>
      </c>
      <c r="F646" s="10" t="s">
        <v>29</v>
      </c>
      <c r="G646" s="10" t="s">
        <v>29</v>
      </c>
      <c r="H646" s="9" t="s">
        <v>30</v>
      </c>
      <c r="I646" s="10" t="s">
        <v>1240</v>
      </c>
      <c r="J646" s="10" t="s">
        <v>32</v>
      </c>
      <c r="K646" s="11">
        <v>42879</v>
      </c>
      <c r="L646" s="12">
        <v>42879</v>
      </c>
      <c r="M646" s="10" t="s">
        <v>1241</v>
      </c>
      <c r="N646" s="13" t="s">
        <v>1280</v>
      </c>
      <c r="O646" s="10" t="s">
        <v>357</v>
      </c>
      <c r="P646" s="10" t="s">
        <v>29</v>
      </c>
      <c r="Q646" s="14">
        <v>824150.13</v>
      </c>
      <c r="R646" s="12"/>
      <c r="S646" s="10" t="s">
        <v>29</v>
      </c>
      <c r="T646" s="14">
        <v>-680740.13</v>
      </c>
      <c r="U646" s="15">
        <v>1</v>
      </c>
      <c r="V646" s="10" t="s">
        <v>29</v>
      </c>
      <c r="W646" s="14">
        <v>143410</v>
      </c>
      <c r="X646" s="10" t="s">
        <v>36</v>
      </c>
      <c r="Y646" s="10" t="s">
        <v>29</v>
      </c>
      <c r="Z646" s="10" t="s">
        <v>37</v>
      </c>
      <c r="AA646" s="10" t="s">
        <v>29</v>
      </c>
      <c r="AB646" s="15">
        <v>0</v>
      </c>
      <c r="AC646" s="15">
        <v>0</v>
      </c>
      <c r="AD646" s="15"/>
      <c r="AE646" s="15">
        <v>0</v>
      </c>
      <c r="AF646" s="14">
        <v>-37129</v>
      </c>
      <c r="AG646" s="14">
        <v>106281</v>
      </c>
    </row>
    <row r="647" spans="1:35" ht="15" customHeight="1" x14ac:dyDescent="0.25">
      <c r="A647" s="36">
        <v>5</v>
      </c>
      <c r="B647" s="36" t="s">
        <v>2607</v>
      </c>
      <c r="C647" s="36" t="s">
        <v>2607</v>
      </c>
      <c r="D647" s="38" t="str">
        <f t="shared" si="15"/>
        <v>4000000020-0</v>
      </c>
      <c r="E647" s="9" t="s">
        <v>1281</v>
      </c>
      <c r="F647" s="10" t="s">
        <v>29</v>
      </c>
      <c r="G647" s="10" t="s">
        <v>29</v>
      </c>
      <c r="H647" s="9" t="s">
        <v>30</v>
      </c>
      <c r="I647" s="10" t="s">
        <v>1240</v>
      </c>
      <c r="J647" s="10" t="s">
        <v>32</v>
      </c>
      <c r="K647" s="11">
        <v>43465</v>
      </c>
      <c r="L647" s="12">
        <v>43405</v>
      </c>
      <c r="M647" s="10" t="s">
        <v>1241</v>
      </c>
      <c r="N647" s="13" t="s">
        <v>1282</v>
      </c>
      <c r="O647" s="10" t="s">
        <v>357</v>
      </c>
      <c r="P647" s="10" t="s">
        <v>29</v>
      </c>
      <c r="Q647" s="14">
        <v>531500</v>
      </c>
      <c r="R647" s="12"/>
      <c r="S647" s="10" t="s">
        <v>1283</v>
      </c>
      <c r="T647" s="14">
        <v>-388341</v>
      </c>
      <c r="U647" s="15">
        <v>3</v>
      </c>
      <c r="V647" s="10" t="s">
        <v>29</v>
      </c>
      <c r="W647" s="14">
        <v>143159</v>
      </c>
      <c r="X647" s="10" t="s">
        <v>339</v>
      </c>
      <c r="Y647" s="10" t="s">
        <v>29</v>
      </c>
      <c r="Z647" s="10" t="s">
        <v>37</v>
      </c>
      <c r="AA647" s="10" t="s">
        <v>29</v>
      </c>
      <c r="AB647" s="15">
        <v>0</v>
      </c>
      <c r="AC647" s="15">
        <v>0</v>
      </c>
      <c r="AD647" s="15"/>
      <c r="AE647" s="15">
        <v>0</v>
      </c>
      <c r="AF647" s="14">
        <v>-37064</v>
      </c>
      <c r="AG647" s="14">
        <v>106095</v>
      </c>
    </row>
    <row r="648" spans="1:35" ht="15" customHeight="1" x14ac:dyDescent="0.25">
      <c r="A648" s="36">
        <v>5</v>
      </c>
      <c r="B648" s="36" t="s">
        <v>2607</v>
      </c>
      <c r="C648" s="36" t="s">
        <v>2607</v>
      </c>
      <c r="D648" s="38" t="str">
        <f t="shared" si="15"/>
        <v>4000000021-0</v>
      </c>
      <c r="E648" s="9" t="s">
        <v>1284</v>
      </c>
      <c r="F648" s="10" t="s">
        <v>29</v>
      </c>
      <c r="G648" s="10" t="s">
        <v>29</v>
      </c>
      <c r="H648" s="9" t="s">
        <v>30</v>
      </c>
      <c r="I648" s="10" t="s">
        <v>1246</v>
      </c>
      <c r="J648" s="10" t="s">
        <v>32</v>
      </c>
      <c r="K648" s="11">
        <v>43816</v>
      </c>
      <c r="L648" s="12">
        <v>43816</v>
      </c>
      <c r="M648" s="10" t="s">
        <v>1241</v>
      </c>
      <c r="N648" s="13" t="s">
        <v>1285</v>
      </c>
      <c r="O648" s="10" t="s">
        <v>1248</v>
      </c>
      <c r="P648" s="10" t="s">
        <v>1286</v>
      </c>
      <c r="Q648" s="14">
        <v>2564608.48</v>
      </c>
      <c r="R648" s="12"/>
      <c r="S648" s="10" t="s">
        <v>1287</v>
      </c>
      <c r="T648" s="14">
        <v>-1805951</v>
      </c>
      <c r="U648" s="15">
        <v>1</v>
      </c>
      <c r="V648" s="10" t="s">
        <v>29</v>
      </c>
      <c r="W648" s="14">
        <v>758657.48</v>
      </c>
      <c r="X648" s="10" t="s">
        <v>339</v>
      </c>
      <c r="Y648" s="10" t="s">
        <v>29</v>
      </c>
      <c r="Z648" s="10" t="s">
        <v>37</v>
      </c>
      <c r="AA648" s="10" t="s">
        <v>29</v>
      </c>
      <c r="AB648" s="15">
        <v>0</v>
      </c>
      <c r="AC648" s="15">
        <v>0</v>
      </c>
      <c r="AD648" s="15"/>
      <c r="AE648" s="15">
        <v>0</v>
      </c>
      <c r="AF648" s="14">
        <v>-236929</v>
      </c>
      <c r="AG648" s="14">
        <v>521728.48</v>
      </c>
    </row>
    <row r="649" spans="1:35" ht="15" customHeight="1" x14ac:dyDescent="0.25">
      <c r="A649" s="36">
        <v>5</v>
      </c>
      <c r="B649" s="36" t="s">
        <v>2607</v>
      </c>
      <c r="C649" s="36" t="s">
        <v>2607</v>
      </c>
      <c r="D649" s="38" t="str">
        <f t="shared" si="15"/>
        <v>4000000022-0</v>
      </c>
      <c r="E649" s="9" t="s">
        <v>1288</v>
      </c>
      <c r="F649" s="10" t="s">
        <v>29</v>
      </c>
      <c r="G649" s="10" t="s">
        <v>29</v>
      </c>
      <c r="H649" s="9" t="s">
        <v>30</v>
      </c>
      <c r="I649" s="10" t="s">
        <v>1246</v>
      </c>
      <c r="J649" s="10" t="s">
        <v>32</v>
      </c>
      <c r="K649" s="11">
        <v>43816</v>
      </c>
      <c r="L649" s="12">
        <v>43816</v>
      </c>
      <c r="M649" s="10" t="s">
        <v>1241</v>
      </c>
      <c r="N649" s="13" t="s">
        <v>1289</v>
      </c>
      <c r="O649" s="10" t="s">
        <v>1248</v>
      </c>
      <c r="P649" s="10" t="s">
        <v>1286</v>
      </c>
      <c r="Q649" s="15">
        <v>0</v>
      </c>
      <c r="R649" s="12"/>
      <c r="S649" s="10" t="s">
        <v>1287</v>
      </c>
      <c r="T649" s="15">
        <v>0</v>
      </c>
      <c r="U649" s="15">
        <v>1</v>
      </c>
      <c r="V649" s="10" t="s">
        <v>29</v>
      </c>
      <c r="W649" s="15">
        <v>0</v>
      </c>
      <c r="X649" s="10" t="s">
        <v>339</v>
      </c>
      <c r="Y649" s="10" t="s">
        <v>29</v>
      </c>
      <c r="Z649" s="10" t="s">
        <v>37</v>
      </c>
      <c r="AA649" s="10" t="s">
        <v>29</v>
      </c>
      <c r="AB649" s="15">
        <v>0</v>
      </c>
      <c r="AC649" s="15">
        <v>0</v>
      </c>
      <c r="AD649" s="15"/>
      <c r="AE649" s="15">
        <v>0</v>
      </c>
      <c r="AF649" s="15">
        <v>0</v>
      </c>
      <c r="AG649" s="15">
        <v>0</v>
      </c>
    </row>
    <row r="650" spans="1:35" ht="15" customHeight="1" x14ac:dyDescent="0.25">
      <c r="A650" s="36">
        <v>5</v>
      </c>
      <c r="B650" s="36" t="s">
        <v>2607</v>
      </c>
      <c r="C650" s="36" t="s">
        <v>2607</v>
      </c>
      <c r="D650" s="38" t="str">
        <f t="shared" si="15"/>
        <v>4000000023-0</v>
      </c>
      <c r="E650" s="9" t="s">
        <v>1290</v>
      </c>
      <c r="F650" s="10" t="s">
        <v>29</v>
      </c>
      <c r="G650" s="10" t="s">
        <v>29</v>
      </c>
      <c r="H650" s="9" t="s">
        <v>30</v>
      </c>
      <c r="I650" s="10" t="s">
        <v>1246</v>
      </c>
      <c r="J650" s="10" t="s">
        <v>32</v>
      </c>
      <c r="K650" s="11">
        <v>43904</v>
      </c>
      <c r="L650" s="12">
        <v>43904</v>
      </c>
      <c r="M650" s="10" t="s">
        <v>1241</v>
      </c>
      <c r="N650" s="13" t="s">
        <v>1291</v>
      </c>
      <c r="O650" s="10" t="s">
        <v>1248</v>
      </c>
      <c r="P650" s="10" t="s">
        <v>1292</v>
      </c>
      <c r="Q650" s="14">
        <v>3454384</v>
      </c>
      <c r="R650" s="12"/>
      <c r="S650" s="10" t="s">
        <v>1293</v>
      </c>
      <c r="T650" s="14">
        <v>-2348154</v>
      </c>
      <c r="U650" s="15">
        <v>1</v>
      </c>
      <c r="V650" s="10" t="s">
        <v>29</v>
      </c>
      <c r="W650" s="14">
        <v>1106230</v>
      </c>
      <c r="X650" s="10" t="s">
        <v>339</v>
      </c>
      <c r="Y650" s="10" t="s">
        <v>29</v>
      </c>
      <c r="Z650" s="10" t="s">
        <v>37</v>
      </c>
      <c r="AA650" s="10" t="s">
        <v>29</v>
      </c>
      <c r="AB650" s="15">
        <v>0</v>
      </c>
      <c r="AC650" s="15">
        <v>0</v>
      </c>
      <c r="AD650" s="15"/>
      <c r="AE650" s="15">
        <v>0</v>
      </c>
      <c r="AF650" s="14">
        <v>-345476</v>
      </c>
      <c r="AG650" s="14">
        <v>760754</v>
      </c>
      <c r="AH650">
        <f t="shared" ref="AH650:AH655" si="16">IF(L650&lt;$AH$1,AC650,0)</f>
        <v>0</v>
      </c>
      <c r="AI650">
        <f t="shared" ref="AI650:AI655" si="17">IF(L650&gt;=$AH$1,AC650,0)</f>
        <v>0</v>
      </c>
    </row>
    <row r="651" spans="1:35" ht="15" customHeight="1" x14ac:dyDescent="0.25">
      <c r="A651" s="36">
        <v>5</v>
      </c>
      <c r="B651" s="36" t="s">
        <v>2607</v>
      </c>
      <c r="C651" s="36" t="s">
        <v>2607</v>
      </c>
      <c r="D651" s="38" t="str">
        <f t="shared" si="15"/>
        <v>4000000024-0</v>
      </c>
      <c r="E651" s="9" t="s">
        <v>1294</v>
      </c>
      <c r="F651" s="10" t="s">
        <v>29</v>
      </c>
      <c r="G651" s="10" t="s">
        <v>29</v>
      </c>
      <c r="H651" s="9" t="s">
        <v>30</v>
      </c>
      <c r="I651" s="10" t="s">
        <v>207</v>
      </c>
      <c r="J651" s="10" t="s">
        <v>32</v>
      </c>
      <c r="K651" s="11">
        <v>44301</v>
      </c>
      <c r="L651" s="12">
        <v>44301</v>
      </c>
      <c r="M651" s="10" t="s">
        <v>1295</v>
      </c>
      <c r="N651" s="13" t="s">
        <v>1296</v>
      </c>
      <c r="O651" s="10" t="s">
        <v>1248</v>
      </c>
      <c r="P651" s="10" t="s">
        <v>29</v>
      </c>
      <c r="Q651" s="14">
        <v>303571</v>
      </c>
      <c r="R651" s="12"/>
      <c r="S651" s="10" t="s">
        <v>1297</v>
      </c>
      <c r="T651" s="14">
        <v>-157520</v>
      </c>
      <c r="U651" s="15">
        <v>2</v>
      </c>
      <c r="V651" s="10" t="s">
        <v>29</v>
      </c>
      <c r="W651" s="14">
        <v>146051</v>
      </c>
      <c r="X651" s="10" t="s">
        <v>339</v>
      </c>
      <c r="Y651" s="10" t="s">
        <v>29</v>
      </c>
      <c r="Z651" s="10" t="s">
        <v>37</v>
      </c>
      <c r="AA651" s="10" t="s">
        <v>29</v>
      </c>
      <c r="AB651" s="15">
        <v>0</v>
      </c>
      <c r="AC651" s="15">
        <v>0</v>
      </c>
      <c r="AD651" s="15"/>
      <c r="AE651" s="15">
        <v>0</v>
      </c>
      <c r="AF651" s="14">
        <v>-45721</v>
      </c>
      <c r="AG651" s="14">
        <v>100330</v>
      </c>
      <c r="AH651">
        <f t="shared" si="16"/>
        <v>0</v>
      </c>
      <c r="AI651">
        <f t="shared" si="17"/>
        <v>0</v>
      </c>
    </row>
    <row r="652" spans="1:35" ht="15" customHeight="1" x14ac:dyDescent="0.25">
      <c r="A652" s="36">
        <v>5</v>
      </c>
      <c r="B652" s="36" t="s">
        <v>2607</v>
      </c>
      <c r="C652" s="36" t="s">
        <v>2607</v>
      </c>
      <c r="D652" s="38" t="str">
        <f t="shared" si="15"/>
        <v>4000000025-0</v>
      </c>
      <c r="E652" s="9" t="s">
        <v>1298</v>
      </c>
      <c r="F652" s="10" t="s">
        <v>29</v>
      </c>
      <c r="G652" s="10" t="s">
        <v>29</v>
      </c>
      <c r="H652" s="9" t="s">
        <v>30</v>
      </c>
      <c r="I652" s="10" t="s">
        <v>207</v>
      </c>
      <c r="J652" s="10" t="s">
        <v>32</v>
      </c>
      <c r="K652" s="11">
        <v>44385</v>
      </c>
      <c r="L652" s="12">
        <v>44385</v>
      </c>
      <c r="M652" s="10" t="s">
        <v>363</v>
      </c>
      <c r="N652" s="13" t="s">
        <v>1299</v>
      </c>
      <c r="O652" s="10" t="s">
        <v>1248</v>
      </c>
      <c r="P652" s="10" t="s">
        <v>29</v>
      </c>
      <c r="Q652" s="14">
        <v>868304</v>
      </c>
      <c r="R652" s="12"/>
      <c r="S652" s="10" t="s">
        <v>1297</v>
      </c>
      <c r="T652" s="14">
        <v>-407635</v>
      </c>
      <c r="U652" s="15">
        <v>2</v>
      </c>
      <c r="V652" s="10" t="s">
        <v>29</v>
      </c>
      <c r="W652" s="14">
        <v>460669</v>
      </c>
      <c r="X652" s="10" t="s">
        <v>339</v>
      </c>
      <c r="Y652" s="10" t="s">
        <v>29</v>
      </c>
      <c r="Z652" s="10" t="s">
        <v>37</v>
      </c>
      <c r="AA652" s="10" t="s">
        <v>29</v>
      </c>
      <c r="AB652" s="15">
        <v>0</v>
      </c>
      <c r="AC652" s="15">
        <v>0</v>
      </c>
      <c r="AD652" s="15"/>
      <c r="AE652" s="15">
        <v>0</v>
      </c>
      <c r="AF652" s="14">
        <v>-144212</v>
      </c>
      <c r="AG652" s="14">
        <v>316457</v>
      </c>
      <c r="AH652">
        <f t="shared" si="16"/>
        <v>0</v>
      </c>
      <c r="AI652">
        <f t="shared" si="17"/>
        <v>0</v>
      </c>
    </row>
    <row r="653" spans="1:35" ht="15" customHeight="1" x14ac:dyDescent="0.25">
      <c r="A653" s="36">
        <v>5</v>
      </c>
      <c r="B653" s="36" t="s">
        <v>2607</v>
      </c>
      <c r="C653" s="36" t="s">
        <v>2607</v>
      </c>
      <c r="D653" s="38" t="str">
        <f t="shared" si="15"/>
        <v>4000000026-0</v>
      </c>
      <c r="E653" s="9" t="s">
        <v>1300</v>
      </c>
      <c r="F653" s="10" t="s">
        <v>29</v>
      </c>
      <c r="G653" s="10" t="s">
        <v>29</v>
      </c>
      <c r="H653" s="9" t="s">
        <v>30</v>
      </c>
      <c r="I653" s="10" t="s">
        <v>207</v>
      </c>
      <c r="J653" s="10" t="s">
        <v>32</v>
      </c>
      <c r="K653" s="11">
        <v>45119</v>
      </c>
      <c r="L653" s="12">
        <v>45119</v>
      </c>
      <c r="M653" s="10" t="s">
        <v>1241</v>
      </c>
      <c r="N653" s="13" t="s">
        <v>1301</v>
      </c>
      <c r="O653" s="10" t="s">
        <v>1248</v>
      </c>
      <c r="P653" s="10" t="s">
        <v>1037</v>
      </c>
      <c r="Q653" s="15">
        <v>0</v>
      </c>
      <c r="R653" s="12"/>
      <c r="S653" s="10" t="s">
        <v>1283</v>
      </c>
      <c r="T653" s="15">
        <v>0</v>
      </c>
      <c r="U653" s="15"/>
      <c r="V653" s="10" t="s">
        <v>29</v>
      </c>
      <c r="W653" s="15">
        <v>0</v>
      </c>
      <c r="X653" s="10" t="s">
        <v>29</v>
      </c>
      <c r="Y653" s="10" t="s">
        <v>29</v>
      </c>
      <c r="Z653" s="10" t="s">
        <v>37</v>
      </c>
      <c r="AA653" s="10" t="s">
        <v>29</v>
      </c>
      <c r="AB653" s="15">
        <v>0</v>
      </c>
      <c r="AC653" s="14">
        <v>725321</v>
      </c>
      <c r="AD653" s="14"/>
      <c r="AE653" s="15">
        <v>0</v>
      </c>
      <c r="AF653" s="14">
        <v>-163782</v>
      </c>
      <c r="AG653" s="14">
        <v>561539</v>
      </c>
      <c r="AH653">
        <f t="shared" si="16"/>
        <v>725321</v>
      </c>
      <c r="AI653">
        <f t="shared" si="17"/>
        <v>0</v>
      </c>
    </row>
    <row r="654" spans="1:35" ht="15" customHeight="1" x14ac:dyDescent="0.25">
      <c r="A654" s="36">
        <v>5</v>
      </c>
      <c r="B654" s="36" t="s">
        <v>2607</v>
      </c>
      <c r="C654" s="36" t="s">
        <v>2607</v>
      </c>
      <c r="D654" s="38" t="str">
        <f t="shared" si="15"/>
        <v>4000000027-0</v>
      </c>
      <c r="E654" s="9" t="s">
        <v>1302</v>
      </c>
      <c r="F654" s="10" t="s">
        <v>29</v>
      </c>
      <c r="G654" s="10" t="s">
        <v>29</v>
      </c>
      <c r="H654" s="9" t="s">
        <v>30</v>
      </c>
      <c r="I654" s="10" t="s">
        <v>207</v>
      </c>
      <c r="J654" s="10" t="s">
        <v>32</v>
      </c>
      <c r="K654" s="11">
        <v>45119</v>
      </c>
      <c r="L654" s="12">
        <v>45119</v>
      </c>
      <c r="M654" s="10" t="s">
        <v>1241</v>
      </c>
      <c r="N654" s="13" t="s">
        <v>1303</v>
      </c>
      <c r="O654" s="10" t="s">
        <v>1248</v>
      </c>
      <c r="P654" s="10" t="s">
        <v>1037</v>
      </c>
      <c r="Q654" s="15">
        <v>0</v>
      </c>
      <c r="R654" s="12"/>
      <c r="S654" s="10" t="s">
        <v>1283</v>
      </c>
      <c r="T654" s="15">
        <v>0</v>
      </c>
      <c r="U654" s="15"/>
      <c r="V654" s="10" t="s">
        <v>29</v>
      </c>
      <c r="W654" s="15">
        <v>0</v>
      </c>
      <c r="X654" s="10" t="s">
        <v>29</v>
      </c>
      <c r="Y654" s="10" t="s">
        <v>29</v>
      </c>
      <c r="Z654" s="10" t="s">
        <v>37</v>
      </c>
      <c r="AA654" s="10" t="s">
        <v>29</v>
      </c>
      <c r="AB654" s="15">
        <v>0</v>
      </c>
      <c r="AC654" s="14">
        <v>314404</v>
      </c>
      <c r="AD654" s="14"/>
      <c r="AE654" s="15">
        <v>0</v>
      </c>
      <c r="AF654" s="14">
        <v>-70994</v>
      </c>
      <c r="AG654" s="14">
        <v>243410</v>
      </c>
      <c r="AH654">
        <f t="shared" si="16"/>
        <v>314404</v>
      </c>
      <c r="AI654">
        <f t="shared" si="17"/>
        <v>0</v>
      </c>
    </row>
    <row r="655" spans="1:35" ht="15" customHeight="1" x14ac:dyDescent="0.25">
      <c r="A655" s="36">
        <v>5</v>
      </c>
      <c r="B655" s="36" t="s">
        <v>2607</v>
      </c>
      <c r="C655" s="36" t="s">
        <v>2607</v>
      </c>
      <c r="D655" s="38" t="str">
        <f t="shared" si="15"/>
        <v>4000000028-0</v>
      </c>
      <c r="E655" s="9" t="s">
        <v>1304</v>
      </c>
      <c r="F655" s="10" t="s">
        <v>29</v>
      </c>
      <c r="G655" s="10" t="s">
        <v>29</v>
      </c>
      <c r="H655" s="9" t="s">
        <v>30</v>
      </c>
      <c r="I655" s="10" t="s">
        <v>207</v>
      </c>
      <c r="J655" s="10" t="s">
        <v>32</v>
      </c>
      <c r="K655" s="11">
        <v>45118</v>
      </c>
      <c r="L655" s="12">
        <v>45118</v>
      </c>
      <c r="M655" s="10" t="s">
        <v>363</v>
      </c>
      <c r="N655" s="13" t="s">
        <v>1305</v>
      </c>
      <c r="O655" s="10" t="s">
        <v>1248</v>
      </c>
      <c r="P655" s="10" t="s">
        <v>1306</v>
      </c>
      <c r="Q655" s="15">
        <v>0</v>
      </c>
      <c r="R655" s="12"/>
      <c r="S655" s="10" t="s">
        <v>29</v>
      </c>
      <c r="T655" s="15">
        <v>0</v>
      </c>
      <c r="U655" s="15"/>
      <c r="V655" s="10" t="s">
        <v>29</v>
      </c>
      <c r="W655" s="15">
        <v>0</v>
      </c>
      <c r="X655" s="10" t="s">
        <v>29</v>
      </c>
      <c r="Y655" s="10" t="s">
        <v>29</v>
      </c>
      <c r="Z655" s="10" t="s">
        <v>37</v>
      </c>
      <c r="AA655" s="10" t="s">
        <v>29</v>
      </c>
      <c r="AB655" s="15">
        <v>0</v>
      </c>
      <c r="AC655" s="14">
        <v>680579</v>
      </c>
      <c r="AD655" s="14"/>
      <c r="AE655" s="15">
        <v>0</v>
      </c>
      <c r="AF655" s="14">
        <v>-154261</v>
      </c>
      <c r="AG655" s="14">
        <v>526318</v>
      </c>
      <c r="AH655">
        <f t="shared" si="16"/>
        <v>680579</v>
      </c>
      <c r="AI655">
        <f t="shared" si="17"/>
        <v>0</v>
      </c>
    </row>
    <row r="656" spans="1:35" ht="15" customHeight="1" x14ac:dyDescent="0.25">
      <c r="A656" s="36">
        <v>5</v>
      </c>
      <c r="B656" s="36" t="s">
        <v>2607</v>
      </c>
      <c r="C656" s="36" t="s">
        <v>2607</v>
      </c>
      <c r="D656" s="38" t="str">
        <f t="shared" si="15"/>
        <v>4000000029-0</v>
      </c>
      <c r="E656" s="9" t="s">
        <v>1307</v>
      </c>
      <c r="F656" s="10" t="s">
        <v>29</v>
      </c>
      <c r="G656" s="10" t="s">
        <v>29</v>
      </c>
      <c r="H656" s="9" t="s">
        <v>30</v>
      </c>
      <c r="I656" s="10" t="s">
        <v>207</v>
      </c>
      <c r="J656" s="10" t="s">
        <v>32</v>
      </c>
      <c r="K656" s="11">
        <v>44943</v>
      </c>
      <c r="L656" s="12">
        <v>44943</v>
      </c>
      <c r="M656" s="10" t="s">
        <v>1241</v>
      </c>
      <c r="N656" s="13" t="s">
        <v>1308</v>
      </c>
      <c r="O656" s="10" t="s">
        <v>1248</v>
      </c>
      <c r="P656" s="10" t="s">
        <v>370</v>
      </c>
      <c r="Q656" s="14">
        <v>1282341</v>
      </c>
      <c r="R656" s="12"/>
      <c r="S656" s="10" t="s">
        <v>1309</v>
      </c>
      <c r="T656" s="14">
        <v>-81204</v>
      </c>
      <c r="U656" s="15"/>
      <c r="V656" s="10" t="s">
        <v>29</v>
      </c>
      <c r="W656" s="14">
        <v>1201137</v>
      </c>
      <c r="X656" s="10" t="s">
        <v>29</v>
      </c>
      <c r="Y656" s="10" t="s">
        <v>29</v>
      </c>
      <c r="Z656" s="10" t="s">
        <v>37</v>
      </c>
      <c r="AA656" s="10" t="s">
        <v>29</v>
      </c>
      <c r="AB656" s="15">
        <v>0</v>
      </c>
      <c r="AC656" s="15">
        <v>0</v>
      </c>
      <c r="AD656" s="15"/>
      <c r="AE656" s="15">
        <v>0</v>
      </c>
      <c r="AF656" s="14">
        <v>-376015</v>
      </c>
      <c r="AG656" s="14">
        <v>825122</v>
      </c>
    </row>
    <row r="657" spans="1:35" ht="15" customHeight="1" x14ac:dyDescent="0.25">
      <c r="A657" s="36">
        <v>5</v>
      </c>
      <c r="B657" s="36" t="s">
        <v>2607</v>
      </c>
      <c r="C657" s="36" t="s">
        <v>2607</v>
      </c>
      <c r="D657" s="38" t="str">
        <f t="shared" si="15"/>
        <v>4000000030-0</v>
      </c>
      <c r="E657" s="9" t="s">
        <v>1310</v>
      </c>
      <c r="F657" s="10" t="s">
        <v>29</v>
      </c>
      <c r="G657" s="10" t="s">
        <v>29</v>
      </c>
      <c r="H657" s="9" t="s">
        <v>30</v>
      </c>
      <c r="I657" s="10" t="s">
        <v>207</v>
      </c>
      <c r="J657" s="10" t="s">
        <v>32</v>
      </c>
      <c r="K657" s="11">
        <v>45142</v>
      </c>
      <c r="L657" s="12">
        <v>45142</v>
      </c>
      <c r="M657" s="10" t="s">
        <v>1311</v>
      </c>
      <c r="N657" s="13" t="s">
        <v>1312</v>
      </c>
      <c r="O657" s="10" t="s">
        <v>1248</v>
      </c>
      <c r="P657" s="10" t="s">
        <v>370</v>
      </c>
      <c r="Q657" s="15">
        <v>0</v>
      </c>
      <c r="R657" s="12"/>
      <c r="S657" s="10" t="s">
        <v>1314</v>
      </c>
      <c r="T657" s="15">
        <v>0</v>
      </c>
      <c r="U657" s="15"/>
      <c r="V657" s="10" t="s">
        <v>29</v>
      </c>
      <c r="W657" s="15">
        <v>0</v>
      </c>
      <c r="X657" s="10" t="s">
        <v>29</v>
      </c>
      <c r="Y657" s="10" t="s">
        <v>29</v>
      </c>
      <c r="Z657" s="10" t="s">
        <v>37</v>
      </c>
      <c r="AA657" s="10" t="s">
        <v>29</v>
      </c>
      <c r="AB657" s="15">
        <v>0</v>
      </c>
      <c r="AC657" s="14">
        <v>2351937.29</v>
      </c>
      <c r="AD657" s="14"/>
      <c r="AE657" s="15">
        <v>0</v>
      </c>
      <c r="AF657" s="14">
        <v>-484813</v>
      </c>
      <c r="AG657" s="14">
        <v>1867124.29</v>
      </c>
      <c r="AH657">
        <f>IF(L657&lt;$AH$1,AC657,0)</f>
        <v>2351937.29</v>
      </c>
      <c r="AI657">
        <f>IF(L657&gt;=$AH$1,AC657,0)</f>
        <v>0</v>
      </c>
    </row>
    <row r="658" spans="1:35" ht="15" customHeight="1" x14ac:dyDescent="0.25">
      <c r="A658" s="36">
        <v>6</v>
      </c>
      <c r="B658" s="36" t="s">
        <v>2625</v>
      </c>
      <c r="C658" s="36" t="s">
        <v>2625</v>
      </c>
      <c r="D658" s="38" t="str">
        <f t="shared" si="15"/>
        <v>6000000000-0</v>
      </c>
      <c r="E658" s="9" t="s">
        <v>1317</v>
      </c>
      <c r="F658" s="10" t="s">
        <v>29</v>
      </c>
      <c r="G658" s="10" t="s">
        <v>29</v>
      </c>
      <c r="H658" s="9" t="s">
        <v>30</v>
      </c>
      <c r="I658" s="10" t="s">
        <v>1318</v>
      </c>
      <c r="J658" s="10" t="s">
        <v>32</v>
      </c>
      <c r="K658" s="11">
        <v>39580</v>
      </c>
      <c r="L658" s="12">
        <v>39580</v>
      </c>
      <c r="M658" s="10" t="s">
        <v>1319</v>
      </c>
      <c r="N658" s="13" t="s">
        <v>1320</v>
      </c>
      <c r="O658" s="10" t="s">
        <v>1321</v>
      </c>
      <c r="P658" s="10" t="s">
        <v>29</v>
      </c>
      <c r="Q658" s="14">
        <v>1475</v>
      </c>
      <c r="R658" s="12"/>
      <c r="S658" s="10" t="s">
        <v>29</v>
      </c>
      <c r="T658" s="14">
        <v>-1401</v>
      </c>
      <c r="U658" s="15">
        <v>1</v>
      </c>
      <c r="V658" s="10" t="s">
        <v>29</v>
      </c>
      <c r="W658" s="15">
        <v>74</v>
      </c>
      <c r="X658" s="10" t="s">
        <v>36</v>
      </c>
      <c r="Y658" s="10" t="s">
        <v>29</v>
      </c>
      <c r="Z658" s="10" t="s">
        <v>37</v>
      </c>
      <c r="AA658" s="10" t="s">
        <v>29</v>
      </c>
      <c r="AB658" s="15">
        <v>0</v>
      </c>
      <c r="AC658" s="15">
        <v>0</v>
      </c>
      <c r="AD658" s="15"/>
      <c r="AE658" s="15">
        <v>0</v>
      </c>
      <c r="AF658" s="15">
        <v>0</v>
      </c>
      <c r="AG658" s="15">
        <v>74</v>
      </c>
    </row>
    <row r="659" spans="1:35" ht="15" customHeight="1" x14ac:dyDescent="0.25">
      <c r="A659" s="36">
        <v>6</v>
      </c>
      <c r="B659" s="36" t="s">
        <v>2625</v>
      </c>
      <c r="C659" s="36" t="s">
        <v>2625</v>
      </c>
      <c r="D659" s="38" t="str">
        <f t="shared" si="15"/>
        <v>6000000001-0</v>
      </c>
      <c r="E659" s="9" t="s">
        <v>1322</v>
      </c>
      <c r="F659" s="10" t="s">
        <v>29</v>
      </c>
      <c r="G659" s="10" t="s">
        <v>29</v>
      </c>
      <c r="H659" s="9" t="s">
        <v>30</v>
      </c>
      <c r="I659" s="10" t="s">
        <v>1318</v>
      </c>
      <c r="J659" s="10" t="s">
        <v>32</v>
      </c>
      <c r="K659" s="11">
        <v>39580</v>
      </c>
      <c r="L659" s="12">
        <v>39580</v>
      </c>
      <c r="M659" s="10" t="s">
        <v>1319</v>
      </c>
      <c r="N659" s="13" t="s">
        <v>1323</v>
      </c>
      <c r="O659" s="10" t="s">
        <v>1321</v>
      </c>
      <c r="P659" s="10" t="s">
        <v>29</v>
      </c>
      <c r="Q659" s="14">
        <v>2600</v>
      </c>
      <c r="R659" s="12"/>
      <c r="S659" s="10" t="s">
        <v>29</v>
      </c>
      <c r="T659" s="14">
        <v>-2470</v>
      </c>
      <c r="U659" s="15">
        <v>2</v>
      </c>
      <c r="V659" s="10" t="s">
        <v>29</v>
      </c>
      <c r="W659" s="15">
        <v>130</v>
      </c>
      <c r="X659" s="10" t="s">
        <v>36</v>
      </c>
      <c r="Y659" s="10" t="s">
        <v>29</v>
      </c>
      <c r="Z659" s="10" t="s">
        <v>37</v>
      </c>
      <c r="AA659" s="10" t="s">
        <v>29</v>
      </c>
      <c r="AB659" s="15">
        <v>0</v>
      </c>
      <c r="AC659" s="15">
        <v>0</v>
      </c>
      <c r="AD659" s="15"/>
      <c r="AE659" s="15">
        <v>0</v>
      </c>
      <c r="AF659" s="15">
        <v>0</v>
      </c>
      <c r="AG659" s="15">
        <v>130</v>
      </c>
    </row>
    <row r="660" spans="1:35" ht="15" customHeight="1" x14ac:dyDescent="0.25">
      <c r="A660" s="36">
        <v>6</v>
      </c>
      <c r="B660" s="36" t="s">
        <v>2625</v>
      </c>
      <c r="C660" s="36" t="s">
        <v>2625</v>
      </c>
      <c r="D660" s="38" t="str">
        <f t="shared" si="15"/>
        <v>6000000002-0</v>
      </c>
      <c r="E660" s="9" t="s">
        <v>1324</v>
      </c>
      <c r="F660" s="10" t="s">
        <v>29</v>
      </c>
      <c r="G660" s="10" t="s">
        <v>29</v>
      </c>
      <c r="H660" s="9" t="s">
        <v>30</v>
      </c>
      <c r="I660" s="10" t="s">
        <v>1318</v>
      </c>
      <c r="J660" s="10" t="s">
        <v>32</v>
      </c>
      <c r="K660" s="11">
        <v>39616</v>
      </c>
      <c r="L660" s="12">
        <v>39616</v>
      </c>
      <c r="M660" s="10" t="s">
        <v>218</v>
      </c>
      <c r="N660" s="13" t="s">
        <v>1325</v>
      </c>
      <c r="O660" s="10" t="s">
        <v>1321</v>
      </c>
      <c r="P660" s="10" t="s">
        <v>29</v>
      </c>
      <c r="Q660" s="14">
        <v>10990</v>
      </c>
      <c r="R660" s="12"/>
      <c r="S660" s="10" t="s">
        <v>29</v>
      </c>
      <c r="T660" s="14">
        <v>-10440</v>
      </c>
      <c r="U660" s="15">
        <v>1</v>
      </c>
      <c r="V660" s="10" t="s">
        <v>29</v>
      </c>
      <c r="W660" s="15">
        <v>550</v>
      </c>
      <c r="X660" s="10" t="s">
        <v>36</v>
      </c>
      <c r="Y660" s="10" t="s">
        <v>29</v>
      </c>
      <c r="Z660" s="10" t="s">
        <v>37</v>
      </c>
      <c r="AA660" s="10" t="s">
        <v>29</v>
      </c>
      <c r="AB660" s="15">
        <v>0</v>
      </c>
      <c r="AC660" s="15">
        <v>0</v>
      </c>
      <c r="AD660" s="15"/>
      <c r="AE660" s="15">
        <v>0</v>
      </c>
      <c r="AF660" s="15">
        <v>0</v>
      </c>
      <c r="AG660" s="15">
        <v>550</v>
      </c>
    </row>
    <row r="661" spans="1:35" ht="15" customHeight="1" x14ac:dyDescent="0.25">
      <c r="A661" s="36">
        <v>6</v>
      </c>
      <c r="B661" s="36" t="s">
        <v>2625</v>
      </c>
      <c r="C661" s="36" t="s">
        <v>2625</v>
      </c>
      <c r="D661" s="38" t="str">
        <f t="shared" si="15"/>
        <v>6000000003-0</v>
      </c>
      <c r="E661" s="9" t="s">
        <v>1326</v>
      </c>
      <c r="F661" s="10" t="s">
        <v>29</v>
      </c>
      <c r="G661" s="10" t="s">
        <v>29</v>
      </c>
      <c r="H661" s="9" t="s">
        <v>30</v>
      </c>
      <c r="I661" s="10" t="s">
        <v>1318</v>
      </c>
      <c r="J661" s="10" t="s">
        <v>32</v>
      </c>
      <c r="K661" s="11">
        <v>39616</v>
      </c>
      <c r="L661" s="12">
        <v>39616</v>
      </c>
      <c r="M661" s="10" t="s">
        <v>218</v>
      </c>
      <c r="N661" s="13" t="s">
        <v>1327</v>
      </c>
      <c r="O661" s="10" t="s">
        <v>1321</v>
      </c>
      <c r="P661" s="10" t="s">
        <v>29</v>
      </c>
      <c r="Q661" s="14">
        <v>3000</v>
      </c>
      <c r="R661" s="12"/>
      <c r="S661" s="10" t="s">
        <v>29</v>
      </c>
      <c r="T661" s="14">
        <v>-2850</v>
      </c>
      <c r="U661" s="15">
        <v>1</v>
      </c>
      <c r="V661" s="10" t="s">
        <v>29</v>
      </c>
      <c r="W661" s="15">
        <v>150</v>
      </c>
      <c r="X661" s="10" t="s">
        <v>36</v>
      </c>
      <c r="Y661" s="10" t="s">
        <v>29</v>
      </c>
      <c r="Z661" s="10" t="s">
        <v>37</v>
      </c>
      <c r="AA661" s="10" t="s">
        <v>29</v>
      </c>
      <c r="AB661" s="15">
        <v>0</v>
      </c>
      <c r="AC661" s="15">
        <v>0</v>
      </c>
      <c r="AD661" s="15"/>
      <c r="AE661" s="15">
        <v>0</v>
      </c>
      <c r="AF661" s="15">
        <v>0</v>
      </c>
      <c r="AG661" s="15">
        <v>150</v>
      </c>
    </row>
    <row r="662" spans="1:35" ht="15" customHeight="1" x14ac:dyDescent="0.25">
      <c r="A662" s="36">
        <v>6</v>
      </c>
      <c r="B662" s="36" t="s">
        <v>2625</v>
      </c>
      <c r="C662" s="36" t="s">
        <v>2625</v>
      </c>
      <c r="D662" s="38" t="str">
        <f t="shared" si="15"/>
        <v>6000000004-0</v>
      </c>
      <c r="E662" s="9" t="s">
        <v>1328</v>
      </c>
      <c r="F662" s="10" t="s">
        <v>29</v>
      </c>
      <c r="G662" s="10" t="s">
        <v>29</v>
      </c>
      <c r="H662" s="9" t="s">
        <v>30</v>
      </c>
      <c r="I662" s="10" t="s">
        <v>1318</v>
      </c>
      <c r="J662" s="10" t="s">
        <v>32</v>
      </c>
      <c r="K662" s="11">
        <v>39617</v>
      </c>
      <c r="L662" s="12">
        <v>39617</v>
      </c>
      <c r="M662" s="10" t="s">
        <v>573</v>
      </c>
      <c r="N662" s="13" t="s">
        <v>1070</v>
      </c>
      <c r="O662" s="10" t="s">
        <v>1321</v>
      </c>
      <c r="P662" s="10" t="s">
        <v>29</v>
      </c>
      <c r="Q662" s="14">
        <v>5700</v>
      </c>
      <c r="R662" s="12"/>
      <c r="S662" s="10" t="s">
        <v>29</v>
      </c>
      <c r="T662" s="14">
        <v>-5415</v>
      </c>
      <c r="U662" s="15">
        <v>1</v>
      </c>
      <c r="V662" s="10" t="s">
        <v>29</v>
      </c>
      <c r="W662" s="15">
        <v>285</v>
      </c>
      <c r="X662" s="10" t="s">
        <v>36</v>
      </c>
      <c r="Y662" s="10" t="s">
        <v>29</v>
      </c>
      <c r="Z662" s="10" t="s">
        <v>37</v>
      </c>
      <c r="AA662" s="10" t="s">
        <v>29</v>
      </c>
      <c r="AB662" s="15">
        <v>0</v>
      </c>
      <c r="AC662" s="15">
        <v>0</v>
      </c>
      <c r="AD662" s="15"/>
      <c r="AE662" s="15">
        <v>0</v>
      </c>
      <c r="AF662" s="15">
        <v>0</v>
      </c>
      <c r="AG662" s="15">
        <v>285</v>
      </c>
    </row>
    <row r="663" spans="1:35" ht="15" customHeight="1" x14ac:dyDescent="0.25">
      <c r="A663" s="36">
        <v>6</v>
      </c>
      <c r="B663" s="36" t="s">
        <v>2625</v>
      </c>
      <c r="C663" s="36" t="s">
        <v>2625</v>
      </c>
      <c r="D663" s="38" t="str">
        <f t="shared" si="15"/>
        <v>6000000005-0</v>
      </c>
      <c r="E663" s="9" t="s">
        <v>1329</v>
      </c>
      <c r="F663" s="10" t="s">
        <v>29</v>
      </c>
      <c r="G663" s="10" t="s">
        <v>29</v>
      </c>
      <c r="H663" s="9" t="s">
        <v>30</v>
      </c>
      <c r="I663" s="10" t="s">
        <v>1318</v>
      </c>
      <c r="J663" s="10" t="s">
        <v>32</v>
      </c>
      <c r="K663" s="11">
        <v>39619</v>
      </c>
      <c r="L663" s="12">
        <v>39619</v>
      </c>
      <c r="M663" s="10" t="s">
        <v>218</v>
      </c>
      <c r="N663" s="13" t="s">
        <v>1330</v>
      </c>
      <c r="O663" s="10" t="s">
        <v>1321</v>
      </c>
      <c r="P663" s="10" t="s">
        <v>29</v>
      </c>
      <c r="Q663" s="15">
        <v>750</v>
      </c>
      <c r="R663" s="12"/>
      <c r="S663" s="10" t="s">
        <v>29</v>
      </c>
      <c r="T663" s="15">
        <v>-712</v>
      </c>
      <c r="U663" s="15">
        <v>1</v>
      </c>
      <c r="V663" s="10" t="s">
        <v>29</v>
      </c>
      <c r="W663" s="15">
        <v>38</v>
      </c>
      <c r="X663" s="10" t="s">
        <v>36</v>
      </c>
      <c r="Y663" s="10" t="s">
        <v>29</v>
      </c>
      <c r="Z663" s="10" t="s">
        <v>37</v>
      </c>
      <c r="AA663" s="10" t="s">
        <v>29</v>
      </c>
      <c r="AB663" s="15">
        <v>0</v>
      </c>
      <c r="AC663" s="15">
        <v>0</v>
      </c>
      <c r="AD663" s="15"/>
      <c r="AE663" s="15">
        <v>0</v>
      </c>
      <c r="AF663" s="15">
        <v>0</v>
      </c>
      <c r="AG663" s="15">
        <v>38</v>
      </c>
    </row>
    <row r="664" spans="1:35" ht="15" customHeight="1" x14ac:dyDescent="0.25">
      <c r="A664" s="36">
        <v>6</v>
      </c>
      <c r="B664" s="36" t="s">
        <v>2625</v>
      </c>
      <c r="C664" s="36" t="s">
        <v>2625</v>
      </c>
      <c r="D664" s="38" t="str">
        <f t="shared" si="15"/>
        <v>6000000006-0</v>
      </c>
      <c r="E664" s="9" t="s">
        <v>1331</v>
      </c>
      <c r="F664" s="10" t="s">
        <v>29</v>
      </c>
      <c r="G664" s="10" t="s">
        <v>29</v>
      </c>
      <c r="H664" s="9" t="s">
        <v>30</v>
      </c>
      <c r="I664" s="10" t="s">
        <v>1318</v>
      </c>
      <c r="J664" s="10" t="s">
        <v>32</v>
      </c>
      <c r="K664" s="11">
        <v>39619</v>
      </c>
      <c r="L664" s="12">
        <v>39619</v>
      </c>
      <c r="M664" s="10" t="s">
        <v>218</v>
      </c>
      <c r="N664" s="13" t="s">
        <v>1332</v>
      </c>
      <c r="O664" s="10" t="s">
        <v>1321</v>
      </c>
      <c r="P664" s="10" t="s">
        <v>29</v>
      </c>
      <c r="Q664" s="14">
        <v>1750</v>
      </c>
      <c r="R664" s="12"/>
      <c r="S664" s="10" t="s">
        <v>29</v>
      </c>
      <c r="T664" s="14">
        <v>-1662</v>
      </c>
      <c r="U664" s="15">
        <v>1</v>
      </c>
      <c r="V664" s="10" t="s">
        <v>29</v>
      </c>
      <c r="W664" s="15">
        <v>88</v>
      </c>
      <c r="X664" s="10" t="s">
        <v>36</v>
      </c>
      <c r="Y664" s="10" t="s">
        <v>29</v>
      </c>
      <c r="Z664" s="10" t="s">
        <v>37</v>
      </c>
      <c r="AA664" s="10" t="s">
        <v>29</v>
      </c>
      <c r="AB664" s="15">
        <v>0</v>
      </c>
      <c r="AC664" s="15">
        <v>0</v>
      </c>
      <c r="AD664" s="15"/>
      <c r="AE664" s="15">
        <v>0</v>
      </c>
      <c r="AF664" s="15">
        <v>0</v>
      </c>
      <c r="AG664" s="15">
        <v>88</v>
      </c>
    </row>
    <row r="665" spans="1:35" ht="15" customHeight="1" x14ac:dyDescent="0.25">
      <c r="A665" s="36">
        <v>6</v>
      </c>
      <c r="B665" s="36" t="s">
        <v>2625</v>
      </c>
      <c r="C665" s="36" t="s">
        <v>2625</v>
      </c>
      <c r="D665" s="38" t="str">
        <f t="shared" si="15"/>
        <v>6000000007-0</v>
      </c>
      <c r="E665" s="9" t="s">
        <v>1333</v>
      </c>
      <c r="F665" s="10" t="s">
        <v>29</v>
      </c>
      <c r="G665" s="10" t="s">
        <v>29</v>
      </c>
      <c r="H665" s="9" t="s">
        <v>30</v>
      </c>
      <c r="I665" s="10" t="s">
        <v>1318</v>
      </c>
      <c r="J665" s="10" t="s">
        <v>32</v>
      </c>
      <c r="K665" s="11">
        <v>39624</v>
      </c>
      <c r="L665" s="12">
        <v>39624</v>
      </c>
      <c r="M665" s="10" t="s">
        <v>573</v>
      </c>
      <c r="N665" s="13" t="s">
        <v>1334</v>
      </c>
      <c r="O665" s="10" t="s">
        <v>1321</v>
      </c>
      <c r="P665" s="10" t="s">
        <v>29</v>
      </c>
      <c r="Q665" s="15">
        <v>170</v>
      </c>
      <c r="R665" s="12"/>
      <c r="S665" s="10" t="s">
        <v>29</v>
      </c>
      <c r="T665" s="15">
        <v>-161</v>
      </c>
      <c r="U665" s="15">
        <v>1</v>
      </c>
      <c r="V665" s="10" t="s">
        <v>29</v>
      </c>
      <c r="W665" s="15">
        <v>9</v>
      </c>
      <c r="X665" s="10" t="s">
        <v>36</v>
      </c>
      <c r="Y665" s="10" t="s">
        <v>29</v>
      </c>
      <c r="Z665" s="10" t="s">
        <v>37</v>
      </c>
      <c r="AA665" s="10" t="s">
        <v>29</v>
      </c>
      <c r="AB665" s="15">
        <v>0</v>
      </c>
      <c r="AC665" s="15">
        <v>0</v>
      </c>
      <c r="AD665" s="15"/>
      <c r="AE665" s="15">
        <v>0</v>
      </c>
      <c r="AF665" s="15">
        <v>0</v>
      </c>
      <c r="AG665" s="15">
        <v>9</v>
      </c>
    </row>
    <row r="666" spans="1:35" ht="15" customHeight="1" x14ac:dyDescent="0.25">
      <c r="A666" s="36">
        <v>6</v>
      </c>
      <c r="B666" s="36" t="s">
        <v>2625</v>
      </c>
      <c r="C666" s="36" t="s">
        <v>2625</v>
      </c>
      <c r="D666" s="38" t="str">
        <f t="shared" si="15"/>
        <v>6000000008-0</v>
      </c>
      <c r="E666" s="9" t="s">
        <v>1335</v>
      </c>
      <c r="F666" s="10" t="s">
        <v>29</v>
      </c>
      <c r="G666" s="10" t="s">
        <v>29</v>
      </c>
      <c r="H666" s="9" t="s">
        <v>30</v>
      </c>
      <c r="I666" s="10" t="s">
        <v>1318</v>
      </c>
      <c r="J666" s="10" t="s">
        <v>32</v>
      </c>
      <c r="K666" s="11">
        <v>39626</v>
      </c>
      <c r="L666" s="12">
        <v>39626</v>
      </c>
      <c r="M666" s="10" t="s">
        <v>573</v>
      </c>
      <c r="N666" s="13" t="s">
        <v>1336</v>
      </c>
      <c r="O666" s="10" t="s">
        <v>1321</v>
      </c>
      <c r="P666" s="10" t="s">
        <v>29</v>
      </c>
      <c r="Q666" s="14">
        <v>5500</v>
      </c>
      <c r="R666" s="12"/>
      <c r="S666" s="10" t="s">
        <v>29</v>
      </c>
      <c r="T666" s="14">
        <v>-5225</v>
      </c>
      <c r="U666" s="15">
        <v>1</v>
      </c>
      <c r="V666" s="10" t="s">
        <v>29</v>
      </c>
      <c r="W666" s="15">
        <v>275</v>
      </c>
      <c r="X666" s="10" t="s">
        <v>36</v>
      </c>
      <c r="Y666" s="10" t="s">
        <v>29</v>
      </c>
      <c r="Z666" s="10" t="s">
        <v>37</v>
      </c>
      <c r="AA666" s="10" t="s">
        <v>29</v>
      </c>
      <c r="AB666" s="15">
        <v>0</v>
      </c>
      <c r="AC666" s="15">
        <v>0</v>
      </c>
      <c r="AD666" s="15"/>
      <c r="AE666" s="15">
        <v>0</v>
      </c>
      <c r="AF666" s="15">
        <v>0</v>
      </c>
      <c r="AG666" s="15">
        <v>275</v>
      </c>
    </row>
    <row r="667" spans="1:35" ht="15" customHeight="1" x14ac:dyDescent="0.25">
      <c r="A667" s="36">
        <v>6</v>
      </c>
      <c r="B667" s="36" t="s">
        <v>2625</v>
      </c>
      <c r="C667" s="36" t="s">
        <v>2625</v>
      </c>
      <c r="D667" s="38" t="str">
        <f t="shared" si="15"/>
        <v>6000000009-0</v>
      </c>
      <c r="E667" s="9" t="s">
        <v>1337</v>
      </c>
      <c r="F667" s="10" t="s">
        <v>29</v>
      </c>
      <c r="G667" s="10" t="s">
        <v>29</v>
      </c>
      <c r="H667" s="9" t="s">
        <v>30</v>
      </c>
      <c r="I667" s="10" t="s">
        <v>1318</v>
      </c>
      <c r="J667" s="10" t="s">
        <v>32</v>
      </c>
      <c r="K667" s="11">
        <v>39636</v>
      </c>
      <c r="L667" s="12">
        <v>39636</v>
      </c>
      <c r="M667" s="10" t="s">
        <v>573</v>
      </c>
      <c r="N667" s="13" t="s">
        <v>1338</v>
      </c>
      <c r="O667" s="10" t="s">
        <v>1321</v>
      </c>
      <c r="P667" s="10" t="s">
        <v>29</v>
      </c>
      <c r="Q667" s="14">
        <v>10800</v>
      </c>
      <c r="R667" s="12"/>
      <c r="S667" s="10" t="s">
        <v>29</v>
      </c>
      <c r="T667" s="14">
        <v>-10260</v>
      </c>
      <c r="U667" s="15">
        <v>1</v>
      </c>
      <c r="V667" s="10" t="s">
        <v>29</v>
      </c>
      <c r="W667" s="15">
        <v>540</v>
      </c>
      <c r="X667" s="10" t="s">
        <v>36</v>
      </c>
      <c r="Y667" s="10" t="s">
        <v>29</v>
      </c>
      <c r="Z667" s="10" t="s">
        <v>37</v>
      </c>
      <c r="AA667" s="10" t="s">
        <v>29</v>
      </c>
      <c r="AB667" s="15">
        <v>0</v>
      </c>
      <c r="AC667" s="15">
        <v>0</v>
      </c>
      <c r="AD667" s="15"/>
      <c r="AE667" s="15">
        <v>0</v>
      </c>
      <c r="AF667" s="15">
        <v>0</v>
      </c>
      <c r="AG667" s="15">
        <v>540</v>
      </c>
    </row>
    <row r="668" spans="1:35" ht="15" customHeight="1" x14ac:dyDescent="0.25">
      <c r="A668" s="36">
        <v>6</v>
      </c>
      <c r="B668" s="36" t="s">
        <v>2625</v>
      </c>
      <c r="C668" s="36" t="s">
        <v>2625</v>
      </c>
      <c r="D668" s="38" t="str">
        <f t="shared" si="15"/>
        <v>6000000010-0</v>
      </c>
      <c r="E668" s="9" t="s">
        <v>1339</v>
      </c>
      <c r="F668" s="10" t="s">
        <v>29</v>
      </c>
      <c r="G668" s="10" t="s">
        <v>29</v>
      </c>
      <c r="H668" s="9" t="s">
        <v>30</v>
      </c>
      <c r="I668" s="10" t="s">
        <v>1318</v>
      </c>
      <c r="J668" s="10" t="s">
        <v>32</v>
      </c>
      <c r="K668" s="11">
        <v>39651</v>
      </c>
      <c r="L668" s="12">
        <v>39651</v>
      </c>
      <c r="M668" s="10" t="s">
        <v>573</v>
      </c>
      <c r="N668" s="13" t="s">
        <v>1340</v>
      </c>
      <c r="O668" s="10" t="s">
        <v>1321</v>
      </c>
      <c r="P668" s="10" t="s">
        <v>29</v>
      </c>
      <c r="Q668" s="14">
        <v>5414</v>
      </c>
      <c r="R668" s="12"/>
      <c r="S668" s="10" t="s">
        <v>29</v>
      </c>
      <c r="T668" s="14">
        <v>-5143</v>
      </c>
      <c r="U668" s="15">
        <v>1</v>
      </c>
      <c r="V668" s="10" t="s">
        <v>29</v>
      </c>
      <c r="W668" s="15">
        <v>271</v>
      </c>
      <c r="X668" s="10" t="s">
        <v>36</v>
      </c>
      <c r="Y668" s="10" t="s">
        <v>29</v>
      </c>
      <c r="Z668" s="10" t="s">
        <v>37</v>
      </c>
      <c r="AA668" s="10" t="s">
        <v>29</v>
      </c>
      <c r="AB668" s="15">
        <v>0</v>
      </c>
      <c r="AC668" s="15">
        <v>0</v>
      </c>
      <c r="AD668" s="15"/>
      <c r="AE668" s="15">
        <v>0</v>
      </c>
      <c r="AF668" s="15">
        <v>0</v>
      </c>
      <c r="AG668" s="15">
        <v>271</v>
      </c>
    </row>
    <row r="669" spans="1:35" ht="15" customHeight="1" x14ac:dyDescent="0.25">
      <c r="A669" s="36">
        <v>6</v>
      </c>
      <c r="B669" s="36" t="s">
        <v>2625</v>
      </c>
      <c r="C669" s="36" t="s">
        <v>2625</v>
      </c>
      <c r="D669" s="38" t="str">
        <f t="shared" si="15"/>
        <v>6000000011-0</v>
      </c>
      <c r="E669" s="9" t="s">
        <v>1341</v>
      </c>
      <c r="F669" s="10" t="s">
        <v>29</v>
      </c>
      <c r="G669" s="10" t="s">
        <v>29</v>
      </c>
      <c r="H669" s="9" t="s">
        <v>30</v>
      </c>
      <c r="I669" s="10" t="s">
        <v>1318</v>
      </c>
      <c r="J669" s="10" t="s">
        <v>32</v>
      </c>
      <c r="K669" s="11">
        <v>39651</v>
      </c>
      <c r="L669" s="12">
        <v>39651</v>
      </c>
      <c r="M669" s="10" t="s">
        <v>573</v>
      </c>
      <c r="N669" s="13" t="s">
        <v>1342</v>
      </c>
      <c r="O669" s="10" t="s">
        <v>1321</v>
      </c>
      <c r="P669" s="10" t="s">
        <v>29</v>
      </c>
      <c r="Q669" s="14">
        <v>18500</v>
      </c>
      <c r="R669" s="12"/>
      <c r="S669" s="10" t="s">
        <v>29</v>
      </c>
      <c r="T669" s="14">
        <v>-17575</v>
      </c>
      <c r="U669" s="15">
        <v>1</v>
      </c>
      <c r="V669" s="10" t="s">
        <v>29</v>
      </c>
      <c r="W669" s="15">
        <v>925</v>
      </c>
      <c r="X669" s="10" t="s">
        <v>36</v>
      </c>
      <c r="Y669" s="10" t="s">
        <v>29</v>
      </c>
      <c r="Z669" s="10" t="s">
        <v>37</v>
      </c>
      <c r="AA669" s="10" t="s">
        <v>29</v>
      </c>
      <c r="AB669" s="15">
        <v>0</v>
      </c>
      <c r="AC669" s="15">
        <v>0</v>
      </c>
      <c r="AD669" s="15"/>
      <c r="AE669" s="15">
        <v>0</v>
      </c>
      <c r="AF669" s="15">
        <v>0</v>
      </c>
      <c r="AG669" s="15">
        <v>925</v>
      </c>
    </row>
    <row r="670" spans="1:35" ht="15" customHeight="1" x14ac:dyDescent="0.25">
      <c r="A670" s="36">
        <v>6</v>
      </c>
      <c r="B670" s="36" t="s">
        <v>2625</v>
      </c>
      <c r="C670" s="36" t="s">
        <v>2625</v>
      </c>
      <c r="D670" s="38" t="str">
        <f t="shared" si="15"/>
        <v>6000000012-0</v>
      </c>
      <c r="E670" s="9" t="s">
        <v>1343</v>
      </c>
      <c r="F670" s="10" t="s">
        <v>29</v>
      </c>
      <c r="G670" s="10" t="s">
        <v>29</v>
      </c>
      <c r="H670" s="9" t="s">
        <v>30</v>
      </c>
      <c r="I670" s="10" t="s">
        <v>1318</v>
      </c>
      <c r="J670" s="10" t="s">
        <v>32</v>
      </c>
      <c r="K670" s="11">
        <v>39661</v>
      </c>
      <c r="L670" s="12">
        <v>39661</v>
      </c>
      <c r="M670" s="10" t="s">
        <v>573</v>
      </c>
      <c r="N670" s="13" t="s">
        <v>1344</v>
      </c>
      <c r="O670" s="10" t="s">
        <v>1321</v>
      </c>
      <c r="P670" s="10" t="s">
        <v>29</v>
      </c>
      <c r="Q670" s="14">
        <v>2500</v>
      </c>
      <c r="R670" s="12"/>
      <c r="S670" s="10" t="s">
        <v>29</v>
      </c>
      <c r="T670" s="14">
        <v>-2375</v>
      </c>
      <c r="U670" s="15">
        <v>10</v>
      </c>
      <c r="V670" s="10" t="s">
        <v>29</v>
      </c>
      <c r="W670" s="15">
        <v>125</v>
      </c>
      <c r="X670" s="10" t="s">
        <v>36</v>
      </c>
      <c r="Y670" s="10" t="s">
        <v>29</v>
      </c>
      <c r="Z670" s="10" t="s">
        <v>37</v>
      </c>
      <c r="AA670" s="10" t="s">
        <v>29</v>
      </c>
      <c r="AB670" s="15">
        <v>0</v>
      </c>
      <c r="AC670" s="15">
        <v>0</v>
      </c>
      <c r="AD670" s="15"/>
      <c r="AE670" s="15">
        <v>0</v>
      </c>
      <c r="AF670" s="15">
        <v>0</v>
      </c>
      <c r="AG670" s="15">
        <v>125</v>
      </c>
    </row>
    <row r="671" spans="1:35" ht="15" customHeight="1" x14ac:dyDescent="0.25">
      <c r="A671" s="36">
        <v>6</v>
      </c>
      <c r="B671" s="36" t="s">
        <v>2625</v>
      </c>
      <c r="C671" s="36" t="s">
        <v>2625</v>
      </c>
      <c r="D671" s="38" t="str">
        <f t="shared" si="15"/>
        <v>6000000013-0</v>
      </c>
      <c r="E671" s="9" t="s">
        <v>1345</v>
      </c>
      <c r="F671" s="10" t="s">
        <v>29</v>
      </c>
      <c r="G671" s="10" t="s">
        <v>29</v>
      </c>
      <c r="H671" s="9" t="s">
        <v>30</v>
      </c>
      <c r="I671" s="10" t="s">
        <v>1318</v>
      </c>
      <c r="J671" s="10" t="s">
        <v>32</v>
      </c>
      <c r="K671" s="11">
        <v>39664</v>
      </c>
      <c r="L671" s="12">
        <v>39664</v>
      </c>
      <c r="M671" s="10" t="s">
        <v>218</v>
      </c>
      <c r="N671" s="13" t="s">
        <v>1346</v>
      </c>
      <c r="O671" s="10" t="s">
        <v>1321</v>
      </c>
      <c r="P671" s="10" t="s">
        <v>29</v>
      </c>
      <c r="Q671" s="14">
        <v>12000</v>
      </c>
      <c r="R671" s="12"/>
      <c r="S671" s="10" t="s">
        <v>29</v>
      </c>
      <c r="T671" s="14">
        <v>-11400</v>
      </c>
      <c r="U671" s="15">
        <v>1</v>
      </c>
      <c r="V671" s="10" t="s">
        <v>29</v>
      </c>
      <c r="W671" s="15">
        <v>600</v>
      </c>
      <c r="X671" s="10" t="s">
        <v>36</v>
      </c>
      <c r="Y671" s="10" t="s">
        <v>29</v>
      </c>
      <c r="Z671" s="10" t="s">
        <v>37</v>
      </c>
      <c r="AA671" s="10" t="s">
        <v>29</v>
      </c>
      <c r="AB671" s="15">
        <v>0</v>
      </c>
      <c r="AC671" s="15">
        <v>0</v>
      </c>
      <c r="AD671" s="15"/>
      <c r="AE671" s="15">
        <v>0</v>
      </c>
      <c r="AF671" s="15">
        <v>0</v>
      </c>
      <c r="AG671" s="15">
        <v>600</v>
      </c>
    </row>
    <row r="672" spans="1:35" ht="15" customHeight="1" x14ac:dyDescent="0.25">
      <c r="A672" s="36">
        <v>6</v>
      </c>
      <c r="B672" s="36" t="s">
        <v>2625</v>
      </c>
      <c r="C672" s="36" t="s">
        <v>2625</v>
      </c>
      <c r="D672" s="38" t="str">
        <f t="shared" si="15"/>
        <v>6000000014-0</v>
      </c>
      <c r="E672" s="9" t="s">
        <v>1347</v>
      </c>
      <c r="F672" s="10" t="s">
        <v>29</v>
      </c>
      <c r="G672" s="10" t="s">
        <v>29</v>
      </c>
      <c r="H672" s="9" t="s">
        <v>30</v>
      </c>
      <c r="I672" s="10" t="s">
        <v>1318</v>
      </c>
      <c r="J672" s="10" t="s">
        <v>32</v>
      </c>
      <c r="K672" s="11">
        <v>39668</v>
      </c>
      <c r="L672" s="12">
        <v>39668</v>
      </c>
      <c r="M672" s="10" t="s">
        <v>573</v>
      </c>
      <c r="N672" s="13" t="s">
        <v>1348</v>
      </c>
      <c r="O672" s="10" t="s">
        <v>1321</v>
      </c>
      <c r="P672" s="10" t="s">
        <v>29</v>
      </c>
      <c r="Q672" s="15">
        <v>580</v>
      </c>
      <c r="R672" s="12"/>
      <c r="S672" s="10" t="s">
        <v>29</v>
      </c>
      <c r="T672" s="15">
        <v>-551</v>
      </c>
      <c r="U672" s="15">
        <v>1</v>
      </c>
      <c r="V672" s="10" t="s">
        <v>29</v>
      </c>
      <c r="W672" s="15">
        <v>29</v>
      </c>
      <c r="X672" s="10" t="s">
        <v>36</v>
      </c>
      <c r="Y672" s="10" t="s">
        <v>29</v>
      </c>
      <c r="Z672" s="10" t="s">
        <v>37</v>
      </c>
      <c r="AA672" s="10" t="s">
        <v>29</v>
      </c>
      <c r="AB672" s="15">
        <v>0</v>
      </c>
      <c r="AC672" s="15">
        <v>0</v>
      </c>
      <c r="AD672" s="15"/>
      <c r="AE672" s="15">
        <v>0</v>
      </c>
      <c r="AF672" s="15">
        <v>0</v>
      </c>
      <c r="AG672" s="15">
        <v>29</v>
      </c>
    </row>
    <row r="673" spans="1:33" ht="15" customHeight="1" x14ac:dyDescent="0.25">
      <c r="A673" s="36">
        <v>6</v>
      </c>
      <c r="B673" s="36" t="s">
        <v>2625</v>
      </c>
      <c r="C673" s="36" t="s">
        <v>2625</v>
      </c>
      <c r="D673" s="38" t="str">
        <f t="shared" si="15"/>
        <v>6000000015-0</v>
      </c>
      <c r="E673" s="9" t="s">
        <v>1349</v>
      </c>
      <c r="F673" s="10" t="s">
        <v>29</v>
      </c>
      <c r="G673" s="10" t="s">
        <v>29</v>
      </c>
      <c r="H673" s="9" t="s">
        <v>30</v>
      </c>
      <c r="I673" s="10" t="s">
        <v>1318</v>
      </c>
      <c r="J673" s="10" t="s">
        <v>32</v>
      </c>
      <c r="K673" s="11">
        <v>39668</v>
      </c>
      <c r="L673" s="12">
        <v>39668</v>
      </c>
      <c r="M673" s="10" t="s">
        <v>573</v>
      </c>
      <c r="N673" s="13" t="s">
        <v>1350</v>
      </c>
      <c r="O673" s="10" t="s">
        <v>1321</v>
      </c>
      <c r="P673" s="10" t="s">
        <v>29</v>
      </c>
      <c r="Q673" s="15">
        <v>100</v>
      </c>
      <c r="R673" s="12"/>
      <c r="S673" s="10" t="s">
        <v>29</v>
      </c>
      <c r="T673" s="15">
        <v>-95</v>
      </c>
      <c r="U673" s="15">
        <v>1</v>
      </c>
      <c r="V673" s="10" t="s">
        <v>29</v>
      </c>
      <c r="W673" s="15">
        <v>5</v>
      </c>
      <c r="X673" s="10" t="s">
        <v>36</v>
      </c>
      <c r="Y673" s="10" t="s">
        <v>29</v>
      </c>
      <c r="Z673" s="10" t="s">
        <v>37</v>
      </c>
      <c r="AA673" s="10" t="s">
        <v>29</v>
      </c>
      <c r="AB673" s="15">
        <v>0</v>
      </c>
      <c r="AC673" s="15">
        <v>0</v>
      </c>
      <c r="AD673" s="15"/>
      <c r="AE673" s="15">
        <v>0</v>
      </c>
      <c r="AF673" s="15">
        <v>0</v>
      </c>
      <c r="AG673" s="15">
        <v>5</v>
      </c>
    </row>
    <row r="674" spans="1:33" ht="15" customHeight="1" x14ac:dyDescent="0.25">
      <c r="A674" s="36">
        <v>6</v>
      </c>
      <c r="B674" s="36" t="s">
        <v>2625</v>
      </c>
      <c r="C674" s="36" t="s">
        <v>2625</v>
      </c>
      <c r="D674" s="38" t="str">
        <f t="shared" si="15"/>
        <v>6000000016-0</v>
      </c>
      <c r="E674" s="9" t="s">
        <v>1351</v>
      </c>
      <c r="F674" s="10" t="s">
        <v>29</v>
      </c>
      <c r="G674" s="10" t="s">
        <v>29</v>
      </c>
      <c r="H674" s="9" t="s">
        <v>30</v>
      </c>
      <c r="I674" s="10" t="s">
        <v>1318</v>
      </c>
      <c r="J674" s="10" t="s">
        <v>32</v>
      </c>
      <c r="K674" s="11">
        <v>39693</v>
      </c>
      <c r="L674" s="12">
        <v>39693</v>
      </c>
      <c r="M674" s="10" t="s">
        <v>573</v>
      </c>
      <c r="N674" s="13" t="s">
        <v>1070</v>
      </c>
      <c r="O674" s="10" t="s">
        <v>1321</v>
      </c>
      <c r="P674" s="10" t="s">
        <v>29</v>
      </c>
      <c r="Q674" s="14">
        <v>4590</v>
      </c>
      <c r="R674" s="12"/>
      <c r="S674" s="10" t="s">
        <v>29</v>
      </c>
      <c r="T674" s="14">
        <v>-4360</v>
      </c>
      <c r="U674" s="15">
        <v>1</v>
      </c>
      <c r="V674" s="10" t="s">
        <v>29</v>
      </c>
      <c r="W674" s="15">
        <v>230</v>
      </c>
      <c r="X674" s="10" t="s">
        <v>36</v>
      </c>
      <c r="Y674" s="10" t="s">
        <v>29</v>
      </c>
      <c r="Z674" s="10" t="s">
        <v>37</v>
      </c>
      <c r="AA674" s="10" t="s">
        <v>29</v>
      </c>
      <c r="AB674" s="15">
        <v>0</v>
      </c>
      <c r="AC674" s="15">
        <v>0</v>
      </c>
      <c r="AD674" s="15"/>
      <c r="AE674" s="15">
        <v>0</v>
      </c>
      <c r="AF674" s="15">
        <v>0</v>
      </c>
      <c r="AG674" s="15">
        <v>230</v>
      </c>
    </row>
    <row r="675" spans="1:33" ht="15" customHeight="1" x14ac:dyDescent="0.25">
      <c r="A675" s="36">
        <v>6</v>
      </c>
      <c r="B675" s="36" t="s">
        <v>2625</v>
      </c>
      <c r="C675" s="36" t="s">
        <v>2625</v>
      </c>
      <c r="D675" s="38" t="str">
        <f t="shared" si="15"/>
        <v>6000000017-0</v>
      </c>
      <c r="E675" s="9" t="s">
        <v>1352</v>
      </c>
      <c r="F675" s="10" t="s">
        <v>29</v>
      </c>
      <c r="G675" s="10" t="s">
        <v>29</v>
      </c>
      <c r="H675" s="9" t="s">
        <v>30</v>
      </c>
      <c r="I675" s="10" t="s">
        <v>1318</v>
      </c>
      <c r="J675" s="10" t="s">
        <v>32</v>
      </c>
      <c r="K675" s="11">
        <v>39699</v>
      </c>
      <c r="L675" s="12">
        <v>39699</v>
      </c>
      <c r="M675" s="10" t="s">
        <v>573</v>
      </c>
      <c r="N675" s="13" t="s">
        <v>1070</v>
      </c>
      <c r="O675" s="10" t="s">
        <v>1321</v>
      </c>
      <c r="P675" s="10" t="s">
        <v>29</v>
      </c>
      <c r="Q675" s="14">
        <v>2200</v>
      </c>
      <c r="R675" s="12"/>
      <c r="S675" s="10" t="s">
        <v>29</v>
      </c>
      <c r="T675" s="14">
        <v>-2090</v>
      </c>
      <c r="U675" s="15">
        <v>1</v>
      </c>
      <c r="V675" s="10" t="s">
        <v>29</v>
      </c>
      <c r="W675" s="15">
        <v>110</v>
      </c>
      <c r="X675" s="10" t="s">
        <v>36</v>
      </c>
      <c r="Y675" s="10" t="s">
        <v>29</v>
      </c>
      <c r="Z675" s="10" t="s">
        <v>37</v>
      </c>
      <c r="AA675" s="10" t="s">
        <v>29</v>
      </c>
      <c r="AB675" s="15">
        <v>0</v>
      </c>
      <c r="AC675" s="15">
        <v>0</v>
      </c>
      <c r="AD675" s="15"/>
      <c r="AE675" s="15">
        <v>0</v>
      </c>
      <c r="AF675" s="15">
        <v>0</v>
      </c>
      <c r="AG675" s="15">
        <v>110</v>
      </c>
    </row>
    <row r="676" spans="1:33" ht="15" customHeight="1" x14ac:dyDescent="0.25">
      <c r="A676" s="36">
        <v>6</v>
      </c>
      <c r="B676" s="36" t="s">
        <v>2625</v>
      </c>
      <c r="C676" s="36" t="s">
        <v>2625</v>
      </c>
      <c r="D676" s="38" t="str">
        <f t="shared" si="15"/>
        <v>6000000018-0</v>
      </c>
      <c r="E676" s="9" t="s">
        <v>1353</v>
      </c>
      <c r="F676" s="10" t="s">
        <v>29</v>
      </c>
      <c r="G676" s="10" t="s">
        <v>29</v>
      </c>
      <c r="H676" s="9" t="s">
        <v>30</v>
      </c>
      <c r="I676" s="10" t="s">
        <v>1318</v>
      </c>
      <c r="J676" s="10" t="s">
        <v>32</v>
      </c>
      <c r="K676" s="11">
        <v>39706</v>
      </c>
      <c r="L676" s="12">
        <v>39706</v>
      </c>
      <c r="M676" s="10" t="s">
        <v>218</v>
      </c>
      <c r="N676" s="13" t="s">
        <v>1330</v>
      </c>
      <c r="O676" s="10" t="s">
        <v>1321</v>
      </c>
      <c r="P676" s="10" t="s">
        <v>29</v>
      </c>
      <c r="Q676" s="15">
        <v>150</v>
      </c>
      <c r="R676" s="12"/>
      <c r="S676" s="10" t="s">
        <v>29</v>
      </c>
      <c r="T676" s="15">
        <v>-142</v>
      </c>
      <c r="U676" s="15">
        <v>1</v>
      </c>
      <c r="V676" s="10" t="s">
        <v>29</v>
      </c>
      <c r="W676" s="15">
        <v>8</v>
      </c>
      <c r="X676" s="10" t="s">
        <v>36</v>
      </c>
      <c r="Y676" s="10" t="s">
        <v>29</v>
      </c>
      <c r="Z676" s="10" t="s">
        <v>37</v>
      </c>
      <c r="AA676" s="10" t="s">
        <v>29</v>
      </c>
      <c r="AB676" s="15">
        <v>0</v>
      </c>
      <c r="AC676" s="15">
        <v>0</v>
      </c>
      <c r="AD676" s="15"/>
      <c r="AE676" s="15">
        <v>0</v>
      </c>
      <c r="AF676" s="15">
        <v>0</v>
      </c>
      <c r="AG676" s="15">
        <v>8</v>
      </c>
    </row>
    <row r="677" spans="1:33" ht="15" customHeight="1" x14ac:dyDescent="0.25">
      <c r="A677" s="36">
        <v>6</v>
      </c>
      <c r="B677" s="36" t="s">
        <v>2625</v>
      </c>
      <c r="C677" s="36" t="s">
        <v>2625</v>
      </c>
      <c r="D677" s="38" t="str">
        <f t="shared" si="15"/>
        <v>6000000019-0</v>
      </c>
      <c r="E677" s="9" t="s">
        <v>1354</v>
      </c>
      <c r="F677" s="10" t="s">
        <v>29</v>
      </c>
      <c r="G677" s="10" t="s">
        <v>29</v>
      </c>
      <c r="H677" s="9" t="s">
        <v>30</v>
      </c>
      <c r="I677" s="10" t="s">
        <v>1318</v>
      </c>
      <c r="J677" s="10" t="s">
        <v>32</v>
      </c>
      <c r="K677" s="11">
        <v>39722</v>
      </c>
      <c r="L677" s="12">
        <v>39722</v>
      </c>
      <c r="M677" s="10" t="s">
        <v>573</v>
      </c>
      <c r="N677" s="13" t="s">
        <v>1342</v>
      </c>
      <c r="O677" s="10" t="s">
        <v>1321</v>
      </c>
      <c r="P677" s="10" t="s">
        <v>29</v>
      </c>
      <c r="Q677" s="14">
        <v>30300</v>
      </c>
      <c r="R677" s="12"/>
      <c r="S677" s="10" t="s">
        <v>29</v>
      </c>
      <c r="T677" s="14">
        <v>-28785</v>
      </c>
      <c r="U677" s="15">
        <v>1</v>
      </c>
      <c r="V677" s="10" t="s">
        <v>29</v>
      </c>
      <c r="W677" s="14">
        <v>1515</v>
      </c>
      <c r="X677" s="10" t="s">
        <v>36</v>
      </c>
      <c r="Y677" s="10" t="s">
        <v>29</v>
      </c>
      <c r="Z677" s="10" t="s">
        <v>37</v>
      </c>
      <c r="AA677" s="10" t="s">
        <v>29</v>
      </c>
      <c r="AB677" s="15">
        <v>0</v>
      </c>
      <c r="AC677" s="15">
        <v>0</v>
      </c>
      <c r="AD677" s="15"/>
      <c r="AE677" s="15">
        <v>0</v>
      </c>
      <c r="AF677" s="15">
        <v>0</v>
      </c>
      <c r="AG677" s="14">
        <v>1515</v>
      </c>
    </row>
    <row r="678" spans="1:33" ht="15" customHeight="1" x14ac:dyDescent="0.25">
      <c r="A678" s="36">
        <v>6</v>
      </c>
      <c r="B678" s="36" t="s">
        <v>2625</v>
      </c>
      <c r="C678" s="36" t="s">
        <v>2625</v>
      </c>
      <c r="D678" s="38" t="str">
        <f t="shared" si="15"/>
        <v>6000000020-0</v>
      </c>
      <c r="E678" s="9" t="s">
        <v>1355</v>
      </c>
      <c r="F678" s="10" t="s">
        <v>29</v>
      </c>
      <c r="G678" s="10" t="s">
        <v>29</v>
      </c>
      <c r="H678" s="9" t="s">
        <v>30</v>
      </c>
      <c r="I678" s="10" t="s">
        <v>1318</v>
      </c>
      <c r="J678" s="10" t="s">
        <v>32</v>
      </c>
      <c r="K678" s="11">
        <v>39727</v>
      </c>
      <c r="L678" s="12">
        <v>39727</v>
      </c>
      <c r="M678" s="10" t="s">
        <v>218</v>
      </c>
      <c r="N678" s="13" t="s">
        <v>1332</v>
      </c>
      <c r="O678" s="10" t="s">
        <v>1321</v>
      </c>
      <c r="P678" s="10" t="s">
        <v>29</v>
      </c>
      <c r="Q678" s="14">
        <v>2695</v>
      </c>
      <c r="R678" s="12"/>
      <c r="S678" s="10" t="s">
        <v>29</v>
      </c>
      <c r="T678" s="14">
        <v>-2560</v>
      </c>
      <c r="U678" s="15">
        <v>1</v>
      </c>
      <c r="V678" s="10" t="s">
        <v>29</v>
      </c>
      <c r="W678" s="15">
        <v>135</v>
      </c>
      <c r="X678" s="10" t="s">
        <v>36</v>
      </c>
      <c r="Y678" s="10" t="s">
        <v>29</v>
      </c>
      <c r="Z678" s="10" t="s">
        <v>37</v>
      </c>
      <c r="AA678" s="10" t="s">
        <v>29</v>
      </c>
      <c r="AB678" s="15">
        <v>0</v>
      </c>
      <c r="AC678" s="15">
        <v>0</v>
      </c>
      <c r="AD678" s="15"/>
      <c r="AE678" s="15">
        <v>0</v>
      </c>
      <c r="AF678" s="15">
        <v>0</v>
      </c>
      <c r="AG678" s="15">
        <v>135</v>
      </c>
    </row>
    <row r="679" spans="1:33" ht="15" customHeight="1" x14ac:dyDescent="0.25">
      <c r="A679" s="36">
        <v>6</v>
      </c>
      <c r="B679" s="36" t="s">
        <v>2625</v>
      </c>
      <c r="C679" s="36" t="s">
        <v>2625</v>
      </c>
      <c r="D679" s="38" t="str">
        <f t="shared" si="15"/>
        <v>6000000021-0</v>
      </c>
      <c r="E679" s="9" t="s">
        <v>1356</v>
      </c>
      <c r="F679" s="10" t="s">
        <v>29</v>
      </c>
      <c r="G679" s="10" t="s">
        <v>29</v>
      </c>
      <c r="H679" s="9" t="s">
        <v>30</v>
      </c>
      <c r="I679" s="10" t="s">
        <v>1318</v>
      </c>
      <c r="J679" s="10" t="s">
        <v>32</v>
      </c>
      <c r="K679" s="11">
        <v>39755</v>
      </c>
      <c r="L679" s="12">
        <v>39755</v>
      </c>
      <c r="M679" s="10" t="s">
        <v>218</v>
      </c>
      <c r="N679" s="13" t="s">
        <v>1357</v>
      </c>
      <c r="O679" s="10" t="s">
        <v>1321</v>
      </c>
      <c r="P679" s="10" t="s">
        <v>29</v>
      </c>
      <c r="Q679" s="14">
        <v>13700</v>
      </c>
      <c r="R679" s="12"/>
      <c r="S679" s="10" t="s">
        <v>29</v>
      </c>
      <c r="T679" s="14">
        <v>-13015</v>
      </c>
      <c r="U679" s="15">
        <v>1</v>
      </c>
      <c r="V679" s="10" t="s">
        <v>29</v>
      </c>
      <c r="W679" s="15">
        <v>685</v>
      </c>
      <c r="X679" s="10" t="s">
        <v>36</v>
      </c>
      <c r="Y679" s="10" t="s">
        <v>29</v>
      </c>
      <c r="Z679" s="10" t="s">
        <v>37</v>
      </c>
      <c r="AA679" s="10" t="s">
        <v>29</v>
      </c>
      <c r="AB679" s="15">
        <v>0</v>
      </c>
      <c r="AC679" s="15">
        <v>0</v>
      </c>
      <c r="AD679" s="15"/>
      <c r="AE679" s="15">
        <v>0</v>
      </c>
      <c r="AF679" s="15">
        <v>0</v>
      </c>
      <c r="AG679" s="15">
        <v>685</v>
      </c>
    </row>
    <row r="680" spans="1:33" ht="15" customHeight="1" x14ac:dyDescent="0.25">
      <c r="A680" s="36">
        <v>6</v>
      </c>
      <c r="B680" s="36" t="s">
        <v>2625</v>
      </c>
      <c r="C680" s="36" t="s">
        <v>2625</v>
      </c>
      <c r="D680" s="38" t="str">
        <f t="shared" si="15"/>
        <v>6000000022-0</v>
      </c>
      <c r="E680" s="9" t="s">
        <v>1358</v>
      </c>
      <c r="F680" s="10" t="s">
        <v>29</v>
      </c>
      <c r="G680" s="10" t="s">
        <v>29</v>
      </c>
      <c r="H680" s="9" t="s">
        <v>30</v>
      </c>
      <c r="I680" s="10" t="s">
        <v>1318</v>
      </c>
      <c r="J680" s="10" t="s">
        <v>32</v>
      </c>
      <c r="K680" s="11">
        <v>39782</v>
      </c>
      <c r="L680" s="12">
        <v>39782</v>
      </c>
      <c r="M680" s="10" t="s">
        <v>573</v>
      </c>
      <c r="N680" s="13" t="s">
        <v>1359</v>
      </c>
      <c r="O680" s="10" t="s">
        <v>1321</v>
      </c>
      <c r="P680" s="10" t="s">
        <v>29</v>
      </c>
      <c r="Q680" s="14">
        <v>110240</v>
      </c>
      <c r="R680" s="12"/>
      <c r="S680" s="10" t="s">
        <v>29</v>
      </c>
      <c r="T680" s="14">
        <v>-104728</v>
      </c>
      <c r="U680" s="15">
        <v>1</v>
      </c>
      <c r="V680" s="10" t="s">
        <v>29</v>
      </c>
      <c r="W680" s="14">
        <v>5512</v>
      </c>
      <c r="X680" s="10" t="s">
        <v>36</v>
      </c>
      <c r="Y680" s="10" t="s">
        <v>29</v>
      </c>
      <c r="Z680" s="10" t="s">
        <v>37</v>
      </c>
      <c r="AA680" s="10" t="s">
        <v>29</v>
      </c>
      <c r="AB680" s="15">
        <v>0</v>
      </c>
      <c r="AC680" s="15">
        <v>0</v>
      </c>
      <c r="AD680" s="15"/>
      <c r="AE680" s="15">
        <v>0</v>
      </c>
      <c r="AF680" s="15">
        <v>0</v>
      </c>
      <c r="AG680" s="14">
        <v>5512</v>
      </c>
    </row>
    <row r="681" spans="1:33" ht="15" customHeight="1" x14ac:dyDescent="0.25">
      <c r="A681" s="36">
        <v>6</v>
      </c>
      <c r="B681" s="36" t="s">
        <v>2625</v>
      </c>
      <c r="C681" s="36" t="s">
        <v>2625</v>
      </c>
      <c r="D681" s="38" t="str">
        <f t="shared" si="15"/>
        <v>6000000023-0</v>
      </c>
      <c r="E681" s="9" t="s">
        <v>1360</v>
      </c>
      <c r="F681" s="10" t="s">
        <v>29</v>
      </c>
      <c r="G681" s="10" t="s">
        <v>29</v>
      </c>
      <c r="H681" s="9" t="s">
        <v>30</v>
      </c>
      <c r="I681" s="10" t="s">
        <v>1318</v>
      </c>
      <c r="J681" s="10" t="s">
        <v>32</v>
      </c>
      <c r="K681" s="11">
        <v>39789</v>
      </c>
      <c r="L681" s="12">
        <v>39789</v>
      </c>
      <c r="M681" s="10" t="s">
        <v>218</v>
      </c>
      <c r="N681" s="13" t="s">
        <v>1361</v>
      </c>
      <c r="O681" s="10" t="s">
        <v>1321</v>
      </c>
      <c r="P681" s="10" t="s">
        <v>29</v>
      </c>
      <c r="Q681" s="14">
        <v>14500</v>
      </c>
      <c r="R681" s="12"/>
      <c r="S681" s="10" t="s">
        <v>29</v>
      </c>
      <c r="T681" s="14">
        <v>-13775</v>
      </c>
      <c r="U681" s="15">
        <v>1</v>
      </c>
      <c r="V681" s="10" t="s">
        <v>29</v>
      </c>
      <c r="W681" s="15">
        <v>725</v>
      </c>
      <c r="X681" s="10" t="s">
        <v>36</v>
      </c>
      <c r="Y681" s="10" t="s">
        <v>29</v>
      </c>
      <c r="Z681" s="10" t="s">
        <v>37</v>
      </c>
      <c r="AA681" s="10" t="s">
        <v>29</v>
      </c>
      <c r="AB681" s="15">
        <v>0</v>
      </c>
      <c r="AC681" s="15">
        <v>0</v>
      </c>
      <c r="AD681" s="15"/>
      <c r="AE681" s="15">
        <v>0</v>
      </c>
      <c r="AF681" s="15">
        <v>0</v>
      </c>
      <c r="AG681" s="15">
        <v>725</v>
      </c>
    </row>
    <row r="682" spans="1:33" ht="15" customHeight="1" x14ac:dyDescent="0.25">
      <c r="A682" s="36">
        <v>6</v>
      </c>
      <c r="B682" s="36" t="s">
        <v>2625</v>
      </c>
      <c r="C682" s="36" t="s">
        <v>2625</v>
      </c>
      <c r="D682" s="38" t="str">
        <f t="shared" si="15"/>
        <v>6000000024-0</v>
      </c>
      <c r="E682" s="9" t="s">
        <v>1362</v>
      </c>
      <c r="F682" s="10" t="s">
        <v>29</v>
      </c>
      <c r="G682" s="10" t="s">
        <v>29</v>
      </c>
      <c r="H682" s="9" t="s">
        <v>30</v>
      </c>
      <c r="I682" s="10" t="s">
        <v>1318</v>
      </c>
      <c r="J682" s="10" t="s">
        <v>32</v>
      </c>
      <c r="K682" s="11">
        <v>39814</v>
      </c>
      <c r="L682" s="12">
        <v>39814</v>
      </c>
      <c r="M682" s="10" t="s">
        <v>218</v>
      </c>
      <c r="N682" s="13" t="s">
        <v>1363</v>
      </c>
      <c r="O682" s="10" t="s">
        <v>1321</v>
      </c>
      <c r="P682" s="10" t="s">
        <v>29</v>
      </c>
      <c r="Q682" s="14">
        <v>10820</v>
      </c>
      <c r="R682" s="12"/>
      <c r="S682" s="10" t="s">
        <v>29</v>
      </c>
      <c r="T682" s="14">
        <v>-10279</v>
      </c>
      <c r="U682" s="15">
        <v>1</v>
      </c>
      <c r="V682" s="10" t="s">
        <v>29</v>
      </c>
      <c r="W682" s="15">
        <v>541</v>
      </c>
      <c r="X682" s="10" t="s">
        <v>36</v>
      </c>
      <c r="Y682" s="10" t="s">
        <v>29</v>
      </c>
      <c r="Z682" s="10" t="s">
        <v>37</v>
      </c>
      <c r="AA682" s="10" t="s">
        <v>29</v>
      </c>
      <c r="AB682" s="15">
        <v>0</v>
      </c>
      <c r="AC682" s="15">
        <v>0</v>
      </c>
      <c r="AD682" s="15"/>
      <c r="AE682" s="15">
        <v>0</v>
      </c>
      <c r="AF682" s="15">
        <v>0</v>
      </c>
      <c r="AG682" s="15">
        <v>541</v>
      </c>
    </row>
    <row r="683" spans="1:33" ht="15" customHeight="1" x14ac:dyDescent="0.25">
      <c r="A683" s="36">
        <v>6</v>
      </c>
      <c r="B683" s="36" t="s">
        <v>2625</v>
      </c>
      <c r="C683" s="36" t="s">
        <v>2625</v>
      </c>
      <c r="D683" s="38" t="str">
        <f t="shared" si="15"/>
        <v>6000000025-0</v>
      </c>
      <c r="E683" s="9" t="s">
        <v>1364</v>
      </c>
      <c r="F683" s="10" t="s">
        <v>29</v>
      </c>
      <c r="G683" s="10" t="s">
        <v>29</v>
      </c>
      <c r="H683" s="9" t="s">
        <v>30</v>
      </c>
      <c r="I683" s="10" t="s">
        <v>1318</v>
      </c>
      <c r="J683" s="10" t="s">
        <v>32</v>
      </c>
      <c r="K683" s="11">
        <v>39814</v>
      </c>
      <c r="L683" s="12">
        <v>39814</v>
      </c>
      <c r="M683" s="10" t="s">
        <v>218</v>
      </c>
      <c r="N683" s="13" t="s">
        <v>1365</v>
      </c>
      <c r="O683" s="10" t="s">
        <v>1321</v>
      </c>
      <c r="P683" s="10" t="s">
        <v>29</v>
      </c>
      <c r="Q683" s="14">
        <v>16930</v>
      </c>
      <c r="R683" s="12"/>
      <c r="S683" s="10" t="s">
        <v>29</v>
      </c>
      <c r="T683" s="14">
        <v>-16084</v>
      </c>
      <c r="U683" s="15">
        <v>1</v>
      </c>
      <c r="V683" s="10" t="s">
        <v>29</v>
      </c>
      <c r="W683" s="15">
        <v>846</v>
      </c>
      <c r="X683" s="10" t="s">
        <v>36</v>
      </c>
      <c r="Y683" s="10" t="s">
        <v>29</v>
      </c>
      <c r="Z683" s="10" t="s">
        <v>37</v>
      </c>
      <c r="AA683" s="10" t="s">
        <v>29</v>
      </c>
      <c r="AB683" s="15">
        <v>0</v>
      </c>
      <c r="AC683" s="15">
        <v>0</v>
      </c>
      <c r="AD683" s="15"/>
      <c r="AE683" s="15">
        <v>0</v>
      </c>
      <c r="AF683" s="15">
        <v>0</v>
      </c>
      <c r="AG683" s="15">
        <v>846</v>
      </c>
    </row>
    <row r="684" spans="1:33" ht="15" customHeight="1" x14ac:dyDescent="0.25">
      <c r="A684" s="36">
        <v>6</v>
      </c>
      <c r="B684" s="36" t="s">
        <v>2625</v>
      </c>
      <c r="C684" s="36" t="s">
        <v>2625</v>
      </c>
      <c r="D684" s="38" t="str">
        <f t="shared" si="15"/>
        <v>6000000026-0</v>
      </c>
      <c r="E684" s="9" t="s">
        <v>1366</v>
      </c>
      <c r="F684" s="10" t="s">
        <v>29</v>
      </c>
      <c r="G684" s="10" t="s">
        <v>29</v>
      </c>
      <c r="H684" s="9" t="s">
        <v>30</v>
      </c>
      <c r="I684" s="10" t="s">
        <v>1318</v>
      </c>
      <c r="J684" s="10" t="s">
        <v>32</v>
      </c>
      <c r="K684" s="11">
        <v>40148</v>
      </c>
      <c r="L684" s="12">
        <v>40148</v>
      </c>
      <c r="M684" s="10" t="s">
        <v>573</v>
      </c>
      <c r="N684" s="13" t="s">
        <v>1367</v>
      </c>
      <c r="O684" s="10" t="s">
        <v>1321</v>
      </c>
      <c r="P684" s="10" t="s">
        <v>29</v>
      </c>
      <c r="Q684" s="14">
        <v>267852</v>
      </c>
      <c r="R684" s="12"/>
      <c r="S684" s="10" t="s">
        <v>29</v>
      </c>
      <c r="T684" s="14">
        <v>-254459</v>
      </c>
      <c r="U684" s="15">
        <v>1</v>
      </c>
      <c r="V684" s="10" t="s">
        <v>29</v>
      </c>
      <c r="W684" s="14">
        <v>13393</v>
      </c>
      <c r="X684" s="10" t="s">
        <v>36</v>
      </c>
      <c r="Y684" s="10" t="s">
        <v>29</v>
      </c>
      <c r="Z684" s="10" t="s">
        <v>37</v>
      </c>
      <c r="AA684" s="10" t="s">
        <v>29</v>
      </c>
      <c r="AB684" s="15">
        <v>0</v>
      </c>
      <c r="AC684" s="15">
        <v>0</v>
      </c>
      <c r="AD684" s="15"/>
      <c r="AE684" s="15">
        <v>0</v>
      </c>
      <c r="AF684" s="15">
        <v>0</v>
      </c>
      <c r="AG684" s="14">
        <v>13393</v>
      </c>
    </row>
    <row r="685" spans="1:33" ht="15" customHeight="1" x14ac:dyDescent="0.25">
      <c r="A685" s="36">
        <v>6</v>
      </c>
      <c r="B685" s="36" t="s">
        <v>2625</v>
      </c>
      <c r="C685" s="36" t="s">
        <v>2625</v>
      </c>
      <c r="D685" s="38" t="str">
        <f t="shared" si="15"/>
        <v>6000000027-0</v>
      </c>
      <c r="E685" s="9" t="s">
        <v>1368</v>
      </c>
      <c r="F685" s="10" t="s">
        <v>29</v>
      </c>
      <c r="G685" s="10" t="s">
        <v>29</v>
      </c>
      <c r="H685" s="9" t="s">
        <v>30</v>
      </c>
      <c r="I685" s="10" t="s">
        <v>1318</v>
      </c>
      <c r="J685" s="10" t="s">
        <v>32</v>
      </c>
      <c r="K685" s="11">
        <v>40148</v>
      </c>
      <c r="L685" s="12">
        <v>40148</v>
      </c>
      <c r="M685" s="10" t="s">
        <v>573</v>
      </c>
      <c r="N685" s="13" t="s">
        <v>1369</v>
      </c>
      <c r="O685" s="10" t="s">
        <v>1321</v>
      </c>
      <c r="P685" s="10" t="s">
        <v>29</v>
      </c>
      <c r="Q685" s="14">
        <v>78577</v>
      </c>
      <c r="R685" s="12"/>
      <c r="S685" s="10" t="s">
        <v>29</v>
      </c>
      <c r="T685" s="14">
        <v>-74648</v>
      </c>
      <c r="U685" s="15">
        <v>1</v>
      </c>
      <c r="V685" s="10" t="s">
        <v>29</v>
      </c>
      <c r="W685" s="14">
        <v>3929</v>
      </c>
      <c r="X685" s="10" t="s">
        <v>36</v>
      </c>
      <c r="Y685" s="10" t="s">
        <v>29</v>
      </c>
      <c r="Z685" s="10" t="s">
        <v>37</v>
      </c>
      <c r="AA685" s="10" t="s">
        <v>29</v>
      </c>
      <c r="AB685" s="15">
        <v>0</v>
      </c>
      <c r="AC685" s="15">
        <v>0</v>
      </c>
      <c r="AD685" s="15"/>
      <c r="AE685" s="15">
        <v>0</v>
      </c>
      <c r="AF685" s="15">
        <v>0</v>
      </c>
      <c r="AG685" s="14">
        <v>3929</v>
      </c>
    </row>
    <row r="686" spans="1:33" ht="15" customHeight="1" x14ac:dyDescent="0.25">
      <c r="A686" s="36">
        <v>6</v>
      </c>
      <c r="B686" s="36" t="s">
        <v>2625</v>
      </c>
      <c r="C686" s="36" t="s">
        <v>2625</v>
      </c>
      <c r="D686" s="38" t="str">
        <f t="shared" si="15"/>
        <v>6000000028-0</v>
      </c>
      <c r="E686" s="9" t="s">
        <v>1370</v>
      </c>
      <c r="F686" s="10" t="s">
        <v>29</v>
      </c>
      <c r="G686" s="10" t="s">
        <v>29</v>
      </c>
      <c r="H686" s="9" t="s">
        <v>30</v>
      </c>
      <c r="I686" s="10" t="s">
        <v>1318</v>
      </c>
      <c r="J686" s="10" t="s">
        <v>32</v>
      </c>
      <c r="K686" s="11">
        <v>40148</v>
      </c>
      <c r="L686" s="12">
        <v>40148</v>
      </c>
      <c r="M686" s="10" t="s">
        <v>573</v>
      </c>
      <c r="N686" s="13" t="s">
        <v>1371</v>
      </c>
      <c r="O686" s="10" t="s">
        <v>1321</v>
      </c>
      <c r="P686" s="10" t="s">
        <v>29</v>
      </c>
      <c r="Q686" s="14">
        <v>4700</v>
      </c>
      <c r="R686" s="12"/>
      <c r="S686" s="10" t="s">
        <v>29</v>
      </c>
      <c r="T686" s="14">
        <v>-4465</v>
      </c>
      <c r="U686" s="15">
        <v>1</v>
      </c>
      <c r="V686" s="10" t="s">
        <v>29</v>
      </c>
      <c r="W686" s="15">
        <v>235</v>
      </c>
      <c r="X686" s="10" t="s">
        <v>36</v>
      </c>
      <c r="Y686" s="10" t="s">
        <v>29</v>
      </c>
      <c r="Z686" s="10" t="s">
        <v>37</v>
      </c>
      <c r="AA686" s="10" t="s">
        <v>29</v>
      </c>
      <c r="AB686" s="15">
        <v>0</v>
      </c>
      <c r="AC686" s="15">
        <v>0</v>
      </c>
      <c r="AD686" s="15"/>
      <c r="AE686" s="15">
        <v>0</v>
      </c>
      <c r="AF686" s="15">
        <v>0</v>
      </c>
      <c r="AG686" s="15">
        <v>235</v>
      </c>
    </row>
    <row r="687" spans="1:33" ht="15" customHeight="1" x14ac:dyDescent="0.25">
      <c r="A687" s="36">
        <v>6</v>
      </c>
      <c r="B687" s="36" t="s">
        <v>2625</v>
      </c>
      <c r="C687" s="36" t="s">
        <v>2625</v>
      </c>
      <c r="D687" s="38" t="str">
        <f t="shared" si="15"/>
        <v>6000000029-0</v>
      </c>
      <c r="E687" s="9" t="s">
        <v>1372</v>
      </c>
      <c r="F687" s="10" t="s">
        <v>29</v>
      </c>
      <c r="G687" s="10" t="s">
        <v>29</v>
      </c>
      <c r="H687" s="9" t="s">
        <v>30</v>
      </c>
      <c r="I687" s="10" t="s">
        <v>1318</v>
      </c>
      <c r="J687" s="10" t="s">
        <v>32</v>
      </c>
      <c r="K687" s="11">
        <v>40148</v>
      </c>
      <c r="L687" s="12">
        <v>40148</v>
      </c>
      <c r="M687" s="10" t="s">
        <v>573</v>
      </c>
      <c r="N687" s="13" t="s">
        <v>1373</v>
      </c>
      <c r="O687" s="10" t="s">
        <v>1321</v>
      </c>
      <c r="P687" s="10" t="s">
        <v>29</v>
      </c>
      <c r="Q687" s="14">
        <v>5200</v>
      </c>
      <c r="R687" s="12"/>
      <c r="S687" s="10" t="s">
        <v>29</v>
      </c>
      <c r="T687" s="14">
        <v>-4940</v>
      </c>
      <c r="U687" s="15">
        <v>1</v>
      </c>
      <c r="V687" s="10" t="s">
        <v>29</v>
      </c>
      <c r="W687" s="15">
        <v>260</v>
      </c>
      <c r="X687" s="10" t="s">
        <v>36</v>
      </c>
      <c r="Y687" s="10" t="s">
        <v>29</v>
      </c>
      <c r="Z687" s="10" t="s">
        <v>37</v>
      </c>
      <c r="AA687" s="10" t="s">
        <v>29</v>
      </c>
      <c r="AB687" s="15">
        <v>0</v>
      </c>
      <c r="AC687" s="15">
        <v>0</v>
      </c>
      <c r="AD687" s="15"/>
      <c r="AE687" s="15">
        <v>0</v>
      </c>
      <c r="AF687" s="15">
        <v>0</v>
      </c>
      <c r="AG687" s="15">
        <v>260</v>
      </c>
    </row>
    <row r="688" spans="1:33" ht="15" customHeight="1" x14ac:dyDescent="0.25">
      <c r="A688" s="36">
        <v>6</v>
      </c>
      <c r="B688" s="36" t="s">
        <v>2625</v>
      </c>
      <c r="C688" s="36" t="s">
        <v>2625</v>
      </c>
      <c r="D688" s="38" t="str">
        <f t="shared" si="15"/>
        <v>6000000030-0</v>
      </c>
      <c r="E688" s="9" t="s">
        <v>1374</v>
      </c>
      <c r="F688" s="10" t="s">
        <v>29</v>
      </c>
      <c r="G688" s="10" t="s">
        <v>29</v>
      </c>
      <c r="H688" s="9" t="s">
        <v>30</v>
      </c>
      <c r="I688" s="10" t="s">
        <v>1318</v>
      </c>
      <c r="J688" s="10" t="s">
        <v>32</v>
      </c>
      <c r="K688" s="11">
        <v>40148</v>
      </c>
      <c r="L688" s="12">
        <v>40148</v>
      </c>
      <c r="M688" s="10" t="s">
        <v>1119</v>
      </c>
      <c r="N688" s="13" t="s">
        <v>1375</v>
      </c>
      <c r="O688" s="10" t="s">
        <v>1321</v>
      </c>
      <c r="P688" s="10" t="s">
        <v>29</v>
      </c>
      <c r="Q688" s="14">
        <v>49500</v>
      </c>
      <c r="R688" s="12"/>
      <c r="S688" s="10" t="s">
        <v>29</v>
      </c>
      <c r="T688" s="14">
        <v>-47025</v>
      </c>
      <c r="U688" s="15">
        <v>1</v>
      </c>
      <c r="V688" s="10" t="s">
        <v>29</v>
      </c>
      <c r="W688" s="14">
        <v>2475</v>
      </c>
      <c r="X688" s="10" t="s">
        <v>36</v>
      </c>
      <c r="Y688" s="10" t="s">
        <v>29</v>
      </c>
      <c r="Z688" s="10" t="s">
        <v>37</v>
      </c>
      <c r="AA688" s="10" t="s">
        <v>29</v>
      </c>
      <c r="AB688" s="15">
        <v>0</v>
      </c>
      <c r="AC688" s="15">
        <v>0</v>
      </c>
      <c r="AD688" s="15"/>
      <c r="AE688" s="15">
        <v>0</v>
      </c>
      <c r="AF688" s="15">
        <v>0</v>
      </c>
      <c r="AG688" s="14">
        <v>2475</v>
      </c>
    </row>
    <row r="689" spans="1:33" ht="15" customHeight="1" x14ac:dyDescent="0.25">
      <c r="A689" s="36">
        <v>6</v>
      </c>
      <c r="B689" s="36" t="s">
        <v>2625</v>
      </c>
      <c r="C689" s="36" t="s">
        <v>2625</v>
      </c>
      <c r="D689" s="38" t="str">
        <f t="shared" si="15"/>
        <v>6000000031-0</v>
      </c>
      <c r="E689" s="9" t="s">
        <v>1376</v>
      </c>
      <c r="F689" s="10" t="s">
        <v>29</v>
      </c>
      <c r="G689" s="10" t="s">
        <v>29</v>
      </c>
      <c r="H689" s="9" t="s">
        <v>30</v>
      </c>
      <c r="I689" s="10" t="s">
        <v>1318</v>
      </c>
      <c r="J689" s="10" t="s">
        <v>32</v>
      </c>
      <c r="K689" s="11">
        <v>40210</v>
      </c>
      <c r="L689" s="12">
        <v>40210</v>
      </c>
      <c r="M689" s="10" t="s">
        <v>573</v>
      </c>
      <c r="N689" s="13" t="s">
        <v>1377</v>
      </c>
      <c r="O689" s="10" t="s">
        <v>1321</v>
      </c>
      <c r="P689" s="10" t="s">
        <v>29</v>
      </c>
      <c r="Q689" s="14">
        <v>15100</v>
      </c>
      <c r="R689" s="12"/>
      <c r="S689" s="10" t="s">
        <v>29</v>
      </c>
      <c r="T689" s="14">
        <v>-14345</v>
      </c>
      <c r="U689" s="15">
        <v>1</v>
      </c>
      <c r="V689" s="10" t="s">
        <v>29</v>
      </c>
      <c r="W689" s="15">
        <v>755</v>
      </c>
      <c r="X689" s="10" t="s">
        <v>36</v>
      </c>
      <c r="Y689" s="10" t="s">
        <v>29</v>
      </c>
      <c r="Z689" s="10" t="s">
        <v>37</v>
      </c>
      <c r="AA689" s="10" t="s">
        <v>29</v>
      </c>
      <c r="AB689" s="15">
        <v>0</v>
      </c>
      <c r="AC689" s="15">
        <v>0</v>
      </c>
      <c r="AD689" s="15"/>
      <c r="AE689" s="15">
        <v>0</v>
      </c>
      <c r="AF689" s="15">
        <v>0</v>
      </c>
      <c r="AG689" s="15">
        <v>755</v>
      </c>
    </row>
    <row r="690" spans="1:33" ht="15" customHeight="1" x14ac:dyDescent="0.25">
      <c r="A690" s="36">
        <v>6</v>
      </c>
      <c r="B690" s="36" t="s">
        <v>2625</v>
      </c>
      <c r="C690" s="36" t="s">
        <v>2625</v>
      </c>
      <c r="D690" s="38" t="str">
        <f t="shared" si="15"/>
        <v>6000000032-0</v>
      </c>
      <c r="E690" s="9" t="s">
        <v>1378</v>
      </c>
      <c r="F690" s="10" t="s">
        <v>29</v>
      </c>
      <c r="G690" s="10" t="s">
        <v>29</v>
      </c>
      <c r="H690" s="9" t="s">
        <v>30</v>
      </c>
      <c r="I690" s="10" t="s">
        <v>1318</v>
      </c>
      <c r="J690" s="10" t="s">
        <v>32</v>
      </c>
      <c r="K690" s="11">
        <v>40299</v>
      </c>
      <c r="L690" s="12">
        <v>40299</v>
      </c>
      <c r="M690" s="10" t="s">
        <v>573</v>
      </c>
      <c r="N690" s="13" t="s">
        <v>1379</v>
      </c>
      <c r="O690" s="10" t="s">
        <v>1321</v>
      </c>
      <c r="P690" s="10" t="s">
        <v>29</v>
      </c>
      <c r="Q690" s="14">
        <v>19980</v>
      </c>
      <c r="R690" s="12"/>
      <c r="S690" s="10" t="s">
        <v>29</v>
      </c>
      <c r="T690" s="14">
        <v>-18981</v>
      </c>
      <c r="U690" s="15">
        <v>2</v>
      </c>
      <c r="V690" s="10" t="s">
        <v>29</v>
      </c>
      <c r="W690" s="15">
        <v>999</v>
      </c>
      <c r="X690" s="10" t="s">
        <v>36</v>
      </c>
      <c r="Y690" s="10" t="s">
        <v>29</v>
      </c>
      <c r="Z690" s="10" t="s">
        <v>37</v>
      </c>
      <c r="AA690" s="10" t="s">
        <v>29</v>
      </c>
      <c r="AB690" s="15">
        <v>0</v>
      </c>
      <c r="AC690" s="15">
        <v>0</v>
      </c>
      <c r="AD690" s="15"/>
      <c r="AE690" s="15">
        <v>0</v>
      </c>
      <c r="AF690" s="15">
        <v>0</v>
      </c>
      <c r="AG690" s="15">
        <v>999</v>
      </c>
    </row>
    <row r="691" spans="1:33" ht="15" customHeight="1" x14ac:dyDescent="0.25">
      <c r="A691" s="36">
        <v>6</v>
      </c>
      <c r="B691" s="36" t="s">
        <v>2625</v>
      </c>
      <c r="C691" s="36" t="s">
        <v>2625</v>
      </c>
      <c r="D691" s="38" t="str">
        <f t="shared" si="15"/>
        <v>6000000033-0</v>
      </c>
      <c r="E691" s="9" t="s">
        <v>1380</v>
      </c>
      <c r="F691" s="10" t="s">
        <v>29</v>
      </c>
      <c r="G691" s="10" t="s">
        <v>29</v>
      </c>
      <c r="H691" s="9" t="s">
        <v>30</v>
      </c>
      <c r="I691" s="10" t="s">
        <v>1318</v>
      </c>
      <c r="J691" s="10" t="s">
        <v>32</v>
      </c>
      <c r="K691" s="11">
        <v>40360</v>
      </c>
      <c r="L691" s="12">
        <v>40360</v>
      </c>
      <c r="M691" s="10" t="s">
        <v>573</v>
      </c>
      <c r="N691" s="13" t="s">
        <v>1381</v>
      </c>
      <c r="O691" s="10" t="s">
        <v>1321</v>
      </c>
      <c r="P691" s="10" t="s">
        <v>29</v>
      </c>
      <c r="Q691" s="15">
        <v>495</v>
      </c>
      <c r="R691" s="12"/>
      <c r="S691" s="10" t="s">
        <v>29</v>
      </c>
      <c r="T691" s="15">
        <v>-470</v>
      </c>
      <c r="U691" s="15">
        <v>1</v>
      </c>
      <c r="V691" s="10" t="s">
        <v>29</v>
      </c>
      <c r="W691" s="15">
        <v>25</v>
      </c>
      <c r="X691" s="10" t="s">
        <v>36</v>
      </c>
      <c r="Y691" s="10" t="s">
        <v>29</v>
      </c>
      <c r="Z691" s="10" t="s">
        <v>37</v>
      </c>
      <c r="AA691" s="10" t="s">
        <v>29</v>
      </c>
      <c r="AB691" s="15">
        <v>0</v>
      </c>
      <c r="AC691" s="15">
        <v>0</v>
      </c>
      <c r="AD691" s="15"/>
      <c r="AE691" s="15">
        <v>0</v>
      </c>
      <c r="AF691" s="15">
        <v>0</v>
      </c>
      <c r="AG691" s="15">
        <v>25</v>
      </c>
    </row>
    <row r="692" spans="1:33" ht="15" customHeight="1" x14ac:dyDescent="0.25">
      <c r="A692" s="36">
        <v>6</v>
      </c>
      <c r="B692" s="36" t="s">
        <v>2625</v>
      </c>
      <c r="C692" s="36" t="s">
        <v>2625</v>
      </c>
      <c r="D692" s="38" t="str">
        <f t="shared" si="15"/>
        <v>6000000034-0</v>
      </c>
      <c r="E692" s="9" t="s">
        <v>1382</v>
      </c>
      <c r="F692" s="10" t="s">
        <v>29</v>
      </c>
      <c r="G692" s="10" t="s">
        <v>29</v>
      </c>
      <c r="H692" s="9" t="s">
        <v>30</v>
      </c>
      <c r="I692" s="10" t="s">
        <v>1318</v>
      </c>
      <c r="J692" s="10" t="s">
        <v>32</v>
      </c>
      <c r="K692" s="11">
        <v>40483</v>
      </c>
      <c r="L692" s="12">
        <v>40483</v>
      </c>
      <c r="M692" s="10" t="s">
        <v>573</v>
      </c>
      <c r="N692" s="13" t="s">
        <v>1383</v>
      </c>
      <c r="O692" s="10" t="s">
        <v>1321</v>
      </c>
      <c r="P692" s="10" t="s">
        <v>29</v>
      </c>
      <c r="Q692" s="14">
        <v>154210.29</v>
      </c>
      <c r="R692" s="12"/>
      <c r="S692" s="10" t="s">
        <v>29</v>
      </c>
      <c r="T692" s="14">
        <v>-146499.29</v>
      </c>
      <c r="U692" s="15">
        <v>1</v>
      </c>
      <c r="V692" s="10" t="s">
        <v>29</v>
      </c>
      <c r="W692" s="14">
        <v>7711</v>
      </c>
      <c r="X692" s="10" t="s">
        <v>36</v>
      </c>
      <c r="Y692" s="10" t="s">
        <v>29</v>
      </c>
      <c r="Z692" s="10" t="s">
        <v>37</v>
      </c>
      <c r="AA692" s="10" t="s">
        <v>29</v>
      </c>
      <c r="AB692" s="15">
        <v>0</v>
      </c>
      <c r="AC692" s="15">
        <v>0</v>
      </c>
      <c r="AD692" s="15"/>
      <c r="AE692" s="15">
        <v>0</v>
      </c>
      <c r="AF692" s="15">
        <v>0</v>
      </c>
      <c r="AG692" s="14">
        <v>7711</v>
      </c>
    </row>
    <row r="693" spans="1:33" ht="15" customHeight="1" x14ac:dyDescent="0.25">
      <c r="A693" s="36">
        <v>6</v>
      </c>
      <c r="B693" s="36" t="s">
        <v>2625</v>
      </c>
      <c r="C693" s="36" t="s">
        <v>2625</v>
      </c>
      <c r="D693" s="38" t="str">
        <f t="shared" si="15"/>
        <v>6000000035-0</v>
      </c>
      <c r="E693" s="9" t="s">
        <v>1384</v>
      </c>
      <c r="F693" s="10" t="s">
        <v>29</v>
      </c>
      <c r="G693" s="10" t="s">
        <v>29</v>
      </c>
      <c r="H693" s="9" t="s">
        <v>30</v>
      </c>
      <c r="I693" s="10" t="s">
        <v>1318</v>
      </c>
      <c r="J693" s="10" t="s">
        <v>32</v>
      </c>
      <c r="K693" s="11">
        <v>40483</v>
      </c>
      <c r="L693" s="12">
        <v>40483</v>
      </c>
      <c r="M693" s="10" t="s">
        <v>573</v>
      </c>
      <c r="N693" s="13" t="s">
        <v>1385</v>
      </c>
      <c r="O693" s="10" t="s">
        <v>1321</v>
      </c>
      <c r="P693" s="10" t="s">
        <v>29</v>
      </c>
      <c r="Q693" s="15">
        <v>900</v>
      </c>
      <c r="R693" s="12"/>
      <c r="S693" s="10" t="s">
        <v>29</v>
      </c>
      <c r="T693" s="15">
        <v>-855</v>
      </c>
      <c r="U693" s="15">
        <v>2</v>
      </c>
      <c r="V693" s="10" t="s">
        <v>29</v>
      </c>
      <c r="W693" s="15">
        <v>45</v>
      </c>
      <c r="X693" s="10" t="s">
        <v>36</v>
      </c>
      <c r="Y693" s="10" t="s">
        <v>29</v>
      </c>
      <c r="Z693" s="10" t="s">
        <v>37</v>
      </c>
      <c r="AA693" s="10" t="s">
        <v>29</v>
      </c>
      <c r="AB693" s="15">
        <v>0</v>
      </c>
      <c r="AC693" s="15">
        <v>0</v>
      </c>
      <c r="AD693" s="15"/>
      <c r="AE693" s="15">
        <v>0</v>
      </c>
      <c r="AF693" s="15">
        <v>0</v>
      </c>
      <c r="AG693" s="15">
        <v>45</v>
      </c>
    </row>
    <row r="694" spans="1:33" ht="15" customHeight="1" x14ac:dyDescent="0.25">
      <c r="A694" s="36">
        <v>6</v>
      </c>
      <c r="B694" s="36" t="s">
        <v>2625</v>
      </c>
      <c r="C694" s="36" t="s">
        <v>2625</v>
      </c>
      <c r="D694" s="38" t="str">
        <f t="shared" si="15"/>
        <v>6000000036-0</v>
      </c>
      <c r="E694" s="9" t="s">
        <v>1386</v>
      </c>
      <c r="F694" s="10" t="s">
        <v>29</v>
      </c>
      <c r="G694" s="10" t="s">
        <v>29</v>
      </c>
      <c r="H694" s="9" t="s">
        <v>30</v>
      </c>
      <c r="I694" s="10" t="s">
        <v>1318</v>
      </c>
      <c r="J694" s="10" t="s">
        <v>32</v>
      </c>
      <c r="K694" s="11">
        <v>40634</v>
      </c>
      <c r="L694" s="12">
        <v>40634</v>
      </c>
      <c r="M694" s="10" t="s">
        <v>573</v>
      </c>
      <c r="N694" s="13" t="s">
        <v>1387</v>
      </c>
      <c r="O694" s="10" t="s">
        <v>1321</v>
      </c>
      <c r="P694" s="10" t="s">
        <v>29</v>
      </c>
      <c r="Q694" s="14">
        <v>20000</v>
      </c>
      <c r="R694" s="12"/>
      <c r="S694" s="10" t="s">
        <v>29</v>
      </c>
      <c r="T694" s="14">
        <v>-19000</v>
      </c>
      <c r="U694" s="15">
        <v>1</v>
      </c>
      <c r="V694" s="10" t="s">
        <v>29</v>
      </c>
      <c r="W694" s="14">
        <v>1000</v>
      </c>
      <c r="X694" s="10" t="s">
        <v>36</v>
      </c>
      <c r="Y694" s="10" t="s">
        <v>29</v>
      </c>
      <c r="Z694" s="10" t="s">
        <v>37</v>
      </c>
      <c r="AA694" s="10" t="s">
        <v>29</v>
      </c>
      <c r="AB694" s="15">
        <v>0</v>
      </c>
      <c r="AC694" s="15">
        <v>0</v>
      </c>
      <c r="AD694" s="15"/>
      <c r="AE694" s="15">
        <v>0</v>
      </c>
      <c r="AF694" s="15">
        <v>0</v>
      </c>
      <c r="AG694" s="14">
        <v>1000</v>
      </c>
    </row>
    <row r="695" spans="1:33" ht="15" customHeight="1" x14ac:dyDescent="0.25">
      <c r="A695" s="36">
        <v>6</v>
      </c>
      <c r="B695" s="36" t="s">
        <v>2625</v>
      </c>
      <c r="C695" s="36" t="s">
        <v>2625</v>
      </c>
      <c r="D695" s="38" t="str">
        <f t="shared" si="15"/>
        <v>6000000037-0</v>
      </c>
      <c r="E695" s="9" t="s">
        <v>1388</v>
      </c>
      <c r="F695" s="10" t="s">
        <v>29</v>
      </c>
      <c r="G695" s="10" t="s">
        <v>29</v>
      </c>
      <c r="H695" s="9" t="s">
        <v>30</v>
      </c>
      <c r="I695" s="10" t="s">
        <v>1318</v>
      </c>
      <c r="J695" s="10" t="s">
        <v>32</v>
      </c>
      <c r="K695" s="11">
        <v>40787</v>
      </c>
      <c r="L695" s="12">
        <v>40787</v>
      </c>
      <c r="M695" s="10" t="s">
        <v>573</v>
      </c>
      <c r="N695" s="13" t="s">
        <v>1389</v>
      </c>
      <c r="O695" s="10" t="s">
        <v>1321</v>
      </c>
      <c r="P695" s="10" t="s">
        <v>29</v>
      </c>
      <c r="Q695" s="14">
        <v>1596</v>
      </c>
      <c r="R695" s="12"/>
      <c r="S695" s="10" t="s">
        <v>29</v>
      </c>
      <c r="T695" s="14">
        <v>-1516</v>
      </c>
      <c r="U695" s="15">
        <v>4</v>
      </c>
      <c r="V695" s="10" t="s">
        <v>29</v>
      </c>
      <c r="W695" s="15">
        <v>80</v>
      </c>
      <c r="X695" s="10" t="s">
        <v>36</v>
      </c>
      <c r="Y695" s="10" t="s">
        <v>29</v>
      </c>
      <c r="Z695" s="10" t="s">
        <v>37</v>
      </c>
      <c r="AA695" s="10" t="s">
        <v>29</v>
      </c>
      <c r="AB695" s="15">
        <v>0</v>
      </c>
      <c r="AC695" s="15">
        <v>0</v>
      </c>
      <c r="AD695" s="15"/>
      <c r="AE695" s="15">
        <v>0</v>
      </c>
      <c r="AF695" s="15">
        <v>0</v>
      </c>
      <c r="AG695" s="15">
        <v>80</v>
      </c>
    </row>
    <row r="696" spans="1:33" ht="15" customHeight="1" x14ac:dyDescent="0.25">
      <c r="A696" s="36">
        <v>6</v>
      </c>
      <c r="B696" s="36" t="s">
        <v>2625</v>
      </c>
      <c r="C696" s="36" t="s">
        <v>2625</v>
      </c>
      <c r="D696" s="38" t="str">
        <f t="shared" si="15"/>
        <v>6000000038-0</v>
      </c>
      <c r="E696" s="9" t="s">
        <v>1390</v>
      </c>
      <c r="F696" s="10" t="s">
        <v>29</v>
      </c>
      <c r="G696" s="10" t="s">
        <v>29</v>
      </c>
      <c r="H696" s="9" t="s">
        <v>30</v>
      </c>
      <c r="I696" s="10" t="s">
        <v>1318</v>
      </c>
      <c r="J696" s="10" t="s">
        <v>32</v>
      </c>
      <c r="K696" s="11">
        <v>40878</v>
      </c>
      <c r="L696" s="12">
        <v>40878</v>
      </c>
      <c r="M696" s="10" t="s">
        <v>573</v>
      </c>
      <c r="N696" s="13" t="s">
        <v>1391</v>
      </c>
      <c r="O696" s="10" t="s">
        <v>1321</v>
      </c>
      <c r="P696" s="10" t="s">
        <v>29</v>
      </c>
      <c r="Q696" s="15">
        <v>500</v>
      </c>
      <c r="R696" s="12"/>
      <c r="S696" s="10" t="s">
        <v>29</v>
      </c>
      <c r="T696" s="15">
        <v>-475</v>
      </c>
      <c r="U696" s="15">
        <v>1</v>
      </c>
      <c r="V696" s="10" t="s">
        <v>29</v>
      </c>
      <c r="W696" s="15">
        <v>25</v>
      </c>
      <c r="X696" s="10" t="s">
        <v>36</v>
      </c>
      <c r="Y696" s="10" t="s">
        <v>29</v>
      </c>
      <c r="Z696" s="10" t="s">
        <v>37</v>
      </c>
      <c r="AA696" s="10" t="s">
        <v>29</v>
      </c>
      <c r="AB696" s="15">
        <v>0</v>
      </c>
      <c r="AC696" s="15">
        <v>0</v>
      </c>
      <c r="AD696" s="15"/>
      <c r="AE696" s="15">
        <v>0</v>
      </c>
      <c r="AF696" s="15">
        <v>0</v>
      </c>
      <c r="AG696" s="15">
        <v>25</v>
      </c>
    </row>
    <row r="697" spans="1:33" ht="15" customHeight="1" x14ac:dyDescent="0.25">
      <c r="A697" s="36">
        <v>6</v>
      </c>
      <c r="B697" s="36" t="s">
        <v>2625</v>
      </c>
      <c r="C697" s="36" t="s">
        <v>2625</v>
      </c>
      <c r="D697" s="38" t="str">
        <f t="shared" si="15"/>
        <v>6000000039-0</v>
      </c>
      <c r="E697" s="9" t="s">
        <v>1392</v>
      </c>
      <c r="F697" s="10" t="s">
        <v>29</v>
      </c>
      <c r="G697" s="10" t="s">
        <v>29</v>
      </c>
      <c r="H697" s="9" t="s">
        <v>30</v>
      </c>
      <c r="I697" s="10" t="s">
        <v>1318</v>
      </c>
      <c r="J697" s="10" t="s">
        <v>32</v>
      </c>
      <c r="K697" s="11">
        <v>40909</v>
      </c>
      <c r="L697" s="12">
        <v>40909</v>
      </c>
      <c r="M697" s="10" t="s">
        <v>573</v>
      </c>
      <c r="N697" s="13" t="s">
        <v>1344</v>
      </c>
      <c r="O697" s="10" t="s">
        <v>1321</v>
      </c>
      <c r="P697" s="10" t="s">
        <v>29</v>
      </c>
      <c r="Q697" s="14">
        <v>3990</v>
      </c>
      <c r="R697" s="12"/>
      <c r="S697" s="10" t="s">
        <v>29</v>
      </c>
      <c r="T697" s="14">
        <v>-3791</v>
      </c>
      <c r="U697" s="15">
        <v>10</v>
      </c>
      <c r="V697" s="10" t="s">
        <v>29</v>
      </c>
      <c r="W697" s="15">
        <v>199</v>
      </c>
      <c r="X697" s="10" t="s">
        <v>36</v>
      </c>
      <c r="Y697" s="10" t="s">
        <v>29</v>
      </c>
      <c r="Z697" s="10" t="s">
        <v>37</v>
      </c>
      <c r="AA697" s="10" t="s">
        <v>29</v>
      </c>
      <c r="AB697" s="15">
        <v>0</v>
      </c>
      <c r="AC697" s="15">
        <v>0</v>
      </c>
      <c r="AD697" s="15"/>
      <c r="AE697" s="15">
        <v>0</v>
      </c>
      <c r="AF697" s="15">
        <v>0</v>
      </c>
      <c r="AG697" s="15">
        <v>199</v>
      </c>
    </row>
    <row r="698" spans="1:33" ht="15" customHeight="1" x14ac:dyDescent="0.25">
      <c r="A698" s="36">
        <v>6</v>
      </c>
      <c r="B698" s="36" t="s">
        <v>2625</v>
      </c>
      <c r="C698" s="36" t="s">
        <v>2625</v>
      </c>
      <c r="D698" s="38" t="str">
        <f t="shared" si="15"/>
        <v>6000000040-0</v>
      </c>
      <c r="E698" s="9" t="s">
        <v>1393</v>
      </c>
      <c r="F698" s="10" t="s">
        <v>29</v>
      </c>
      <c r="G698" s="10" t="s">
        <v>29</v>
      </c>
      <c r="H698" s="9" t="s">
        <v>30</v>
      </c>
      <c r="I698" s="10" t="s">
        <v>1318</v>
      </c>
      <c r="J698" s="10" t="s">
        <v>32</v>
      </c>
      <c r="K698" s="11">
        <v>40909</v>
      </c>
      <c r="L698" s="12">
        <v>40909</v>
      </c>
      <c r="M698" s="10" t="s">
        <v>573</v>
      </c>
      <c r="N698" s="13" t="s">
        <v>1394</v>
      </c>
      <c r="O698" s="10" t="s">
        <v>1321</v>
      </c>
      <c r="P698" s="10" t="s">
        <v>29</v>
      </c>
      <c r="Q698" s="15">
        <v>200</v>
      </c>
      <c r="R698" s="12"/>
      <c r="S698" s="10" t="s">
        <v>29</v>
      </c>
      <c r="T698" s="15">
        <v>-190</v>
      </c>
      <c r="U698" s="15">
        <v>1</v>
      </c>
      <c r="V698" s="10" t="s">
        <v>29</v>
      </c>
      <c r="W698" s="15">
        <v>10</v>
      </c>
      <c r="X698" s="10" t="s">
        <v>36</v>
      </c>
      <c r="Y698" s="10" t="s">
        <v>29</v>
      </c>
      <c r="Z698" s="10" t="s">
        <v>37</v>
      </c>
      <c r="AA698" s="10" t="s">
        <v>29</v>
      </c>
      <c r="AB698" s="15">
        <v>0</v>
      </c>
      <c r="AC698" s="15">
        <v>0</v>
      </c>
      <c r="AD698" s="15"/>
      <c r="AE698" s="15">
        <v>0</v>
      </c>
      <c r="AF698" s="15">
        <v>0</v>
      </c>
      <c r="AG698" s="15">
        <v>10</v>
      </c>
    </row>
    <row r="699" spans="1:33" ht="15" customHeight="1" x14ac:dyDescent="0.25">
      <c r="A699" s="36">
        <v>6</v>
      </c>
      <c r="B699" s="36" t="s">
        <v>2625</v>
      </c>
      <c r="C699" s="36" t="s">
        <v>2625</v>
      </c>
      <c r="D699" s="38" t="str">
        <f t="shared" si="15"/>
        <v>6000000041-0</v>
      </c>
      <c r="E699" s="9" t="s">
        <v>1395</v>
      </c>
      <c r="F699" s="10" t="s">
        <v>29</v>
      </c>
      <c r="G699" s="10" t="s">
        <v>29</v>
      </c>
      <c r="H699" s="9" t="s">
        <v>30</v>
      </c>
      <c r="I699" s="10" t="s">
        <v>1318</v>
      </c>
      <c r="J699" s="10" t="s">
        <v>32</v>
      </c>
      <c r="K699" s="11">
        <v>41395</v>
      </c>
      <c r="L699" s="12">
        <v>41395</v>
      </c>
      <c r="M699" s="10" t="s">
        <v>1119</v>
      </c>
      <c r="N699" s="13" t="s">
        <v>1396</v>
      </c>
      <c r="O699" s="10" t="s">
        <v>1321</v>
      </c>
      <c r="P699" s="10" t="s">
        <v>29</v>
      </c>
      <c r="Q699" s="14">
        <v>48805</v>
      </c>
      <c r="R699" s="12"/>
      <c r="S699" s="10" t="s">
        <v>29</v>
      </c>
      <c r="T699" s="14">
        <v>-46365</v>
      </c>
      <c r="U699" s="15">
        <v>1</v>
      </c>
      <c r="V699" s="10" t="s">
        <v>29</v>
      </c>
      <c r="W699" s="14">
        <v>2440</v>
      </c>
      <c r="X699" s="10" t="s">
        <v>36</v>
      </c>
      <c r="Y699" s="10" t="s">
        <v>29</v>
      </c>
      <c r="Z699" s="10" t="s">
        <v>37</v>
      </c>
      <c r="AA699" s="10" t="s">
        <v>29</v>
      </c>
      <c r="AB699" s="15">
        <v>0</v>
      </c>
      <c r="AC699" s="15">
        <v>0</v>
      </c>
      <c r="AD699" s="15"/>
      <c r="AE699" s="15">
        <v>0</v>
      </c>
      <c r="AF699" s="15">
        <v>0</v>
      </c>
      <c r="AG699" s="14">
        <v>2440</v>
      </c>
    </row>
    <row r="700" spans="1:33" ht="15" customHeight="1" x14ac:dyDescent="0.25">
      <c r="A700" s="36">
        <v>6</v>
      </c>
      <c r="B700" s="36" t="s">
        <v>2625</v>
      </c>
      <c r="C700" s="36" t="s">
        <v>2625</v>
      </c>
      <c r="D700" s="38" t="str">
        <f t="shared" si="15"/>
        <v>6000000042-0</v>
      </c>
      <c r="E700" s="9" t="s">
        <v>1397</v>
      </c>
      <c r="F700" s="10" t="s">
        <v>29</v>
      </c>
      <c r="G700" s="10" t="s">
        <v>29</v>
      </c>
      <c r="H700" s="9" t="s">
        <v>30</v>
      </c>
      <c r="I700" s="10" t="s">
        <v>207</v>
      </c>
      <c r="J700" s="10" t="s">
        <v>32</v>
      </c>
      <c r="K700" s="11">
        <v>41913</v>
      </c>
      <c r="L700" s="12">
        <v>41913</v>
      </c>
      <c r="M700" s="10" t="s">
        <v>573</v>
      </c>
      <c r="N700" s="13" t="s">
        <v>1398</v>
      </c>
      <c r="O700" s="10" t="s">
        <v>1321</v>
      </c>
      <c r="P700" s="10" t="s">
        <v>29</v>
      </c>
      <c r="Q700" s="14">
        <v>1150</v>
      </c>
      <c r="R700" s="12"/>
      <c r="S700" s="10" t="s">
        <v>29</v>
      </c>
      <c r="T700" s="14">
        <v>-1092.5</v>
      </c>
      <c r="U700" s="15">
        <v>1</v>
      </c>
      <c r="V700" s="10" t="s">
        <v>29</v>
      </c>
      <c r="W700" s="15">
        <v>57.5</v>
      </c>
      <c r="X700" s="10" t="s">
        <v>36</v>
      </c>
      <c r="Y700" s="10" t="s">
        <v>29</v>
      </c>
      <c r="Z700" s="10" t="s">
        <v>37</v>
      </c>
      <c r="AA700" s="10" t="s">
        <v>29</v>
      </c>
      <c r="AB700" s="15">
        <v>0</v>
      </c>
      <c r="AC700" s="15">
        <v>0</v>
      </c>
      <c r="AD700" s="15"/>
      <c r="AE700" s="15">
        <v>0</v>
      </c>
      <c r="AF700" s="15">
        <v>0</v>
      </c>
      <c r="AG700" s="15">
        <v>57.5</v>
      </c>
    </row>
    <row r="701" spans="1:33" ht="15" customHeight="1" x14ac:dyDescent="0.25">
      <c r="A701" s="36">
        <v>6</v>
      </c>
      <c r="B701" s="36" t="s">
        <v>2625</v>
      </c>
      <c r="C701" s="36" t="s">
        <v>2625</v>
      </c>
      <c r="D701" s="38" t="str">
        <f t="shared" si="15"/>
        <v>6000000043-0</v>
      </c>
      <c r="E701" s="9" t="s">
        <v>1399</v>
      </c>
      <c r="F701" s="10" t="s">
        <v>29</v>
      </c>
      <c r="G701" s="10" t="s">
        <v>29</v>
      </c>
      <c r="H701" s="9" t="s">
        <v>30</v>
      </c>
      <c r="I701" s="10" t="s">
        <v>207</v>
      </c>
      <c r="J701" s="10" t="s">
        <v>32</v>
      </c>
      <c r="K701" s="11">
        <v>41913</v>
      </c>
      <c r="L701" s="12">
        <v>41913</v>
      </c>
      <c r="M701" s="10" t="s">
        <v>1184</v>
      </c>
      <c r="N701" s="13" t="s">
        <v>1400</v>
      </c>
      <c r="O701" s="10" t="s">
        <v>1321</v>
      </c>
      <c r="P701" s="10" t="s">
        <v>29</v>
      </c>
      <c r="Q701" s="14">
        <v>29070</v>
      </c>
      <c r="R701" s="12"/>
      <c r="S701" s="10" t="s">
        <v>29</v>
      </c>
      <c r="T701" s="14">
        <v>-27616.5</v>
      </c>
      <c r="U701" s="15">
        <v>1</v>
      </c>
      <c r="V701" s="10" t="s">
        <v>29</v>
      </c>
      <c r="W701" s="14">
        <v>1453.5</v>
      </c>
      <c r="X701" s="10" t="s">
        <v>36</v>
      </c>
      <c r="Y701" s="10" t="s">
        <v>29</v>
      </c>
      <c r="Z701" s="10" t="s">
        <v>37</v>
      </c>
      <c r="AA701" s="10" t="s">
        <v>29</v>
      </c>
      <c r="AB701" s="15">
        <v>0</v>
      </c>
      <c r="AC701" s="15">
        <v>0</v>
      </c>
      <c r="AD701" s="15"/>
      <c r="AE701" s="15">
        <v>0</v>
      </c>
      <c r="AF701" s="15">
        <v>0</v>
      </c>
      <c r="AG701" s="14">
        <v>1453.5</v>
      </c>
    </row>
    <row r="702" spans="1:33" ht="15" customHeight="1" x14ac:dyDescent="0.25">
      <c r="A702" s="36">
        <v>6</v>
      </c>
      <c r="B702" s="36" t="s">
        <v>2625</v>
      </c>
      <c r="C702" s="36" t="s">
        <v>2625</v>
      </c>
      <c r="D702" s="38" t="str">
        <f t="shared" si="15"/>
        <v>6000000044-0</v>
      </c>
      <c r="E702" s="9" t="s">
        <v>1401</v>
      </c>
      <c r="F702" s="10" t="s">
        <v>29</v>
      </c>
      <c r="G702" s="10" t="s">
        <v>29</v>
      </c>
      <c r="H702" s="9" t="s">
        <v>30</v>
      </c>
      <c r="I702" s="10" t="s">
        <v>207</v>
      </c>
      <c r="J702" s="10" t="s">
        <v>32</v>
      </c>
      <c r="K702" s="11">
        <v>41913</v>
      </c>
      <c r="L702" s="12">
        <v>41913</v>
      </c>
      <c r="M702" s="10" t="s">
        <v>573</v>
      </c>
      <c r="N702" s="13" t="s">
        <v>1402</v>
      </c>
      <c r="O702" s="10" t="s">
        <v>1321</v>
      </c>
      <c r="P702" s="10" t="s">
        <v>29</v>
      </c>
      <c r="Q702" s="14">
        <v>20400</v>
      </c>
      <c r="R702" s="12"/>
      <c r="S702" s="10" t="s">
        <v>29</v>
      </c>
      <c r="T702" s="14">
        <v>-19380</v>
      </c>
      <c r="U702" s="15">
        <v>1</v>
      </c>
      <c r="V702" s="10" t="s">
        <v>29</v>
      </c>
      <c r="W702" s="14">
        <v>1020</v>
      </c>
      <c r="X702" s="10" t="s">
        <v>36</v>
      </c>
      <c r="Y702" s="10" t="s">
        <v>29</v>
      </c>
      <c r="Z702" s="10" t="s">
        <v>37</v>
      </c>
      <c r="AA702" s="10" t="s">
        <v>29</v>
      </c>
      <c r="AB702" s="15">
        <v>0</v>
      </c>
      <c r="AC702" s="15">
        <v>0</v>
      </c>
      <c r="AD702" s="15"/>
      <c r="AE702" s="15">
        <v>0</v>
      </c>
      <c r="AF702" s="15">
        <v>0</v>
      </c>
      <c r="AG702" s="14">
        <v>1020</v>
      </c>
    </row>
    <row r="703" spans="1:33" ht="15" customHeight="1" x14ac:dyDescent="0.25">
      <c r="A703" s="36">
        <v>6</v>
      </c>
      <c r="B703" s="36" t="s">
        <v>2625</v>
      </c>
      <c r="C703" s="36" t="s">
        <v>2625</v>
      </c>
      <c r="D703" s="38" t="str">
        <f t="shared" si="15"/>
        <v>6000000045-0</v>
      </c>
      <c r="E703" s="9" t="s">
        <v>1403</v>
      </c>
      <c r="F703" s="10" t="s">
        <v>29</v>
      </c>
      <c r="G703" s="10" t="s">
        <v>29</v>
      </c>
      <c r="H703" s="9" t="s">
        <v>30</v>
      </c>
      <c r="I703" s="10" t="s">
        <v>207</v>
      </c>
      <c r="J703" s="10" t="s">
        <v>32</v>
      </c>
      <c r="K703" s="11">
        <v>41913</v>
      </c>
      <c r="L703" s="12">
        <v>41913</v>
      </c>
      <c r="M703" s="10" t="s">
        <v>573</v>
      </c>
      <c r="N703" s="13" t="s">
        <v>1402</v>
      </c>
      <c r="O703" s="10" t="s">
        <v>1321</v>
      </c>
      <c r="P703" s="10" t="s">
        <v>29</v>
      </c>
      <c r="Q703" s="14">
        <v>20400</v>
      </c>
      <c r="R703" s="12"/>
      <c r="S703" s="10" t="s">
        <v>29</v>
      </c>
      <c r="T703" s="14">
        <v>-19380</v>
      </c>
      <c r="U703" s="15">
        <v>1</v>
      </c>
      <c r="V703" s="10" t="s">
        <v>29</v>
      </c>
      <c r="W703" s="14">
        <v>1020</v>
      </c>
      <c r="X703" s="10" t="s">
        <v>36</v>
      </c>
      <c r="Y703" s="10" t="s">
        <v>29</v>
      </c>
      <c r="Z703" s="10" t="s">
        <v>37</v>
      </c>
      <c r="AA703" s="10" t="s">
        <v>29</v>
      </c>
      <c r="AB703" s="15">
        <v>0</v>
      </c>
      <c r="AC703" s="15">
        <v>0</v>
      </c>
      <c r="AD703" s="15"/>
      <c r="AE703" s="15">
        <v>0</v>
      </c>
      <c r="AF703" s="15">
        <v>0</v>
      </c>
      <c r="AG703" s="14">
        <v>1020</v>
      </c>
    </row>
    <row r="704" spans="1:33" ht="15" customHeight="1" x14ac:dyDescent="0.25">
      <c r="A704" s="36">
        <v>6</v>
      </c>
      <c r="B704" s="36" t="s">
        <v>2625</v>
      </c>
      <c r="C704" s="36" t="s">
        <v>2625</v>
      </c>
      <c r="D704" s="38" t="str">
        <f t="shared" si="15"/>
        <v>6000000046-0</v>
      </c>
      <c r="E704" s="9" t="s">
        <v>1404</v>
      </c>
      <c r="F704" s="10" t="s">
        <v>29</v>
      </c>
      <c r="G704" s="10" t="s">
        <v>29</v>
      </c>
      <c r="H704" s="9" t="s">
        <v>30</v>
      </c>
      <c r="I704" s="10" t="s">
        <v>207</v>
      </c>
      <c r="J704" s="10" t="s">
        <v>32</v>
      </c>
      <c r="K704" s="11">
        <v>41913</v>
      </c>
      <c r="L704" s="12">
        <v>41913</v>
      </c>
      <c r="M704" s="10" t="s">
        <v>573</v>
      </c>
      <c r="N704" s="13" t="s">
        <v>1402</v>
      </c>
      <c r="O704" s="10" t="s">
        <v>1321</v>
      </c>
      <c r="P704" s="10" t="s">
        <v>29</v>
      </c>
      <c r="Q704" s="14">
        <v>10200</v>
      </c>
      <c r="R704" s="12"/>
      <c r="S704" s="10" t="s">
        <v>29</v>
      </c>
      <c r="T704" s="14">
        <v>-9690</v>
      </c>
      <c r="U704" s="15">
        <v>1</v>
      </c>
      <c r="V704" s="10" t="s">
        <v>29</v>
      </c>
      <c r="W704" s="15">
        <v>510</v>
      </c>
      <c r="X704" s="10" t="s">
        <v>36</v>
      </c>
      <c r="Y704" s="10" t="s">
        <v>29</v>
      </c>
      <c r="Z704" s="10" t="s">
        <v>37</v>
      </c>
      <c r="AA704" s="10" t="s">
        <v>29</v>
      </c>
      <c r="AB704" s="15">
        <v>0</v>
      </c>
      <c r="AC704" s="15">
        <v>0</v>
      </c>
      <c r="AD704" s="15"/>
      <c r="AE704" s="15">
        <v>0</v>
      </c>
      <c r="AF704" s="15">
        <v>0</v>
      </c>
      <c r="AG704" s="15">
        <v>510</v>
      </c>
    </row>
    <row r="705" spans="1:33" ht="15" customHeight="1" x14ac:dyDescent="0.25">
      <c r="A705" s="36">
        <v>6</v>
      </c>
      <c r="B705" s="36" t="s">
        <v>2625</v>
      </c>
      <c r="C705" s="36" t="s">
        <v>2625</v>
      </c>
      <c r="D705" s="38" t="str">
        <f t="shared" si="15"/>
        <v>6000000047-0</v>
      </c>
      <c r="E705" s="9" t="s">
        <v>1405</v>
      </c>
      <c r="F705" s="10" t="s">
        <v>29</v>
      </c>
      <c r="G705" s="10" t="s">
        <v>29</v>
      </c>
      <c r="H705" s="9" t="s">
        <v>30</v>
      </c>
      <c r="I705" s="10" t="s">
        <v>207</v>
      </c>
      <c r="J705" s="10" t="s">
        <v>32</v>
      </c>
      <c r="K705" s="11">
        <v>41913</v>
      </c>
      <c r="L705" s="12">
        <v>41913</v>
      </c>
      <c r="M705" s="10" t="s">
        <v>573</v>
      </c>
      <c r="N705" s="13" t="s">
        <v>1406</v>
      </c>
      <c r="O705" s="10" t="s">
        <v>1321</v>
      </c>
      <c r="P705" s="10" t="s">
        <v>29</v>
      </c>
      <c r="Q705" s="14">
        <v>16322</v>
      </c>
      <c r="R705" s="12"/>
      <c r="S705" s="10" t="s">
        <v>29</v>
      </c>
      <c r="T705" s="14">
        <v>-15505.9</v>
      </c>
      <c r="U705" s="15">
        <v>1</v>
      </c>
      <c r="V705" s="10" t="s">
        <v>29</v>
      </c>
      <c r="W705" s="15">
        <v>816.1</v>
      </c>
      <c r="X705" s="10" t="s">
        <v>36</v>
      </c>
      <c r="Y705" s="10" t="s">
        <v>29</v>
      </c>
      <c r="Z705" s="10" t="s">
        <v>37</v>
      </c>
      <c r="AA705" s="10" t="s">
        <v>29</v>
      </c>
      <c r="AB705" s="15">
        <v>0</v>
      </c>
      <c r="AC705" s="15">
        <v>0</v>
      </c>
      <c r="AD705" s="15"/>
      <c r="AE705" s="15">
        <v>0</v>
      </c>
      <c r="AF705" s="15">
        <v>0</v>
      </c>
      <c r="AG705" s="15">
        <v>816.1</v>
      </c>
    </row>
    <row r="706" spans="1:33" ht="15" customHeight="1" x14ac:dyDescent="0.25">
      <c r="A706" s="36">
        <v>6</v>
      </c>
      <c r="B706" s="36" t="s">
        <v>2625</v>
      </c>
      <c r="C706" s="36" t="s">
        <v>2625</v>
      </c>
      <c r="D706" s="38" t="str">
        <f t="shared" si="15"/>
        <v>6000000048-0</v>
      </c>
      <c r="E706" s="9" t="s">
        <v>1407</v>
      </c>
      <c r="F706" s="10" t="s">
        <v>29</v>
      </c>
      <c r="G706" s="10" t="s">
        <v>29</v>
      </c>
      <c r="H706" s="9" t="s">
        <v>30</v>
      </c>
      <c r="I706" s="10" t="s">
        <v>207</v>
      </c>
      <c r="J706" s="10" t="s">
        <v>32</v>
      </c>
      <c r="K706" s="11">
        <v>41913</v>
      </c>
      <c r="L706" s="12">
        <v>41913</v>
      </c>
      <c r="M706" s="10" t="s">
        <v>573</v>
      </c>
      <c r="N706" s="13" t="s">
        <v>1408</v>
      </c>
      <c r="O706" s="10" t="s">
        <v>1321</v>
      </c>
      <c r="P706" s="10" t="s">
        <v>29</v>
      </c>
      <c r="Q706" s="14">
        <v>4050</v>
      </c>
      <c r="R706" s="12"/>
      <c r="S706" s="10" t="s">
        <v>29</v>
      </c>
      <c r="T706" s="14">
        <v>-3847.5</v>
      </c>
      <c r="U706" s="15">
        <v>1</v>
      </c>
      <c r="V706" s="10" t="s">
        <v>29</v>
      </c>
      <c r="W706" s="15">
        <v>202.5</v>
      </c>
      <c r="X706" s="10" t="s">
        <v>36</v>
      </c>
      <c r="Y706" s="10" t="s">
        <v>29</v>
      </c>
      <c r="Z706" s="10" t="s">
        <v>37</v>
      </c>
      <c r="AA706" s="10" t="s">
        <v>29</v>
      </c>
      <c r="AB706" s="15">
        <v>0</v>
      </c>
      <c r="AC706" s="15">
        <v>0</v>
      </c>
      <c r="AD706" s="15"/>
      <c r="AE706" s="15">
        <v>0</v>
      </c>
      <c r="AF706" s="15">
        <v>0</v>
      </c>
      <c r="AG706" s="15">
        <v>202.5</v>
      </c>
    </row>
    <row r="707" spans="1:33" ht="15" customHeight="1" x14ac:dyDescent="0.25">
      <c r="A707" s="36">
        <v>6</v>
      </c>
      <c r="B707" s="36" t="s">
        <v>2625</v>
      </c>
      <c r="C707" s="36" t="s">
        <v>2625</v>
      </c>
      <c r="D707" s="38" t="str">
        <f t="shared" ref="D707:D770" si="18">CONCATENATE(E707,"-",H707)</f>
        <v>6000000049-0</v>
      </c>
      <c r="E707" s="9" t="s">
        <v>1409</v>
      </c>
      <c r="F707" s="10" t="s">
        <v>29</v>
      </c>
      <c r="G707" s="10" t="s">
        <v>29</v>
      </c>
      <c r="H707" s="9" t="s">
        <v>30</v>
      </c>
      <c r="I707" s="10" t="s">
        <v>207</v>
      </c>
      <c r="J707" s="10" t="s">
        <v>32</v>
      </c>
      <c r="K707" s="11">
        <v>41913</v>
      </c>
      <c r="L707" s="12">
        <v>41913</v>
      </c>
      <c r="M707" s="10" t="s">
        <v>573</v>
      </c>
      <c r="N707" s="13" t="s">
        <v>1410</v>
      </c>
      <c r="O707" s="10" t="s">
        <v>1321</v>
      </c>
      <c r="P707" s="10" t="s">
        <v>29</v>
      </c>
      <c r="Q707" s="14">
        <v>56305.73</v>
      </c>
      <c r="R707" s="12"/>
      <c r="S707" s="10" t="s">
        <v>29</v>
      </c>
      <c r="T707" s="14">
        <v>-53490.44</v>
      </c>
      <c r="U707" s="15">
        <v>1</v>
      </c>
      <c r="V707" s="10" t="s">
        <v>29</v>
      </c>
      <c r="W707" s="14">
        <v>2815.29</v>
      </c>
      <c r="X707" s="10" t="s">
        <v>36</v>
      </c>
      <c r="Y707" s="10" t="s">
        <v>29</v>
      </c>
      <c r="Z707" s="10" t="s">
        <v>37</v>
      </c>
      <c r="AA707" s="10" t="s">
        <v>29</v>
      </c>
      <c r="AB707" s="15">
        <v>0</v>
      </c>
      <c r="AC707" s="15">
        <v>0</v>
      </c>
      <c r="AD707" s="15"/>
      <c r="AE707" s="15">
        <v>0</v>
      </c>
      <c r="AF707" s="15">
        <v>0</v>
      </c>
      <c r="AG707" s="14">
        <v>2815.29</v>
      </c>
    </row>
    <row r="708" spans="1:33" ht="15" customHeight="1" x14ac:dyDescent="0.25">
      <c r="A708" s="36">
        <v>6</v>
      </c>
      <c r="B708" s="36" t="s">
        <v>2625</v>
      </c>
      <c r="C708" s="36" t="s">
        <v>2625</v>
      </c>
      <c r="D708" s="38" t="str">
        <f t="shared" si="18"/>
        <v>6000000050-0</v>
      </c>
      <c r="E708" s="9" t="s">
        <v>1411</v>
      </c>
      <c r="F708" s="10" t="s">
        <v>29</v>
      </c>
      <c r="G708" s="10" t="s">
        <v>29</v>
      </c>
      <c r="H708" s="9" t="s">
        <v>30</v>
      </c>
      <c r="I708" s="10" t="s">
        <v>207</v>
      </c>
      <c r="J708" s="10" t="s">
        <v>32</v>
      </c>
      <c r="K708" s="11">
        <v>41913</v>
      </c>
      <c r="L708" s="12">
        <v>41913</v>
      </c>
      <c r="M708" s="10" t="s">
        <v>573</v>
      </c>
      <c r="N708" s="13" t="s">
        <v>1412</v>
      </c>
      <c r="O708" s="10" t="s">
        <v>1321</v>
      </c>
      <c r="P708" s="10" t="s">
        <v>29</v>
      </c>
      <c r="Q708" s="14">
        <v>71400</v>
      </c>
      <c r="R708" s="12"/>
      <c r="S708" s="10" t="s">
        <v>29</v>
      </c>
      <c r="T708" s="14">
        <v>-67830</v>
      </c>
      <c r="U708" s="15">
        <v>1</v>
      </c>
      <c r="V708" s="10" t="s">
        <v>29</v>
      </c>
      <c r="W708" s="14">
        <v>3570</v>
      </c>
      <c r="X708" s="10" t="s">
        <v>36</v>
      </c>
      <c r="Y708" s="10" t="s">
        <v>29</v>
      </c>
      <c r="Z708" s="10" t="s">
        <v>37</v>
      </c>
      <c r="AA708" s="10" t="s">
        <v>29</v>
      </c>
      <c r="AB708" s="15">
        <v>0</v>
      </c>
      <c r="AC708" s="15">
        <v>0</v>
      </c>
      <c r="AD708" s="15"/>
      <c r="AE708" s="15">
        <v>0</v>
      </c>
      <c r="AF708" s="15">
        <v>0</v>
      </c>
      <c r="AG708" s="14">
        <v>3570</v>
      </c>
    </row>
    <row r="709" spans="1:33" ht="15" customHeight="1" x14ac:dyDescent="0.25">
      <c r="A709" s="36">
        <v>6</v>
      </c>
      <c r="B709" s="36" t="s">
        <v>2625</v>
      </c>
      <c r="C709" s="36" t="s">
        <v>2625</v>
      </c>
      <c r="D709" s="38" t="str">
        <f t="shared" si="18"/>
        <v>6000000051-0</v>
      </c>
      <c r="E709" s="9" t="s">
        <v>1413</v>
      </c>
      <c r="F709" s="10" t="s">
        <v>29</v>
      </c>
      <c r="G709" s="10" t="s">
        <v>29</v>
      </c>
      <c r="H709" s="9" t="s">
        <v>30</v>
      </c>
      <c r="I709" s="10" t="s">
        <v>207</v>
      </c>
      <c r="J709" s="10" t="s">
        <v>32</v>
      </c>
      <c r="K709" s="11">
        <v>41913</v>
      </c>
      <c r="L709" s="12">
        <v>41913</v>
      </c>
      <c r="M709" s="10" t="s">
        <v>573</v>
      </c>
      <c r="N709" s="13" t="s">
        <v>1414</v>
      </c>
      <c r="O709" s="10" t="s">
        <v>1321</v>
      </c>
      <c r="P709" s="10" t="s">
        <v>29</v>
      </c>
      <c r="Q709" s="14">
        <v>49395</v>
      </c>
      <c r="R709" s="12"/>
      <c r="S709" s="10" t="s">
        <v>29</v>
      </c>
      <c r="T709" s="14">
        <v>-46925.25</v>
      </c>
      <c r="U709" s="15">
        <v>1</v>
      </c>
      <c r="V709" s="10" t="s">
        <v>29</v>
      </c>
      <c r="W709" s="14">
        <v>2469.75</v>
      </c>
      <c r="X709" s="10" t="s">
        <v>36</v>
      </c>
      <c r="Y709" s="10" t="s">
        <v>29</v>
      </c>
      <c r="Z709" s="10" t="s">
        <v>37</v>
      </c>
      <c r="AA709" s="10" t="s">
        <v>29</v>
      </c>
      <c r="AB709" s="15">
        <v>0</v>
      </c>
      <c r="AC709" s="15">
        <v>0</v>
      </c>
      <c r="AD709" s="15"/>
      <c r="AE709" s="15">
        <v>0</v>
      </c>
      <c r="AF709" s="15">
        <v>0</v>
      </c>
      <c r="AG709" s="14">
        <v>2469.75</v>
      </c>
    </row>
    <row r="710" spans="1:33" ht="15" customHeight="1" x14ac:dyDescent="0.25">
      <c r="A710" s="36">
        <v>6</v>
      </c>
      <c r="B710" s="36" t="s">
        <v>2625</v>
      </c>
      <c r="C710" s="36" t="s">
        <v>2625</v>
      </c>
      <c r="D710" s="38" t="str">
        <f t="shared" si="18"/>
        <v>6000000052-0</v>
      </c>
      <c r="E710" s="9" t="s">
        <v>1415</v>
      </c>
      <c r="F710" s="10" t="s">
        <v>29</v>
      </c>
      <c r="G710" s="10" t="s">
        <v>29</v>
      </c>
      <c r="H710" s="9" t="s">
        <v>30</v>
      </c>
      <c r="I710" s="10" t="s">
        <v>207</v>
      </c>
      <c r="J710" s="10" t="s">
        <v>32</v>
      </c>
      <c r="K710" s="11">
        <v>41974</v>
      </c>
      <c r="L710" s="12">
        <v>41974</v>
      </c>
      <c r="M710" s="10" t="s">
        <v>573</v>
      </c>
      <c r="N710" s="13" t="s">
        <v>1416</v>
      </c>
      <c r="O710" s="10" t="s">
        <v>1321</v>
      </c>
      <c r="P710" s="10" t="s">
        <v>29</v>
      </c>
      <c r="Q710" s="14">
        <v>168566</v>
      </c>
      <c r="R710" s="12"/>
      <c r="S710" s="10" t="s">
        <v>29</v>
      </c>
      <c r="T710" s="14">
        <v>-160137.70000000001</v>
      </c>
      <c r="U710" s="15">
        <v>1</v>
      </c>
      <c r="V710" s="10" t="s">
        <v>29</v>
      </c>
      <c r="W710" s="14">
        <v>8428.2999999999993</v>
      </c>
      <c r="X710" s="10" t="s">
        <v>36</v>
      </c>
      <c r="Y710" s="10" t="s">
        <v>29</v>
      </c>
      <c r="Z710" s="10" t="s">
        <v>37</v>
      </c>
      <c r="AA710" s="10" t="s">
        <v>29</v>
      </c>
      <c r="AB710" s="15">
        <v>0</v>
      </c>
      <c r="AC710" s="15">
        <v>0</v>
      </c>
      <c r="AD710" s="15"/>
      <c r="AE710" s="15">
        <v>0</v>
      </c>
      <c r="AF710" s="15">
        <v>0</v>
      </c>
      <c r="AG710" s="14">
        <v>8428.2999999999993</v>
      </c>
    </row>
    <row r="711" spans="1:33" ht="15" customHeight="1" x14ac:dyDescent="0.25">
      <c r="A711" s="36">
        <v>6</v>
      </c>
      <c r="B711" s="36" t="s">
        <v>2625</v>
      </c>
      <c r="C711" s="36" t="s">
        <v>2625</v>
      </c>
      <c r="D711" s="38" t="str">
        <f t="shared" si="18"/>
        <v>6000000053-0</v>
      </c>
      <c r="E711" s="9" t="s">
        <v>1417</v>
      </c>
      <c r="F711" s="10" t="s">
        <v>29</v>
      </c>
      <c r="G711" s="10" t="s">
        <v>29</v>
      </c>
      <c r="H711" s="9" t="s">
        <v>30</v>
      </c>
      <c r="I711" s="10" t="s">
        <v>207</v>
      </c>
      <c r="J711" s="10" t="s">
        <v>32</v>
      </c>
      <c r="K711" s="11">
        <v>41974</v>
      </c>
      <c r="L711" s="12">
        <v>41974</v>
      </c>
      <c r="M711" s="10" t="s">
        <v>218</v>
      </c>
      <c r="N711" s="13" t="s">
        <v>1418</v>
      </c>
      <c r="O711" s="10" t="s">
        <v>1321</v>
      </c>
      <c r="P711" s="10" t="s">
        <v>29</v>
      </c>
      <c r="Q711" s="14">
        <v>32086.639999999999</v>
      </c>
      <c r="R711" s="12"/>
      <c r="S711" s="10" t="s">
        <v>29</v>
      </c>
      <c r="T711" s="14">
        <v>-30482.31</v>
      </c>
      <c r="U711" s="15">
        <v>1</v>
      </c>
      <c r="V711" s="10" t="s">
        <v>29</v>
      </c>
      <c r="W711" s="14">
        <v>1604.33</v>
      </c>
      <c r="X711" s="10" t="s">
        <v>36</v>
      </c>
      <c r="Y711" s="10" t="s">
        <v>29</v>
      </c>
      <c r="Z711" s="10" t="s">
        <v>37</v>
      </c>
      <c r="AA711" s="10" t="s">
        <v>29</v>
      </c>
      <c r="AB711" s="15">
        <v>0</v>
      </c>
      <c r="AC711" s="15">
        <v>0</v>
      </c>
      <c r="AD711" s="15"/>
      <c r="AE711" s="15">
        <v>0</v>
      </c>
      <c r="AF711" s="15">
        <v>0</v>
      </c>
      <c r="AG711" s="14">
        <v>1604.33</v>
      </c>
    </row>
    <row r="712" spans="1:33" ht="15" customHeight="1" x14ac:dyDescent="0.25">
      <c r="A712" s="36">
        <v>6</v>
      </c>
      <c r="B712" s="36" t="s">
        <v>2625</v>
      </c>
      <c r="C712" s="36" t="s">
        <v>2625</v>
      </c>
      <c r="D712" s="38" t="str">
        <f t="shared" si="18"/>
        <v>6000000054-0</v>
      </c>
      <c r="E712" s="9" t="s">
        <v>1419</v>
      </c>
      <c r="F712" s="10" t="s">
        <v>29</v>
      </c>
      <c r="G712" s="10" t="s">
        <v>29</v>
      </c>
      <c r="H712" s="9" t="s">
        <v>30</v>
      </c>
      <c r="I712" s="10" t="s">
        <v>207</v>
      </c>
      <c r="J712" s="10" t="s">
        <v>32</v>
      </c>
      <c r="K712" s="11">
        <v>41974</v>
      </c>
      <c r="L712" s="12">
        <v>41974</v>
      </c>
      <c r="M712" s="10" t="s">
        <v>218</v>
      </c>
      <c r="N712" s="13" t="s">
        <v>1420</v>
      </c>
      <c r="O712" s="10" t="s">
        <v>1321</v>
      </c>
      <c r="P712" s="10" t="s">
        <v>29</v>
      </c>
      <c r="Q712" s="14">
        <v>5700</v>
      </c>
      <c r="R712" s="12"/>
      <c r="S712" s="10" t="s">
        <v>29</v>
      </c>
      <c r="T712" s="14">
        <v>-5415</v>
      </c>
      <c r="U712" s="15">
        <v>1</v>
      </c>
      <c r="V712" s="10" t="s">
        <v>29</v>
      </c>
      <c r="W712" s="15">
        <v>285</v>
      </c>
      <c r="X712" s="10" t="s">
        <v>36</v>
      </c>
      <c r="Y712" s="10" t="s">
        <v>29</v>
      </c>
      <c r="Z712" s="10" t="s">
        <v>37</v>
      </c>
      <c r="AA712" s="10" t="s">
        <v>29</v>
      </c>
      <c r="AB712" s="15">
        <v>0</v>
      </c>
      <c r="AC712" s="15">
        <v>0</v>
      </c>
      <c r="AD712" s="15"/>
      <c r="AE712" s="15">
        <v>0</v>
      </c>
      <c r="AF712" s="15">
        <v>0</v>
      </c>
      <c r="AG712" s="15">
        <v>285</v>
      </c>
    </row>
    <row r="713" spans="1:33" ht="15" customHeight="1" x14ac:dyDescent="0.25">
      <c r="A713" s="36">
        <v>6</v>
      </c>
      <c r="B713" s="36" t="s">
        <v>2625</v>
      </c>
      <c r="C713" s="36" t="s">
        <v>2625</v>
      </c>
      <c r="D713" s="38" t="str">
        <f t="shared" si="18"/>
        <v>6000000055-0</v>
      </c>
      <c r="E713" s="9" t="s">
        <v>1421</v>
      </c>
      <c r="F713" s="10" t="s">
        <v>29</v>
      </c>
      <c r="G713" s="10" t="s">
        <v>29</v>
      </c>
      <c r="H713" s="9" t="s">
        <v>30</v>
      </c>
      <c r="I713" s="10" t="s">
        <v>207</v>
      </c>
      <c r="J713" s="10" t="s">
        <v>32</v>
      </c>
      <c r="K713" s="11">
        <v>41974</v>
      </c>
      <c r="L713" s="12">
        <v>41974</v>
      </c>
      <c r="M713" s="10" t="s">
        <v>218</v>
      </c>
      <c r="N713" s="13" t="s">
        <v>1422</v>
      </c>
      <c r="O713" s="10" t="s">
        <v>1321</v>
      </c>
      <c r="P713" s="10" t="s">
        <v>29</v>
      </c>
      <c r="Q713" s="14">
        <v>11600</v>
      </c>
      <c r="R713" s="12"/>
      <c r="S713" s="10" t="s">
        <v>29</v>
      </c>
      <c r="T713" s="14">
        <v>-11020</v>
      </c>
      <c r="U713" s="15">
        <v>1</v>
      </c>
      <c r="V713" s="10" t="s">
        <v>29</v>
      </c>
      <c r="W713" s="15">
        <v>580</v>
      </c>
      <c r="X713" s="10" t="s">
        <v>36</v>
      </c>
      <c r="Y713" s="10" t="s">
        <v>29</v>
      </c>
      <c r="Z713" s="10" t="s">
        <v>37</v>
      </c>
      <c r="AA713" s="10" t="s">
        <v>29</v>
      </c>
      <c r="AB713" s="15">
        <v>0</v>
      </c>
      <c r="AC713" s="15">
        <v>0</v>
      </c>
      <c r="AD713" s="15"/>
      <c r="AE713" s="15">
        <v>0</v>
      </c>
      <c r="AF713" s="15">
        <v>0</v>
      </c>
      <c r="AG713" s="15">
        <v>580</v>
      </c>
    </row>
    <row r="714" spans="1:33" ht="15" customHeight="1" x14ac:dyDescent="0.25">
      <c r="A714" s="36">
        <v>6</v>
      </c>
      <c r="B714" s="36" t="s">
        <v>2625</v>
      </c>
      <c r="C714" s="36" t="s">
        <v>2625</v>
      </c>
      <c r="D714" s="38" t="str">
        <f t="shared" si="18"/>
        <v>6000000056-0</v>
      </c>
      <c r="E714" s="9" t="s">
        <v>1423</v>
      </c>
      <c r="F714" s="10" t="s">
        <v>29</v>
      </c>
      <c r="G714" s="10" t="s">
        <v>29</v>
      </c>
      <c r="H714" s="9" t="s">
        <v>30</v>
      </c>
      <c r="I714" s="10" t="s">
        <v>207</v>
      </c>
      <c r="J714" s="10" t="s">
        <v>32</v>
      </c>
      <c r="K714" s="11">
        <v>41974</v>
      </c>
      <c r="L714" s="12">
        <v>41974</v>
      </c>
      <c r="M714" s="10" t="s">
        <v>218</v>
      </c>
      <c r="N714" s="13" t="s">
        <v>1424</v>
      </c>
      <c r="O714" s="10" t="s">
        <v>1321</v>
      </c>
      <c r="P714" s="10" t="s">
        <v>29</v>
      </c>
      <c r="Q714" s="14">
        <v>40800</v>
      </c>
      <c r="R714" s="12"/>
      <c r="S714" s="10" t="s">
        <v>29</v>
      </c>
      <c r="T714" s="14">
        <v>-38760</v>
      </c>
      <c r="U714" s="15">
        <v>1</v>
      </c>
      <c r="V714" s="10" t="s">
        <v>29</v>
      </c>
      <c r="W714" s="14">
        <v>2040</v>
      </c>
      <c r="X714" s="10" t="s">
        <v>36</v>
      </c>
      <c r="Y714" s="10" t="s">
        <v>29</v>
      </c>
      <c r="Z714" s="10" t="s">
        <v>37</v>
      </c>
      <c r="AA714" s="10" t="s">
        <v>29</v>
      </c>
      <c r="AB714" s="15">
        <v>0</v>
      </c>
      <c r="AC714" s="15">
        <v>0</v>
      </c>
      <c r="AD714" s="15"/>
      <c r="AE714" s="15">
        <v>0</v>
      </c>
      <c r="AF714" s="15">
        <v>0</v>
      </c>
      <c r="AG714" s="14">
        <v>2040</v>
      </c>
    </row>
    <row r="715" spans="1:33" ht="15" customHeight="1" x14ac:dyDescent="0.25">
      <c r="A715" s="36">
        <v>6</v>
      </c>
      <c r="B715" s="36" t="s">
        <v>2625</v>
      </c>
      <c r="C715" s="36" t="s">
        <v>2625</v>
      </c>
      <c r="D715" s="38" t="str">
        <f t="shared" si="18"/>
        <v>6000000057-0</v>
      </c>
      <c r="E715" s="9" t="s">
        <v>1425</v>
      </c>
      <c r="F715" s="10" t="s">
        <v>29</v>
      </c>
      <c r="G715" s="10" t="s">
        <v>29</v>
      </c>
      <c r="H715" s="9" t="s">
        <v>30</v>
      </c>
      <c r="I715" s="10" t="s">
        <v>207</v>
      </c>
      <c r="J715" s="10" t="s">
        <v>32</v>
      </c>
      <c r="K715" s="11">
        <v>42160</v>
      </c>
      <c r="L715" s="12">
        <v>42160</v>
      </c>
      <c r="M715" s="10" t="s">
        <v>573</v>
      </c>
      <c r="N715" s="13" t="s">
        <v>1426</v>
      </c>
      <c r="O715" s="10" t="s">
        <v>1321</v>
      </c>
      <c r="P715" s="10" t="s">
        <v>29</v>
      </c>
      <c r="Q715" s="14">
        <v>6000</v>
      </c>
      <c r="R715" s="12"/>
      <c r="S715" s="10" t="s">
        <v>29</v>
      </c>
      <c r="T715" s="14">
        <v>-5700</v>
      </c>
      <c r="U715" s="15">
        <v>1</v>
      </c>
      <c r="V715" s="10" t="s">
        <v>29</v>
      </c>
      <c r="W715" s="15">
        <v>300</v>
      </c>
      <c r="X715" s="10" t="s">
        <v>36</v>
      </c>
      <c r="Y715" s="10" t="s">
        <v>29</v>
      </c>
      <c r="Z715" s="10" t="s">
        <v>37</v>
      </c>
      <c r="AA715" s="10" t="s">
        <v>29</v>
      </c>
      <c r="AB715" s="15">
        <v>0</v>
      </c>
      <c r="AC715" s="15">
        <v>0</v>
      </c>
      <c r="AD715" s="15"/>
      <c r="AE715" s="15">
        <v>0</v>
      </c>
      <c r="AF715" s="15">
        <v>0</v>
      </c>
      <c r="AG715" s="15">
        <v>300</v>
      </c>
    </row>
    <row r="716" spans="1:33" ht="15" customHeight="1" x14ac:dyDescent="0.25">
      <c r="A716" s="36">
        <v>6</v>
      </c>
      <c r="B716" s="36" t="s">
        <v>2625</v>
      </c>
      <c r="C716" s="36" t="s">
        <v>2625</v>
      </c>
      <c r="D716" s="38" t="str">
        <f t="shared" si="18"/>
        <v>6000000058-0</v>
      </c>
      <c r="E716" s="9" t="s">
        <v>1427</v>
      </c>
      <c r="F716" s="10" t="s">
        <v>29</v>
      </c>
      <c r="G716" s="10" t="s">
        <v>29</v>
      </c>
      <c r="H716" s="9" t="s">
        <v>30</v>
      </c>
      <c r="I716" s="10" t="s">
        <v>207</v>
      </c>
      <c r="J716" s="10" t="s">
        <v>32</v>
      </c>
      <c r="K716" s="11">
        <v>42185</v>
      </c>
      <c r="L716" s="12">
        <v>42185</v>
      </c>
      <c r="M716" s="10" t="s">
        <v>573</v>
      </c>
      <c r="N716" s="13" t="s">
        <v>1426</v>
      </c>
      <c r="O716" s="10" t="s">
        <v>1321</v>
      </c>
      <c r="P716" s="10" t="s">
        <v>29</v>
      </c>
      <c r="Q716" s="14">
        <v>6000</v>
      </c>
      <c r="R716" s="12"/>
      <c r="S716" s="10" t="s">
        <v>29</v>
      </c>
      <c r="T716" s="14">
        <v>-5700</v>
      </c>
      <c r="U716" s="15">
        <v>1</v>
      </c>
      <c r="V716" s="10" t="s">
        <v>29</v>
      </c>
      <c r="W716" s="15">
        <v>300</v>
      </c>
      <c r="X716" s="10" t="s">
        <v>36</v>
      </c>
      <c r="Y716" s="10" t="s">
        <v>29</v>
      </c>
      <c r="Z716" s="10" t="s">
        <v>37</v>
      </c>
      <c r="AA716" s="10" t="s">
        <v>29</v>
      </c>
      <c r="AB716" s="15">
        <v>0</v>
      </c>
      <c r="AC716" s="15">
        <v>0</v>
      </c>
      <c r="AD716" s="15"/>
      <c r="AE716" s="15">
        <v>0</v>
      </c>
      <c r="AF716" s="15">
        <v>0</v>
      </c>
      <c r="AG716" s="15">
        <v>300</v>
      </c>
    </row>
    <row r="717" spans="1:33" ht="15" customHeight="1" x14ac:dyDescent="0.25">
      <c r="A717" s="36">
        <v>6</v>
      </c>
      <c r="B717" s="36" t="s">
        <v>2625</v>
      </c>
      <c r="C717" s="36" t="s">
        <v>2625</v>
      </c>
      <c r="D717" s="38" t="str">
        <f t="shared" si="18"/>
        <v>6000000059-0</v>
      </c>
      <c r="E717" s="9" t="s">
        <v>1428</v>
      </c>
      <c r="F717" s="10" t="s">
        <v>29</v>
      </c>
      <c r="G717" s="10" t="s">
        <v>29</v>
      </c>
      <c r="H717" s="9" t="s">
        <v>30</v>
      </c>
      <c r="I717" s="10" t="s">
        <v>1429</v>
      </c>
      <c r="J717" s="10" t="s">
        <v>32</v>
      </c>
      <c r="K717" s="11">
        <v>42358</v>
      </c>
      <c r="L717" s="12">
        <v>42358</v>
      </c>
      <c r="M717" s="10" t="s">
        <v>573</v>
      </c>
      <c r="N717" s="13" t="s">
        <v>1430</v>
      </c>
      <c r="O717" s="10" t="s">
        <v>284</v>
      </c>
      <c r="P717" s="10" t="s">
        <v>29</v>
      </c>
      <c r="Q717" s="14">
        <v>37944</v>
      </c>
      <c r="R717" s="12"/>
      <c r="S717" s="10" t="s">
        <v>29</v>
      </c>
      <c r="T717" s="14">
        <v>-36047</v>
      </c>
      <c r="U717" s="15">
        <v>1</v>
      </c>
      <c r="V717" s="10" t="s">
        <v>29</v>
      </c>
      <c r="W717" s="14">
        <v>1897</v>
      </c>
      <c r="X717" s="10" t="s">
        <v>36</v>
      </c>
      <c r="Y717" s="10" t="s">
        <v>29</v>
      </c>
      <c r="Z717" s="10" t="s">
        <v>37</v>
      </c>
      <c r="AA717" s="10" t="s">
        <v>29</v>
      </c>
      <c r="AB717" s="15">
        <v>0</v>
      </c>
      <c r="AC717" s="15">
        <v>0</v>
      </c>
      <c r="AD717" s="15"/>
      <c r="AE717" s="15">
        <v>0</v>
      </c>
      <c r="AF717" s="15">
        <v>0</v>
      </c>
      <c r="AG717" s="14">
        <v>1897</v>
      </c>
    </row>
    <row r="718" spans="1:33" ht="15" customHeight="1" x14ac:dyDescent="0.25">
      <c r="A718" s="36">
        <v>6</v>
      </c>
      <c r="B718" s="36" t="s">
        <v>2625</v>
      </c>
      <c r="C718" s="36" t="s">
        <v>2625</v>
      </c>
      <c r="D718" s="38" t="str">
        <f t="shared" si="18"/>
        <v>6000000060-0</v>
      </c>
      <c r="E718" s="9" t="s">
        <v>1431</v>
      </c>
      <c r="F718" s="10" t="s">
        <v>29</v>
      </c>
      <c r="G718" s="10" t="s">
        <v>29</v>
      </c>
      <c r="H718" s="9" t="s">
        <v>30</v>
      </c>
      <c r="I718" s="10" t="s">
        <v>207</v>
      </c>
      <c r="J718" s="10" t="s">
        <v>32</v>
      </c>
      <c r="K718" s="11">
        <v>42366</v>
      </c>
      <c r="L718" s="12">
        <v>42366</v>
      </c>
      <c r="M718" s="10" t="s">
        <v>218</v>
      </c>
      <c r="N718" s="13" t="s">
        <v>1432</v>
      </c>
      <c r="O718" s="10" t="s">
        <v>1321</v>
      </c>
      <c r="P718" s="10" t="s">
        <v>29</v>
      </c>
      <c r="Q718" s="14">
        <v>5500</v>
      </c>
      <c r="R718" s="12"/>
      <c r="S718" s="10" t="s">
        <v>29</v>
      </c>
      <c r="T718" s="14">
        <v>-5225</v>
      </c>
      <c r="U718" s="15">
        <v>1</v>
      </c>
      <c r="V718" s="10" t="s">
        <v>29</v>
      </c>
      <c r="W718" s="15">
        <v>275</v>
      </c>
      <c r="X718" s="10" t="s">
        <v>36</v>
      </c>
      <c r="Y718" s="10" t="s">
        <v>29</v>
      </c>
      <c r="Z718" s="10" t="s">
        <v>37</v>
      </c>
      <c r="AA718" s="10" t="s">
        <v>29</v>
      </c>
      <c r="AB718" s="15">
        <v>0</v>
      </c>
      <c r="AC718" s="15">
        <v>0</v>
      </c>
      <c r="AD718" s="15"/>
      <c r="AE718" s="15">
        <v>0</v>
      </c>
      <c r="AF718" s="15">
        <v>0</v>
      </c>
      <c r="AG718" s="15">
        <v>275</v>
      </c>
    </row>
    <row r="719" spans="1:33" ht="15" customHeight="1" x14ac:dyDescent="0.25">
      <c r="A719" s="36">
        <v>6</v>
      </c>
      <c r="B719" s="36" t="s">
        <v>2625</v>
      </c>
      <c r="C719" s="36" t="s">
        <v>2625</v>
      </c>
      <c r="D719" s="38" t="str">
        <f t="shared" si="18"/>
        <v>6000000061-0</v>
      </c>
      <c r="E719" s="9" t="s">
        <v>1433</v>
      </c>
      <c r="F719" s="10" t="s">
        <v>29</v>
      </c>
      <c r="G719" s="10" t="s">
        <v>29</v>
      </c>
      <c r="H719" s="9" t="s">
        <v>30</v>
      </c>
      <c r="I719" s="10" t="s">
        <v>207</v>
      </c>
      <c r="J719" s="10" t="s">
        <v>32</v>
      </c>
      <c r="K719" s="11">
        <v>42367</v>
      </c>
      <c r="L719" s="12">
        <v>42367</v>
      </c>
      <c r="M719" s="10" t="s">
        <v>573</v>
      </c>
      <c r="N719" s="13" t="s">
        <v>1426</v>
      </c>
      <c r="O719" s="10" t="s">
        <v>1321</v>
      </c>
      <c r="P719" s="10" t="s">
        <v>29</v>
      </c>
      <c r="Q719" s="14">
        <v>9340</v>
      </c>
      <c r="R719" s="12"/>
      <c r="S719" s="10" t="s">
        <v>29</v>
      </c>
      <c r="T719" s="14">
        <v>-8873</v>
      </c>
      <c r="U719" s="15">
        <v>1</v>
      </c>
      <c r="V719" s="10" t="s">
        <v>29</v>
      </c>
      <c r="W719" s="15">
        <v>467</v>
      </c>
      <c r="X719" s="10" t="s">
        <v>36</v>
      </c>
      <c r="Y719" s="10" t="s">
        <v>29</v>
      </c>
      <c r="Z719" s="10" t="s">
        <v>37</v>
      </c>
      <c r="AA719" s="10" t="s">
        <v>29</v>
      </c>
      <c r="AB719" s="15">
        <v>0</v>
      </c>
      <c r="AC719" s="15">
        <v>0</v>
      </c>
      <c r="AD719" s="15"/>
      <c r="AE719" s="15">
        <v>0</v>
      </c>
      <c r="AF719" s="15">
        <v>0</v>
      </c>
      <c r="AG719" s="15">
        <v>467</v>
      </c>
    </row>
    <row r="720" spans="1:33" ht="15" customHeight="1" x14ac:dyDescent="0.25">
      <c r="A720" s="36">
        <v>6</v>
      </c>
      <c r="B720" s="36" t="s">
        <v>2625</v>
      </c>
      <c r="C720" s="36" t="s">
        <v>2625</v>
      </c>
      <c r="D720" s="38" t="str">
        <f t="shared" si="18"/>
        <v>6000000061-1</v>
      </c>
      <c r="E720" s="9" t="s">
        <v>1433</v>
      </c>
      <c r="F720" s="10" t="s">
        <v>29</v>
      </c>
      <c r="G720" s="10" t="s">
        <v>29</v>
      </c>
      <c r="H720" s="9" t="s">
        <v>375</v>
      </c>
      <c r="I720" s="10" t="s">
        <v>207</v>
      </c>
      <c r="J720" s="10" t="s">
        <v>32</v>
      </c>
      <c r="K720" s="11">
        <v>44733</v>
      </c>
      <c r="L720" s="12">
        <v>44733</v>
      </c>
      <c r="M720" s="10" t="s">
        <v>503</v>
      </c>
      <c r="N720" s="13" t="s">
        <v>1434</v>
      </c>
      <c r="O720" s="10" t="s">
        <v>1321</v>
      </c>
      <c r="P720" s="10" t="s">
        <v>29</v>
      </c>
      <c r="Q720" s="14">
        <v>8389.83</v>
      </c>
      <c r="R720" s="12"/>
      <c r="S720" s="10" t="s">
        <v>29</v>
      </c>
      <c r="T720" s="14">
        <v>-2942</v>
      </c>
      <c r="U720" s="15">
        <v>1</v>
      </c>
      <c r="V720" s="10" t="s">
        <v>29</v>
      </c>
      <c r="W720" s="14">
        <v>5447.83</v>
      </c>
      <c r="X720" s="10" t="s">
        <v>36</v>
      </c>
      <c r="Y720" s="10" t="s">
        <v>29</v>
      </c>
      <c r="Z720" s="10" t="s">
        <v>37</v>
      </c>
      <c r="AA720" s="10" t="s">
        <v>29</v>
      </c>
      <c r="AB720" s="15">
        <v>0</v>
      </c>
      <c r="AC720" s="15">
        <v>0</v>
      </c>
      <c r="AD720" s="15"/>
      <c r="AE720" s="15">
        <v>0</v>
      </c>
      <c r="AF720" s="14">
        <v>-2460</v>
      </c>
      <c r="AG720" s="14">
        <v>2987.83</v>
      </c>
    </row>
    <row r="721" spans="1:33" ht="15" customHeight="1" x14ac:dyDescent="0.25">
      <c r="A721" s="36">
        <v>6</v>
      </c>
      <c r="B721" s="36" t="s">
        <v>2625</v>
      </c>
      <c r="C721" s="36" t="s">
        <v>2625</v>
      </c>
      <c r="D721" s="38" t="str">
        <f t="shared" si="18"/>
        <v>6000000062-0</v>
      </c>
      <c r="E721" s="9" t="s">
        <v>1435</v>
      </c>
      <c r="F721" s="10" t="s">
        <v>29</v>
      </c>
      <c r="G721" s="10" t="s">
        <v>29</v>
      </c>
      <c r="H721" s="9" t="s">
        <v>30</v>
      </c>
      <c r="I721" s="10" t="s">
        <v>1429</v>
      </c>
      <c r="J721" s="10" t="s">
        <v>32</v>
      </c>
      <c r="K721" s="11">
        <v>42369</v>
      </c>
      <c r="L721" s="12">
        <v>42369</v>
      </c>
      <c r="M721" s="10" t="s">
        <v>1184</v>
      </c>
      <c r="N721" s="13" t="s">
        <v>1436</v>
      </c>
      <c r="O721" s="10" t="s">
        <v>284</v>
      </c>
      <c r="P721" s="10" t="s">
        <v>29</v>
      </c>
      <c r="Q721" s="14">
        <v>29070</v>
      </c>
      <c r="R721" s="12"/>
      <c r="S721" s="10" t="s">
        <v>29</v>
      </c>
      <c r="T721" s="14">
        <v>-27616</v>
      </c>
      <c r="U721" s="15">
        <v>1</v>
      </c>
      <c r="V721" s="10" t="s">
        <v>29</v>
      </c>
      <c r="W721" s="14">
        <v>1454</v>
      </c>
      <c r="X721" s="10" t="s">
        <v>36</v>
      </c>
      <c r="Y721" s="10" t="s">
        <v>29</v>
      </c>
      <c r="Z721" s="10" t="s">
        <v>37</v>
      </c>
      <c r="AA721" s="10" t="s">
        <v>29</v>
      </c>
      <c r="AB721" s="15">
        <v>0</v>
      </c>
      <c r="AC721" s="15">
        <v>0</v>
      </c>
      <c r="AD721" s="15"/>
      <c r="AE721" s="15">
        <v>0</v>
      </c>
      <c r="AF721" s="15">
        <v>0</v>
      </c>
      <c r="AG721" s="14">
        <v>1454</v>
      </c>
    </row>
    <row r="722" spans="1:33" ht="15" customHeight="1" x14ac:dyDescent="0.25">
      <c r="A722" s="36">
        <v>6</v>
      </c>
      <c r="B722" s="36" t="s">
        <v>2625</v>
      </c>
      <c r="C722" s="36" t="s">
        <v>2625</v>
      </c>
      <c r="D722" s="38" t="str">
        <f t="shared" si="18"/>
        <v>6000000062-1</v>
      </c>
      <c r="E722" s="9" t="s">
        <v>1435</v>
      </c>
      <c r="F722" s="10" t="s">
        <v>29</v>
      </c>
      <c r="G722" s="10" t="s">
        <v>29</v>
      </c>
      <c r="H722" s="9" t="s">
        <v>375</v>
      </c>
      <c r="I722" s="10" t="s">
        <v>207</v>
      </c>
      <c r="J722" s="10" t="s">
        <v>32</v>
      </c>
      <c r="K722" s="11">
        <v>44926</v>
      </c>
      <c r="L722" s="12">
        <v>44926</v>
      </c>
      <c r="M722" s="10" t="s">
        <v>1184</v>
      </c>
      <c r="N722" s="13" t="s">
        <v>1437</v>
      </c>
      <c r="O722" s="10" t="s">
        <v>284</v>
      </c>
      <c r="P722" s="10" t="s">
        <v>29</v>
      </c>
      <c r="Q722" s="14">
        <v>78000</v>
      </c>
      <c r="R722" s="12"/>
      <c r="S722" s="10" t="s">
        <v>29</v>
      </c>
      <c r="T722" s="14">
        <v>-12282</v>
      </c>
      <c r="U722" s="15">
        <v>3</v>
      </c>
      <c r="V722" s="10" t="s">
        <v>29</v>
      </c>
      <c r="W722" s="14">
        <v>65718</v>
      </c>
      <c r="X722" s="10" t="s">
        <v>36</v>
      </c>
      <c r="Y722" s="10" t="s">
        <v>29</v>
      </c>
      <c r="Z722" s="10" t="s">
        <v>37</v>
      </c>
      <c r="AA722" s="10" t="s">
        <v>29</v>
      </c>
      <c r="AB722" s="15">
        <v>0</v>
      </c>
      <c r="AC722" s="15">
        <v>0</v>
      </c>
      <c r="AD722" s="15"/>
      <c r="AE722" s="15">
        <v>0</v>
      </c>
      <c r="AF722" s="14">
        <v>-41573</v>
      </c>
      <c r="AG722" s="14">
        <v>24145</v>
      </c>
    </row>
    <row r="723" spans="1:33" ht="15" customHeight="1" x14ac:dyDescent="0.25">
      <c r="A723" s="36">
        <v>6</v>
      </c>
      <c r="B723" s="36" t="s">
        <v>2625</v>
      </c>
      <c r="C723" s="36" t="s">
        <v>2625</v>
      </c>
      <c r="D723" s="38" t="str">
        <f t="shared" si="18"/>
        <v>6000000063-0</v>
      </c>
      <c r="E723" s="9" t="s">
        <v>1438</v>
      </c>
      <c r="F723" s="10" t="s">
        <v>29</v>
      </c>
      <c r="G723" s="10" t="s">
        <v>29</v>
      </c>
      <c r="H723" s="9" t="s">
        <v>30</v>
      </c>
      <c r="I723" s="10" t="s">
        <v>207</v>
      </c>
      <c r="J723" s="10" t="s">
        <v>32</v>
      </c>
      <c r="K723" s="11">
        <v>42372</v>
      </c>
      <c r="L723" s="12">
        <v>42372</v>
      </c>
      <c r="M723" s="10" t="s">
        <v>218</v>
      </c>
      <c r="N723" s="13" t="s">
        <v>1439</v>
      </c>
      <c r="O723" s="10" t="s">
        <v>1321</v>
      </c>
      <c r="P723" s="10" t="s">
        <v>29</v>
      </c>
      <c r="Q723" s="14">
        <v>178806.96</v>
      </c>
      <c r="R723" s="12"/>
      <c r="S723" s="10" t="s">
        <v>29</v>
      </c>
      <c r="T723" s="14">
        <v>-169866.61</v>
      </c>
      <c r="U723" s="15">
        <v>1</v>
      </c>
      <c r="V723" s="10" t="s">
        <v>29</v>
      </c>
      <c r="W723" s="14">
        <v>8940.35</v>
      </c>
      <c r="X723" s="10" t="s">
        <v>36</v>
      </c>
      <c r="Y723" s="10" t="s">
        <v>29</v>
      </c>
      <c r="Z723" s="10" t="s">
        <v>37</v>
      </c>
      <c r="AA723" s="10" t="s">
        <v>29</v>
      </c>
      <c r="AB723" s="15">
        <v>0</v>
      </c>
      <c r="AC723" s="15">
        <v>0</v>
      </c>
      <c r="AD723" s="15"/>
      <c r="AE723" s="15">
        <v>0</v>
      </c>
      <c r="AF723" s="15">
        <v>0</v>
      </c>
      <c r="AG723" s="14">
        <v>8940.35</v>
      </c>
    </row>
    <row r="724" spans="1:33" ht="15" customHeight="1" x14ac:dyDescent="0.25">
      <c r="A724" s="36">
        <v>6</v>
      </c>
      <c r="B724" s="36" t="s">
        <v>2625</v>
      </c>
      <c r="C724" s="36" t="s">
        <v>2625</v>
      </c>
      <c r="D724" s="38" t="str">
        <f t="shared" si="18"/>
        <v>6000000064-0</v>
      </c>
      <c r="E724" s="9" t="s">
        <v>1440</v>
      </c>
      <c r="F724" s="10" t="s">
        <v>29</v>
      </c>
      <c r="G724" s="10" t="s">
        <v>29</v>
      </c>
      <c r="H724" s="9" t="s">
        <v>30</v>
      </c>
      <c r="I724" s="10" t="s">
        <v>207</v>
      </c>
      <c r="J724" s="10" t="s">
        <v>32</v>
      </c>
      <c r="K724" s="11">
        <v>42385</v>
      </c>
      <c r="L724" s="12">
        <v>42385</v>
      </c>
      <c r="M724" s="10" t="s">
        <v>218</v>
      </c>
      <c r="N724" s="13" t="s">
        <v>1439</v>
      </c>
      <c r="O724" s="10" t="s">
        <v>1321</v>
      </c>
      <c r="P724" s="10" t="s">
        <v>29</v>
      </c>
      <c r="Q724" s="14">
        <v>177706.66</v>
      </c>
      <c r="R724" s="12"/>
      <c r="S724" s="10" t="s">
        <v>29</v>
      </c>
      <c r="T724" s="14">
        <v>-168821.33</v>
      </c>
      <c r="U724" s="15">
        <v>1</v>
      </c>
      <c r="V724" s="10" t="s">
        <v>29</v>
      </c>
      <c r="W724" s="14">
        <v>8885.33</v>
      </c>
      <c r="X724" s="10" t="s">
        <v>36</v>
      </c>
      <c r="Y724" s="10" t="s">
        <v>29</v>
      </c>
      <c r="Z724" s="10" t="s">
        <v>37</v>
      </c>
      <c r="AA724" s="10" t="s">
        <v>29</v>
      </c>
      <c r="AB724" s="15">
        <v>0</v>
      </c>
      <c r="AC724" s="15">
        <v>0</v>
      </c>
      <c r="AD724" s="15"/>
      <c r="AE724" s="15">
        <v>0</v>
      </c>
      <c r="AF724" s="15">
        <v>0</v>
      </c>
      <c r="AG724" s="14">
        <v>8885.33</v>
      </c>
    </row>
    <row r="725" spans="1:33" ht="15" customHeight="1" x14ac:dyDescent="0.25">
      <c r="A725" s="36">
        <v>6</v>
      </c>
      <c r="B725" s="36" t="s">
        <v>2625</v>
      </c>
      <c r="C725" s="36" t="s">
        <v>2625</v>
      </c>
      <c r="D725" s="38" t="str">
        <f t="shared" si="18"/>
        <v>6000000065-0</v>
      </c>
      <c r="E725" s="9" t="s">
        <v>1441</v>
      </c>
      <c r="F725" s="10" t="s">
        <v>29</v>
      </c>
      <c r="G725" s="10" t="s">
        <v>29</v>
      </c>
      <c r="H725" s="9" t="s">
        <v>30</v>
      </c>
      <c r="I725" s="10" t="s">
        <v>1429</v>
      </c>
      <c r="J725" s="10" t="s">
        <v>32</v>
      </c>
      <c r="K725" s="11">
        <v>42385</v>
      </c>
      <c r="L725" s="12">
        <v>42385</v>
      </c>
      <c r="M725" s="10" t="s">
        <v>573</v>
      </c>
      <c r="N725" s="13" t="s">
        <v>1442</v>
      </c>
      <c r="O725" s="10" t="s">
        <v>284</v>
      </c>
      <c r="P725" s="10" t="s">
        <v>29</v>
      </c>
      <c r="Q725" s="14">
        <v>5500</v>
      </c>
      <c r="R725" s="12"/>
      <c r="S725" s="10" t="s">
        <v>29</v>
      </c>
      <c r="T725" s="14">
        <v>-5225</v>
      </c>
      <c r="U725" s="15">
        <v>1</v>
      </c>
      <c r="V725" s="10" t="s">
        <v>29</v>
      </c>
      <c r="W725" s="15">
        <v>275</v>
      </c>
      <c r="X725" s="10" t="s">
        <v>36</v>
      </c>
      <c r="Y725" s="10" t="s">
        <v>29</v>
      </c>
      <c r="Z725" s="10" t="s">
        <v>37</v>
      </c>
      <c r="AA725" s="10" t="s">
        <v>29</v>
      </c>
      <c r="AB725" s="15">
        <v>0</v>
      </c>
      <c r="AC725" s="15">
        <v>0</v>
      </c>
      <c r="AD725" s="15"/>
      <c r="AE725" s="15">
        <v>0</v>
      </c>
      <c r="AF725" s="15">
        <v>0</v>
      </c>
      <c r="AG725" s="15">
        <v>275</v>
      </c>
    </row>
    <row r="726" spans="1:33" ht="15" customHeight="1" x14ac:dyDescent="0.25">
      <c r="A726" s="36">
        <v>6</v>
      </c>
      <c r="B726" s="36" t="s">
        <v>2625</v>
      </c>
      <c r="C726" s="36" t="s">
        <v>2625</v>
      </c>
      <c r="D726" s="38" t="str">
        <f t="shared" si="18"/>
        <v>6000000066-0</v>
      </c>
      <c r="E726" s="9" t="s">
        <v>1443</v>
      </c>
      <c r="F726" s="10" t="s">
        <v>29</v>
      </c>
      <c r="G726" s="10" t="s">
        <v>29</v>
      </c>
      <c r="H726" s="9" t="s">
        <v>30</v>
      </c>
      <c r="I726" s="10" t="s">
        <v>1429</v>
      </c>
      <c r="J726" s="10" t="s">
        <v>32</v>
      </c>
      <c r="K726" s="11">
        <v>42417</v>
      </c>
      <c r="L726" s="12">
        <v>42417</v>
      </c>
      <c r="M726" s="10" t="s">
        <v>573</v>
      </c>
      <c r="N726" s="13" t="s">
        <v>1444</v>
      </c>
      <c r="O726" s="10" t="s">
        <v>284</v>
      </c>
      <c r="P726" s="10" t="s">
        <v>29</v>
      </c>
      <c r="Q726" s="14">
        <v>2448</v>
      </c>
      <c r="R726" s="12"/>
      <c r="S726" s="10" t="s">
        <v>29</v>
      </c>
      <c r="T726" s="14">
        <v>-2326</v>
      </c>
      <c r="U726" s="15">
        <v>1</v>
      </c>
      <c r="V726" s="10" t="s">
        <v>29</v>
      </c>
      <c r="W726" s="15">
        <v>122</v>
      </c>
      <c r="X726" s="10" t="s">
        <v>36</v>
      </c>
      <c r="Y726" s="10" t="s">
        <v>29</v>
      </c>
      <c r="Z726" s="10" t="s">
        <v>37</v>
      </c>
      <c r="AA726" s="10" t="s">
        <v>29</v>
      </c>
      <c r="AB726" s="15">
        <v>0</v>
      </c>
      <c r="AC726" s="15">
        <v>0</v>
      </c>
      <c r="AD726" s="15"/>
      <c r="AE726" s="15">
        <v>0</v>
      </c>
      <c r="AF726" s="15">
        <v>0</v>
      </c>
      <c r="AG726" s="15">
        <v>122</v>
      </c>
    </row>
    <row r="727" spans="1:33" ht="15" customHeight="1" x14ac:dyDescent="0.25">
      <c r="A727" s="36">
        <v>6</v>
      </c>
      <c r="B727" s="36" t="s">
        <v>2625</v>
      </c>
      <c r="C727" s="36" t="s">
        <v>2625</v>
      </c>
      <c r="D727" s="38" t="str">
        <f t="shared" si="18"/>
        <v>6000000067-0</v>
      </c>
      <c r="E727" s="9" t="s">
        <v>1445</v>
      </c>
      <c r="F727" s="10" t="s">
        <v>29</v>
      </c>
      <c r="G727" s="10" t="s">
        <v>29</v>
      </c>
      <c r="H727" s="9" t="s">
        <v>30</v>
      </c>
      <c r="I727" s="10" t="s">
        <v>207</v>
      </c>
      <c r="J727" s="10" t="s">
        <v>32</v>
      </c>
      <c r="K727" s="11">
        <v>42917</v>
      </c>
      <c r="L727" s="12">
        <v>42917</v>
      </c>
      <c r="M727" s="10" t="s">
        <v>573</v>
      </c>
      <c r="N727" s="13" t="s">
        <v>1446</v>
      </c>
      <c r="O727" s="10" t="s">
        <v>284</v>
      </c>
      <c r="P727" s="10" t="s">
        <v>29</v>
      </c>
      <c r="Q727" s="14">
        <v>12985</v>
      </c>
      <c r="R727" s="12"/>
      <c r="S727" s="10" t="s">
        <v>29</v>
      </c>
      <c r="T727" s="14">
        <v>-12335.75</v>
      </c>
      <c r="U727" s="15">
        <v>1</v>
      </c>
      <c r="V727" s="10" t="s">
        <v>29</v>
      </c>
      <c r="W727" s="15">
        <v>649.25</v>
      </c>
      <c r="X727" s="10" t="s">
        <v>36</v>
      </c>
      <c r="Y727" s="10" t="s">
        <v>29</v>
      </c>
      <c r="Z727" s="10" t="s">
        <v>37</v>
      </c>
      <c r="AA727" s="10" t="s">
        <v>29</v>
      </c>
      <c r="AB727" s="15">
        <v>0</v>
      </c>
      <c r="AC727" s="15">
        <v>0</v>
      </c>
      <c r="AD727" s="15"/>
      <c r="AE727" s="15">
        <v>0</v>
      </c>
      <c r="AF727" s="15">
        <v>0</v>
      </c>
      <c r="AG727" s="15">
        <v>649.25</v>
      </c>
    </row>
    <row r="728" spans="1:33" ht="15" customHeight="1" x14ac:dyDescent="0.25">
      <c r="A728" s="36">
        <v>6</v>
      </c>
      <c r="B728" s="36" t="s">
        <v>2625</v>
      </c>
      <c r="C728" s="36" t="s">
        <v>2625</v>
      </c>
      <c r="D728" s="38" t="str">
        <f t="shared" si="18"/>
        <v>6000000068-0</v>
      </c>
      <c r="E728" s="9" t="s">
        <v>1447</v>
      </c>
      <c r="F728" s="10" t="s">
        <v>29</v>
      </c>
      <c r="G728" s="10" t="s">
        <v>29</v>
      </c>
      <c r="H728" s="9" t="s">
        <v>30</v>
      </c>
      <c r="I728" s="10" t="s">
        <v>207</v>
      </c>
      <c r="J728" s="10" t="s">
        <v>32</v>
      </c>
      <c r="K728" s="11">
        <v>42957</v>
      </c>
      <c r="L728" s="12">
        <v>42957</v>
      </c>
      <c r="M728" s="10" t="s">
        <v>218</v>
      </c>
      <c r="N728" s="13" t="s">
        <v>1448</v>
      </c>
      <c r="O728" s="10" t="s">
        <v>284</v>
      </c>
      <c r="P728" s="10" t="s">
        <v>29</v>
      </c>
      <c r="Q728" s="14">
        <v>1275</v>
      </c>
      <c r="R728" s="12"/>
      <c r="S728" s="10" t="s">
        <v>29</v>
      </c>
      <c r="T728" s="14">
        <v>-1211.25</v>
      </c>
      <c r="U728" s="15">
        <v>1</v>
      </c>
      <c r="V728" s="10" t="s">
        <v>29</v>
      </c>
      <c r="W728" s="15">
        <v>63.75</v>
      </c>
      <c r="X728" s="10" t="s">
        <v>36</v>
      </c>
      <c r="Y728" s="10" t="s">
        <v>29</v>
      </c>
      <c r="Z728" s="10" t="s">
        <v>37</v>
      </c>
      <c r="AA728" s="10" t="s">
        <v>29</v>
      </c>
      <c r="AB728" s="15">
        <v>0</v>
      </c>
      <c r="AC728" s="15">
        <v>0</v>
      </c>
      <c r="AD728" s="15"/>
      <c r="AE728" s="15">
        <v>0</v>
      </c>
      <c r="AF728" s="15">
        <v>0</v>
      </c>
      <c r="AG728" s="15">
        <v>63.75</v>
      </c>
    </row>
    <row r="729" spans="1:33" ht="15" customHeight="1" x14ac:dyDescent="0.25">
      <c r="A729" s="36">
        <v>6</v>
      </c>
      <c r="B729" s="36" t="s">
        <v>2625</v>
      </c>
      <c r="C729" s="36" t="s">
        <v>2625</v>
      </c>
      <c r="D729" s="38" t="str">
        <f t="shared" si="18"/>
        <v>6000000069-0</v>
      </c>
      <c r="E729" s="9" t="s">
        <v>1449</v>
      </c>
      <c r="F729" s="10" t="s">
        <v>29</v>
      </c>
      <c r="G729" s="10" t="s">
        <v>29</v>
      </c>
      <c r="H729" s="9" t="s">
        <v>30</v>
      </c>
      <c r="I729" s="10" t="s">
        <v>207</v>
      </c>
      <c r="J729" s="10" t="s">
        <v>32</v>
      </c>
      <c r="K729" s="11">
        <v>42971</v>
      </c>
      <c r="L729" s="12">
        <v>42971</v>
      </c>
      <c r="M729" s="10" t="s">
        <v>218</v>
      </c>
      <c r="N729" s="13" t="s">
        <v>1448</v>
      </c>
      <c r="O729" s="10" t="s">
        <v>284</v>
      </c>
      <c r="P729" s="10" t="s">
        <v>29</v>
      </c>
      <c r="Q729" s="14">
        <v>2550</v>
      </c>
      <c r="R729" s="12"/>
      <c r="S729" s="10" t="s">
        <v>29</v>
      </c>
      <c r="T729" s="14">
        <v>-2422.5</v>
      </c>
      <c r="U729" s="15">
        <v>1</v>
      </c>
      <c r="V729" s="10" t="s">
        <v>29</v>
      </c>
      <c r="W729" s="15">
        <v>127.5</v>
      </c>
      <c r="X729" s="10" t="s">
        <v>36</v>
      </c>
      <c r="Y729" s="10" t="s">
        <v>29</v>
      </c>
      <c r="Z729" s="10" t="s">
        <v>37</v>
      </c>
      <c r="AA729" s="10" t="s">
        <v>29</v>
      </c>
      <c r="AB729" s="15">
        <v>0</v>
      </c>
      <c r="AC729" s="15">
        <v>0</v>
      </c>
      <c r="AD729" s="15"/>
      <c r="AE729" s="15">
        <v>0</v>
      </c>
      <c r="AF729" s="15">
        <v>0</v>
      </c>
      <c r="AG729" s="15">
        <v>127.5</v>
      </c>
    </row>
    <row r="730" spans="1:33" ht="15" customHeight="1" x14ac:dyDescent="0.25">
      <c r="A730" s="36">
        <v>6</v>
      </c>
      <c r="B730" s="36" t="s">
        <v>2625</v>
      </c>
      <c r="C730" s="36" t="s">
        <v>2625</v>
      </c>
      <c r="D730" s="38" t="str">
        <f t="shared" si="18"/>
        <v>6000000069-1</v>
      </c>
      <c r="E730" s="9" t="s">
        <v>1449</v>
      </c>
      <c r="F730" s="10" t="s">
        <v>29</v>
      </c>
      <c r="G730" s="10" t="s">
        <v>29</v>
      </c>
      <c r="H730" s="9" t="s">
        <v>375</v>
      </c>
      <c r="I730" s="10" t="s">
        <v>207</v>
      </c>
      <c r="J730" s="10" t="s">
        <v>32</v>
      </c>
      <c r="K730" s="11">
        <v>45012</v>
      </c>
      <c r="L730" s="12">
        <v>45012</v>
      </c>
      <c r="M730" s="10" t="s">
        <v>218</v>
      </c>
      <c r="N730" s="13" t="s">
        <v>1448</v>
      </c>
      <c r="O730" s="10" t="s">
        <v>1321</v>
      </c>
      <c r="P730" s="10" t="s">
        <v>29</v>
      </c>
      <c r="Q730" s="14">
        <v>1999.28</v>
      </c>
      <c r="R730" s="12"/>
      <c r="S730" s="10" t="s">
        <v>1450</v>
      </c>
      <c r="T730" s="15">
        <v>-12</v>
      </c>
      <c r="U730" s="15"/>
      <c r="V730" s="10" t="s">
        <v>29</v>
      </c>
      <c r="W730" s="14">
        <v>1987.28</v>
      </c>
      <c r="X730" s="10" t="s">
        <v>29</v>
      </c>
      <c r="Y730" s="10" t="s">
        <v>29</v>
      </c>
      <c r="Z730" s="10" t="s">
        <v>37</v>
      </c>
      <c r="AA730" s="10" t="s">
        <v>29</v>
      </c>
      <c r="AB730" s="15">
        <v>0</v>
      </c>
      <c r="AC730" s="15">
        <v>0</v>
      </c>
      <c r="AD730" s="15"/>
      <c r="AE730" s="15">
        <v>0</v>
      </c>
      <c r="AF730" s="15">
        <v>-898</v>
      </c>
      <c r="AG730" s="14">
        <v>1089.28</v>
      </c>
    </row>
    <row r="731" spans="1:33" ht="15" customHeight="1" x14ac:dyDescent="0.25">
      <c r="A731" s="36">
        <v>6</v>
      </c>
      <c r="B731" s="36" t="s">
        <v>2625</v>
      </c>
      <c r="C731" s="36" t="s">
        <v>2625</v>
      </c>
      <c r="D731" s="38" t="str">
        <f t="shared" si="18"/>
        <v>6000000069-2</v>
      </c>
      <c r="E731" s="9" t="s">
        <v>1449</v>
      </c>
      <c r="F731" s="10" t="s">
        <v>29</v>
      </c>
      <c r="G731" s="10" t="s">
        <v>29</v>
      </c>
      <c r="H731" s="9" t="s">
        <v>376</v>
      </c>
      <c r="I731" s="10" t="s">
        <v>207</v>
      </c>
      <c r="J731" s="10" t="s">
        <v>32</v>
      </c>
      <c r="K731" s="11">
        <v>45012</v>
      </c>
      <c r="L731" s="12">
        <v>45012</v>
      </c>
      <c r="M731" s="10" t="s">
        <v>363</v>
      </c>
      <c r="N731" s="13" t="s">
        <v>1448</v>
      </c>
      <c r="O731" s="10" t="s">
        <v>1321</v>
      </c>
      <c r="P731" s="10" t="s">
        <v>29</v>
      </c>
      <c r="Q731" s="14">
        <v>6997.48</v>
      </c>
      <c r="R731" s="12"/>
      <c r="S731" s="10" t="s">
        <v>1450</v>
      </c>
      <c r="T731" s="15">
        <v>-43</v>
      </c>
      <c r="U731" s="15"/>
      <c r="V731" s="10" t="s">
        <v>29</v>
      </c>
      <c r="W731" s="14">
        <v>6954.48</v>
      </c>
      <c r="X731" s="10" t="s">
        <v>29</v>
      </c>
      <c r="Y731" s="10" t="s">
        <v>29</v>
      </c>
      <c r="Z731" s="10" t="s">
        <v>37</v>
      </c>
      <c r="AA731" s="10" t="s">
        <v>29</v>
      </c>
      <c r="AB731" s="15">
        <v>0</v>
      </c>
      <c r="AC731" s="15">
        <v>0</v>
      </c>
      <c r="AD731" s="15"/>
      <c r="AE731" s="15">
        <v>0</v>
      </c>
      <c r="AF731" s="14">
        <v>-3141</v>
      </c>
      <c r="AG731" s="14">
        <v>3813.48</v>
      </c>
    </row>
    <row r="732" spans="1:33" ht="15" customHeight="1" x14ac:dyDescent="0.25">
      <c r="A732" s="36">
        <v>6</v>
      </c>
      <c r="B732" s="36" t="s">
        <v>2625</v>
      </c>
      <c r="C732" s="36" t="s">
        <v>2625</v>
      </c>
      <c r="D732" s="38" t="str">
        <f t="shared" si="18"/>
        <v>6000000069-3</v>
      </c>
      <c r="E732" s="9" t="s">
        <v>1449</v>
      </c>
      <c r="F732" s="10" t="s">
        <v>29</v>
      </c>
      <c r="G732" s="10" t="s">
        <v>29</v>
      </c>
      <c r="H732" s="9" t="s">
        <v>1183</v>
      </c>
      <c r="I732" s="10" t="s">
        <v>207</v>
      </c>
      <c r="J732" s="10" t="s">
        <v>32</v>
      </c>
      <c r="K732" s="11">
        <v>45012</v>
      </c>
      <c r="L732" s="12">
        <v>45012</v>
      </c>
      <c r="M732" s="10" t="s">
        <v>388</v>
      </c>
      <c r="N732" s="13" t="s">
        <v>1448</v>
      </c>
      <c r="O732" s="10" t="s">
        <v>1321</v>
      </c>
      <c r="P732" s="10" t="s">
        <v>29</v>
      </c>
      <c r="Q732" s="14">
        <v>1039.6400000000001</v>
      </c>
      <c r="R732" s="12"/>
      <c r="S732" s="10" t="s">
        <v>1450</v>
      </c>
      <c r="T732" s="15">
        <v>-6</v>
      </c>
      <c r="U732" s="15"/>
      <c r="V732" s="10" t="s">
        <v>29</v>
      </c>
      <c r="W732" s="14">
        <v>1033.6400000000001</v>
      </c>
      <c r="X732" s="10" t="s">
        <v>29</v>
      </c>
      <c r="Y732" s="10" t="s">
        <v>29</v>
      </c>
      <c r="Z732" s="10" t="s">
        <v>37</v>
      </c>
      <c r="AA732" s="10" t="s">
        <v>29</v>
      </c>
      <c r="AB732" s="15">
        <v>0</v>
      </c>
      <c r="AC732" s="15">
        <v>0</v>
      </c>
      <c r="AD732" s="15"/>
      <c r="AE732" s="15">
        <v>0</v>
      </c>
      <c r="AF732" s="15">
        <v>-467</v>
      </c>
      <c r="AG732" s="15">
        <v>566.64</v>
      </c>
    </row>
    <row r="733" spans="1:33" ht="15" customHeight="1" x14ac:dyDescent="0.25">
      <c r="A733" s="36">
        <v>6</v>
      </c>
      <c r="B733" s="36" t="s">
        <v>2625</v>
      </c>
      <c r="C733" s="36" t="s">
        <v>2625</v>
      </c>
      <c r="D733" s="38" t="str">
        <f t="shared" si="18"/>
        <v>6000000069-4</v>
      </c>
      <c r="E733" s="9" t="s">
        <v>1449</v>
      </c>
      <c r="F733" s="10" t="s">
        <v>29</v>
      </c>
      <c r="G733" s="10" t="s">
        <v>29</v>
      </c>
      <c r="H733" s="9" t="s">
        <v>1451</v>
      </c>
      <c r="I733" s="10" t="s">
        <v>207</v>
      </c>
      <c r="J733" s="10" t="s">
        <v>32</v>
      </c>
      <c r="K733" s="11">
        <v>45012</v>
      </c>
      <c r="L733" s="12">
        <v>45012</v>
      </c>
      <c r="M733" s="10" t="s">
        <v>110</v>
      </c>
      <c r="N733" s="13" t="s">
        <v>1448</v>
      </c>
      <c r="O733" s="10" t="s">
        <v>1321</v>
      </c>
      <c r="P733" s="10" t="s">
        <v>29</v>
      </c>
      <c r="Q733" s="14">
        <v>1999.28</v>
      </c>
      <c r="R733" s="12"/>
      <c r="S733" s="10" t="s">
        <v>1450</v>
      </c>
      <c r="T733" s="15">
        <v>-12</v>
      </c>
      <c r="U733" s="15"/>
      <c r="V733" s="10" t="s">
        <v>29</v>
      </c>
      <c r="W733" s="14">
        <v>1987.28</v>
      </c>
      <c r="X733" s="10" t="s">
        <v>29</v>
      </c>
      <c r="Y733" s="10" t="s">
        <v>29</v>
      </c>
      <c r="Z733" s="10" t="s">
        <v>37</v>
      </c>
      <c r="AA733" s="10" t="s">
        <v>29</v>
      </c>
      <c r="AB733" s="15">
        <v>0</v>
      </c>
      <c r="AC733" s="15">
        <v>0</v>
      </c>
      <c r="AD733" s="15"/>
      <c r="AE733" s="15">
        <v>0</v>
      </c>
      <c r="AF733" s="15">
        <v>-898</v>
      </c>
      <c r="AG733" s="14">
        <v>1089.28</v>
      </c>
    </row>
    <row r="734" spans="1:33" ht="15" customHeight="1" x14ac:dyDescent="0.25">
      <c r="A734" s="36">
        <v>6</v>
      </c>
      <c r="B734" s="36" t="s">
        <v>2625</v>
      </c>
      <c r="C734" s="36" t="s">
        <v>2625</v>
      </c>
      <c r="D734" s="38" t="str">
        <f t="shared" si="18"/>
        <v>6000000069-5</v>
      </c>
      <c r="E734" s="9" t="s">
        <v>1449</v>
      </c>
      <c r="F734" s="10" t="s">
        <v>29</v>
      </c>
      <c r="G734" s="10" t="s">
        <v>29</v>
      </c>
      <c r="H734" s="9" t="s">
        <v>1452</v>
      </c>
      <c r="I734" s="10" t="s">
        <v>207</v>
      </c>
      <c r="J734" s="10" t="s">
        <v>32</v>
      </c>
      <c r="K734" s="11">
        <v>45012</v>
      </c>
      <c r="L734" s="12">
        <v>45012</v>
      </c>
      <c r="M734" s="10" t="s">
        <v>448</v>
      </c>
      <c r="N734" s="13" t="s">
        <v>1448</v>
      </c>
      <c r="O734" s="10" t="s">
        <v>1321</v>
      </c>
      <c r="P734" s="10" t="s">
        <v>29</v>
      </c>
      <c r="Q734" s="15">
        <v>999.64</v>
      </c>
      <c r="R734" s="12"/>
      <c r="S734" s="10" t="s">
        <v>1450</v>
      </c>
      <c r="T734" s="15">
        <v>-6</v>
      </c>
      <c r="U734" s="15"/>
      <c r="V734" s="10" t="s">
        <v>29</v>
      </c>
      <c r="W734" s="15">
        <v>993.64</v>
      </c>
      <c r="X734" s="10" t="s">
        <v>29</v>
      </c>
      <c r="Y734" s="10" t="s">
        <v>29</v>
      </c>
      <c r="Z734" s="10" t="s">
        <v>37</v>
      </c>
      <c r="AA734" s="10" t="s">
        <v>29</v>
      </c>
      <c r="AB734" s="15">
        <v>0</v>
      </c>
      <c r="AC734" s="15">
        <v>0</v>
      </c>
      <c r="AD734" s="15"/>
      <c r="AE734" s="15">
        <v>0</v>
      </c>
      <c r="AF734" s="15">
        <v>-449</v>
      </c>
      <c r="AG734" s="15">
        <v>544.64</v>
      </c>
    </row>
    <row r="735" spans="1:33" ht="15" customHeight="1" x14ac:dyDescent="0.25">
      <c r="A735" s="36">
        <v>6</v>
      </c>
      <c r="B735" s="36" t="s">
        <v>2625</v>
      </c>
      <c r="C735" s="36" t="s">
        <v>2625</v>
      </c>
      <c r="D735" s="38" t="str">
        <f t="shared" si="18"/>
        <v>6000000070-0</v>
      </c>
      <c r="E735" s="9" t="s">
        <v>1453</v>
      </c>
      <c r="F735" s="10" t="s">
        <v>29</v>
      </c>
      <c r="G735" s="10" t="s">
        <v>29</v>
      </c>
      <c r="H735" s="9" t="s">
        <v>30</v>
      </c>
      <c r="I735" s="10" t="s">
        <v>207</v>
      </c>
      <c r="J735" s="10" t="s">
        <v>32</v>
      </c>
      <c r="K735" s="11">
        <v>43054</v>
      </c>
      <c r="L735" s="12">
        <v>43054</v>
      </c>
      <c r="M735" s="10" t="s">
        <v>573</v>
      </c>
      <c r="N735" s="13" t="s">
        <v>1454</v>
      </c>
      <c r="O735" s="10" t="s">
        <v>284</v>
      </c>
      <c r="P735" s="10" t="s">
        <v>29</v>
      </c>
      <c r="Q735" s="14">
        <v>26850</v>
      </c>
      <c r="R735" s="12"/>
      <c r="S735" s="10" t="s">
        <v>29</v>
      </c>
      <c r="T735" s="14">
        <v>-25507.5</v>
      </c>
      <c r="U735" s="15">
        <v>1</v>
      </c>
      <c r="V735" s="10" t="s">
        <v>29</v>
      </c>
      <c r="W735" s="14">
        <v>1342.5</v>
      </c>
      <c r="X735" s="10" t="s">
        <v>36</v>
      </c>
      <c r="Y735" s="10" t="s">
        <v>29</v>
      </c>
      <c r="Z735" s="10" t="s">
        <v>37</v>
      </c>
      <c r="AA735" s="10" t="s">
        <v>29</v>
      </c>
      <c r="AB735" s="15">
        <v>0</v>
      </c>
      <c r="AC735" s="15">
        <v>0</v>
      </c>
      <c r="AD735" s="15"/>
      <c r="AE735" s="15">
        <v>0</v>
      </c>
      <c r="AF735" s="15">
        <v>0</v>
      </c>
      <c r="AG735" s="14">
        <v>1342.5</v>
      </c>
    </row>
    <row r="736" spans="1:33" ht="15" customHeight="1" x14ac:dyDescent="0.25">
      <c r="A736" s="36">
        <v>6</v>
      </c>
      <c r="B736" s="36" t="s">
        <v>2625</v>
      </c>
      <c r="C736" s="36" t="s">
        <v>2625</v>
      </c>
      <c r="D736" s="38" t="str">
        <f t="shared" si="18"/>
        <v>6000000071-0</v>
      </c>
      <c r="E736" s="9" t="s">
        <v>1455</v>
      </c>
      <c r="F736" s="10" t="s">
        <v>29</v>
      </c>
      <c r="G736" s="10" t="s">
        <v>29</v>
      </c>
      <c r="H736" s="9" t="s">
        <v>30</v>
      </c>
      <c r="I736" s="10" t="s">
        <v>207</v>
      </c>
      <c r="J736" s="10" t="s">
        <v>32</v>
      </c>
      <c r="K736" s="11">
        <v>43054</v>
      </c>
      <c r="L736" s="12">
        <v>43054</v>
      </c>
      <c r="M736" s="10" t="s">
        <v>573</v>
      </c>
      <c r="N736" s="13" t="s">
        <v>1454</v>
      </c>
      <c r="O736" s="10" t="s">
        <v>284</v>
      </c>
      <c r="P736" s="10" t="s">
        <v>29</v>
      </c>
      <c r="Q736" s="14">
        <v>8950</v>
      </c>
      <c r="R736" s="12"/>
      <c r="S736" s="10" t="s">
        <v>29</v>
      </c>
      <c r="T736" s="14">
        <v>-8502.5</v>
      </c>
      <c r="U736" s="15">
        <v>1</v>
      </c>
      <c r="V736" s="10" t="s">
        <v>29</v>
      </c>
      <c r="W736" s="15">
        <v>447.5</v>
      </c>
      <c r="X736" s="10" t="s">
        <v>36</v>
      </c>
      <c r="Y736" s="10" t="s">
        <v>29</v>
      </c>
      <c r="Z736" s="10" t="s">
        <v>37</v>
      </c>
      <c r="AA736" s="10" t="s">
        <v>29</v>
      </c>
      <c r="AB736" s="15">
        <v>0</v>
      </c>
      <c r="AC736" s="15">
        <v>0</v>
      </c>
      <c r="AD736" s="15"/>
      <c r="AE736" s="15">
        <v>0</v>
      </c>
      <c r="AF736" s="15">
        <v>0</v>
      </c>
      <c r="AG736" s="15">
        <v>447.5</v>
      </c>
    </row>
    <row r="737" spans="1:33" ht="15" customHeight="1" x14ac:dyDescent="0.25">
      <c r="A737" s="36">
        <v>6</v>
      </c>
      <c r="B737" s="36" t="s">
        <v>2625</v>
      </c>
      <c r="C737" s="36" t="s">
        <v>2625</v>
      </c>
      <c r="D737" s="38" t="str">
        <f t="shared" si="18"/>
        <v>6000000072-0</v>
      </c>
      <c r="E737" s="9" t="s">
        <v>1456</v>
      </c>
      <c r="F737" s="10" t="s">
        <v>29</v>
      </c>
      <c r="G737" s="10" t="s">
        <v>29</v>
      </c>
      <c r="H737" s="9" t="s">
        <v>30</v>
      </c>
      <c r="I737" s="10" t="s">
        <v>207</v>
      </c>
      <c r="J737" s="10" t="s">
        <v>32</v>
      </c>
      <c r="K737" s="11">
        <v>43054</v>
      </c>
      <c r="L737" s="12">
        <v>43054</v>
      </c>
      <c r="M737" s="10" t="s">
        <v>573</v>
      </c>
      <c r="N737" s="13" t="s">
        <v>1457</v>
      </c>
      <c r="O737" s="10" t="s">
        <v>284</v>
      </c>
      <c r="P737" s="10" t="s">
        <v>29</v>
      </c>
      <c r="Q737" s="14">
        <v>32811.9</v>
      </c>
      <c r="R737" s="12"/>
      <c r="S737" s="10" t="s">
        <v>29</v>
      </c>
      <c r="T737" s="14">
        <v>-31171.3</v>
      </c>
      <c r="U737" s="15">
        <v>1</v>
      </c>
      <c r="V737" s="10" t="s">
        <v>29</v>
      </c>
      <c r="W737" s="14">
        <v>1640.6</v>
      </c>
      <c r="X737" s="10" t="s">
        <v>36</v>
      </c>
      <c r="Y737" s="10" t="s">
        <v>29</v>
      </c>
      <c r="Z737" s="10" t="s">
        <v>37</v>
      </c>
      <c r="AA737" s="10" t="s">
        <v>29</v>
      </c>
      <c r="AB737" s="15">
        <v>0</v>
      </c>
      <c r="AC737" s="15">
        <v>0</v>
      </c>
      <c r="AD737" s="15"/>
      <c r="AE737" s="15">
        <v>0</v>
      </c>
      <c r="AF737" s="15">
        <v>0</v>
      </c>
      <c r="AG737" s="14">
        <v>1640.6</v>
      </c>
    </row>
    <row r="738" spans="1:33" ht="15" customHeight="1" x14ac:dyDescent="0.25">
      <c r="A738" s="36">
        <v>6</v>
      </c>
      <c r="B738" s="36" t="s">
        <v>2625</v>
      </c>
      <c r="C738" s="36" t="s">
        <v>2625</v>
      </c>
      <c r="D738" s="38" t="str">
        <f t="shared" si="18"/>
        <v>6000000073-0</v>
      </c>
      <c r="E738" s="9" t="s">
        <v>1458</v>
      </c>
      <c r="F738" s="10" t="s">
        <v>29</v>
      </c>
      <c r="G738" s="10" t="s">
        <v>29</v>
      </c>
      <c r="H738" s="9" t="s">
        <v>30</v>
      </c>
      <c r="I738" s="10" t="s">
        <v>207</v>
      </c>
      <c r="J738" s="10" t="s">
        <v>32</v>
      </c>
      <c r="K738" s="11">
        <v>43054</v>
      </c>
      <c r="L738" s="12">
        <v>43054</v>
      </c>
      <c r="M738" s="10" t="s">
        <v>573</v>
      </c>
      <c r="N738" s="13" t="s">
        <v>1457</v>
      </c>
      <c r="O738" s="10" t="s">
        <v>284</v>
      </c>
      <c r="P738" s="10" t="s">
        <v>29</v>
      </c>
      <c r="Q738" s="14">
        <v>65623.8</v>
      </c>
      <c r="R738" s="12"/>
      <c r="S738" s="10" t="s">
        <v>29</v>
      </c>
      <c r="T738" s="14">
        <v>-62342.61</v>
      </c>
      <c r="U738" s="15">
        <v>1</v>
      </c>
      <c r="V738" s="10" t="s">
        <v>29</v>
      </c>
      <c r="W738" s="14">
        <v>3281.19</v>
      </c>
      <c r="X738" s="10" t="s">
        <v>36</v>
      </c>
      <c r="Y738" s="10" t="s">
        <v>29</v>
      </c>
      <c r="Z738" s="10" t="s">
        <v>37</v>
      </c>
      <c r="AA738" s="10" t="s">
        <v>29</v>
      </c>
      <c r="AB738" s="15">
        <v>0</v>
      </c>
      <c r="AC738" s="15">
        <v>0</v>
      </c>
      <c r="AD738" s="15"/>
      <c r="AE738" s="15">
        <v>0</v>
      </c>
      <c r="AF738" s="15">
        <v>0</v>
      </c>
      <c r="AG738" s="14">
        <v>3281.19</v>
      </c>
    </row>
    <row r="739" spans="1:33" ht="15" customHeight="1" x14ac:dyDescent="0.25">
      <c r="A739" s="36">
        <v>6</v>
      </c>
      <c r="B739" s="36" t="s">
        <v>2625</v>
      </c>
      <c r="C739" s="36" t="s">
        <v>2625</v>
      </c>
      <c r="D739" s="38" t="str">
        <f t="shared" si="18"/>
        <v>6000000074-0</v>
      </c>
      <c r="E739" s="9" t="s">
        <v>1459</v>
      </c>
      <c r="F739" s="10" t="s">
        <v>29</v>
      </c>
      <c r="G739" s="10" t="s">
        <v>29</v>
      </c>
      <c r="H739" s="9" t="s">
        <v>30</v>
      </c>
      <c r="I739" s="10" t="s">
        <v>207</v>
      </c>
      <c r="J739" s="10" t="s">
        <v>32</v>
      </c>
      <c r="K739" s="11">
        <v>43054</v>
      </c>
      <c r="L739" s="12">
        <v>43054</v>
      </c>
      <c r="M739" s="10" t="s">
        <v>573</v>
      </c>
      <c r="N739" s="13" t="s">
        <v>1460</v>
      </c>
      <c r="O739" s="10" t="s">
        <v>284</v>
      </c>
      <c r="P739" s="10" t="s">
        <v>29</v>
      </c>
      <c r="Q739" s="14">
        <v>35300</v>
      </c>
      <c r="R739" s="12"/>
      <c r="S739" s="10" t="s">
        <v>29</v>
      </c>
      <c r="T739" s="14">
        <v>-33535</v>
      </c>
      <c r="U739" s="15">
        <v>1</v>
      </c>
      <c r="V739" s="10" t="s">
        <v>29</v>
      </c>
      <c r="W739" s="14">
        <v>1765</v>
      </c>
      <c r="X739" s="10" t="s">
        <v>36</v>
      </c>
      <c r="Y739" s="10" t="s">
        <v>29</v>
      </c>
      <c r="Z739" s="10" t="s">
        <v>37</v>
      </c>
      <c r="AA739" s="10" t="s">
        <v>29</v>
      </c>
      <c r="AB739" s="15">
        <v>0</v>
      </c>
      <c r="AC739" s="15">
        <v>0</v>
      </c>
      <c r="AD739" s="15"/>
      <c r="AE739" s="15">
        <v>0</v>
      </c>
      <c r="AF739" s="15">
        <v>0</v>
      </c>
      <c r="AG739" s="14">
        <v>1765</v>
      </c>
    </row>
    <row r="740" spans="1:33" ht="15" customHeight="1" x14ac:dyDescent="0.25">
      <c r="A740" s="36">
        <v>6</v>
      </c>
      <c r="B740" s="36" t="s">
        <v>2625</v>
      </c>
      <c r="C740" s="36" t="s">
        <v>2625</v>
      </c>
      <c r="D740" s="38" t="str">
        <f t="shared" si="18"/>
        <v>6000000075-0</v>
      </c>
      <c r="E740" s="9" t="s">
        <v>1461</v>
      </c>
      <c r="F740" s="10" t="s">
        <v>29</v>
      </c>
      <c r="G740" s="10" t="s">
        <v>29</v>
      </c>
      <c r="H740" s="9" t="s">
        <v>30</v>
      </c>
      <c r="I740" s="10" t="s">
        <v>207</v>
      </c>
      <c r="J740" s="10" t="s">
        <v>32</v>
      </c>
      <c r="K740" s="11">
        <v>43054</v>
      </c>
      <c r="L740" s="12">
        <v>43054</v>
      </c>
      <c r="M740" s="10" t="s">
        <v>573</v>
      </c>
      <c r="N740" s="13" t="s">
        <v>1462</v>
      </c>
      <c r="O740" s="10" t="s">
        <v>284</v>
      </c>
      <c r="P740" s="10" t="s">
        <v>29</v>
      </c>
      <c r="Q740" s="14">
        <v>3400</v>
      </c>
      <c r="R740" s="12"/>
      <c r="S740" s="10" t="s">
        <v>29</v>
      </c>
      <c r="T740" s="14">
        <v>-3230</v>
      </c>
      <c r="U740" s="15">
        <v>1</v>
      </c>
      <c r="V740" s="10" t="s">
        <v>29</v>
      </c>
      <c r="W740" s="15">
        <v>170</v>
      </c>
      <c r="X740" s="10" t="s">
        <v>36</v>
      </c>
      <c r="Y740" s="10" t="s">
        <v>29</v>
      </c>
      <c r="Z740" s="10" t="s">
        <v>37</v>
      </c>
      <c r="AA740" s="10" t="s">
        <v>29</v>
      </c>
      <c r="AB740" s="15">
        <v>0</v>
      </c>
      <c r="AC740" s="15">
        <v>0</v>
      </c>
      <c r="AD740" s="15"/>
      <c r="AE740" s="15">
        <v>0</v>
      </c>
      <c r="AF740" s="15">
        <v>0</v>
      </c>
      <c r="AG740" s="15">
        <v>170</v>
      </c>
    </row>
    <row r="741" spans="1:33" ht="15" customHeight="1" x14ac:dyDescent="0.25">
      <c r="A741" s="36">
        <v>6</v>
      </c>
      <c r="B741" s="36" t="s">
        <v>2625</v>
      </c>
      <c r="C741" s="36" t="s">
        <v>2625</v>
      </c>
      <c r="D741" s="38" t="str">
        <f t="shared" si="18"/>
        <v>6000000076-0</v>
      </c>
      <c r="E741" s="9" t="s">
        <v>1463</v>
      </c>
      <c r="F741" s="10" t="s">
        <v>29</v>
      </c>
      <c r="G741" s="10" t="s">
        <v>29</v>
      </c>
      <c r="H741" s="9" t="s">
        <v>30</v>
      </c>
      <c r="I741" s="10" t="s">
        <v>207</v>
      </c>
      <c r="J741" s="10" t="s">
        <v>32</v>
      </c>
      <c r="K741" s="11">
        <v>43054</v>
      </c>
      <c r="L741" s="12">
        <v>43054</v>
      </c>
      <c r="M741" s="10" t="s">
        <v>573</v>
      </c>
      <c r="N741" s="13" t="s">
        <v>1460</v>
      </c>
      <c r="O741" s="10" t="s">
        <v>284</v>
      </c>
      <c r="P741" s="10" t="s">
        <v>29</v>
      </c>
      <c r="Q741" s="14">
        <v>35300</v>
      </c>
      <c r="R741" s="12"/>
      <c r="S741" s="10" t="s">
        <v>29</v>
      </c>
      <c r="T741" s="14">
        <v>-33535</v>
      </c>
      <c r="U741" s="15">
        <v>1</v>
      </c>
      <c r="V741" s="10" t="s">
        <v>29</v>
      </c>
      <c r="W741" s="14">
        <v>1765</v>
      </c>
      <c r="X741" s="10" t="s">
        <v>36</v>
      </c>
      <c r="Y741" s="10" t="s">
        <v>29</v>
      </c>
      <c r="Z741" s="10" t="s">
        <v>37</v>
      </c>
      <c r="AA741" s="10" t="s">
        <v>29</v>
      </c>
      <c r="AB741" s="15">
        <v>0</v>
      </c>
      <c r="AC741" s="15">
        <v>0</v>
      </c>
      <c r="AD741" s="15"/>
      <c r="AE741" s="15">
        <v>0</v>
      </c>
      <c r="AF741" s="15">
        <v>0</v>
      </c>
      <c r="AG741" s="14">
        <v>1765</v>
      </c>
    </row>
    <row r="742" spans="1:33" ht="15" customHeight="1" x14ac:dyDescent="0.25">
      <c r="A742" s="36">
        <v>6</v>
      </c>
      <c r="B742" s="36" t="s">
        <v>2625</v>
      </c>
      <c r="C742" s="36" t="s">
        <v>2625</v>
      </c>
      <c r="D742" s="38" t="str">
        <f t="shared" si="18"/>
        <v>6000000077-0</v>
      </c>
      <c r="E742" s="9" t="s">
        <v>1464</v>
      </c>
      <c r="F742" s="10" t="s">
        <v>29</v>
      </c>
      <c r="G742" s="10" t="s">
        <v>29</v>
      </c>
      <c r="H742" s="9" t="s">
        <v>30</v>
      </c>
      <c r="I742" s="10" t="s">
        <v>207</v>
      </c>
      <c r="J742" s="10" t="s">
        <v>32</v>
      </c>
      <c r="K742" s="11">
        <v>43054</v>
      </c>
      <c r="L742" s="12">
        <v>43054</v>
      </c>
      <c r="M742" s="10" t="s">
        <v>573</v>
      </c>
      <c r="N742" s="13" t="s">
        <v>1462</v>
      </c>
      <c r="O742" s="10" t="s">
        <v>284</v>
      </c>
      <c r="P742" s="10" t="s">
        <v>29</v>
      </c>
      <c r="Q742" s="14">
        <v>3400</v>
      </c>
      <c r="R742" s="12"/>
      <c r="S742" s="10" t="s">
        <v>29</v>
      </c>
      <c r="T742" s="14">
        <v>-3230</v>
      </c>
      <c r="U742" s="15">
        <v>1</v>
      </c>
      <c r="V742" s="10" t="s">
        <v>29</v>
      </c>
      <c r="W742" s="15">
        <v>170</v>
      </c>
      <c r="X742" s="10" t="s">
        <v>36</v>
      </c>
      <c r="Y742" s="10" t="s">
        <v>29</v>
      </c>
      <c r="Z742" s="10" t="s">
        <v>37</v>
      </c>
      <c r="AA742" s="10" t="s">
        <v>29</v>
      </c>
      <c r="AB742" s="15">
        <v>0</v>
      </c>
      <c r="AC742" s="15">
        <v>0</v>
      </c>
      <c r="AD742" s="15"/>
      <c r="AE742" s="15">
        <v>0</v>
      </c>
      <c r="AF742" s="15">
        <v>0</v>
      </c>
      <c r="AG742" s="15">
        <v>170</v>
      </c>
    </row>
    <row r="743" spans="1:33" ht="15" customHeight="1" x14ac:dyDescent="0.25">
      <c r="A743" s="36">
        <v>6</v>
      </c>
      <c r="B743" s="36" t="s">
        <v>2625</v>
      </c>
      <c r="C743" s="36" t="s">
        <v>2625</v>
      </c>
      <c r="D743" s="38" t="str">
        <f t="shared" si="18"/>
        <v>6000000078-0</v>
      </c>
      <c r="E743" s="9" t="s">
        <v>1465</v>
      </c>
      <c r="F743" s="10" t="s">
        <v>29</v>
      </c>
      <c r="G743" s="10" t="s">
        <v>29</v>
      </c>
      <c r="H743" s="9" t="s">
        <v>30</v>
      </c>
      <c r="I743" s="10" t="s">
        <v>207</v>
      </c>
      <c r="J743" s="10" t="s">
        <v>32</v>
      </c>
      <c r="K743" s="11">
        <v>43054</v>
      </c>
      <c r="L743" s="12">
        <v>43054</v>
      </c>
      <c r="M743" s="10" t="s">
        <v>218</v>
      </c>
      <c r="N743" s="13" t="s">
        <v>1466</v>
      </c>
      <c r="O743" s="10" t="s">
        <v>284</v>
      </c>
      <c r="P743" s="10" t="s">
        <v>29</v>
      </c>
      <c r="Q743" s="14">
        <v>10839</v>
      </c>
      <c r="R743" s="12"/>
      <c r="S743" s="10" t="s">
        <v>29</v>
      </c>
      <c r="T743" s="14">
        <v>-10297.049999999999</v>
      </c>
      <c r="U743" s="15">
        <v>1</v>
      </c>
      <c r="V743" s="10" t="s">
        <v>29</v>
      </c>
      <c r="W743" s="15">
        <v>541.95000000000005</v>
      </c>
      <c r="X743" s="10" t="s">
        <v>36</v>
      </c>
      <c r="Y743" s="10" t="s">
        <v>29</v>
      </c>
      <c r="Z743" s="10" t="s">
        <v>37</v>
      </c>
      <c r="AA743" s="10" t="s">
        <v>29</v>
      </c>
      <c r="AB743" s="15">
        <v>0</v>
      </c>
      <c r="AC743" s="15">
        <v>0</v>
      </c>
      <c r="AD743" s="15"/>
      <c r="AE743" s="15">
        <v>0</v>
      </c>
      <c r="AF743" s="15">
        <v>0</v>
      </c>
      <c r="AG743" s="15">
        <v>541.95000000000005</v>
      </c>
    </row>
    <row r="744" spans="1:33" ht="15" customHeight="1" x14ac:dyDescent="0.25">
      <c r="A744" s="36">
        <v>6</v>
      </c>
      <c r="B744" s="36" t="s">
        <v>2625</v>
      </c>
      <c r="C744" s="36" t="s">
        <v>2625</v>
      </c>
      <c r="D744" s="38" t="str">
        <f t="shared" si="18"/>
        <v>6000000079-0</v>
      </c>
      <c r="E744" s="9" t="s">
        <v>1467</v>
      </c>
      <c r="F744" s="10" t="s">
        <v>29</v>
      </c>
      <c r="G744" s="10" t="s">
        <v>29</v>
      </c>
      <c r="H744" s="9" t="s">
        <v>30</v>
      </c>
      <c r="I744" s="10" t="s">
        <v>207</v>
      </c>
      <c r="J744" s="10" t="s">
        <v>32</v>
      </c>
      <c r="K744" s="11">
        <v>43054</v>
      </c>
      <c r="L744" s="12">
        <v>43054</v>
      </c>
      <c r="M744" s="10" t="s">
        <v>218</v>
      </c>
      <c r="N744" s="13" t="s">
        <v>569</v>
      </c>
      <c r="O744" s="10" t="s">
        <v>284</v>
      </c>
      <c r="P744" s="10" t="s">
        <v>29</v>
      </c>
      <c r="Q744" s="14">
        <v>15300</v>
      </c>
      <c r="R744" s="12"/>
      <c r="S744" s="10" t="s">
        <v>29</v>
      </c>
      <c r="T744" s="14">
        <v>-14535</v>
      </c>
      <c r="U744" s="15">
        <v>1</v>
      </c>
      <c r="V744" s="10" t="s">
        <v>29</v>
      </c>
      <c r="W744" s="15">
        <v>765</v>
      </c>
      <c r="X744" s="10" t="s">
        <v>36</v>
      </c>
      <c r="Y744" s="10" t="s">
        <v>29</v>
      </c>
      <c r="Z744" s="10" t="s">
        <v>37</v>
      </c>
      <c r="AA744" s="10" t="s">
        <v>29</v>
      </c>
      <c r="AB744" s="15">
        <v>0</v>
      </c>
      <c r="AC744" s="15">
        <v>0</v>
      </c>
      <c r="AD744" s="15"/>
      <c r="AE744" s="15">
        <v>0</v>
      </c>
      <c r="AF744" s="15">
        <v>0</v>
      </c>
      <c r="AG744" s="15">
        <v>765</v>
      </c>
    </row>
    <row r="745" spans="1:33" ht="15" customHeight="1" x14ac:dyDescent="0.25">
      <c r="A745" s="36">
        <v>6</v>
      </c>
      <c r="B745" s="36" t="s">
        <v>2625</v>
      </c>
      <c r="C745" s="36" t="s">
        <v>2625</v>
      </c>
      <c r="D745" s="38" t="str">
        <f t="shared" si="18"/>
        <v>6000000080-0</v>
      </c>
      <c r="E745" s="9" t="s">
        <v>1468</v>
      </c>
      <c r="F745" s="10" t="s">
        <v>29</v>
      </c>
      <c r="G745" s="10" t="s">
        <v>29</v>
      </c>
      <c r="H745" s="9" t="s">
        <v>30</v>
      </c>
      <c r="I745" s="10" t="s">
        <v>207</v>
      </c>
      <c r="J745" s="10" t="s">
        <v>32</v>
      </c>
      <c r="K745" s="11">
        <v>43054</v>
      </c>
      <c r="L745" s="12">
        <v>43054</v>
      </c>
      <c r="M745" s="10" t="s">
        <v>573</v>
      </c>
      <c r="N745" s="13" t="s">
        <v>1457</v>
      </c>
      <c r="O745" s="10" t="s">
        <v>284</v>
      </c>
      <c r="P745" s="10" t="s">
        <v>29</v>
      </c>
      <c r="Q745" s="14">
        <v>32811.9</v>
      </c>
      <c r="R745" s="12"/>
      <c r="S745" s="10" t="s">
        <v>29</v>
      </c>
      <c r="T745" s="14">
        <v>-31171.3</v>
      </c>
      <c r="U745" s="15">
        <v>1</v>
      </c>
      <c r="V745" s="10" t="s">
        <v>29</v>
      </c>
      <c r="W745" s="14">
        <v>1640.6</v>
      </c>
      <c r="X745" s="10" t="s">
        <v>36</v>
      </c>
      <c r="Y745" s="10" t="s">
        <v>29</v>
      </c>
      <c r="Z745" s="10" t="s">
        <v>37</v>
      </c>
      <c r="AA745" s="10" t="s">
        <v>29</v>
      </c>
      <c r="AB745" s="15">
        <v>0</v>
      </c>
      <c r="AC745" s="15">
        <v>0</v>
      </c>
      <c r="AD745" s="15"/>
      <c r="AE745" s="15">
        <v>0</v>
      </c>
      <c r="AF745" s="15">
        <v>0</v>
      </c>
      <c r="AG745" s="14">
        <v>1640.6</v>
      </c>
    </row>
    <row r="746" spans="1:33" ht="15" customHeight="1" x14ac:dyDescent="0.25">
      <c r="A746" s="36">
        <v>6</v>
      </c>
      <c r="B746" s="36" t="s">
        <v>2625</v>
      </c>
      <c r="C746" s="36" t="s">
        <v>2625</v>
      </c>
      <c r="D746" s="38" t="str">
        <f t="shared" si="18"/>
        <v>6000000081-0</v>
      </c>
      <c r="E746" s="9" t="s">
        <v>1469</v>
      </c>
      <c r="F746" s="10" t="s">
        <v>29</v>
      </c>
      <c r="G746" s="10" t="s">
        <v>29</v>
      </c>
      <c r="H746" s="9" t="s">
        <v>30</v>
      </c>
      <c r="I746" s="10" t="s">
        <v>207</v>
      </c>
      <c r="J746" s="10" t="s">
        <v>32</v>
      </c>
      <c r="K746" s="11">
        <v>43054</v>
      </c>
      <c r="L746" s="12">
        <v>43054</v>
      </c>
      <c r="M746" s="10" t="s">
        <v>218</v>
      </c>
      <c r="N746" s="13" t="s">
        <v>1460</v>
      </c>
      <c r="O746" s="10" t="s">
        <v>284</v>
      </c>
      <c r="P746" s="10" t="s">
        <v>29</v>
      </c>
      <c r="Q746" s="14">
        <v>24998.91</v>
      </c>
      <c r="R746" s="12"/>
      <c r="S746" s="10" t="s">
        <v>29</v>
      </c>
      <c r="T746" s="14">
        <v>-23748.959999999999</v>
      </c>
      <c r="U746" s="15">
        <v>1</v>
      </c>
      <c r="V746" s="10" t="s">
        <v>29</v>
      </c>
      <c r="W746" s="14">
        <v>1249.95</v>
      </c>
      <c r="X746" s="10" t="s">
        <v>36</v>
      </c>
      <c r="Y746" s="10" t="s">
        <v>29</v>
      </c>
      <c r="Z746" s="10" t="s">
        <v>37</v>
      </c>
      <c r="AA746" s="10" t="s">
        <v>29</v>
      </c>
      <c r="AB746" s="15">
        <v>0</v>
      </c>
      <c r="AC746" s="15">
        <v>0</v>
      </c>
      <c r="AD746" s="15"/>
      <c r="AE746" s="15">
        <v>0</v>
      </c>
      <c r="AF746" s="15">
        <v>0</v>
      </c>
      <c r="AG746" s="14">
        <v>1249.95</v>
      </c>
    </row>
    <row r="747" spans="1:33" ht="15" customHeight="1" x14ac:dyDescent="0.25">
      <c r="A747" s="36">
        <v>6</v>
      </c>
      <c r="B747" s="36" t="s">
        <v>2625</v>
      </c>
      <c r="C747" s="36" t="s">
        <v>2625</v>
      </c>
      <c r="D747" s="38" t="str">
        <f t="shared" si="18"/>
        <v>6000000082-0</v>
      </c>
      <c r="E747" s="9" t="s">
        <v>1470</v>
      </c>
      <c r="F747" s="10" t="s">
        <v>29</v>
      </c>
      <c r="G747" s="10" t="s">
        <v>29</v>
      </c>
      <c r="H747" s="9" t="s">
        <v>30</v>
      </c>
      <c r="I747" s="10" t="s">
        <v>207</v>
      </c>
      <c r="J747" s="10" t="s">
        <v>32</v>
      </c>
      <c r="K747" s="11">
        <v>43054</v>
      </c>
      <c r="L747" s="12">
        <v>43054</v>
      </c>
      <c r="M747" s="10" t="s">
        <v>218</v>
      </c>
      <c r="N747" s="13" t="s">
        <v>1471</v>
      </c>
      <c r="O747" s="10" t="s">
        <v>284</v>
      </c>
      <c r="P747" s="10" t="s">
        <v>29</v>
      </c>
      <c r="Q747" s="14">
        <v>45313.56</v>
      </c>
      <c r="R747" s="12"/>
      <c r="S747" s="10" t="s">
        <v>29</v>
      </c>
      <c r="T747" s="14">
        <v>-43047.88</v>
      </c>
      <c r="U747" s="15">
        <v>1</v>
      </c>
      <c r="V747" s="10" t="s">
        <v>29</v>
      </c>
      <c r="W747" s="14">
        <v>2265.6799999999998</v>
      </c>
      <c r="X747" s="10" t="s">
        <v>36</v>
      </c>
      <c r="Y747" s="10" t="s">
        <v>29</v>
      </c>
      <c r="Z747" s="10" t="s">
        <v>37</v>
      </c>
      <c r="AA747" s="10" t="s">
        <v>29</v>
      </c>
      <c r="AB747" s="15">
        <v>0</v>
      </c>
      <c r="AC747" s="15">
        <v>0</v>
      </c>
      <c r="AD747" s="15"/>
      <c r="AE747" s="15">
        <v>0</v>
      </c>
      <c r="AF747" s="15">
        <v>0</v>
      </c>
      <c r="AG747" s="14">
        <v>2265.6799999999998</v>
      </c>
    </row>
    <row r="748" spans="1:33" ht="15" customHeight="1" x14ac:dyDescent="0.25">
      <c r="A748" s="36">
        <v>6</v>
      </c>
      <c r="B748" s="36" t="s">
        <v>2625</v>
      </c>
      <c r="C748" s="36" t="s">
        <v>2625</v>
      </c>
      <c r="D748" s="38" t="str">
        <f t="shared" si="18"/>
        <v>6000000083-0</v>
      </c>
      <c r="E748" s="9" t="s">
        <v>1472</v>
      </c>
      <c r="F748" s="10" t="s">
        <v>29</v>
      </c>
      <c r="G748" s="10" t="s">
        <v>29</v>
      </c>
      <c r="H748" s="9" t="s">
        <v>30</v>
      </c>
      <c r="I748" s="10" t="s">
        <v>207</v>
      </c>
      <c r="J748" s="10" t="s">
        <v>32</v>
      </c>
      <c r="K748" s="11">
        <v>43054</v>
      </c>
      <c r="L748" s="12">
        <v>43054</v>
      </c>
      <c r="M748" s="10" t="s">
        <v>218</v>
      </c>
      <c r="N748" s="13" t="s">
        <v>1460</v>
      </c>
      <c r="O748" s="10" t="s">
        <v>284</v>
      </c>
      <c r="P748" s="10" t="s">
        <v>29</v>
      </c>
      <c r="Q748" s="14">
        <v>224990.19</v>
      </c>
      <c r="R748" s="12"/>
      <c r="S748" s="10" t="s">
        <v>29</v>
      </c>
      <c r="T748" s="14">
        <v>-213740.68</v>
      </c>
      <c r="U748" s="15">
        <v>1</v>
      </c>
      <c r="V748" s="10" t="s">
        <v>29</v>
      </c>
      <c r="W748" s="14">
        <v>11249.51</v>
      </c>
      <c r="X748" s="10" t="s">
        <v>36</v>
      </c>
      <c r="Y748" s="10" t="s">
        <v>29</v>
      </c>
      <c r="Z748" s="10" t="s">
        <v>37</v>
      </c>
      <c r="AA748" s="10" t="s">
        <v>29</v>
      </c>
      <c r="AB748" s="15">
        <v>0</v>
      </c>
      <c r="AC748" s="15">
        <v>0</v>
      </c>
      <c r="AD748" s="15"/>
      <c r="AE748" s="15">
        <v>0</v>
      </c>
      <c r="AF748" s="15">
        <v>0</v>
      </c>
      <c r="AG748" s="14">
        <v>11249.51</v>
      </c>
    </row>
    <row r="749" spans="1:33" ht="15" customHeight="1" x14ac:dyDescent="0.25">
      <c r="A749" s="36">
        <v>6</v>
      </c>
      <c r="B749" s="36" t="s">
        <v>2625</v>
      </c>
      <c r="C749" s="36" t="s">
        <v>2625</v>
      </c>
      <c r="D749" s="38" t="str">
        <f t="shared" si="18"/>
        <v>6000000084-0</v>
      </c>
      <c r="E749" s="9" t="s">
        <v>1473</v>
      </c>
      <c r="F749" s="10" t="s">
        <v>29</v>
      </c>
      <c r="G749" s="10" t="s">
        <v>29</v>
      </c>
      <c r="H749" s="9" t="s">
        <v>30</v>
      </c>
      <c r="I749" s="10" t="s">
        <v>207</v>
      </c>
      <c r="J749" s="10" t="s">
        <v>32</v>
      </c>
      <c r="K749" s="11">
        <v>43054</v>
      </c>
      <c r="L749" s="12">
        <v>43054</v>
      </c>
      <c r="M749" s="10" t="s">
        <v>218</v>
      </c>
      <c r="N749" s="13" t="s">
        <v>1474</v>
      </c>
      <c r="O749" s="10" t="s">
        <v>284</v>
      </c>
      <c r="P749" s="10" t="s">
        <v>29</v>
      </c>
      <c r="Q749" s="14">
        <v>90000</v>
      </c>
      <c r="R749" s="12"/>
      <c r="S749" s="10" t="s">
        <v>29</v>
      </c>
      <c r="T749" s="14">
        <v>-85500</v>
      </c>
      <c r="U749" s="15">
        <v>1</v>
      </c>
      <c r="V749" s="10" t="s">
        <v>29</v>
      </c>
      <c r="W749" s="14">
        <v>4500</v>
      </c>
      <c r="X749" s="10" t="s">
        <v>36</v>
      </c>
      <c r="Y749" s="10" t="s">
        <v>29</v>
      </c>
      <c r="Z749" s="10" t="s">
        <v>37</v>
      </c>
      <c r="AA749" s="10" t="s">
        <v>29</v>
      </c>
      <c r="AB749" s="15">
        <v>0</v>
      </c>
      <c r="AC749" s="15">
        <v>0</v>
      </c>
      <c r="AD749" s="15"/>
      <c r="AE749" s="15">
        <v>0</v>
      </c>
      <c r="AF749" s="15">
        <v>0</v>
      </c>
      <c r="AG749" s="14">
        <v>4500</v>
      </c>
    </row>
    <row r="750" spans="1:33" ht="15" customHeight="1" x14ac:dyDescent="0.25">
      <c r="A750" s="36">
        <v>6</v>
      </c>
      <c r="B750" s="36" t="s">
        <v>2625</v>
      </c>
      <c r="C750" s="36" t="s">
        <v>2625</v>
      </c>
      <c r="D750" s="38" t="str">
        <f t="shared" si="18"/>
        <v>6000000085-0</v>
      </c>
      <c r="E750" s="9" t="s">
        <v>1475</v>
      </c>
      <c r="F750" s="10" t="s">
        <v>29</v>
      </c>
      <c r="G750" s="10" t="s">
        <v>29</v>
      </c>
      <c r="H750" s="9" t="s">
        <v>30</v>
      </c>
      <c r="I750" s="10" t="s">
        <v>207</v>
      </c>
      <c r="J750" s="10" t="s">
        <v>32</v>
      </c>
      <c r="K750" s="11">
        <v>43054</v>
      </c>
      <c r="L750" s="12">
        <v>43054</v>
      </c>
      <c r="M750" s="10" t="s">
        <v>218</v>
      </c>
      <c r="N750" s="13" t="s">
        <v>1476</v>
      </c>
      <c r="O750" s="10" t="s">
        <v>284</v>
      </c>
      <c r="P750" s="10" t="s">
        <v>29</v>
      </c>
      <c r="Q750" s="14">
        <v>135000</v>
      </c>
      <c r="R750" s="12"/>
      <c r="S750" s="10" t="s">
        <v>29</v>
      </c>
      <c r="T750" s="14">
        <v>-128250</v>
      </c>
      <c r="U750" s="15">
        <v>1</v>
      </c>
      <c r="V750" s="10" t="s">
        <v>29</v>
      </c>
      <c r="W750" s="14">
        <v>6750</v>
      </c>
      <c r="X750" s="10" t="s">
        <v>36</v>
      </c>
      <c r="Y750" s="10" t="s">
        <v>29</v>
      </c>
      <c r="Z750" s="10" t="s">
        <v>37</v>
      </c>
      <c r="AA750" s="10" t="s">
        <v>29</v>
      </c>
      <c r="AB750" s="15">
        <v>0</v>
      </c>
      <c r="AC750" s="15">
        <v>0</v>
      </c>
      <c r="AD750" s="15"/>
      <c r="AE750" s="15">
        <v>0</v>
      </c>
      <c r="AF750" s="15">
        <v>0</v>
      </c>
      <c r="AG750" s="14">
        <v>6750</v>
      </c>
    </row>
    <row r="751" spans="1:33" ht="15" customHeight="1" x14ac:dyDescent="0.25">
      <c r="A751" s="36">
        <v>6</v>
      </c>
      <c r="B751" s="36" t="s">
        <v>2625</v>
      </c>
      <c r="C751" s="36" t="s">
        <v>2625</v>
      </c>
      <c r="D751" s="38" t="str">
        <f t="shared" si="18"/>
        <v>6000000086-0</v>
      </c>
      <c r="E751" s="9" t="s">
        <v>1477</v>
      </c>
      <c r="F751" s="10" t="s">
        <v>29</v>
      </c>
      <c r="G751" s="10" t="s">
        <v>29</v>
      </c>
      <c r="H751" s="9" t="s">
        <v>30</v>
      </c>
      <c r="I751" s="10" t="s">
        <v>207</v>
      </c>
      <c r="J751" s="10" t="s">
        <v>32</v>
      </c>
      <c r="K751" s="11">
        <v>43054</v>
      </c>
      <c r="L751" s="12">
        <v>43054</v>
      </c>
      <c r="M751" s="10" t="s">
        <v>218</v>
      </c>
      <c r="N751" s="13" t="s">
        <v>1478</v>
      </c>
      <c r="O751" s="10" t="s">
        <v>284</v>
      </c>
      <c r="P751" s="10" t="s">
        <v>29</v>
      </c>
      <c r="Q751" s="14">
        <v>155000</v>
      </c>
      <c r="R751" s="12"/>
      <c r="S751" s="10" t="s">
        <v>29</v>
      </c>
      <c r="T751" s="14">
        <v>-147250</v>
      </c>
      <c r="U751" s="15">
        <v>1</v>
      </c>
      <c r="V751" s="10" t="s">
        <v>29</v>
      </c>
      <c r="W751" s="14">
        <v>7750</v>
      </c>
      <c r="X751" s="10" t="s">
        <v>36</v>
      </c>
      <c r="Y751" s="10" t="s">
        <v>29</v>
      </c>
      <c r="Z751" s="10" t="s">
        <v>37</v>
      </c>
      <c r="AA751" s="10" t="s">
        <v>29</v>
      </c>
      <c r="AB751" s="15">
        <v>0</v>
      </c>
      <c r="AC751" s="15">
        <v>0</v>
      </c>
      <c r="AD751" s="15"/>
      <c r="AE751" s="15">
        <v>0</v>
      </c>
      <c r="AF751" s="15">
        <v>0</v>
      </c>
      <c r="AG751" s="14">
        <v>7750</v>
      </c>
    </row>
    <row r="752" spans="1:33" ht="15" customHeight="1" x14ac:dyDescent="0.25">
      <c r="A752" s="36">
        <v>6</v>
      </c>
      <c r="B752" s="36" t="s">
        <v>2625</v>
      </c>
      <c r="C752" s="36" t="s">
        <v>2625</v>
      </c>
      <c r="D752" s="38" t="str">
        <f t="shared" si="18"/>
        <v>6000000087-0</v>
      </c>
      <c r="E752" s="9" t="s">
        <v>1479</v>
      </c>
      <c r="F752" s="10" t="s">
        <v>29</v>
      </c>
      <c r="G752" s="10" t="s">
        <v>29</v>
      </c>
      <c r="H752" s="9" t="s">
        <v>30</v>
      </c>
      <c r="I752" s="10" t="s">
        <v>207</v>
      </c>
      <c r="J752" s="10" t="s">
        <v>32</v>
      </c>
      <c r="K752" s="11">
        <v>43120</v>
      </c>
      <c r="L752" s="12">
        <v>43120</v>
      </c>
      <c r="M752" s="10" t="s">
        <v>218</v>
      </c>
      <c r="N752" s="13" t="s">
        <v>1480</v>
      </c>
      <c r="O752" s="10" t="s">
        <v>284</v>
      </c>
      <c r="P752" s="10" t="s">
        <v>29</v>
      </c>
      <c r="Q752" s="14">
        <v>5800</v>
      </c>
      <c r="R752" s="12"/>
      <c r="S752" s="10" t="s">
        <v>29</v>
      </c>
      <c r="T752" s="14">
        <v>-5510</v>
      </c>
      <c r="U752" s="15">
        <v>1</v>
      </c>
      <c r="V752" s="10" t="s">
        <v>29</v>
      </c>
      <c r="W752" s="15">
        <v>290</v>
      </c>
      <c r="X752" s="10" t="s">
        <v>36</v>
      </c>
      <c r="Y752" s="10" t="s">
        <v>29</v>
      </c>
      <c r="Z752" s="10" t="s">
        <v>37</v>
      </c>
      <c r="AA752" s="10" t="s">
        <v>29</v>
      </c>
      <c r="AB752" s="15">
        <v>0</v>
      </c>
      <c r="AC752" s="15">
        <v>0</v>
      </c>
      <c r="AD752" s="15"/>
      <c r="AE752" s="15">
        <v>0</v>
      </c>
      <c r="AF752" s="15">
        <v>0</v>
      </c>
      <c r="AG752" s="15">
        <v>290</v>
      </c>
    </row>
    <row r="753" spans="1:33" ht="15" customHeight="1" x14ac:dyDescent="0.25">
      <c r="A753" s="36">
        <v>6</v>
      </c>
      <c r="B753" s="36" t="s">
        <v>2625</v>
      </c>
      <c r="C753" s="36" t="s">
        <v>2625</v>
      </c>
      <c r="D753" s="38" t="str">
        <f t="shared" si="18"/>
        <v>6000000088-0</v>
      </c>
      <c r="E753" s="9" t="s">
        <v>1481</v>
      </c>
      <c r="F753" s="10" t="s">
        <v>29</v>
      </c>
      <c r="G753" s="10" t="s">
        <v>29</v>
      </c>
      <c r="H753" s="9" t="s">
        <v>30</v>
      </c>
      <c r="I753" s="10" t="s">
        <v>207</v>
      </c>
      <c r="J753" s="10" t="s">
        <v>32</v>
      </c>
      <c r="K753" s="11">
        <v>43120</v>
      </c>
      <c r="L753" s="12">
        <v>43120</v>
      </c>
      <c r="M753" s="10" t="s">
        <v>218</v>
      </c>
      <c r="N753" s="13" t="s">
        <v>1482</v>
      </c>
      <c r="O753" s="10" t="s">
        <v>284</v>
      </c>
      <c r="P753" s="10" t="s">
        <v>29</v>
      </c>
      <c r="Q753" s="14">
        <v>49000</v>
      </c>
      <c r="R753" s="12"/>
      <c r="S753" s="10" t="s">
        <v>29</v>
      </c>
      <c r="T753" s="14">
        <v>-46550</v>
      </c>
      <c r="U753" s="15">
        <v>1</v>
      </c>
      <c r="V753" s="10" t="s">
        <v>29</v>
      </c>
      <c r="W753" s="14">
        <v>2450</v>
      </c>
      <c r="X753" s="10" t="s">
        <v>36</v>
      </c>
      <c r="Y753" s="10" t="s">
        <v>29</v>
      </c>
      <c r="Z753" s="10" t="s">
        <v>37</v>
      </c>
      <c r="AA753" s="10" t="s">
        <v>29</v>
      </c>
      <c r="AB753" s="15">
        <v>0</v>
      </c>
      <c r="AC753" s="15">
        <v>0</v>
      </c>
      <c r="AD753" s="15"/>
      <c r="AE753" s="15">
        <v>0</v>
      </c>
      <c r="AF753" s="15">
        <v>0</v>
      </c>
      <c r="AG753" s="14">
        <v>2450</v>
      </c>
    </row>
    <row r="754" spans="1:33" ht="15" customHeight="1" x14ac:dyDescent="0.25">
      <c r="A754" s="36">
        <v>6</v>
      </c>
      <c r="B754" s="36" t="s">
        <v>2625</v>
      </c>
      <c r="C754" s="36" t="s">
        <v>2625</v>
      </c>
      <c r="D754" s="38" t="str">
        <f t="shared" si="18"/>
        <v>6000000089-0</v>
      </c>
      <c r="E754" s="9" t="s">
        <v>1483</v>
      </c>
      <c r="F754" s="10" t="s">
        <v>29</v>
      </c>
      <c r="G754" s="10" t="s">
        <v>29</v>
      </c>
      <c r="H754" s="9" t="s">
        <v>30</v>
      </c>
      <c r="I754" s="10" t="s">
        <v>1318</v>
      </c>
      <c r="J754" s="10" t="s">
        <v>32</v>
      </c>
      <c r="K754" s="11">
        <v>39705</v>
      </c>
      <c r="L754" s="12">
        <v>39705</v>
      </c>
      <c r="M754" s="10" t="s">
        <v>218</v>
      </c>
      <c r="N754" s="13" t="s">
        <v>1484</v>
      </c>
      <c r="O754" s="10" t="s">
        <v>1321</v>
      </c>
      <c r="P754" s="10" t="s">
        <v>29</v>
      </c>
      <c r="Q754" s="14">
        <v>1902</v>
      </c>
      <c r="R754" s="12"/>
      <c r="S754" s="10" t="s">
        <v>29</v>
      </c>
      <c r="T754" s="14">
        <v>-1807</v>
      </c>
      <c r="U754" s="15">
        <v>1</v>
      </c>
      <c r="V754" s="10" t="s">
        <v>29</v>
      </c>
      <c r="W754" s="15">
        <v>95</v>
      </c>
      <c r="X754" s="10" t="s">
        <v>36</v>
      </c>
      <c r="Y754" s="10" t="s">
        <v>29</v>
      </c>
      <c r="Z754" s="10" t="s">
        <v>37</v>
      </c>
      <c r="AA754" s="10" t="s">
        <v>29</v>
      </c>
      <c r="AB754" s="15">
        <v>0</v>
      </c>
      <c r="AC754" s="15">
        <v>0</v>
      </c>
      <c r="AD754" s="15"/>
      <c r="AE754" s="15">
        <v>0</v>
      </c>
      <c r="AF754" s="15">
        <v>0</v>
      </c>
      <c r="AG754" s="15">
        <v>95</v>
      </c>
    </row>
    <row r="755" spans="1:33" ht="15" customHeight="1" x14ac:dyDescent="0.25">
      <c r="A755" s="36">
        <v>6</v>
      </c>
      <c r="B755" s="36" t="s">
        <v>2625</v>
      </c>
      <c r="C755" s="36" t="s">
        <v>2625</v>
      </c>
      <c r="D755" s="38" t="str">
        <f t="shared" si="18"/>
        <v>6000000089-1</v>
      </c>
      <c r="E755" s="9" t="s">
        <v>1483</v>
      </c>
      <c r="F755" s="10" t="s">
        <v>29</v>
      </c>
      <c r="G755" s="10" t="s">
        <v>29</v>
      </c>
      <c r="H755" s="9" t="s">
        <v>375</v>
      </c>
      <c r="I755" s="10" t="s">
        <v>207</v>
      </c>
      <c r="J755" s="10" t="s">
        <v>32</v>
      </c>
      <c r="K755" s="11">
        <v>44673</v>
      </c>
      <c r="L755" s="12">
        <v>44673</v>
      </c>
      <c r="M755" s="10" t="s">
        <v>388</v>
      </c>
      <c r="N755" s="13" t="s">
        <v>1484</v>
      </c>
      <c r="O755" s="10" t="s">
        <v>1321</v>
      </c>
      <c r="P755" s="10" t="s">
        <v>29</v>
      </c>
      <c r="Q755" s="14">
        <v>12204</v>
      </c>
      <c r="R755" s="12"/>
      <c r="S755" s="10" t="s">
        <v>29</v>
      </c>
      <c r="T755" s="14">
        <v>-5184</v>
      </c>
      <c r="U755" s="15">
        <v>4</v>
      </c>
      <c r="V755" s="10" t="s">
        <v>29</v>
      </c>
      <c r="W755" s="14">
        <v>7020</v>
      </c>
      <c r="X755" s="10" t="s">
        <v>36</v>
      </c>
      <c r="Y755" s="10" t="s">
        <v>29</v>
      </c>
      <c r="Z755" s="10" t="s">
        <v>37</v>
      </c>
      <c r="AA755" s="10" t="s">
        <v>29</v>
      </c>
      <c r="AB755" s="15">
        <v>0</v>
      </c>
      <c r="AC755" s="15">
        <v>0</v>
      </c>
      <c r="AD755" s="15"/>
      <c r="AE755" s="15">
        <v>0</v>
      </c>
      <c r="AF755" s="14">
        <v>-3170</v>
      </c>
      <c r="AG755" s="14">
        <v>3850</v>
      </c>
    </row>
    <row r="756" spans="1:33" ht="15" customHeight="1" x14ac:dyDescent="0.25">
      <c r="A756" s="36">
        <v>6</v>
      </c>
      <c r="B756" s="36" t="s">
        <v>2625</v>
      </c>
      <c r="C756" s="36" t="s">
        <v>2625</v>
      </c>
      <c r="D756" s="38" t="str">
        <f t="shared" si="18"/>
        <v>6000000090-0</v>
      </c>
      <c r="E756" s="9" t="s">
        <v>1485</v>
      </c>
      <c r="F756" s="10" t="s">
        <v>29</v>
      </c>
      <c r="G756" s="10" t="s">
        <v>29</v>
      </c>
      <c r="H756" s="9" t="s">
        <v>30</v>
      </c>
      <c r="I756" s="10" t="s">
        <v>1318</v>
      </c>
      <c r="J756" s="10" t="s">
        <v>32</v>
      </c>
      <c r="K756" s="11">
        <v>39776</v>
      </c>
      <c r="L756" s="12">
        <v>39776</v>
      </c>
      <c r="M756" s="10" t="s">
        <v>573</v>
      </c>
      <c r="N756" s="13" t="s">
        <v>1486</v>
      </c>
      <c r="O756" s="10" t="s">
        <v>1321</v>
      </c>
      <c r="P756" s="10" t="s">
        <v>29</v>
      </c>
      <c r="Q756" s="14">
        <v>114648</v>
      </c>
      <c r="R756" s="12"/>
      <c r="S756" s="10" t="s">
        <v>29</v>
      </c>
      <c r="T756" s="14">
        <v>-108916</v>
      </c>
      <c r="U756" s="15">
        <v>1</v>
      </c>
      <c r="V756" s="10" t="s">
        <v>29</v>
      </c>
      <c r="W756" s="14">
        <v>5732</v>
      </c>
      <c r="X756" s="10" t="s">
        <v>36</v>
      </c>
      <c r="Y756" s="10" t="s">
        <v>29</v>
      </c>
      <c r="Z756" s="10" t="s">
        <v>37</v>
      </c>
      <c r="AA756" s="10" t="s">
        <v>29</v>
      </c>
      <c r="AB756" s="15">
        <v>0</v>
      </c>
      <c r="AC756" s="15">
        <v>0</v>
      </c>
      <c r="AD756" s="15"/>
      <c r="AE756" s="15">
        <v>0</v>
      </c>
      <c r="AF756" s="15">
        <v>0</v>
      </c>
      <c r="AG756" s="14">
        <v>5732</v>
      </c>
    </row>
    <row r="757" spans="1:33" ht="15" customHeight="1" x14ac:dyDescent="0.25">
      <c r="A757" s="36">
        <v>6</v>
      </c>
      <c r="B757" s="36" t="s">
        <v>2625</v>
      </c>
      <c r="C757" s="36" t="s">
        <v>2625</v>
      </c>
      <c r="D757" s="38" t="str">
        <f t="shared" si="18"/>
        <v>6000000091-0</v>
      </c>
      <c r="E757" s="9" t="s">
        <v>1487</v>
      </c>
      <c r="F757" s="10" t="s">
        <v>29</v>
      </c>
      <c r="G757" s="10" t="s">
        <v>29</v>
      </c>
      <c r="H757" s="9" t="s">
        <v>30</v>
      </c>
      <c r="I757" s="10" t="s">
        <v>1318</v>
      </c>
      <c r="J757" s="10" t="s">
        <v>32</v>
      </c>
      <c r="K757" s="11">
        <v>40148</v>
      </c>
      <c r="L757" s="12">
        <v>40148</v>
      </c>
      <c r="M757" s="10" t="s">
        <v>573</v>
      </c>
      <c r="N757" s="13" t="s">
        <v>1488</v>
      </c>
      <c r="O757" s="10" t="s">
        <v>1321</v>
      </c>
      <c r="P757" s="10" t="s">
        <v>29</v>
      </c>
      <c r="Q757" s="14">
        <v>1287</v>
      </c>
      <c r="R757" s="12"/>
      <c r="S757" s="10" t="s">
        <v>29</v>
      </c>
      <c r="T757" s="14">
        <v>-1223</v>
      </c>
      <c r="U757" s="15">
        <v>1</v>
      </c>
      <c r="V757" s="10" t="s">
        <v>29</v>
      </c>
      <c r="W757" s="15">
        <v>64</v>
      </c>
      <c r="X757" s="10" t="s">
        <v>36</v>
      </c>
      <c r="Y757" s="10" t="s">
        <v>29</v>
      </c>
      <c r="Z757" s="10" t="s">
        <v>37</v>
      </c>
      <c r="AA757" s="10" t="s">
        <v>29</v>
      </c>
      <c r="AB757" s="15">
        <v>0</v>
      </c>
      <c r="AC757" s="15">
        <v>0</v>
      </c>
      <c r="AD757" s="15"/>
      <c r="AE757" s="15">
        <v>0</v>
      </c>
      <c r="AF757" s="15">
        <v>0</v>
      </c>
      <c r="AG757" s="15">
        <v>64</v>
      </c>
    </row>
    <row r="758" spans="1:33" ht="15" customHeight="1" x14ac:dyDescent="0.25">
      <c r="A758" s="36">
        <v>6</v>
      </c>
      <c r="B758" s="36" t="s">
        <v>2625</v>
      </c>
      <c r="C758" s="36" t="s">
        <v>2625</v>
      </c>
      <c r="D758" s="38" t="str">
        <f t="shared" si="18"/>
        <v>6000000092-0</v>
      </c>
      <c r="E758" s="9" t="s">
        <v>1489</v>
      </c>
      <c r="F758" s="10" t="s">
        <v>29</v>
      </c>
      <c r="G758" s="10" t="s">
        <v>29</v>
      </c>
      <c r="H758" s="9" t="s">
        <v>30</v>
      </c>
      <c r="I758" s="10" t="s">
        <v>1318</v>
      </c>
      <c r="J758" s="10" t="s">
        <v>32</v>
      </c>
      <c r="K758" s="11">
        <v>40179</v>
      </c>
      <c r="L758" s="12">
        <v>40179</v>
      </c>
      <c r="M758" s="10" t="s">
        <v>573</v>
      </c>
      <c r="N758" s="13" t="s">
        <v>1490</v>
      </c>
      <c r="O758" s="10" t="s">
        <v>1321</v>
      </c>
      <c r="P758" s="10" t="s">
        <v>29</v>
      </c>
      <c r="Q758" s="14">
        <v>2105</v>
      </c>
      <c r="R758" s="12"/>
      <c r="S758" s="10" t="s">
        <v>29</v>
      </c>
      <c r="T758" s="14">
        <v>-2000</v>
      </c>
      <c r="U758" s="15">
        <v>5</v>
      </c>
      <c r="V758" s="10" t="s">
        <v>29</v>
      </c>
      <c r="W758" s="15">
        <v>105</v>
      </c>
      <c r="X758" s="10" t="s">
        <v>36</v>
      </c>
      <c r="Y758" s="10" t="s">
        <v>29</v>
      </c>
      <c r="Z758" s="10" t="s">
        <v>37</v>
      </c>
      <c r="AA758" s="10" t="s">
        <v>29</v>
      </c>
      <c r="AB758" s="15">
        <v>0</v>
      </c>
      <c r="AC758" s="15">
        <v>0</v>
      </c>
      <c r="AD758" s="15"/>
      <c r="AE758" s="15">
        <v>0</v>
      </c>
      <c r="AF758" s="15">
        <v>0</v>
      </c>
      <c r="AG758" s="15">
        <v>105</v>
      </c>
    </row>
    <row r="759" spans="1:33" ht="15" customHeight="1" x14ac:dyDescent="0.25">
      <c r="A759" s="36">
        <v>6</v>
      </c>
      <c r="B759" s="36" t="s">
        <v>2625</v>
      </c>
      <c r="C759" s="36" t="s">
        <v>2625</v>
      </c>
      <c r="D759" s="38" t="str">
        <f t="shared" si="18"/>
        <v>6000000093-0</v>
      </c>
      <c r="E759" s="9" t="s">
        <v>1491</v>
      </c>
      <c r="F759" s="10" t="s">
        <v>29</v>
      </c>
      <c r="G759" s="10" t="s">
        <v>29</v>
      </c>
      <c r="H759" s="9" t="s">
        <v>30</v>
      </c>
      <c r="I759" s="10" t="s">
        <v>1318</v>
      </c>
      <c r="J759" s="10" t="s">
        <v>32</v>
      </c>
      <c r="K759" s="11">
        <v>40179</v>
      </c>
      <c r="L759" s="12">
        <v>40179</v>
      </c>
      <c r="M759" s="10" t="s">
        <v>573</v>
      </c>
      <c r="N759" s="13" t="s">
        <v>1492</v>
      </c>
      <c r="O759" s="10" t="s">
        <v>1321</v>
      </c>
      <c r="P759" s="10" t="s">
        <v>29</v>
      </c>
      <c r="Q759" s="14">
        <v>6565</v>
      </c>
      <c r="R759" s="12"/>
      <c r="S759" s="10" t="s">
        <v>29</v>
      </c>
      <c r="T759" s="14">
        <v>-6237</v>
      </c>
      <c r="U759" s="15">
        <v>1</v>
      </c>
      <c r="V759" s="10" t="s">
        <v>29</v>
      </c>
      <c r="W759" s="15">
        <v>328</v>
      </c>
      <c r="X759" s="10" t="s">
        <v>36</v>
      </c>
      <c r="Y759" s="10" t="s">
        <v>29</v>
      </c>
      <c r="Z759" s="10" t="s">
        <v>37</v>
      </c>
      <c r="AA759" s="10" t="s">
        <v>29</v>
      </c>
      <c r="AB759" s="15">
        <v>0</v>
      </c>
      <c r="AC759" s="15">
        <v>0</v>
      </c>
      <c r="AD759" s="15"/>
      <c r="AE759" s="15">
        <v>0</v>
      </c>
      <c r="AF759" s="15">
        <v>0</v>
      </c>
      <c r="AG759" s="15">
        <v>328</v>
      </c>
    </row>
    <row r="760" spans="1:33" ht="15" customHeight="1" x14ac:dyDescent="0.25">
      <c r="A760" s="36">
        <v>6</v>
      </c>
      <c r="B760" s="36" t="s">
        <v>2625</v>
      </c>
      <c r="C760" s="36" t="s">
        <v>2625</v>
      </c>
      <c r="D760" s="38" t="str">
        <f t="shared" si="18"/>
        <v>6000000094-0</v>
      </c>
      <c r="E760" s="9" t="s">
        <v>1493</v>
      </c>
      <c r="F760" s="10" t="s">
        <v>29</v>
      </c>
      <c r="G760" s="10" t="s">
        <v>29</v>
      </c>
      <c r="H760" s="9" t="s">
        <v>30</v>
      </c>
      <c r="I760" s="10" t="s">
        <v>1318</v>
      </c>
      <c r="J760" s="10" t="s">
        <v>32</v>
      </c>
      <c r="K760" s="11">
        <v>40299</v>
      </c>
      <c r="L760" s="12">
        <v>40299</v>
      </c>
      <c r="M760" s="10" t="s">
        <v>573</v>
      </c>
      <c r="N760" s="13" t="s">
        <v>1494</v>
      </c>
      <c r="O760" s="10" t="s">
        <v>1321</v>
      </c>
      <c r="P760" s="10" t="s">
        <v>29</v>
      </c>
      <c r="Q760" s="14">
        <v>9990</v>
      </c>
      <c r="R760" s="12"/>
      <c r="S760" s="10" t="s">
        <v>29</v>
      </c>
      <c r="T760" s="14">
        <v>-9490</v>
      </c>
      <c r="U760" s="15">
        <v>1</v>
      </c>
      <c r="V760" s="10" t="s">
        <v>29</v>
      </c>
      <c r="W760" s="15">
        <v>500</v>
      </c>
      <c r="X760" s="10" t="s">
        <v>36</v>
      </c>
      <c r="Y760" s="10" t="s">
        <v>29</v>
      </c>
      <c r="Z760" s="10" t="s">
        <v>37</v>
      </c>
      <c r="AA760" s="10" t="s">
        <v>29</v>
      </c>
      <c r="AB760" s="15">
        <v>0</v>
      </c>
      <c r="AC760" s="15">
        <v>0</v>
      </c>
      <c r="AD760" s="15"/>
      <c r="AE760" s="15">
        <v>0</v>
      </c>
      <c r="AF760" s="15">
        <v>0</v>
      </c>
      <c r="AG760" s="15">
        <v>500</v>
      </c>
    </row>
    <row r="761" spans="1:33" ht="15" customHeight="1" x14ac:dyDescent="0.25">
      <c r="A761" s="36">
        <v>6</v>
      </c>
      <c r="B761" s="36" t="s">
        <v>2625</v>
      </c>
      <c r="C761" s="36" t="s">
        <v>2625</v>
      </c>
      <c r="D761" s="38" t="str">
        <f t="shared" si="18"/>
        <v>6000000095-0</v>
      </c>
      <c r="E761" s="9" t="s">
        <v>1495</v>
      </c>
      <c r="F761" s="10" t="s">
        <v>29</v>
      </c>
      <c r="G761" s="10" t="s">
        <v>29</v>
      </c>
      <c r="H761" s="9" t="s">
        <v>30</v>
      </c>
      <c r="I761" s="10" t="s">
        <v>1318</v>
      </c>
      <c r="J761" s="10" t="s">
        <v>32</v>
      </c>
      <c r="K761" s="11">
        <v>40299</v>
      </c>
      <c r="L761" s="12">
        <v>40299</v>
      </c>
      <c r="M761" s="10" t="s">
        <v>573</v>
      </c>
      <c r="N761" s="13" t="s">
        <v>1496</v>
      </c>
      <c r="O761" s="10" t="s">
        <v>1321</v>
      </c>
      <c r="P761" s="10" t="s">
        <v>29</v>
      </c>
      <c r="Q761" s="15">
        <v>750</v>
      </c>
      <c r="R761" s="12"/>
      <c r="S761" s="10" t="s">
        <v>29</v>
      </c>
      <c r="T761" s="15">
        <v>-712</v>
      </c>
      <c r="U761" s="15">
        <v>3</v>
      </c>
      <c r="V761" s="10" t="s">
        <v>29</v>
      </c>
      <c r="W761" s="15">
        <v>38</v>
      </c>
      <c r="X761" s="10" t="s">
        <v>36</v>
      </c>
      <c r="Y761" s="10" t="s">
        <v>29</v>
      </c>
      <c r="Z761" s="10" t="s">
        <v>37</v>
      </c>
      <c r="AA761" s="10" t="s">
        <v>29</v>
      </c>
      <c r="AB761" s="15">
        <v>0</v>
      </c>
      <c r="AC761" s="15">
        <v>0</v>
      </c>
      <c r="AD761" s="15"/>
      <c r="AE761" s="15">
        <v>0</v>
      </c>
      <c r="AF761" s="15">
        <v>0</v>
      </c>
      <c r="AG761" s="15">
        <v>38</v>
      </c>
    </row>
    <row r="762" spans="1:33" ht="15" customHeight="1" x14ac:dyDescent="0.25">
      <c r="A762" s="36">
        <v>6</v>
      </c>
      <c r="B762" s="36" t="s">
        <v>2625</v>
      </c>
      <c r="C762" s="36" t="s">
        <v>2625</v>
      </c>
      <c r="D762" s="38" t="str">
        <f t="shared" si="18"/>
        <v>6000000096-0</v>
      </c>
      <c r="E762" s="9" t="s">
        <v>1497</v>
      </c>
      <c r="F762" s="10" t="s">
        <v>29</v>
      </c>
      <c r="G762" s="10" t="s">
        <v>29</v>
      </c>
      <c r="H762" s="9" t="s">
        <v>30</v>
      </c>
      <c r="I762" s="10" t="s">
        <v>1318</v>
      </c>
      <c r="J762" s="10" t="s">
        <v>32</v>
      </c>
      <c r="K762" s="11">
        <v>40422</v>
      </c>
      <c r="L762" s="12">
        <v>40422</v>
      </c>
      <c r="M762" s="10" t="s">
        <v>573</v>
      </c>
      <c r="N762" s="13" t="s">
        <v>1498</v>
      </c>
      <c r="O762" s="10" t="s">
        <v>1321</v>
      </c>
      <c r="P762" s="10" t="s">
        <v>29</v>
      </c>
      <c r="Q762" s="15">
        <v>685</v>
      </c>
      <c r="R762" s="12"/>
      <c r="S762" s="10" t="s">
        <v>29</v>
      </c>
      <c r="T762" s="15">
        <v>-651</v>
      </c>
      <c r="U762" s="15">
        <v>1</v>
      </c>
      <c r="V762" s="10" t="s">
        <v>29</v>
      </c>
      <c r="W762" s="15">
        <v>34</v>
      </c>
      <c r="X762" s="10" t="s">
        <v>36</v>
      </c>
      <c r="Y762" s="10" t="s">
        <v>29</v>
      </c>
      <c r="Z762" s="10" t="s">
        <v>37</v>
      </c>
      <c r="AA762" s="10" t="s">
        <v>29</v>
      </c>
      <c r="AB762" s="15">
        <v>0</v>
      </c>
      <c r="AC762" s="15">
        <v>0</v>
      </c>
      <c r="AD762" s="15"/>
      <c r="AE762" s="15">
        <v>0</v>
      </c>
      <c r="AF762" s="15">
        <v>0</v>
      </c>
      <c r="AG762" s="15">
        <v>34</v>
      </c>
    </row>
    <row r="763" spans="1:33" ht="15" customHeight="1" x14ac:dyDescent="0.25">
      <c r="A763" s="36">
        <v>6</v>
      </c>
      <c r="B763" s="36" t="s">
        <v>2625</v>
      </c>
      <c r="C763" s="36" t="s">
        <v>2625</v>
      </c>
      <c r="D763" s="38" t="str">
        <f t="shared" si="18"/>
        <v>6000000097-0</v>
      </c>
      <c r="E763" s="9" t="s">
        <v>1499</v>
      </c>
      <c r="F763" s="10" t="s">
        <v>29</v>
      </c>
      <c r="G763" s="10" t="s">
        <v>29</v>
      </c>
      <c r="H763" s="9" t="s">
        <v>30</v>
      </c>
      <c r="I763" s="10" t="s">
        <v>1318</v>
      </c>
      <c r="J763" s="10" t="s">
        <v>32</v>
      </c>
      <c r="K763" s="11">
        <v>40452</v>
      </c>
      <c r="L763" s="12">
        <v>40452</v>
      </c>
      <c r="M763" s="10" t="s">
        <v>573</v>
      </c>
      <c r="N763" s="13" t="s">
        <v>1500</v>
      </c>
      <c r="O763" s="10" t="s">
        <v>1321</v>
      </c>
      <c r="P763" s="10" t="s">
        <v>29</v>
      </c>
      <c r="Q763" s="15">
        <v>830</v>
      </c>
      <c r="R763" s="12"/>
      <c r="S763" s="10" t="s">
        <v>29</v>
      </c>
      <c r="T763" s="15">
        <v>-788</v>
      </c>
      <c r="U763" s="15">
        <v>2</v>
      </c>
      <c r="V763" s="10" t="s">
        <v>29</v>
      </c>
      <c r="W763" s="15">
        <v>42</v>
      </c>
      <c r="X763" s="10" t="s">
        <v>36</v>
      </c>
      <c r="Y763" s="10" t="s">
        <v>29</v>
      </c>
      <c r="Z763" s="10" t="s">
        <v>37</v>
      </c>
      <c r="AA763" s="10" t="s">
        <v>29</v>
      </c>
      <c r="AB763" s="15">
        <v>0</v>
      </c>
      <c r="AC763" s="15">
        <v>0</v>
      </c>
      <c r="AD763" s="15"/>
      <c r="AE763" s="15">
        <v>0</v>
      </c>
      <c r="AF763" s="15">
        <v>0</v>
      </c>
      <c r="AG763" s="15">
        <v>42</v>
      </c>
    </row>
    <row r="764" spans="1:33" ht="15" customHeight="1" x14ac:dyDescent="0.25">
      <c r="A764" s="36">
        <v>6</v>
      </c>
      <c r="B764" s="36" t="s">
        <v>2625</v>
      </c>
      <c r="C764" s="36" t="s">
        <v>2625</v>
      </c>
      <c r="D764" s="38" t="str">
        <f t="shared" si="18"/>
        <v>6000000098-0</v>
      </c>
      <c r="E764" s="9" t="s">
        <v>1501</v>
      </c>
      <c r="F764" s="10" t="s">
        <v>29</v>
      </c>
      <c r="G764" s="10" t="s">
        <v>29</v>
      </c>
      <c r="H764" s="9" t="s">
        <v>30</v>
      </c>
      <c r="I764" s="10" t="s">
        <v>1318</v>
      </c>
      <c r="J764" s="10" t="s">
        <v>32</v>
      </c>
      <c r="K764" s="11">
        <v>40513</v>
      </c>
      <c r="L764" s="12">
        <v>40513</v>
      </c>
      <c r="M764" s="10" t="s">
        <v>573</v>
      </c>
      <c r="N764" s="13" t="s">
        <v>1498</v>
      </c>
      <c r="O764" s="10" t="s">
        <v>1321</v>
      </c>
      <c r="P764" s="10" t="s">
        <v>29</v>
      </c>
      <c r="Q764" s="15">
        <v>390</v>
      </c>
      <c r="R764" s="12"/>
      <c r="S764" s="10" t="s">
        <v>29</v>
      </c>
      <c r="T764" s="15">
        <v>-370</v>
      </c>
      <c r="U764" s="15">
        <v>1</v>
      </c>
      <c r="V764" s="10" t="s">
        <v>29</v>
      </c>
      <c r="W764" s="15">
        <v>20</v>
      </c>
      <c r="X764" s="10" t="s">
        <v>36</v>
      </c>
      <c r="Y764" s="10" t="s">
        <v>29</v>
      </c>
      <c r="Z764" s="10" t="s">
        <v>37</v>
      </c>
      <c r="AA764" s="10" t="s">
        <v>29</v>
      </c>
      <c r="AB764" s="15">
        <v>0</v>
      </c>
      <c r="AC764" s="15">
        <v>0</v>
      </c>
      <c r="AD764" s="15"/>
      <c r="AE764" s="15">
        <v>0</v>
      </c>
      <c r="AF764" s="15">
        <v>0</v>
      </c>
      <c r="AG764" s="15">
        <v>20</v>
      </c>
    </row>
    <row r="765" spans="1:33" ht="15" customHeight="1" x14ac:dyDescent="0.25">
      <c r="A765" s="36">
        <v>6</v>
      </c>
      <c r="B765" s="36" t="s">
        <v>2625</v>
      </c>
      <c r="C765" s="36" t="s">
        <v>2625</v>
      </c>
      <c r="D765" s="38" t="str">
        <f t="shared" si="18"/>
        <v>6000000099-0</v>
      </c>
      <c r="E765" s="9" t="s">
        <v>1502</v>
      </c>
      <c r="F765" s="10" t="s">
        <v>29</v>
      </c>
      <c r="G765" s="10" t="s">
        <v>29</v>
      </c>
      <c r="H765" s="9" t="s">
        <v>30</v>
      </c>
      <c r="I765" s="10" t="s">
        <v>1318</v>
      </c>
      <c r="J765" s="10" t="s">
        <v>32</v>
      </c>
      <c r="K765" s="11">
        <v>40878</v>
      </c>
      <c r="L765" s="12">
        <v>40878</v>
      </c>
      <c r="M765" s="10" t="s">
        <v>573</v>
      </c>
      <c r="N765" s="13" t="s">
        <v>1503</v>
      </c>
      <c r="O765" s="10" t="s">
        <v>1321</v>
      </c>
      <c r="P765" s="10" t="s">
        <v>29</v>
      </c>
      <c r="Q765" s="14">
        <v>1548</v>
      </c>
      <c r="R765" s="12"/>
      <c r="S765" s="10" t="s">
        <v>29</v>
      </c>
      <c r="T765" s="14">
        <v>-1471</v>
      </c>
      <c r="U765" s="15">
        <v>4</v>
      </c>
      <c r="V765" s="10" t="s">
        <v>29</v>
      </c>
      <c r="W765" s="15">
        <v>77</v>
      </c>
      <c r="X765" s="10" t="s">
        <v>36</v>
      </c>
      <c r="Y765" s="10" t="s">
        <v>29</v>
      </c>
      <c r="Z765" s="10" t="s">
        <v>37</v>
      </c>
      <c r="AA765" s="10" t="s">
        <v>29</v>
      </c>
      <c r="AB765" s="15">
        <v>0</v>
      </c>
      <c r="AC765" s="15">
        <v>0</v>
      </c>
      <c r="AD765" s="15"/>
      <c r="AE765" s="15">
        <v>0</v>
      </c>
      <c r="AF765" s="15">
        <v>0</v>
      </c>
      <c r="AG765" s="15">
        <v>77</v>
      </c>
    </row>
    <row r="766" spans="1:33" ht="15" customHeight="1" x14ac:dyDescent="0.25">
      <c r="A766" s="36">
        <v>6</v>
      </c>
      <c r="B766" s="36" t="s">
        <v>2625</v>
      </c>
      <c r="C766" s="36" t="s">
        <v>2625</v>
      </c>
      <c r="D766" s="38" t="str">
        <f t="shared" si="18"/>
        <v>6000000100-0</v>
      </c>
      <c r="E766" s="9" t="s">
        <v>1504</v>
      </c>
      <c r="F766" s="10" t="s">
        <v>29</v>
      </c>
      <c r="G766" s="10" t="s">
        <v>29</v>
      </c>
      <c r="H766" s="9" t="s">
        <v>30</v>
      </c>
      <c r="I766" s="10" t="s">
        <v>1318</v>
      </c>
      <c r="J766" s="10" t="s">
        <v>32</v>
      </c>
      <c r="K766" s="11">
        <v>40909</v>
      </c>
      <c r="L766" s="12">
        <v>40909</v>
      </c>
      <c r="M766" s="10" t="s">
        <v>573</v>
      </c>
      <c r="N766" s="13" t="s">
        <v>1505</v>
      </c>
      <c r="O766" s="10" t="s">
        <v>1321</v>
      </c>
      <c r="P766" s="10" t="s">
        <v>29</v>
      </c>
      <c r="Q766" s="14">
        <v>12203</v>
      </c>
      <c r="R766" s="12"/>
      <c r="S766" s="10" t="s">
        <v>29</v>
      </c>
      <c r="T766" s="14">
        <v>-11593</v>
      </c>
      <c r="U766" s="15">
        <v>1</v>
      </c>
      <c r="V766" s="10" t="s">
        <v>29</v>
      </c>
      <c r="W766" s="15">
        <v>610</v>
      </c>
      <c r="X766" s="10" t="s">
        <v>36</v>
      </c>
      <c r="Y766" s="10" t="s">
        <v>29</v>
      </c>
      <c r="Z766" s="10" t="s">
        <v>37</v>
      </c>
      <c r="AA766" s="10" t="s">
        <v>29</v>
      </c>
      <c r="AB766" s="15">
        <v>0</v>
      </c>
      <c r="AC766" s="15">
        <v>0</v>
      </c>
      <c r="AD766" s="15"/>
      <c r="AE766" s="15">
        <v>0</v>
      </c>
      <c r="AF766" s="15">
        <v>0</v>
      </c>
      <c r="AG766" s="15">
        <v>610</v>
      </c>
    </row>
    <row r="767" spans="1:33" ht="15" customHeight="1" x14ac:dyDescent="0.25">
      <c r="A767" s="36">
        <v>6</v>
      </c>
      <c r="B767" s="36" t="s">
        <v>2625</v>
      </c>
      <c r="C767" s="36" t="s">
        <v>2625</v>
      </c>
      <c r="D767" s="38" t="str">
        <f t="shared" si="18"/>
        <v>6000000106-0</v>
      </c>
      <c r="E767" s="9" t="s">
        <v>1506</v>
      </c>
      <c r="F767" s="10" t="s">
        <v>29</v>
      </c>
      <c r="G767" s="10" t="s">
        <v>29</v>
      </c>
      <c r="H767" s="9" t="s">
        <v>30</v>
      </c>
      <c r="I767" s="10" t="s">
        <v>207</v>
      </c>
      <c r="J767" s="10" t="s">
        <v>32</v>
      </c>
      <c r="K767" s="11">
        <v>43555</v>
      </c>
      <c r="L767" s="12">
        <v>43443</v>
      </c>
      <c r="M767" s="10" t="s">
        <v>573</v>
      </c>
      <c r="N767" s="13" t="s">
        <v>1507</v>
      </c>
      <c r="O767" s="10" t="s">
        <v>284</v>
      </c>
      <c r="P767" s="10" t="s">
        <v>29</v>
      </c>
      <c r="Q767" s="14">
        <v>246144</v>
      </c>
      <c r="R767" s="12"/>
      <c r="S767" s="10" t="s">
        <v>1508</v>
      </c>
      <c r="T767" s="14">
        <v>-233836.79999999999</v>
      </c>
      <c r="U767" s="15">
        <v>48</v>
      </c>
      <c r="V767" s="10" t="s">
        <v>29</v>
      </c>
      <c r="W767" s="14">
        <v>12307.2</v>
      </c>
      <c r="X767" s="10" t="s">
        <v>339</v>
      </c>
      <c r="Y767" s="10" t="s">
        <v>29</v>
      </c>
      <c r="Z767" s="10" t="s">
        <v>37</v>
      </c>
      <c r="AA767" s="10" t="s">
        <v>29</v>
      </c>
      <c r="AB767" s="15">
        <v>0</v>
      </c>
      <c r="AC767" s="15">
        <v>0</v>
      </c>
      <c r="AD767" s="15"/>
      <c r="AE767" s="15">
        <v>0</v>
      </c>
      <c r="AF767" s="15">
        <v>0</v>
      </c>
      <c r="AG767" s="14">
        <v>12307.2</v>
      </c>
    </row>
    <row r="768" spans="1:33" ht="15" customHeight="1" x14ac:dyDescent="0.25">
      <c r="A768" s="36">
        <v>6</v>
      </c>
      <c r="B768" s="36" t="s">
        <v>2625</v>
      </c>
      <c r="C768" s="36" t="s">
        <v>2625</v>
      </c>
      <c r="D768" s="38" t="str">
        <f t="shared" si="18"/>
        <v>6000000107-0</v>
      </c>
      <c r="E768" s="9" t="s">
        <v>1509</v>
      </c>
      <c r="F768" s="10" t="s">
        <v>29</v>
      </c>
      <c r="G768" s="10" t="s">
        <v>29</v>
      </c>
      <c r="H768" s="9" t="s">
        <v>30</v>
      </c>
      <c r="I768" s="10" t="s">
        <v>207</v>
      </c>
      <c r="J768" s="10" t="s">
        <v>32</v>
      </c>
      <c r="K768" s="11">
        <v>43555</v>
      </c>
      <c r="L768" s="12">
        <v>43434</v>
      </c>
      <c r="M768" s="10" t="s">
        <v>218</v>
      </c>
      <c r="N768" s="13" t="s">
        <v>1510</v>
      </c>
      <c r="O768" s="10" t="s">
        <v>284</v>
      </c>
      <c r="P768" s="10" t="s">
        <v>29</v>
      </c>
      <c r="Q768" s="14">
        <v>16864.400000000001</v>
      </c>
      <c r="R768" s="12"/>
      <c r="S768" s="10" t="s">
        <v>1511</v>
      </c>
      <c r="T768" s="14">
        <v>-16021.18</v>
      </c>
      <c r="U768" s="15">
        <v>2</v>
      </c>
      <c r="V768" s="10" t="s">
        <v>29</v>
      </c>
      <c r="W768" s="15">
        <v>843.22</v>
      </c>
      <c r="X768" s="10" t="s">
        <v>339</v>
      </c>
      <c r="Y768" s="10" t="s">
        <v>29</v>
      </c>
      <c r="Z768" s="10" t="s">
        <v>37</v>
      </c>
      <c r="AA768" s="10" t="s">
        <v>29</v>
      </c>
      <c r="AB768" s="15">
        <v>0</v>
      </c>
      <c r="AC768" s="15">
        <v>0</v>
      </c>
      <c r="AD768" s="15"/>
      <c r="AE768" s="15">
        <v>0</v>
      </c>
      <c r="AF768" s="15">
        <v>0</v>
      </c>
      <c r="AG768" s="15">
        <v>843.22</v>
      </c>
    </row>
    <row r="769" spans="1:33" ht="15" customHeight="1" x14ac:dyDescent="0.25">
      <c r="A769" s="36">
        <v>6</v>
      </c>
      <c r="B769" s="36" t="s">
        <v>2625</v>
      </c>
      <c r="C769" s="36" t="s">
        <v>2625</v>
      </c>
      <c r="D769" s="38" t="str">
        <f t="shared" si="18"/>
        <v>6000000108-0</v>
      </c>
      <c r="E769" s="9" t="s">
        <v>1512</v>
      </c>
      <c r="F769" s="10" t="s">
        <v>29</v>
      </c>
      <c r="G769" s="10" t="s">
        <v>29</v>
      </c>
      <c r="H769" s="9" t="s">
        <v>30</v>
      </c>
      <c r="I769" s="10" t="s">
        <v>207</v>
      </c>
      <c r="J769" s="10" t="s">
        <v>32</v>
      </c>
      <c r="K769" s="11">
        <v>43555</v>
      </c>
      <c r="L769" s="12">
        <v>43465</v>
      </c>
      <c r="M769" s="10" t="s">
        <v>218</v>
      </c>
      <c r="N769" s="13" t="s">
        <v>1513</v>
      </c>
      <c r="O769" s="10" t="s">
        <v>284</v>
      </c>
      <c r="P769" s="10" t="s">
        <v>29</v>
      </c>
      <c r="Q769" s="14">
        <v>44920</v>
      </c>
      <c r="R769" s="12"/>
      <c r="S769" s="10" t="s">
        <v>1514</v>
      </c>
      <c r="T769" s="14">
        <v>-42674</v>
      </c>
      <c r="U769" s="15">
        <v>2</v>
      </c>
      <c r="V769" s="10" t="s">
        <v>29</v>
      </c>
      <c r="W769" s="14">
        <v>2246</v>
      </c>
      <c r="X769" s="10" t="s">
        <v>339</v>
      </c>
      <c r="Y769" s="10" t="s">
        <v>29</v>
      </c>
      <c r="Z769" s="10" t="s">
        <v>37</v>
      </c>
      <c r="AA769" s="10" t="s">
        <v>29</v>
      </c>
      <c r="AB769" s="15">
        <v>0</v>
      </c>
      <c r="AC769" s="15">
        <v>0</v>
      </c>
      <c r="AD769" s="15"/>
      <c r="AE769" s="15">
        <v>0</v>
      </c>
      <c r="AF769" s="15">
        <v>0</v>
      </c>
      <c r="AG769" s="14">
        <v>2246</v>
      </c>
    </row>
    <row r="770" spans="1:33" ht="15" customHeight="1" x14ac:dyDescent="0.25">
      <c r="A770" s="36">
        <v>6</v>
      </c>
      <c r="B770" s="36" t="s">
        <v>2625</v>
      </c>
      <c r="C770" s="36" t="s">
        <v>2625</v>
      </c>
      <c r="D770" s="38" t="str">
        <f t="shared" si="18"/>
        <v>6000000109-0</v>
      </c>
      <c r="E770" s="9" t="s">
        <v>1515</v>
      </c>
      <c r="F770" s="10" t="s">
        <v>29</v>
      </c>
      <c r="G770" s="10" t="s">
        <v>29</v>
      </c>
      <c r="H770" s="9" t="s">
        <v>30</v>
      </c>
      <c r="I770" s="10" t="s">
        <v>207</v>
      </c>
      <c r="J770" s="10" t="s">
        <v>32</v>
      </c>
      <c r="K770" s="11">
        <v>43555</v>
      </c>
      <c r="L770" s="12">
        <v>43425</v>
      </c>
      <c r="M770" s="10" t="s">
        <v>218</v>
      </c>
      <c r="N770" s="13" t="s">
        <v>1513</v>
      </c>
      <c r="O770" s="10" t="s">
        <v>284</v>
      </c>
      <c r="P770" s="10" t="s">
        <v>29</v>
      </c>
      <c r="Q770" s="14">
        <v>16865</v>
      </c>
      <c r="R770" s="12"/>
      <c r="S770" s="10" t="s">
        <v>1516</v>
      </c>
      <c r="T770" s="14">
        <v>-16021.75</v>
      </c>
      <c r="U770" s="15">
        <v>1</v>
      </c>
      <c r="V770" s="10" t="s">
        <v>29</v>
      </c>
      <c r="W770" s="15">
        <v>843.25</v>
      </c>
      <c r="X770" s="10" t="s">
        <v>339</v>
      </c>
      <c r="Y770" s="10" t="s">
        <v>29</v>
      </c>
      <c r="Z770" s="10" t="s">
        <v>37</v>
      </c>
      <c r="AA770" s="10" t="s">
        <v>29</v>
      </c>
      <c r="AB770" s="15">
        <v>0</v>
      </c>
      <c r="AC770" s="15">
        <v>0</v>
      </c>
      <c r="AD770" s="15"/>
      <c r="AE770" s="15">
        <v>0</v>
      </c>
      <c r="AF770" s="15">
        <v>0</v>
      </c>
      <c r="AG770" s="15">
        <v>843.25</v>
      </c>
    </row>
    <row r="771" spans="1:33" ht="15" customHeight="1" x14ac:dyDescent="0.25">
      <c r="A771" s="36">
        <v>6</v>
      </c>
      <c r="B771" s="36" t="s">
        <v>2625</v>
      </c>
      <c r="C771" s="36" t="s">
        <v>2625</v>
      </c>
      <c r="D771" s="38" t="str">
        <f t="shared" ref="D771:D834" si="19">CONCATENATE(E771,"-",H771)</f>
        <v>6000000110-0</v>
      </c>
      <c r="E771" s="9" t="s">
        <v>1517</v>
      </c>
      <c r="F771" s="10" t="s">
        <v>29</v>
      </c>
      <c r="G771" s="10" t="s">
        <v>29</v>
      </c>
      <c r="H771" s="9" t="s">
        <v>30</v>
      </c>
      <c r="I771" s="10" t="s">
        <v>207</v>
      </c>
      <c r="J771" s="10" t="s">
        <v>32</v>
      </c>
      <c r="K771" s="11">
        <v>43555</v>
      </c>
      <c r="L771" s="12">
        <v>43447</v>
      </c>
      <c r="M771" s="10" t="s">
        <v>218</v>
      </c>
      <c r="N771" s="13" t="s">
        <v>1518</v>
      </c>
      <c r="O771" s="10" t="s">
        <v>284</v>
      </c>
      <c r="P771" s="10" t="s">
        <v>29</v>
      </c>
      <c r="Q771" s="14">
        <v>11865</v>
      </c>
      <c r="R771" s="12"/>
      <c r="S771" s="10" t="s">
        <v>1514</v>
      </c>
      <c r="T771" s="14">
        <v>-11271.75</v>
      </c>
      <c r="U771" s="15">
        <v>1</v>
      </c>
      <c r="V771" s="10" t="s">
        <v>29</v>
      </c>
      <c r="W771" s="15">
        <v>593.25</v>
      </c>
      <c r="X771" s="10" t="s">
        <v>339</v>
      </c>
      <c r="Y771" s="10" t="s">
        <v>29</v>
      </c>
      <c r="Z771" s="10" t="s">
        <v>37</v>
      </c>
      <c r="AA771" s="10" t="s">
        <v>29</v>
      </c>
      <c r="AB771" s="15">
        <v>0</v>
      </c>
      <c r="AC771" s="15">
        <v>0</v>
      </c>
      <c r="AD771" s="15"/>
      <c r="AE771" s="15">
        <v>0</v>
      </c>
      <c r="AF771" s="15">
        <v>0</v>
      </c>
      <c r="AG771" s="15">
        <v>593.25</v>
      </c>
    </row>
    <row r="772" spans="1:33" ht="15" customHeight="1" x14ac:dyDescent="0.25">
      <c r="A772" s="36">
        <v>6</v>
      </c>
      <c r="B772" s="36" t="s">
        <v>2625</v>
      </c>
      <c r="C772" s="36" t="s">
        <v>2625</v>
      </c>
      <c r="D772" s="38" t="str">
        <f t="shared" si="19"/>
        <v>6000000111-0</v>
      </c>
      <c r="E772" s="9" t="s">
        <v>1519</v>
      </c>
      <c r="F772" s="10" t="s">
        <v>29</v>
      </c>
      <c r="G772" s="10" t="s">
        <v>29</v>
      </c>
      <c r="H772" s="9" t="s">
        <v>30</v>
      </c>
      <c r="I772" s="10" t="s">
        <v>207</v>
      </c>
      <c r="J772" s="10" t="s">
        <v>32</v>
      </c>
      <c r="K772" s="11">
        <v>43555</v>
      </c>
      <c r="L772" s="12">
        <v>43288</v>
      </c>
      <c r="M772" s="10" t="s">
        <v>218</v>
      </c>
      <c r="N772" s="13" t="s">
        <v>1520</v>
      </c>
      <c r="O772" s="10" t="s">
        <v>284</v>
      </c>
      <c r="P772" s="10" t="s">
        <v>29</v>
      </c>
      <c r="Q772" s="14">
        <v>34000</v>
      </c>
      <c r="R772" s="12"/>
      <c r="S772" s="10" t="s">
        <v>29</v>
      </c>
      <c r="T772" s="14">
        <v>-32300</v>
      </c>
      <c r="U772" s="15">
        <v>1</v>
      </c>
      <c r="V772" s="10" t="s">
        <v>29</v>
      </c>
      <c r="W772" s="14">
        <v>1700</v>
      </c>
      <c r="X772" s="10" t="s">
        <v>339</v>
      </c>
      <c r="Y772" s="10" t="s">
        <v>29</v>
      </c>
      <c r="Z772" s="10" t="s">
        <v>37</v>
      </c>
      <c r="AA772" s="10" t="s">
        <v>29</v>
      </c>
      <c r="AB772" s="15">
        <v>0</v>
      </c>
      <c r="AC772" s="15">
        <v>0</v>
      </c>
      <c r="AD772" s="15"/>
      <c r="AE772" s="15">
        <v>0</v>
      </c>
      <c r="AF772" s="15">
        <v>0</v>
      </c>
      <c r="AG772" s="14">
        <v>1700</v>
      </c>
    </row>
    <row r="773" spans="1:33" ht="15" customHeight="1" x14ac:dyDescent="0.25">
      <c r="A773" s="36">
        <v>6</v>
      </c>
      <c r="B773" s="36" t="s">
        <v>2625</v>
      </c>
      <c r="C773" s="36" t="s">
        <v>2625</v>
      </c>
      <c r="D773" s="38" t="str">
        <f t="shared" si="19"/>
        <v>6000000112-0</v>
      </c>
      <c r="E773" s="9" t="s">
        <v>1521</v>
      </c>
      <c r="F773" s="10" t="s">
        <v>29</v>
      </c>
      <c r="G773" s="10" t="s">
        <v>29</v>
      </c>
      <c r="H773" s="9" t="s">
        <v>30</v>
      </c>
      <c r="I773" s="10" t="s">
        <v>207</v>
      </c>
      <c r="J773" s="10" t="s">
        <v>32</v>
      </c>
      <c r="K773" s="11">
        <v>43870</v>
      </c>
      <c r="L773" s="12">
        <v>43870</v>
      </c>
      <c r="M773" s="10" t="s">
        <v>175</v>
      </c>
      <c r="N773" s="13" t="s">
        <v>1522</v>
      </c>
      <c r="O773" s="10" t="s">
        <v>1321</v>
      </c>
      <c r="P773" s="10" t="s">
        <v>934</v>
      </c>
      <c r="Q773" s="14">
        <v>51622.53</v>
      </c>
      <c r="R773" s="12"/>
      <c r="S773" s="10" t="s">
        <v>1523</v>
      </c>
      <c r="T773" s="14">
        <v>-43615</v>
      </c>
      <c r="U773" s="15">
        <v>858.7</v>
      </c>
      <c r="V773" s="10" t="s">
        <v>29</v>
      </c>
      <c r="W773" s="14">
        <v>8007.53</v>
      </c>
      <c r="X773" s="10" t="s">
        <v>1524</v>
      </c>
      <c r="Y773" s="10" t="s">
        <v>29</v>
      </c>
      <c r="Z773" s="10" t="s">
        <v>37</v>
      </c>
      <c r="AA773" s="10" t="s">
        <v>29</v>
      </c>
      <c r="AB773" s="15">
        <v>0</v>
      </c>
      <c r="AC773" s="15">
        <v>0</v>
      </c>
      <c r="AD773" s="15"/>
      <c r="AE773" s="15">
        <v>0</v>
      </c>
      <c r="AF773" s="14">
        <v>-3616</v>
      </c>
      <c r="AG773" s="14">
        <v>4391.53</v>
      </c>
    </row>
    <row r="774" spans="1:33" ht="15" customHeight="1" x14ac:dyDescent="0.25">
      <c r="A774" s="36">
        <v>6</v>
      </c>
      <c r="B774" s="36" t="s">
        <v>2625</v>
      </c>
      <c r="C774" s="36" t="s">
        <v>2625</v>
      </c>
      <c r="D774" s="38" t="str">
        <f t="shared" si="19"/>
        <v>6000000113-0</v>
      </c>
      <c r="E774" s="9" t="s">
        <v>1525</v>
      </c>
      <c r="F774" s="10" t="s">
        <v>29</v>
      </c>
      <c r="G774" s="10" t="s">
        <v>29</v>
      </c>
      <c r="H774" s="9" t="s">
        <v>30</v>
      </c>
      <c r="I774" s="10" t="s">
        <v>207</v>
      </c>
      <c r="J774" s="10" t="s">
        <v>32</v>
      </c>
      <c r="K774" s="11">
        <v>43870</v>
      </c>
      <c r="L774" s="12">
        <v>43870</v>
      </c>
      <c r="M774" s="10" t="s">
        <v>175</v>
      </c>
      <c r="N774" s="13" t="s">
        <v>1526</v>
      </c>
      <c r="O774" s="10" t="s">
        <v>1321</v>
      </c>
      <c r="P774" s="10" t="s">
        <v>934</v>
      </c>
      <c r="Q774" s="14">
        <v>790798.24</v>
      </c>
      <c r="R774" s="12"/>
      <c r="S774" s="10" t="s">
        <v>1527</v>
      </c>
      <c r="T774" s="14">
        <v>-668137</v>
      </c>
      <c r="U774" s="15">
        <v>2</v>
      </c>
      <c r="V774" s="10" t="s">
        <v>29</v>
      </c>
      <c r="W774" s="14">
        <v>122661.24</v>
      </c>
      <c r="X774" s="10" t="s">
        <v>339</v>
      </c>
      <c r="Y774" s="10" t="s">
        <v>29</v>
      </c>
      <c r="Z774" s="10" t="s">
        <v>37</v>
      </c>
      <c r="AA774" s="10" t="s">
        <v>29</v>
      </c>
      <c r="AB774" s="15">
        <v>0</v>
      </c>
      <c r="AC774" s="15">
        <v>0</v>
      </c>
      <c r="AD774" s="15"/>
      <c r="AE774" s="15">
        <v>0</v>
      </c>
      <c r="AF774" s="14">
        <v>-55396</v>
      </c>
      <c r="AG774" s="14">
        <v>67265.240000000005</v>
      </c>
    </row>
    <row r="775" spans="1:33" ht="15" customHeight="1" x14ac:dyDescent="0.25">
      <c r="A775" s="36">
        <v>6</v>
      </c>
      <c r="B775" s="36" t="s">
        <v>2625</v>
      </c>
      <c r="C775" s="36" t="s">
        <v>2625</v>
      </c>
      <c r="D775" s="38" t="str">
        <f t="shared" si="19"/>
        <v>6000000114-0</v>
      </c>
      <c r="E775" s="9" t="s">
        <v>1528</v>
      </c>
      <c r="F775" s="10" t="s">
        <v>29</v>
      </c>
      <c r="G775" s="10" t="s">
        <v>29</v>
      </c>
      <c r="H775" s="9" t="s">
        <v>30</v>
      </c>
      <c r="I775" s="10" t="s">
        <v>207</v>
      </c>
      <c r="J775" s="10" t="s">
        <v>32</v>
      </c>
      <c r="K775" s="11">
        <v>43870</v>
      </c>
      <c r="L775" s="12">
        <v>43870</v>
      </c>
      <c r="M775" s="10" t="s">
        <v>175</v>
      </c>
      <c r="N775" s="13" t="s">
        <v>1529</v>
      </c>
      <c r="O775" s="10" t="s">
        <v>1321</v>
      </c>
      <c r="P775" s="10" t="s">
        <v>934</v>
      </c>
      <c r="Q775" s="14">
        <v>325762.59999999998</v>
      </c>
      <c r="R775" s="12"/>
      <c r="S775" s="10" t="s">
        <v>1527</v>
      </c>
      <c r="T775" s="14">
        <v>-275233</v>
      </c>
      <c r="U775" s="15">
        <v>2</v>
      </c>
      <c r="V775" s="10" t="s">
        <v>29</v>
      </c>
      <c r="W775" s="14">
        <v>50529.599999999999</v>
      </c>
      <c r="X775" s="10" t="s">
        <v>339</v>
      </c>
      <c r="Y775" s="10" t="s">
        <v>29</v>
      </c>
      <c r="Z775" s="10" t="s">
        <v>37</v>
      </c>
      <c r="AA775" s="10" t="s">
        <v>29</v>
      </c>
      <c r="AB775" s="15">
        <v>0</v>
      </c>
      <c r="AC775" s="15">
        <v>0</v>
      </c>
      <c r="AD775" s="15"/>
      <c r="AE775" s="15">
        <v>0</v>
      </c>
      <c r="AF775" s="14">
        <v>-22820</v>
      </c>
      <c r="AG775" s="14">
        <v>27709.599999999999</v>
      </c>
    </row>
    <row r="776" spans="1:33" ht="15" customHeight="1" x14ac:dyDescent="0.25">
      <c r="A776" s="36">
        <v>6</v>
      </c>
      <c r="B776" s="36" t="s">
        <v>2625</v>
      </c>
      <c r="C776" s="36" t="s">
        <v>2625</v>
      </c>
      <c r="D776" s="38" t="str">
        <f t="shared" si="19"/>
        <v>6000000115-0</v>
      </c>
      <c r="E776" s="9" t="s">
        <v>1530</v>
      </c>
      <c r="F776" s="10" t="s">
        <v>29</v>
      </c>
      <c r="G776" s="10" t="s">
        <v>29</v>
      </c>
      <c r="H776" s="9" t="s">
        <v>30</v>
      </c>
      <c r="I776" s="10" t="s">
        <v>207</v>
      </c>
      <c r="J776" s="10" t="s">
        <v>32</v>
      </c>
      <c r="K776" s="11">
        <v>43870</v>
      </c>
      <c r="L776" s="12">
        <v>43870</v>
      </c>
      <c r="M776" s="10" t="s">
        <v>175</v>
      </c>
      <c r="N776" s="13" t="s">
        <v>1531</v>
      </c>
      <c r="O776" s="10" t="s">
        <v>1321</v>
      </c>
      <c r="P776" s="10" t="s">
        <v>934</v>
      </c>
      <c r="Q776" s="14">
        <v>396295.92</v>
      </c>
      <c r="R776" s="12"/>
      <c r="S776" s="10" t="s">
        <v>1527</v>
      </c>
      <c r="T776" s="14">
        <v>-334826</v>
      </c>
      <c r="U776" s="15">
        <v>2</v>
      </c>
      <c r="V776" s="10" t="s">
        <v>29</v>
      </c>
      <c r="W776" s="14">
        <v>61469.919999999998</v>
      </c>
      <c r="X776" s="10" t="s">
        <v>339</v>
      </c>
      <c r="Y776" s="10" t="s">
        <v>29</v>
      </c>
      <c r="Z776" s="10" t="s">
        <v>37</v>
      </c>
      <c r="AA776" s="10" t="s">
        <v>29</v>
      </c>
      <c r="AB776" s="15">
        <v>0</v>
      </c>
      <c r="AC776" s="15">
        <v>0</v>
      </c>
      <c r="AD776" s="15"/>
      <c r="AE776" s="15">
        <v>0</v>
      </c>
      <c r="AF776" s="14">
        <v>-27761</v>
      </c>
      <c r="AG776" s="14">
        <v>33708.92</v>
      </c>
    </row>
    <row r="777" spans="1:33" ht="15" customHeight="1" x14ac:dyDescent="0.25">
      <c r="A777" s="36">
        <v>6</v>
      </c>
      <c r="B777" s="36" t="s">
        <v>2625</v>
      </c>
      <c r="C777" s="36" t="s">
        <v>2625</v>
      </c>
      <c r="D777" s="38" t="str">
        <f t="shared" si="19"/>
        <v>6000000116-0</v>
      </c>
      <c r="E777" s="9" t="s">
        <v>1532</v>
      </c>
      <c r="F777" s="10" t="s">
        <v>29</v>
      </c>
      <c r="G777" s="10" t="s">
        <v>29</v>
      </c>
      <c r="H777" s="9" t="s">
        <v>30</v>
      </c>
      <c r="I777" s="10" t="s">
        <v>207</v>
      </c>
      <c r="J777" s="10" t="s">
        <v>32</v>
      </c>
      <c r="K777" s="11">
        <v>43870</v>
      </c>
      <c r="L777" s="12">
        <v>43870</v>
      </c>
      <c r="M777" s="10" t="s">
        <v>175</v>
      </c>
      <c r="N777" s="13" t="s">
        <v>1533</v>
      </c>
      <c r="O777" s="10" t="s">
        <v>1321</v>
      </c>
      <c r="P777" s="10" t="s">
        <v>934</v>
      </c>
      <c r="Q777" s="14">
        <v>84478.56</v>
      </c>
      <c r="R777" s="12"/>
      <c r="S777" s="10" t="s">
        <v>1527</v>
      </c>
      <c r="T777" s="14">
        <v>-71375</v>
      </c>
      <c r="U777" s="15">
        <v>2</v>
      </c>
      <c r="V777" s="10" t="s">
        <v>29</v>
      </c>
      <c r="W777" s="14">
        <v>13103.56</v>
      </c>
      <c r="X777" s="10" t="s">
        <v>339</v>
      </c>
      <c r="Y777" s="10" t="s">
        <v>29</v>
      </c>
      <c r="Z777" s="10" t="s">
        <v>37</v>
      </c>
      <c r="AA777" s="10" t="s">
        <v>29</v>
      </c>
      <c r="AB777" s="15">
        <v>0</v>
      </c>
      <c r="AC777" s="15">
        <v>0</v>
      </c>
      <c r="AD777" s="15"/>
      <c r="AE777" s="15">
        <v>0</v>
      </c>
      <c r="AF777" s="14">
        <v>-5918</v>
      </c>
      <c r="AG777" s="14">
        <v>7185.56</v>
      </c>
    </row>
    <row r="778" spans="1:33" ht="15" customHeight="1" x14ac:dyDescent="0.25">
      <c r="A778" s="36">
        <v>6</v>
      </c>
      <c r="B778" s="36" t="s">
        <v>2625</v>
      </c>
      <c r="C778" s="36" t="s">
        <v>2625</v>
      </c>
      <c r="D778" s="38" t="str">
        <f t="shared" si="19"/>
        <v>6000000117-0</v>
      </c>
      <c r="E778" s="9" t="s">
        <v>1534</v>
      </c>
      <c r="F778" s="10" t="s">
        <v>29</v>
      </c>
      <c r="G778" s="10" t="s">
        <v>29</v>
      </c>
      <c r="H778" s="9" t="s">
        <v>30</v>
      </c>
      <c r="I778" s="10" t="s">
        <v>207</v>
      </c>
      <c r="J778" s="10" t="s">
        <v>32</v>
      </c>
      <c r="K778" s="11">
        <v>43870</v>
      </c>
      <c r="L778" s="12">
        <v>43870</v>
      </c>
      <c r="M778" s="10" t="s">
        <v>175</v>
      </c>
      <c r="N778" s="13" t="s">
        <v>1535</v>
      </c>
      <c r="O778" s="10" t="s">
        <v>1321</v>
      </c>
      <c r="P778" s="10" t="s">
        <v>934</v>
      </c>
      <c r="Q778" s="14">
        <v>65376.72</v>
      </c>
      <c r="R778" s="12"/>
      <c r="S778" s="10" t="s">
        <v>1527</v>
      </c>
      <c r="T778" s="14">
        <v>-55236</v>
      </c>
      <c r="U778" s="15">
        <v>2</v>
      </c>
      <c r="V778" s="10" t="s">
        <v>29</v>
      </c>
      <c r="W778" s="14">
        <v>10140.719999999999</v>
      </c>
      <c r="X778" s="10" t="s">
        <v>339</v>
      </c>
      <c r="Y778" s="10" t="s">
        <v>29</v>
      </c>
      <c r="Z778" s="10" t="s">
        <v>37</v>
      </c>
      <c r="AA778" s="10" t="s">
        <v>29</v>
      </c>
      <c r="AB778" s="15">
        <v>0</v>
      </c>
      <c r="AC778" s="15">
        <v>0</v>
      </c>
      <c r="AD778" s="15"/>
      <c r="AE778" s="15">
        <v>0</v>
      </c>
      <c r="AF778" s="14">
        <v>-4580</v>
      </c>
      <c r="AG778" s="14">
        <v>5560.72</v>
      </c>
    </row>
    <row r="779" spans="1:33" ht="15" customHeight="1" x14ac:dyDescent="0.25">
      <c r="A779" s="36">
        <v>6</v>
      </c>
      <c r="B779" s="36" t="s">
        <v>2625</v>
      </c>
      <c r="C779" s="36" t="s">
        <v>2625</v>
      </c>
      <c r="D779" s="38" t="str">
        <f t="shared" si="19"/>
        <v>6000000118-0</v>
      </c>
      <c r="E779" s="9" t="s">
        <v>1536</v>
      </c>
      <c r="F779" s="10" t="s">
        <v>29</v>
      </c>
      <c r="G779" s="10" t="s">
        <v>29</v>
      </c>
      <c r="H779" s="9" t="s">
        <v>30</v>
      </c>
      <c r="I779" s="10" t="s">
        <v>207</v>
      </c>
      <c r="J779" s="10" t="s">
        <v>32</v>
      </c>
      <c r="K779" s="11">
        <v>43870</v>
      </c>
      <c r="L779" s="12">
        <v>43870</v>
      </c>
      <c r="M779" s="10" t="s">
        <v>175</v>
      </c>
      <c r="N779" s="13" t="s">
        <v>1537</v>
      </c>
      <c r="O779" s="10" t="s">
        <v>1321</v>
      </c>
      <c r="P779" s="10" t="s">
        <v>934</v>
      </c>
      <c r="Q779" s="14">
        <v>71985.899999999994</v>
      </c>
      <c r="R779" s="12"/>
      <c r="S779" s="10" t="s">
        <v>1527</v>
      </c>
      <c r="T779" s="14">
        <v>-60820</v>
      </c>
      <c r="U779" s="15">
        <v>2</v>
      </c>
      <c r="V779" s="10" t="s">
        <v>29</v>
      </c>
      <c r="W779" s="14">
        <v>11165.9</v>
      </c>
      <c r="X779" s="10" t="s">
        <v>339</v>
      </c>
      <c r="Y779" s="10" t="s">
        <v>29</v>
      </c>
      <c r="Z779" s="10" t="s">
        <v>37</v>
      </c>
      <c r="AA779" s="10" t="s">
        <v>29</v>
      </c>
      <c r="AB779" s="15">
        <v>0</v>
      </c>
      <c r="AC779" s="15">
        <v>0</v>
      </c>
      <c r="AD779" s="15"/>
      <c r="AE779" s="15">
        <v>0</v>
      </c>
      <c r="AF779" s="14">
        <v>-5043</v>
      </c>
      <c r="AG779" s="14">
        <v>6122.9</v>
      </c>
    </row>
    <row r="780" spans="1:33" ht="15" customHeight="1" x14ac:dyDescent="0.25">
      <c r="A780" s="36">
        <v>6</v>
      </c>
      <c r="B780" s="36" t="s">
        <v>2625</v>
      </c>
      <c r="C780" s="36" t="s">
        <v>2625</v>
      </c>
      <c r="D780" s="38" t="str">
        <f t="shared" si="19"/>
        <v>6000000119-0</v>
      </c>
      <c r="E780" s="9" t="s">
        <v>1538</v>
      </c>
      <c r="F780" s="10" t="s">
        <v>29</v>
      </c>
      <c r="G780" s="10" t="s">
        <v>29</v>
      </c>
      <c r="H780" s="9" t="s">
        <v>30</v>
      </c>
      <c r="I780" s="10" t="s">
        <v>207</v>
      </c>
      <c r="J780" s="10" t="s">
        <v>32</v>
      </c>
      <c r="K780" s="11">
        <v>43870</v>
      </c>
      <c r="L780" s="12">
        <v>43870</v>
      </c>
      <c r="M780" s="10" t="s">
        <v>175</v>
      </c>
      <c r="N780" s="13" t="s">
        <v>1539</v>
      </c>
      <c r="O780" s="10" t="s">
        <v>1321</v>
      </c>
      <c r="P780" s="10" t="s">
        <v>934</v>
      </c>
      <c r="Q780" s="14">
        <v>72595.960000000006</v>
      </c>
      <c r="R780" s="12"/>
      <c r="S780" s="10" t="s">
        <v>1527</v>
      </c>
      <c r="T780" s="14">
        <v>-61336</v>
      </c>
      <c r="U780" s="15">
        <v>2</v>
      </c>
      <c r="V780" s="10" t="s">
        <v>29</v>
      </c>
      <c r="W780" s="14">
        <v>11259.96</v>
      </c>
      <c r="X780" s="10" t="s">
        <v>339</v>
      </c>
      <c r="Y780" s="10" t="s">
        <v>29</v>
      </c>
      <c r="Z780" s="10" t="s">
        <v>37</v>
      </c>
      <c r="AA780" s="10" t="s">
        <v>29</v>
      </c>
      <c r="AB780" s="15">
        <v>0</v>
      </c>
      <c r="AC780" s="15">
        <v>0</v>
      </c>
      <c r="AD780" s="15"/>
      <c r="AE780" s="15">
        <v>0</v>
      </c>
      <c r="AF780" s="14">
        <v>-5085</v>
      </c>
      <c r="AG780" s="14">
        <v>6174.96</v>
      </c>
    </row>
    <row r="781" spans="1:33" ht="15" customHeight="1" x14ac:dyDescent="0.25">
      <c r="A781" s="36">
        <v>6</v>
      </c>
      <c r="B781" s="36" t="s">
        <v>2625</v>
      </c>
      <c r="C781" s="36" t="s">
        <v>2625</v>
      </c>
      <c r="D781" s="38" t="str">
        <f t="shared" si="19"/>
        <v>6000000120-0</v>
      </c>
      <c r="E781" s="9" t="s">
        <v>1540</v>
      </c>
      <c r="F781" s="10" t="s">
        <v>29</v>
      </c>
      <c r="G781" s="10" t="s">
        <v>29</v>
      </c>
      <c r="H781" s="9" t="s">
        <v>30</v>
      </c>
      <c r="I781" s="10" t="s">
        <v>207</v>
      </c>
      <c r="J781" s="10" t="s">
        <v>32</v>
      </c>
      <c r="K781" s="11">
        <v>43870</v>
      </c>
      <c r="L781" s="12">
        <v>43870</v>
      </c>
      <c r="M781" s="10" t="s">
        <v>175</v>
      </c>
      <c r="N781" s="13" t="s">
        <v>1541</v>
      </c>
      <c r="O781" s="10" t="s">
        <v>1321</v>
      </c>
      <c r="P781" s="10" t="s">
        <v>934</v>
      </c>
      <c r="Q781" s="14">
        <v>192453.28</v>
      </c>
      <c r="R781" s="12"/>
      <c r="S781" s="10" t="s">
        <v>1527</v>
      </c>
      <c r="T781" s="14">
        <v>-162602</v>
      </c>
      <c r="U781" s="15">
        <v>2</v>
      </c>
      <c r="V781" s="10" t="s">
        <v>29</v>
      </c>
      <c r="W781" s="14">
        <v>29851.279999999999</v>
      </c>
      <c r="X781" s="10" t="s">
        <v>339</v>
      </c>
      <c r="Y781" s="10" t="s">
        <v>29</v>
      </c>
      <c r="Z781" s="10" t="s">
        <v>37</v>
      </c>
      <c r="AA781" s="10" t="s">
        <v>29</v>
      </c>
      <c r="AB781" s="15">
        <v>0</v>
      </c>
      <c r="AC781" s="15">
        <v>0</v>
      </c>
      <c r="AD781" s="15"/>
      <c r="AE781" s="15">
        <v>0</v>
      </c>
      <c r="AF781" s="14">
        <v>-13481</v>
      </c>
      <c r="AG781" s="14">
        <v>16370.28</v>
      </c>
    </row>
    <row r="782" spans="1:33" ht="15" customHeight="1" x14ac:dyDescent="0.25">
      <c r="A782" s="36">
        <v>6</v>
      </c>
      <c r="B782" s="36" t="s">
        <v>2625</v>
      </c>
      <c r="C782" s="36" t="s">
        <v>2625</v>
      </c>
      <c r="D782" s="38" t="str">
        <f t="shared" si="19"/>
        <v>6000000121-0</v>
      </c>
      <c r="E782" s="9" t="s">
        <v>1542</v>
      </c>
      <c r="F782" s="10" t="s">
        <v>29</v>
      </c>
      <c r="G782" s="10" t="s">
        <v>29</v>
      </c>
      <c r="H782" s="9" t="s">
        <v>30</v>
      </c>
      <c r="I782" s="10" t="s">
        <v>207</v>
      </c>
      <c r="J782" s="10" t="s">
        <v>32</v>
      </c>
      <c r="K782" s="11">
        <v>43870</v>
      </c>
      <c r="L782" s="12">
        <v>43870</v>
      </c>
      <c r="M782" s="10" t="s">
        <v>175</v>
      </c>
      <c r="N782" s="13" t="s">
        <v>1543</v>
      </c>
      <c r="O782" s="10" t="s">
        <v>1321</v>
      </c>
      <c r="P782" s="10" t="s">
        <v>934</v>
      </c>
      <c r="Q782" s="14">
        <v>83178.2</v>
      </c>
      <c r="R782" s="12"/>
      <c r="S782" s="10" t="s">
        <v>1527</v>
      </c>
      <c r="T782" s="14">
        <v>-70277</v>
      </c>
      <c r="U782" s="15">
        <v>2</v>
      </c>
      <c r="V782" s="10" t="s">
        <v>29</v>
      </c>
      <c r="W782" s="14">
        <v>12901.2</v>
      </c>
      <c r="X782" s="10" t="s">
        <v>339</v>
      </c>
      <c r="Y782" s="10" t="s">
        <v>29</v>
      </c>
      <c r="Z782" s="10" t="s">
        <v>37</v>
      </c>
      <c r="AA782" s="10" t="s">
        <v>29</v>
      </c>
      <c r="AB782" s="15">
        <v>0</v>
      </c>
      <c r="AC782" s="15">
        <v>0</v>
      </c>
      <c r="AD782" s="15"/>
      <c r="AE782" s="15">
        <v>0</v>
      </c>
      <c r="AF782" s="14">
        <v>-5826</v>
      </c>
      <c r="AG782" s="14">
        <v>7075.2</v>
      </c>
    </row>
    <row r="783" spans="1:33" ht="15" customHeight="1" x14ac:dyDescent="0.25">
      <c r="A783" s="36">
        <v>6</v>
      </c>
      <c r="B783" s="36" t="s">
        <v>2625</v>
      </c>
      <c r="C783" s="36" t="s">
        <v>2625</v>
      </c>
      <c r="D783" s="38" t="str">
        <f t="shared" si="19"/>
        <v>6000000122-0</v>
      </c>
      <c r="E783" s="9" t="s">
        <v>1544</v>
      </c>
      <c r="F783" s="10" t="s">
        <v>29</v>
      </c>
      <c r="G783" s="10" t="s">
        <v>29</v>
      </c>
      <c r="H783" s="9" t="s">
        <v>30</v>
      </c>
      <c r="I783" s="10" t="s">
        <v>207</v>
      </c>
      <c r="J783" s="10" t="s">
        <v>32</v>
      </c>
      <c r="K783" s="11">
        <v>43870</v>
      </c>
      <c r="L783" s="12">
        <v>43870</v>
      </c>
      <c r="M783" s="10" t="s">
        <v>175</v>
      </c>
      <c r="N783" s="13" t="s">
        <v>1545</v>
      </c>
      <c r="O783" s="10" t="s">
        <v>1321</v>
      </c>
      <c r="P783" s="10" t="s">
        <v>934</v>
      </c>
      <c r="Q783" s="14">
        <v>107974.72</v>
      </c>
      <c r="R783" s="12"/>
      <c r="S783" s="10" t="s">
        <v>1527</v>
      </c>
      <c r="T783" s="14">
        <v>-91227</v>
      </c>
      <c r="U783" s="15">
        <v>2</v>
      </c>
      <c r="V783" s="10" t="s">
        <v>29</v>
      </c>
      <c r="W783" s="14">
        <v>16747.72</v>
      </c>
      <c r="X783" s="10" t="s">
        <v>339</v>
      </c>
      <c r="Y783" s="10" t="s">
        <v>29</v>
      </c>
      <c r="Z783" s="10" t="s">
        <v>37</v>
      </c>
      <c r="AA783" s="10" t="s">
        <v>29</v>
      </c>
      <c r="AB783" s="15">
        <v>0</v>
      </c>
      <c r="AC783" s="15">
        <v>0</v>
      </c>
      <c r="AD783" s="15"/>
      <c r="AE783" s="15">
        <v>0</v>
      </c>
      <c r="AF783" s="14">
        <v>-7564</v>
      </c>
      <c r="AG783" s="14">
        <v>9183.7199999999993</v>
      </c>
    </row>
    <row r="784" spans="1:33" ht="15" customHeight="1" x14ac:dyDescent="0.25">
      <c r="A784" s="36">
        <v>6</v>
      </c>
      <c r="B784" s="36" t="s">
        <v>2625</v>
      </c>
      <c r="C784" s="36" t="s">
        <v>2625</v>
      </c>
      <c r="D784" s="38" t="str">
        <f t="shared" si="19"/>
        <v>6000000123-0</v>
      </c>
      <c r="E784" s="9" t="s">
        <v>1546</v>
      </c>
      <c r="F784" s="10" t="s">
        <v>29</v>
      </c>
      <c r="G784" s="10" t="s">
        <v>29</v>
      </c>
      <c r="H784" s="9" t="s">
        <v>30</v>
      </c>
      <c r="I784" s="10" t="s">
        <v>207</v>
      </c>
      <c r="J784" s="10" t="s">
        <v>32</v>
      </c>
      <c r="K784" s="11">
        <v>43870</v>
      </c>
      <c r="L784" s="12">
        <v>43870</v>
      </c>
      <c r="M784" s="10" t="s">
        <v>175</v>
      </c>
      <c r="N784" s="13" t="s">
        <v>1547</v>
      </c>
      <c r="O784" s="10" t="s">
        <v>1321</v>
      </c>
      <c r="P784" s="10" t="s">
        <v>934</v>
      </c>
      <c r="Q784" s="14">
        <v>88542.48</v>
      </c>
      <c r="R784" s="12"/>
      <c r="S784" s="10" t="s">
        <v>1527</v>
      </c>
      <c r="T784" s="14">
        <v>-74809</v>
      </c>
      <c r="U784" s="15">
        <v>2</v>
      </c>
      <c r="V784" s="10" t="s">
        <v>29</v>
      </c>
      <c r="W784" s="14">
        <v>13733.48</v>
      </c>
      <c r="X784" s="10" t="s">
        <v>339</v>
      </c>
      <c r="Y784" s="10" t="s">
        <v>29</v>
      </c>
      <c r="Z784" s="10" t="s">
        <v>37</v>
      </c>
      <c r="AA784" s="10" t="s">
        <v>29</v>
      </c>
      <c r="AB784" s="15">
        <v>0</v>
      </c>
      <c r="AC784" s="15">
        <v>0</v>
      </c>
      <c r="AD784" s="15"/>
      <c r="AE784" s="15">
        <v>0</v>
      </c>
      <c r="AF784" s="14">
        <v>-6202</v>
      </c>
      <c r="AG784" s="14">
        <v>7531.48</v>
      </c>
    </row>
    <row r="785" spans="1:33" ht="15" customHeight="1" x14ac:dyDescent="0.25">
      <c r="A785" s="36">
        <v>6</v>
      </c>
      <c r="B785" s="36" t="s">
        <v>2625</v>
      </c>
      <c r="C785" s="36" t="s">
        <v>2625</v>
      </c>
      <c r="D785" s="38" t="str">
        <f t="shared" si="19"/>
        <v>6000000124-0</v>
      </c>
      <c r="E785" s="9" t="s">
        <v>1548</v>
      </c>
      <c r="F785" s="10" t="s">
        <v>29</v>
      </c>
      <c r="G785" s="10" t="s">
        <v>29</v>
      </c>
      <c r="H785" s="9" t="s">
        <v>30</v>
      </c>
      <c r="I785" s="10" t="s">
        <v>207</v>
      </c>
      <c r="J785" s="10" t="s">
        <v>32</v>
      </c>
      <c r="K785" s="11">
        <v>43697</v>
      </c>
      <c r="L785" s="12">
        <v>43697</v>
      </c>
      <c r="M785" s="10" t="s">
        <v>175</v>
      </c>
      <c r="N785" s="13" t="s">
        <v>1549</v>
      </c>
      <c r="O785" s="10" t="s">
        <v>1321</v>
      </c>
      <c r="P785" s="10" t="s">
        <v>934</v>
      </c>
      <c r="Q785" s="14">
        <v>236440.68</v>
      </c>
      <c r="R785" s="12"/>
      <c r="S785" s="10" t="s">
        <v>1550</v>
      </c>
      <c r="T785" s="14">
        <v>-208113</v>
      </c>
      <c r="U785" s="15">
        <v>2</v>
      </c>
      <c r="V785" s="10" t="s">
        <v>29</v>
      </c>
      <c r="W785" s="14">
        <v>28327.68</v>
      </c>
      <c r="X785" s="10" t="s">
        <v>339</v>
      </c>
      <c r="Y785" s="10" t="s">
        <v>29</v>
      </c>
      <c r="Z785" s="10" t="s">
        <v>37</v>
      </c>
      <c r="AA785" s="10" t="s">
        <v>29</v>
      </c>
      <c r="AB785" s="15">
        <v>0</v>
      </c>
      <c r="AC785" s="15">
        <v>0</v>
      </c>
      <c r="AD785" s="15"/>
      <c r="AE785" s="15">
        <v>0</v>
      </c>
      <c r="AF785" s="14">
        <v>-12793</v>
      </c>
      <c r="AG785" s="14">
        <v>15534.68</v>
      </c>
    </row>
    <row r="786" spans="1:33" ht="15" customHeight="1" x14ac:dyDescent="0.25">
      <c r="A786" s="36">
        <v>6</v>
      </c>
      <c r="B786" s="36" t="s">
        <v>2625</v>
      </c>
      <c r="C786" s="36" t="s">
        <v>2625</v>
      </c>
      <c r="D786" s="38" t="str">
        <f t="shared" si="19"/>
        <v>6000000125-0</v>
      </c>
      <c r="E786" s="9" t="s">
        <v>1551</v>
      </c>
      <c r="F786" s="10" t="s">
        <v>29</v>
      </c>
      <c r="G786" s="10" t="s">
        <v>29</v>
      </c>
      <c r="H786" s="9" t="s">
        <v>30</v>
      </c>
      <c r="I786" s="10" t="s">
        <v>207</v>
      </c>
      <c r="J786" s="10" t="s">
        <v>32</v>
      </c>
      <c r="K786" s="11">
        <v>43574</v>
      </c>
      <c r="L786" s="12">
        <v>43574</v>
      </c>
      <c r="M786" s="10" t="s">
        <v>218</v>
      </c>
      <c r="N786" s="13" t="s">
        <v>1552</v>
      </c>
      <c r="O786" s="10" t="s">
        <v>1321</v>
      </c>
      <c r="P786" s="10" t="s">
        <v>934</v>
      </c>
      <c r="Q786" s="14">
        <v>201374.6</v>
      </c>
      <c r="R786" s="12"/>
      <c r="S786" s="10" t="s">
        <v>1553</v>
      </c>
      <c r="T786" s="14">
        <v>-182303</v>
      </c>
      <c r="U786" s="15">
        <v>2</v>
      </c>
      <c r="V786" s="10" t="s">
        <v>29</v>
      </c>
      <c r="W786" s="14">
        <v>19071.599999999999</v>
      </c>
      <c r="X786" s="10" t="s">
        <v>339</v>
      </c>
      <c r="Y786" s="10" t="s">
        <v>29</v>
      </c>
      <c r="Z786" s="10" t="s">
        <v>37</v>
      </c>
      <c r="AA786" s="10" t="s">
        <v>29</v>
      </c>
      <c r="AB786" s="15">
        <v>0</v>
      </c>
      <c r="AC786" s="15">
        <v>0</v>
      </c>
      <c r="AD786" s="15"/>
      <c r="AE786" s="15">
        <v>0</v>
      </c>
      <c r="AF786" s="14">
        <v>-8613</v>
      </c>
      <c r="AG786" s="14">
        <v>10458.6</v>
      </c>
    </row>
    <row r="787" spans="1:33" ht="15" customHeight="1" x14ac:dyDescent="0.25">
      <c r="A787" s="36">
        <v>6</v>
      </c>
      <c r="B787" s="36" t="s">
        <v>2625</v>
      </c>
      <c r="C787" s="36" t="s">
        <v>2625</v>
      </c>
      <c r="D787" s="38" t="str">
        <f t="shared" si="19"/>
        <v>6000000126-0</v>
      </c>
      <c r="E787" s="9" t="s">
        <v>1554</v>
      </c>
      <c r="F787" s="10" t="s">
        <v>29</v>
      </c>
      <c r="G787" s="10" t="s">
        <v>29</v>
      </c>
      <c r="H787" s="9" t="s">
        <v>30</v>
      </c>
      <c r="I787" s="10" t="s">
        <v>207</v>
      </c>
      <c r="J787" s="10" t="s">
        <v>32</v>
      </c>
      <c r="K787" s="11">
        <v>43655</v>
      </c>
      <c r="L787" s="12">
        <v>43655</v>
      </c>
      <c r="M787" s="10" t="s">
        <v>254</v>
      </c>
      <c r="N787" s="13" t="s">
        <v>1555</v>
      </c>
      <c r="O787" s="10" t="s">
        <v>1321</v>
      </c>
      <c r="P787" s="10" t="s">
        <v>1117</v>
      </c>
      <c r="Q787" s="14">
        <v>28907</v>
      </c>
      <c r="R787" s="12"/>
      <c r="S787" s="10" t="s">
        <v>1556</v>
      </c>
      <c r="T787" s="14">
        <v>-25692</v>
      </c>
      <c r="U787" s="15">
        <v>1</v>
      </c>
      <c r="V787" s="10" t="s">
        <v>29</v>
      </c>
      <c r="W787" s="14">
        <v>3215</v>
      </c>
      <c r="X787" s="10" t="s">
        <v>339</v>
      </c>
      <c r="Y787" s="10" t="s">
        <v>29</v>
      </c>
      <c r="Z787" s="10" t="s">
        <v>37</v>
      </c>
      <c r="AA787" s="10" t="s">
        <v>29</v>
      </c>
      <c r="AB787" s="15">
        <v>0</v>
      </c>
      <c r="AC787" s="15">
        <v>0</v>
      </c>
      <c r="AD787" s="15"/>
      <c r="AE787" s="15">
        <v>0</v>
      </c>
      <c r="AF787" s="14">
        <v>-1452</v>
      </c>
      <c r="AG787" s="14">
        <v>1763</v>
      </c>
    </row>
    <row r="788" spans="1:33" ht="15" customHeight="1" x14ac:dyDescent="0.25">
      <c r="A788" s="36">
        <v>6</v>
      </c>
      <c r="B788" s="36" t="s">
        <v>2625</v>
      </c>
      <c r="C788" s="36" t="s">
        <v>2625</v>
      </c>
      <c r="D788" s="38" t="str">
        <f t="shared" si="19"/>
        <v>6000000127-0</v>
      </c>
      <c r="E788" s="9" t="s">
        <v>1557</v>
      </c>
      <c r="F788" s="10" t="s">
        <v>29</v>
      </c>
      <c r="G788" s="10" t="s">
        <v>29</v>
      </c>
      <c r="H788" s="9" t="s">
        <v>30</v>
      </c>
      <c r="I788" s="10" t="s">
        <v>207</v>
      </c>
      <c r="J788" s="10" t="s">
        <v>32</v>
      </c>
      <c r="K788" s="11">
        <v>43691</v>
      </c>
      <c r="L788" s="12">
        <v>43691</v>
      </c>
      <c r="M788" s="10" t="s">
        <v>1050</v>
      </c>
      <c r="N788" s="13" t="s">
        <v>1558</v>
      </c>
      <c r="O788" s="10" t="s">
        <v>1321</v>
      </c>
      <c r="P788" s="10" t="s">
        <v>1117</v>
      </c>
      <c r="Q788" s="14">
        <v>86076</v>
      </c>
      <c r="R788" s="12"/>
      <c r="S788" s="10" t="s">
        <v>1559</v>
      </c>
      <c r="T788" s="14">
        <v>-75869</v>
      </c>
      <c r="U788" s="15">
        <v>3</v>
      </c>
      <c r="V788" s="10" t="s">
        <v>29</v>
      </c>
      <c r="W788" s="14">
        <v>10207</v>
      </c>
      <c r="X788" s="10" t="s">
        <v>339</v>
      </c>
      <c r="Y788" s="10" t="s">
        <v>29</v>
      </c>
      <c r="Z788" s="10" t="s">
        <v>37</v>
      </c>
      <c r="AA788" s="10" t="s">
        <v>29</v>
      </c>
      <c r="AB788" s="15">
        <v>0</v>
      </c>
      <c r="AC788" s="15">
        <v>0</v>
      </c>
      <c r="AD788" s="15"/>
      <c r="AE788" s="15">
        <v>0</v>
      </c>
      <c r="AF788" s="14">
        <v>-4610</v>
      </c>
      <c r="AG788" s="14">
        <v>5597</v>
      </c>
    </row>
    <row r="789" spans="1:33" ht="15" customHeight="1" x14ac:dyDescent="0.25">
      <c r="A789" s="36">
        <v>6</v>
      </c>
      <c r="B789" s="36" t="s">
        <v>2625</v>
      </c>
      <c r="C789" s="36" t="s">
        <v>2625</v>
      </c>
      <c r="D789" s="38" t="str">
        <f t="shared" si="19"/>
        <v>6000000128-0</v>
      </c>
      <c r="E789" s="9" t="s">
        <v>1560</v>
      </c>
      <c r="F789" s="10" t="s">
        <v>29</v>
      </c>
      <c r="G789" s="10" t="s">
        <v>29</v>
      </c>
      <c r="H789" s="9" t="s">
        <v>30</v>
      </c>
      <c r="I789" s="10" t="s">
        <v>207</v>
      </c>
      <c r="J789" s="10" t="s">
        <v>32</v>
      </c>
      <c r="K789" s="11">
        <v>43782</v>
      </c>
      <c r="L789" s="12">
        <v>43782</v>
      </c>
      <c r="M789" s="10" t="s">
        <v>210</v>
      </c>
      <c r="N789" s="13" t="s">
        <v>1561</v>
      </c>
      <c r="O789" s="10" t="s">
        <v>1321</v>
      </c>
      <c r="P789" s="10" t="s">
        <v>370</v>
      </c>
      <c r="Q789" s="14">
        <v>28277</v>
      </c>
      <c r="R789" s="12"/>
      <c r="S789" s="10" t="s">
        <v>1559</v>
      </c>
      <c r="T789" s="14">
        <v>-24399</v>
      </c>
      <c r="U789" s="15">
        <v>1</v>
      </c>
      <c r="V789" s="10" t="s">
        <v>29</v>
      </c>
      <c r="W789" s="14">
        <v>3878</v>
      </c>
      <c r="X789" s="10" t="s">
        <v>339</v>
      </c>
      <c r="Y789" s="10" t="s">
        <v>29</v>
      </c>
      <c r="Z789" s="10" t="s">
        <v>37</v>
      </c>
      <c r="AA789" s="10" t="s">
        <v>29</v>
      </c>
      <c r="AB789" s="15">
        <v>0</v>
      </c>
      <c r="AC789" s="15">
        <v>0</v>
      </c>
      <c r="AD789" s="15"/>
      <c r="AE789" s="15">
        <v>0</v>
      </c>
      <c r="AF789" s="14">
        <v>-1751</v>
      </c>
      <c r="AG789" s="14">
        <v>2127</v>
      </c>
    </row>
    <row r="790" spans="1:33" ht="15" customHeight="1" x14ac:dyDescent="0.25">
      <c r="A790" s="36">
        <v>6</v>
      </c>
      <c r="B790" s="36" t="s">
        <v>2625</v>
      </c>
      <c r="C790" s="36" t="s">
        <v>2625</v>
      </c>
      <c r="D790" s="38" t="str">
        <f t="shared" si="19"/>
        <v>6000000129-0</v>
      </c>
      <c r="E790" s="9" t="s">
        <v>1562</v>
      </c>
      <c r="F790" s="10" t="s">
        <v>29</v>
      </c>
      <c r="G790" s="10" t="s">
        <v>29</v>
      </c>
      <c r="H790" s="9" t="s">
        <v>30</v>
      </c>
      <c r="I790" s="10" t="s">
        <v>207</v>
      </c>
      <c r="J790" s="10" t="s">
        <v>32</v>
      </c>
      <c r="K790" s="11">
        <v>43782</v>
      </c>
      <c r="L790" s="12">
        <v>43782</v>
      </c>
      <c r="M790" s="10" t="s">
        <v>210</v>
      </c>
      <c r="N790" s="13" t="s">
        <v>1563</v>
      </c>
      <c r="O790" s="10" t="s">
        <v>1321</v>
      </c>
      <c r="P790" s="10" t="s">
        <v>1117</v>
      </c>
      <c r="Q790" s="14">
        <v>59312.5</v>
      </c>
      <c r="R790" s="12"/>
      <c r="S790" s="10" t="s">
        <v>1564</v>
      </c>
      <c r="T790" s="14">
        <v>-51178</v>
      </c>
      <c r="U790" s="15">
        <v>2</v>
      </c>
      <c r="V790" s="10" t="s">
        <v>29</v>
      </c>
      <c r="W790" s="14">
        <v>8134.5</v>
      </c>
      <c r="X790" s="10" t="s">
        <v>339</v>
      </c>
      <c r="Y790" s="10" t="s">
        <v>29</v>
      </c>
      <c r="Z790" s="10" t="s">
        <v>37</v>
      </c>
      <c r="AA790" s="10" t="s">
        <v>29</v>
      </c>
      <c r="AB790" s="15">
        <v>0</v>
      </c>
      <c r="AC790" s="15">
        <v>0</v>
      </c>
      <c r="AD790" s="15"/>
      <c r="AE790" s="15">
        <v>0</v>
      </c>
      <c r="AF790" s="14">
        <v>-3674</v>
      </c>
      <c r="AG790" s="14">
        <v>4460.5</v>
      </c>
    </row>
    <row r="791" spans="1:33" ht="15" customHeight="1" x14ac:dyDescent="0.25">
      <c r="A791" s="36">
        <v>6</v>
      </c>
      <c r="B791" s="36" t="s">
        <v>2625</v>
      </c>
      <c r="C791" s="36" t="s">
        <v>2625</v>
      </c>
      <c r="D791" s="38" t="str">
        <f t="shared" si="19"/>
        <v>6000000130-0</v>
      </c>
      <c r="E791" s="9" t="s">
        <v>1565</v>
      </c>
      <c r="F791" s="10" t="s">
        <v>29</v>
      </c>
      <c r="G791" s="10" t="s">
        <v>29</v>
      </c>
      <c r="H791" s="9" t="s">
        <v>30</v>
      </c>
      <c r="I791" s="10" t="s">
        <v>207</v>
      </c>
      <c r="J791" s="10" t="s">
        <v>32</v>
      </c>
      <c r="K791" s="11">
        <v>43728</v>
      </c>
      <c r="L791" s="12">
        <v>43728</v>
      </c>
      <c r="M791" s="10" t="s">
        <v>210</v>
      </c>
      <c r="N791" s="13" t="s">
        <v>1566</v>
      </c>
      <c r="O791" s="10" t="s">
        <v>1321</v>
      </c>
      <c r="P791" s="10" t="s">
        <v>1117</v>
      </c>
      <c r="Q791" s="14">
        <v>23046.87</v>
      </c>
      <c r="R791" s="12"/>
      <c r="S791" s="10" t="s">
        <v>1559</v>
      </c>
      <c r="T791" s="14">
        <v>-20140</v>
      </c>
      <c r="U791" s="15">
        <v>1</v>
      </c>
      <c r="V791" s="10" t="s">
        <v>29</v>
      </c>
      <c r="W791" s="14">
        <v>2906.87</v>
      </c>
      <c r="X791" s="10" t="s">
        <v>339</v>
      </c>
      <c r="Y791" s="10" t="s">
        <v>29</v>
      </c>
      <c r="Z791" s="10" t="s">
        <v>37</v>
      </c>
      <c r="AA791" s="10" t="s">
        <v>29</v>
      </c>
      <c r="AB791" s="15">
        <v>0</v>
      </c>
      <c r="AC791" s="15">
        <v>0</v>
      </c>
      <c r="AD791" s="15"/>
      <c r="AE791" s="15">
        <v>0</v>
      </c>
      <c r="AF791" s="14">
        <v>-1313</v>
      </c>
      <c r="AG791" s="14">
        <v>1593.87</v>
      </c>
    </row>
    <row r="792" spans="1:33" ht="15" customHeight="1" x14ac:dyDescent="0.25">
      <c r="A792" s="36">
        <v>6</v>
      </c>
      <c r="B792" s="36" t="s">
        <v>2625</v>
      </c>
      <c r="C792" s="36" t="s">
        <v>2625</v>
      </c>
      <c r="D792" s="38" t="str">
        <f t="shared" si="19"/>
        <v>6000000131-0</v>
      </c>
      <c r="E792" s="9" t="s">
        <v>1567</v>
      </c>
      <c r="F792" s="10" t="s">
        <v>29</v>
      </c>
      <c r="G792" s="10" t="s">
        <v>29</v>
      </c>
      <c r="H792" s="9" t="s">
        <v>30</v>
      </c>
      <c r="I792" s="10" t="s">
        <v>207</v>
      </c>
      <c r="J792" s="10" t="s">
        <v>32</v>
      </c>
      <c r="K792" s="11">
        <v>44021</v>
      </c>
      <c r="L792" s="12">
        <v>44021</v>
      </c>
      <c r="M792" s="10" t="s">
        <v>218</v>
      </c>
      <c r="N792" s="13" t="s">
        <v>1568</v>
      </c>
      <c r="O792" s="10" t="s">
        <v>1321</v>
      </c>
      <c r="P792" s="10" t="s">
        <v>934</v>
      </c>
      <c r="Q792" s="14">
        <v>224000</v>
      </c>
      <c r="R792" s="12"/>
      <c r="S792" s="10" t="s">
        <v>1556</v>
      </c>
      <c r="T792" s="14">
        <v>-178616</v>
      </c>
      <c r="U792" s="15">
        <v>2</v>
      </c>
      <c r="V792" s="10" t="s">
        <v>29</v>
      </c>
      <c r="W792" s="14">
        <v>45384</v>
      </c>
      <c r="X792" s="10" t="s">
        <v>339</v>
      </c>
      <c r="Y792" s="10" t="s">
        <v>29</v>
      </c>
      <c r="Z792" s="10" t="s">
        <v>37</v>
      </c>
      <c r="AA792" s="10" t="s">
        <v>29</v>
      </c>
      <c r="AB792" s="15">
        <v>0</v>
      </c>
      <c r="AC792" s="15">
        <v>0</v>
      </c>
      <c r="AD792" s="15"/>
      <c r="AE792" s="15">
        <v>0</v>
      </c>
      <c r="AF792" s="14">
        <v>-20496</v>
      </c>
      <c r="AG792" s="14">
        <v>24888</v>
      </c>
    </row>
    <row r="793" spans="1:33" ht="15" customHeight="1" x14ac:dyDescent="0.25">
      <c r="A793" s="36">
        <v>6</v>
      </c>
      <c r="B793" s="36" t="s">
        <v>2625</v>
      </c>
      <c r="C793" s="36" t="s">
        <v>2625</v>
      </c>
      <c r="D793" s="38" t="str">
        <f t="shared" si="19"/>
        <v>6000000132-0</v>
      </c>
      <c r="E793" s="9" t="s">
        <v>1569</v>
      </c>
      <c r="F793" s="10" t="s">
        <v>29</v>
      </c>
      <c r="G793" s="10" t="s">
        <v>29</v>
      </c>
      <c r="H793" s="9" t="s">
        <v>30</v>
      </c>
      <c r="I793" s="10" t="s">
        <v>207</v>
      </c>
      <c r="J793" s="10" t="s">
        <v>32</v>
      </c>
      <c r="K793" s="11">
        <v>44021</v>
      </c>
      <c r="L793" s="12">
        <v>44021</v>
      </c>
      <c r="M793" s="10" t="s">
        <v>218</v>
      </c>
      <c r="N793" s="13" t="s">
        <v>1570</v>
      </c>
      <c r="O793" s="10" t="s">
        <v>1321</v>
      </c>
      <c r="P793" s="10" t="s">
        <v>934</v>
      </c>
      <c r="Q793" s="14">
        <v>140000</v>
      </c>
      <c r="R793" s="12"/>
      <c r="S793" s="10" t="s">
        <v>1556</v>
      </c>
      <c r="T793" s="14">
        <v>-111635</v>
      </c>
      <c r="U793" s="15">
        <v>2</v>
      </c>
      <c r="V793" s="10" t="s">
        <v>29</v>
      </c>
      <c r="W793" s="14">
        <v>28365</v>
      </c>
      <c r="X793" s="10" t="s">
        <v>339</v>
      </c>
      <c r="Y793" s="10" t="s">
        <v>29</v>
      </c>
      <c r="Z793" s="10" t="s">
        <v>37</v>
      </c>
      <c r="AA793" s="10" t="s">
        <v>29</v>
      </c>
      <c r="AB793" s="15">
        <v>0</v>
      </c>
      <c r="AC793" s="15">
        <v>0</v>
      </c>
      <c r="AD793" s="15"/>
      <c r="AE793" s="15">
        <v>0</v>
      </c>
      <c r="AF793" s="14">
        <v>-12810</v>
      </c>
      <c r="AG793" s="14">
        <v>15555</v>
      </c>
    </row>
    <row r="794" spans="1:33" ht="15" customHeight="1" x14ac:dyDescent="0.25">
      <c r="A794" s="36">
        <v>6</v>
      </c>
      <c r="B794" s="36" t="s">
        <v>2625</v>
      </c>
      <c r="C794" s="36" t="s">
        <v>2625</v>
      </c>
      <c r="D794" s="38" t="str">
        <f t="shared" si="19"/>
        <v>6000000133-0</v>
      </c>
      <c r="E794" s="9" t="s">
        <v>1571</v>
      </c>
      <c r="F794" s="10" t="s">
        <v>29</v>
      </c>
      <c r="G794" s="10" t="s">
        <v>29</v>
      </c>
      <c r="H794" s="9" t="s">
        <v>30</v>
      </c>
      <c r="I794" s="10" t="s">
        <v>207</v>
      </c>
      <c r="J794" s="10" t="s">
        <v>32</v>
      </c>
      <c r="K794" s="11">
        <v>44021</v>
      </c>
      <c r="L794" s="12">
        <v>44021</v>
      </c>
      <c r="M794" s="10" t="s">
        <v>175</v>
      </c>
      <c r="N794" s="13" t="s">
        <v>1572</v>
      </c>
      <c r="O794" s="10" t="s">
        <v>1321</v>
      </c>
      <c r="P794" s="10" t="s">
        <v>934</v>
      </c>
      <c r="Q794" s="14">
        <v>246785</v>
      </c>
      <c r="R794" s="12"/>
      <c r="S794" s="10" t="s">
        <v>1527</v>
      </c>
      <c r="T794" s="14">
        <v>-196785</v>
      </c>
      <c r="U794" s="15">
        <v>2</v>
      </c>
      <c r="V794" s="10" t="s">
        <v>29</v>
      </c>
      <c r="W794" s="14">
        <v>50000</v>
      </c>
      <c r="X794" s="10" t="s">
        <v>1020</v>
      </c>
      <c r="Y794" s="10" t="s">
        <v>29</v>
      </c>
      <c r="Z794" s="10" t="s">
        <v>37</v>
      </c>
      <c r="AA794" s="10" t="s">
        <v>29</v>
      </c>
      <c r="AB794" s="15">
        <v>0</v>
      </c>
      <c r="AC794" s="15">
        <v>0</v>
      </c>
      <c r="AD794" s="15"/>
      <c r="AE794" s="15">
        <v>0</v>
      </c>
      <c r="AF794" s="14">
        <v>-22581</v>
      </c>
      <c r="AG794" s="14">
        <v>27419</v>
      </c>
    </row>
    <row r="795" spans="1:33" ht="15" customHeight="1" x14ac:dyDescent="0.25">
      <c r="A795" s="36">
        <v>6</v>
      </c>
      <c r="B795" s="36" t="s">
        <v>2625</v>
      </c>
      <c r="C795" s="36" t="s">
        <v>2625</v>
      </c>
      <c r="D795" s="38" t="str">
        <f t="shared" si="19"/>
        <v>6000000134-0</v>
      </c>
      <c r="E795" s="9" t="s">
        <v>1573</v>
      </c>
      <c r="F795" s="10" t="s">
        <v>29</v>
      </c>
      <c r="G795" s="10" t="s">
        <v>29</v>
      </c>
      <c r="H795" s="9" t="s">
        <v>30</v>
      </c>
      <c r="I795" s="10" t="s">
        <v>207</v>
      </c>
      <c r="J795" s="10" t="s">
        <v>32</v>
      </c>
      <c r="K795" s="11">
        <v>44064</v>
      </c>
      <c r="L795" s="12">
        <v>44064</v>
      </c>
      <c r="M795" s="10" t="s">
        <v>218</v>
      </c>
      <c r="N795" s="13" t="s">
        <v>1574</v>
      </c>
      <c r="O795" s="10" t="s">
        <v>1321</v>
      </c>
      <c r="P795" s="10" t="s">
        <v>934</v>
      </c>
      <c r="Q795" s="14">
        <v>21900</v>
      </c>
      <c r="R795" s="12"/>
      <c r="S795" s="10" t="s">
        <v>1575</v>
      </c>
      <c r="T795" s="14">
        <v>-17112</v>
      </c>
      <c r="U795" s="15">
        <v>2</v>
      </c>
      <c r="V795" s="10" t="s">
        <v>29</v>
      </c>
      <c r="W795" s="14">
        <v>4788</v>
      </c>
      <c r="X795" s="10" t="s">
        <v>339</v>
      </c>
      <c r="Y795" s="10" t="s">
        <v>29</v>
      </c>
      <c r="Z795" s="10" t="s">
        <v>37</v>
      </c>
      <c r="AA795" s="10" t="s">
        <v>29</v>
      </c>
      <c r="AB795" s="15">
        <v>0</v>
      </c>
      <c r="AC795" s="15">
        <v>0</v>
      </c>
      <c r="AD795" s="15"/>
      <c r="AE795" s="15">
        <v>0</v>
      </c>
      <c r="AF795" s="14">
        <v>-2162</v>
      </c>
      <c r="AG795" s="14">
        <v>2626</v>
      </c>
    </row>
    <row r="796" spans="1:33" ht="15" customHeight="1" x14ac:dyDescent="0.25">
      <c r="A796" s="36">
        <v>6</v>
      </c>
      <c r="B796" s="36" t="s">
        <v>2625</v>
      </c>
      <c r="C796" s="36" t="s">
        <v>2625</v>
      </c>
      <c r="D796" s="38" t="str">
        <f t="shared" si="19"/>
        <v>6000000135-0</v>
      </c>
      <c r="E796" s="9" t="s">
        <v>1576</v>
      </c>
      <c r="F796" s="10" t="s">
        <v>29</v>
      </c>
      <c r="G796" s="10" t="s">
        <v>29</v>
      </c>
      <c r="H796" s="9" t="s">
        <v>30</v>
      </c>
      <c r="I796" s="10" t="s">
        <v>207</v>
      </c>
      <c r="J796" s="10" t="s">
        <v>32</v>
      </c>
      <c r="K796" s="11">
        <v>44064</v>
      </c>
      <c r="L796" s="12">
        <v>44064</v>
      </c>
      <c r="M796" s="10" t="s">
        <v>218</v>
      </c>
      <c r="N796" s="13" t="s">
        <v>1577</v>
      </c>
      <c r="O796" s="10" t="s">
        <v>1321</v>
      </c>
      <c r="P796" s="10" t="s">
        <v>934</v>
      </c>
      <c r="Q796" s="14">
        <v>19300</v>
      </c>
      <c r="R796" s="12"/>
      <c r="S796" s="10" t="s">
        <v>1575</v>
      </c>
      <c r="T796" s="14">
        <v>-15080</v>
      </c>
      <c r="U796" s="15">
        <v>2</v>
      </c>
      <c r="V796" s="10" t="s">
        <v>29</v>
      </c>
      <c r="W796" s="14">
        <v>4220</v>
      </c>
      <c r="X796" s="10" t="s">
        <v>339</v>
      </c>
      <c r="Y796" s="10" t="s">
        <v>29</v>
      </c>
      <c r="Z796" s="10" t="s">
        <v>37</v>
      </c>
      <c r="AA796" s="10" t="s">
        <v>29</v>
      </c>
      <c r="AB796" s="15">
        <v>0</v>
      </c>
      <c r="AC796" s="15">
        <v>0</v>
      </c>
      <c r="AD796" s="15"/>
      <c r="AE796" s="15">
        <v>0</v>
      </c>
      <c r="AF796" s="14">
        <v>-1906</v>
      </c>
      <c r="AG796" s="14">
        <v>2314</v>
      </c>
    </row>
    <row r="797" spans="1:33" ht="15" customHeight="1" x14ac:dyDescent="0.25">
      <c r="A797" s="36">
        <v>6</v>
      </c>
      <c r="B797" s="36" t="s">
        <v>2625</v>
      </c>
      <c r="C797" s="36" t="s">
        <v>2625</v>
      </c>
      <c r="D797" s="38" t="str">
        <f t="shared" si="19"/>
        <v>6000000136-0</v>
      </c>
      <c r="E797" s="9" t="s">
        <v>1578</v>
      </c>
      <c r="F797" s="10" t="s">
        <v>29</v>
      </c>
      <c r="G797" s="10" t="s">
        <v>29</v>
      </c>
      <c r="H797" s="9" t="s">
        <v>30</v>
      </c>
      <c r="I797" s="10" t="s">
        <v>207</v>
      </c>
      <c r="J797" s="10" t="s">
        <v>32</v>
      </c>
      <c r="K797" s="11">
        <v>44125</v>
      </c>
      <c r="L797" s="12">
        <v>44125</v>
      </c>
      <c r="M797" s="10" t="s">
        <v>218</v>
      </c>
      <c r="N797" s="13" t="s">
        <v>1579</v>
      </c>
      <c r="O797" s="10" t="s">
        <v>1321</v>
      </c>
      <c r="P797" s="10" t="s">
        <v>934</v>
      </c>
      <c r="Q797" s="14">
        <v>163625</v>
      </c>
      <c r="R797" s="12"/>
      <c r="S797" s="10" t="s">
        <v>1580</v>
      </c>
      <c r="T797" s="14">
        <v>-124133</v>
      </c>
      <c r="U797" s="15">
        <v>2</v>
      </c>
      <c r="V797" s="10" t="s">
        <v>29</v>
      </c>
      <c r="W797" s="14">
        <v>39492</v>
      </c>
      <c r="X797" s="10" t="s">
        <v>339</v>
      </c>
      <c r="Y797" s="10" t="s">
        <v>29</v>
      </c>
      <c r="Z797" s="10" t="s">
        <v>37</v>
      </c>
      <c r="AA797" s="10" t="s">
        <v>29</v>
      </c>
      <c r="AB797" s="15">
        <v>0</v>
      </c>
      <c r="AC797" s="15">
        <v>0</v>
      </c>
      <c r="AD797" s="15"/>
      <c r="AE797" s="15">
        <v>0</v>
      </c>
      <c r="AF797" s="14">
        <v>-17835</v>
      </c>
      <c r="AG797" s="14">
        <v>21657</v>
      </c>
    </row>
    <row r="798" spans="1:33" ht="15" customHeight="1" x14ac:dyDescent="0.25">
      <c r="A798" s="36">
        <v>6</v>
      </c>
      <c r="B798" s="36" t="s">
        <v>2625</v>
      </c>
      <c r="C798" s="36" t="s">
        <v>2625</v>
      </c>
      <c r="D798" s="38" t="str">
        <f t="shared" si="19"/>
        <v>6000000137-0</v>
      </c>
      <c r="E798" s="9" t="s">
        <v>1581</v>
      </c>
      <c r="F798" s="10" t="s">
        <v>29</v>
      </c>
      <c r="G798" s="10" t="s">
        <v>29</v>
      </c>
      <c r="H798" s="9" t="s">
        <v>30</v>
      </c>
      <c r="I798" s="10" t="s">
        <v>207</v>
      </c>
      <c r="J798" s="10" t="s">
        <v>32</v>
      </c>
      <c r="K798" s="11">
        <v>44125</v>
      </c>
      <c r="L798" s="12">
        <v>44125</v>
      </c>
      <c r="M798" s="10" t="s">
        <v>218</v>
      </c>
      <c r="N798" s="13" t="s">
        <v>1582</v>
      </c>
      <c r="O798" s="10" t="s">
        <v>1321</v>
      </c>
      <c r="P798" s="10" t="s">
        <v>934</v>
      </c>
      <c r="Q798" s="14">
        <v>81980</v>
      </c>
      <c r="R798" s="12"/>
      <c r="S798" s="10" t="s">
        <v>1580</v>
      </c>
      <c r="T798" s="14">
        <v>-62194</v>
      </c>
      <c r="U798" s="15">
        <v>1</v>
      </c>
      <c r="V798" s="10" t="s">
        <v>29</v>
      </c>
      <c r="W798" s="14">
        <v>19786</v>
      </c>
      <c r="X798" s="10" t="s">
        <v>339</v>
      </c>
      <c r="Y798" s="10" t="s">
        <v>29</v>
      </c>
      <c r="Z798" s="10" t="s">
        <v>37</v>
      </c>
      <c r="AA798" s="10" t="s">
        <v>29</v>
      </c>
      <c r="AB798" s="15">
        <v>0</v>
      </c>
      <c r="AC798" s="15">
        <v>0</v>
      </c>
      <c r="AD798" s="15"/>
      <c r="AE798" s="15">
        <v>0</v>
      </c>
      <c r="AF798" s="14">
        <v>-8936</v>
      </c>
      <c r="AG798" s="14">
        <v>10850</v>
      </c>
    </row>
    <row r="799" spans="1:33" ht="15" customHeight="1" x14ac:dyDescent="0.25">
      <c r="A799" s="36">
        <v>6</v>
      </c>
      <c r="B799" s="36" t="s">
        <v>2625</v>
      </c>
      <c r="C799" s="36" t="s">
        <v>2625</v>
      </c>
      <c r="D799" s="38" t="str">
        <f t="shared" si="19"/>
        <v>6000000138-0</v>
      </c>
      <c r="E799" s="9" t="s">
        <v>1583</v>
      </c>
      <c r="F799" s="10" t="s">
        <v>29</v>
      </c>
      <c r="G799" s="10" t="s">
        <v>29</v>
      </c>
      <c r="H799" s="9" t="s">
        <v>30</v>
      </c>
      <c r="I799" s="10" t="s">
        <v>207</v>
      </c>
      <c r="J799" s="10" t="s">
        <v>32</v>
      </c>
      <c r="K799" s="11">
        <v>44125</v>
      </c>
      <c r="L799" s="12">
        <v>44125</v>
      </c>
      <c r="M799" s="10" t="s">
        <v>218</v>
      </c>
      <c r="N799" s="13" t="s">
        <v>1584</v>
      </c>
      <c r="O799" s="10" t="s">
        <v>1321</v>
      </c>
      <c r="P799" s="10" t="s">
        <v>934</v>
      </c>
      <c r="Q799" s="14">
        <v>17850</v>
      </c>
      <c r="R799" s="12"/>
      <c r="S799" s="10" t="s">
        <v>1580</v>
      </c>
      <c r="T799" s="14">
        <v>-13542</v>
      </c>
      <c r="U799" s="15">
        <v>2</v>
      </c>
      <c r="V799" s="10" t="s">
        <v>29</v>
      </c>
      <c r="W799" s="14">
        <v>4308</v>
      </c>
      <c r="X799" s="10" t="s">
        <v>339</v>
      </c>
      <c r="Y799" s="10" t="s">
        <v>29</v>
      </c>
      <c r="Z799" s="10" t="s">
        <v>37</v>
      </c>
      <c r="AA799" s="10" t="s">
        <v>29</v>
      </c>
      <c r="AB799" s="15">
        <v>0</v>
      </c>
      <c r="AC799" s="15">
        <v>0</v>
      </c>
      <c r="AD799" s="15"/>
      <c r="AE799" s="15">
        <v>0</v>
      </c>
      <c r="AF799" s="14">
        <v>-1946</v>
      </c>
      <c r="AG799" s="14">
        <v>2362</v>
      </c>
    </row>
    <row r="800" spans="1:33" ht="15" customHeight="1" x14ac:dyDescent="0.25">
      <c r="A800" s="36">
        <v>6</v>
      </c>
      <c r="B800" s="36" t="s">
        <v>2625</v>
      </c>
      <c r="C800" s="36" t="s">
        <v>2625</v>
      </c>
      <c r="D800" s="38" t="str">
        <f t="shared" si="19"/>
        <v>6000000139-0</v>
      </c>
      <c r="E800" s="9" t="s">
        <v>1585</v>
      </c>
      <c r="F800" s="10" t="s">
        <v>29</v>
      </c>
      <c r="G800" s="10" t="s">
        <v>29</v>
      </c>
      <c r="H800" s="9" t="s">
        <v>30</v>
      </c>
      <c r="I800" s="10" t="s">
        <v>207</v>
      </c>
      <c r="J800" s="10" t="s">
        <v>32</v>
      </c>
      <c r="K800" s="11">
        <v>44125</v>
      </c>
      <c r="L800" s="12">
        <v>44125</v>
      </c>
      <c r="M800" s="10" t="s">
        <v>218</v>
      </c>
      <c r="N800" s="13" t="s">
        <v>1586</v>
      </c>
      <c r="O800" s="10" t="s">
        <v>1321</v>
      </c>
      <c r="P800" s="10" t="s">
        <v>934</v>
      </c>
      <c r="Q800" s="14">
        <v>84990</v>
      </c>
      <c r="R800" s="12"/>
      <c r="S800" s="10" t="s">
        <v>1511</v>
      </c>
      <c r="T800" s="14">
        <v>-64478</v>
      </c>
      <c r="U800" s="15">
        <v>1</v>
      </c>
      <c r="V800" s="10" t="s">
        <v>29</v>
      </c>
      <c r="W800" s="14">
        <v>20512</v>
      </c>
      <c r="X800" s="10" t="s">
        <v>339</v>
      </c>
      <c r="Y800" s="10" t="s">
        <v>29</v>
      </c>
      <c r="Z800" s="10" t="s">
        <v>37</v>
      </c>
      <c r="AA800" s="10" t="s">
        <v>29</v>
      </c>
      <c r="AB800" s="15">
        <v>0</v>
      </c>
      <c r="AC800" s="15">
        <v>0</v>
      </c>
      <c r="AD800" s="15"/>
      <c r="AE800" s="15">
        <v>0</v>
      </c>
      <c r="AF800" s="14">
        <v>-9264</v>
      </c>
      <c r="AG800" s="14">
        <v>11248</v>
      </c>
    </row>
    <row r="801" spans="1:33" ht="15" customHeight="1" x14ac:dyDescent="0.25">
      <c r="A801" s="36">
        <v>6</v>
      </c>
      <c r="B801" s="36" t="s">
        <v>2625</v>
      </c>
      <c r="C801" s="36" t="s">
        <v>2625</v>
      </c>
      <c r="D801" s="38" t="str">
        <f t="shared" si="19"/>
        <v>6000000140-0</v>
      </c>
      <c r="E801" s="9" t="s">
        <v>1587</v>
      </c>
      <c r="F801" s="10" t="s">
        <v>29</v>
      </c>
      <c r="G801" s="10" t="s">
        <v>29</v>
      </c>
      <c r="H801" s="9" t="s">
        <v>30</v>
      </c>
      <c r="I801" s="10" t="s">
        <v>207</v>
      </c>
      <c r="J801" s="10" t="s">
        <v>32</v>
      </c>
      <c r="K801" s="11">
        <v>44064</v>
      </c>
      <c r="L801" s="12">
        <v>44064</v>
      </c>
      <c r="M801" s="10" t="s">
        <v>218</v>
      </c>
      <c r="N801" s="13" t="s">
        <v>1588</v>
      </c>
      <c r="O801" s="10" t="s">
        <v>1321</v>
      </c>
      <c r="P801" s="10" t="s">
        <v>1117</v>
      </c>
      <c r="Q801" s="14">
        <v>3611764</v>
      </c>
      <c r="R801" s="12"/>
      <c r="S801" s="10" t="s">
        <v>1527</v>
      </c>
      <c r="T801" s="14">
        <v>-2822135</v>
      </c>
      <c r="U801" s="15">
        <v>1</v>
      </c>
      <c r="V801" s="10" t="s">
        <v>29</v>
      </c>
      <c r="W801" s="14">
        <v>789629</v>
      </c>
      <c r="X801" s="10" t="s">
        <v>1589</v>
      </c>
      <c r="Y801" s="10" t="s">
        <v>29</v>
      </c>
      <c r="Z801" s="10" t="s">
        <v>37</v>
      </c>
      <c r="AA801" s="10" t="s">
        <v>29</v>
      </c>
      <c r="AB801" s="15">
        <v>0</v>
      </c>
      <c r="AC801" s="15">
        <v>0</v>
      </c>
      <c r="AD801" s="15"/>
      <c r="AE801" s="15">
        <v>0</v>
      </c>
      <c r="AF801" s="14">
        <v>-356613</v>
      </c>
      <c r="AG801" s="14">
        <v>433016</v>
      </c>
    </row>
    <row r="802" spans="1:33" ht="15" customHeight="1" x14ac:dyDescent="0.25">
      <c r="A802" s="36">
        <v>6</v>
      </c>
      <c r="B802" s="36" t="s">
        <v>2625</v>
      </c>
      <c r="C802" s="36" t="s">
        <v>2625</v>
      </c>
      <c r="D802" s="38" t="str">
        <f t="shared" si="19"/>
        <v>6000000141-0</v>
      </c>
      <c r="E802" s="9" t="s">
        <v>1590</v>
      </c>
      <c r="F802" s="10" t="s">
        <v>29</v>
      </c>
      <c r="G802" s="10" t="s">
        <v>29</v>
      </c>
      <c r="H802" s="9" t="s">
        <v>30</v>
      </c>
      <c r="I802" s="10" t="s">
        <v>207</v>
      </c>
      <c r="J802" s="10" t="s">
        <v>32</v>
      </c>
      <c r="K802" s="11">
        <v>44017</v>
      </c>
      <c r="L802" s="12">
        <v>44017</v>
      </c>
      <c r="M802" s="10" t="s">
        <v>1119</v>
      </c>
      <c r="N802" s="13" t="s">
        <v>1591</v>
      </c>
      <c r="O802" s="10" t="s">
        <v>1321</v>
      </c>
      <c r="P802" s="10" t="s">
        <v>1117</v>
      </c>
      <c r="Q802" s="14">
        <v>210000</v>
      </c>
      <c r="R802" s="12"/>
      <c r="S802" s="10" t="s">
        <v>1592</v>
      </c>
      <c r="T802" s="14">
        <v>-167766</v>
      </c>
      <c r="U802" s="15">
        <v>1</v>
      </c>
      <c r="V802" s="10" t="s">
        <v>29</v>
      </c>
      <c r="W802" s="14">
        <v>42234</v>
      </c>
      <c r="X802" s="10" t="s">
        <v>339</v>
      </c>
      <c r="Y802" s="10" t="s">
        <v>29</v>
      </c>
      <c r="Z802" s="10" t="s">
        <v>37</v>
      </c>
      <c r="AA802" s="10" t="s">
        <v>29</v>
      </c>
      <c r="AB802" s="15">
        <v>0</v>
      </c>
      <c r="AC802" s="15">
        <v>0</v>
      </c>
      <c r="AD802" s="15"/>
      <c r="AE802" s="15">
        <v>0</v>
      </c>
      <c r="AF802" s="14">
        <v>-19074</v>
      </c>
      <c r="AG802" s="14">
        <v>23160</v>
      </c>
    </row>
    <row r="803" spans="1:33" ht="15" customHeight="1" x14ac:dyDescent="0.25">
      <c r="A803" s="36">
        <v>6</v>
      </c>
      <c r="B803" s="36" t="s">
        <v>2625</v>
      </c>
      <c r="C803" s="36" t="s">
        <v>2625</v>
      </c>
      <c r="D803" s="38" t="str">
        <f t="shared" si="19"/>
        <v>6000000142-0</v>
      </c>
      <c r="E803" s="9" t="s">
        <v>1593</v>
      </c>
      <c r="F803" s="10" t="s">
        <v>29</v>
      </c>
      <c r="G803" s="10" t="s">
        <v>29</v>
      </c>
      <c r="H803" s="9" t="s">
        <v>30</v>
      </c>
      <c r="I803" s="10" t="s">
        <v>207</v>
      </c>
      <c r="J803" s="10" t="s">
        <v>32</v>
      </c>
      <c r="K803" s="11">
        <v>44017</v>
      </c>
      <c r="L803" s="12">
        <v>44017</v>
      </c>
      <c r="M803" s="10" t="s">
        <v>1119</v>
      </c>
      <c r="N803" s="13" t="s">
        <v>1594</v>
      </c>
      <c r="O803" s="10" t="s">
        <v>1321</v>
      </c>
      <c r="P803" s="10" t="s">
        <v>1117</v>
      </c>
      <c r="Q803" s="14">
        <v>220000</v>
      </c>
      <c r="R803" s="12"/>
      <c r="S803" s="10" t="s">
        <v>1592</v>
      </c>
      <c r="T803" s="14">
        <v>-175754</v>
      </c>
      <c r="U803" s="15">
        <v>1</v>
      </c>
      <c r="V803" s="10" t="s">
        <v>29</v>
      </c>
      <c r="W803" s="14">
        <v>44246</v>
      </c>
      <c r="X803" s="10" t="s">
        <v>339</v>
      </c>
      <c r="Y803" s="10" t="s">
        <v>29</v>
      </c>
      <c r="Z803" s="10" t="s">
        <v>37</v>
      </c>
      <c r="AA803" s="10" t="s">
        <v>29</v>
      </c>
      <c r="AB803" s="15">
        <v>0</v>
      </c>
      <c r="AC803" s="15">
        <v>0</v>
      </c>
      <c r="AD803" s="15"/>
      <c r="AE803" s="15">
        <v>0</v>
      </c>
      <c r="AF803" s="14">
        <v>-19982</v>
      </c>
      <c r="AG803" s="14">
        <v>24264</v>
      </c>
    </row>
    <row r="804" spans="1:33" ht="15" customHeight="1" x14ac:dyDescent="0.25">
      <c r="A804" s="36">
        <v>6</v>
      </c>
      <c r="B804" s="36" t="s">
        <v>2625</v>
      </c>
      <c r="C804" s="36" t="s">
        <v>2625</v>
      </c>
      <c r="D804" s="38" t="str">
        <f t="shared" si="19"/>
        <v>6000000143-0</v>
      </c>
      <c r="E804" s="9" t="s">
        <v>1595</v>
      </c>
      <c r="F804" s="10" t="s">
        <v>29</v>
      </c>
      <c r="G804" s="10" t="s">
        <v>29</v>
      </c>
      <c r="H804" s="9" t="s">
        <v>30</v>
      </c>
      <c r="I804" s="10" t="s">
        <v>207</v>
      </c>
      <c r="J804" s="10" t="s">
        <v>32</v>
      </c>
      <c r="K804" s="11">
        <v>44055</v>
      </c>
      <c r="L804" s="12">
        <v>44055</v>
      </c>
      <c r="M804" s="10" t="s">
        <v>1119</v>
      </c>
      <c r="N804" s="13" t="s">
        <v>1596</v>
      </c>
      <c r="O804" s="10" t="s">
        <v>1321</v>
      </c>
      <c r="P804" s="10" t="s">
        <v>1117</v>
      </c>
      <c r="Q804" s="14">
        <v>769094</v>
      </c>
      <c r="R804" s="12"/>
      <c r="S804" s="10" t="s">
        <v>1556</v>
      </c>
      <c r="T804" s="14">
        <v>-603528</v>
      </c>
      <c r="U804" s="15">
        <v>21</v>
      </c>
      <c r="V804" s="10" t="s">
        <v>29</v>
      </c>
      <c r="W804" s="14">
        <v>165566</v>
      </c>
      <c r="X804" s="10" t="s">
        <v>339</v>
      </c>
      <c r="Y804" s="10" t="s">
        <v>29</v>
      </c>
      <c r="Z804" s="10" t="s">
        <v>37</v>
      </c>
      <c r="AA804" s="10" t="s">
        <v>29</v>
      </c>
      <c r="AB804" s="15">
        <v>0</v>
      </c>
      <c r="AC804" s="15">
        <v>0</v>
      </c>
      <c r="AD804" s="15"/>
      <c r="AE804" s="15">
        <v>0</v>
      </c>
      <c r="AF804" s="14">
        <v>-74773</v>
      </c>
      <c r="AG804" s="14">
        <v>90793</v>
      </c>
    </row>
    <row r="805" spans="1:33" ht="15" customHeight="1" x14ac:dyDescent="0.25">
      <c r="A805" s="36">
        <v>6</v>
      </c>
      <c r="B805" s="36" t="s">
        <v>2625</v>
      </c>
      <c r="C805" s="36" t="s">
        <v>2625</v>
      </c>
      <c r="D805" s="38" t="str">
        <f t="shared" si="19"/>
        <v>6000000144-0</v>
      </c>
      <c r="E805" s="9" t="s">
        <v>1597</v>
      </c>
      <c r="F805" s="10" t="s">
        <v>29</v>
      </c>
      <c r="G805" s="10" t="s">
        <v>29</v>
      </c>
      <c r="H805" s="9" t="s">
        <v>30</v>
      </c>
      <c r="I805" s="10" t="s">
        <v>207</v>
      </c>
      <c r="J805" s="10" t="s">
        <v>32</v>
      </c>
      <c r="K805" s="11">
        <v>44039</v>
      </c>
      <c r="L805" s="12">
        <v>44039</v>
      </c>
      <c r="M805" s="10" t="s">
        <v>1119</v>
      </c>
      <c r="N805" s="13" t="s">
        <v>1596</v>
      </c>
      <c r="O805" s="10" t="s">
        <v>1321</v>
      </c>
      <c r="P805" s="10" t="s">
        <v>1117</v>
      </c>
      <c r="Q805" s="14">
        <v>35938</v>
      </c>
      <c r="R805" s="12"/>
      <c r="S805" s="10" t="s">
        <v>1556</v>
      </c>
      <c r="T805" s="14">
        <v>-28416</v>
      </c>
      <c r="U805" s="15">
        <v>1</v>
      </c>
      <c r="V805" s="10" t="s">
        <v>29</v>
      </c>
      <c r="W805" s="14">
        <v>7522</v>
      </c>
      <c r="X805" s="10" t="s">
        <v>339</v>
      </c>
      <c r="Y805" s="10" t="s">
        <v>29</v>
      </c>
      <c r="Z805" s="10" t="s">
        <v>37</v>
      </c>
      <c r="AA805" s="10" t="s">
        <v>29</v>
      </c>
      <c r="AB805" s="15">
        <v>0</v>
      </c>
      <c r="AC805" s="15">
        <v>0</v>
      </c>
      <c r="AD805" s="15"/>
      <c r="AE805" s="15">
        <v>0</v>
      </c>
      <c r="AF805" s="14">
        <v>-3397</v>
      </c>
      <c r="AG805" s="14">
        <v>4125</v>
      </c>
    </row>
    <row r="806" spans="1:33" ht="15" customHeight="1" x14ac:dyDescent="0.25">
      <c r="A806" s="36">
        <v>6</v>
      </c>
      <c r="B806" s="36" t="s">
        <v>2625</v>
      </c>
      <c r="C806" s="36" t="s">
        <v>2625</v>
      </c>
      <c r="D806" s="38" t="str">
        <f t="shared" si="19"/>
        <v>6000000145-0</v>
      </c>
      <c r="E806" s="9" t="s">
        <v>1598</v>
      </c>
      <c r="F806" s="10" t="s">
        <v>29</v>
      </c>
      <c r="G806" s="10" t="s">
        <v>29</v>
      </c>
      <c r="H806" s="9" t="s">
        <v>30</v>
      </c>
      <c r="I806" s="10" t="s">
        <v>207</v>
      </c>
      <c r="J806" s="10" t="s">
        <v>32</v>
      </c>
      <c r="K806" s="11">
        <v>44039</v>
      </c>
      <c r="L806" s="12">
        <v>44039</v>
      </c>
      <c r="M806" s="10" t="s">
        <v>33</v>
      </c>
      <c r="N806" s="13" t="s">
        <v>1599</v>
      </c>
      <c r="O806" s="10" t="s">
        <v>1321</v>
      </c>
      <c r="P806" s="10" t="s">
        <v>1117</v>
      </c>
      <c r="Q806" s="14">
        <v>274269</v>
      </c>
      <c r="R806" s="12"/>
      <c r="S806" s="10" t="s">
        <v>1556</v>
      </c>
      <c r="T806" s="14">
        <v>-216861</v>
      </c>
      <c r="U806" s="15">
        <v>10</v>
      </c>
      <c r="V806" s="10" t="s">
        <v>29</v>
      </c>
      <c r="W806" s="14">
        <v>57408</v>
      </c>
      <c r="X806" s="10" t="s">
        <v>339</v>
      </c>
      <c r="Y806" s="10" t="s">
        <v>29</v>
      </c>
      <c r="Z806" s="10" t="s">
        <v>37</v>
      </c>
      <c r="AA806" s="10" t="s">
        <v>29</v>
      </c>
      <c r="AB806" s="15">
        <v>0</v>
      </c>
      <c r="AC806" s="15">
        <v>0</v>
      </c>
      <c r="AD806" s="15"/>
      <c r="AE806" s="15">
        <v>0</v>
      </c>
      <c r="AF806" s="14">
        <v>-25927</v>
      </c>
      <c r="AG806" s="14">
        <v>31481</v>
      </c>
    </row>
    <row r="807" spans="1:33" ht="15" customHeight="1" x14ac:dyDescent="0.25">
      <c r="A807" s="36">
        <v>6</v>
      </c>
      <c r="B807" s="36" t="s">
        <v>2625</v>
      </c>
      <c r="C807" s="36" t="s">
        <v>2625</v>
      </c>
      <c r="D807" s="38" t="str">
        <f t="shared" si="19"/>
        <v>6000000146-0</v>
      </c>
      <c r="E807" s="9" t="s">
        <v>1600</v>
      </c>
      <c r="F807" s="10" t="s">
        <v>29</v>
      </c>
      <c r="G807" s="10" t="s">
        <v>29</v>
      </c>
      <c r="H807" s="9" t="s">
        <v>30</v>
      </c>
      <c r="I807" s="10" t="s">
        <v>207</v>
      </c>
      <c r="J807" s="10" t="s">
        <v>32</v>
      </c>
      <c r="K807" s="11">
        <v>44062</v>
      </c>
      <c r="L807" s="12">
        <v>44062</v>
      </c>
      <c r="M807" s="10" t="s">
        <v>1119</v>
      </c>
      <c r="N807" s="13" t="s">
        <v>1601</v>
      </c>
      <c r="O807" s="10" t="s">
        <v>1321</v>
      </c>
      <c r="P807" s="10" t="s">
        <v>1117</v>
      </c>
      <c r="Q807" s="14">
        <v>44800</v>
      </c>
      <c r="R807" s="12"/>
      <c r="S807" s="10" t="s">
        <v>1592</v>
      </c>
      <c r="T807" s="14">
        <v>-35039</v>
      </c>
      <c r="U807" s="15">
        <v>1</v>
      </c>
      <c r="V807" s="10" t="s">
        <v>29</v>
      </c>
      <c r="W807" s="14">
        <v>9761</v>
      </c>
      <c r="X807" s="10" t="s">
        <v>339</v>
      </c>
      <c r="Y807" s="10" t="s">
        <v>29</v>
      </c>
      <c r="Z807" s="10" t="s">
        <v>37</v>
      </c>
      <c r="AA807" s="10" t="s">
        <v>29</v>
      </c>
      <c r="AB807" s="15">
        <v>0</v>
      </c>
      <c r="AC807" s="15">
        <v>0</v>
      </c>
      <c r="AD807" s="15"/>
      <c r="AE807" s="15">
        <v>0</v>
      </c>
      <c r="AF807" s="14">
        <v>-4408</v>
      </c>
      <c r="AG807" s="14">
        <v>5353</v>
      </c>
    </row>
    <row r="808" spans="1:33" ht="15" customHeight="1" x14ac:dyDescent="0.25">
      <c r="A808" s="36">
        <v>6</v>
      </c>
      <c r="B808" s="36" t="s">
        <v>2625</v>
      </c>
      <c r="C808" s="36" t="s">
        <v>2625</v>
      </c>
      <c r="D808" s="38" t="str">
        <f t="shared" si="19"/>
        <v>6000000147-0</v>
      </c>
      <c r="E808" s="9" t="s">
        <v>1602</v>
      </c>
      <c r="F808" s="10" t="s">
        <v>29</v>
      </c>
      <c r="G808" s="10" t="s">
        <v>29</v>
      </c>
      <c r="H808" s="9" t="s">
        <v>30</v>
      </c>
      <c r="I808" s="10" t="s">
        <v>207</v>
      </c>
      <c r="J808" s="10" t="s">
        <v>32</v>
      </c>
      <c r="K808" s="11">
        <v>44144</v>
      </c>
      <c r="L808" s="12">
        <v>44144</v>
      </c>
      <c r="M808" s="10" t="s">
        <v>33</v>
      </c>
      <c r="N808" s="13" t="s">
        <v>1603</v>
      </c>
      <c r="O808" s="10" t="s">
        <v>1321</v>
      </c>
      <c r="P808" s="10" t="s">
        <v>1117</v>
      </c>
      <c r="Q808" s="14">
        <v>273875</v>
      </c>
      <c r="R808" s="12"/>
      <c r="S808" s="10" t="s">
        <v>1556</v>
      </c>
      <c r="T808" s="14">
        <v>-205836</v>
      </c>
      <c r="U808" s="15">
        <v>10</v>
      </c>
      <c r="V808" s="10" t="s">
        <v>29</v>
      </c>
      <c r="W808" s="14">
        <v>68039</v>
      </c>
      <c r="X808" s="10" t="s">
        <v>339</v>
      </c>
      <c r="Y808" s="10" t="s">
        <v>29</v>
      </c>
      <c r="Z808" s="10" t="s">
        <v>37</v>
      </c>
      <c r="AA808" s="10" t="s">
        <v>29</v>
      </c>
      <c r="AB808" s="15">
        <v>0</v>
      </c>
      <c r="AC808" s="15">
        <v>0</v>
      </c>
      <c r="AD808" s="15"/>
      <c r="AE808" s="15">
        <v>0</v>
      </c>
      <c r="AF808" s="14">
        <v>-30728</v>
      </c>
      <c r="AG808" s="14">
        <v>37311</v>
      </c>
    </row>
    <row r="809" spans="1:33" ht="15" customHeight="1" x14ac:dyDescent="0.25">
      <c r="A809" s="36">
        <v>6</v>
      </c>
      <c r="B809" s="36" t="s">
        <v>2625</v>
      </c>
      <c r="C809" s="36" t="s">
        <v>2625</v>
      </c>
      <c r="D809" s="38" t="str">
        <f t="shared" si="19"/>
        <v>6000000148-0</v>
      </c>
      <c r="E809" s="9" t="s">
        <v>1604</v>
      </c>
      <c r="F809" s="10" t="s">
        <v>29</v>
      </c>
      <c r="G809" s="10" t="s">
        <v>29</v>
      </c>
      <c r="H809" s="9" t="s">
        <v>30</v>
      </c>
      <c r="I809" s="10" t="s">
        <v>207</v>
      </c>
      <c r="J809" s="10" t="s">
        <v>32</v>
      </c>
      <c r="K809" s="11">
        <v>44235</v>
      </c>
      <c r="L809" s="12">
        <v>44235</v>
      </c>
      <c r="M809" s="10" t="s">
        <v>33</v>
      </c>
      <c r="N809" s="13" t="s">
        <v>1605</v>
      </c>
      <c r="O809" s="10" t="s">
        <v>1321</v>
      </c>
      <c r="P809" s="10" t="s">
        <v>29</v>
      </c>
      <c r="Q809" s="14">
        <v>225000</v>
      </c>
      <c r="R809" s="12"/>
      <c r="S809" s="10" t="s">
        <v>1606</v>
      </c>
      <c r="T809" s="14">
        <v>-161475</v>
      </c>
      <c r="U809" s="15">
        <v>1</v>
      </c>
      <c r="V809" s="10" t="s">
        <v>29</v>
      </c>
      <c r="W809" s="14">
        <v>63525</v>
      </c>
      <c r="X809" s="10" t="s">
        <v>339</v>
      </c>
      <c r="Y809" s="10" t="s">
        <v>29</v>
      </c>
      <c r="Z809" s="10" t="s">
        <v>37</v>
      </c>
      <c r="AA809" s="10" t="s">
        <v>29</v>
      </c>
      <c r="AB809" s="15">
        <v>0</v>
      </c>
      <c r="AC809" s="15">
        <v>0</v>
      </c>
      <c r="AD809" s="15"/>
      <c r="AE809" s="15">
        <v>0</v>
      </c>
      <c r="AF809" s="14">
        <v>-28689</v>
      </c>
      <c r="AG809" s="14">
        <v>34836</v>
      </c>
    </row>
    <row r="810" spans="1:33" ht="15" customHeight="1" x14ac:dyDescent="0.25">
      <c r="A810" s="36">
        <v>6</v>
      </c>
      <c r="B810" s="36" t="s">
        <v>2625</v>
      </c>
      <c r="C810" s="36" t="s">
        <v>2625</v>
      </c>
      <c r="D810" s="38" t="str">
        <f t="shared" si="19"/>
        <v>6000000149-0</v>
      </c>
      <c r="E810" s="9" t="s">
        <v>1607</v>
      </c>
      <c r="F810" s="10" t="s">
        <v>29</v>
      </c>
      <c r="G810" s="10" t="s">
        <v>29</v>
      </c>
      <c r="H810" s="9" t="s">
        <v>30</v>
      </c>
      <c r="I810" s="10" t="s">
        <v>207</v>
      </c>
      <c r="J810" s="10" t="s">
        <v>32</v>
      </c>
      <c r="K810" s="11">
        <v>44067</v>
      </c>
      <c r="L810" s="12">
        <v>44067</v>
      </c>
      <c r="M810" s="10" t="s">
        <v>218</v>
      </c>
      <c r="N810" s="13" t="s">
        <v>1608</v>
      </c>
      <c r="O810" s="10" t="s">
        <v>1321</v>
      </c>
      <c r="P810" s="10" t="s">
        <v>934</v>
      </c>
      <c r="Q810" s="14">
        <v>47780</v>
      </c>
      <c r="R810" s="12"/>
      <c r="S810" s="10" t="s">
        <v>1580</v>
      </c>
      <c r="T810" s="14">
        <v>-37281</v>
      </c>
      <c r="U810" s="15">
        <v>1</v>
      </c>
      <c r="V810" s="10" t="s">
        <v>29</v>
      </c>
      <c r="W810" s="14">
        <v>10499</v>
      </c>
      <c r="X810" s="10" t="s">
        <v>339</v>
      </c>
      <c r="Y810" s="10" t="s">
        <v>29</v>
      </c>
      <c r="Z810" s="10" t="s">
        <v>37</v>
      </c>
      <c r="AA810" s="10" t="s">
        <v>29</v>
      </c>
      <c r="AB810" s="15">
        <v>0</v>
      </c>
      <c r="AC810" s="15">
        <v>0</v>
      </c>
      <c r="AD810" s="15"/>
      <c r="AE810" s="15">
        <v>0</v>
      </c>
      <c r="AF810" s="14">
        <v>-4742</v>
      </c>
      <c r="AG810" s="14">
        <v>5757</v>
      </c>
    </row>
    <row r="811" spans="1:33" ht="15" customHeight="1" x14ac:dyDescent="0.25">
      <c r="A811" s="36">
        <v>6</v>
      </c>
      <c r="B811" s="36" t="s">
        <v>2625</v>
      </c>
      <c r="C811" s="36" t="s">
        <v>2625</v>
      </c>
      <c r="D811" s="38" t="str">
        <f t="shared" si="19"/>
        <v>6000000150-0</v>
      </c>
      <c r="E811" s="9" t="s">
        <v>1609</v>
      </c>
      <c r="F811" s="10" t="s">
        <v>29</v>
      </c>
      <c r="G811" s="10" t="s">
        <v>29</v>
      </c>
      <c r="H811" s="9" t="s">
        <v>30</v>
      </c>
      <c r="I811" s="10" t="s">
        <v>207</v>
      </c>
      <c r="J811" s="10" t="s">
        <v>32</v>
      </c>
      <c r="K811" s="11">
        <v>44210</v>
      </c>
      <c r="L811" s="12">
        <v>44210</v>
      </c>
      <c r="M811" s="10" t="s">
        <v>573</v>
      </c>
      <c r="N811" s="13" t="s">
        <v>1610</v>
      </c>
      <c r="O811" s="10" t="s">
        <v>1321</v>
      </c>
      <c r="P811" s="10" t="s">
        <v>1117</v>
      </c>
      <c r="Q811" s="14">
        <v>45500</v>
      </c>
      <c r="R811" s="12"/>
      <c r="S811" s="10" t="s">
        <v>1611</v>
      </c>
      <c r="T811" s="14">
        <v>-33077</v>
      </c>
      <c r="U811" s="15">
        <v>1</v>
      </c>
      <c r="V811" s="10" t="s">
        <v>29</v>
      </c>
      <c r="W811" s="14">
        <v>12423</v>
      </c>
      <c r="X811" s="10" t="s">
        <v>339</v>
      </c>
      <c r="Y811" s="10" t="s">
        <v>29</v>
      </c>
      <c r="Z811" s="10" t="s">
        <v>37</v>
      </c>
      <c r="AA811" s="10" t="s">
        <v>29</v>
      </c>
      <c r="AB811" s="15">
        <v>0</v>
      </c>
      <c r="AC811" s="15">
        <v>0</v>
      </c>
      <c r="AD811" s="15"/>
      <c r="AE811" s="15">
        <v>0</v>
      </c>
      <c r="AF811" s="14">
        <v>-5610</v>
      </c>
      <c r="AG811" s="14">
        <v>6813</v>
      </c>
    </row>
    <row r="812" spans="1:33" ht="15" customHeight="1" x14ac:dyDescent="0.25">
      <c r="A812" s="36">
        <v>6</v>
      </c>
      <c r="B812" s="36" t="s">
        <v>2625</v>
      </c>
      <c r="C812" s="36" t="s">
        <v>2625</v>
      </c>
      <c r="D812" s="38" t="str">
        <f t="shared" si="19"/>
        <v>6000000151-0</v>
      </c>
      <c r="E812" s="9" t="s">
        <v>1612</v>
      </c>
      <c r="F812" s="10" t="s">
        <v>29</v>
      </c>
      <c r="G812" s="10" t="s">
        <v>29</v>
      </c>
      <c r="H812" s="9" t="s">
        <v>30</v>
      </c>
      <c r="I812" s="10" t="s">
        <v>207</v>
      </c>
      <c r="J812" s="10" t="s">
        <v>32</v>
      </c>
      <c r="K812" s="11">
        <v>44378</v>
      </c>
      <c r="L812" s="12">
        <v>44378</v>
      </c>
      <c r="M812" s="10" t="s">
        <v>232</v>
      </c>
      <c r="N812" s="13" t="s">
        <v>1613</v>
      </c>
      <c r="O812" s="10" t="s">
        <v>1321</v>
      </c>
      <c r="P812" s="10" t="s">
        <v>1306</v>
      </c>
      <c r="Q812" s="14">
        <v>37199</v>
      </c>
      <c r="R812" s="12"/>
      <c r="S812" s="10" t="s">
        <v>1614</v>
      </c>
      <c r="T812" s="14">
        <v>-23680</v>
      </c>
      <c r="U812" s="15">
        <v>1</v>
      </c>
      <c r="V812" s="10" t="s">
        <v>29</v>
      </c>
      <c r="W812" s="14">
        <v>13519</v>
      </c>
      <c r="X812" s="10" t="s">
        <v>339</v>
      </c>
      <c r="Y812" s="10" t="s">
        <v>29</v>
      </c>
      <c r="Z812" s="10" t="s">
        <v>37</v>
      </c>
      <c r="AA812" s="10" t="s">
        <v>29</v>
      </c>
      <c r="AB812" s="15">
        <v>0</v>
      </c>
      <c r="AC812" s="15">
        <v>0</v>
      </c>
      <c r="AD812" s="15"/>
      <c r="AE812" s="15">
        <v>0</v>
      </c>
      <c r="AF812" s="14">
        <v>-6105</v>
      </c>
      <c r="AG812" s="14">
        <v>7414</v>
      </c>
    </row>
    <row r="813" spans="1:33" ht="15" customHeight="1" x14ac:dyDescent="0.25">
      <c r="A813" s="36">
        <v>6</v>
      </c>
      <c r="B813" s="36" t="s">
        <v>2625</v>
      </c>
      <c r="C813" s="36" t="s">
        <v>2625</v>
      </c>
      <c r="D813" s="38" t="str">
        <f t="shared" si="19"/>
        <v>6000000152-0</v>
      </c>
      <c r="E813" s="9" t="s">
        <v>1615</v>
      </c>
      <c r="F813" s="10" t="s">
        <v>29</v>
      </c>
      <c r="G813" s="10" t="s">
        <v>29</v>
      </c>
      <c r="H813" s="9" t="s">
        <v>30</v>
      </c>
      <c r="I813" s="10" t="s">
        <v>207</v>
      </c>
      <c r="J813" s="10" t="s">
        <v>32</v>
      </c>
      <c r="K813" s="11">
        <v>44287</v>
      </c>
      <c r="L813" s="12">
        <v>44287</v>
      </c>
      <c r="M813" s="10" t="s">
        <v>218</v>
      </c>
      <c r="N813" s="13" t="s">
        <v>1616</v>
      </c>
      <c r="O813" s="10" t="s">
        <v>1321</v>
      </c>
      <c r="P813" s="10" t="s">
        <v>29</v>
      </c>
      <c r="Q813" s="14">
        <v>1069794</v>
      </c>
      <c r="R813" s="12"/>
      <c r="S813" s="10" t="s">
        <v>1527</v>
      </c>
      <c r="T813" s="14">
        <v>-747028</v>
      </c>
      <c r="U813" s="15">
        <v>1</v>
      </c>
      <c r="V813" s="10" t="s">
        <v>29</v>
      </c>
      <c r="W813" s="14">
        <v>322766</v>
      </c>
      <c r="X813" s="10" t="s">
        <v>1020</v>
      </c>
      <c r="Y813" s="10" t="s">
        <v>29</v>
      </c>
      <c r="Z813" s="10" t="s">
        <v>37</v>
      </c>
      <c r="AA813" s="10" t="s">
        <v>29</v>
      </c>
      <c r="AB813" s="15">
        <v>0</v>
      </c>
      <c r="AC813" s="15">
        <v>0</v>
      </c>
      <c r="AD813" s="15"/>
      <c r="AE813" s="15">
        <v>0</v>
      </c>
      <c r="AF813" s="14">
        <v>-145768</v>
      </c>
      <c r="AG813" s="14">
        <v>176998</v>
      </c>
    </row>
    <row r="814" spans="1:33" ht="15" customHeight="1" x14ac:dyDescent="0.25">
      <c r="A814" s="36">
        <v>6</v>
      </c>
      <c r="B814" s="36" t="s">
        <v>2625</v>
      </c>
      <c r="C814" s="36" t="s">
        <v>2625</v>
      </c>
      <c r="D814" s="38" t="str">
        <f t="shared" si="19"/>
        <v>6000000152-1</v>
      </c>
      <c r="E814" s="9" t="s">
        <v>1615</v>
      </c>
      <c r="F814" s="10" t="s">
        <v>29</v>
      </c>
      <c r="G814" s="10" t="s">
        <v>29</v>
      </c>
      <c r="H814" s="9" t="s">
        <v>375</v>
      </c>
      <c r="I814" s="10" t="s">
        <v>207</v>
      </c>
      <c r="J814" s="10" t="s">
        <v>32</v>
      </c>
      <c r="K814" s="11">
        <v>44935</v>
      </c>
      <c r="L814" s="12">
        <v>44935</v>
      </c>
      <c r="M814" s="10" t="s">
        <v>218</v>
      </c>
      <c r="N814" s="13" t="s">
        <v>1616</v>
      </c>
      <c r="O814" s="10" t="s">
        <v>1321</v>
      </c>
      <c r="P814" s="10" t="s">
        <v>29</v>
      </c>
      <c r="Q814" s="14">
        <v>850663</v>
      </c>
      <c r="R814" s="12"/>
      <c r="S814" s="10" t="s">
        <v>1617</v>
      </c>
      <c r="T814" s="14">
        <v>-86136</v>
      </c>
      <c r="U814" s="15">
        <v>2</v>
      </c>
      <c r="V814" s="10" t="s">
        <v>29</v>
      </c>
      <c r="W814" s="14">
        <v>764527</v>
      </c>
      <c r="X814" s="10" t="s">
        <v>1020</v>
      </c>
      <c r="Y814" s="10" t="s">
        <v>29</v>
      </c>
      <c r="Z814" s="10" t="s">
        <v>37</v>
      </c>
      <c r="AA814" s="10" t="s">
        <v>29</v>
      </c>
      <c r="AB814" s="15">
        <v>0</v>
      </c>
      <c r="AC814" s="15">
        <v>0</v>
      </c>
      <c r="AD814" s="15"/>
      <c r="AE814" s="15">
        <v>0</v>
      </c>
      <c r="AF814" s="14">
        <v>-345276</v>
      </c>
      <c r="AG814" s="14">
        <v>419251</v>
      </c>
    </row>
    <row r="815" spans="1:33" ht="15" customHeight="1" x14ac:dyDescent="0.25">
      <c r="A815" s="36">
        <v>6</v>
      </c>
      <c r="B815" s="36" t="s">
        <v>2625</v>
      </c>
      <c r="C815" s="36" t="s">
        <v>2625</v>
      </c>
      <c r="D815" s="38" t="str">
        <f t="shared" si="19"/>
        <v>6000000153-0</v>
      </c>
      <c r="E815" s="9" t="s">
        <v>1618</v>
      </c>
      <c r="F815" s="10" t="s">
        <v>29</v>
      </c>
      <c r="G815" s="10" t="s">
        <v>29</v>
      </c>
      <c r="H815" s="9" t="s">
        <v>30</v>
      </c>
      <c r="I815" s="10" t="s">
        <v>207</v>
      </c>
      <c r="J815" s="10" t="s">
        <v>32</v>
      </c>
      <c r="K815" s="11">
        <v>44312</v>
      </c>
      <c r="L815" s="12">
        <v>44312</v>
      </c>
      <c r="M815" s="10" t="s">
        <v>218</v>
      </c>
      <c r="N815" s="13" t="s">
        <v>1619</v>
      </c>
      <c r="O815" s="10" t="s">
        <v>1321</v>
      </c>
      <c r="P815" s="10" t="s">
        <v>29</v>
      </c>
      <c r="Q815" s="14">
        <v>143750</v>
      </c>
      <c r="R815" s="12"/>
      <c r="S815" s="10" t="s">
        <v>1620</v>
      </c>
      <c r="T815" s="14">
        <v>-97942</v>
      </c>
      <c r="U815" s="15">
        <v>4</v>
      </c>
      <c r="V815" s="10" t="s">
        <v>29</v>
      </c>
      <c r="W815" s="14">
        <v>45808</v>
      </c>
      <c r="X815" s="10" t="s">
        <v>339</v>
      </c>
      <c r="Y815" s="10" t="s">
        <v>29</v>
      </c>
      <c r="Z815" s="10" t="s">
        <v>37</v>
      </c>
      <c r="AA815" s="10" t="s">
        <v>29</v>
      </c>
      <c r="AB815" s="15">
        <v>0</v>
      </c>
      <c r="AC815" s="15">
        <v>0</v>
      </c>
      <c r="AD815" s="15"/>
      <c r="AE815" s="15">
        <v>0</v>
      </c>
      <c r="AF815" s="14">
        <v>-20688</v>
      </c>
      <c r="AG815" s="14">
        <v>25120</v>
      </c>
    </row>
    <row r="816" spans="1:33" ht="15" customHeight="1" x14ac:dyDescent="0.25">
      <c r="A816" s="36">
        <v>6</v>
      </c>
      <c r="B816" s="36" t="s">
        <v>2625</v>
      </c>
      <c r="C816" s="36" t="s">
        <v>2625</v>
      </c>
      <c r="D816" s="38" t="str">
        <f t="shared" si="19"/>
        <v>6000000154-0</v>
      </c>
      <c r="E816" s="9" t="s">
        <v>1621</v>
      </c>
      <c r="F816" s="10" t="s">
        <v>29</v>
      </c>
      <c r="G816" s="10" t="s">
        <v>29</v>
      </c>
      <c r="H816" s="9" t="s">
        <v>30</v>
      </c>
      <c r="I816" s="10" t="s">
        <v>207</v>
      </c>
      <c r="J816" s="10" t="s">
        <v>32</v>
      </c>
      <c r="K816" s="11">
        <v>44313</v>
      </c>
      <c r="L816" s="12">
        <v>44313</v>
      </c>
      <c r="M816" s="10" t="s">
        <v>218</v>
      </c>
      <c r="N816" s="13" t="s">
        <v>1619</v>
      </c>
      <c r="O816" s="10" t="s">
        <v>1321</v>
      </c>
      <c r="P816" s="10" t="s">
        <v>29</v>
      </c>
      <c r="Q816" s="14">
        <v>35781</v>
      </c>
      <c r="R816" s="12"/>
      <c r="S816" s="10" t="s">
        <v>1620</v>
      </c>
      <c r="T816" s="14">
        <v>-24354</v>
      </c>
      <c r="U816" s="15">
        <v>1</v>
      </c>
      <c r="V816" s="10" t="s">
        <v>29</v>
      </c>
      <c r="W816" s="14">
        <v>11427</v>
      </c>
      <c r="X816" s="10" t="s">
        <v>339</v>
      </c>
      <c r="Y816" s="10" t="s">
        <v>29</v>
      </c>
      <c r="Z816" s="10" t="s">
        <v>37</v>
      </c>
      <c r="AA816" s="10" t="s">
        <v>29</v>
      </c>
      <c r="AB816" s="15">
        <v>0</v>
      </c>
      <c r="AC816" s="15">
        <v>0</v>
      </c>
      <c r="AD816" s="15"/>
      <c r="AE816" s="15">
        <v>0</v>
      </c>
      <c r="AF816" s="14">
        <v>-5161</v>
      </c>
      <c r="AG816" s="14">
        <v>6266</v>
      </c>
    </row>
    <row r="817" spans="1:33" ht="15" customHeight="1" x14ac:dyDescent="0.25">
      <c r="A817" s="36">
        <v>6</v>
      </c>
      <c r="B817" s="36" t="s">
        <v>2625</v>
      </c>
      <c r="C817" s="36" t="s">
        <v>2625</v>
      </c>
      <c r="D817" s="38" t="str">
        <f t="shared" si="19"/>
        <v>6000000155-0</v>
      </c>
      <c r="E817" s="9" t="s">
        <v>1622</v>
      </c>
      <c r="F817" s="10" t="s">
        <v>29</v>
      </c>
      <c r="G817" s="10" t="s">
        <v>29</v>
      </c>
      <c r="H817" s="9" t="s">
        <v>30</v>
      </c>
      <c r="I817" s="10" t="s">
        <v>207</v>
      </c>
      <c r="J817" s="10" t="s">
        <v>32</v>
      </c>
      <c r="K817" s="11">
        <v>44348</v>
      </c>
      <c r="L817" s="12">
        <v>44348</v>
      </c>
      <c r="M817" s="10" t="s">
        <v>218</v>
      </c>
      <c r="N817" s="13" t="s">
        <v>1623</v>
      </c>
      <c r="O817" s="10" t="s">
        <v>1321</v>
      </c>
      <c r="P817" s="10" t="s">
        <v>29</v>
      </c>
      <c r="Q817" s="14">
        <v>206000</v>
      </c>
      <c r="R817" s="12"/>
      <c r="S817" s="10" t="s">
        <v>1624</v>
      </c>
      <c r="T817" s="14">
        <v>-135325</v>
      </c>
      <c r="U817" s="15">
        <v>2</v>
      </c>
      <c r="V817" s="10" t="s">
        <v>29</v>
      </c>
      <c r="W817" s="14">
        <v>70675</v>
      </c>
      <c r="X817" s="10" t="s">
        <v>339</v>
      </c>
      <c r="Y817" s="10" t="s">
        <v>29</v>
      </c>
      <c r="Z817" s="10" t="s">
        <v>37</v>
      </c>
      <c r="AA817" s="10" t="s">
        <v>29</v>
      </c>
      <c r="AB817" s="15">
        <v>0</v>
      </c>
      <c r="AC817" s="15">
        <v>0</v>
      </c>
      <c r="AD817" s="15"/>
      <c r="AE817" s="15">
        <v>0</v>
      </c>
      <c r="AF817" s="14">
        <v>-31918</v>
      </c>
      <c r="AG817" s="14">
        <v>38757</v>
      </c>
    </row>
    <row r="818" spans="1:33" ht="15" customHeight="1" x14ac:dyDescent="0.25">
      <c r="A818" s="36">
        <v>6</v>
      </c>
      <c r="B818" s="36" t="s">
        <v>2625</v>
      </c>
      <c r="C818" s="36" t="s">
        <v>2625</v>
      </c>
      <c r="D818" s="38" t="str">
        <f t="shared" si="19"/>
        <v>6000000156-0</v>
      </c>
      <c r="E818" s="9" t="s">
        <v>1625</v>
      </c>
      <c r="F818" s="10" t="s">
        <v>29</v>
      </c>
      <c r="G818" s="10" t="s">
        <v>29</v>
      </c>
      <c r="H818" s="9" t="s">
        <v>30</v>
      </c>
      <c r="I818" s="10" t="s">
        <v>207</v>
      </c>
      <c r="J818" s="10" t="s">
        <v>32</v>
      </c>
      <c r="K818" s="11">
        <v>44348</v>
      </c>
      <c r="L818" s="12">
        <v>44348</v>
      </c>
      <c r="M818" s="10" t="s">
        <v>218</v>
      </c>
      <c r="N818" s="13" t="s">
        <v>1626</v>
      </c>
      <c r="O818" s="10" t="s">
        <v>1321</v>
      </c>
      <c r="P818" s="10" t="s">
        <v>29</v>
      </c>
      <c r="Q818" s="14">
        <v>81750</v>
      </c>
      <c r="R818" s="12"/>
      <c r="S818" s="10" t="s">
        <v>1624</v>
      </c>
      <c r="T818" s="14">
        <v>-53703</v>
      </c>
      <c r="U818" s="15">
        <v>1</v>
      </c>
      <c r="V818" s="10" t="s">
        <v>29</v>
      </c>
      <c r="W818" s="14">
        <v>28047</v>
      </c>
      <c r="X818" s="10" t="s">
        <v>339</v>
      </c>
      <c r="Y818" s="10" t="s">
        <v>29</v>
      </c>
      <c r="Z818" s="10" t="s">
        <v>37</v>
      </c>
      <c r="AA818" s="10" t="s">
        <v>29</v>
      </c>
      <c r="AB818" s="15">
        <v>0</v>
      </c>
      <c r="AC818" s="15">
        <v>0</v>
      </c>
      <c r="AD818" s="15"/>
      <c r="AE818" s="15">
        <v>0</v>
      </c>
      <c r="AF818" s="14">
        <v>-12667</v>
      </c>
      <c r="AG818" s="14">
        <v>15380</v>
      </c>
    </row>
    <row r="819" spans="1:33" ht="15" customHeight="1" x14ac:dyDescent="0.25">
      <c r="A819" s="36">
        <v>6</v>
      </c>
      <c r="B819" s="36" t="s">
        <v>2625</v>
      </c>
      <c r="C819" s="36" t="s">
        <v>2625</v>
      </c>
      <c r="D819" s="38" t="str">
        <f t="shared" si="19"/>
        <v>6000000157-0</v>
      </c>
      <c r="E819" s="9" t="s">
        <v>1627</v>
      </c>
      <c r="F819" s="10" t="s">
        <v>29</v>
      </c>
      <c r="G819" s="10" t="s">
        <v>29</v>
      </c>
      <c r="H819" s="9" t="s">
        <v>30</v>
      </c>
      <c r="I819" s="10" t="s">
        <v>207</v>
      </c>
      <c r="J819" s="10" t="s">
        <v>32</v>
      </c>
      <c r="K819" s="11">
        <v>44348</v>
      </c>
      <c r="L819" s="12">
        <v>44348</v>
      </c>
      <c r="M819" s="10" t="s">
        <v>218</v>
      </c>
      <c r="N819" s="13" t="s">
        <v>1628</v>
      </c>
      <c r="O819" s="10" t="s">
        <v>1321</v>
      </c>
      <c r="P819" s="10" t="s">
        <v>29</v>
      </c>
      <c r="Q819" s="14">
        <v>195000</v>
      </c>
      <c r="R819" s="12"/>
      <c r="S819" s="10" t="s">
        <v>1624</v>
      </c>
      <c r="T819" s="14">
        <v>-128099</v>
      </c>
      <c r="U819" s="15">
        <v>1</v>
      </c>
      <c r="V819" s="10" t="s">
        <v>29</v>
      </c>
      <c r="W819" s="14">
        <v>66901</v>
      </c>
      <c r="X819" s="10" t="s">
        <v>339</v>
      </c>
      <c r="Y819" s="10" t="s">
        <v>29</v>
      </c>
      <c r="Z819" s="10" t="s">
        <v>37</v>
      </c>
      <c r="AA819" s="10" t="s">
        <v>29</v>
      </c>
      <c r="AB819" s="15">
        <v>0</v>
      </c>
      <c r="AC819" s="15">
        <v>0</v>
      </c>
      <c r="AD819" s="15"/>
      <c r="AE819" s="15">
        <v>0</v>
      </c>
      <c r="AF819" s="14">
        <v>-30214</v>
      </c>
      <c r="AG819" s="14">
        <v>36687</v>
      </c>
    </row>
    <row r="820" spans="1:33" ht="15" customHeight="1" x14ac:dyDescent="0.25">
      <c r="A820" s="36">
        <v>6</v>
      </c>
      <c r="B820" s="36" t="s">
        <v>2625</v>
      </c>
      <c r="C820" s="36" t="s">
        <v>2625</v>
      </c>
      <c r="D820" s="38" t="str">
        <f t="shared" si="19"/>
        <v>6000000158-0</v>
      </c>
      <c r="E820" s="9" t="s">
        <v>1629</v>
      </c>
      <c r="F820" s="10" t="s">
        <v>29</v>
      </c>
      <c r="G820" s="10" t="s">
        <v>29</v>
      </c>
      <c r="H820" s="9" t="s">
        <v>30</v>
      </c>
      <c r="I820" s="10" t="s">
        <v>207</v>
      </c>
      <c r="J820" s="10" t="s">
        <v>32</v>
      </c>
      <c r="K820" s="11">
        <v>44351</v>
      </c>
      <c r="L820" s="12">
        <v>44351</v>
      </c>
      <c r="M820" s="10" t="s">
        <v>218</v>
      </c>
      <c r="N820" s="13" t="s">
        <v>1630</v>
      </c>
      <c r="O820" s="10" t="s">
        <v>1321</v>
      </c>
      <c r="P820" s="10" t="s">
        <v>29</v>
      </c>
      <c r="Q820" s="14">
        <v>39313</v>
      </c>
      <c r="R820" s="12"/>
      <c r="S820" s="10" t="s">
        <v>1631</v>
      </c>
      <c r="T820" s="14">
        <v>-25745</v>
      </c>
      <c r="U820" s="15">
        <v>1</v>
      </c>
      <c r="V820" s="10" t="s">
        <v>29</v>
      </c>
      <c r="W820" s="14">
        <v>13568</v>
      </c>
      <c r="X820" s="10" t="s">
        <v>339</v>
      </c>
      <c r="Y820" s="10" t="s">
        <v>29</v>
      </c>
      <c r="Z820" s="10" t="s">
        <v>37</v>
      </c>
      <c r="AA820" s="10" t="s">
        <v>29</v>
      </c>
      <c r="AB820" s="15">
        <v>0</v>
      </c>
      <c r="AC820" s="15">
        <v>0</v>
      </c>
      <c r="AD820" s="15"/>
      <c r="AE820" s="15">
        <v>0</v>
      </c>
      <c r="AF820" s="14">
        <v>-6128</v>
      </c>
      <c r="AG820" s="14">
        <v>7440</v>
      </c>
    </row>
    <row r="821" spans="1:33" ht="15" customHeight="1" x14ac:dyDescent="0.25">
      <c r="A821" s="36">
        <v>6</v>
      </c>
      <c r="B821" s="36" t="s">
        <v>2625</v>
      </c>
      <c r="C821" s="36" t="s">
        <v>2625</v>
      </c>
      <c r="D821" s="38" t="str">
        <f t="shared" si="19"/>
        <v>6000000159-0</v>
      </c>
      <c r="E821" s="9" t="s">
        <v>1632</v>
      </c>
      <c r="F821" s="10" t="s">
        <v>29</v>
      </c>
      <c r="G821" s="10" t="s">
        <v>29</v>
      </c>
      <c r="H821" s="9" t="s">
        <v>30</v>
      </c>
      <c r="I821" s="10" t="s">
        <v>207</v>
      </c>
      <c r="J821" s="10" t="s">
        <v>32</v>
      </c>
      <c r="K821" s="11">
        <v>44390</v>
      </c>
      <c r="L821" s="12">
        <v>44390</v>
      </c>
      <c r="M821" s="10" t="s">
        <v>218</v>
      </c>
      <c r="N821" s="13" t="s">
        <v>1630</v>
      </c>
      <c r="O821" s="10" t="s">
        <v>1321</v>
      </c>
      <c r="P821" s="10" t="s">
        <v>29</v>
      </c>
      <c r="Q821" s="14">
        <v>39313</v>
      </c>
      <c r="R821" s="12"/>
      <c r="S821" s="10" t="s">
        <v>1631</v>
      </c>
      <c r="T821" s="14">
        <v>-24705</v>
      </c>
      <c r="U821" s="15">
        <v>1</v>
      </c>
      <c r="V821" s="10" t="s">
        <v>29</v>
      </c>
      <c r="W821" s="14">
        <v>14608</v>
      </c>
      <c r="X821" s="10" t="s">
        <v>339</v>
      </c>
      <c r="Y821" s="10" t="s">
        <v>29</v>
      </c>
      <c r="Z821" s="10" t="s">
        <v>37</v>
      </c>
      <c r="AA821" s="10" t="s">
        <v>29</v>
      </c>
      <c r="AB821" s="15">
        <v>0</v>
      </c>
      <c r="AC821" s="15">
        <v>0</v>
      </c>
      <c r="AD821" s="15"/>
      <c r="AE821" s="15">
        <v>0</v>
      </c>
      <c r="AF821" s="14">
        <v>-6597</v>
      </c>
      <c r="AG821" s="14">
        <v>8011</v>
      </c>
    </row>
    <row r="822" spans="1:33" ht="15" customHeight="1" x14ac:dyDescent="0.25">
      <c r="A822" s="36">
        <v>6</v>
      </c>
      <c r="B822" s="36" t="s">
        <v>2625</v>
      </c>
      <c r="C822" s="36" t="s">
        <v>2625</v>
      </c>
      <c r="D822" s="38" t="str">
        <f t="shared" si="19"/>
        <v>6000000160-0</v>
      </c>
      <c r="E822" s="9" t="s">
        <v>1633</v>
      </c>
      <c r="F822" s="10" t="s">
        <v>29</v>
      </c>
      <c r="G822" s="10" t="s">
        <v>29</v>
      </c>
      <c r="H822" s="9" t="s">
        <v>30</v>
      </c>
      <c r="I822" s="10" t="s">
        <v>207</v>
      </c>
      <c r="J822" s="10" t="s">
        <v>32</v>
      </c>
      <c r="K822" s="11">
        <v>44418</v>
      </c>
      <c r="L822" s="12">
        <v>44418</v>
      </c>
      <c r="M822" s="10" t="s">
        <v>218</v>
      </c>
      <c r="N822" s="13" t="s">
        <v>1619</v>
      </c>
      <c r="O822" s="10" t="s">
        <v>1321</v>
      </c>
      <c r="P822" s="10" t="s">
        <v>29</v>
      </c>
      <c r="Q822" s="14">
        <v>27344</v>
      </c>
      <c r="R822" s="12"/>
      <c r="S822" s="10" t="s">
        <v>1620</v>
      </c>
      <c r="T822" s="14">
        <v>-16664</v>
      </c>
      <c r="U822" s="15">
        <v>1</v>
      </c>
      <c r="V822" s="10" t="s">
        <v>29</v>
      </c>
      <c r="W822" s="14">
        <v>10680</v>
      </c>
      <c r="X822" s="10" t="s">
        <v>339</v>
      </c>
      <c r="Y822" s="10" t="s">
        <v>29</v>
      </c>
      <c r="Z822" s="10" t="s">
        <v>37</v>
      </c>
      <c r="AA822" s="10" t="s">
        <v>29</v>
      </c>
      <c r="AB822" s="15">
        <v>0</v>
      </c>
      <c r="AC822" s="15">
        <v>0</v>
      </c>
      <c r="AD822" s="15"/>
      <c r="AE822" s="15">
        <v>0</v>
      </c>
      <c r="AF822" s="14">
        <v>-4823</v>
      </c>
      <c r="AG822" s="14">
        <v>5857</v>
      </c>
    </row>
    <row r="823" spans="1:33" ht="15" customHeight="1" x14ac:dyDescent="0.25">
      <c r="A823" s="36">
        <v>6</v>
      </c>
      <c r="B823" s="36" t="s">
        <v>2625</v>
      </c>
      <c r="C823" s="36" t="s">
        <v>2625</v>
      </c>
      <c r="D823" s="38" t="str">
        <f t="shared" si="19"/>
        <v>6000000160-1</v>
      </c>
      <c r="E823" s="9" t="s">
        <v>1633</v>
      </c>
      <c r="F823" s="10" t="s">
        <v>29</v>
      </c>
      <c r="G823" s="10" t="s">
        <v>29</v>
      </c>
      <c r="H823" s="9" t="s">
        <v>375</v>
      </c>
      <c r="I823" s="10" t="s">
        <v>207</v>
      </c>
      <c r="J823" s="10" t="s">
        <v>32</v>
      </c>
      <c r="K823" s="11">
        <v>44813</v>
      </c>
      <c r="L823" s="12">
        <v>44813</v>
      </c>
      <c r="M823" s="10" t="s">
        <v>218</v>
      </c>
      <c r="N823" s="13" t="s">
        <v>1619</v>
      </c>
      <c r="O823" s="10" t="s">
        <v>1321</v>
      </c>
      <c r="P823" s="10" t="s">
        <v>29</v>
      </c>
      <c r="Q823" s="14">
        <v>32453.41</v>
      </c>
      <c r="R823" s="12"/>
      <c r="S823" s="10" t="s">
        <v>1634</v>
      </c>
      <c r="T823" s="14">
        <v>-8175</v>
      </c>
      <c r="U823" s="15">
        <v>3</v>
      </c>
      <c r="V823" s="10" t="s">
        <v>29</v>
      </c>
      <c r="W823" s="14">
        <v>24278.41</v>
      </c>
      <c r="X823" s="10" t="s">
        <v>339</v>
      </c>
      <c r="Y823" s="10" t="s">
        <v>29</v>
      </c>
      <c r="Z823" s="10" t="s">
        <v>37</v>
      </c>
      <c r="AA823" s="10" t="s">
        <v>29</v>
      </c>
      <c r="AB823" s="15">
        <v>0</v>
      </c>
      <c r="AC823" s="15">
        <v>0</v>
      </c>
      <c r="AD823" s="15"/>
      <c r="AE823" s="15">
        <v>0</v>
      </c>
      <c r="AF823" s="14">
        <v>-10965</v>
      </c>
      <c r="AG823" s="14">
        <v>13313.41</v>
      </c>
    </row>
    <row r="824" spans="1:33" ht="15" customHeight="1" x14ac:dyDescent="0.25">
      <c r="A824" s="36">
        <v>6</v>
      </c>
      <c r="B824" s="36" t="s">
        <v>2625</v>
      </c>
      <c r="C824" s="36" t="s">
        <v>2625</v>
      </c>
      <c r="D824" s="38" t="str">
        <f t="shared" si="19"/>
        <v>6000000160-2</v>
      </c>
      <c r="E824" s="9" t="s">
        <v>1633</v>
      </c>
      <c r="F824" s="10" t="s">
        <v>29</v>
      </c>
      <c r="G824" s="10" t="s">
        <v>29</v>
      </c>
      <c r="H824" s="9" t="s">
        <v>376</v>
      </c>
      <c r="I824" s="10" t="s">
        <v>207</v>
      </c>
      <c r="J824" s="10" t="s">
        <v>32</v>
      </c>
      <c r="K824" s="11">
        <v>44848</v>
      </c>
      <c r="L824" s="12">
        <v>44848</v>
      </c>
      <c r="M824" s="10" t="s">
        <v>1119</v>
      </c>
      <c r="N824" s="13" t="s">
        <v>1619</v>
      </c>
      <c r="O824" s="10" t="s">
        <v>1321</v>
      </c>
      <c r="P824" s="10" t="s">
        <v>29</v>
      </c>
      <c r="Q824" s="14">
        <v>34459.410000000003</v>
      </c>
      <c r="R824" s="12"/>
      <c r="S824" s="10" t="s">
        <v>1634</v>
      </c>
      <c r="T824" s="14">
        <v>-7191</v>
      </c>
      <c r="U824" s="15">
        <v>3</v>
      </c>
      <c r="V824" s="10" t="s">
        <v>29</v>
      </c>
      <c r="W824" s="14">
        <v>27268.41</v>
      </c>
      <c r="X824" s="10" t="s">
        <v>339</v>
      </c>
      <c r="Y824" s="10" t="s">
        <v>29</v>
      </c>
      <c r="Z824" s="10" t="s">
        <v>37</v>
      </c>
      <c r="AA824" s="10" t="s">
        <v>29</v>
      </c>
      <c r="AB824" s="15">
        <v>0</v>
      </c>
      <c r="AC824" s="15">
        <v>0</v>
      </c>
      <c r="AD824" s="15"/>
      <c r="AE824" s="15">
        <v>0</v>
      </c>
      <c r="AF824" s="14">
        <v>-12315</v>
      </c>
      <c r="AG824" s="14">
        <v>14953.41</v>
      </c>
    </row>
    <row r="825" spans="1:33" ht="15" customHeight="1" x14ac:dyDescent="0.25">
      <c r="A825" s="36">
        <v>6</v>
      </c>
      <c r="B825" s="36" t="s">
        <v>2625</v>
      </c>
      <c r="C825" s="36" t="s">
        <v>2625</v>
      </c>
      <c r="D825" s="38" t="str">
        <f t="shared" si="19"/>
        <v>6000000161-0</v>
      </c>
      <c r="E825" s="9" t="s">
        <v>1635</v>
      </c>
      <c r="F825" s="10" t="s">
        <v>29</v>
      </c>
      <c r="G825" s="10" t="s">
        <v>29</v>
      </c>
      <c r="H825" s="9" t="s">
        <v>30</v>
      </c>
      <c r="I825" s="10" t="s">
        <v>207</v>
      </c>
      <c r="J825" s="10" t="s">
        <v>32</v>
      </c>
      <c r="K825" s="11">
        <v>44507</v>
      </c>
      <c r="L825" s="12">
        <v>44507</v>
      </c>
      <c r="M825" s="10" t="s">
        <v>218</v>
      </c>
      <c r="N825" s="13" t="s">
        <v>1636</v>
      </c>
      <c r="O825" s="10" t="s">
        <v>1321</v>
      </c>
      <c r="P825" s="10" t="s">
        <v>29</v>
      </c>
      <c r="Q825" s="14">
        <v>34276</v>
      </c>
      <c r="R825" s="12"/>
      <c r="S825" s="10" t="s">
        <v>1637</v>
      </c>
      <c r="T825" s="14">
        <v>-18820</v>
      </c>
      <c r="U825" s="15">
        <v>3</v>
      </c>
      <c r="V825" s="10" t="s">
        <v>29</v>
      </c>
      <c r="W825" s="14">
        <v>15456</v>
      </c>
      <c r="X825" s="10" t="s">
        <v>339</v>
      </c>
      <c r="Y825" s="10" t="s">
        <v>29</v>
      </c>
      <c r="Z825" s="10" t="s">
        <v>37</v>
      </c>
      <c r="AA825" s="10" t="s">
        <v>29</v>
      </c>
      <c r="AB825" s="15">
        <v>0</v>
      </c>
      <c r="AC825" s="15">
        <v>0</v>
      </c>
      <c r="AD825" s="15"/>
      <c r="AE825" s="15">
        <v>0</v>
      </c>
      <c r="AF825" s="14">
        <v>-6980</v>
      </c>
      <c r="AG825" s="14">
        <v>8476</v>
      </c>
    </row>
    <row r="826" spans="1:33" ht="15" customHeight="1" x14ac:dyDescent="0.25">
      <c r="A826" s="36">
        <v>6</v>
      </c>
      <c r="B826" s="36" t="s">
        <v>2625</v>
      </c>
      <c r="C826" s="36" t="s">
        <v>2625</v>
      </c>
      <c r="D826" s="38" t="str">
        <f t="shared" si="19"/>
        <v>6000000162-0</v>
      </c>
      <c r="E826" s="9" t="s">
        <v>1638</v>
      </c>
      <c r="F826" s="10" t="s">
        <v>29</v>
      </c>
      <c r="G826" s="10" t="s">
        <v>29</v>
      </c>
      <c r="H826" s="9" t="s">
        <v>30</v>
      </c>
      <c r="I826" s="10" t="s">
        <v>207</v>
      </c>
      <c r="J826" s="10" t="s">
        <v>32</v>
      </c>
      <c r="K826" s="11">
        <v>44507</v>
      </c>
      <c r="L826" s="12">
        <v>44507</v>
      </c>
      <c r="M826" s="10" t="s">
        <v>218</v>
      </c>
      <c r="N826" s="13" t="s">
        <v>1636</v>
      </c>
      <c r="O826" s="10" t="s">
        <v>1321</v>
      </c>
      <c r="P826" s="10" t="s">
        <v>29</v>
      </c>
      <c r="Q826" s="14">
        <v>22851</v>
      </c>
      <c r="R826" s="12"/>
      <c r="S826" s="10" t="s">
        <v>1637</v>
      </c>
      <c r="T826" s="14">
        <v>-12547</v>
      </c>
      <c r="U826" s="15">
        <v>2</v>
      </c>
      <c r="V826" s="10" t="s">
        <v>29</v>
      </c>
      <c r="W826" s="14">
        <v>10304</v>
      </c>
      <c r="X826" s="10" t="s">
        <v>339</v>
      </c>
      <c r="Y826" s="10" t="s">
        <v>29</v>
      </c>
      <c r="Z826" s="10" t="s">
        <v>37</v>
      </c>
      <c r="AA826" s="10" t="s">
        <v>29</v>
      </c>
      <c r="AB826" s="15">
        <v>0</v>
      </c>
      <c r="AC826" s="15">
        <v>0</v>
      </c>
      <c r="AD826" s="15"/>
      <c r="AE826" s="15">
        <v>0</v>
      </c>
      <c r="AF826" s="14">
        <v>-4654</v>
      </c>
      <c r="AG826" s="14">
        <v>5650</v>
      </c>
    </row>
    <row r="827" spans="1:33" ht="15" customHeight="1" x14ac:dyDescent="0.25">
      <c r="A827" s="36">
        <v>6</v>
      </c>
      <c r="B827" s="36" t="s">
        <v>2625</v>
      </c>
      <c r="C827" s="36" t="s">
        <v>2625</v>
      </c>
      <c r="D827" s="38" t="str">
        <f t="shared" si="19"/>
        <v>6000000163-0</v>
      </c>
      <c r="E827" s="9" t="s">
        <v>1639</v>
      </c>
      <c r="F827" s="10" t="s">
        <v>29</v>
      </c>
      <c r="G827" s="10" t="s">
        <v>29</v>
      </c>
      <c r="H827" s="9" t="s">
        <v>30</v>
      </c>
      <c r="I827" s="10" t="s">
        <v>207</v>
      </c>
      <c r="J827" s="10" t="s">
        <v>32</v>
      </c>
      <c r="K827" s="11">
        <v>44499</v>
      </c>
      <c r="L827" s="12">
        <v>44499</v>
      </c>
      <c r="M827" s="10" t="s">
        <v>218</v>
      </c>
      <c r="N827" s="13" t="s">
        <v>1640</v>
      </c>
      <c r="O827" s="10" t="s">
        <v>1321</v>
      </c>
      <c r="P827" s="10" t="s">
        <v>29</v>
      </c>
      <c r="Q827" s="14">
        <v>43750</v>
      </c>
      <c r="R827" s="12"/>
      <c r="S827" s="10" t="s">
        <v>1641</v>
      </c>
      <c r="T827" s="14">
        <v>-24259</v>
      </c>
      <c r="U827" s="15">
        <v>1</v>
      </c>
      <c r="V827" s="10" t="s">
        <v>29</v>
      </c>
      <c r="W827" s="14">
        <v>19491</v>
      </c>
      <c r="X827" s="10" t="s">
        <v>339</v>
      </c>
      <c r="Y827" s="10" t="s">
        <v>29</v>
      </c>
      <c r="Z827" s="10" t="s">
        <v>37</v>
      </c>
      <c r="AA827" s="10" t="s">
        <v>29</v>
      </c>
      <c r="AB827" s="15">
        <v>0</v>
      </c>
      <c r="AC827" s="15">
        <v>0</v>
      </c>
      <c r="AD827" s="15"/>
      <c r="AE827" s="15">
        <v>0</v>
      </c>
      <c r="AF827" s="14">
        <v>-8803</v>
      </c>
      <c r="AG827" s="14">
        <v>10688</v>
      </c>
    </row>
    <row r="828" spans="1:33" ht="15" customHeight="1" x14ac:dyDescent="0.25">
      <c r="A828" s="36">
        <v>6</v>
      </c>
      <c r="B828" s="36" t="s">
        <v>2625</v>
      </c>
      <c r="C828" s="36" t="s">
        <v>2625</v>
      </c>
      <c r="D828" s="38" t="str">
        <f t="shared" si="19"/>
        <v>6000000164-0</v>
      </c>
      <c r="E828" s="9" t="s">
        <v>1642</v>
      </c>
      <c r="F828" s="10" t="s">
        <v>29</v>
      </c>
      <c r="G828" s="10" t="s">
        <v>29</v>
      </c>
      <c r="H828" s="9" t="s">
        <v>30</v>
      </c>
      <c r="I828" s="10" t="s">
        <v>207</v>
      </c>
      <c r="J828" s="10" t="s">
        <v>32</v>
      </c>
      <c r="K828" s="11">
        <v>44509</v>
      </c>
      <c r="L828" s="12">
        <v>44509</v>
      </c>
      <c r="M828" s="10" t="s">
        <v>218</v>
      </c>
      <c r="N828" s="13" t="s">
        <v>1643</v>
      </c>
      <c r="O828" s="10" t="s">
        <v>1321</v>
      </c>
      <c r="P828" s="10" t="s">
        <v>29</v>
      </c>
      <c r="Q828" s="14">
        <v>16610</v>
      </c>
      <c r="R828" s="12"/>
      <c r="S828" s="10" t="s">
        <v>1637</v>
      </c>
      <c r="T828" s="14">
        <v>-9097</v>
      </c>
      <c r="U828" s="15">
        <v>2</v>
      </c>
      <c r="V828" s="10" t="s">
        <v>29</v>
      </c>
      <c r="W828" s="14">
        <v>7513</v>
      </c>
      <c r="X828" s="10" t="s">
        <v>339</v>
      </c>
      <c r="Y828" s="10" t="s">
        <v>29</v>
      </c>
      <c r="Z828" s="10" t="s">
        <v>37</v>
      </c>
      <c r="AA828" s="10" t="s">
        <v>29</v>
      </c>
      <c r="AB828" s="15">
        <v>0</v>
      </c>
      <c r="AC828" s="15">
        <v>0</v>
      </c>
      <c r="AD828" s="15"/>
      <c r="AE828" s="15">
        <v>0</v>
      </c>
      <c r="AF828" s="14">
        <v>-3393</v>
      </c>
      <c r="AG828" s="14">
        <v>4120</v>
      </c>
    </row>
    <row r="829" spans="1:33" ht="15" customHeight="1" x14ac:dyDescent="0.25">
      <c r="A829" s="36">
        <v>6</v>
      </c>
      <c r="B829" s="36" t="s">
        <v>2625</v>
      </c>
      <c r="C829" s="36" t="s">
        <v>2625</v>
      </c>
      <c r="D829" s="38" t="str">
        <f t="shared" si="19"/>
        <v>6000000165-0</v>
      </c>
      <c r="E829" s="9" t="s">
        <v>1644</v>
      </c>
      <c r="F829" s="10" t="s">
        <v>29</v>
      </c>
      <c r="G829" s="10" t="s">
        <v>29</v>
      </c>
      <c r="H829" s="9" t="s">
        <v>30</v>
      </c>
      <c r="I829" s="10" t="s">
        <v>207</v>
      </c>
      <c r="J829" s="10" t="s">
        <v>32</v>
      </c>
      <c r="K829" s="11">
        <v>44567</v>
      </c>
      <c r="L829" s="12">
        <v>44567</v>
      </c>
      <c r="M829" s="10" t="s">
        <v>218</v>
      </c>
      <c r="N829" s="13" t="s">
        <v>1645</v>
      </c>
      <c r="O829" s="10" t="s">
        <v>1321</v>
      </c>
      <c r="P829" s="10" t="s">
        <v>29</v>
      </c>
      <c r="Q829" s="14">
        <v>410169</v>
      </c>
      <c r="R829" s="12"/>
      <c r="S829" s="10" t="s">
        <v>1646</v>
      </c>
      <c r="T829" s="14">
        <v>-208519</v>
      </c>
      <c r="U829" s="15">
        <v>4</v>
      </c>
      <c r="V829" s="10" t="s">
        <v>29</v>
      </c>
      <c r="W829" s="14">
        <v>201650</v>
      </c>
      <c r="X829" s="10" t="s">
        <v>339</v>
      </c>
      <c r="Y829" s="10" t="s">
        <v>29</v>
      </c>
      <c r="Z829" s="10" t="s">
        <v>37</v>
      </c>
      <c r="AA829" s="10" t="s">
        <v>29</v>
      </c>
      <c r="AB829" s="15">
        <v>0</v>
      </c>
      <c r="AC829" s="15">
        <v>0</v>
      </c>
      <c r="AD829" s="15"/>
      <c r="AE829" s="15">
        <v>0</v>
      </c>
      <c r="AF829" s="14">
        <v>-91069</v>
      </c>
      <c r="AG829" s="14">
        <v>110581</v>
      </c>
    </row>
    <row r="830" spans="1:33" ht="15" customHeight="1" x14ac:dyDescent="0.25">
      <c r="A830" s="36">
        <v>6</v>
      </c>
      <c r="B830" s="36" t="s">
        <v>2625</v>
      </c>
      <c r="C830" s="36" t="s">
        <v>2625</v>
      </c>
      <c r="D830" s="38" t="str">
        <f t="shared" si="19"/>
        <v>6000000166-0</v>
      </c>
      <c r="E830" s="9" t="s">
        <v>1647</v>
      </c>
      <c r="F830" s="10" t="s">
        <v>29</v>
      </c>
      <c r="G830" s="10" t="s">
        <v>29</v>
      </c>
      <c r="H830" s="9" t="s">
        <v>30</v>
      </c>
      <c r="I830" s="10" t="s">
        <v>207</v>
      </c>
      <c r="J830" s="10" t="s">
        <v>32</v>
      </c>
      <c r="K830" s="11">
        <v>44287</v>
      </c>
      <c r="L830" s="12">
        <v>44287</v>
      </c>
      <c r="M830" s="10" t="s">
        <v>1648</v>
      </c>
      <c r="N830" s="13" t="s">
        <v>1649</v>
      </c>
      <c r="O830" s="10" t="s">
        <v>1321</v>
      </c>
      <c r="P830" s="10" t="s">
        <v>29</v>
      </c>
      <c r="Q830" s="14">
        <v>93135</v>
      </c>
      <c r="R830" s="12"/>
      <c r="S830" s="10" t="s">
        <v>1620</v>
      </c>
      <c r="T830" s="14">
        <v>-65035</v>
      </c>
      <c r="U830" s="15">
        <v>1</v>
      </c>
      <c r="V830" s="10" t="s">
        <v>29</v>
      </c>
      <c r="W830" s="14">
        <v>28100</v>
      </c>
      <c r="X830" s="10" t="s">
        <v>339</v>
      </c>
      <c r="Y830" s="10" t="s">
        <v>29</v>
      </c>
      <c r="Z830" s="10" t="s">
        <v>37</v>
      </c>
      <c r="AA830" s="10" t="s">
        <v>29</v>
      </c>
      <c r="AB830" s="15">
        <v>0</v>
      </c>
      <c r="AC830" s="15">
        <v>0</v>
      </c>
      <c r="AD830" s="15"/>
      <c r="AE830" s="15">
        <v>0</v>
      </c>
      <c r="AF830" s="14">
        <v>-12691</v>
      </c>
      <c r="AG830" s="14">
        <v>15409</v>
      </c>
    </row>
    <row r="831" spans="1:33" ht="15" customHeight="1" x14ac:dyDescent="0.25">
      <c r="A831" s="36">
        <v>6</v>
      </c>
      <c r="B831" s="36" t="s">
        <v>2625</v>
      </c>
      <c r="C831" s="36" t="s">
        <v>2625</v>
      </c>
      <c r="D831" s="38" t="str">
        <f t="shared" si="19"/>
        <v>6000000167-0</v>
      </c>
      <c r="E831" s="9" t="s">
        <v>1650</v>
      </c>
      <c r="F831" s="10" t="s">
        <v>29</v>
      </c>
      <c r="G831" s="10" t="s">
        <v>29</v>
      </c>
      <c r="H831" s="9" t="s">
        <v>30</v>
      </c>
      <c r="I831" s="10" t="s">
        <v>207</v>
      </c>
      <c r="J831" s="10" t="s">
        <v>32</v>
      </c>
      <c r="K831" s="11">
        <v>45008</v>
      </c>
      <c r="L831" s="12">
        <v>45008</v>
      </c>
      <c r="M831" s="10" t="s">
        <v>218</v>
      </c>
      <c r="N831" s="13" t="s">
        <v>1651</v>
      </c>
      <c r="O831" s="10" t="s">
        <v>1321</v>
      </c>
      <c r="P831" s="10" t="s">
        <v>370</v>
      </c>
      <c r="Q831" s="14">
        <v>147500</v>
      </c>
      <c r="R831" s="12"/>
      <c r="S831" s="10" t="s">
        <v>1652</v>
      </c>
      <c r="T831" s="14">
        <v>-1639</v>
      </c>
      <c r="U831" s="15"/>
      <c r="V831" s="10" t="s">
        <v>29</v>
      </c>
      <c r="W831" s="14">
        <v>145861</v>
      </c>
      <c r="X831" s="10" t="s">
        <v>29</v>
      </c>
      <c r="Y831" s="10" t="s">
        <v>29</v>
      </c>
      <c r="Z831" s="10" t="s">
        <v>37</v>
      </c>
      <c r="AA831" s="10" t="s">
        <v>29</v>
      </c>
      <c r="AB831" s="15">
        <v>0</v>
      </c>
      <c r="AC831" s="15">
        <v>0</v>
      </c>
      <c r="AD831" s="15"/>
      <c r="AE831" s="15">
        <v>0</v>
      </c>
      <c r="AF831" s="14">
        <v>-65874</v>
      </c>
      <c r="AG831" s="14">
        <v>79987</v>
      </c>
    </row>
    <row r="832" spans="1:33" ht="15" customHeight="1" x14ac:dyDescent="0.25">
      <c r="A832" s="36">
        <v>6</v>
      </c>
      <c r="B832" s="36" t="s">
        <v>2625</v>
      </c>
      <c r="C832" s="36" t="s">
        <v>2625</v>
      </c>
      <c r="D832" s="38" t="str">
        <f t="shared" si="19"/>
        <v>6000000168-0</v>
      </c>
      <c r="E832" s="9" t="s">
        <v>1653</v>
      </c>
      <c r="F832" s="10" t="s">
        <v>29</v>
      </c>
      <c r="G832" s="10" t="s">
        <v>29</v>
      </c>
      <c r="H832" s="9" t="s">
        <v>30</v>
      </c>
      <c r="I832" s="10" t="s">
        <v>207</v>
      </c>
      <c r="J832" s="10" t="s">
        <v>32</v>
      </c>
      <c r="K832" s="11">
        <v>44942</v>
      </c>
      <c r="L832" s="12">
        <v>44942</v>
      </c>
      <c r="M832" s="10" t="s">
        <v>175</v>
      </c>
      <c r="N832" s="13" t="s">
        <v>1654</v>
      </c>
      <c r="O832" s="10" t="s">
        <v>1321</v>
      </c>
      <c r="P832" s="10" t="s">
        <v>370</v>
      </c>
      <c r="Q832" s="14">
        <v>51572</v>
      </c>
      <c r="R832" s="12"/>
      <c r="S832" s="10" t="s">
        <v>1655</v>
      </c>
      <c r="T832" s="14">
        <v>-4776</v>
      </c>
      <c r="U832" s="15"/>
      <c r="V832" s="10" t="s">
        <v>29</v>
      </c>
      <c r="W832" s="14">
        <v>46796</v>
      </c>
      <c r="X832" s="10" t="s">
        <v>29</v>
      </c>
      <c r="Y832" s="10" t="s">
        <v>29</v>
      </c>
      <c r="Z832" s="10" t="s">
        <v>37</v>
      </c>
      <c r="AA832" s="10" t="s">
        <v>29</v>
      </c>
      <c r="AB832" s="15">
        <v>0</v>
      </c>
      <c r="AC832" s="15">
        <v>0</v>
      </c>
      <c r="AD832" s="15"/>
      <c r="AE832" s="15">
        <v>0</v>
      </c>
      <c r="AF832" s="14">
        <v>-21134</v>
      </c>
      <c r="AG832" s="14">
        <v>25662</v>
      </c>
    </row>
    <row r="833" spans="1:35" ht="15" customHeight="1" x14ac:dyDescent="0.25">
      <c r="A833" s="36">
        <v>6</v>
      </c>
      <c r="B833" s="36" t="s">
        <v>2625</v>
      </c>
      <c r="C833" s="36" t="s">
        <v>2625</v>
      </c>
      <c r="D833" s="38" t="str">
        <f t="shared" si="19"/>
        <v>6000000169-0</v>
      </c>
      <c r="E833" s="9" t="s">
        <v>1656</v>
      </c>
      <c r="F833" s="10" t="s">
        <v>29</v>
      </c>
      <c r="G833" s="10" t="s">
        <v>29</v>
      </c>
      <c r="H833" s="9" t="s">
        <v>30</v>
      </c>
      <c r="I833" s="10" t="s">
        <v>207</v>
      </c>
      <c r="J833" s="10" t="s">
        <v>32</v>
      </c>
      <c r="K833" s="11">
        <v>44936</v>
      </c>
      <c r="L833" s="12">
        <v>44936</v>
      </c>
      <c r="M833" s="10" t="s">
        <v>175</v>
      </c>
      <c r="N833" s="13" t="s">
        <v>1657</v>
      </c>
      <c r="O833" s="10" t="s">
        <v>357</v>
      </c>
      <c r="P833" s="10" t="s">
        <v>370</v>
      </c>
      <c r="Q833" s="14">
        <v>5250</v>
      </c>
      <c r="R833" s="12"/>
      <c r="S833" s="10" t="s">
        <v>1658</v>
      </c>
      <c r="T833" s="15">
        <v>-302</v>
      </c>
      <c r="U833" s="15"/>
      <c r="V833" s="10" t="s">
        <v>29</v>
      </c>
      <c r="W833" s="14">
        <v>4948</v>
      </c>
      <c r="X833" s="10" t="s">
        <v>29</v>
      </c>
      <c r="Y833" s="10" t="s">
        <v>29</v>
      </c>
      <c r="Z833" s="10" t="s">
        <v>37</v>
      </c>
      <c r="AA833" s="10" t="s">
        <v>29</v>
      </c>
      <c r="AB833" s="15">
        <v>0</v>
      </c>
      <c r="AC833" s="15">
        <v>0</v>
      </c>
      <c r="AD833" s="15"/>
      <c r="AE833" s="15">
        <v>0</v>
      </c>
      <c r="AF833" s="14">
        <v>-1284</v>
      </c>
      <c r="AG833" s="14">
        <v>3664</v>
      </c>
      <c r="AH833">
        <f t="shared" ref="AH833:AH839" si="20">IF(L833&lt;$AH$1,AC833,0)</f>
        <v>0</v>
      </c>
      <c r="AI833">
        <f t="shared" ref="AI833:AI839" si="21">IF(L833&gt;=$AH$1,AC833,0)</f>
        <v>0</v>
      </c>
    </row>
    <row r="834" spans="1:35" ht="15" customHeight="1" x14ac:dyDescent="0.25">
      <c r="A834" s="36">
        <v>6</v>
      </c>
      <c r="B834" s="36" t="s">
        <v>2625</v>
      </c>
      <c r="C834" s="36" t="s">
        <v>2625</v>
      </c>
      <c r="D834" s="38" t="str">
        <f t="shared" si="19"/>
        <v>6000000170-0</v>
      </c>
      <c r="E834" s="9" t="s">
        <v>1659</v>
      </c>
      <c r="F834" s="10" t="s">
        <v>29</v>
      </c>
      <c r="G834" s="10" t="s">
        <v>29</v>
      </c>
      <c r="H834" s="9" t="s">
        <v>30</v>
      </c>
      <c r="I834" s="10" t="s">
        <v>207</v>
      </c>
      <c r="J834" s="10" t="s">
        <v>32</v>
      </c>
      <c r="K834" s="11">
        <v>44936</v>
      </c>
      <c r="L834" s="12">
        <v>44936</v>
      </c>
      <c r="M834" s="10" t="s">
        <v>175</v>
      </c>
      <c r="N834" s="13" t="s">
        <v>1660</v>
      </c>
      <c r="O834" s="10" t="s">
        <v>1321</v>
      </c>
      <c r="P834" s="10" t="s">
        <v>370</v>
      </c>
      <c r="Q834" s="14">
        <v>29051.78</v>
      </c>
      <c r="R834" s="12"/>
      <c r="S834" s="10" t="s">
        <v>1661</v>
      </c>
      <c r="T834" s="14">
        <v>-2906</v>
      </c>
      <c r="U834" s="15"/>
      <c r="V834" s="10" t="s">
        <v>29</v>
      </c>
      <c r="W834" s="14">
        <v>26145.78</v>
      </c>
      <c r="X834" s="10" t="s">
        <v>29</v>
      </c>
      <c r="Y834" s="10" t="s">
        <v>29</v>
      </c>
      <c r="Z834" s="10" t="s">
        <v>37</v>
      </c>
      <c r="AA834" s="10" t="s">
        <v>29</v>
      </c>
      <c r="AB834" s="15">
        <v>0</v>
      </c>
      <c r="AC834" s="15">
        <v>0</v>
      </c>
      <c r="AD834" s="15"/>
      <c r="AE834" s="15">
        <v>0</v>
      </c>
      <c r="AF834" s="14">
        <v>-11808</v>
      </c>
      <c r="AG834" s="14">
        <v>14337.78</v>
      </c>
      <c r="AH834">
        <f t="shared" si="20"/>
        <v>0</v>
      </c>
      <c r="AI834">
        <f t="shared" si="21"/>
        <v>0</v>
      </c>
    </row>
    <row r="835" spans="1:35" ht="15" customHeight="1" x14ac:dyDescent="0.25">
      <c r="A835" s="36">
        <v>6</v>
      </c>
      <c r="B835" s="36" t="s">
        <v>2625</v>
      </c>
      <c r="C835" s="36" t="s">
        <v>2625</v>
      </c>
      <c r="D835" s="38" t="str">
        <f t="shared" ref="D835:D898" si="22">CONCATENATE(E835,"-",H835)</f>
        <v>6000000171-0</v>
      </c>
      <c r="E835" s="9" t="s">
        <v>1662</v>
      </c>
      <c r="F835" s="10" t="s">
        <v>29</v>
      </c>
      <c r="G835" s="10" t="s">
        <v>29</v>
      </c>
      <c r="H835" s="9" t="s">
        <v>30</v>
      </c>
      <c r="I835" s="10" t="s">
        <v>207</v>
      </c>
      <c r="J835" s="10" t="s">
        <v>32</v>
      </c>
      <c r="K835" s="11">
        <v>44820</v>
      </c>
      <c r="L835" s="12">
        <v>44820</v>
      </c>
      <c r="M835" s="10" t="s">
        <v>218</v>
      </c>
      <c r="N835" s="13" t="s">
        <v>1663</v>
      </c>
      <c r="O835" s="10" t="s">
        <v>1321</v>
      </c>
      <c r="P835" s="10" t="s">
        <v>370</v>
      </c>
      <c r="Q835" s="14">
        <v>43999.839999999997</v>
      </c>
      <c r="R835" s="12"/>
      <c r="S835" s="10" t="s">
        <v>1664</v>
      </c>
      <c r="T835" s="14">
        <v>-10704</v>
      </c>
      <c r="U835" s="15"/>
      <c r="V835" s="10" t="s">
        <v>29</v>
      </c>
      <c r="W835" s="14">
        <v>33295.839999999997</v>
      </c>
      <c r="X835" s="10" t="s">
        <v>29</v>
      </c>
      <c r="Y835" s="10" t="s">
        <v>29</v>
      </c>
      <c r="Z835" s="10" t="s">
        <v>37</v>
      </c>
      <c r="AA835" s="10" t="s">
        <v>29</v>
      </c>
      <c r="AB835" s="15">
        <v>0</v>
      </c>
      <c r="AC835" s="15">
        <v>0</v>
      </c>
      <c r="AD835" s="15"/>
      <c r="AE835" s="15">
        <v>0</v>
      </c>
      <c r="AF835" s="14">
        <v>-15037</v>
      </c>
      <c r="AG835" s="14">
        <v>18258.84</v>
      </c>
      <c r="AH835">
        <f t="shared" si="20"/>
        <v>0</v>
      </c>
      <c r="AI835">
        <f t="shared" si="21"/>
        <v>0</v>
      </c>
    </row>
    <row r="836" spans="1:35" ht="15" customHeight="1" x14ac:dyDescent="0.25">
      <c r="A836" s="36">
        <v>6</v>
      </c>
      <c r="B836" s="36" t="s">
        <v>2625</v>
      </c>
      <c r="C836" s="36" t="s">
        <v>2625</v>
      </c>
      <c r="D836" s="38" t="str">
        <f t="shared" si="22"/>
        <v>6000000173-0</v>
      </c>
      <c r="E836" s="9" t="s">
        <v>2643</v>
      </c>
      <c r="F836" s="10" t="s">
        <v>29</v>
      </c>
      <c r="G836" s="10" t="s">
        <v>29</v>
      </c>
      <c r="H836" s="9" t="s">
        <v>30</v>
      </c>
      <c r="I836" s="10" t="s">
        <v>207</v>
      </c>
      <c r="J836" s="10" t="s">
        <v>32</v>
      </c>
      <c r="K836" s="11">
        <v>45229</v>
      </c>
      <c r="L836" s="12">
        <v>45229</v>
      </c>
      <c r="M836" s="10" t="s">
        <v>221</v>
      </c>
      <c r="N836" s="13" t="s">
        <v>2644</v>
      </c>
      <c r="O836" s="10" t="s">
        <v>1321</v>
      </c>
      <c r="P836" s="10" t="s">
        <v>2203</v>
      </c>
      <c r="Q836" s="15">
        <v>0</v>
      </c>
      <c r="R836" s="12"/>
      <c r="S836" s="10" t="s">
        <v>29</v>
      </c>
      <c r="T836" s="15">
        <v>0</v>
      </c>
      <c r="U836" s="15"/>
      <c r="V836" s="10" t="s">
        <v>29</v>
      </c>
      <c r="W836" s="15">
        <v>0</v>
      </c>
      <c r="X836" s="10" t="s">
        <v>29</v>
      </c>
      <c r="Y836" s="10" t="s">
        <v>29</v>
      </c>
      <c r="Z836" s="10" t="s">
        <v>37</v>
      </c>
      <c r="AA836" s="10" t="s">
        <v>29</v>
      </c>
      <c r="AB836" s="15">
        <v>0</v>
      </c>
      <c r="AC836" s="14">
        <v>107900</v>
      </c>
      <c r="AD836" s="14"/>
      <c r="AE836" s="15">
        <v>0</v>
      </c>
      <c r="AF836" s="14">
        <v>-20504</v>
      </c>
      <c r="AG836" s="14">
        <v>87396</v>
      </c>
      <c r="AH836">
        <f t="shared" si="20"/>
        <v>0</v>
      </c>
      <c r="AI836">
        <f t="shared" si="21"/>
        <v>107900</v>
      </c>
    </row>
    <row r="837" spans="1:35" ht="15" customHeight="1" x14ac:dyDescent="0.25">
      <c r="A837" s="36">
        <v>6</v>
      </c>
      <c r="B837" s="36" t="s">
        <v>2625</v>
      </c>
      <c r="C837" s="36" t="s">
        <v>2625</v>
      </c>
      <c r="D837" s="38" t="str">
        <f t="shared" si="22"/>
        <v>6000000176-0</v>
      </c>
      <c r="E837" s="9" t="s">
        <v>2701</v>
      </c>
      <c r="F837" s="10" t="s">
        <v>29</v>
      </c>
      <c r="G837" s="10" t="s">
        <v>29</v>
      </c>
      <c r="H837" s="9" t="s">
        <v>30</v>
      </c>
      <c r="I837" s="10" t="s">
        <v>207</v>
      </c>
      <c r="J837" s="10" t="s">
        <v>32</v>
      </c>
      <c r="K837" s="11">
        <v>45180</v>
      </c>
      <c r="L837" s="12">
        <v>45180</v>
      </c>
      <c r="M837" s="10" t="s">
        <v>175</v>
      </c>
      <c r="N837" s="13" t="s">
        <v>2702</v>
      </c>
      <c r="O837" s="10" t="s">
        <v>1321</v>
      </c>
      <c r="P837" s="10" t="s">
        <v>2703</v>
      </c>
      <c r="Q837" s="15">
        <v>0</v>
      </c>
      <c r="R837" s="12"/>
      <c r="S837" s="10" t="s">
        <v>29</v>
      </c>
      <c r="T837" s="15">
        <v>0</v>
      </c>
      <c r="U837" s="15"/>
      <c r="V837" s="10" t="s">
        <v>29</v>
      </c>
      <c r="W837" s="15">
        <v>0</v>
      </c>
      <c r="X837" s="10" t="s">
        <v>29</v>
      </c>
      <c r="Y837" s="10" t="s">
        <v>29</v>
      </c>
      <c r="Z837" s="10" t="s">
        <v>37</v>
      </c>
      <c r="AA837" s="10" t="s">
        <v>29</v>
      </c>
      <c r="AB837" s="15">
        <v>0</v>
      </c>
      <c r="AC837" s="48">
        <v>19059.32</v>
      </c>
      <c r="AD837" s="48"/>
      <c r="AE837" s="15">
        <v>0</v>
      </c>
      <c r="AF837" s="14">
        <v>-4774</v>
      </c>
      <c r="AG837" s="14">
        <v>14285.32</v>
      </c>
      <c r="AH837">
        <f t="shared" si="20"/>
        <v>19059.32</v>
      </c>
      <c r="AI837">
        <f t="shared" si="21"/>
        <v>0</v>
      </c>
    </row>
    <row r="838" spans="1:35" ht="15" customHeight="1" x14ac:dyDescent="0.25">
      <c r="A838" s="36">
        <v>6</v>
      </c>
      <c r="B838" s="36" t="s">
        <v>2625</v>
      </c>
      <c r="C838" s="36" t="s">
        <v>2625</v>
      </c>
      <c r="D838" s="38" t="str">
        <f t="shared" si="22"/>
        <v>6000000177-0</v>
      </c>
      <c r="E838" s="9" t="s">
        <v>2704</v>
      </c>
      <c r="F838" s="10" t="s">
        <v>29</v>
      </c>
      <c r="G838" s="10" t="s">
        <v>29</v>
      </c>
      <c r="H838" s="9" t="s">
        <v>30</v>
      </c>
      <c r="I838" s="10" t="s">
        <v>207</v>
      </c>
      <c r="J838" s="10" t="s">
        <v>32</v>
      </c>
      <c r="K838" s="11">
        <v>45351</v>
      </c>
      <c r="L838" s="12">
        <v>45351</v>
      </c>
      <c r="M838" s="10" t="s">
        <v>175</v>
      </c>
      <c r="N838" s="13" t="s">
        <v>2705</v>
      </c>
      <c r="O838" s="10" t="s">
        <v>1321</v>
      </c>
      <c r="P838" s="10" t="s">
        <v>2703</v>
      </c>
      <c r="Q838" s="15">
        <v>0</v>
      </c>
      <c r="R838" s="12"/>
      <c r="S838" s="10" t="s">
        <v>29</v>
      </c>
      <c r="T838" s="15">
        <v>0</v>
      </c>
      <c r="U838" s="15"/>
      <c r="V838" s="10" t="s">
        <v>29</v>
      </c>
      <c r="W838" s="15">
        <v>0</v>
      </c>
      <c r="X838" s="10" t="s">
        <v>29</v>
      </c>
      <c r="Y838" s="10" t="s">
        <v>29</v>
      </c>
      <c r="Z838" s="10" t="s">
        <v>37</v>
      </c>
      <c r="AA838" s="10" t="s">
        <v>29</v>
      </c>
      <c r="AB838" s="15">
        <v>0</v>
      </c>
      <c r="AC838" s="48">
        <v>15673.73</v>
      </c>
      <c r="AD838" s="48"/>
      <c r="AE838" s="15">
        <v>0</v>
      </c>
      <c r="AF838" s="15">
        <v>-619</v>
      </c>
      <c r="AG838" s="14">
        <v>15054.73</v>
      </c>
      <c r="AH838">
        <f t="shared" si="20"/>
        <v>0</v>
      </c>
      <c r="AI838">
        <f t="shared" si="21"/>
        <v>15673.73</v>
      </c>
    </row>
    <row r="839" spans="1:35" ht="15" customHeight="1" x14ac:dyDescent="0.25">
      <c r="A839" s="36">
        <v>6</v>
      </c>
      <c r="B839" s="36" t="s">
        <v>2625</v>
      </c>
      <c r="C839" s="36" t="s">
        <v>2625</v>
      </c>
      <c r="D839" s="38" t="str">
        <f t="shared" si="22"/>
        <v>6000000178-0</v>
      </c>
      <c r="E839" s="9" t="s">
        <v>2706</v>
      </c>
      <c r="F839" s="10" t="s">
        <v>29</v>
      </c>
      <c r="G839" s="10" t="s">
        <v>29</v>
      </c>
      <c r="H839" s="9" t="s">
        <v>30</v>
      </c>
      <c r="I839" s="10" t="s">
        <v>207</v>
      </c>
      <c r="J839" s="10" t="s">
        <v>32</v>
      </c>
      <c r="K839" s="11">
        <v>45382</v>
      </c>
      <c r="L839" s="12">
        <v>45382</v>
      </c>
      <c r="M839" s="10" t="s">
        <v>2707</v>
      </c>
      <c r="N839" s="13" t="s">
        <v>2708</v>
      </c>
      <c r="O839" s="10" t="s">
        <v>1321</v>
      </c>
      <c r="P839" s="10" t="s">
        <v>1306</v>
      </c>
      <c r="Q839" s="15">
        <v>0</v>
      </c>
      <c r="R839" s="12"/>
      <c r="S839" s="10" t="s">
        <v>29</v>
      </c>
      <c r="T839" s="15">
        <v>0</v>
      </c>
      <c r="U839" s="15"/>
      <c r="V839" s="10" t="s">
        <v>29</v>
      </c>
      <c r="W839" s="15">
        <v>0</v>
      </c>
      <c r="X839" s="10" t="s">
        <v>29</v>
      </c>
      <c r="Y839" s="10" t="s">
        <v>29</v>
      </c>
      <c r="Z839" s="10" t="s">
        <v>37</v>
      </c>
      <c r="AA839" s="10" t="s">
        <v>29</v>
      </c>
      <c r="AB839" s="15">
        <v>0</v>
      </c>
      <c r="AC839" s="48">
        <v>1703376.56</v>
      </c>
      <c r="AD839" s="48"/>
      <c r="AE839" s="15">
        <v>0</v>
      </c>
      <c r="AF839" s="14">
        <v>-2102</v>
      </c>
      <c r="AG839" s="14">
        <v>1701274.56</v>
      </c>
      <c r="AH839">
        <f t="shared" si="20"/>
        <v>0</v>
      </c>
      <c r="AI839">
        <f t="shared" si="21"/>
        <v>1703376.56</v>
      </c>
    </row>
    <row r="840" spans="1:35" ht="15" customHeight="1" x14ac:dyDescent="0.25">
      <c r="A840" s="36">
        <v>3</v>
      </c>
      <c r="B840" s="36" t="s">
        <v>2606</v>
      </c>
      <c r="C840" s="36" t="s">
        <v>2606</v>
      </c>
      <c r="D840" s="38" t="str">
        <f t="shared" si="22"/>
        <v>7000000000-0</v>
      </c>
      <c r="E840" s="9" t="s">
        <v>1667</v>
      </c>
      <c r="F840" s="10" t="s">
        <v>29</v>
      </c>
      <c r="G840" s="10" t="s">
        <v>29</v>
      </c>
      <c r="H840" s="9" t="s">
        <v>30</v>
      </c>
      <c r="I840" s="10" t="s">
        <v>32</v>
      </c>
      <c r="J840" s="10" t="s">
        <v>32</v>
      </c>
      <c r="K840" s="11">
        <v>39934</v>
      </c>
      <c r="L840" s="12">
        <v>39934</v>
      </c>
      <c r="M840" s="10" t="s">
        <v>210</v>
      </c>
      <c r="N840" s="13" t="s">
        <v>1668</v>
      </c>
      <c r="O840" s="10" t="s">
        <v>357</v>
      </c>
      <c r="P840" s="10" t="s">
        <v>29</v>
      </c>
      <c r="Q840" s="14">
        <v>7800</v>
      </c>
      <c r="R840" s="12"/>
      <c r="S840" s="10" t="s">
        <v>29</v>
      </c>
      <c r="T840" s="14">
        <v>-7410</v>
      </c>
      <c r="U840" s="15">
        <v>2</v>
      </c>
      <c r="V840" s="10" t="s">
        <v>29</v>
      </c>
      <c r="W840" s="15">
        <v>390</v>
      </c>
      <c r="X840" s="10" t="s">
        <v>36</v>
      </c>
      <c r="Y840" s="10" t="s">
        <v>29</v>
      </c>
      <c r="Z840" s="10" t="s">
        <v>37</v>
      </c>
      <c r="AA840" s="10" t="s">
        <v>29</v>
      </c>
      <c r="AB840" s="15">
        <v>0</v>
      </c>
      <c r="AC840" s="15">
        <v>0</v>
      </c>
      <c r="AD840" s="15"/>
      <c r="AE840" s="15">
        <v>0</v>
      </c>
      <c r="AF840" s="15">
        <v>0</v>
      </c>
      <c r="AG840" s="15">
        <v>390</v>
      </c>
    </row>
    <row r="841" spans="1:35" ht="15" customHeight="1" x14ac:dyDescent="0.25">
      <c r="A841" s="36">
        <v>3</v>
      </c>
      <c r="B841" s="36" t="s">
        <v>2606</v>
      </c>
      <c r="C841" s="36" t="s">
        <v>2606</v>
      </c>
      <c r="D841" s="38" t="str">
        <f t="shared" si="22"/>
        <v>7000000001-0</v>
      </c>
      <c r="E841" s="9" t="s">
        <v>1669</v>
      </c>
      <c r="F841" s="10" t="s">
        <v>29</v>
      </c>
      <c r="G841" s="10" t="s">
        <v>29</v>
      </c>
      <c r="H841" s="9" t="s">
        <v>30</v>
      </c>
      <c r="I841" s="10" t="s">
        <v>207</v>
      </c>
      <c r="J841" s="10" t="s">
        <v>32</v>
      </c>
      <c r="K841" s="11">
        <v>39934</v>
      </c>
      <c r="L841" s="12">
        <v>39934</v>
      </c>
      <c r="M841" s="10" t="s">
        <v>210</v>
      </c>
      <c r="N841" s="13" t="s">
        <v>1670</v>
      </c>
      <c r="O841" s="10" t="s">
        <v>357</v>
      </c>
      <c r="P841" s="10" t="s">
        <v>29</v>
      </c>
      <c r="Q841" s="14">
        <v>63980</v>
      </c>
      <c r="R841" s="12"/>
      <c r="S841" s="10" t="s">
        <v>29</v>
      </c>
      <c r="T841" s="14">
        <v>-60781</v>
      </c>
      <c r="U841" s="15">
        <v>2</v>
      </c>
      <c r="V841" s="10" t="s">
        <v>29</v>
      </c>
      <c r="W841" s="14">
        <v>3199</v>
      </c>
      <c r="X841" s="10" t="s">
        <v>36</v>
      </c>
      <c r="Y841" s="10" t="s">
        <v>29</v>
      </c>
      <c r="Z841" s="10" t="s">
        <v>37</v>
      </c>
      <c r="AA841" s="10" t="s">
        <v>29</v>
      </c>
      <c r="AB841" s="15">
        <v>0</v>
      </c>
      <c r="AC841" s="15">
        <v>0</v>
      </c>
      <c r="AD841" s="15"/>
      <c r="AE841" s="15">
        <v>0</v>
      </c>
      <c r="AF841" s="15">
        <v>0</v>
      </c>
      <c r="AG841" s="14">
        <v>3199</v>
      </c>
    </row>
    <row r="842" spans="1:35" ht="15" customHeight="1" x14ac:dyDescent="0.25">
      <c r="A842" s="36">
        <v>3</v>
      </c>
      <c r="B842" s="36" t="s">
        <v>2606</v>
      </c>
      <c r="C842" s="36" t="s">
        <v>2606</v>
      </c>
      <c r="D842" s="38" t="str">
        <f t="shared" si="22"/>
        <v>7000000002-0</v>
      </c>
      <c r="E842" s="9" t="s">
        <v>1671</v>
      </c>
      <c r="F842" s="10" t="s">
        <v>29</v>
      </c>
      <c r="G842" s="10" t="s">
        <v>29</v>
      </c>
      <c r="H842" s="9" t="s">
        <v>30</v>
      </c>
      <c r="I842" s="10" t="s">
        <v>32</v>
      </c>
      <c r="J842" s="10" t="s">
        <v>32</v>
      </c>
      <c r="K842" s="11">
        <v>39934</v>
      </c>
      <c r="L842" s="12">
        <v>39934</v>
      </c>
      <c r="M842" s="10" t="s">
        <v>210</v>
      </c>
      <c r="N842" s="13" t="s">
        <v>1668</v>
      </c>
      <c r="O842" s="10" t="s">
        <v>357</v>
      </c>
      <c r="P842" s="10" t="s">
        <v>29</v>
      </c>
      <c r="Q842" s="14">
        <v>6000</v>
      </c>
      <c r="R842" s="12"/>
      <c r="S842" s="10" t="s">
        <v>29</v>
      </c>
      <c r="T842" s="14">
        <v>-5700</v>
      </c>
      <c r="U842" s="15">
        <v>2</v>
      </c>
      <c r="V842" s="10" t="s">
        <v>29</v>
      </c>
      <c r="W842" s="15">
        <v>300</v>
      </c>
      <c r="X842" s="10" t="s">
        <v>36</v>
      </c>
      <c r="Y842" s="10" t="s">
        <v>29</v>
      </c>
      <c r="Z842" s="10" t="s">
        <v>37</v>
      </c>
      <c r="AA842" s="10" t="s">
        <v>29</v>
      </c>
      <c r="AB842" s="15">
        <v>0</v>
      </c>
      <c r="AC842" s="15">
        <v>0</v>
      </c>
      <c r="AD842" s="15"/>
      <c r="AE842" s="15">
        <v>0</v>
      </c>
      <c r="AF842" s="15">
        <v>0</v>
      </c>
      <c r="AG842" s="15">
        <v>300</v>
      </c>
    </row>
    <row r="843" spans="1:35" ht="15" customHeight="1" x14ac:dyDescent="0.25">
      <c r="A843" s="36">
        <v>3</v>
      </c>
      <c r="B843" s="36" t="s">
        <v>2606</v>
      </c>
      <c r="C843" s="36" t="s">
        <v>2606</v>
      </c>
      <c r="D843" s="38" t="str">
        <f t="shared" si="22"/>
        <v>7000000003-0</v>
      </c>
      <c r="E843" s="9" t="s">
        <v>1672</v>
      </c>
      <c r="F843" s="10" t="s">
        <v>29</v>
      </c>
      <c r="G843" s="10" t="s">
        <v>29</v>
      </c>
      <c r="H843" s="9" t="s">
        <v>30</v>
      </c>
      <c r="I843" s="10" t="s">
        <v>207</v>
      </c>
      <c r="J843" s="10" t="s">
        <v>32</v>
      </c>
      <c r="K843" s="11">
        <v>39934</v>
      </c>
      <c r="L843" s="12">
        <v>39934</v>
      </c>
      <c r="M843" s="10" t="s">
        <v>573</v>
      </c>
      <c r="N843" s="13" t="s">
        <v>1673</v>
      </c>
      <c r="O843" s="10" t="s">
        <v>357</v>
      </c>
      <c r="P843" s="10" t="s">
        <v>29</v>
      </c>
      <c r="Q843" s="14">
        <v>19233</v>
      </c>
      <c r="R843" s="12"/>
      <c r="S843" s="10" t="s">
        <v>29</v>
      </c>
      <c r="T843" s="14">
        <v>-18271.349999999999</v>
      </c>
      <c r="U843" s="15">
        <v>2</v>
      </c>
      <c r="V843" s="10" t="s">
        <v>29</v>
      </c>
      <c r="W843" s="15">
        <v>961.65</v>
      </c>
      <c r="X843" s="10" t="s">
        <v>36</v>
      </c>
      <c r="Y843" s="10" t="s">
        <v>29</v>
      </c>
      <c r="Z843" s="10" t="s">
        <v>37</v>
      </c>
      <c r="AA843" s="10" t="s">
        <v>29</v>
      </c>
      <c r="AB843" s="15">
        <v>0</v>
      </c>
      <c r="AC843" s="15">
        <v>0</v>
      </c>
      <c r="AD843" s="15"/>
      <c r="AE843" s="15">
        <v>0</v>
      </c>
      <c r="AF843" s="15">
        <v>0</v>
      </c>
      <c r="AG843" s="15">
        <v>961.65</v>
      </c>
    </row>
    <row r="844" spans="1:35" ht="15" customHeight="1" x14ac:dyDescent="0.25">
      <c r="A844" s="36">
        <v>3</v>
      </c>
      <c r="B844" s="36" t="s">
        <v>2606</v>
      </c>
      <c r="C844" s="36" t="s">
        <v>2606</v>
      </c>
      <c r="D844" s="38" t="str">
        <f t="shared" si="22"/>
        <v>7000000004-0</v>
      </c>
      <c r="E844" s="9" t="s">
        <v>1674</v>
      </c>
      <c r="F844" s="10" t="s">
        <v>29</v>
      </c>
      <c r="G844" s="10" t="s">
        <v>29</v>
      </c>
      <c r="H844" s="9" t="s">
        <v>30</v>
      </c>
      <c r="I844" s="10" t="s">
        <v>32</v>
      </c>
      <c r="J844" s="10" t="s">
        <v>32</v>
      </c>
      <c r="K844" s="11">
        <v>39965</v>
      </c>
      <c r="L844" s="12">
        <v>39965</v>
      </c>
      <c r="M844" s="10" t="s">
        <v>210</v>
      </c>
      <c r="N844" s="13" t="s">
        <v>1675</v>
      </c>
      <c r="O844" s="10" t="s">
        <v>357</v>
      </c>
      <c r="P844" s="10" t="s">
        <v>29</v>
      </c>
      <c r="Q844" s="14">
        <v>16400</v>
      </c>
      <c r="R844" s="12"/>
      <c r="S844" s="10" t="s">
        <v>29</v>
      </c>
      <c r="T844" s="14">
        <v>-15580</v>
      </c>
      <c r="U844" s="15">
        <v>1</v>
      </c>
      <c r="V844" s="10" t="s">
        <v>29</v>
      </c>
      <c r="W844" s="15">
        <v>820</v>
      </c>
      <c r="X844" s="10" t="s">
        <v>36</v>
      </c>
      <c r="Y844" s="10" t="s">
        <v>29</v>
      </c>
      <c r="Z844" s="10" t="s">
        <v>37</v>
      </c>
      <c r="AA844" s="10" t="s">
        <v>29</v>
      </c>
      <c r="AB844" s="15">
        <v>0</v>
      </c>
      <c r="AC844" s="15">
        <v>0</v>
      </c>
      <c r="AD844" s="15"/>
      <c r="AE844" s="15">
        <v>0</v>
      </c>
      <c r="AF844" s="15">
        <v>0</v>
      </c>
      <c r="AG844" s="15">
        <v>820</v>
      </c>
    </row>
    <row r="845" spans="1:35" ht="15" customHeight="1" x14ac:dyDescent="0.25">
      <c r="A845" s="36">
        <v>3</v>
      </c>
      <c r="B845" s="36" t="s">
        <v>2606</v>
      </c>
      <c r="C845" s="36" t="s">
        <v>2606</v>
      </c>
      <c r="D845" s="38" t="str">
        <f t="shared" si="22"/>
        <v>7000000005-0</v>
      </c>
      <c r="E845" s="9" t="s">
        <v>1676</v>
      </c>
      <c r="F845" s="10" t="s">
        <v>29</v>
      </c>
      <c r="G845" s="10" t="s">
        <v>29</v>
      </c>
      <c r="H845" s="9" t="s">
        <v>30</v>
      </c>
      <c r="I845" s="10" t="s">
        <v>32</v>
      </c>
      <c r="J845" s="10" t="s">
        <v>32</v>
      </c>
      <c r="K845" s="11">
        <v>39965</v>
      </c>
      <c r="L845" s="12">
        <v>39965</v>
      </c>
      <c r="M845" s="10" t="s">
        <v>210</v>
      </c>
      <c r="N845" s="13" t="s">
        <v>1677</v>
      </c>
      <c r="O845" s="10" t="s">
        <v>357</v>
      </c>
      <c r="P845" s="10" t="s">
        <v>29</v>
      </c>
      <c r="Q845" s="14">
        <v>8200</v>
      </c>
      <c r="R845" s="12"/>
      <c r="S845" s="10" t="s">
        <v>29</v>
      </c>
      <c r="T845" s="14">
        <v>-7790</v>
      </c>
      <c r="U845" s="15">
        <v>4</v>
      </c>
      <c r="V845" s="10" t="s">
        <v>29</v>
      </c>
      <c r="W845" s="15">
        <v>410</v>
      </c>
      <c r="X845" s="10" t="s">
        <v>36</v>
      </c>
      <c r="Y845" s="10" t="s">
        <v>29</v>
      </c>
      <c r="Z845" s="10" t="s">
        <v>37</v>
      </c>
      <c r="AA845" s="10" t="s">
        <v>29</v>
      </c>
      <c r="AB845" s="15">
        <v>0</v>
      </c>
      <c r="AC845" s="15">
        <v>0</v>
      </c>
      <c r="AD845" s="15"/>
      <c r="AE845" s="15">
        <v>0</v>
      </c>
      <c r="AF845" s="15">
        <v>0</v>
      </c>
      <c r="AG845" s="15">
        <v>410</v>
      </c>
    </row>
    <row r="846" spans="1:35" ht="15" customHeight="1" x14ac:dyDescent="0.25">
      <c r="A846" s="36">
        <v>3</v>
      </c>
      <c r="B846" s="36" t="s">
        <v>2606</v>
      </c>
      <c r="C846" s="36" t="s">
        <v>2606</v>
      </c>
      <c r="D846" s="38" t="str">
        <f t="shared" si="22"/>
        <v>7000000006-0</v>
      </c>
      <c r="E846" s="9" t="s">
        <v>1678</v>
      </c>
      <c r="F846" s="10" t="s">
        <v>29</v>
      </c>
      <c r="G846" s="10" t="s">
        <v>29</v>
      </c>
      <c r="H846" s="9" t="s">
        <v>30</v>
      </c>
      <c r="I846" s="10" t="s">
        <v>32</v>
      </c>
      <c r="J846" s="10" t="s">
        <v>32</v>
      </c>
      <c r="K846" s="11">
        <v>39965</v>
      </c>
      <c r="L846" s="12">
        <v>39965</v>
      </c>
      <c r="M846" s="10" t="s">
        <v>210</v>
      </c>
      <c r="N846" s="13" t="s">
        <v>1679</v>
      </c>
      <c r="O846" s="10" t="s">
        <v>357</v>
      </c>
      <c r="P846" s="10" t="s">
        <v>29</v>
      </c>
      <c r="Q846" s="14">
        <v>16700</v>
      </c>
      <c r="R846" s="12"/>
      <c r="S846" s="10" t="s">
        <v>29</v>
      </c>
      <c r="T846" s="14">
        <v>-15865</v>
      </c>
      <c r="U846" s="15">
        <v>2</v>
      </c>
      <c r="V846" s="10" t="s">
        <v>29</v>
      </c>
      <c r="W846" s="15">
        <v>835</v>
      </c>
      <c r="X846" s="10" t="s">
        <v>36</v>
      </c>
      <c r="Y846" s="10" t="s">
        <v>29</v>
      </c>
      <c r="Z846" s="10" t="s">
        <v>37</v>
      </c>
      <c r="AA846" s="10" t="s">
        <v>29</v>
      </c>
      <c r="AB846" s="15">
        <v>0</v>
      </c>
      <c r="AC846" s="15">
        <v>0</v>
      </c>
      <c r="AD846" s="15"/>
      <c r="AE846" s="15">
        <v>0</v>
      </c>
      <c r="AF846" s="15">
        <v>0</v>
      </c>
      <c r="AG846" s="15">
        <v>835</v>
      </c>
    </row>
    <row r="847" spans="1:35" ht="15" customHeight="1" x14ac:dyDescent="0.25">
      <c r="A847" s="36">
        <v>3</v>
      </c>
      <c r="B847" s="36" t="s">
        <v>2606</v>
      </c>
      <c r="C847" s="36" t="s">
        <v>2606</v>
      </c>
      <c r="D847" s="38" t="str">
        <f t="shared" si="22"/>
        <v>7000000007-0</v>
      </c>
      <c r="E847" s="9" t="s">
        <v>1680</v>
      </c>
      <c r="F847" s="10" t="s">
        <v>29</v>
      </c>
      <c r="G847" s="10" t="s">
        <v>29</v>
      </c>
      <c r="H847" s="9" t="s">
        <v>30</v>
      </c>
      <c r="I847" s="10" t="s">
        <v>32</v>
      </c>
      <c r="J847" s="10" t="s">
        <v>32</v>
      </c>
      <c r="K847" s="11">
        <v>39965</v>
      </c>
      <c r="L847" s="12">
        <v>39965</v>
      </c>
      <c r="M847" s="10" t="s">
        <v>210</v>
      </c>
      <c r="N847" s="13" t="s">
        <v>1681</v>
      </c>
      <c r="O847" s="10" t="s">
        <v>357</v>
      </c>
      <c r="P847" s="10" t="s">
        <v>29</v>
      </c>
      <c r="Q847" s="14">
        <v>12300</v>
      </c>
      <c r="R847" s="12"/>
      <c r="S847" s="10" t="s">
        <v>29</v>
      </c>
      <c r="T847" s="14">
        <v>-11685</v>
      </c>
      <c r="U847" s="15">
        <v>20</v>
      </c>
      <c r="V847" s="10" t="s">
        <v>29</v>
      </c>
      <c r="W847" s="15">
        <v>615</v>
      </c>
      <c r="X847" s="10" t="s">
        <v>36</v>
      </c>
      <c r="Y847" s="10" t="s">
        <v>29</v>
      </c>
      <c r="Z847" s="10" t="s">
        <v>37</v>
      </c>
      <c r="AA847" s="10" t="s">
        <v>29</v>
      </c>
      <c r="AB847" s="15">
        <v>0</v>
      </c>
      <c r="AC847" s="15">
        <v>0</v>
      </c>
      <c r="AD847" s="15"/>
      <c r="AE847" s="15">
        <v>0</v>
      </c>
      <c r="AF847" s="15">
        <v>0</v>
      </c>
      <c r="AG847" s="15">
        <v>615</v>
      </c>
    </row>
    <row r="848" spans="1:35" ht="15" customHeight="1" x14ac:dyDescent="0.25">
      <c r="A848" s="36">
        <v>3</v>
      </c>
      <c r="B848" s="36" t="s">
        <v>2606</v>
      </c>
      <c r="C848" s="36" t="s">
        <v>2606</v>
      </c>
      <c r="D848" s="38" t="str">
        <f t="shared" si="22"/>
        <v>7000000008-0</v>
      </c>
      <c r="E848" s="9" t="s">
        <v>1682</v>
      </c>
      <c r="F848" s="10" t="s">
        <v>29</v>
      </c>
      <c r="G848" s="10" t="s">
        <v>29</v>
      </c>
      <c r="H848" s="9" t="s">
        <v>30</v>
      </c>
      <c r="I848" s="10" t="s">
        <v>32</v>
      </c>
      <c r="J848" s="10" t="s">
        <v>32</v>
      </c>
      <c r="K848" s="11">
        <v>39965</v>
      </c>
      <c r="L848" s="12">
        <v>39995</v>
      </c>
      <c r="M848" s="10" t="s">
        <v>210</v>
      </c>
      <c r="N848" s="13" t="s">
        <v>1683</v>
      </c>
      <c r="O848" s="10" t="s">
        <v>357</v>
      </c>
      <c r="P848" s="10" t="s">
        <v>29</v>
      </c>
      <c r="Q848" s="14">
        <v>3000</v>
      </c>
      <c r="R848" s="12"/>
      <c r="S848" s="10" t="s">
        <v>29</v>
      </c>
      <c r="T848" s="14">
        <v>-2850</v>
      </c>
      <c r="U848" s="15">
        <v>3</v>
      </c>
      <c r="V848" s="10" t="s">
        <v>29</v>
      </c>
      <c r="W848" s="15">
        <v>150</v>
      </c>
      <c r="X848" s="10" t="s">
        <v>36</v>
      </c>
      <c r="Y848" s="10" t="s">
        <v>29</v>
      </c>
      <c r="Z848" s="10" t="s">
        <v>37</v>
      </c>
      <c r="AA848" s="10" t="s">
        <v>29</v>
      </c>
      <c r="AB848" s="15">
        <v>0</v>
      </c>
      <c r="AC848" s="15">
        <v>0</v>
      </c>
      <c r="AD848" s="15"/>
      <c r="AE848" s="15">
        <v>0</v>
      </c>
      <c r="AF848" s="15">
        <v>0</v>
      </c>
      <c r="AG848" s="15">
        <v>150</v>
      </c>
    </row>
    <row r="849" spans="1:33" ht="15" customHeight="1" x14ac:dyDescent="0.25">
      <c r="A849" s="36">
        <v>3</v>
      </c>
      <c r="B849" s="36" t="s">
        <v>2606</v>
      </c>
      <c r="C849" s="36" t="s">
        <v>2606</v>
      </c>
      <c r="D849" s="38" t="str">
        <f t="shared" si="22"/>
        <v>7000000009-0</v>
      </c>
      <c r="E849" s="9" t="s">
        <v>1684</v>
      </c>
      <c r="F849" s="10" t="s">
        <v>29</v>
      </c>
      <c r="G849" s="10" t="s">
        <v>29</v>
      </c>
      <c r="H849" s="9" t="s">
        <v>30</v>
      </c>
      <c r="I849" s="10" t="s">
        <v>32</v>
      </c>
      <c r="J849" s="10" t="s">
        <v>32</v>
      </c>
      <c r="K849" s="11">
        <v>39965</v>
      </c>
      <c r="L849" s="12">
        <v>39995</v>
      </c>
      <c r="M849" s="10" t="s">
        <v>210</v>
      </c>
      <c r="N849" s="13" t="s">
        <v>1681</v>
      </c>
      <c r="O849" s="10" t="s">
        <v>357</v>
      </c>
      <c r="P849" s="10" t="s">
        <v>29</v>
      </c>
      <c r="Q849" s="14">
        <v>9750</v>
      </c>
      <c r="R849" s="12"/>
      <c r="S849" s="10" t="s">
        <v>29</v>
      </c>
      <c r="T849" s="14">
        <v>-9262</v>
      </c>
      <c r="U849" s="15">
        <v>1</v>
      </c>
      <c r="V849" s="10" t="s">
        <v>29</v>
      </c>
      <c r="W849" s="15">
        <v>488</v>
      </c>
      <c r="X849" s="10" t="s">
        <v>36</v>
      </c>
      <c r="Y849" s="10" t="s">
        <v>29</v>
      </c>
      <c r="Z849" s="10" t="s">
        <v>37</v>
      </c>
      <c r="AA849" s="10" t="s">
        <v>29</v>
      </c>
      <c r="AB849" s="15">
        <v>0</v>
      </c>
      <c r="AC849" s="15">
        <v>0</v>
      </c>
      <c r="AD849" s="15"/>
      <c r="AE849" s="15">
        <v>0</v>
      </c>
      <c r="AF849" s="15">
        <v>0</v>
      </c>
      <c r="AG849" s="15">
        <v>488</v>
      </c>
    </row>
    <row r="850" spans="1:33" ht="15" customHeight="1" x14ac:dyDescent="0.25">
      <c r="A850" s="36">
        <v>3</v>
      </c>
      <c r="B850" s="36" t="s">
        <v>2606</v>
      </c>
      <c r="C850" s="36" t="s">
        <v>2606</v>
      </c>
      <c r="D850" s="38" t="str">
        <f t="shared" si="22"/>
        <v>7000000010-0</v>
      </c>
      <c r="E850" s="9" t="s">
        <v>1685</v>
      </c>
      <c r="F850" s="10" t="s">
        <v>29</v>
      </c>
      <c r="G850" s="10" t="s">
        <v>29</v>
      </c>
      <c r="H850" s="9" t="s">
        <v>30</v>
      </c>
      <c r="I850" s="10" t="s">
        <v>32</v>
      </c>
      <c r="J850" s="10" t="s">
        <v>32</v>
      </c>
      <c r="K850" s="11">
        <v>40026</v>
      </c>
      <c r="L850" s="12">
        <v>40026</v>
      </c>
      <c r="M850" s="10" t="s">
        <v>210</v>
      </c>
      <c r="N850" s="13" t="s">
        <v>1686</v>
      </c>
      <c r="O850" s="10" t="s">
        <v>357</v>
      </c>
      <c r="P850" s="10" t="s">
        <v>29</v>
      </c>
      <c r="Q850" s="14">
        <v>4175</v>
      </c>
      <c r="R850" s="12"/>
      <c r="S850" s="10" t="s">
        <v>29</v>
      </c>
      <c r="T850" s="14">
        <v>-3966</v>
      </c>
      <c r="U850" s="15">
        <v>3</v>
      </c>
      <c r="V850" s="10" t="s">
        <v>29</v>
      </c>
      <c r="W850" s="15">
        <v>209</v>
      </c>
      <c r="X850" s="10" t="s">
        <v>36</v>
      </c>
      <c r="Y850" s="10" t="s">
        <v>29</v>
      </c>
      <c r="Z850" s="10" t="s">
        <v>37</v>
      </c>
      <c r="AA850" s="10" t="s">
        <v>29</v>
      </c>
      <c r="AB850" s="15">
        <v>0</v>
      </c>
      <c r="AC850" s="15">
        <v>0</v>
      </c>
      <c r="AD850" s="15"/>
      <c r="AE850" s="15">
        <v>0</v>
      </c>
      <c r="AF850" s="15">
        <v>0</v>
      </c>
      <c r="AG850" s="15">
        <v>209</v>
      </c>
    </row>
    <row r="851" spans="1:33" ht="15" customHeight="1" x14ac:dyDescent="0.25">
      <c r="A851" s="36">
        <v>3</v>
      </c>
      <c r="B851" s="36" t="s">
        <v>2606</v>
      </c>
      <c r="C851" s="36" t="s">
        <v>2606</v>
      </c>
      <c r="D851" s="38" t="str">
        <f t="shared" si="22"/>
        <v>7000000011-0</v>
      </c>
      <c r="E851" s="9" t="s">
        <v>1687</v>
      </c>
      <c r="F851" s="10" t="s">
        <v>29</v>
      </c>
      <c r="G851" s="10" t="s">
        <v>29</v>
      </c>
      <c r="H851" s="9" t="s">
        <v>30</v>
      </c>
      <c r="I851" s="10" t="s">
        <v>207</v>
      </c>
      <c r="J851" s="10" t="s">
        <v>32</v>
      </c>
      <c r="K851" s="11">
        <v>40148</v>
      </c>
      <c r="L851" s="12">
        <v>40148</v>
      </c>
      <c r="M851" s="10" t="s">
        <v>210</v>
      </c>
      <c r="N851" s="13" t="s">
        <v>1688</v>
      </c>
      <c r="O851" s="10" t="s">
        <v>357</v>
      </c>
      <c r="P851" s="10" t="s">
        <v>29</v>
      </c>
      <c r="Q851" s="14">
        <v>63143</v>
      </c>
      <c r="R851" s="12"/>
      <c r="S851" s="10" t="s">
        <v>29</v>
      </c>
      <c r="T851" s="14">
        <v>-59985.85</v>
      </c>
      <c r="U851" s="15">
        <v>5</v>
      </c>
      <c r="V851" s="10" t="s">
        <v>29</v>
      </c>
      <c r="W851" s="14">
        <v>3157.15</v>
      </c>
      <c r="X851" s="10" t="s">
        <v>36</v>
      </c>
      <c r="Y851" s="10" t="s">
        <v>29</v>
      </c>
      <c r="Z851" s="10" t="s">
        <v>37</v>
      </c>
      <c r="AA851" s="10" t="s">
        <v>29</v>
      </c>
      <c r="AB851" s="15">
        <v>0</v>
      </c>
      <c r="AC851" s="15">
        <v>0</v>
      </c>
      <c r="AD851" s="15"/>
      <c r="AE851" s="15">
        <v>0</v>
      </c>
      <c r="AF851" s="15">
        <v>0</v>
      </c>
      <c r="AG851" s="14">
        <v>3157.15</v>
      </c>
    </row>
    <row r="852" spans="1:33" ht="15" customHeight="1" x14ac:dyDescent="0.25">
      <c r="A852" s="36">
        <v>3</v>
      </c>
      <c r="B852" s="36" t="s">
        <v>2606</v>
      </c>
      <c r="C852" s="36" t="s">
        <v>2606</v>
      </c>
      <c r="D852" s="38" t="str">
        <f t="shared" si="22"/>
        <v>7000000012-0</v>
      </c>
      <c r="E852" s="9" t="s">
        <v>1689</v>
      </c>
      <c r="F852" s="10" t="s">
        <v>29</v>
      </c>
      <c r="G852" s="10" t="s">
        <v>29</v>
      </c>
      <c r="H852" s="9" t="s">
        <v>30</v>
      </c>
      <c r="I852" s="10" t="s">
        <v>32</v>
      </c>
      <c r="J852" s="10" t="s">
        <v>32</v>
      </c>
      <c r="K852" s="11">
        <v>40148</v>
      </c>
      <c r="L852" s="12">
        <v>40148</v>
      </c>
      <c r="M852" s="10" t="s">
        <v>210</v>
      </c>
      <c r="N852" s="13" t="s">
        <v>1668</v>
      </c>
      <c r="O852" s="10" t="s">
        <v>357</v>
      </c>
      <c r="P852" s="10" t="s">
        <v>29</v>
      </c>
      <c r="Q852" s="14">
        <v>8400</v>
      </c>
      <c r="R852" s="12"/>
      <c r="S852" s="10" t="s">
        <v>29</v>
      </c>
      <c r="T852" s="14">
        <v>-7980</v>
      </c>
      <c r="U852" s="15">
        <v>2</v>
      </c>
      <c r="V852" s="10" t="s">
        <v>29</v>
      </c>
      <c r="W852" s="15">
        <v>420</v>
      </c>
      <c r="X852" s="10" t="s">
        <v>36</v>
      </c>
      <c r="Y852" s="10" t="s">
        <v>29</v>
      </c>
      <c r="Z852" s="10" t="s">
        <v>37</v>
      </c>
      <c r="AA852" s="10" t="s">
        <v>29</v>
      </c>
      <c r="AB852" s="15">
        <v>0</v>
      </c>
      <c r="AC852" s="15">
        <v>0</v>
      </c>
      <c r="AD852" s="15"/>
      <c r="AE852" s="15">
        <v>0</v>
      </c>
      <c r="AF852" s="15">
        <v>0</v>
      </c>
      <c r="AG852" s="15">
        <v>420</v>
      </c>
    </row>
    <row r="853" spans="1:33" ht="15" customHeight="1" x14ac:dyDescent="0.25">
      <c r="A853" s="36">
        <v>3</v>
      </c>
      <c r="B853" s="36" t="s">
        <v>2606</v>
      </c>
      <c r="C853" s="36" t="s">
        <v>2606</v>
      </c>
      <c r="D853" s="38" t="str">
        <f t="shared" si="22"/>
        <v>7000000013-0</v>
      </c>
      <c r="E853" s="9" t="s">
        <v>1690</v>
      </c>
      <c r="F853" s="10" t="s">
        <v>29</v>
      </c>
      <c r="G853" s="10" t="s">
        <v>29</v>
      </c>
      <c r="H853" s="9" t="s">
        <v>30</v>
      </c>
      <c r="I853" s="10" t="s">
        <v>32</v>
      </c>
      <c r="J853" s="10" t="s">
        <v>32</v>
      </c>
      <c r="K853" s="11">
        <v>40148</v>
      </c>
      <c r="L853" s="12">
        <v>40148</v>
      </c>
      <c r="M853" s="10" t="s">
        <v>573</v>
      </c>
      <c r="N853" s="13" t="s">
        <v>590</v>
      </c>
      <c r="O853" s="10" t="s">
        <v>357</v>
      </c>
      <c r="P853" s="10" t="s">
        <v>29</v>
      </c>
      <c r="Q853" s="15">
        <v>450</v>
      </c>
      <c r="R853" s="12"/>
      <c r="S853" s="10" t="s">
        <v>29</v>
      </c>
      <c r="T853" s="15">
        <v>-427</v>
      </c>
      <c r="U853" s="15">
        <v>2</v>
      </c>
      <c r="V853" s="10" t="s">
        <v>29</v>
      </c>
      <c r="W853" s="15">
        <v>23</v>
      </c>
      <c r="X853" s="10" t="s">
        <v>36</v>
      </c>
      <c r="Y853" s="10" t="s">
        <v>29</v>
      </c>
      <c r="Z853" s="10" t="s">
        <v>37</v>
      </c>
      <c r="AA853" s="10" t="s">
        <v>29</v>
      </c>
      <c r="AB853" s="15">
        <v>0</v>
      </c>
      <c r="AC853" s="15">
        <v>0</v>
      </c>
      <c r="AD853" s="15"/>
      <c r="AE853" s="15">
        <v>0</v>
      </c>
      <c r="AF853" s="15">
        <v>0</v>
      </c>
      <c r="AG853" s="15">
        <v>23</v>
      </c>
    </row>
    <row r="854" spans="1:33" ht="15" customHeight="1" x14ac:dyDescent="0.25">
      <c r="A854" s="36">
        <v>3</v>
      </c>
      <c r="B854" s="36" t="s">
        <v>2606</v>
      </c>
      <c r="C854" s="36" t="s">
        <v>2606</v>
      </c>
      <c r="D854" s="38" t="str">
        <f t="shared" si="22"/>
        <v>7000000014-0</v>
      </c>
      <c r="E854" s="9" t="s">
        <v>1691</v>
      </c>
      <c r="F854" s="10" t="s">
        <v>29</v>
      </c>
      <c r="G854" s="10" t="s">
        <v>29</v>
      </c>
      <c r="H854" s="9" t="s">
        <v>30</v>
      </c>
      <c r="I854" s="10" t="s">
        <v>207</v>
      </c>
      <c r="J854" s="10" t="s">
        <v>32</v>
      </c>
      <c r="K854" s="11">
        <v>40148</v>
      </c>
      <c r="L854" s="12">
        <v>40148</v>
      </c>
      <c r="M854" s="10" t="s">
        <v>573</v>
      </c>
      <c r="N854" s="13" t="s">
        <v>1692</v>
      </c>
      <c r="O854" s="10" t="s">
        <v>357</v>
      </c>
      <c r="P854" s="10" t="s">
        <v>29</v>
      </c>
      <c r="Q854" s="14">
        <v>12807</v>
      </c>
      <c r="R854" s="12"/>
      <c r="S854" s="10" t="s">
        <v>29</v>
      </c>
      <c r="T854" s="14">
        <v>-12166.65</v>
      </c>
      <c r="U854" s="15">
        <v>1</v>
      </c>
      <c r="V854" s="10" t="s">
        <v>29</v>
      </c>
      <c r="W854" s="15">
        <v>640.35</v>
      </c>
      <c r="X854" s="10" t="s">
        <v>36</v>
      </c>
      <c r="Y854" s="10" t="s">
        <v>29</v>
      </c>
      <c r="Z854" s="10" t="s">
        <v>37</v>
      </c>
      <c r="AA854" s="10" t="s">
        <v>29</v>
      </c>
      <c r="AB854" s="15">
        <v>0</v>
      </c>
      <c r="AC854" s="15">
        <v>0</v>
      </c>
      <c r="AD854" s="15"/>
      <c r="AE854" s="15">
        <v>0</v>
      </c>
      <c r="AF854" s="15">
        <v>0</v>
      </c>
      <c r="AG854" s="15">
        <v>640.35</v>
      </c>
    </row>
    <row r="855" spans="1:33" ht="15" customHeight="1" x14ac:dyDescent="0.25">
      <c r="A855" s="36">
        <v>3</v>
      </c>
      <c r="B855" s="36" t="s">
        <v>2606</v>
      </c>
      <c r="C855" s="36" t="s">
        <v>2606</v>
      </c>
      <c r="D855" s="38" t="str">
        <f t="shared" si="22"/>
        <v>7000000015-0</v>
      </c>
      <c r="E855" s="9" t="s">
        <v>1693</v>
      </c>
      <c r="F855" s="10" t="s">
        <v>29</v>
      </c>
      <c r="G855" s="10" t="s">
        <v>29</v>
      </c>
      <c r="H855" s="9" t="s">
        <v>30</v>
      </c>
      <c r="I855" s="10" t="s">
        <v>207</v>
      </c>
      <c r="J855" s="10" t="s">
        <v>32</v>
      </c>
      <c r="K855" s="11">
        <v>40148</v>
      </c>
      <c r="L855" s="12">
        <v>40148</v>
      </c>
      <c r="M855" s="10" t="s">
        <v>210</v>
      </c>
      <c r="N855" s="13" t="s">
        <v>1694</v>
      </c>
      <c r="O855" s="10" t="s">
        <v>357</v>
      </c>
      <c r="P855" s="10" t="s">
        <v>29</v>
      </c>
      <c r="Q855" s="14">
        <v>384387.39</v>
      </c>
      <c r="R855" s="12"/>
      <c r="S855" s="10" t="s">
        <v>29</v>
      </c>
      <c r="T855" s="14">
        <v>-365168.02</v>
      </c>
      <c r="U855" s="15">
        <v>1</v>
      </c>
      <c r="V855" s="10" t="s">
        <v>29</v>
      </c>
      <c r="W855" s="14">
        <v>19219.37</v>
      </c>
      <c r="X855" s="10" t="s">
        <v>36</v>
      </c>
      <c r="Y855" s="10" t="s">
        <v>29</v>
      </c>
      <c r="Z855" s="10" t="s">
        <v>37</v>
      </c>
      <c r="AA855" s="10" t="s">
        <v>29</v>
      </c>
      <c r="AB855" s="15">
        <v>0</v>
      </c>
      <c r="AC855" s="15">
        <v>0</v>
      </c>
      <c r="AD855" s="15"/>
      <c r="AE855" s="15">
        <v>0</v>
      </c>
      <c r="AF855" s="15">
        <v>0</v>
      </c>
      <c r="AG855" s="14">
        <v>19219.37</v>
      </c>
    </row>
    <row r="856" spans="1:33" ht="15" customHeight="1" x14ac:dyDescent="0.25">
      <c r="A856" s="36">
        <v>3</v>
      </c>
      <c r="B856" s="36" t="s">
        <v>2606</v>
      </c>
      <c r="C856" s="36" t="s">
        <v>2606</v>
      </c>
      <c r="D856" s="38" t="str">
        <f t="shared" si="22"/>
        <v>7000000016-0</v>
      </c>
      <c r="E856" s="9" t="s">
        <v>1695</v>
      </c>
      <c r="F856" s="10" t="s">
        <v>29</v>
      </c>
      <c r="G856" s="10" t="s">
        <v>29</v>
      </c>
      <c r="H856" s="9" t="s">
        <v>30</v>
      </c>
      <c r="I856" s="10" t="s">
        <v>207</v>
      </c>
      <c r="J856" s="10" t="s">
        <v>32</v>
      </c>
      <c r="K856" s="11">
        <v>40148</v>
      </c>
      <c r="L856" s="12">
        <v>40148</v>
      </c>
      <c r="M856" s="10" t="s">
        <v>210</v>
      </c>
      <c r="N856" s="13" t="s">
        <v>1694</v>
      </c>
      <c r="O856" s="10" t="s">
        <v>357</v>
      </c>
      <c r="P856" s="10" t="s">
        <v>29</v>
      </c>
      <c r="Q856" s="14">
        <v>1473485.54</v>
      </c>
      <c r="R856" s="12"/>
      <c r="S856" s="10" t="s">
        <v>29</v>
      </c>
      <c r="T856" s="14">
        <v>-1399811.26</v>
      </c>
      <c r="U856" s="15">
        <v>1</v>
      </c>
      <c r="V856" s="10" t="s">
        <v>29</v>
      </c>
      <c r="W856" s="14">
        <v>73674.28</v>
      </c>
      <c r="X856" s="10" t="s">
        <v>36</v>
      </c>
      <c r="Y856" s="10" t="s">
        <v>29</v>
      </c>
      <c r="Z856" s="10" t="s">
        <v>37</v>
      </c>
      <c r="AA856" s="10" t="s">
        <v>29</v>
      </c>
      <c r="AB856" s="15">
        <v>0</v>
      </c>
      <c r="AC856" s="15">
        <v>0</v>
      </c>
      <c r="AD856" s="15"/>
      <c r="AE856" s="15">
        <v>0</v>
      </c>
      <c r="AF856" s="15">
        <v>0</v>
      </c>
      <c r="AG856" s="14">
        <v>73674.28</v>
      </c>
    </row>
    <row r="857" spans="1:33" ht="15" customHeight="1" x14ac:dyDescent="0.25">
      <c r="A857" s="36">
        <v>3</v>
      </c>
      <c r="B857" s="36" t="s">
        <v>2606</v>
      </c>
      <c r="C857" s="36" t="s">
        <v>2606</v>
      </c>
      <c r="D857" s="38" t="str">
        <f t="shared" si="22"/>
        <v>7000000017-0</v>
      </c>
      <c r="E857" s="9" t="s">
        <v>1696</v>
      </c>
      <c r="F857" s="10" t="s">
        <v>29</v>
      </c>
      <c r="G857" s="10" t="s">
        <v>29</v>
      </c>
      <c r="H857" s="9" t="s">
        <v>30</v>
      </c>
      <c r="I857" s="10" t="s">
        <v>207</v>
      </c>
      <c r="J857" s="10" t="s">
        <v>32</v>
      </c>
      <c r="K857" s="11">
        <v>40148</v>
      </c>
      <c r="L857" s="12">
        <v>40148</v>
      </c>
      <c r="M857" s="10" t="s">
        <v>210</v>
      </c>
      <c r="N857" s="13" t="s">
        <v>1694</v>
      </c>
      <c r="O857" s="10" t="s">
        <v>357</v>
      </c>
      <c r="P857" s="10" t="s">
        <v>29</v>
      </c>
      <c r="Q857" s="14">
        <v>640278.86</v>
      </c>
      <c r="R857" s="12"/>
      <c r="S857" s="10" t="s">
        <v>29</v>
      </c>
      <c r="T857" s="14">
        <v>-608264.92000000004</v>
      </c>
      <c r="U857" s="15">
        <v>1</v>
      </c>
      <c r="V857" s="10" t="s">
        <v>29</v>
      </c>
      <c r="W857" s="14">
        <v>32013.94</v>
      </c>
      <c r="X857" s="10" t="s">
        <v>36</v>
      </c>
      <c r="Y857" s="10" t="s">
        <v>29</v>
      </c>
      <c r="Z857" s="10" t="s">
        <v>37</v>
      </c>
      <c r="AA857" s="10" t="s">
        <v>29</v>
      </c>
      <c r="AB857" s="15">
        <v>0</v>
      </c>
      <c r="AC857" s="15">
        <v>0</v>
      </c>
      <c r="AD857" s="15"/>
      <c r="AE857" s="15">
        <v>0</v>
      </c>
      <c r="AF857" s="15">
        <v>0</v>
      </c>
      <c r="AG857" s="14">
        <v>32013.94</v>
      </c>
    </row>
    <row r="858" spans="1:33" ht="15" customHeight="1" x14ac:dyDescent="0.25">
      <c r="A858" s="36">
        <v>3</v>
      </c>
      <c r="B858" s="36" t="s">
        <v>2606</v>
      </c>
      <c r="C858" s="36" t="s">
        <v>2606</v>
      </c>
      <c r="D858" s="38" t="str">
        <f t="shared" si="22"/>
        <v>7000000018-0</v>
      </c>
      <c r="E858" s="9" t="s">
        <v>1697</v>
      </c>
      <c r="F858" s="10" t="s">
        <v>29</v>
      </c>
      <c r="G858" s="10" t="s">
        <v>29</v>
      </c>
      <c r="H858" s="9" t="s">
        <v>30</v>
      </c>
      <c r="I858" s="10" t="s">
        <v>207</v>
      </c>
      <c r="J858" s="10" t="s">
        <v>32</v>
      </c>
      <c r="K858" s="11">
        <v>40179</v>
      </c>
      <c r="L858" s="12">
        <v>40179</v>
      </c>
      <c r="M858" s="10" t="s">
        <v>573</v>
      </c>
      <c r="N858" s="13" t="s">
        <v>1692</v>
      </c>
      <c r="O858" s="10" t="s">
        <v>357</v>
      </c>
      <c r="P858" s="10" t="s">
        <v>29</v>
      </c>
      <c r="Q858" s="14">
        <v>12161</v>
      </c>
      <c r="R858" s="12"/>
      <c r="S858" s="10" t="s">
        <v>29</v>
      </c>
      <c r="T858" s="14">
        <v>-11552.95</v>
      </c>
      <c r="U858" s="15">
        <v>1</v>
      </c>
      <c r="V858" s="10" t="s">
        <v>29</v>
      </c>
      <c r="W858" s="15">
        <v>608.04999999999995</v>
      </c>
      <c r="X858" s="10" t="s">
        <v>36</v>
      </c>
      <c r="Y858" s="10" t="s">
        <v>29</v>
      </c>
      <c r="Z858" s="10" t="s">
        <v>37</v>
      </c>
      <c r="AA858" s="10" t="s">
        <v>29</v>
      </c>
      <c r="AB858" s="15">
        <v>0</v>
      </c>
      <c r="AC858" s="15">
        <v>0</v>
      </c>
      <c r="AD858" s="15"/>
      <c r="AE858" s="15">
        <v>0</v>
      </c>
      <c r="AF858" s="15">
        <v>0</v>
      </c>
      <c r="AG858" s="15">
        <v>608.04999999999995</v>
      </c>
    </row>
    <row r="859" spans="1:33" ht="15" customHeight="1" x14ac:dyDescent="0.25">
      <c r="A859" s="36">
        <v>3</v>
      </c>
      <c r="B859" s="36" t="s">
        <v>2606</v>
      </c>
      <c r="C859" s="36" t="s">
        <v>2606</v>
      </c>
      <c r="D859" s="38" t="str">
        <f t="shared" si="22"/>
        <v>7000000019-0</v>
      </c>
      <c r="E859" s="9" t="s">
        <v>1698</v>
      </c>
      <c r="F859" s="10" t="s">
        <v>29</v>
      </c>
      <c r="G859" s="10" t="s">
        <v>29</v>
      </c>
      <c r="H859" s="9" t="s">
        <v>30</v>
      </c>
      <c r="I859" s="10" t="s">
        <v>32</v>
      </c>
      <c r="J859" s="10" t="s">
        <v>32</v>
      </c>
      <c r="K859" s="11">
        <v>40238</v>
      </c>
      <c r="L859" s="12">
        <v>40238</v>
      </c>
      <c r="M859" s="10" t="s">
        <v>210</v>
      </c>
      <c r="N859" s="13" t="s">
        <v>1699</v>
      </c>
      <c r="O859" s="10" t="s">
        <v>357</v>
      </c>
      <c r="P859" s="10" t="s">
        <v>29</v>
      </c>
      <c r="Q859" s="15">
        <v>940</v>
      </c>
      <c r="R859" s="12"/>
      <c r="S859" s="10" t="s">
        <v>29</v>
      </c>
      <c r="T859" s="15">
        <v>-893</v>
      </c>
      <c r="U859" s="15">
        <v>1</v>
      </c>
      <c r="V859" s="10" t="s">
        <v>29</v>
      </c>
      <c r="W859" s="15">
        <v>47</v>
      </c>
      <c r="X859" s="10" t="s">
        <v>36</v>
      </c>
      <c r="Y859" s="10" t="s">
        <v>29</v>
      </c>
      <c r="Z859" s="10" t="s">
        <v>37</v>
      </c>
      <c r="AA859" s="10" t="s">
        <v>29</v>
      </c>
      <c r="AB859" s="15">
        <v>0</v>
      </c>
      <c r="AC859" s="15">
        <v>0</v>
      </c>
      <c r="AD859" s="15"/>
      <c r="AE859" s="15">
        <v>0</v>
      </c>
      <c r="AF859" s="15">
        <v>0</v>
      </c>
      <c r="AG859" s="15">
        <v>47</v>
      </c>
    </row>
    <row r="860" spans="1:33" ht="15" customHeight="1" x14ac:dyDescent="0.25">
      <c r="A860" s="36">
        <v>3</v>
      </c>
      <c r="B860" s="36" t="s">
        <v>2606</v>
      </c>
      <c r="C860" s="36" t="s">
        <v>2606</v>
      </c>
      <c r="D860" s="38" t="str">
        <f t="shared" si="22"/>
        <v>7000000020-0</v>
      </c>
      <c r="E860" s="9" t="s">
        <v>1700</v>
      </c>
      <c r="F860" s="10" t="s">
        <v>29</v>
      </c>
      <c r="G860" s="10" t="s">
        <v>29</v>
      </c>
      <c r="H860" s="9" t="s">
        <v>30</v>
      </c>
      <c r="I860" s="10" t="s">
        <v>207</v>
      </c>
      <c r="J860" s="10" t="s">
        <v>32</v>
      </c>
      <c r="K860" s="11">
        <v>40238</v>
      </c>
      <c r="L860" s="12">
        <v>40238</v>
      </c>
      <c r="M860" s="10" t="s">
        <v>210</v>
      </c>
      <c r="N860" s="13" t="s">
        <v>1701</v>
      </c>
      <c r="O860" s="10" t="s">
        <v>357</v>
      </c>
      <c r="P860" s="10" t="s">
        <v>29</v>
      </c>
      <c r="Q860" s="14">
        <v>17999</v>
      </c>
      <c r="R860" s="12"/>
      <c r="S860" s="10" t="s">
        <v>29</v>
      </c>
      <c r="T860" s="14">
        <v>-17099.05</v>
      </c>
      <c r="U860" s="15">
        <v>1</v>
      </c>
      <c r="V860" s="10" t="s">
        <v>29</v>
      </c>
      <c r="W860" s="15">
        <v>899.95</v>
      </c>
      <c r="X860" s="10" t="s">
        <v>36</v>
      </c>
      <c r="Y860" s="10" t="s">
        <v>29</v>
      </c>
      <c r="Z860" s="10" t="s">
        <v>37</v>
      </c>
      <c r="AA860" s="10" t="s">
        <v>29</v>
      </c>
      <c r="AB860" s="15">
        <v>0</v>
      </c>
      <c r="AC860" s="15">
        <v>0</v>
      </c>
      <c r="AD860" s="15"/>
      <c r="AE860" s="15">
        <v>0</v>
      </c>
      <c r="AF860" s="15">
        <v>0</v>
      </c>
      <c r="AG860" s="15">
        <v>899.95</v>
      </c>
    </row>
    <row r="861" spans="1:33" ht="15" customHeight="1" x14ac:dyDescent="0.25">
      <c r="A861" s="36">
        <v>3</v>
      </c>
      <c r="B861" s="36" t="s">
        <v>2606</v>
      </c>
      <c r="C861" s="36" t="s">
        <v>2606</v>
      </c>
      <c r="D861" s="38" t="str">
        <f t="shared" si="22"/>
        <v>7000000021-0</v>
      </c>
      <c r="E861" s="9" t="s">
        <v>1702</v>
      </c>
      <c r="F861" s="10" t="s">
        <v>29</v>
      </c>
      <c r="G861" s="10" t="s">
        <v>29</v>
      </c>
      <c r="H861" s="9" t="s">
        <v>30</v>
      </c>
      <c r="I861" s="10" t="s">
        <v>32</v>
      </c>
      <c r="J861" s="10" t="s">
        <v>32</v>
      </c>
      <c r="K861" s="11">
        <v>40634</v>
      </c>
      <c r="L861" s="12">
        <v>40634</v>
      </c>
      <c r="M861" s="10" t="s">
        <v>210</v>
      </c>
      <c r="N861" s="13" t="s">
        <v>555</v>
      </c>
      <c r="O861" s="10" t="s">
        <v>357</v>
      </c>
      <c r="P861" s="10" t="s">
        <v>29</v>
      </c>
      <c r="Q861" s="14">
        <v>2000</v>
      </c>
      <c r="R861" s="12"/>
      <c r="S861" s="10" t="s">
        <v>29</v>
      </c>
      <c r="T861" s="14">
        <v>-1900</v>
      </c>
      <c r="U861" s="15">
        <v>2</v>
      </c>
      <c r="V861" s="10" t="s">
        <v>29</v>
      </c>
      <c r="W861" s="15">
        <v>100</v>
      </c>
      <c r="X861" s="10" t="s">
        <v>36</v>
      </c>
      <c r="Y861" s="10" t="s">
        <v>29</v>
      </c>
      <c r="Z861" s="10" t="s">
        <v>37</v>
      </c>
      <c r="AA861" s="10" t="s">
        <v>29</v>
      </c>
      <c r="AB861" s="15">
        <v>0</v>
      </c>
      <c r="AC861" s="15">
        <v>0</v>
      </c>
      <c r="AD861" s="15"/>
      <c r="AE861" s="15">
        <v>0</v>
      </c>
      <c r="AF861" s="15">
        <v>0</v>
      </c>
      <c r="AG861" s="15">
        <v>100</v>
      </c>
    </row>
    <row r="862" spans="1:33" ht="15" customHeight="1" x14ac:dyDescent="0.25">
      <c r="A862" s="36">
        <v>3</v>
      </c>
      <c r="B862" s="36" t="s">
        <v>2606</v>
      </c>
      <c r="C862" s="36" t="s">
        <v>2606</v>
      </c>
      <c r="D862" s="38" t="str">
        <f t="shared" si="22"/>
        <v>7000000022-0</v>
      </c>
      <c r="E862" s="9" t="s">
        <v>1703</v>
      </c>
      <c r="F862" s="10" t="s">
        <v>29</v>
      </c>
      <c r="G862" s="10" t="s">
        <v>29</v>
      </c>
      <c r="H862" s="9" t="s">
        <v>30</v>
      </c>
      <c r="I862" s="10" t="s">
        <v>32</v>
      </c>
      <c r="J862" s="10" t="s">
        <v>32</v>
      </c>
      <c r="K862" s="11">
        <v>40634</v>
      </c>
      <c r="L862" s="12">
        <v>40634</v>
      </c>
      <c r="M862" s="10" t="s">
        <v>210</v>
      </c>
      <c r="N862" s="13" t="s">
        <v>1704</v>
      </c>
      <c r="O862" s="10" t="s">
        <v>357</v>
      </c>
      <c r="P862" s="10" t="s">
        <v>29</v>
      </c>
      <c r="Q862" s="14">
        <v>1950</v>
      </c>
      <c r="R862" s="12"/>
      <c r="S862" s="10" t="s">
        <v>29</v>
      </c>
      <c r="T862" s="14">
        <v>-1852</v>
      </c>
      <c r="U862" s="15">
        <v>2</v>
      </c>
      <c r="V862" s="10" t="s">
        <v>29</v>
      </c>
      <c r="W862" s="15">
        <v>98</v>
      </c>
      <c r="X862" s="10" t="s">
        <v>36</v>
      </c>
      <c r="Y862" s="10" t="s">
        <v>29</v>
      </c>
      <c r="Z862" s="10" t="s">
        <v>37</v>
      </c>
      <c r="AA862" s="10" t="s">
        <v>29</v>
      </c>
      <c r="AB862" s="15">
        <v>0</v>
      </c>
      <c r="AC862" s="15">
        <v>0</v>
      </c>
      <c r="AD862" s="15"/>
      <c r="AE862" s="15">
        <v>0</v>
      </c>
      <c r="AF862" s="15">
        <v>0</v>
      </c>
      <c r="AG862" s="15">
        <v>98</v>
      </c>
    </row>
    <row r="863" spans="1:33" ht="15" customHeight="1" x14ac:dyDescent="0.25">
      <c r="A863" s="36">
        <v>3</v>
      </c>
      <c r="B863" s="36" t="s">
        <v>2606</v>
      </c>
      <c r="C863" s="36" t="s">
        <v>2606</v>
      </c>
      <c r="D863" s="38" t="str">
        <f t="shared" si="22"/>
        <v>7000000023-0</v>
      </c>
      <c r="E863" s="9" t="s">
        <v>1705</v>
      </c>
      <c r="F863" s="10" t="s">
        <v>29</v>
      </c>
      <c r="G863" s="10" t="s">
        <v>29</v>
      </c>
      <c r="H863" s="9" t="s">
        <v>30</v>
      </c>
      <c r="I863" s="10" t="s">
        <v>32</v>
      </c>
      <c r="J863" s="10" t="s">
        <v>32</v>
      </c>
      <c r="K863" s="11">
        <v>40664</v>
      </c>
      <c r="L863" s="12">
        <v>40664</v>
      </c>
      <c r="M863" s="10" t="s">
        <v>210</v>
      </c>
      <c r="N863" s="13" t="s">
        <v>1706</v>
      </c>
      <c r="O863" s="10" t="s">
        <v>357</v>
      </c>
      <c r="P863" s="10" t="s">
        <v>29</v>
      </c>
      <c r="Q863" s="14">
        <v>4300</v>
      </c>
      <c r="R863" s="12"/>
      <c r="S863" s="10" t="s">
        <v>29</v>
      </c>
      <c r="T863" s="14">
        <v>-4085</v>
      </c>
      <c r="U863" s="15">
        <v>12</v>
      </c>
      <c r="V863" s="10" t="s">
        <v>29</v>
      </c>
      <c r="W863" s="15">
        <v>215</v>
      </c>
      <c r="X863" s="10" t="s">
        <v>36</v>
      </c>
      <c r="Y863" s="10" t="s">
        <v>29</v>
      </c>
      <c r="Z863" s="10" t="s">
        <v>37</v>
      </c>
      <c r="AA863" s="10" t="s">
        <v>29</v>
      </c>
      <c r="AB863" s="15">
        <v>0</v>
      </c>
      <c r="AC863" s="15">
        <v>0</v>
      </c>
      <c r="AD863" s="15"/>
      <c r="AE863" s="15">
        <v>0</v>
      </c>
      <c r="AF863" s="15">
        <v>0</v>
      </c>
      <c r="AG863" s="15">
        <v>215</v>
      </c>
    </row>
    <row r="864" spans="1:33" ht="15" customHeight="1" x14ac:dyDescent="0.25">
      <c r="A864" s="36">
        <v>3</v>
      </c>
      <c r="B864" s="36" t="s">
        <v>2606</v>
      </c>
      <c r="C864" s="36" t="s">
        <v>2606</v>
      </c>
      <c r="D864" s="38" t="str">
        <f t="shared" si="22"/>
        <v>7000000024-0</v>
      </c>
      <c r="E864" s="9" t="s">
        <v>1707</v>
      </c>
      <c r="F864" s="10" t="s">
        <v>29</v>
      </c>
      <c r="G864" s="10" t="s">
        <v>29</v>
      </c>
      <c r="H864" s="9" t="s">
        <v>30</v>
      </c>
      <c r="I864" s="10" t="s">
        <v>207</v>
      </c>
      <c r="J864" s="10" t="s">
        <v>32</v>
      </c>
      <c r="K864" s="11">
        <v>40664</v>
      </c>
      <c r="L864" s="12">
        <v>40664</v>
      </c>
      <c r="M864" s="10" t="s">
        <v>210</v>
      </c>
      <c r="N864" s="13" t="s">
        <v>1708</v>
      </c>
      <c r="O864" s="10" t="s">
        <v>357</v>
      </c>
      <c r="P864" s="10" t="s">
        <v>29</v>
      </c>
      <c r="Q864" s="14">
        <v>53909</v>
      </c>
      <c r="R864" s="12"/>
      <c r="S864" s="10" t="s">
        <v>29</v>
      </c>
      <c r="T864" s="14">
        <v>-51213.55</v>
      </c>
      <c r="U864" s="15">
        <v>2</v>
      </c>
      <c r="V864" s="10" t="s">
        <v>29</v>
      </c>
      <c r="W864" s="14">
        <v>2695.45</v>
      </c>
      <c r="X864" s="10" t="s">
        <v>36</v>
      </c>
      <c r="Y864" s="10" t="s">
        <v>29</v>
      </c>
      <c r="Z864" s="10" t="s">
        <v>37</v>
      </c>
      <c r="AA864" s="10" t="s">
        <v>29</v>
      </c>
      <c r="AB864" s="15">
        <v>0</v>
      </c>
      <c r="AC864" s="15">
        <v>0</v>
      </c>
      <c r="AD864" s="15"/>
      <c r="AE864" s="15">
        <v>0</v>
      </c>
      <c r="AF864" s="15">
        <v>0</v>
      </c>
      <c r="AG864" s="14">
        <v>2695.45</v>
      </c>
    </row>
    <row r="865" spans="1:33" ht="15" customHeight="1" x14ac:dyDescent="0.25">
      <c r="A865" s="36">
        <v>3</v>
      </c>
      <c r="B865" s="36" t="s">
        <v>2606</v>
      </c>
      <c r="C865" s="36" t="s">
        <v>2606</v>
      </c>
      <c r="D865" s="38" t="str">
        <f t="shared" si="22"/>
        <v>7000000025-0</v>
      </c>
      <c r="E865" s="9" t="s">
        <v>1709</v>
      </c>
      <c r="F865" s="10" t="s">
        <v>29</v>
      </c>
      <c r="G865" s="10" t="s">
        <v>29</v>
      </c>
      <c r="H865" s="9" t="s">
        <v>30</v>
      </c>
      <c r="I865" s="10" t="s">
        <v>32</v>
      </c>
      <c r="J865" s="10" t="s">
        <v>32</v>
      </c>
      <c r="K865" s="11">
        <v>40664</v>
      </c>
      <c r="L865" s="12">
        <v>40664</v>
      </c>
      <c r="M865" s="10" t="s">
        <v>210</v>
      </c>
      <c r="N865" s="13" t="s">
        <v>1710</v>
      </c>
      <c r="O865" s="10" t="s">
        <v>357</v>
      </c>
      <c r="P865" s="10" t="s">
        <v>29</v>
      </c>
      <c r="Q865" s="14">
        <v>7440</v>
      </c>
      <c r="R865" s="12"/>
      <c r="S865" s="10" t="s">
        <v>29</v>
      </c>
      <c r="T865" s="14">
        <v>-7068</v>
      </c>
      <c r="U865" s="15">
        <v>2</v>
      </c>
      <c r="V865" s="10" t="s">
        <v>29</v>
      </c>
      <c r="W865" s="15">
        <v>372</v>
      </c>
      <c r="X865" s="10" t="s">
        <v>36</v>
      </c>
      <c r="Y865" s="10" t="s">
        <v>29</v>
      </c>
      <c r="Z865" s="10" t="s">
        <v>37</v>
      </c>
      <c r="AA865" s="10" t="s">
        <v>29</v>
      </c>
      <c r="AB865" s="15">
        <v>0</v>
      </c>
      <c r="AC865" s="15">
        <v>0</v>
      </c>
      <c r="AD865" s="15"/>
      <c r="AE865" s="15">
        <v>0</v>
      </c>
      <c r="AF865" s="15">
        <v>0</v>
      </c>
      <c r="AG865" s="15">
        <v>372</v>
      </c>
    </row>
    <row r="866" spans="1:33" ht="15" customHeight="1" x14ac:dyDescent="0.25">
      <c r="A866" s="36">
        <v>3</v>
      </c>
      <c r="B866" s="36" t="s">
        <v>2606</v>
      </c>
      <c r="C866" s="36" t="s">
        <v>2606</v>
      </c>
      <c r="D866" s="38" t="str">
        <f t="shared" si="22"/>
        <v>7000000026-0</v>
      </c>
      <c r="E866" s="9" t="s">
        <v>1711</v>
      </c>
      <c r="F866" s="10" t="s">
        <v>29</v>
      </c>
      <c r="G866" s="10" t="s">
        <v>29</v>
      </c>
      <c r="H866" s="9" t="s">
        <v>30</v>
      </c>
      <c r="I866" s="10" t="s">
        <v>32</v>
      </c>
      <c r="J866" s="10" t="s">
        <v>32</v>
      </c>
      <c r="K866" s="11">
        <v>40664</v>
      </c>
      <c r="L866" s="12">
        <v>40664</v>
      </c>
      <c r="M866" s="10" t="s">
        <v>210</v>
      </c>
      <c r="N866" s="13" t="s">
        <v>1706</v>
      </c>
      <c r="O866" s="10" t="s">
        <v>357</v>
      </c>
      <c r="P866" s="10" t="s">
        <v>29</v>
      </c>
      <c r="Q866" s="14">
        <v>3500</v>
      </c>
      <c r="R866" s="12"/>
      <c r="S866" s="10" t="s">
        <v>29</v>
      </c>
      <c r="T866" s="14">
        <v>-3325</v>
      </c>
      <c r="U866" s="15">
        <v>1</v>
      </c>
      <c r="V866" s="10" t="s">
        <v>29</v>
      </c>
      <c r="W866" s="15">
        <v>175</v>
      </c>
      <c r="X866" s="10" t="s">
        <v>36</v>
      </c>
      <c r="Y866" s="10" t="s">
        <v>29</v>
      </c>
      <c r="Z866" s="10" t="s">
        <v>37</v>
      </c>
      <c r="AA866" s="10" t="s">
        <v>29</v>
      </c>
      <c r="AB866" s="15">
        <v>0</v>
      </c>
      <c r="AC866" s="15">
        <v>0</v>
      </c>
      <c r="AD866" s="15"/>
      <c r="AE866" s="15">
        <v>0</v>
      </c>
      <c r="AF866" s="15">
        <v>0</v>
      </c>
      <c r="AG866" s="15">
        <v>175</v>
      </c>
    </row>
    <row r="867" spans="1:33" ht="15" customHeight="1" x14ac:dyDescent="0.25">
      <c r="A867" s="36">
        <v>3</v>
      </c>
      <c r="B867" s="36" t="s">
        <v>2606</v>
      </c>
      <c r="C867" s="36" t="s">
        <v>2606</v>
      </c>
      <c r="D867" s="38" t="str">
        <f t="shared" si="22"/>
        <v>7000000027-0</v>
      </c>
      <c r="E867" s="9" t="s">
        <v>1712</v>
      </c>
      <c r="F867" s="10" t="s">
        <v>29</v>
      </c>
      <c r="G867" s="10" t="s">
        <v>29</v>
      </c>
      <c r="H867" s="9" t="s">
        <v>30</v>
      </c>
      <c r="I867" s="10" t="s">
        <v>207</v>
      </c>
      <c r="J867" s="10" t="s">
        <v>32</v>
      </c>
      <c r="K867" s="11">
        <v>40664</v>
      </c>
      <c r="L867" s="12">
        <v>40664</v>
      </c>
      <c r="M867" s="10" t="s">
        <v>210</v>
      </c>
      <c r="N867" s="13" t="s">
        <v>1713</v>
      </c>
      <c r="O867" s="10" t="s">
        <v>357</v>
      </c>
      <c r="P867" s="10" t="s">
        <v>29</v>
      </c>
      <c r="Q867" s="14">
        <v>8600</v>
      </c>
      <c r="R867" s="12"/>
      <c r="S867" s="10" t="s">
        <v>29</v>
      </c>
      <c r="T867" s="14">
        <v>-8170</v>
      </c>
      <c r="U867" s="15">
        <v>1</v>
      </c>
      <c r="V867" s="10" t="s">
        <v>29</v>
      </c>
      <c r="W867" s="15">
        <v>430</v>
      </c>
      <c r="X867" s="10" t="s">
        <v>36</v>
      </c>
      <c r="Y867" s="10" t="s">
        <v>29</v>
      </c>
      <c r="Z867" s="10" t="s">
        <v>37</v>
      </c>
      <c r="AA867" s="10" t="s">
        <v>29</v>
      </c>
      <c r="AB867" s="15">
        <v>0</v>
      </c>
      <c r="AC867" s="15">
        <v>0</v>
      </c>
      <c r="AD867" s="15"/>
      <c r="AE867" s="15">
        <v>0</v>
      </c>
      <c r="AF867" s="15">
        <v>0</v>
      </c>
      <c r="AG867" s="15">
        <v>430</v>
      </c>
    </row>
    <row r="868" spans="1:33" ht="15" customHeight="1" x14ac:dyDescent="0.25">
      <c r="A868" s="36">
        <v>3</v>
      </c>
      <c r="B868" s="36" t="s">
        <v>2606</v>
      </c>
      <c r="C868" s="36" t="s">
        <v>2606</v>
      </c>
      <c r="D868" s="38" t="str">
        <f t="shared" si="22"/>
        <v>7000000028-0</v>
      </c>
      <c r="E868" s="9" t="s">
        <v>1714</v>
      </c>
      <c r="F868" s="10" t="s">
        <v>29</v>
      </c>
      <c r="G868" s="10" t="s">
        <v>29</v>
      </c>
      <c r="H868" s="9" t="s">
        <v>30</v>
      </c>
      <c r="I868" s="10" t="s">
        <v>32</v>
      </c>
      <c r="J868" s="10" t="s">
        <v>32</v>
      </c>
      <c r="K868" s="11">
        <v>40695</v>
      </c>
      <c r="L868" s="12">
        <v>40695</v>
      </c>
      <c r="M868" s="10" t="s">
        <v>210</v>
      </c>
      <c r="N868" s="13" t="s">
        <v>1715</v>
      </c>
      <c r="O868" s="10" t="s">
        <v>357</v>
      </c>
      <c r="P868" s="10" t="s">
        <v>29</v>
      </c>
      <c r="Q868" s="14">
        <v>4990</v>
      </c>
      <c r="R868" s="12"/>
      <c r="S868" s="10" t="s">
        <v>29</v>
      </c>
      <c r="T868" s="14">
        <v>-4740</v>
      </c>
      <c r="U868" s="15">
        <v>1</v>
      </c>
      <c r="V868" s="10" t="s">
        <v>29</v>
      </c>
      <c r="W868" s="15">
        <v>250</v>
      </c>
      <c r="X868" s="10" t="s">
        <v>36</v>
      </c>
      <c r="Y868" s="10" t="s">
        <v>29</v>
      </c>
      <c r="Z868" s="10" t="s">
        <v>37</v>
      </c>
      <c r="AA868" s="10" t="s">
        <v>29</v>
      </c>
      <c r="AB868" s="15">
        <v>0</v>
      </c>
      <c r="AC868" s="15">
        <v>0</v>
      </c>
      <c r="AD868" s="15"/>
      <c r="AE868" s="15">
        <v>0</v>
      </c>
      <c r="AF868" s="15">
        <v>0</v>
      </c>
      <c r="AG868" s="15">
        <v>250</v>
      </c>
    </row>
    <row r="869" spans="1:33" ht="15" customHeight="1" x14ac:dyDescent="0.25">
      <c r="A869" s="36">
        <v>3</v>
      </c>
      <c r="B869" s="36" t="s">
        <v>2606</v>
      </c>
      <c r="C869" s="36" t="s">
        <v>2606</v>
      </c>
      <c r="D869" s="38" t="str">
        <f t="shared" si="22"/>
        <v>7000000029-0</v>
      </c>
      <c r="E869" s="9" t="s">
        <v>1716</v>
      </c>
      <c r="F869" s="10" t="s">
        <v>29</v>
      </c>
      <c r="G869" s="10" t="s">
        <v>29</v>
      </c>
      <c r="H869" s="9" t="s">
        <v>30</v>
      </c>
      <c r="I869" s="10" t="s">
        <v>207</v>
      </c>
      <c r="J869" s="10" t="s">
        <v>32</v>
      </c>
      <c r="K869" s="11">
        <v>40695</v>
      </c>
      <c r="L869" s="12">
        <v>40695</v>
      </c>
      <c r="M869" s="10" t="s">
        <v>210</v>
      </c>
      <c r="N869" s="13" t="s">
        <v>1717</v>
      </c>
      <c r="O869" s="10" t="s">
        <v>357</v>
      </c>
      <c r="P869" s="10" t="s">
        <v>29</v>
      </c>
      <c r="Q869" s="14">
        <v>28500</v>
      </c>
      <c r="R869" s="12"/>
      <c r="S869" s="10" t="s">
        <v>29</v>
      </c>
      <c r="T869" s="14">
        <v>-27075</v>
      </c>
      <c r="U869" s="15">
        <v>1</v>
      </c>
      <c r="V869" s="10" t="s">
        <v>29</v>
      </c>
      <c r="W869" s="14">
        <v>1425</v>
      </c>
      <c r="X869" s="10" t="s">
        <v>36</v>
      </c>
      <c r="Y869" s="10" t="s">
        <v>29</v>
      </c>
      <c r="Z869" s="10" t="s">
        <v>37</v>
      </c>
      <c r="AA869" s="10" t="s">
        <v>29</v>
      </c>
      <c r="AB869" s="15">
        <v>0</v>
      </c>
      <c r="AC869" s="15">
        <v>0</v>
      </c>
      <c r="AD869" s="15"/>
      <c r="AE869" s="15">
        <v>0</v>
      </c>
      <c r="AF869" s="15">
        <v>0</v>
      </c>
      <c r="AG869" s="14">
        <v>1425</v>
      </c>
    </row>
    <row r="870" spans="1:33" ht="15" customHeight="1" x14ac:dyDescent="0.25">
      <c r="A870" s="36">
        <v>3</v>
      </c>
      <c r="B870" s="36" t="s">
        <v>2606</v>
      </c>
      <c r="C870" s="36" t="s">
        <v>2606</v>
      </c>
      <c r="D870" s="38" t="str">
        <f t="shared" si="22"/>
        <v>7000000030-0</v>
      </c>
      <c r="E870" s="9" t="s">
        <v>1718</v>
      </c>
      <c r="F870" s="10" t="s">
        <v>29</v>
      </c>
      <c r="G870" s="10" t="s">
        <v>29</v>
      </c>
      <c r="H870" s="9" t="s">
        <v>30</v>
      </c>
      <c r="I870" s="10" t="s">
        <v>32</v>
      </c>
      <c r="J870" s="10" t="s">
        <v>32</v>
      </c>
      <c r="K870" s="11">
        <v>40695</v>
      </c>
      <c r="L870" s="12">
        <v>40695</v>
      </c>
      <c r="M870" s="10" t="s">
        <v>210</v>
      </c>
      <c r="N870" s="13" t="s">
        <v>1719</v>
      </c>
      <c r="O870" s="10" t="s">
        <v>357</v>
      </c>
      <c r="P870" s="10" t="s">
        <v>29</v>
      </c>
      <c r="Q870" s="14">
        <v>83355</v>
      </c>
      <c r="R870" s="12"/>
      <c r="S870" s="10" t="s">
        <v>29</v>
      </c>
      <c r="T870" s="14">
        <v>-79187</v>
      </c>
      <c r="U870" s="15">
        <v>70</v>
      </c>
      <c r="V870" s="10" t="s">
        <v>29</v>
      </c>
      <c r="W870" s="14">
        <v>4168</v>
      </c>
      <c r="X870" s="10" t="s">
        <v>36</v>
      </c>
      <c r="Y870" s="10" t="s">
        <v>29</v>
      </c>
      <c r="Z870" s="10" t="s">
        <v>37</v>
      </c>
      <c r="AA870" s="10" t="s">
        <v>29</v>
      </c>
      <c r="AB870" s="15">
        <v>0</v>
      </c>
      <c r="AC870" s="15">
        <v>0</v>
      </c>
      <c r="AD870" s="15"/>
      <c r="AE870" s="15">
        <v>0</v>
      </c>
      <c r="AF870" s="15">
        <v>0</v>
      </c>
      <c r="AG870" s="14">
        <v>4168</v>
      </c>
    </row>
    <row r="871" spans="1:33" ht="15" customHeight="1" x14ac:dyDescent="0.25">
      <c r="A871" s="36">
        <v>3</v>
      </c>
      <c r="B871" s="36" t="s">
        <v>2606</v>
      </c>
      <c r="C871" s="36" t="s">
        <v>2606</v>
      </c>
      <c r="D871" s="38" t="str">
        <f t="shared" si="22"/>
        <v>7000000031-0</v>
      </c>
      <c r="E871" s="9" t="s">
        <v>1720</v>
      </c>
      <c r="F871" s="10" t="s">
        <v>29</v>
      </c>
      <c r="G871" s="10" t="s">
        <v>29</v>
      </c>
      <c r="H871" s="9" t="s">
        <v>30</v>
      </c>
      <c r="I871" s="10" t="s">
        <v>32</v>
      </c>
      <c r="J871" s="10" t="s">
        <v>32</v>
      </c>
      <c r="K871" s="11">
        <v>40695</v>
      </c>
      <c r="L871" s="12">
        <v>40695</v>
      </c>
      <c r="M871" s="10" t="s">
        <v>210</v>
      </c>
      <c r="N871" s="13" t="s">
        <v>1704</v>
      </c>
      <c r="O871" s="10" t="s">
        <v>357</v>
      </c>
      <c r="P871" s="10" t="s">
        <v>29</v>
      </c>
      <c r="Q871" s="14">
        <v>2500</v>
      </c>
      <c r="R871" s="12"/>
      <c r="S871" s="10" t="s">
        <v>29</v>
      </c>
      <c r="T871" s="14">
        <v>-2375</v>
      </c>
      <c r="U871" s="15">
        <v>2</v>
      </c>
      <c r="V871" s="10" t="s">
        <v>29</v>
      </c>
      <c r="W871" s="15">
        <v>125</v>
      </c>
      <c r="X871" s="10" t="s">
        <v>36</v>
      </c>
      <c r="Y871" s="10" t="s">
        <v>29</v>
      </c>
      <c r="Z871" s="10" t="s">
        <v>37</v>
      </c>
      <c r="AA871" s="10" t="s">
        <v>29</v>
      </c>
      <c r="AB871" s="15">
        <v>0</v>
      </c>
      <c r="AC871" s="15">
        <v>0</v>
      </c>
      <c r="AD871" s="15"/>
      <c r="AE871" s="15">
        <v>0</v>
      </c>
      <c r="AF871" s="15">
        <v>0</v>
      </c>
      <c r="AG871" s="15">
        <v>125</v>
      </c>
    </row>
    <row r="872" spans="1:33" ht="15" customHeight="1" x14ac:dyDescent="0.25">
      <c r="A872" s="36">
        <v>3</v>
      </c>
      <c r="B872" s="36" t="s">
        <v>2606</v>
      </c>
      <c r="C872" s="36" t="s">
        <v>2606</v>
      </c>
      <c r="D872" s="38" t="str">
        <f t="shared" si="22"/>
        <v>7000000032-0</v>
      </c>
      <c r="E872" s="9" t="s">
        <v>1721</v>
      </c>
      <c r="F872" s="10" t="s">
        <v>29</v>
      </c>
      <c r="G872" s="10" t="s">
        <v>29</v>
      </c>
      <c r="H872" s="9" t="s">
        <v>30</v>
      </c>
      <c r="I872" s="10" t="s">
        <v>32</v>
      </c>
      <c r="J872" s="10" t="s">
        <v>32</v>
      </c>
      <c r="K872" s="11">
        <v>40725</v>
      </c>
      <c r="L872" s="12">
        <v>40725</v>
      </c>
      <c r="M872" s="10" t="s">
        <v>210</v>
      </c>
      <c r="N872" s="13" t="s">
        <v>565</v>
      </c>
      <c r="O872" s="10" t="s">
        <v>357</v>
      </c>
      <c r="P872" s="10" t="s">
        <v>29</v>
      </c>
      <c r="Q872" s="14">
        <v>1700</v>
      </c>
      <c r="R872" s="12"/>
      <c r="S872" s="10" t="s">
        <v>29</v>
      </c>
      <c r="T872" s="14">
        <v>-1615</v>
      </c>
      <c r="U872" s="15">
        <v>1</v>
      </c>
      <c r="V872" s="10" t="s">
        <v>29</v>
      </c>
      <c r="W872" s="15">
        <v>85</v>
      </c>
      <c r="X872" s="10" t="s">
        <v>36</v>
      </c>
      <c r="Y872" s="10" t="s">
        <v>29</v>
      </c>
      <c r="Z872" s="10" t="s">
        <v>37</v>
      </c>
      <c r="AA872" s="10" t="s">
        <v>29</v>
      </c>
      <c r="AB872" s="15">
        <v>0</v>
      </c>
      <c r="AC872" s="15">
        <v>0</v>
      </c>
      <c r="AD872" s="15"/>
      <c r="AE872" s="15">
        <v>0</v>
      </c>
      <c r="AF872" s="15">
        <v>0</v>
      </c>
      <c r="AG872" s="15">
        <v>85</v>
      </c>
    </row>
    <row r="873" spans="1:33" ht="15" customHeight="1" x14ac:dyDescent="0.25">
      <c r="A873" s="36">
        <v>3</v>
      </c>
      <c r="B873" s="36" t="s">
        <v>2606</v>
      </c>
      <c r="C873" s="36" t="s">
        <v>2606</v>
      </c>
      <c r="D873" s="38" t="str">
        <f t="shared" si="22"/>
        <v>7000000033-0</v>
      </c>
      <c r="E873" s="9" t="s">
        <v>1722</v>
      </c>
      <c r="F873" s="10" t="s">
        <v>29</v>
      </c>
      <c r="G873" s="10" t="s">
        <v>29</v>
      </c>
      <c r="H873" s="9" t="s">
        <v>30</v>
      </c>
      <c r="I873" s="10" t="s">
        <v>32</v>
      </c>
      <c r="J873" s="10" t="s">
        <v>32</v>
      </c>
      <c r="K873" s="11">
        <v>40725</v>
      </c>
      <c r="L873" s="12">
        <v>40725</v>
      </c>
      <c r="M873" s="10" t="s">
        <v>210</v>
      </c>
      <c r="N873" s="13" t="s">
        <v>1723</v>
      </c>
      <c r="O873" s="10" t="s">
        <v>357</v>
      </c>
      <c r="P873" s="10" t="s">
        <v>29</v>
      </c>
      <c r="Q873" s="14">
        <v>3600</v>
      </c>
      <c r="R873" s="12"/>
      <c r="S873" s="10" t="s">
        <v>29</v>
      </c>
      <c r="T873" s="14">
        <v>-3420</v>
      </c>
      <c r="U873" s="15">
        <v>1</v>
      </c>
      <c r="V873" s="10" t="s">
        <v>29</v>
      </c>
      <c r="W873" s="15">
        <v>180</v>
      </c>
      <c r="X873" s="10" t="s">
        <v>36</v>
      </c>
      <c r="Y873" s="10" t="s">
        <v>29</v>
      </c>
      <c r="Z873" s="10" t="s">
        <v>37</v>
      </c>
      <c r="AA873" s="10" t="s">
        <v>29</v>
      </c>
      <c r="AB873" s="15">
        <v>0</v>
      </c>
      <c r="AC873" s="15">
        <v>0</v>
      </c>
      <c r="AD873" s="15"/>
      <c r="AE873" s="15">
        <v>0</v>
      </c>
      <c r="AF873" s="15">
        <v>0</v>
      </c>
      <c r="AG873" s="15">
        <v>180</v>
      </c>
    </row>
    <row r="874" spans="1:33" ht="15" customHeight="1" x14ac:dyDescent="0.25">
      <c r="A874" s="36">
        <v>3</v>
      </c>
      <c r="B874" s="36" t="s">
        <v>2606</v>
      </c>
      <c r="C874" s="36" t="s">
        <v>2606</v>
      </c>
      <c r="D874" s="38" t="str">
        <f t="shared" si="22"/>
        <v>7000000034-0</v>
      </c>
      <c r="E874" s="9" t="s">
        <v>1724</v>
      </c>
      <c r="F874" s="10" t="s">
        <v>29</v>
      </c>
      <c r="G874" s="10" t="s">
        <v>29</v>
      </c>
      <c r="H874" s="9" t="s">
        <v>30</v>
      </c>
      <c r="I874" s="10" t="s">
        <v>207</v>
      </c>
      <c r="J874" s="10" t="s">
        <v>32</v>
      </c>
      <c r="K874" s="11">
        <v>40725</v>
      </c>
      <c r="L874" s="12">
        <v>40725</v>
      </c>
      <c r="M874" s="10" t="s">
        <v>210</v>
      </c>
      <c r="N874" s="13" t="s">
        <v>1725</v>
      </c>
      <c r="O874" s="10" t="s">
        <v>357</v>
      </c>
      <c r="P874" s="10" t="s">
        <v>29</v>
      </c>
      <c r="Q874" s="14">
        <v>46183</v>
      </c>
      <c r="R874" s="12"/>
      <c r="S874" s="10" t="s">
        <v>29</v>
      </c>
      <c r="T874" s="14">
        <v>-43873.85</v>
      </c>
      <c r="U874" s="15">
        <v>2</v>
      </c>
      <c r="V874" s="10" t="s">
        <v>29</v>
      </c>
      <c r="W874" s="14">
        <v>2309.15</v>
      </c>
      <c r="X874" s="10" t="s">
        <v>36</v>
      </c>
      <c r="Y874" s="10" t="s">
        <v>29</v>
      </c>
      <c r="Z874" s="10" t="s">
        <v>37</v>
      </c>
      <c r="AA874" s="10" t="s">
        <v>29</v>
      </c>
      <c r="AB874" s="15">
        <v>0</v>
      </c>
      <c r="AC874" s="15">
        <v>0</v>
      </c>
      <c r="AD874" s="15"/>
      <c r="AE874" s="15">
        <v>0</v>
      </c>
      <c r="AF874" s="15">
        <v>0</v>
      </c>
      <c r="AG874" s="14">
        <v>2309.15</v>
      </c>
    </row>
    <row r="875" spans="1:33" ht="15" customHeight="1" x14ac:dyDescent="0.25">
      <c r="A875" s="36">
        <v>3</v>
      </c>
      <c r="B875" s="36" t="s">
        <v>2606</v>
      </c>
      <c r="C875" s="36" t="s">
        <v>2606</v>
      </c>
      <c r="D875" s="38" t="str">
        <f t="shared" si="22"/>
        <v>7000000035-0</v>
      </c>
      <c r="E875" s="9" t="s">
        <v>1726</v>
      </c>
      <c r="F875" s="10" t="s">
        <v>29</v>
      </c>
      <c r="G875" s="10" t="s">
        <v>29</v>
      </c>
      <c r="H875" s="9" t="s">
        <v>30</v>
      </c>
      <c r="I875" s="10" t="s">
        <v>207</v>
      </c>
      <c r="J875" s="10" t="s">
        <v>32</v>
      </c>
      <c r="K875" s="11">
        <v>40725</v>
      </c>
      <c r="L875" s="12">
        <v>40725</v>
      </c>
      <c r="M875" s="10" t="s">
        <v>218</v>
      </c>
      <c r="N875" s="13" t="s">
        <v>1727</v>
      </c>
      <c r="O875" s="10" t="s">
        <v>357</v>
      </c>
      <c r="P875" s="10" t="s">
        <v>29</v>
      </c>
      <c r="Q875" s="14">
        <v>42255</v>
      </c>
      <c r="R875" s="12"/>
      <c r="S875" s="10" t="s">
        <v>29</v>
      </c>
      <c r="T875" s="14">
        <v>-40142.25</v>
      </c>
      <c r="U875" s="15">
        <v>1</v>
      </c>
      <c r="V875" s="10" t="s">
        <v>29</v>
      </c>
      <c r="W875" s="14">
        <v>2112.75</v>
      </c>
      <c r="X875" s="10" t="s">
        <v>36</v>
      </c>
      <c r="Y875" s="10" t="s">
        <v>29</v>
      </c>
      <c r="Z875" s="10" t="s">
        <v>37</v>
      </c>
      <c r="AA875" s="10" t="s">
        <v>29</v>
      </c>
      <c r="AB875" s="15">
        <v>0</v>
      </c>
      <c r="AC875" s="15">
        <v>0</v>
      </c>
      <c r="AD875" s="15"/>
      <c r="AE875" s="15">
        <v>0</v>
      </c>
      <c r="AF875" s="15">
        <v>0</v>
      </c>
      <c r="AG875" s="14">
        <v>2112.75</v>
      </c>
    </row>
    <row r="876" spans="1:33" ht="15" customHeight="1" x14ac:dyDescent="0.25">
      <c r="A876" s="36">
        <v>3</v>
      </c>
      <c r="B876" s="36" t="s">
        <v>2606</v>
      </c>
      <c r="C876" s="36" t="s">
        <v>2606</v>
      </c>
      <c r="D876" s="38" t="str">
        <f t="shared" si="22"/>
        <v>7000000036-0</v>
      </c>
      <c r="E876" s="9" t="s">
        <v>1728</v>
      </c>
      <c r="F876" s="10" t="s">
        <v>29</v>
      </c>
      <c r="G876" s="10" t="s">
        <v>29</v>
      </c>
      <c r="H876" s="9" t="s">
        <v>30</v>
      </c>
      <c r="I876" s="10" t="s">
        <v>207</v>
      </c>
      <c r="J876" s="10" t="s">
        <v>32</v>
      </c>
      <c r="K876" s="11">
        <v>40756</v>
      </c>
      <c r="L876" s="12">
        <v>40756</v>
      </c>
      <c r="M876" s="10" t="s">
        <v>210</v>
      </c>
      <c r="N876" s="13" t="s">
        <v>1729</v>
      </c>
      <c r="O876" s="10" t="s">
        <v>357</v>
      </c>
      <c r="P876" s="10" t="s">
        <v>29</v>
      </c>
      <c r="Q876" s="14">
        <v>200344</v>
      </c>
      <c r="R876" s="12"/>
      <c r="S876" s="10" t="s">
        <v>29</v>
      </c>
      <c r="T876" s="14">
        <v>-190326.8</v>
      </c>
      <c r="U876" s="15">
        <v>3</v>
      </c>
      <c r="V876" s="10" t="s">
        <v>29</v>
      </c>
      <c r="W876" s="14">
        <v>10017.200000000001</v>
      </c>
      <c r="X876" s="10" t="s">
        <v>36</v>
      </c>
      <c r="Y876" s="10" t="s">
        <v>29</v>
      </c>
      <c r="Z876" s="10" t="s">
        <v>37</v>
      </c>
      <c r="AA876" s="10" t="s">
        <v>29</v>
      </c>
      <c r="AB876" s="15">
        <v>0</v>
      </c>
      <c r="AC876" s="15">
        <v>0</v>
      </c>
      <c r="AD876" s="15"/>
      <c r="AE876" s="15">
        <v>0</v>
      </c>
      <c r="AF876" s="15">
        <v>0</v>
      </c>
      <c r="AG876" s="14">
        <v>10017.200000000001</v>
      </c>
    </row>
    <row r="877" spans="1:33" ht="15" customHeight="1" x14ac:dyDescent="0.25">
      <c r="A877" s="36">
        <v>3</v>
      </c>
      <c r="B877" s="36" t="s">
        <v>2606</v>
      </c>
      <c r="C877" s="36" t="s">
        <v>2606</v>
      </c>
      <c r="D877" s="38" t="str">
        <f t="shared" si="22"/>
        <v>7000000037-0</v>
      </c>
      <c r="E877" s="9" t="s">
        <v>1730</v>
      </c>
      <c r="F877" s="10" t="s">
        <v>29</v>
      </c>
      <c r="G877" s="10" t="s">
        <v>29</v>
      </c>
      <c r="H877" s="9" t="s">
        <v>30</v>
      </c>
      <c r="I877" s="10" t="s">
        <v>207</v>
      </c>
      <c r="J877" s="10" t="s">
        <v>32</v>
      </c>
      <c r="K877" s="11">
        <v>40756</v>
      </c>
      <c r="L877" s="12">
        <v>40756</v>
      </c>
      <c r="M877" s="10" t="s">
        <v>210</v>
      </c>
      <c r="N877" s="13" t="s">
        <v>1731</v>
      </c>
      <c r="O877" s="10" t="s">
        <v>357</v>
      </c>
      <c r="P877" s="10" t="s">
        <v>29</v>
      </c>
      <c r="Q877" s="14">
        <v>143760</v>
      </c>
      <c r="R877" s="12"/>
      <c r="S877" s="10" t="s">
        <v>29</v>
      </c>
      <c r="T877" s="14">
        <v>-136572</v>
      </c>
      <c r="U877" s="15">
        <v>2</v>
      </c>
      <c r="V877" s="10" t="s">
        <v>29</v>
      </c>
      <c r="W877" s="14">
        <v>7188</v>
      </c>
      <c r="X877" s="10" t="s">
        <v>36</v>
      </c>
      <c r="Y877" s="10" t="s">
        <v>29</v>
      </c>
      <c r="Z877" s="10" t="s">
        <v>37</v>
      </c>
      <c r="AA877" s="10" t="s">
        <v>29</v>
      </c>
      <c r="AB877" s="15">
        <v>0</v>
      </c>
      <c r="AC877" s="15">
        <v>0</v>
      </c>
      <c r="AD877" s="15"/>
      <c r="AE877" s="15">
        <v>0</v>
      </c>
      <c r="AF877" s="15">
        <v>0</v>
      </c>
      <c r="AG877" s="14">
        <v>7188</v>
      </c>
    </row>
    <row r="878" spans="1:33" ht="15" customHeight="1" x14ac:dyDescent="0.25">
      <c r="A878" s="36">
        <v>3</v>
      </c>
      <c r="B878" s="36" t="s">
        <v>2606</v>
      </c>
      <c r="C878" s="36" t="s">
        <v>2606</v>
      </c>
      <c r="D878" s="38" t="str">
        <f t="shared" si="22"/>
        <v>7000000038-0</v>
      </c>
      <c r="E878" s="9" t="s">
        <v>1732</v>
      </c>
      <c r="F878" s="10" t="s">
        <v>29</v>
      </c>
      <c r="G878" s="10" t="s">
        <v>29</v>
      </c>
      <c r="H878" s="9" t="s">
        <v>30</v>
      </c>
      <c r="I878" s="10" t="s">
        <v>32</v>
      </c>
      <c r="J878" s="10" t="s">
        <v>32</v>
      </c>
      <c r="K878" s="11">
        <v>40756</v>
      </c>
      <c r="L878" s="12">
        <v>40756</v>
      </c>
      <c r="M878" s="10" t="s">
        <v>210</v>
      </c>
      <c r="N878" s="13" t="s">
        <v>1733</v>
      </c>
      <c r="O878" s="10" t="s">
        <v>357</v>
      </c>
      <c r="P878" s="10" t="s">
        <v>29</v>
      </c>
      <c r="Q878" s="14">
        <v>17436</v>
      </c>
      <c r="R878" s="12"/>
      <c r="S878" s="10" t="s">
        <v>29</v>
      </c>
      <c r="T878" s="14">
        <v>-16564</v>
      </c>
      <c r="U878" s="15">
        <v>5</v>
      </c>
      <c r="V878" s="10" t="s">
        <v>29</v>
      </c>
      <c r="W878" s="15">
        <v>872</v>
      </c>
      <c r="X878" s="10" t="s">
        <v>36</v>
      </c>
      <c r="Y878" s="10" t="s">
        <v>29</v>
      </c>
      <c r="Z878" s="10" t="s">
        <v>37</v>
      </c>
      <c r="AA878" s="10" t="s">
        <v>29</v>
      </c>
      <c r="AB878" s="15">
        <v>0</v>
      </c>
      <c r="AC878" s="15">
        <v>0</v>
      </c>
      <c r="AD878" s="15"/>
      <c r="AE878" s="15">
        <v>0</v>
      </c>
      <c r="AF878" s="15">
        <v>0</v>
      </c>
      <c r="AG878" s="15">
        <v>872</v>
      </c>
    </row>
    <row r="879" spans="1:33" ht="15" customHeight="1" x14ac:dyDescent="0.25">
      <c r="A879" s="36">
        <v>3</v>
      </c>
      <c r="B879" s="36" t="s">
        <v>2606</v>
      </c>
      <c r="C879" s="36" t="s">
        <v>2606</v>
      </c>
      <c r="D879" s="38" t="str">
        <f t="shared" si="22"/>
        <v>7000000039-0</v>
      </c>
      <c r="E879" s="9" t="s">
        <v>1734</v>
      </c>
      <c r="F879" s="10" t="s">
        <v>29</v>
      </c>
      <c r="G879" s="10" t="s">
        <v>29</v>
      </c>
      <c r="H879" s="9" t="s">
        <v>30</v>
      </c>
      <c r="I879" s="10" t="s">
        <v>207</v>
      </c>
      <c r="J879" s="10" t="s">
        <v>32</v>
      </c>
      <c r="K879" s="11">
        <v>40878</v>
      </c>
      <c r="L879" s="12">
        <v>40878</v>
      </c>
      <c r="M879" s="10" t="s">
        <v>210</v>
      </c>
      <c r="N879" s="13" t="s">
        <v>1735</v>
      </c>
      <c r="O879" s="10" t="s">
        <v>357</v>
      </c>
      <c r="P879" s="10" t="s">
        <v>29</v>
      </c>
      <c r="Q879" s="14">
        <v>37477</v>
      </c>
      <c r="R879" s="12"/>
      <c r="S879" s="10" t="s">
        <v>29</v>
      </c>
      <c r="T879" s="14">
        <v>-35603.15</v>
      </c>
      <c r="U879" s="15">
        <v>1</v>
      </c>
      <c r="V879" s="10" t="s">
        <v>29</v>
      </c>
      <c r="W879" s="14">
        <v>1873.85</v>
      </c>
      <c r="X879" s="10" t="s">
        <v>36</v>
      </c>
      <c r="Y879" s="10" t="s">
        <v>29</v>
      </c>
      <c r="Z879" s="10" t="s">
        <v>37</v>
      </c>
      <c r="AA879" s="10" t="s">
        <v>29</v>
      </c>
      <c r="AB879" s="15">
        <v>0</v>
      </c>
      <c r="AC879" s="15">
        <v>0</v>
      </c>
      <c r="AD879" s="15"/>
      <c r="AE879" s="15">
        <v>0</v>
      </c>
      <c r="AF879" s="15">
        <v>0</v>
      </c>
      <c r="AG879" s="14">
        <v>1873.85</v>
      </c>
    </row>
    <row r="880" spans="1:33" ht="15" customHeight="1" x14ac:dyDescent="0.25">
      <c r="A880" s="36">
        <v>3</v>
      </c>
      <c r="B880" s="36" t="s">
        <v>2606</v>
      </c>
      <c r="C880" s="36" t="s">
        <v>2606</v>
      </c>
      <c r="D880" s="38" t="str">
        <f t="shared" si="22"/>
        <v>7000000040-0</v>
      </c>
      <c r="E880" s="9" t="s">
        <v>1736</v>
      </c>
      <c r="F880" s="10" t="s">
        <v>29</v>
      </c>
      <c r="G880" s="10" t="s">
        <v>29</v>
      </c>
      <c r="H880" s="9" t="s">
        <v>30</v>
      </c>
      <c r="I880" s="10" t="s">
        <v>207</v>
      </c>
      <c r="J880" s="10" t="s">
        <v>32</v>
      </c>
      <c r="K880" s="11">
        <v>40878</v>
      </c>
      <c r="L880" s="12">
        <v>40878</v>
      </c>
      <c r="M880" s="10" t="s">
        <v>210</v>
      </c>
      <c r="N880" s="13" t="s">
        <v>1737</v>
      </c>
      <c r="O880" s="10" t="s">
        <v>357</v>
      </c>
      <c r="P880" s="10" t="s">
        <v>29</v>
      </c>
      <c r="Q880" s="14">
        <v>117030</v>
      </c>
      <c r="R880" s="12"/>
      <c r="S880" s="10" t="s">
        <v>29</v>
      </c>
      <c r="T880" s="14">
        <v>-111178.5</v>
      </c>
      <c r="U880" s="15">
        <v>1</v>
      </c>
      <c r="V880" s="10" t="s">
        <v>29</v>
      </c>
      <c r="W880" s="14">
        <v>5851.5</v>
      </c>
      <c r="X880" s="10" t="s">
        <v>36</v>
      </c>
      <c r="Y880" s="10" t="s">
        <v>29</v>
      </c>
      <c r="Z880" s="10" t="s">
        <v>37</v>
      </c>
      <c r="AA880" s="10" t="s">
        <v>29</v>
      </c>
      <c r="AB880" s="15">
        <v>0</v>
      </c>
      <c r="AC880" s="15">
        <v>0</v>
      </c>
      <c r="AD880" s="15"/>
      <c r="AE880" s="15">
        <v>0</v>
      </c>
      <c r="AF880" s="15">
        <v>0</v>
      </c>
      <c r="AG880" s="14">
        <v>5851.5</v>
      </c>
    </row>
    <row r="881" spans="1:33" ht="15" customHeight="1" x14ac:dyDescent="0.25">
      <c r="A881" s="36">
        <v>3</v>
      </c>
      <c r="B881" s="36" t="s">
        <v>2606</v>
      </c>
      <c r="C881" s="36" t="s">
        <v>2606</v>
      </c>
      <c r="D881" s="38" t="str">
        <f t="shared" si="22"/>
        <v>7000000041-0</v>
      </c>
      <c r="E881" s="9" t="s">
        <v>1738</v>
      </c>
      <c r="F881" s="10" t="s">
        <v>29</v>
      </c>
      <c r="G881" s="10" t="s">
        <v>29</v>
      </c>
      <c r="H881" s="9" t="s">
        <v>30</v>
      </c>
      <c r="I881" s="10" t="s">
        <v>32</v>
      </c>
      <c r="J881" s="10" t="s">
        <v>32</v>
      </c>
      <c r="K881" s="11">
        <v>40878</v>
      </c>
      <c r="L881" s="12">
        <v>40878</v>
      </c>
      <c r="M881" s="10" t="s">
        <v>210</v>
      </c>
      <c r="N881" s="13" t="s">
        <v>1739</v>
      </c>
      <c r="O881" s="10" t="s">
        <v>357</v>
      </c>
      <c r="P881" s="10" t="s">
        <v>29</v>
      </c>
      <c r="Q881" s="14">
        <v>6138</v>
      </c>
      <c r="R881" s="12"/>
      <c r="S881" s="10" t="s">
        <v>29</v>
      </c>
      <c r="T881" s="14">
        <v>-5831</v>
      </c>
      <c r="U881" s="15">
        <v>2</v>
      </c>
      <c r="V881" s="10" t="s">
        <v>29</v>
      </c>
      <c r="W881" s="15">
        <v>307</v>
      </c>
      <c r="X881" s="10" t="s">
        <v>36</v>
      </c>
      <c r="Y881" s="10" t="s">
        <v>29</v>
      </c>
      <c r="Z881" s="10" t="s">
        <v>37</v>
      </c>
      <c r="AA881" s="10" t="s">
        <v>29</v>
      </c>
      <c r="AB881" s="15">
        <v>0</v>
      </c>
      <c r="AC881" s="15">
        <v>0</v>
      </c>
      <c r="AD881" s="15"/>
      <c r="AE881" s="15">
        <v>0</v>
      </c>
      <c r="AF881" s="15">
        <v>0</v>
      </c>
      <c r="AG881" s="15">
        <v>307</v>
      </c>
    </row>
    <row r="882" spans="1:33" ht="15" customHeight="1" x14ac:dyDescent="0.25">
      <c r="A882" s="36">
        <v>3</v>
      </c>
      <c r="B882" s="36" t="s">
        <v>2606</v>
      </c>
      <c r="C882" s="36" t="s">
        <v>2606</v>
      </c>
      <c r="D882" s="38" t="str">
        <f t="shared" si="22"/>
        <v>7000000042-0</v>
      </c>
      <c r="E882" s="9" t="s">
        <v>1740</v>
      </c>
      <c r="F882" s="10" t="s">
        <v>29</v>
      </c>
      <c r="G882" s="10" t="s">
        <v>29</v>
      </c>
      <c r="H882" s="9" t="s">
        <v>30</v>
      </c>
      <c r="I882" s="10" t="s">
        <v>207</v>
      </c>
      <c r="J882" s="10" t="s">
        <v>32</v>
      </c>
      <c r="K882" s="11">
        <v>40909</v>
      </c>
      <c r="L882" s="12">
        <v>40909</v>
      </c>
      <c r="M882" s="10" t="s">
        <v>210</v>
      </c>
      <c r="N882" s="13" t="s">
        <v>1741</v>
      </c>
      <c r="O882" s="10" t="s">
        <v>357</v>
      </c>
      <c r="P882" s="10" t="s">
        <v>29</v>
      </c>
      <c r="Q882" s="14">
        <v>56641</v>
      </c>
      <c r="R882" s="12"/>
      <c r="S882" s="10" t="s">
        <v>29</v>
      </c>
      <c r="T882" s="14">
        <v>-53808.95</v>
      </c>
      <c r="U882" s="15">
        <v>1</v>
      </c>
      <c r="V882" s="10" t="s">
        <v>29</v>
      </c>
      <c r="W882" s="14">
        <v>2832.05</v>
      </c>
      <c r="X882" s="10" t="s">
        <v>36</v>
      </c>
      <c r="Y882" s="10" t="s">
        <v>29</v>
      </c>
      <c r="Z882" s="10" t="s">
        <v>37</v>
      </c>
      <c r="AA882" s="10" t="s">
        <v>29</v>
      </c>
      <c r="AB882" s="15">
        <v>0</v>
      </c>
      <c r="AC882" s="15">
        <v>0</v>
      </c>
      <c r="AD882" s="15"/>
      <c r="AE882" s="15">
        <v>0</v>
      </c>
      <c r="AF882" s="15">
        <v>0</v>
      </c>
      <c r="AG882" s="14">
        <v>2832.05</v>
      </c>
    </row>
    <row r="883" spans="1:33" ht="15" customHeight="1" x14ac:dyDescent="0.25">
      <c r="A883" s="36">
        <v>3</v>
      </c>
      <c r="B883" s="36" t="s">
        <v>2606</v>
      </c>
      <c r="C883" s="36" t="s">
        <v>2606</v>
      </c>
      <c r="D883" s="38" t="str">
        <f t="shared" si="22"/>
        <v>7000000043-0</v>
      </c>
      <c r="E883" s="9" t="s">
        <v>1742</v>
      </c>
      <c r="F883" s="10" t="s">
        <v>29</v>
      </c>
      <c r="G883" s="10" t="s">
        <v>29</v>
      </c>
      <c r="H883" s="9" t="s">
        <v>30</v>
      </c>
      <c r="I883" s="10" t="s">
        <v>32</v>
      </c>
      <c r="J883" s="10" t="s">
        <v>32</v>
      </c>
      <c r="K883" s="11">
        <v>41000</v>
      </c>
      <c r="L883" s="12">
        <v>41000</v>
      </c>
      <c r="M883" s="10" t="s">
        <v>210</v>
      </c>
      <c r="N883" s="13" t="s">
        <v>1743</v>
      </c>
      <c r="O883" s="10" t="s">
        <v>357</v>
      </c>
      <c r="P883" s="10" t="s">
        <v>29</v>
      </c>
      <c r="Q883" s="14">
        <v>4700</v>
      </c>
      <c r="R883" s="12"/>
      <c r="S883" s="10" t="s">
        <v>29</v>
      </c>
      <c r="T883" s="14">
        <v>-4465</v>
      </c>
      <c r="U883" s="15">
        <v>1</v>
      </c>
      <c r="V883" s="10" t="s">
        <v>29</v>
      </c>
      <c r="W883" s="15">
        <v>235</v>
      </c>
      <c r="X883" s="10" t="s">
        <v>36</v>
      </c>
      <c r="Y883" s="10" t="s">
        <v>29</v>
      </c>
      <c r="Z883" s="10" t="s">
        <v>37</v>
      </c>
      <c r="AA883" s="10" t="s">
        <v>29</v>
      </c>
      <c r="AB883" s="15">
        <v>0</v>
      </c>
      <c r="AC883" s="15">
        <v>0</v>
      </c>
      <c r="AD883" s="15"/>
      <c r="AE883" s="15">
        <v>0</v>
      </c>
      <c r="AF883" s="15">
        <v>0</v>
      </c>
      <c r="AG883" s="15">
        <v>235</v>
      </c>
    </row>
    <row r="884" spans="1:33" ht="15" customHeight="1" x14ac:dyDescent="0.25">
      <c r="A884" s="36">
        <v>3</v>
      </c>
      <c r="B884" s="36" t="s">
        <v>2606</v>
      </c>
      <c r="C884" s="36" t="s">
        <v>2606</v>
      </c>
      <c r="D884" s="38" t="str">
        <f t="shared" si="22"/>
        <v>7000000044-0</v>
      </c>
      <c r="E884" s="9" t="s">
        <v>1744</v>
      </c>
      <c r="F884" s="10" t="s">
        <v>29</v>
      </c>
      <c r="G884" s="10" t="s">
        <v>29</v>
      </c>
      <c r="H884" s="9" t="s">
        <v>30</v>
      </c>
      <c r="I884" s="10" t="s">
        <v>207</v>
      </c>
      <c r="J884" s="10" t="s">
        <v>32</v>
      </c>
      <c r="K884" s="11">
        <v>41061</v>
      </c>
      <c r="L884" s="12">
        <v>41061</v>
      </c>
      <c r="M884" s="10" t="s">
        <v>210</v>
      </c>
      <c r="N884" s="13" t="s">
        <v>1745</v>
      </c>
      <c r="O884" s="10" t="s">
        <v>357</v>
      </c>
      <c r="P884" s="10" t="s">
        <v>29</v>
      </c>
      <c r="Q884" s="14">
        <v>10500</v>
      </c>
      <c r="R884" s="12"/>
      <c r="S884" s="10" t="s">
        <v>29</v>
      </c>
      <c r="T884" s="14">
        <v>-9975</v>
      </c>
      <c r="U884" s="15">
        <v>2</v>
      </c>
      <c r="V884" s="10" t="s">
        <v>29</v>
      </c>
      <c r="W884" s="15">
        <v>525</v>
      </c>
      <c r="X884" s="10" t="s">
        <v>36</v>
      </c>
      <c r="Y884" s="10" t="s">
        <v>29</v>
      </c>
      <c r="Z884" s="10" t="s">
        <v>37</v>
      </c>
      <c r="AA884" s="10" t="s">
        <v>29</v>
      </c>
      <c r="AB884" s="15">
        <v>0</v>
      </c>
      <c r="AC884" s="15">
        <v>0</v>
      </c>
      <c r="AD884" s="15"/>
      <c r="AE884" s="15">
        <v>0</v>
      </c>
      <c r="AF884" s="15">
        <v>0</v>
      </c>
      <c r="AG884" s="15">
        <v>525</v>
      </c>
    </row>
    <row r="885" spans="1:33" ht="15" customHeight="1" x14ac:dyDescent="0.25">
      <c r="A885" s="36">
        <v>3</v>
      </c>
      <c r="B885" s="36" t="s">
        <v>2606</v>
      </c>
      <c r="C885" s="36" t="s">
        <v>2606</v>
      </c>
      <c r="D885" s="38" t="str">
        <f t="shared" si="22"/>
        <v>7000000045-0</v>
      </c>
      <c r="E885" s="9" t="s">
        <v>1746</v>
      </c>
      <c r="F885" s="10" t="s">
        <v>29</v>
      </c>
      <c r="G885" s="10" t="s">
        <v>29</v>
      </c>
      <c r="H885" s="9" t="s">
        <v>30</v>
      </c>
      <c r="I885" s="10" t="s">
        <v>207</v>
      </c>
      <c r="J885" s="10" t="s">
        <v>32</v>
      </c>
      <c r="K885" s="11">
        <v>41061</v>
      </c>
      <c r="L885" s="12">
        <v>41061</v>
      </c>
      <c r="M885" s="10" t="s">
        <v>210</v>
      </c>
      <c r="N885" s="13" t="s">
        <v>1747</v>
      </c>
      <c r="O885" s="10" t="s">
        <v>357</v>
      </c>
      <c r="P885" s="10" t="s">
        <v>29</v>
      </c>
      <c r="Q885" s="14">
        <v>85500</v>
      </c>
      <c r="R885" s="12"/>
      <c r="S885" s="10" t="s">
        <v>29</v>
      </c>
      <c r="T885" s="14">
        <v>-81225</v>
      </c>
      <c r="U885" s="15">
        <v>1</v>
      </c>
      <c r="V885" s="10" t="s">
        <v>29</v>
      </c>
      <c r="W885" s="14">
        <v>4275</v>
      </c>
      <c r="X885" s="10" t="s">
        <v>36</v>
      </c>
      <c r="Y885" s="10" t="s">
        <v>29</v>
      </c>
      <c r="Z885" s="10" t="s">
        <v>37</v>
      </c>
      <c r="AA885" s="10" t="s">
        <v>29</v>
      </c>
      <c r="AB885" s="15">
        <v>0</v>
      </c>
      <c r="AC885" s="15">
        <v>0</v>
      </c>
      <c r="AD885" s="15"/>
      <c r="AE885" s="15">
        <v>0</v>
      </c>
      <c r="AF885" s="15">
        <v>0</v>
      </c>
      <c r="AG885" s="14">
        <v>4275</v>
      </c>
    </row>
    <row r="886" spans="1:33" ht="15" customHeight="1" x14ac:dyDescent="0.25">
      <c r="A886" s="36">
        <v>3</v>
      </c>
      <c r="B886" s="36" t="s">
        <v>2606</v>
      </c>
      <c r="C886" s="36" t="s">
        <v>2606</v>
      </c>
      <c r="D886" s="38" t="str">
        <f t="shared" si="22"/>
        <v>7000000046-0</v>
      </c>
      <c r="E886" s="9" t="s">
        <v>1748</v>
      </c>
      <c r="F886" s="10" t="s">
        <v>29</v>
      </c>
      <c r="G886" s="10" t="s">
        <v>29</v>
      </c>
      <c r="H886" s="9" t="s">
        <v>30</v>
      </c>
      <c r="I886" s="10" t="s">
        <v>32</v>
      </c>
      <c r="J886" s="10" t="s">
        <v>32</v>
      </c>
      <c r="K886" s="11">
        <v>41061</v>
      </c>
      <c r="L886" s="12">
        <v>41061</v>
      </c>
      <c r="M886" s="10" t="s">
        <v>210</v>
      </c>
      <c r="N886" s="13" t="s">
        <v>565</v>
      </c>
      <c r="O886" s="10" t="s">
        <v>357</v>
      </c>
      <c r="P886" s="10" t="s">
        <v>29</v>
      </c>
      <c r="Q886" s="14">
        <v>1940</v>
      </c>
      <c r="R886" s="12"/>
      <c r="S886" s="10" t="s">
        <v>29</v>
      </c>
      <c r="T886" s="14">
        <v>-1843</v>
      </c>
      <c r="U886" s="15">
        <v>1</v>
      </c>
      <c r="V886" s="10" t="s">
        <v>29</v>
      </c>
      <c r="W886" s="15">
        <v>97</v>
      </c>
      <c r="X886" s="10" t="s">
        <v>36</v>
      </c>
      <c r="Y886" s="10" t="s">
        <v>29</v>
      </c>
      <c r="Z886" s="10" t="s">
        <v>37</v>
      </c>
      <c r="AA886" s="10" t="s">
        <v>29</v>
      </c>
      <c r="AB886" s="15">
        <v>0</v>
      </c>
      <c r="AC886" s="15">
        <v>0</v>
      </c>
      <c r="AD886" s="15"/>
      <c r="AE886" s="15">
        <v>0</v>
      </c>
      <c r="AF886" s="15">
        <v>0</v>
      </c>
      <c r="AG886" s="15">
        <v>97</v>
      </c>
    </row>
    <row r="887" spans="1:33" ht="15" customHeight="1" x14ac:dyDescent="0.25">
      <c r="A887" s="36">
        <v>3</v>
      </c>
      <c r="B887" s="36" t="s">
        <v>2606</v>
      </c>
      <c r="C887" s="36" t="s">
        <v>2606</v>
      </c>
      <c r="D887" s="38" t="str">
        <f t="shared" si="22"/>
        <v>7000000047-0</v>
      </c>
      <c r="E887" s="9" t="s">
        <v>1749</v>
      </c>
      <c r="F887" s="10" t="s">
        <v>29</v>
      </c>
      <c r="G887" s="10" t="s">
        <v>29</v>
      </c>
      <c r="H887" s="9" t="s">
        <v>30</v>
      </c>
      <c r="I887" s="10" t="s">
        <v>32</v>
      </c>
      <c r="J887" s="10" t="s">
        <v>32</v>
      </c>
      <c r="K887" s="11">
        <v>41061</v>
      </c>
      <c r="L887" s="12">
        <v>41061</v>
      </c>
      <c r="M887" s="10" t="s">
        <v>210</v>
      </c>
      <c r="N887" s="13" t="s">
        <v>1750</v>
      </c>
      <c r="O887" s="10" t="s">
        <v>357</v>
      </c>
      <c r="P887" s="10" t="s">
        <v>29</v>
      </c>
      <c r="Q887" s="14">
        <v>9500</v>
      </c>
      <c r="R887" s="12"/>
      <c r="S887" s="10" t="s">
        <v>29</v>
      </c>
      <c r="T887" s="14">
        <v>-9025</v>
      </c>
      <c r="U887" s="15">
        <v>2</v>
      </c>
      <c r="V887" s="10" t="s">
        <v>29</v>
      </c>
      <c r="W887" s="15">
        <v>475</v>
      </c>
      <c r="X887" s="10" t="s">
        <v>36</v>
      </c>
      <c r="Y887" s="10" t="s">
        <v>29</v>
      </c>
      <c r="Z887" s="10" t="s">
        <v>37</v>
      </c>
      <c r="AA887" s="10" t="s">
        <v>29</v>
      </c>
      <c r="AB887" s="15">
        <v>0</v>
      </c>
      <c r="AC887" s="15">
        <v>0</v>
      </c>
      <c r="AD887" s="15"/>
      <c r="AE887" s="15">
        <v>0</v>
      </c>
      <c r="AF887" s="15">
        <v>0</v>
      </c>
      <c r="AG887" s="15">
        <v>475</v>
      </c>
    </row>
    <row r="888" spans="1:33" ht="15" customHeight="1" x14ac:dyDescent="0.25">
      <c r="A888" s="36">
        <v>3</v>
      </c>
      <c r="B888" s="36" t="s">
        <v>2606</v>
      </c>
      <c r="C888" s="36" t="s">
        <v>2606</v>
      </c>
      <c r="D888" s="38" t="str">
        <f t="shared" si="22"/>
        <v>7000000048-0</v>
      </c>
      <c r="E888" s="9" t="s">
        <v>1751</v>
      </c>
      <c r="F888" s="10" t="s">
        <v>29</v>
      </c>
      <c r="G888" s="10" t="s">
        <v>29</v>
      </c>
      <c r="H888" s="9" t="s">
        <v>30</v>
      </c>
      <c r="I888" s="10" t="s">
        <v>207</v>
      </c>
      <c r="J888" s="10" t="s">
        <v>32</v>
      </c>
      <c r="K888" s="11">
        <v>41122</v>
      </c>
      <c r="L888" s="12">
        <v>41122</v>
      </c>
      <c r="M888" s="10" t="s">
        <v>210</v>
      </c>
      <c r="N888" s="13" t="s">
        <v>1752</v>
      </c>
      <c r="O888" s="10" t="s">
        <v>357</v>
      </c>
      <c r="P888" s="10" t="s">
        <v>29</v>
      </c>
      <c r="Q888" s="14">
        <v>45000</v>
      </c>
      <c r="R888" s="12"/>
      <c r="S888" s="10" t="s">
        <v>29</v>
      </c>
      <c r="T888" s="14">
        <v>-42750</v>
      </c>
      <c r="U888" s="15">
        <v>1</v>
      </c>
      <c r="V888" s="10" t="s">
        <v>29</v>
      </c>
      <c r="W888" s="14">
        <v>2250</v>
      </c>
      <c r="X888" s="10" t="s">
        <v>36</v>
      </c>
      <c r="Y888" s="10" t="s">
        <v>29</v>
      </c>
      <c r="Z888" s="10" t="s">
        <v>37</v>
      </c>
      <c r="AA888" s="10" t="s">
        <v>29</v>
      </c>
      <c r="AB888" s="15">
        <v>0</v>
      </c>
      <c r="AC888" s="15">
        <v>0</v>
      </c>
      <c r="AD888" s="15"/>
      <c r="AE888" s="15">
        <v>0</v>
      </c>
      <c r="AF888" s="15">
        <v>0</v>
      </c>
      <c r="AG888" s="14">
        <v>2250</v>
      </c>
    </row>
    <row r="889" spans="1:33" ht="15" customHeight="1" x14ac:dyDescent="0.25">
      <c r="A889" s="36">
        <v>3</v>
      </c>
      <c r="B889" s="36" t="s">
        <v>2606</v>
      </c>
      <c r="C889" s="36" t="s">
        <v>2606</v>
      </c>
      <c r="D889" s="38" t="str">
        <f t="shared" si="22"/>
        <v>7000000049-0</v>
      </c>
      <c r="E889" s="9" t="s">
        <v>1753</v>
      </c>
      <c r="F889" s="10" t="s">
        <v>29</v>
      </c>
      <c r="G889" s="10" t="s">
        <v>29</v>
      </c>
      <c r="H889" s="9" t="s">
        <v>30</v>
      </c>
      <c r="I889" s="10" t="s">
        <v>207</v>
      </c>
      <c r="J889" s="10" t="s">
        <v>32</v>
      </c>
      <c r="K889" s="11">
        <v>41395</v>
      </c>
      <c r="L889" s="12">
        <v>41395</v>
      </c>
      <c r="M889" s="10" t="s">
        <v>210</v>
      </c>
      <c r="N889" s="13" t="s">
        <v>1727</v>
      </c>
      <c r="O889" s="10" t="s">
        <v>357</v>
      </c>
      <c r="P889" s="10" t="s">
        <v>29</v>
      </c>
      <c r="Q889" s="14">
        <v>10300</v>
      </c>
      <c r="R889" s="12"/>
      <c r="S889" s="10" t="s">
        <v>29</v>
      </c>
      <c r="T889" s="14">
        <v>-9709</v>
      </c>
      <c r="U889" s="15">
        <v>1</v>
      </c>
      <c r="V889" s="10" t="s">
        <v>29</v>
      </c>
      <c r="W889" s="15">
        <v>591</v>
      </c>
      <c r="X889" s="10" t="s">
        <v>36</v>
      </c>
      <c r="Y889" s="10" t="s">
        <v>29</v>
      </c>
      <c r="Z889" s="10" t="s">
        <v>37</v>
      </c>
      <c r="AA889" s="10" t="s">
        <v>29</v>
      </c>
      <c r="AB889" s="15">
        <v>0</v>
      </c>
      <c r="AC889" s="15">
        <v>0</v>
      </c>
      <c r="AD889" s="15"/>
      <c r="AE889" s="15">
        <v>0</v>
      </c>
      <c r="AF889" s="15">
        <v>-76</v>
      </c>
      <c r="AG889" s="15">
        <v>515</v>
      </c>
    </row>
    <row r="890" spans="1:33" ht="15" customHeight="1" x14ac:dyDescent="0.25">
      <c r="A890" s="36">
        <v>3</v>
      </c>
      <c r="B890" s="36" t="s">
        <v>2606</v>
      </c>
      <c r="C890" s="36" t="s">
        <v>2606</v>
      </c>
      <c r="D890" s="38" t="str">
        <f t="shared" si="22"/>
        <v>7000000050-0</v>
      </c>
      <c r="E890" s="9" t="s">
        <v>1754</v>
      </c>
      <c r="F890" s="10" t="s">
        <v>29</v>
      </c>
      <c r="G890" s="10" t="s">
        <v>29</v>
      </c>
      <c r="H890" s="9" t="s">
        <v>30</v>
      </c>
      <c r="I890" s="10" t="s">
        <v>207</v>
      </c>
      <c r="J890" s="10" t="s">
        <v>32</v>
      </c>
      <c r="K890" s="11">
        <v>41518</v>
      </c>
      <c r="L890" s="12">
        <v>41518</v>
      </c>
      <c r="M890" s="10" t="s">
        <v>210</v>
      </c>
      <c r="N890" s="13" t="s">
        <v>1755</v>
      </c>
      <c r="O890" s="10" t="s">
        <v>357</v>
      </c>
      <c r="P890" s="10" t="s">
        <v>29</v>
      </c>
      <c r="Q890" s="14">
        <v>7690</v>
      </c>
      <c r="R890" s="12"/>
      <c r="S890" s="10" t="s">
        <v>29</v>
      </c>
      <c r="T890" s="14">
        <v>-7305.5</v>
      </c>
      <c r="U890" s="15">
        <v>1</v>
      </c>
      <c r="V890" s="10" t="s">
        <v>29</v>
      </c>
      <c r="W890" s="15">
        <v>384.5</v>
      </c>
      <c r="X890" s="10" t="s">
        <v>36</v>
      </c>
      <c r="Y890" s="10" t="s">
        <v>29</v>
      </c>
      <c r="Z890" s="10" t="s">
        <v>37</v>
      </c>
      <c r="AA890" s="10" t="s">
        <v>29</v>
      </c>
      <c r="AB890" s="15">
        <v>0</v>
      </c>
      <c r="AC890" s="15">
        <v>0</v>
      </c>
      <c r="AD890" s="15"/>
      <c r="AE890" s="15">
        <v>0</v>
      </c>
      <c r="AF890" s="15">
        <v>0</v>
      </c>
      <c r="AG890" s="15">
        <v>384.5</v>
      </c>
    </row>
    <row r="891" spans="1:33" ht="15" customHeight="1" x14ac:dyDescent="0.25">
      <c r="A891" s="36">
        <v>3</v>
      </c>
      <c r="B891" s="36" t="s">
        <v>2606</v>
      </c>
      <c r="C891" s="36" t="s">
        <v>2606</v>
      </c>
      <c r="D891" s="38" t="str">
        <f t="shared" si="22"/>
        <v>7000000051-0</v>
      </c>
      <c r="E891" s="9" t="s">
        <v>1756</v>
      </c>
      <c r="F891" s="10" t="s">
        <v>29</v>
      </c>
      <c r="G891" s="10" t="s">
        <v>29</v>
      </c>
      <c r="H891" s="9" t="s">
        <v>30</v>
      </c>
      <c r="I891" s="10" t="s">
        <v>207</v>
      </c>
      <c r="J891" s="10" t="s">
        <v>32</v>
      </c>
      <c r="K891" s="11">
        <v>41579</v>
      </c>
      <c r="L891" s="12">
        <v>41579</v>
      </c>
      <c r="M891" s="10" t="s">
        <v>218</v>
      </c>
      <c r="N891" s="13" t="s">
        <v>1432</v>
      </c>
      <c r="O891" s="10" t="s">
        <v>357</v>
      </c>
      <c r="P891" s="10" t="s">
        <v>29</v>
      </c>
      <c r="Q891" s="14">
        <v>8900</v>
      </c>
      <c r="R891" s="12"/>
      <c r="S891" s="10" t="s">
        <v>29</v>
      </c>
      <c r="T891" s="14">
        <v>-8326</v>
      </c>
      <c r="U891" s="15">
        <v>1</v>
      </c>
      <c r="V891" s="10" t="s">
        <v>29</v>
      </c>
      <c r="W891" s="15">
        <v>574</v>
      </c>
      <c r="X891" s="10" t="s">
        <v>36</v>
      </c>
      <c r="Y891" s="10" t="s">
        <v>29</v>
      </c>
      <c r="Z891" s="10" t="s">
        <v>37</v>
      </c>
      <c r="AA891" s="10" t="s">
        <v>29</v>
      </c>
      <c r="AB891" s="15">
        <v>0</v>
      </c>
      <c r="AC891" s="15">
        <v>0</v>
      </c>
      <c r="AD891" s="15"/>
      <c r="AE891" s="15">
        <v>0</v>
      </c>
      <c r="AF891" s="15">
        <v>-129</v>
      </c>
      <c r="AG891" s="15">
        <v>445</v>
      </c>
    </row>
    <row r="892" spans="1:33" ht="15" customHeight="1" x14ac:dyDescent="0.25">
      <c r="A892" s="36">
        <v>3</v>
      </c>
      <c r="B892" s="36" t="s">
        <v>2606</v>
      </c>
      <c r="C892" s="36" t="s">
        <v>2606</v>
      </c>
      <c r="D892" s="38" t="str">
        <f t="shared" si="22"/>
        <v>7000000052-0</v>
      </c>
      <c r="E892" s="9" t="s">
        <v>1757</v>
      </c>
      <c r="F892" s="10" t="s">
        <v>29</v>
      </c>
      <c r="G892" s="10" t="s">
        <v>29</v>
      </c>
      <c r="H892" s="9" t="s">
        <v>30</v>
      </c>
      <c r="I892" s="10" t="s">
        <v>207</v>
      </c>
      <c r="J892" s="10" t="s">
        <v>32</v>
      </c>
      <c r="K892" s="11">
        <v>41579</v>
      </c>
      <c r="L892" s="12">
        <v>41579</v>
      </c>
      <c r="M892" s="10" t="s">
        <v>218</v>
      </c>
      <c r="N892" s="13" t="s">
        <v>1758</v>
      </c>
      <c r="O892" s="10" t="s">
        <v>357</v>
      </c>
      <c r="P892" s="10" t="s">
        <v>29</v>
      </c>
      <c r="Q892" s="14">
        <v>10530</v>
      </c>
      <c r="R892" s="12"/>
      <c r="S892" s="10" t="s">
        <v>29</v>
      </c>
      <c r="T892" s="14">
        <v>-9852</v>
      </c>
      <c r="U892" s="15">
        <v>1</v>
      </c>
      <c r="V892" s="10" t="s">
        <v>29</v>
      </c>
      <c r="W892" s="15">
        <v>678</v>
      </c>
      <c r="X892" s="10" t="s">
        <v>36</v>
      </c>
      <c r="Y892" s="10" t="s">
        <v>29</v>
      </c>
      <c r="Z892" s="10" t="s">
        <v>37</v>
      </c>
      <c r="AA892" s="10" t="s">
        <v>29</v>
      </c>
      <c r="AB892" s="15">
        <v>0</v>
      </c>
      <c r="AC892" s="15">
        <v>0</v>
      </c>
      <c r="AD892" s="15"/>
      <c r="AE892" s="15">
        <v>0</v>
      </c>
      <c r="AF892" s="15">
        <v>-151.5</v>
      </c>
      <c r="AG892" s="15">
        <v>526.5</v>
      </c>
    </row>
    <row r="893" spans="1:33" ht="15" customHeight="1" x14ac:dyDescent="0.25">
      <c r="A893" s="36">
        <v>3</v>
      </c>
      <c r="B893" s="36" t="s">
        <v>2606</v>
      </c>
      <c r="C893" s="36" t="s">
        <v>2606</v>
      </c>
      <c r="D893" s="38" t="str">
        <f t="shared" si="22"/>
        <v>7000000053-0</v>
      </c>
      <c r="E893" s="9" t="s">
        <v>1759</v>
      </c>
      <c r="F893" s="10" t="s">
        <v>29</v>
      </c>
      <c r="G893" s="10" t="s">
        <v>29</v>
      </c>
      <c r="H893" s="9" t="s">
        <v>30</v>
      </c>
      <c r="I893" s="10" t="s">
        <v>207</v>
      </c>
      <c r="J893" s="10" t="s">
        <v>32</v>
      </c>
      <c r="K893" s="11">
        <v>41640</v>
      </c>
      <c r="L893" s="12">
        <v>41640</v>
      </c>
      <c r="M893" s="10" t="s">
        <v>218</v>
      </c>
      <c r="N893" s="13" t="s">
        <v>1760</v>
      </c>
      <c r="O893" s="10" t="s">
        <v>357</v>
      </c>
      <c r="P893" s="10" t="s">
        <v>29</v>
      </c>
      <c r="Q893" s="14">
        <v>2200</v>
      </c>
      <c r="R893" s="12"/>
      <c r="S893" s="10" t="s">
        <v>29</v>
      </c>
      <c r="T893" s="14">
        <v>-2070</v>
      </c>
      <c r="U893" s="15">
        <v>0</v>
      </c>
      <c r="V893" s="10" t="s">
        <v>29</v>
      </c>
      <c r="W893" s="15">
        <v>130</v>
      </c>
      <c r="X893" s="10" t="s">
        <v>36</v>
      </c>
      <c r="Y893" s="10" t="s">
        <v>29</v>
      </c>
      <c r="Z893" s="10" t="s">
        <v>37</v>
      </c>
      <c r="AA893" s="10" t="s">
        <v>29</v>
      </c>
      <c r="AB893" s="15">
        <v>0</v>
      </c>
      <c r="AC893" s="15">
        <v>0</v>
      </c>
      <c r="AD893" s="15"/>
      <c r="AE893" s="15">
        <v>0</v>
      </c>
      <c r="AF893" s="15">
        <v>-20</v>
      </c>
      <c r="AG893" s="15">
        <v>110</v>
      </c>
    </row>
    <row r="894" spans="1:33" ht="15" customHeight="1" x14ac:dyDescent="0.25">
      <c r="A894" s="36">
        <v>3</v>
      </c>
      <c r="B894" s="36" t="s">
        <v>2606</v>
      </c>
      <c r="C894" s="36" t="s">
        <v>2606</v>
      </c>
      <c r="D894" s="38" t="str">
        <f t="shared" si="22"/>
        <v>7000000053-1</v>
      </c>
      <c r="E894" s="9" t="s">
        <v>1759</v>
      </c>
      <c r="F894" s="10" t="s">
        <v>29</v>
      </c>
      <c r="G894" s="10" t="s">
        <v>29</v>
      </c>
      <c r="H894" s="9" t="s">
        <v>375</v>
      </c>
      <c r="I894" s="10" t="s">
        <v>207</v>
      </c>
      <c r="J894" s="10" t="s">
        <v>32</v>
      </c>
      <c r="K894" s="11">
        <v>44958</v>
      </c>
      <c r="L894" s="12">
        <v>44958</v>
      </c>
      <c r="M894" s="10" t="s">
        <v>218</v>
      </c>
      <c r="N894" s="13" t="s">
        <v>1760</v>
      </c>
      <c r="O894" s="10" t="s">
        <v>357</v>
      </c>
      <c r="P894" s="10" t="s">
        <v>29</v>
      </c>
      <c r="Q894" s="14">
        <v>6357</v>
      </c>
      <c r="R894" s="12"/>
      <c r="S894" s="10" t="s">
        <v>29</v>
      </c>
      <c r="T894" s="15">
        <v>-266</v>
      </c>
      <c r="U894" s="15">
        <v>2</v>
      </c>
      <c r="V894" s="10" t="s">
        <v>29</v>
      </c>
      <c r="W894" s="14">
        <v>6091</v>
      </c>
      <c r="X894" s="10" t="s">
        <v>36</v>
      </c>
      <c r="Y894" s="10" t="s">
        <v>29</v>
      </c>
      <c r="Z894" s="10" t="s">
        <v>37</v>
      </c>
      <c r="AA894" s="10" t="s">
        <v>29</v>
      </c>
      <c r="AB894" s="15">
        <v>0</v>
      </c>
      <c r="AC894" s="15">
        <v>0</v>
      </c>
      <c r="AD894" s="15"/>
      <c r="AE894" s="15">
        <v>0</v>
      </c>
      <c r="AF894" s="14">
        <v>-1580</v>
      </c>
      <c r="AG894" s="14">
        <v>4511</v>
      </c>
    </row>
    <row r="895" spans="1:33" ht="15" customHeight="1" x14ac:dyDescent="0.25">
      <c r="A895" s="36">
        <v>3</v>
      </c>
      <c r="B895" s="36" t="s">
        <v>2606</v>
      </c>
      <c r="C895" s="36" t="s">
        <v>2606</v>
      </c>
      <c r="D895" s="38" t="str">
        <f t="shared" si="22"/>
        <v>7000000054-0</v>
      </c>
      <c r="E895" s="9" t="s">
        <v>1761</v>
      </c>
      <c r="F895" s="10" t="s">
        <v>29</v>
      </c>
      <c r="G895" s="10" t="s">
        <v>29</v>
      </c>
      <c r="H895" s="9" t="s">
        <v>30</v>
      </c>
      <c r="I895" s="10" t="s">
        <v>207</v>
      </c>
      <c r="J895" s="10" t="s">
        <v>32</v>
      </c>
      <c r="K895" s="11">
        <v>41974</v>
      </c>
      <c r="L895" s="12">
        <v>41974</v>
      </c>
      <c r="M895" s="10" t="s">
        <v>210</v>
      </c>
      <c r="N895" s="13" t="s">
        <v>1762</v>
      </c>
      <c r="O895" s="10" t="s">
        <v>357</v>
      </c>
      <c r="P895" s="10" t="s">
        <v>29</v>
      </c>
      <c r="Q895" s="14">
        <v>236669.27</v>
      </c>
      <c r="R895" s="12"/>
      <c r="S895" s="10" t="s">
        <v>29</v>
      </c>
      <c r="T895" s="14">
        <v>-216266.27</v>
      </c>
      <c r="U895" s="15">
        <v>1</v>
      </c>
      <c r="V895" s="10" t="s">
        <v>29</v>
      </c>
      <c r="W895" s="14">
        <v>20403</v>
      </c>
      <c r="X895" s="10" t="s">
        <v>36</v>
      </c>
      <c r="Y895" s="10" t="s">
        <v>29</v>
      </c>
      <c r="Z895" s="10" t="s">
        <v>37</v>
      </c>
      <c r="AA895" s="10" t="s">
        <v>29</v>
      </c>
      <c r="AB895" s="15">
        <v>0</v>
      </c>
      <c r="AC895" s="15">
        <v>0</v>
      </c>
      <c r="AD895" s="15"/>
      <c r="AE895" s="15">
        <v>0</v>
      </c>
      <c r="AF895" s="14">
        <v>-5294</v>
      </c>
      <c r="AG895" s="14">
        <v>15109</v>
      </c>
    </row>
    <row r="896" spans="1:33" ht="15" customHeight="1" x14ac:dyDescent="0.25">
      <c r="A896" s="36">
        <v>3</v>
      </c>
      <c r="B896" s="36" t="s">
        <v>2606</v>
      </c>
      <c r="C896" s="36" t="s">
        <v>2606</v>
      </c>
      <c r="D896" s="38" t="str">
        <f t="shared" si="22"/>
        <v>7000000055-0</v>
      </c>
      <c r="E896" s="9" t="s">
        <v>1763</v>
      </c>
      <c r="F896" s="10" t="s">
        <v>29</v>
      </c>
      <c r="G896" s="10" t="s">
        <v>29</v>
      </c>
      <c r="H896" s="9" t="s">
        <v>30</v>
      </c>
      <c r="I896" s="10" t="s">
        <v>207</v>
      </c>
      <c r="J896" s="10" t="s">
        <v>32</v>
      </c>
      <c r="K896" s="11">
        <v>42383</v>
      </c>
      <c r="L896" s="12">
        <v>42383</v>
      </c>
      <c r="M896" s="10" t="s">
        <v>573</v>
      </c>
      <c r="N896" s="13" t="s">
        <v>1764</v>
      </c>
      <c r="O896" s="10" t="s">
        <v>357</v>
      </c>
      <c r="P896" s="10" t="s">
        <v>29</v>
      </c>
      <c r="Q896" s="14">
        <v>292500</v>
      </c>
      <c r="R896" s="12"/>
      <c r="S896" s="10" t="s">
        <v>29</v>
      </c>
      <c r="T896" s="14">
        <v>-257449</v>
      </c>
      <c r="U896" s="15">
        <v>1</v>
      </c>
      <c r="V896" s="10" t="s">
        <v>29</v>
      </c>
      <c r="W896" s="14">
        <v>35051</v>
      </c>
      <c r="X896" s="10" t="s">
        <v>36</v>
      </c>
      <c r="Y896" s="10" t="s">
        <v>29</v>
      </c>
      <c r="Z896" s="10" t="s">
        <v>37</v>
      </c>
      <c r="AA896" s="10" t="s">
        <v>29</v>
      </c>
      <c r="AB896" s="15">
        <v>0</v>
      </c>
      <c r="AC896" s="15">
        <v>0</v>
      </c>
      <c r="AD896" s="15"/>
      <c r="AE896" s="15">
        <v>0</v>
      </c>
      <c r="AF896" s="14">
        <v>-9095</v>
      </c>
      <c r="AG896" s="14">
        <v>25956</v>
      </c>
    </row>
    <row r="897" spans="1:33" ht="15" customHeight="1" x14ac:dyDescent="0.25">
      <c r="A897" s="36">
        <v>3</v>
      </c>
      <c r="B897" s="36" t="s">
        <v>2606</v>
      </c>
      <c r="C897" s="36" t="s">
        <v>2606</v>
      </c>
      <c r="D897" s="38" t="str">
        <f t="shared" si="22"/>
        <v>7000000056-0</v>
      </c>
      <c r="E897" s="9" t="s">
        <v>1765</v>
      </c>
      <c r="F897" s="10" t="s">
        <v>29</v>
      </c>
      <c r="G897" s="10" t="s">
        <v>29</v>
      </c>
      <c r="H897" s="9" t="s">
        <v>30</v>
      </c>
      <c r="I897" s="10" t="s">
        <v>32</v>
      </c>
      <c r="J897" s="10" t="s">
        <v>32</v>
      </c>
      <c r="K897" s="11">
        <v>40026</v>
      </c>
      <c r="L897" s="12">
        <v>40026</v>
      </c>
      <c r="M897" s="10" t="s">
        <v>210</v>
      </c>
      <c r="N897" s="13" t="s">
        <v>1766</v>
      </c>
      <c r="O897" s="10" t="s">
        <v>357</v>
      </c>
      <c r="P897" s="10" t="s">
        <v>29</v>
      </c>
      <c r="Q897" s="14">
        <v>2925</v>
      </c>
      <c r="R897" s="12"/>
      <c r="S897" s="10" t="s">
        <v>29</v>
      </c>
      <c r="T897" s="14">
        <v>-2779</v>
      </c>
      <c r="U897" s="15">
        <v>3</v>
      </c>
      <c r="V897" s="10" t="s">
        <v>29</v>
      </c>
      <c r="W897" s="15">
        <v>146</v>
      </c>
      <c r="X897" s="10" t="s">
        <v>36</v>
      </c>
      <c r="Y897" s="10" t="s">
        <v>29</v>
      </c>
      <c r="Z897" s="10" t="s">
        <v>37</v>
      </c>
      <c r="AA897" s="10" t="s">
        <v>29</v>
      </c>
      <c r="AB897" s="15">
        <v>0</v>
      </c>
      <c r="AC897" s="15">
        <v>0</v>
      </c>
      <c r="AD897" s="15"/>
      <c r="AE897" s="15">
        <v>0</v>
      </c>
      <c r="AF897" s="15">
        <v>0</v>
      </c>
      <c r="AG897" s="15">
        <v>146</v>
      </c>
    </row>
    <row r="898" spans="1:33" ht="15" customHeight="1" x14ac:dyDescent="0.25">
      <c r="A898" s="36">
        <v>3</v>
      </c>
      <c r="B898" s="36" t="s">
        <v>2606</v>
      </c>
      <c r="C898" s="36" t="s">
        <v>2606</v>
      </c>
      <c r="D898" s="38" t="str">
        <f t="shared" si="22"/>
        <v>7000000057-0</v>
      </c>
      <c r="E898" s="9" t="s">
        <v>1767</v>
      </c>
      <c r="F898" s="10" t="s">
        <v>29</v>
      </c>
      <c r="G898" s="10" t="s">
        <v>29</v>
      </c>
      <c r="H898" s="9" t="s">
        <v>30</v>
      </c>
      <c r="I898" s="10" t="s">
        <v>32</v>
      </c>
      <c r="J898" s="10" t="s">
        <v>32</v>
      </c>
      <c r="K898" s="11">
        <v>40664</v>
      </c>
      <c r="L898" s="12">
        <v>40664</v>
      </c>
      <c r="M898" s="10" t="s">
        <v>210</v>
      </c>
      <c r="N898" s="13" t="s">
        <v>1768</v>
      </c>
      <c r="O898" s="10" t="s">
        <v>357</v>
      </c>
      <c r="P898" s="10" t="s">
        <v>29</v>
      </c>
      <c r="Q898" s="14">
        <v>37046</v>
      </c>
      <c r="R898" s="12"/>
      <c r="S898" s="10" t="s">
        <v>29</v>
      </c>
      <c r="T898" s="14">
        <v>-35194</v>
      </c>
      <c r="U898" s="15">
        <v>32</v>
      </c>
      <c r="V898" s="10" t="s">
        <v>29</v>
      </c>
      <c r="W898" s="14">
        <v>1852</v>
      </c>
      <c r="X898" s="10" t="s">
        <v>36</v>
      </c>
      <c r="Y898" s="10" t="s">
        <v>29</v>
      </c>
      <c r="Z898" s="10" t="s">
        <v>37</v>
      </c>
      <c r="AA898" s="10" t="s">
        <v>29</v>
      </c>
      <c r="AB898" s="15">
        <v>0</v>
      </c>
      <c r="AC898" s="15">
        <v>0</v>
      </c>
      <c r="AD898" s="15"/>
      <c r="AE898" s="15">
        <v>0</v>
      </c>
      <c r="AF898" s="15">
        <v>0</v>
      </c>
      <c r="AG898" s="14">
        <v>1852</v>
      </c>
    </row>
    <row r="899" spans="1:33" ht="15" customHeight="1" x14ac:dyDescent="0.25">
      <c r="A899" s="36">
        <v>3</v>
      </c>
      <c r="B899" s="36" t="s">
        <v>2606</v>
      </c>
      <c r="C899" s="36" t="s">
        <v>2606</v>
      </c>
      <c r="D899" s="38" t="str">
        <f t="shared" ref="D899:D962" si="23">CONCATENATE(E899,"-",H899)</f>
        <v>7000000058-0</v>
      </c>
      <c r="E899" s="9" t="s">
        <v>1769</v>
      </c>
      <c r="F899" s="10" t="s">
        <v>29</v>
      </c>
      <c r="G899" s="10" t="s">
        <v>29</v>
      </c>
      <c r="H899" s="9" t="s">
        <v>30</v>
      </c>
      <c r="I899" s="10" t="s">
        <v>32</v>
      </c>
      <c r="J899" s="10" t="s">
        <v>32</v>
      </c>
      <c r="K899" s="11">
        <v>43574</v>
      </c>
      <c r="L899" s="12">
        <v>43574</v>
      </c>
      <c r="M899" s="10" t="s">
        <v>218</v>
      </c>
      <c r="N899" s="13" t="s">
        <v>1552</v>
      </c>
      <c r="O899" s="10" t="s">
        <v>40</v>
      </c>
      <c r="P899" s="10" t="s">
        <v>934</v>
      </c>
      <c r="Q899" s="15">
        <v>0</v>
      </c>
      <c r="R899" s="12"/>
      <c r="S899" s="10" t="s">
        <v>1553</v>
      </c>
      <c r="T899" s="15">
        <v>0</v>
      </c>
      <c r="U899" s="15"/>
      <c r="V899" s="10" t="s">
        <v>29</v>
      </c>
      <c r="W899" s="15">
        <v>0</v>
      </c>
      <c r="X899" s="10" t="s">
        <v>29</v>
      </c>
      <c r="Y899" s="10" t="s">
        <v>29</v>
      </c>
      <c r="Z899" s="10" t="s">
        <v>37</v>
      </c>
      <c r="AA899" s="10" t="s">
        <v>29</v>
      </c>
      <c r="AB899" s="15">
        <v>0</v>
      </c>
      <c r="AC899" s="15">
        <v>0</v>
      </c>
      <c r="AD899" s="15"/>
      <c r="AE899" s="15">
        <v>0</v>
      </c>
      <c r="AF899" s="15">
        <v>0</v>
      </c>
      <c r="AG899" s="15">
        <v>0</v>
      </c>
    </row>
    <row r="900" spans="1:33" ht="15" customHeight="1" x14ac:dyDescent="0.25">
      <c r="A900" s="36">
        <v>3</v>
      </c>
      <c r="B900" s="36" t="s">
        <v>2606</v>
      </c>
      <c r="C900" s="36" t="s">
        <v>2606</v>
      </c>
      <c r="D900" s="38" t="str">
        <f t="shared" si="23"/>
        <v>7000000059-0</v>
      </c>
      <c r="E900" s="9" t="s">
        <v>1770</v>
      </c>
      <c r="F900" s="10" t="s">
        <v>29</v>
      </c>
      <c r="G900" s="10" t="s">
        <v>29</v>
      </c>
      <c r="H900" s="9" t="s">
        <v>30</v>
      </c>
      <c r="I900" s="10" t="s">
        <v>1771</v>
      </c>
      <c r="J900" s="10" t="s">
        <v>32</v>
      </c>
      <c r="K900" s="11">
        <v>43655</v>
      </c>
      <c r="L900" s="12">
        <v>43655</v>
      </c>
      <c r="M900" s="10" t="s">
        <v>254</v>
      </c>
      <c r="N900" s="13" t="s">
        <v>1555</v>
      </c>
      <c r="O900" s="10" t="s">
        <v>357</v>
      </c>
      <c r="P900" s="10" t="s">
        <v>1117</v>
      </c>
      <c r="Q900" s="15">
        <v>0</v>
      </c>
      <c r="R900" s="12"/>
      <c r="S900" s="10" t="s">
        <v>1556</v>
      </c>
      <c r="T900" s="15">
        <v>0</v>
      </c>
      <c r="U900" s="15">
        <v>1</v>
      </c>
      <c r="V900" s="10" t="s">
        <v>29</v>
      </c>
      <c r="W900" s="15">
        <v>0</v>
      </c>
      <c r="X900" s="10" t="s">
        <v>339</v>
      </c>
      <c r="Y900" s="10" t="s">
        <v>29</v>
      </c>
      <c r="Z900" s="10" t="s">
        <v>37</v>
      </c>
      <c r="AA900" s="10" t="s">
        <v>29</v>
      </c>
      <c r="AB900" s="15">
        <v>0</v>
      </c>
      <c r="AC900" s="15">
        <v>0</v>
      </c>
      <c r="AD900" s="15"/>
      <c r="AE900" s="15">
        <v>0</v>
      </c>
      <c r="AF900" s="15">
        <v>0</v>
      </c>
      <c r="AG900" s="15">
        <v>0</v>
      </c>
    </row>
    <row r="901" spans="1:33" ht="15" customHeight="1" x14ac:dyDescent="0.25">
      <c r="A901" s="36">
        <v>3</v>
      </c>
      <c r="B901" s="36" t="s">
        <v>2606</v>
      </c>
      <c r="C901" s="36" t="s">
        <v>2606</v>
      </c>
      <c r="D901" s="38" t="str">
        <f t="shared" si="23"/>
        <v>7000000060-0</v>
      </c>
      <c r="E901" s="9" t="s">
        <v>1772</v>
      </c>
      <c r="F901" s="10" t="s">
        <v>29</v>
      </c>
      <c r="G901" s="10" t="s">
        <v>29</v>
      </c>
      <c r="H901" s="9" t="s">
        <v>30</v>
      </c>
      <c r="I901" s="10" t="s">
        <v>1771</v>
      </c>
      <c r="J901" s="10" t="s">
        <v>32</v>
      </c>
      <c r="K901" s="11">
        <v>43691</v>
      </c>
      <c r="L901" s="12">
        <v>43691</v>
      </c>
      <c r="M901" s="10" t="s">
        <v>1050</v>
      </c>
      <c r="N901" s="13" t="s">
        <v>1773</v>
      </c>
      <c r="O901" s="10" t="s">
        <v>357</v>
      </c>
      <c r="P901" s="10" t="s">
        <v>1117</v>
      </c>
      <c r="Q901" s="15">
        <v>0</v>
      </c>
      <c r="R901" s="12"/>
      <c r="S901" s="10" t="s">
        <v>1559</v>
      </c>
      <c r="T901" s="15">
        <v>0</v>
      </c>
      <c r="U901" s="15">
        <v>0</v>
      </c>
      <c r="V901" s="10" t="s">
        <v>29</v>
      </c>
      <c r="W901" s="15">
        <v>0</v>
      </c>
      <c r="X901" s="10" t="s">
        <v>339</v>
      </c>
      <c r="Y901" s="10" t="s">
        <v>29</v>
      </c>
      <c r="Z901" s="10" t="s">
        <v>37</v>
      </c>
      <c r="AA901" s="10" t="s">
        <v>29</v>
      </c>
      <c r="AB901" s="15">
        <v>0</v>
      </c>
      <c r="AC901" s="15">
        <v>0</v>
      </c>
      <c r="AD901" s="15"/>
      <c r="AE901" s="15">
        <v>0</v>
      </c>
      <c r="AF901" s="15">
        <v>0</v>
      </c>
      <c r="AG901" s="15">
        <v>0</v>
      </c>
    </row>
    <row r="902" spans="1:33" ht="15" customHeight="1" x14ac:dyDescent="0.25">
      <c r="A902" s="36">
        <v>3</v>
      </c>
      <c r="B902" s="36" t="s">
        <v>2606</v>
      </c>
      <c r="C902" s="36" t="s">
        <v>2606</v>
      </c>
      <c r="D902" s="38" t="str">
        <f t="shared" si="23"/>
        <v>7000000061-0</v>
      </c>
      <c r="E902" s="9" t="s">
        <v>1774</v>
      </c>
      <c r="F902" s="10" t="s">
        <v>29</v>
      </c>
      <c r="G902" s="10" t="s">
        <v>29</v>
      </c>
      <c r="H902" s="9" t="s">
        <v>30</v>
      </c>
      <c r="I902" s="10" t="s">
        <v>1771</v>
      </c>
      <c r="J902" s="10" t="s">
        <v>32</v>
      </c>
      <c r="K902" s="11">
        <v>43782</v>
      </c>
      <c r="L902" s="12">
        <v>43782</v>
      </c>
      <c r="M902" s="10" t="s">
        <v>210</v>
      </c>
      <c r="N902" s="13" t="s">
        <v>1775</v>
      </c>
      <c r="O902" s="10" t="s">
        <v>357</v>
      </c>
      <c r="P902" s="10" t="s">
        <v>370</v>
      </c>
      <c r="Q902" s="15">
        <v>0</v>
      </c>
      <c r="R902" s="12"/>
      <c r="S902" s="10" t="s">
        <v>1559</v>
      </c>
      <c r="T902" s="15">
        <v>0</v>
      </c>
      <c r="U902" s="15">
        <v>0</v>
      </c>
      <c r="V902" s="10" t="s">
        <v>29</v>
      </c>
      <c r="W902" s="15">
        <v>0</v>
      </c>
      <c r="X902" s="10" t="s">
        <v>339</v>
      </c>
      <c r="Y902" s="10" t="s">
        <v>29</v>
      </c>
      <c r="Z902" s="10" t="s">
        <v>37</v>
      </c>
      <c r="AA902" s="10" t="s">
        <v>29</v>
      </c>
      <c r="AB902" s="15">
        <v>0</v>
      </c>
      <c r="AC902" s="15">
        <v>0</v>
      </c>
      <c r="AD902" s="15"/>
      <c r="AE902" s="15">
        <v>0</v>
      </c>
      <c r="AF902" s="15">
        <v>0</v>
      </c>
      <c r="AG902" s="15">
        <v>0</v>
      </c>
    </row>
    <row r="903" spans="1:33" ht="15" customHeight="1" x14ac:dyDescent="0.25">
      <c r="A903" s="36">
        <v>3</v>
      </c>
      <c r="B903" s="36" t="s">
        <v>2606</v>
      </c>
      <c r="C903" s="36" t="s">
        <v>2606</v>
      </c>
      <c r="D903" s="38" t="str">
        <f t="shared" si="23"/>
        <v>7000000062-0</v>
      </c>
      <c r="E903" s="9" t="s">
        <v>1776</v>
      </c>
      <c r="F903" s="10" t="s">
        <v>29</v>
      </c>
      <c r="G903" s="10" t="s">
        <v>29</v>
      </c>
      <c r="H903" s="9" t="s">
        <v>30</v>
      </c>
      <c r="I903" s="10" t="s">
        <v>1771</v>
      </c>
      <c r="J903" s="10" t="s">
        <v>32</v>
      </c>
      <c r="K903" s="11">
        <v>43782</v>
      </c>
      <c r="L903" s="12">
        <v>43782</v>
      </c>
      <c r="M903" s="10" t="s">
        <v>210</v>
      </c>
      <c r="N903" s="13" t="s">
        <v>1777</v>
      </c>
      <c r="O903" s="10" t="s">
        <v>357</v>
      </c>
      <c r="P903" s="10" t="s">
        <v>1117</v>
      </c>
      <c r="Q903" s="15">
        <v>0</v>
      </c>
      <c r="R903" s="12"/>
      <c r="S903" s="10" t="s">
        <v>1564</v>
      </c>
      <c r="T903" s="15">
        <v>0</v>
      </c>
      <c r="U903" s="15">
        <v>0</v>
      </c>
      <c r="V903" s="10" t="s">
        <v>29</v>
      </c>
      <c r="W903" s="15">
        <v>0</v>
      </c>
      <c r="X903" s="10" t="s">
        <v>339</v>
      </c>
      <c r="Y903" s="10" t="s">
        <v>29</v>
      </c>
      <c r="Z903" s="10" t="s">
        <v>37</v>
      </c>
      <c r="AA903" s="10" t="s">
        <v>29</v>
      </c>
      <c r="AB903" s="15">
        <v>0</v>
      </c>
      <c r="AC903" s="15">
        <v>0</v>
      </c>
      <c r="AD903" s="15"/>
      <c r="AE903" s="15">
        <v>0</v>
      </c>
      <c r="AF903" s="15">
        <v>0</v>
      </c>
      <c r="AG903" s="15">
        <v>0</v>
      </c>
    </row>
    <row r="904" spans="1:33" ht="15" customHeight="1" x14ac:dyDescent="0.25">
      <c r="A904" s="36">
        <v>3</v>
      </c>
      <c r="B904" s="36" t="s">
        <v>2606</v>
      </c>
      <c r="C904" s="36" t="s">
        <v>2606</v>
      </c>
      <c r="D904" s="38" t="str">
        <f t="shared" si="23"/>
        <v>7000000063-0</v>
      </c>
      <c r="E904" s="9" t="s">
        <v>1778</v>
      </c>
      <c r="F904" s="10" t="s">
        <v>29</v>
      </c>
      <c r="G904" s="10" t="s">
        <v>29</v>
      </c>
      <c r="H904" s="9" t="s">
        <v>30</v>
      </c>
      <c r="I904" s="10" t="s">
        <v>1771</v>
      </c>
      <c r="J904" s="10" t="s">
        <v>32</v>
      </c>
      <c r="K904" s="11">
        <v>43728</v>
      </c>
      <c r="L904" s="12">
        <v>43728</v>
      </c>
      <c r="M904" s="10" t="s">
        <v>210</v>
      </c>
      <c r="N904" s="13" t="s">
        <v>1779</v>
      </c>
      <c r="O904" s="10" t="s">
        <v>357</v>
      </c>
      <c r="P904" s="10" t="s">
        <v>1117</v>
      </c>
      <c r="Q904" s="15">
        <v>0</v>
      </c>
      <c r="R904" s="12"/>
      <c r="S904" s="10" t="s">
        <v>1559</v>
      </c>
      <c r="T904" s="15">
        <v>0</v>
      </c>
      <c r="U904" s="15">
        <v>0</v>
      </c>
      <c r="V904" s="10" t="s">
        <v>29</v>
      </c>
      <c r="W904" s="15">
        <v>0</v>
      </c>
      <c r="X904" s="10" t="s">
        <v>339</v>
      </c>
      <c r="Y904" s="10" t="s">
        <v>29</v>
      </c>
      <c r="Z904" s="10" t="s">
        <v>37</v>
      </c>
      <c r="AA904" s="10" t="s">
        <v>29</v>
      </c>
      <c r="AB904" s="15">
        <v>0</v>
      </c>
      <c r="AC904" s="15">
        <v>0</v>
      </c>
      <c r="AD904" s="15"/>
      <c r="AE904" s="15">
        <v>0</v>
      </c>
      <c r="AF904" s="15">
        <v>0</v>
      </c>
      <c r="AG904" s="15">
        <v>0</v>
      </c>
    </row>
    <row r="905" spans="1:33" ht="15" customHeight="1" x14ac:dyDescent="0.25">
      <c r="A905" s="36">
        <v>7</v>
      </c>
      <c r="B905" s="36" t="s">
        <v>2608</v>
      </c>
      <c r="C905" s="36" t="s">
        <v>2608</v>
      </c>
      <c r="D905" s="38" t="str">
        <f t="shared" si="23"/>
        <v>8000000000-0</v>
      </c>
      <c r="E905" s="9" t="s">
        <v>1782</v>
      </c>
      <c r="F905" s="10" t="s">
        <v>29</v>
      </c>
      <c r="G905" s="10" t="s">
        <v>29</v>
      </c>
      <c r="H905" s="9" t="s">
        <v>30</v>
      </c>
      <c r="I905" s="10" t="s">
        <v>1783</v>
      </c>
      <c r="J905" s="10" t="s">
        <v>32</v>
      </c>
      <c r="K905" s="11">
        <v>39626</v>
      </c>
      <c r="L905" s="12">
        <v>39626</v>
      </c>
      <c r="M905" s="10" t="s">
        <v>573</v>
      </c>
      <c r="N905" s="13" t="s">
        <v>1784</v>
      </c>
      <c r="O905" s="10" t="s">
        <v>284</v>
      </c>
      <c r="P905" s="10" t="s">
        <v>29</v>
      </c>
      <c r="Q905" s="14">
        <v>1955</v>
      </c>
      <c r="R905" s="12"/>
      <c r="S905" s="10" t="s">
        <v>29</v>
      </c>
      <c r="T905" s="14">
        <v>-1857</v>
      </c>
      <c r="U905" s="15">
        <v>1</v>
      </c>
      <c r="V905" s="10" t="s">
        <v>29</v>
      </c>
      <c r="W905" s="15">
        <v>98</v>
      </c>
      <c r="X905" s="10" t="s">
        <v>36</v>
      </c>
      <c r="Y905" s="10" t="s">
        <v>29</v>
      </c>
      <c r="Z905" s="10" t="s">
        <v>37</v>
      </c>
      <c r="AA905" s="10" t="s">
        <v>29</v>
      </c>
      <c r="AB905" s="15">
        <v>0</v>
      </c>
      <c r="AC905" s="15">
        <v>0</v>
      </c>
      <c r="AD905" s="15"/>
      <c r="AE905" s="15">
        <v>0</v>
      </c>
      <c r="AF905" s="15">
        <v>0</v>
      </c>
      <c r="AG905" s="15">
        <v>98</v>
      </c>
    </row>
    <row r="906" spans="1:33" ht="15" customHeight="1" x14ac:dyDescent="0.25">
      <c r="A906" s="36">
        <v>7</v>
      </c>
      <c r="B906" s="36" t="s">
        <v>2608</v>
      </c>
      <c r="C906" s="36" t="s">
        <v>2608</v>
      </c>
      <c r="D906" s="38" t="str">
        <f t="shared" si="23"/>
        <v>8000000001-0</v>
      </c>
      <c r="E906" s="9" t="s">
        <v>1785</v>
      </c>
      <c r="F906" s="10" t="s">
        <v>29</v>
      </c>
      <c r="G906" s="10" t="s">
        <v>29</v>
      </c>
      <c r="H906" s="9" t="s">
        <v>30</v>
      </c>
      <c r="I906" s="10" t="s">
        <v>1783</v>
      </c>
      <c r="J906" s="10" t="s">
        <v>32</v>
      </c>
      <c r="K906" s="11">
        <v>39673</v>
      </c>
      <c r="L906" s="12">
        <v>39673</v>
      </c>
      <c r="M906" s="10" t="s">
        <v>573</v>
      </c>
      <c r="N906" s="13" t="s">
        <v>1786</v>
      </c>
      <c r="O906" s="10" t="s">
        <v>284</v>
      </c>
      <c r="P906" s="10" t="s">
        <v>29</v>
      </c>
      <c r="Q906" s="14">
        <v>9360</v>
      </c>
      <c r="R906" s="12"/>
      <c r="S906" s="10" t="s">
        <v>29</v>
      </c>
      <c r="T906" s="14">
        <v>-8892</v>
      </c>
      <c r="U906" s="15">
        <v>1</v>
      </c>
      <c r="V906" s="10" t="s">
        <v>29</v>
      </c>
      <c r="W906" s="15">
        <v>468</v>
      </c>
      <c r="X906" s="10" t="s">
        <v>36</v>
      </c>
      <c r="Y906" s="10" t="s">
        <v>29</v>
      </c>
      <c r="Z906" s="10" t="s">
        <v>37</v>
      </c>
      <c r="AA906" s="10" t="s">
        <v>29</v>
      </c>
      <c r="AB906" s="15">
        <v>0</v>
      </c>
      <c r="AC906" s="15">
        <v>0</v>
      </c>
      <c r="AD906" s="15"/>
      <c r="AE906" s="15">
        <v>0</v>
      </c>
      <c r="AF906" s="15">
        <v>0</v>
      </c>
      <c r="AG906" s="15">
        <v>468</v>
      </c>
    </row>
    <row r="907" spans="1:33" ht="15" customHeight="1" x14ac:dyDescent="0.25">
      <c r="A907" s="36">
        <v>7</v>
      </c>
      <c r="B907" s="36" t="s">
        <v>2608</v>
      </c>
      <c r="C907" s="36" t="s">
        <v>2608</v>
      </c>
      <c r="D907" s="38" t="str">
        <f t="shared" si="23"/>
        <v>8000000002-0</v>
      </c>
      <c r="E907" s="9" t="s">
        <v>1787</v>
      </c>
      <c r="F907" s="10" t="s">
        <v>29</v>
      </c>
      <c r="G907" s="10" t="s">
        <v>29</v>
      </c>
      <c r="H907" s="9" t="s">
        <v>30</v>
      </c>
      <c r="I907" s="10" t="s">
        <v>1783</v>
      </c>
      <c r="J907" s="10" t="s">
        <v>32</v>
      </c>
      <c r="K907" s="11">
        <v>39673</v>
      </c>
      <c r="L907" s="12">
        <v>39673</v>
      </c>
      <c r="M907" s="10" t="s">
        <v>573</v>
      </c>
      <c r="N907" s="13" t="s">
        <v>1788</v>
      </c>
      <c r="O907" s="10" t="s">
        <v>284</v>
      </c>
      <c r="P907" s="10" t="s">
        <v>29</v>
      </c>
      <c r="Q907" s="14">
        <v>13000</v>
      </c>
      <c r="R907" s="12"/>
      <c r="S907" s="10" t="s">
        <v>29</v>
      </c>
      <c r="T907" s="14">
        <v>-12350</v>
      </c>
      <c r="U907" s="15">
        <v>1</v>
      </c>
      <c r="V907" s="10" t="s">
        <v>29</v>
      </c>
      <c r="W907" s="15">
        <v>650</v>
      </c>
      <c r="X907" s="10" t="s">
        <v>36</v>
      </c>
      <c r="Y907" s="10" t="s">
        <v>29</v>
      </c>
      <c r="Z907" s="10" t="s">
        <v>37</v>
      </c>
      <c r="AA907" s="10" t="s">
        <v>29</v>
      </c>
      <c r="AB907" s="15">
        <v>0</v>
      </c>
      <c r="AC907" s="15">
        <v>0</v>
      </c>
      <c r="AD907" s="15"/>
      <c r="AE907" s="15">
        <v>0</v>
      </c>
      <c r="AF907" s="15">
        <v>0</v>
      </c>
      <c r="AG907" s="15">
        <v>650</v>
      </c>
    </row>
    <row r="908" spans="1:33" ht="15" customHeight="1" x14ac:dyDescent="0.25">
      <c r="A908" s="36">
        <v>7</v>
      </c>
      <c r="B908" s="36" t="s">
        <v>2608</v>
      </c>
      <c r="C908" s="36" t="s">
        <v>2608</v>
      </c>
      <c r="D908" s="38" t="str">
        <f t="shared" si="23"/>
        <v>8000000003-0</v>
      </c>
      <c r="E908" s="9" t="s">
        <v>1789</v>
      </c>
      <c r="F908" s="10" t="s">
        <v>29</v>
      </c>
      <c r="G908" s="10" t="s">
        <v>29</v>
      </c>
      <c r="H908" s="9" t="s">
        <v>30</v>
      </c>
      <c r="I908" s="10" t="s">
        <v>1783</v>
      </c>
      <c r="J908" s="10" t="s">
        <v>32</v>
      </c>
      <c r="K908" s="11">
        <v>39741</v>
      </c>
      <c r="L908" s="12">
        <v>39741</v>
      </c>
      <c r="M908" s="10" t="s">
        <v>573</v>
      </c>
      <c r="N908" s="13" t="s">
        <v>1790</v>
      </c>
      <c r="O908" s="10" t="s">
        <v>284</v>
      </c>
      <c r="P908" s="10" t="s">
        <v>29</v>
      </c>
      <c r="Q908" s="14">
        <v>6300</v>
      </c>
      <c r="R908" s="12"/>
      <c r="S908" s="10" t="s">
        <v>29</v>
      </c>
      <c r="T908" s="14">
        <v>-5985</v>
      </c>
      <c r="U908" s="15">
        <v>1</v>
      </c>
      <c r="V908" s="10" t="s">
        <v>29</v>
      </c>
      <c r="W908" s="15">
        <v>315</v>
      </c>
      <c r="X908" s="10" t="s">
        <v>36</v>
      </c>
      <c r="Y908" s="10" t="s">
        <v>29</v>
      </c>
      <c r="Z908" s="10" t="s">
        <v>37</v>
      </c>
      <c r="AA908" s="10" t="s">
        <v>29</v>
      </c>
      <c r="AB908" s="15">
        <v>0</v>
      </c>
      <c r="AC908" s="15">
        <v>0</v>
      </c>
      <c r="AD908" s="15"/>
      <c r="AE908" s="15">
        <v>0</v>
      </c>
      <c r="AF908" s="15">
        <v>0</v>
      </c>
      <c r="AG908" s="15">
        <v>315</v>
      </c>
    </row>
    <row r="909" spans="1:33" ht="15" customHeight="1" x14ac:dyDescent="0.25">
      <c r="A909" s="36">
        <v>7</v>
      </c>
      <c r="B909" s="36" t="s">
        <v>2608</v>
      </c>
      <c r="C909" s="36" t="s">
        <v>2608</v>
      </c>
      <c r="D909" s="38" t="str">
        <f t="shared" si="23"/>
        <v>8000000004-0</v>
      </c>
      <c r="E909" s="9" t="s">
        <v>1791</v>
      </c>
      <c r="F909" s="10" t="s">
        <v>29</v>
      </c>
      <c r="G909" s="10" t="s">
        <v>29</v>
      </c>
      <c r="H909" s="9" t="s">
        <v>30</v>
      </c>
      <c r="I909" s="10" t="s">
        <v>1783</v>
      </c>
      <c r="J909" s="10" t="s">
        <v>32</v>
      </c>
      <c r="K909" s="11">
        <v>39753</v>
      </c>
      <c r="L909" s="12">
        <v>39753</v>
      </c>
      <c r="M909" s="10" t="s">
        <v>573</v>
      </c>
      <c r="N909" s="13" t="s">
        <v>1792</v>
      </c>
      <c r="O909" s="10" t="s">
        <v>284</v>
      </c>
      <c r="P909" s="10" t="s">
        <v>29</v>
      </c>
      <c r="Q909" s="14">
        <v>450000</v>
      </c>
      <c r="R909" s="12"/>
      <c r="S909" s="10" t="s">
        <v>29</v>
      </c>
      <c r="T909" s="14">
        <v>-427500</v>
      </c>
      <c r="U909" s="15">
        <v>1</v>
      </c>
      <c r="V909" s="10" t="s">
        <v>29</v>
      </c>
      <c r="W909" s="14">
        <v>22500</v>
      </c>
      <c r="X909" s="10" t="s">
        <v>36</v>
      </c>
      <c r="Y909" s="10" t="s">
        <v>29</v>
      </c>
      <c r="Z909" s="10" t="s">
        <v>37</v>
      </c>
      <c r="AA909" s="10" t="s">
        <v>29</v>
      </c>
      <c r="AB909" s="15">
        <v>0</v>
      </c>
      <c r="AC909" s="15">
        <v>0</v>
      </c>
      <c r="AD909" s="15"/>
      <c r="AE909" s="15">
        <v>0</v>
      </c>
      <c r="AF909" s="15">
        <v>0</v>
      </c>
      <c r="AG909" s="14">
        <v>22500</v>
      </c>
    </row>
    <row r="910" spans="1:33" ht="15" customHeight="1" x14ac:dyDescent="0.25">
      <c r="A910" s="36">
        <v>7</v>
      </c>
      <c r="B910" s="36" t="s">
        <v>2608</v>
      </c>
      <c r="C910" s="36" t="s">
        <v>2608</v>
      </c>
      <c r="D910" s="38" t="str">
        <f t="shared" si="23"/>
        <v>8000000005-0</v>
      </c>
      <c r="E910" s="9" t="s">
        <v>1793</v>
      </c>
      <c r="F910" s="10" t="s">
        <v>29</v>
      </c>
      <c r="G910" s="10" t="s">
        <v>29</v>
      </c>
      <c r="H910" s="9" t="s">
        <v>30</v>
      </c>
      <c r="I910" s="10" t="s">
        <v>1783</v>
      </c>
      <c r="J910" s="10" t="s">
        <v>32</v>
      </c>
      <c r="K910" s="11">
        <v>39788</v>
      </c>
      <c r="L910" s="12">
        <v>39788</v>
      </c>
      <c r="M910" s="10" t="s">
        <v>573</v>
      </c>
      <c r="N910" s="13" t="s">
        <v>1794</v>
      </c>
      <c r="O910" s="10" t="s">
        <v>284</v>
      </c>
      <c r="P910" s="10" t="s">
        <v>29</v>
      </c>
      <c r="Q910" s="14">
        <v>206550</v>
      </c>
      <c r="R910" s="12"/>
      <c r="S910" s="10" t="s">
        <v>29</v>
      </c>
      <c r="T910" s="14">
        <v>-196223</v>
      </c>
      <c r="U910" s="15">
        <v>3</v>
      </c>
      <c r="V910" s="10" t="s">
        <v>29</v>
      </c>
      <c r="W910" s="14">
        <v>10327</v>
      </c>
      <c r="X910" s="10" t="s">
        <v>36</v>
      </c>
      <c r="Y910" s="10" t="s">
        <v>29</v>
      </c>
      <c r="Z910" s="10" t="s">
        <v>37</v>
      </c>
      <c r="AA910" s="10" t="s">
        <v>29</v>
      </c>
      <c r="AB910" s="15">
        <v>0</v>
      </c>
      <c r="AC910" s="15">
        <v>0</v>
      </c>
      <c r="AD910" s="15"/>
      <c r="AE910" s="15">
        <v>0</v>
      </c>
      <c r="AF910" s="15">
        <v>0</v>
      </c>
      <c r="AG910" s="14">
        <v>10327</v>
      </c>
    </row>
    <row r="911" spans="1:33" ht="15" customHeight="1" x14ac:dyDescent="0.25">
      <c r="A911" s="36">
        <v>7</v>
      </c>
      <c r="B911" s="36" t="s">
        <v>2608</v>
      </c>
      <c r="C911" s="36" t="s">
        <v>2608</v>
      </c>
      <c r="D911" s="38" t="str">
        <f t="shared" si="23"/>
        <v>8000000006-0</v>
      </c>
      <c r="E911" s="9" t="s">
        <v>1795</v>
      </c>
      <c r="F911" s="10" t="s">
        <v>29</v>
      </c>
      <c r="G911" s="10" t="s">
        <v>29</v>
      </c>
      <c r="H911" s="9" t="s">
        <v>30</v>
      </c>
      <c r="I911" s="10" t="s">
        <v>1783</v>
      </c>
      <c r="J911" s="10" t="s">
        <v>32</v>
      </c>
      <c r="K911" s="11">
        <v>39788</v>
      </c>
      <c r="L911" s="12">
        <v>39788</v>
      </c>
      <c r="M911" s="10" t="s">
        <v>573</v>
      </c>
      <c r="N911" s="13" t="s">
        <v>1796</v>
      </c>
      <c r="O911" s="10" t="s">
        <v>284</v>
      </c>
      <c r="P911" s="10" t="s">
        <v>29</v>
      </c>
      <c r="Q911" s="14">
        <v>63113</v>
      </c>
      <c r="R911" s="12"/>
      <c r="S911" s="10" t="s">
        <v>29</v>
      </c>
      <c r="T911" s="14">
        <v>-59957</v>
      </c>
      <c r="U911" s="15">
        <v>5</v>
      </c>
      <c r="V911" s="10" t="s">
        <v>29</v>
      </c>
      <c r="W911" s="14">
        <v>3156</v>
      </c>
      <c r="X911" s="10" t="s">
        <v>36</v>
      </c>
      <c r="Y911" s="10" t="s">
        <v>29</v>
      </c>
      <c r="Z911" s="10" t="s">
        <v>37</v>
      </c>
      <c r="AA911" s="10" t="s">
        <v>29</v>
      </c>
      <c r="AB911" s="15">
        <v>0</v>
      </c>
      <c r="AC911" s="15">
        <v>0</v>
      </c>
      <c r="AD911" s="15"/>
      <c r="AE911" s="15">
        <v>0</v>
      </c>
      <c r="AF911" s="15">
        <v>0</v>
      </c>
      <c r="AG911" s="14">
        <v>3156</v>
      </c>
    </row>
    <row r="912" spans="1:33" ht="15" customHeight="1" x14ac:dyDescent="0.25">
      <c r="A912" s="36">
        <v>7</v>
      </c>
      <c r="B912" s="36" t="s">
        <v>2608</v>
      </c>
      <c r="C912" s="36" t="s">
        <v>2608</v>
      </c>
      <c r="D912" s="38" t="str">
        <f t="shared" si="23"/>
        <v>8000000007-0</v>
      </c>
      <c r="E912" s="9" t="s">
        <v>1797</v>
      </c>
      <c r="F912" s="10" t="s">
        <v>29</v>
      </c>
      <c r="G912" s="10" t="s">
        <v>29</v>
      </c>
      <c r="H912" s="9" t="s">
        <v>30</v>
      </c>
      <c r="I912" s="10" t="s">
        <v>1783</v>
      </c>
      <c r="J912" s="10" t="s">
        <v>32</v>
      </c>
      <c r="K912" s="11">
        <v>39823</v>
      </c>
      <c r="L912" s="12">
        <v>39823</v>
      </c>
      <c r="M912" s="10" t="s">
        <v>573</v>
      </c>
      <c r="N912" s="13" t="s">
        <v>1798</v>
      </c>
      <c r="O912" s="10" t="s">
        <v>284</v>
      </c>
      <c r="P912" s="10" t="s">
        <v>29</v>
      </c>
      <c r="Q912" s="14">
        <v>5650</v>
      </c>
      <c r="R912" s="12"/>
      <c r="S912" s="10" t="s">
        <v>29</v>
      </c>
      <c r="T912" s="14">
        <v>-5368</v>
      </c>
      <c r="U912" s="15">
        <v>1</v>
      </c>
      <c r="V912" s="10" t="s">
        <v>29</v>
      </c>
      <c r="W912" s="15">
        <v>282</v>
      </c>
      <c r="X912" s="10" t="s">
        <v>36</v>
      </c>
      <c r="Y912" s="10" t="s">
        <v>29</v>
      </c>
      <c r="Z912" s="10" t="s">
        <v>37</v>
      </c>
      <c r="AA912" s="10" t="s">
        <v>29</v>
      </c>
      <c r="AB912" s="15">
        <v>0</v>
      </c>
      <c r="AC912" s="15">
        <v>0</v>
      </c>
      <c r="AD912" s="15"/>
      <c r="AE912" s="15">
        <v>0</v>
      </c>
      <c r="AF912" s="15">
        <v>0</v>
      </c>
      <c r="AG912" s="15">
        <v>282</v>
      </c>
    </row>
    <row r="913" spans="1:33" ht="15" customHeight="1" x14ac:dyDescent="0.25">
      <c r="A913" s="36">
        <v>7</v>
      </c>
      <c r="B913" s="36" t="s">
        <v>2608</v>
      </c>
      <c r="C913" s="36" t="s">
        <v>2608</v>
      </c>
      <c r="D913" s="38" t="str">
        <f t="shared" si="23"/>
        <v>8000000008-0</v>
      </c>
      <c r="E913" s="9" t="s">
        <v>1799</v>
      </c>
      <c r="F913" s="10" t="s">
        <v>29</v>
      </c>
      <c r="G913" s="10" t="s">
        <v>29</v>
      </c>
      <c r="H913" s="9" t="s">
        <v>30</v>
      </c>
      <c r="I913" s="10" t="s">
        <v>1783</v>
      </c>
      <c r="J913" s="10" t="s">
        <v>32</v>
      </c>
      <c r="K913" s="11">
        <v>39900</v>
      </c>
      <c r="L913" s="12">
        <v>39900</v>
      </c>
      <c r="M913" s="10" t="s">
        <v>573</v>
      </c>
      <c r="N913" s="13" t="s">
        <v>1800</v>
      </c>
      <c r="O913" s="10" t="s">
        <v>284</v>
      </c>
      <c r="P913" s="10" t="s">
        <v>29</v>
      </c>
      <c r="Q913" s="14">
        <v>157200</v>
      </c>
      <c r="R913" s="12"/>
      <c r="S913" s="10" t="s">
        <v>29</v>
      </c>
      <c r="T913" s="14">
        <v>-149340</v>
      </c>
      <c r="U913" s="15">
        <v>8</v>
      </c>
      <c r="V913" s="10" t="s">
        <v>29</v>
      </c>
      <c r="W913" s="14">
        <v>7860</v>
      </c>
      <c r="X913" s="10" t="s">
        <v>36</v>
      </c>
      <c r="Y913" s="10" t="s">
        <v>29</v>
      </c>
      <c r="Z913" s="10" t="s">
        <v>37</v>
      </c>
      <c r="AA913" s="10" t="s">
        <v>29</v>
      </c>
      <c r="AB913" s="15">
        <v>0</v>
      </c>
      <c r="AC913" s="15">
        <v>0</v>
      </c>
      <c r="AD913" s="15"/>
      <c r="AE913" s="15">
        <v>0</v>
      </c>
      <c r="AF913" s="15">
        <v>0</v>
      </c>
      <c r="AG913" s="14">
        <v>7860</v>
      </c>
    </row>
    <row r="914" spans="1:33" ht="15" customHeight="1" x14ac:dyDescent="0.25">
      <c r="A914" s="36">
        <v>7</v>
      </c>
      <c r="B914" s="36" t="s">
        <v>2608</v>
      </c>
      <c r="C914" s="36" t="s">
        <v>2608</v>
      </c>
      <c r="D914" s="38" t="str">
        <f t="shared" si="23"/>
        <v>8000000009-0</v>
      </c>
      <c r="E914" s="9" t="s">
        <v>1801</v>
      </c>
      <c r="F914" s="10" t="s">
        <v>29</v>
      </c>
      <c r="G914" s="10" t="s">
        <v>29</v>
      </c>
      <c r="H914" s="9" t="s">
        <v>30</v>
      </c>
      <c r="I914" s="10" t="s">
        <v>1783</v>
      </c>
      <c r="J914" s="10" t="s">
        <v>32</v>
      </c>
      <c r="K914" s="11">
        <v>40057</v>
      </c>
      <c r="L914" s="12">
        <v>40057</v>
      </c>
      <c r="M914" s="10" t="s">
        <v>573</v>
      </c>
      <c r="N914" s="13" t="s">
        <v>1802</v>
      </c>
      <c r="O914" s="10" t="s">
        <v>284</v>
      </c>
      <c r="P914" s="10" t="s">
        <v>29</v>
      </c>
      <c r="Q914" s="14">
        <v>183050</v>
      </c>
      <c r="R914" s="12"/>
      <c r="S914" s="10" t="s">
        <v>29</v>
      </c>
      <c r="T914" s="14">
        <v>-173898</v>
      </c>
      <c r="U914" s="15">
        <v>7</v>
      </c>
      <c r="V914" s="10" t="s">
        <v>29</v>
      </c>
      <c r="W914" s="14">
        <v>9152</v>
      </c>
      <c r="X914" s="10" t="s">
        <v>36</v>
      </c>
      <c r="Y914" s="10" t="s">
        <v>29</v>
      </c>
      <c r="Z914" s="10" t="s">
        <v>37</v>
      </c>
      <c r="AA914" s="10" t="s">
        <v>29</v>
      </c>
      <c r="AB914" s="15">
        <v>0</v>
      </c>
      <c r="AC914" s="15">
        <v>0</v>
      </c>
      <c r="AD914" s="15"/>
      <c r="AE914" s="15">
        <v>0</v>
      </c>
      <c r="AF914" s="15">
        <v>0</v>
      </c>
      <c r="AG914" s="14">
        <v>9152</v>
      </c>
    </row>
    <row r="915" spans="1:33" ht="15" customHeight="1" x14ac:dyDescent="0.25">
      <c r="A915" s="36">
        <v>7</v>
      </c>
      <c r="B915" s="36" t="s">
        <v>2608</v>
      </c>
      <c r="C915" s="36" t="s">
        <v>2608</v>
      </c>
      <c r="D915" s="38" t="str">
        <f t="shared" si="23"/>
        <v>8000000010-0</v>
      </c>
      <c r="E915" s="9" t="s">
        <v>1803</v>
      </c>
      <c r="F915" s="10" t="s">
        <v>29</v>
      </c>
      <c r="G915" s="10" t="s">
        <v>29</v>
      </c>
      <c r="H915" s="9" t="s">
        <v>30</v>
      </c>
      <c r="I915" s="10" t="s">
        <v>1783</v>
      </c>
      <c r="J915" s="10" t="s">
        <v>32</v>
      </c>
      <c r="K915" s="11">
        <v>40057</v>
      </c>
      <c r="L915" s="12">
        <v>40057</v>
      </c>
      <c r="M915" s="10" t="s">
        <v>573</v>
      </c>
      <c r="N915" s="13" t="s">
        <v>1804</v>
      </c>
      <c r="O915" s="10" t="s">
        <v>284</v>
      </c>
      <c r="P915" s="10" t="s">
        <v>29</v>
      </c>
      <c r="Q915" s="14">
        <v>28800</v>
      </c>
      <c r="R915" s="12"/>
      <c r="S915" s="10" t="s">
        <v>29</v>
      </c>
      <c r="T915" s="14">
        <v>-27360</v>
      </c>
      <c r="U915" s="15">
        <v>4</v>
      </c>
      <c r="V915" s="10" t="s">
        <v>29</v>
      </c>
      <c r="W915" s="14">
        <v>1440</v>
      </c>
      <c r="X915" s="10" t="s">
        <v>36</v>
      </c>
      <c r="Y915" s="10" t="s">
        <v>29</v>
      </c>
      <c r="Z915" s="10" t="s">
        <v>37</v>
      </c>
      <c r="AA915" s="10" t="s">
        <v>29</v>
      </c>
      <c r="AB915" s="15">
        <v>0</v>
      </c>
      <c r="AC915" s="15">
        <v>0</v>
      </c>
      <c r="AD915" s="15"/>
      <c r="AE915" s="15">
        <v>0</v>
      </c>
      <c r="AF915" s="15">
        <v>0</v>
      </c>
      <c r="AG915" s="14">
        <v>1440</v>
      </c>
    </row>
    <row r="916" spans="1:33" ht="15" customHeight="1" x14ac:dyDescent="0.25">
      <c r="A916" s="36">
        <v>7</v>
      </c>
      <c r="B916" s="36" t="s">
        <v>2608</v>
      </c>
      <c r="C916" s="36" t="s">
        <v>2608</v>
      </c>
      <c r="D916" s="38" t="str">
        <f t="shared" si="23"/>
        <v>8000000011-0</v>
      </c>
      <c r="E916" s="9" t="s">
        <v>1805</v>
      </c>
      <c r="F916" s="10" t="s">
        <v>29</v>
      </c>
      <c r="G916" s="10" t="s">
        <v>29</v>
      </c>
      <c r="H916" s="9" t="s">
        <v>30</v>
      </c>
      <c r="I916" s="10" t="s">
        <v>1783</v>
      </c>
      <c r="J916" s="10" t="s">
        <v>32</v>
      </c>
      <c r="K916" s="11">
        <v>40057</v>
      </c>
      <c r="L916" s="12">
        <v>40057</v>
      </c>
      <c r="M916" s="10" t="s">
        <v>573</v>
      </c>
      <c r="N916" s="13" t="s">
        <v>1806</v>
      </c>
      <c r="O916" s="10" t="s">
        <v>284</v>
      </c>
      <c r="P916" s="10" t="s">
        <v>29</v>
      </c>
      <c r="Q916" s="14">
        <v>18500</v>
      </c>
      <c r="R916" s="12"/>
      <c r="S916" s="10" t="s">
        <v>29</v>
      </c>
      <c r="T916" s="14">
        <v>-17575</v>
      </c>
      <c r="U916" s="15">
        <v>2</v>
      </c>
      <c r="V916" s="10" t="s">
        <v>29</v>
      </c>
      <c r="W916" s="15">
        <v>925</v>
      </c>
      <c r="X916" s="10" t="s">
        <v>36</v>
      </c>
      <c r="Y916" s="10" t="s">
        <v>29</v>
      </c>
      <c r="Z916" s="10" t="s">
        <v>37</v>
      </c>
      <c r="AA916" s="10" t="s">
        <v>29</v>
      </c>
      <c r="AB916" s="15">
        <v>0</v>
      </c>
      <c r="AC916" s="15">
        <v>0</v>
      </c>
      <c r="AD916" s="15"/>
      <c r="AE916" s="15">
        <v>0</v>
      </c>
      <c r="AF916" s="15">
        <v>0</v>
      </c>
      <c r="AG916" s="15">
        <v>925</v>
      </c>
    </row>
    <row r="917" spans="1:33" ht="15" customHeight="1" x14ac:dyDescent="0.25">
      <c r="A917" s="36">
        <v>7</v>
      </c>
      <c r="B917" s="36" t="s">
        <v>2608</v>
      </c>
      <c r="C917" s="36" t="s">
        <v>2608</v>
      </c>
      <c r="D917" s="38" t="str">
        <f t="shared" si="23"/>
        <v>8000000012-0</v>
      </c>
      <c r="E917" s="9" t="s">
        <v>1807</v>
      </c>
      <c r="F917" s="10" t="s">
        <v>29</v>
      </c>
      <c r="G917" s="10" t="s">
        <v>29</v>
      </c>
      <c r="H917" s="9" t="s">
        <v>30</v>
      </c>
      <c r="I917" s="10" t="s">
        <v>1783</v>
      </c>
      <c r="J917" s="10" t="s">
        <v>32</v>
      </c>
      <c r="K917" s="11">
        <v>40057</v>
      </c>
      <c r="L917" s="12">
        <v>40057</v>
      </c>
      <c r="M917" s="10" t="s">
        <v>573</v>
      </c>
      <c r="N917" s="13" t="s">
        <v>1798</v>
      </c>
      <c r="O917" s="10" t="s">
        <v>284</v>
      </c>
      <c r="P917" s="10" t="s">
        <v>29</v>
      </c>
      <c r="Q917" s="14">
        <v>5650</v>
      </c>
      <c r="R917" s="12"/>
      <c r="S917" s="10" t="s">
        <v>29</v>
      </c>
      <c r="T917" s="14">
        <v>-5368</v>
      </c>
      <c r="U917" s="15">
        <v>1</v>
      </c>
      <c r="V917" s="10" t="s">
        <v>29</v>
      </c>
      <c r="W917" s="15">
        <v>282</v>
      </c>
      <c r="X917" s="10" t="s">
        <v>36</v>
      </c>
      <c r="Y917" s="10" t="s">
        <v>29</v>
      </c>
      <c r="Z917" s="10" t="s">
        <v>37</v>
      </c>
      <c r="AA917" s="10" t="s">
        <v>29</v>
      </c>
      <c r="AB917" s="15">
        <v>0</v>
      </c>
      <c r="AC917" s="15">
        <v>0</v>
      </c>
      <c r="AD917" s="15"/>
      <c r="AE917" s="15">
        <v>0</v>
      </c>
      <c r="AF917" s="15">
        <v>0</v>
      </c>
      <c r="AG917" s="15">
        <v>282</v>
      </c>
    </row>
    <row r="918" spans="1:33" ht="15" customHeight="1" x14ac:dyDescent="0.25">
      <c r="A918" s="36">
        <v>7</v>
      </c>
      <c r="B918" s="36" t="s">
        <v>2608</v>
      </c>
      <c r="C918" s="36" t="s">
        <v>2608</v>
      </c>
      <c r="D918" s="38" t="str">
        <f t="shared" si="23"/>
        <v>8000000013-0</v>
      </c>
      <c r="E918" s="9" t="s">
        <v>1808</v>
      </c>
      <c r="F918" s="10" t="s">
        <v>29</v>
      </c>
      <c r="G918" s="10" t="s">
        <v>29</v>
      </c>
      <c r="H918" s="9" t="s">
        <v>30</v>
      </c>
      <c r="I918" s="10" t="s">
        <v>1783</v>
      </c>
      <c r="J918" s="10" t="s">
        <v>32</v>
      </c>
      <c r="K918" s="11">
        <v>40118</v>
      </c>
      <c r="L918" s="12">
        <v>40118</v>
      </c>
      <c r="M918" s="10" t="s">
        <v>573</v>
      </c>
      <c r="N918" s="13" t="s">
        <v>1809</v>
      </c>
      <c r="O918" s="10" t="s">
        <v>284</v>
      </c>
      <c r="P918" s="10" t="s">
        <v>29</v>
      </c>
      <c r="Q918" s="14">
        <v>70000</v>
      </c>
      <c r="R918" s="12"/>
      <c r="S918" s="10" t="s">
        <v>29</v>
      </c>
      <c r="T918" s="14">
        <v>-66500</v>
      </c>
      <c r="U918" s="15">
        <v>2</v>
      </c>
      <c r="V918" s="10" t="s">
        <v>29</v>
      </c>
      <c r="W918" s="14">
        <v>3500</v>
      </c>
      <c r="X918" s="10" t="s">
        <v>36</v>
      </c>
      <c r="Y918" s="10" t="s">
        <v>29</v>
      </c>
      <c r="Z918" s="10" t="s">
        <v>37</v>
      </c>
      <c r="AA918" s="10" t="s">
        <v>29</v>
      </c>
      <c r="AB918" s="15">
        <v>0</v>
      </c>
      <c r="AC918" s="15">
        <v>0</v>
      </c>
      <c r="AD918" s="15"/>
      <c r="AE918" s="15">
        <v>0</v>
      </c>
      <c r="AF918" s="15">
        <v>0</v>
      </c>
      <c r="AG918" s="14">
        <v>3500</v>
      </c>
    </row>
    <row r="919" spans="1:33" ht="15" customHeight="1" x14ac:dyDescent="0.25">
      <c r="A919" s="36">
        <v>7</v>
      </c>
      <c r="B919" s="36" t="s">
        <v>2608</v>
      </c>
      <c r="C919" s="36" t="s">
        <v>2608</v>
      </c>
      <c r="D919" s="38" t="str">
        <f t="shared" si="23"/>
        <v>8000000014-0</v>
      </c>
      <c r="E919" s="9" t="s">
        <v>1810</v>
      </c>
      <c r="F919" s="10" t="s">
        <v>29</v>
      </c>
      <c r="G919" s="10" t="s">
        <v>29</v>
      </c>
      <c r="H919" s="9" t="s">
        <v>30</v>
      </c>
      <c r="I919" s="10" t="s">
        <v>1783</v>
      </c>
      <c r="J919" s="10" t="s">
        <v>32</v>
      </c>
      <c r="K919" s="11">
        <v>40118</v>
      </c>
      <c r="L919" s="12">
        <v>40118</v>
      </c>
      <c r="M919" s="10" t="s">
        <v>573</v>
      </c>
      <c r="N919" s="13" t="s">
        <v>1811</v>
      </c>
      <c r="O919" s="10" t="s">
        <v>284</v>
      </c>
      <c r="P919" s="10" t="s">
        <v>29</v>
      </c>
      <c r="Q919" s="14">
        <v>22616</v>
      </c>
      <c r="R919" s="12"/>
      <c r="S919" s="10" t="s">
        <v>29</v>
      </c>
      <c r="T919" s="14">
        <v>-21485</v>
      </c>
      <c r="U919" s="15">
        <v>1</v>
      </c>
      <c r="V919" s="10" t="s">
        <v>29</v>
      </c>
      <c r="W919" s="14">
        <v>1131</v>
      </c>
      <c r="X919" s="10" t="s">
        <v>36</v>
      </c>
      <c r="Y919" s="10" t="s">
        <v>29</v>
      </c>
      <c r="Z919" s="10" t="s">
        <v>37</v>
      </c>
      <c r="AA919" s="10" t="s">
        <v>29</v>
      </c>
      <c r="AB919" s="15">
        <v>0</v>
      </c>
      <c r="AC919" s="15">
        <v>0</v>
      </c>
      <c r="AD919" s="15"/>
      <c r="AE919" s="15">
        <v>0</v>
      </c>
      <c r="AF919" s="15">
        <v>0</v>
      </c>
      <c r="AG919" s="14">
        <v>1131</v>
      </c>
    </row>
    <row r="920" spans="1:33" ht="15" customHeight="1" x14ac:dyDescent="0.25">
      <c r="A920" s="36">
        <v>7</v>
      </c>
      <c r="B920" s="36" t="s">
        <v>2608</v>
      </c>
      <c r="C920" s="36" t="s">
        <v>2608</v>
      </c>
      <c r="D920" s="38" t="str">
        <f t="shared" si="23"/>
        <v>8000000015-0</v>
      </c>
      <c r="E920" s="9" t="s">
        <v>1812</v>
      </c>
      <c r="F920" s="10" t="s">
        <v>29</v>
      </c>
      <c r="G920" s="10" t="s">
        <v>29</v>
      </c>
      <c r="H920" s="9" t="s">
        <v>30</v>
      </c>
      <c r="I920" s="10" t="s">
        <v>1783</v>
      </c>
      <c r="J920" s="10" t="s">
        <v>32</v>
      </c>
      <c r="K920" s="11">
        <v>40148</v>
      </c>
      <c r="L920" s="12">
        <v>40148</v>
      </c>
      <c r="M920" s="10" t="s">
        <v>573</v>
      </c>
      <c r="N920" s="13" t="s">
        <v>1813</v>
      </c>
      <c r="O920" s="10" t="s">
        <v>284</v>
      </c>
      <c r="P920" s="10" t="s">
        <v>29</v>
      </c>
      <c r="Q920" s="14">
        <v>5750</v>
      </c>
      <c r="R920" s="12"/>
      <c r="S920" s="10" t="s">
        <v>29</v>
      </c>
      <c r="T920" s="14">
        <v>-5463</v>
      </c>
      <c r="U920" s="15">
        <v>1</v>
      </c>
      <c r="V920" s="10" t="s">
        <v>29</v>
      </c>
      <c r="W920" s="15">
        <v>287</v>
      </c>
      <c r="X920" s="10" t="s">
        <v>36</v>
      </c>
      <c r="Y920" s="10" t="s">
        <v>29</v>
      </c>
      <c r="Z920" s="10" t="s">
        <v>37</v>
      </c>
      <c r="AA920" s="10" t="s">
        <v>29</v>
      </c>
      <c r="AB920" s="15">
        <v>0</v>
      </c>
      <c r="AC920" s="15">
        <v>0</v>
      </c>
      <c r="AD920" s="15"/>
      <c r="AE920" s="15">
        <v>0</v>
      </c>
      <c r="AF920" s="15">
        <v>0</v>
      </c>
      <c r="AG920" s="15">
        <v>287</v>
      </c>
    </row>
    <row r="921" spans="1:33" ht="15" customHeight="1" x14ac:dyDescent="0.25">
      <c r="A921" s="36">
        <v>7</v>
      </c>
      <c r="B921" s="36" t="s">
        <v>2608</v>
      </c>
      <c r="C921" s="36" t="s">
        <v>2608</v>
      </c>
      <c r="D921" s="38" t="str">
        <f t="shared" si="23"/>
        <v>8000000016-0</v>
      </c>
      <c r="E921" s="9" t="s">
        <v>1814</v>
      </c>
      <c r="F921" s="10" t="s">
        <v>29</v>
      </c>
      <c r="G921" s="10" t="s">
        <v>29</v>
      </c>
      <c r="H921" s="9" t="s">
        <v>30</v>
      </c>
      <c r="I921" s="10" t="s">
        <v>1783</v>
      </c>
      <c r="J921" s="10" t="s">
        <v>32</v>
      </c>
      <c r="K921" s="11">
        <v>40148</v>
      </c>
      <c r="L921" s="12">
        <v>40148</v>
      </c>
      <c r="M921" s="10" t="s">
        <v>573</v>
      </c>
      <c r="N921" s="13" t="s">
        <v>1815</v>
      </c>
      <c r="O921" s="10" t="s">
        <v>284</v>
      </c>
      <c r="P921" s="10" t="s">
        <v>29</v>
      </c>
      <c r="Q921" s="14">
        <v>13400</v>
      </c>
      <c r="R921" s="12"/>
      <c r="S921" s="10" t="s">
        <v>29</v>
      </c>
      <c r="T921" s="14">
        <v>-12730</v>
      </c>
      <c r="U921" s="15">
        <v>2</v>
      </c>
      <c r="V921" s="10" t="s">
        <v>29</v>
      </c>
      <c r="W921" s="15">
        <v>670</v>
      </c>
      <c r="X921" s="10" t="s">
        <v>36</v>
      </c>
      <c r="Y921" s="10" t="s">
        <v>29</v>
      </c>
      <c r="Z921" s="10" t="s">
        <v>37</v>
      </c>
      <c r="AA921" s="10" t="s">
        <v>29</v>
      </c>
      <c r="AB921" s="15">
        <v>0</v>
      </c>
      <c r="AC921" s="15">
        <v>0</v>
      </c>
      <c r="AD921" s="15"/>
      <c r="AE921" s="15">
        <v>0</v>
      </c>
      <c r="AF921" s="15">
        <v>0</v>
      </c>
      <c r="AG921" s="15">
        <v>670</v>
      </c>
    </row>
    <row r="922" spans="1:33" ht="15" customHeight="1" x14ac:dyDescent="0.25">
      <c r="A922" s="36">
        <v>7</v>
      </c>
      <c r="B922" s="36" t="s">
        <v>2608</v>
      </c>
      <c r="C922" s="36" t="s">
        <v>2608</v>
      </c>
      <c r="D922" s="38" t="str">
        <f t="shared" si="23"/>
        <v>8000000017-0</v>
      </c>
      <c r="E922" s="9" t="s">
        <v>1816</v>
      </c>
      <c r="F922" s="10" t="s">
        <v>29</v>
      </c>
      <c r="G922" s="10" t="s">
        <v>29</v>
      </c>
      <c r="H922" s="9" t="s">
        <v>30</v>
      </c>
      <c r="I922" s="10" t="s">
        <v>1783</v>
      </c>
      <c r="J922" s="10" t="s">
        <v>32</v>
      </c>
      <c r="K922" s="11">
        <v>40179</v>
      </c>
      <c r="L922" s="12">
        <v>40179</v>
      </c>
      <c r="M922" s="10" t="s">
        <v>573</v>
      </c>
      <c r="N922" s="13" t="s">
        <v>1817</v>
      </c>
      <c r="O922" s="10" t="s">
        <v>284</v>
      </c>
      <c r="P922" s="10" t="s">
        <v>29</v>
      </c>
      <c r="Q922" s="14">
        <v>131500</v>
      </c>
      <c r="R922" s="12"/>
      <c r="S922" s="10" t="s">
        <v>29</v>
      </c>
      <c r="T922" s="14">
        <v>-124925</v>
      </c>
      <c r="U922" s="15">
        <v>0</v>
      </c>
      <c r="V922" s="10" t="s">
        <v>29</v>
      </c>
      <c r="W922" s="14">
        <v>6575</v>
      </c>
      <c r="X922" s="10" t="s">
        <v>36</v>
      </c>
      <c r="Y922" s="10" t="s">
        <v>29</v>
      </c>
      <c r="Z922" s="10" t="s">
        <v>37</v>
      </c>
      <c r="AA922" s="10" t="s">
        <v>29</v>
      </c>
      <c r="AB922" s="15">
        <v>0</v>
      </c>
      <c r="AC922" s="15">
        <v>0</v>
      </c>
      <c r="AD922" s="15"/>
      <c r="AE922" s="15">
        <v>0</v>
      </c>
      <c r="AF922" s="15">
        <v>0</v>
      </c>
      <c r="AG922" s="14">
        <v>6575</v>
      </c>
    </row>
    <row r="923" spans="1:33" ht="15" customHeight="1" x14ac:dyDescent="0.25">
      <c r="A923" s="36">
        <v>7</v>
      </c>
      <c r="B923" s="36" t="s">
        <v>2608</v>
      </c>
      <c r="C923" s="36" t="s">
        <v>2608</v>
      </c>
      <c r="D923" s="38" t="str">
        <f t="shared" si="23"/>
        <v>8000000018-0</v>
      </c>
      <c r="E923" s="9" t="s">
        <v>1818</v>
      </c>
      <c r="F923" s="10" t="s">
        <v>29</v>
      </c>
      <c r="G923" s="10" t="s">
        <v>29</v>
      </c>
      <c r="H923" s="9" t="s">
        <v>30</v>
      </c>
      <c r="I923" s="10" t="s">
        <v>1783</v>
      </c>
      <c r="J923" s="10" t="s">
        <v>32</v>
      </c>
      <c r="K923" s="11">
        <v>40179</v>
      </c>
      <c r="L923" s="12">
        <v>40179</v>
      </c>
      <c r="M923" s="10" t="s">
        <v>573</v>
      </c>
      <c r="N923" s="13" t="s">
        <v>1819</v>
      </c>
      <c r="O923" s="10" t="s">
        <v>284</v>
      </c>
      <c r="P923" s="10" t="s">
        <v>29</v>
      </c>
      <c r="Q923" s="14">
        <v>45900</v>
      </c>
      <c r="R923" s="12"/>
      <c r="S923" s="10" t="s">
        <v>29</v>
      </c>
      <c r="T923" s="14">
        <v>-43605</v>
      </c>
      <c r="U923" s="15">
        <v>1</v>
      </c>
      <c r="V923" s="10" t="s">
        <v>29</v>
      </c>
      <c r="W923" s="14">
        <v>2295</v>
      </c>
      <c r="X923" s="10" t="s">
        <v>36</v>
      </c>
      <c r="Y923" s="10" t="s">
        <v>29</v>
      </c>
      <c r="Z923" s="10" t="s">
        <v>37</v>
      </c>
      <c r="AA923" s="10" t="s">
        <v>29</v>
      </c>
      <c r="AB923" s="15">
        <v>0</v>
      </c>
      <c r="AC923" s="15">
        <v>0</v>
      </c>
      <c r="AD923" s="15"/>
      <c r="AE923" s="15">
        <v>0</v>
      </c>
      <c r="AF923" s="15">
        <v>0</v>
      </c>
      <c r="AG923" s="14">
        <v>2295</v>
      </c>
    </row>
    <row r="924" spans="1:33" ht="15" customHeight="1" x14ac:dyDescent="0.25">
      <c r="A924" s="36">
        <v>7</v>
      </c>
      <c r="B924" s="36" t="s">
        <v>2608</v>
      </c>
      <c r="C924" s="36" t="s">
        <v>2608</v>
      </c>
      <c r="D924" s="38" t="str">
        <f t="shared" si="23"/>
        <v>8000000019-0</v>
      </c>
      <c r="E924" s="9" t="s">
        <v>1820</v>
      </c>
      <c r="F924" s="10" t="s">
        <v>29</v>
      </c>
      <c r="G924" s="10" t="s">
        <v>29</v>
      </c>
      <c r="H924" s="9" t="s">
        <v>30</v>
      </c>
      <c r="I924" s="10" t="s">
        <v>1783</v>
      </c>
      <c r="J924" s="10" t="s">
        <v>32</v>
      </c>
      <c r="K924" s="11">
        <v>40483</v>
      </c>
      <c r="L924" s="12">
        <v>40483</v>
      </c>
      <c r="M924" s="10" t="s">
        <v>573</v>
      </c>
      <c r="N924" s="13" t="s">
        <v>1821</v>
      </c>
      <c r="O924" s="10" t="s">
        <v>284</v>
      </c>
      <c r="P924" s="10" t="s">
        <v>29</v>
      </c>
      <c r="Q924" s="14">
        <v>143849.71</v>
      </c>
      <c r="R924" s="12"/>
      <c r="S924" s="10" t="s">
        <v>29</v>
      </c>
      <c r="T924" s="14">
        <v>-136657.71</v>
      </c>
      <c r="U924" s="15">
        <v>3</v>
      </c>
      <c r="V924" s="10" t="s">
        <v>29</v>
      </c>
      <c r="W924" s="14">
        <v>7192</v>
      </c>
      <c r="X924" s="10" t="s">
        <v>36</v>
      </c>
      <c r="Y924" s="10" t="s">
        <v>29</v>
      </c>
      <c r="Z924" s="10" t="s">
        <v>37</v>
      </c>
      <c r="AA924" s="10" t="s">
        <v>29</v>
      </c>
      <c r="AB924" s="15">
        <v>0</v>
      </c>
      <c r="AC924" s="15">
        <v>0</v>
      </c>
      <c r="AD924" s="15"/>
      <c r="AE924" s="15">
        <v>0</v>
      </c>
      <c r="AF924" s="15">
        <v>0</v>
      </c>
      <c r="AG924" s="14">
        <v>7192</v>
      </c>
    </row>
    <row r="925" spans="1:33" ht="15" customHeight="1" x14ac:dyDescent="0.25">
      <c r="A925" s="36">
        <v>7</v>
      </c>
      <c r="B925" s="36" t="s">
        <v>2608</v>
      </c>
      <c r="C925" s="36" t="s">
        <v>2608</v>
      </c>
      <c r="D925" s="38" t="str">
        <f t="shared" si="23"/>
        <v>8000000020-0</v>
      </c>
      <c r="E925" s="9" t="s">
        <v>1822</v>
      </c>
      <c r="F925" s="10" t="s">
        <v>29</v>
      </c>
      <c r="G925" s="10" t="s">
        <v>29</v>
      </c>
      <c r="H925" s="9" t="s">
        <v>30</v>
      </c>
      <c r="I925" s="10" t="s">
        <v>1783</v>
      </c>
      <c r="J925" s="10" t="s">
        <v>32</v>
      </c>
      <c r="K925" s="11">
        <v>40483</v>
      </c>
      <c r="L925" s="12">
        <v>40483</v>
      </c>
      <c r="M925" s="10" t="s">
        <v>573</v>
      </c>
      <c r="N925" s="13" t="s">
        <v>1823</v>
      </c>
      <c r="O925" s="10" t="s">
        <v>284</v>
      </c>
      <c r="P925" s="10" t="s">
        <v>29</v>
      </c>
      <c r="Q925" s="14">
        <v>326500</v>
      </c>
      <c r="R925" s="12"/>
      <c r="S925" s="10" t="s">
        <v>29</v>
      </c>
      <c r="T925" s="14">
        <v>-310175</v>
      </c>
      <c r="U925" s="15">
        <v>11</v>
      </c>
      <c r="V925" s="10" t="s">
        <v>29</v>
      </c>
      <c r="W925" s="14">
        <v>16325</v>
      </c>
      <c r="X925" s="10" t="s">
        <v>36</v>
      </c>
      <c r="Y925" s="10" t="s">
        <v>29</v>
      </c>
      <c r="Z925" s="10" t="s">
        <v>37</v>
      </c>
      <c r="AA925" s="10" t="s">
        <v>29</v>
      </c>
      <c r="AB925" s="15">
        <v>0</v>
      </c>
      <c r="AC925" s="15">
        <v>0</v>
      </c>
      <c r="AD925" s="15"/>
      <c r="AE925" s="15">
        <v>0</v>
      </c>
      <c r="AF925" s="15">
        <v>0</v>
      </c>
      <c r="AG925" s="14">
        <v>16325</v>
      </c>
    </row>
    <row r="926" spans="1:33" ht="15" customHeight="1" x14ac:dyDescent="0.25">
      <c r="A926" s="36">
        <v>7</v>
      </c>
      <c r="B926" s="36" t="s">
        <v>2608</v>
      </c>
      <c r="C926" s="36" t="s">
        <v>2608</v>
      </c>
      <c r="D926" s="38" t="str">
        <f t="shared" si="23"/>
        <v>8000000021-0</v>
      </c>
      <c r="E926" s="9" t="s">
        <v>1824</v>
      </c>
      <c r="F926" s="10" t="s">
        <v>29</v>
      </c>
      <c r="G926" s="10" t="s">
        <v>29</v>
      </c>
      <c r="H926" s="9" t="s">
        <v>30</v>
      </c>
      <c r="I926" s="10" t="s">
        <v>1783</v>
      </c>
      <c r="J926" s="10" t="s">
        <v>32</v>
      </c>
      <c r="K926" s="11">
        <v>40483</v>
      </c>
      <c r="L926" s="12">
        <v>40483</v>
      </c>
      <c r="M926" s="10" t="s">
        <v>573</v>
      </c>
      <c r="N926" s="13" t="s">
        <v>1825</v>
      </c>
      <c r="O926" s="10" t="s">
        <v>284</v>
      </c>
      <c r="P926" s="10" t="s">
        <v>29</v>
      </c>
      <c r="Q926" s="14">
        <v>3000</v>
      </c>
      <c r="R926" s="12"/>
      <c r="S926" s="10" t="s">
        <v>29</v>
      </c>
      <c r="T926" s="14">
        <v>-2850</v>
      </c>
      <c r="U926" s="15">
        <v>1</v>
      </c>
      <c r="V926" s="10" t="s">
        <v>29</v>
      </c>
      <c r="W926" s="15">
        <v>150</v>
      </c>
      <c r="X926" s="10" t="s">
        <v>36</v>
      </c>
      <c r="Y926" s="10" t="s">
        <v>29</v>
      </c>
      <c r="Z926" s="10" t="s">
        <v>37</v>
      </c>
      <c r="AA926" s="10" t="s">
        <v>29</v>
      </c>
      <c r="AB926" s="15">
        <v>0</v>
      </c>
      <c r="AC926" s="15">
        <v>0</v>
      </c>
      <c r="AD926" s="15"/>
      <c r="AE926" s="15">
        <v>0</v>
      </c>
      <c r="AF926" s="15">
        <v>0</v>
      </c>
      <c r="AG926" s="15">
        <v>150</v>
      </c>
    </row>
    <row r="927" spans="1:33" ht="15" customHeight="1" x14ac:dyDescent="0.25">
      <c r="A927" s="36">
        <v>7</v>
      </c>
      <c r="B927" s="36" t="s">
        <v>2608</v>
      </c>
      <c r="C927" s="36" t="s">
        <v>2608</v>
      </c>
      <c r="D927" s="38" t="str">
        <f t="shared" si="23"/>
        <v>8000000022-0</v>
      </c>
      <c r="E927" s="9" t="s">
        <v>1826</v>
      </c>
      <c r="F927" s="10" t="s">
        <v>29</v>
      </c>
      <c r="G927" s="10" t="s">
        <v>29</v>
      </c>
      <c r="H927" s="9" t="s">
        <v>30</v>
      </c>
      <c r="I927" s="10" t="s">
        <v>1783</v>
      </c>
      <c r="J927" s="10" t="s">
        <v>32</v>
      </c>
      <c r="K927" s="11">
        <v>40483</v>
      </c>
      <c r="L927" s="12">
        <v>40483</v>
      </c>
      <c r="M927" s="10" t="s">
        <v>573</v>
      </c>
      <c r="N927" s="13" t="s">
        <v>1827</v>
      </c>
      <c r="O927" s="10" t="s">
        <v>284</v>
      </c>
      <c r="P927" s="10" t="s">
        <v>29</v>
      </c>
      <c r="Q927" s="14">
        <v>7530.04</v>
      </c>
      <c r="R927" s="12"/>
      <c r="S927" s="10" t="s">
        <v>29</v>
      </c>
      <c r="T927" s="14">
        <v>-7154.04</v>
      </c>
      <c r="U927" s="15">
        <v>3</v>
      </c>
      <c r="V927" s="10" t="s">
        <v>29</v>
      </c>
      <c r="W927" s="15">
        <v>376</v>
      </c>
      <c r="X927" s="10" t="s">
        <v>36</v>
      </c>
      <c r="Y927" s="10" t="s">
        <v>29</v>
      </c>
      <c r="Z927" s="10" t="s">
        <v>37</v>
      </c>
      <c r="AA927" s="10" t="s">
        <v>29</v>
      </c>
      <c r="AB927" s="15">
        <v>0</v>
      </c>
      <c r="AC927" s="15">
        <v>0</v>
      </c>
      <c r="AD927" s="15"/>
      <c r="AE927" s="15">
        <v>0</v>
      </c>
      <c r="AF927" s="15">
        <v>0</v>
      </c>
      <c r="AG927" s="15">
        <v>376</v>
      </c>
    </row>
    <row r="928" spans="1:33" ht="15" customHeight="1" x14ac:dyDescent="0.25">
      <c r="A928" s="36">
        <v>7</v>
      </c>
      <c r="B928" s="36" t="s">
        <v>2608</v>
      </c>
      <c r="C928" s="36" t="s">
        <v>2608</v>
      </c>
      <c r="D928" s="38" t="str">
        <f t="shared" si="23"/>
        <v>8000000023-0</v>
      </c>
      <c r="E928" s="9" t="s">
        <v>1828</v>
      </c>
      <c r="F928" s="10" t="s">
        <v>29</v>
      </c>
      <c r="G928" s="10" t="s">
        <v>29</v>
      </c>
      <c r="H928" s="9" t="s">
        <v>30</v>
      </c>
      <c r="I928" s="10" t="s">
        <v>1783</v>
      </c>
      <c r="J928" s="10" t="s">
        <v>32</v>
      </c>
      <c r="K928" s="11">
        <v>40483</v>
      </c>
      <c r="L928" s="12">
        <v>40483</v>
      </c>
      <c r="M928" s="10" t="s">
        <v>573</v>
      </c>
      <c r="N928" s="13" t="s">
        <v>1829</v>
      </c>
      <c r="O928" s="10" t="s">
        <v>284</v>
      </c>
      <c r="P928" s="10" t="s">
        <v>29</v>
      </c>
      <c r="Q928" s="14">
        <v>9999.91</v>
      </c>
      <c r="R928" s="12"/>
      <c r="S928" s="10" t="s">
        <v>29</v>
      </c>
      <c r="T928" s="14">
        <v>-9499.91</v>
      </c>
      <c r="U928" s="15">
        <v>2</v>
      </c>
      <c r="V928" s="10" t="s">
        <v>29</v>
      </c>
      <c r="W928" s="15">
        <v>500</v>
      </c>
      <c r="X928" s="10" t="s">
        <v>36</v>
      </c>
      <c r="Y928" s="10" t="s">
        <v>29</v>
      </c>
      <c r="Z928" s="10" t="s">
        <v>37</v>
      </c>
      <c r="AA928" s="10" t="s">
        <v>29</v>
      </c>
      <c r="AB928" s="15">
        <v>0</v>
      </c>
      <c r="AC928" s="15">
        <v>0</v>
      </c>
      <c r="AD928" s="15"/>
      <c r="AE928" s="15">
        <v>0</v>
      </c>
      <c r="AF928" s="15">
        <v>0</v>
      </c>
      <c r="AG928" s="15">
        <v>500</v>
      </c>
    </row>
    <row r="929" spans="1:33" ht="15" customHeight="1" x14ac:dyDescent="0.25">
      <c r="A929" s="36">
        <v>7</v>
      </c>
      <c r="B929" s="36" t="s">
        <v>2608</v>
      </c>
      <c r="C929" s="36" t="s">
        <v>2608</v>
      </c>
      <c r="D929" s="38" t="str">
        <f t="shared" si="23"/>
        <v>8000000024-0</v>
      </c>
      <c r="E929" s="9" t="s">
        <v>1830</v>
      </c>
      <c r="F929" s="10" t="s">
        <v>29</v>
      </c>
      <c r="G929" s="10" t="s">
        <v>29</v>
      </c>
      <c r="H929" s="9" t="s">
        <v>30</v>
      </c>
      <c r="I929" s="10" t="s">
        <v>1783</v>
      </c>
      <c r="J929" s="10" t="s">
        <v>32</v>
      </c>
      <c r="K929" s="11">
        <v>40483</v>
      </c>
      <c r="L929" s="12">
        <v>40483</v>
      </c>
      <c r="M929" s="10" t="s">
        <v>573</v>
      </c>
      <c r="N929" s="13" t="s">
        <v>1831</v>
      </c>
      <c r="O929" s="10" t="s">
        <v>284</v>
      </c>
      <c r="P929" s="10" t="s">
        <v>29</v>
      </c>
      <c r="Q929" s="14">
        <v>8499.98</v>
      </c>
      <c r="R929" s="12"/>
      <c r="S929" s="10" t="s">
        <v>29</v>
      </c>
      <c r="T929" s="14">
        <v>-8074.98</v>
      </c>
      <c r="U929" s="15">
        <v>10</v>
      </c>
      <c r="V929" s="10" t="s">
        <v>29</v>
      </c>
      <c r="W929" s="15">
        <v>425</v>
      </c>
      <c r="X929" s="10" t="s">
        <v>36</v>
      </c>
      <c r="Y929" s="10" t="s">
        <v>29</v>
      </c>
      <c r="Z929" s="10" t="s">
        <v>37</v>
      </c>
      <c r="AA929" s="10" t="s">
        <v>29</v>
      </c>
      <c r="AB929" s="15">
        <v>0</v>
      </c>
      <c r="AC929" s="15">
        <v>0</v>
      </c>
      <c r="AD929" s="15"/>
      <c r="AE929" s="15">
        <v>0</v>
      </c>
      <c r="AF929" s="15">
        <v>0</v>
      </c>
      <c r="AG929" s="15">
        <v>425</v>
      </c>
    </row>
    <row r="930" spans="1:33" ht="15" customHeight="1" x14ac:dyDescent="0.25">
      <c r="A930" s="36">
        <v>7</v>
      </c>
      <c r="B930" s="36" t="s">
        <v>2608</v>
      </c>
      <c r="C930" s="36" t="s">
        <v>2608</v>
      </c>
      <c r="D930" s="38" t="str">
        <f t="shared" si="23"/>
        <v>8000000025-0</v>
      </c>
      <c r="E930" s="9" t="s">
        <v>1832</v>
      </c>
      <c r="F930" s="10" t="s">
        <v>29</v>
      </c>
      <c r="G930" s="10" t="s">
        <v>29</v>
      </c>
      <c r="H930" s="9" t="s">
        <v>30</v>
      </c>
      <c r="I930" s="10" t="s">
        <v>1783</v>
      </c>
      <c r="J930" s="10" t="s">
        <v>32</v>
      </c>
      <c r="K930" s="11">
        <v>40483</v>
      </c>
      <c r="L930" s="12">
        <v>40483</v>
      </c>
      <c r="M930" s="10" t="s">
        <v>573</v>
      </c>
      <c r="N930" s="13" t="s">
        <v>1833</v>
      </c>
      <c r="O930" s="10" t="s">
        <v>284</v>
      </c>
      <c r="P930" s="10" t="s">
        <v>29</v>
      </c>
      <c r="Q930" s="14">
        <v>64050</v>
      </c>
      <c r="R930" s="12"/>
      <c r="S930" s="10" t="s">
        <v>29</v>
      </c>
      <c r="T930" s="14">
        <v>-60848</v>
      </c>
      <c r="U930" s="15">
        <v>1</v>
      </c>
      <c r="V930" s="10" t="s">
        <v>29</v>
      </c>
      <c r="W930" s="14">
        <v>3202</v>
      </c>
      <c r="X930" s="10" t="s">
        <v>36</v>
      </c>
      <c r="Y930" s="10" t="s">
        <v>29</v>
      </c>
      <c r="Z930" s="10" t="s">
        <v>37</v>
      </c>
      <c r="AA930" s="10" t="s">
        <v>29</v>
      </c>
      <c r="AB930" s="15">
        <v>0</v>
      </c>
      <c r="AC930" s="15">
        <v>0</v>
      </c>
      <c r="AD930" s="15"/>
      <c r="AE930" s="15">
        <v>0</v>
      </c>
      <c r="AF930" s="15">
        <v>0</v>
      </c>
      <c r="AG930" s="14">
        <v>3202</v>
      </c>
    </row>
    <row r="931" spans="1:33" ht="15" customHeight="1" x14ac:dyDescent="0.25">
      <c r="A931" s="36">
        <v>7</v>
      </c>
      <c r="B931" s="36" t="s">
        <v>2608</v>
      </c>
      <c r="C931" s="36" t="s">
        <v>2608</v>
      </c>
      <c r="D931" s="38" t="str">
        <f t="shared" si="23"/>
        <v>8000000026-0</v>
      </c>
      <c r="E931" s="9" t="s">
        <v>1834</v>
      </c>
      <c r="F931" s="10" t="s">
        <v>29</v>
      </c>
      <c r="G931" s="10" t="s">
        <v>29</v>
      </c>
      <c r="H931" s="9" t="s">
        <v>30</v>
      </c>
      <c r="I931" s="10" t="s">
        <v>1783</v>
      </c>
      <c r="J931" s="10" t="s">
        <v>32</v>
      </c>
      <c r="K931" s="11">
        <v>40483</v>
      </c>
      <c r="L931" s="12">
        <v>40483</v>
      </c>
      <c r="M931" s="10" t="s">
        <v>573</v>
      </c>
      <c r="N931" s="13" t="s">
        <v>1835</v>
      </c>
      <c r="O931" s="10" t="s">
        <v>284</v>
      </c>
      <c r="P931" s="10" t="s">
        <v>29</v>
      </c>
      <c r="Q931" s="14">
        <v>115500</v>
      </c>
      <c r="R931" s="12"/>
      <c r="S931" s="10" t="s">
        <v>29</v>
      </c>
      <c r="T931" s="14">
        <v>-109725</v>
      </c>
      <c r="U931" s="15">
        <v>7</v>
      </c>
      <c r="V931" s="10" t="s">
        <v>29</v>
      </c>
      <c r="W931" s="14">
        <v>5775</v>
      </c>
      <c r="X931" s="10" t="s">
        <v>36</v>
      </c>
      <c r="Y931" s="10" t="s">
        <v>29</v>
      </c>
      <c r="Z931" s="10" t="s">
        <v>37</v>
      </c>
      <c r="AA931" s="10" t="s">
        <v>29</v>
      </c>
      <c r="AB931" s="15">
        <v>0</v>
      </c>
      <c r="AC931" s="15">
        <v>0</v>
      </c>
      <c r="AD931" s="15"/>
      <c r="AE931" s="15">
        <v>0</v>
      </c>
      <c r="AF931" s="15">
        <v>0</v>
      </c>
      <c r="AG931" s="14">
        <v>5775</v>
      </c>
    </row>
    <row r="932" spans="1:33" ht="15" customHeight="1" x14ac:dyDescent="0.25">
      <c r="A932" s="36">
        <v>7</v>
      </c>
      <c r="B932" s="36" t="s">
        <v>2608</v>
      </c>
      <c r="C932" s="36" t="s">
        <v>2608</v>
      </c>
      <c r="D932" s="38" t="str">
        <f t="shared" si="23"/>
        <v>8000000027-0</v>
      </c>
      <c r="E932" s="9" t="s">
        <v>1836</v>
      </c>
      <c r="F932" s="10" t="s">
        <v>29</v>
      </c>
      <c r="G932" s="10" t="s">
        <v>29</v>
      </c>
      <c r="H932" s="9" t="s">
        <v>30</v>
      </c>
      <c r="I932" s="10" t="s">
        <v>1783</v>
      </c>
      <c r="J932" s="10" t="s">
        <v>32</v>
      </c>
      <c r="K932" s="11">
        <v>40483</v>
      </c>
      <c r="L932" s="12">
        <v>40483</v>
      </c>
      <c r="M932" s="10" t="s">
        <v>573</v>
      </c>
      <c r="N932" s="13" t="s">
        <v>1837</v>
      </c>
      <c r="O932" s="10" t="s">
        <v>284</v>
      </c>
      <c r="P932" s="10" t="s">
        <v>29</v>
      </c>
      <c r="Q932" s="14">
        <v>1732.5</v>
      </c>
      <c r="R932" s="12"/>
      <c r="S932" s="10" t="s">
        <v>29</v>
      </c>
      <c r="T932" s="14">
        <v>-1645.5</v>
      </c>
      <c r="U932" s="15">
        <v>3</v>
      </c>
      <c r="V932" s="10" t="s">
        <v>29</v>
      </c>
      <c r="W932" s="15">
        <v>87</v>
      </c>
      <c r="X932" s="10" t="s">
        <v>36</v>
      </c>
      <c r="Y932" s="10" t="s">
        <v>29</v>
      </c>
      <c r="Z932" s="10" t="s">
        <v>37</v>
      </c>
      <c r="AA932" s="10" t="s">
        <v>29</v>
      </c>
      <c r="AB932" s="15">
        <v>0</v>
      </c>
      <c r="AC932" s="15">
        <v>0</v>
      </c>
      <c r="AD932" s="15"/>
      <c r="AE932" s="15">
        <v>0</v>
      </c>
      <c r="AF932" s="15">
        <v>0</v>
      </c>
      <c r="AG932" s="15">
        <v>87</v>
      </c>
    </row>
    <row r="933" spans="1:33" ht="15" customHeight="1" x14ac:dyDescent="0.25">
      <c r="A933" s="36">
        <v>7</v>
      </c>
      <c r="B933" s="36" t="s">
        <v>2608</v>
      </c>
      <c r="C933" s="36" t="s">
        <v>2608</v>
      </c>
      <c r="D933" s="38" t="str">
        <f t="shared" si="23"/>
        <v>8000000028-0</v>
      </c>
      <c r="E933" s="9" t="s">
        <v>1838</v>
      </c>
      <c r="F933" s="10" t="s">
        <v>29</v>
      </c>
      <c r="G933" s="10" t="s">
        <v>29</v>
      </c>
      <c r="H933" s="9" t="s">
        <v>30</v>
      </c>
      <c r="I933" s="10" t="s">
        <v>1783</v>
      </c>
      <c r="J933" s="10" t="s">
        <v>32</v>
      </c>
      <c r="K933" s="11">
        <v>40483</v>
      </c>
      <c r="L933" s="12">
        <v>40483</v>
      </c>
      <c r="M933" s="10" t="s">
        <v>573</v>
      </c>
      <c r="N933" s="13" t="s">
        <v>1839</v>
      </c>
      <c r="O933" s="10" t="s">
        <v>284</v>
      </c>
      <c r="P933" s="10" t="s">
        <v>29</v>
      </c>
      <c r="Q933" s="15">
        <v>315</v>
      </c>
      <c r="R933" s="12"/>
      <c r="S933" s="10" t="s">
        <v>29</v>
      </c>
      <c r="T933" s="15">
        <v>-299</v>
      </c>
      <c r="U933" s="15">
        <v>2</v>
      </c>
      <c r="V933" s="10" t="s">
        <v>29</v>
      </c>
      <c r="W933" s="15">
        <v>16</v>
      </c>
      <c r="X933" s="10" t="s">
        <v>36</v>
      </c>
      <c r="Y933" s="10" t="s">
        <v>29</v>
      </c>
      <c r="Z933" s="10" t="s">
        <v>37</v>
      </c>
      <c r="AA933" s="10" t="s">
        <v>29</v>
      </c>
      <c r="AB933" s="15">
        <v>0</v>
      </c>
      <c r="AC933" s="15">
        <v>0</v>
      </c>
      <c r="AD933" s="15"/>
      <c r="AE933" s="15">
        <v>0</v>
      </c>
      <c r="AF933" s="15">
        <v>0</v>
      </c>
      <c r="AG933" s="15">
        <v>16</v>
      </c>
    </row>
    <row r="934" spans="1:33" ht="15" customHeight="1" x14ac:dyDescent="0.25">
      <c r="A934" s="36">
        <v>7</v>
      </c>
      <c r="B934" s="36" t="s">
        <v>2608</v>
      </c>
      <c r="C934" s="36" t="s">
        <v>2608</v>
      </c>
      <c r="D934" s="38" t="str">
        <f t="shared" si="23"/>
        <v>8000000029-0</v>
      </c>
      <c r="E934" s="9" t="s">
        <v>1840</v>
      </c>
      <c r="F934" s="10" t="s">
        <v>29</v>
      </c>
      <c r="G934" s="10" t="s">
        <v>29</v>
      </c>
      <c r="H934" s="9" t="s">
        <v>30</v>
      </c>
      <c r="I934" s="10" t="s">
        <v>1783</v>
      </c>
      <c r="J934" s="10" t="s">
        <v>32</v>
      </c>
      <c r="K934" s="11">
        <v>40483</v>
      </c>
      <c r="L934" s="12">
        <v>40483</v>
      </c>
      <c r="M934" s="10" t="s">
        <v>573</v>
      </c>
      <c r="N934" s="13" t="s">
        <v>1841</v>
      </c>
      <c r="O934" s="10" t="s">
        <v>284</v>
      </c>
      <c r="P934" s="10" t="s">
        <v>29</v>
      </c>
      <c r="Q934" s="14">
        <v>9555.01</v>
      </c>
      <c r="R934" s="12"/>
      <c r="S934" s="10" t="s">
        <v>29</v>
      </c>
      <c r="T934" s="14">
        <v>-9077.01</v>
      </c>
      <c r="U934" s="15">
        <v>2</v>
      </c>
      <c r="V934" s="10" t="s">
        <v>29</v>
      </c>
      <c r="W934" s="15">
        <v>478</v>
      </c>
      <c r="X934" s="10" t="s">
        <v>36</v>
      </c>
      <c r="Y934" s="10" t="s">
        <v>29</v>
      </c>
      <c r="Z934" s="10" t="s">
        <v>37</v>
      </c>
      <c r="AA934" s="10" t="s">
        <v>29</v>
      </c>
      <c r="AB934" s="15">
        <v>0</v>
      </c>
      <c r="AC934" s="15">
        <v>0</v>
      </c>
      <c r="AD934" s="15"/>
      <c r="AE934" s="15">
        <v>0</v>
      </c>
      <c r="AF934" s="15">
        <v>0</v>
      </c>
      <c r="AG934" s="15">
        <v>478</v>
      </c>
    </row>
    <row r="935" spans="1:33" ht="15" customHeight="1" x14ac:dyDescent="0.25">
      <c r="A935" s="36">
        <v>7</v>
      </c>
      <c r="B935" s="36" t="s">
        <v>2608</v>
      </c>
      <c r="C935" s="36" t="s">
        <v>2608</v>
      </c>
      <c r="D935" s="38" t="str">
        <f t="shared" si="23"/>
        <v>8000000030-0</v>
      </c>
      <c r="E935" s="9" t="s">
        <v>1842</v>
      </c>
      <c r="F935" s="10" t="s">
        <v>29</v>
      </c>
      <c r="G935" s="10" t="s">
        <v>29</v>
      </c>
      <c r="H935" s="9" t="s">
        <v>30</v>
      </c>
      <c r="I935" s="10" t="s">
        <v>1783</v>
      </c>
      <c r="J935" s="10" t="s">
        <v>32</v>
      </c>
      <c r="K935" s="11">
        <v>40483</v>
      </c>
      <c r="L935" s="12">
        <v>40483</v>
      </c>
      <c r="M935" s="10" t="s">
        <v>573</v>
      </c>
      <c r="N935" s="13" t="s">
        <v>1843</v>
      </c>
      <c r="O935" s="10" t="s">
        <v>284</v>
      </c>
      <c r="P935" s="10" t="s">
        <v>29</v>
      </c>
      <c r="Q935" s="14">
        <v>2992.5</v>
      </c>
      <c r="R935" s="12"/>
      <c r="S935" s="10" t="s">
        <v>29</v>
      </c>
      <c r="T935" s="14">
        <v>-2842.5</v>
      </c>
      <c r="U935" s="15">
        <v>1</v>
      </c>
      <c r="V935" s="10" t="s">
        <v>29</v>
      </c>
      <c r="W935" s="15">
        <v>150</v>
      </c>
      <c r="X935" s="10" t="s">
        <v>36</v>
      </c>
      <c r="Y935" s="10" t="s">
        <v>29</v>
      </c>
      <c r="Z935" s="10" t="s">
        <v>37</v>
      </c>
      <c r="AA935" s="10" t="s">
        <v>29</v>
      </c>
      <c r="AB935" s="15">
        <v>0</v>
      </c>
      <c r="AC935" s="15">
        <v>0</v>
      </c>
      <c r="AD935" s="15"/>
      <c r="AE935" s="15">
        <v>0</v>
      </c>
      <c r="AF935" s="15">
        <v>0</v>
      </c>
      <c r="AG935" s="15">
        <v>150</v>
      </c>
    </row>
    <row r="936" spans="1:33" ht="15" customHeight="1" x14ac:dyDescent="0.25">
      <c r="A936" s="36">
        <v>7</v>
      </c>
      <c r="B936" s="36" t="s">
        <v>2608</v>
      </c>
      <c r="C936" s="36" t="s">
        <v>2608</v>
      </c>
      <c r="D936" s="38" t="str">
        <f t="shared" si="23"/>
        <v>8000000031-0</v>
      </c>
      <c r="E936" s="9" t="s">
        <v>1844</v>
      </c>
      <c r="F936" s="10" t="s">
        <v>29</v>
      </c>
      <c r="G936" s="10" t="s">
        <v>29</v>
      </c>
      <c r="H936" s="9" t="s">
        <v>30</v>
      </c>
      <c r="I936" s="10" t="s">
        <v>1783</v>
      </c>
      <c r="J936" s="10" t="s">
        <v>32</v>
      </c>
      <c r="K936" s="11">
        <v>40544</v>
      </c>
      <c r="L936" s="12">
        <v>40544</v>
      </c>
      <c r="M936" s="10" t="s">
        <v>573</v>
      </c>
      <c r="N936" s="13" t="s">
        <v>1845</v>
      </c>
      <c r="O936" s="10" t="s">
        <v>284</v>
      </c>
      <c r="P936" s="10" t="s">
        <v>29</v>
      </c>
      <c r="Q936" s="14">
        <v>76650</v>
      </c>
      <c r="R936" s="12"/>
      <c r="S936" s="10" t="s">
        <v>29</v>
      </c>
      <c r="T936" s="14">
        <v>-72818</v>
      </c>
      <c r="U936" s="15">
        <v>2</v>
      </c>
      <c r="V936" s="10" t="s">
        <v>29</v>
      </c>
      <c r="W936" s="14">
        <v>3832</v>
      </c>
      <c r="X936" s="10" t="s">
        <v>36</v>
      </c>
      <c r="Y936" s="10" t="s">
        <v>29</v>
      </c>
      <c r="Z936" s="10" t="s">
        <v>37</v>
      </c>
      <c r="AA936" s="10" t="s">
        <v>29</v>
      </c>
      <c r="AB936" s="15">
        <v>0</v>
      </c>
      <c r="AC936" s="15">
        <v>0</v>
      </c>
      <c r="AD936" s="15"/>
      <c r="AE936" s="15">
        <v>0</v>
      </c>
      <c r="AF936" s="15">
        <v>0</v>
      </c>
      <c r="AG936" s="14">
        <v>3832</v>
      </c>
    </row>
    <row r="937" spans="1:33" ht="15" customHeight="1" x14ac:dyDescent="0.25">
      <c r="A937" s="36">
        <v>7</v>
      </c>
      <c r="B937" s="36" t="s">
        <v>2608</v>
      </c>
      <c r="C937" s="36" t="s">
        <v>2608</v>
      </c>
      <c r="D937" s="38" t="str">
        <f t="shared" si="23"/>
        <v>8000000032-0</v>
      </c>
      <c r="E937" s="9" t="s">
        <v>1846</v>
      </c>
      <c r="F937" s="10" t="s">
        <v>29</v>
      </c>
      <c r="G937" s="10" t="s">
        <v>29</v>
      </c>
      <c r="H937" s="9" t="s">
        <v>30</v>
      </c>
      <c r="I937" s="10" t="s">
        <v>1783</v>
      </c>
      <c r="J937" s="10" t="s">
        <v>32</v>
      </c>
      <c r="K937" s="11">
        <v>40634</v>
      </c>
      <c r="L937" s="12">
        <v>40634</v>
      </c>
      <c r="M937" s="10" t="s">
        <v>573</v>
      </c>
      <c r="N937" s="13" t="s">
        <v>1847</v>
      </c>
      <c r="O937" s="10" t="s">
        <v>284</v>
      </c>
      <c r="P937" s="10" t="s">
        <v>29</v>
      </c>
      <c r="Q937" s="14">
        <v>17100</v>
      </c>
      <c r="R937" s="12"/>
      <c r="S937" s="10" t="s">
        <v>29</v>
      </c>
      <c r="T937" s="14">
        <v>-16245</v>
      </c>
      <c r="U937" s="15">
        <v>1</v>
      </c>
      <c r="V937" s="10" t="s">
        <v>29</v>
      </c>
      <c r="W937" s="15">
        <v>855</v>
      </c>
      <c r="X937" s="10" t="s">
        <v>36</v>
      </c>
      <c r="Y937" s="10" t="s">
        <v>29</v>
      </c>
      <c r="Z937" s="10" t="s">
        <v>37</v>
      </c>
      <c r="AA937" s="10" t="s">
        <v>29</v>
      </c>
      <c r="AB937" s="15">
        <v>0</v>
      </c>
      <c r="AC937" s="15">
        <v>0</v>
      </c>
      <c r="AD937" s="15"/>
      <c r="AE937" s="15">
        <v>0</v>
      </c>
      <c r="AF937" s="15">
        <v>0</v>
      </c>
      <c r="AG937" s="15">
        <v>855</v>
      </c>
    </row>
    <row r="938" spans="1:33" ht="15" customHeight="1" x14ac:dyDescent="0.25">
      <c r="A938" s="36">
        <v>7</v>
      </c>
      <c r="B938" s="36" t="s">
        <v>2608</v>
      </c>
      <c r="C938" s="36" t="s">
        <v>2608</v>
      </c>
      <c r="D938" s="38" t="str">
        <f t="shared" si="23"/>
        <v>8000000033-0</v>
      </c>
      <c r="E938" s="9" t="s">
        <v>1848</v>
      </c>
      <c r="F938" s="10" t="s">
        <v>29</v>
      </c>
      <c r="G938" s="10" t="s">
        <v>29</v>
      </c>
      <c r="H938" s="9" t="s">
        <v>30</v>
      </c>
      <c r="I938" s="10" t="s">
        <v>1783</v>
      </c>
      <c r="J938" s="10" t="s">
        <v>32</v>
      </c>
      <c r="K938" s="11">
        <v>40664</v>
      </c>
      <c r="L938" s="12">
        <v>40664</v>
      </c>
      <c r="M938" s="10" t="s">
        <v>573</v>
      </c>
      <c r="N938" s="13" t="s">
        <v>1849</v>
      </c>
      <c r="O938" s="10" t="s">
        <v>284</v>
      </c>
      <c r="P938" s="10" t="s">
        <v>29</v>
      </c>
      <c r="Q938" s="14">
        <v>122400</v>
      </c>
      <c r="R938" s="12"/>
      <c r="S938" s="10" t="s">
        <v>29</v>
      </c>
      <c r="T938" s="14">
        <v>-116280</v>
      </c>
      <c r="U938" s="15">
        <v>1</v>
      </c>
      <c r="V938" s="10" t="s">
        <v>29</v>
      </c>
      <c r="W938" s="14">
        <v>6120</v>
      </c>
      <c r="X938" s="10" t="s">
        <v>36</v>
      </c>
      <c r="Y938" s="10" t="s">
        <v>29</v>
      </c>
      <c r="Z938" s="10" t="s">
        <v>37</v>
      </c>
      <c r="AA938" s="10" t="s">
        <v>29</v>
      </c>
      <c r="AB938" s="15">
        <v>0</v>
      </c>
      <c r="AC938" s="15">
        <v>0</v>
      </c>
      <c r="AD938" s="15"/>
      <c r="AE938" s="15">
        <v>0</v>
      </c>
      <c r="AF938" s="15">
        <v>0</v>
      </c>
      <c r="AG938" s="14">
        <v>6120</v>
      </c>
    </row>
    <row r="939" spans="1:33" ht="15" customHeight="1" x14ac:dyDescent="0.25">
      <c r="A939" s="36">
        <v>7</v>
      </c>
      <c r="B939" s="36" t="s">
        <v>2608</v>
      </c>
      <c r="C939" s="36" t="s">
        <v>2608</v>
      </c>
      <c r="D939" s="38" t="str">
        <f t="shared" si="23"/>
        <v>8000000034-0</v>
      </c>
      <c r="E939" s="9" t="s">
        <v>1850</v>
      </c>
      <c r="F939" s="10" t="s">
        <v>29</v>
      </c>
      <c r="G939" s="10" t="s">
        <v>29</v>
      </c>
      <c r="H939" s="9" t="s">
        <v>30</v>
      </c>
      <c r="I939" s="10" t="s">
        <v>1783</v>
      </c>
      <c r="J939" s="10" t="s">
        <v>32</v>
      </c>
      <c r="K939" s="11">
        <v>40695</v>
      </c>
      <c r="L939" s="12">
        <v>40695</v>
      </c>
      <c r="M939" s="10" t="s">
        <v>573</v>
      </c>
      <c r="N939" s="13" t="s">
        <v>1851</v>
      </c>
      <c r="O939" s="10" t="s">
        <v>284</v>
      </c>
      <c r="P939" s="10" t="s">
        <v>29</v>
      </c>
      <c r="Q939" s="14">
        <v>173250</v>
      </c>
      <c r="R939" s="12"/>
      <c r="S939" s="10" t="s">
        <v>29</v>
      </c>
      <c r="T939" s="14">
        <v>-164588</v>
      </c>
      <c r="U939" s="15">
        <v>1</v>
      </c>
      <c r="V939" s="10" t="s">
        <v>29</v>
      </c>
      <c r="W939" s="14">
        <v>8662</v>
      </c>
      <c r="X939" s="10" t="s">
        <v>36</v>
      </c>
      <c r="Y939" s="10" t="s">
        <v>29</v>
      </c>
      <c r="Z939" s="10" t="s">
        <v>37</v>
      </c>
      <c r="AA939" s="10" t="s">
        <v>29</v>
      </c>
      <c r="AB939" s="15">
        <v>0</v>
      </c>
      <c r="AC939" s="15">
        <v>0</v>
      </c>
      <c r="AD939" s="15"/>
      <c r="AE939" s="15">
        <v>0</v>
      </c>
      <c r="AF939" s="15">
        <v>0</v>
      </c>
      <c r="AG939" s="14">
        <v>8662</v>
      </c>
    </row>
    <row r="940" spans="1:33" ht="15" customHeight="1" x14ac:dyDescent="0.25">
      <c r="A940" s="36">
        <v>7</v>
      </c>
      <c r="B940" s="36" t="s">
        <v>2608</v>
      </c>
      <c r="C940" s="36" t="s">
        <v>2608</v>
      </c>
      <c r="D940" s="38" t="str">
        <f t="shared" si="23"/>
        <v>8000000035-0</v>
      </c>
      <c r="E940" s="9" t="s">
        <v>1852</v>
      </c>
      <c r="F940" s="10" t="s">
        <v>29</v>
      </c>
      <c r="G940" s="10" t="s">
        <v>29</v>
      </c>
      <c r="H940" s="9" t="s">
        <v>30</v>
      </c>
      <c r="I940" s="10" t="s">
        <v>1783</v>
      </c>
      <c r="J940" s="10" t="s">
        <v>32</v>
      </c>
      <c r="K940" s="11">
        <v>40695</v>
      </c>
      <c r="L940" s="12">
        <v>40695</v>
      </c>
      <c r="M940" s="10" t="s">
        <v>573</v>
      </c>
      <c r="N940" s="13" t="s">
        <v>1853</v>
      </c>
      <c r="O940" s="10" t="s">
        <v>284</v>
      </c>
      <c r="P940" s="10" t="s">
        <v>29</v>
      </c>
      <c r="Q940" s="14">
        <v>5000</v>
      </c>
      <c r="R940" s="12"/>
      <c r="S940" s="10" t="s">
        <v>29</v>
      </c>
      <c r="T940" s="14">
        <v>-4750</v>
      </c>
      <c r="U940" s="15">
        <v>1</v>
      </c>
      <c r="V940" s="10" t="s">
        <v>29</v>
      </c>
      <c r="W940" s="15">
        <v>250</v>
      </c>
      <c r="X940" s="10" t="s">
        <v>36</v>
      </c>
      <c r="Y940" s="10" t="s">
        <v>29</v>
      </c>
      <c r="Z940" s="10" t="s">
        <v>37</v>
      </c>
      <c r="AA940" s="10" t="s">
        <v>29</v>
      </c>
      <c r="AB940" s="15">
        <v>0</v>
      </c>
      <c r="AC940" s="15">
        <v>0</v>
      </c>
      <c r="AD940" s="15"/>
      <c r="AE940" s="15">
        <v>0</v>
      </c>
      <c r="AF940" s="15">
        <v>0</v>
      </c>
      <c r="AG940" s="15">
        <v>250</v>
      </c>
    </row>
    <row r="941" spans="1:33" ht="15" customHeight="1" x14ac:dyDescent="0.25">
      <c r="A941" s="36">
        <v>7</v>
      </c>
      <c r="B941" s="36" t="s">
        <v>2608</v>
      </c>
      <c r="C941" s="36" t="s">
        <v>2608</v>
      </c>
      <c r="D941" s="38" t="str">
        <f t="shared" si="23"/>
        <v>8000000036-0</v>
      </c>
      <c r="E941" s="9" t="s">
        <v>1854</v>
      </c>
      <c r="F941" s="10" t="s">
        <v>29</v>
      </c>
      <c r="G941" s="10" t="s">
        <v>29</v>
      </c>
      <c r="H941" s="9" t="s">
        <v>30</v>
      </c>
      <c r="I941" s="10" t="s">
        <v>1783</v>
      </c>
      <c r="J941" s="10" t="s">
        <v>32</v>
      </c>
      <c r="K941" s="11">
        <v>40695</v>
      </c>
      <c r="L941" s="12">
        <v>40695</v>
      </c>
      <c r="M941" s="10" t="s">
        <v>573</v>
      </c>
      <c r="N941" s="13" t="s">
        <v>1853</v>
      </c>
      <c r="O941" s="10" t="s">
        <v>284</v>
      </c>
      <c r="P941" s="10" t="s">
        <v>29</v>
      </c>
      <c r="Q941" s="14">
        <v>5100</v>
      </c>
      <c r="R941" s="12"/>
      <c r="S941" s="10" t="s">
        <v>29</v>
      </c>
      <c r="T941" s="14">
        <v>-4845</v>
      </c>
      <c r="U941" s="15">
        <v>1</v>
      </c>
      <c r="V941" s="10" t="s">
        <v>29</v>
      </c>
      <c r="W941" s="15">
        <v>255</v>
      </c>
      <c r="X941" s="10" t="s">
        <v>36</v>
      </c>
      <c r="Y941" s="10" t="s">
        <v>29</v>
      </c>
      <c r="Z941" s="10" t="s">
        <v>37</v>
      </c>
      <c r="AA941" s="10" t="s">
        <v>29</v>
      </c>
      <c r="AB941" s="15">
        <v>0</v>
      </c>
      <c r="AC941" s="15">
        <v>0</v>
      </c>
      <c r="AD941" s="15"/>
      <c r="AE941" s="15">
        <v>0</v>
      </c>
      <c r="AF941" s="15">
        <v>0</v>
      </c>
      <c r="AG941" s="15">
        <v>255</v>
      </c>
    </row>
    <row r="942" spans="1:33" ht="15" customHeight="1" x14ac:dyDescent="0.25">
      <c r="A942" s="36">
        <v>7</v>
      </c>
      <c r="B942" s="36" t="s">
        <v>2608</v>
      </c>
      <c r="C942" s="36" t="s">
        <v>2608</v>
      </c>
      <c r="D942" s="38" t="str">
        <f t="shared" si="23"/>
        <v>8000000037-0</v>
      </c>
      <c r="E942" s="9" t="s">
        <v>1855</v>
      </c>
      <c r="F942" s="10" t="s">
        <v>29</v>
      </c>
      <c r="G942" s="10" t="s">
        <v>29</v>
      </c>
      <c r="H942" s="9" t="s">
        <v>30</v>
      </c>
      <c r="I942" s="10" t="s">
        <v>1783</v>
      </c>
      <c r="J942" s="10" t="s">
        <v>32</v>
      </c>
      <c r="K942" s="11">
        <v>40695</v>
      </c>
      <c r="L942" s="12">
        <v>40695</v>
      </c>
      <c r="M942" s="10" t="s">
        <v>573</v>
      </c>
      <c r="N942" s="13" t="s">
        <v>1856</v>
      </c>
      <c r="O942" s="10" t="s">
        <v>284</v>
      </c>
      <c r="P942" s="10" t="s">
        <v>29</v>
      </c>
      <c r="Q942" s="14">
        <v>10200</v>
      </c>
      <c r="R942" s="12"/>
      <c r="S942" s="10" t="s">
        <v>29</v>
      </c>
      <c r="T942" s="14">
        <v>-9690</v>
      </c>
      <c r="U942" s="15">
        <v>100</v>
      </c>
      <c r="V942" s="10" t="s">
        <v>29</v>
      </c>
      <c r="W942" s="15">
        <v>510</v>
      </c>
      <c r="X942" s="10" t="s">
        <v>36</v>
      </c>
      <c r="Y942" s="10" t="s">
        <v>29</v>
      </c>
      <c r="Z942" s="10" t="s">
        <v>37</v>
      </c>
      <c r="AA942" s="10" t="s">
        <v>29</v>
      </c>
      <c r="AB942" s="15">
        <v>0</v>
      </c>
      <c r="AC942" s="15">
        <v>0</v>
      </c>
      <c r="AD942" s="15"/>
      <c r="AE942" s="15">
        <v>0</v>
      </c>
      <c r="AF942" s="15">
        <v>0</v>
      </c>
      <c r="AG942" s="15">
        <v>510</v>
      </c>
    </row>
    <row r="943" spans="1:33" ht="15" customHeight="1" x14ac:dyDescent="0.25">
      <c r="A943" s="36">
        <v>7</v>
      </c>
      <c r="B943" s="36" t="s">
        <v>2608</v>
      </c>
      <c r="C943" s="36" t="s">
        <v>2608</v>
      </c>
      <c r="D943" s="38" t="str">
        <f t="shared" si="23"/>
        <v>8000000038-0</v>
      </c>
      <c r="E943" s="9" t="s">
        <v>1857</v>
      </c>
      <c r="F943" s="10" t="s">
        <v>29</v>
      </c>
      <c r="G943" s="10" t="s">
        <v>29</v>
      </c>
      <c r="H943" s="9" t="s">
        <v>30</v>
      </c>
      <c r="I943" s="10" t="s">
        <v>1783</v>
      </c>
      <c r="J943" s="10" t="s">
        <v>32</v>
      </c>
      <c r="K943" s="11">
        <v>40695</v>
      </c>
      <c r="L943" s="12">
        <v>40695</v>
      </c>
      <c r="M943" s="10" t="s">
        <v>573</v>
      </c>
      <c r="N943" s="13" t="s">
        <v>1858</v>
      </c>
      <c r="O943" s="10" t="s">
        <v>284</v>
      </c>
      <c r="P943" s="10" t="s">
        <v>29</v>
      </c>
      <c r="Q943" s="14">
        <v>52020</v>
      </c>
      <c r="R943" s="12"/>
      <c r="S943" s="10" t="s">
        <v>29</v>
      </c>
      <c r="T943" s="14">
        <v>-49419</v>
      </c>
      <c r="U943" s="15">
        <v>3</v>
      </c>
      <c r="V943" s="10" t="s">
        <v>29</v>
      </c>
      <c r="W943" s="14">
        <v>2601</v>
      </c>
      <c r="X943" s="10" t="s">
        <v>36</v>
      </c>
      <c r="Y943" s="10" t="s">
        <v>29</v>
      </c>
      <c r="Z943" s="10" t="s">
        <v>37</v>
      </c>
      <c r="AA943" s="10" t="s">
        <v>29</v>
      </c>
      <c r="AB943" s="15">
        <v>0</v>
      </c>
      <c r="AC943" s="15">
        <v>0</v>
      </c>
      <c r="AD943" s="15"/>
      <c r="AE943" s="15">
        <v>0</v>
      </c>
      <c r="AF943" s="15">
        <v>0</v>
      </c>
      <c r="AG943" s="14">
        <v>2601</v>
      </c>
    </row>
    <row r="944" spans="1:33" ht="15" customHeight="1" x14ac:dyDescent="0.25">
      <c r="A944" s="36">
        <v>7</v>
      </c>
      <c r="B944" s="36" t="s">
        <v>2608</v>
      </c>
      <c r="C944" s="36" t="s">
        <v>2608</v>
      </c>
      <c r="D944" s="38" t="str">
        <f t="shared" si="23"/>
        <v>8000000039-0</v>
      </c>
      <c r="E944" s="9" t="s">
        <v>1859</v>
      </c>
      <c r="F944" s="10" t="s">
        <v>29</v>
      </c>
      <c r="G944" s="10" t="s">
        <v>29</v>
      </c>
      <c r="H944" s="9" t="s">
        <v>30</v>
      </c>
      <c r="I944" s="10" t="s">
        <v>1783</v>
      </c>
      <c r="J944" s="10" t="s">
        <v>32</v>
      </c>
      <c r="K944" s="11">
        <v>40817</v>
      </c>
      <c r="L944" s="12">
        <v>40817</v>
      </c>
      <c r="M944" s="10" t="s">
        <v>573</v>
      </c>
      <c r="N944" s="13" t="s">
        <v>1860</v>
      </c>
      <c r="O944" s="10" t="s">
        <v>284</v>
      </c>
      <c r="P944" s="10" t="s">
        <v>29</v>
      </c>
      <c r="Q944" s="14">
        <v>77520</v>
      </c>
      <c r="R944" s="12"/>
      <c r="S944" s="10" t="s">
        <v>29</v>
      </c>
      <c r="T944" s="14">
        <v>-73644</v>
      </c>
      <c r="U944" s="15">
        <v>2</v>
      </c>
      <c r="V944" s="10" t="s">
        <v>29</v>
      </c>
      <c r="W944" s="14">
        <v>3876</v>
      </c>
      <c r="X944" s="10" t="s">
        <v>36</v>
      </c>
      <c r="Y944" s="10" t="s">
        <v>29</v>
      </c>
      <c r="Z944" s="10" t="s">
        <v>37</v>
      </c>
      <c r="AA944" s="10" t="s">
        <v>29</v>
      </c>
      <c r="AB944" s="15">
        <v>0</v>
      </c>
      <c r="AC944" s="15">
        <v>0</v>
      </c>
      <c r="AD944" s="15"/>
      <c r="AE944" s="15">
        <v>0</v>
      </c>
      <c r="AF944" s="15">
        <v>0</v>
      </c>
      <c r="AG944" s="14">
        <v>3876</v>
      </c>
    </row>
    <row r="945" spans="1:33" ht="15" customHeight="1" x14ac:dyDescent="0.25">
      <c r="A945" s="36">
        <v>7</v>
      </c>
      <c r="B945" s="36" t="s">
        <v>2608</v>
      </c>
      <c r="C945" s="36" t="s">
        <v>2608</v>
      </c>
      <c r="D945" s="38" t="str">
        <f t="shared" si="23"/>
        <v>8000000040-0</v>
      </c>
      <c r="E945" s="9" t="s">
        <v>1861</v>
      </c>
      <c r="F945" s="10" t="s">
        <v>29</v>
      </c>
      <c r="G945" s="10" t="s">
        <v>29</v>
      </c>
      <c r="H945" s="9" t="s">
        <v>30</v>
      </c>
      <c r="I945" s="10" t="s">
        <v>1783</v>
      </c>
      <c r="J945" s="10" t="s">
        <v>32</v>
      </c>
      <c r="K945" s="11">
        <v>40848</v>
      </c>
      <c r="L945" s="12">
        <v>40848</v>
      </c>
      <c r="M945" s="10" t="s">
        <v>573</v>
      </c>
      <c r="N945" s="13" t="s">
        <v>1862</v>
      </c>
      <c r="O945" s="10" t="s">
        <v>284</v>
      </c>
      <c r="P945" s="10" t="s">
        <v>29</v>
      </c>
      <c r="Q945" s="14">
        <v>141795</v>
      </c>
      <c r="R945" s="12"/>
      <c r="S945" s="10" t="s">
        <v>29</v>
      </c>
      <c r="T945" s="14">
        <v>-134705</v>
      </c>
      <c r="U945" s="15">
        <v>5</v>
      </c>
      <c r="V945" s="10" t="s">
        <v>29</v>
      </c>
      <c r="W945" s="14">
        <v>7090</v>
      </c>
      <c r="X945" s="10" t="s">
        <v>36</v>
      </c>
      <c r="Y945" s="10" t="s">
        <v>29</v>
      </c>
      <c r="Z945" s="10" t="s">
        <v>37</v>
      </c>
      <c r="AA945" s="10" t="s">
        <v>29</v>
      </c>
      <c r="AB945" s="15">
        <v>0</v>
      </c>
      <c r="AC945" s="15">
        <v>0</v>
      </c>
      <c r="AD945" s="15"/>
      <c r="AE945" s="15">
        <v>0</v>
      </c>
      <c r="AF945" s="15">
        <v>0</v>
      </c>
      <c r="AG945" s="14">
        <v>7090</v>
      </c>
    </row>
    <row r="946" spans="1:33" ht="15" customHeight="1" x14ac:dyDescent="0.25">
      <c r="A946" s="36">
        <v>7</v>
      </c>
      <c r="B946" s="36" t="s">
        <v>2608</v>
      </c>
      <c r="C946" s="36" t="s">
        <v>2608</v>
      </c>
      <c r="D946" s="38" t="str">
        <f t="shared" si="23"/>
        <v>8000000041-0</v>
      </c>
      <c r="E946" s="9" t="s">
        <v>1863</v>
      </c>
      <c r="F946" s="10" t="s">
        <v>29</v>
      </c>
      <c r="G946" s="10" t="s">
        <v>29</v>
      </c>
      <c r="H946" s="9" t="s">
        <v>30</v>
      </c>
      <c r="I946" s="10" t="s">
        <v>1783</v>
      </c>
      <c r="J946" s="10" t="s">
        <v>32</v>
      </c>
      <c r="K946" s="11">
        <v>40848</v>
      </c>
      <c r="L946" s="12">
        <v>40848</v>
      </c>
      <c r="M946" s="10" t="s">
        <v>573</v>
      </c>
      <c r="N946" s="13" t="s">
        <v>1864</v>
      </c>
      <c r="O946" s="10" t="s">
        <v>284</v>
      </c>
      <c r="P946" s="10" t="s">
        <v>29</v>
      </c>
      <c r="Q946" s="14">
        <v>68312</v>
      </c>
      <c r="R946" s="12"/>
      <c r="S946" s="10" t="s">
        <v>29</v>
      </c>
      <c r="T946" s="14">
        <v>-64896</v>
      </c>
      <c r="U946" s="15">
        <v>2</v>
      </c>
      <c r="V946" s="10" t="s">
        <v>29</v>
      </c>
      <c r="W946" s="14">
        <v>3416</v>
      </c>
      <c r="X946" s="10" t="s">
        <v>36</v>
      </c>
      <c r="Y946" s="10" t="s">
        <v>29</v>
      </c>
      <c r="Z946" s="10" t="s">
        <v>37</v>
      </c>
      <c r="AA946" s="10" t="s">
        <v>29</v>
      </c>
      <c r="AB946" s="15">
        <v>0</v>
      </c>
      <c r="AC946" s="15">
        <v>0</v>
      </c>
      <c r="AD946" s="15"/>
      <c r="AE946" s="15">
        <v>0</v>
      </c>
      <c r="AF946" s="15">
        <v>0</v>
      </c>
      <c r="AG946" s="14">
        <v>3416</v>
      </c>
    </row>
    <row r="947" spans="1:33" ht="15" customHeight="1" x14ac:dyDescent="0.25">
      <c r="A947" s="36">
        <v>7</v>
      </c>
      <c r="B947" s="36" t="s">
        <v>2608</v>
      </c>
      <c r="C947" s="36" t="s">
        <v>2608</v>
      </c>
      <c r="D947" s="38" t="str">
        <f t="shared" si="23"/>
        <v>8000000042-0</v>
      </c>
      <c r="E947" s="9" t="s">
        <v>1865</v>
      </c>
      <c r="F947" s="10" t="s">
        <v>29</v>
      </c>
      <c r="G947" s="10" t="s">
        <v>29</v>
      </c>
      <c r="H947" s="9" t="s">
        <v>30</v>
      </c>
      <c r="I947" s="10" t="s">
        <v>1783</v>
      </c>
      <c r="J947" s="10" t="s">
        <v>32</v>
      </c>
      <c r="K947" s="11">
        <v>40848</v>
      </c>
      <c r="L947" s="12">
        <v>40848</v>
      </c>
      <c r="M947" s="10" t="s">
        <v>573</v>
      </c>
      <c r="N947" s="13" t="s">
        <v>1866</v>
      </c>
      <c r="O947" s="10" t="s">
        <v>284</v>
      </c>
      <c r="P947" s="10" t="s">
        <v>29</v>
      </c>
      <c r="Q947" s="14">
        <v>237620</v>
      </c>
      <c r="R947" s="12"/>
      <c r="S947" s="10" t="s">
        <v>29</v>
      </c>
      <c r="T947" s="14">
        <v>-225739</v>
      </c>
      <c r="U947" s="15">
        <v>1</v>
      </c>
      <c r="V947" s="10" t="s">
        <v>29</v>
      </c>
      <c r="W947" s="14">
        <v>11881</v>
      </c>
      <c r="X947" s="10" t="s">
        <v>36</v>
      </c>
      <c r="Y947" s="10" t="s">
        <v>29</v>
      </c>
      <c r="Z947" s="10" t="s">
        <v>37</v>
      </c>
      <c r="AA947" s="10" t="s">
        <v>29</v>
      </c>
      <c r="AB947" s="15">
        <v>0</v>
      </c>
      <c r="AC947" s="15">
        <v>0</v>
      </c>
      <c r="AD947" s="15"/>
      <c r="AE947" s="15">
        <v>0</v>
      </c>
      <c r="AF947" s="15">
        <v>0</v>
      </c>
      <c r="AG947" s="14">
        <v>11881</v>
      </c>
    </row>
    <row r="948" spans="1:33" ht="15" customHeight="1" x14ac:dyDescent="0.25">
      <c r="A948" s="36">
        <v>7</v>
      </c>
      <c r="B948" s="36" t="s">
        <v>2608</v>
      </c>
      <c r="C948" s="36" t="s">
        <v>2608</v>
      </c>
      <c r="D948" s="38" t="str">
        <f t="shared" si="23"/>
        <v>8000000043-0</v>
      </c>
      <c r="E948" s="9" t="s">
        <v>1867</v>
      </c>
      <c r="F948" s="10" t="s">
        <v>29</v>
      </c>
      <c r="G948" s="10" t="s">
        <v>29</v>
      </c>
      <c r="H948" s="9" t="s">
        <v>30</v>
      </c>
      <c r="I948" s="10" t="s">
        <v>1783</v>
      </c>
      <c r="J948" s="10" t="s">
        <v>32</v>
      </c>
      <c r="K948" s="11">
        <v>40878</v>
      </c>
      <c r="L948" s="12">
        <v>40878</v>
      </c>
      <c r="M948" s="10" t="s">
        <v>573</v>
      </c>
      <c r="N948" s="13" t="s">
        <v>1827</v>
      </c>
      <c r="O948" s="10" t="s">
        <v>284</v>
      </c>
      <c r="P948" s="10" t="s">
        <v>29</v>
      </c>
      <c r="Q948" s="14">
        <v>7357</v>
      </c>
      <c r="R948" s="12"/>
      <c r="S948" s="10" t="s">
        <v>29</v>
      </c>
      <c r="T948" s="14">
        <v>-6989</v>
      </c>
      <c r="U948" s="15">
        <v>3</v>
      </c>
      <c r="V948" s="10" t="s">
        <v>29</v>
      </c>
      <c r="W948" s="15">
        <v>368</v>
      </c>
      <c r="X948" s="10" t="s">
        <v>36</v>
      </c>
      <c r="Y948" s="10" t="s">
        <v>29</v>
      </c>
      <c r="Z948" s="10" t="s">
        <v>37</v>
      </c>
      <c r="AA948" s="10" t="s">
        <v>29</v>
      </c>
      <c r="AB948" s="15">
        <v>0</v>
      </c>
      <c r="AC948" s="15">
        <v>0</v>
      </c>
      <c r="AD948" s="15"/>
      <c r="AE948" s="15">
        <v>0</v>
      </c>
      <c r="AF948" s="15">
        <v>0</v>
      </c>
      <c r="AG948" s="15">
        <v>368</v>
      </c>
    </row>
    <row r="949" spans="1:33" ht="15" customHeight="1" x14ac:dyDescent="0.25">
      <c r="A949" s="36">
        <v>7</v>
      </c>
      <c r="B949" s="36" t="s">
        <v>2608</v>
      </c>
      <c r="C949" s="36" t="s">
        <v>2608</v>
      </c>
      <c r="D949" s="38" t="str">
        <f t="shared" si="23"/>
        <v>8000000044-0</v>
      </c>
      <c r="E949" s="9" t="s">
        <v>1868</v>
      </c>
      <c r="F949" s="10" t="s">
        <v>29</v>
      </c>
      <c r="G949" s="10" t="s">
        <v>29</v>
      </c>
      <c r="H949" s="9" t="s">
        <v>30</v>
      </c>
      <c r="I949" s="10" t="s">
        <v>1783</v>
      </c>
      <c r="J949" s="10" t="s">
        <v>32</v>
      </c>
      <c r="K949" s="11">
        <v>40878</v>
      </c>
      <c r="L949" s="12">
        <v>40878</v>
      </c>
      <c r="M949" s="10" t="s">
        <v>573</v>
      </c>
      <c r="N949" s="13" t="s">
        <v>1869</v>
      </c>
      <c r="O949" s="10" t="s">
        <v>284</v>
      </c>
      <c r="P949" s="10" t="s">
        <v>29</v>
      </c>
      <c r="Q949" s="14">
        <v>9938</v>
      </c>
      <c r="R949" s="12"/>
      <c r="S949" s="10" t="s">
        <v>29</v>
      </c>
      <c r="T949" s="14">
        <v>-9441</v>
      </c>
      <c r="U949" s="15">
        <v>7</v>
      </c>
      <c r="V949" s="10" t="s">
        <v>29</v>
      </c>
      <c r="W949" s="15">
        <v>497</v>
      </c>
      <c r="X949" s="10" t="s">
        <v>36</v>
      </c>
      <c r="Y949" s="10" t="s">
        <v>29</v>
      </c>
      <c r="Z949" s="10" t="s">
        <v>37</v>
      </c>
      <c r="AA949" s="10" t="s">
        <v>29</v>
      </c>
      <c r="AB949" s="15">
        <v>0</v>
      </c>
      <c r="AC949" s="15">
        <v>0</v>
      </c>
      <c r="AD949" s="15"/>
      <c r="AE949" s="15">
        <v>0</v>
      </c>
      <c r="AF949" s="15">
        <v>0</v>
      </c>
      <c r="AG949" s="15">
        <v>497</v>
      </c>
    </row>
    <row r="950" spans="1:33" ht="15" customHeight="1" x14ac:dyDescent="0.25">
      <c r="A950" s="36">
        <v>7</v>
      </c>
      <c r="B950" s="36" t="s">
        <v>2608</v>
      </c>
      <c r="C950" s="36" t="s">
        <v>2608</v>
      </c>
      <c r="D950" s="38" t="str">
        <f t="shared" si="23"/>
        <v>8000000045-0</v>
      </c>
      <c r="E950" s="9" t="s">
        <v>1870</v>
      </c>
      <c r="F950" s="10" t="s">
        <v>29</v>
      </c>
      <c r="G950" s="10" t="s">
        <v>29</v>
      </c>
      <c r="H950" s="9" t="s">
        <v>30</v>
      </c>
      <c r="I950" s="10" t="s">
        <v>1783</v>
      </c>
      <c r="J950" s="10" t="s">
        <v>32</v>
      </c>
      <c r="K950" s="11">
        <v>40878</v>
      </c>
      <c r="L950" s="12">
        <v>40878</v>
      </c>
      <c r="M950" s="10" t="s">
        <v>573</v>
      </c>
      <c r="N950" s="13" t="s">
        <v>1871</v>
      </c>
      <c r="O950" s="10" t="s">
        <v>284</v>
      </c>
      <c r="P950" s="10" t="s">
        <v>29</v>
      </c>
      <c r="Q950" s="14">
        <v>9315</v>
      </c>
      <c r="R950" s="12"/>
      <c r="S950" s="10" t="s">
        <v>29</v>
      </c>
      <c r="T950" s="14">
        <v>-8849</v>
      </c>
      <c r="U950" s="15">
        <v>10</v>
      </c>
      <c r="V950" s="10" t="s">
        <v>29</v>
      </c>
      <c r="W950" s="15">
        <v>466</v>
      </c>
      <c r="X950" s="10" t="s">
        <v>36</v>
      </c>
      <c r="Y950" s="10" t="s">
        <v>29</v>
      </c>
      <c r="Z950" s="10" t="s">
        <v>37</v>
      </c>
      <c r="AA950" s="10" t="s">
        <v>29</v>
      </c>
      <c r="AB950" s="15">
        <v>0</v>
      </c>
      <c r="AC950" s="15">
        <v>0</v>
      </c>
      <c r="AD950" s="15"/>
      <c r="AE950" s="15">
        <v>0</v>
      </c>
      <c r="AF950" s="15">
        <v>0</v>
      </c>
      <c r="AG950" s="15">
        <v>466</v>
      </c>
    </row>
    <row r="951" spans="1:33" ht="15" customHeight="1" x14ac:dyDescent="0.25">
      <c r="A951" s="36">
        <v>7</v>
      </c>
      <c r="B951" s="36" t="s">
        <v>2608</v>
      </c>
      <c r="C951" s="36" t="s">
        <v>2608</v>
      </c>
      <c r="D951" s="38" t="str">
        <f t="shared" si="23"/>
        <v>8000000046-0</v>
      </c>
      <c r="E951" s="9" t="s">
        <v>1872</v>
      </c>
      <c r="F951" s="10" t="s">
        <v>29</v>
      </c>
      <c r="G951" s="10" t="s">
        <v>29</v>
      </c>
      <c r="H951" s="9" t="s">
        <v>30</v>
      </c>
      <c r="I951" s="10" t="s">
        <v>1783</v>
      </c>
      <c r="J951" s="10" t="s">
        <v>32</v>
      </c>
      <c r="K951" s="11">
        <v>40878</v>
      </c>
      <c r="L951" s="12">
        <v>40878</v>
      </c>
      <c r="M951" s="10" t="s">
        <v>573</v>
      </c>
      <c r="N951" s="13" t="s">
        <v>1873</v>
      </c>
      <c r="O951" s="10" t="s">
        <v>284</v>
      </c>
      <c r="P951" s="10" t="s">
        <v>29</v>
      </c>
      <c r="Q951" s="14">
        <v>506736</v>
      </c>
      <c r="R951" s="12"/>
      <c r="S951" s="10" t="s">
        <v>29</v>
      </c>
      <c r="T951" s="14">
        <v>-481399</v>
      </c>
      <c r="U951" s="15">
        <v>30</v>
      </c>
      <c r="V951" s="10" t="s">
        <v>29</v>
      </c>
      <c r="W951" s="14">
        <v>25337</v>
      </c>
      <c r="X951" s="10" t="s">
        <v>36</v>
      </c>
      <c r="Y951" s="10" t="s">
        <v>29</v>
      </c>
      <c r="Z951" s="10" t="s">
        <v>37</v>
      </c>
      <c r="AA951" s="10" t="s">
        <v>29</v>
      </c>
      <c r="AB951" s="15">
        <v>0</v>
      </c>
      <c r="AC951" s="15">
        <v>0</v>
      </c>
      <c r="AD951" s="15"/>
      <c r="AE951" s="15">
        <v>0</v>
      </c>
      <c r="AF951" s="15">
        <v>0</v>
      </c>
      <c r="AG951" s="14">
        <v>25337</v>
      </c>
    </row>
    <row r="952" spans="1:33" ht="15" customHeight="1" x14ac:dyDescent="0.25">
      <c r="A952" s="36">
        <v>7</v>
      </c>
      <c r="B952" s="36" t="s">
        <v>2608</v>
      </c>
      <c r="C952" s="36" t="s">
        <v>2608</v>
      </c>
      <c r="D952" s="38" t="str">
        <f t="shared" si="23"/>
        <v>8000000047-0</v>
      </c>
      <c r="E952" s="9" t="s">
        <v>1874</v>
      </c>
      <c r="F952" s="10" t="s">
        <v>29</v>
      </c>
      <c r="G952" s="10" t="s">
        <v>29</v>
      </c>
      <c r="H952" s="9" t="s">
        <v>30</v>
      </c>
      <c r="I952" s="10" t="s">
        <v>1783</v>
      </c>
      <c r="J952" s="10" t="s">
        <v>32</v>
      </c>
      <c r="K952" s="11">
        <v>40878</v>
      </c>
      <c r="L952" s="12">
        <v>40878</v>
      </c>
      <c r="M952" s="10" t="s">
        <v>573</v>
      </c>
      <c r="N952" s="13" t="s">
        <v>1875</v>
      </c>
      <c r="O952" s="10" t="s">
        <v>284</v>
      </c>
      <c r="P952" s="10" t="s">
        <v>29</v>
      </c>
      <c r="Q952" s="14">
        <v>18375</v>
      </c>
      <c r="R952" s="12"/>
      <c r="S952" s="10" t="s">
        <v>29</v>
      </c>
      <c r="T952" s="14">
        <v>-17456</v>
      </c>
      <c r="U952" s="15">
        <v>1</v>
      </c>
      <c r="V952" s="10" t="s">
        <v>29</v>
      </c>
      <c r="W952" s="15">
        <v>919</v>
      </c>
      <c r="X952" s="10" t="s">
        <v>36</v>
      </c>
      <c r="Y952" s="10" t="s">
        <v>29</v>
      </c>
      <c r="Z952" s="10" t="s">
        <v>37</v>
      </c>
      <c r="AA952" s="10" t="s">
        <v>29</v>
      </c>
      <c r="AB952" s="15">
        <v>0</v>
      </c>
      <c r="AC952" s="15">
        <v>0</v>
      </c>
      <c r="AD952" s="15"/>
      <c r="AE952" s="15">
        <v>0</v>
      </c>
      <c r="AF952" s="15">
        <v>0</v>
      </c>
      <c r="AG952" s="15">
        <v>919</v>
      </c>
    </row>
    <row r="953" spans="1:33" ht="15" customHeight="1" x14ac:dyDescent="0.25">
      <c r="A953" s="36">
        <v>7</v>
      </c>
      <c r="B953" s="36" t="s">
        <v>2608</v>
      </c>
      <c r="C953" s="36" t="s">
        <v>2608</v>
      </c>
      <c r="D953" s="38" t="str">
        <f t="shared" si="23"/>
        <v>8000000048-0</v>
      </c>
      <c r="E953" s="9" t="s">
        <v>1876</v>
      </c>
      <c r="F953" s="10" t="s">
        <v>29</v>
      </c>
      <c r="G953" s="10" t="s">
        <v>29</v>
      </c>
      <c r="H953" s="9" t="s">
        <v>30</v>
      </c>
      <c r="I953" s="10" t="s">
        <v>1783</v>
      </c>
      <c r="J953" s="10" t="s">
        <v>32</v>
      </c>
      <c r="K953" s="11">
        <v>40878</v>
      </c>
      <c r="L953" s="12">
        <v>40878</v>
      </c>
      <c r="M953" s="10" t="s">
        <v>573</v>
      </c>
      <c r="N953" s="13" t="s">
        <v>1877</v>
      </c>
      <c r="O953" s="10" t="s">
        <v>284</v>
      </c>
      <c r="P953" s="10" t="s">
        <v>29</v>
      </c>
      <c r="Q953" s="14">
        <v>112280</v>
      </c>
      <c r="R953" s="12"/>
      <c r="S953" s="10" t="s">
        <v>29</v>
      </c>
      <c r="T953" s="14">
        <v>-106666</v>
      </c>
      <c r="U953" s="15">
        <v>1</v>
      </c>
      <c r="V953" s="10" t="s">
        <v>29</v>
      </c>
      <c r="W953" s="14">
        <v>5614</v>
      </c>
      <c r="X953" s="10" t="s">
        <v>36</v>
      </c>
      <c r="Y953" s="10" t="s">
        <v>29</v>
      </c>
      <c r="Z953" s="10" t="s">
        <v>37</v>
      </c>
      <c r="AA953" s="10" t="s">
        <v>29</v>
      </c>
      <c r="AB953" s="15">
        <v>0</v>
      </c>
      <c r="AC953" s="15">
        <v>0</v>
      </c>
      <c r="AD953" s="15"/>
      <c r="AE953" s="15">
        <v>0</v>
      </c>
      <c r="AF953" s="15">
        <v>0</v>
      </c>
      <c r="AG953" s="14">
        <v>5614</v>
      </c>
    </row>
    <row r="954" spans="1:33" ht="15" customHeight="1" x14ac:dyDescent="0.25">
      <c r="A954" s="36">
        <v>7</v>
      </c>
      <c r="B954" s="36" t="s">
        <v>2608</v>
      </c>
      <c r="C954" s="36" t="s">
        <v>2608</v>
      </c>
      <c r="D954" s="38" t="str">
        <f t="shared" si="23"/>
        <v>8000000049-0</v>
      </c>
      <c r="E954" s="9" t="s">
        <v>1878</v>
      </c>
      <c r="F954" s="10" t="s">
        <v>29</v>
      </c>
      <c r="G954" s="10" t="s">
        <v>29</v>
      </c>
      <c r="H954" s="9" t="s">
        <v>30</v>
      </c>
      <c r="I954" s="10" t="s">
        <v>1783</v>
      </c>
      <c r="J954" s="10" t="s">
        <v>32</v>
      </c>
      <c r="K954" s="11">
        <v>40909</v>
      </c>
      <c r="L954" s="12">
        <v>40909</v>
      </c>
      <c r="M954" s="10" t="s">
        <v>573</v>
      </c>
      <c r="N954" s="13" t="s">
        <v>1879</v>
      </c>
      <c r="O954" s="10" t="s">
        <v>284</v>
      </c>
      <c r="P954" s="10" t="s">
        <v>29</v>
      </c>
      <c r="Q954" s="14">
        <v>21000</v>
      </c>
      <c r="R954" s="12"/>
      <c r="S954" s="10" t="s">
        <v>29</v>
      </c>
      <c r="T954" s="14">
        <v>-19950</v>
      </c>
      <c r="U954" s="15">
        <v>200</v>
      </c>
      <c r="V954" s="10" t="s">
        <v>29</v>
      </c>
      <c r="W954" s="14">
        <v>1050</v>
      </c>
      <c r="X954" s="10" t="s">
        <v>36</v>
      </c>
      <c r="Y954" s="10" t="s">
        <v>29</v>
      </c>
      <c r="Z954" s="10" t="s">
        <v>37</v>
      </c>
      <c r="AA954" s="10" t="s">
        <v>29</v>
      </c>
      <c r="AB954" s="15">
        <v>0</v>
      </c>
      <c r="AC954" s="15">
        <v>0</v>
      </c>
      <c r="AD954" s="15"/>
      <c r="AE954" s="15">
        <v>0</v>
      </c>
      <c r="AF954" s="15">
        <v>0</v>
      </c>
      <c r="AG954" s="14">
        <v>1050</v>
      </c>
    </row>
    <row r="955" spans="1:33" ht="15" customHeight="1" x14ac:dyDescent="0.25">
      <c r="A955" s="36">
        <v>7</v>
      </c>
      <c r="B955" s="36" t="s">
        <v>2608</v>
      </c>
      <c r="C955" s="36" t="s">
        <v>2608</v>
      </c>
      <c r="D955" s="38" t="str">
        <f t="shared" si="23"/>
        <v>8000000050-0</v>
      </c>
      <c r="E955" s="9" t="s">
        <v>1880</v>
      </c>
      <c r="F955" s="10" t="s">
        <v>29</v>
      </c>
      <c r="G955" s="10" t="s">
        <v>29</v>
      </c>
      <c r="H955" s="9" t="s">
        <v>30</v>
      </c>
      <c r="I955" s="10" t="s">
        <v>1783</v>
      </c>
      <c r="J955" s="10" t="s">
        <v>32</v>
      </c>
      <c r="K955" s="11">
        <v>40909</v>
      </c>
      <c r="L955" s="12">
        <v>40909</v>
      </c>
      <c r="M955" s="10" t="s">
        <v>573</v>
      </c>
      <c r="N955" s="13" t="s">
        <v>1881</v>
      </c>
      <c r="O955" s="10" t="s">
        <v>284</v>
      </c>
      <c r="P955" s="10" t="s">
        <v>29</v>
      </c>
      <c r="Q955" s="14">
        <v>12400</v>
      </c>
      <c r="R955" s="12"/>
      <c r="S955" s="10" t="s">
        <v>29</v>
      </c>
      <c r="T955" s="14">
        <v>-11780</v>
      </c>
      <c r="U955" s="15">
        <v>1</v>
      </c>
      <c r="V955" s="10" t="s">
        <v>29</v>
      </c>
      <c r="W955" s="15">
        <v>620</v>
      </c>
      <c r="X955" s="10" t="s">
        <v>36</v>
      </c>
      <c r="Y955" s="10" t="s">
        <v>29</v>
      </c>
      <c r="Z955" s="10" t="s">
        <v>37</v>
      </c>
      <c r="AA955" s="10" t="s">
        <v>29</v>
      </c>
      <c r="AB955" s="15">
        <v>0</v>
      </c>
      <c r="AC955" s="15">
        <v>0</v>
      </c>
      <c r="AD955" s="15"/>
      <c r="AE955" s="15">
        <v>0</v>
      </c>
      <c r="AF955" s="15">
        <v>0</v>
      </c>
      <c r="AG955" s="15">
        <v>620</v>
      </c>
    </row>
    <row r="956" spans="1:33" ht="15" customHeight="1" x14ac:dyDescent="0.25">
      <c r="A956" s="36">
        <v>7</v>
      </c>
      <c r="B956" s="36" t="s">
        <v>2608</v>
      </c>
      <c r="C956" s="36" t="s">
        <v>2608</v>
      </c>
      <c r="D956" s="38" t="str">
        <f t="shared" si="23"/>
        <v>8000000050-1</v>
      </c>
      <c r="E956" s="9" t="s">
        <v>1880</v>
      </c>
      <c r="F956" s="10" t="s">
        <v>29</v>
      </c>
      <c r="G956" s="10" t="s">
        <v>29</v>
      </c>
      <c r="H956" s="9" t="s">
        <v>375</v>
      </c>
      <c r="I956" s="10" t="s">
        <v>207</v>
      </c>
      <c r="J956" s="10" t="s">
        <v>32</v>
      </c>
      <c r="K956" s="11">
        <v>44914</v>
      </c>
      <c r="L956" s="12">
        <v>44914</v>
      </c>
      <c r="M956" s="10" t="s">
        <v>573</v>
      </c>
      <c r="N956" s="13" t="s">
        <v>1882</v>
      </c>
      <c r="O956" s="10" t="s">
        <v>284</v>
      </c>
      <c r="P956" s="10" t="s">
        <v>29</v>
      </c>
      <c r="Q956" s="14">
        <v>27000</v>
      </c>
      <c r="R956" s="12"/>
      <c r="S956" s="10" t="s">
        <v>29</v>
      </c>
      <c r="T956" s="14">
        <v>-4812</v>
      </c>
      <c r="U956" s="15">
        <v>1</v>
      </c>
      <c r="V956" s="10" t="s">
        <v>29</v>
      </c>
      <c r="W956" s="14">
        <v>22188</v>
      </c>
      <c r="X956" s="10" t="s">
        <v>36</v>
      </c>
      <c r="Y956" s="10" t="s">
        <v>29</v>
      </c>
      <c r="Z956" s="10" t="s">
        <v>37</v>
      </c>
      <c r="AA956" s="10" t="s">
        <v>29</v>
      </c>
      <c r="AB956" s="15">
        <v>0</v>
      </c>
      <c r="AC956" s="15">
        <v>0</v>
      </c>
      <c r="AD956" s="15"/>
      <c r="AE956" s="15">
        <v>0</v>
      </c>
      <c r="AF956" s="14">
        <v>-14036</v>
      </c>
      <c r="AG956" s="14">
        <v>8152</v>
      </c>
    </row>
    <row r="957" spans="1:33" ht="15" customHeight="1" x14ac:dyDescent="0.25">
      <c r="A957" s="36">
        <v>7</v>
      </c>
      <c r="B957" s="36" t="s">
        <v>2608</v>
      </c>
      <c r="C957" s="36" t="s">
        <v>2608</v>
      </c>
      <c r="D957" s="38" t="str">
        <f t="shared" si="23"/>
        <v>8000000051-0</v>
      </c>
      <c r="E957" s="9" t="s">
        <v>1883</v>
      </c>
      <c r="F957" s="10" t="s">
        <v>29</v>
      </c>
      <c r="G957" s="10" t="s">
        <v>29</v>
      </c>
      <c r="H957" s="9" t="s">
        <v>30</v>
      </c>
      <c r="I957" s="10" t="s">
        <v>1783</v>
      </c>
      <c r="J957" s="10" t="s">
        <v>32</v>
      </c>
      <c r="K957" s="11">
        <v>40909</v>
      </c>
      <c r="L957" s="12">
        <v>40909</v>
      </c>
      <c r="M957" s="10" t="s">
        <v>573</v>
      </c>
      <c r="N957" s="13" t="s">
        <v>1884</v>
      </c>
      <c r="O957" s="10" t="s">
        <v>284</v>
      </c>
      <c r="P957" s="10" t="s">
        <v>29</v>
      </c>
      <c r="Q957" s="14">
        <v>30600</v>
      </c>
      <c r="R957" s="12"/>
      <c r="S957" s="10" t="s">
        <v>29</v>
      </c>
      <c r="T957" s="14">
        <v>-29070</v>
      </c>
      <c r="U957" s="15">
        <v>3</v>
      </c>
      <c r="V957" s="10" t="s">
        <v>29</v>
      </c>
      <c r="W957" s="14">
        <v>1530</v>
      </c>
      <c r="X957" s="10" t="s">
        <v>36</v>
      </c>
      <c r="Y957" s="10" t="s">
        <v>29</v>
      </c>
      <c r="Z957" s="10" t="s">
        <v>37</v>
      </c>
      <c r="AA957" s="10" t="s">
        <v>29</v>
      </c>
      <c r="AB957" s="15">
        <v>0</v>
      </c>
      <c r="AC957" s="15">
        <v>0</v>
      </c>
      <c r="AD957" s="15"/>
      <c r="AE957" s="15">
        <v>0</v>
      </c>
      <c r="AF957" s="15">
        <v>0</v>
      </c>
      <c r="AG957" s="14">
        <v>1530</v>
      </c>
    </row>
    <row r="958" spans="1:33" ht="15" customHeight="1" x14ac:dyDescent="0.25">
      <c r="A958" s="36">
        <v>7</v>
      </c>
      <c r="B958" s="36" t="s">
        <v>2608</v>
      </c>
      <c r="C958" s="36" t="s">
        <v>2608</v>
      </c>
      <c r="D958" s="38" t="str">
        <f t="shared" si="23"/>
        <v>8000000052-0</v>
      </c>
      <c r="E958" s="9" t="s">
        <v>1885</v>
      </c>
      <c r="F958" s="10" t="s">
        <v>29</v>
      </c>
      <c r="G958" s="10" t="s">
        <v>29</v>
      </c>
      <c r="H958" s="9" t="s">
        <v>30</v>
      </c>
      <c r="I958" s="10" t="s">
        <v>1783</v>
      </c>
      <c r="J958" s="10" t="s">
        <v>32</v>
      </c>
      <c r="K958" s="11">
        <v>40909</v>
      </c>
      <c r="L958" s="12">
        <v>40909</v>
      </c>
      <c r="M958" s="10" t="s">
        <v>573</v>
      </c>
      <c r="N958" s="13" t="s">
        <v>1886</v>
      </c>
      <c r="O958" s="10" t="s">
        <v>284</v>
      </c>
      <c r="P958" s="10" t="s">
        <v>29</v>
      </c>
      <c r="Q958" s="14">
        <v>19095</v>
      </c>
      <c r="R958" s="12"/>
      <c r="S958" s="10" t="s">
        <v>29</v>
      </c>
      <c r="T958" s="14">
        <v>-18140</v>
      </c>
      <c r="U958" s="15">
        <v>1</v>
      </c>
      <c r="V958" s="10" t="s">
        <v>29</v>
      </c>
      <c r="W958" s="15">
        <v>955</v>
      </c>
      <c r="X958" s="10" t="s">
        <v>36</v>
      </c>
      <c r="Y958" s="10" t="s">
        <v>29</v>
      </c>
      <c r="Z958" s="10" t="s">
        <v>37</v>
      </c>
      <c r="AA958" s="10" t="s">
        <v>29</v>
      </c>
      <c r="AB958" s="15">
        <v>0</v>
      </c>
      <c r="AC958" s="15">
        <v>0</v>
      </c>
      <c r="AD958" s="15"/>
      <c r="AE958" s="15">
        <v>0</v>
      </c>
      <c r="AF958" s="15">
        <v>0</v>
      </c>
      <c r="AG958" s="15">
        <v>955</v>
      </c>
    </row>
    <row r="959" spans="1:33" ht="15" customHeight="1" x14ac:dyDescent="0.25">
      <c r="A959" s="36">
        <v>7</v>
      </c>
      <c r="B959" s="36" t="s">
        <v>2608</v>
      </c>
      <c r="C959" s="36" t="s">
        <v>2608</v>
      </c>
      <c r="D959" s="38" t="str">
        <f t="shared" si="23"/>
        <v>8000000053-0</v>
      </c>
      <c r="E959" s="9" t="s">
        <v>1887</v>
      </c>
      <c r="F959" s="10" t="s">
        <v>29</v>
      </c>
      <c r="G959" s="10" t="s">
        <v>29</v>
      </c>
      <c r="H959" s="9" t="s">
        <v>30</v>
      </c>
      <c r="I959" s="10" t="s">
        <v>1783</v>
      </c>
      <c r="J959" s="10" t="s">
        <v>32</v>
      </c>
      <c r="K959" s="11">
        <v>40969</v>
      </c>
      <c r="L959" s="12">
        <v>40969</v>
      </c>
      <c r="M959" s="10" t="s">
        <v>573</v>
      </c>
      <c r="N959" s="13" t="s">
        <v>1888</v>
      </c>
      <c r="O959" s="10" t="s">
        <v>284</v>
      </c>
      <c r="P959" s="10" t="s">
        <v>29</v>
      </c>
      <c r="Q959" s="14">
        <v>2520</v>
      </c>
      <c r="R959" s="12"/>
      <c r="S959" s="10" t="s">
        <v>29</v>
      </c>
      <c r="T959" s="14">
        <v>-2394</v>
      </c>
      <c r="U959" s="15">
        <v>1</v>
      </c>
      <c r="V959" s="10" t="s">
        <v>29</v>
      </c>
      <c r="W959" s="15">
        <v>126</v>
      </c>
      <c r="X959" s="10" t="s">
        <v>36</v>
      </c>
      <c r="Y959" s="10" t="s">
        <v>29</v>
      </c>
      <c r="Z959" s="10" t="s">
        <v>37</v>
      </c>
      <c r="AA959" s="10" t="s">
        <v>29</v>
      </c>
      <c r="AB959" s="15">
        <v>0</v>
      </c>
      <c r="AC959" s="15">
        <v>0</v>
      </c>
      <c r="AD959" s="15"/>
      <c r="AE959" s="15">
        <v>0</v>
      </c>
      <c r="AF959" s="15">
        <v>0</v>
      </c>
      <c r="AG959" s="15">
        <v>126</v>
      </c>
    </row>
    <row r="960" spans="1:33" ht="15" customHeight="1" x14ac:dyDescent="0.25">
      <c r="A960" s="36">
        <v>7</v>
      </c>
      <c r="B960" s="36" t="s">
        <v>2608</v>
      </c>
      <c r="C960" s="36" t="s">
        <v>2608</v>
      </c>
      <c r="D960" s="38" t="str">
        <f t="shared" si="23"/>
        <v>8000000054-0</v>
      </c>
      <c r="E960" s="9" t="s">
        <v>1889</v>
      </c>
      <c r="F960" s="10" t="s">
        <v>29</v>
      </c>
      <c r="G960" s="10" t="s">
        <v>29</v>
      </c>
      <c r="H960" s="9" t="s">
        <v>30</v>
      </c>
      <c r="I960" s="10" t="s">
        <v>1783</v>
      </c>
      <c r="J960" s="10" t="s">
        <v>32</v>
      </c>
      <c r="K960" s="11">
        <v>41183</v>
      </c>
      <c r="L960" s="12">
        <v>41183</v>
      </c>
      <c r="M960" s="10" t="s">
        <v>573</v>
      </c>
      <c r="N960" s="13" t="s">
        <v>1890</v>
      </c>
      <c r="O960" s="10" t="s">
        <v>284</v>
      </c>
      <c r="P960" s="10" t="s">
        <v>29</v>
      </c>
      <c r="Q960" s="14">
        <v>116039</v>
      </c>
      <c r="R960" s="12"/>
      <c r="S960" s="10" t="s">
        <v>29</v>
      </c>
      <c r="T960" s="14">
        <v>-110237</v>
      </c>
      <c r="U960" s="15">
        <v>3</v>
      </c>
      <c r="V960" s="10" t="s">
        <v>29</v>
      </c>
      <c r="W960" s="14">
        <v>5802</v>
      </c>
      <c r="X960" s="10" t="s">
        <v>36</v>
      </c>
      <c r="Y960" s="10" t="s">
        <v>29</v>
      </c>
      <c r="Z960" s="10" t="s">
        <v>37</v>
      </c>
      <c r="AA960" s="10" t="s">
        <v>29</v>
      </c>
      <c r="AB960" s="15">
        <v>0</v>
      </c>
      <c r="AC960" s="15">
        <v>0</v>
      </c>
      <c r="AD960" s="15"/>
      <c r="AE960" s="15">
        <v>0</v>
      </c>
      <c r="AF960" s="15">
        <v>0</v>
      </c>
      <c r="AG960" s="14">
        <v>5802</v>
      </c>
    </row>
    <row r="961" spans="1:33" ht="15" customHeight="1" x14ac:dyDescent="0.25">
      <c r="A961" s="36">
        <v>7</v>
      </c>
      <c r="B961" s="36" t="s">
        <v>2608</v>
      </c>
      <c r="C961" s="36" t="s">
        <v>2608</v>
      </c>
      <c r="D961" s="38" t="str">
        <f t="shared" si="23"/>
        <v>8000000055-0</v>
      </c>
      <c r="E961" s="9" t="s">
        <v>1891</v>
      </c>
      <c r="F961" s="10" t="s">
        <v>29</v>
      </c>
      <c r="G961" s="10" t="s">
        <v>29</v>
      </c>
      <c r="H961" s="9" t="s">
        <v>30</v>
      </c>
      <c r="I961" s="10" t="s">
        <v>1783</v>
      </c>
      <c r="J961" s="10" t="s">
        <v>32</v>
      </c>
      <c r="K961" s="11">
        <v>41183</v>
      </c>
      <c r="L961" s="12">
        <v>41183</v>
      </c>
      <c r="M961" s="10" t="s">
        <v>573</v>
      </c>
      <c r="N961" s="13" t="s">
        <v>1892</v>
      </c>
      <c r="O961" s="10" t="s">
        <v>284</v>
      </c>
      <c r="P961" s="10" t="s">
        <v>29</v>
      </c>
      <c r="Q961" s="14">
        <v>40612</v>
      </c>
      <c r="R961" s="12"/>
      <c r="S961" s="10" t="s">
        <v>29</v>
      </c>
      <c r="T961" s="14">
        <v>-38581</v>
      </c>
      <c r="U961" s="15">
        <v>1</v>
      </c>
      <c r="V961" s="10" t="s">
        <v>29</v>
      </c>
      <c r="W961" s="14">
        <v>2031</v>
      </c>
      <c r="X961" s="10" t="s">
        <v>36</v>
      </c>
      <c r="Y961" s="10" t="s">
        <v>29</v>
      </c>
      <c r="Z961" s="10" t="s">
        <v>37</v>
      </c>
      <c r="AA961" s="10" t="s">
        <v>29</v>
      </c>
      <c r="AB961" s="15">
        <v>0</v>
      </c>
      <c r="AC961" s="15">
        <v>0</v>
      </c>
      <c r="AD961" s="15"/>
      <c r="AE961" s="15">
        <v>0</v>
      </c>
      <c r="AF961" s="15">
        <v>0</v>
      </c>
      <c r="AG961" s="14">
        <v>2031</v>
      </c>
    </row>
    <row r="962" spans="1:33" ht="15" customHeight="1" x14ac:dyDescent="0.25">
      <c r="A962" s="36">
        <v>7</v>
      </c>
      <c r="B962" s="36" t="s">
        <v>2608</v>
      </c>
      <c r="C962" s="36" t="s">
        <v>2608</v>
      </c>
      <c r="D962" s="38" t="str">
        <f t="shared" si="23"/>
        <v>8000000056-0</v>
      </c>
      <c r="E962" s="9" t="s">
        <v>1893</v>
      </c>
      <c r="F962" s="10" t="s">
        <v>29</v>
      </c>
      <c r="G962" s="10" t="s">
        <v>29</v>
      </c>
      <c r="H962" s="9" t="s">
        <v>30</v>
      </c>
      <c r="I962" s="10" t="s">
        <v>1783</v>
      </c>
      <c r="J962" s="10" t="s">
        <v>32</v>
      </c>
      <c r="K962" s="11">
        <v>41183</v>
      </c>
      <c r="L962" s="12">
        <v>41183</v>
      </c>
      <c r="M962" s="10" t="s">
        <v>573</v>
      </c>
      <c r="N962" s="13" t="s">
        <v>1894</v>
      </c>
      <c r="O962" s="10" t="s">
        <v>284</v>
      </c>
      <c r="P962" s="10" t="s">
        <v>29</v>
      </c>
      <c r="Q962" s="14">
        <v>5358</v>
      </c>
      <c r="R962" s="12"/>
      <c r="S962" s="10" t="s">
        <v>29</v>
      </c>
      <c r="T962" s="14">
        <v>-5090</v>
      </c>
      <c r="U962" s="15">
        <v>1</v>
      </c>
      <c r="V962" s="10" t="s">
        <v>29</v>
      </c>
      <c r="W962" s="15">
        <v>268</v>
      </c>
      <c r="X962" s="10" t="s">
        <v>36</v>
      </c>
      <c r="Y962" s="10" t="s">
        <v>29</v>
      </c>
      <c r="Z962" s="10" t="s">
        <v>37</v>
      </c>
      <c r="AA962" s="10" t="s">
        <v>29</v>
      </c>
      <c r="AB962" s="15">
        <v>0</v>
      </c>
      <c r="AC962" s="15">
        <v>0</v>
      </c>
      <c r="AD962" s="15"/>
      <c r="AE962" s="15">
        <v>0</v>
      </c>
      <c r="AF962" s="15">
        <v>0</v>
      </c>
      <c r="AG962" s="15">
        <v>268</v>
      </c>
    </row>
    <row r="963" spans="1:33" ht="15" customHeight="1" x14ac:dyDescent="0.25">
      <c r="A963" s="36">
        <v>7</v>
      </c>
      <c r="B963" s="36" t="s">
        <v>2608</v>
      </c>
      <c r="C963" s="36" t="s">
        <v>2608</v>
      </c>
      <c r="D963" s="38" t="str">
        <f t="shared" ref="D963:D1026" si="24">CONCATENATE(E963,"-",H963)</f>
        <v>8000000057-0</v>
      </c>
      <c r="E963" s="9" t="s">
        <v>1895</v>
      </c>
      <c r="F963" s="10" t="s">
        <v>29</v>
      </c>
      <c r="G963" s="10" t="s">
        <v>29</v>
      </c>
      <c r="H963" s="9" t="s">
        <v>30</v>
      </c>
      <c r="I963" s="10" t="s">
        <v>1783</v>
      </c>
      <c r="J963" s="10" t="s">
        <v>32</v>
      </c>
      <c r="K963" s="11">
        <v>41214</v>
      </c>
      <c r="L963" s="12">
        <v>41214</v>
      </c>
      <c r="M963" s="10" t="s">
        <v>573</v>
      </c>
      <c r="N963" s="13" t="s">
        <v>1896</v>
      </c>
      <c r="O963" s="10" t="s">
        <v>284</v>
      </c>
      <c r="P963" s="10" t="s">
        <v>29</v>
      </c>
      <c r="Q963" s="14">
        <v>84000</v>
      </c>
      <c r="R963" s="12"/>
      <c r="S963" s="10" t="s">
        <v>29</v>
      </c>
      <c r="T963" s="14">
        <v>-79800</v>
      </c>
      <c r="U963" s="15">
        <v>2</v>
      </c>
      <c r="V963" s="10" t="s">
        <v>29</v>
      </c>
      <c r="W963" s="14">
        <v>4200</v>
      </c>
      <c r="X963" s="10" t="s">
        <v>36</v>
      </c>
      <c r="Y963" s="10" t="s">
        <v>29</v>
      </c>
      <c r="Z963" s="10" t="s">
        <v>37</v>
      </c>
      <c r="AA963" s="10" t="s">
        <v>29</v>
      </c>
      <c r="AB963" s="15">
        <v>0</v>
      </c>
      <c r="AC963" s="15">
        <v>0</v>
      </c>
      <c r="AD963" s="15"/>
      <c r="AE963" s="15">
        <v>0</v>
      </c>
      <c r="AF963" s="15">
        <v>0</v>
      </c>
      <c r="AG963" s="14">
        <v>4200</v>
      </c>
    </row>
    <row r="964" spans="1:33" ht="15" customHeight="1" x14ac:dyDescent="0.25">
      <c r="A964" s="36">
        <v>7</v>
      </c>
      <c r="B964" s="36" t="s">
        <v>2608</v>
      </c>
      <c r="C964" s="36" t="s">
        <v>2608</v>
      </c>
      <c r="D964" s="38" t="str">
        <f t="shared" si="24"/>
        <v>8000000058-0</v>
      </c>
      <c r="E964" s="9" t="s">
        <v>1897</v>
      </c>
      <c r="F964" s="10" t="s">
        <v>29</v>
      </c>
      <c r="G964" s="10" t="s">
        <v>29</v>
      </c>
      <c r="H964" s="9" t="s">
        <v>30</v>
      </c>
      <c r="I964" s="10" t="s">
        <v>1783</v>
      </c>
      <c r="J964" s="10" t="s">
        <v>32</v>
      </c>
      <c r="K964" s="11">
        <v>41214</v>
      </c>
      <c r="L964" s="12">
        <v>41214</v>
      </c>
      <c r="M964" s="10" t="s">
        <v>573</v>
      </c>
      <c r="N964" s="13" t="s">
        <v>1898</v>
      </c>
      <c r="O964" s="10" t="s">
        <v>284</v>
      </c>
      <c r="P964" s="10" t="s">
        <v>29</v>
      </c>
      <c r="Q964" s="14">
        <v>232815</v>
      </c>
      <c r="R964" s="12"/>
      <c r="S964" s="10" t="s">
        <v>29</v>
      </c>
      <c r="T964" s="14">
        <v>-221174</v>
      </c>
      <c r="U964" s="15">
        <v>1</v>
      </c>
      <c r="V964" s="10" t="s">
        <v>29</v>
      </c>
      <c r="W964" s="14">
        <v>11641</v>
      </c>
      <c r="X964" s="10" t="s">
        <v>36</v>
      </c>
      <c r="Y964" s="10" t="s">
        <v>29</v>
      </c>
      <c r="Z964" s="10" t="s">
        <v>37</v>
      </c>
      <c r="AA964" s="10" t="s">
        <v>29</v>
      </c>
      <c r="AB964" s="15">
        <v>0</v>
      </c>
      <c r="AC964" s="15">
        <v>0</v>
      </c>
      <c r="AD964" s="15"/>
      <c r="AE964" s="15">
        <v>0</v>
      </c>
      <c r="AF964" s="15">
        <v>0</v>
      </c>
      <c r="AG964" s="14">
        <v>11641</v>
      </c>
    </row>
    <row r="965" spans="1:33" ht="15" customHeight="1" x14ac:dyDescent="0.25">
      <c r="A965" s="36">
        <v>7</v>
      </c>
      <c r="B965" s="36" t="s">
        <v>2608</v>
      </c>
      <c r="C965" s="36" t="s">
        <v>2608</v>
      </c>
      <c r="D965" s="38" t="str">
        <f t="shared" si="24"/>
        <v>8000000059-0</v>
      </c>
      <c r="E965" s="9" t="s">
        <v>1899</v>
      </c>
      <c r="F965" s="10" t="s">
        <v>29</v>
      </c>
      <c r="G965" s="10" t="s">
        <v>29</v>
      </c>
      <c r="H965" s="9" t="s">
        <v>30</v>
      </c>
      <c r="I965" s="10" t="s">
        <v>1783</v>
      </c>
      <c r="J965" s="10" t="s">
        <v>32</v>
      </c>
      <c r="K965" s="11">
        <v>41426</v>
      </c>
      <c r="L965" s="12">
        <v>41426</v>
      </c>
      <c r="M965" s="10" t="s">
        <v>573</v>
      </c>
      <c r="N965" s="13" t="s">
        <v>1823</v>
      </c>
      <c r="O965" s="10" t="s">
        <v>284</v>
      </c>
      <c r="P965" s="10" t="s">
        <v>29</v>
      </c>
      <c r="Q965" s="14">
        <v>41268</v>
      </c>
      <c r="R965" s="12"/>
      <c r="S965" s="10" t="s">
        <v>29</v>
      </c>
      <c r="T965" s="14">
        <v>-39205</v>
      </c>
      <c r="U965" s="15">
        <v>11</v>
      </c>
      <c r="V965" s="10" t="s">
        <v>29</v>
      </c>
      <c r="W965" s="14">
        <v>2063</v>
      </c>
      <c r="X965" s="10" t="s">
        <v>36</v>
      </c>
      <c r="Y965" s="10" t="s">
        <v>29</v>
      </c>
      <c r="Z965" s="10" t="s">
        <v>37</v>
      </c>
      <c r="AA965" s="10" t="s">
        <v>29</v>
      </c>
      <c r="AB965" s="15">
        <v>0</v>
      </c>
      <c r="AC965" s="15">
        <v>0</v>
      </c>
      <c r="AD965" s="15"/>
      <c r="AE965" s="15">
        <v>0</v>
      </c>
      <c r="AF965" s="15">
        <v>0</v>
      </c>
      <c r="AG965" s="14">
        <v>2063</v>
      </c>
    </row>
    <row r="966" spans="1:33" ht="15" customHeight="1" x14ac:dyDescent="0.25">
      <c r="A966" s="36">
        <v>7</v>
      </c>
      <c r="B966" s="36" t="s">
        <v>2608</v>
      </c>
      <c r="C966" s="36" t="s">
        <v>2608</v>
      </c>
      <c r="D966" s="38" t="str">
        <f t="shared" si="24"/>
        <v>8000000060-0</v>
      </c>
      <c r="E966" s="9" t="s">
        <v>1900</v>
      </c>
      <c r="F966" s="10" t="s">
        <v>29</v>
      </c>
      <c r="G966" s="10" t="s">
        <v>29</v>
      </c>
      <c r="H966" s="9" t="s">
        <v>30</v>
      </c>
      <c r="I966" s="10" t="s">
        <v>1783</v>
      </c>
      <c r="J966" s="10" t="s">
        <v>32</v>
      </c>
      <c r="K966" s="11">
        <v>41426</v>
      </c>
      <c r="L966" s="12">
        <v>41426</v>
      </c>
      <c r="M966" s="10" t="s">
        <v>573</v>
      </c>
      <c r="N966" s="13" t="s">
        <v>1873</v>
      </c>
      <c r="O966" s="10" t="s">
        <v>284</v>
      </c>
      <c r="P966" s="10" t="s">
        <v>29</v>
      </c>
      <c r="Q966" s="14">
        <v>888330</v>
      </c>
      <c r="R966" s="12"/>
      <c r="S966" s="10" t="s">
        <v>29</v>
      </c>
      <c r="T966" s="14">
        <v>-843914</v>
      </c>
      <c r="U966" s="15">
        <v>30</v>
      </c>
      <c r="V966" s="10" t="s">
        <v>29</v>
      </c>
      <c r="W966" s="14">
        <v>44416</v>
      </c>
      <c r="X966" s="10" t="s">
        <v>36</v>
      </c>
      <c r="Y966" s="10" t="s">
        <v>29</v>
      </c>
      <c r="Z966" s="10" t="s">
        <v>37</v>
      </c>
      <c r="AA966" s="10" t="s">
        <v>29</v>
      </c>
      <c r="AB966" s="15">
        <v>0</v>
      </c>
      <c r="AC966" s="15">
        <v>0</v>
      </c>
      <c r="AD966" s="15"/>
      <c r="AE966" s="15">
        <v>0</v>
      </c>
      <c r="AF966" s="15">
        <v>0</v>
      </c>
      <c r="AG966" s="14">
        <v>44416</v>
      </c>
    </row>
    <row r="967" spans="1:33" ht="15" customHeight="1" x14ac:dyDescent="0.25">
      <c r="A967" s="36">
        <v>7</v>
      </c>
      <c r="B967" s="36" t="s">
        <v>2608</v>
      </c>
      <c r="C967" s="36" t="s">
        <v>2608</v>
      </c>
      <c r="D967" s="38" t="str">
        <f t="shared" si="24"/>
        <v>8000000061-0</v>
      </c>
      <c r="E967" s="9" t="s">
        <v>1901</v>
      </c>
      <c r="F967" s="10" t="s">
        <v>29</v>
      </c>
      <c r="G967" s="10" t="s">
        <v>29</v>
      </c>
      <c r="H967" s="9" t="s">
        <v>30</v>
      </c>
      <c r="I967" s="10" t="s">
        <v>1783</v>
      </c>
      <c r="J967" s="10" t="s">
        <v>32</v>
      </c>
      <c r="K967" s="11">
        <v>41426</v>
      </c>
      <c r="L967" s="12">
        <v>41426</v>
      </c>
      <c r="M967" s="10" t="s">
        <v>573</v>
      </c>
      <c r="N967" s="13" t="s">
        <v>1902</v>
      </c>
      <c r="O967" s="10" t="s">
        <v>284</v>
      </c>
      <c r="P967" s="10" t="s">
        <v>29</v>
      </c>
      <c r="Q967" s="14">
        <v>12750</v>
      </c>
      <c r="R967" s="12"/>
      <c r="S967" s="10" t="s">
        <v>29</v>
      </c>
      <c r="T967" s="14">
        <v>-12113</v>
      </c>
      <c r="U967" s="15">
        <v>3</v>
      </c>
      <c r="V967" s="10" t="s">
        <v>29</v>
      </c>
      <c r="W967" s="15">
        <v>637</v>
      </c>
      <c r="X967" s="10" t="s">
        <v>36</v>
      </c>
      <c r="Y967" s="10" t="s">
        <v>29</v>
      </c>
      <c r="Z967" s="10" t="s">
        <v>37</v>
      </c>
      <c r="AA967" s="10" t="s">
        <v>29</v>
      </c>
      <c r="AB967" s="15">
        <v>0</v>
      </c>
      <c r="AC967" s="15">
        <v>0</v>
      </c>
      <c r="AD967" s="15"/>
      <c r="AE967" s="15">
        <v>0</v>
      </c>
      <c r="AF967" s="15">
        <v>0</v>
      </c>
      <c r="AG967" s="15">
        <v>637</v>
      </c>
    </row>
    <row r="968" spans="1:33" ht="15" customHeight="1" x14ac:dyDescent="0.25">
      <c r="A968" s="36">
        <v>7</v>
      </c>
      <c r="B968" s="36" t="s">
        <v>2608</v>
      </c>
      <c r="C968" s="36" t="s">
        <v>2608</v>
      </c>
      <c r="D968" s="38" t="str">
        <f t="shared" si="24"/>
        <v>8000000062-0</v>
      </c>
      <c r="E968" s="9" t="s">
        <v>1903</v>
      </c>
      <c r="F968" s="10" t="s">
        <v>29</v>
      </c>
      <c r="G968" s="10" t="s">
        <v>29</v>
      </c>
      <c r="H968" s="9" t="s">
        <v>30</v>
      </c>
      <c r="I968" s="10" t="s">
        <v>1783</v>
      </c>
      <c r="J968" s="10" t="s">
        <v>32</v>
      </c>
      <c r="K968" s="11">
        <v>41426</v>
      </c>
      <c r="L968" s="12">
        <v>41426</v>
      </c>
      <c r="M968" s="10" t="s">
        <v>573</v>
      </c>
      <c r="N968" s="13" t="s">
        <v>1904</v>
      </c>
      <c r="O968" s="10" t="s">
        <v>284</v>
      </c>
      <c r="P968" s="10" t="s">
        <v>29</v>
      </c>
      <c r="Q968" s="14">
        <v>191250</v>
      </c>
      <c r="R968" s="12"/>
      <c r="S968" s="10" t="s">
        <v>29</v>
      </c>
      <c r="T968" s="14">
        <v>-181688</v>
      </c>
      <c r="U968" s="15">
        <v>1</v>
      </c>
      <c r="V968" s="10" t="s">
        <v>29</v>
      </c>
      <c r="W968" s="14">
        <v>9562</v>
      </c>
      <c r="X968" s="10" t="s">
        <v>36</v>
      </c>
      <c r="Y968" s="10" t="s">
        <v>29</v>
      </c>
      <c r="Z968" s="10" t="s">
        <v>37</v>
      </c>
      <c r="AA968" s="10" t="s">
        <v>29</v>
      </c>
      <c r="AB968" s="15">
        <v>0</v>
      </c>
      <c r="AC968" s="15">
        <v>0</v>
      </c>
      <c r="AD968" s="15"/>
      <c r="AE968" s="15">
        <v>0</v>
      </c>
      <c r="AF968" s="15">
        <v>0</v>
      </c>
      <c r="AG968" s="14">
        <v>9562</v>
      </c>
    </row>
    <row r="969" spans="1:33" ht="15" customHeight="1" x14ac:dyDescent="0.25">
      <c r="A969" s="36">
        <v>7</v>
      </c>
      <c r="B969" s="36" t="s">
        <v>2608</v>
      </c>
      <c r="C969" s="36" t="s">
        <v>2608</v>
      </c>
      <c r="D969" s="38" t="str">
        <f t="shared" si="24"/>
        <v>8000000063-0</v>
      </c>
      <c r="E969" s="9" t="s">
        <v>1905</v>
      </c>
      <c r="F969" s="10" t="s">
        <v>29</v>
      </c>
      <c r="G969" s="10" t="s">
        <v>29</v>
      </c>
      <c r="H969" s="9" t="s">
        <v>30</v>
      </c>
      <c r="I969" s="10" t="s">
        <v>1783</v>
      </c>
      <c r="J969" s="10" t="s">
        <v>32</v>
      </c>
      <c r="K969" s="11">
        <v>41456</v>
      </c>
      <c r="L969" s="12">
        <v>41456</v>
      </c>
      <c r="M969" s="10" t="s">
        <v>573</v>
      </c>
      <c r="N969" s="13" t="s">
        <v>1906</v>
      </c>
      <c r="O969" s="10" t="s">
        <v>284</v>
      </c>
      <c r="P969" s="10" t="s">
        <v>29</v>
      </c>
      <c r="Q969" s="14">
        <v>6750</v>
      </c>
      <c r="R969" s="12"/>
      <c r="S969" s="10" t="s">
        <v>29</v>
      </c>
      <c r="T969" s="14">
        <v>-6413</v>
      </c>
      <c r="U969" s="15">
        <v>2</v>
      </c>
      <c r="V969" s="10" t="s">
        <v>29</v>
      </c>
      <c r="W969" s="15">
        <v>337</v>
      </c>
      <c r="X969" s="10" t="s">
        <v>36</v>
      </c>
      <c r="Y969" s="10" t="s">
        <v>29</v>
      </c>
      <c r="Z969" s="10" t="s">
        <v>37</v>
      </c>
      <c r="AA969" s="10" t="s">
        <v>29</v>
      </c>
      <c r="AB969" s="15">
        <v>0</v>
      </c>
      <c r="AC969" s="15">
        <v>0</v>
      </c>
      <c r="AD969" s="15"/>
      <c r="AE969" s="15">
        <v>0</v>
      </c>
      <c r="AF969" s="15">
        <v>0</v>
      </c>
      <c r="AG969" s="15">
        <v>337</v>
      </c>
    </row>
    <row r="970" spans="1:33" ht="15" customHeight="1" x14ac:dyDescent="0.25">
      <c r="A970" s="36">
        <v>7</v>
      </c>
      <c r="B970" s="36" t="s">
        <v>2608</v>
      </c>
      <c r="C970" s="36" t="s">
        <v>2608</v>
      </c>
      <c r="D970" s="38" t="str">
        <f t="shared" si="24"/>
        <v>8000000064-0</v>
      </c>
      <c r="E970" s="9" t="s">
        <v>1907</v>
      </c>
      <c r="F970" s="10" t="s">
        <v>29</v>
      </c>
      <c r="G970" s="10" t="s">
        <v>29</v>
      </c>
      <c r="H970" s="9" t="s">
        <v>30</v>
      </c>
      <c r="I970" s="10" t="s">
        <v>1783</v>
      </c>
      <c r="J970" s="10" t="s">
        <v>32</v>
      </c>
      <c r="K970" s="11">
        <v>41518</v>
      </c>
      <c r="L970" s="12">
        <v>41518</v>
      </c>
      <c r="M970" s="10" t="s">
        <v>573</v>
      </c>
      <c r="N970" s="13" t="s">
        <v>1908</v>
      </c>
      <c r="O970" s="10" t="s">
        <v>284</v>
      </c>
      <c r="P970" s="10" t="s">
        <v>29</v>
      </c>
      <c r="Q970" s="14">
        <v>29500</v>
      </c>
      <c r="R970" s="12"/>
      <c r="S970" s="10" t="s">
        <v>29</v>
      </c>
      <c r="T970" s="14">
        <v>-28025</v>
      </c>
      <c r="U970" s="15">
        <v>1</v>
      </c>
      <c r="V970" s="10" t="s">
        <v>29</v>
      </c>
      <c r="W970" s="14">
        <v>1475</v>
      </c>
      <c r="X970" s="10" t="s">
        <v>36</v>
      </c>
      <c r="Y970" s="10" t="s">
        <v>29</v>
      </c>
      <c r="Z970" s="10" t="s">
        <v>37</v>
      </c>
      <c r="AA970" s="10" t="s">
        <v>29</v>
      </c>
      <c r="AB970" s="15">
        <v>0</v>
      </c>
      <c r="AC970" s="15">
        <v>0</v>
      </c>
      <c r="AD970" s="15"/>
      <c r="AE970" s="15">
        <v>0</v>
      </c>
      <c r="AF970" s="15">
        <v>0</v>
      </c>
      <c r="AG970" s="14">
        <v>1475</v>
      </c>
    </row>
    <row r="971" spans="1:33" ht="15" customHeight="1" x14ac:dyDescent="0.25">
      <c r="A971" s="36">
        <v>7</v>
      </c>
      <c r="B971" s="36" t="s">
        <v>2608</v>
      </c>
      <c r="C971" s="36" t="s">
        <v>2608</v>
      </c>
      <c r="D971" s="38" t="str">
        <f t="shared" si="24"/>
        <v>8000000065-0</v>
      </c>
      <c r="E971" s="9" t="s">
        <v>1909</v>
      </c>
      <c r="F971" s="10" t="s">
        <v>29</v>
      </c>
      <c r="G971" s="10" t="s">
        <v>29</v>
      </c>
      <c r="H971" s="9" t="s">
        <v>30</v>
      </c>
      <c r="I971" s="10" t="s">
        <v>1783</v>
      </c>
      <c r="J971" s="10" t="s">
        <v>32</v>
      </c>
      <c r="K971" s="11">
        <v>41518</v>
      </c>
      <c r="L971" s="12">
        <v>41518</v>
      </c>
      <c r="M971" s="10" t="s">
        <v>573</v>
      </c>
      <c r="N971" s="13" t="s">
        <v>1910</v>
      </c>
      <c r="O971" s="10" t="s">
        <v>284</v>
      </c>
      <c r="P971" s="10" t="s">
        <v>29</v>
      </c>
      <c r="Q971" s="14">
        <v>12400</v>
      </c>
      <c r="R971" s="12"/>
      <c r="S971" s="10" t="s">
        <v>29</v>
      </c>
      <c r="T971" s="14">
        <v>-11780</v>
      </c>
      <c r="U971" s="15">
        <v>15</v>
      </c>
      <c r="V971" s="10" t="s">
        <v>29</v>
      </c>
      <c r="W971" s="15">
        <v>620</v>
      </c>
      <c r="X971" s="10" t="s">
        <v>36</v>
      </c>
      <c r="Y971" s="10" t="s">
        <v>29</v>
      </c>
      <c r="Z971" s="10" t="s">
        <v>37</v>
      </c>
      <c r="AA971" s="10" t="s">
        <v>29</v>
      </c>
      <c r="AB971" s="15">
        <v>0</v>
      </c>
      <c r="AC971" s="15">
        <v>0</v>
      </c>
      <c r="AD971" s="15"/>
      <c r="AE971" s="15">
        <v>0</v>
      </c>
      <c r="AF971" s="15">
        <v>0</v>
      </c>
      <c r="AG971" s="15">
        <v>620</v>
      </c>
    </row>
    <row r="972" spans="1:33" ht="15" customHeight="1" x14ac:dyDescent="0.25">
      <c r="A972" s="36">
        <v>7</v>
      </c>
      <c r="B972" s="36" t="s">
        <v>2608</v>
      </c>
      <c r="C972" s="36" t="s">
        <v>2608</v>
      </c>
      <c r="D972" s="38" t="str">
        <f t="shared" si="24"/>
        <v>8000000066-0</v>
      </c>
      <c r="E972" s="9" t="s">
        <v>1911</v>
      </c>
      <c r="F972" s="10" t="s">
        <v>29</v>
      </c>
      <c r="G972" s="10" t="s">
        <v>29</v>
      </c>
      <c r="H972" s="9" t="s">
        <v>30</v>
      </c>
      <c r="I972" s="10" t="s">
        <v>1783</v>
      </c>
      <c r="J972" s="10" t="s">
        <v>32</v>
      </c>
      <c r="K972" s="11">
        <v>41548</v>
      </c>
      <c r="L972" s="12">
        <v>41548</v>
      </c>
      <c r="M972" s="10" t="s">
        <v>573</v>
      </c>
      <c r="N972" s="13" t="s">
        <v>1912</v>
      </c>
      <c r="O972" s="10" t="s">
        <v>284</v>
      </c>
      <c r="P972" s="10" t="s">
        <v>29</v>
      </c>
      <c r="Q972" s="14">
        <v>114750</v>
      </c>
      <c r="R972" s="12"/>
      <c r="S972" s="10" t="s">
        <v>29</v>
      </c>
      <c r="T972" s="14">
        <v>-109013</v>
      </c>
      <c r="U972" s="15">
        <v>1</v>
      </c>
      <c r="V972" s="10" t="s">
        <v>29</v>
      </c>
      <c r="W972" s="14">
        <v>5737</v>
      </c>
      <c r="X972" s="10" t="s">
        <v>36</v>
      </c>
      <c r="Y972" s="10" t="s">
        <v>29</v>
      </c>
      <c r="Z972" s="10" t="s">
        <v>37</v>
      </c>
      <c r="AA972" s="10" t="s">
        <v>29</v>
      </c>
      <c r="AB972" s="15">
        <v>0</v>
      </c>
      <c r="AC972" s="15">
        <v>0</v>
      </c>
      <c r="AD972" s="15"/>
      <c r="AE972" s="15">
        <v>0</v>
      </c>
      <c r="AF972" s="15">
        <v>0</v>
      </c>
      <c r="AG972" s="14">
        <v>5737</v>
      </c>
    </row>
    <row r="973" spans="1:33" ht="15" customHeight="1" x14ac:dyDescent="0.25">
      <c r="A973" s="36">
        <v>7</v>
      </c>
      <c r="B973" s="36" t="s">
        <v>2608</v>
      </c>
      <c r="C973" s="36" t="s">
        <v>2608</v>
      </c>
      <c r="D973" s="38" t="str">
        <f t="shared" si="24"/>
        <v>8000000067-0</v>
      </c>
      <c r="E973" s="9" t="s">
        <v>1913</v>
      </c>
      <c r="F973" s="10" t="s">
        <v>29</v>
      </c>
      <c r="G973" s="10" t="s">
        <v>29</v>
      </c>
      <c r="H973" s="9" t="s">
        <v>30</v>
      </c>
      <c r="I973" s="10" t="s">
        <v>1783</v>
      </c>
      <c r="J973" s="10" t="s">
        <v>32</v>
      </c>
      <c r="K973" s="11">
        <v>41548</v>
      </c>
      <c r="L973" s="12">
        <v>41548</v>
      </c>
      <c r="M973" s="10" t="s">
        <v>573</v>
      </c>
      <c r="N973" s="13" t="s">
        <v>1914</v>
      </c>
      <c r="O973" s="10" t="s">
        <v>284</v>
      </c>
      <c r="P973" s="10" t="s">
        <v>29</v>
      </c>
      <c r="Q973" s="14">
        <v>14100</v>
      </c>
      <c r="R973" s="12"/>
      <c r="S973" s="10" t="s">
        <v>29</v>
      </c>
      <c r="T973" s="14">
        <v>-13395</v>
      </c>
      <c r="U973" s="15">
        <v>1</v>
      </c>
      <c r="V973" s="10" t="s">
        <v>29</v>
      </c>
      <c r="W973" s="15">
        <v>705</v>
      </c>
      <c r="X973" s="10" t="s">
        <v>36</v>
      </c>
      <c r="Y973" s="10" t="s">
        <v>29</v>
      </c>
      <c r="Z973" s="10" t="s">
        <v>37</v>
      </c>
      <c r="AA973" s="10" t="s">
        <v>29</v>
      </c>
      <c r="AB973" s="15">
        <v>0</v>
      </c>
      <c r="AC973" s="15">
        <v>0</v>
      </c>
      <c r="AD973" s="15"/>
      <c r="AE973" s="15">
        <v>0</v>
      </c>
      <c r="AF973" s="15">
        <v>0</v>
      </c>
      <c r="AG973" s="15">
        <v>705</v>
      </c>
    </row>
    <row r="974" spans="1:33" ht="15" customHeight="1" x14ac:dyDescent="0.25">
      <c r="A974" s="36">
        <v>7</v>
      </c>
      <c r="B974" s="36" t="s">
        <v>2608</v>
      </c>
      <c r="C974" s="36" t="s">
        <v>2608</v>
      </c>
      <c r="D974" s="38" t="str">
        <f t="shared" si="24"/>
        <v>8000000068-0</v>
      </c>
      <c r="E974" s="9" t="s">
        <v>1915</v>
      </c>
      <c r="F974" s="10" t="s">
        <v>29</v>
      </c>
      <c r="G974" s="10" t="s">
        <v>29</v>
      </c>
      <c r="H974" s="9" t="s">
        <v>30</v>
      </c>
      <c r="I974" s="10" t="s">
        <v>1783</v>
      </c>
      <c r="J974" s="10" t="s">
        <v>32</v>
      </c>
      <c r="K974" s="11">
        <v>41548</v>
      </c>
      <c r="L974" s="12">
        <v>41548</v>
      </c>
      <c r="M974" s="10" t="s">
        <v>573</v>
      </c>
      <c r="N974" s="13" t="s">
        <v>1916</v>
      </c>
      <c r="O974" s="10" t="s">
        <v>284</v>
      </c>
      <c r="P974" s="10" t="s">
        <v>29</v>
      </c>
      <c r="Q974" s="14">
        <v>4850</v>
      </c>
      <c r="R974" s="12"/>
      <c r="S974" s="10" t="s">
        <v>29</v>
      </c>
      <c r="T974" s="14">
        <v>-4608</v>
      </c>
      <c r="U974" s="15">
        <v>1</v>
      </c>
      <c r="V974" s="10" t="s">
        <v>29</v>
      </c>
      <c r="W974" s="15">
        <v>242</v>
      </c>
      <c r="X974" s="10" t="s">
        <v>36</v>
      </c>
      <c r="Y974" s="10" t="s">
        <v>29</v>
      </c>
      <c r="Z974" s="10" t="s">
        <v>37</v>
      </c>
      <c r="AA974" s="10" t="s">
        <v>29</v>
      </c>
      <c r="AB974" s="15">
        <v>0</v>
      </c>
      <c r="AC974" s="15">
        <v>0</v>
      </c>
      <c r="AD974" s="15"/>
      <c r="AE974" s="15">
        <v>0</v>
      </c>
      <c r="AF974" s="15">
        <v>0</v>
      </c>
      <c r="AG974" s="15">
        <v>242</v>
      </c>
    </row>
    <row r="975" spans="1:33" ht="15" customHeight="1" x14ac:dyDescent="0.25">
      <c r="A975" s="36">
        <v>7</v>
      </c>
      <c r="B975" s="36" t="s">
        <v>2608</v>
      </c>
      <c r="C975" s="36" t="s">
        <v>2608</v>
      </c>
      <c r="D975" s="38" t="str">
        <f t="shared" si="24"/>
        <v>8000000069-0</v>
      </c>
      <c r="E975" s="9" t="s">
        <v>1917</v>
      </c>
      <c r="F975" s="10" t="s">
        <v>29</v>
      </c>
      <c r="G975" s="10" t="s">
        <v>29</v>
      </c>
      <c r="H975" s="9" t="s">
        <v>30</v>
      </c>
      <c r="I975" s="10" t="s">
        <v>1783</v>
      </c>
      <c r="J975" s="10" t="s">
        <v>32</v>
      </c>
      <c r="K975" s="11">
        <v>41579</v>
      </c>
      <c r="L975" s="12">
        <v>41579</v>
      </c>
      <c r="M975" s="10" t="s">
        <v>573</v>
      </c>
      <c r="N975" s="13" t="s">
        <v>1918</v>
      </c>
      <c r="O975" s="10" t="s">
        <v>284</v>
      </c>
      <c r="P975" s="10" t="s">
        <v>29</v>
      </c>
      <c r="Q975" s="14">
        <v>149864</v>
      </c>
      <c r="R975" s="12"/>
      <c r="S975" s="10" t="s">
        <v>29</v>
      </c>
      <c r="T975" s="14">
        <v>-142371</v>
      </c>
      <c r="U975" s="15">
        <v>1</v>
      </c>
      <c r="V975" s="10" t="s">
        <v>29</v>
      </c>
      <c r="W975" s="14">
        <v>7493</v>
      </c>
      <c r="X975" s="10" t="s">
        <v>36</v>
      </c>
      <c r="Y975" s="10" t="s">
        <v>29</v>
      </c>
      <c r="Z975" s="10" t="s">
        <v>37</v>
      </c>
      <c r="AA975" s="10" t="s">
        <v>29</v>
      </c>
      <c r="AB975" s="15">
        <v>0</v>
      </c>
      <c r="AC975" s="15">
        <v>0</v>
      </c>
      <c r="AD975" s="15"/>
      <c r="AE975" s="15">
        <v>0</v>
      </c>
      <c r="AF975" s="15">
        <v>0</v>
      </c>
      <c r="AG975" s="14">
        <v>7493</v>
      </c>
    </row>
    <row r="976" spans="1:33" ht="15" customHeight="1" x14ac:dyDescent="0.25">
      <c r="A976" s="36">
        <v>7</v>
      </c>
      <c r="B976" s="36" t="s">
        <v>2608</v>
      </c>
      <c r="C976" s="36" t="s">
        <v>2608</v>
      </c>
      <c r="D976" s="38" t="str">
        <f t="shared" si="24"/>
        <v>8000000070-0</v>
      </c>
      <c r="E976" s="9" t="s">
        <v>1919</v>
      </c>
      <c r="F976" s="10" t="s">
        <v>29</v>
      </c>
      <c r="G976" s="10" t="s">
        <v>29</v>
      </c>
      <c r="H976" s="9" t="s">
        <v>30</v>
      </c>
      <c r="I976" s="10" t="s">
        <v>1783</v>
      </c>
      <c r="J976" s="10" t="s">
        <v>32</v>
      </c>
      <c r="K976" s="11">
        <v>41579</v>
      </c>
      <c r="L976" s="12">
        <v>41579</v>
      </c>
      <c r="M976" s="10" t="s">
        <v>573</v>
      </c>
      <c r="N976" s="13" t="s">
        <v>1920</v>
      </c>
      <c r="O976" s="10" t="s">
        <v>284</v>
      </c>
      <c r="P976" s="10" t="s">
        <v>29</v>
      </c>
      <c r="Q976" s="14">
        <v>110160</v>
      </c>
      <c r="R976" s="12"/>
      <c r="S976" s="10" t="s">
        <v>29</v>
      </c>
      <c r="T976" s="14">
        <v>-104652</v>
      </c>
      <c r="U976" s="15">
        <v>1</v>
      </c>
      <c r="V976" s="10" t="s">
        <v>29</v>
      </c>
      <c r="W976" s="14">
        <v>5508</v>
      </c>
      <c r="X976" s="10" t="s">
        <v>36</v>
      </c>
      <c r="Y976" s="10" t="s">
        <v>29</v>
      </c>
      <c r="Z976" s="10" t="s">
        <v>37</v>
      </c>
      <c r="AA976" s="10" t="s">
        <v>29</v>
      </c>
      <c r="AB976" s="15">
        <v>0</v>
      </c>
      <c r="AC976" s="15">
        <v>0</v>
      </c>
      <c r="AD976" s="15"/>
      <c r="AE976" s="15">
        <v>0</v>
      </c>
      <c r="AF976" s="15">
        <v>0</v>
      </c>
      <c r="AG976" s="14">
        <v>5508</v>
      </c>
    </row>
    <row r="977" spans="1:33" ht="15" customHeight="1" x14ac:dyDescent="0.25">
      <c r="A977" s="36">
        <v>7</v>
      </c>
      <c r="B977" s="36" t="s">
        <v>2608</v>
      </c>
      <c r="C977" s="36" t="s">
        <v>2608</v>
      </c>
      <c r="D977" s="38" t="str">
        <f t="shared" si="24"/>
        <v>8000000071-0</v>
      </c>
      <c r="E977" s="9" t="s">
        <v>1921</v>
      </c>
      <c r="F977" s="10" t="s">
        <v>29</v>
      </c>
      <c r="G977" s="10" t="s">
        <v>29</v>
      </c>
      <c r="H977" s="9" t="s">
        <v>30</v>
      </c>
      <c r="I977" s="10" t="s">
        <v>1783</v>
      </c>
      <c r="J977" s="10" t="s">
        <v>32</v>
      </c>
      <c r="K977" s="11">
        <v>41579</v>
      </c>
      <c r="L977" s="12">
        <v>41579</v>
      </c>
      <c r="M977" s="10" t="s">
        <v>573</v>
      </c>
      <c r="N977" s="13" t="s">
        <v>1922</v>
      </c>
      <c r="O977" s="10" t="s">
        <v>284</v>
      </c>
      <c r="P977" s="10" t="s">
        <v>29</v>
      </c>
      <c r="Q977" s="14">
        <v>91800</v>
      </c>
      <c r="R977" s="12"/>
      <c r="S977" s="10" t="s">
        <v>29</v>
      </c>
      <c r="T977" s="14">
        <v>-87210</v>
      </c>
      <c r="U977" s="15">
        <v>1</v>
      </c>
      <c r="V977" s="10" t="s">
        <v>29</v>
      </c>
      <c r="W977" s="14">
        <v>4590</v>
      </c>
      <c r="X977" s="10" t="s">
        <v>36</v>
      </c>
      <c r="Y977" s="10" t="s">
        <v>29</v>
      </c>
      <c r="Z977" s="10" t="s">
        <v>37</v>
      </c>
      <c r="AA977" s="10" t="s">
        <v>29</v>
      </c>
      <c r="AB977" s="15">
        <v>0</v>
      </c>
      <c r="AC977" s="15">
        <v>0</v>
      </c>
      <c r="AD977" s="15"/>
      <c r="AE977" s="15">
        <v>0</v>
      </c>
      <c r="AF977" s="15">
        <v>0</v>
      </c>
      <c r="AG977" s="14">
        <v>4590</v>
      </c>
    </row>
    <row r="978" spans="1:33" ht="15" customHeight="1" x14ac:dyDescent="0.25">
      <c r="A978" s="36">
        <v>7</v>
      </c>
      <c r="B978" s="36" t="s">
        <v>2608</v>
      </c>
      <c r="C978" s="36" t="s">
        <v>2608</v>
      </c>
      <c r="D978" s="38" t="str">
        <f t="shared" si="24"/>
        <v>8000000072-0</v>
      </c>
      <c r="E978" s="9" t="s">
        <v>1923</v>
      </c>
      <c r="F978" s="10" t="s">
        <v>29</v>
      </c>
      <c r="G978" s="10" t="s">
        <v>29</v>
      </c>
      <c r="H978" s="9" t="s">
        <v>30</v>
      </c>
      <c r="I978" s="10" t="s">
        <v>1783</v>
      </c>
      <c r="J978" s="10" t="s">
        <v>32</v>
      </c>
      <c r="K978" s="11">
        <v>41609</v>
      </c>
      <c r="L978" s="12">
        <v>41609</v>
      </c>
      <c r="M978" s="10" t="s">
        <v>573</v>
      </c>
      <c r="N978" s="13" t="s">
        <v>1894</v>
      </c>
      <c r="O978" s="10" t="s">
        <v>284</v>
      </c>
      <c r="P978" s="10" t="s">
        <v>29</v>
      </c>
      <c r="Q978" s="14">
        <v>4500</v>
      </c>
      <c r="R978" s="12"/>
      <c r="S978" s="10" t="s">
        <v>29</v>
      </c>
      <c r="T978" s="14">
        <v>-4275</v>
      </c>
      <c r="U978" s="15">
        <v>1</v>
      </c>
      <c r="V978" s="10" t="s">
        <v>29</v>
      </c>
      <c r="W978" s="15">
        <v>225</v>
      </c>
      <c r="X978" s="10" t="s">
        <v>36</v>
      </c>
      <c r="Y978" s="10" t="s">
        <v>29</v>
      </c>
      <c r="Z978" s="10" t="s">
        <v>37</v>
      </c>
      <c r="AA978" s="10" t="s">
        <v>29</v>
      </c>
      <c r="AB978" s="15">
        <v>0</v>
      </c>
      <c r="AC978" s="15">
        <v>0</v>
      </c>
      <c r="AD978" s="15"/>
      <c r="AE978" s="15">
        <v>0</v>
      </c>
      <c r="AF978" s="15">
        <v>0</v>
      </c>
      <c r="AG978" s="15">
        <v>225</v>
      </c>
    </row>
    <row r="979" spans="1:33" ht="15" customHeight="1" x14ac:dyDescent="0.25">
      <c r="A979" s="36">
        <v>7</v>
      </c>
      <c r="B979" s="36" t="s">
        <v>2608</v>
      </c>
      <c r="C979" s="36" t="s">
        <v>2608</v>
      </c>
      <c r="D979" s="38" t="str">
        <f t="shared" si="24"/>
        <v>8000000073-0</v>
      </c>
      <c r="E979" s="9" t="s">
        <v>1924</v>
      </c>
      <c r="F979" s="10" t="s">
        <v>29</v>
      </c>
      <c r="G979" s="10" t="s">
        <v>29</v>
      </c>
      <c r="H979" s="9" t="s">
        <v>30</v>
      </c>
      <c r="I979" s="10" t="s">
        <v>1783</v>
      </c>
      <c r="J979" s="10" t="s">
        <v>32</v>
      </c>
      <c r="K979" s="11">
        <v>41609</v>
      </c>
      <c r="L979" s="12">
        <v>41609</v>
      </c>
      <c r="M979" s="10" t="s">
        <v>573</v>
      </c>
      <c r="N979" s="13" t="s">
        <v>1925</v>
      </c>
      <c r="O979" s="10" t="s">
        <v>284</v>
      </c>
      <c r="P979" s="10" t="s">
        <v>29</v>
      </c>
      <c r="Q979" s="14">
        <v>295680</v>
      </c>
      <c r="R979" s="12"/>
      <c r="S979" s="10" t="s">
        <v>29</v>
      </c>
      <c r="T979" s="14">
        <v>-280896</v>
      </c>
      <c r="U979" s="15">
        <v>1</v>
      </c>
      <c r="V979" s="10" t="s">
        <v>29</v>
      </c>
      <c r="W979" s="14">
        <v>14784</v>
      </c>
      <c r="X979" s="10" t="s">
        <v>36</v>
      </c>
      <c r="Y979" s="10" t="s">
        <v>29</v>
      </c>
      <c r="Z979" s="10" t="s">
        <v>37</v>
      </c>
      <c r="AA979" s="10" t="s">
        <v>29</v>
      </c>
      <c r="AB979" s="15">
        <v>0</v>
      </c>
      <c r="AC979" s="15">
        <v>0</v>
      </c>
      <c r="AD979" s="15"/>
      <c r="AE979" s="15">
        <v>0</v>
      </c>
      <c r="AF979" s="15">
        <v>0</v>
      </c>
      <c r="AG979" s="14">
        <v>14784</v>
      </c>
    </row>
    <row r="980" spans="1:33" ht="15" customHeight="1" x14ac:dyDescent="0.25">
      <c r="A980" s="36">
        <v>7</v>
      </c>
      <c r="B980" s="36" t="s">
        <v>2608</v>
      </c>
      <c r="C980" s="36" t="s">
        <v>2608</v>
      </c>
      <c r="D980" s="38" t="str">
        <f t="shared" si="24"/>
        <v>8000000074-0</v>
      </c>
      <c r="E980" s="9" t="s">
        <v>1926</v>
      </c>
      <c r="F980" s="10" t="s">
        <v>29</v>
      </c>
      <c r="G980" s="10" t="s">
        <v>29</v>
      </c>
      <c r="H980" s="9" t="s">
        <v>30</v>
      </c>
      <c r="I980" s="10" t="s">
        <v>1783</v>
      </c>
      <c r="J980" s="10" t="s">
        <v>32</v>
      </c>
      <c r="K980" s="11">
        <v>41609</v>
      </c>
      <c r="L980" s="12">
        <v>41609</v>
      </c>
      <c r="M980" s="10" t="s">
        <v>573</v>
      </c>
      <c r="N980" s="13" t="s">
        <v>1927</v>
      </c>
      <c r="O980" s="10" t="s">
        <v>284</v>
      </c>
      <c r="P980" s="10" t="s">
        <v>29</v>
      </c>
      <c r="Q980" s="14">
        <v>6983</v>
      </c>
      <c r="R980" s="12"/>
      <c r="S980" s="10" t="s">
        <v>29</v>
      </c>
      <c r="T980" s="14">
        <v>-6634</v>
      </c>
      <c r="U980" s="15">
        <v>1</v>
      </c>
      <c r="V980" s="10" t="s">
        <v>29</v>
      </c>
      <c r="W980" s="15">
        <v>349</v>
      </c>
      <c r="X980" s="10" t="s">
        <v>36</v>
      </c>
      <c r="Y980" s="10" t="s">
        <v>29</v>
      </c>
      <c r="Z980" s="10" t="s">
        <v>37</v>
      </c>
      <c r="AA980" s="10" t="s">
        <v>29</v>
      </c>
      <c r="AB980" s="15">
        <v>0</v>
      </c>
      <c r="AC980" s="15">
        <v>0</v>
      </c>
      <c r="AD980" s="15"/>
      <c r="AE980" s="15">
        <v>0</v>
      </c>
      <c r="AF980" s="15">
        <v>0</v>
      </c>
      <c r="AG980" s="15">
        <v>349</v>
      </c>
    </row>
    <row r="981" spans="1:33" ht="15" customHeight="1" x14ac:dyDescent="0.25">
      <c r="A981" s="36">
        <v>7</v>
      </c>
      <c r="B981" s="36" t="s">
        <v>2608</v>
      </c>
      <c r="C981" s="36" t="s">
        <v>2608</v>
      </c>
      <c r="D981" s="38" t="str">
        <f t="shared" si="24"/>
        <v>8000000075-0</v>
      </c>
      <c r="E981" s="9" t="s">
        <v>1928</v>
      </c>
      <c r="F981" s="10" t="s">
        <v>29</v>
      </c>
      <c r="G981" s="10" t="s">
        <v>29</v>
      </c>
      <c r="H981" s="9" t="s">
        <v>30</v>
      </c>
      <c r="I981" s="10" t="s">
        <v>1783</v>
      </c>
      <c r="J981" s="10" t="s">
        <v>32</v>
      </c>
      <c r="K981" s="11">
        <v>41609</v>
      </c>
      <c r="L981" s="12">
        <v>41609</v>
      </c>
      <c r="M981" s="10" t="s">
        <v>573</v>
      </c>
      <c r="N981" s="13" t="s">
        <v>1929</v>
      </c>
      <c r="O981" s="10" t="s">
        <v>284</v>
      </c>
      <c r="P981" s="10" t="s">
        <v>29</v>
      </c>
      <c r="Q981" s="14">
        <v>110000</v>
      </c>
      <c r="R981" s="12"/>
      <c r="S981" s="10" t="s">
        <v>29</v>
      </c>
      <c r="T981" s="14">
        <v>-104500</v>
      </c>
      <c r="U981" s="15">
        <v>1</v>
      </c>
      <c r="V981" s="10" t="s">
        <v>29</v>
      </c>
      <c r="W981" s="14">
        <v>5500</v>
      </c>
      <c r="X981" s="10" t="s">
        <v>36</v>
      </c>
      <c r="Y981" s="10" t="s">
        <v>29</v>
      </c>
      <c r="Z981" s="10" t="s">
        <v>37</v>
      </c>
      <c r="AA981" s="10" t="s">
        <v>29</v>
      </c>
      <c r="AB981" s="15">
        <v>0</v>
      </c>
      <c r="AC981" s="15">
        <v>0</v>
      </c>
      <c r="AD981" s="15"/>
      <c r="AE981" s="15">
        <v>0</v>
      </c>
      <c r="AF981" s="15">
        <v>0</v>
      </c>
      <c r="AG981" s="14">
        <v>5500</v>
      </c>
    </row>
    <row r="982" spans="1:33" ht="15" customHeight="1" x14ac:dyDescent="0.25">
      <c r="A982" s="36">
        <v>7</v>
      </c>
      <c r="B982" s="36" t="s">
        <v>2608</v>
      </c>
      <c r="C982" s="36" t="s">
        <v>2608</v>
      </c>
      <c r="D982" s="38" t="str">
        <f t="shared" si="24"/>
        <v>8000000076-0</v>
      </c>
      <c r="E982" s="9" t="s">
        <v>1930</v>
      </c>
      <c r="F982" s="10" t="s">
        <v>29</v>
      </c>
      <c r="G982" s="10" t="s">
        <v>29</v>
      </c>
      <c r="H982" s="9" t="s">
        <v>30</v>
      </c>
      <c r="I982" s="10" t="s">
        <v>1783</v>
      </c>
      <c r="J982" s="10" t="s">
        <v>32</v>
      </c>
      <c r="K982" s="11">
        <v>41609</v>
      </c>
      <c r="L982" s="12">
        <v>41609</v>
      </c>
      <c r="M982" s="10" t="s">
        <v>573</v>
      </c>
      <c r="N982" s="13" t="s">
        <v>1931</v>
      </c>
      <c r="O982" s="10" t="s">
        <v>284</v>
      </c>
      <c r="P982" s="10" t="s">
        <v>29</v>
      </c>
      <c r="Q982" s="14">
        <v>14700</v>
      </c>
      <c r="R982" s="12"/>
      <c r="S982" s="10" t="s">
        <v>29</v>
      </c>
      <c r="T982" s="14">
        <v>-13965</v>
      </c>
      <c r="U982" s="15">
        <v>1</v>
      </c>
      <c r="V982" s="10" t="s">
        <v>29</v>
      </c>
      <c r="W982" s="15">
        <v>735</v>
      </c>
      <c r="X982" s="10" t="s">
        <v>36</v>
      </c>
      <c r="Y982" s="10" t="s">
        <v>29</v>
      </c>
      <c r="Z982" s="10" t="s">
        <v>37</v>
      </c>
      <c r="AA982" s="10" t="s">
        <v>29</v>
      </c>
      <c r="AB982" s="15">
        <v>0</v>
      </c>
      <c r="AC982" s="15">
        <v>0</v>
      </c>
      <c r="AD982" s="15"/>
      <c r="AE982" s="15">
        <v>0</v>
      </c>
      <c r="AF982" s="15">
        <v>0</v>
      </c>
      <c r="AG982" s="15">
        <v>735</v>
      </c>
    </row>
    <row r="983" spans="1:33" ht="15" customHeight="1" x14ac:dyDescent="0.25">
      <c r="A983" s="36">
        <v>7</v>
      </c>
      <c r="B983" s="36" t="s">
        <v>2608</v>
      </c>
      <c r="C983" s="36" t="s">
        <v>2608</v>
      </c>
      <c r="D983" s="38" t="str">
        <f t="shared" si="24"/>
        <v>8000000077-0</v>
      </c>
      <c r="E983" s="9" t="s">
        <v>1932</v>
      </c>
      <c r="F983" s="10" t="s">
        <v>29</v>
      </c>
      <c r="G983" s="10" t="s">
        <v>29</v>
      </c>
      <c r="H983" s="9" t="s">
        <v>30</v>
      </c>
      <c r="I983" s="10" t="s">
        <v>1783</v>
      </c>
      <c r="J983" s="10" t="s">
        <v>32</v>
      </c>
      <c r="K983" s="11">
        <v>41609</v>
      </c>
      <c r="L983" s="12">
        <v>41609</v>
      </c>
      <c r="M983" s="10" t="s">
        <v>573</v>
      </c>
      <c r="N983" s="13" t="s">
        <v>1933</v>
      </c>
      <c r="O983" s="10" t="s">
        <v>284</v>
      </c>
      <c r="P983" s="10" t="s">
        <v>29</v>
      </c>
      <c r="Q983" s="14">
        <v>3727</v>
      </c>
      <c r="R983" s="12"/>
      <c r="S983" s="10" t="s">
        <v>29</v>
      </c>
      <c r="T983" s="14">
        <v>-3541</v>
      </c>
      <c r="U983" s="15">
        <v>1</v>
      </c>
      <c r="V983" s="10" t="s">
        <v>29</v>
      </c>
      <c r="W983" s="15">
        <v>186</v>
      </c>
      <c r="X983" s="10" t="s">
        <v>36</v>
      </c>
      <c r="Y983" s="10" t="s">
        <v>29</v>
      </c>
      <c r="Z983" s="10" t="s">
        <v>37</v>
      </c>
      <c r="AA983" s="10" t="s">
        <v>29</v>
      </c>
      <c r="AB983" s="15">
        <v>0</v>
      </c>
      <c r="AC983" s="15">
        <v>0</v>
      </c>
      <c r="AD983" s="15"/>
      <c r="AE983" s="15">
        <v>0</v>
      </c>
      <c r="AF983" s="15">
        <v>0</v>
      </c>
      <c r="AG983" s="15">
        <v>186</v>
      </c>
    </row>
    <row r="984" spans="1:33" ht="15" customHeight="1" x14ac:dyDescent="0.25">
      <c r="A984" s="36">
        <v>7</v>
      </c>
      <c r="B984" s="36" t="s">
        <v>2608</v>
      </c>
      <c r="C984" s="36" t="s">
        <v>2608</v>
      </c>
      <c r="D984" s="38" t="str">
        <f t="shared" si="24"/>
        <v>8000000078-0</v>
      </c>
      <c r="E984" s="9" t="s">
        <v>1934</v>
      </c>
      <c r="F984" s="10" t="s">
        <v>29</v>
      </c>
      <c r="G984" s="10" t="s">
        <v>29</v>
      </c>
      <c r="H984" s="9" t="s">
        <v>30</v>
      </c>
      <c r="I984" s="10" t="s">
        <v>1783</v>
      </c>
      <c r="J984" s="10" t="s">
        <v>32</v>
      </c>
      <c r="K984" s="11">
        <v>41699</v>
      </c>
      <c r="L984" s="12">
        <v>41699</v>
      </c>
      <c r="M984" s="10" t="s">
        <v>573</v>
      </c>
      <c r="N984" s="13" t="s">
        <v>1935</v>
      </c>
      <c r="O984" s="10" t="s">
        <v>284</v>
      </c>
      <c r="P984" s="10" t="s">
        <v>29</v>
      </c>
      <c r="Q984" s="14">
        <v>4410</v>
      </c>
      <c r="R984" s="12"/>
      <c r="S984" s="10" t="s">
        <v>29</v>
      </c>
      <c r="T984" s="14">
        <v>-4190</v>
      </c>
      <c r="U984" s="15">
        <v>1</v>
      </c>
      <c r="V984" s="10" t="s">
        <v>29</v>
      </c>
      <c r="W984" s="15">
        <v>220</v>
      </c>
      <c r="X984" s="10" t="s">
        <v>36</v>
      </c>
      <c r="Y984" s="10" t="s">
        <v>29</v>
      </c>
      <c r="Z984" s="10" t="s">
        <v>37</v>
      </c>
      <c r="AA984" s="10" t="s">
        <v>29</v>
      </c>
      <c r="AB984" s="15">
        <v>0</v>
      </c>
      <c r="AC984" s="15">
        <v>0</v>
      </c>
      <c r="AD984" s="15"/>
      <c r="AE984" s="15">
        <v>0</v>
      </c>
      <c r="AF984" s="15">
        <v>0</v>
      </c>
      <c r="AG984" s="15">
        <v>220</v>
      </c>
    </row>
    <row r="985" spans="1:33" ht="15" customHeight="1" x14ac:dyDescent="0.25">
      <c r="A985" s="36">
        <v>7</v>
      </c>
      <c r="B985" s="36" t="s">
        <v>2608</v>
      </c>
      <c r="C985" s="36" t="s">
        <v>2608</v>
      </c>
      <c r="D985" s="38" t="str">
        <f t="shared" si="24"/>
        <v>8000000078-1</v>
      </c>
      <c r="E985" s="9" t="s">
        <v>1934</v>
      </c>
      <c r="F985" s="10" t="s">
        <v>29</v>
      </c>
      <c r="G985" s="10" t="s">
        <v>29</v>
      </c>
      <c r="H985" s="9" t="s">
        <v>375</v>
      </c>
      <c r="I985" s="10" t="s">
        <v>207</v>
      </c>
      <c r="J985" s="10" t="s">
        <v>32</v>
      </c>
      <c r="K985" s="11">
        <v>44921</v>
      </c>
      <c r="L985" s="12">
        <v>44921</v>
      </c>
      <c r="M985" s="10" t="s">
        <v>573</v>
      </c>
      <c r="N985" s="13" t="s">
        <v>1936</v>
      </c>
      <c r="O985" s="10" t="s">
        <v>284</v>
      </c>
      <c r="P985" s="10" t="s">
        <v>29</v>
      </c>
      <c r="Q985" s="14">
        <v>18220</v>
      </c>
      <c r="R985" s="12"/>
      <c r="S985" s="10" t="s">
        <v>29</v>
      </c>
      <c r="T985" s="14">
        <v>-3027</v>
      </c>
      <c r="U985" s="15">
        <v>1</v>
      </c>
      <c r="V985" s="10" t="s">
        <v>29</v>
      </c>
      <c r="W985" s="14">
        <v>15193</v>
      </c>
      <c r="X985" s="10" t="s">
        <v>36</v>
      </c>
      <c r="Y985" s="10" t="s">
        <v>29</v>
      </c>
      <c r="Z985" s="10" t="s">
        <v>37</v>
      </c>
      <c r="AA985" s="10" t="s">
        <v>29</v>
      </c>
      <c r="AB985" s="15">
        <v>0</v>
      </c>
      <c r="AC985" s="15">
        <v>0</v>
      </c>
      <c r="AD985" s="15"/>
      <c r="AE985" s="15">
        <v>0</v>
      </c>
      <c r="AF985" s="14">
        <v>-9611</v>
      </c>
      <c r="AG985" s="14">
        <v>5582</v>
      </c>
    </row>
    <row r="986" spans="1:33" ht="15" customHeight="1" x14ac:dyDescent="0.25">
      <c r="A986" s="36">
        <v>7</v>
      </c>
      <c r="B986" s="36" t="s">
        <v>2608</v>
      </c>
      <c r="C986" s="36" t="s">
        <v>2608</v>
      </c>
      <c r="D986" s="38" t="str">
        <f t="shared" si="24"/>
        <v>8000000078-2</v>
      </c>
      <c r="E986" s="9" t="s">
        <v>1934</v>
      </c>
      <c r="F986" s="10" t="s">
        <v>29</v>
      </c>
      <c r="G986" s="10" t="s">
        <v>29</v>
      </c>
      <c r="H986" s="9" t="s">
        <v>376</v>
      </c>
      <c r="I986" s="10" t="s">
        <v>207</v>
      </c>
      <c r="J986" s="10" t="s">
        <v>32</v>
      </c>
      <c r="K986" s="11">
        <v>44956</v>
      </c>
      <c r="L986" s="12">
        <v>44956</v>
      </c>
      <c r="M986" s="10" t="s">
        <v>573</v>
      </c>
      <c r="N986" s="13" t="s">
        <v>1936</v>
      </c>
      <c r="O986" s="10" t="s">
        <v>284</v>
      </c>
      <c r="P986" s="10" t="s">
        <v>29</v>
      </c>
      <c r="Q986" s="14">
        <v>18220</v>
      </c>
      <c r="R986" s="12"/>
      <c r="S986" s="10" t="s">
        <v>29</v>
      </c>
      <c r="T986" s="14">
        <v>-1923</v>
      </c>
      <c r="U986" s="15">
        <v>1</v>
      </c>
      <c r="V986" s="10" t="s">
        <v>29</v>
      </c>
      <c r="W986" s="14">
        <v>16297</v>
      </c>
      <c r="X986" s="10" t="s">
        <v>36</v>
      </c>
      <c r="Y986" s="10" t="s">
        <v>29</v>
      </c>
      <c r="Z986" s="10" t="s">
        <v>37</v>
      </c>
      <c r="AA986" s="10" t="s">
        <v>29</v>
      </c>
      <c r="AB986" s="15">
        <v>0</v>
      </c>
      <c r="AC986" s="15">
        <v>0</v>
      </c>
      <c r="AD986" s="15"/>
      <c r="AE986" s="15">
        <v>0</v>
      </c>
      <c r="AF986" s="14">
        <v>-10310</v>
      </c>
      <c r="AG986" s="14">
        <v>5987</v>
      </c>
    </row>
    <row r="987" spans="1:33" ht="15" customHeight="1" x14ac:dyDescent="0.25">
      <c r="A987" s="36">
        <v>7</v>
      </c>
      <c r="B987" s="36" t="s">
        <v>2608</v>
      </c>
      <c r="C987" s="36" t="s">
        <v>2608</v>
      </c>
      <c r="D987" s="38" t="str">
        <f t="shared" si="24"/>
        <v>8000000079-0</v>
      </c>
      <c r="E987" s="9" t="s">
        <v>1937</v>
      </c>
      <c r="F987" s="10" t="s">
        <v>29</v>
      </c>
      <c r="G987" s="10" t="s">
        <v>29</v>
      </c>
      <c r="H987" s="9" t="s">
        <v>30</v>
      </c>
      <c r="I987" s="10" t="s">
        <v>1783</v>
      </c>
      <c r="J987" s="10" t="s">
        <v>32</v>
      </c>
      <c r="K987" s="11">
        <v>41913</v>
      </c>
      <c r="L987" s="12">
        <v>41913</v>
      </c>
      <c r="M987" s="10" t="s">
        <v>573</v>
      </c>
      <c r="N987" s="13" t="s">
        <v>1938</v>
      </c>
      <c r="O987" s="10" t="s">
        <v>284</v>
      </c>
      <c r="P987" s="10" t="s">
        <v>29</v>
      </c>
      <c r="Q987" s="14">
        <v>69929.990000000005</v>
      </c>
      <c r="R987" s="12"/>
      <c r="S987" s="10" t="s">
        <v>29</v>
      </c>
      <c r="T987" s="14">
        <v>-66433.990000000005</v>
      </c>
      <c r="U987" s="15">
        <v>1</v>
      </c>
      <c r="V987" s="10" t="s">
        <v>29</v>
      </c>
      <c r="W987" s="14">
        <v>3496</v>
      </c>
      <c r="X987" s="10" t="s">
        <v>36</v>
      </c>
      <c r="Y987" s="10" t="s">
        <v>29</v>
      </c>
      <c r="Z987" s="10" t="s">
        <v>37</v>
      </c>
      <c r="AA987" s="10" t="s">
        <v>29</v>
      </c>
      <c r="AB987" s="15">
        <v>0</v>
      </c>
      <c r="AC987" s="15">
        <v>0</v>
      </c>
      <c r="AD987" s="15"/>
      <c r="AE987" s="15">
        <v>0</v>
      </c>
      <c r="AF987" s="15">
        <v>0</v>
      </c>
      <c r="AG987" s="14">
        <v>3496</v>
      </c>
    </row>
    <row r="988" spans="1:33" ht="15" customHeight="1" x14ac:dyDescent="0.25">
      <c r="A988" s="36">
        <v>7</v>
      </c>
      <c r="B988" s="36" t="s">
        <v>2608</v>
      </c>
      <c r="C988" s="36" t="s">
        <v>2608</v>
      </c>
      <c r="D988" s="38" t="str">
        <f t="shared" si="24"/>
        <v>8000000080-0</v>
      </c>
      <c r="E988" s="9" t="s">
        <v>1939</v>
      </c>
      <c r="F988" s="10" t="s">
        <v>29</v>
      </c>
      <c r="G988" s="10" t="s">
        <v>29</v>
      </c>
      <c r="H988" s="9" t="s">
        <v>30</v>
      </c>
      <c r="I988" s="10" t="s">
        <v>1783</v>
      </c>
      <c r="J988" s="10" t="s">
        <v>32</v>
      </c>
      <c r="K988" s="11">
        <v>41913</v>
      </c>
      <c r="L988" s="12">
        <v>41913</v>
      </c>
      <c r="M988" s="10" t="s">
        <v>573</v>
      </c>
      <c r="N988" s="13" t="s">
        <v>1940</v>
      </c>
      <c r="O988" s="10" t="s">
        <v>284</v>
      </c>
      <c r="P988" s="10" t="s">
        <v>29</v>
      </c>
      <c r="Q988" s="14">
        <v>13200</v>
      </c>
      <c r="R988" s="12"/>
      <c r="S988" s="10" t="s">
        <v>29</v>
      </c>
      <c r="T988" s="14">
        <v>-12540</v>
      </c>
      <c r="U988" s="15">
        <v>1</v>
      </c>
      <c r="V988" s="10" t="s">
        <v>29</v>
      </c>
      <c r="W988" s="15">
        <v>660</v>
      </c>
      <c r="X988" s="10" t="s">
        <v>36</v>
      </c>
      <c r="Y988" s="10" t="s">
        <v>29</v>
      </c>
      <c r="Z988" s="10" t="s">
        <v>37</v>
      </c>
      <c r="AA988" s="10" t="s">
        <v>29</v>
      </c>
      <c r="AB988" s="15">
        <v>0</v>
      </c>
      <c r="AC988" s="15">
        <v>0</v>
      </c>
      <c r="AD988" s="15"/>
      <c r="AE988" s="15">
        <v>0</v>
      </c>
      <c r="AF988" s="15">
        <v>0</v>
      </c>
      <c r="AG988" s="15">
        <v>660</v>
      </c>
    </row>
    <row r="989" spans="1:33" ht="15" customHeight="1" x14ac:dyDescent="0.25">
      <c r="A989" s="36">
        <v>7</v>
      </c>
      <c r="B989" s="36" t="s">
        <v>2608</v>
      </c>
      <c r="C989" s="36" t="s">
        <v>2608</v>
      </c>
      <c r="D989" s="38" t="str">
        <f t="shared" si="24"/>
        <v>8000000081-0</v>
      </c>
      <c r="E989" s="9" t="s">
        <v>1941</v>
      </c>
      <c r="F989" s="10" t="s">
        <v>29</v>
      </c>
      <c r="G989" s="10" t="s">
        <v>29</v>
      </c>
      <c r="H989" s="9" t="s">
        <v>30</v>
      </c>
      <c r="I989" s="10" t="s">
        <v>1783</v>
      </c>
      <c r="J989" s="10" t="s">
        <v>32</v>
      </c>
      <c r="K989" s="11">
        <v>41913</v>
      </c>
      <c r="L989" s="12">
        <v>41913</v>
      </c>
      <c r="M989" s="10" t="s">
        <v>573</v>
      </c>
      <c r="N989" s="13" t="s">
        <v>1942</v>
      </c>
      <c r="O989" s="10" t="s">
        <v>284</v>
      </c>
      <c r="P989" s="10" t="s">
        <v>29</v>
      </c>
      <c r="Q989" s="14">
        <v>45055.98</v>
      </c>
      <c r="R989" s="12"/>
      <c r="S989" s="10" t="s">
        <v>29</v>
      </c>
      <c r="T989" s="14">
        <v>-42802.98</v>
      </c>
      <c r="U989" s="15">
        <v>1</v>
      </c>
      <c r="V989" s="10" t="s">
        <v>29</v>
      </c>
      <c r="W989" s="14">
        <v>2253</v>
      </c>
      <c r="X989" s="10" t="s">
        <v>36</v>
      </c>
      <c r="Y989" s="10" t="s">
        <v>29</v>
      </c>
      <c r="Z989" s="10" t="s">
        <v>37</v>
      </c>
      <c r="AA989" s="10" t="s">
        <v>29</v>
      </c>
      <c r="AB989" s="15">
        <v>0</v>
      </c>
      <c r="AC989" s="15">
        <v>0</v>
      </c>
      <c r="AD989" s="15"/>
      <c r="AE989" s="15">
        <v>0</v>
      </c>
      <c r="AF989" s="15">
        <v>0</v>
      </c>
      <c r="AG989" s="14">
        <v>2253</v>
      </c>
    </row>
    <row r="990" spans="1:33" ht="15" customHeight="1" x14ac:dyDescent="0.25">
      <c r="A990" s="36">
        <v>7</v>
      </c>
      <c r="B990" s="36" t="s">
        <v>2608</v>
      </c>
      <c r="C990" s="36" t="s">
        <v>2608</v>
      </c>
      <c r="D990" s="38" t="str">
        <f t="shared" si="24"/>
        <v>8000000082-0</v>
      </c>
      <c r="E990" s="9" t="s">
        <v>1943</v>
      </c>
      <c r="F990" s="10" t="s">
        <v>29</v>
      </c>
      <c r="G990" s="10" t="s">
        <v>29</v>
      </c>
      <c r="H990" s="9" t="s">
        <v>30</v>
      </c>
      <c r="I990" s="10" t="s">
        <v>1783</v>
      </c>
      <c r="J990" s="10" t="s">
        <v>32</v>
      </c>
      <c r="K990" s="11">
        <v>41913</v>
      </c>
      <c r="L990" s="12">
        <v>41913</v>
      </c>
      <c r="M990" s="10" t="s">
        <v>573</v>
      </c>
      <c r="N990" s="13" t="s">
        <v>1944</v>
      </c>
      <c r="O990" s="10" t="s">
        <v>284</v>
      </c>
      <c r="P990" s="10" t="s">
        <v>29</v>
      </c>
      <c r="Q990" s="14">
        <v>31733.03</v>
      </c>
      <c r="R990" s="12"/>
      <c r="S990" s="10" t="s">
        <v>29</v>
      </c>
      <c r="T990" s="14">
        <v>-30146.03</v>
      </c>
      <c r="U990" s="15">
        <v>1</v>
      </c>
      <c r="V990" s="10" t="s">
        <v>29</v>
      </c>
      <c r="W990" s="14">
        <v>1587</v>
      </c>
      <c r="X990" s="10" t="s">
        <v>36</v>
      </c>
      <c r="Y990" s="10" t="s">
        <v>29</v>
      </c>
      <c r="Z990" s="10" t="s">
        <v>37</v>
      </c>
      <c r="AA990" s="10" t="s">
        <v>29</v>
      </c>
      <c r="AB990" s="15">
        <v>0</v>
      </c>
      <c r="AC990" s="15">
        <v>0</v>
      </c>
      <c r="AD990" s="15"/>
      <c r="AE990" s="15">
        <v>0</v>
      </c>
      <c r="AF990" s="15">
        <v>0</v>
      </c>
      <c r="AG990" s="14">
        <v>1587</v>
      </c>
    </row>
    <row r="991" spans="1:33" ht="15" customHeight="1" x14ac:dyDescent="0.25">
      <c r="A991" s="36">
        <v>7</v>
      </c>
      <c r="B991" s="36" t="s">
        <v>2608</v>
      </c>
      <c r="C991" s="36" t="s">
        <v>2608</v>
      </c>
      <c r="D991" s="38" t="str">
        <f t="shared" si="24"/>
        <v>8000000083-0</v>
      </c>
      <c r="E991" s="9" t="s">
        <v>1945</v>
      </c>
      <c r="F991" s="10" t="s">
        <v>29</v>
      </c>
      <c r="G991" s="10" t="s">
        <v>29</v>
      </c>
      <c r="H991" s="9" t="s">
        <v>30</v>
      </c>
      <c r="I991" s="10" t="s">
        <v>1783</v>
      </c>
      <c r="J991" s="10" t="s">
        <v>32</v>
      </c>
      <c r="K991" s="11">
        <v>41913</v>
      </c>
      <c r="L991" s="12">
        <v>41913</v>
      </c>
      <c r="M991" s="10" t="s">
        <v>573</v>
      </c>
      <c r="N991" s="13" t="s">
        <v>1946</v>
      </c>
      <c r="O991" s="10" t="s">
        <v>284</v>
      </c>
      <c r="P991" s="10" t="s">
        <v>29</v>
      </c>
      <c r="Q991" s="14">
        <v>22266.52</v>
      </c>
      <c r="R991" s="12"/>
      <c r="S991" s="10" t="s">
        <v>29</v>
      </c>
      <c r="T991" s="14">
        <v>-21153.52</v>
      </c>
      <c r="U991" s="15">
        <v>1</v>
      </c>
      <c r="V991" s="10" t="s">
        <v>29</v>
      </c>
      <c r="W991" s="14">
        <v>1113</v>
      </c>
      <c r="X991" s="10" t="s">
        <v>36</v>
      </c>
      <c r="Y991" s="10" t="s">
        <v>29</v>
      </c>
      <c r="Z991" s="10" t="s">
        <v>37</v>
      </c>
      <c r="AA991" s="10" t="s">
        <v>29</v>
      </c>
      <c r="AB991" s="15">
        <v>0</v>
      </c>
      <c r="AC991" s="15">
        <v>0</v>
      </c>
      <c r="AD991" s="15"/>
      <c r="AE991" s="15">
        <v>0</v>
      </c>
      <c r="AF991" s="15">
        <v>0</v>
      </c>
      <c r="AG991" s="14">
        <v>1113</v>
      </c>
    </row>
    <row r="992" spans="1:33" ht="15" customHeight="1" x14ac:dyDescent="0.25">
      <c r="A992" s="36">
        <v>7</v>
      </c>
      <c r="B992" s="36" t="s">
        <v>2608</v>
      </c>
      <c r="C992" s="36" t="s">
        <v>2608</v>
      </c>
      <c r="D992" s="38" t="str">
        <f t="shared" si="24"/>
        <v>8000000084-0</v>
      </c>
      <c r="E992" s="9" t="s">
        <v>1947</v>
      </c>
      <c r="F992" s="10" t="s">
        <v>29</v>
      </c>
      <c r="G992" s="10" t="s">
        <v>29</v>
      </c>
      <c r="H992" s="9" t="s">
        <v>30</v>
      </c>
      <c r="I992" s="10" t="s">
        <v>1783</v>
      </c>
      <c r="J992" s="10" t="s">
        <v>32</v>
      </c>
      <c r="K992" s="11">
        <v>41913</v>
      </c>
      <c r="L992" s="12">
        <v>41913</v>
      </c>
      <c r="M992" s="10" t="s">
        <v>573</v>
      </c>
      <c r="N992" s="13" t="s">
        <v>1948</v>
      </c>
      <c r="O992" s="10" t="s">
        <v>284</v>
      </c>
      <c r="P992" s="10" t="s">
        <v>29</v>
      </c>
      <c r="Q992" s="14">
        <v>7587.66</v>
      </c>
      <c r="R992" s="12"/>
      <c r="S992" s="10" t="s">
        <v>29</v>
      </c>
      <c r="T992" s="14">
        <v>-7208.66</v>
      </c>
      <c r="U992" s="15">
        <v>1</v>
      </c>
      <c r="V992" s="10" t="s">
        <v>29</v>
      </c>
      <c r="W992" s="15">
        <v>379</v>
      </c>
      <c r="X992" s="10" t="s">
        <v>36</v>
      </c>
      <c r="Y992" s="10" t="s">
        <v>29</v>
      </c>
      <c r="Z992" s="10" t="s">
        <v>37</v>
      </c>
      <c r="AA992" s="10" t="s">
        <v>29</v>
      </c>
      <c r="AB992" s="15">
        <v>0</v>
      </c>
      <c r="AC992" s="15">
        <v>0</v>
      </c>
      <c r="AD992" s="15"/>
      <c r="AE992" s="15">
        <v>0</v>
      </c>
      <c r="AF992" s="15">
        <v>0</v>
      </c>
      <c r="AG992" s="15">
        <v>379</v>
      </c>
    </row>
    <row r="993" spans="1:33" ht="15" customHeight="1" x14ac:dyDescent="0.25">
      <c r="A993" s="36">
        <v>7</v>
      </c>
      <c r="B993" s="36" t="s">
        <v>2608</v>
      </c>
      <c r="C993" s="36" t="s">
        <v>2608</v>
      </c>
      <c r="D993" s="38" t="str">
        <f t="shared" si="24"/>
        <v>8000000085-0</v>
      </c>
      <c r="E993" s="9" t="s">
        <v>1949</v>
      </c>
      <c r="F993" s="10" t="s">
        <v>29</v>
      </c>
      <c r="G993" s="10" t="s">
        <v>29</v>
      </c>
      <c r="H993" s="9" t="s">
        <v>30</v>
      </c>
      <c r="I993" s="10" t="s">
        <v>1783</v>
      </c>
      <c r="J993" s="10" t="s">
        <v>32</v>
      </c>
      <c r="K993" s="11">
        <v>41913</v>
      </c>
      <c r="L993" s="12">
        <v>41913</v>
      </c>
      <c r="M993" s="10" t="s">
        <v>573</v>
      </c>
      <c r="N993" s="13" t="s">
        <v>1950</v>
      </c>
      <c r="O993" s="10" t="s">
        <v>284</v>
      </c>
      <c r="P993" s="10" t="s">
        <v>29</v>
      </c>
      <c r="Q993" s="14">
        <v>14072.94</v>
      </c>
      <c r="R993" s="12"/>
      <c r="S993" s="10" t="s">
        <v>29</v>
      </c>
      <c r="T993" s="14">
        <v>-13368.94</v>
      </c>
      <c r="U993" s="15">
        <v>1</v>
      </c>
      <c r="V993" s="10" t="s">
        <v>29</v>
      </c>
      <c r="W993" s="15">
        <v>704</v>
      </c>
      <c r="X993" s="10" t="s">
        <v>36</v>
      </c>
      <c r="Y993" s="10" t="s">
        <v>29</v>
      </c>
      <c r="Z993" s="10" t="s">
        <v>37</v>
      </c>
      <c r="AA993" s="10" t="s">
        <v>29</v>
      </c>
      <c r="AB993" s="15">
        <v>0</v>
      </c>
      <c r="AC993" s="15">
        <v>0</v>
      </c>
      <c r="AD993" s="15"/>
      <c r="AE993" s="15">
        <v>0</v>
      </c>
      <c r="AF993" s="15">
        <v>0</v>
      </c>
      <c r="AG993" s="15">
        <v>704</v>
      </c>
    </row>
    <row r="994" spans="1:33" ht="15" customHeight="1" x14ac:dyDescent="0.25">
      <c r="A994" s="36">
        <v>7</v>
      </c>
      <c r="B994" s="36" t="s">
        <v>2608</v>
      </c>
      <c r="C994" s="36" t="s">
        <v>2608</v>
      </c>
      <c r="D994" s="38" t="str">
        <f t="shared" si="24"/>
        <v>8000000086-0</v>
      </c>
      <c r="E994" s="9" t="s">
        <v>1951</v>
      </c>
      <c r="F994" s="10" t="s">
        <v>29</v>
      </c>
      <c r="G994" s="10" t="s">
        <v>29</v>
      </c>
      <c r="H994" s="9" t="s">
        <v>30</v>
      </c>
      <c r="I994" s="10" t="s">
        <v>1783</v>
      </c>
      <c r="J994" s="10" t="s">
        <v>32</v>
      </c>
      <c r="K994" s="11">
        <v>41913</v>
      </c>
      <c r="L994" s="12">
        <v>41913</v>
      </c>
      <c r="M994" s="10" t="s">
        <v>573</v>
      </c>
      <c r="N994" s="13" t="s">
        <v>1952</v>
      </c>
      <c r="O994" s="10" t="s">
        <v>284</v>
      </c>
      <c r="P994" s="10" t="s">
        <v>29</v>
      </c>
      <c r="Q994" s="14">
        <v>19514.88</v>
      </c>
      <c r="R994" s="12"/>
      <c r="S994" s="10" t="s">
        <v>29</v>
      </c>
      <c r="T994" s="14">
        <v>-18538.88</v>
      </c>
      <c r="U994" s="15">
        <v>1</v>
      </c>
      <c r="V994" s="10" t="s">
        <v>29</v>
      </c>
      <c r="W994" s="15">
        <v>976</v>
      </c>
      <c r="X994" s="10" t="s">
        <v>36</v>
      </c>
      <c r="Y994" s="10" t="s">
        <v>29</v>
      </c>
      <c r="Z994" s="10" t="s">
        <v>37</v>
      </c>
      <c r="AA994" s="10" t="s">
        <v>29</v>
      </c>
      <c r="AB994" s="15">
        <v>0</v>
      </c>
      <c r="AC994" s="15">
        <v>0</v>
      </c>
      <c r="AD994" s="15"/>
      <c r="AE994" s="15">
        <v>0</v>
      </c>
      <c r="AF994" s="15">
        <v>0</v>
      </c>
      <c r="AG994" s="15">
        <v>976</v>
      </c>
    </row>
    <row r="995" spans="1:33" ht="15" customHeight="1" x14ac:dyDescent="0.25">
      <c r="A995" s="36">
        <v>7</v>
      </c>
      <c r="B995" s="36" t="s">
        <v>2608</v>
      </c>
      <c r="C995" s="36" t="s">
        <v>2608</v>
      </c>
      <c r="D995" s="38" t="str">
        <f t="shared" si="24"/>
        <v>8000000087-0</v>
      </c>
      <c r="E995" s="9" t="s">
        <v>1953</v>
      </c>
      <c r="F995" s="10" t="s">
        <v>29</v>
      </c>
      <c r="G995" s="10" t="s">
        <v>29</v>
      </c>
      <c r="H995" s="9" t="s">
        <v>30</v>
      </c>
      <c r="I995" s="10" t="s">
        <v>1783</v>
      </c>
      <c r="J995" s="10" t="s">
        <v>32</v>
      </c>
      <c r="K995" s="11">
        <v>41913</v>
      </c>
      <c r="L995" s="12">
        <v>41913</v>
      </c>
      <c r="M995" s="10" t="s">
        <v>573</v>
      </c>
      <c r="N995" s="13" t="s">
        <v>1927</v>
      </c>
      <c r="O995" s="10" t="s">
        <v>284</v>
      </c>
      <c r="P995" s="10" t="s">
        <v>29</v>
      </c>
      <c r="Q995" s="14">
        <v>6900</v>
      </c>
      <c r="R995" s="12"/>
      <c r="S995" s="10" t="s">
        <v>29</v>
      </c>
      <c r="T995" s="14">
        <v>-6555</v>
      </c>
      <c r="U995" s="15">
        <v>1</v>
      </c>
      <c r="V995" s="10" t="s">
        <v>29</v>
      </c>
      <c r="W995" s="15">
        <v>345</v>
      </c>
      <c r="X995" s="10" t="s">
        <v>36</v>
      </c>
      <c r="Y995" s="10" t="s">
        <v>29</v>
      </c>
      <c r="Z995" s="10" t="s">
        <v>37</v>
      </c>
      <c r="AA995" s="10" t="s">
        <v>29</v>
      </c>
      <c r="AB995" s="15">
        <v>0</v>
      </c>
      <c r="AC995" s="15">
        <v>0</v>
      </c>
      <c r="AD995" s="15"/>
      <c r="AE995" s="15">
        <v>0</v>
      </c>
      <c r="AF995" s="15">
        <v>0</v>
      </c>
      <c r="AG995" s="15">
        <v>345</v>
      </c>
    </row>
    <row r="996" spans="1:33" ht="15" customHeight="1" x14ac:dyDescent="0.25">
      <c r="A996" s="36">
        <v>7</v>
      </c>
      <c r="B996" s="36" t="s">
        <v>2608</v>
      </c>
      <c r="C996" s="36" t="s">
        <v>2608</v>
      </c>
      <c r="D996" s="38" t="str">
        <f t="shared" si="24"/>
        <v>8000000088-0</v>
      </c>
      <c r="E996" s="9" t="s">
        <v>1954</v>
      </c>
      <c r="F996" s="10" t="s">
        <v>29</v>
      </c>
      <c r="G996" s="10" t="s">
        <v>29</v>
      </c>
      <c r="H996" s="9" t="s">
        <v>30</v>
      </c>
      <c r="I996" s="10" t="s">
        <v>1783</v>
      </c>
      <c r="J996" s="10" t="s">
        <v>32</v>
      </c>
      <c r="K996" s="11">
        <v>41913</v>
      </c>
      <c r="L996" s="12">
        <v>41913</v>
      </c>
      <c r="M996" s="10" t="s">
        <v>573</v>
      </c>
      <c r="N996" s="13" t="s">
        <v>1955</v>
      </c>
      <c r="O996" s="10" t="s">
        <v>284</v>
      </c>
      <c r="P996" s="10" t="s">
        <v>29</v>
      </c>
      <c r="Q996" s="14">
        <v>37970.76</v>
      </c>
      <c r="R996" s="12"/>
      <c r="S996" s="10" t="s">
        <v>29</v>
      </c>
      <c r="T996" s="14">
        <v>-36071.760000000002</v>
      </c>
      <c r="U996" s="15">
        <v>1</v>
      </c>
      <c r="V996" s="10" t="s">
        <v>29</v>
      </c>
      <c r="W996" s="14">
        <v>1899</v>
      </c>
      <c r="X996" s="10" t="s">
        <v>36</v>
      </c>
      <c r="Y996" s="10" t="s">
        <v>29</v>
      </c>
      <c r="Z996" s="10" t="s">
        <v>37</v>
      </c>
      <c r="AA996" s="10" t="s">
        <v>29</v>
      </c>
      <c r="AB996" s="15">
        <v>0</v>
      </c>
      <c r="AC996" s="15">
        <v>0</v>
      </c>
      <c r="AD996" s="15"/>
      <c r="AE996" s="15">
        <v>0</v>
      </c>
      <c r="AF996" s="15">
        <v>0</v>
      </c>
      <c r="AG996" s="14">
        <v>1899</v>
      </c>
    </row>
    <row r="997" spans="1:33" ht="15" customHeight="1" x14ac:dyDescent="0.25">
      <c r="A997" s="36">
        <v>7</v>
      </c>
      <c r="B997" s="36" t="s">
        <v>2608</v>
      </c>
      <c r="C997" s="36" t="s">
        <v>2608</v>
      </c>
      <c r="D997" s="38" t="str">
        <f t="shared" si="24"/>
        <v>8000000089-0</v>
      </c>
      <c r="E997" s="9" t="s">
        <v>1956</v>
      </c>
      <c r="F997" s="10" t="s">
        <v>29</v>
      </c>
      <c r="G997" s="10" t="s">
        <v>29</v>
      </c>
      <c r="H997" s="9" t="s">
        <v>30</v>
      </c>
      <c r="I997" s="10" t="s">
        <v>1783</v>
      </c>
      <c r="J997" s="10" t="s">
        <v>32</v>
      </c>
      <c r="K997" s="11">
        <v>41913</v>
      </c>
      <c r="L997" s="12">
        <v>41913</v>
      </c>
      <c r="M997" s="10" t="s">
        <v>573</v>
      </c>
      <c r="N997" s="13" t="s">
        <v>1957</v>
      </c>
      <c r="O997" s="10" t="s">
        <v>284</v>
      </c>
      <c r="P997" s="10" t="s">
        <v>29</v>
      </c>
      <c r="Q997" s="14">
        <v>13260</v>
      </c>
      <c r="R997" s="12"/>
      <c r="S997" s="10" t="s">
        <v>29</v>
      </c>
      <c r="T997" s="14">
        <v>-12597</v>
      </c>
      <c r="U997" s="15">
        <v>1</v>
      </c>
      <c r="V997" s="10" t="s">
        <v>29</v>
      </c>
      <c r="W997" s="15">
        <v>663</v>
      </c>
      <c r="X997" s="10" t="s">
        <v>36</v>
      </c>
      <c r="Y997" s="10" t="s">
        <v>29</v>
      </c>
      <c r="Z997" s="10" t="s">
        <v>37</v>
      </c>
      <c r="AA997" s="10" t="s">
        <v>29</v>
      </c>
      <c r="AB997" s="15">
        <v>0</v>
      </c>
      <c r="AC997" s="15">
        <v>0</v>
      </c>
      <c r="AD997" s="15"/>
      <c r="AE997" s="15">
        <v>0</v>
      </c>
      <c r="AF997" s="15">
        <v>0</v>
      </c>
      <c r="AG997" s="15">
        <v>663</v>
      </c>
    </row>
    <row r="998" spans="1:33" ht="15" customHeight="1" x14ac:dyDescent="0.25">
      <c r="A998" s="36">
        <v>7</v>
      </c>
      <c r="B998" s="36" t="s">
        <v>2608</v>
      </c>
      <c r="C998" s="36" t="s">
        <v>2608</v>
      </c>
      <c r="D998" s="38" t="str">
        <f t="shared" si="24"/>
        <v>8000000090-0</v>
      </c>
      <c r="E998" s="9" t="s">
        <v>1958</v>
      </c>
      <c r="F998" s="10" t="s">
        <v>29</v>
      </c>
      <c r="G998" s="10" t="s">
        <v>29</v>
      </c>
      <c r="H998" s="9" t="s">
        <v>30</v>
      </c>
      <c r="I998" s="10" t="s">
        <v>1783</v>
      </c>
      <c r="J998" s="10" t="s">
        <v>32</v>
      </c>
      <c r="K998" s="11">
        <v>41913</v>
      </c>
      <c r="L998" s="12">
        <v>41913</v>
      </c>
      <c r="M998" s="10" t="s">
        <v>573</v>
      </c>
      <c r="N998" s="13" t="s">
        <v>1959</v>
      </c>
      <c r="O998" s="10" t="s">
        <v>284</v>
      </c>
      <c r="P998" s="10" t="s">
        <v>29</v>
      </c>
      <c r="Q998" s="14">
        <v>15500</v>
      </c>
      <c r="R998" s="12"/>
      <c r="S998" s="10" t="s">
        <v>29</v>
      </c>
      <c r="T998" s="14">
        <v>-14725</v>
      </c>
      <c r="U998" s="15">
        <v>1</v>
      </c>
      <c r="V998" s="10" t="s">
        <v>29</v>
      </c>
      <c r="W998" s="15">
        <v>775</v>
      </c>
      <c r="X998" s="10" t="s">
        <v>36</v>
      </c>
      <c r="Y998" s="10" t="s">
        <v>29</v>
      </c>
      <c r="Z998" s="10" t="s">
        <v>37</v>
      </c>
      <c r="AA998" s="10" t="s">
        <v>29</v>
      </c>
      <c r="AB998" s="15">
        <v>0</v>
      </c>
      <c r="AC998" s="15">
        <v>0</v>
      </c>
      <c r="AD998" s="15"/>
      <c r="AE998" s="15">
        <v>0</v>
      </c>
      <c r="AF998" s="15">
        <v>0</v>
      </c>
      <c r="AG998" s="15">
        <v>775</v>
      </c>
    </row>
    <row r="999" spans="1:33" ht="15" customHeight="1" x14ac:dyDescent="0.25">
      <c r="A999" s="36">
        <v>7</v>
      </c>
      <c r="B999" s="36" t="s">
        <v>2608</v>
      </c>
      <c r="C999" s="36" t="s">
        <v>2608</v>
      </c>
      <c r="D999" s="38" t="str">
        <f t="shared" si="24"/>
        <v>8000000091-0</v>
      </c>
      <c r="E999" s="9" t="s">
        <v>1960</v>
      </c>
      <c r="F999" s="10" t="s">
        <v>29</v>
      </c>
      <c r="G999" s="10" t="s">
        <v>29</v>
      </c>
      <c r="H999" s="9" t="s">
        <v>30</v>
      </c>
      <c r="I999" s="10" t="s">
        <v>1783</v>
      </c>
      <c r="J999" s="10" t="s">
        <v>32</v>
      </c>
      <c r="K999" s="11">
        <v>41913</v>
      </c>
      <c r="L999" s="12">
        <v>41913</v>
      </c>
      <c r="M999" s="10" t="s">
        <v>573</v>
      </c>
      <c r="N999" s="13" t="s">
        <v>1961</v>
      </c>
      <c r="O999" s="10" t="s">
        <v>284</v>
      </c>
      <c r="P999" s="10" t="s">
        <v>29</v>
      </c>
      <c r="Q999" s="14">
        <v>12200</v>
      </c>
      <c r="R999" s="12"/>
      <c r="S999" s="10" t="s">
        <v>29</v>
      </c>
      <c r="T999" s="14">
        <v>-11590</v>
      </c>
      <c r="U999" s="15">
        <v>1</v>
      </c>
      <c r="V999" s="10" t="s">
        <v>29</v>
      </c>
      <c r="W999" s="15">
        <v>610</v>
      </c>
      <c r="X999" s="10" t="s">
        <v>36</v>
      </c>
      <c r="Y999" s="10" t="s">
        <v>29</v>
      </c>
      <c r="Z999" s="10" t="s">
        <v>37</v>
      </c>
      <c r="AA999" s="10" t="s">
        <v>29</v>
      </c>
      <c r="AB999" s="15">
        <v>0</v>
      </c>
      <c r="AC999" s="15">
        <v>0</v>
      </c>
      <c r="AD999" s="15"/>
      <c r="AE999" s="15">
        <v>0</v>
      </c>
      <c r="AF999" s="15">
        <v>0</v>
      </c>
      <c r="AG999" s="15">
        <v>610</v>
      </c>
    </row>
    <row r="1000" spans="1:33" ht="15" customHeight="1" x14ac:dyDescent="0.25">
      <c r="A1000" s="36">
        <v>7</v>
      </c>
      <c r="B1000" s="36" t="s">
        <v>2608</v>
      </c>
      <c r="C1000" s="36" t="s">
        <v>2608</v>
      </c>
      <c r="D1000" s="38" t="str">
        <f t="shared" si="24"/>
        <v>8000000092-0</v>
      </c>
      <c r="E1000" s="9" t="s">
        <v>1962</v>
      </c>
      <c r="F1000" s="10" t="s">
        <v>29</v>
      </c>
      <c r="G1000" s="10" t="s">
        <v>29</v>
      </c>
      <c r="H1000" s="9" t="s">
        <v>30</v>
      </c>
      <c r="I1000" s="10" t="s">
        <v>1783</v>
      </c>
      <c r="J1000" s="10" t="s">
        <v>32</v>
      </c>
      <c r="K1000" s="11">
        <v>41913</v>
      </c>
      <c r="L1000" s="12">
        <v>41913</v>
      </c>
      <c r="M1000" s="10" t="s">
        <v>573</v>
      </c>
      <c r="N1000" s="13" t="s">
        <v>1963</v>
      </c>
      <c r="O1000" s="10" t="s">
        <v>284</v>
      </c>
      <c r="P1000" s="10" t="s">
        <v>29</v>
      </c>
      <c r="Q1000" s="14">
        <v>331016.09000000003</v>
      </c>
      <c r="R1000" s="12"/>
      <c r="S1000" s="10" t="s">
        <v>29</v>
      </c>
      <c r="T1000" s="14">
        <v>-314465.09000000003</v>
      </c>
      <c r="U1000" s="15">
        <v>1</v>
      </c>
      <c r="V1000" s="10" t="s">
        <v>29</v>
      </c>
      <c r="W1000" s="14">
        <v>16551</v>
      </c>
      <c r="X1000" s="10" t="s">
        <v>36</v>
      </c>
      <c r="Y1000" s="10" t="s">
        <v>29</v>
      </c>
      <c r="Z1000" s="10" t="s">
        <v>37</v>
      </c>
      <c r="AA1000" s="10" t="s">
        <v>29</v>
      </c>
      <c r="AB1000" s="15">
        <v>0</v>
      </c>
      <c r="AC1000" s="15">
        <v>0</v>
      </c>
      <c r="AD1000" s="15"/>
      <c r="AE1000" s="15">
        <v>0</v>
      </c>
      <c r="AF1000" s="15">
        <v>0</v>
      </c>
      <c r="AG1000" s="14">
        <v>16551</v>
      </c>
    </row>
    <row r="1001" spans="1:33" ht="15" customHeight="1" x14ac:dyDescent="0.25">
      <c r="A1001" s="36">
        <v>7</v>
      </c>
      <c r="B1001" s="36" t="s">
        <v>2608</v>
      </c>
      <c r="C1001" s="36" t="s">
        <v>2608</v>
      </c>
      <c r="D1001" s="38" t="str">
        <f t="shared" si="24"/>
        <v>8000000093-0</v>
      </c>
      <c r="E1001" s="9" t="s">
        <v>1964</v>
      </c>
      <c r="F1001" s="10" t="s">
        <v>29</v>
      </c>
      <c r="G1001" s="10" t="s">
        <v>29</v>
      </c>
      <c r="H1001" s="9" t="s">
        <v>30</v>
      </c>
      <c r="I1001" s="10" t="s">
        <v>1783</v>
      </c>
      <c r="J1001" s="10" t="s">
        <v>32</v>
      </c>
      <c r="K1001" s="11">
        <v>41913</v>
      </c>
      <c r="L1001" s="12">
        <v>41913</v>
      </c>
      <c r="M1001" s="10" t="s">
        <v>573</v>
      </c>
      <c r="N1001" s="13" t="s">
        <v>1965</v>
      </c>
      <c r="O1001" s="10" t="s">
        <v>284</v>
      </c>
      <c r="P1001" s="10" t="s">
        <v>29</v>
      </c>
      <c r="Q1001" s="14">
        <v>14400</v>
      </c>
      <c r="R1001" s="12"/>
      <c r="S1001" s="10" t="s">
        <v>29</v>
      </c>
      <c r="T1001" s="14">
        <v>-13680</v>
      </c>
      <c r="U1001" s="15">
        <v>1</v>
      </c>
      <c r="V1001" s="10" t="s">
        <v>29</v>
      </c>
      <c r="W1001" s="15">
        <v>720</v>
      </c>
      <c r="X1001" s="10" t="s">
        <v>36</v>
      </c>
      <c r="Y1001" s="10" t="s">
        <v>29</v>
      </c>
      <c r="Z1001" s="10" t="s">
        <v>37</v>
      </c>
      <c r="AA1001" s="10" t="s">
        <v>29</v>
      </c>
      <c r="AB1001" s="15">
        <v>0</v>
      </c>
      <c r="AC1001" s="15">
        <v>0</v>
      </c>
      <c r="AD1001" s="15"/>
      <c r="AE1001" s="15">
        <v>0</v>
      </c>
      <c r="AF1001" s="15">
        <v>0</v>
      </c>
      <c r="AG1001" s="15">
        <v>720</v>
      </c>
    </row>
    <row r="1002" spans="1:33" ht="15" customHeight="1" x14ac:dyDescent="0.25">
      <c r="A1002" s="36">
        <v>7</v>
      </c>
      <c r="B1002" s="36" t="s">
        <v>2608</v>
      </c>
      <c r="C1002" s="36" t="s">
        <v>2608</v>
      </c>
      <c r="D1002" s="38" t="str">
        <f t="shared" si="24"/>
        <v>8000000094-0</v>
      </c>
      <c r="E1002" s="9" t="s">
        <v>1966</v>
      </c>
      <c r="F1002" s="10" t="s">
        <v>29</v>
      </c>
      <c r="G1002" s="10" t="s">
        <v>29</v>
      </c>
      <c r="H1002" s="9" t="s">
        <v>30</v>
      </c>
      <c r="I1002" s="10" t="s">
        <v>1783</v>
      </c>
      <c r="J1002" s="10" t="s">
        <v>32</v>
      </c>
      <c r="K1002" s="11">
        <v>41913</v>
      </c>
      <c r="L1002" s="12">
        <v>41913</v>
      </c>
      <c r="M1002" s="10" t="s">
        <v>573</v>
      </c>
      <c r="N1002" s="13" t="s">
        <v>1967</v>
      </c>
      <c r="O1002" s="10" t="s">
        <v>284</v>
      </c>
      <c r="P1002" s="10" t="s">
        <v>29</v>
      </c>
      <c r="Q1002" s="14">
        <v>14500</v>
      </c>
      <c r="R1002" s="12"/>
      <c r="S1002" s="10" t="s">
        <v>29</v>
      </c>
      <c r="T1002" s="14">
        <v>-13775</v>
      </c>
      <c r="U1002" s="15">
        <v>1</v>
      </c>
      <c r="V1002" s="10" t="s">
        <v>29</v>
      </c>
      <c r="W1002" s="15">
        <v>725</v>
      </c>
      <c r="X1002" s="10" t="s">
        <v>36</v>
      </c>
      <c r="Y1002" s="10" t="s">
        <v>29</v>
      </c>
      <c r="Z1002" s="10" t="s">
        <v>37</v>
      </c>
      <c r="AA1002" s="10" t="s">
        <v>29</v>
      </c>
      <c r="AB1002" s="15">
        <v>0</v>
      </c>
      <c r="AC1002" s="15">
        <v>0</v>
      </c>
      <c r="AD1002" s="15"/>
      <c r="AE1002" s="15">
        <v>0</v>
      </c>
      <c r="AF1002" s="15">
        <v>0</v>
      </c>
      <c r="AG1002" s="15">
        <v>725</v>
      </c>
    </row>
    <row r="1003" spans="1:33" ht="15" customHeight="1" x14ac:dyDescent="0.25">
      <c r="A1003" s="36">
        <v>7</v>
      </c>
      <c r="B1003" s="36" t="s">
        <v>2608</v>
      </c>
      <c r="C1003" s="36" t="s">
        <v>2608</v>
      </c>
      <c r="D1003" s="38" t="str">
        <f t="shared" si="24"/>
        <v>8000000095-0</v>
      </c>
      <c r="E1003" s="9" t="s">
        <v>1968</v>
      </c>
      <c r="F1003" s="10" t="s">
        <v>29</v>
      </c>
      <c r="G1003" s="10" t="s">
        <v>29</v>
      </c>
      <c r="H1003" s="9" t="s">
        <v>30</v>
      </c>
      <c r="I1003" s="10" t="s">
        <v>1783</v>
      </c>
      <c r="J1003" s="10" t="s">
        <v>32</v>
      </c>
      <c r="K1003" s="11">
        <v>42311</v>
      </c>
      <c r="L1003" s="12">
        <v>42311</v>
      </c>
      <c r="M1003" s="10" t="s">
        <v>573</v>
      </c>
      <c r="N1003" s="13" t="s">
        <v>1969</v>
      </c>
      <c r="O1003" s="10" t="s">
        <v>284</v>
      </c>
      <c r="P1003" s="10" t="s">
        <v>29</v>
      </c>
      <c r="Q1003" s="14">
        <v>19992</v>
      </c>
      <c r="R1003" s="12"/>
      <c r="S1003" s="10" t="s">
        <v>29</v>
      </c>
      <c r="T1003" s="14">
        <v>-18992</v>
      </c>
      <c r="U1003" s="15">
        <v>1</v>
      </c>
      <c r="V1003" s="10" t="s">
        <v>29</v>
      </c>
      <c r="W1003" s="14">
        <v>1000</v>
      </c>
      <c r="X1003" s="10" t="s">
        <v>36</v>
      </c>
      <c r="Y1003" s="10" t="s">
        <v>29</v>
      </c>
      <c r="Z1003" s="10" t="s">
        <v>37</v>
      </c>
      <c r="AA1003" s="10" t="s">
        <v>29</v>
      </c>
      <c r="AB1003" s="15">
        <v>0</v>
      </c>
      <c r="AC1003" s="15">
        <v>0</v>
      </c>
      <c r="AD1003" s="15"/>
      <c r="AE1003" s="15">
        <v>0</v>
      </c>
      <c r="AF1003" s="15">
        <v>0</v>
      </c>
      <c r="AG1003" s="14">
        <v>1000</v>
      </c>
    </row>
    <row r="1004" spans="1:33" ht="15" customHeight="1" x14ac:dyDescent="0.25">
      <c r="A1004" s="36">
        <v>7</v>
      </c>
      <c r="B1004" s="36" t="s">
        <v>2608</v>
      </c>
      <c r="C1004" s="36" t="s">
        <v>2608</v>
      </c>
      <c r="D1004" s="38" t="str">
        <f t="shared" si="24"/>
        <v>8000000096-0</v>
      </c>
      <c r="E1004" s="9" t="s">
        <v>1970</v>
      </c>
      <c r="F1004" s="10" t="s">
        <v>29</v>
      </c>
      <c r="G1004" s="10" t="s">
        <v>29</v>
      </c>
      <c r="H1004" s="9" t="s">
        <v>30</v>
      </c>
      <c r="I1004" s="10" t="s">
        <v>1783</v>
      </c>
      <c r="J1004" s="10" t="s">
        <v>32</v>
      </c>
      <c r="K1004" s="11">
        <v>42311</v>
      </c>
      <c r="L1004" s="12">
        <v>42311</v>
      </c>
      <c r="M1004" s="10" t="s">
        <v>573</v>
      </c>
      <c r="N1004" s="13" t="s">
        <v>1971</v>
      </c>
      <c r="O1004" s="10" t="s">
        <v>284</v>
      </c>
      <c r="P1004" s="10" t="s">
        <v>29</v>
      </c>
      <c r="Q1004" s="14">
        <v>1438.2</v>
      </c>
      <c r="R1004" s="12"/>
      <c r="S1004" s="10" t="s">
        <v>29</v>
      </c>
      <c r="T1004" s="14">
        <v>-1366.2</v>
      </c>
      <c r="U1004" s="15">
        <v>1</v>
      </c>
      <c r="V1004" s="10" t="s">
        <v>29</v>
      </c>
      <c r="W1004" s="15">
        <v>72</v>
      </c>
      <c r="X1004" s="10" t="s">
        <v>36</v>
      </c>
      <c r="Y1004" s="10" t="s">
        <v>29</v>
      </c>
      <c r="Z1004" s="10" t="s">
        <v>37</v>
      </c>
      <c r="AA1004" s="10" t="s">
        <v>29</v>
      </c>
      <c r="AB1004" s="15">
        <v>0</v>
      </c>
      <c r="AC1004" s="15">
        <v>0</v>
      </c>
      <c r="AD1004" s="15"/>
      <c r="AE1004" s="15">
        <v>0</v>
      </c>
      <c r="AF1004" s="15">
        <v>0</v>
      </c>
      <c r="AG1004" s="15">
        <v>72</v>
      </c>
    </row>
    <row r="1005" spans="1:33" ht="15" customHeight="1" x14ac:dyDescent="0.25">
      <c r="A1005" s="36">
        <v>7</v>
      </c>
      <c r="B1005" s="36" t="s">
        <v>2608</v>
      </c>
      <c r="C1005" s="36" t="s">
        <v>2608</v>
      </c>
      <c r="D1005" s="38" t="str">
        <f t="shared" si="24"/>
        <v>8000000097-0</v>
      </c>
      <c r="E1005" s="9" t="s">
        <v>1972</v>
      </c>
      <c r="F1005" s="10" t="s">
        <v>29</v>
      </c>
      <c r="G1005" s="10" t="s">
        <v>29</v>
      </c>
      <c r="H1005" s="9" t="s">
        <v>30</v>
      </c>
      <c r="I1005" s="10" t="s">
        <v>1783</v>
      </c>
      <c r="J1005" s="10" t="s">
        <v>32</v>
      </c>
      <c r="K1005" s="11">
        <v>42311</v>
      </c>
      <c r="L1005" s="12">
        <v>42311</v>
      </c>
      <c r="M1005" s="10" t="s">
        <v>573</v>
      </c>
      <c r="N1005" s="13" t="s">
        <v>1973</v>
      </c>
      <c r="O1005" s="10" t="s">
        <v>284</v>
      </c>
      <c r="P1005" s="10" t="s">
        <v>29</v>
      </c>
      <c r="Q1005" s="14">
        <v>9853.2000000000007</v>
      </c>
      <c r="R1005" s="12"/>
      <c r="S1005" s="10" t="s">
        <v>29</v>
      </c>
      <c r="T1005" s="14">
        <v>-9360.2000000000007</v>
      </c>
      <c r="U1005" s="15">
        <v>1</v>
      </c>
      <c r="V1005" s="10" t="s">
        <v>29</v>
      </c>
      <c r="W1005" s="15">
        <v>493</v>
      </c>
      <c r="X1005" s="10" t="s">
        <v>36</v>
      </c>
      <c r="Y1005" s="10" t="s">
        <v>29</v>
      </c>
      <c r="Z1005" s="10" t="s">
        <v>37</v>
      </c>
      <c r="AA1005" s="10" t="s">
        <v>29</v>
      </c>
      <c r="AB1005" s="15">
        <v>0</v>
      </c>
      <c r="AC1005" s="15">
        <v>0</v>
      </c>
      <c r="AD1005" s="15"/>
      <c r="AE1005" s="15">
        <v>0</v>
      </c>
      <c r="AF1005" s="15">
        <v>0</v>
      </c>
      <c r="AG1005" s="15">
        <v>493</v>
      </c>
    </row>
    <row r="1006" spans="1:33" ht="15" customHeight="1" x14ac:dyDescent="0.25">
      <c r="A1006" s="36">
        <v>7</v>
      </c>
      <c r="B1006" s="36" t="s">
        <v>2608</v>
      </c>
      <c r="C1006" s="36" t="s">
        <v>2608</v>
      </c>
      <c r="D1006" s="38" t="str">
        <f t="shared" si="24"/>
        <v>8000000098-0</v>
      </c>
      <c r="E1006" s="9" t="s">
        <v>1974</v>
      </c>
      <c r="F1006" s="10" t="s">
        <v>29</v>
      </c>
      <c r="G1006" s="10" t="s">
        <v>29</v>
      </c>
      <c r="H1006" s="9" t="s">
        <v>30</v>
      </c>
      <c r="I1006" s="10" t="s">
        <v>1783</v>
      </c>
      <c r="J1006" s="10" t="s">
        <v>32</v>
      </c>
      <c r="K1006" s="11">
        <v>42311</v>
      </c>
      <c r="L1006" s="12">
        <v>42311</v>
      </c>
      <c r="M1006" s="10" t="s">
        <v>573</v>
      </c>
      <c r="N1006" s="13" t="s">
        <v>1975</v>
      </c>
      <c r="O1006" s="10" t="s">
        <v>284</v>
      </c>
      <c r="P1006" s="10" t="s">
        <v>29</v>
      </c>
      <c r="Q1006" s="14">
        <v>17136</v>
      </c>
      <c r="R1006" s="12"/>
      <c r="S1006" s="10" t="s">
        <v>29</v>
      </c>
      <c r="T1006" s="14">
        <v>-16279</v>
      </c>
      <c r="U1006" s="15">
        <v>1</v>
      </c>
      <c r="V1006" s="10" t="s">
        <v>29</v>
      </c>
      <c r="W1006" s="15">
        <v>857</v>
      </c>
      <c r="X1006" s="10" t="s">
        <v>36</v>
      </c>
      <c r="Y1006" s="10" t="s">
        <v>29</v>
      </c>
      <c r="Z1006" s="10" t="s">
        <v>37</v>
      </c>
      <c r="AA1006" s="10" t="s">
        <v>29</v>
      </c>
      <c r="AB1006" s="15">
        <v>0</v>
      </c>
      <c r="AC1006" s="15">
        <v>0</v>
      </c>
      <c r="AD1006" s="15"/>
      <c r="AE1006" s="15">
        <v>0</v>
      </c>
      <c r="AF1006" s="15">
        <v>0</v>
      </c>
      <c r="AG1006" s="15">
        <v>857</v>
      </c>
    </row>
    <row r="1007" spans="1:33" ht="15" customHeight="1" x14ac:dyDescent="0.25">
      <c r="A1007" s="36">
        <v>7</v>
      </c>
      <c r="B1007" s="36" t="s">
        <v>2608</v>
      </c>
      <c r="C1007" s="36" t="s">
        <v>2608</v>
      </c>
      <c r="D1007" s="38" t="str">
        <f t="shared" si="24"/>
        <v>8000000099-0</v>
      </c>
      <c r="E1007" s="9" t="s">
        <v>1976</v>
      </c>
      <c r="F1007" s="10" t="s">
        <v>29</v>
      </c>
      <c r="G1007" s="10" t="s">
        <v>29</v>
      </c>
      <c r="H1007" s="9" t="s">
        <v>30</v>
      </c>
      <c r="I1007" s="10" t="s">
        <v>1783</v>
      </c>
      <c r="J1007" s="10" t="s">
        <v>32</v>
      </c>
      <c r="K1007" s="11">
        <v>42311</v>
      </c>
      <c r="L1007" s="12">
        <v>42311</v>
      </c>
      <c r="M1007" s="10" t="s">
        <v>573</v>
      </c>
      <c r="N1007" s="13" t="s">
        <v>1977</v>
      </c>
      <c r="O1007" s="10" t="s">
        <v>284</v>
      </c>
      <c r="P1007" s="10" t="s">
        <v>29</v>
      </c>
      <c r="Q1007" s="14">
        <v>85680</v>
      </c>
      <c r="R1007" s="12"/>
      <c r="S1007" s="10" t="s">
        <v>29</v>
      </c>
      <c r="T1007" s="14">
        <v>-81396</v>
      </c>
      <c r="U1007" s="15">
        <v>1</v>
      </c>
      <c r="V1007" s="10" t="s">
        <v>29</v>
      </c>
      <c r="W1007" s="14">
        <v>4284</v>
      </c>
      <c r="X1007" s="10" t="s">
        <v>36</v>
      </c>
      <c r="Y1007" s="10" t="s">
        <v>29</v>
      </c>
      <c r="Z1007" s="10" t="s">
        <v>37</v>
      </c>
      <c r="AA1007" s="10" t="s">
        <v>29</v>
      </c>
      <c r="AB1007" s="15">
        <v>0</v>
      </c>
      <c r="AC1007" s="15">
        <v>0</v>
      </c>
      <c r="AD1007" s="15"/>
      <c r="AE1007" s="15">
        <v>0</v>
      </c>
      <c r="AF1007" s="15">
        <v>0</v>
      </c>
      <c r="AG1007" s="14">
        <v>4284</v>
      </c>
    </row>
    <row r="1008" spans="1:33" ht="15" customHeight="1" x14ac:dyDescent="0.25">
      <c r="A1008" s="36">
        <v>7</v>
      </c>
      <c r="B1008" s="36" t="s">
        <v>2608</v>
      </c>
      <c r="C1008" s="36" t="s">
        <v>2608</v>
      </c>
      <c r="D1008" s="38" t="str">
        <f t="shared" si="24"/>
        <v>8000000100-0</v>
      </c>
      <c r="E1008" s="9" t="s">
        <v>1978</v>
      </c>
      <c r="F1008" s="10" t="s">
        <v>29</v>
      </c>
      <c r="G1008" s="10" t="s">
        <v>29</v>
      </c>
      <c r="H1008" s="9" t="s">
        <v>30</v>
      </c>
      <c r="I1008" s="10" t="s">
        <v>1783</v>
      </c>
      <c r="J1008" s="10" t="s">
        <v>32</v>
      </c>
      <c r="K1008" s="11">
        <v>42333</v>
      </c>
      <c r="L1008" s="12">
        <v>42333</v>
      </c>
      <c r="M1008" s="10" t="s">
        <v>573</v>
      </c>
      <c r="N1008" s="13" t="s">
        <v>1979</v>
      </c>
      <c r="O1008" s="10" t="s">
        <v>284</v>
      </c>
      <c r="P1008" s="10" t="s">
        <v>29</v>
      </c>
      <c r="Q1008" s="14">
        <v>89000</v>
      </c>
      <c r="R1008" s="12"/>
      <c r="S1008" s="10" t="s">
        <v>29</v>
      </c>
      <c r="T1008" s="14">
        <v>-84550</v>
      </c>
      <c r="U1008" s="15">
        <v>0</v>
      </c>
      <c r="V1008" s="10" t="s">
        <v>29</v>
      </c>
      <c r="W1008" s="14">
        <v>4450</v>
      </c>
      <c r="X1008" s="10" t="s">
        <v>36</v>
      </c>
      <c r="Y1008" s="10" t="s">
        <v>29</v>
      </c>
      <c r="Z1008" s="10" t="s">
        <v>37</v>
      </c>
      <c r="AA1008" s="10" t="s">
        <v>29</v>
      </c>
      <c r="AB1008" s="15">
        <v>0</v>
      </c>
      <c r="AC1008" s="15">
        <v>0</v>
      </c>
      <c r="AD1008" s="15"/>
      <c r="AE1008" s="15">
        <v>0</v>
      </c>
      <c r="AF1008" s="15">
        <v>0</v>
      </c>
      <c r="AG1008" s="14">
        <v>4450</v>
      </c>
    </row>
    <row r="1009" spans="1:33" ht="15" customHeight="1" x14ac:dyDescent="0.25">
      <c r="A1009" s="36">
        <v>7</v>
      </c>
      <c r="B1009" s="36" t="s">
        <v>2608</v>
      </c>
      <c r="C1009" s="36" t="s">
        <v>2608</v>
      </c>
      <c r="D1009" s="38" t="str">
        <f t="shared" si="24"/>
        <v>8000000101-0</v>
      </c>
      <c r="E1009" s="9" t="s">
        <v>1980</v>
      </c>
      <c r="F1009" s="10" t="s">
        <v>29</v>
      </c>
      <c r="G1009" s="10" t="s">
        <v>29</v>
      </c>
      <c r="H1009" s="9" t="s">
        <v>30</v>
      </c>
      <c r="I1009" s="10" t="s">
        <v>1783</v>
      </c>
      <c r="J1009" s="10" t="s">
        <v>32</v>
      </c>
      <c r="K1009" s="11">
        <v>42411</v>
      </c>
      <c r="L1009" s="12">
        <v>42411</v>
      </c>
      <c r="M1009" s="10" t="s">
        <v>573</v>
      </c>
      <c r="N1009" s="13" t="s">
        <v>1981</v>
      </c>
      <c r="O1009" s="10" t="s">
        <v>284</v>
      </c>
      <c r="P1009" s="10" t="s">
        <v>29</v>
      </c>
      <c r="Q1009" s="14">
        <v>20196</v>
      </c>
      <c r="R1009" s="12"/>
      <c r="S1009" s="10" t="s">
        <v>29</v>
      </c>
      <c r="T1009" s="14">
        <v>-19186</v>
      </c>
      <c r="U1009" s="15">
        <v>1</v>
      </c>
      <c r="V1009" s="10" t="s">
        <v>29</v>
      </c>
      <c r="W1009" s="14">
        <v>1010</v>
      </c>
      <c r="X1009" s="10" t="s">
        <v>36</v>
      </c>
      <c r="Y1009" s="10" t="s">
        <v>29</v>
      </c>
      <c r="Z1009" s="10" t="s">
        <v>37</v>
      </c>
      <c r="AA1009" s="10" t="s">
        <v>29</v>
      </c>
      <c r="AB1009" s="15">
        <v>0</v>
      </c>
      <c r="AC1009" s="15">
        <v>0</v>
      </c>
      <c r="AD1009" s="15"/>
      <c r="AE1009" s="15">
        <v>0</v>
      </c>
      <c r="AF1009" s="15">
        <v>0</v>
      </c>
      <c r="AG1009" s="14">
        <v>1010</v>
      </c>
    </row>
    <row r="1010" spans="1:33" ht="15" customHeight="1" x14ac:dyDescent="0.25">
      <c r="A1010" s="36">
        <v>7</v>
      </c>
      <c r="B1010" s="36" t="s">
        <v>2608</v>
      </c>
      <c r="C1010" s="36" t="s">
        <v>2608</v>
      </c>
      <c r="D1010" s="38" t="str">
        <f t="shared" si="24"/>
        <v>8000000102-0</v>
      </c>
      <c r="E1010" s="9" t="s">
        <v>1982</v>
      </c>
      <c r="F1010" s="10" t="s">
        <v>29</v>
      </c>
      <c r="G1010" s="10" t="s">
        <v>29</v>
      </c>
      <c r="H1010" s="9" t="s">
        <v>30</v>
      </c>
      <c r="I1010" s="10" t="s">
        <v>1783</v>
      </c>
      <c r="J1010" s="10" t="s">
        <v>32</v>
      </c>
      <c r="K1010" s="11">
        <v>42417</v>
      </c>
      <c r="L1010" s="12">
        <v>42417</v>
      </c>
      <c r="M1010" s="10" t="s">
        <v>573</v>
      </c>
      <c r="N1010" s="13" t="s">
        <v>1983</v>
      </c>
      <c r="O1010" s="10" t="s">
        <v>284</v>
      </c>
      <c r="P1010" s="10" t="s">
        <v>29</v>
      </c>
      <c r="Q1010" s="14">
        <v>4182</v>
      </c>
      <c r="R1010" s="12"/>
      <c r="S1010" s="10" t="s">
        <v>29</v>
      </c>
      <c r="T1010" s="14">
        <v>-3973</v>
      </c>
      <c r="U1010" s="15">
        <v>1</v>
      </c>
      <c r="V1010" s="10" t="s">
        <v>29</v>
      </c>
      <c r="W1010" s="15">
        <v>209</v>
      </c>
      <c r="X1010" s="10" t="s">
        <v>36</v>
      </c>
      <c r="Y1010" s="10" t="s">
        <v>29</v>
      </c>
      <c r="Z1010" s="10" t="s">
        <v>37</v>
      </c>
      <c r="AA1010" s="10" t="s">
        <v>29</v>
      </c>
      <c r="AB1010" s="15">
        <v>0</v>
      </c>
      <c r="AC1010" s="15">
        <v>0</v>
      </c>
      <c r="AD1010" s="15"/>
      <c r="AE1010" s="15">
        <v>0</v>
      </c>
      <c r="AF1010" s="15">
        <v>0</v>
      </c>
      <c r="AG1010" s="15">
        <v>209</v>
      </c>
    </row>
    <row r="1011" spans="1:33" ht="15" customHeight="1" x14ac:dyDescent="0.25">
      <c r="A1011" s="36">
        <v>7</v>
      </c>
      <c r="B1011" s="36" t="s">
        <v>2608</v>
      </c>
      <c r="C1011" s="36" t="s">
        <v>2608</v>
      </c>
      <c r="D1011" s="38" t="str">
        <f t="shared" si="24"/>
        <v>8000000103-0</v>
      </c>
      <c r="E1011" s="9" t="s">
        <v>1984</v>
      </c>
      <c r="F1011" s="10" t="s">
        <v>29</v>
      </c>
      <c r="G1011" s="10" t="s">
        <v>29</v>
      </c>
      <c r="H1011" s="9" t="s">
        <v>30</v>
      </c>
      <c r="I1011" s="10" t="s">
        <v>207</v>
      </c>
      <c r="J1011" s="10" t="s">
        <v>32</v>
      </c>
      <c r="K1011" s="11">
        <v>42520</v>
      </c>
      <c r="L1011" s="12">
        <v>42520</v>
      </c>
      <c r="M1011" s="10" t="s">
        <v>573</v>
      </c>
      <c r="N1011" s="13" t="s">
        <v>1985</v>
      </c>
      <c r="O1011" s="10" t="s">
        <v>284</v>
      </c>
      <c r="P1011" s="10" t="s">
        <v>29</v>
      </c>
      <c r="Q1011" s="14">
        <v>370770</v>
      </c>
      <c r="R1011" s="12"/>
      <c r="S1011" s="10" t="s">
        <v>29</v>
      </c>
      <c r="T1011" s="14">
        <v>-352231.5</v>
      </c>
      <c r="U1011" s="15">
        <v>1</v>
      </c>
      <c r="V1011" s="10" t="s">
        <v>29</v>
      </c>
      <c r="W1011" s="14">
        <v>18538.5</v>
      </c>
      <c r="X1011" s="10" t="s">
        <v>36</v>
      </c>
      <c r="Y1011" s="10" t="s">
        <v>29</v>
      </c>
      <c r="Z1011" s="10" t="s">
        <v>37</v>
      </c>
      <c r="AA1011" s="10" t="s">
        <v>29</v>
      </c>
      <c r="AB1011" s="15">
        <v>0</v>
      </c>
      <c r="AC1011" s="15">
        <v>0</v>
      </c>
      <c r="AD1011" s="15"/>
      <c r="AE1011" s="15">
        <v>0</v>
      </c>
      <c r="AF1011" s="15">
        <v>0</v>
      </c>
      <c r="AG1011" s="14">
        <v>18538.5</v>
      </c>
    </row>
    <row r="1012" spans="1:33" ht="15" customHeight="1" x14ac:dyDescent="0.25">
      <c r="A1012" s="36">
        <v>7</v>
      </c>
      <c r="B1012" s="36" t="s">
        <v>2608</v>
      </c>
      <c r="C1012" s="36" t="s">
        <v>2608</v>
      </c>
      <c r="D1012" s="38" t="str">
        <f t="shared" si="24"/>
        <v>8000000104-0</v>
      </c>
      <c r="E1012" s="9" t="s">
        <v>1986</v>
      </c>
      <c r="F1012" s="10" t="s">
        <v>29</v>
      </c>
      <c r="G1012" s="10" t="s">
        <v>29</v>
      </c>
      <c r="H1012" s="9" t="s">
        <v>30</v>
      </c>
      <c r="I1012" s="10" t="s">
        <v>207</v>
      </c>
      <c r="J1012" s="10" t="s">
        <v>32</v>
      </c>
      <c r="K1012" s="11">
        <v>42675</v>
      </c>
      <c r="L1012" s="12">
        <v>42675</v>
      </c>
      <c r="M1012" s="10" t="s">
        <v>573</v>
      </c>
      <c r="N1012" s="13" t="s">
        <v>1987</v>
      </c>
      <c r="O1012" s="10" t="s">
        <v>284</v>
      </c>
      <c r="P1012" s="10" t="s">
        <v>29</v>
      </c>
      <c r="Q1012" s="14">
        <v>840092.9</v>
      </c>
      <c r="R1012" s="12"/>
      <c r="S1012" s="10" t="s">
        <v>29</v>
      </c>
      <c r="T1012" s="14">
        <v>-798088.25</v>
      </c>
      <c r="U1012" s="15">
        <v>1</v>
      </c>
      <c r="V1012" s="10" t="s">
        <v>29</v>
      </c>
      <c r="W1012" s="14">
        <v>42004.65</v>
      </c>
      <c r="X1012" s="10" t="s">
        <v>36</v>
      </c>
      <c r="Y1012" s="10" t="s">
        <v>29</v>
      </c>
      <c r="Z1012" s="10" t="s">
        <v>37</v>
      </c>
      <c r="AA1012" s="10" t="s">
        <v>29</v>
      </c>
      <c r="AB1012" s="15">
        <v>0</v>
      </c>
      <c r="AC1012" s="15">
        <v>0</v>
      </c>
      <c r="AD1012" s="15"/>
      <c r="AE1012" s="15">
        <v>0</v>
      </c>
      <c r="AF1012" s="15">
        <v>0</v>
      </c>
      <c r="AG1012" s="14">
        <v>42004.65</v>
      </c>
    </row>
    <row r="1013" spans="1:33" ht="15" customHeight="1" x14ac:dyDescent="0.25">
      <c r="A1013" s="36">
        <v>7</v>
      </c>
      <c r="B1013" s="36" t="s">
        <v>2608</v>
      </c>
      <c r="C1013" s="36" t="s">
        <v>2608</v>
      </c>
      <c r="D1013" s="38" t="str">
        <f t="shared" si="24"/>
        <v>8000000105-0</v>
      </c>
      <c r="E1013" s="9" t="s">
        <v>1988</v>
      </c>
      <c r="F1013" s="10" t="s">
        <v>29</v>
      </c>
      <c r="G1013" s="10" t="s">
        <v>29</v>
      </c>
      <c r="H1013" s="9" t="s">
        <v>30</v>
      </c>
      <c r="I1013" s="10" t="s">
        <v>1783</v>
      </c>
      <c r="J1013" s="10" t="s">
        <v>32</v>
      </c>
      <c r="K1013" s="11">
        <v>42826</v>
      </c>
      <c r="L1013" s="12">
        <v>42826</v>
      </c>
      <c r="M1013" s="10" t="s">
        <v>573</v>
      </c>
      <c r="N1013" s="13" t="s">
        <v>1925</v>
      </c>
      <c r="O1013" s="10" t="s">
        <v>284</v>
      </c>
      <c r="P1013" s="10" t="s">
        <v>29</v>
      </c>
      <c r="Q1013" s="14">
        <v>48500</v>
      </c>
      <c r="R1013" s="12"/>
      <c r="S1013" s="10" t="s">
        <v>29</v>
      </c>
      <c r="T1013" s="14">
        <v>-46075</v>
      </c>
      <c r="U1013" s="15">
        <v>1</v>
      </c>
      <c r="V1013" s="10" t="s">
        <v>29</v>
      </c>
      <c r="W1013" s="14">
        <v>2425</v>
      </c>
      <c r="X1013" s="10" t="s">
        <v>36</v>
      </c>
      <c r="Y1013" s="10" t="s">
        <v>29</v>
      </c>
      <c r="Z1013" s="10" t="s">
        <v>37</v>
      </c>
      <c r="AA1013" s="10" t="s">
        <v>29</v>
      </c>
      <c r="AB1013" s="15">
        <v>0</v>
      </c>
      <c r="AC1013" s="15">
        <v>0</v>
      </c>
      <c r="AD1013" s="15"/>
      <c r="AE1013" s="15">
        <v>0</v>
      </c>
      <c r="AF1013" s="15">
        <v>0</v>
      </c>
      <c r="AG1013" s="14">
        <v>2425</v>
      </c>
    </row>
    <row r="1014" spans="1:33" ht="15" customHeight="1" x14ac:dyDescent="0.25">
      <c r="A1014" s="36">
        <v>7</v>
      </c>
      <c r="B1014" s="36" t="s">
        <v>2608</v>
      </c>
      <c r="C1014" s="36" t="s">
        <v>2608</v>
      </c>
      <c r="D1014" s="38" t="str">
        <f t="shared" si="24"/>
        <v>8000000106-0</v>
      </c>
      <c r="E1014" s="9" t="s">
        <v>1989</v>
      </c>
      <c r="F1014" s="10" t="s">
        <v>29</v>
      </c>
      <c r="G1014" s="10" t="s">
        <v>29</v>
      </c>
      <c r="H1014" s="9" t="s">
        <v>30</v>
      </c>
      <c r="I1014" s="10" t="s">
        <v>207</v>
      </c>
      <c r="J1014" s="10" t="s">
        <v>32</v>
      </c>
      <c r="K1014" s="11">
        <v>43058</v>
      </c>
      <c r="L1014" s="12">
        <v>43058</v>
      </c>
      <c r="M1014" s="10" t="s">
        <v>573</v>
      </c>
      <c r="N1014" s="13" t="s">
        <v>1990</v>
      </c>
      <c r="O1014" s="10" t="s">
        <v>284</v>
      </c>
      <c r="P1014" s="10" t="s">
        <v>29</v>
      </c>
      <c r="Q1014" s="14">
        <v>17500</v>
      </c>
      <c r="R1014" s="12"/>
      <c r="S1014" s="10" t="s">
        <v>29</v>
      </c>
      <c r="T1014" s="14">
        <v>-16625</v>
      </c>
      <c r="U1014" s="15">
        <v>1</v>
      </c>
      <c r="V1014" s="10" t="s">
        <v>29</v>
      </c>
      <c r="W1014" s="15">
        <v>875</v>
      </c>
      <c r="X1014" s="10" t="s">
        <v>36</v>
      </c>
      <c r="Y1014" s="10" t="s">
        <v>29</v>
      </c>
      <c r="Z1014" s="10" t="s">
        <v>37</v>
      </c>
      <c r="AA1014" s="10" t="s">
        <v>29</v>
      </c>
      <c r="AB1014" s="15">
        <v>0</v>
      </c>
      <c r="AC1014" s="15">
        <v>0</v>
      </c>
      <c r="AD1014" s="15"/>
      <c r="AE1014" s="15">
        <v>0</v>
      </c>
      <c r="AF1014" s="15">
        <v>0</v>
      </c>
      <c r="AG1014" s="15">
        <v>875</v>
      </c>
    </row>
    <row r="1015" spans="1:33" ht="15" customHeight="1" x14ac:dyDescent="0.25">
      <c r="A1015" s="36">
        <v>7</v>
      </c>
      <c r="B1015" s="36" t="s">
        <v>2608</v>
      </c>
      <c r="C1015" s="36" t="s">
        <v>2608</v>
      </c>
      <c r="D1015" s="38" t="str">
        <f t="shared" si="24"/>
        <v>8000000107-0</v>
      </c>
      <c r="E1015" s="9" t="s">
        <v>1991</v>
      </c>
      <c r="F1015" s="10" t="s">
        <v>29</v>
      </c>
      <c r="G1015" s="10" t="s">
        <v>29</v>
      </c>
      <c r="H1015" s="9" t="s">
        <v>30</v>
      </c>
      <c r="I1015" s="10" t="s">
        <v>207</v>
      </c>
      <c r="J1015" s="10" t="s">
        <v>32</v>
      </c>
      <c r="K1015" s="11">
        <v>43058</v>
      </c>
      <c r="L1015" s="12">
        <v>43058</v>
      </c>
      <c r="M1015" s="10" t="s">
        <v>573</v>
      </c>
      <c r="N1015" s="13" t="s">
        <v>1992</v>
      </c>
      <c r="O1015" s="10" t="s">
        <v>284</v>
      </c>
      <c r="P1015" s="10" t="s">
        <v>29</v>
      </c>
      <c r="Q1015" s="14">
        <v>50848</v>
      </c>
      <c r="R1015" s="12"/>
      <c r="S1015" s="10" t="s">
        <v>29</v>
      </c>
      <c r="T1015" s="14">
        <v>-48305.599999999999</v>
      </c>
      <c r="U1015" s="15">
        <v>1</v>
      </c>
      <c r="V1015" s="10" t="s">
        <v>29</v>
      </c>
      <c r="W1015" s="14">
        <v>2542.4</v>
      </c>
      <c r="X1015" s="10" t="s">
        <v>36</v>
      </c>
      <c r="Y1015" s="10" t="s">
        <v>29</v>
      </c>
      <c r="Z1015" s="10" t="s">
        <v>37</v>
      </c>
      <c r="AA1015" s="10" t="s">
        <v>29</v>
      </c>
      <c r="AB1015" s="15">
        <v>0</v>
      </c>
      <c r="AC1015" s="15">
        <v>0</v>
      </c>
      <c r="AD1015" s="15"/>
      <c r="AE1015" s="15">
        <v>0</v>
      </c>
      <c r="AF1015" s="15">
        <v>0</v>
      </c>
      <c r="AG1015" s="14">
        <v>2542.4</v>
      </c>
    </row>
    <row r="1016" spans="1:33" ht="15" customHeight="1" x14ac:dyDescent="0.25">
      <c r="A1016" s="36">
        <v>7</v>
      </c>
      <c r="B1016" s="36" t="s">
        <v>2608</v>
      </c>
      <c r="C1016" s="36" t="s">
        <v>2608</v>
      </c>
      <c r="D1016" s="38" t="str">
        <f t="shared" si="24"/>
        <v>8000000108-0</v>
      </c>
      <c r="E1016" s="9" t="s">
        <v>1993</v>
      </c>
      <c r="F1016" s="10" t="s">
        <v>29</v>
      </c>
      <c r="G1016" s="10" t="s">
        <v>29</v>
      </c>
      <c r="H1016" s="9" t="s">
        <v>30</v>
      </c>
      <c r="I1016" s="10" t="s">
        <v>207</v>
      </c>
      <c r="J1016" s="10" t="s">
        <v>32</v>
      </c>
      <c r="K1016" s="11">
        <v>43058</v>
      </c>
      <c r="L1016" s="12">
        <v>43058</v>
      </c>
      <c r="M1016" s="10" t="s">
        <v>573</v>
      </c>
      <c r="N1016" s="13" t="s">
        <v>1992</v>
      </c>
      <c r="O1016" s="10" t="s">
        <v>284</v>
      </c>
      <c r="P1016" s="10" t="s">
        <v>29</v>
      </c>
      <c r="Q1016" s="14">
        <v>25424</v>
      </c>
      <c r="R1016" s="12"/>
      <c r="S1016" s="10" t="s">
        <v>29</v>
      </c>
      <c r="T1016" s="14">
        <v>-24152.799999999999</v>
      </c>
      <c r="U1016" s="15">
        <v>1</v>
      </c>
      <c r="V1016" s="10" t="s">
        <v>29</v>
      </c>
      <c r="W1016" s="14">
        <v>1271.2</v>
      </c>
      <c r="X1016" s="10" t="s">
        <v>36</v>
      </c>
      <c r="Y1016" s="10" t="s">
        <v>29</v>
      </c>
      <c r="Z1016" s="10" t="s">
        <v>37</v>
      </c>
      <c r="AA1016" s="10" t="s">
        <v>29</v>
      </c>
      <c r="AB1016" s="15">
        <v>0</v>
      </c>
      <c r="AC1016" s="15">
        <v>0</v>
      </c>
      <c r="AD1016" s="15"/>
      <c r="AE1016" s="15">
        <v>0</v>
      </c>
      <c r="AF1016" s="15">
        <v>0</v>
      </c>
      <c r="AG1016" s="14">
        <v>1271.2</v>
      </c>
    </row>
    <row r="1017" spans="1:33" ht="15" customHeight="1" x14ac:dyDescent="0.25">
      <c r="A1017" s="36">
        <v>7</v>
      </c>
      <c r="B1017" s="36" t="s">
        <v>2608</v>
      </c>
      <c r="C1017" s="36" t="s">
        <v>2608</v>
      </c>
      <c r="D1017" s="38" t="str">
        <f t="shared" si="24"/>
        <v>8000000109-0</v>
      </c>
      <c r="E1017" s="9" t="s">
        <v>1994</v>
      </c>
      <c r="F1017" s="10" t="s">
        <v>29</v>
      </c>
      <c r="G1017" s="10" t="s">
        <v>29</v>
      </c>
      <c r="H1017" s="9" t="s">
        <v>30</v>
      </c>
      <c r="I1017" s="10" t="s">
        <v>207</v>
      </c>
      <c r="J1017" s="10" t="s">
        <v>32</v>
      </c>
      <c r="K1017" s="11">
        <v>43120</v>
      </c>
      <c r="L1017" s="12">
        <v>43120</v>
      </c>
      <c r="M1017" s="10" t="s">
        <v>573</v>
      </c>
      <c r="N1017" s="13" t="s">
        <v>1995</v>
      </c>
      <c r="O1017" s="10" t="s">
        <v>284</v>
      </c>
      <c r="P1017" s="10" t="s">
        <v>29</v>
      </c>
      <c r="Q1017" s="14">
        <v>24000</v>
      </c>
      <c r="R1017" s="12"/>
      <c r="S1017" s="10" t="s">
        <v>29</v>
      </c>
      <c r="T1017" s="14">
        <v>-22800</v>
      </c>
      <c r="U1017" s="15">
        <v>1</v>
      </c>
      <c r="V1017" s="10" t="s">
        <v>29</v>
      </c>
      <c r="W1017" s="14">
        <v>1200</v>
      </c>
      <c r="X1017" s="10" t="s">
        <v>36</v>
      </c>
      <c r="Y1017" s="10" t="s">
        <v>29</v>
      </c>
      <c r="Z1017" s="10" t="s">
        <v>37</v>
      </c>
      <c r="AA1017" s="10" t="s">
        <v>29</v>
      </c>
      <c r="AB1017" s="15">
        <v>0</v>
      </c>
      <c r="AC1017" s="15">
        <v>0</v>
      </c>
      <c r="AD1017" s="15"/>
      <c r="AE1017" s="15">
        <v>0</v>
      </c>
      <c r="AF1017" s="15">
        <v>0</v>
      </c>
      <c r="AG1017" s="14">
        <v>1200</v>
      </c>
    </row>
    <row r="1018" spans="1:33" ht="15" customHeight="1" x14ac:dyDescent="0.25">
      <c r="A1018" s="36">
        <v>7</v>
      </c>
      <c r="B1018" s="36" t="s">
        <v>2608</v>
      </c>
      <c r="C1018" s="36" t="s">
        <v>2608</v>
      </c>
      <c r="D1018" s="38" t="str">
        <f t="shared" si="24"/>
        <v>8000000110-0</v>
      </c>
      <c r="E1018" s="9" t="s">
        <v>1996</v>
      </c>
      <c r="F1018" s="10" t="s">
        <v>29</v>
      </c>
      <c r="G1018" s="10" t="s">
        <v>29</v>
      </c>
      <c r="H1018" s="9" t="s">
        <v>30</v>
      </c>
      <c r="I1018" s="10" t="s">
        <v>207</v>
      </c>
      <c r="J1018" s="10" t="s">
        <v>32</v>
      </c>
      <c r="K1018" s="11">
        <v>43120</v>
      </c>
      <c r="L1018" s="12">
        <v>43120</v>
      </c>
      <c r="M1018" s="10" t="s">
        <v>573</v>
      </c>
      <c r="N1018" s="13" t="s">
        <v>1997</v>
      </c>
      <c r="O1018" s="10" t="s">
        <v>284</v>
      </c>
      <c r="P1018" s="10" t="s">
        <v>29</v>
      </c>
      <c r="Q1018" s="14">
        <v>82000</v>
      </c>
      <c r="R1018" s="12"/>
      <c r="S1018" s="10" t="s">
        <v>29</v>
      </c>
      <c r="T1018" s="14">
        <v>-77900</v>
      </c>
      <c r="U1018" s="15">
        <v>1</v>
      </c>
      <c r="V1018" s="10" t="s">
        <v>29</v>
      </c>
      <c r="W1018" s="14">
        <v>4100</v>
      </c>
      <c r="X1018" s="10" t="s">
        <v>36</v>
      </c>
      <c r="Y1018" s="10" t="s">
        <v>29</v>
      </c>
      <c r="Z1018" s="10" t="s">
        <v>37</v>
      </c>
      <c r="AA1018" s="10" t="s">
        <v>29</v>
      </c>
      <c r="AB1018" s="15">
        <v>0</v>
      </c>
      <c r="AC1018" s="15">
        <v>0</v>
      </c>
      <c r="AD1018" s="15"/>
      <c r="AE1018" s="15">
        <v>0</v>
      </c>
      <c r="AF1018" s="15">
        <v>0</v>
      </c>
      <c r="AG1018" s="14">
        <v>4100</v>
      </c>
    </row>
    <row r="1019" spans="1:33" ht="15" customHeight="1" x14ac:dyDescent="0.25">
      <c r="A1019" s="36">
        <v>7</v>
      </c>
      <c r="B1019" s="36" t="s">
        <v>2608</v>
      </c>
      <c r="C1019" s="36" t="s">
        <v>2608</v>
      </c>
      <c r="D1019" s="38" t="str">
        <f t="shared" si="24"/>
        <v>8000000111-0</v>
      </c>
      <c r="E1019" s="9" t="s">
        <v>1998</v>
      </c>
      <c r="F1019" s="10" t="s">
        <v>29</v>
      </c>
      <c r="G1019" s="10" t="s">
        <v>29</v>
      </c>
      <c r="H1019" s="9" t="s">
        <v>30</v>
      </c>
      <c r="I1019" s="10" t="s">
        <v>207</v>
      </c>
      <c r="J1019" s="10" t="s">
        <v>32</v>
      </c>
      <c r="K1019" s="11">
        <v>43124</v>
      </c>
      <c r="L1019" s="12">
        <v>43124</v>
      </c>
      <c r="M1019" s="10" t="s">
        <v>573</v>
      </c>
      <c r="N1019" s="13" t="s">
        <v>1999</v>
      </c>
      <c r="O1019" s="10" t="s">
        <v>284</v>
      </c>
      <c r="P1019" s="10" t="s">
        <v>29</v>
      </c>
      <c r="Q1019" s="14">
        <v>552266</v>
      </c>
      <c r="R1019" s="12"/>
      <c r="S1019" s="10" t="s">
        <v>29</v>
      </c>
      <c r="T1019" s="14">
        <v>-524652.69999999995</v>
      </c>
      <c r="U1019" s="15">
        <v>1</v>
      </c>
      <c r="V1019" s="10" t="s">
        <v>29</v>
      </c>
      <c r="W1019" s="14">
        <v>27613.3</v>
      </c>
      <c r="X1019" s="10" t="s">
        <v>36</v>
      </c>
      <c r="Y1019" s="10" t="s">
        <v>29</v>
      </c>
      <c r="Z1019" s="10" t="s">
        <v>37</v>
      </c>
      <c r="AA1019" s="10" t="s">
        <v>29</v>
      </c>
      <c r="AB1019" s="15">
        <v>0</v>
      </c>
      <c r="AC1019" s="15">
        <v>0</v>
      </c>
      <c r="AD1019" s="15"/>
      <c r="AE1019" s="15">
        <v>0</v>
      </c>
      <c r="AF1019" s="15">
        <v>0</v>
      </c>
      <c r="AG1019" s="14">
        <v>27613.3</v>
      </c>
    </row>
    <row r="1020" spans="1:33" ht="15" customHeight="1" x14ac:dyDescent="0.25">
      <c r="A1020" s="36">
        <v>7</v>
      </c>
      <c r="B1020" s="36" t="s">
        <v>2608</v>
      </c>
      <c r="C1020" s="36" t="s">
        <v>2608</v>
      </c>
      <c r="D1020" s="38" t="str">
        <f t="shared" si="24"/>
        <v>8000000112-0</v>
      </c>
      <c r="E1020" s="9" t="s">
        <v>2000</v>
      </c>
      <c r="F1020" s="10" t="s">
        <v>29</v>
      </c>
      <c r="G1020" s="10" t="s">
        <v>29</v>
      </c>
      <c r="H1020" s="9" t="s">
        <v>30</v>
      </c>
      <c r="I1020" s="10" t="s">
        <v>207</v>
      </c>
      <c r="J1020" s="10" t="s">
        <v>32</v>
      </c>
      <c r="K1020" s="11">
        <v>43124</v>
      </c>
      <c r="L1020" s="12">
        <v>43124</v>
      </c>
      <c r="M1020" s="10" t="s">
        <v>573</v>
      </c>
      <c r="N1020" s="13" t="s">
        <v>2001</v>
      </c>
      <c r="O1020" s="10" t="s">
        <v>284</v>
      </c>
      <c r="P1020" s="10" t="s">
        <v>29</v>
      </c>
      <c r="Q1020" s="14">
        <v>922310</v>
      </c>
      <c r="R1020" s="12"/>
      <c r="S1020" s="10" t="s">
        <v>29</v>
      </c>
      <c r="T1020" s="14">
        <v>-876194.5</v>
      </c>
      <c r="U1020" s="15">
        <v>1</v>
      </c>
      <c r="V1020" s="10" t="s">
        <v>29</v>
      </c>
      <c r="W1020" s="14">
        <v>46115.5</v>
      </c>
      <c r="X1020" s="10" t="s">
        <v>36</v>
      </c>
      <c r="Y1020" s="10" t="s">
        <v>29</v>
      </c>
      <c r="Z1020" s="10" t="s">
        <v>37</v>
      </c>
      <c r="AA1020" s="10" t="s">
        <v>29</v>
      </c>
      <c r="AB1020" s="15">
        <v>0</v>
      </c>
      <c r="AC1020" s="15">
        <v>0</v>
      </c>
      <c r="AD1020" s="15"/>
      <c r="AE1020" s="15">
        <v>0</v>
      </c>
      <c r="AF1020" s="15">
        <v>0</v>
      </c>
      <c r="AG1020" s="14">
        <v>46115.5</v>
      </c>
    </row>
    <row r="1021" spans="1:33" ht="15" customHeight="1" x14ac:dyDescent="0.25">
      <c r="A1021" s="36">
        <v>7</v>
      </c>
      <c r="B1021" s="36" t="s">
        <v>2608</v>
      </c>
      <c r="C1021" s="36" t="s">
        <v>2608</v>
      </c>
      <c r="D1021" s="38" t="str">
        <f t="shared" si="24"/>
        <v>8000000113-0</v>
      </c>
      <c r="E1021" s="9" t="s">
        <v>2002</v>
      </c>
      <c r="F1021" s="10" t="s">
        <v>29</v>
      </c>
      <c r="G1021" s="10" t="s">
        <v>29</v>
      </c>
      <c r="H1021" s="9" t="s">
        <v>30</v>
      </c>
      <c r="I1021" s="10" t="s">
        <v>207</v>
      </c>
      <c r="J1021" s="10" t="s">
        <v>32</v>
      </c>
      <c r="K1021" s="11">
        <v>43124</v>
      </c>
      <c r="L1021" s="12">
        <v>43124</v>
      </c>
      <c r="M1021" s="10" t="s">
        <v>573</v>
      </c>
      <c r="N1021" s="13" t="s">
        <v>2001</v>
      </c>
      <c r="O1021" s="10" t="s">
        <v>284</v>
      </c>
      <c r="P1021" s="10" t="s">
        <v>29</v>
      </c>
      <c r="Q1021" s="14">
        <v>1218026</v>
      </c>
      <c r="R1021" s="12"/>
      <c r="S1021" s="10" t="s">
        <v>29</v>
      </c>
      <c r="T1021" s="14">
        <v>-1157124.7</v>
      </c>
      <c r="U1021" s="15">
        <v>1</v>
      </c>
      <c r="V1021" s="10" t="s">
        <v>29</v>
      </c>
      <c r="W1021" s="14">
        <v>60901.3</v>
      </c>
      <c r="X1021" s="10" t="s">
        <v>36</v>
      </c>
      <c r="Y1021" s="10" t="s">
        <v>29</v>
      </c>
      <c r="Z1021" s="10" t="s">
        <v>37</v>
      </c>
      <c r="AA1021" s="10" t="s">
        <v>29</v>
      </c>
      <c r="AB1021" s="15">
        <v>0</v>
      </c>
      <c r="AC1021" s="15">
        <v>0</v>
      </c>
      <c r="AD1021" s="15"/>
      <c r="AE1021" s="15">
        <v>0</v>
      </c>
      <c r="AF1021" s="15">
        <v>0</v>
      </c>
      <c r="AG1021" s="14">
        <v>60901.3</v>
      </c>
    </row>
    <row r="1022" spans="1:33" ht="15" customHeight="1" x14ac:dyDescent="0.25">
      <c r="A1022" s="36">
        <v>7</v>
      </c>
      <c r="B1022" s="36" t="s">
        <v>2608</v>
      </c>
      <c r="C1022" s="36" t="s">
        <v>2608</v>
      </c>
      <c r="D1022" s="38" t="str">
        <f t="shared" si="24"/>
        <v>8000000114-0</v>
      </c>
      <c r="E1022" s="9" t="s">
        <v>2003</v>
      </c>
      <c r="F1022" s="10" t="s">
        <v>29</v>
      </c>
      <c r="G1022" s="10" t="s">
        <v>29</v>
      </c>
      <c r="H1022" s="9" t="s">
        <v>30</v>
      </c>
      <c r="I1022" s="10" t="s">
        <v>207</v>
      </c>
      <c r="J1022" s="10" t="s">
        <v>32</v>
      </c>
      <c r="K1022" s="11">
        <v>43124</v>
      </c>
      <c r="L1022" s="12">
        <v>43124</v>
      </c>
      <c r="M1022" s="10" t="s">
        <v>573</v>
      </c>
      <c r="N1022" s="13" t="s">
        <v>2001</v>
      </c>
      <c r="O1022" s="10" t="s">
        <v>284</v>
      </c>
      <c r="P1022" s="10" t="s">
        <v>29</v>
      </c>
      <c r="Q1022" s="14">
        <v>891872</v>
      </c>
      <c r="R1022" s="12"/>
      <c r="S1022" s="10" t="s">
        <v>29</v>
      </c>
      <c r="T1022" s="14">
        <v>-847278.4</v>
      </c>
      <c r="U1022" s="15">
        <v>1</v>
      </c>
      <c r="V1022" s="10" t="s">
        <v>29</v>
      </c>
      <c r="W1022" s="14">
        <v>44593.599999999999</v>
      </c>
      <c r="X1022" s="10" t="s">
        <v>36</v>
      </c>
      <c r="Y1022" s="10" t="s">
        <v>29</v>
      </c>
      <c r="Z1022" s="10" t="s">
        <v>37</v>
      </c>
      <c r="AA1022" s="10" t="s">
        <v>29</v>
      </c>
      <c r="AB1022" s="15">
        <v>0</v>
      </c>
      <c r="AC1022" s="15">
        <v>0</v>
      </c>
      <c r="AD1022" s="15"/>
      <c r="AE1022" s="15">
        <v>0</v>
      </c>
      <c r="AF1022" s="15">
        <v>0</v>
      </c>
      <c r="AG1022" s="14">
        <v>44593.599999999999</v>
      </c>
    </row>
    <row r="1023" spans="1:33" ht="15" customHeight="1" x14ac:dyDescent="0.25">
      <c r="A1023" s="36">
        <v>7</v>
      </c>
      <c r="B1023" s="36" t="s">
        <v>2608</v>
      </c>
      <c r="C1023" s="36" t="s">
        <v>2608</v>
      </c>
      <c r="D1023" s="38" t="str">
        <f t="shared" si="24"/>
        <v>8000000115-0</v>
      </c>
      <c r="E1023" s="9" t="s">
        <v>2004</v>
      </c>
      <c r="F1023" s="10" t="s">
        <v>29</v>
      </c>
      <c r="G1023" s="10" t="s">
        <v>29</v>
      </c>
      <c r="H1023" s="9" t="s">
        <v>30</v>
      </c>
      <c r="I1023" s="10" t="s">
        <v>207</v>
      </c>
      <c r="J1023" s="10" t="s">
        <v>32</v>
      </c>
      <c r="K1023" s="11">
        <v>43124</v>
      </c>
      <c r="L1023" s="12">
        <v>43124</v>
      </c>
      <c r="M1023" s="10" t="s">
        <v>573</v>
      </c>
      <c r="N1023" s="13" t="s">
        <v>2005</v>
      </c>
      <c r="O1023" s="10" t="s">
        <v>284</v>
      </c>
      <c r="P1023" s="10" t="s">
        <v>29</v>
      </c>
      <c r="Q1023" s="14">
        <v>76259</v>
      </c>
      <c r="R1023" s="12"/>
      <c r="S1023" s="10" t="s">
        <v>29</v>
      </c>
      <c r="T1023" s="14">
        <v>-72446.05</v>
      </c>
      <c r="U1023" s="15">
        <v>1</v>
      </c>
      <c r="V1023" s="10" t="s">
        <v>29</v>
      </c>
      <c r="W1023" s="14">
        <v>3812.95</v>
      </c>
      <c r="X1023" s="10" t="s">
        <v>36</v>
      </c>
      <c r="Y1023" s="10" t="s">
        <v>29</v>
      </c>
      <c r="Z1023" s="10" t="s">
        <v>37</v>
      </c>
      <c r="AA1023" s="10" t="s">
        <v>29</v>
      </c>
      <c r="AB1023" s="15">
        <v>0</v>
      </c>
      <c r="AC1023" s="15">
        <v>0</v>
      </c>
      <c r="AD1023" s="15"/>
      <c r="AE1023" s="15">
        <v>0</v>
      </c>
      <c r="AF1023" s="15">
        <v>0</v>
      </c>
      <c r="AG1023" s="14">
        <v>3812.95</v>
      </c>
    </row>
    <row r="1024" spans="1:33" ht="15" customHeight="1" x14ac:dyDescent="0.25">
      <c r="A1024" s="36">
        <v>7</v>
      </c>
      <c r="B1024" s="36" t="s">
        <v>2608</v>
      </c>
      <c r="C1024" s="36" t="s">
        <v>2608</v>
      </c>
      <c r="D1024" s="38" t="str">
        <f t="shared" si="24"/>
        <v>8000000116-0</v>
      </c>
      <c r="E1024" s="9" t="s">
        <v>2006</v>
      </c>
      <c r="F1024" s="10" t="s">
        <v>29</v>
      </c>
      <c r="G1024" s="10" t="s">
        <v>29</v>
      </c>
      <c r="H1024" s="9" t="s">
        <v>30</v>
      </c>
      <c r="I1024" s="10" t="s">
        <v>1783</v>
      </c>
      <c r="J1024" s="10" t="s">
        <v>32</v>
      </c>
      <c r="K1024" s="11">
        <v>40483</v>
      </c>
      <c r="L1024" s="12">
        <v>40483</v>
      </c>
      <c r="M1024" s="10" t="s">
        <v>573</v>
      </c>
      <c r="N1024" s="13" t="s">
        <v>2007</v>
      </c>
      <c r="O1024" s="10" t="s">
        <v>284</v>
      </c>
      <c r="P1024" s="10" t="s">
        <v>29</v>
      </c>
      <c r="Q1024" s="14">
        <v>1489206</v>
      </c>
      <c r="R1024" s="12"/>
      <c r="S1024" s="10" t="s">
        <v>29</v>
      </c>
      <c r="T1024" s="14">
        <v>-1414746</v>
      </c>
      <c r="U1024" s="15">
        <v>1</v>
      </c>
      <c r="V1024" s="10" t="s">
        <v>29</v>
      </c>
      <c r="W1024" s="14">
        <v>74460</v>
      </c>
      <c r="X1024" s="10" t="s">
        <v>36</v>
      </c>
      <c r="Y1024" s="10" t="s">
        <v>29</v>
      </c>
      <c r="Z1024" s="10" t="s">
        <v>37</v>
      </c>
      <c r="AA1024" s="10" t="s">
        <v>29</v>
      </c>
      <c r="AB1024" s="15">
        <v>0</v>
      </c>
      <c r="AC1024" s="15">
        <v>0</v>
      </c>
      <c r="AD1024" s="15"/>
      <c r="AE1024" s="15">
        <v>0</v>
      </c>
      <c r="AF1024" s="15">
        <v>0</v>
      </c>
      <c r="AG1024" s="14">
        <v>74460</v>
      </c>
    </row>
    <row r="1025" spans="1:33" ht="15" customHeight="1" x14ac:dyDescent="0.25">
      <c r="A1025" s="36">
        <v>7</v>
      </c>
      <c r="B1025" s="36" t="s">
        <v>2608</v>
      </c>
      <c r="C1025" s="36" t="s">
        <v>2608</v>
      </c>
      <c r="D1025" s="38" t="str">
        <f t="shared" si="24"/>
        <v>8000000117-0</v>
      </c>
      <c r="E1025" s="9" t="s">
        <v>2008</v>
      </c>
      <c r="F1025" s="10" t="s">
        <v>29</v>
      </c>
      <c r="G1025" s="10" t="s">
        <v>29</v>
      </c>
      <c r="H1025" s="9" t="s">
        <v>30</v>
      </c>
      <c r="I1025" s="10" t="s">
        <v>1783</v>
      </c>
      <c r="J1025" s="10" t="s">
        <v>32</v>
      </c>
      <c r="K1025" s="11">
        <v>40483</v>
      </c>
      <c r="L1025" s="12">
        <v>40483</v>
      </c>
      <c r="M1025" s="10" t="s">
        <v>573</v>
      </c>
      <c r="N1025" s="13" t="s">
        <v>2009</v>
      </c>
      <c r="O1025" s="10" t="s">
        <v>284</v>
      </c>
      <c r="P1025" s="10" t="s">
        <v>29</v>
      </c>
      <c r="Q1025" s="14">
        <v>77401</v>
      </c>
      <c r="R1025" s="12"/>
      <c r="S1025" s="10" t="s">
        <v>29</v>
      </c>
      <c r="T1025" s="14">
        <v>-73531</v>
      </c>
      <c r="U1025" s="15">
        <v>2</v>
      </c>
      <c r="V1025" s="10" t="s">
        <v>29</v>
      </c>
      <c r="W1025" s="14">
        <v>3870</v>
      </c>
      <c r="X1025" s="10" t="s">
        <v>36</v>
      </c>
      <c r="Y1025" s="10" t="s">
        <v>29</v>
      </c>
      <c r="Z1025" s="10" t="s">
        <v>37</v>
      </c>
      <c r="AA1025" s="10" t="s">
        <v>29</v>
      </c>
      <c r="AB1025" s="15">
        <v>0</v>
      </c>
      <c r="AC1025" s="15">
        <v>0</v>
      </c>
      <c r="AD1025" s="15"/>
      <c r="AE1025" s="15">
        <v>0</v>
      </c>
      <c r="AF1025" s="15">
        <v>0</v>
      </c>
      <c r="AG1025" s="14">
        <v>3870</v>
      </c>
    </row>
    <row r="1026" spans="1:33" ht="15" customHeight="1" x14ac:dyDescent="0.25">
      <c r="A1026" s="36">
        <v>7</v>
      </c>
      <c r="B1026" s="36" t="s">
        <v>2608</v>
      </c>
      <c r="C1026" s="36" t="s">
        <v>2608</v>
      </c>
      <c r="D1026" s="38" t="str">
        <f t="shared" si="24"/>
        <v>8000000118-0</v>
      </c>
      <c r="E1026" s="9" t="s">
        <v>2010</v>
      </c>
      <c r="F1026" s="10" t="s">
        <v>29</v>
      </c>
      <c r="G1026" s="10" t="s">
        <v>29</v>
      </c>
      <c r="H1026" s="9" t="s">
        <v>30</v>
      </c>
      <c r="I1026" s="10" t="s">
        <v>1783</v>
      </c>
      <c r="J1026" s="10" t="s">
        <v>32</v>
      </c>
      <c r="K1026" s="11">
        <v>40695</v>
      </c>
      <c r="L1026" s="12">
        <v>40695</v>
      </c>
      <c r="M1026" s="10" t="s">
        <v>573</v>
      </c>
      <c r="N1026" s="13" t="s">
        <v>2011</v>
      </c>
      <c r="O1026" s="10" t="s">
        <v>284</v>
      </c>
      <c r="P1026" s="10" t="s">
        <v>29</v>
      </c>
      <c r="Q1026" s="14">
        <v>137604</v>
      </c>
      <c r="R1026" s="12"/>
      <c r="S1026" s="10" t="s">
        <v>29</v>
      </c>
      <c r="T1026" s="14">
        <v>-130724</v>
      </c>
      <c r="U1026" s="15">
        <v>4</v>
      </c>
      <c r="V1026" s="10" t="s">
        <v>29</v>
      </c>
      <c r="W1026" s="14">
        <v>6880</v>
      </c>
      <c r="X1026" s="10" t="s">
        <v>36</v>
      </c>
      <c r="Y1026" s="10" t="s">
        <v>29</v>
      </c>
      <c r="Z1026" s="10" t="s">
        <v>37</v>
      </c>
      <c r="AA1026" s="10" t="s">
        <v>29</v>
      </c>
      <c r="AB1026" s="15">
        <v>0</v>
      </c>
      <c r="AC1026" s="15">
        <v>0</v>
      </c>
      <c r="AD1026" s="15"/>
      <c r="AE1026" s="15">
        <v>0</v>
      </c>
      <c r="AF1026" s="15">
        <v>0</v>
      </c>
      <c r="AG1026" s="14">
        <v>6880</v>
      </c>
    </row>
    <row r="1027" spans="1:33" ht="15" customHeight="1" x14ac:dyDescent="0.25">
      <c r="A1027" s="36">
        <v>7</v>
      </c>
      <c r="B1027" s="36" t="s">
        <v>2608</v>
      </c>
      <c r="C1027" s="36" t="s">
        <v>2608</v>
      </c>
      <c r="D1027" s="38" t="str">
        <f t="shared" ref="D1027:D1090" si="25">CONCATENATE(E1027,"-",H1027)</f>
        <v>8000000119-0</v>
      </c>
      <c r="E1027" s="9" t="s">
        <v>2012</v>
      </c>
      <c r="F1027" s="10" t="s">
        <v>29</v>
      </c>
      <c r="G1027" s="10" t="s">
        <v>29</v>
      </c>
      <c r="H1027" s="9" t="s">
        <v>30</v>
      </c>
      <c r="I1027" s="10" t="s">
        <v>1783</v>
      </c>
      <c r="J1027" s="10" t="s">
        <v>32</v>
      </c>
      <c r="K1027" s="11">
        <v>40817</v>
      </c>
      <c r="L1027" s="12">
        <v>40817</v>
      </c>
      <c r="M1027" s="10" t="s">
        <v>573</v>
      </c>
      <c r="N1027" s="13" t="s">
        <v>2013</v>
      </c>
      <c r="O1027" s="10" t="s">
        <v>284</v>
      </c>
      <c r="P1027" s="10" t="s">
        <v>29</v>
      </c>
      <c r="Q1027" s="14">
        <v>15028</v>
      </c>
      <c r="R1027" s="12"/>
      <c r="S1027" s="10" t="s">
        <v>29</v>
      </c>
      <c r="T1027" s="14">
        <v>-14277</v>
      </c>
      <c r="U1027" s="15">
        <v>1</v>
      </c>
      <c r="V1027" s="10" t="s">
        <v>29</v>
      </c>
      <c r="W1027" s="15">
        <v>751</v>
      </c>
      <c r="X1027" s="10" t="s">
        <v>36</v>
      </c>
      <c r="Y1027" s="10" t="s">
        <v>29</v>
      </c>
      <c r="Z1027" s="10" t="s">
        <v>37</v>
      </c>
      <c r="AA1027" s="10" t="s">
        <v>29</v>
      </c>
      <c r="AB1027" s="15">
        <v>0</v>
      </c>
      <c r="AC1027" s="15">
        <v>0</v>
      </c>
      <c r="AD1027" s="15"/>
      <c r="AE1027" s="15">
        <v>0</v>
      </c>
      <c r="AF1027" s="15">
        <v>0</v>
      </c>
      <c r="AG1027" s="15">
        <v>751</v>
      </c>
    </row>
    <row r="1028" spans="1:33" ht="15" customHeight="1" x14ac:dyDescent="0.25">
      <c r="A1028" s="36">
        <v>7</v>
      </c>
      <c r="B1028" s="36" t="s">
        <v>2608</v>
      </c>
      <c r="C1028" s="36" t="s">
        <v>2608</v>
      </c>
      <c r="D1028" s="38" t="str">
        <f t="shared" si="25"/>
        <v>8000000120-0</v>
      </c>
      <c r="E1028" s="9" t="s">
        <v>2014</v>
      </c>
      <c r="F1028" s="10" t="s">
        <v>29</v>
      </c>
      <c r="G1028" s="10" t="s">
        <v>29</v>
      </c>
      <c r="H1028" s="9" t="s">
        <v>30</v>
      </c>
      <c r="I1028" s="10" t="s">
        <v>1783</v>
      </c>
      <c r="J1028" s="10" t="s">
        <v>32</v>
      </c>
      <c r="K1028" s="11">
        <v>40817</v>
      </c>
      <c r="L1028" s="12">
        <v>40817</v>
      </c>
      <c r="M1028" s="10" t="s">
        <v>573</v>
      </c>
      <c r="N1028" s="13" t="s">
        <v>2015</v>
      </c>
      <c r="O1028" s="10" t="s">
        <v>284</v>
      </c>
      <c r="P1028" s="10" t="s">
        <v>29</v>
      </c>
      <c r="Q1028" s="14">
        <v>51103</v>
      </c>
      <c r="R1028" s="12"/>
      <c r="S1028" s="10" t="s">
        <v>29</v>
      </c>
      <c r="T1028" s="14">
        <v>-48548</v>
      </c>
      <c r="U1028" s="15">
        <v>1</v>
      </c>
      <c r="V1028" s="10" t="s">
        <v>29</v>
      </c>
      <c r="W1028" s="14">
        <v>2555</v>
      </c>
      <c r="X1028" s="10" t="s">
        <v>36</v>
      </c>
      <c r="Y1028" s="10" t="s">
        <v>29</v>
      </c>
      <c r="Z1028" s="10" t="s">
        <v>37</v>
      </c>
      <c r="AA1028" s="10" t="s">
        <v>29</v>
      </c>
      <c r="AB1028" s="15">
        <v>0</v>
      </c>
      <c r="AC1028" s="15">
        <v>0</v>
      </c>
      <c r="AD1028" s="15"/>
      <c r="AE1028" s="15">
        <v>0</v>
      </c>
      <c r="AF1028" s="15">
        <v>0</v>
      </c>
      <c r="AG1028" s="14">
        <v>2555</v>
      </c>
    </row>
    <row r="1029" spans="1:33" ht="15" customHeight="1" x14ac:dyDescent="0.25">
      <c r="A1029" s="36">
        <v>7</v>
      </c>
      <c r="B1029" s="36" t="s">
        <v>2608</v>
      </c>
      <c r="C1029" s="36" t="s">
        <v>2608</v>
      </c>
      <c r="D1029" s="38" t="str">
        <f t="shared" si="25"/>
        <v>8000000121-0</v>
      </c>
      <c r="E1029" s="9" t="s">
        <v>2016</v>
      </c>
      <c r="F1029" s="10" t="s">
        <v>29</v>
      </c>
      <c r="G1029" s="10" t="s">
        <v>29</v>
      </c>
      <c r="H1029" s="9" t="s">
        <v>30</v>
      </c>
      <c r="I1029" s="10" t="s">
        <v>1783</v>
      </c>
      <c r="J1029" s="10" t="s">
        <v>32</v>
      </c>
      <c r="K1029" s="11">
        <v>40878</v>
      </c>
      <c r="L1029" s="12">
        <v>40878</v>
      </c>
      <c r="M1029" s="10" t="s">
        <v>573</v>
      </c>
      <c r="N1029" s="13" t="s">
        <v>2017</v>
      </c>
      <c r="O1029" s="10" t="s">
        <v>284</v>
      </c>
      <c r="P1029" s="10" t="s">
        <v>29</v>
      </c>
      <c r="Q1029" s="14">
        <v>6366</v>
      </c>
      <c r="R1029" s="12"/>
      <c r="S1029" s="10" t="s">
        <v>29</v>
      </c>
      <c r="T1029" s="14">
        <v>-6048</v>
      </c>
      <c r="U1029" s="15">
        <v>1</v>
      </c>
      <c r="V1029" s="10" t="s">
        <v>29</v>
      </c>
      <c r="W1029" s="15">
        <v>318</v>
      </c>
      <c r="X1029" s="10" t="s">
        <v>36</v>
      </c>
      <c r="Y1029" s="10" t="s">
        <v>29</v>
      </c>
      <c r="Z1029" s="10" t="s">
        <v>37</v>
      </c>
      <c r="AA1029" s="10" t="s">
        <v>29</v>
      </c>
      <c r="AB1029" s="15">
        <v>0</v>
      </c>
      <c r="AC1029" s="15">
        <v>0</v>
      </c>
      <c r="AD1029" s="15"/>
      <c r="AE1029" s="15">
        <v>0</v>
      </c>
      <c r="AF1029" s="15">
        <v>0</v>
      </c>
      <c r="AG1029" s="15">
        <v>318</v>
      </c>
    </row>
    <row r="1030" spans="1:33" ht="15" customHeight="1" x14ac:dyDescent="0.25">
      <c r="A1030" s="36">
        <v>7</v>
      </c>
      <c r="B1030" s="36" t="s">
        <v>2608</v>
      </c>
      <c r="C1030" s="36" t="s">
        <v>2608</v>
      </c>
      <c r="D1030" s="38" t="str">
        <f t="shared" si="25"/>
        <v>8000000122-0</v>
      </c>
      <c r="E1030" s="9" t="s">
        <v>2018</v>
      </c>
      <c r="F1030" s="10" t="s">
        <v>29</v>
      </c>
      <c r="G1030" s="10" t="s">
        <v>29</v>
      </c>
      <c r="H1030" s="9" t="s">
        <v>30</v>
      </c>
      <c r="I1030" s="10" t="s">
        <v>1783</v>
      </c>
      <c r="J1030" s="10" t="s">
        <v>32</v>
      </c>
      <c r="K1030" s="11">
        <v>40878</v>
      </c>
      <c r="L1030" s="12">
        <v>40878</v>
      </c>
      <c r="M1030" s="10" t="s">
        <v>573</v>
      </c>
      <c r="N1030" s="13" t="s">
        <v>2019</v>
      </c>
      <c r="O1030" s="10" t="s">
        <v>284</v>
      </c>
      <c r="P1030" s="10" t="s">
        <v>29</v>
      </c>
      <c r="Q1030" s="15">
        <v>465</v>
      </c>
      <c r="R1030" s="12"/>
      <c r="S1030" s="10" t="s">
        <v>29</v>
      </c>
      <c r="T1030" s="15">
        <v>-442</v>
      </c>
      <c r="U1030" s="15">
        <v>1</v>
      </c>
      <c r="V1030" s="10" t="s">
        <v>29</v>
      </c>
      <c r="W1030" s="15">
        <v>23</v>
      </c>
      <c r="X1030" s="10" t="s">
        <v>36</v>
      </c>
      <c r="Y1030" s="10" t="s">
        <v>29</v>
      </c>
      <c r="Z1030" s="10" t="s">
        <v>37</v>
      </c>
      <c r="AA1030" s="10" t="s">
        <v>29</v>
      </c>
      <c r="AB1030" s="15">
        <v>0</v>
      </c>
      <c r="AC1030" s="15">
        <v>0</v>
      </c>
      <c r="AD1030" s="15"/>
      <c r="AE1030" s="15">
        <v>0</v>
      </c>
      <c r="AF1030" s="15">
        <v>0</v>
      </c>
      <c r="AG1030" s="15">
        <v>23</v>
      </c>
    </row>
    <row r="1031" spans="1:33" ht="15" customHeight="1" x14ac:dyDescent="0.25">
      <c r="A1031" s="36">
        <v>7</v>
      </c>
      <c r="B1031" s="36" t="s">
        <v>2608</v>
      </c>
      <c r="C1031" s="36" t="s">
        <v>2608</v>
      </c>
      <c r="D1031" s="38" t="str">
        <f t="shared" si="25"/>
        <v>8000000123-0</v>
      </c>
      <c r="E1031" s="9" t="s">
        <v>2020</v>
      </c>
      <c r="F1031" s="10" t="s">
        <v>29</v>
      </c>
      <c r="G1031" s="10" t="s">
        <v>29</v>
      </c>
      <c r="H1031" s="9" t="s">
        <v>30</v>
      </c>
      <c r="I1031" s="10" t="s">
        <v>1783</v>
      </c>
      <c r="J1031" s="10" t="s">
        <v>32</v>
      </c>
      <c r="K1031" s="11">
        <v>40878</v>
      </c>
      <c r="L1031" s="12">
        <v>40878</v>
      </c>
      <c r="M1031" s="10" t="s">
        <v>573</v>
      </c>
      <c r="N1031" s="13" t="s">
        <v>2021</v>
      </c>
      <c r="O1031" s="10" t="s">
        <v>284</v>
      </c>
      <c r="P1031" s="10" t="s">
        <v>29</v>
      </c>
      <c r="Q1031" s="14">
        <v>1342</v>
      </c>
      <c r="R1031" s="12"/>
      <c r="S1031" s="10" t="s">
        <v>29</v>
      </c>
      <c r="T1031" s="14">
        <v>-1275</v>
      </c>
      <c r="U1031" s="15">
        <v>10</v>
      </c>
      <c r="V1031" s="10" t="s">
        <v>29</v>
      </c>
      <c r="W1031" s="15">
        <v>67</v>
      </c>
      <c r="X1031" s="10" t="s">
        <v>36</v>
      </c>
      <c r="Y1031" s="10" t="s">
        <v>29</v>
      </c>
      <c r="Z1031" s="10" t="s">
        <v>37</v>
      </c>
      <c r="AA1031" s="10" t="s">
        <v>29</v>
      </c>
      <c r="AB1031" s="15">
        <v>0</v>
      </c>
      <c r="AC1031" s="15">
        <v>0</v>
      </c>
      <c r="AD1031" s="15"/>
      <c r="AE1031" s="15">
        <v>0</v>
      </c>
      <c r="AF1031" s="15">
        <v>0</v>
      </c>
      <c r="AG1031" s="15">
        <v>67</v>
      </c>
    </row>
    <row r="1032" spans="1:33" ht="15" customHeight="1" x14ac:dyDescent="0.25">
      <c r="A1032" s="36">
        <v>7</v>
      </c>
      <c r="B1032" s="36" t="s">
        <v>2608</v>
      </c>
      <c r="C1032" s="36" t="s">
        <v>2608</v>
      </c>
      <c r="D1032" s="38" t="str">
        <f t="shared" si="25"/>
        <v>8000000124-0</v>
      </c>
      <c r="E1032" s="9" t="s">
        <v>2022</v>
      </c>
      <c r="F1032" s="10" t="s">
        <v>29</v>
      </c>
      <c r="G1032" s="10" t="s">
        <v>29</v>
      </c>
      <c r="H1032" s="9" t="s">
        <v>30</v>
      </c>
      <c r="I1032" s="10" t="s">
        <v>1783</v>
      </c>
      <c r="J1032" s="10" t="s">
        <v>32</v>
      </c>
      <c r="K1032" s="11">
        <v>40878</v>
      </c>
      <c r="L1032" s="12">
        <v>40878</v>
      </c>
      <c r="M1032" s="10" t="s">
        <v>573</v>
      </c>
      <c r="N1032" s="13" t="s">
        <v>2023</v>
      </c>
      <c r="O1032" s="10" t="s">
        <v>284</v>
      </c>
      <c r="P1032" s="10" t="s">
        <v>29</v>
      </c>
      <c r="Q1032" s="14">
        <v>3206</v>
      </c>
      <c r="R1032" s="12"/>
      <c r="S1032" s="10" t="s">
        <v>29</v>
      </c>
      <c r="T1032" s="14">
        <v>-3046</v>
      </c>
      <c r="U1032" s="15">
        <v>3</v>
      </c>
      <c r="V1032" s="10" t="s">
        <v>29</v>
      </c>
      <c r="W1032" s="15">
        <v>160</v>
      </c>
      <c r="X1032" s="10" t="s">
        <v>36</v>
      </c>
      <c r="Y1032" s="10" t="s">
        <v>29</v>
      </c>
      <c r="Z1032" s="10" t="s">
        <v>37</v>
      </c>
      <c r="AA1032" s="10" t="s">
        <v>29</v>
      </c>
      <c r="AB1032" s="15">
        <v>0</v>
      </c>
      <c r="AC1032" s="15">
        <v>0</v>
      </c>
      <c r="AD1032" s="15"/>
      <c r="AE1032" s="15">
        <v>0</v>
      </c>
      <c r="AF1032" s="15">
        <v>0</v>
      </c>
      <c r="AG1032" s="15">
        <v>160</v>
      </c>
    </row>
    <row r="1033" spans="1:33" ht="15" customHeight="1" x14ac:dyDescent="0.25">
      <c r="A1033" s="36">
        <v>7</v>
      </c>
      <c r="B1033" s="36" t="s">
        <v>2608</v>
      </c>
      <c r="C1033" s="36" t="s">
        <v>2608</v>
      </c>
      <c r="D1033" s="38" t="str">
        <f t="shared" si="25"/>
        <v>8000000125-0</v>
      </c>
      <c r="E1033" s="9" t="s">
        <v>2024</v>
      </c>
      <c r="F1033" s="10" t="s">
        <v>29</v>
      </c>
      <c r="G1033" s="10" t="s">
        <v>29</v>
      </c>
      <c r="H1033" s="9" t="s">
        <v>30</v>
      </c>
      <c r="I1033" s="10" t="s">
        <v>1783</v>
      </c>
      <c r="J1033" s="10" t="s">
        <v>32</v>
      </c>
      <c r="K1033" s="11">
        <v>40878</v>
      </c>
      <c r="L1033" s="12">
        <v>40878</v>
      </c>
      <c r="M1033" s="10" t="s">
        <v>573</v>
      </c>
      <c r="N1033" s="13" t="s">
        <v>2025</v>
      </c>
      <c r="O1033" s="10" t="s">
        <v>284</v>
      </c>
      <c r="P1033" s="10" t="s">
        <v>29</v>
      </c>
      <c r="Q1033" s="14">
        <v>35707</v>
      </c>
      <c r="R1033" s="12"/>
      <c r="S1033" s="10" t="s">
        <v>29</v>
      </c>
      <c r="T1033" s="14">
        <v>-33922</v>
      </c>
      <c r="U1033" s="15">
        <v>5</v>
      </c>
      <c r="V1033" s="10" t="s">
        <v>29</v>
      </c>
      <c r="W1033" s="14">
        <v>1785</v>
      </c>
      <c r="X1033" s="10" t="s">
        <v>36</v>
      </c>
      <c r="Y1033" s="10" t="s">
        <v>29</v>
      </c>
      <c r="Z1033" s="10" t="s">
        <v>37</v>
      </c>
      <c r="AA1033" s="10" t="s">
        <v>29</v>
      </c>
      <c r="AB1033" s="15">
        <v>0</v>
      </c>
      <c r="AC1033" s="15">
        <v>0</v>
      </c>
      <c r="AD1033" s="15"/>
      <c r="AE1033" s="15">
        <v>0</v>
      </c>
      <c r="AF1033" s="15">
        <v>0</v>
      </c>
      <c r="AG1033" s="14">
        <v>1785</v>
      </c>
    </row>
    <row r="1034" spans="1:33" ht="15" customHeight="1" x14ac:dyDescent="0.25">
      <c r="A1034" s="36">
        <v>7</v>
      </c>
      <c r="B1034" s="36" t="s">
        <v>2608</v>
      </c>
      <c r="C1034" s="36" t="s">
        <v>2608</v>
      </c>
      <c r="D1034" s="38" t="str">
        <f t="shared" si="25"/>
        <v>8000000126-0</v>
      </c>
      <c r="E1034" s="9" t="s">
        <v>2026</v>
      </c>
      <c r="F1034" s="10" t="s">
        <v>29</v>
      </c>
      <c r="G1034" s="10" t="s">
        <v>29</v>
      </c>
      <c r="H1034" s="9" t="s">
        <v>30</v>
      </c>
      <c r="I1034" s="10" t="s">
        <v>1783</v>
      </c>
      <c r="J1034" s="10" t="s">
        <v>32</v>
      </c>
      <c r="K1034" s="11">
        <v>40878</v>
      </c>
      <c r="L1034" s="12">
        <v>40878</v>
      </c>
      <c r="M1034" s="10" t="s">
        <v>573</v>
      </c>
      <c r="N1034" s="13" t="s">
        <v>2027</v>
      </c>
      <c r="O1034" s="10" t="s">
        <v>284</v>
      </c>
      <c r="P1034" s="10" t="s">
        <v>29</v>
      </c>
      <c r="Q1034" s="14">
        <v>3881</v>
      </c>
      <c r="R1034" s="12"/>
      <c r="S1034" s="10" t="s">
        <v>29</v>
      </c>
      <c r="T1034" s="14">
        <v>-3687</v>
      </c>
      <c r="U1034" s="15">
        <v>5</v>
      </c>
      <c r="V1034" s="10" t="s">
        <v>29</v>
      </c>
      <c r="W1034" s="15">
        <v>194</v>
      </c>
      <c r="X1034" s="10" t="s">
        <v>36</v>
      </c>
      <c r="Y1034" s="10" t="s">
        <v>29</v>
      </c>
      <c r="Z1034" s="10" t="s">
        <v>37</v>
      </c>
      <c r="AA1034" s="10" t="s">
        <v>29</v>
      </c>
      <c r="AB1034" s="15">
        <v>0</v>
      </c>
      <c r="AC1034" s="15">
        <v>0</v>
      </c>
      <c r="AD1034" s="15"/>
      <c r="AE1034" s="15">
        <v>0</v>
      </c>
      <c r="AF1034" s="15">
        <v>0</v>
      </c>
      <c r="AG1034" s="15">
        <v>194</v>
      </c>
    </row>
    <row r="1035" spans="1:33" ht="15" customHeight="1" x14ac:dyDescent="0.25">
      <c r="A1035" s="36">
        <v>7</v>
      </c>
      <c r="B1035" s="36" t="s">
        <v>2608</v>
      </c>
      <c r="C1035" s="36" t="s">
        <v>2608</v>
      </c>
      <c r="D1035" s="38" t="str">
        <f t="shared" si="25"/>
        <v>8000000127-0</v>
      </c>
      <c r="E1035" s="9" t="s">
        <v>2028</v>
      </c>
      <c r="F1035" s="10" t="s">
        <v>29</v>
      </c>
      <c r="G1035" s="10" t="s">
        <v>29</v>
      </c>
      <c r="H1035" s="9" t="s">
        <v>30</v>
      </c>
      <c r="I1035" s="10" t="s">
        <v>1783</v>
      </c>
      <c r="J1035" s="10" t="s">
        <v>32</v>
      </c>
      <c r="K1035" s="11">
        <v>40909</v>
      </c>
      <c r="L1035" s="12">
        <v>40909</v>
      </c>
      <c r="M1035" s="10" t="s">
        <v>573</v>
      </c>
      <c r="N1035" s="13" t="s">
        <v>2029</v>
      </c>
      <c r="O1035" s="10" t="s">
        <v>284</v>
      </c>
      <c r="P1035" s="10" t="s">
        <v>29</v>
      </c>
      <c r="Q1035" s="14">
        <v>89022</v>
      </c>
      <c r="R1035" s="12"/>
      <c r="S1035" s="10" t="s">
        <v>29</v>
      </c>
      <c r="T1035" s="14">
        <v>-84571</v>
      </c>
      <c r="U1035" s="15">
        <v>4</v>
      </c>
      <c r="V1035" s="10" t="s">
        <v>29</v>
      </c>
      <c r="W1035" s="14">
        <v>4451</v>
      </c>
      <c r="X1035" s="10" t="s">
        <v>36</v>
      </c>
      <c r="Y1035" s="10" t="s">
        <v>29</v>
      </c>
      <c r="Z1035" s="10" t="s">
        <v>37</v>
      </c>
      <c r="AA1035" s="10" t="s">
        <v>29</v>
      </c>
      <c r="AB1035" s="15">
        <v>0</v>
      </c>
      <c r="AC1035" s="15">
        <v>0</v>
      </c>
      <c r="AD1035" s="15"/>
      <c r="AE1035" s="15">
        <v>0</v>
      </c>
      <c r="AF1035" s="15">
        <v>0</v>
      </c>
      <c r="AG1035" s="14">
        <v>4451</v>
      </c>
    </row>
    <row r="1036" spans="1:33" ht="15" customHeight="1" x14ac:dyDescent="0.25">
      <c r="A1036" s="36">
        <v>7</v>
      </c>
      <c r="B1036" s="36" t="s">
        <v>2608</v>
      </c>
      <c r="C1036" s="36" t="s">
        <v>2608</v>
      </c>
      <c r="D1036" s="38" t="str">
        <f t="shared" si="25"/>
        <v>8000000128-0</v>
      </c>
      <c r="E1036" s="9" t="s">
        <v>2030</v>
      </c>
      <c r="F1036" s="10" t="s">
        <v>29</v>
      </c>
      <c r="G1036" s="10" t="s">
        <v>29</v>
      </c>
      <c r="H1036" s="9" t="s">
        <v>30</v>
      </c>
      <c r="I1036" s="10" t="s">
        <v>1783</v>
      </c>
      <c r="J1036" s="10" t="s">
        <v>32</v>
      </c>
      <c r="K1036" s="11">
        <v>40969</v>
      </c>
      <c r="L1036" s="12">
        <v>40969</v>
      </c>
      <c r="M1036" s="10" t="s">
        <v>573</v>
      </c>
      <c r="N1036" s="13" t="s">
        <v>2031</v>
      </c>
      <c r="O1036" s="10" t="s">
        <v>284</v>
      </c>
      <c r="P1036" s="10" t="s">
        <v>29</v>
      </c>
      <c r="Q1036" s="14">
        <v>36225</v>
      </c>
      <c r="R1036" s="12"/>
      <c r="S1036" s="10" t="s">
        <v>29</v>
      </c>
      <c r="T1036" s="14">
        <v>-34414</v>
      </c>
      <c r="U1036" s="15">
        <v>1</v>
      </c>
      <c r="V1036" s="10" t="s">
        <v>29</v>
      </c>
      <c r="W1036" s="14">
        <v>1811</v>
      </c>
      <c r="X1036" s="10" t="s">
        <v>36</v>
      </c>
      <c r="Y1036" s="10" t="s">
        <v>29</v>
      </c>
      <c r="Z1036" s="10" t="s">
        <v>37</v>
      </c>
      <c r="AA1036" s="10" t="s">
        <v>29</v>
      </c>
      <c r="AB1036" s="15">
        <v>0</v>
      </c>
      <c r="AC1036" s="15">
        <v>0</v>
      </c>
      <c r="AD1036" s="15"/>
      <c r="AE1036" s="15">
        <v>0</v>
      </c>
      <c r="AF1036" s="15">
        <v>0</v>
      </c>
      <c r="AG1036" s="14">
        <v>1811</v>
      </c>
    </row>
    <row r="1037" spans="1:33" ht="15" customHeight="1" x14ac:dyDescent="0.25">
      <c r="A1037" s="36">
        <v>7</v>
      </c>
      <c r="B1037" s="36" t="s">
        <v>2608</v>
      </c>
      <c r="C1037" s="36" t="s">
        <v>2608</v>
      </c>
      <c r="D1037" s="38" t="str">
        <f t="shared" si="25"/>
        <v>8000000129-0</v>
      </c>
      <c r="E1037" s="9" t="s">
        <v>2032</v>
      </c>
      <c r="F1037" s="10" t="s">
        <v>29</v>
      </c>
      <c r="G1037" s="10" t="s">
        <v>29</v>
      </c>
      <c r="H1037" s="9" t="s">
        <v>30</v>
      </c>
      <c r="I1037" s="10" t="s">
        <v>1783</v>
      </c>
      <c r="J1037" s="10" t="s">
        <v>32</v>
      </c>
      <c r="K1037" s="11">
        <v>41091</v>
      </c>
      <c r="L1037" s="12">
        <v>41091</v>
      </c>
      <c r="M1037" s="10" t="s">
        <v>573</v>
      </c>
      <c r="N1037" s="13" t="s">
        <v>2033</v>
      </c>
      <c r="O1037" s="10" t="s">
        <v>284</v>
      </c>
      <c r="P1037" s="10" t="s">
        <v>29</v>
      </c>
      <c r="Q1037" s="14">
        <v>61229</v>
      </c>
      <c r="R1037" s="12"/>
      <c r="S1037" s="10" t="s">
        <v>29</v>
      </c>
      <c r="T1037" s="14">
        <v>-58168</v>
      </c>
      <c r="U1037" s="15">
        <v>1</v>
      </c>
      <c r="V1037" s="10" t="s">
        <v>29</v>
      </c>
      <c r="W1037" s="14">
        <v>3061</v>
      </c>
      <c r="X1037" s="10" t="s">
        <v>36</v>
      </c>
      <c r="Y1037" s="10" t="s">
        <v>29</v>
      </c>
      <c r="Z1037" s="10" t="s">
        <v>37</v>
      </c>
      <c r="AA1037" s="10" t="s">
        <v>29</v>
      </c>
      <c r="AB1037" s="15">
        <v>0</v>
      </c>
      <c r="AC1037" s="15">
        <v>0</v>
      </c>
      <c r="AD1037" s="15"/>
      <c r="AE1037" s="15">
        <v>0</v>
      </c>
      <c r="AF1037" s="15">
        <v>0</v>
      </c>
      <c r="AG1037" s="14">
        <v>3061</v>
      </c>
    </row>
    <row r="1038" spans="1:33" ht="15" customHeight="1" x14ac:dyDescent="0.25">
      <c r="A1038" s="36">
        <v>7</v>
      </c>
      <c r="B1038" s="36" t="s">
        <v>2608</v>
      </c>
      <c r="C1038" s="36" t="s">
        <v>2608</v>
      </c>
      <c r="D1038" s="38" t="str">
        <f t="shared" si="25"/>
        <v>8000000130-0</v>
      </c>
      <c r="E1038" s="9" t="s">
        <v>2034</v>
      </c>
      <c r="F1038" s="10" t="s">
        <v>29</v>
      </c>
      <c r="G1038" s="10" t="s">
        <v>29</v>
      </c>
      <c r="H1038" s="9" t="s">
        <v>30</v>
      </c>
      <c r="I1038" s="10" t="s">
        <v>1783</v>
      </c>
      <c r="J1038" s="10" t="s">
        <v>32</v>
      </c>
      <c r="K1038" s="11">
        <v>41091</v>
      </c>
      <c r="L1038" s="12">
        <v>41091</v>
      </c>
      <c r="M1038" s="10" t="s">
        <v>573</v>
      </c>
      <c r="N1038" s="13" t="s">
        <v>2035</v>
      </c>
      <c r="O1038" s="10" t="s">
        <v>284</v>
      </c>
      <c r="P1038" s="10" t="s">
        <v>29</v>
      </c>
      <c r="Q1038" s="14">
        <v>7725</v>
      </c>
      <c r="R1038" s="12"/>
      <c r="S1038" s="10" t="s">
        <v>29</v>
      </c>
      <c r="T1038" s="14">
        <v>-7339</v>
      </c>
      <c r="U1038" s="15">
        <v>1</v>
      </c>
      <c r="V1038" s="10" t="s">
        <v>29</v>
      </c>
      <c r="W1038" s="15">
        <v>386</v>
      </c>
      <c r="X1038" s="10" t="s">
        <v>36</v>
      </c>
      <c r="Y1038" s="10" t="s">
        <v>29</v>
      </c>
      <c r="Z1038" s="10" t="s">
        <v>37</v>
      </c>
      <c r="AA1038" s="10" t="s">
        <v>29</v>
      </c>
      <c r="AB1038" s="15">
        <v>0</v>
      </c>
      <c r="AC1038" s="15">
        <v>0</v>
      </c>
      <c r="AD1038" s="15"/>
      <c r="AE1038" s="15">
        <v>0</v>
      </c>
      <c r="AF1038" s="15">
        <v>0</v>
      </c>
      <c r="AG1038" s="15">
        <v>386</v>
      </c>
    </row>
    <row r="1039" spans="1:33" ht="15" customHeight="1" x14ac:dyDescent="0.25">
      <c r="A1039" s="36">
        <v>7</v>
      </c>
      <c r="B1039" s="36" t="s">
        <v>2608</v>
      </c>
      <c r="C1039" s="36" t="s">
        <v>2608</v>
      </c>
      <c r="D1039" s="38" t="str">
        <f t="shared" si="25"/>
        <v>8000000131-0</v>
      </c>
      <c r="E1039" s="9" t="s">
        <v>2036</v>
      </c>
      <c r="F1039" s="10" t="s">
        <v>29</v>
      </c>
      <c r="G1039" s="10" t="s">
        <v>29</v>
      </c>
      <c r="H1039" s="9" t="s">
        <v>30</v>
      </c>
      <c r="I1039" s="10" t="s">
        <v>1783</v>
      </c>
      <c r="J1039" s="10" t="s">
        <v>32</v>
      </c>
      <c r="K1039" s="11">
        <v>41183</v>
      </c>
      <c r="L1039" s="12">
        <v>41183</v>
      </c>
      <c r="M1039" s="10" t="s">
        <v>573</v>
      </c>
      <c r="N1039" s="13" t="s">
        <v>2037</v>
      </c>
      <c r="O1039" s="10" t="s">
        <v>284</v>
      </c>
      <c r="P1039" s="10" t="s">
        <v>29</v>
      </c>
      <c r="Q1039" s="14">
        <v>13650</v>
      </c>
      <c r="R1039" s="12"/>
      <c r="S1039" s="10" t="s">
        <v>29</v>
      </c>
      <c r="T1039" s="14">
        <v>-12967</v>
      </c>
      <c r="U1039" s="15">
        <v>2</v>
      </c>
      <c r="V1039" s="10" t="s">
        <v>29</v>
      </c>
      <c r="W1039" s="15">
        <v>683</v>
      </c>
      <c r="X1039" s="10" t="s">
        <v>36</v>
      </c>
      <c r="Y1039" s="10" t="s">
        <v>29</v>
      </c>
      <c r="Z1039" s="10" t="s">
        <v>37</v>
      </c>
      <c r="AA1039" s="10" t="s">
        <v>29</v>
      </c>
      <c r="AB1039" s="15">
        <v>0</v>
      </c>
      <c r="AC1039" s="15">
        <v>0</v>
      </c>
      <c r="AD1039" s="15"/>
      <c r="AE1039" s="15">
        <v>0</v>
      </c>
      <c r="AF1039" s="15">
        <v>0</v>
      </c>
      <c r="AG1039" s="15">
        <v>683</v>
      </c>
    </row>
    <row r="1040" spans="1:33" ht="15" customHeight="1" x14ac:dyDescent="0.25">
      <c r="A1040" s="36">
        <v>7</v>
      </c>
      <c r="B1040" s="36" t="s">
        <v>2608</v>
      </c>
      <c r="C1040" s="36" t="s">
        <v>2608</v>
      </c>
      <c r="D1040" s="38" t="str">
        <f t="shared" si="25"/>
        <v>8000000132-0</v>
      </c>
      <c r="E1040" s="9" t="s">
        <v>2038</v>
      </c>
      <c r="F1040" s="10" t="s">
        <v>29</v>
      </c>
      <c r="G1040" s="10" t="s">
        <v>29</v>
      </c>
      <c r="H1040" s="9" t="s">
        <v>30</v>
      </c>
      <c r="I1040" s="10" t="s">
        <v>1783</v>
      </c>
      <c r="J1040" s="10" t="s">
        <v>32</v>
      </c>
      <c r="K1040" s="11">
        <v>41183</v>
      </c>
      <c r="L1040" s="12">
        <v>41183</v>
      </c>
      <c r="M1040" s="10" t="s">
        <v>573</v>
      </c>
      <c r="N1040" s="13" t="s">
        <v>2039</v>
      </c>
      <c r="O1040" s="10" t="s">
        <v>284</v>
      </c>
      <c r="P1040" s="10" t="s">
        <v>29</v>
      </c>
      <c r="Q1040" s="14">
        <v>3423</v>
      </c>
      <c r="R1040" s="12"/>
      <c r="S1040" s="10" t="s">
        <v>29</v>
      </c>
      <c r="T1040" s="14">
        <v>-3252</v>
      </c>
      <c r="U1040" s="15">
        <v>1</v>
      </c>
      <c r="V1040" s="10" t="s">
        <v>29</v>
      </c>
      <c r="W1040" s="15">
        <v>171</v>
      </c>
      <c r="X1040" s="10" t="s">
        <v>36</v>
      </c>
      <c r="Y1040" s="10" t="s">
        <v>29</v>
      </c>
      <c r="Z1040" s="10" t="s">
        <v>37</v>
      </c>
      <c r="AA1040" s="10" t="s">
        <v>29</v>
      </c>
      <c r="AB1040" s="15">
        <v>0</v>
      </c>
      <c r="AC1040" s="15">
        <v>0</v>
      </c>
      <c r="AD1040" s="15"/>
      <c r="AE1040" s="15">
        <v>0</v>
      </c>
      <c r="AF1040" s="15">
        <v>0</v>
      </c>
      <c r="AG1040" s="15">
        <v>171</v>
      </c>
    </row>
    <row r="1041" spans="1:33" ht="15" customHeight="1" x14ac:dyDescent="0.25">
      <c r="A1041" s="36">
        <v>7</v>
      </c>
      <c r="B1041" s="36" t="s">
        <v>2608</v>
      </c>
      <c r="C1041" s="36" t="s">
        <v>2608</v>
      </c>
      <c r="D1041" s="38" t="str">
        <f t="shared" si="25"/>
        <v>8000000133-0</v>
      </c>
      <c r="E1041" s="9" t="s">
        <v>2040</v>
      </c>
      <c r="F1041" s="10" t="s">
        <v>29</v>
      </c>
      <c r="G1041" s="10" t="s">
        <v>29</v>
      </c>
      <c r="H1041" s="9" t="s">
        <v>30</v>
      </c>
      <c r="I1041" s="10" t="s">
        <v>1783</v>
      </c>
      <c r="J1041" s="10" t="s">
        <v>32</v>
      </c>
      <c r="K1041" s="11">
        <v>41183</v>
      </c>
      <c r="L1041" s="12">
        <v>41183</v>
      </c>
      <c r="M1041" s="10" t="s">
        <v>573</v>
      </c>
      <c r="N1041" s="13" t="s">
        <v>2041</v>
      </c>
      <c r="O1041" s="10" t="s">
        <v>284</v>
      </c>
      <c r="P1041" s="10" t="s">
        <v>29</v>
      </c>
      <c r="Q1041" s="14">
        <v>23625</v>
      </c>
      <c r="R1041" s="12"/>
      <c r="S1041" s="10" t="s">
        <v>29</v>
      </c>
      <c r="T1041" s="14">
        <v>-22444</v>
      </c>
      <c r="U1041" s="15">
        <v>3</v>
      </c>
      <c r="V1041" s="10" t="s">
        <v>29</v>
      </c>
      <c r="W1041" s="14">
        <v>1181</v>
      </c>
      <c r="X1041" s="10" t="s">
        <v>36</v>
      </c>
      <c r="Y1041" s="10" t="s">
        <v>29</v>
      </c>
      <c r="Z1041" s="10" t="s">
        <v>37</v>
      </c>
      <c r="AA1041" s="10" t="s">
        <v>29</v>
      </c>
      <c r="AB1041" s="15">
        <v>0</v>
      </c>
      <c r="AC1041" s="15">
        <v>0</v>
      </c>
      <c r="AD1041" s="15"/>
      <c r="AE1041" s="15">
        <v>0</v>
      </c>
      <c r="AF1041" s="15">
        <v>0</v>
      </c>
      <c r="AG1041" s="14">
        <v>1181</v>
      </c>
    </row>
    <row r="1042" spans="1:33" ht="15" customHeight="1" x14ac:dyDescent="0.25">
      <c r="A1042" s="36">
        <v>7</v>
      </c>
      <c r="B1042" s="36" t="s">
        <v>2608</v>
      </c>
      <c r="C1042" s="36" t="s">
        <v>2608</v>
      </c>
      <c r="D1042" s="38" t="str">
        <f t="shared" si="25"/>
        <v>8000000133-1</v>
      </c>
      <c r="E1042" s="9" t="s">
        <v>2040</v>
      </c>
      <c r="F1042" s="10" t="s">
        <v>29</v>
      </c>
      <c r="G1042" s="10" t="s">
        <v>29</v>
      </c>
      <c r="H1042" s="9" t="s">
        <v>375</v>
      </c>
      <c r="I1042" s="10" t="s">
        <v>207</v>
      </c>
      <c r="J1042" s="10" t="s">
        <v>32</v>
      </c>
      <c r="K1042" s="11">
        <v>44883</v>
      </c>
      <c r="L1042" s="12">
        <v>44883</v>
      </c>
      <c r="M1042" s="10" t="s">
        <v>573</v>
      </c>
      <c r="N1042" s="13" t="s">
        <v>2042</v>
      </c>
      <c r="O1042" s="10" t="s">
        <v>284</v>
      </c>
      <c r="P1042" s="10" t="s">
        <v>29</v>
      </c>
      <c r="Q1042" s="14">
        <v>36500</v>
      </c>
      <c r="R1042" s="12"/>
      <c r="S1042" s="10" t="s">
        <v>29</v>
      </c>
      <c r="T1042" s="14">
        <v>-8463</v>
      </c>
      <c r="U1042" s="15">
        <v>1</v>
      </c>
      <c r="V1042" s="10" t="s">
        <v>29</v>
      </c>
      <c r="W1042" s="14">
        <v>28037</v>
      </c>
      <c r="X1042" s="10" t="s">
        <v>36</v>
      </c>
      <c r="Y1042" s="10" t="s">
        <v>29</v>
      </c>
      <c r="Z1042" s="10" t="s">
        <v>37</v>
      </c>
      <c r="AA1042" s="10" t="s">
        <v>29</v>
      </c>
      <c r="AB1042" s="15">
        <v>0</v>
      </c>
      <c r="AC1042" s="15">
        <v>0</v>
      </c>
      <c r="AD1042" s="15"/>
      <c r="AE1042" s="15">
        <v>0</v>
      </c>
      <c r="AF1042" s="14">
        <v>-17736</v>
      </c>
      <c r="AG1042" s="14">
        <v>10301</v>
      </c>
    </row>
    <row r="1043" spans="1:33" ht="15" customHeight="1" x14ac:dyDescent="0.25">
      <c r="A1043" s="36">
        <v>7</v>
      </c>
      <c r="B1043" s="36" t="s">
        <v>2608</v>
      </c>
      <c r="C1043" s="36" t="s">
        <v>2608</v>
      </c>
      <c r="D1043" s="38" t="str">
        <f t="shared" si="25"/>
        <v>8000000133-2</v>
      </c>
      <c r="E1043" s="9" t="s">
        <v>2040</v>
      </c>
      <c r="F1043" s="10" t="s">
        <v>29</v>
      </c>
      <c r="G1043" s="10" t="s">
        <v>29</v>
      </c>
      <c r="H1043" s="9" t="s">
        <v>376</v>
      </c>
      <c r="I1043" s="10" t="s">
        <v>207</v>
      </c>
      <c r="J1043" s="10" t="s">
        <v>32</v>
      </c>
      <c r="K1043" s="11">
        <v>44898</v>
      </c>
      <c r="L1043" s="12">
        <v>44898</v>
      </c>
      <c r="M1043" s="10" t="s">
        <v>573</v>
      </c>
      <c r="N1043" s="13" t="s">
        <v>2042</v>
      </c>
      <c r="O1043" s="10" t="s">
        <v>284</v>
      </c>
      <c r="P1043" s="10" t="s">
        <v>29</v>
      </c>
      <c r="Q1043" s="14">
        <v>36500</v>
      </c>
      <c r="R1043" s="12"/>
      <c r="S1043" s="10" t="s">
        <v>29</v>
      </c>
      <c r="T1043" s="14">
        <v>-7516</v>
      </c>
      <c r="U1043" s="15">
        <v>1</v>
      </c>
      <c r="V1043" s="10" t="s">
        <v>29</v>
      </c>
      <c r="W1043" s="14">
        <v>28984</v>
      </c>
      <c r="X1043" s="10" t="s">
        <v>36</v>
      </c>
      <c r="Y1043" s="10" t="s">
        <v>29</v>
      </c>
      <c r="Z1043" s="10" t="s">
        <v>37</v>
      </c>
      <c r="AA1043" s="10" t="s">
        <v>29</v>
      </c>
      <c r="AB1043" s="15">
        <v>0</v>
      </c>
      <c r="AC1043" s="15">
        <v>0</v>
      </c>
      <c r="AD1043" s="15"/>
      <c r="AE1043" s="15">
        <v>0</v>
      </c>
      <c r="AF1043" s="14">
        <v>-18335</v>
      </c>
      <c r="AG1043" s="14">
        <v>10649</v>
      </c>
    </row>
    <row r="1044" spans="1:33" ht="15" customHeight="1" x14ac:dyDescent="0.25">
      <c r="A1044" s="36">
        <v>7</v>
      </c>
      <c r="B1044" s="36" t="s">
        <v>2608</v>
      </c>
      <c r="C1044" s="36" t="s">
        <v>2608</v>
      </c>
      <c r="D1044" s="38" t="str">
        <f t="shared" si="25"/>
        <v>8000000133-3</v>
      </c>
      <c r="E1044" s="9" t="s">
        <v>2040</v>
      </c>
      <c r="F1044" s="10" t="s">
        <v>29</v>
      </c>
      <c r="G1044" s="10" t="s">
        <v>29</v>
      </c>
      <c r="H1044" s="9" t="s">
        <v>1183</v>
      </c>
      <c r="I1044" s="10" t="s">
        <v>207</v>
      </c>
      <c r="J1044" s="10" t="s">
        <v>32</v>
      </c>
      <c r="K1044" s="11">
        <v>44902</v>
      </c>
      <c r="L1044" s="12">
        <v>44902</v>
      </c>
      <c r="M1044" s="10" t="s">
        <v>573</v>
      </c>
      <c r="N1044" s="13" t="s">
        <v>2042</v>
      </c>
      <c r="O1044" s="10" t="s">
        <v>284</v>
      </c>
      <c r="P1044" s="10" t="s">
        <v>29</v>
      </c>
      <c r="Q1044" s="14">
        <v>73000</v>
      </c>
      <c r="R1044" s="12"/>
      <c r="S1044" s="10" t="s">
        <v>29</v>
      </c>
      <c r="T1044" s="14">
        <v>-14527</v>
      </c>
      <c r="U1044" s="15">
        <v>2</v>
      </c>
      <c r="V1044" s="10" t="s">
        <v>29</v>
      </c>
      <c r="W1044" s="14">
        <v>58473</v>
      </c>
      <c r="X1044" s="10" t="s">
        <v>36</v>
      </c>
      <c r="Y1044" s="10" t="s">
        <v>29</v>
      </c>
      <c r="Z1044" s="10" t="s">
        <v>37</v>
      </c>
      <c r="AA1044" s="10" t="s">
        <v>29</v>
      </c>
      <c r="AB1044" s="15">
        <v>0</v>
      </c>
      <c r="AC1044" s="15">
        <v>0</v>
      </c>
      <c r="AD1044" s="15"/>
      <c r="AE1044" s="15">
        <v>0</v>
      </c>
      <c r="AF1044" s="14">
        <v>-36990</v>
      </c>
      <c r="AG1044" s="14">
        <v>21483</v>
      </c>
    </row>
    <row r="1045" spans="1:33" ht="15" customHeight="1" x14ac:dyDescent="0.25">
      <c r="A1045" s="36">
        <v>7</v>
      </c>
      <c r="B1045" s="36" t="s">
        <v>2608</v>
      </c>
      <c r="C1045" s="36" t="s">
        <v>2608</v>
      </c>
      <c r="D1045" s="38" t="str">
        <f t="shared" si="25"/>
        <v>8000000133-4</v>
      </c>
      <c r="E1045" s="9" t="s">
        <v>2040</v>
      </c>
      <c r="F1045" s="10" t="s">
        <v>29</v>
      </c>
      <c r="G1045" s="10" t="s">
        <v>29</v>
      </c>
      <c r="H1045" s="9" t="s">
        <v>1451</v>
      </c>
      <c r="I1045" s="10" t="s">
        <v>207</v>
      </c>
      <c r="J1045" s="10" t="s">
        <v>32</v>
      </c>
      <c r="K1045" s="11">
        <v>44911</v>
      </c>
      <c r="L1045" s="12">
        <v>44911</v>
      </c>
      <c r="M1045" s="10" t="s">
        <v>573</v>
      </c>
      <c r="N1045" s="13" t="s">
        <v>2042</v>
      </c>
      <c r="O1045" s="10" t="s">
        <v>284</v>
      </c>
      <c r="P1045" s="10" t="s">
        <v>29</v>
      </c>
      <c r="Q1045" s="14">
        <v>109500</v>
      </c>
      <c r="R1045" s="12"/>
      <c r="S1045" s="10" t="s">
        <v>29</v>
      </c>
      <c r="T1045" s="14">
        <v>-20085</v>
      </c>
      <c r="U1045" s="15">
        <v>3</v>
      </c>
      <c r="V1045" s="10" t="s">
        <v>29</v>
      </c>
      <c r="W1045" s="14">
        <v>89415</v>
      </c>
      <c r="X1045" s="10" t="s">
        <v>36</v>
      </c>
      <c r="Y1045" s="10" t="s">
        <v>29</v>
      </c>
      <c r="Z1045" s="10" t="s">
        <v>37</v>
      </c>
      <c r="AA1045" s="10" t="s">
        <v>29</v>
      </c>
      <c r="AB1045" s="15">
        <v>0</v>
      </c>
      <c r="AC1045" s="15">
        <v>0</v>
      </c>
      <c r="AD1045" s="15"/>
      <c r="AE1045" s="15">
        <v>0</v>
      </c>
      <c r="AF1045" s="14">
        <v>-56564</v>
      </c>
      <c r="AG1045" s="14">
        <v>32851</v>
      </c>
    </row>
    <row r="1046" spans="1:33" ht="15" customHeight="1" x14ac:dyDescent="0.25">
      <c r="A1046" s="36">
        <v>7</v>
      </c>
      <c r="B1046" s="36" t="s">
        <v>2608</v>
      </c>
      <c r="C1046" s="36" t="s">
        <v>2608</v>
      </c>
      <c r="D1046" s="38" t="str">
        <f t="shared" si="25"/>
        <v>8000000133-5</v>
      </c>
      <c r="E1046" s="9" t="s">
        <v>2040</v>
      </c>
      <c r="F1046" s="10" t="s">
        <v>29</v>
      </c>
      <c r="G1046" s="10" t="s">
        <v>29</v>
      </c>
      <c r="H1046" s="9" t="s">
        <v>1452</v>
      </c>
      <c r="I1046" s="10" t="s">
        <v>207</v>
      </c>
      <c r="J1046" s="10" t="s">
        <v>32</v>
      </c>
      <c r="K1046" s="11">
        <v>44726</v>
      </c>
      <c r="L1046" s="12">
        <v>44726</v>
      </c>
      <c r="M1046" s="10" t="s">
        <v>573</v>
      </c>
      <c r="N1046" s="13" t="s">
        <v>2043</v>
      </c>
      <c r="O1046" s="10" t="s">
        <v>284</v>
      </c>
      <c r="P1046" s="10" t="s">
        <v>29</v>
      </c>
      <c r="Q1046" s="14">
        <v>30508</v>
      </c>
      <c r="R1046" s="12"/>
      <c r="S1046" s="10" t="s">
        <v>29</v>
      </c>
      <c r="T1046" s="14">
        <v>-15362</v>
      </c>
      <c r="U1046" s="15">
        <v>4</v>
      </c>
      <c r="V1046" s="10" t="s">
        <v>29</v>
      </c>
      <c r="W1046" s="14">
        <v>15146</v>
      </c>
      <c r="X1046" s="10" t="s">
        <v>36</v>
      </c>
      <c r="Y1046" s="10" t="s">
        <v>29</v>
      </c>
      <c r="Z1046" s="10" t="s">
        <v>37</v>
      </c>
      <c r="AA1046" s="10" t="s">
        <v>29</v>
      </c>
      <c r="AB1046" s="15">
        <v>0</v>
      </c>
      <c r="AC1046" s="15">
        <v>0</v>
      </c>
      <c r="AD1046" s="15"/>
      <c r="AE1046" s="15">
        <v>0</v>
      </c>
      <c r="AF1046" s="14">
        <v>-9581</v>
      </c>
      <c r="AG1046" s="14">
        <v>5565</v>
      </c>
    </row>
    <row r="1047" spans="1:33" ht="15" customHeight="1" x14ac:dyDescent="0.25">
      <c r="A1047" s="36">
        <v>7</v>
      </c>
      <c r="B1047" s="36" t="s">
        <v>2608</v>
      </c>
      <c r="C1047" s="36" t="s">
        <v>2608</v>
      </c>
      <c r="D1047" s="38" t="str">
        <f t="shared" si="25"/>
        <v>8000000134-0</v>
      </c>
      <c r="E1047" s="9" t="s">
        <v>2044</v>
      </c>
      <c r="F1047" s="10" t="s">
        <v>29</v>
      </c>
      <c r="G1047" s="10" t="s">
        <v>29</v>
      </c>
      <c r="H1047" s="9" t="s">
        <v>30</v>
      </c>
      <c r="I1047" s="10" t="s">
        <v>1783</v>
      </c>
      <c r="J1047" s="10" t="s">
        <v>32</v>
      </c>
      <c r="K1047" s="11">
        <v>41183</v>
      </c>
      <c r="L1047" s="12">
        <v>41183</v>
      </c>
      <c r="M1047" s="10" t="s">
        <v>573</v>
      </c>
      <c r="N1047" s="13" t="s">
        <v>2045</v>
      </c>
      <c r="O1047" s="10" t="s">
        <v>284</v>
      </c>
      <c r="P1047" s="10" t="s">
        <v>29</v>
      </c>
      <c r="Q1047" s="14">
        <v>26888</v>
      </c>
      <c r="R1047" s="12"/>
      <c r="S1047" s="10" t="s">
        <v>29</v>
      </c>
      <c r="T1047" s="14">
        <v>-25544</v>
      </c>
      <c r="U1047" s="15">
        <v>1</v>
      </c>
      <c r="V1047" s="10" t="s">
        <v>29</v>
      </c>
      <c r="W1047" s="14">
        <v>1344</v>
      </c>
      <c r="X1047" s="10" t="s">
        <v>36</v>
      </c>
      <c r="Y1047" s="10" t="s">
        <v>29</v>
      </c>
      <c r="Z1047" s="10" t="s">
        <v>37</v>
      </c>
      <c r="AA1047" s="10" t="s">
        <v>29</v>
      </c>
      <c r="AB1047" s="15">
        <v>0</v>
      </c>
      <c r="AC1047" s="15">
        <v>0</v>
      </c>
      <c r="AD1047" s="15"/>
      <c r="AE1047" s="15">
        <v>0</v>
      </c>
      <c r="AF1047" s="15">
        <v>0</v>
      </c>
      <c r="AG1047" s="14">
        <v>1344</v>
      </c>
    </row>
    <row r="1048" spans="1:33" ht="15" customHeight="1" x14ac:dyDescent="0.25">
      <c r="A1048" s="36">
        <v>7</v>
      </c>
      <c r="B1048" s="36" t="s">
        <v>2608</v>
      </c>
      <c r="C1048" s="36" t="s">
        <v>2608</v>
      </c>
      <c r="D1048" s="38" t="str">
        <f t="shared" si="25"/>
        <v>8000000135-0</v>
      </c>
      <c r="E1048" s="9" t="s">
        <v>2046</v>
      </c>
      <c r="F1048" s="10" t="s">
        <v>29</v>
      </c>
      <c r="G1048" s="10" t="s">
        <v>29</v>
      </c>
      <c r="H1048" s="9" t="s">
        <v>30</v>
      </c>
      <c r="I1048" s="10" t="s">
        <v>1783</v>
      </c>
      <c r="J1048" s="10" t="s">
        <v>32</v>
      </c>
      <c r="K1048" s="11">
        <v>41183</v>
      </c>
      <c r="L1048" s="12">
        <v>41183</v>
      </c>
      <c r="M1048" s="10" t="s">
        <v>573</v>
      </c>
      <c r="N1048" s="13" t="s">
        <v>2047</v>
      </c>
      <c r="O1048" s="10" t="s">
        <v>284</v>
      </c>
      <c r="P1048" s="10" t="s">
        <v>29</v>
      </c>
      <c r="Q1048" s="14">
        <v>26550</v>
      </c>
      <c r="R1048" s="12"/>
      <c r="S1048" s="10" t="s">
        <v>29</v>
      </c>
      <c r="T1048" s="14">
        <v>-25222</v>
      </c>
      <c r="U1048" s="15">
        <v>2</v>
      </c>
      <c r="V1048" s="10" t="s">
        <v>29</v>
      </c>
      <c r="W1048" s="14">
        <v>1328</v>
      </c>
      <c r="X1048" s="10" t="s">
        <v>36</v>
      </c>
      <c r="Y1048" s="10" t="s">
        <v>29</v>
      </c>
      <c r="Z1048" s="10" t="s">
        <v>37</v>
      </c>
      <c r="AA1048" s="10" t="s">
        <v>29</v>
      </c>
      <c r="AB1048" s="15">
        <v>0</v>
      </c>
      <c r="AC1048" s="15">
        <v>0</v>
      </c>
      <c r="AD1048" s="15"/>
      <c r="AE1048" s="15">
        <v>0</v>
      </c>
      <c r="AF1048" s="15">
        <v>0</v>
      </c>
      <c r="AG1048" s="14">
        <v>1328</v>
      </c>
    </row>
    <row r="1049" spans="1:33" ht="15" customHeight="1" x14ac:dyDescent="0.25">
      <c r="A1049" s="36">
        <v>7</v>
      </c>
      <c r="B1049" s="36" t="s">
        <v>2608</v>
      </c>
      <c r="C1049" s="36" t="s">
        <v>2608</v>
      </c>
      <c r="D1049" s="38" t="str">
        <f t="shared" si="25"/>
        <v>8000000136-0</v>
      </c>
      <c r="E1049" s="9" t="s">
        <v>2048</v>
      </c>
      <c r="F1049" s="10" t="s">
        <v>29</v>
      </c>
      <c r="G1049" s="10" t="s">
        <v>29</v>
      </c>
      <c r="H1049" s="9" t="s">
        <v>30</v>
      </c>
      <c r="I1049" s="10" t="s">
        <v>1783</v>
      </c>
      <c r="J1049" s="10" t="s">
        <v>32</v>
      </c>
      <c r="K1049" s="11">
        <v>41913</v>
      </c>
      <c r="L1049" s="12">
        <v>41913</v>
      </c>
      <c r="M1049" s="10" t="s">
        <v>573</v>
      </c>
      <c r="N1049" s="13" t="s">
        <v>2049</v>
      </c>
      <c r="O1049" s="10" t="s">
        <v>284</v>
      </c>
      <c r="P1049" s="10" t="s">
        <v>29</v>
      </c>
      <c r="Q1049" s="14">
        <v>12926.26</v>
      </c>
      <c r="R1049" s="12"/>
      <c r="S1049" s="10" t="s">
        <v>29</v>
      </c>
      <c r="T1049" s="14">
        <v>-12280.26</v>
      </c>
      <c r="U1049" s="15">
        <v>1</v>
      </c>
      <c r="V1049" s="10" t="s">
        <v>29</v>
      </c>
      <c r="W1049" s="15">
        <v>646</v>
      </c>
      <c r="X1049" s="10" t="s">
        <v>36</v>
      </c>
      <c r="Y1049" s="10" t="s">
        <v>29</v>
      </c>
      <c r="Z1049" s="10" t="s">
        <v>37</v>
      </c>
      <c r="AA1049" s="10" t="s">
        <v>29</v>
      </c>
      <c r="AB1049" s="15">
        <v>0</v>
      </c>
      <c r="AC1049" s="15">
        <v>0</v>
      </c>
      <c r="AD1049" s="15"/>
      <c r="AE1049" s="15">
        <v>0</v>
      </c>
      <c r="AF1049" s="15">
        <v>0</v>
      </c>
      <c r="AG1049" s="15">
        <v>646</v>
      </c>
    </row>
    <row r="1050" spans="1:33" ht="15" customHeight="1" x14ac:dyDescent="0.25">
      <c r="A1050" s="36">
        <v>7</v>
      </c>
      <c r="B1050" s="36" t="s">
        <v>2608</v>
      </c>
      <c r="C1050" s="36" t="s">
        <v>2608</v>
      </c>
      <c r="D1050" s="38" t="str">
        <f t="shared" si="25"/>
        <v>8000000137-0</v>
      </c>
      <c r="E1050" s="9" t="s">
        <v>2050</v>
      </c>
      <c r="F1050" s="10" t="s">
        <v>29</v>
      </c>
      <c r="G1050" s="10" t="s">
        <v>29</v>
      </c>
      <c r="H1050" s="9" t="s">
        <v>30</v>
      </c>
      <c r="I1050" s="10" t="s">
        <v>1783</v>
      </c>
      <c r="J1050" s="10" t="s">
        <v>32</v>
      </c>
      <c r="K1050" s="11">
        <v>41913</v>
      </c>
      <c r="L1050" s="12">
        <v>41913</v>
      </c>
      <c r="M1050" s="10" t="s">
        <v>573</v>
      </c>
      <c r="N1050" s="13" t="s">
        <v>1979</v>
      </c>
      <c r="O1050" s="10" t="s">
        <v>284</v>
      </c>
      <c r="P1050" s="10" t="s">
        <v>29</v>
      </c>
      <c r="Q1050" s="14">
        <v>27707.9</v>
      </c>
      <c r="R1050" s="12"/>
      <c r="S1050" s="10" t="s">
        <v>29</v>
      </c>
      <c r="T1050" s="14">
        <v>-26322.9</v>
      </c>
      <c r="U1050" s="15">
        <v>1</v>
      </c>
      <c r="V1050" s="10" t="s">
        <v>29</v>
      </c>
      <c r="W1050" s="14">
        <v>1385</v>
      </c>
      <c r="X1050" s="10" t="s">
        <v>36</v>
      </c>
      <c r="Y1050" s="10" t="s">
        <v>29</v>
      </c>
      <c r="Z1050" s="10" t="s">
        <v>37</v>
      </c>
      <c r="AA1050" s="10" t="s">
        <v>29</v>
      </c>
      <c r="AB1050" s="15">
        <v>0</v>
      </c>
      <c r="AC1050" s="15">
        <v>0</v>
      </c>
      <c r="AD1050" s="15"/>
      <c r="AE1050" s="15">
        <v>0</v>
      </c>
      <c r="AF1050" s="15">
        <v>0</v>
      </c>
      <c r="AG1050" s="14">
        <v>1385</v>
      </c>
    </row>
    <row r="1051" spans="1:33" ht="15" customHeight="1" x14ac:dyDescent="0.25">
      <c r="A1051" s="36">
        <v>7</v>
      </c>
      <c r="B1051" s="36" t="s">
        <v>2608</v>
      </c>
      <c r="C1051" s="36" t="s">
        <v>2608</v>
      </c>
      <c r="D1051" s="38" t="str">
        <f t="shared" si="25"/>
        <v>8000000138-0</v>
      </c>
      <c r="E1051" s="9" t="s">
        <v>2051</v>
      </c>
      <c r="F1051" s="10" t="s">
        <v>29</v>
      </c>
      <c r="G1051" s="10" t="s">
        <v>29</v>
      </c>
      <c r="H1051" s="9" t="s">
        <v>30</v>
      </c>
      <c r="I1051" s="10" t="s">
        <v>1783</v>
      </c>
      <c r="J1051" s="10" t="s">
        <v>32</v>
      </c>
      <c r="K1051" s="11">
        <v>41913</v>
      </c>
      <c r="L1051" s="12">
        <v>41913</v>
      </c>
      <c r="M1051" s="10" t="s">
        <v>573</v>
      </c>
      <c r="N1051" s="13" t="s">
        <v>2052</v>
      </c>
      <c r="O1051" s="10" t="s">
        <v>284</v>
      </c>
      <c r="P1051" s="10" t="s">
        <v>29</v>
      </c>
      <c r="Q1051" s="14">
        <v>8609.41</v>
      </c>
      <c r="R1051" s="12"/>
      <c r="S1051" s="10" t="s">
        <v>29</v>
      </c>
      <c r="T1051" s="14">
        <v>-8179.41</v>
      </c>
      <c r="U1051" s="15">
        <v>1</v>
      </c>
      <c r="V1051" s="10" t="s">
        <v>29</v>
      </c>
      <c r="W1051" s="15">
        <v>430</v>
      </c>
      <c r="X1051" s="10" t="s">
        <v>36</v>
      </c>
      <c r="Y1051" s="10" t="s">
        <v>29</v>
      </c>
      <c r="Z1051" s="10" t="s">
        <v>37</v>
      </c>
      <c r="AA1051" s="10" t="s">
        <v>29</v>
      </c>
      <c r="AB1051" s="15">
        <v>0</v>
      </c>
      <c r="AC1051" s="15">
        <v>0</v>
      </c>
      <c r="AD1051" s="15"/>
      <c r="AE1051" s="15">
        <v>0</v>
      </c>
      <c r="AF1051" s="15">
        <v>0</v>
      </c>
      <c r="AG1051" s="15">
        <v>430</v>
      </c>
    </row>
    <row r="1052" spans="1:33" ht="15" customHeight="1" x14ac:dyDescent="0.25">
      <c r="A1052" s="36">
        <v>7</v>
      </c>
      <c r="B1052" s="36" t="s">
        <v>2608</v>
      </c>
      <c r="C1052" s="36" t="s">
        <v>2608</v>
      </c>
      <c r="D1052" s="38" t="str">
        <f t="shared" si="25"/>
        <v>8000000139-0</v>
      </c>
      <c r="E1052" s="9" t="s">
        <v>2053</v>
      </c>
      <c r="F1052" s="10" t="s">
        <v>29</v>
      </c>
      <c r="G1052" s="10" t="s">
        <v>29</v>
      </c>
      <c r="H1052" s="9" t="s">
        <v>30</v>
      </c>
      <c r="I1052" s="10" t="s">
        <v>1783</v>
      </c>
      <c r="J1052" s="10" t="s">
        <v>32</v>
      </c>
      <c r="K1052" s="11">
        <v>41913</v>
      </c>
      <c r="L1052" s="12">
        <v>41913</v>
      </c>
      <c r="M1052" s="10" t="s">
        <v>573</v>
      </c>
      <c r="N1052" s="13" t="s">
        <v>2054</v>
      </c>
      <c r="O1052" s="10" t="s">
        <v>284</v>
      </c>
      <c r="P1052" s="10" t="s">
        <v>29</v>
      </c>
      <c r="Q1052" s="14">
        <v>35275.379999999997</v>
      </c>
      <c r="R1052" s="12"/>
      <c r="S1052" s="10" t="s">
        <v>29</v>
      </c>
      <c r="T1052" s="14">
        <v>-33511.379999999997</v>
      </c>
      <c r="U1052" s="15">
        <v>1</v>
      </c>
      <c r="V1052" s="10" t="s">
        <v>29</v>
      </c>
      <c r="W1052" s="14">
        <v>1764</v>
      </c>
      <c r="X1052" s="10" t="s">
        <v>36</v>
      </c>
      <c r="Y1052" s="10" t="s">
        <v>29</v>
      </c>
      <c r="Z1052" s="10" t="s">
        <v>37</v>
      </c>
      <c r="AA1052" s="10" t="s">
        <v>29</v>
      </c>
      <c r="AB1052" s="15">
        <v>0</v>
      </c>
      <c r="AC1052" s="15">
        <v>0</v>
      </c>
      <c r="AD1052" s="15"/>
      <c r="AE1052" s="15">
        <v>0</v>
      </c>
      <c r="AF1052" s="15">
        <v>0</v>
      </c>
      <c r="AG1052" s="14">
        <v>1764</v>
      </c>
    </row>
    <row r="1053" spans="1:33" ht="15" customHeight="1" x14ac:dyDescent="0.25">
      <c r="A1053" s="36">
        <v>7</v>
      </c>
      <c r="B1053" s="36" t="s">
        <v>2608</v>
      </c>
      <c r="C1053" s="36" t="s">
        <v>2608</v>
      </c>
      <c r="D1053" s="38" t="str">
        <f t="shared" si="25"/>
        <v>8000000140-0</v>
      </c>
      <c r="E1053" s="9" t="s">
        <v>2055</v>
      </c>
      <c r="F1053" s="10" t="s">
        <v>29</v>
      </c>
      <c r="G1053" s="10" t="s">
        <v>29</v>
      </c>
      <c r="H1053" s="9" t="s">
        <v>30</v>
      </c>
      <c r="I1053" s="10" t="s">
        <v>1783</v>
      </c>
      <c r="J1053" s="10" t="s">
        <v>32</v>
      </c>
      <c r="K1053" s="11">
        <v>41913</v>
      </c>
      <c r="L1053" s="12">
        <v>41913</v>
      </c>
      <c r="M1053" s="10" t="s">
        <v>573</v>
      </c>
      <c r="N1053" s="13" t="s">
        <v>1843</v>
      </c>
      <c r="O1053" s="10" t="s">
        <v>284</v>
      </c>
      <c r="P1053" s="10" t="s">
        <v>29</v>
      </c>
      <c r="Q1053" s="14">
        <v>15750</v>
      </c>
      <c r="R1053" s="12"/>
      <c r="S1053" s="10" t="s">
        <v>29</v>
      </c>
      <c r="T1053" s="14">
        <v>-14962</v>
      </c>
      <c r="U1053" s="15">
        <v>1</v>
      </c>
      <c r="V1053" s="10" t="s">
        <v>29</v>
      </c>
      <c r="W1053" s="15">
        <v>788</v>
      </c>
      <c r="X1053" s="10" t="s">
        <v>36</v>
      </c>
      <c r="Y1053" s="10" t="s">
        <v>29</v>
      </c>
      <c r="Z1053" s="10" t="s">
        <v>37</v>
      </c>
      <c r="AA1053" s="10" t="s">
        <v>29</v>
      </c>
      <c r="AB1053" s="15">
        <v>0</v>
      </c>
      <c r="AC1053" s="15">
        <v>0</v>
      </c>
      <c r="AD1053" s="15"/>
      <c r="AE1053" s="15">
        <v>0</v>
      </c>
      <c r="AF1053" s="15">
        <v>0</v>
      </c>
      <c r="AG1053" s="15">
        <v>788</v>
      </c>
    </row>
    <row r="1054" spans="1:33" ht="15" customHeight="1" x14ac:dyDescent="0.25">
      <c r="A1054" s="36">
        <v>7</v>
      </c>
      <c r="B1054" s="36" t="s">
        <v>2608</v>
      </c>
      <c r="C1054" s="36" t="s">
        <v>2608</v>
      </c>
      <c r="D1054" s="38" t="str">
        <f t="shared" si="25"/>
        <v>8000000141-0</v>
      </c>
      <c r="E1054" s="9" t="s">
        <v>2056</v>
      </c>
      <c r="F1054" s="10" t="s">
        <v>29</v>
      </c>
      <c r="G1054" s="10" t="s">
        <v>29</v>
      </c>
      <c r="H1054" s="9" t="s">
        <v>30</v>
      </c>
      <c r="I1054" s="10" t="s">
        <v>1783</v>
      </c>
      <c r="J1054" s="10" t="s">
        <v>32</v>
      </c>
      <c r="K1054" s="11">
        <v>41913</v>
      </c>
      <c r="L1054" s="12">
        <v>41913</v>
      </c>
      <c r="M1054" s="10" t="s">
        <v>573</v>
      </c>
      <c r="N1054" s="13" t="s">
        <v>2057</v>
      </c>
      <c r="O1054" s="10" t="s">
        <v>284</v>
      </c>
      <c r="P1054" s="10" t="s">
        <v>29</v>
      </c>
      <c r="Q1054" s="14">
        <v>40025.15</v>
      </c>
      <c r="R1054" s="12"/>
      <c r="S1054" s="10" t="s">
        <v>29</v>
      </c>
      <c r="T1054" s="14">
        <v>-38024.15</v>
      </c>
      <c r="U1054" s="15">
        <v>1</v>
      </c>
      <c r="V1054" s="10" t="s">
        <v>29</v>
      </c>
      <c r="W1054" s="14">
        <v>2001</v>
      </c>
      <c r="X1054" s="10" t="s">
        <v>36</v>
      </c>
      <c r="Y1054" s="10" t="s">
        <v>29</v>
      </c>
      <c r="Z1054" s="10" t="s">
        <v>37</v>
      </c>
      <c r="AA1054" s="10" t="s">
        <v>29</v>
      </c>
      <c r="AB1054" s="15">
        <v>0</v>
      </c>
      <c r="AC1054" s="15">
        <v>0</v>
      </c>
      <c r="AD1054" s="15"/>
      <c r="AE1054" s="15">
        <v>0</v>
      </c>
      <c r="AF1054" s="15">
        <v>0</v>
      </c>
      <c r="AG1054" s="14">
        <v>2001</v>
      </c>
    </row>
    <row r="1055" spans="1:33" ht="15" customHeight="1" x14ac:dyDescent="0.25">
      <c r="A1055" s="36">
        <v>7</v>
      </c>
      <c r="B1055" s="36" t="s">
        <v>2608</v>
      </c>
      <c r="C1055" s="36" t="s">
        <v>2608</v>
      </c>
      <c r="D1055" s="38" t="str">
        <f t="shared" si="25"/>
        <v>8000000142-0</v>
      </c>
      <c r="E1055" s="9" t="s">
        <v>2058</v>
      </c>
      <c r="F1055" s="10" t="s">
        <v>29</v>
      </c>
      <c r="G1055" s="10" t="s">
        <v>29</v>
      </c>
      <c r="H1055" s="9" t="s">
        <v>30</v>
      </c>
      <c r="I1055" s="10" t="s">
        <v>1783</v>
      </c>
      <c r="J1055" s="10" t="s">
        <v>32</v>
      </c>
      <c r="K1055" s="11">
        <v>41913</v>
      </c>
      <c r="L1055" s="12">
        <v>41913</v>
      </c>
      <c r="M1055" s="10" t="s">
        <v>573</v>
      </c>
      <c r="N1055" s="13" t="s">
        <v>2059</v>
      </c>
      <c r="O1055" s="10" t="s">
        <v>284</v>
      </c>
      <c r="P1055" s="10" t="s">
        <v>29</v>
      </c>
      <c r="Q1055" s="14">
        <v>28963.91</v>
      </c>
      <c r="R1055" s="12"/>
      <c r="S1055" s="10" t="s">
        <v>29</v>
      </c>
      <c r="T1055" s="14">
        <v>-27515.91</v>
      </c>
      <c r="U1055" s="15">
        <v>1</v>
      </c>
      <c r="V1055" s="10" t="s">
        <v>29</v>
      </c>
      <c r="W1055" s="14">
        <v>1448</v>
      </c>
      <c r="X1055" s="10" t="s">
        <v>36</v>
      </c>
      <c r="Y1055" s="10" t="s">
        <v>29</v>
      </c>
      <c r="Z1055" s="10" t="s">
        <v>37</v>
      </c>
      <c r="AA1055" s="10" t="s">
        <v>29</v>
      </c>
      <c r="AB1055" s="15">
        <v>0</v>
      </c>
      <c r="AC1055" s="15">
        <v>0</v>
      </c>
      <c r="AD1055" s="15"/>
      <c r="AE1055" s="15">
        <v>0</v>
      </c>
      <c r="AF1055" s="15">
        <v>0</v>
      </c>
      <c r="AG1055" s="14">
        <v>1448</v>
      </c>
    </row>
    <row r="1056" spans="1:33" ht="15" customHeight="1" x14ac:dyDescent="0.25">
      <c r="A1056" s="36">
        <v>7</v>
      </c>
      <c r="B1056" s="36" t="s">
        <v>2608</v>
      </c>
      <c r="C1056" s="36" t="s">
        <v>2608</v>
      </c>
      <c r="D1056" s="38" t="str">
        <f t="shared" si="25"/>
        <v>8000000143-0</v>
      </c>
      <c r="E1056" s="9" t="s">
        <v>2060</v>
      </c>
      <c r="F1056" s="10" t="s">
        <v>29</v>
      </c>
      <c r="G1056" s="10" t="s">
        <v>29</v>
      </c>
      <c r="H1056" s="9" t="s">
        <v>30</v>
      </c>
      <c r="I1056" s="10" t="s">
        <v>1783</v>
      </c>
      <c r="J1056" s="10" t="s">
        <v>32</v>
      </c>
      <c r="K1056" s="11">
        <v>41913</v>
      </c>
      <c r="L1056" s="12">
        <v>41913</v>
      </c>
      <c r="M1056" s="10" t="s">
        <v>573</v>
      </c>
      <c r="N1056" s="13" t="s">
        <v>2061</v>
      </c>
      <c r="O1056" s="10" t="s">
        <v>284</v>
      </c>
      <c r="P1056" s="10" t="s">
        <v>29</v>
      </c>
      <c r="Q1056" s="14">
        <v>83870</v>
      </c>
      <c r="R1056" s="12"/>
      <c r="S1056" s="10" t="s">
        <v>29</v>
      </c>
      <c r="T1056" s="14">
        <v>-79676</v>
      </c>
      <c r="U1056" s="15">
        <v>1</v>
      </c>
      <c r="V1056" s="10" t="s">
        <v>29</v>
      </c>
      <c r="W1056" s="14">
        <v>4194</v>
      </c>
      <c r="X1056" s="10" t="s">
        <v>36</v>
      </c>
      <c r="Y1056" s="10" t="s">
        <v>29</v>
      </c>
      <c r="Z1056" s="10" t="s">
        <v>37</v>
      </c>
      <c r="AA1056" s="10" t="s">
        <v>29</v>
      </c>
      <c r="AB1056" s="15">
        <v>0</v>
      </c>
      <c r="AC1056" s="15">
        <v>0</v>
      </c>
      <c r="AD1056" s="15"/>
      <c r="AE1056" s="15">
        <v>0</v>
      </c>
      <c r="AF1056" s="15">
        <v>0</v>
      </c>
      <c r="AG1056" s="14">
        <v>4194</v>
      </c>
    </row>
    <row r="1057" spans="1:33" ht="15" customHeight="1" x14ac:dyDescent="0.25">
      <c r="A1057" s="36">
        <v>7</v>
      </c>
      <c r="B1057" s="36" t="s">
        <v>2608</v>
      </c>
      <c r="C1057" s="36" t="s">
        <v>2608</v>
      </c>
      <c r="D1057" s="38" t="str">
        <f t="shared" si="25"/>
        <v>8000000144-0</v>
      </c>
      <c r="E1057" s="9" t="s">
        <v>2062</v>
      </c>
      <c r="F1057" s="10" t="s">
        <v>29</v>
      </c>
      <c r="G1057" s="10" t="s">
        <v>29</v>
      </c>
      <c r="H1057" s="9" t="s">
        <v>30</v>
      </c>
      <c r="I1057" s="10" t="s">
        <v>1783</v>
      </c>
      <c r="J1057" s="10" t="s">
        <v>32</v>
      </c>
      <c r="K1057" s="11">
        <v>41913</v>
      </c>
      <c r="L1057" s="12">
        <v>41913</v>
      </c>
      <c r="M1057" s="10" t="s">
        <v>573</v>
      </c>
      <c r="N1057" s="13" t="s">
        <v>2063</v>
      </c>
      <c r="O1057" s="10" t="s">
        <v>284</v>
      </c>
      <c r="P1057" s="10" t="s">
        <v>29</v>
      </c>
      <c r="Q1057" s="14">
        <v>11967.05</v>
      </c>
      <c r="R1057" s="12"/>
      <c r="S1057" s="10" t="s">
        <v>29</v>
      </c>
      <c r="T1057" s="14">
        <v>-11369.05</v>
      </c>
      <c r="U1057" s="15">
        <v>1</v>
      </c>
      <c r="V1057" s="10" t="s">
        <v>29</v>
      </c>
      <c r="W1057" s="15">
        <v>598</v>
      </c>
      <c r="X1057" s="10" t="s">
        <v>36</v>
      </c>
      <c r="Y1057" s="10" t="s">
        <v>29</v>
      </c>
      <c r="Z1057" s="10" t="s">
        <v>37</v>
      </c>
      <c r="AA1057" s="10" t="s">
        <v>29</v>
      </c>
      <c r="AB1057" s="15">
        <v>0</v>
      </c>
      <c r="AC1057" s="15">
        <v>0</v>
      </c>
      <c r="AD1057" s="15"/>
      <c r="AE1057" s="15">
        <v>0</v>
      </c>
      <c r="AF1057" s="15">
        <v>0</v>
      </c>
      <c r="AG1057" s="15">
        <v>598</v>
      </c>
    </row>
    <row r="1058" spans="1:33" ht="15" customHeight="1" x14ac:dyDescent="0.25">
      <c r="A1058" s="36">
        <v>7</v>
      </c>
      <c r="B1058" s="36" t="s">
        <v>2608</v>
      </c>
      <c r="C1058" s="36" t="s">
        <v>2608</v>
      </c>
      <c r="D1058" s="38" t="str">
        <f t="shared" si="25"/>
        <v>8000000145-0</v>
      </c>
      <c r="E1058" s="9" t="s">
        <v>2064</v>
      </c>
      <c r="F1058" s="10" t="s">
        <v>29</v>
      </c>
      <c r="G1058" s="10" t="s">
        <v>29</v>
      </c>
      <c r="H1058" s="9" t="s">
        <v>30</v>
      </c>
      <c r="I1058" s="10" t="s">
        <v>1783</v>
      </c>
      <c r="J1058" s="10" t="s">
        <v>32</v>
      </c>
      <c r="K1058" s="11">
        <v>41913</v>
      </c>
      <c r="L1058" s="12">
        <v>41913</v>
      </c>
      <c r="M1058" s="10" t="s">
        <v>573</v>
      </c>
      <c r="N1058" s="13" t="s">
        <v>2065</v>
      </c>
      <c r="O1058" s="10" t="s">
        <v>284</v>
      </c>
      <c r="P1058" s="10" t="s">
        <v>29</v>
      </c>
      <c r="Q1058" s="14">
        <v>63010</v>
      </c>
      <c r="R1058" s="12"/>
      <c r="S1058" s="10" t="s">
        <v>29</v>
      </c>
      <c r="T1058" s="14">
        <v>-59859</v>
      </c>
      <c r="U1058" s="15">
        <v>1</v>
      </c>
      <c r="V1058" s="10" t="s">
        <v>29</v>
      </c>
      <c r="W1058" s="14">
        <v>3151</v>
      </c>
      <c r="X1058" s="10" t="s">
        <v>36</v>
      </c>
      <c r="Y1058" s="10" t="s">
        <v>29</v>
      </c>
      <c r="Z1058" s="10" t="s">
        <v>37</v>
      </c>
      <c r="AA1058" s="10" t="s">
        <v>29</v>
      </c>
      <c r="AB1058" s="15">
        <v>0</v>
      </c>
      <c r="AC1058" s="15">
        <v>0</v>
      </c>
      <c r="AD1058" s="15"/>
      <c r="AE1058" s="15">
        <v>0</v>
      </c>
      <c r="AF1058" s="15">
        <v>0</v>
      </c>
      <c r="AG1058" s="14">
        <v>3151</v>
      </c>
    </row>
    <row r="1059" spans="1:33" ht="15" customHeight="1" x14ac:dyDescent="0.25">
      <c r="A1059" s="36">
        <v>7</v>
      </c>
      <c r="B1059" s="36" t="s">
        <v>2608</v>
      </c>
      <c r="C1059" s="36" t="s">
        <v>2608</v>
      </c>
      <c r="D1059" s="38" t="str">
        <f t="shared" si="25"/>
        <v>8000000146-0</v>
      </c>
      <c r="E1059" s="9" t="s">
        <v>2066</v>
      </c>
      <c r="F1059" s="10" t="s">
        <v>29</v>
      </c>
      <c r="G1059" s="10" t="s">
        <v>29</v>
      </c>
      <c r="H1059" s="9" t="s">
        <v>30</v>
      </c>
      <c r="I1059" s="10" t="s">
        <v>1783</v>
      </c>
      <c r="J1059" s="10" t="s">
        <v>32</v>
      </c>
      <c r="K1059" s="11">
        <v>41913</v>
      </c>
      <c r="L1059" s="12">
        <v>41913</v>
      </c>
      <c r="M1059" s="10" t="s">
        <v>573</v>
      </c>
      <c r="N1059" s="13" t="s">
        <v>2067</v>
      </c>
      <c r="O1059" s="10" t="s">
        <v>284</v>
      </c>
      <c r="P1059" s="10" t="s">
        <v>29</v>
      </c>
      <c r="Q1059" s="14">
        <v>34830</v>
      </c>
      <c r="R1059" s="12"/>
      <c r="S1059" s="10" t="s">
        <v>29</v>
      </c>
      <c r="T1059" s="14">
        <v>-33088</v>
      </c>
      <c r="U1059" s="15">
        <v>1</v>
      </c>
      <c r="V1059" s="10" t="s">
        <v>29</v>
      </c>
      <c r="W1059" s="14">
        <v>1742</v>
      </c>
      <c r="X1059" s="10" t="s">
        <v>36</v>
      </c>
      <c r="Y1059" s="10" t="s">
        <v>29</v>
      </c>
      <c r="Z1059" s="10" t="s">
        <v>37</v>
      </c>
      <c r="AA1059" s="10" t="s">
        <v>29</v>
      </c>
      <c r="AB1059" s="15">
        <v>0</v>
      </c>
      <c r="AC1059" s="15">
        <v>0</v>
      </c>
      <c r="AD1059" s="15"/>
      <c r="AE1059" s="15">
        <v>0</v>
      </c>
      <c r="AF1059" s="15">
        <v>0</v>
      </c>
      <c r="AG1059" s="14">
        <v>1742</v>
      </c>
    </row>
    <row r="1060" spans="1:33" ht="15" customHeight="1" x14ac:dyDescent="0.25">
      <c r="A1060" s="36">
        <v>7</v>
      </c>
      <c r="B1060" s="36" t="s">
        <v>2608</v>
      </c>
      <c r="C1060" s="36" t="s">
        <v>2608</v>
      </c>
      <c r="D1060" s="38" t="str">
        <f t="shared" si="25"/>
        <v>8000000152-0</v>
      </c>
      <c r="E1060" s="9" t="s">
        <v>2068</v>
      </c>
      <c r="F1060" s="10" t="s">
        <v>29</v>
      </c>
      <c r="G1060" s="10" t="s">
        <v>29</v>
      </c>
      <c r="H1060" s="9" t="s">
        <v>30</v>
      </c>
      <c r="I1060" s="10" t="s">
        <v>207</v>
      </c>
      <c r="J1060" s="10" t="s">
        <v>32</v>
      </c>
      <c r="K1060" s="11">
        <v>43555</v>
      </c>
      <c r="L1060" s="12">
        <v>43432</v>
      </c>
      <c r="M1060" s="10" t="s">
        <v>573</v>
      </c>
      <c r="N1060" s="13" t="s">
        <v>2069</v>
      </c>
      <c r="O1060" s="10" t="s">
        <v>284</v>
      </c>
      <c r="P1060" s="10" t="s">
        <v>29</v>
      </c>
      <c r="Q1060" s="14">
        <v>41218.68</v>
      </c>
      <c r="R1060" s="12"/>
      <c r="S1060" s="10" t="s">
        <v>29</v>
      </c>
      <c r="T1060" s="14">
        <v>-39157.75</v>
      </c>
      <c r="U1060" s="15">
        <v>1</v>
      </c>
      <c r="V1060" s="10" t="s">
        <v>29</v>
      </c>
      <c r="W1060" s="14">
        <v>2060.9299999999998</v>
      </c>
      <c r="X1060" s="10" t="s">
        <v>339</v>
      </c>
      <c r="Y1060" s="10" t="s">
        <v>29</v>
      </c>
      <c r="Z1060" s="10" t="s">
        <v>37</v>
      </c>
      <c r="AA1060" s="10" t="s">
        <v>29</v>
      </c>
      <c r="AB1060" s="15">
        <v>0</v>
      </c>
      <c r="AC1060" s="15">
        <v>0</v>
      </c>
      <c r="AD1060" s="15"/>
      <c r="AE1060" s="15">
        <v>0</v>
      </c>
      <c r="AF1060" s="15">
        <v>0</v>
      </c>
      <c r="AG1060" s="14">
        <v>2060.9299999999998</v>
      </c>
    </row>
    <row r="1061" spans="1:33" ht="15" customHeight="1" x14ac:dyDescent="0.25">
      <c r="A1061" s="36">
        <v>7</v>
      </c>
      <c r="B1061" s="36" t="s">
        <v>2608</v>
      </c>
      <c r="C1061" s="36" t="s">
        <v>2608</v>
      </c>
      <c r="D1061" s="38" t="str">
        <f t="shared" si="25"/>
        <v>8000000154-0</v>
      </c>
      <c r="E1061" s="9" t="s">
        <v>2070</v>
      </c>
      <c r="F1061" s="10" t="s">
        <v>29</v>
      </c>
      <c r="G1061" s="10" t="s">
        <v>29</v>
      </c>
      <c r="H1061" s="9" t="s">
        <v>30</v>
      </c>
      <c r="I1061" s="10" t="s">
        <v>207</v>
      </c>
      <c r="J1061" s="10" t="s">
        <v>32</v>
      </c>
      <c r="K1061" s="11">
        <v>43555</v>
      </c>
      <c r="L1061" s="12">
        <v>43401</v>
      </c>
      <c r="M1061" s="10" t="s">
        <v>573</v>
      </c>
      <c r="N1061" s="13" t="s">
        <v>2071</v>
      </c>
      <c r="O1061" s="10" t="s">
        <v>284</v>
      </c>
      <c r="P1061" s="10" t="s">
        <v>29</v>
      </c>
      <c r="Q1061" s="14">
        <v>78000</v>
      </c>
      <c r="R1061" s="12"/>
      <c r="S1061" s="10" t="s">
        <v>2072</v>
      </c>
      <c r="T1061" s="14">
        <v>-74100</v>
      </c>
      <c r="U1061" s="15">
        <v>6</v>
      </c>
      <c r="V1061" s="10" t="s">
        <v>29</v>
      </c>
      <c r="W1061" s="14">
        <v>3900</v>
      </c>
      <c r="X1061" s="10" t="s">
        <v>339</v>
      </c>
      <c r="Y1061" s="10" t="s">
        <v>29</v>
      </c>
      <c r="Z1061" s="10" t="s">
        <v>37</v>
      </c>
      <c r="AA1061" s="10" t="s">
        <v>29</v>
      </c>
      <c r="AB1061" s="15">
        <v>0</v>
      </c>
      <c r="AC1061" s="15">
        <v>0</v>
      </c>
      <c r="AD1061" s="15"/>
      <c r="AE1061" s="15">
        <v>0</v>
      </c>
      <c r="AF1061" s="15">
        <v>0</v>
      </c>
      <c r="AG1061" s="14">
        <v>3900</v>
      </c>
    </row>
    <row r="1062" spans="1:33" ht="15" customHeight="1" x14ac:dyDescent="0.25">
      <c r="A1062" s="36">
        <v>7</v>
      </c>
      <c r="B1062" s="36" t="s">
        <v>2608</v>
      </c>
      <c r="C1062" s="36" t="s">
        <v>2608</v>
      </c>
      <c r="D1062" s="38" t="str">
        <f t="shared" si="25"/>
        <v>8000000155-0</v>
      </c>
      <c r="E1062" s="9" t="s">
        <v>2073</v>
      </c>
      <c r="F1062" s="10" t="s">
        <v>29</v>
      </c>
      <c r="G1062" s="10" t="s">
        <v>29</v>
      </c>
      <c r="H1062" s="9" t="s">
        <v>30</v>
      </c>
      <c r="I1062" s="10" t="s">
        <v>207</v>
      </c>
      <c r="J1062" s="10" t="s">
        <v>32</v>
      </c>
      <c r="K1062" s="11">
        <v>43555</v>
      </c>
      <c r="L1062" s="12">
        <v>43401</v>
      </c>
      <c r="M1062" s="10" t="s">
        <v>573</v>
      </c>
      <c r="N1062" s="13" t="s">
        <v>2074</v>
      </c>
      <c r="O1062" s="10" t="s">
        <v>284</v>
      </c>
      <c r="P1062" s="10" t="s">
        <v>29</v>
      </c>
      <c r="Q1062" s="14">
        <v>191000</v>
      </c>
      <c r="R1062" s="12"/>
      <c r="S1062" s="10" t="s">
        <v>2072</v>
      </c>
      <c r="T1062" s="14">
        <v>-181450</v>
      </c>
      <c r="U1062" s="15">
        <v>10</v>
      </c>
      <c r="V1062" s="10" t="s">
        <v>29</v>
      </c>
      <c r="W1062" s="14">
        <v>9550</v>
      </c>
      <c r="X1062" s="10" t="s">
        <v>339</v>
      </c>
      <c r="Y1062" s="10" t="s">
        <v>29</v>
      </c>
      <c r="Z1062" s="10" t="s">
        <v>37</v>
      </c>
      <c r="AA1062" s="10" t="s">
        <v>29</v>
      </c>
      <c r="AB1062" s="15">
        <v>0</v>
      </c>
      <c r="AC1062" s="15">
        <v>0</v>
      </c>
      <c r="AD1062" s="15"/>
      <c r="AE1062" s="15">
        <v>0</v>
      </c>
      <c r="AF1062" s="15">
        <v>0</v>
      </c>
      <c r="AG1062" s="14">
        <v>9550</v>
      </c>
    </row>
    <row r="1063" spans="1:33" ht="15" customHeight="1" x14ac:dyDescent="0.25">
      <c r="A1063" s="36">
        <v>7</v>
      </c>
      <c r="B1063" s="36" t="s">
        <v>2608</v>
      </c>
      <c r="C1063" s="36" t="s">
        <v>2608</v>
      </c>
      <c r="D1063" s="38" t="str">
        <f t="shared" si="25"/>
        <v>8000000156-0</v>
      </c>
      <c r="E1063" s="9" t="s">
        <v>2075</v>
      </c>
      <c r="F1063" s="10" t="s">
        <v>29</v>
      </c>
      <c r="G1063" s="10" t="s">
        <v>29</v>
      </c>
      <c r="H1063" s="9" t="s">
        <v>30</v>
      </c>
      <c r="I1063" s="10" t="s">
        <v>207</v>
      </c>
      <c r="J1063" s="10" t="s">
        <v>32</v>
      </c>
      <c r="K1063" s="11">
        <v>43556</v>
      </c>
      <c r="L1063" s="12">
        <v>43556</v>
      </c>
      <c r="M1063" s="10" t="s">
        <v>2076</v>
      </c>
      <c r="N1063" s="13" t="s">
        <v>2077</v>
      </c>
      <c r="O1063" s="10" t="s">
        <v>284</v>
      </c>
      <c r="P1063" s="10" t="s">
        <v>1117</v>
      </c>
      <c r="Q1063" s="14">
        <v>222880</v>
      </c>
      <c r="R1063" s="12"/>
      <c r="S1063" s="10" t="s">
        <v>2072</v>
      </c>
      <c r="T1063" s="14">
        <v>-211736</v>
      </c>
      <c r="U1063" s="15">
        <v>20</v>
      </c>
      <c r="V1063" s="10" t="s">
        <v>29</v>
      </c>
      <c r="W1063" s="14">
        <v>11144</v>
      </c>
      <c r="X1063" s="10" t="s">
        <v>339</v>
      </c>
      <c r="Y1063" s="10" t="s">
        <v>29</v>
      </c>
      <c r="Z1063" s="10" t="s">
        <v>37</v>
      </c>
      <c r="AA1063" s="10" t="s">
        <v>29</v>
      </c>
      <c r="AB1063" s="15">
        <v>0</v>
      </c>
      <c r="AC1063" s="15">
        <v>0</v>
      </c>
      <c r="AD1063" s="15"/>
      <c r="AE1063" s="15">
        <v>0</v>
      </c>
      <c r="AF1063" s="15">
        <v>0</v>
      </c>
      <c r="AG1063" s="14">
        <v>11144</v>
      </c>
    </row>
    <row r="1064" spans="1:33" ht="15" customHeight="1" x14ac:dyDescent="0.25">
      <c r="A1064" s="36">
        <v>7</v>
      </c>
      <c r="B1064" s="36" t="s">
        <v>2608</v>
      </c>
      <c r="C1064" s="36" t="s">
        <v>2608</v>
      </c>
      <c r="D1064" s="38" t="str">
        <f t="shared" si="25"/>
        <v>8000000157-0</v>
      </c>
      <c r="E1064" s="9" t="s">
        <v>2078</v>
      </c>
      <c r="F1064" s="10" t="s">
        <v>29</v>
      </c>
      <c r="G1064" s="10" t="s">
        <v>29</v>
      </c>
      <c r="H1064" s="9" t="s">
        <v>30</v>
      </c>
      <c r="I1064" s="10" t="s">
        <v>207</v>
      </c>
      <c r="J1064" s="10" t="s">
        <v>32</v>
      </c>
      <c r="K1064" s="11">
        <v>43569</v>
      </c>
      <c r="L1064" s="12">
        <v>43569</v>
      </c>
      <c r="M1064" s="10" t="s">
        <v>2076</v>
      </c>
      <c r="N1064" s="13" t="s">
        <v>2079</v>
      </c>
      <c r="O1064" s="10" t="s">
        <v>284</v>
      </c>
      <c r="P1064" s="10" t="s">
        <v>1117</v>
      </c>
      <c r="Q1064" s="14">
        <v>39500</v>
      </c>
      <c r="R1064" s="12"/>
      <c r="S1064" s="10" t="s">
        <v>2072</v>
      </c>
      <c r="T1064" s="14">
        <v>-37525</v>
      </c>
      <c r="U1064" s="15">
        <v>2</v>
      </c>
      <c r="V1064" s="10" t="s">
        <v>29</v>
      </c>
      <c r="W1064" s="14">
        <v>1975</v>
      </c>
      <c r="X1064" s="10" t="s">
        <v>339</v>
      </c>
      <c r="Y1064" s="10" t="s">
        <v>29</v>
      </c>
      <c r="Z1064" s="10" t="s">
        <v>37</v>
      </c>
      <c r="AA1064" s="10" t="s">
        <v>29</v>
      </c>
      <c r="AB1064" s="15">
        <v>0</v>
      </c>
      <c r="AC1064" s="15">
        <v>0</v>
      </c>
      <c r="AD1064" s="15"/>
      <c r="AE1064" s="15">
        <v>0</v>
      </c>
      <c r="AF1064" s="15">
        <v>0</v>
      </c>
      <c r="AG1064" s="14">
        <v>1975</v>
      </c>
    </row>
    <row r="1065" spans="1:33" ht="15" customHeight="1" x14ac:dyDescent="0.25">
      <c r="A1065" s="36">
        <v>7</v>
      </c>
      <c r="B1065" s="36" t="s">
        <v>2608</v>
      </c>
      <c r="C1065" s="36" t="s">
        <v>2608</v>
      </c>
      <c r="D1065" s="38" t="str">
        <f t="shared" si="25"/>
        <v>8000000158-0</v>
      </c>
      <c r="E1065" s="9" t="s">
        <v>2080</v>
      </c>
      <c r="F1065" s="10" t="s">
        <v>29</v>
      </c>
      <c r="G1065" s="10" t="s">
        <v>29</v>
      </c>
      <c r="H1065" s="9" t="s">
        <v>30</v>
      </c>
      <c r="I1065" s="10" t="s">
        <v>207</v>
      </c>
      <c r="J1065" s="10" t="s">
        <v>32</v>
      </c>
      <c r="K1065" s="11">
        <v>43781</v>
      </c>
      <c r="L1065" s="12">
        <v>43781</v>
      </c>
      <c r="M1065" s="10" t="s">
        <v>2076</v>
      </c>
      <c r="N1065" s="13" t="s">
        <v>2081</v>
      </c>
      <c r="O1065" s="10" t="s">
        <v>284</v>
      </c>
      <c r="P1065" s="10" t="s">
        <v>29</v>
      </c>
      <c r="Q1065" s="14">
        <v>40685</v>
      </c>
      <c r="R1065" s="12"/>
      <c r="S1065" s="10" t="s">
        <v>2072</v>
      </c>
      <c r="T1065" s="14">
        <v>-38650.75</v>
      </c>
      <c r="U1065" s="15">
        <v>2</v>
      </c>
      <c r="V1065" s="10" t="s">
        <v>29</v>
      </c>
      <c r="W1065" s="14">
        <v>2034.25</v>
      </c>
      <c r="X1065" s="10" t="s">
        <v>339</v>
      </c>
      <c r="Y1065" s="10" t="s">
        <v>29</v>
      </c>
      <c r="Z1065" s="10" t="s">
        <v>37</v>
      </c>
      <c r="AA1065" s="10" t="s">
        <v>29</v>
      </c>
      <c r="AB1065" s="15">
        <v>0</v>
      </c>
      <c r="AC1065" s="15">
        <v>0</v>
      </c>
      <c r="AD1065" s="15"/>
      <c r="AE1065" s="15">
        <v>0</v>
      </c>
      <c r="AF1065" s="15">
        <v>0</v>
      </c>
      <c r="AG1065" s="14">
        <v>2034.25</v>
      </c>
    </row>
    <row r="1066" spans="1:33" ht="15" customHeight="1" x14ac:dyDescent="0.25">
      <c r="A1066" s="36">
        <v>7</v>
      </c>
      <c r="B1066" s="36" t="s">
        <v>2608</v>
      </c>
      <c r="C1066" s="36" t="s">
        <v>2608</v>
      </c>
      <c r="D1066" s="38" t="str">
        <f t="shared" si="25"/>
        <v>8000000159-0</v>
      </c>
      <c r="E1066" s="9" t="s">
        <v>2082</v>
      </c>
      <c r="F1066" s="10" t="s">
        <v>29</v>
      </c>
      <c r="G1066" s="10" t="s">
        <v>29</v>
      </c>
      <c r="H1066" s="9" t="s">
        <v>30</v>
      </c>
      <c r="I1066" s="10" t="s">
        <v>207</v>
      </c>
      <c r="J1066" s="10" t="s">
        <v>32</v>
      </c>
      <c r="K1066" s="11">
        <v>43781</v>
      </c>
      <c r="L1066" s="12">
        <v>43781</v>
      </c>
      <c r="M1066" s="10" t="s">
        <v>2076</v>
      </c>
      <c r="N1066" s="13" t="s">
        <v>2083</v>
      </c>
      <c r="O1066" s="10" t="s">
        <v>284</v>
      </c>
      <c r="P1066" s="10" t="s">
        <v>29</v>
      </c>
      <c r="Q1066" s="14">
        <v>52000</v>
      </c>
      <c r="R1066" s="12"/>
      <c r="S1066" s="10" t="s">
        <v>2072</v>
      </c>
      <c r="T1066" s="14">
        <v>-49400</v>
      </c>
      <c r="U1066" s="15">
        <v>4</v>
      </c>
      <c r="V1066" s="10" t="s">
        <v>29</v>
      </c>
      <c r="W1066" s="14">
        <v>2600</v>
      </c>
      <c r="X1066" s="10" t="s">
        <v>339</v>
      </c>
      <c r="Y1066" s="10" t="s">
        <v>29</v>
      </c>
      <c r="Z1066" s="10" t="s">
        <v>37</v>
      </c>
      <c r="AA1066" s="10" t="s">
        <v>29</v>
      </c>
      <c r="AB1066" s="15">
        <v>0</v>
      </c>
      <c r="AC1066" s="15">
        <v>0</v>
      </c>
      <c r="AD1066" s="15"/>
      <c r="AE1066" s="15">
        <v>0</v>
      </c>
      <c r="AF1066" s="15">
        <v>0</v>
      </c>
      <c r="AG1066" s="14">
        <v>2600</v>
      </c>
    </row>
    <row r="1067" spans="1:33" ht="15" customHeight="1" x14ac:dyDescent="0.25">
      <c r="A1067" s="36">
        <v>7</v>
      </c>
      <c r="B1067" s="36" t="s">
        <v>2608</v>
      </c>
      <c r="C1067" s="36" t="s">
        <v>2608</v>
      </c>
      <c r="D1067" s="38" t="str">
        <f t="shared" si="25"/>
        <v>8000000160-0</v>
      </c>
      <c r="E1067" s="9" t="s">
        <v>2084</v>
      </c>
      <c r="F1067" s="10" t="s">
        <v>29</v>
      </c>
      <c r="G1067" s="10" t="s">
        <v>29</v>
      </c>
      <c r="H1067" s="9" t="s">
        <v>30</v>
      </c>
      <c r="I1067" s="10" t="s">
        <v>207</v>
      </c>
      <c r="J1067" s="10" t="s">
        <v>32</v>
      </c>
      <c r="K1067" s="11">
        <v>44064</v>
      </c>
      <c r="L1067" s="12">
        <v>44064</v>
      </c>
      <c r="M1067" s="10" t="s">
        <v>2076</v>
      </c>
      <c r="N1067" s="13" t="s">
        <v>2085</v>
      </c>
      <c r="O1067" s="10" t="s">
        <v>284</v>
      </c>
      <c r="P1067" s="10" t="s">
        <v>1117</v>
      </c>
      <c r="Q1067" s="14">
        <v>59148</v>
      </c>
      <c r="R1067" s="12"/>
      <c r="S1067" s="10" t="s">
        <v>2086</v>
      </c>
      <c r="T1067" s="14">
        <v>-54218</v>
      </c>
      <c r="U1067" s="15">
        <v>2</v>
      </c>
      <c r="V1067" s="10" t="s">
        <v>29</v>
      </c>
      <c r="W1067" s="14">
        <v>4930</v>
      </c>
      <c r="X1067" s="10" t="s">
        <v>339</v>
      </c>
      <c r="Y1067" s="10" t="s">
        <v>29</v>
      </c>
      <c r="Z1067" s="10" t="s">
        <v>37</v>
      </c>
      <c r="AA1067" s="10" t="s">
        <v>29</v>
      </c>
      <c r="AB1067" s="15">
        <v>0</v>
      </c>
      <c r="AC1067" s="15">
        <v>0</v>
      </c>
      <c r="AD1067" s="15"/>
      <c r="AE1067" s="15">
        <v>0</v>
      </c>
      <c r="AF1067" s="14">
        <v>-1972.6</v>
      </c>
      <c r="AG1067" s="14">
        <v>2957.4</v>
      </c>
    </row>
    <row r="1068" spans="1:33" ht="15" customHeight="1" x14ac:dyDescent="0.25">
      <c r="A1068" s="36">
        <v>7</v>
      </c>
      <c r="B1068" s="36" t="s">
        <v>2608</v>
      </c>
      <c r="C1068" s="36" t="s">
        <v>2608</v>
      </c>
      <c r="D1068" s="38" t="str">
        <f t="shared" si="25"/>
        <v>8000000161-0</v>
      </c>
      <c r="E1068" s="9" t="s">
        <v>2087</v>
      </c>
      <c r="F1068" s="10" t="s">
        <v>29</v>
      </c>
      <c r="G1068" s="10" t="s">
        <v>29</v>
      </c>
      <c r="H1068" s="9" t="s">
        <v>30</v>
      </c>
      <c r="I1068" s="10" t="s">
        <v>207</v>
      </c>
      <c r="J1068" s="10" t="s">
        <v>32</v>
      </c>
      <c r="K1068" s="11">
        <v>44064</v>
      </c>
      <c r="L1068" s="12">
        <v>44064</v>
      </c>
      <c r="M1068" s="10" t="s">
        <v>2076</v>
      </c>
      <c r="N1068" s="13" t="s">
        <v>2088</v>
      </c>
      <c r="O1068" s="10" t="s">
        <v>284</v>
      </c>
      <c r="P1068" s="10" t="s">
        <v>1117</v>
      </c>
      <c r="Q1068" s="14">
        <v>33305</v>
      </c>
      <c r="R1068" s="12"/>
      <c r="S1068" s="10" t="s">
        <v>2089</v>
      </c>
      <c r="T1068" s="14">
        <v>-30529</v>
      </c>
      <c r="U1068" s="15">
        <v>1</v>
      </c>
      <c r="V1068" s="10" t="s">
        <v>29</v>
      </c>
      <c r="W1068" s="14">
        <v>2776</v>
      </c>
      <c r="X1068" s="10" t="s">
        <v>339</v>
      </c>
      <c r="Y1068" s="10" t="s">
        <v>29</v>
      </c>
      <c r="Z1068" s="10" t="s">
        <v>37</v>
      </c>
      <c r="AA1068" s="10" t="s">
        <v>29</v>
      </c>
      <c r="AB1068" s="15">
        <v>0</v>
      </c>
      <c r="AC1068" s="15">
        <v>0</v>
      </c>
      <c r="AD1068" s="15"/>
      <c r="AE1068" s="15">
        <v>0</v>
      </c>
      <c r="AF1068" s="14">
        <v>-1110.75</v>
      </c>
      <c r="AG1068" s="14">
        <v>1665.25</v>
      </c>
    </row>
    <row r="1069" spans="1:33" ht="15" customHeight="1" x14ac:dyDescent="0.25">
      <c r="A1069" s="36">
        <v>7</v>
      </c>
      <c r="B1069" s="36" t="s">
        <v>2608</v>
      </c>
      <c r="C1069" s="36" t="s">
        <v>2608</v>
      </c>
      <c r="D1069" s="38" t="str">
        <f t="shared" si="25"/>
        <v>8000000162-0</v>
      </c>
      <c r="E1069" s="9" t="s">
        <v>2090</v>
      </c>
      <c r="F1069" s="10" t="s">
        <v>29</v>
      </c>
      <c r="G1069" s="10" t="s">
        <v>29</v>
      </c>
      <c r="H1069" s="9" t="s">
        <v>30</v>
      </c>
      <c r="I1069" s="10" t="s">
        <v>207</v>
      </c>
      <c r="J1069" s="10" t="s">
        <v>32</v>
      </c>
      <c r="K1069" s="11">
        <v>44064</v>
      </c>
      <c r="L1069" s="12">
        <v>44064</v>
      </c>
      <c r="M1069" s="10" t="s">
        <v>2076</v>
      </c>
      <c r="N1069" s="13" t="s">
        <v>2091</v>
      </c>
      <c r="O1069" s="10" t="s">
        <v>284</v>
      </c>
      <c r="P1069" s="10" t="s">
        <v>29</v>
      </c>
      <c r="Q1069" s="14">
        <v>50000</v>
      </c>
      <c r="R1069" s="12"/>
      <c r="S1069" s="10" t="s">
        <v>2086</v>
      </c>
      <c r="T1069" s="14">
        <v>-45833</v>
      </c>
      <c r="U1069" s="15">
        <v>1</v>
      </c>
      <c r="V1069" s="10" t="s">
        <v>29</v>
      </c>
      <c r="W1069" s="14">
        <v>4167</v>
      </c>
      <c r="X1069" s="10" t="s">
        <v>339</v>
      </c>
      <c r="Y1069" s="10" t="s">
        <v>29</v>
      </c>
      <c r="Z1069" s="10" t="s">
        <v>37</v>
      </c>
      <c r="AA1069" s="10" t="s">
        <v>29</v>
      </c>
      <c r="AB1069" s="15">
        <v>0</v>
      </c>
      <c r="AC1069" s="15">
        <v>0</v>
      </c>
      <c r="AD1069" s="15"/>
      <c r="AE1069" s="15">
        <v>0</v>
      </c>
      <c r="AF1069" s="14">
        <v>-1667</v>
      </c>
      <c r="AG1069" s="14">
        <v>2500</v>
      </c>
    </row>
    <row r="1070" spans="1:33" ht="15" customHeight="1" x14ac:dyDescent="0.25">
      <c r="A1070" s="36">
        <v>7</v>
      </c>
      <c r="B1070" s="36" t="s">
        <v>2608</v>
      </c>
      <c r="C1070" s="36" t="s">
        <v>2608</v>
      </c>
      <c r="D1070" s="38" t="str">
        <f t="shared" si="25"/>
        <v>8000000163-0</v>
      </c>
      <c r="E1070" s="9" t="s">
        <v>2092</v>
      </c>
      <c r="F1070" s="10" t="s">
        <v>29</v>
      </c>
      <c r="G1070" s="10" t="s">
        <v>29</v>
      </c>
      <c r="H1070" s="9" t="s">
        <v>30</v>
      </c>
      <c r="I1070" s="10" t="s">
        <v>207</v>
      </c>
      <c r="J1070" s="10" t="s">
        <v>32</v>
      </c>
      <c r="K1070" s="11">
        <v>44064</v>
      </c>
      <c r="L1070" s="12">
        <v>44064</v>
      </c>
      <c r="M1070" s="10" t="s">
        <v>2076</v>
      </c>
      <c r="N1070" s="13" t="s">
        <v>2093</v>
      </c>
      <c r="O1070" s="10" t="s">
        <v>284</v>
      </c>
      <c r="P1070" s="10" t="s">
        <v>29</v>
      </c>
      <c r="Q1070" s="14">
        <v>15424</v>
      </c>
      <c r="R1070" s="12"/>
      <c r="S1070" s="10" t="s">
        <v>2089</v>
      </c>
      <c r="T1070" s="14">
        <v>-14138</v>
      </c>
      <c r="U1070" s="15">
        <v>1</v>
      </c>
      <c r="V1070" s="10" t="s">
        <v>29</v>
      </c>
      <c r="W1070" s="14">
        <v>1286</v>
      </c>
      <c r="X1070" s="10" t="s">
        <v>339</v>
      </c>
      <c r="Y1070" s="10" t="s">
        <v>29</v>
      </c>
      <c r="Z1070" s="10" t="s">
        <v>37</v>
      </c>
      <c r="AA1070" s="10" t="s">
        <v>29</v>
      </c>
      <c r="AB1070" s="15">
        <v>0</v>
      </c>
      <c r="AC1070" s="15">
        <v>0</v>
      </c>
      <c r="AD1070" s="15"/>
      <c r="AE1070" s="15">
        <v>0</v>
      </c>
      <c r="AF1070" s="15">
        <v>-514.79999999999995</v>
      </c>
      <c r="AG1070" s="15">
        <v>771.2</v>
      </c>
    </row>
    <row r="1071" spans="1:33" ht="15" customHeight="1" x14ac:dyDescent="0.25">
      <c r="A1071" s="36">
        <v>7</v>
      </c>
      <c r="B1071" s="36" t="s">
        <v>2608</v>
      </c>
      <c r="C1071" s="36" t="s">
        <v>2608</v>
      </c>
      <c r="D1071" s="38" t="str">
        <f t="shared" si="25"/>
        <v>8000000164-0</v>
      </c>
      <c r="E1071" s="9" t="s">
        <v>2094</v>
      </c>
      <c r="F1071" s="10" t="s">
        <v>29</v>
      </c>
      <c r="G1071" s="10" t="s">
        <v>29</v>
      </c>
      <c r="H1071" s="9" t="s">
        <v>30</v>
      </c>
      <c r="I1071" s="10" t="s">
        <v>207</v>
      </c>
      <c r="J1071" s="10" t="s">
        <v>32</v>
      </c>
      <c r="K1071" s="11">
        <v>44109</v>
      </c>
      <c r="L1071" s="12">
        <v>44109</v>
      </c>
      <c r="M1071" s="10" t="s">
        <v>573</v>
      </c>
      <c r="N1071" s="13" t="s">
        <v>2095</v>
      </c>
      <c r="O1071" s="10" t="s">
        <v>284</v>
      </c>
      <c r="P1071" s="10" t="s">
        <v>1117</v>
      </c>
      <c r="Q1071" s="14">
        <v>465000</v>
      </c>
      <c r="R1071" s="12"/>
      <c r="S1071" s="10" t="s">
        <v>2096</v>
      </c>
      <c r="T1071" s="14">
        <v>-421328</v>
      </c>
      <c r="U1071" s="15">
        <v>1</v>
      </c>
      <c r="V1071" s="10" t="s">
        <v>29</v>
      </c>
      <c r="W1071" s="14">
        <v>43672</v>
      </c>
      <c r="X1071" s="10" t="s">
        <v>339</v>
      </c>
      <c r="Y1071" s="10" t="s">
        <v>29</v>
      </c>
      <c r="Z1071" s="10" t="s">
        <v>37</v>
      </c>
      <c r="AA1071" s="10" t="s">
        <v>29</v>
      </c>
      <c r="AB1071" s="15">
        <v>0</v>
      </c>
      <c r="AC1071" s="15">
        <v>0</v>
      </c>
      <c r="AD1071" s="15"/>
      <c r="AE1071" s="15">
        <v>0</v>
      </c>
      <c r="AF1071" s="14">
        <v>-20422</v>
      </c>
      <c r="AG1071" s="14">
        <v>23250</v>
      </c>
    </row>
    <row r="1072" spans="1:33" ht="15" customHeight="1" x14ac:dyDescent="0.25">
      <c r="A1072" s="36">
        <v>7</v>
      </c>
      <c r="B1072" s="36" t="s">
        <v>2608</v>
      </c>
      <c r="C1072" s="36" t="s">
        <v>2608</v>
      </c>
      <c r="D1072" s="38" t="str">
        <f t="shared" si="25"/>
        <v>8000000165-0</v>
      </c>
      <c r="E1072" s="9" t="s">
        <v>2097</v>
      </c>
      <c r="F1072" s="10" t="s">
        <v>29</v>
      </c>
      <c r="G1072" s="10" t="s">
        <v>29</v>
      </c>
      <c r="H1072" s="9" t="s">
        <v>30</v>
      </c>
      <c r="I1072" s="10" t="s">
        <v>207</v>
      </c>
      <c r="J1072" s="10" t="s">
        <v>32</v>
      </c>
      <c r="K1072" s="11">
        <v>44109</v>
      </c>
      <c r="L1072" s="12">
        <v>44109</v>
      </c>
      <c r="M1072" s="10" t="s">
        <v>573</v>
      </c>
      <c r="N1072" s="13" t="s">
        <v>2098</v>
      </c>
      <c r="O1072" s="10" t="s">
        <v>284</v>
      </c>
      <c r="P1072" s="10" t="s">
        <v>1117</v>
      </c>
      <c r="Q1072" s="14">
        <v>207000</v>
      </c>
      <c r="R1072" s="12"/>
      <c r="S1072" s="10" t="s">
        <v>2096</v>
      </c>
      <c r="T1072" s="14">
        <v>-187559</v>
      </c>
      <c r="U1072" s="15">
        <v>1</v>
      </c>
      <c r="V1072" s="10" t="s">
        <v>29</v>
      </c>
      <c r="W1072" s="14">
        <v>19441</v>
      </c>
      <c r="X1072" s="10" t="s">
        <v>339</v>
      </c>
      <c r="Y1072" s="10" t="s">
        <v>29</v>
      </c>
      <c r="Z1072" s="10" t="s">
        <v>37</v>
      </c>
      <c r="AA1072" s="10" t="s">
        <v>29</v>
      </c>
      <c r="AB1072" s="15">
        <v>0</v>
      </c>
      <c r="AC1072" s="15">
        <v>0</v>
      </c>
      <c r="AD1072" s="15"/>
      <c r="AE1072" s="15">
        <v>0</v>
      </c>
      <c r="AF1072" s="14">
        <v>-9091</v>
      </c>
      <c r="AG1072" s="14">
        <v>10350</v>
      </c>
    </row>
    <row r="1073" spans="1:35" ht="15" customHeight="1" x14ac:dyDescent="0.25">
      <c r="A1073" s="36">
        <v>7</v>
      </c>
      <c r="B1073" s="36" t="s">
        <v>2608</v>
      </c>
      <c r="C1073" s="36" t="s">
        <v>2608</v>
      </c>
      <c r="D1073" s="38" t="str">
        <f t="shared" si="25"/>
        <v>8000000166-0</v>
      </c>
      <c r="E1073" s="9" t="s">
        <v>2099</v>
      </c>
      <c r="F1073" s="10" t="s">
        <v>29</v>
      </c>
      <c r="G1073" s="10" t="s">
        <v>29</v>
      </c>
      <c r="H1073" s="9" t="s">
        <v>30</v>
      </c>
      <c r="I1073" s="10" t="s">
        <v>207</v>
      </c>
      <c r="J1073" s="10" t="s">
        <v>32</v>
      </c>
      <c r="K1073" s="11">
        <v>44109</v>
      </c>
      <c r="L1073" s="12">
        <v>44109</v>
      </c>
      <c r="M1073" s="10" t="s">
        <v>2076</v>
      </c>
      <c r="N1073" s="13" t="s">
        <v>2100</v>
      </c>
      <c r="O1073" s="10" t="s">
        <v>284</v>
      </c>
      <c r="P1073" s="10" t="s">
        <v>1117</v>
      </c>
      <c r="Q1073" s="14">
        <v>78000</v>
      </c>
      <c r="R1073" s="12"/>
      <c r="S1073" s="10" t="s">
        <v>2096</v>
      </c>
      <c r="T1073" s="14">
        <v>-70674</v>
      </c>
      <c r="U1073" s="15">
        <v>1</v>
      </c>
      <c r="V1073" s="10" t="s">
        <v>29</v>
      </c>
      <c r="W1073" s="14">
        <v>7326</v>
      </c>
      <c r="X1073" s="10" t="s">
        <v>339</v>
      </c>
      <c r="Y1073" s="10" t="s">
        <v>29</v>
      </c>
      <c r="Z1073" s="10" t="s">
        <v>37</v>
      </c>
      <c r="AA1073" s="10" t="s">
        <v>29</v>
      </c>
      <c r="AB1073" s="15">
        <v>0</v>
      </c>
      <c r="AC1073" s="15">
        <v>0</v>
      </c>
      <c r="AD1073" s="15"/>
      <c r="AE1073" s="15">
        <v>0</v>
      </c>
      <c r="AF1073" s="14">
        <v>-3426</v>
      </c>
      <c r="AG1073" s="14">
        <v>3900</v>
      </c>
    </row>
    <row r="1074" spans="1:35" ht="15" customHeight="1" x14ac:dyDescent="0.25">
      <c r="A1074" s="36">
        <v>7</v>
      </c>
      <c r="B1074" s="36" t="s">
        <v>2608</v>
      </c>
      <c r="C1074" s="36" t="s">
        <v>2608</v>
      </c>
      <c r="D1074" s="38" t="str">
        <f t="shared" si="25"/>
        <v>8000000167-0</v>
      </c>
      <c r="E1074" s="9" t="s">
        <v>2101</v>
      </c>
      <c r="F1074" s="10" t="s">
        <v>29</v>
      </c>
      <c r="G1074" s="10" t="s">
        <v>29</v>
      </c>
      <c r="H1074" s="9" t="s">
        <v>30</v>
      </c>
      <c r="I1074" s="10" t="s">
        <v>207</v>
      </c>
      <c r="J1074" s="10" t="s">
        <v>32</v>
      </c>
      <c r="K1074" s="11">
        <v>44114</v>
      </c>
      <c r="L1074" s="12">
        <v>44114</v>
      </c>
      <c r="M1074" s="10" t="s">
        <v>2076</v>
      </c>
      <c r="N1074" s="13" t="s">
        <v>2102</v>
      </c>
      <c r="O1074" s="10" t="s">
        <v>2103</v>
      </c>
      <c r="P1074" s="10" t="s">
        <v>1117</v>
      </c>
      <c r="Q1074" s="14">
        <v>60000</v>
      </c>
      <c r="R1074" s="12"/>
      <c r="S1074" s="10" t="s">
        <v>2096</v>
      </c>
      <c r="T1074" s="14">
        <v>-42013</v>
      </c>
      <c r="U1074" s="15">
        <v>1</v>
      </c>
      <c r="V1074" s="10" t="s">
        <v>29</v>
      </c>
      <c r="W1074" s="14">
        <v>17987</v>
      </c>
      <c r="X1074" s="10" t="s">
        <v>339</v>
      </c>
      <c r="Y1074" s="10" t="s">
        <v>29</v>
      </c>
      <c r="Z1074" s="10" t="s">
        <v>37</v>
      </c>
      <c r="AA1074" s="10" t="s">
        <v>29</v>
      </c>
      <c r="AB1074" s="15">
        <v>0</v>
      </c>
      <c r="AC1074" s="15">
        <v>0</v>
      </c>
      <c r="AD1074" s="15"/>
      <c r="AE1074" s="15">
        <v>0</v>
      </c>
      <c r="AF1074" s="14">
        <v>-7084</v>
      </c>
      <c r="AG1074" s="14">
        <v>10903</v>
      </c>
    </row>
    <row r="1075" spans="1:35" ht="15" customHeight="1" x14ac:dyDescent="0.25">
      <c r="A1075" s="36">
        <v>7</v>
      </c>
      <c r="B1075" s="36" t="s">
        <v>2608</v>
      </c>
      <c r="C1075" s="36" t="s">
        <v>2608</v>
      </c>
      <c r="D1075" s="38" t="str">
        <f t="shared" si="25"/>
        <v>8000000168-0</v>
      </c>
      <c r="E1075" s="9" t="s">
        <v>2104</v>
      </c>
      <c r="F1075" s="10" t="s">
        <v>29</v>
      </c>
      <c r="G1075" s="10" t="s">
        <v>29</v>
      </c>
      <c r="H1075" s="9" t="s">
        <v>30</v>
      </c>
      <c r="I1075" s="10" t="s">
        <v>207</v>
      </c>
      <c r="J1075" s="10" t="s">
        <v>32</v>
      </c>
      <c r="K1075" s="11">
        <v>44230</v>
      </c>
      <c r="L1075" s="12">
        <v>44230</v>
      </c>
      <c r="M1075" s="10" t="s">
        <v>573</v>
      </c>
      <c r="N1075" s="13" t="s">
        <v>2105</v>
      </c>
      <c r="O1075" s="10" t="s">
        <v>284</v>
      </c>
      <c r="P1075" s="10" t="s">
        <v>1117</v>
      </c>
      <c r="Q1075" s="14">
        <v>52500</v>
      </c>
      <c r="R1075" s="12"/>
      <c r="S1075" s="10" t="s">
        <v>2072</v>
      </c>
      <c r="T1075" s="14">
        <v>-46077</v>
      </c>
      <c r="U1075" s="15">
        <v>1</v>
      </c>
      <c r="V1075" s="10" t="s">
        <v>29</v>
      </c>
      <c r="W1075" s="14">
        <v>6423</v>
      </c>
      <c r="X1075" s="10" t="s">
        <v>339</v>
      </c>
      <c r="Y1075" s="10" t="s">
        <v>29</v>
      </c>
      <c r="Z1075" s="10" t="s">
        <v>37</v>
      </c>
      <c r="AA1075" s="10" t="s">
        <v>29</v>
      </c>
      <c r="AB1075" s="15">
        <v>0</v>
      </c>
      <c r="AC1075" s="15">
        <v>0</v>
      </c>
      <c r="AD1075" s="15"/>
      <c r="AE1075" s="15">
        <v>0</v>
      </c>
      <c r="AF1075" s="14">
        <v>-3798</v>
      </c>
      <c r="AG1075" s="14">
        <v>2625</v>
      </c>
    </row>
    <row r="1076" spans="1:35" ht="15" customHeight="1" x14ac:dyDescent="0.25">
      <c r="A1076" s="36">
        <v>7</v>
      </c>
      <c r="B1076" s="36" t="s">
        <v>2608</v>
      </c>
      <c r="C1076" s="36" t="s">
        <v>2608</v>
      </c>
      <c r="D1076" s="38" t="str">
        <f t="shared" si="25"/>
        <v>8000000169-0</v>
      </c>
      <c r="E1076" s="9" t="s">
        <v>2106</v>
      </c>
      <c r="F1076" s="10" t="s">
        <v>29</v>
      </c>
      <c r="G1076" s="10" t="s">
        <v>29</v>
      </c>
      <c r="H1076" s="9" t="s">
        <v>30</v>
      </c>
      <c r="I1076" s="10" t="s">
        <v>207</v>
      </c>
      <c r="J1076" s="10" t="s">
        <v>32</v>
      </c>
      <c r="K1076" s="11">
        <v>44264</v>
      </c>
      <c r="L1076" s="12">
        <v>44264</v>
      </c>
      <c r="M1076" s="10" t="s">
        <v>573</v>
      </c>
      <c r="N1076" s="13" t="s">
        <v>2107</v>
      </c>
      <c r="O1076" s="10" t="s">
        <v>284</v>
      </c>
      <c r="P1076" s="10" t="s">
        <v>1117</v>
      </c>
      <c r="Q1076" s="14">
        <v>13559</v>
      </c>
      <c r="R1076" s="12"/>
      <c r="S1076" s="10" t="s">
        <v>2089</v>
      </c>
      <c r="T1076" s="14">
        <v>-11792</v>
      </c>
      <c r="U1076" s="15">
        <v>1</v>
      </c>
      <c r="V1076" s="10" t="s">
        <v>29</v>
      </c>
      <c r="W1076" s="14">
        <v>1767</v>
      </c>
      <c r="X1076" s="10" t="s">
        <v>339</v>
      </c>
      <c r="Y1076" s="10" t="s">
        <v>29</v>
      </c>
      <c r="Z1076" s="10" t="s">
        <v>37</v>
      </c>
      <c r="AA1076" s="10" t="s">
        <v>29</v>
      </c>
      <c r="AB1076" s="15">
        <v>0</v>
      </c>
      <c r="AC1076" s="15">
        <v>0</v>
      </c>
      <c r="AD1076" s="15"/>
      <c r="AE1076" s="15">
        <v>0</v>
      </c>
      <c r="AF1076" s="14">
        <v>-1089.05</v>
      </c>
      <c r="AG1076" s="15">
        <v>677.95</v>
      </c>
    </row>
    <row r="1077" spans="1:35" ht="15" customHeight="1" x14ac:dyDescent="0.25">
      <c r="A1077" s="36">
        <v>7</v>
      </c>
      <c r="B1077" s="36" t="s">
        <v>2608</v>
      </c>
      <c r="C1077" s="36" t="s">
        <v>2608</v>
      </c>
      <c r="D1077" s="38" t="str">
        <f t="shared" si="25"/>
        <v>8000000170-0</v>
      </c>
      <c r="E1077" s="9" t="s">
        <v>2108</v>
      </c>
      <c r="F1077" s="10" t="s">
        <v>29</v>
      </c>
      <c r="G1077" s="10" t="s">
        <v>29</v>
      </c>
      <c r="H1077" s="9" t="s">
        <v>30</v>
      </c>
      <c r="I1077" s="10" t="s">
        <v>207</v>
      </c>
      <c r="J1077" s="10" t="s">
        <v>32</v>
      </c>
      <c r="K1077" s="11">
        <v>44281</v>
      </c>
      <c r="L1077" s="12">
        <v>44281</v>
      </c>
      <c r="M1077" s="10" t="s">
        <v>573</v>
      </c>
      <c r="N1077" s="13" t="s">
        <v>2105</v>
      </c>
      <c r="O1077" s="10" t="s">
        <v>284</v>
      </c>
      <c r="P1077" s="10" t="s">
        <v>1117</v>
      </c>
      <c r="Q1077" s="14">
        <v>52500</v>
      </c>
      <c r="R1077" s="12"/>
      <c r="S1077" s="10" t="s">
        <v>1652</v>
      </c>
      <c r="T1077" s="14">
        <v>-45449</v>
      </c>
      <c r="U1077" s="15">
        <v>1</v>
      </c>
      <c r="V1077" s="10" t="s">
        <v>29</v>
      </c>
      <c r="W1077" s="14">
        <v>7051</v>
      </c>
      <c r="X1077" s="10" t="s">
        <v>339</v>
      </c>
      <c r="Y1077" s="10" t="s">
        <v>29</v>
      </c>
      <c r="Z1077" s="10" t="s">
        <v>37</v>
      </c>
      <c r="AA1077" s="10" t="s">
        <v>29</v>
      </c>
      <c r="AB1077" s="15">
        <v>0</v>
      </c>
      <c r="AC1077" s="15">
        <v>0</v>
      </c>
      <c r="AD1077" s="15"/>
      <c r="AE1077" s="15">
        <v>0</v>
      </c>
      <c r="AF1077" s="14">
        <v>-4426</v>
      </c>
      <c r="AG1077" s="14">
        <v>2625</v>
      </c>
      <c r="AH1077">
        <f>IF(L1077&lt;$AH$1,AC1077,0)</f>
        <v>0</v>
      </c>
      <c r="AI1077">
        <f>IF(L1077&gt;=$AH$1,AC1077,0)</f>
        <v>0</v>
      </c>
    </row>
    <row r="1078" spans="1:35" ht="15" customHeight="1" x14ac:dyDescent="0.25">
      <c r="A1078" s="36">
        <v>7</v>
      </c>
      <c r="B1078" s="36" t="s">
        <v>2608</v>
      </c>
      <c r="C1078" s="36" t="s">
        <v>2608</v>
      </c>
      <c r="D1078" s="38" t="str">
        <f t="shared" si="25"/>
        <v>8000000170-1</v>
      </c>
      <c r="E1078" s="9" t="s">
        <v>2108</v>
      </c>
      <c r="F1078" s="10" t="s">
        <v>29</v>
      </c>
      <c r="G1078" s="10" t="s">
        <v>29</v>
      </c>
      <c r="H1078" s="9" t="s">
        <v>375</v>
      </c>
      <c r="I1078" s="10" t="s">
        <v>207</v>
      </c>
      <c r="J1078" s="10" t="s">
        <v>32</v>
      </c>
      <c r="K1078" s="11">
        <v>44880</v>
      </c>
      <c r="L1078" s="12">
        <v>44880</v>
      </c>
      <c r="M1078" s="10" t="s">
        <v>573</v>
      </c>
      <c r="N1078" s="13" t="s">
        <v>2069</v>
      </c>
      <c r="O1078" s="10" t="s">
        <v>284</v>
      </c>
      <c r="P1078" s="10" t="s">
        <v>370</v>
      </c>
      <c r="Q1078" s="14">
        <v>113592</v>
      </c>
      <c r="R1078" s="12"/>
      <c r="S1078" s="10" t="s">
        <v>29</v>
      </c>
      <c r="T1078" s="14">
        <v>-26929</v>
      </c>
      <c r="U1078" s="15">
        <v>5</v>
      </c>
      <c r="V1078" s="10" t="s">
        <v>29</v>
      </c>
      <c r="W1078" s="14">
        <v>86663</v>
      </c>
      <c r="X1078" s="10" t="s">
        <v>339</v>
      </c>
      <c r="Y1078" s="10" t="s">
        <v>29</v>
      </c>
      <c r="Z1078" s="10" t="s">
        <v>37</v>
      </c>
      <c r="AA1078" s="10" t="s">
        <v>29</v>
      </c>
      <c r="AB1078" s="15">
        <v>0</v>
      </c>
      <c r="AC1078" s="15">
        <v>0</v>
      </c>
      <c r="AD1078" s="15"/>
      <c r="AE1078" s="15">
        <v>0</v>
      </c>
      <c r="AF1078" s="14">
        <v>-54823</v>
      </c>
      <c r="AG1078" s="14">
        <v>31840</v>
      </c>
      <c r="AH1078">
        <f>IF(L1078&lt;$AH$1,AC1078,0)</f>
        <v>0</v>
      </c>
      <c r="AI1078">
        <f>IF(L1078&gt;=$AH$1,AC1078,0)</f>
        <v>0</v>
      </c>
    </row>
    <row r="1079" spans="1:35" ht="15" customHeight="1" x14ac:dyDescent="0.25">
      <c r="A1079" s="36">
        <v>7</v>
      </c>
      <c r="B1079" s="36" t="s">
        <v>2608</v>
      </c>
      <c r="C1079" s="36" t="s">
        <v>2608</v>
      </c>
      <c r="D1079" s="38" t="str">
        <f t="shared" si="25"/>
        <v>8000000170-2</v>
      </c>
      <c r="E1079" s="9" t="s">
        <v>2108</v>
      </c>
      <c r="F1079" s="10" t="s">
        <v>29</v>
      </c>
      <c r="G1079" s="10" t="s">
        <v>29</v>
      </c>
      <c r="H1079" s="9" t="s">
        <v>376</v>
      </c>
      <c r="I1079" s="10" t="s">
        <v>207</v>
      </c>
      <c r="J1079" s="10" t="s">
        <v>32</v>
      </c>
      <c r="K1079" s="11">
        <v>44896</v>
      </c>
      <c r="L1079" s="12">
        <v>44896</v>
      </c>
      <c r="M1079" s="10" t="s">
        <v>573</v>
      </c>
      <c r="N1079" s="13" t="s">
        <v>2069</v>
      </c>
      <c r="O1079" s="10" t="s">
        <v>284</v>
      </c>
      <c r="P1079" s="10" t="s">
        <v>370</v>
      </c>
      <c r="Q1079" s="14">
        <v>28398</v>
      </c>
      <c r="R1079" s="12"/>
      <c r="S1079" s="10" t="s">
        <v>29</v>
      </c>
      <c r="T1079" s="14">
        <v>-5946</v>
      </c>
      <c r="U1079" s="15">
        <v>2</v>
      </c>
      <c r="V1079" s="10" t="s">
        <v>29</v>
      </c>
      <c r="W1079" s="14">
        <v>22452</v>
      </c>
      <c r="X1079" s="10" t="s">
        <v>339</v>
      </c>
      <c r="Y1079" s="10" t="s">
        <v>29</v>
      </c>
      <c r="Z1079" s="10" t="s">
        <v>37</v>
      </c>
      <c r="AA1079" s="10" t="s">
        <v>29</v>
      </c>
      <c r="AB1079" s="15">
        <v>0</v>
      </c>
      <c r="AC1079" s="15">
        <v>0</v>
      </c>
      <c r="AD1079" s="15"/>
      <c r="AE1079" s="15">
        <v>0</v>
      </c>
      <c r="AF1079" s="14">
        <v>-14203</v>
      </c>
      <c r="AG1079" s="14">
        <v>8249</v>
      </c>
    </row>
    <row r="1080" spans="1:35" ht="15" customHeight="1" x14ac:dyDescent="0.25">
      <c r="A1080" s="36">
        <v>7</v>
      </c>
      <c r="B1080" s="36" t="s">
        <v>2608</v>
      </c>
      <c r="C1080" s="36" t="s">
        <v>2608</v>
      </c>
      <c r="D1080" s="38" t="str">
        <f t="shared" si="25"/>
        <v>8000000170-3</v>
      </c>
      <c r="E1080" s="9" t="s">
        <v>2108</v>
      </c>
      <c r="F1080" s="10" t="s">
        <v>29</v>
      </c>
      <c r="G1080" s="10" t="s">
        <v>29</v>
      </c>
      <c r="H1080" s="9" t="s">
        <v>1183</v>
      </c>
      <c r="I1080" s="10" t="s">
        <v>207</v>
      </c>
      <c r="J1080" s="10" t="s">
        <v>32</v>
      </c>
      <c r="K1080" s="11">
        <v>44281</v>
      </c>
      <c r="L1080" s="12">
        <v>45229</v>
      </c>
      <c r="M1080" s="10" t="s">
        <v>573</v>
      </c>
      <c r="N1080" s="13" t="s">
        <v>2069</v>
      </c>
      <c r="O1080" s="10" t="s">
        <v>284</v>
      </c>
      <c r="P1080" s="10" t="s">
        <v>29</v>
      </c>
      <c r="Q1080" s="15">
        <v>0</v>
      </c>
      <c r="R1080" s="12"/>
      <c r="S1080" s="10" t="s">
        <v>29</v>
      </c>
      <c r="T1080" s="15">
        <v>0</v>
      </c>
      <c r="U1080" s="15">
        <v>9</v>
      </c>
      <c r="V1080" s="10" t="s">
        <v>29</v>
      </c>
      <c r="W1080" s="15">
        <v>0</v>
      </c>
      <c r="X1080" s="10" t="s">
        <v>339</v>
      </c>
      <c r="Y1080" s="10" t="s">
        <v>29</v>
      </c>
      <c r="Z1080" s="10" t="s">
        <v>37</v>
      </c>
      <c r="AA1080" s="10" t="s">
        <v>29</v>
      </c>
      <c r="AB1080" s="15">
        <v>0</v>
      </c>
      <c r="AC1080" s="48">
        <v>402400</v>
      </c>
      <c r="AD1080" s="48"/>
      <c r="AE1080" s="15">
        <v>0</v>
      </c>
      <c r="AF1080" s="14">
        <v>-107110</v>
      </c>
      <c r="AG1080" s="14">
        <v>295290</v>
      </c>
      <c r="AH1080">
        <f>IF(L1080&lt;$AH$1,AC1080,0)</f>
        <v>0</v>
      </c>
      <c r="AI1080">
        <f>IF(L1080&gt;=$AH$1,AC1080,0)</f>
        <v>402400</v>
      </c>
    </row>
    <row r="1081" spans="1:35" ht="15" customHeight="1" x14ac:dyDescent="0.25">
      <c r="A1081" s="36">
        <v>7</v>
      </c>
      <c r="B1081" s="36" t="s">
        <v>2608</v>
      </c>
      <c r="C1081" s="36" t="s">
        <v>2608</v>
      </c>
      <c r="D1081" s="38" t="str">
        <f t="shared" si="25"/>
        <v>8000000170-4</v>
      </c>
      <c r="E1081" s="9" t="s">
        <v>2108</v>
      </c>
      <c r="F1081" s="10" t="s">
        <v>29</v>
      </c>
      <c r="G1081" s="10" t="s">
        <v>29</v>
      </c>
      <c r="H1081" s="9" t="s">
        <v>1451</v>
      </c>
      <c r="I1081" s="10" t="s">
        <v>207</v>
      </c>
      <c r="J1081" s="10" t="s">
        <v>32</v>
      </c>
      <c r="K1081" s="11">
        <v>44281</v>
      </c>
      <c r="L1081" s="12">
        <v>45267</v>
      </c>
      <c r="M1081" s="10" t="s">
        <v>573</v>
      </c>
      <c r="N1081" s="13" t="s">
        <v>2658</v>
      </c>
      <c r="O1081" s="10" t="s">
        <v>284</v>
      </c>
      <c r="P1081" s="10" t="s">
        <v>29</v>
      </c>
      <c r="Q1081" s="15">
        <v>0</v>
      </c>
      <c r="R1081" s="12"/>
      <c r="S1081" s="10" t="s">
        <v>29</v>
      </c>
      <c r="T1081" s="15">
        <v>0</v>
      </c>
      <c r="U1081" s="15">
        <v>2</v>
      </c>
      <c r="V1081" s="10" t="s">
        <v>29</v>
      </c>
      <c r="W1081" s="15">
        <v>0</v>
      </c>
      <c r="X1081" s="10" t="s">
        <v>339</v>
      </c>
      <c r="Y1081" s="10" t="s">
        <v>29</v>
      </c>
      <c r="Z1081" s="10" t="s">
        <v>37</v>
      </c>
      <c r="AA1081" s="10" t="s">
        <v>29</v>
      </c>
      <c r="AB1081" s="15">
        <v>0</v>
      </c>
      <c r="AC1081" s="48">
        <v>79161.87</v>
      </c>
      <c r="AD1081" s="48"/>
      <c r="AE1081" s="15">
        <v>0</v>
      </c>
      <c r="AF1081" s="14">
        <v>-15872</v>
      </c>
      <c r="AG1081" s="14">
        <v>63289.87</v>
      </c>
      <c r="AH1081">
        <f>IF(L1081&lt;$AH$1,AC1081,0)</f>
        <v>0</v>
      </c>
      <c r="AI1081">
        <f>IF(L1081&gt;=$AH$1,AC1081,0)</f>
        <v>79161.87</v>
      </c>
    </row>
    <row r="1082" spans="1:35" ht="15" customHeight="1" x14ac:dyDescent="0.25">
      <c r="A1082" s="36">
        <v>7</v>
      </c>
      <c r="B1082" s="36" t="s">
        <v>2608</v>
      </c>
      <c r="C1082" s="36" t="s">
        <v>2608</v>
      </c>
      <c r="D1082" s="38" t="str">
        <f t="shared" si="25"/>
        <v>8000000171-0</v>
      </c>
      <c r="E1082" s="9" t="s">
        <v>2109</v>
      </c>
      <c r="F1082" s="10" t="s">
        <v>29</v>
      </c>
      <c r="G1082" s="10" t="s">
        <v>29</v>
      </c>
      <c r="H1082" s="9" t="s">
        <v>30</v>
      </c>
      <c r="I1082" s="10" t="s">
        <v>207</v>
      </c>
      <c r="J1082" s="10" t="s">
        <v>32</v>
      </c>
      <c r="K1082" s="11">
        <v>44098</v>
      </c>
      <c r="L1082" s="12">
        <v>44098</v>
      </c>
      <c r="M1082" s="10" t="s">
        <v>573</v>
      </c>
      <c r="N1082" s="13" t="s">
        <v>2110</v>
      </c>
      <c r="O1082" s="10" t="s">
        <v>284</v>
      </c>
      <c r="P1082" s="10" t="s">
        <v>1117</v>
      </c>
      <c r="Q1082" s="14">
        <v>85000</v>
      </c>
      <c r="R1082" s="12"/>
      <c r="S1082" s="10" t="s">
        <v>2111</v>
      </c>
      <c r="T1082" s="14">
        <v>-77237</v>
      </c>
      <c r="U1082" s="15">
        <v>1</v>
      </c>
      <c r="V1082" s="10" t="s">
        <v>29</v>
      </c>
      <c r="W1082" s="14">
        <v>7763</v>
      </c>
      <c r="X1082" s="10" t="s">
        <v>339</v>
      </c>
      <c r="Y1082" s="10" t="s">
        <v>29</v>
      </c>
      <c r="Z1082" s="10" t="s">
        <v>37</v>
      </c>
      <c r="AA1082" s="10" t="s">
        <v>29</v>
      </c>
      <c r="AB1082" s="15">
        <v>0</v>
      </c>
      <c r="AC1082" s="15">
        <v>0</v>
      </c>
      <c r="AD1082" s="15"/>
      <c r="AE1082" s="15">
        <v>0</v>
      </c>
      <c r="AF1082" s="14">
        <v>-3513</v>
      </c>
      <c r="AG1082" s="14">
        <v>4250</v>
      </c>
    </row>
    <row r="1083" spans="1:35" ht="15" customHeight="1" x14ac:dyDescent="0.25">
      <c r="A1083" s="36">
        <v>7</v>
      </c>
      <c r="B1083" s="36" t="s">
        <v>2608</v>
      </c>
      <c r="C1083" s="36" t="s">
        <v>2608</v>
      </c>
      <c r="D1083" s="38" t="str">
        <f t="shared" si="25"/>
        <v>8000000172-0</v>
      </c>
      <c r="E1083" s="9" t="s">
        <v>2112</v>
      </c>
      <c r="F1083" s="10" t="s">
        <v>29</v>
      </c>
      <c r="G1083" s="10" t="s">
        <v>29</v>
      </c>
      <c r="H1083" s="9" t="s">
        <v>30</v>
      </c>
      <c r="I1083" s="10" t="s">
        <v>207</v>
      </c>
      <c r="J1083" s="10" t="s">
        <v>32</v>
      </c>
      <c r="K1083" s="11">
        <v>44281</v>
      </c>
      <c r="L1083" s="12">
        <v>44281</v>
      </c>
      <c r="M1083" s="10" t="s">
        <v>573</v>
      </c>
      <c r="N1083" s="13" t="s">
        <v>2113</v>
      </c>
      <c r="O1083" s="10" t="s">
        <v>284</v>
      </c>
      <c r="P1083" s="10" t="s">
        <v>1117</v>
      </c>
      <c r="Q1083" s="14">
        <v>67500</v>
      </c>
      <c r="R1083" s="12"/>
      <c r="S1083" s="10" t="s">
        <v>1652</v>
      </c>
      <c r="T1083" s="14">
        <v>-58434</v>
      </c>
      <c r="U1083" s="15">
        <v>1</v>
      </c>
      <c r="V1083" s="10" t="s">
        <v>29</v>
      </c>
      <c r="W1083" s="14">
        <v>9066</v>
      </c>
      <c r="X1083" s="10" t="s">
        <v>339</v>
      </c>
      <c r="Y1083" s="10" t="s">
        <v>29</v>
      </c>
      <c r="Z1083" s="10" t="s">
        <v>37</v>
      </c>
      <c r="AA1083" s="10" t="s">
        <v>29</v>
      </c>
      <c r="AB1083" s="15">
        <v>0</v>
      </c>
      <c r="AC1083" s="15">
        <v>0</v>
      </c>
      <c r="AD1083" s="15"/>
      <c r="AE1083" s="15">
        <v>0</v>
      </c>
      <c r="AF1083" s="14">
        <v>-5691</v>
      </c>
      <c r="AG1083" s="14">
        <v>3375</v>
      </c>
    </row>
    <row r="1084" spans="1:35" ht="15" customHeight="1" x14ac:dyDescent="0.25">
      <c r="A1084" s="36">
        <v>7</v>
      </c>
      <c r="B1084" s="36" t="s">
        <v>2608</v>
      </c>
      <c r="C1084" s="36" t="s">
        <v>2608</v>
      </c>
      <c r="D1084" s="38" t="str">
        <f t="shared" si="25"/>
        <v>8000000173-0</v>
      </c>
      <c r="E1084" s="9" t="s">
        <v>2114</v>
      </c>
      <c r="F1084" s="10" t="s">
        <v>29</v>
      </c>
      <c r="G1084" s="10" t="s">
        <v>29</v>
      </c>
      <c r="H1084" s="9" t="s">
        <v>30</v>
      </c>
      <c r="I1084" s="10" t="s">
        <v>207</v>
      </c>
      <c r="J1084" s="10" t="s">
        <v>32</v>
      </c>
      <c r="K1084" s="11">
        <v>44421</v>
      </c>
      <c r="L1084" s="12">
        <v>44421</v>
      </c>
      <c r="M1084" s="10" t="s">
        <v>2076</v>
      </c>
      <c r="N1084" s="13" t="s">
        <v>2115</v>
      </c>
      <c r="O1084" s="10" t="s">
        <v>2103</v>
      </c>
      <c r="P1084" s="10" t="s">
        <v>370</v>
      </c>
      <c r="Q1084" s="14">
        <v>1213000</v>
      </c>
      <c r="R1084" s="12"/>
      <c r="S1084" s="10" t="s">
        <v>2096</v>
      </c>
      <c r="T1084" s="14">
        <v>-659892</v>
      </c>
      <c r="U1084" s="15">
        <v>2</v>
      </c>
      <c r="V1084" s="10" t="s">
        <v>29</v>
      </c>
      <c r="W1084" s="14">
        <v>553108</v>
      </c>
      <c r="X1084" s="10" t="s">
        <v>1020</v>
      </c>
      <c r="Y1084" s="10" t="s">
        <v>29</v>
      </c>
      <c r="Z1084" s="10" t="s">
        <v>37</v>
      </c>
      <c r="AA1084" s="10" t="s">
        <v>29</v>
      </c>
      <c r="AB1084" s="15">
        <v>0</v>
      </c>
      <c r="AC1084" s="15">
        <v>0</v>
      </c>
      <c r="AD1084" s="15"/>
      <c r="AE1084" s="15">
        <v>0</v>
      </c>
      <c r="AF1084" s="14">
        <v>-217851</v>
      </c>
      <c r="AG1084" s="14">
        <v>335257</v>
      </c>
    </row>
    <row r="1085" spans="1:35" ht="15" customHeight="1" x14ac:dyDescent="0.25">
      <c r="A1085" s="36">
        <v>7</v>
      </c>
      <c r="B1085" s="36" t="s">
        <v>2608</v>
      </c>
      <c r="C1085" s="36" t="s">
        <v>2608</v>
      </c>
      <c r="D1085" s="38" t="str">
        <f t="shared" si="25"/>
        <v>8000000174-0</v>
      </c>
      <c r="E1085" s="9" t="s">
        <v>2116</v>
      </c>
      <c r="F1085" s="10" t="s">
        <v>29</v>
      </c>
      <c r="G1085" s="10" t="s">
        <v>29</v>
      </c>
      <c r="H1085" s="9" t="s">
        <v>30</v>
      </c>
      <c r="I1085" s="10" t="s">
        <v>207</v>
      </c>
      <c r="J1085" s="10" t="s">
        <v>32</v>
      </c>
      <c r="K1085" s="11">
        <v>44480</v>
      </c>
      <c r="L1085" s="12">
        <v>44480</v>
      </c>
      <c r="M1085" s="10" t="s">
        <v>2076</v>
      </c>
      <c r="N1085" s="13" t="s">
        <v>2117</v>
      </c>
      <c r="O1085" s="10" t="s">
        <v>2103</v>
      </c>
      <c r="P1085" s="10" t="s">
        <v>29</v>
      </c>
      <c r="Q1085" s="14">
        <v>526050</v>
      </c>
      <c r="R1085" s="12"/>
      <c r="S1085" s="10" t="s">
        <v>2096</v>
      </c>
      <c r="T1085" s="14">
        <v>-265894</v>
      </c>
      <c r="U1085" s="15">
        <v>1</v>
      </c>
      <c r="V1085" s="10" t="s">
        <v>29</v>
      </c>
      <c r="W1085" s="14">
        <v>260156</v>
      </c>
      <c r="X1085" s="10" t="s">
        <v>339</v>
      </c>
      <c r="Y1085" s="10" t="s">
        <v>29</v>
      </c>
      <c r="Z1085" s="10" t="s">
        <v>37</v>
      </c>
      <c r="AA1085" s="10" t="s">
        <v>29</v>
      </c>
      <c r="AB1085" s="15">
        <v>0</v>
      </c>
      <c r="AC1085" s="15">
        <v>0</v>
      </c>
      <c r="AD1085" s="15"/>
      <c r="AE1085" s="15">
        <v>0</v>
      </c>
      <c r="AF1085" s="14">
        <v>-102467</v>
      </c>
      <c r="AG1085" s="14">
        <v>157689</v>
      </c>
    </row>
    <row r="1086" spans="1:35" ht="15" customHeight="1" x14ac:dyDescent="0.25">
      <c r="A1086" s="36">
        <v>7</v>
      </c>
      <c r="B1086" s="36" t="s">
        <v>2608</v>
      </c>
      <c r="C1086" s="36" t="s">
        <v>2608</v>
      </c>
      <c r="D1086" s="38" t="str">
        <f t="shared" si="25"/>
        <v>8000000175-0</v>
      </c>
      <c r="E1086" s="9" t="s">
        <v>2118</v>
      </c>
      <c r="F1086" s="10" t="s">
        <v>29</v>
      </c>
      <c r="G1086" s="10" t="s">
        <v>29</v>
      </c>
      <c r="H1086" s="9" t="s">
        <v>30</v>
      </c>
      <c r="I1086" s="10" t="s">
        <v>207</v>
      </c>
      <c r="J1086" s="10" t="s">
        <v>32</v>
      </c>
      <c r="K1086" s="11">
        <v>44480</v>
      </c>
      <c r="L1086" s="12">
        <v>44480</v>
      </c>
      <c r="M1086" s="10" t="s">
        <v>2076</v>
      </c>
      <c r="N1086" s="13" t="s">
        <v>2119</v>
      </c>
      <c r="O1086" s="10" t="s">
        <v>284</v>
      </c>
      <c r="P1086" s="10" t="s">
        <v>29</v>
      </c>
      <c r="Q1086" s="14">
        <v>39830</v>
      </c>
      <c r="R1086" s="12"/>
      <c r="S1086" s="10" t="s">
        <v>1652</v>
      </c>
      <c r="T1086" s="14">
        <v>-29524</v>
      </c>
      <c r="U1086" s="15">
        <v>4</v>
      </c>
      <c r="V1086" s="10" t="s">
        <v>29</v>
      </c>
      <c r="W1086" s="14">
        <v>10306</v>
      </c>
      <c r="X1086" s="10" t="s">
        <v>339</v>
      </c>
      <c r="Y1086" s="10" t="s">
        <v>29</v>
      </c>
      <c r="Z1086" s="10" t="s">
        <v>37</v>
      </c>
      <c r="AA1086" s="10" t="s">
        <v>29</v>
      </c>
      <c r="AB1086" s="15">
        <v>0</v>
      </c>
      <c r="AC1086" s="15">
        <v>0</v>
      </c>
      <c r="AD1086" s="15"/>
      <c r="AE1086" s="15">
        <v>0</v>
      </c>
      <c r="AF1086" s="14">
        <v>-6519</v>
      </c>
      <c r="AG1086" s="14">
        <v>3787</v>
      </c>
    </row>
    <row r="1087" spans="1:35" ht="15" customHeight="1" x14ac:dyDescent="0.25">
      <c r="A1087" s="36">
        <v>7</v>
      </c>
      <c r="B1087" s="36" t="s">
        <v>2608</v>
      </c>
      <c r="C1087" s="36" t="s">
        <v>2608</v>
      </c>
      <c r="D1087" s="38" t="str">
        <f t="shared" si="25"/>
        <v>8000000176-0</v>
      </c>
      <c r="E1087" s="9" t="s">
        <v>2120</v>
      </c>
      <c r="F1087" s="10" t="s">
        <v>29</v>
      </c>
      <c r="G1087" s="10" t="s">
        <v>29</v>
      </c>
      <c r="H1087" s="9" t="s">
        <v>30</v>
      </c>
      <c r="I1087" s="10" t="s">
        <v>207</v>
      </c>
      <c r="J1087" s="10" t="s">
        <v>32</v>
      </c>
      <c r="K1087" s="11">
        <v>44523</v>
      </c>
      <c r="L1087" s="12">
        <v>44523</v>
      </c>
      <c r="M1087" s="10" t="s">
        <v>2076</v>
      </c>
      <c r="N1087" s="13" t="s">
        <v>2121</v>
      </c>
      <c r="O1087" s="10" t="s">
        <v>284</v>
      </c>
      <c r="P1087" s="10" t="s">
        <v>29</v>
      </c>
      <c r="Q1087" s="14">
        <v>11597</v>
      </c>
      <c r="R1087" s="12"/>
      <c r="S1087" s="10" t="s">
        <v>2122</v>
      </c>
      <c r="T1087" s="14">
        <v>-8278</v>
      </c>
      <c r="U1087" s="15">
        <v>1</v>
      </c>
      <c r="V1087" s="10" t="s">
        <v>29</v>
      </c>
      <c r="W1087" s="14">
        <v>3319</v>
      </c>
      <c r="X1087" s="10" t="s">
        <v>339</v>
      </c>
      <c r="Y1087" s="10" t="s">
        <v>29</v>
      </c>
      <c r="Z1087" s="10" t="s">
        <v>37</v>
      </c>
      <c r="AA1087" s="10" t="s">
        <v>29</v>
      </c>
      <c r="AB1087" s="15">
        <v>0</v>
      </c>
      <c r="AC1087" s="15">
        <v>0</v>
      </c>
      <c r="AD1087" s="15"/>
      <c r="AE1087" s="15">
        <v>0</v>
      </c>
      <c r="AF1087" s="14">
        <v>-2100</v>
      </c>
      <c r="AG1087" s="14">
        <v>1219</v>
      </c>
      <c r="AH1087">
        <f>IF(L1087&lt;$AH$1,AC1087,0)</f>
        <v>0</v>
      </c>
      <c r="AI1087">
        <f>IF(L1087&gt;=$AH$1,AC1087,0)</f>
        <v>0</v>
      </c>
    </row>
    <row r="1088" spans="1:35" ht="15" customHeight="1" x14ac:dyDescent="0.25">
      <c r="A1088" s="36">
        <v>7</v>
      </c>
      <c r="B1088" s="36" t="s">
        <v>2608</v>
      </c>
      <c r="C1088" s="36" t="s">
        <v>2608</v>
      </c>
      <c r="D1088" s="38" t="str">
        <f t="shared" si="25"/>
        <v>8000000177-0</v>
      </c>
      <c r="E1088" s="9" t="s">
        <v>2123</v>
      </c>
      <c r="F1088" s="10" t="s">
        <v>29</v>
      </c>
      <c r="G1088" s="10" t="s">
        <v>29</v>
      </c>
      <c r="H1088" s="9" t="s">
        <v>30</v>
      </c>
      <c r="I1088" s="10" t="s">
        <v>207</v>
      </c>
      <c r="J1088" s="10" t="s">
        <v>32</v>
      </c>
      <c r="K1088" s="11">
        <v>44803</v>
      </c>
      <c r="L1088" s="12">
        <v>44803</v>
      </c>
      <c r="M1088" s="10" t="s">
        <v>218</v>
      </c>
      <c r="N1088" s="13" t="s">
        <v>2124</v>
      </c>
      <c r="O1088" s="10" t="s">
        <v>284</v>
      </c>
      <c r="P1088" s="10" t="s">
        <v>370</v>
      </c>
      <c r="Q1088" s="14">
        <v>8182.58</v>
      </c>
      <c r="R1088" s="12"/>
      <c r="S1088" s="10" t="s">
        <v>2125</v>
      </c>
      <c r="T1088" s="14">
        <v>-3030</v>
      </c>
      <c r="U1088" s="15"/>
      <c r="V1088" s="10" t="s">
        <v>29</v>
      </c>
      <c r="W1088" s="14">
        <v>5152.58</v>
      </c>
      <c r="X1088" s="10" t="s">
        <v>29</v>
      </c>
      <c r="Y1088" s="10" t="s">
        <v>29</v>
      </c>
      <c r="Z1088" s="10" t="s">
        <v>37</v>
      </c>
      <c r="AA1088" s="10" t="s">
        <v>29</v>
      </c>
      <c r="AB1088" s="15">
        <v>0</v>
      </c>
      <c r="AC1088" s="15">
        <v>0</v>
      </c>
      <c r="AD1088" s="15"/>
      <c r="AE1088" s="15">
        <v>0</v>
      </c>
      <c r="AF1088" s="14">
        <v>-3260</v>
      </c>
      <c r="AG1088" s="14">
        <v>1892.58</v>
      </c>
    </row>
    <row r="1089" spans="1:35" ht="15" customHeight="1" x14ac:dyDescent="0.25">
      <c r="A1089" s="36">
        <v>7</v>
      </c>
      <c r="B1089" s="36" t="s">
        <v>2608</v>
      </c>
      <c r="C1089" s="36" t="s">
        <v>2608</v>
      </c>
      <c r="D1089" s="38" t="str">
        <f t="shared" si="25"/>
        <v>8000000178-0</v>
      </c>
      <c r="E1089" s="9" t="s">
        <v>2126</v>
      </c>
      <c r="F1089" s="10" t="s">
        <v>29</v>
      </c>
      <c r="G1089" s="10" t="s">
        <v>29</v>
      </c>
      <c r="H1089" s="9" t="s">
        <v>30</v>
      </c>
      <c r="I1089" s="10" t="s">
        <v>1783</v>
      </c>
      <c r="J1089" s="10" t="s">
        <v>32</v>
      </c>
      <c r="K1089" s="11">
        <v>45096</v>
      </c>
      <c r="L1089" s="12">
        <v>45096</v>
      </c>
      <c r="M1089" s="10" t="s">
        <v>573</v>
      </c>
      <c r="N1089" s="13" t="s">
        <v>2127</v>
      </c>
      <c r="O1089" s="10" t="s">
        <v>284</v>
      </c>
      <c r="P1089" s="10" t="s">
        <v>2128</v>
      </c>
      <c r="Q1089" s="15">
        <v>0</v>
      </c>
      <c r="R1089" s="12"/>
      <c r="S1089" s="10" t="s">
        <v>2129</v>
      </c>
      <c r="T1089" s="15">
        <v>0</v>
      </c>
      <c r="U1089" s="15"/>
      <c r="V1089" s="10" t="s">
        <v>29</v>
      </c>
      <c r="W1089" s="15">
        <v>0</v>
      </c>
      <c r="X1089" s="10" t="s">
        <v>29</v>
      </c>
      <c r="Y1089" s="10" t="s">
        <v>29</v>
      </c>
      <c r="Z1089" s="10" t="s">
        <v>37</v>
      </c>
      <c r="AA1089" s="10" t="s">
        <v>29</v>
      </c>
      <c r="AB1089" s="15">
        <v>0</v>
      </c>
      <c r="AC1089" s="15">
        <v>0</v>
      </c>
      <c r="AD1089" s="15"/>
      <c r="AE1089" s="15">
        <v>0</v>
      </c>
      <c r="AF1089" s="15">
        <v>0</v>
      </c>
      <c r="AG1089" s="15">
        <v>0</v>
      </c>
    </row>
    <row r="1090" spans="1:35" ht="15" customHeight="1" x14ac:dyDescent="0.25">
      <c r="A1090" s="36">
        <v>7</v>
      </c>
      <c r="B1090" s="36" t="s">
        <v>2608</v>
      </c>
      <c r="C1090" s="36" t="s">
        <v>2608</v>
      </c>
      <c r="D1090" s="38" t="str">
        <f t="shared" si="25"/>
        <v>8000000179-0</v>
      </c>
      <c r="E1090" s="9" t="s">
        <v>2666</v>
      </c>
      <c r="F1090" s="10" t="s">
        <v>29</v>
      </c>
      <c r="G1090" s="10" t="s">
        <v>29</v>
      </c>
      <c r="H1090" s="9" t="s">
        <v>30</v>
      </c>
      <c r="I1090" s="10" t="s">
        <v>207</v>
      </c>
      <c r="J1090" s="10" t="s">
        <v>32</v>
      </c>
      <c r="K1090" s="11">
        <v>45348</v>
      </c>
      <c r="L1090" s="12">
        <v>45348</v>
      </c>
      <c r="M1090" s="10" t="s">
        <v>573</v>
      </c>
      <c r="N1090" s="13" t="s">
        <v>2667</v>
      </c>
      <c r="O1090" s="10" t="s">
        <v>284</v>
      </c>
      <c r="P1090" s="10" t="s">
        <v>2203</v>
      </c>
      <c r="Q1090" s="15">
        <v>0</v>
      </c>
      <c r="R1090" s="12"/>
      <c r="S1090" s="10" t="s">
        <v>29</v>
      </c>
      <c r="T1090" s="15">
        <v>0</v>
      </c>
      <c r="U1090" s="15">
        <v>12</v>
      </c>
      <c r="V1090" s="10" t="s">
        <v>29</v>
      </c>
      <c r="W1090" s="15">
        <v>0</v>
      </c>
      <c r="X1090" s="10" t="s">
        <v>339</v>
      </c>
      <c r="Y1090" s="10" t="s">
        <v>29</v>
      </c>
      <c r="Z1090" s="10" t="s">
        <v>37</v>
      </c>
      <c r="AA1090" s="10" t="s">
        <v>29</v>
      </c>
      <c r="AB1090" s="15">
        <v>0</v>
      </c>
      <c r="AC1090" s="48">
        <v>53400</v>
      </c>
      <c r="AD1090" s="48"/>
      <c r="AE1090" s="15">
        <v>0</v>
      </c>
      <c r="AF1090" s="14">
        <v>-3230</v>
      </c>
      <c r="AG1090" s="14">
        <v>50170</v>
      </c>
      <c r="AH1090">
        <f>IF(L1090&lt;$AH$1,AC1090,0)</f>
        <v>0</v>
      </c>
      <c r="AI1090">
        <f>IF(L1090&gt;=$AH$1,AC1090,0)</f>
        <v>53400</v>
      </c>
    </row>
    <row r="1091" spans="1:35" ht="15" customHeight="1" x14ac:dyDescent="0.25">
      <c r="A1091" s="36">
        <v>7</v>
      </c>
      <c r="B1091" s="36" t="s">
        <v>2608</v>
      </c>
      <c r="C1091" s="36" t="s">
        <v>2608</v>
      </c>
      <c r="D1091" s="38" t="str">
        <f t="shared" ref="D1091:D1154" si="26">CONCATENATE(E1091,"-",H1091)</f>
        <v>8000000181-0</v>
      </c>
      <c r="E1091" s="9" t="s">
        <v>2729</v>
      </c>
      <c r="F1091" s="10" t="s">
        <v>29</v>
      </c>
      <c r="G1091" s="10" t="s">
        <v>29</v>
      </c>
      <c r="H1091" s="9" t="s">
        <v>30</v>
      </c>
      <c r="I1091" s="10" t="s">
        <v>207</v>
      </c>
      <c r="J1091" s="10" t="s">
        <v>32</v>
      </c>
      <c r="K1091" s="11">
        <v>45227</v>
      </c>
      <c r="L1091" s="12">
        <v>45227</v>
      </c>
      <c r="M1091" s="10" t="s">
        <v>573</v>
      </c>
      <c r="N1091" s="13" t="s">
        <v>2730</v>
      </c>
      <c r="O1091" s="10" t="s">
        <v>284</v>
      </c>
      <c r="P1091" s="10" t="s">
        <v>1306</v>
      </c>
      <c r="Q1091" s="15">
        <v>0</v>
      </c>
      <c r="R1091" s="12"/>
      <c r="S1091" s="10" t="s">
        <v>29</v>
      </c>
      <c r="T1091" s="15">
        <v>0</v>
      </c>
      <c r="U1091" s="15"/>
      <c r="V1091" s="10" t="s">
        <v>29</v>
      </c>
      <c r="W1091" s="15">
        <v>0</v>
      </c>
      <c r="X1091" s="10" t="s">
        <v>29</v>
      </c>
      <c r="Y1091" s="10" t="s">
        <v>29</v>
      </c>
      <c r="Z1091" s="10" t="s">
        <v>37</v>
      </c>
      <c r="AA1091" s="10" t="s">
        <v>29</v>
      </c>
      <c r="AB1091" s="15">
        <v>0</v>
      </c>
      <c r="AC1091" s="48">
        <v>402400</v>
      </c>
      <c r="AD1091" s="48"/>
      <c r="AE1091" s="15">
        <v>0</v>
      </c>
      <c r="AF1091" s="14">
        <v>-108501</v>
      </c>
      <c r="AG1091" s="14">
        <v>293899</v>
      </c>
      <c r="AH1091">
        <f>IF(L1091&lt;$AH$1,AC1091,0)</f>
        <v>0</v>
      </c>
      <c r="AI1091">
        <f>IF(L1091&gt;=$AH$1,AC1091,0)</f>
        <v>402400</v>
      </c>
    </row>
    <row r="1092" spans="1:35" ht="15" customHeight="1" x14ac:dyDescent="0.25">
      <c r="A1092" s="36">
        <v>8</v>
      </c>
      <c r="B1092" s="36" t="s">
        <v>2626</v>
      </c>
      <c r="C1092" s="36" t="s">
        <v>2626</v>
      </c>
      <c r="D1092" s="38" t="str">
        <f t="shared" si="26"/>
        <v>9000000000-0</v>
      </c>
      <c r="E1092" s="9" t="s">
        <v>2132</v>
      </c>
      <c r="F1092" s="10" t="s">
        <v>29</v>
      </c>
      <c r="G1092" s="10" t="s">
        <v>29</v>
      </c>
      <c r="H1092" s="9" t="s">
        <v>30</v>
      </c>
      <c r="I1092" s="10" t="s">
        <v>2133</v>
      </c>
      <c r="J1092" s="10" t="s">
        <v>32</v>
      </c>
      <c r="K1092" s="11">
        <v>41579</v>
      </c>
      <c r="L1092" s="12">
        <v>41579</v>
      </c>
      <c r="M1092" s="10" t="s">
        <v>573</v>
      </c>
      <c r="N1092" s="13" t="s">
        <v>2134</v>
      </c>
      <c r="O1092" s="10" t="s">
        <v>2103</v>
      </c>
      <c r="P1092" s="10" t="s">
        <v>29</v>
      </c>
      <c r="Q1092" s="15">
        <v>0</v>
      </c>
      <c r="R1092" s="12"/>
      <c r="S1092" s="10" t="s">
        <v>29</v>
      </c>
      <c r="T1092" s="15">
        <v>0</v>
      </c>
      <c r="U1092" s="15">
        <v>1</v>
      </c>
      <c r="V1092" s="10" t="s">
        <v>29</v>
      </c>
      <c r="W1092" s="15">
        <v>0</v>
      </c>
      <c r="X1092" s="10" t="s">
        <v>36</v>
      </c>
      <c r="Y1092" s="10" t="s">
        <v>29</v>
      </c>
      <c r="Z1092" s="10" t="s">
        <v>37</v>
      </c>
      <c r="AA1092" s="10" t="s">
        <v>29</v>
      </c>
      <c r="AB1092" s="15">
        <v>0</v>
      </c>
      <c r="AC1092" s="15">
        <v>0</v>
      </c>
      <c r="AD1092" s="15"/>
      <c r="AE1092" s="15">
        <v>0</v>
      </c>
      <c r="AF1092" s="15">
        <v>0</v>
      </c>
      <c r="AG1092" s="15">
        <v>0</v>
      </c>
    </row>
    <row r="1093" spans="1:35" ht="15" customHeight="1" x14ac:dyDescent="0.25">
      <c r="A1093" s="36">
        <v>8</v>
      </c>
      <c r="B1093" s="36" t="s">
        <v>2626</v>
      </c>
      <c r="C1093" s="36" t="s">
        <v>2626</v>
      </c>
      <c r="D1093" s="38" t="str">
        <f t="shared" si="26"/>
        <v>9000000001-0</v>
      </c>
      <c r="E1093" s="9" t="s">
        <v>2135</v>
      </c>
      <c r="F1093" s="10" t="s">
        <v>29</v>
      </c>
      <c r="G1093" s="10" t="s">
        <v>29</v>
      </c>
      <c r="H1093" s="9" t="s">
        <v>30</v>
      </c>
      <c r="I1093" s="10" t="s">
        <v>207</v>
      </c>
      <c r="J1093" s="10" t="s">
        <v>32</v>
      </c>
      <c r="K1093" s="11">
        <v>41579</v>
      </c>
      <c r="L1093" s="12">
        <v>41579</v>
      </c>
      <c r="M1093" s="10" t="s">
        <v>573</v>
      </c>
      <c r="N1093" s="13" t="s">
        <v>2134</v>
      </c>
      <c r="O1093" s="10" t="s">
        <v>2103</v>
      </c>
      <c r="P1093" s="10" t="s">
        <v>29</v>
      </c>
      <c r="Q1093" s="14">
        <v>320699</v>
      </c>
      <c r="R1093" s="12"/>
      <c r="S1093" s="10" t="s">
        <v>29</v>
      </c>
      <c r="T1093" s="14">
        <v>-304664.05</v>
      </c>
      <c r="U1093" s="15">
        <v>1</v>
      </c>
      <c r="V1093" s="10" t="s">
        <v>29</v>
      </c>
      <c r="W1093" s="14">
        <v>16034.95</v>
      </c>
      <c r="X1093" s="10" t="s">
        <v>36</v>
      </c>
      <c r="Y1093" s="10" t="s">
        <v>29</v>
      </c>
      <c r="Z1093" s="10" t="s">
        <v>37</v>
      </c>
      <c r="AA1093" s="10" t="s">
        <v>29</v>
      </c>
      <c r="AB1093" s="15">
        <v>0</v>
      </c>
      <c r="AC1093" s="15">
        <v>0</v>
      </c>
      <c r="AD1093" s="15"/>
      <c r="AE1093" s="15">
        <v>0</v>
      </c>
      <c r="AF1093" s="15">
        <v>0</v>
      </c>
      <c r="AG1093" s="14">
        <v>16034.95</v>
      </c>
    </row>
    <row r="1094" spans="1:35" ht="15" customHeight="1" x14ac:dyDescent="0.25">
      <c r="A1094" s="36">
        <v>8</v>
      </c>
      <c r="B1094" s="36" t="s">
        <v>2626</v>
      </c>
      <c r="C1094" s="36" t="s">
        <v>2626</v>
      </c>
      <c r="D1094" s="38" t="str">
        <f t="shared" si="26"/>
        <v>9000000002-0</v>
      </c>
      <c r="E1094" s="9" t="s">
        <v>2136</v>
      </c>
      <c r="F1094" s="10" t="s">
        <v>29</v>
      </c>
      <c r="G1094" s="10" t="s">
        <v>29</v>
      </c>
      <c r="H1094" s="9" t="s">
        <v>30</v>
      </c>
      <c r="I1094" s="10" t="s">
        <v>207</v>
      </c>
      <c r="J1094" s="10" t="s">
        <v>29</v>
      </c>
      <c r="K1094" s="11">
        <v>41456</v>
      </c>
      <c r="L1094" s="12">
        <v>41456</v>
      </c>
      <c r="M1094" s="10" t="s">
        <v>573</v>
      </c>
      <c r="N1094" s="13" t="s">
        <v>2137</v>
      </c>
      <c r="O1094" s="10" t="s">
        <v>2103</v>
      </c>
      <c r="P1094" s="10" t="s">
        <v>29</v>
      </c>
      <c r="Q1094" s="14">
        <v>900000</v>
      </c>
      <c r="R1094" s="12"/>
      <c r="S1094" s="10" t="s">
        <v>29</v>
      </c>
      <c r="T1094" s="14">
        <v>-855000</v>
      </c>
      <c r="U1094" s="15">
        <v>1</v>
      </c>
      <c r="V1094" s="10" t="s">
        <v>29</v>
      </c>
      <c r="W1094" s="14">
        <v>45000</v>
      </c>
      <c r="X1094" s="10" t="s">
        <v>36</v>
      </c>
      <c r="Y1094" s="10" t="s">
        <v>29</v>
      </c>
      <c r="Z1094" s="10" t="s">
        <v>37</v>
      </c>
      <c r="AA1094" s="10" t="s">
        <v>29</v>
      </c>
      <c r="AB1094" s="15">
        <v>0</v>
      </c>
      <c r="AC1094" s="15">
        <v>0</v>
      </c>
      <c r="AD1094" s="15"/>
      <c r="AE1094" s="15">
        <v>0</v>
      </c>
      <c r="AF1094" s="15">
        <v>0</v>
      </c>
      <c r="AG1094" s="14">
        <v>45000</v>
      </c>
    </row>
    <row r="1095" spans="1:35" ht="15" customHeight="1" x14ac:dyDescent="0.25">
      <c r="A1095" s="36">
        <v>8</v>
      </c>
      <c r="B1095" s="36" t="s">
        <v>2626</v>
      </c>
      <c r="C1095" s="36" t="s">
        <v>2626</v>
      </c>
      <c r="D1095" s="38" t="str">
        <f t="shared" si="26"/>
        <v>9000000003-0</v>
      </c>
      <c r="E1095" s="9" t="s">
        <v>2138</v>
      </c>
      <c r="F1095" s="10" t="s">
        <v>29</v>
      </c>
      <c r="G1095" s="10" t="s">
        <v>29</v>
      </c>
      <c r="H1095" s="9" t="s">
        <v>30</v>
      </c>
      <c r="I1095" s="10" t="s">
        <v>207</v>
      </c>
      <c r="J1095" s="10" t="s">
        <v>32</v>
      </c>
      <c r="K1095" s="11">
        <v>41913</v>
      </c>
      <c r="L1095" s="12">
        <v>41913</v>
      </c>
      <c r="M1095" s="10" t="s">
        <v>573</v>
      </c>
      <c r="N1095" s="13" t="s">
        <v>2139</v>
      </c>
      <c r="O1095" s="10" t="s">
        <v>2103</v>
      </c>
      <c r="P1095" s="10" t="s">
        <v>29</v>
      </c>
      <c r="Q1095" s="14">
        <v>191760.07</v>
      </c>
      <c r="R1095" s="12"/>
      <c r="S1095" s="10" t="s">
        <v>29</v>
      </c>
      <c r="T1095" s="14">
        <v>-182172.07</v>
      </c>
      <c r="U1095" s="15">
        <v>1</v>
      </c>
      <c r="V1095" s="10" t="s">
        <v>29</v>
      </c>
      <c r="W1095" s="14">
        <v>9588</v>
      </c>
      <c r="X1095" s="10" t="s">
        <v>36</v>
      </c>
      <c r="Y1095" s="10" t="s">
        <v>29</v>
      </c>
      <c r="Z1095" s="10" t="s">
        <v>37</v>
      </c>
      <c r="AA1095" s="10" t="s">
        <v>29</v>
      </c>
      <c r="AB1095" s="15">
        <v>0</v>
      </c>
      <c r="AC1095" s="15">
        <v>0</v>
      </c>
      <c r="AD1095" s="15"/>
      <c r="AE1095" s="15">
        <v>0</v>
      </c>
      <c r="AF1095" s="15">
        <v>0</v>
      </c>
      <c r="AG1095" s="14">
        <v>9588</v>
      </c>
    </row>
    <row r="1096" spans="1:35" ht="15" customHeight="1" x14ac:dyDescent="0.25">
      <c r="A1096" s="36">
        <v>8</v>
      </c>
      <c r="B1096" s="36" t="s">
        <v>2626</v>
      </c>
      <c r="C1096" s="36" t="s">
        <v>2626</v>
      </c>
      <c r="D1096" s="38" t="str">
        <f t="shared" si="26"/>
        <v>9000000004-0</v>
      </c>
      <c r="E1096" s="9" t="s">
        <v>2140</v>
      </c>
      <c r="F1096" s="10" t="s">
        <v>29</v>
      </c>
      <c r="G1096" s="10" t="s">
        <v>29</v>
      </c>
      <c r="H1096" s="9" t="s">
        <v>30</v>
      </c>
      <c r="I1096" s="10" t="s">
        <v>207</v>
      </c>
      <c r="J1096" s="10" t="s">
        <v>32</v>
      </c>
      <c r="K1096" s="11">
        <v>41913</v>
      </c>
      <c r="L1096" s="12">
        <v>41913</v>
      </c>
      <c r="M1096" s="10" t="s">
        <v>573</v>
      </c>
      <c r="N1096" s="13" t="s">
        <v>2141</v>
      </c>
      <c r="O1096" s="10" t="s">
        <v>2103</v>
      </c>
      <c r="P1096" s="10" t="s">
        <v>29</v>
      </c>
      <c r="Q1096" s="14">
        <v>357000.13</v>
      </c>
      <c r="R1096" s="12"/>
      <c r="S1096" s="10" t="s">
        <v>29</v>
      </c>
      <c r="T1096" s="14">
        <v>-339150.12</v>
      </c>
      <c r="U1096" s="15">
        <v>1</v>
      </c>
      <c r="V1096" s="10" t="s">
        <v>29</v>
      </c>
      <c r="W1096" s="14">
        <v>17850.009999999998</v>
      </c>
      <c r="X1096" s="10" t="s">
        <v>36</v>
      </c>
      <c r="Y1096" s="10" t="s">
        <v>29</v>
      </c>
      <c r="Z1096" s="10" t="s">
        <v>37</v>
      </c>
      <c r="AA1096" s="10" t="s">
        <v>29</v>
      </c>
      <c r="AB1096" s="15">
        <v>0</v>
      </c>
      <c r="AC1096" s="15">
        <v>0</v>
      </c>
      <c r="AD1096" s="15"/>
      <c r="AE1096" s="15">
        <v>0</v>
      </c>
      <c r="AF1096" s="15">
        <v>0</v>
      </c>
      <c r="AG1096" s="14">
        <v>17850.009999999998</v>
      </c>
    </row>
    <row r="1097" spans="1:35" ht="15" customHeight="1" x14ac:dyDescent="0.25">
      <c r="A1097" s="36">
        <v>8</v>
      </c>
      <c r="B1097" s="36" t="s">
        <v>2626</v>
      </c>
      <c r="C1097" s="36" t="s">
        <v>2626</v>
      </c>
      <c r="D1097" s="38" t="str">
        <f t="shared" si="26"/>
        <v>9000000005-0</v>
      </c>
      <c r="E1097" s="9" t="s">
        <v>2142</v>
      </c>
      <c r="F1097" s="10" t="s">
        <v>29</v>
      </c>
      <c r="G1097" s="10" t="s">
        <v>29</v>
      </c>
      <c r="H1097" s="9" t="s">
        <v>30</v>
      </c>
      <c r="I1097" s="10" t="s">
        <v>207</v>
      </c>
      <c r="J1097" s="10" t="s">
        <v>32</v>
      </c>
      <c r="K1097" s="11">
        <v>41913</v>
      </c>
      <c r="L1097" s="12">
        <v>41913</v>
      </c>
      <c r="M1097" s="10" t="s">
        <v>573</v>
      </c>
      <c r="N1097" s="13" t="s">
        <v>2143</v>
      </c>
      <c r="O1097" s="10" t="s">
        <v>2103</v>
      </c>
      <c r="P1097" s="10" t="s">
        <v>29</v>
      </c>
      <c r="Q1097" s="14">
        <v>71400</v>
      </c>
      <c r="R1097" s="12"/>
      <c r="S1097" s="10" t="s">
        <v>29</v>
      </c>
      <c r="T1097" s="14">
        <v>-67830</v>
      </c>
      <c r="U1097" s="15">
        <v>1</v>
      </c>
      <c r="V1097" s="10" t="s">
        <v>29</v>
      </c>
      <c r="W1097" s="14">
        <v>3570</v>
      </c>
      <c r="X1097" s="10" t="s">
        <v>36</v>
      </c>
      <c r="Y1097" s="10" t="s">
        <v>29</v>
      </c>
      <c r="Z1097" s="10" t="s">
        <v>37</v>
      </c>
      <c r="AA1097" s="10" t="s">
        <v>29</v>
      </c>
      <c r="AB1097" s="15">
        <v>0</v>
      </c>
      <c r="AC1097" s="15">
        <v>0</v>
      </c>
      <c r="AD1097" s="15"/>
      <c r="AE1097" s="15">
        <v>0</v>
      </c>
      <c r="AF1097" s="15">
        <v>0</v>
      </c>
      <c r="AG1097" s="14">
        <v>3570</v>
      </c>
    </row>
    <row r="1098" spans="1:35" ht="15" customHeight="1" x14ac:dyDescent="0.25">
      <c r="A1098" s="36">
        <v>8</v>
      </c>
      <c r="B1098" s="36" t="s">
        <v>2626</v>
      </c>
      <c r="C1098" s="36" t="s">
        <v>2626</v>
      </c>
      <c r="D1098" s="38" t="str">
        <f t="shared" si="26"/>
        <v>9000000006-0</v>
      </c>
      <c r="E1098" s="9" t="s">
        <v>2144</v>
      </c>
      <c r="F1098" s="10" t="s">
        <v>29</v>
      </c>
      <c r="G1098" s="10" t="s">
        <v>29</v>
      </c>
      <c r="H1098" s="9" t="s">
        <v>30</v>
      </c>
      <c r="I1098" s="10" t="s">
        <v>207</v>
      </c>
      <c r="J1098" s="10" t="s">
        <v>32</v>
      </c>
      <c r="K1098" s="11">
        <v>41913</v>
      </c>
      <c r="L1098" s="12">
        <v>41913</v>
      </c>
      <c r="M1098" s="10" t="s">
        <v>573</v>
      </c>
      <c r="N1098" s="13" t="s">
        <v>2145</v>
      </c>
      <c r="O1098" s="10" t="s">
        <v>2103</v>
      </c>
      <c r="P1098" s="10" t="s">
        <v>29</v>
      </c>
      <c r="Q1098" s="14">
        <v>663000</v>
      </c>
      <c r="R1098" s="12"/>
      <c r="S1098" s="10" t="s">
        <v>29</v>
      </c>
      <c r="T1098" s="14">
        <v>-629850</v>
      </c>
      <c r="U1098" s="15">
        <v>1</v>
      </c>
      <c r="V1098" s="10" t="s">
        <v>29</v>
      </c>
      <c r="W1098" s="14">
        <v>33150</v>
      </c>
      <c r="X1098" s="10" t="s">
        <v>36</v>
      </c>
      <c r="Y1098" s="10" t="s">
        <v>29</v>
      </c>
      <c r="Z1098" s="10" t="s">
        <v>37</v>
      </c>
      <c r="AA1098" s="10" t="s">
        <v>29</v>
      </c>
      <c r="AB1098" s="15">
        <v>0</v>
      </c>
      <c r="AC1098" s="15">
        <v>0</v>
      </c>
      <c r="AD1098" s="15"/>
      <c r="AE1098" s="15">
        <v>0</v>
      </c>
      <c r="AF1098" s="15">
        <v>0</v>
      </c>
      <c r="AG1098" s="14">
        <v>33150</v>
      </c>
    </row>
    <row r="1099" spans="1:35" ht="15" customHeight="1" x14ac:dyDescent="0.25">
      <c r="A1099" s="36">
        <v>8</v>
      </c>
      <c r="B1099" s="36" t="s">
        <v>2626</v>
      </c>
      <c r="C1099" s="36" t="s">
        <v>2626</v>
      </c>
      <c r="D1099" s="38" t="str">
        <f t="shared" si="26"/>
        <v>9000000007-0</v>
      </c>
      <c r="E1099" s="9" t="s">
        <v>2146</v>
      </c>
      <c r="F1099" s="10" t="s">
        <v>29</v>
      </c>
      <c r="G1099" s="10" t="s">
        <v>29</v>
      </c>
      <c r="H1099" s="9" t="s">
        <v>30</v>
      </c>
      <c r="I1099" s="10" t="s">
        <v>207</v>
      </c>
      <c r="J1099" s="10" t="s">
        <v>32</v>
      </c>
      <c r="K1099" s="11">
        <v>41913</v>
      </c>
      <c r="L1099" s="12">
        <v>41913</v>
      </c>
      <c r="M1099" s="10" t="s">
        <v>573</v>
      </c>
      <c r="N1099" s="13" t="s">
        <v>2147</v>
      </c>
      <c r="O1099" s="10" t="s">
        <v>2103</v>
      </c>
      <c r="P1099" s="10" t="s">
        <v>29</v>
      </c>
      <c r="Q1099" s="14">
        <v>135000</v>
      </c>
      <c r="R1099" s="12"/>
      <c r="S1099" s="10" t="s">
        <v>29</v>
      </c>
      <c r="T1099" s="14">
        <v>-128250</v>
      </c>
      <c r="U1099" s="15">
        <v>1</v>
      </c>
      <c r="V1099" s="10" t="s">
        <v>29</v>
      </c>
      <c r="W1099" s="14">
        <v>6750</v>
      </c>
      <c r="X1099" s="10" t="s">
        <v>36</v>
      </c>
      <c r="Y1099" s="10" t="s">
        <v>29</v>
      </c>
      <c r="Z1099" s="10" t="s">
        <v>37</v>
      </c>
      <c r="AA1099" s="10" t="s">
        <v>29</v>
      </c>
      <c r="AB1099" s="15">
        <v>0</v>
      </c>
      <c r="AC1099" s="15">
        <v>0</v>
      </c>
      <c r="AD1099" s="15"/>
      <c r="AE1099" s="15">
        <v>0</v>
      </c>
      <c r="AF1099" s="15">
        <v>0</v>
      </c>
      <c r="AG1099" s="14">
        <v>6750</v>
      </c>
    </row>
    <row r="1100" spans="1:35" ht="15" customHeight="1" x14ac:dyDescent="0.25">
      <c r="A1100" s="36">
        <v>8</v>
      </c>
      <c r="B1100" s="36" t="s">
        <v>2626</v>
      </c>
      <c r="C1100" s="36" t="s">
        <v>2626</v>
      </c>
      <c r="D1100" s="38" t="str">
        <f t="shared" si="26"/>
        <v>9000000008-0</v>
      </c>
      <c r="E1100" s="9" t="s">
        <v>2148</v>
      </c>
      <c r="F1100" s="10" t="s">
        <v>29</v>
      </c>
      <c r="G1100" s="10" t="s">
        <v>29</v>
      </c>
      <c r="H1100" s="9" t="s">
        <v>30</v>
      </c>
      <c r="I1100" s="10" t="s">
        <v>2133</v>
      </c>
      <c r="J1100" s="10" t="s">
        <v>32</v>
      </c>
      <c r="K1100" s="11">
        <v>42095</v>
      </c>
      <c r="L1100" s="12">
        <v>42095</v>
      </c>
      <c r="M1100" s="10" t="s">
        <v>573</v>
      </c>
      <c r="N1100" s="13" t="s">
        <v>2149</v>
      </c>
      <c r="O1100" s="10" t="s">
        <v>2103</v>
      </c>
      <c r="P1100" s="10" t="s">
        <v>29</v>
      </c>
      <c r="Q1100" s="14">
        <v>1886345</v>
      </c>
      <c r="R1100" s="12"/>
      <c r="S1100" s="10" t="s">
        <v>29</v>
      </c>
      <c r="T1100" s="14">
        <v>-1792027.75</v>
      </c>
      <c r="U1100" s="15">
        <v>1</v>
      </c>
      <c r="V1100" s="10" t="s">
        <v>29</v>
      </c>
      <c r="W1100" s="14">
        <v>94317.25</v>
      </c>
      <c r="X1100" s="10" t="s">
        <v>36</v>
      </c>
      <c r="Y1100" s="10" t="s">
        <v>29</v>
      </c>
      <c r="Z1100" s="10" t="s">
        <v>37</v>
      </c>
      <c r="AA1100" s="10" t="s">
        <v>29</v>
      </c>
      <c r="AB1100" s="15">
        <v>0</v>
      </c>
      <c r="AC1100" s="15">
        <v>0</v>
      </c>
      <c r="AD1100" s="15"/>
      <c r="AE1100" s="15">
        <v>0</v>
      </c>
      <c r="AF1100" s="15">
        <v>0</v>
      </c>
      <c r="AG1100" s="14">
        <v>94317.25</v>
      </c>
    </row>
    <row r="1101" spans="1:35" ht="15" customHeight="1" x14ac:dyDescent="0.25">
      <c r="A1101" s="36">
        <v>8</v>
      </c>
      <c r="B1101" s="36" t="s">
        <v>2626</v>
      </c>
      <c r="C1101" s="36" t="s">
        <v>2626</v>
      </c>
      <c r="D1101" s="38" t="str">
        <f t="shared" si="26"/>
        <v>9000000009-0</v>
      </c>
      <c r="E1101" s="9" t="s">
        <v>2150</v>
      </c>
      <c r="F1101" s="10" t="s">
        <v>29</v>
      </c>
      <c r="G1101" s="10" t="s">
        <v>29</v>
      </c>
      <c r="H1101" s="9" t="s">
        <v>30</v>
      </c>
      <c r="I1101" s="10" t="s">
        <v>2133</v>
      </c>
      <c r="J1101" s="10" t="s">
        <v>32</v>
      </c>
      <c r="K1101" s="11">
        <v>42185</v>
      </c>
      <c r="L1101" s="12">
        <v>42185</v>
      </c>
      <c r="M1101" s="10" t="s">
        <v>573</v>
      </c>
      <c r="N1101" s="13" t="s">
        <v>2151</v>
      </c>
      <c r="O1101" s="10" t="s">
        <v>2103</v>
      </c>
      <c r="P1101" s="10" t="s">
        <v>29</v>
      </c>
      <c r="Q1101" s="14">
        <v>18650</v>
      </c>
      <c r="R1101" s="12"/>
      <c r="S1101" s="10" t="s">
        <v>29</v>
      </c>
      <c r="T1101" s="14">
        <v>-17687</v>
      </c>
      <c r="U1101" s="15">
        <v>1</v>
      </c>
      <c r="V1101" s="10" t="s">
        <v>29</v>
      </c>
      <c r="W1101" s="15">
        <v>963</v>
      </c>
      <c r="X1101" s="10" t="s">
        <v>36</v>
      </c>
      <c r="Y1101" s="10" t="s">
        <v>29</v>
      </c>
      <c r="Z1101" s="10" t="s">
        <v>37</v>
      </c>
      <c r="AA1101" s="10" t="s">
        <v>29</v>
      </c>
      <c r="AB1101" s="15">
        <v>0</v>
      </c>
      <c r="AC1101" s="15">
        <v>0</v>
      </c>
      <c r="AD1101" s="15"/>
      <c r="AE1101" s="15">
        <v>0</v>
      </c>
      <c r="AF1101" s="15">
        <v>0</v>
      </c>
      <c r="AG1101" s="15">
        <v>963</v>
      </c>
    </row>
    <row r="1102" spans="1:35" ht="15" customHeight="1" x14ac:dyDescent="0.25">
      <c r="A1102" s="36">
        <v>8</v>
      </c>
      <c r="B1102" s="36" t="s">
        <v>2626</v>
      </c>
      <c r="C1102" s="36" t="s">
        <v>2626</v>
      </c>
      <c r="D1102" s="38" t="str">
        <f t="shared" si="26"/>
        <v>9000000010-0</v>
      </c>
      <c r="E1102" s="9" t="s">
        <v>2152</v>
      </c>
      <c r="F1102" s="10" t="s">
        <v>29</v>
      </c>
      <c r="G1102" s="10" t="s">
        <v>29</v>
      </c>
      <c r="H1102" s="9" t="s">
        <v>30</v>
      </c>
      <c r="I1102" s="10" t="s">
        <v>2133</v>
      </c>
      <c r="J1102" s="10" t="s">
        <v>32</v>
      </c>
      <c r="K1102" s="11">
        <v>42551</v>
      </c>
      <c r="L1102" s="12">
        <v>42551</v>
      </c>
      <c r="M1102" s="10" t="s">
        <v>573</v>
      </c>
      <c r="N1102" s="13" t="s">
        <v>2153</v>
      </c>
      <c r="O1102" s="10" t="s">
        <v>2103</v>
      </c>
      <c r="P1102" s="10" t="s">
        <v>29</v>
      </c>
      <c r="Q1102" s="14">
        <v>153000</v>
      </c>
      <c r="R1102" s="12"/>
      <c r="S1102" s="10" t="s">
        <v>29</v>
      </c>
      <c r="T1102" s="14">
        <v>-145057</v>
      </c>
      <c r="U1102" s="15">
        <v>1</v>
      </c>
      <c r="V1102" s="10" t="s">
        <v>29</v>
      </c>
      <c r="W1102" s="14">
        <v>7943</v>
      </c>
      <c r="X1102" s="10" t="s">
        <v>36</v>
      </c>
      <c r="Y1102" s="10" t="s">
        <v>29</v>
      </c>
      <c r="Z1102" s="10" t="s">
        <v>37</v>
      </c>
      <c r="AA1102" s="10" t="s">
        <v>29</v>
      </c>
      <c r="AB1102" s="15">
        <v>0</v>
      </c>
      <c r="AC1102" s="15">
        <v>0</v>
      </c>
      <c r="AD1102" s="15"/>
      <c r="AE1102" s="15">
        <v>0</v>
      </c>
      <c r="AF1102" s="15">
        <v>0</v>
      </c>
      <c r="AG1102" s="14">
        <v>7943</v>
      </c>
    </row>
    <row r="1103" spans="1:35" ht="15" customHeight="1" x14ac:dyDescent="0.25">
      <c r="A1103" s="36">
        <v>8</v>
      </c>
      <c r="B1103" s="36" t="s">
        <v>2626</v>
      </c>
      <c r="C1103" s="36" t="s">
        <v>2626</v>
      </c>
      <c r="D1103" s="38" t="str">
        <f t="shared" si="26"/>
        <v>9000000011-0</v>
      </c>
      <c r="E1103" s="9" t="s">
        <v>2154</v>
      </c>
      <c r="F1103" s="10" t="s">
        <v>29</v>
      </c>
      <c r="G1103" s="10" t="s">
        <v>29</v>
      </c>
      <c r="H1103" s="9" t="s">
        <v>30</v>
      </c>
      <c r="I1103" s="10" t="s">
        <v>2133</v>
      </c>
      <c r="J1103" s="10" t="s">
        <v>32</v>
      </c>
      <c r="K1103" s="11">
        <v>42551</v>
      </c>
      <c r="L1103" s="12">
        <v>42551</v>
      </c>
      <c r="M1103" s="10" t="s">
        <v>573</v>
      </c>
      <c r="N1103" s="13" t="s">
        <v>2155</v>
      </c>
      <c r="O1103" s="10" t="s">
        <v>2103</v>
      </c>
      <c r="P1103" s="10" t="s">
        <v>29</v>
      </c>
      <c r="Q1103" s="14">
        <v>30150</v>
      </c>
      <c r="R1103" s="12"/>
      <c r="S1103" s="10" t="s">
        <v>29</v>
      </c>
      <c r="T1103" s="14">
        <v>-28585</v>
      </c>
      <c r="U1103" s="15">
        <v>1</v>
      </c>
      <c r="V1103" s="10" t="s">
        <v>29</v>
      </c>
      <c r="W1103" s="14">
        <v>1565</v>
      </c>
      <c r="X1103" s="10" t="s">
        <v>36</v>
      </c>
      <c r="Y1103" s="10" t="s">
        <v>29</v>
      </c>
      <c r="Z1103" s="10" t="s">
        <v>37</v>
      </c>
      <c r="AA1103" s="10" t="s">
        <v>29</v>
      </c>
      <c r="AB1103" s="15">
        <v>0</v>
      </c>
      <c r="AC1103" s="15">
        <v>0</v>
      </c>
      <c r="AD1103" s="15"/>
      <c r="AE1103" s="15">
        <v>0</v>
      </c>
      <c r="AF1103" s="15">
        <v>0</v>
      </c>
      <c r="AG1103" s="14">
        <v>1565</v>
      </c>
    </row>
    <row r="1104" spans="1:35" ht="15" customHeight="1" x14ac:dyDescent="0.25">
      <c r="A1104" s="36">
        <v>8</v>
      </c>
      <c r="B1104" s="36" t="s">
        <v>2626</v>
      </c>
      <c r="C1104" s="36" t="s">
        <v>2626</v>
      </c>
      <c r="D1104" s="38" t="str">
        <f t="shared" si="26"/>
        <v>9000000012-0</v>
      </c>
      <c r="E1104" s="9" t="s">
        <v>2156</v>
      </c>
      <c r="F1104" s="10" t="s">
        <v>29</v>
      </c>
      <c r="G1104" s="10" t="s">
        <v>29</v>
      </c>
      <c r="H1104" s="9" t="s">
        <v>30</v>
      </c>
      <c r="I1104" s="10" t="s">
        <v>2133</v>
      </c>
      <c r="J1104" s="10" t="s">
        <v>32</v>
      </c>
      <c r="K1104" s="11">
        <v>42855</v>
      </c>
      <c r="L1104" s="12">
        <v>42855</v>
      </c>
      <c r="M1104" s="10" t="s">
        <v>573</v>
      </c>
      <c r="N1104" s="13" t="s">
        <v>2157</v>
      </c>
      <c r="O1104" s="10" t="s">
        <v>2103</v>
      </c>
      <c r="P1104" s="10" t="s">
        <v>29</v>
      </c>
      <c r="Q1104" s="14">
        <v>763001</v>
      </c>
      <c r="R1104" s="12"/>
      <c r="S1104" s="10" t="s">
        <v>29</v>
      </c>
      <c r="T1104" s="14">
        <v>-722958</v>
      </c>
      <c r="U1104" s="15">
        <v>1</v>
      </c>
      <c r="V1104" s="10" t="s">
        <v>29</v>
      </c>
      <c r="W1104" s="14">
        <v>40043</v>
      </c>
      <c r="X1104" s="10" t="s">
        <v>36</v>
      </c>
      <c r="Y1104" s="10" t="s">
        <v>29</v>
      </c>
      <c r="Z1104" s="10" t="s">
        <v>37</v>
      </c>
      <c r="AA1104" s="10" t="s">
        <v>29</v>
      </c>
      <c r="AB1104" s="15">
        <v>0</v>
      </c>
      <c r="AC1104" s="15">
        <v>0</v>
      </c>
      <c r="AD1104" s="15"/>
      <c r="AE1104" s="15">
        <v>0</v>
      </c>
      <c r="AF1104" s="14">
        <v>-1247</v>
      </c>
      <c r="AG1104" s="14">
        <v>38796</v>
      </c>
    </row>
    <row r="1105" spans="1:42" ht="15" customHeight="1" x14ac:dyDescent="0.25">
      <c r="A1105" s="36">
        <v>8</v>
      </c>
      <c r="B1105" s="36" t="s">
        <v>2626</v>
      </c>
      <c r="C1105" s="36" t="s">
        <v>2626</v>
      </c>
      <c r="D1105" s="38" t="str">
        <f t="shared" si="26"/>
        <v>9000000013-0</v>
      </c>
      <c r="E1105" s="9" t="s">
        <v>2158</v>
      </c>
      <c r="F1105" s="10" t="s">
        <v>29</v>
      </c>
      <c r="G1105" s="10" t="s">
        <v>29</v>
      </c>
      <c r="H1105" s="9" t="s">
        <v>30</v>
      </c>
      <c r="I1105" s="10" t="s">
        <v>2133</v>
      </c>
      <c r="J1105" s="10" t="s">
        <v>32</v>
      </c>
      <c r="K1105" s="11">
        <v>43119</v>
      </c>
      <c r="L1105" s="12">
        <v>43119</v>
      </c>
      <c r="M1105" s="10" t="s">
        <v>573</v>
      </c>
      <c r="N1105" s="13" t="s">
        <v>2159</v>
      </c>
      <c r="O1105" s="10" t="s">
        <v>2103</v>
      </c>
      <c r="P1105" s="10" t="s">
        <v>29</v>
      </c>
      <c r="Q1105" s="14">
        <v>150000</v>
      </c>
      <c r="R1105" s="12"/>
      <c r="S1105" s="10" t="s">
        <v>29</v>
      </c>
      <c r="T1105" s="14">
        <v>-138627</v>
      </c>
      <c r="U1105" s="15">
        <v>1</v>
      </c>
      <c r="V1105" s="10" t="s">
        <v>29</v>
      </c>
      <c r="W1105" s="14">
        <v>11373</v>
      </c>
      <c r="X1105" s="10" t="s">
        <v>36</v>
      </c>
      <c r="Y1105" s="10" t="s">
        <v>29</v>
      </c>
      <c r="Z1105" s="10" t="s">
        <v>37</v>
      </c>
      <c r="AA1105" s="10" t="s">
        <v>29</v>
      </c>
      <c r="AB1105" s="15">
        <v>0</v>
      </c>
      <c r="AC1105" s="15">
        <v>0</v>
      </c>
      <c r="AD1105" s="15"/>
      <c r="AE1105" s="15">
        <v>0</v>
      </c>
      <c r="AF1105" s="14">
        <v>-3578</v>
      </c>
      <c r="AG1105" s="14">
        <v>7795</v>
      </c>
    </row>
    <row r="1106" spans="1:42" ht="15" customHeight="1" x14ac:dyDescent="0.25">
      <c r="A1106" s="36">
        <v>8</v>
      </c>
      <c r="B1106" s="36" t="s">
        <v>2626</v>
      </c>
      <c r="C1106" s="36" t="s">
        <v>2626</v>
      </c>
      <c r="D1106" s="38" t="str">
        <f t="shared" si="26"/>
        <v>9000000014-0</v>
      </c>
      <c r="E1106" s="9" t="s">
        <v>2160</v>
      </c>
      <c r="F1106" s="10" t="s">
        <v>29</v>
      </c>
      <c r="G1106" s="10" t="s">
        <v>29</v>
      </c>
      <c r="H1106" s="9" t="s">
        <v>30</v>
      </c>
      <c r="I1106" s="10" t="s">
        <v>2133</v>
      </c>
      <c r="J1106" s="10" t="s">
        <v>32</v>
      </c>
      <c r="K1106" s="11">
        <v>41579</v>
      </c>
      <c r="L1106" s="12">
        <v>41579</v>
      </c>
      <c r="M1106" s="10" t="s">
        <v>573</v>
      </c>
      <c r="N1106" s="13" t="s">
        <v>2134</v>
      </c>
      <c r="O1106" s="10" t="s">
        <v>2103</v>
      </c>
      <c r="P1106" s="10" t="s">
        <v>29</v>
      </c>
      <c r="Q1106" s="15">
        <v>0</v>
      </c>
      <c r="R1106" s="12"/>
      <c r="S1106" s="10" t="s">
        <v>29</v>
      </c>
      <c r="T1106" s="15">
        <v>0</v>
      </c>
      <c r="U1106" s="15">
        <v>1</v>
      </c>
      <c r="V1106" s="10" t="s">
        <v>29</v>
      </c>
      <c r="W1106" s="15">
        <v>0</v>
      </c>
      <c r="X1106" s="10" t="s">
        <v>36</v>
      </c>
      <c r="Y1106" s="10" t="s">
        <v>29</v>
      </c>
      <c r="Z1106" s="10" t="s">
        <v>37</v>
      </c>
      <c r="AA1106" s="10" t="s">
        <v>29</v>
      </c>
      <c r="AB1106" s="15">
        <v>0</v>
      </c>
      <c r="AC1106" s="15">
        <v>0</v>
      </c>
      <c r="AD1106" s="15"/>
      <c r="AE1106" s="15">
        <v>0</v>
      </c>
      <c r="AF1106" s="15">
        <v>0</v>
      </c>
      <c r="AG1106" s="15">
        <v>0</v>
      </c>
    </row>
    <row r="1107" spans="1:42" ht="15" customHeight="1" x14ac:dyDescent="0.25">
      <c r="A1107" s="36">
        <v>8</v>
      </c>
      <c r="B1107" s="36" t="s">
        <v>2626</v>
      </c>
      <c r="C1107" s="36" t="s">
        <v>2626</v>
      </c>
      <c r="D1107" s="38" t="str">
        <f t="shared" si="26"/>
        <v>9000000015-0</v>
      </c>
      <c r="E1107" s="9" t="s">
        <v>2161</v>
      </c>
      <c r="F1107" s="10" t="s">
        <v>29</v>
      </c>
      <c r="G1107" s="10" t="s">
        <v>29</v>
      </c>
      <c r="H1107" s="9" t="s">
        <v>30</v>
      </c>
      <c r="I1107" s="10" t="s">
        <v>207</v>
      </c>
      <c r="J1107" s="10" t="s">
        <v>32</v>
      </c>
      <c r="K1107" s="11">
        <v>43586</v>
      </c>
      <c r="L1107" s="12">
        <v>43586</v>
      </c>
      <c r="M1107" s="10" t="s">
        <v>2076</v>
      </c>
      <c r="N1107" s="13" t="s">
        <v>2162</v>
      </c>
      <c r="O1107" s="10" t="s">
        <v>2103</v>
      </c>
      <c r="P1107" s="10" t="s">
        <v>29</v>
      </c>
      <c r="Q1107" s="14">
        <v>8789560</v>
      </c>
      <c r="R1107" s="12"/>
      <c r="S1107" s="10" t="s">
        <v>2129</v>
      </c>
      <c r="T1107" s="14">
        <v>-7533247</v>
      </c>
      <c r="U1107" s="15"/>
      <c r="V1107" s="10" t="s">
        <v>29</v>
      </c>
      <c r="W1107" s="14">
        <v>1256313</v>
      </c>
      <c r="X1107" s="10" t="s">
        <v>29</v>
      </c>
      <c r="Y1107" s="10" t="s">
        <v>29</v>
      </c>
      <c r="Z1107" s="10" t="s">
        <v>37</v>
      </c>
      <c r="AA1107" s="10" t="s">
        <v>29</v>
      </c>
      <c r="AB1107" s="15">
        <v>0</v>
      </c>
      <c r="AC1107" s="15">
        <v>0</v>
      </c>
      <c r="AD1107" s="15"/>
      <c r="AE1107" s="15">
        <v>0</v>
      </c>
      <c r="AF1107" s="14">
        <v>-494821</v>
      </c>
      <c r="AG1107" s="14">
        <v>761492</v>
      </c>
      <c r="AH1107">
        <f>IF(L1107&lt;$AH$1,AC1107,0)</f>
        <v>0</v>
      </c>
      <c r="AI1107">
        <f>IF(L1107&gt;=$AH$1,AC1107,0)</f>
        <v>0</v>
      </c>
    </row>
    <row r="1108" spans="1:42" ht="15" customHeight="1" x14ac:dyDescent="0.25">
      <c r="A1108" s="36">
        <v>8</v>
      </c>
      <c r="B1108" s="36" t="s">
        <v>2626</v>
      </c>
      <c r="C1108" s="36" t="s">
        <v>2626</v>
      </c>
      <c r="D1108" s="38" t="str">
        <f t="shared" si="26"/>
        <v>9000000016-0</v>
      </c>
      <c r="E1108" s="9" t="s">
        <v>2163</v>
      </c>
      <c r="F1108" s="10" t="s">
        <v>29</v>
      </c>
      <c r="G1108" s="10" t="s">
        <v>29</v>
      </c>
      <c r="H1108" s="9" t="s">
        <v>30</v>
      </c>
      <c r="I1108" s="10" t="s">
        <v>207</v>
      </c>
      <c r="J1108" s="10" t="s">
        <v>32</v>
      </c>
      <c r="K1108" s="11">
        <v>44348</v>
      </c>
      <c r="L1108" s="12">
        <v>44348</v>
      </c>
      <c r="M1108" s="10" t="s">
        <v>2076</v>
      </c>
      <c r="N1108" s="13" t="s">
        <v>2164</v>
      </c>
      <c r="O1108" s="10" t="s">
        <v>2103</v>
      </c>
      <c r="P1108" s="10" t="s">
        <v>29</v>
      </c>
      <c r="Q1108" s="14">
        <v>75000</v>
      </c>
      <c r="R1108" s="12"/>
      <c r="S1108" s="10" t="s">
        <v>2165</v>
      </c>
      <c r="T1108" s="14">
        <v>-44379</v>
      </c>
      <c r="U1108" s="15">
        <v>2</v>
      </c>
      <c r="V1108" s="10" t="s">
        <v>29</v>
      </c>
      <c r="W1108" s="14">
        <v>30621</v>
      </c>
      <c r="X1108" s="10" t="s">
        <v>339</v>
      </c>
      <c r="Y1108" s="10" t="s">
        <v>29</v>
      </c>
      <c r="Z1108" s="10" t="s">
        <v>37</v>
      </c>
      <c r="AA1108" s="10" t="s">
        <v>29</v>
      </c>
      <c r="AB1108" s="15">
        <v>0</v>
      </c>
      <c r="AC1108" s="15">
        <v>0</v>
      </c>
      <c r="AD1108" s="15"/>
      <c r="AE1108" s="15">
        <v>0</v>
      </c>
      <c r="AF1108" s="14">
        <v>-12061</v>
      </c>
      <c r="AG1108" s="14">
        <v>18560</v>
      </c>
      <c r="AH1108">
        <f>IF(L1108&lt;$AH$1,AC1108,0)</f>
        <v>0</v>
      </c>
      <c r="AI1108">
        <f>IF(L1108&gt;=$AH$1,AC1108,0)</f>
        <v>0</v>
      </c>
    </row>
    <row r="1109" spans="1:42" ht="15" customHeight="1" x14ac:dyDescent="0.25">
      <c r="A1109" s="36">
        <v>8</v>
      </c>
      <c r="B1109" s="36" t="s">
        <v>2626</v>
      </c>
      <c r="C1109" s="36" t="s">
        <v>2626</v>
      </c>
      <c r="D1109" s="38" t="str">
        <f t="shared" si="26"/>
        <v>9000000017-0</v>
      </c>
      <c r="E1109" s="9" t="s">
        <v>2166</v>
      </c>
      <c r="F1109" s="10" t="s">
        <v>29</v>
      </c>
      <c r="G1109" s="10" t="s">
        <v>29</v>
      </c>
      <c r="H1109" s="9" t="s">
        <v>30</v>
      </c>
      <c r="I1109" s="10" t="s">
        <v>207</v>
      </c>
      <c r="J1109" s="10" t="s">
        <v>32</v>
      </c>
      <c r="K1109" s="11">
        <v>44540</v>
      </c>
      <c r="L1109" s="12">
        <v>44540</v>
      </c>
      <c r="M1109" s="10" t="s">
        <v>2076</v>
      </c>
      <c r="N1109" s="13" t="s">
        <v>2167</v>
      </c>
      <c r="O1109" s="10" t="s">
        <v>2103</v>
      </c>
      <c r="P1109" s="10" t="s">
        <v>29</v>
      </c>
      <c r="Q1109" s="14">
        <v>75000</v>
      </c>
      <c r="R1109" s="12"/>
      <c r="S1109" s="10" t="s">
        <v>2165</v>
      </c>
      <c r="T1109" s="14">
        <v>-34968</v>
      </c>
      <c r="U1109" s="15">
        <v>2</v>
      </c>
      <c r="V1109" s="10" t="s">
        <v>29</v>
      </c>
      <c r="W1109" s="14">
        <v>40032</v>
      </c>
      <c r="X1109" s="10" t="s">
        <v>339</v>
      </c>
      <c r="Y1109" s="10" t="s">
        <v>29</v>
      </c>
      <c r="Z1109" s="10" t="s">
        <v>37</v>
      </c>
      <c r="AA1109" s="10" t="s">
        <v>29</v>
      </c>
      <c r="AB1109" s="15">
        <v>0</v>
      </c>
      <c r="AC1109" s="15">
        <v>0</v>
      </c>
      <c r="AD1109" s="15"/>
      <c r="AE1109" s="15">
        <v>0</v>
      </c>
      <c r="AF1109" s="14">
        <v>-15767</v>
      </c>
      <c r="AG1109" s="14">
        <v>24265</v>
      </c>
      <c r="AH1109">
        <f>IF(L1109&lt;$AH$1,AC1109,0)</f>
        <v>0</v>
      </c>
      <c r="AI1109">
        <f>IF(L1109&gt;=$AH$1,AC1109,0)</f>
        <v>0</v>
      </c>
    </row>
    <row r="1110" spans="1:42" ht="15" customHeight="1" x14ac:dyDescent="0.25">
      <c r="A1110" s="36">
        <v>8</v>
      </c>
      <c r="B1110" s="36" t="s">
        <v>2626</v>
      </c>
      <c r="C1110" s="36" t="s">
        <v>2626</v>
      </c>
      <c r="D1110" s="38" t="str">
        <f t="shared" si="26"/>
        <v>9000000018-0</v>
      </c>
      <c r="E1110" s="9" t="s">
        <v>2168</v>
      </c>
      <c r="F1110" s="10" t="s">
        <v>29</v>
      </c>
      <c r="G1110" s="10" t="s">
        <v>29</v>
      </c>
      <c r="H1110" s="9" t="s">
        <v>30</v>
      </c>
      <c r="I1110" s="10" t="s">
        <v>207</v>
      </c>
      <c r="J1110" s="10" t="s">
        <v>32</v>
      </c>
      <c r="K1110" s="11">
        <v>44815</v>
      </c>
      <c r="L1110" s="12">
        <v>44815</v>
      </c>
      <c r="M1110" s="10" t="s">
        <v>573</v>
      </c>
      <c r="N1110" s="13" t="s">
        <v>2169</v>
      </c>
      <c r="O1110" s="10" t="s">
        <v>2103</v>
      </c>
      <c r="P1110" s="10" t="s">
        <v>29</v>
      </c>
      <c r="Q1110" s="14">
        <v>325000</v>
      </c>
      <c r="R1110" s="12"/>
      <c r="S1110" s="10" t="s">
        <v>2170</v>
      </c>
      <c r="T1110" s="14">
        <v>-70693</v>
      </c>
      <c r="U1110" s="15"/>
      <c r="V1110" s="10" t="s">
        <v>29</v>
      </c>
      <c r="W1110" s="14">
        <v>254307</v>
      </c>
      <c r="X1110" s="10" t="s">
        <v>29</v>
      </c>
      <c r="Y1110" s="10" t="s">
        <v>29</v>
      </c>
      <c r="Z1110" s="10" t="s">
        <v>37</v>
      </c>
      <c r="AA1110" s="10" t="s">
        <v>29</v>
      </c>
      <c r="AB1110" s="15">
        <v>0</v>
      </c>
      <c r="AC1110" s="15">
        <v>0</v>
      </c>
      <c r="AD1110" s="15"/>
      <c r="AE1110" s="15">
        <v>0</v>
      </c>
      <c r="AF1110" s="14">
        <v>-100163</v>
      </c>
      <c r="AG1110" s="14">
        <v>154144</v>
      </c>
    </row>
    <row r="1111" spans="1:42" ht="15" customHeight="1" x14ac:dyDescent="0.25">
      <c r="A1111" s="36">
        <v>8</v>
      </c>
      <c r="B1111" s="36" t="s">
        <v>2626</v>
      </c>
      <c r="C1111" s="36" t="s">
        <v>2626</v>
      </c>
      <c r="D1111" s="38" t="str">
        <f t="shared" si="26"/>
        <v>9000000019-0</v>
      </c>
      <c r="E1111" s="9" t="s">
        <v>2645</v>
      </c>
      <c r="F1111" s="10" t="s">
        <v>29</v>
      </c>
      <c r="G1111" s="10" t="s">
        <v>29</v>
      </c>
      <c r="H1111" s="9" t="s">
        <v>30</v>
      </c>
      <c r="I1111" s="10" t="s">
        <v>207</v>
      </c>
      <c r="J1111" s="10" t="s">
        <v>32</v>
      </c>
      <c r="K1111" s="11">
        <v>45215</v>
      </c>
      <c r="L1111" s="12">
        <v>45215</v>
      </c>
      <c r="M1111" s="10" t="s">
        <v>297</v>
      </c>
      <c r="N1111" s="13" t="s">
        <v>2646</v>
      </c>
      <c r="O1111" s="10" t="s">
        <v>2103</v>
      </c>
      <c r="P1111" s="10" t="s">
        <v>1181</v>
      </c>
      <c r="Q1111" s="15">
        <v>0</v>
      </c>
      <c r="R1111" s="12"/>
      <c r="S1111" s="10" t="s">
        <v>2129</v>
      </c>
      <c r="T1111" s="15">
        <v>0</v>
      </c>
      <c r="U1111" s="15"/>
      <c r="V1111" s="10" t="s">
        <v>29</v>
      </c>
      <c r="W1111" s="15">
        <v>0</v>
      </c>
      <c r="X1111" s="10" t="s">
        <v>29</v>
      </c>
      <c r="Y1111" s="10" t="s">
        <v>29</v>
      </c>
      <c r="Z1111" s="10" t="s">
        <v>37</v>
      </c>
      <c r="AA1111" s="10" t="s">
        <v>29</v>
      </c>
      <c r="AB1111" s="15">
        <v>0</v>
      </c>
      <c r="AC1111" s="14">
        <v>420000</v>
      </c>
      <c r="AD1111" s="14"/>
      <c r="AE1111" s="15">
        <v>0</v>
      </c>
      <c r="AF1111" s="14">
        <v>-75932</v>
      </c>
      <c r="AG1111" s="14">
        <v>344068</v>
      </c>
      <c r="AH1111">
        <f>IF(L1111&lt;$AH$1,AC1111,0)</f>
        <v>0</v>
      </c>
      <c r="AI1111">
        <f>IF(L1111&gt;=$AH$1,AC1111,0)</f>
        <v>420000</v>
      </c>
    </row>
    <row r="1112" spans="1:42" ht="15" customHeight="1" x14ac:dyDescent="0.25">
      <c r="A1112" s="36">
        <v>8</v>
      </c>
      <c r="B1112" s="36" t="s">
        <v>2626</v>
      </c>
      <c r="C1112" s="36" t="s">
        <v>2626</v>
      </c>
      <c r="D1112" s="38" t="str">
        <f t="shared" si="26"/>
        <v>9000000020-0</v>
      </c>
      <c r="E1112" s="9" t="s">
        <v>2659</v>
      </c>
      <c r="F1112" s="10" t="s">
        <v>29</v>
      </c>
      <c r="G1112" s="10" t="s">
        <v>29</v>
      </c>
      <c r="H1112" s="9" t="s">
        <v>30</v>
      </c>
      <c r="I1112" s="10" t="s">
        <v>207</v>
      </c>
      <c r="J1112" s="10" t="s">
        <v>32</v>
      </c>
      <c r="K1112" s="11">
        <v>45329</v>
      </c>
      <c r="L1112" s="12">
        <v>45329</v>
      </c>
      <c r="M1112" s="10" t="s">
        <v>2076</v>
      </c>
      <c r="N1112" s="13" t="s">
        <v>2660</v>
      </c>
      <c r="O1112" s="10" t="s">
        <v>2103</v>
      </c>
      <c r="P1112" s="10" t="s">
        <v>29</v>
      </c>
      <c r="Q1112" s="15">
        <v>0</v>
      </c>
      <c r="R1112" s="12"/>
      <c r="S1112" s="10" t="s">
        <v>2129</v>
      </c>
      <c r="T1112" s="15">
        <v>0</v>
      </c>
      <c r="U1112" s="15"/>
      <c r="V1112" s="10" t="s">
        <v>29</v>
      </c>
      <c r="W1112" s="15">
        <v>0</v>
      </c>
      <c r="X1112" s="10" t="s">
        <v>29</v>
      </c>
      <c r="Y1112" s="10" t="s">
        <v>29</v>
      </c>
      <c r="Z1112" s="10" t="s">
        <v>37</v>
      </c>
      <c r="AA1112" s="10" t="s">
        <v>29</v>
      </c>
      <c r="AB1112" s="15">
        <v>0</v>
      </c>
      <c r="AC1112" s="14">
        <v>848000</v>
      </c>
      <c r="AD1112" s="14"/>
      <c r="AE1112" s="15">
        <v>0</v>
      </c>
      <c r="AF1112" s="14">
        <v>-49279</v>
      </c>
      <c r="AG1112" s="14">
        <v>798721</v>
      </c>
      <c r="AH1112">
        <f>IF(L1112&lt;$AH$1,AC1112,0)</f>
        <v>0</v>
      </c>
      <c r="AI1112">
        <f>IF(L1112&gt;=$AH$1,AC1112,0)</f>
        <v>848000</v>
      </c>
    </row>
    <row r="1113" spans="1:42" ht="15" customHeight="1" x14ac:dyDescent="0.25">
      <c r="A1113" s="36">
        <v>8</v>
      </c>
      <c r="B1113" s="36" t="s">
        <v>2626</v>
      </c>
      <c r="C1113" s="36" t="s">
        <v>2626</v>
      </c>
      <c r="D1113" s="38" t="str">
        <f t="shared" si="26"/>
        <v>9000000021-0</v>
      </c>
      <c r="E1113" s="9" t="s">
        <v>2713</v>
      </c>
      <c r="F1113" s="10" t="s">
        <v>29</v>
      </c>
      <c r="G1113" s="10" t="s">
        <v>29</v>
      </c>
      <c r="H1113" s="9" t="s">
        <v>30</v>
      </c>
      <c r="I1113" s="10" t="s">
        <v>207</v>
      </c>
      <c r="J1113" s="10" t="s">
        <v>32</v>
      </c>
      <c r="K1113" s="11">
        <v>45280</v>
      </c>
      <c r="L1113" s="12">
        <v>45280</v>
      </c>
      <c r="M1113" s="10" t="s">
        <v>414</v>
      </c>
      <c r="N1113" s="13" t="s">
        <v>2714</v>
      </c>
      <c r="O1113" s="10" t="s">
        <v>2103</v>
      </c>
      <c r="P1113" s="10" t="s">
        <v>2128</v>
      </c>
      <c r="Q1113" s="15">
        <v>0</v>
      </c>
      <c r="R1113" s="12"/>
      <c r="S1113" s="10" t="s">
        <v>29</v>
      </c>
      <c r="T1113" s="15">
        <v>0</v>
      </c>
      <c r="U1113" s="15"/>
      <c r="V1113" s="10" t="s">
        <v>29</v>
      </c>
      <c r="W1113" s="15">
        <v>0</v>
      </c>
      <c r="X1113" s="10" t="s">
        <v>29</v>
      </c>
      <c r="Y1113" s="10" t="s">
        <v>29</v>
      </c>
      <c r="Z1113" s="10" t="s">
        <v>37</v>
      </c>
      <c r="AA1113" s="10" t="s">
        <v>29</v>
      </c>
      <c r="AB1113" s="15">
        <v>0</v>
      </c>
      <c r="AC1113" s="48">
        <v>2080800</v>
      </c>
      <c r="AD1113" s="48"/>
      <c r="AE1113" s="15">
        <v>0</v>
      </c>
      <c r="AF1113" s="14">
        <v>-230641</v>
      </c>
      <c r="AG1113" s="14">
        <v>1850159</v>
      </c>
      <c r="AH1113">
        <f>IF(L1113&lt;$AH$1,AC1113,0)</f>
        <v>0</v>
      </c>
      <c r="AI1113">
        <f>IF(L1113&gt;=$AH$1,AC1113,0)</f>
        <v>2080800</v>
      </c>
    </row>
    <row r="1114" spans="1:42" ht="15" customHeight="1" x14ac:dyDescent="0.25">
      <c r="A1114" s="36">
        <v>9</v>
      </c>
      <c r="B1114" s="36" t="s">
        <v>2609</v>
      </c>
      <c r="C1114" s="36" t="s">
        <v>2610</v>
      </c>
      <c r="D1114" s="38" t="str">
        <f t="shared" si="26"/>
        <v>9100000000-0</v>
      </c>
      <c r="E1114" s="9" t="s">
        <v>2173</v>
      </c>
      <c r="F1114" s="10" t="s">
        <v>29</v>
      </c>
      <c r="G1114" s="10" t="s">
        <v>29</v>
      </c>
      <c r="H1114" s="9" t="s">
        <v>30</v>
      </c>
      <c r="I1114" s="10" t="s">
        <v>31</v>
      </c>
      <c r="J1114" s="10" t="s">
        <v>32</v>
      </c>
      <c r="K1114" s="11">
        <v>43190</v>
      </c>
      <c r="L1114" s="12">
        <v>43160</v>
      </c>
      <c r="M1114" s="10" t="s">
        <v>33</v>
      </c>
      <c r="N1114" s="13" t="s">
        <v>2174</v>
      </c>
      <c r="O1114" s="10" t="s">
        <v>40</v>
      </c>
      <c r="P1114" s="10" t="s">
        <v>29</v>
      </c>
      <c r="Q1114" s="15">
        <v>0</v>
      </c>
      <c r="R1114" s="12"/>
      <c r="S1114" s="10" t="s">
        <v>29</v>
      </c>
      <c r="T1114" s="15">
        <v>0</v>
      </c>
      <c r="U1114" s="15"/>
      <c r="V1114" s="10" t="s">
        <v>29</v>
      </c>
      <c r="W1114" s="15">
        <v>0</v>
      </c>
      <c r="X1114" s="10" t="s">
        <v>29</v>
      </c>
      <c r="Y1114" s="10" t="s">
        <v>29</v>
      </c>
      <c r="Z1114" s="10" t="s">
        <v>37</v>
      </c>
      <c r="AA1114" s="10" t="s">
        <v>29</v>
      </c>
      <c r="AB1114" s="15">
        <v>0</v>
      </c>
      <c r="AC1114" s="15">
        <v>0</v>
      </c>
      <c r="AD1114" s="15"/>
      <c r="AE1114" s="15">
        <v>0</v>
      </c>
      <c r="AF1114" s="15">
        <v>0</v>
      </c>
      <c r="AG1114" s="15">
        <v>0</v>
      </c>
      <c r="AP1114" t="e">
        <f>VLOOKUP(D1114,'Movement of CWIP'!$B$6:$B$46,1,0)</f>
        <v>#N/A</v>
      </c>
    </row>
    <row r="1115" spans="1:42" ht="15" customHeight="1" x14ac:dyDescent="0.25">
      <c r="A1115" s="36">
        <v>9</v>
      </c>
      <c r="B1115" s="36" t="s">
        <v>2609</v>
      </c>
      <c r="C1115" s="36" t="s">
        <v>2610</v>
      </c>
      <c r="D1115" s="38" t="str">
        <f t="shared" si="26"/>
        <v>9100000001-0</v>
      </c>
      <c r="E1115" s="9" t="s">
        <v>2175</v>
      </c>
      <c r="F1115" s="10" t="s">
        <v>29</v>
      </c>
      <c r="G1115" s="10" t="s">
        <v>29</v>
      </c>
      <c r="H1115" s="9" t="s">
        <v>30</v>
      </c>
      <c r="I1115" s="10" t="s">
        <v>31</v>
      </c>
      <c r="J1115" s="10" t="s">
        <v>32</v>
      </c>
      <c r="K1115" s="11">
        <v>43190</v>
      </c>
      <c r="L1115" s="12">
        <v>43160</v>
      </c>
      <c r="M1115" s="10" t="s">
        <v>33</v>
      </c>
      <c r="N1115" s="13" t="s">
        <v>2176</v>
      </c>
      <c r="O1115" s="10" t="s">
        <v>40</v>
      </c>
      <c r="P1115" s="10" t="s">
        <v>29</v>
      </c>
      <c r="Q1115" s="15">
        <v>0</v>
      </c>
      <c r="R1115" s="12"/>
      <c r="S1115" s="10" t="s">
        <v>2177</v>
      </c>
      <c r="T1115" s="15">
        <v>0</v>
      </c>
      <c r="U1115" s="15"/>
      <c r="V1115" s="10" t="s">
        <v>29</v>
      </c>
      <c r="W1115" s="15">
        <v>0</v>
      </c>
      <c r="X1115" s="10" t="s">
        <v>29</v>
      </c>
      <c r="Y1115" s="10" t="s">
        <v>29</v>
      </c>
      <c r="Z1115" s="10" t="s">
        <v>37</v>
      </c>
      <c r="AA1115" s="10" t="s">
        <v>29</v>
      </c>
      <c r="AB1115" s="15">
        <v>0</v>
      </c>
      <c r="AC1115" s="15">
        <v>0</v>
      </c>
      <c r="AD1115" s="15"/>
      <c r="AE1115" s="15">
        <v>0</v>
      </c>
      <c r="AF1115" s="15">
        <v>0</v>
      </c>
      <c r="AG1115" s="15">
        <v>0</v>
      </c>
      <c r="AP1115" t="e">
        <f>VLOOKUP(D1115,'Movement of CWIP'!$B$6:$B$46,1,0)</f>
        <v>#N/A</v>
      </c>
    </row>
    <row r="1116" spans="1:42" ht="15" customHeight="1" x14ac:dyDescent="0.25">
      <c r="A1116" s="36">
        <v>9</v>
      </c>
      <c r="B1116" s="36" t="s">
        <v>2609</v>
      </c>
      <c r="C1116" s="36" t="s">
        <v>2610</v>
      </c>
      <c r="D1116" s="38" t="str">
        <f t="shared" si="26"/>
        <v>9100000002-0</v>
      </c>
      <c r="E1116" s="9" t="s">
        <v>2178</v>
      </c>
      <c r="F1116" s="10" t="s">
        <v>29</v>
      </c>
      <c r="G1116" s="10" t="s">
        <v>29</v>
      </c>
      <c r="H1116" s="9" t="s">
        <v>30</v>
      </c>
      <c r="I1116" s="10" t="s">
        <v>31</v>
      </c>
      <c r="J1116" s="10" t="s">
        <v>32</v>
      </c>
      <c r="K1116" s="11">
        <v>43190</v>
      </c>
      <c r="L1116" s="12">
        <v>43160</v>
      </c>
      <c r="M1116" s="10" t="s">
        <v>33</v>
      </c>
      <c r="N1116" s="13" t="s">
        <v>2179</v>
      </c>
      <c r="O1116" s="10" t="s">
        <v>40</v>
      </c>
      <c r="P1116" s="10" t="s">
        <v>29</v>
      </c>
      <c r="Q1116" s="15">
        <v>0</v>
      </c>
      <c r="R1116" s="12"/>
      <c r="S1116" s="10" t="s">
        <v>2180</v>
      </c>
      <c r="T1116" s="15">
        <v>0</v>
      </c>
      <c r="U1116" s="15"/>
      <c r="V1116" s="10" t="s">
        <v>29</v>
      </c>
      <c r="W1116" s="15">
        <v>0</v>
      </c>
      <c r="X1116" s="10" t="s">
        <v>29</v>
      </c>
      <c r="Y1116" s="10" t="s">
        <v>29</v>
      </c>
      <c r="Z1116" s="10" t="s">
        <v>37</v>
      </c>
      <c r="AA1116" s="10" t="s">
        <v>29</v>
      </c>
      <c r="AB1116" s="15">
        <v>0</v>
      </c>
      <c r="AC1116" s="15">
        <v>0</v>
      </c>
      <c r="AD1116" s="15"/>
      <c r="AE1116" s="15">
        <v>0</v>
      </c>
      <c r="AF1116" s="15">
        <v>0</v>
      </c>
      <c r="AG1116" s="15">
        <v>0</v>
      </c>
      <c r="AP1116" t="e">
        <f>VLOOKUP(D1116,'Movement of CWIP'!$B$6:$B$46,1,0)</f>
        <v>#N/A</v>
      </c>
    </row>
    <row r="1117" spans="1:42" ht="15" customHeight="1" x14ac:dyDescent="0.25">
      <c r="A1117" s="36">
        <v>9</v>
      </c>
      <c r="B1117" s="36" t="s">
        <v>2609</v>
      </c>
      <c r="C1117" s="36" t="s">
        <v>2610</v>
      </c>
      <c r="D1117" s="38" t="str">
        <f t="shared" si="26"/>
        <v>9100000003-0</v>
      </c>
      <c r="E1117" s="9" t="s">
        <v>2181</v>
      </c>
      <c r="F1117" s="10" t="s">
        <v>29</v>
      </c>
      <c r="G1117" s="10" t="s">
        <v>29</v>
      </c>
      <c r="H1117" s="9" t="s">
        <v>30</v>
      </c>
      <c r="I1117" s="10" t="s">
        <v>31</v>
      </c>
      <c r="J1117" s="10" t="s">
        <v>32</v>
      </c>
      <c r="K1117" s="11">
        <v>43190</v>
      </c>
      <c r="L1117" s="12">
        <v>43160</v>
      </c>
      <c r="M1117" s="10" t="s">
        <v>33</v>
      </c>
      <c r="N1117" s="13" t="s">
        <v>2182</v>
      </c>
      <c r="O1117" s="10" t="s">
        <v>40</v>
      </c>
      <c r="P1117" s="10" t="s">
        <v>29</v>
      </c>
      <c r="Q1117" s="15">
        <v>0</v>
      </c>
      <c r="R1117" s="12"/>
      <c r="S1117" s="10" t="s">
        <v>2183</v>
      </c>
      <c r="T1117" s="15">
        <v>0</v>
      </c>
      <c r="U1117" s="15"/>
      <c r="V1117" s="10" t="s">
        <v>29</v>
      </c>
      <c r="W1117" s="15">
        <v>0</v>
      </c>
      <c r="X1117" s="10" t="s">
        <v>29</v>
      </c>
      <c r="Y1117" s="10" t="s">
        <v>29</v>
      </c>
      <c r="Z1117" s="10" t="s">
        <v>37</v>
      </c>
      <c r="AA1117" s="10" t="s">
        <v>29</v>
      </c>
      <c r="AB1117" s="15">
        <v>0</v>
      </c>
      <c r="AC1117" s="15">
        <v>12288.15</v>
      </c>
      <c r="AD1117" s="15">
        <v>-12288.15</v>
      </c>
      <c r="AE1117" s="15">
        <v>0</v>
      </c>
      <c r="AF1117" s="15">
        <v>0</v>
      </c>
      <c r="AG1117" s="15">
        <v>0</v>
      </c>
      <c r="AP1117" t="str">
        <f>VLOOKUP(D1117,'Movement of CWIP'!$B$6:$B$46,1,0)</f>
        <v>9100000003-0</v>
      </c>
    </row>
    <row r="1118" spans="1:42" ht="15" customHeight="1" x14ac:dyDescent="0.25">
      <c r="A1118" s="36">
        <v>9</v>
      </c>
      <c r="B1118" s="36" t="s">
        <v>2609</v>
      </c>
      <c r="C1118" s="36" t="s">
        <v>2610</v>
      </c>
      <c r="D1118" s="38" t="str">
        <f t="shared" si="26"/>
        <v>9100000004-0</v>
      </c>
      <c r="E1118" s="9" t="s">
        <v>2184</v>
      </c>
      <c r="F1118" s="10" t="s">
        <v>29</v>
      </c>
      <c r="G1118" s="10" t="s">
        <v>29</v>
      </c>
      <c r="H1118" s="9" t="s">
        <v>30</v>
      </c>
      <c r="I1118" s="10" t="s">
        <v>31</v>
      </c>
      <c r="J1118" s="10" t="s">
        <v>32</v>
      </c>
      <c r="K1118" s="11">
        <v>43190</v>
      </c>
      <c r="L1118" s="12">
        <v>43160</v>
      </c>
      <c r="M1118" s="10" t="s">
        <v>33</v>
      </c>
      <c r="N1118" s="13" t="s">
        <v>2185</v>
      </c>
      <c r="O1118" s="10" t="s">
        <v>40</v>
      </c>
      <c r="P1118" s="10" t="s">
        <v>29</v>
      </c>
      <c r="Q1118" s="15">
        <v>0</v>
      </c>
      <c r="R1118" s="12"/>
      <c r="S1118" s="10" t="s">
        <v>894</v>
      </c>
      <c r="T1118" s="15">
        <v>0</v>
      </c>
      <c r="U1118" s="15"/>
      <c r="V1118" s="10" t="s">
        <v>29</v>
      </c>
      <c r="W1118" s="15">
        <v>0</v>
      </c>
      <c r="X1118" s="10" t="s">
        <v>29</v>
      </c>
      <c r="Y1118" s="10" t="s">
        <v>29</v>
      </c>
      <c r="Z1118" s="10" t="s">
        <v>37</v>
      </c>
      <c r="AA1118" s="10" t="s">
        <v>29</v>
      </c>
      <c r="AB1118" s="15">
        <v>0</v>
      </c>
      <c r="AC1118" s="15">
        <v>0</v>
      </c>
      <c r="AD1118" s="15"/>
      <c r="AE1118" s="15">
        <v>0</v>
      </c>
      <c r="AF1118" s="15">
        <v>0</v>
      </c>
      <c r="AG1118" s="15">
        <v>0</v>
      </c>
      <c r="AP1118" t="e">
        <f>VLOOKUP(D1118,'Movement of CWIP'!$B$6:$B$46,1,0)</f>
        <v>#N/A</v>
      </c>
    </row>
    <row r="1119" spans="1:42" ht="15" customHeight="1" x14ac:dyDescent="0.25">
      <c r="A1119" s="36">
        <v>9</v>
      </c>
      <c r="B1119" s="36" t="s">
        <v>2609</v>
      </c>
      <c r="C1119" s="36" t="s">
        <v>2610</v>
      </c>
      <c r="D1119" s="38" t="str">
        <f t="shared" si="26"/>
        <v>9100000005-0</v>
      </c>
      <c r="E1119" s="9" t="s">
        <v>2186</v>
      </c>
      <c r="F1119" s="10" t="s">
        <v>29</v>
      </c>
      <c r="G1119" s="10" t="s">
        <v>29</v>
      </c>
      <c r="H1119" s="9" t="s">
        <v>30</v>
      </c>
      <c r="I1119" s="10" t="s">
        <v>31</v>
      </c>
      <c r="J1119" s="10" t="s">
        <v>32</v>
      </c>
      <c r="K1119" s="11">
        <v>43190</v>
      </c>
      <c r="L1119" s="12">
        <v>43160</v>
      </c>
      <c r="M1119" s="10" t="s">
        <v>33</v>
      </c>
      <c r="N1119" s="13" t="s">
        <v>2187</v>
      </c>
      <c r="O1119" s="10" t="s">
        <v>40</v>
      </c>
      <c r="P1119" s="10" t="s">
        <v>29</v>
      </c>
      <c r="Q1119" s="15">
        <v>0</v>
      </c>
      <c r="R1119" s="12"/>
      <c r="S1119" s="10" t="s">
        <v>29</v>
      </c>
      <c r="T1119" s="15">
        <v>0</v>
      </c>
      <c r="U1119" s="15"/>
      <c r="V1119" s="10" t="s">
        <v>29</v>
      </c>
      <c r="W1119" s="15">
        <v>0</v>
      </c>
      <c r="X1119" s="10" t="s">
        <v>29</v>
      </c>
      <c r="Y1119" s="10" t="s">
        <v>29</v>
      </c>
      <c r="Z1119" s="10" t="s">
        <v>37</v>
      </c>
      <c r="AA1119" s="10" t="s">
        <v>29</v>
      </c>
      <c r="AB1119" s="15">
        <v>0</v>
      </c>
      <c r="AC1119" s="15">
        <v>0</v>
      </c>
      <c r="AD1119" s="15"/>
      <c r="AE1119" s="15">
        <v>0</v>
      </c>
      <c r="AF1119" s="15">
        <v>0</v>
      </c>
      <c r="AG1119" s="15">
        <v>0</v>
      </c>
      <c r="AP1119" t="e">
        <f>VLOOKUP(D1119,'Movement of CWIP'!$B$6:$B$46,1,0)</f>
        <v>#N/A</v>
      </c>
    </row>
    <row r="1120" spans="1:42" ht="15" customHeight="1" x14ac:dyDescent="0.25">
      <c r="A1120" s="36">
        <v>9</v>
      </c>
      <c r="B1120" s="36" t="s">
        <v>2609</v>
      </c>
      <c r="C1120" s="36" t="s">
        <v>2610</v>
      </c>
      <c r="D1120" s="38" t="str">
        <f t="shared" si="26"/>
        <v>9100000006-0</v>
      </c>
      <c r="E1120" s="9" t="s">
        <v>2188</v>
      </c>
      <c r="F1120" s="10" t="s">
        <v>29</v>
      </c>
      <c r="G1120" s="10" t="s">
        <v>29</v>
      </c>
      <c r="H1120" s="9" t="s">
        <v>30</v>
      </c>
      <c r="I1120" s="10" t="s">
        <v>31</v>
      </c>
      <c r="J1120" s="10" t="s">
        <v>32</v>
      </c>
      <c r="K1120" s="11">
        <v>43195</v>
      </c>
      <c r="L1120" s="12">
        <v>43191</v>
      </c>
      <c r="M1120" s="10" t="s">
        <v>33</v>
      </c>
      <c r="N1120" s="13" t="s">
        <v>2189</v>
      </c>
      <c r="O1120" s="10" t="s">
        <v>40</v>
      </c>
      <c r="P1120" s="10" t="s">
        <v>29</v>
      </c>
      <c r="Q1120" s="15">
        <v>0</v>
      </c>
      <c r="R1120" s="12"/>
      <c r="S1120" s="10" t="s">
        <v>29</v>
      </c>
      <c r="T1120" s="15">
        <v>0</v>
      </c>
      <c r="U1120" s="15">
        <v>0</v>
      </c>
      <c r="V1120" s="10" t="s">
        <v>29</v>
      </c>
      <c r="W1120" s="15">
        <v>0</v>
      </c>
      <c r="X1120" s="10" t="s">
        <v>36</v>
      </c>
      <c r="Y1120" s="10" t="s">
        <v>29</v>
      </c>
      <c r="Z1120" s="10" t="s">
        <v>37</v>
      </c>
      <c r="AA1120" s="10" t="s">
        <v>29</v>
      </c>
      <c r="AB1120" s="15">
        <v>0</v>
      </c>
      <c r="AC1120" s="15">
        <v>0</v>
      </c>
      <c r="AD1120" s="15"/>
      <c r="AE1120" s="15">
        <v>0</v>
      </c>
      <c r="AF1120" s="15">
        <v>0</v>
      </c>
      <c r="AG1120" s="15">
        <v>0</v>
      </c>
      <c r="AP1120" t="e">
        <f>VLOOKUP(D1120,'Movement of CWIP'!$B$6:$B$46,1,0)</f>
        <v>#N/A</v>
      </c>
    </row>
    <row r="1121" spans="1:42" ht="15" customHeight="1" x14ac:dyDescent="0.25">
      <c r="A1121" s="36">
        <v>9</v>
      </c>
      <c r="B1121" s="36" t="s">
        <v>2609</v>
      </c>
      <c r="C1121" s="36" t="s">
        <v>2610</v>
      </c>
      <c r="D1121" s="38" t="str">
        <f t="shared" si="26"/>
        <v>9100000007-0</v>
      </c>
      <c r="E1121" s="9" t="s">
        <v>2190</v>
      </c>
      <c r="F1121" s="10" t="s">
        <v>29</v>
      </c>
      <c r="G1121" s="10" t="s">
        <v>29</v>
      </c>
      <c r="H1121" s="9" t="s">
        <v>30</v>
      </c>
      <c r="I1121" s="10" t="s">
        <v>31</v>
      </c>
      <c r="J1121" s="10" t="s">
        <v>32</v>
      </c>
      <c r="K1121" s="11">
        <v>43222</v>
      </c>
      <c r="L1121" s="12">
        <v>43221</v>
      </c>
      <c r="M1121" s="10" t="s">
        <v>573</v>
      </c>
      <c r="N1121" s="13" t="s">
        <v>2191</v>
      </c>
      <c r="O1121" s="10" t="s">
        <v>40</v>
      </c>
      <c r="P1121" s="10" t="s">
        <v>1117</v>
      </c>
      <c r="Q1121" s="15">
        <v>0</v>
      </c>
      <c r="R1121" s="12"/>
      <c r="S1121" s="10" t="s">
        <v>2192</v>
      </c>
      <c r="T1121" s="15">
        <v>0</v>
      </c>
      <c r="U1121" s="15">
        <v>0</v>
      </c>
      <c r="V1121" s="10" t="s">
        <v>29</v>
      </c>
      <c r="W1121" s="15">
        <v>0</v>
      </c>
      <c r="X1121" s="10" t="s">
        <v>36</v>
      </c>
      <c r="Y1121" s="10" t="s">
        <v>29</v>
      </c>
      <c r="Z1121" s="10" t="s">
        <v>37</v>
      </c>
      <c r="AA1121" s="10" t="s">
        <v>29</v>
      </c>
      <c r="AB1121" s="15">
        <v>0</v>
      </c>
      <c r="AC1121" s="15">
        <v>0</v>
      </c>
      <c r="AD1121" s="15"/>
      <c r="AE1121" s="15">
        <v>0</v>
      </c>
      <c r="AF1121" s="15">
        <v>0</v>
      </c>
      <c r="AG1121" s="15">
        <v>0</v>
      </c>
      <c r="AP1121" t="e">
        <f>VLOOKUP(D1121,'Movement of CWIP'!$B$6:$B$46,1,0)</f>
        <v>#N/A</v>
      </c>
    </row>
    <row r="1122" spans="1:42" ht="15" customHeight="1" x14ac:dyDescent="0.25">
      <c r="A1122" s="36">
        <v>9</v>
      </c>
      <c r="B1122" s="36" t="s">
        <v>2609</v>
      </c>
      <c r="C1122" s="36" t="s">
        <v>2610</v>
      </c>
      <c r="D1122" s="38" t="str">
        <f t="shared" si="26"/>
        <v>9100000008-0</v>
      </c>
      <c r="E1122" s="9" t="s">
        <v>2193</v>
      </c>
      <c r="F1122" s="10" t="s">
        <v>29</v>
      </c>
      <c r="G1122" s="10" t="s">
        <v>29</v>
      </c>
      <c r="H1122" s="9" t="s">
        <v>30</v>
      </c>
      <c r="I1122" s="10" t="s">
        <v>31</v>
      </c>
      <c r="J1122" s="10" t="s">
        <v>32</v>
      </c>
      <c r="K1122" s="11">
        <v>43222</v>
      </c>
      <c r="L1122" s="12">
        <v>43221</v>
      </c>
      <c r="M1122" s="10" t="s">
        <v>218</v>
      </c>
      <c r="N1122" s="13" t="s">
        <v>2194</v>
      </c>
      <c r="O1122" s="10" t="s">
        <v>40</v>
      </c>
      <c r="P1122" s="10" t="s">
        <v>934</v>
      </c>
      <c r="Q1122" s="15">
        <v>0</v>
      </c>
      <c r="R1122" s="12"/>
      <c r="S1122" s="10" t="s">
        <v>2192</v>
      </c>
      <c r="T1122" s="15">
        <v>0</v>
      </c>
      <c r="U1122" s="15">
        <v>0</v>
      </c>
      <c r="V1122" s="10" t="s">
        <v>29</v>
      </c>
      <c r="W1122" s="15">
        <v>0</v>
      </c>
      <c r="X1122" s="10" t="s">
        <v>36</v>
      </c>
      <c r="Y1122" s="10" t="s">
        <v>29</v>
      </c>
      <c r="Z1122" s="10" t="s">
        <v>37</v>
      </c>
      <c r="AA1122" s="10" t="s">
        <v>29</v>
      </c>
      <c r="AB1122" s="15">
        <v>0</v>
      </c>
      <c r="AC1122" s="15">
        <v>0</v>
      </c>
      <c r="AD1122" s="15"/>
      <c r="AE1122" s="15">
        <v>0</v>
      </c>
      <c r="AF1122" s="15">
        <v>0</v>
      </c>
      <c r="AG1122" s="15">
        <v>0</v>
      </c>
      <c r="AP1122" t="e">
        <f>VLOOKUP(D1122,'Movement of CWIP'!$B$6:$B$46,1,0)</f>
        <v>#N/A</v>
      </c>
    </row>
    <row r="1123" spans="1:42" ht="15" customHeight="1" x14ac:dyDescent="0.25">
      <c r="A1123" s="36">
        <v>9</v>
      </c>
      <c r="B1123" s="36" t="s">
        <v>2609</v>
      </c>
      <c r="C1123" s="36" t="s">
        <v>2610</v>
      </c>
      <c r="D1123" s="38" t="str">
        <f t="shared" si="26"/>
        <v>9100000009-0</v>
      </c>
      <c r="E1123" s="9" t="s">
        <v>2195</v>
      </c>
      <c r="F1123" s="10" t="s">
        <v>29</v>
      </c>
      <c r="G1123" s="10" t="s">
        <v>29</v>
      </c>
      <c r="H1123" s="9" t="s">
        <v>30</v>
      </c>
      <c r="I1123" s="10" t="s">
        <v>31</v>
      </c>
      <c r="J1123" s="10" t="s">
        <v>32</v>
      </c>
      <c r="K1123" s="11">
        <v>43224</v>
      </c>
      <c r="L1123" s="12">
        <v>43221</v>
      </c>
      <c r="M1123" s="10" t="s">
        <v>973</v>
      </c>
      <c r="N1123" s="13" t="s">
        <v>2196</v>
      </c>
      <c r="O1123" s="10" t="s">
        <v>40</v>
      </c>
      <c r="P1123" s="10" t="s">
        <v>1181</v>
      </c>
      <c r="Q1123" s="15">
        <v>0</v>
      </c>
      <c r="R1123" s="12"/>
      <c r="S1123" s="10" t="s">
        <v>2197</v>
      </c>
      <c r="T1123" s="15">
        <v>0</v>
      </c>
      <c r="U1123" s="15">
        <v>698</v>
      </c>
      <c r="V1123" s="10" t="s">
        <v>29</v>
      </c>
      <c r="W1123" s="15">
        <v>0</v>
      </c>
      <c r="X1123" s="10" t="s">
        <v>36</v>
      </c>
      <c r="Y1123" s="10" t="s">
        <v>29</v>
      </c>
      <c r="Z1123" s="10" t="s">
        <v>37</v>
      </c>
      <c r="AA1123" s="10" t="s">
        <v>29</v>
      </c>
      <c r="AB1123" s="15">
        <v>0</v>
      </c>
      <c r="AC1123" s="15">
        <v>0</v>
      </c>
      <c r="AD1123" s="15"/>
      <c r="AE1123" s="15">
        <v>0</v>
      </c>
      <c r="AF1123" s="15">
        <v>0</v>
      </c>
      <c r="AG1123" s="15">
        <v>0</v>
      </c>
      <c r="AP1123" t="e">
        <f>VLOOKUP(D1123,'Movement of CWIP'!$B$6:$B$46,1,0)</f>
        <v>#N/A</v>
      </c>
    </row>
    <row r="1124" spans="1:42" ht="15" customHeight="1" x14ac:dyDescent="0.25">
      <c r="A1124" s="36">
        <v>9</v>
      </c>
      <c r="B1124" s="36" t="s">
        <v>2609</v>
      </c>
      <c r="C1124" s="36" t="s">
        <v>2610</v>
      </c>
      <c r="D1124" s="38" t="str">
        <f t="shared" si="26"/>
        <v>9100000010-0</v>
      </c>
      <c r="E1124" s="9" t="s">
        <v>2198</v>
      </c>
      <c r="F1124" s="10" t="s">
        <v>29</v>
      </c>
      <c r="G1124" s="10" t="s">
        <v>29</v>
      </c>
      <c r="H1124" s="9" t="s">
        <v>30</v>
      </c>
      <c r="I1124" s="10" t="s">
        <v>31</v>
      </c>
      <c r="J1124" s="10" t="s">
        <v>32</v>
      </c>
      <c r="K1124" s="11">
        <v>43223</v>
      </c>
      <c r="L1124" s="12">
        <v>43221</v>
      </c>
      <c r="M1124" s="10" t="s">
        <v>2199</v>
      </c>
      <c r="N1124" s="13" t="s">
        <v>2200</v>
      </c>
      <c r="O1124" s="10" t="s">
        <v>40</v>
      </c>
      <c r="P1124" s="10" t="s">
        <v>370</v>
      </c>
      <c r="Q1124" s="15">
        <v>0</v>
      </c>
      <c r="R1124" s="12"/>
      <c r="S1124" s="10" t="s">
        <v>894</v>
      </c>
      <c r="T1124" s="15">
        <v>0</v>
      </c>
      <c r="U1124" s="15">
        <v>0</v>
      </c>
      <c r="V1124" s="10" t="s">
        <v>29</v>
      </c>
      <c r="W1124" s="15">
        <v>0</v>
      </c>
      <c r="X1124" s="10" t="s">
        <v>36</v>
      </c>
      <c r="Y1124" s="10" t="s">
        <v>29</v>
      </c>
      <c r="Z1124" s="10" t="s">
        <v>37</v>
      </c>
      <c r="AA1124" s="10" t="s">
        <v>29</v>
      </c>
      <c r="AB1124" s="15">
        <v>0</v>
      </c>
      <c r="AC1124" s="15">
        <v>0</v>
      </c>
      <c r="AD1124" s="15"/>
      <c r="AE1124" s="15">
        <v>0</v>
      </c>
      <c r="AF1124" s="15">
        <v>0</v>
      </c>
      <c r="AG1124" s="15">
        <v>0</v>
      </c>
      <c r="AP1124" t="e">
        <f>VLOOKUP(D1124,'Movement of CWIP'!$B$6:$B$46,1,0)</f>
        <v>#N/A</v>
      </c>
    </row>
    <row r="1125" spans="1:42" ht="15" customHeight="1" x14ac:dyDescent="0.25">
      <c r="A1125" s="36">
        <v>9</v>
      </c>
      <c r="B1125" s="36" t="s">
        <v>2609</v>
      </c>
      <c r="C1125" s="36" t="s">
        <v>2610</v>
      </c>
      <c r="D1125" s="38" t="str">
        <f t="shared" si="26"/>
        <v>9100000011-0</v>
      </c>
      <c r="E1125" s="9" t="s">
        <v>2201</v>
      </c>
      <c r="F1125" s="10" t="s">
        <v>29</v>
      </c>
      <c r="G1125" s="10" t="s">
        <v>29</v>
      </c>
      <c r="H1125" s="9" t="s">
        <v>30</v>
      </c>
      <c r="I1125" s="10" t="s">
        <v>31</v>
      </c>
      <c r="J1125" s="10" t="s">
        <v>32</v>
      </c>
      <c r="K1125" s="11">
        <v>43220</v>
      </c>
      <c r="L1125" s="12">
        <v>43191</v>
      </c>
      <c r="M1125" s="10" t="s">
        <v>215</v>
      </c>
      <c r="N1125" s="13" t="s">
        <v>2202</v>
      </c>
      <c r="O1125" s="10" t="s">
        <v>40</v>
      </c>
      <c r="P1125" s="10" t="s">
        <v>2203</v>
      </c>
      <c r="Q1125" s="15">
        <v>0</v>
      </c>
      <c r="R1125" s="12"/>
      <c r="S1125" s="10" t="s">
        <v>2204</v>
      </c>
      <c r="T1125" s="15">
        <v>0</v>
      </c>
      <c r="U1125" s="15"/>
      <c r="V1125" s="10" t="s">
        <v>29</v>
      </c>
      <c r="W1125" s="15">
        <v>0</v>
      </c>
      <c r="X1125" s="10" t="s">
        <v>29</v>
      </c>
      <c r="Y1125" s="10" t="s">
        <v>29</v>
      </c>
      <c r="Z1125" s="10" t="s">
        <v>37</v>
      </c>
      <c r="AA1125" s="10" t="s">
        <v>29</v>
      </c>
      <c r="AB1125" s="15">
        <v>0</v>
      </c>
      <c r="AC1125" s="15">
        <v>0</v>
      </c>
      <c r="AD1125" s="15"/>
      <c r="AE1125" s="15">
        <v>0</v>
      </c>
      <c r="AF1125" s="15">
        <v>0</v>
      </c>
      <c r="AG1125" s="15">
        <v>0</v>
      </c>
      <c r="AP1125" t="e">
        <f>VLOOKUP(D1125,'Movement of CWIP'!$B$6:$B$46,1,0)</f>
        <v>#N/A</v>
      </c>
    </row>
    <row r="1126" spans="1:42" ht="15" customHeight="1" x14ac:dyDescent="0.25">
      <c r="A1126" s="36">
        <v>9</v>
      </c>
      <c r="B1126" s="36" t="s">
        <v>2609</v>
      </c>
      <c r="C1126" s="36" t="s">
        <v>2610</v>
      </c>
      <c r="D1126" s="38" t="str">
        <f t="shared" si="26"/>
        <v>9100000012-0</v>
      </c>
      <c r="E1126" s="9" t="s">
        <v>2205</v>
      </c>
      <c r="F1126" s="10" t="s">
        <v>29</v>
      </c>
      <c r="G1126" s="10" t="s">
        <v>29</v>
      </c>
      <c r="H1126" s="9" t="s">
        <v>30</v>
      </c>
      <c r="I1126" s="10" t="s">
        <v>31</v>
      </c>
      <c r="J1126" s="10" t="s">
        <v>29</v>
      </c>
      <c r="K1126" s="11">
        <v>43223</v>
      </c>
      <c r="L1126" s="12">
        <v>43221</v>
      </c>
      <c r="M1126" s="10" t="s">
        <v>2199</v>
      </c>
      <c r="N1126" s="13" t="s">
        <v>2206</v>
      </c>
      <c r="O1126" s="10" t="s">
        <v>40</v>
      </c>
      <c r="P1126" s="10" t="s">
        <v>29</v>
      </c>
      <c r="Q1126" s="15">
        <v>0</v>
      </c>
      <c r="R1126" s="12"/>
      <c r="S1126" s="10" t="s">
        <v>2207</v>
      </c>
      <c r="T1126" s="15">
        <v>0</v>
      </c>
      <c r="U1126" s="15"/>
      <c r="V1126" s="10" t="s">
        <v>29</v>
      </c>
      <c r="W1126" s="15">
        <v>0</v>
      </c>
      <c r="X1126" s="10" t="s">
        <v>29</v>
      </c>
      <c r="Y1126" s="10" t="s">
        <v>29</v>
      </c>
      <c r="Z1126" s="10" t="s">
        <v>37</v>
      </c>
      <c r="AA1126" s="10" t="s">
        <v>29</v>
      </c>
      <c r="AB1126" s="15">
        <v>0</v>
      </c>
      <c r="AC1126" s="15">
        <v>563277</v>
      </c>
      <c r="AD1126" s="15">
        <v>-563277</v>
      </c>
      <c r="AE1126" s="15">
        <v>0</v>
      </c>
      <c r="AF1126" s="15">
        <v>0</v>
      </c>
      <c r="AG1126" s="15">
        <v>0</v>
      </c>
      <c r="AP1126" t="str">
        <f>VLOOKUP(D1126,'Movement of CWIP'!$B$6:$B$46,1,0)</f>
        <v>9100000012-0</v>
      </c>
    </row>
    <row r="1127" spans="1:42" ht="15" customHeight="1" x14ac:dyDescent="0.25">
      <c r="A1127" s="36">
        <v>9</v>
      </c>
      <c r="B1127" s="36" t="s">
        <v>2609</v>
      </c>
      <c r="C1127" s="36" t="s">
        <v>2610</v>
      </c>
      <c r="D1127" s="38" t="str">
        <f t="shared" si="26"/>
        <v>9100000013-0</v>
      </c>
      <c r="E1127" s="9" t="s">
        <v>2208</v>
      </c>
      <c r="F1127" s="10" t="s">
        <v>29</v>
      </c>
      <c r="G1127" s="10" t="s">
        <v>29</v>
      </c>
      <c r="H1127" s="9" t="s">
        <v>30</v>
      </c>
      <c r="I1127" s="10" t="s">
        <v>31</v>
      </c>
      <c r="J1127" s="10" t="s">
        <v>32</v>
      </c>
      <c r="K1127" s="11">
        <v>43277</v>
      </c>
      <c r="L1127" s="12">
        <v>43252</v>
      </c>
      <c r="M1127" s="10" t="s">
        <v>218</v>
      </c>
      <c r="N1127" s="13" t="s">
        <v>2209</v>
      </c>
      <c r="O1127" s="10" t="s">
        <v>40</v>
      </c>
      <c r="P1127" s="10" t="s">
        <v>934</v>
      </c>
      <c r="Q1127" s="15">
        <v>0</v>
      </c>
      <c r="R1127" s="12"/>
      <c r="S1127" s="10" t="s">
        <v>2210</v>
      </c>
      <c r="T1127" s="15">
        <v>0</v>
      </c>
      <c r="U1127" s="15"/>
      <c r="V1127" s="10" t="s">
        <v>29</v>
      </c>
      <c r="W1127" s="15">
        <v>0</v>
      </c>
      <c r="X1127" s="10" t="s">
        <v>29</v>
      </c>
      <c r="Y1127" s="10" t="s">
        <v>29</v>
      </c>
      <c r="Z1127" s="10" t="s">
        <v>37</v>
      </c>
      <c r="AA1127" s="10" t="s">
        <v>29</v>
      </c>
      <c r="AB1127" s="15">
        <v>0</v>
      </c>
      <c r="AC1127" s="15">
        <v>0</v>
      </c>
      <c r="AD1127" s="15"/>
      <c r="AE1127" s="15">
        <v>0</v>
      </c>
      <c r="AF1127" s="15">
        <v>0</v>
      </c>
      <c r="AG1127" s="15">
        <v>0</v>
      </c>
      <c r="AP1127" t="e">
        <f>VLOOKUP(D1127,'Movement of CWIP'!$B$6:$B$46,1,0)</f>
        <v>#N/A</v>
      </c>
    </row>
    <row r="1128" spans="1:42" ht="15" customHeight="1" x14ac:dyDescent="0.25">
      <c r="A1128" s="36">
        <v>9</v>
      </c>
      <c r="B1128" s="36" t="s">
        <v>2609</v>
      </c>
      <c r="C1128" s="36" t="s">
        <v>2610</v>
      </c>
      <c r="D1128" s="38" t="str">
        <f t="shared" si="26"/>
        <v>9100000014-0</v>
      </c>
      <c r="E1128" s="9" t="s">
        <v>2211</v>
      </c>
      <c r="F1128" s="10" t="s">
        <v>29</v>
      </c>
      <c r="G1128" s="10" t="s">
        <v>29</v>
      </c>
      <c r="H1128" s="9" t="s">
        <v>30</v>
      </c>
      <c r="I1128" s="10" t="s">
        <v>31</v>
      </c>
      <c r="J1128" s="10" t="s">
        <v>32</v>
      </c>
      <c r="K1128" s="11">
        <v>43301</v>
      </c>
      <c r="L1128" s="12">
        <v>43282</v>
      </c>
      <c r="M1128" s="10" t="s">
        <v>573</v>
      </c>
      <c r="N1128" s="13" t="s">
        <v>2212</v>
      </c>
      <c r="O1128" s="10" t="s">
        <v>40</v>
      </c>
      <c r="P1128" s="10" t="s">
        <v>1117</v>
      </c>
      <c r="Q1128" s="15">
        <v>0</v>
      </c>
      <c r="R1128" s="12"/>
      <c r="S1128" s="10" t="s">
        <v>2192</v>
      </c>
      <c r="T1128" s="15">
        <v>0</v>
      </c>
      <c r="U1128" s="15"/>
      <c r="V1128" s="10" t="s">
        <v>29</v>
      </c>
      <c r="W1128" s="15">
        <v>0</v>
      </c>
      <c r="X1128" s="10" t="s">
        <v>29</v>
      </c>
      <c r="Y1128" s="10" t="s">
        <v>29</v>
      </c>
      <c r="Z1128" s="10" t="s">
        <v>37</v>
      </c>
      <c r="AA1128" s="10" t="s">
        <v>29</v>
      </c>
      <c r="AB1128" s="15">
        <v>0</v>
      </c>
      <c r="AC1128" s="15">
        <v>0</v>
      </c>
      <c r="AD1128" s="15"/>
      <c r="AE1128" s="15">
        <v>0</v>
      </c>
      <c r="AF1128" s="15">
        <v>0</v>
      </c>
      <c r="AG1128" s="15">
        <v>0</v>
      </c>
      <c r="AP1128" t="e">
        <f>VLOOKUP(D1128,'Movement of CWIP'!$B$6:$B$46,1,0)</f>
        <v>#N/A</v>
      </c>
    </row>
    <row r="1129" spans="1:42" ht="15" customHeight="1" x14ac:dyDescent="0.25">
      <c r="A1129" s="36">
        <v>9</v>
      </c>
      <c r="B1129" s="36" t="s">
        <v>2609</v>
      </c>
      <c r="C1129" s="36" t="s">
        <v>2610</v>
      </c>
      <c r="D1129" s="38" t="str">
        <f t="shared" si="26"/>
        <v>9100000015-0</v>
      </c>
      <c r="E1129" s="9" t="s">
        <v>2213</v>
      </c>
      <c r="F1129" s="10" t="s">
        <v>29</v>
      </c>
      <c r="G1129" s="10" t="s">
        <v>29</v>
      </c>
      <c r="H1129" s="9" t="s">
        <v>30</v>
      </c>
      <c r="I1129" s="10" t="s">
        <v>31</v>
      </c>
      <c r="J1129" s="10" t="s">
        <v>32</v>
      </c>
      <c r="K1129" s="11">
        <v>43328</v>
      </c>
      <c r="L1129" s="12">
        <v>43313</v>
      </c>
      <c r="M1129" s="10" t="s">
        <v>2199</v>
      </c>
      <c r="N1129" s="13" t="s">
        <v>2214</v>
      </c>
      <c r="O1129" s="10" t="s">
        <v>40</v>
      </c>
      <c r="P1129" s="10" t="s">
        <v>29</v>
      </c>
      <c r="Q1129" s="15">
        <v>0</v>
      </c>
      <c r="R1129" s="12"/>
      <c r="S1129" s="10" t="s">
        <v>29</v>
      </c>
      <c r="T1129" s="15">
        <v>0</v>
      </c>
      <c r="U1129" s="15"/>
      <c r="V1129" s="10" t="s">
        <v>29</v>
      </c>
      <c r="W1129" s="15">
        <v>0</v>
      </c>
      <c r="X1129" s="10" t="s">
        <v>29</v>
      </c>
      <c r="Y1129" s="10" t="s">
        <v>29</v>
      </c>
      <c r="Z1129" s="10" t="s">
        <v>37</v>
      </c>
      <c r="AA1129" s="10" t="s">
        <v>29</v>
      </c>
      <c r="AB1129" s="15">
        <v>0</v>
      </c>
      <c r="AC1129" s="15">
        <v>0</v>
      </c>
      <c r="AD1129" s="15"/>
      <c r="AE1129" s="15">
        <v>0</v>
      </c>
      <c r="AF1129" s="15">
        <v>0</v>
      </c>
      <c r="AG1129" s="15">
        <v>0</v>
      </c>
      <c r="AP1129" t="e">
        <f>VLOOKUP(D1129,'Movement of CWIP'!$B$6:$B$46,1,0)</f>
        <v>#N/A</v>
      </c>
    </row>
    <row r="1130" spans="1:42" ht="15" customHeight="1" x14ac:dyDescent="0.25">
      <c r="A1130" s="36">
        <v>9</v>
      </c>
      <c r="B1130" s="36" t="s">
        <v>2609</v>
      </c>
      <c r="C1130" s="36" t="s">
        <v>2610</v>
      </c>
      <c r="D1130" s="38" t="str">
        <f t="shared" si="26"/>
        <v>9100000016-0</v>
      </c>
      <c r="E1130" s="9" t="s">
        <v>2215</v>
      </c>
      <c r="F1130" s="10" t="s">
        <v>29</v>
      </c>
      <c r="G1130" s="10" t="s">
        <v>29</v>
      </c>
      <c r="H1130" s="9" t="s">
        <v>30</v>
      </c>
      <c r="I1130" s="10" t="s">
        <v>31</v>
      </c>
      <c r="J1130" s="10" t="s">
        <v>32</v>
      </c>
      <c r="K1130" s="11">
        <v>43318</v>
      </c>
      <c r="L1130" s="12">
        <v>43313</v>
      </c>
      <c r="M1130" s="10" t="s">
        <v>110</v>
      </c>
      <c r="N1130" s="13" t="s">
        <v>2216</v>
      </c>
      <c r="O1130" s="10" t="s">
        <v>40</v>
      </c>
      <c r="P1130" s="10" t="s">
        <v>29</v>
      </c>
      <c r="Q1130" s="15">
        <v>0</v>
      </c>
      <c r="R1130" s="12"/>
      <c r="S1130" s="10" t="s">
        <v>2217</v>
      </c>
      <c r="T1130" s="15">
        <v>0</v>
      </c>
      <c r="U1130" s="15"/>
      <c r="V1130" s="10" t="s">
        <v>29</v>
      </c>
      <c r="W1130" s="15">
        <v>0</v>
      </c>
      <c r="X1130" s="10" t="s">
        <v>29</v>
      </c>
      <c r="Y1130" s="10" t="s">
        <v>29</v>
      </c>
      <c r="Z1130" s="10" t="s">
        <v>37</v>
      </c>
      <c r="AA1130" s="10" t="s">
        <v>29</v>
      </c>
      <c r="AB1130" s="15">
        <v>0</v>
      </c>
      <c r="AC1130" s="15">
        <v>8698059.9000000097</v>
      </c>
      <c r="AD1130" s="15">
        <v>-8698059.9000000004</v>
      </c>
      <c r="AE1130" s="15">
        <v>0</v>
      </c>
      <c r="AF1130" s="15">
        <v>0</v>
      </c>
      <c r="AG1130" s="15">
        <v>0</v>
      </c>
      <c r="AP1130" t="str">
        <f>VLOOKUP(D1130,'Movement of CWIP'!$B$6:$B$46,1,0)</f>
        <v>9100000016-0</v>
      </c>
    </row>
    <row r="1131" spans="1:42" ht="15" customHeight="1" x14ac:dyDescent="0.25">
      <c r="A1131" s="36">
        <v>9</v>
      </c>
      <c r="B1131" s="36" t="s">
        <v>2609</v>
      </c>
      <c r="C1131" s="36" t="s">
        <v>2610</v>
      </c>
      <c r="D1131" s="38" t="str">
        <f t="shared" si="26"/>
        <v>9100000017-0</v>
      </c>
      <c r="E1131" s="9" t="s">
        <v>2218</v>
      </c>
      <c r="F1131" s="10" t="s">
        <v>29</v>
      </c>
      <c r="G1131" s="10" t="s">
        <v>29</v>
      </c>
      <c r="H1131" s="9" t="s">
        <v>30</v>
      </c>
      <c r="I1131" s="10" t="s">
        <v>31</v>
      </c>
      <c r="J1131" s="10" t="s">
        <v>32</v>
      </c>
      <c r="K1131" s="11">
        <v>43440</v>
      </c>
      <c r="L1131" s="12">
        <v>43435</v>
      </c>
      <c r="M1131" s="10" t="s">
        <v>218</v>
      </c>
      <c r="N1131" s="13" t="s">
        <v>2219</v>
      </c>
      <c r="O1131" s="10" t="s">
        <v>40</v>
      </c>
      <c r="P1131" s="10" t="s">
        <v>29</v>
      </c>
      <c r="Q1131" s="15">
        <v>0</v>
      </c>
      <c r="R1131" s="12"/>
      <c r="S1131" s="10" t="s">
        <v>894</v>
      </c>
      <c r="T1131" s="15">
        <v>0</v>
      </c>
      <c r="U1131" s="15"/>
      <c r="V1131" s="10" t="s">
        <v>29</v>
      </c>
      <c r="W1131" s="15">
        <v>0</v>
      </c>
      <c r="X1131" s="10" t="s">
        <v>29</v>
      </c>
      <c r="Y1131" s="10" t="s">
        <v>29</v>
      </c>
      <c r="Z1131" s="10" t="s">
        <v>37</v>
      </c>
      <c r="AA1131" s="10" t="s">
        <v>29</v>
      </c>
      <c r="AB1131" s="15">
        <v>0</v>
      </c>
      <c r="AC1131" s="15">
        <v>0</v>
      </c>
      <c r="AD1131" s="15"/>
      <c r="AE1131" s="15">
        <v>0</v>
      </c>
      <c r="AF1131" s="15">
        <v>0</v>
      </c>
      <c r="AG1131" s="15">
        <v>0</v>
      </c>
      <c r="AP1131" t="str">
        <f>VLOOKUP(D1131,'Movement of CWIP'!$B$6:$B$46,1,0)</f>
        <v>9100000017-0</v>
      </c>
    </row>
    <row r="1132" spans="1:42" ht="15" customHeight="1" x14ac:dyDescent="0.25">
      <c r="A1132" s="36">
        <v>9</v>
      </c>
      <c r="B1132" s="36" t="s">
        <v>2609</v>
      </c>
      <c r="C1132" s="36" t="s">
        <v>2610</v>
      </c>
      <c r="D1132" s="38" t="str">
        <f t="shared" si="26"/>
        <v>9100000018-0</v>
      </c>
      <c r="E1132" s="9" t="s">
        <v>2220</v>
      </c>
      <c r="F1132" s="10" t="s">
        <v>29</v>
      </c>
      <c r="G1132" s="10" t="s">
        <v>29</v>
      </c>
      <c r="H1132" s="9" t="s">
        <v>30</v>
      </c>
      <c r="I1132" s="10" t="s">
        <v>31</v>
      </c>
      <c r="J1132" s="10" t="s">
        <v>32</v>
      </c>
      <c r="K1132" s="11">
        <v>43495</v>
      </c>
      <c r="L1132" s="12">
        <v>43466</v>
      </c>
      <c r="M1132" s="10" t="s">
        <v>110</v>
      </c>
      <c r="N1132" s="13" t="s">
        <v>2221</v>
      </c>
      <c r="O1132" s="10" t="s">
        <v>40</v>
      </c>
      <c r="P1132" s="10" t="s">
        <v>29</v>
      </c>
      <c r="Q1132" s="15">
        <v>0</v>
      </c>
      <c r="R1132" s="12"/>
      <c r="S1132" s="10" t="s">
        <v>2222</v>
      </c>
      <c r="T1132" s="15">
        <v>0</v>
      </c>
      <c r="U1132" s="15"/>
      <c r="V1132" s="10" t="s">
        <v>29</v>
      </c>
      <c r="W1132" s="15">
        <v>0</v>
      </c>
      <c r="X1132" s="10" t="s">
        <v>29</v>
      </c>
      <c r="Y1132" s="10" t="s">
        <v>29</v>
      </c>
      <c r="Z1132" s="10" t="s">
        <v>37</v>
      </c>
      <c r="AA1132" s="10" t="s">
        <v>29</v>
      </c>
      <c r="AB1132" s="15">
        <v>0</v>
      </c>
      <c r="AC1132" s="15">
        <v>0</v>
      </c>
      <c r="AD1132" s="15"/>
      <c r="AE1132" s="15">
        <v>0</v>
      </c>
      <c r="AF1132" s="15">
        <v>0</v>
      </c>
      <c r="AG1132" s="15">
        <v>0</v>
      </c>
      <c r="AP1132" t="e">
        <f>VLOOKUP(D1132,'Movement of CWIP'!$B$6:$B$46,1,0)</f>
        <v>#N/A</v>
      </c>
    </row>
    <row r="1133" spans="1:42" ht="15" customHeight="1" x14ac:dyDescent="0.25">
      <c r="A1133" s="36">
        <v>9</v>
      </c>
      <c r="B1133" s="36" t="s">
        <v>2609</v>
      </c>
      <c r="C1133" s="36" t="s">
        <v>2610</v>
      </c>
      <c r="D1133" s="38" t="str">
        <f t="shared" si="26"/>
        <v>9100000019-0</v>
      </c>
      <c r="E1133" s="9" t="s">
        <v>2223</v>
      </c>
      <c r="F1133" s="10" t="s">
        <v>29</v>
      </c>
      <c r="G1133" s="10" t="s">
        <v>29</v>
      </c>
      <c r="H1133" s="9" t="s">
        <v>30</v>
      </c>
      <c r="I1133" s="10" t="s">
        <v>31</v>
      </c>
      <c r="J1133" s="10" t="s">
        <v>32</v>
      </c>
      <c r="K1133" s="11">
        <v>43498</v>
      </c>
      <c r="L1133" s="12">
        <v>43497</v>
      </c>
      <c r="M1133" s="10" t="s">
        <v>973</v>
      </c>
      <c r="N1133" s="13" t="s">
        <v>2224</v>
      </c>
      <c r="O1133" s="10" t="s">
        <v>40</v>
      </c>
      <c r="P1133" s="10" t="s">
        <v>29</v>
      </c>
      <c r="Q1133" s="15">
        <v>0</v>
      </c>
      <c r="R1133" s="12"/>
      <c r="S1133" s="10" t="s">
        <v>741</v>
      </c>
      <c r="T1133" s="15">
        <v>0</v>
      </c>
      <c r="U1133" s="15"/>
      <c r="V1133" s="10" t="s">
        <v>29</v>
      </c>
      <c r="W1133" s="15">
        <v>0</v>
      </c>
      <c r="X1133" s="10" t="s">
        <v>29</v>
      </c>
      <c r="Y1133" s="10" t="s">
        <v>29</v>
      </c>
      <c r="Z1133" s="10" t="s">
        <v>37</v>
      </c>
      <c r="AA1133" s="10" t="s">
        <v>29</v>
      </c>
      <c r="AB1133" s="15">
        <v>0</v>
      </c>
      <c r="AC1133" s="15">
        <v>0</v>
      </c>
      <c r="AD1133" s="15"/>
      <c r="AE1133" s="15">
        <v>0</v>
      </c>
      <c r="AF1133" s="15">
        <v>0</v>
      </c>
      <c r="AG1133" s="15">
        <v>0</v>
      </c>
      <c r="AP1133" t="e">
        <f>VLOOKUP(D1133,'Movement of CWIP'!$B$6:$B$46,1,0)</f>
        <v>#N/A</v>
      </c>
    </row>
    <row r="1134" spans="1:42" ht="15" customHeight="1" x14ac:dyDescent="0.25">
      <c r="A1134" s="36">
        <v>9</v>
      </c>
      <c r="B1134" s="36" t="s">
        <v>2609</v>
      </c>
      <c r="C1134" s="36" t="s">
        <v>2610</v>
      </c>
      <c r="D1134" s="38" t="str">
        <f t="shared" si="26"/>
        <v>9100000020-0</v>
      </c>
      <c r="E1134" s="9" t="s">
        <v>2225</v>
      </c>
      <c r="F1134" s="10" t="s">
        <v>29</v>
      </c>
      <c r="G1134" s="10" t="s">
        <v>29</v>
      </c>
      <c r="H1134" s="9" t="s">
        <v>30</v>
      </c>
      <c r="I1134" s="10" t="s">
        <v>31</v>
      </c>
      <c r="J1134" s="10" t="s">
        <v>32</v>
      </c>
      <c r="K1134" s="11">
        <v>43543</v>
      </c>
      <c r="L1134" s="12">
        <v>43525</v>
      </c>
      <c r="M1134" s="10" t="s">
        <v>249</v>
      </c>
      <c r="N1134" s="13" t="s">
        <v>2226</v>
      </c>
      <c r="O1134" s="10" t="s">
        <v>40</v>
      </c>
      <c r="P1134" s="10" t="s">
        <v>29</v>
      </c>
      <c r="Q1134" s="15">
        <v>0</v>
      </c>
      <c r="R1134" s="12"/>
      <c r="S1134" s="10" t="s">
        <v>2222</v>
      </c>
      <c r="T1134" s="15">
        <v>0</v>
      </c>
      <c r="U1134" s="15"/>
      <c r="V1134" s="10" t="s">
        <v>29</v>
      </c>
      <c r="W1134" s="15">
        <v>0</v>
      </c>
      <c r="X1134" s="10" t="s">
        <v>29</v>
      </c>
      <c r="Y1134" s="10" t="s">
        <v>29</v>
      </c>
      <c r="Z1134" s="10" t="s">
        <v>37</v>
      </c>
      <c r="AA1134" s="10" t="s">
        <v>29</v>
      </c>
      <c r="AB1134" s="15">
        <v>0</v>
      </c>
      <c r="AC1134" s="15">
        <v>0</v>
      </c>
      <c r="AD1134" s="15"/>
      <c r="AE1134" s="15">
        <v>0</v>
      </c>
      <c r="AF1134" s="15">
        <v>0</v>
      </c>
      <c r="AG1134" s="15">
        <v>0</v>
      </c>
      <c r="AP1134" t="e">
        <f>VLOOKUP(D1134,'Movement of CWIP'!$B$6:$B$46,1,0)</f>
        <v>#N/A</v>
      </c>
    </row>
    <row r="1135" spans="1:42" ht="15" customHeight="1" x14ac:dyDescent="0.25">
      <c r="A1135" s="36">
        <v>9</v>
      </c>
      <c r="B1135" s="36" t="s">
        <v>2609</v>
      </c>
      <c r="C1135" s="36" t="s">
        <v>2610</v>
      </c>
      <c r="D1135" s="38" t="str">
        <f t="shared" si="26"/>
        <v>9100000021-0</v>
      </c>
      <c r="E1135" s="9" t="s">
        <v>2227</v>
      </c>
      <c r="F1135" s="10" t="s">
        <v>29</v>
      </c>
      <c r="G1135" s="10" t="s">
        <v>29</v>
      </c>
      <c r="H1135" s="9" t="s">
        <v>30</v>
      </c>
      <c r="I1135" s="10" t="s">
        <v>31</v>
      </c>
      <c r="J1135" s="10" t="s">
        <v>32</v>
      </c>
      <c r="K1135" s="11">
        <v>43683</v>
      </c>
      <c r="L1135" s="12">
        <v>43678</v>
      </c>
      <c r="M1135" s="10" t="s">
        <v>2199</v>
      </c>
      <c r="N1135" s="13" t="s">
        <v>2228</v>
      </c>
      <c r="O1135" s="10" t="s">
        <v>276</v>
      </c>
      <c r="P1135" s="10" t="s">
        <v>29</v>
      </c>
      <c r="Q1135" s="15">
        <v>0</v>
      </c>
      <c r="R1135" s="12"/>
      <c r="S1135" s="10" t="s">
        <v>2222</v>
      </c>
      <c r="T1135" s="15">
        <v>0</v>
      </c>
      <c r="U1135" s="15">
        <v>0</v>
      </c>
      <c r="V1135" s="10" t="s">
        <v>29</v>
      </c>
      <c r="W1135" s="15">
        <v>0</v>
      </c>
      <c r="X1135" s="10" t="s">
        <v>339</v>
      </c>
      <c r="Y1135" s="10" t="s">
        <v>29</v>
      </c>
      <c r="Z1135" s="10" t="s">
        <v>37</v>
      </c>
      <c r="AA1135" s="10" t="s">
        <v>29</v>
      </c>
      <c r="AB1135" s="15">
        <v>0</v>
      </c>
      <c r="AC1135" s="15">
        <v>0</v>
      </c>
      <c r="AD1135" s="15"/>
      <c r="AE1135" s="15">
        <v>0</v>
      </c>
      <c r="AF1135" s="15">
        <v>0</v>
      </c>
      <c r="AG1135" s="15">
        <v>0</v>
      </c>
      <c r="AP1135" t="e">
        <f>VLOOKUP(D1135,'Movement of CWIP'!$B$6:$B$46,1,0)</f>
        <v>#N/A</v>
      </c>
    </row>
    <row r="1136" spans="1:42" ht="15" customHeight="1" x14ac:dyDescent="0.25">
      <c r="A1136" s="36">
        <v>9</v>
      </c>
      <c r="B1136" s="36" t="s">
        <v>2609</v>
      </c>
      <c r="C1136" s="36" t="s">
        <v>2610</v>
      </c>
      <c r="D1136" s="38" t="str">
        <f t="shared" si="26"/>
        <v>9100000022-0</v>
      </c>
      <c r="E1136" s="9" t="s">
        <v>2229</v>
      </c>
      <c r="F1136" s="10" t="s">
        <v>29</v>
      </c>
      <c r="G1136" s="10" t="s">
        <v>29</v>
      </c>
      <c r="H1136" s="9" t="s">
        <v>30</v>
      </c>
      <c r="I1136" s="10" t="s">
        <v>31</v>
      </c>
      <c r="J1136" s="10" t="s">
        <v>32</v>
      </c>
      <c r="K1136" s="11">
        <v>43760</v>
      </c>
      <c r="L1136" s="12">
        <v>43739</v>
      </c>
      <c r="M1136" s="10" t="s">
        <v>2199</v>
      </c>
      <c r="N1136" s="13" t="s">
        <v>2230</v>
      </c>
      <c r="O1136" s="10" t="s">
        <v>40</v>
      </c>
      <c r="P1136" s="10" t="s">
        <v>29</v>
      </c>
      <c r="Q1136" s="14">
        <v>3204500</v>
      </c>
      <c r="R1136" s="12"/>
      <c r="S1136" s="10" t="s">
        <v>2231</v>
      </c>
      <c r="T1136" s="15">
        <v>0</v>
      </c>
      <c r="U1136" s="15">
        <v>1</v>
      </c>
      <c r="V1136" s="10" t="s">
        <v>29</v>
      </c>
      <c r="W1136" s="14">
        <v>3204500</v>
      </c>
      <c r="X1136" s="10" t="s">
        <v>339</v>
      </c>
      <c r="Y1136" s="10" t="s">
        <v>29</v>
      </c>
      <c r="Z1136" s="10" t="s">
        <v>37</v>
      </c>
      <c r="AA1136" s="10" t="s">
        <v>29</v>
      </c>
      <c r="AB1136" s="15">
        <v>0</v>
      </c>
      <c r="AC1136" s="15">
        <v>0</v>
      </c>
      <c r="AD1136" s="15"/>
      <c r="AE1136" s="15">
        <v>0</v>
      </c>
      <c r="AF1136" s="15">
        <v>0</v>
      </c>
      <c r="AG1136" s="14">
        <v>3204500</v>
      </c>
      <c r="AJ1136">
        <f>$AG$1-L1136+1</f>
        <v>1644</v>
      </c>
      <c r="AK1136" t="str">
        <f>VLOOKUP(AJ1136,Ageing!$B$3:$C$6,2,1)</f>
        <v>More than 3 Years</v>
      </c>
      <c r="AL1136" s="35">
        <f>IF($AK1136=AL$2,$AC1136,$AG1136-$W1136)</f>
        <v>0</v>
      </c>
      <c r="AM1136" s="35">
        <f>IF($AK1136=AM$2,$W1136,0)</f>
        <v>0</v>
      </c>
      <c r="AN1136" s="35">
        <f>IF($AK1136=AN$2,$W1136,0)</f>
        <v>0</v>
      </c>
      <c r="AO1136" s="35">
        <f>IF($AK1136=AO$2,$W1136,0)</f>
        <v>3204500</v>
      </c>
      <c r="AP1136" t="e">
        <f>VLOOKUP(D1136,'Movement of CWIP'!$B$6:$B$46,1,0)</f>
        <v>#N/A</v>
      </c>
    </row>
    <row r="1137" spans="1:42" ht="15" customHeight="1" x14ac:dyDescent="0.25">
      <c r="A1137" s="36">
        <v>9</v>
      </c>
      <c r="B1137" s="36" t="s">
        <v>2609</v>
      </c>
      <c r="C1137" s="36" t="s">
        <v>2610</v>
      </c>
      <c r="D1137" s="38" t="str">
        <f t="shared" si="26"/>
        <v>9100000023-0</v>
      </c>
      <c r="E1137" s="9" t="s">
        <v>2232</v>
      </c>
      <c r="F1137" s="10" t="s">
        <v>29</v>
      </c>
      <c r="G1137" s="10" t="s">
        <v>29</v>
      </c>
      <c r="H1137" s="9" t="s">
        <v>30</v>
      </c>
      <c r="I1137" s="10" t="s">
        <v>31</v>
      </c>
      <c r="J1137" s="10" t="s">
        <v>32</v>
      </c>
      <c r="K1137" s="11">
        <v>43732</v>
      </c>
      <c r="L1137" s="12">
        <v>43709</v>
      </c>
      <c r="M1137" s="10" t="s">
        <v>337</v>
      </c>
      <c r="N1137" s="13" t="s">
        <v>2233</v>
      </c>
      <c r="O1137" s="10" t="s">
        <v>40</v>
      </c>
      <c r="P1137" s="10" t="s">
        <v>29</v>
      </c>
      <c r="Q1137" s="15">
        <v>0</v>
      </c>
      <c r="R1137" s="12"/>
      <c r="S1137" s="10" t="s">
        <v>894</v>
      </c>
      <c r="T1137" s="15">
        <v>0</v>
      </c>
      <c r="U1137" s="15">
        <v>101</v>
      </c>
      <c r="V1137" s="10" t="s">
        <v>29</v>
      </c>
      <c r="W1137" s="15">
        <v>0</v>
      </c>
      <c r="X1137" s="10" t="s">
        <v>339</v>
      </c>
      <c r="Y1137" s="10" t="s">
        <v>29</v>
      </c>
      <c r="Z1137" s="10" t="s">
        <v>37</v>
      </c>
      <c r="AA1137" s="10" t="s">
        <v>29</v>
      </c>
      <c r="AB1137" s="15">
        <v>0</v>
      </c>
      <c r="AC1137" s="15">
        <v>0</v>
      </c>
      <c r="AD1137" s="15"/>
      <c r="AE1137" s="15">
        <v>0</v>
      </c>
      <c r="AF1137" s="15">
        <v>0</v>
      </c>
      <c r="AG1137" s="15">
        <v>0</v>
      </c>
      <c r="AP1137" t="e">
        <f>VLOOKUP(D1137,'Movement of CWIP'!$B$6:$B$46,1,0)</f>
        <v>#N/A</v>
      </c>
    </row>
    <row r="1138" spans="1:42" ht="15" customHeight="1" x14ac:dyDescent="0.25">
      <c r="A1138" s="36">
        <v>9</v>
      </c>
      <c r="B1138" s="36" t="s">
        <v>2609</v>
      </c>
      <c r="C1138" s="36" t="s">
        <v>2610</v>
      </c>
      <c r="D1138" s="38" t="str">
        <f t="shared" si="26"/>
        <v>9100000024-0</v>
      </c>
      <c r="E1138" s="9" t="s">
        <v>2234</v>
      </c>
      <c r="F1138" s="10" t="s">
        <v>29</v>
      </c>
      <c r="G1138" s="10" t="s">
        <v>29</v>
      </c>
      <c r="H1138" s="9" t="s">
        <v>30</v>
      </c>
      <c r="I1138" s="10" t="s">
        <v>31</v>
      </c>
      <c r="J1138" s="10" t="s">
        <v>32</v>
      </c>
      <c r="K1138" s="11">
        <v>43755</v>
      </c>
      <c r="L1138" s="12">
        <v>43739</v>
      </c>
      <c r="M1138" s="10" t="s">
        <v>235</v>
      </c>
      <c r="N1138" s="13" t="s">
        <v>2235</v>
      </c>
      <c r="O1138" s="10" t="s">
        <v>40</v>
      </c>
      <c r="P1138" s="10" t="s">
        <v>29</v>
      </c>
      <c r="Q1138" s="15">
        <v>0</v>
      </c>
      <c r="R1138" s="12"/>
      <c r="S1138" s="10" t="s">
        <v>2236</v>
      </c>
      <c r="T1138" s="15">
        <v>0</v>
      </c>
      <c r="U1138" s="21">
        <v>2399</v>
      </c>
      <c r="V1138" s="10" t="s">
        <v>29</v>
      </c>
      <c r="W1138" s="15">
        <v>0</v>
      </c>
      <c r="X1138" s="10" t="s">
        <v>2237</v>
      </c>
      <c r="Y1138" s="10" t="s">
        <v>29</v>
      </c>
      <c r="Z1138" s="10" t="s">
        <v>37</v>
      </c>
      <c r="AA1138" s="10" t="s">
        <v>29</v>
      </c>
      <c r="AB1138" s="15">
        <v>0</v>
      </c>
      <c r="AC1138" s="15">
        <v>0</v>
      </c>
      <c r="AD1138" s="15"/>
      <c r="AE1138" s="15">
        <v>0</v>
      </c>
      <c r="AF1138" s="15">
        <v>0</v>
      </c>
      <c r="AG1138" s="15">
        <v>0</v>
      </c>
      <c r="AP1138" t="e">
        <f>VLOOKUP(D1138,'Movement of CWIP'!$B$6:$B$46,1,0)</f>
        <v>#N/A</v>
      </c>
    </row>
    <row r="1139" spans="1:42" ht="15" customHeight="1" x14ac:dyDescent="0.25">
      <c r="A1139" s="36">
        <v>9</v>
      </c>
      <c r="B1139" s="36" t="s">
        <v>2609</v>
      </c>
      <c r="C1139" s="36" t="s">
        <v>2610</v>
      </c>
      <c r="D1139" s="38" t="str">
        <f t="shared" si="26"/>
        <v>9100000025-0</v>
      </c>
      <c r="E1139" s="9" t="s">
        <v>2238</v>
      </c>
      <c r="F1139" s="10" t="s">
        <v>29</v>
      </c>
      <c r="G1139" s="10" t="s">
        <v>29</v>
      </c>
      <c r="H1139" s="9" t="s">
        <v>30</v>
      </c>
      <c r="I1139" s="10" t="s">
        <v>31</v>
      </c>
      <c r="J1139" s="10" t="s">
        <v>32</v>
      </c>
      <c r="K1139" s="11">
        <v>43761</v>
      </c>
      <c r="L1139" s="12">
        <v>43739</v>
      </c>
      <c r="M1139" s="10" t="s">
        <v>218</v>
      </c>
      <c r="N1139" s="13" t="s">
        <v>2239</v>
      </c>
      <c r="O1139" s="10" t="s">
        <v>40</v>
      </c>
      <c r="P1139" s="10" t="s">
        <v>29</v>
      </c>
      <c r="Q1139" s="15">
        <v>0</v>
      </c>
      <c r="R1139" s="12"/>
      <c r="S1139" s="10" t="s">
        <v>894</v>
      </c>
      <c r="T1139" s="15">
        <v>0</v>
      </c>
      <c r="U1139" s="14">
        <v>91530.5</v>
      </c>
      <c r="V1139" s="10" t="s">
        <v>29</v>
      </c>
      <c r="W1139" s="15">
        <v>0</v>
      </c>
      <c r="X1139" s="10" t="s">
        <v>339</v>
      </c>
      <c r="Y1139" s="10" t="s">
        <v>29</v>
      </c>
      <c r="Z1139" s="10" t="s">
        <v>37</v>
      </c>
      <c r="AA1139" s="10" t="s">
        <v>29</v>
      </c>
      <c r="AB1139" s="15">
        <v>0</v>
      </c>
      <c r="AC1139" s="15">
        <v>2802895.0600000005</v>
      </c>
      <c r="AD1139" s="15">
        <v>-2802895.06</v>
      </c>
      <c r="AE1139" s="15">
        <v>0</v>
      </c>
      <c r="AF1139" s="15">
        <v>0</v>
      </c>
      <c r="AG1139" s="15">
        <v>0</v>
      </c>
      <c r="AP1139" t="str">
        <f>VLOOKUP(D1139,'Movement of CWIP'!$B$6:$B$46,1,0)</f>
        <v>9100000025-0</v>
      </c>
    </row>
    <row r="1140" spans="1:42" ht="15" customHeight="1" x14ac:dyDescent="0.25">
      <c r="A1140" s="36">
        <v>9</v>
      </c>
      <c r="B1140" s="36" t="s">
        <v>2609</v>
      </c>
      <c r="C1140" s="36" t="s">
        <v>2610</v>
      </c>
      <c r="D1140" s="38" t="str">
        <f t="shared" si="26"/>
        <v>9100000026-0</v>
      </c>
      <c r="E1140" s="9" t="s">
        <v>2240</v>
      </c>
      <c r="F1140" s="10" t="s">
        <v>29</v>
      </c>
      <c r="G1140" s="10" t="s">
        <v>29</v>
      </c>
      <c r="H1140" s="9" t="s">
        <v>30</v>
      </c>
      <c r="I1140" s="10" t="s">
        <v>31</v>
      </c>
      <c r="J1140" s="10" t="s">
        <v>32</v>
      </c>
      <c r="K1140" s="11">
        <v>43780</v>
      </c>
      <c r="L1140" s="12">
        <v>45034</v>
      </c>
      <c r="M1140" s="10" t="s">
        <v>363</v>
      </c>
      <c r="N1140" s="13" t="s">
        <v>2241</v>
      </c>
      <c r="O1140" s="10" t="s">
        <v>40</v>
      </c>
      <c r="P1140" s="10" t="s">
        <v>29</v>
      </c>
      <c r="Q1140" s="15">
        <v>0</v>
      </c>
      <c r="R1140" s="12"/>
      <c r="S1140" s="10" t="s">
        <v>2242</v>
      </c>
      <c r="T1140" s="15">
        <v>0</v>
      </c>
      <c r="U1140" s="15"/>
      <c r="V1140" s="10" t="s">
        <v>29</v>
      </c>
      <c r="W1140" s="15">
        <v>0</v>
      </c>
      <c r="X1140" s="10" t="s">
        <v>29</v>
      </c>
      <c r="Y1140" s="10" t="s">
        <v>29</v>
      </c>
      <c r="Z1140" s="10" t="s">
        <v>37</v>
      </c>
      <c r="AA1140" s="10" t="s">
        <v>29</v>
      </c>
      <c r="AB1140" s="15">
        <v>0</v>
      </c>
      <c r="AC1140" s="14">
        <v>4055152.1099999989</v>
      </c>
      <c r="AD1140" s="14"/>
      <c r="AE1140" s="15">
        <v>0</v>
      </c>
      <c r="AF1140" s="15">
        <v>0</v>
      </c>
      <c r="AG1140" s="14">
        <v>4055152.11</v>
      </c>
      <c r="AJ1140">
        <f>$AG$1-L1140+1</f>
        <v>349</v>
      </c>
      <c r="AK1140" t="str">
        <f>VLOOKUP(AJ1140,Ageing!$B$3:$C$6,2,1)</f>
        <v>Less than 1 year</v>
      </c>
      <c r="AL1140" s="35">
        <f>IF($AK1140=AL$2,AC1140,$AG1140-$W1140)</f>
        <v>4055152.1099999989</v>
      </c>
      <c r="AM1140" s="35">
        <f>IF($AK1140=AM$2,$W1140,0)</f>
        <v>0</v>
      </c>
      <c r="AN1140" s="35">
        <f>IF($AK1140=AN$2,$W1140,0)</f>
        <v>0</v>
      </c>
      <c r="AO1140" s="35">
        <f>IF($AK1140=AO$2,$W1140,0)</f>
        <v>0</v>
      </c>
      <c r="AP1140" t="str">
        <f>VLOOKUP(D1140,'Movement of CWIP'!$B$6:$B$46,1,0)</f>
        <v>9100000026-0</v>
      </c>
    </row>
    <row r="1141" spans="1:42" ht="15" customHeight="1" x14ac:dyDescent="0.25">
      <c r="A1141" s="36">
        <v>9</v>
      </c>
      <c r="B1141" s="36" t="s">
        <v>2609</v>
      </c>
      <c r="C1141" s="36" t="s">
        <v>2610</v>
      </c>
      <c r="D1141" s="38" t="str">
        <f t="shared" si="26"/>
        <v>9100000027-0</v>
      </c>
      <c r="E1141" s="9" t="s">
        <v>2243</v>
      </c>
      <c r="F1141" s="10" t="s">
        <v>29</v>
      </c>
      <c r="G1141" s="10" t="s">
        <v>29</v>
      </c>
      <c r="H1141" s="9" t="s">
        <v>30</v>
      </c>
      <c r="I1141" s="10" t="s">
        <v>31</v>
      </c>
      <c r="J1141" s="10" t="s">
        <v>32</v>
      </c>
      <c r="K1141" s="11">
        <v>43787</v>
      </c>
      <c r="L1141" s="12">
        <v>43770</v>
      </c>
      <c r="M1141" s="10" t="s">
        <v>110</v>
      </c>
      <c r="N1141" s="13" t="s">
        <v>2244</v>
      </c>
      <c r="O1141" s="10" t="s">
        <v>40</v>
      </c>
      <c r="P1141" s="10" t="s">
        <v>29</v>
      </c>
      <c r="Q1141" s="15">
        <v>0</v>
      </c>
      <c r="R1141" s="12"/>
      <c r="S1141" s="10" t="s">
        <v>2222</v>
      </c>
      <c r="T1141" s="15">
        <v>0</v>
      </c>
      <c r="U1141" s="15">
        <v>0</v>
      </c>
      <c r="V1141" s="10" t="s">
        <v>29</v>
      </c>
      <c r="W1141" s="15">
        <v>0</v>
      </c>
      <c r="X1141" s="10" t="s">
        <v>339</v>
      </c>
      <c r="Y1141" s="10" t="s">
        <v>29</v>
      </c>
      <c r="Z1141" s="10" t="s">
        <v>37</v>
      </c>
      <c r="AA1141" s="10" t="s">
        <v>29</v>
      </c>
      <c r="AB1141" s="15">
        <v>0</v>
      </c>
      <c r="AC1141" s="15">
        <v>0</v>
      </c>
      <c r="AD1141" s="15"/>
      <c r="AE1141" s="15">
        <v>0</v>
      </c>
      <c r="AF1141" s="15">
        <v>0</v>
      </c>
      <c r="AG1141" s="15">
        <v>0</v>
      </c>
      <c r="AP1141" t="e">
        <f>VLOOKUP(D1141,'Movement of CWIP'!$B$6:$B$46,1,0)</f>
        <v>#N/A</v>
      </c>
    </row>
    <row r="1142" spans="1:42" ht="15" customHeight="1" x14ac:dyDescent="0.25">
      <c r="A1142" s="36">
        <v>9</v>
      </c>
      <c r="B1142" s="36" t="s">
        <v>2609</v>
      </c>
      <c r="C1142" s="36" t="s">
        <v>2610</v>
      </c>
      <c r="D1142" s="38" t="str">
        <f t="shared" si="26"/>
        <v>9100000028-0</v>
      </c>
      <c r="E1142" s="9" t="s">
        <v>2245</v>
      </c>
      <c r="F1142" s="10" t="s">
        <v>29</v>
      </c>
      <c r="G1142" s="10" t="s">
        <v>29</v>
      </c>
      <c r="H1142" s="9" t="s">
        <v>30</v>
      </c>
      <c r="I1142" s="10" t="s">
        <v>31</v>
      </c>
      <c r="J1142" s="10" t="s">
        <v>32</v>
      </c>
      <c r="K1142" s="11">
        <v>43811</v>
      </c>
      <c r="L1142" s="12">
        <v>43800</v>
      </c>
      <c r="M1142" s="10" t="s">
        <v>503</v>
      </c>
      <c r="N1142" s="13" t="s">
        <v>2246</v>
      </c>
      <c r="O1142" s="10" t="s">
        <v>40</v>
      </c>
      <c r="P1142" s="10" t="s">
        <v>29</v>
      </c>
      <c r="Q1142" s="15">
        <v>0</v>
      </c>
      <c r="R1142" s="12"/>
      <c r="S1142" s="10" t="s">
        <v>2222</v>
      </c>
      <c r="T1142" s="15">
        <v>0</v>
      </c>
      <c r="U1142" s="15">
        <v>0</v>
      </c>
      <c r="V1142" s="10" t="s">
        <v>29</v>
      </c>
      <c r="W1142" s="15">
        <v>0</v>
      </c>
      <c r="X1142" s="10" t="s">
        <v>339</v>
      </c>
      <c r="Y1142" s="10" t="s">
        <v>29</v>
      </c>
      <c r="Z1142" s="10" t="s">
        <v>37</v>
      </c>
      <c r="AA1142" s="10" t="s">
        <v>29</v>
      </c>
      <c r="AB1142" s="15">
        <v>0</v>
      </c>
      <c r="AC1142" s="15">
        <v>0</v>
      </c>
      <c r="AD1142" s="15"/>
      <c r="AE1142" s="15">
        <v>0</v>
      </c>
      <c r="AF1142" s="15">
        <v>0</v>
      </c>
      <c r="AG1142" s="15">
        <v>0</v>
      </c>
      <c r="AP1142" t="e">
        <f>VLOOKUP(D1142,'Movement of CWIP'!$B$6:$B$46,1,0)</f>
        <v>#N/A</v>
      </c>
    </row>
    <row r="1143" spans="1:42" ht="15" customHeight="1" x14ac:dyDescent="0.25">
      <c r="A1143" s="36">
        <v>9</v>
      </c>
      <c r="B1143" s="36" t="s">
        <v>2609</v>
      </c>
      <c r="C1143" s="36" t="s">
        <v>2610</v>
      </c>
      <c r="D1143" s="38" t="str">
        <f t="shared" si="26"/>
        <v>9100000029-0</v>
      </c>
      <c r="E1143" s="9" t="s">
        <v>2247</v>
      </c>
      <c r="F1143" s="10" t="s">
        <v>29</v>
      </c>
      <c r="G1143" s="10" t="s">
        <v>29</v>
      </c>
      <c r="H1143" s="9" t="s">
        <v>30</v>
      </c>
      <c r="I1143" s="10" t="s">
        <v>31</v>
      </c>
      <c r="J1143" s="10" t="s">
        <v>32</v>
      </c>
      <c r="K1143" s="11">
        <v>43810</v>
      </c>
      <c r="L1143" s="12">
        <v>43800</v>
      </c>
      <c r="M1143" s="10" t="s">
        <v>110</v>
      </c>
      <c r="N1143" s="13" t="s">
        <v>2248</v>
      </c>
      <c r="O1143" s="10" t="s">
        <v>40</v>
      </c>
      <c r="P1143" s="10" t="s">
        <v>29</v>
      </c>
      <c r="Q1143" s="15">
        <v>0</v>
      </c>
      <c r="R1143" s="12"/>
      <c r="S1143" s="10" t="s">
        <v>2249</v>
      </c>
      <c r="T1143" s="15">
        <v>0</v>
      </c>
      <c r="U1143" s="15"/>
      <c r="V1143" s="10" t="s">
        <v>29</v>
      </c>
      <c r="W1143" s="15">
        <v>0</v>
      </c>
      <c r="X1143" s="10" t="s">
        <v>29</v>
      </c>
      <c r="Y1143" s="10" t="s">
        <v>29</v>
      </c>
      <c r="Z1143" s="10" t="s">
        <v>37</v>
      </c>
      <c r="AA1143" s="10" t="s">
        <v>29</v>
      </c>
      <c r="AB1143" s="15">
        <v>0</v>
      </c>
      <c r="AC1143" s="15">
        <v>0</v>
      </c>
      <c r="AD1143" s="15"/>
      <c r="AE1143" s="15">
        <v>0</v>
      </c>
      <c r="AF1143" s="15">
        <v>0</v>
      </c>
      <c r="AG1143" s="15">
        <v>0</v>
      </c>
      <c r="AP1143" t="e">
        <f>VLOOKUP(D1143,'Movement of CWIP'!$B$6:$B$46,1,0)</f>
        <v>#N/A</v>
      </c>
    </row>
    <row r="1144" spans="1:42" ht="15" customHeight="1" x14ac:dyDescent="0.25">
      <c r="A1144" s="36">
        <v>9</v>
      </c>
      <c r="B1144" s="36" t="s">
        <v>2609</v>
      </c>
      <c r="C1144" s="36" t="s">
        <v>2610</v>
      </c>
      <c r="D1144" s="38" t="str">
        <f t="shared" si="26"/>
        <v>9100000030-0</v>
      </c>
      <c r="E1144" s="9" t="s">
        <v>2250</v>
      </c>
      <c r="F1144" s="10" t="s">
        <v>29</v>
      </c>
      <c r="G1144" s="10" t="s">
        <v>29</v>
      </c>
      <c r="H1144" s="9" t="s">
        <v>30</v>
      </c>
      <c r="I1144" s="10" t="s">
        <v>31</v>
      </c>
      <c r="J1144" s="10" t="s">
        <v>32</v>
      </c>
      <c r="K1144" s="11">
        <v>43943</v>
      </c>
      <c r="L1144" s="12">
        <v>43922</v>
      </c>
      <c r="M1144" s="10" t="s">
        <v>110</v>
      </c>
      <c r="N1144" s="13" t="s">
        <v>2251</v>
      </c>
      <c r="O1144" s="10" t="s">
        <v>40</v>
      </c>
      <c r="P1144" s="10" t="s">
        <v>29</v>
      </c>
      <c r="Q1144" s="15">
        <v>0</v>
      </c>
      <c r="R1144" s="12"/>
      <c r="S1144" s="10" t="s">
        <v>2252</v>
      </c>
      <c r="T1144" s="15">
        <v>0</v>
      </c>
      <c r="U1144" s="21">
        <v>24646</v>
      </c>
      <c r="V1144" s="10" t="s">
        <v>29</v>
      </c>
      <c r="W1144" s="15">
        <v>0</v>
      </c>
      <c r="X1144" s="10" t="s">
        <v>339</v>
      </c>
      <c r="Y1144" s="10" t="s">
        <v>29</v>
      </c>
      <c r="Z1144" s="10" t="s">
        <v>37</v>
      </c>
      <c r="AA1144" s="10" t="s">
        <v>29</v>
      </c>
      <c r="AB1144" s="15">
        <v>0</v>
      </c>
      <c r="AC1144" s="15">
        <v>0</v>
      </c>
      <c r="AD1144" s="15"/>
      <c r="AE1144" s="15">
        <v>0</v>
      </c>
      <c r="AF1144" s="15">
        <v>0</v>
      </c>
      <c r="AG1144" s="15">
        <v>0</v>
      </c>
      <c r="AP1144" t="e">
        <f>VLOOKUP(D1144,'Movement of CWIP'!$B$6:$B$46,1,0)</f>
        <v>#N/A</v>
      </c>
    </row>
    <row r="1145" spans="1:42" ht="15" customHeight="1" x14ac:dyDescent="0.25">
      <c r="A1145" s="36">
        <v>9</v>
      </c>
      <c r="B1145" s="36" t="s">
        <v>2609</v>
      </c>
      <c r="C1145" s="36" t="s">
        <v>2610</v>
      </c>
      <c r="D1145" s="38" t="str">
        <f t="shared" si="26"/>
        <v>9100000031-0</v>
      </c>
      <c r="E1145" s="9" t="s">
        <v>2253</v>
      </c>
      <c r="F1145" s="10" t="s">
        <v>29</v>
      </c>
      <c r="G1145" s="10" t="s">
        <v>29</v>
      </c>
      <c r="H1145" s="9" t="s">
        <v>30</v>
      </c>
      <c r="I1145" s="10" t="s">
        <v>31</v>
      </c>
      <c r="J1145" s="10" t="s">
        <v>32</v>
      </c>
      <c r="K1145" s="11">
        <v>44020</v>
      </c>
      <c r="L1145" s="12">
        <v>44013</v>
      </c>
      <c r="M1145" s="10" t="s">
        <v>388</v>
      </c>
      <c r="N1145" s="13" t="s">
        <v>2254</v>
      </c>
      <c r="O1145" s="10" t="s">
        <v>40</v>
      </c>
      <c r="P1145" s="10" t="s">
        <v>29</v>
      </c>
      <c r="Q1145" s="15">
        <v>0</v>
      </c>
      <c r="R1145" s="12"/>
      <c r="S1145" s="10" t="s">
        <v>2249</v>
      </c>
      <c r="T1145" s="15">
        <v>0</v>
      </c>
      <c r="U1145" s="21">
        <v>162905</v>
      </c>
      <c r="V1145" s="10" t="s">
        <v>29</v>
      </c>
      <c r="W1145" s="15">
        <v>0</v>
      </c>
      <c r="X1145" s="10" t="s">
        <v>339</v>
      </c>
      <c r="Y1145" s="10" t="s">
        <v>29</v>
      </c>
      <c r="Z1145" s="10" t="s">
        <v>37</v>
      </c>
      <c r="AA1145" s="10" t="s">
        <v>29</v>
      </c>
      <c r="AB1145" s="15">
        <v>0</v>
      </c>
      <c r="AC1145" s="15">
        <v>0</v>
      </c>
      <c r="AD1145" s="15"/>
      <c r="AE1145" s="15">
        <v>0</v>
      </c>
      <c r="AF1145" s="15">
        <v>0</v>
      </c>
      <c r="AG1145" s="15">
        <v>0</v>
      </c>
      <c r="AP1145" t="e">
        <f>VLOOKUP(D1145,'Movement of CWIP'!$B$6:$B$46,1,0)</f>
        <v>#N/A</v>
      </c>
    </row>
    <row r="1146" spans="1:42" ht="15" customHeight="1" x14ac:dyDescent="0.25">
      <c r="A1146" s="36">
        <v>9</v>
      </c>
      <c r="B1146" s="36" t="s">
        <v>2609</v>
      </c>
      <c r="C1146" s="36" t="s">
        <v>2610</v>
      </c>
      <c r="D1146" s="38" t="str">
        <f t="shared" si="26"/>
        <v>9100000032-0</v>
      </c>
      <c r="E1146" s="9" t="s">
        <v>2255</v>
      </c>
      <c r="F1146" s="10" t="s">
        <v>29</v>
      </c>
      <c r="G1146" s="10" t="s">
        <v>29</v>
      </c>
      <c r="H1146" s="9" t="s">
        <v>30</v>
      </c>
      <c r="I1146" s="10" t="s">
        <v>32</v>
      </c>
      <c r="J1146" s="10" t="s">
        <v>32</v>
      </c>
      <c r="K1146" s="11">
        <v>44099</v>
      </c>
      <c r="L1146" s="12">
        <v>44099</v>
      </c>
      <c r="M1146" s="10" t="s">
        <v>235</v>
      </c>
      <c r="N1146" s="13" t="s">
        <v>2256</v>
      </c>
      <c r="O1146" s="10" t="s">
        <v>40</v>
      </c>
      <c r="P1146" s="10" t="s">
        <v>29</v>
      </c>
      <c r="Q1146" s="15">
        <v>0</v>
      </c>
      <c r="R1146" s="12"/>
      <c r="S1146" s="10" t="s">
        <v>2207</v>
      </c>
      <c r="T1146" s="15">
        <v>0</v>
      </c>
      <c r="U1146" s="14">
        <v>1659159.0190000001</v>
      </c>
      <c r="V1146" s="10" t="s">
        <v>29</v>
      </c>
      <c r="W1146" s="15">
        <v>0</v>
      </c>
      <c r="X1146" s="10" t="s">
        <v>339</v>
      </c>
      <c r="Y1146" s="10" t="s">
        <v>29</v>
      </c>
      <c r="Z1146" s="10" t="s">
        <v>37</v>
      </c>
      <c r="AA1146" s="10" t="s">
        <v>29</v>
      </c>
      <c r="AB1146" s="15">
        <v>0</v>
      </c>
      <c r="AC1146" s="15">
        <v>21420846.290000021</v>
      </c>
      <c r="AD1146" s="15">
        <v>-21420846.289999999</v>
      </c>
      <c r="AE1146" s="15">
        <v>0</v>
      </c>
      <c r="AF1146" s="15">
        <v>0</v>
      </c>
      <c r="AG1146" s="15">
        <v>0</v>
      </c>
      <c r="AP1146" t="str">
        <f>VLOOKUP(D1146,'Movement of CWIP'!$B$6:$B$46,1,0)</f>
        <v>9100000032-0</v>
      </c>
    </row>
    <row r="1147" spans="1:42" ht="15" customHeight="1" x14ac:dyDescent="0.25">
      <c r="A1147" s="36">
        <v>9</v>
      </c>
      <c r="B1147" s="36" t="s">
        <v>2609</v>
      </c>
      <c r="C1147" s="36" t="s">
        <v>2610</v>
      </c>
      <c r="D1147" s="38" t="str">
        <f t="shared" si="26"/>
        <v>9100000033-0</v>
      </c>
      <c r="E1147" s="9" t="s">
        <v>2257</v>
      </c>
      <c r="F1147" s="10" t="s">
        <v>29</v>
      </c>
      <c r="G1147" s="10" t="s">
        <v>29</v>
      </c>
      <c r="H1147" s="9" t="s">
        <v>30</v>
      </c>
      <c r="I1147" s="10" t="s">
        <v>32</v>
      </c>
      <c r="J1147" s="10" t="s">
        <v>32</v>
      </c>
      <c r="K1147" s="11">
        <v>44281</v>
      </c>
      <c r="L1147" s="12">
        <v>44281</v>
      </c>
      <c r="M1147" s="10" t="s">
        <v>175</v>
      </c>
      <c r="N1147" s="13" t="s">
        <v>2258</v>
      </c>
      <c r="O1147" s="10" t="s">
        <v>40</v>
      </c>
      <c r="P1147" s="10" t="s">
        <v>29</v>
      </c>
      <c r="Q1147" s="14">
        <v>5691214</v>
      </c>
      <c r="R1147" s="12"/>
      <c r="S1147" s="10" t="s">
        <v>2259</v>
      </c>
      <c r="T1147" s="15">
        <v>0</v>
      </c>
      <c r="U1147" s="14">
        <v>3304.8040000000001</v>
      </c>
      <c r="V1147" s="10" t="s">
        <v>29</v>
      </c>
      <c r="W1147" s="14">
        <v>5691214</v>
      </c>
      <c r="X1147" s="10" t="s">
        <v>339</v>
      </c>
      <c r="Y1147" s="10" t="s">
        <v>29</v>
      </c>
      <c r="Z1147" s="10" t="s">
        <v>37</v>
      </c>
      <c r="AA1147" s="10" t="s">
        <v>29</v>
      </c>
      <c r="AB1147" s="15">
        <v>0</v>
      </c>
      <c r="AC1147" s="14">
        <v>7484585.879999999</v>
      </c>
      <c r="AD1147" s="14">
        <v>-13175799.880000001</v>
      </c>
      <c r="AE1147" s="15">
        <v>0</v>
      </c>
      <c r="AF1147" s="15">
        <v>0</v>
      </c>
      <c r="AG1147" s="15">
        <v>0</v>
      </c>
      <c r="AP1147" t="str">
        <f>VLOOKUP(D1147,'Movement of CWIP'!$B$6:$B$46,1,0)</f>
        <v>9100000033-0</v>
      </c>
    </row>
    <row r="1148" spans="1:42" ht="15" customHeight="1" x14ac:dyDescent="0.25">
      <c r="A1148" s="36">
        <v>9</v>
      </c>
      <c r="B1148" s="36" t="s">
        <v>2609</v>
      </c>
      <c r="C1148" s="36" t="s">
        <v>2610</v>
      </c>
      <c r="D1148" s="38" t="str">
        <f t="shared" si="26"/>
        <v>9100000035-0</v>
      </c>
      <c r="E1148" s="9" t="s">
        <v>2260</v>
      </c>
      <c r="F1148" s="10" t="s">
        <v>29</v>
      </c>
      <c r="G1148" s="10" t="s">
        <v>29</v>
      </c>
      <c r="H1148" s="9" t="s">
        <v>30</v>
      </c>
      <c r="I1148" s="10" t="s">
        <v>32</v>
      </c>
      <c r="J1148" s="10" t="s">
        <v>32</v>
      </c>
      <c r="K1148" s="11">
        <v>44246</v>
      </c>
      <c r="L1148" s="12">
        <v>44246</v>
      </c>
      <c r="M1148" s="10" t="s">
        <v>2199</v>
      </c>
      <c r="N1148" s="13" t="s">
        <v>2261</v>
      </c>
      <c r="O1148" s="10" t="s">
        <v>40</v>
      </c>
      <c r="P1148" s="10" t="s">
        <v>29</v>
      </c>
      <c r="Q1148" s="15">
        <v>0</v>
      </c>
      <c r="R1148" s="12"/>
      <c r="S1148" s="10" t="s">
        <v>29</v>
      </c>
      <c r="T1148" s="15">
        <v>0</v>
      </c>
      <c r="U1148" s="15">
        <v>1</v>
      </c>
      <c r="V1148" s="10" t="s">
        <v>29</v>
      </c>
      <c r="W1148" s="15">
        <v>0</v>
      </c>
      <c r="X1148" s="10" t="s">
        <v>339</v>
      </c>
      <c r="Y1148" s="10" t="s">
        <v>29</v>
      </c>
      <c r="Z1148" s="10" t="s">
        <v>37</v>
      </c>
      <c r="AA1148" s="10" t="s">
        <v>29</v>
      </c>
      <c r="AB1148" s="15">
        <v>0</v>
      </c>
      <c r="AC1148" s="15">
        <v>0</v>
      </c>
      <c r="AD1148" s="15"/>
      <c r="AE1148" s="15">
        <v>0</v>
      </c>
      <c r="AF1148" s="15">
        <v>0</v>
      </c>
      <c r="AG1148" s="15">
        <v>0</v>
      </c>
      <c r="AP1148" t="e">
        <f>VLOOKUP(D1148,'Movement of CWIP'!$B$6:$B$46,1,0)</f>
        <v>#N/A</v>
      </c>
    </row>
    <row r="1149" spans="1:42" ht="15" customHeight="1" x14ac:dyDescent="0.25">
      <c r="A1149" s="36">
        <v>9</v>
      </c>
      <c r="B1149" s="36" t="s">
        <v>2609</v>
      </c>
      <c r="C1149" s="36" t="s">
        <v>2610</v>
      </c>
      <c r="D1149" s="38" t="str">
        <f t="shared" si="26"/>
        <v>9100000036-0</v>
      </c>
      <c r="E1149" s="9" t="s">
        <v>2262</v>
      </c>
      <c r="F1149" s="10" t="s">
        <v>29</v>
      </c>
      <c r="G1149" s="10" t="s">
        <v>29</v>
      </c>
      <c r="H1149" s="9" t="s">
        <v>30</v>
      </c>
      <c r="I1149" s="10" t="s">
        <v>32</v>
      </c>
      <c r="J1149" s="10" t="s">
        <v>32</v>
      </c>
      <c r="K1149" s="11">
        <v>44302</v>
      </c>
      <c r="L1149" s="12">
        <v>44302</v>
      </c>
      <c r="M1149" s="10" t="s">
        <v>110</v>
      </c>
      <c r="N1149" s="13" t="s">
        <v>2263</v>
      </c>
      <c r="O1149" s="10" t="s">
        <v>40</v>
      </c>
      <c r="P1149" s="10" t="s">
        <v>29</v>
      </c>
      <c r="Q1149" s="15">
        <v>0</v>
      </c>
      <c r="R1149" s="12"/>
      <c r="S1149" s="10" t="s">
        <v>741</v>
      </c>
      <c r="T1149" s="15">
        <v>0</v>
      </c>
      <c r="U1149" s="21">
        <v>30000</v>
      </c>
      <c r="V1149" s="10" t="s">
        <v>29</v>
      </c>
      <c r="W1149" s="15">
        <v>0</v>
      </c>
      <c r="X1149" s="10" t="s">
        <v>339</v>
      </c>
      <c r="Y1149" s="10" t="s">
        <v>29</v>
      </c>
      <c r="Z1149" s="10" t="s">
        <v>37</v>
      </c>
      <c r="AA1149" s="10" t="s">
        <v>29</v>
      </c>
      <c r="AB1149" s="15">
        <v>0</v>
      </c>
      <c r="AC1149" s="15">
        <v>0</v>
      </c>
      <c r="AD1149" s="15"/>
      <c r="AE1149" s="15">
        <v>0</v>
      </c>
      <c r="AF1149" s="15">
        <v>0</v>
      </c>
      <c r="AG1149" s="15">
        <v>0</v>
      </c>
      <c r="AP1149" t="e">
        <f>VLOOKUP(D1149,'Movement of CWIP'!$B$6:$B$46,1,0)</f>
        <v>#N/A</v>
      </c>
    </row>
    <row r="1150" spans="1:42" ht="15" customHeight="1" x14ac:dyDescent="0.25">
      <c r="A1150" s="36">
        <v>9</v>
      </c>
      <c r="B1150" s="36" t="s">
        <v>2609</v>
      </c>
      <c r="C1150" s="36" t="s">
        <v>2610</v>
      </c>
      <c r="D1150" s="38" t="str">
        <f t="shared" si="26"/>
        <v>9100000037-0</v>
      </c>
      <c r="E1150" s="9" t="s">
        <v>2264</v>
      </c>
      <c r="F1150" s="10" t="s">
        <v>29</v>
      </c>
      <c r="G1150" s="10" t="s">
        <v>29</v>
      </c>
      <c r="H1150" s="9" t="s">
        <v>30</v>
      </c>
      <c r="I1150" s="10" t="s">
        <v>31</v>
      </c>
      <c r="J1150" s="10" t="s">
        <v>32</v>
      </c>
      <c r="K1150" s="11">
        <v>44551</v>
      </c>
      <c r="L1150" s="12">
        <v>44531</v>
      </c>
      <c r="M1150" s="10" t="s">
        <v>337</v>
      </c>
      <c r="N1150" s="13" t="s">
        <v>2265</v>
      </c>
      <c r="O1150" s="10" t="s">
        <v>40</v>
      </c>
      <c r="P1150" s="10" t="s">
        <v>29</v>
      </c>
      <c r="Q1150" s="14">
        <v>1691318.93</v>
      </c>
      <c r="R1150" s="12"/>
      <c r="S1150" s="10" t="s">
        <v>2183</v>
      </c>
      <c r="T1150" s="15">
        <v>0</v>
      </c>
      <c r="U1150" s="14">
        <v>30120.001</v>
      </c>
      <c r="V1150" s="10" t="s">
        <v>29</v>
      </c>
      <c r="W1150" s="14">
        <v>1691318.93</v>
      </c>
      <c r="X1150" s="10" t="s">
        <v>339</v>
      </c>
      <c r="Y1150" s="10" t="s">
        <v>29</v>
      </c>
      <c r="Z1150" s="10" t="s">
        <v>37</v>
      </c>
      <c r="AA1150" s="10" t="s">
        <v>29</v>
      </c>
      <c r="AB1150" s="15">
        <v>0</v>
      </c>
      <c r="AC1150" s="14">
        <v>159082.38000000006</v>
      </c>
      <c r="AD1150" s="14"/>
      <c r="AE1150" s="15">
        <v>0</v>
      </c>
      <c r="AF1150" s="15">
        <v>0</v>
      </c>
      <c r="AG1150" s="14">
        <v>1850401.31</v>
      </c>
      <c r="AJ1150">
        <f t="shared" ref="AJ1150:AJ1154" si="27">$AG$1-L1150+1</f>
        <v>852</v>
      </c>
      <c r="AK1150" t="str">
        <f>VLOOKUP(AJ1150,Ageing!$B$3:$C$6,2,1)</f>
        <v>2 to 3 years</v>
      </c>
      <c r="AL1150" s="35">
        <f>IF($AK1150=AL$2,AC1150,$AG1150-$W1150)</f>
        <v>159082.38000000012</v>
      </c>
      <c r="AM1150" s="35">
        <f t="shared" ref="AM1150:AO1154" si="28">IF($AK1150=AM$2,$W1150,0)</f>
        <v>0</v>
      </c>
      <c r="AN1150" s="35">
        <f t="shared" si="28"/>
        <v>1691318.93</v>
      </c>
      <c r="AO1150" s="35">
        <f t="shared" si="28"/>
        <v>0</v>
      </c>
      <c r="AP1150" t="str">
        <f>VLOOKUP(D1150,'Movement of CWIP'!$B$6:$B$46,1,0)</f>
        <v>9100000037-0</v>
      </c>
    </row>
    <row r="1151" spans="1:42" ht="15" customHeight="1" x14ac:dyDescent="0.25">
      <c r="A1151" s="36">
        <v>9</v>
      </c>
      <c r="B1151" s="36" t="s">
        <v>2609</v>
      </c>
      <c r="C1151" s="36" t="s">
        <v>2610</v>
      </c>
      <c r="D1151" s="38" t="str">
        <f t="shared" si="26"/>
        <v>9100000038-0</v>
      </c>
      <c r="E1151" s="9" t="s">
        <v>2266</v>
      </c>
      <c r="F1151" s="10" t="s">
        <v>29</v>
      </c>
      <c r="G1151" s="10" t="s">
        <v>29</v>
      </c>
      <c r="H1151" s="9" t="s">
        <v>30</v>
      </c>
      <c r="I1151" s="10" t="s">
        <v>31</v>
      </c>
      <c r="J1151" s="10" t="s">
        <v>32</v>
      </c>
      <c r="K1151" s="11">
        <v>44594</v>
      </c>
      <c r="L1151" s="12">
        <v>44593</v>
      </c>
      <c r="M1151" s="10" t="s">
        <v>363</v>
      </c>
      <c r="N1151" s="13" t="s">
        <v>2267</v>
      </c>
      <c r="O1151" s="10" t="s">
        <v>40</v>
      </c>
      <c r="P1151" s="10" t="s">
        <v>29</v>
      </c>
      <c r="Q1151" s="14">
        <v>171144.78</v>
      </c>
      <c r="R1151" s="12"/>
      <c r="S1151" s="10" t="s">
        <v>2207</v>
      </c>
      <c r="T1151" s="15">
        <v>0</v>
      </c>
      <c r="U1151" s="15">
        <v>2</v>
      </c>
      <c r="V1151" s="10" t="s">
        <v>29</v>
      </c>
      <c r="W1151" s="14">
        <v>171144.78</v>
      </c>
      <c r="X1151" s="10" t="s">
        <v>339</v>
      </c>
      <c r="Y1151" s="10" t="s">
        <v>29</v>
      </c>
      <c r="Z1151" s="10" t="s">
        <v>37</v>
      </c>
      <c r="AA1151" s="10" t="s">
        <v>29</v>
      </c>
      <c r="AB1151" s="15">
        <v>0</v>
      </c>
      <c r="AC1151" s="15">
        <v>0</v>
      </c>
      <c r="AD1151" s="15"/>
      <c r="AE1151" s="15">
        <v>0</v>
      </c>
      <c r="AF1151" s="15">
        <v>0</v>
      </c>
      <c r="AG1151" s="14">
        <v>171144.78</v>
      </c>
      <c r="AJ1151">
        <f t="shared" si="27"/>
        <v>790</v>
      </c>
      <c r="AK1151" t="str">
        <f>VLOOKUP(AJ1151,Ageing!$B$3:$C$6,2,1)</f>
        <v>2 to 3 years</v>
      </c>
      <c r="AL1151" s="35">
        <f>IF($AK1151=AL$2,AC1151,$AG1151-$W1151)</f>
        <v>0</v>
      </c>
      <c r="AM1151" s="35">
        <f t="shared" si="28"/>
        <v>0</v>
      </c>
      <c r="AN1151" s="35">
        <f t="shared" si="28"/>
        <v>171144.78</v>
      </c>
      <c r="AO1151" s="35">
        <f t="shared" si="28"/>
        <v>0</v>
      </c>
      <c r="AP1151" t="e">
        <f>VLOOKUP(D1151,'Movement of CWIP'!$B$6:$B$46,1,0)</f>
        <v>#N/A</v>
      </c>
    </row>
    <row r="1152" spans="1:42" ht="15" customHeight="1" x14ac:dyDescent="0.25">
      <c r="A1152" s="36">
        <v>9</v>
      </c>
      <c r="B1152" s="36" t="s">
        <v>2609</v>
      </c>
      <c r="C1152" s="36" t="s">
        <v>2610</v>
      </c>
      <c r="D1152" s="38" t="str">
        <f t="shared" si="26"/>
        <v>9100000039-0</v>
      </c>
      <c r="E1152" s="9" t="s">
        <v>2268</v>
      </c>
      <c r="F1152" s="10" t="s">
        <v>29</v>
      </c>
      <c r="G1152" s="10" t="s">
        <v>29</v>
      </c>
      <c r="H1152" s="9" t="s">
        <v>30</v>
      </c>
      <c r="I1152" s="10" t="s">
        <v>31</v>
      </c>
      <c r="J1152" s="10" t="s">
        <v>32</v>
      </c>
      <c r="K1152" s="11">
        <v>44812</v>
      </c>
      <c r="L1152" s="12">
        <v>44805</v>
      </c>
      <c r="M1152" s="10" t="s">
        <v>29</v>
      </c>
      <c r="N1152" s="13" t="s">
        <v>2269</v>
      </c>
      <c r="O1152" s="10" t="s">
        <v>40</v>
      </c>
      <c r="P1152" s="10" t="s">
        <v>29</v>
      </c>
      <c r="Q1152" s="14">
        <v>452392.68</v>
      </c>
      <c r="R1152" s="12"/>
      <c r="S1152" s="10" t="s">
        <v>2270</v>
      </c>
      <c r="T1152" s="15">
        <v>0</v>
      </c>
      <c r="U1152" s="15"/>
      <c r="V1152" s="10" t="s">
        <v>29</v>
      </c>
      <c r="W1152" s="14">
        <v>452392.68</v>
      </c>
      <c r="X1152" s="10" t="s">
        <v>29</v>
      </c>
      <c r="Y1152" s="10" t="s">
        <v>29</v>
      </c>
      <c r="Z1152" s="10" t="s">
        <v>37</v>
      </c>
      <c r="AA1152" s="10" t="s">
        <v>29</v>
      </c>
      <c r="AB1152" s="15">
        <v>0</v>
      </c>
      <c r="AC1152" s="15">
        <v>0</v>
      </c>
      <c r="AD1152" s="15"/>
      <c r="AE1152" s="15">
        <v>0</v>
      </c>
      <c r="AF1152" s="15">
        <v>0</v>
      </c>
      <c r="AG1152" s="14">
        <v>452392.68</v>
      </c>
      <c r="AJ1152">
        <f t="shared" si="27"/>
        <v>578</v>
      </c>
      <c r="AK1152" t="str">
        <f>VLOOKUP(AJ1152,Ageing!$B$3:$C$6,2,1)</f>
        <v>1 to 2 years</v>
      </c>
      <c r="AL1152" s="35">
        <f>IF($AK1152=AL$2,AC1152,$AG1152-$W1152)</f>
        <v>0</v>
      </c>
      <c r="AM1152" s="35">
        <f t="shared" si="28"/>
        <v>452392.68</v>
      </c>
      <c r="AN1152" s="35">
        <f t="shared" si="28"/>
        <v>0</v>
      </c>
      <c r="AO1152" s="35">
        <f t="shared" si="28"/>
        <v>0</v>
      </c>
      <c r="AP1152" t="e">
        <f>VLOOKUP(D1152,'Movement of CWIP'!$B$6:$B$46,1,0)</f>
        <v>#N/A</v>
      </c>
    </row>
    <row r="1153" spans="1:42" ht="15" customHeight="1" x14ac:dyDescent="0.25">
      <c r="A1153" s="36">
        <v>9</v>
      </c>
      <c r="B1153" s="36" t="s">
        <v>2609</v>
      </c>
      <c r="C1153" s="36" t="s">
        <v>2610</v>
      </c>
      <c r="D1153" s="38" t="str">
        <f t="shared" si="26"/>
        <v>9100000040-0</v>
      </c>
      <c r="E1153" s="9" t="s">
        <v>2271</v>
      </c>
      <c r="F1153" s="10" t="s">
        <v>29</v>
      </c>
      <c r="G1153" s="10" t="s">
        <v>29</v>
      </c>
      <c r="H1153" s="9" t="s">
        <v>30</v>
      </c>
      <c r="I1153" s="10" t="s">
        <v>31</v>
      </c>
      <c r="J1153" s="10" t="s">
        <v>32</v>
      </c>
      <c r="K1153" s="11">
        <v>44866</v>
      </c>
      <c r="L1153" s="12">
        <v>44866</v>
      </c>
      <c r="M1153" s="10" t="s">
        <v>2199</v>
      </c>
      <c r="N1153" s="13" t="s">
        <v>2272</v>
      </c>
      <c r="O1153" s="10" t="s">
        <v>40</v>
      </c>
      <c r="P1153" s="10" t="s">
        <v>29</v>
      </c>
      <c r="Q1153" s="14">
        <v>7129397.9400000004</v>
      </c>
      <c r="R1153" s="12"/>
      <c r="S1153" s="10" t="s">
        <v>2270</v>
      </c>
      <c r="T1153" s="15">
        <v>0</v>
      </c>
      <c r="U1153" s="15"/>
      <c r="V1153" s="10" t="s">
        <v>29</v>
      </c>
      <c r="W1153" s="14">
        <v>7129397.9400000004</v>
      </c>
      <c r="X1153" s="10" t="s">
        <v>29</v>
      </c>
      <c r="Y1153" s="10" t="s">
        <v>29</v>
      </c>
      <c r="Z1153" s="10" t="s">
        <v>37</v>
      </c>
      <c r="AA1153" s="10" t="s">
        <v>29</v>
      </c>
      <c r="AB1153" s="15">
        <v>0</v>
      </c>
      <c r="AC1153" s="14">
        <v>8898848.3800000027</v>
      </c>
      <c r="AD1153" s="14"/>
      <c r="AE1153" s="15">
        <v>0</v>
      </c>
      <c r="AF1153" s="15">
        <v>0</v>
      </c>
      <c r="AG1153" s="14">
        <v>16028246.32</v>
      </c>
      <c r="AJ1153">
        <f t="shared" si="27"/>
        <v>517</v>
      </c>
      <c r="AK1153" t="str">
        <f>VLOOKUP(AJ1153,Ageing!$B$3:$C$6,2,1)</f>
        <v>1 to 2 years</v>
      </c>
      <c r="AL1153" s="35">
        <f>IF($AK1153=AL$2,AC1153,$AG1153-$W1153)</f>
        <v>8898848.379999999</v>
      </c>
      <c r="AM1153" s="35">
        <f t="shared" si="28"/>
        <v>7129397.9400000004</v>
      </c>
      <c r="AN1153" s="35">
        <f t="shared" si="28"/>
        <v>0</v>
      </c>
      <c r="AO1153" s="35">
        <f t="shared" si="28"/>
        <v>0</v>
      </c>
      <c r="AP1153" t="str">
        <f>VLOOKUP(D1153,'Movement of CWIP'!$B$6:$B$46,1,0)</f>
        <v>9100000040-0</v>
      </c>
    </row>
    <row r="1154" spans="1:42" ht="15" customHeight="1" x14ac:dyDescent="0.25">
      <c r="A1154" s="36">
        <v>9</v>
      </c>
      <c r="B1154" s="36" t="s">
        <v>2609</v>
      </c>
      <c r="C1154" s="36" t="s">
        <v>2610</v>
      </c>
      <c r="D1154" s="38" t="str">
        <f t="shared" si="26"/>
        <v>9100000041-0</v>
      </c>
      <c r="E1154" s="9" t="s">
        <v>2273</v>
      </c>
      <c r="F1154" s="10" t="s">
        <v>29</v>
      </c>
      <c r="G1154" s="10" t="s">
        <v>29</v>
      </c>
      <c r="H1154" s="9" t="s">
        <v>30</v>
      </c>
      <c r="I1154" s="10" t="s">
        <v>31</v>
      </c>
      <c r="J1154" s="10" t="s">
        <v>32</v>
      </c>
      <c r="K1154" s="11">
        <v>44926</v>
      </c>
      <c r="L1154" s="12">
        <v>44896</v>
      </c>
      <c r="M1154" s="10" t="s">
        <v>2199</v>
      </c>
      <c r="N1154" s="13" t="s">
        <v>2274</v>
      </c>
      <c r="O1154" s="10" t="s">
        <v>40</v>
      </c>
      <c r="P1154" s="10" t="s">
        <v>29</v>
      </c>
      <c r="Q1154" s="14">
        <v>3782693.47</v>
      </c>
      <c r="R1154" s="12"/>
      <c r="S1154" s="10" t="s">
        <v>2270</v>
      </c>
      <c r="T1154" s="15">
        <v>0</v>
      </c>
      <c r="U1154" s="15"/>
      <c r="V1154" s="10" t="s">
        <v>29</v>
      </c>
      <c r="W1154" s="14">
        <v>3782693.47</v>
      </c>
      <c r="X1154" s="10" t="s">
        <v>29</v>
      </c>
      <c r="Y1154" s="10" t="s">
        <v>29</v>
      </c>
      <c r="Z1154" s="10" t="s">
        <v>37</v>
      </c>
      <c r="AA1154" s="10" t="s">
        <v>29</v>
      </c>
      <c r="AB1154" s="15">
        <v>0</v>
      </c>
      <c r="AC1154" s="14">
        <v>11933836.34</v>
      </c>
      <c r="AD1154" s="14"/>
      <c r="AE1154" s="15">
        <v>0</v>
      </c>
      <c r="AF1154" s="15">
        <v>0</v>
      </c>
      <c r="AG1154" s="14">
        <v>15716529.810000001</v>
      </c>
      <c r="AJ1154">
        <f t="shared" si="27"/>
        <v>487</v>
      </c>
      <c r="AK1154" t="str">
        <f>VLOOKUP(AJ1154,Ageing!$B$3:$C$6,2,1)</f>
        <v>1 to 2 years</v>
      </c>
      <c r="AL1154" s="35">
        <f>IF($AK1154=AL$2,AC1154,$AG1154-$W1154)</f>
        <v>11933836.34</v>
      </c>
      <c r="AM1154" s="35">
        <f t="shared" si="28"/>
        <v>3782693.47</v>
      </c>
      <c r="AN1154" s="35">
        <f t="shared" si="28"/>
        <v>0</v>
      </c>
      <c r="AO1154" s="35">
        <f t="shared" si="28"/>
        <v>0</v>
      </c>
      <c r="AP1154" t="str">
        <f>VLOOKUP(D1154,'Movement of CWIP'!$B$6:$B$46,1,0)</f>
        <v>9100000041-0</v>
      </c>
    </row>
    <row r="1155" spans="1:42" ht="15" customHeight="1" x14ac:dyDescent="0.25">
      <c r="A1155" s="36">
        <v>9</v>
      </c>
      <c r="B1155" s="36" t="s">
        <v>2609</v>
      </c>
      <c r="C1155" s="36" t="s">
        <v>2610</v>
      </c>
      <c r="D1155" s="38" t="str">
        <f t="shared" ref="D1155:D1218" si="29">CONCATENATE(E1155,"-",H1155)</f>
        <v>9100000042-0</v>
      </c>
      <c r="E1155" s="9" t="s">
        <v>2275</v>
      </c>
      <c r="F1155" s="10" t="s">
        <v>29</v>
      </c>
      <c r="G1155" s="10" t="s">
        <v>29</v>
      </c>
      <c r="H1155" s="9" t="s">
        <v>30</v>
      </c>
      <c r="I1155" s="10" t="s">
        <v>31</v>
      </c>
      <c r="J1155" s="10" t="s">
        <v>32</v>
      </c>
      <c r="K1155" s="11">
        <v>44912</v>
      </c>
      <c r="L1155" s="12">
        <v>44896</v>
      </c>
      <c r="M1155" s="10" t="s">
        <v>110</v>
      </c>
      <c r="N1155" s="13" t="s">
        <v>2276</v>
      </c>
      <c r="O1155" s="10" t="s">
        <v>40</v>
      </c>
      <c r="P1155" s="10" t="s">
        <v>2128</v>
      </c>
      <c r="Q1155" s="15">
        <v>0</v>
      </c>
      <c r="R1155" s="12"/>
      <c r="S1155" s="10" t="s">
        <v>2222</v>
      </c>
      <c r="T1155" s="15">
        <v>0</v>
      </c>
      <c r="U1155" s="15"/>
      <c r="V1155" s="10" t="s">
        <v>29</v>
      </c>
      <c r="W1155" s="15">
        <v>0</v>
      </c>
      <c r="X1155" s="10" t="s">
        <v>29</v>
      </c>
      <c r="Y1155" s="10" t="s">
        <v>29</v>
      </c>
      <c r="Z1155" s="10" t="s">
        <v>37</v>
      </c>
      <c r="AA1155" s="10" t="s">
        <v>29</v>
      </c>
      <c r="AB1155" s="15">
        <v>0</v>
      </c>
      <c r="AC1155" s="15">
        <v>2216893.3699999992</v>
      </c>
      <c r="AD1155" s="15">
        <v>-2216893.37</v>
      </c>
      <c r="AE1155" s="15">
        <v>0</v>
      </c>
      <c r="AF1155" s="15">
        <v>0</v>
      </c>
      <c r="AG1155" s="15">
        <v>0</v>
      </c>
      <c r="AP1155" t="str">
        <f>VLOOKUP(D1155,'Movement of CWIP'!$B$6:$B$46,1,0)</f>
        <v>9100000042-0</v>
      </c>
    </row>
    <row r="1156" spans="1:42" ht="15" customHeight="1" x14ac:dyDescent="0.25">
      <c r="A1156" s="36">
        <v>9</v>
      </c>
      <c r="B1156" s="36" t="s">
        <v>2609</v>
      </c>
      <c r="C1156" s="36" t="s">
        <v>2610</v>
      </c>
      <c r="D1156" s="38" t="str">
        <f t="shared" si="29"/>
        <v>9100000043-0</v>
      </c>
      <c r="E1156" s="9" t="s">
        <v>2277</v>
      </c>
      <c r="F1156" s="10" t="s">
        <v>29</v>
      </c>
      <c r="G1156" s="10" t="s">
        <v>29</v>
      </c>
      <c r="H1156" s="9" t="s">
        <v>30</v>
      </c>
      <c r="I1156" s="10" t="s">
        <v>31</v>
      </c>
      <c r="J1156" s="10" t="s">
        <v>32</v>
      </c>
      <c r="K1156" s="11">
        <v>44912</v>
      </c>
      <c r="L1156" s="12">
        <v>44896</v>
      </c>
      <c r="M1156" s="10" t="s">
        <v>110</v>
      </c>
      <c r="N1156" s="13" t="s">
        <v>2278</v>
      </c>
      <c r="O1156" s="10" t="s">
        <v>40</v>
      </c>
      <c r="P1156" s="10" t="s">
        <v>2279</v>
      </c>
      <c r="Q1156" s="15">
        <v>0</v>
      </c>
      <c r="R1156" s="12"/>
      <c r="S1156" s="10" t="s">
        <v>2222</v>
      </c>
      <c r="T1156" s="15">
        <v>0</v>
      </c>
      <c r="U1156" s="15"/>
      <c r="V1156" s="10" t="s">
        <v>29</v>
      </c>
      <c r="W1156" s="15">
        <v>0</v>
      </c>
      <c r="X1156" s="10" t="s">
        <v>29</v>
      </c>
      <c r="Y1156" s="10" t="s">
        <v>29</v>
      </c>
      <c r="Z1156" s="10" t="s">
        <v>37</v>
      </c>
      <c r="AA1156" s="10" t="s">
        <v>29</v>
      </c>
      <c r="AB1156" s="15">
        <v>0</v>
      </c>
      <c r="AC1156" s="15">
        <v>0</v>
      </c>
      <c r="AD1156" s="15"/>
      <c r="AE1156" s="15">
        <v>0</v>
      </c>
      <c r="AF1156" s="15">
        <v>0</v>
      </c>
      <c r="AG1156" s="15">
        <v>0</v>
      </c>
      <c r="AP1156" t="str">
        <f>VLOOKUP(D1156,'Movement of CWIP'!$B$6:$B$46,1,0)</f>
        <v>9100000043-0</v>
      </c>
    </row>
    <row r="1157" spans="1:42" ht="15" customHeight="1" x14ac:dyDescent="0.25">
      <c r="A1157" s="36">
        <v>9</v>
      </c>
      <c r="B1157" s="36" t="s">
        <v>2609</v>
      </c>
      <c r="C1157" s="36" t="s">
        <v>2610</v>
      </c>
      <c r="D1157" s="38" t="str">
        <f t="shared" si="29"/>
        <v>9100000044-0</v>
      </c>
      <c r="E1157" s="9" t="s">
        <v>2280</v>
      </c>
      <c r="F1157" s="10" t="s">
        <v>29</v>
      </c>
      <c r="G1157" s="10" t="s">
        <v>29</v>
      </c>
      <c r="H1157" s="9" t="s">
        <v>30</v>
      </c>
      <c r="I1157" s="10" t="s">
        <v>31</v>
      </c>
      <c r="J1157" s="10" t="s">
        <v>32</v>
      </c>
      <c r="K1157" s="11">
        <v>45016</v>
      </c>
      <c r="L1157" s="12">
        <v>44652</v>
      </c>
      <c r="M1157" s="10" t="s">
        <v>110</v>
      </c>
      <c r="N1157" s="13" t="s">
        <v>2281</v>
      </c>
      <c r="O1157" s="10" t="s">
        <v>40</v>
      </c>
      <c r="P1157" s="10" t="s">
        <v>1306</v>
      </c>
      <c r="Q1157" s="14">
        <v>952776.78</v>
      </c>
      <c r="R1157" s="12"/>
      <c r="S1157" s="10" t="s">
        <v>2282</v>
      </c>
      <c r="T1157" s="15">
        <v>0</v>
      </c>
      <c r="U1157" s="15"/>
      <c r="V1157" s="10" t="s">
        <v>29</v>
      </c>
      <c r="W1157" s="14">
        <v>952776.78</v>
      </c>
      <c r="X1157" s="10" t="s">
        <v>29</v>
      </c>
      <c r="Y1157" s="10" t="s">
        <v>29</v>
      </c>
      <c r="Z1157" s="10" t="s">
        <v>37</v>
      </c>
      <c r="AA1157" s="10" t="s">
        <v>29</v>
      </c>
      <c r="AB1157" s="15">
        <v>0</v>
      </c>
      <c r="AC1157" s="14">
        <v>85087.889999999985</v>
      </c>
      <c r="AD1157" s="14">
        <v>-1037864.67</v>
      </c>
      <c r="AE1157" s="15">
        <v>0</v>
      </c>
      <c r="AF1157" s="15">
        <v>0</v>
      </c>
      <c r="AG1157" s="15">
        <v>0</v>
      </c>
      <c r="AP1157" t="str">
        <f>VLOOKUP(D1157,'Movement of CWIP'!$B$6:$B$46,1,0)</f>
        <v>9100000044-0</v>
      </c>
    </row>
    <row r="1158" spans="1:42" ht="15" customHeight="1" x14ac:dyDescent="0.25">
      <c r="A1158" s="36">
        <v>9</v>
      </c>
      <c r="B1158" s="36" t="s">
        <v>2609</v>
      </c>
      <c r="C1158" s="36" t="s">
        <v>2610</v>
      </c>
      <c r="D1158" s="38" t="str">
        <f t="shared" si="29"/>
        <v>9100000046-0</v>
      </c>
      <c r="E1158" s="9" t="s">
        <v>2283</v>
      </c>
      <c r="F1158" s="10" t="s">
        <v>29</v>
      </c>
      <c r="G1158" s="10" t="s">
        <v>29</v>
      </c>
      <c r="H1158" s="9" t="s">
        <v>30</v>
      </c>
      <c r="I1158" s="10" t="s">
        <v>31</v>
      </c>
      <c r="J1158" s="10" t="s">
        <v>29</v>
      </c>
      <c r="K1158" s="11">
        <v>45107</v>
      </c>
      <c r="L1158" s="12">
        <v>45107</v>
      </c>
      <c r="M1158" s="10" t="s">
        <v>110</v>
      </c>
      <c r="N1158" s="13" t="s">
        <v>2285</v>
      </c>
      <c r="O1158" s="10" t="s">
        <v>40</v>
      </c>
      <c r="P1158" s="10" t="s">
        <v>29</v>
      </c>
      <c r="Q1158" s="15">
        <v>0</v>
      </c>
      <c r="R1158" s="12"/>
      <c r="S1158" s="10" t="s">
        <v>2286</v>
      </c>
      <c r="T1158" s="15">
        <v>0</v>
      </c>
      <c r="U1158" s="15"/>
      <c r="V1158" s="10" t="s">
        <v>29</v>
      </c>
      <c r="W1158" s="15">
        <v>0</v>
      </c>
      <c r="X1158" s="10" t="s">
        <v>29</v>
      </c>
      <c r="Y1158" s="10" t="s">
        <v>29</v>
      </c>
      <c r="Z1158" s="10" t="s">
        <v>37</v>
      </c>
      <c r="AA1158" s="10" t="s">
        <v>29</v>
      </c>
      <c r="AB1158" s="15">
        <v>0</v>
      </c>
      <c r="AC1158" s="15">
        <v>5534849.4400000013</v>
      </c>
      <c r="AD1158" s="15">
        <v>-5534849.4400000004</v>
      </c>
      <c r="AE1158" s="15">
        <v>0</v>
      </c>
      <c r="AF1158" s="15">
        <v>0</v>
      </c>
      <c r="AG1158" s="15">
        <v>0</v>
      </c>
      <c r="AP1158" t="str">
        <f>VLOOKUP(D1158,'Movement of CWIP'!$B$6:$B$46,1,0)</f>
        <v>9100000046-0</v>
      </c>
    </row>
    <row r="1159" spans="1:42" ht="15" customHeight="1" x14ac:dyDescent="0.25">
      <c r="A1159" s="36">
        <v>9</v>
      </c>
      <c r="B1159" s="36" t="s">
        <v>2609</v>
      </c>
      <c r="C1159" s="36" t="s">
        <v>2610</v>
      </c>
      <c r="D1159" s="38" t="str">
        <f t="shared" si="29"/>
        <v>9100000047-0</v>
      </c>
      <c r="E1159" s="9" t="s">
        <v>2287</v>
      </c>
      <c r="F1159" s="10" t="s">
        <v>29</v>
      </c>
      <c r="G1159" s="10" t="s">
        <v>29</v>
      </c>
      <c r="H1159" s="9" t="s">
        <v>30</v>
      </c>
      <c r="I1159" s="10" t="s">
        <v>31</v>
      </c>
      <c r="J1159" s="10" t="s">
        <v>29</v>
      </c>
      <c r="K1159" s="11">
        <v>45107</v>
      </c>
      <c r="L1159" s="12">
        <v>45107</v>
      </c>
      <c r="M1159" s="10" t="s">
        <v>363</v>
      </c>
      <c r="N1159" s="13" t="s">
        <v>2288</v>
      </c>
      <c r="O1159" s="10" t="s">
        <v>40</v>
      </c>
      <c r="P1159" s="10" t="s">
        <v>29</v>
      </c>
      <c r="Q1159" s="15">
        <v>0</v>
      </c>
      <c r="R1159" s="12"/>
      <c r="S1159" s="10" t="s">
        <v>2183</v>
      </c>
      <c r="T1159" s="15">
        <v>0</v>
      </c>
      <c r="U1159" s="15"/>
      <c r="V1159" s="10" t="s">
        <v>29</v>
      </c>
      <c r="W1159" s="15">
        <v>0</v>
      </c>
      <c r="X1159" s="10" t="s">
        <v>29</v>
      </c>
      <c r="Y1159" s="10" t="s">
        <v>29</v>
      </c>
      <c r="Z1159" s="10" t="s">
        <v>37</v>
      </c>
      <c r="AA1159" s="10" t="s">
        <v>29</v>
      </c>
      <c r="AB1159" s="15">
        <v>0</v>
      </c>
      <c r="AC1159" s="14">
        <v>8076725.5599999996</v>
      </c>
      <c r="AD1159" s="14"/>
      <c r="AE1159" s="15">
        <v>0</v>
      </c>
      <c r="AF1159" s="15">
        <v>0</v>
      </c>
      <c r="AG1159" s="14">
        <v>8076725.5599999996</v>
      </c>
      <c r="AJ1159">
        <f t="shared" ref="AJ1159:AJ1160" si="30">$AG$1-L1159+1</f>
        <v>276</v>
      </c>
      <c r="AK1159" t="str">
        <f>VLOOKUP(AJ1159,Ageing!$B$3:$C$6,2,1)</f>
        <v>Less than 1 year</v>
      </c>
      <c r="AL1159" s="35">
        <f>IF($AK1159=AL$2,AC1159,$AG1159-$W1159)</f>
        <v>8076725.5599999996</v>
      </c>
      <c r="AM1159" s="35">
        <f t="shared" ref="AM1159:AO1160" si="31">IF($AK1159=AM$2,$W1159,0)</f>
        <v>0</v>
      </c>
      <c r="AN1159" s="35">
        <f t="shared" si="31"/>
        <v>0</v>
      </c>
      <c r="AO1159" s="35">
        <f t="shared" si="31"/>
        <v>0</v>
      </c>
      <c r="AP1159" t="str">
        <f>VLOOKUP(D1159,'Movement of CWIP'!$B$6:$B$46,1,0)</f>
        <v>9100000047-0</v>
      </c>
    </row>
    <row r="1160" spans="1:42" ht="15" customHeight="1" x14ac:dyDescent="0.25">
      <c r="A1160" s="36">
        <v>9</v>
      </c>
      <c r="B1160" s="36" t="s">
        <v>2609</v>
      </c>
      <c r="C1160" s="36" t="s">
        <v>2610</v>
      </c>
      <c r="D1160" s="38" t="str">
        <f t="shared" si="29"/>
        <v>9100000048-0</v>
      </c>
      <c r="E1160" s="9" t="s">
        <v>2661</v>
      </c>
      <c r="F1160" s="10" t="s">
        <v>29</v>
      </c>
      <c r="G1160" s="10" t="s">
        <v>29</v>
      </c>
      <c r="H1160" s="9" t="s">
        <v>30</v>
      </c>
      <c r="I1160" s="10" t="s">
        <v>31</v>
      </c>
      <c r="J1160" s="10" t="s">
        <v>32</v>
      </c>
      <c r="K1160" s="11">
        <v>45331</v>
      </c>
      <c r="L1160" s="12">
        <v>45323</v>
      </c>
      <c r="M1160" s="10" t="s">
        <v>973</v>
      </c>
      <c r="N1160" s="13" t="s">
        <v>2662</v>
      </c>
      <c r="O1160" s="10" t="s">
        <v>40</v>
      </c>
      <c r="P1160" s="10" t="s">
        <v>2279</v>
      </c>
      <c r="Q1160" s="15">
        <v>0</v>
      </c>
      <c r="R1160" s="12"/>
      <c r="S1160" s="10" t="s">
        <v>2673</v>
      </c>
      <c r="T1160" s="15">
        <v>0</v>
      </c>
      <c r="U1160" s="15"/>
      <c r="V1160" s="10" t="s">
        <v>29</v>
      </c>
      <c r="W1160" s="15">
        <v>0</v>
      </c>
      <c r="X1160" s="10" t="s">
        <v>29</v>
      </c>
      <c r="Y1160" s="10" t="s">
        <v>29</v>
      </c>
      <c r="Z1160" s="10" t="s">
        <v>37</v>
      </c>
      <c r="AA1160" s="10" t="s">
        <v>29</v>
      </c>
      <c r="AB1160" s="15">
        <v>0</v>
      </c>
      <c r="AC1160" s="14">
        <v>1755005.88</v>
      </c>
      <c r="AD1160" s="14"/>
      <c r="AE1160" s="15">
        <v>0</v>
      </c>
      <c r="AF1160" s="15">
        <v>0</v>
      </c>
      <c r="AG1160" s="14">
        <v>1755005.88</v>
      </c>
      <c r="AJ1160">
        <f t="shared" si="30"/>
        <v>60</v>
      </c>
      <c r="AK1160" t="str">
        <f>VLOOKUP(AJ1160,Ageing!$B$3:$C$6,2,1)</f>
        <v>Less than 1 year</v>
      </c>
      <c r="AL1160" s="35">
        <f>IF($AK1160=AL$2,AC1160,$AG1160-$W1160)</f>
        <v>1755005.88</v>
      </c>
      <c r="AM1160" s="35">
        <f t="shared" si="31"/>
        <v>0</v>
      </c>
      <c r="AN1160" s="35">
        <f t="shared" si="31"/>
        <v>0</v>
      </c>
      <c r="AO1160" s="35">
        <f t="shared" si="31"/>
        <v>0</v>
      </c>
      <c r="AP1160" t="str">
        <f>VLOOKUP(D1160,'Movement of CWIP'!$B$6:$B$46,1,0)</f>
        <v>9100000048-0</v>
      </c>
    </row>
    <row r="1161" spans="1:42" ht="15" customHeight="1" x14ac:dyDescent="0.25">
      <c r="A1161" s="36">
        <v>9</v>
      </c>
      <c r="B1161" s="36" t="s">
        <v>2609</v>
      </c>
      <c r="C1161" s="36" t="s">
        <v>2611</v>
      </c>
      <c r="D1161" s="38" t="str">
        <f t="shared" si="29"/>
        <v>9200000000-0</v>
      </c>
      <c r="E1161" s="9" t="s">
        <v>2291</v>
      </c>
      <c r="F1161" s="10" t="s">
        <v>29</v>
      </c>
      <c r="G1161" s="10" t="s">
        <v>29</v>
      </c>
      <c r="H1161" s="9" t="s">
        <v>30</v>
      </c>
      <c r="I1161" s="10" t="s">
        <v>31</v>
      </c>
      <c r="J1161" s="10" t="s">
        <v>32</v>
      </c>
      <c r="K1161" s="11">
        <v>43190</v>
      </c>
      <c r="L1161" s="12">
        <v>43160</v>
      </c>
      <c r="M1161" s="10" t="s">
        <v>33</v>
      </c>
      <c r="N1161" s="13" t="s">
        <v>2292</v>
      </c>
      <c r="O1161" s="10" t="s">
        <v>40</v>
      </c>
      <c r="P1161" s="10" t="s">
        <v>29</v>
      </c>
      <c r="Q1161" s="15">
        <v>0</v>
      </c>
      <c r="R1161" s="12"/>
      <c r="S1161" s="10" t="s">
        <v>2293</v>
      </c>
      <c r="T1161" s="15">
        <v>0</v>
      </c>
      <c r="U1161" s="15"/>
      <c r="V1161" s="10" t="s">
        <v>29</v>
      </c>
      <c r="W1161" s="15">
        <v>0</v>
      </c>
      <c r="X1161" s="10" t="s">
        <v>29</v>
      </c>
      <c r="Y1161" s="10" t="s">
        <v>29</v>
      </c>
      <c r="Z1161" s="10" t="s">
        <v>37</v>
      </c>
      <c r="AA1161" s="10" t="s">
        <v>29</v>
      </c>
      <c r="AB1161" s="15">
        <v>0</v>
      </c>
      <c r="AC1161" s="15">
        <v>0</v>
      </c>
      <c r="AD1161" s="15"/>
      <c r="AE1161" s="15">
        <v>0</v>
      </c>
      <c r="AF1161" s="15">
        <v>0</v>
      </c>
      <c r="AG1161" s="15">
        <v>0</v>
      </c>
      <c r="AP1161" t="e">
        <f>VLOOKUP(D1161,'Movement of CWIP'!$B$6:$B$46,1,0)</f>
        <v>#N/A</v>
      </c>
    </row>
    <row r="1162" spans="1:42" ht="15" customHeight="1" x14ac:dyDescent="0.25">
      <c r="A1162" s="36">
        <v>9</v>
      </c>
      <c r="B1162" s="36" t="s">
        <v>2609</v>
      </c>
      <c r="C1162" s="36" t="s">
        <v>2611</v>
      </c>
      <c r="D1162" s="38" t="str">
        <f t="shared" si="29"/>
        <v>9200000001-0</v>
      </c>
      <c r="E1162" s="9" t="s">
        <v>2294</v>
      </c>
      <c r="F1162" s="10" t="s">
        <v>29</v>
      </c>
      <c r="G1162" s="10" t="s">
        <v>29</v>
      </c>
      <c r="H1162" s="9" t="s">
        <v>30</v>
      </c>
      <c r="I1162" s="10" t="s">
        <v>31</v>
      </c>
      <c r="J1162" s="10" t="s">
        <v>32</v>
      </c>
      <c r="K1162" s="11">
        <v>43224</v>
      </c>
      <c r="L1162" s="12">
        <v>43221</v>
      </c>
      <c r="M1162" s="10" t="s">
        <v>215</v>
      </c>
      <c r="N1162" s="13" t="s">
        <v>2295</v>
      </c>
      <c r="O1162" s="10" t="s">
        <v>40</v>
      </c>
      <c r="P1162" s="10" t="s">
        <v>2203</v>
      </c>
      <c r="Q1162" s="15">
        <v>0</v>
      </c>
      <c r="R1162" s="12"/>
      <c r="S1162" s="10" t="s">
        <v>741</v>
      </c>
      <c r="T1162" s="15">
        <v>0</v>
      </c>
      <c r="U1162" s="15">
        <v>750</v>
      </c>
      <c r="V1162" s="10" t="s">
        <v>29</v>
      </c>
      <c r="W1162" s="15">
        <v>0</v>
      </c>
      <c r="X1162" s="10" t="s">
        <v>36</v>
      </c>
      <c r="Y1162" s="10" t="s">
        <v>29</v>
      </c>
      <c r="Z1162" s="10" t="s">
        <v>37</v>
      </c>
      <c r="AA1162" s="10" t="s">
        <v>29</v>
      </c>
      <c r="AB1162" s="15">
        <v>0</v>
      </c>
      <c r="AC1162" s="15">
        <v>0</v>
      </c>
      <c r="AD1162" s="15"/>
      <c r="AE1162" s="15">
        <v>0</v>
      </c>
      <c r="AF1162" s="15">
        <v>0</v>
      </c>
      <c r="AG1162" s="15">
        <v>0</v>
      </c>
      <c r="AP1162" t="e">
        <f>VLOOKUP(D1162,'Movement of CWIP'!$B$6:$B$46,1,0)</f>
        <v>#N/A</v>
      </c>
    </row>
    <row r="1163" spans="1:42" ht="15" customHeight="1" x14ac:dyDescent="0.25">
      <c r="A1163" s="36">
        <v>9</v>
      </c>
      <c r="B1163" s="36" t="s">
        <v>2609</v>
      </c>
      <c r="C1163" s="36" t="s">
        <v>2611</v>
      </c>
      <c r="D1163" s="38" t="str">
        <f t="shared" si="29"/>
        <v>9200000002-0</v>
      </c>
      <c r="E1163" s="9" t="s">
        <v>2296</v>
      </c>
      <c r="F1163" s="10" t="s">
        <v>29</v>
      </c>
      <c r="G1163" s="10" t="s">
        <v>29</v>
      </c>
      <c r="H1163" s="9" t="s">
        <v>30</v>
      </c>
      <c r="I1163" s="10" t="s">
        <v>31</v>
      </c>
      <c r="J1163" s="10" t="s">
        <v>32</v>
      </c>
      <c r="K1163" s="11">
        <v>43242</v>
      </c>
      <c r="L1163" s="12">
        <v>43221</v>
      </c>
      <c r="M1163" s="10" t="s">
        <v>215</v>
      </c>
      <c r="N1163" s="13" t="s">
        <v>2297</v>
      </c>
      <c r="O1163" s="10" t="s">
        <v>40</v>
      </c>
      <c r="P1163" s="10" t="s">
        <v>29</v>
      </c>
      <c r="Q1163" s="15">
        <v>0</v>
      </c>
      <c r="R1163" s="12"/>
      <c r="S1163" s="10" t="s">
        <v>741</v>
      </c>
      <c r="T1163" s="15">
        <v>0</v>
      </c>
      <c r="U1163" s="15"/>
      <c r="V1163" s="10" t="s">
        <v>29</v>
      </c>
      <c r="W1163" s="15">
        <v>0</v>
      </c>
      <c r="X1163" s="10" t="s">
        <v>29</v>
      </c>
      <c r="Y1163" s="10" t="s">
        <v>29</v>
      </c>
      <c r="Z1163" s="10" t="s">
        <v>37</v>
      </c>
      <c r="AA1163" s="10" t="s">
        <v>29</v>
      </c>
      <c r="AB1163" s="15">
        <v>0</v>
      </c>
      <c r="AC1163" s="15">
        <v>0</v>
      </c>
      <c r="AD1163" s="15"/>
      <c r="AE1163" s="15">
        <v>0</v>
      </c>
      <c r="AF1163" s="15">
        <v>0</v>
      </c>
      <c r="AG1163" s="15">
        <v>0</v>
      </c>
      <c r="AP1163" t="e">
        <f>VLOOKUP(D1163,'Movement of CWIP'!$B$6:$B$46,1,0)</f>
        <v>#N/A</v>
      </c>
    </row>
    <row r="1164" spans="1:42" ht="15" customHeight="1" x14ac:dyDescent="0.25">
      <c r="A1164" s="36">
        <v>9</v>
      </c>
      <c r="B1164" s="36" t="s">
        <v>2609</v>
      </c>
      <c r="C1164" s="36" t="s">
        <v>2611</v>
      </c>
      <c r="D1164" s="38" t="str">
        <f t="shared" si="29"/>
        <v>9200000003-0</v>
      </c>
      <c r="E1164" s="9" t="s">
        <v>2298</v>
      </c>
      <c r="F1164" s="10" t="s">
        <v>29</v>
      </c>
      <c r="G1164" s="10" t="s">
        <v>29</v>
      </c>
      <c r="H1164" s="9" t="s">
        <v>30</v>
      </c>
      <c r="I1164" s="10" t="s">
        <v>31</v>
      </c>
      <c r="J1164" s="10" t="s">
        <v>32</v>
      </c>
      <c r="K1164" s="11">
        <v>43241</v>
      </c>
      <c r="L1164" s="12">
        <v>43221</v>
      </c>
      <c r="M1164" s="10" t="s">
        <v>29</v>
      </c>
      <c r="N1164" s="13" t="s">
        <v>2299</v>
      </c>
      <c r="O1164" s="10" t="s">
        <v>40</v>
      </c>
      <c r="P1164" s="10" t="s">
        <v>29</v>
      </c>
      <c r="Q1164" s="15">
        <v>0</v>
      </c>
      <c r="R1164" s="12"/>
      <c r="S1164" s="10" t="s">
        <v>2300</v>
      </c>
      <c r="T1164" s="15">
        <v>0</v>
      </c>
      <c r="U1164" s="15"/>
      <c r="V1164" s="10" t="s">
        <v>29</v>
      </c>
      <c r="W1164" s="15">
        <v>0</v>
      </c>
      <c r="X1164" s="10" t="s">
        <v>29</v>
      </c>
      <c r="Y1164" s="10" t="s">
        <v>29</v>
      </c>
      <c r="Z1164" s="10" t="s">
        <v>37</v>
      </c>
      <c r="AA1164" s="10" t="s">
        <v>29</v>
      </c>
      <c r="AB1164" s="15">
        <v>0</v>
      </c>
      <c r="AC1164" s="15">
        <v>0</v>
      </c>
      <c r="AD1164" s="15"/>
      <c r="AE1164" s="15">
        <v>0</v>
      </c>
      <c r="AF1164" s="15">
        <v>0</v>
      </c>
      <c r="AG1164" s="15">
        <v>0</v>
      </c>
      <c r="AP1164" t="e">
        <f>VLOOKUP(D1164,'Movement of CWIP'!$B$6:$B$46,1,0)</f>
        <v>#N/A</v>
      </c>
    </row>
    <row r="1165" spans="1:42" ht="15" customHeight="1" x14ac:dyDescent="0.25">
      <c r="A1165" s="36">
        <v>9</v>
      </c>
      <c r="B1165" s="36" t="s">
        <v>2609</v>
      </c>
      <c r="C1165" s="36" t="s">
        <v>2611</v>
      </c>
      <c r="D1165" s="38" t="str">
        <f t="shared" si="29"/>
        <v>9200000004-0</v>
      </c>
      <c r="E1165" s="9" t="s">
        <v>2301</v>
      </c>
      <c r="F1165" s="10" t="s">
        <v>29</v>
      </c>
      <c r="G1165" s="10" t="s">
        <v>29</v>
      </c>
      <c r="H1165" s="9" t="s">
        <v>30</v>
      </c>
      <c r="I1165" s="10" t="s">
        <v>31</v>
      </c>
      <c r="J1165" s="10" t="s">
        <v>32</v>
      </c>
      <c r="K1165" s="11">
        <v>43270</v>
      </c>
      <c r="L1165" s="12">
        <v>43252</v>
      </c>
      <c r="M1165" s="10" t="s">
        <v>29</v>
      </c>
      <c r="N1165" s="13" t="s">
        <v>2302</v>
      </c>
      <c r="O1165" s="10" t="s">
        <v>40</v>
      </c>
      <c r="P1165" s="10" t="s">
        <v>2203</v>
      </c>
      <c r="Q1165" s="15">
        <v>0</v>
      </c>
      <c r="R1165" s="12"/>
      <c r="S1165" s="10" t="s">
        <v>2236</v>
      </c>
      <c r="T1165" s="15">
        <v>0</v>
      </c>
      <c r="U1165" s="15"/>
      <c r="V1165" s="10" t="s">
        <v>29</v>
      </c>
      <c r="W1165" s="15">
        <v>0</v>
      </c>
      <c r="X1165" s="10" t="s">
        <v>29</v>
      </c>
      <c r="Y1165" s="10" t="s">
        <v>29</v>
      </c>
      <c r="Z1165" s="10" t="s">
        <v>37</v>
      </c>
      <c r="AA1165" s="10" t="s">
        <v>29</v>
      </c>
      <c r="AB1165" s="15">
        <v>0</v>
      </c>
      <c r="AC1165" s="15">
        <v>0</v>
      </c>
      <c r="AD1165" s="15"/>
      <c r="AE1165" s="15">
        <v>0</v>
      </c>
      <c r="AF1165" s="15">
        <v>0</v>
      </c>
      <c r="AG1165" s="15">
        <v>0</v>
      </c>
      <c r="AP1165" t="e">
        <f>VLOOKUP(D1165,'Movement of CWIP'!$B$6:$B$46,1,0)</f>
        <v>#N/A</v>
      </c>
    </row>
    <row r="1166" spans="1:42" ht="15" customHeight="1" x14ac:dyDescent="0.25">
      <c r="A1166" s="36">
        <v>9</v>
      </c>
      <c r="B1166" s="36" t="s">
        <v>2609</v>
      </c>
      <c r="C1166" s="36" t="s">
        <v>2611</v>
      </c>
      <c r="D1166" s="38" t="str">
        <f t="shared" si="29"/>
        <v>9200000005-0</v>
      </c>
      <c r="E1166" s="9" t="s">
        <v>2303</v>
      </c>
      <c r="F1166" s="10" t="s">
        <v>29</v>
      </c>
      <c r="G1166" s="10" t="s">
        <v>29</v>
      </c>
      <c r="H1166" s="9" t="s">
        <v>30</v>
      </c>
      <c r="I1166" s="10" t="s">
        <v>31</v>
      </c>
      <c r="J1166" s="10" t="s">
        <v>32</v>
      </c>
      <c r="K1166" s="11">
        <v>43235</v>
      </c>
      <c r="L1166" s="12">
        <v>43221</v>
      </c>
      <c r="M1166" s="10" t="s">
        <v>29</v>
      </c>
      <c r="N1166" s="13" t="s">
        <v>2304</v>
      </c>
      <c r="O1166" s="10" t="s">
        <v>40</v>
      </c>
      <c r="P1166" s="10" t="s">
        <v>29</v>
      </c>
      <c r="Q1166" s="15">
        <v>0</v>
      </c>
      <c r="R1166" s="12"/>
      <c r="S1166" s="10" t="s">
        <v>2300</v>
      </c>
      <c r="T1166" s="15">
        <v>0</v>
      </c>
      <c r="U1166" s="15"/>
      <c r="V1166" s="10" t="s">
        <v>29</v>
      </c>
      <c r="W1166" s="15">
        <v>0</v>
      </c>
      <c r="X1166" s="10" t="s">
        <v>29</v>
      </c>
      <c r="Y1166" s="10" t="s">
        <v>29</v>
      </c>
      <c r="Z1166" s="10" t="s">
        <v>37</v>
      </c>
      <c r="AA1166" s="10" t="s">
        <v>29</v>
      </c>
      <c r="AB1166" s="15">
        <v>0</v>
      </c>
      <c r="AC1166" s="15">
        <v>0</v>
      </c>
      <c r="AD1166" s="15"/>
      <c r="AE1166" s="15">
        <v>0</v>
      </c>
      <c r="AF1166" s="15">
        <v>0</v>
      </c>
      <c r="AG1166" s="15">
        <v>0</v>
      </c>
      <c r="AP1166" t="e">
        <f>VLOOKUP(D1166,'Movement of CWIP'!$B$6:$B$46,1,0)</f>
        <v>#N/A</v>
      </c>
    </row>
    <row r="1167" spans="1:42" ht="15" customHeight="1" x14ac:dyDescent="0.25">
      <c r="A1167" s="36">
        <v>9</v>
      </c>
      <c r="B1167" s="36" t="s">
        <v>2609</v>
      </c>
      <c r="C1167" s="36" t="s">
        <v>2611</v>
      </c>
      <c r="D1167" s="38" t="str">
        <f t="shared" si="29"/>
        <v>9200000006-0</v>
      </c>
      <c r="E1167" s="9" t="s">
        <v>2305</v>
      </c>
      <c r="F1167" s="10" t="s">
        <v>29</v>
      </c>
      <c r="G1167" s="10" t="s">
        <v>29</v>
      </c>
      <c r="H1167" s="9" t="s">
        <v>30</v>
      </c>
      <c r="I1167" s="10" t="s">
        <v>31</v>
      </c>
      <c r="J1167" s="10" t="s">
        <v>32</v>
      </c>
      <c r="K1167" s="11">
        <v>43356</v>
      </c>
      <c r="L1167" s="12">
        <v>43344</v>
      </c>
      <c r="M1167" s="10" t="s">
        <v>202</v>
      </c>
      <c r="N1167" s="13" t="s">
        <v>2306</v>
      </c>
      <c r="O1167" s="10" t="s">
        <v>40</v>
      </c>
      <c r="P1167" s="10" t="s">
        <v>29</v>
      </c>
      <c r="Q1167" s="15">
        <v>0</v>
      </c>
      <c r="R1167" s="12"/>
      <c r="S1167" s="10" t="s">
        <v>2307</v>
      </c>
      <c r="T1167" s="15">
        <v>0</v>
      </c>
      <c r="U1167" s="15"/>
      <c r="V1167" s="10" t="s">
        <v>29</v>
      </c>
      <c r="W1167" s="15">
        <v>0</v>
      </c>
      <c r="X1167" s="10" t="s">
        <v>29</v>
      </c>
      <c r="Y1167" s="10" t="s">
        <v>29</v>
      </c>
      <c r="Z1167" s="10" t="s">
        <v>37</v>
      </c>
      <c r="AA1167" s="10" t="s">
        <v>29</v>
      </c>
      <c r="AB1167" s="15">
        <v>0</v>
      </c>
      <c r="AC1167" s="15">
        <v>0</v>
      </c>
      <c r="AD1167" s="15"/>
      <c r="AE1167" s="15">
        <v>0</v>
      </c>
      <c r="AF1167" s="15">
        <v>0</v>
      </c>
      <c r="AG1167" s="15">
        <v>0</v>
      </c>
      <c r="AP1167" t="e">
        <f>VLOOKUP(D1167,'Movement of CWIP'!$B$6:$B$46,1,0)</f>
        <v>#N/A</v>
      </c>
    </row>
    <row r="1168" spans="1:42" ht="15" customHeight="1" x14ac:dyDescent="0.25">
      <c r="A1168" s="36">
        <v>9</v>
      </c>
      <c r="B1168" s="36" t="s">
        <v>2609</v>
      </c>
      <c r="C1168" s="36" t="s">
        <v>2611</v>
      </c>
      <c r="D1168" s="38" t="str">
        <f t="shared" si="29"/>
        <v>9200000007-0</v>
      </c>
      <c r="E1168" s="9" t="s">
        <v>2308</v>
      </c>
      <c r="F1168" s="10" t="s">
        <v>29</v>
      </c>
      <c r="G1168" s="10" t="s">
        <v>29</v>
      </c>
      <c r="H1168" s="9" t="s">
        <v>30</v>
      </c>
      <c r="I1168" s="10" t="s">
        <v>31</v>
      </c>
      <c r="J1168" s="10" t="s">
        <v>2309</v>
      </c>
      <c r="K1168" s="11">
        <v>43293</v>
      </c>
      <c r="L1168" s="12">
        <v>43282</v>
      </c>
      <c r="M1168" s="10" t="s">
        <v>608</v>
      </c>
      <c r="N1168" s="13" t="s">
        <v>2310</v>
      </c>
      <c r="O1168" s="10" t="s">
        <v>40</v>
      </c>
      <c r="P1168" s="10" t="s">
        <v>29</v>
      </c>
      <c r="Q1168" s="15">
        <v>0</v>
      </c>
      <c r="R1168" s="12"/>
      <c r="S1168" s="10" t="s">
        <v>2311</v>
      </c>
      <c r="T1168" s="15">
        <v>0</v>
      </c>
      <c r="U1168" s="15"/>
      <c r="V1168" s="10" t="s">
        <v>29</v>
      </c>
      <c r="W1168" s="15">
        <v>0</v>
      </c>
      <c r="X1168" s="10" t="s">
        <v>29</v>
      </c>
      <c r="Y1168" s="10" t="s">
        <v>29</v>
      </c>
      <c r="Z1168" s="10" t="s">
        <v>37</v>
      </c>
      <c r="AA1168" s="10" t="s">
        <v>29</v>
      </c>
      <c r="AB1168" s="15">
        <v>0</v>
      </c>
      <c r="AC1168" s="15">
        <v>0</v>
      </c>
      <c r="AD1168" s="15"/>
      <c r="AE1168" s="15">
        <v>0</v>
      </c>
      <c r="AF1168" s="15">
        <v>0</v>
      </c>
      <c r="AG1168" s="15">
        <v>0</v>
      </c>
      <c r="AP1168" t="e">
        <f>VLOOKUP(D1168,'Movement of CWIP'!$B$6:$B$46,1,0)</f>
        <v>#N/A</v>
      </c>
    </row>
    <row r="1169" spans="1:42" ht="15" customHeight="1" x14ac:dyDescent="0.25">
      <c r="A1169" s="36">
        <v>9</v>
      </c>
      <c r="B1169" s="36" t="s">
        <v>2609</v>
      </c>
      <c r="C1169" s="36" t="s">
        <v>2611</v>
      </c>
      <c r="D1169" s="38" t="str">
        <f t="shared" si="29"/>
        <v>9200000008-0</v>
      </c>
      <c r="E1169" s="9" t="s">
        <v>2312</v>
      </c>
      <c r="F1169" s="10" t="s">
        <v>29</v>
      </c>
      <c r="G1169" s="10" t="s">
        <v>29</v>
      </c>
      <c r="H1169" s="9" t="s">
        <v>30</v>
      </c>
      <c r="I1169" s="10" t="s">
        <v>31</v>
      </c>
      <c r="J1169" s="10" t="s">
        <v>2309</v>
      </c>
      <c r="K1169" s="11">
        <v>43293</v>
      </c>
      <c r="L1169" s="12">
        <v>43282</v>
      </c>
      <c r="M1169" s="10" t="s">
        <v>608</v>
      </c>
      <c r="N1169" s="13" t="s">
        <v>2313</v>
      </c>
      <c r="O1169" s="10" t="s">
        <v>40</v>
      </c>
      <c r="P1169" s="10" t="s">
        <v>29</v>
      </c>
      <c r="Q1169" s="15">
        <v>0</v>
      </c>
      <c r="R1169" s="12"/>
      <c r="S1169" s="10" t="s">
        <v>29</v>
      </c>
      <c r="T1169" s="15">
        <v>0</v>
      </c>
      <c r="U1169" s="15"/>
      <c r="V1169" s="10" t="s">
        <v>29</v>
      </c>
      <c r="W1169" s="15">
        <v>0</v>
      </c>
      <c r="X1169" s="10" t="s">
        <v>29</v>
      </c>
      <c r="Y1169" s="10" t="s">
        <v>29</v>
      </c>
      <c r="Z1169" s="10" t="s">
        <v>37</v>
      </c>
      <c r="AA1169" s="10" t="s">
        <v>29</v>
      </c>
      <c r="AB1169" s="15">
        <v>0</v>
      </c>
      <c r="AC1169" s="15">
        <v>0</v>
      </c>
      <c r="AD1169" s="15"/>
      <c r="AE1169" s="15">
        <v>0</v>
      </c>
      <c r="AF1169" s="15">
        <v>0</v>
      </c>
      <c r="AG1169" s="15">
        <v>0</v>
      </c>
      <c r="AP1169" t="e">
        <f>VLOOKUP(D1169,'Movement of CWIP'!$B$6:$B$46,1,0)</f>
        <v>#N/A</v>
      </c>
    </row>
    <row r="1170" spans="1:42" x14ac:dyDescent="0.25">
      <c r="A1170" s="36">
        <v>9</v>
      </c>
      <c r="B1170" s="36" t="s">
        <v>2609</v>
      </c>
      <c r="C1170" s="36" t="s">
        <v>2611</v>
      </c>
      <c r="D1170" s="38" t="str">
        <f t="shared" si="29"/>
        <v>9200000009-0</v>
      </c>
      <c r="E1170" s="9" t="s">
        <v>2314</v>
      </c>
      <c r="F1170" s="10" t="s">
        <v>29</v>
      </c>
      <c r="G1170" s="10" t="s">
        <v>29</v>
      </c>
      <c r="H1170" s="9" t="s">
        <v>30</v>
      </c>
      <c r="I1170" s="10" t="s">
        <v>31</v>
      </c>
      <c r="J1170" s="10" t="s">
        <v>32</v>
      </c>
      <c r="K1170" s="11">
        <v>43322</v>
      </c>
      <c r="L1170" s="12">
        <v>43313</v>
      </c>
      <c r="M1170" s="10" t="s">
        <v>246</v>
      </c>
      <c r="N1170" s="13" t="s">
        <v>2315</v>
      </c>
      <c r="O1170" s="10" t="s">
        <v>40</v>
      </c>
      <c r="P1170" s="10" t="s">
        <v>29</v>
      </c>
      <c r="Q1170" s="15">
        <v>0</v>
      </c>
      <c r="R1170" s="12"/>
      <c r="S1170" s="10" t="s">
        <v>29</v>
      </c>
      <c r="T1170" s="15">
        <v>0</v>
      </c>
      <c r="U1170" s="15"/>
      <c r="V1170" s="10" t="s">
        <v>29</v>
      </c>
      <c r="W1170" s="15">
        <v>0</v>
      </c>
      <c r="X1170" s="10" t="s">
        <v>29</v>
      </c>
      <c r="Y1170" s="10" t="s">
        <v>29</v>
      </c>
      <c r="Z1170" s="10" t="s">
        <v>37</v>
      </c>
      <c r="AA1170" s="10" t="s">
        <v>29</v>
      </c>
      <c r="AB1170" s="15">
        <v>0</v>
      </c>
      <c r="AC1170" s="15">
        <v>0</v>
      </c>
      <c r="AD1170" s="15"/>
      <c r="AE1170" s="15">
        <v>0</v>
      </c>
      <c r="AF1170" s="15">
        <v>0</v>
      </c>
      <c r="AG1170" s="15">
        <v>0</v>
      </c>
      <c r="AP1170" t="e">
        <f>VLOOKUP(D1170,'Movement of CWIP'!$B$6:$B$46,1,0)</f>
        <v>#N/A</v>
      </c>
    </row>
    <row r="1171" spans="1:42" ht="15" customHeight="1" x14ac:dyDescent="0.25">
      <c r="A1171" s="36">
        <v>9</v>
      </c>
      <c r="B1171" s="36" t="s">
        <v>2609</v>
      </c>
      <c r="C1171" s="36" t="s">
        <v>2611</v>
      </c>
      <c r="D1171" s="38" t="str">
        <f t="shared" si="29"/>
        <v>9200000010-0</v>
      </c>
      <c r="E1171" s="9" t="s">
        <v>2316</v>
      </c>
      <c r="F1171" s="10" t="s">
        <v>29</v>
      </c>
      <c r="G1171" s="10" t="s">
        <v>29</v>
      </c>
      <c r="H1171" s="9" t="s">
        <v>30</v>
      </c>
      <c r="I1171" s="10" t="s">
        <v>31</v>
      </c>
      <c r="J1171" s="10" t="s">
        <v>32</v>
      </c>
      <c r="K1171" s="11">
        <v>43328</v>
      </c>
      <c r="L1171" s="12">
        <v>43313</v>
      </c>
      <c r="M1171" s="10" t="s">
        <v>194</v>
      </c>
      <c r="N1171" s="13" t="s">
        <v>2317</v>
      </c>
      <c r="O1171" s="10" t="s">
        <v>40</v>
      </c>
      <c r="P1171" s="10" t="s">
        <v>29</v>
      </c>
      <c r="Q1171" s="15">
        <v>0</v>
      </c>
      <c r="R1171" s="12"/>
      <c r="S1171" s="10" t="s">
        <v>29</v>
      </c>
      <c r="T1171" s="15">
        <v>0</v>
      </c>
      <c r="U1171" s="15"/>
      <c r="V1171" s="10" t="s">
        <v>29</v>
      </c>
      <c r="W1171" s="15">
        <v>0</v>
      </c>
      <c r="X1171" s="10" t="s">
        <v>29</v>
      </c>
      <c r="Y1171" s="10" t="s">
        <v>29</v>
      </c>
      <c r="Z1171" s="10" t="s">
        <v>37</v>
      </c>
      <c r="AA1171" s="10" t="s">
        <v>29</v>
      </c>
      <c r="AB1171" s="15">
        <v>0</v>
      </c>
      <c r="AC1171" s="15">
        <v>0</v>
      </c>
      <c r="AD1171" s="15"/>
      <c r="AE1171" s="15">
        <v>0</v>
      </c>
      <c r="AF1171" s="15">
        <v>0</v>
      </c>
      <c r="AG1171" s="15">
        <v>0</v>
      </c>
      <c r="AP1171" t="e">
        <f>VLOOKUP(D1171,'Movement of CWIP'!$B$6:$B$46,1,0)</f>
        <v>#N/A</v>
      </c>
    </row>
    <row r="1172" spans="1:42" ht="15" customHeight="1" x14ac:dyDescent="0.25">
      <c r="A1172" s="36">
        <v>9</v>
      </c>
      <c r="B1172" s="36" t="s">
        <v>2609</v>
      </c>
      <c r="C1172" s="36" t="s">
        <v>2611</v>
      </c>
      <c r="D1172" s="38" t="str">
        <f t="shared" si="29"/>
        <v>9200000011-0</v>
      </c>
      <c r="E1172" s="9" t="s">
        <v>2318</v>
      </c>
      <c r="F1172" s="10" t="s">
        <v>29</v>
      </c>
      <c r="G1172" s="10" t="s">
        <v>29</v>
      </c>
      <c r="H1172" s="9" t="s">
        <v>30</v>
      </c>
      <c r="I1172" s="10" t="s">
        <v>31</v>
      </c>
      <c r="J1172" s="10" t="s">
        <v>32</v>
      </c>
      <c r="K1172" s="11">
        <v>43355</v>
      </c>
      <c r="L1172" s="12">
        <v>43344</v>
      </c>
      <c r="M1172" s="10" t="s">
        <v>692</v>
      </c>
      <c r="N1172" s="13" t="s">
        <v>2319</v>
      </c>
      <c r="O1172" s="10" t="s">
        <v>40</v>
      </c>
      <c r="P1172" s="10" t="s">
        <v>29</v>
      </c>
      <c r="Q1172" s="15">
        <v>0</v>
      </c>
      <c r="R1172" s="12"/>
      <c r="S1172" s="10" t="s">
        <v>894</v>
      </c>
      <c r="T1172" s="15">
        <v>0</v>
      </c>
      <c r="U1172" s="15"/>
      <c r="V1172" s="10" t="s">
        <v>29</v>
      </c>
      <c r="W1172" s="15">
        <v>0</v>
      </c>
      <c r="X1172" s="10" t="s">
        <v>29</v>
      </c>
      <c r="Y1172" s="10" t="s">
        <v>29</v>
      </c>
      <c r="Z1172" s="10" t="s">
        <v>37</v>
      </c>
      <c r="AA1172" s="10" t="s">
        <v>29</v>
      </c>
      <c r="AB1172" s="15">
        <v>0</v>
      </c>
      <c r="AC1172" s="15">
        <v>0</v>
      </c>
      <c r="AD1172" s="15"/>
      <c r="AE1172" s="15">
        <v>0</v>
      </c>
      <c r="AF1172" s="15">
        <v>0</v>
      </c>
      <c r="AG1172" s="15">
        <v>0</v>
      </c>
      <c r="AP1172" t="e">
        <f>VLOOKUP(D1172,'Movement of CWIP'!$B$6:$B$46,1,0)</f>
        <v>#N/A</v>
      </c>
    </row>
    <row r="1173" spans="1:42" ht="15" customHeight="1" x14ac:dyDescent="0.25">
      <c r="A1173" s="36">
        <v>9</v>
      </c>
      <c r="B1173" s="36" t="s">
        <v>2609</v>
      </c>
      <c r="C1173" s="36" t="s">
        <v>2611</v>
      </c>
      <c r="D1173" s="38" t="str">
        <f t="shared" si="29"/>
        <v>9200000012-0</v>
      </c>
      <c r="E1173" s="9" t="s">
        <v>2320</v>
      </c>
      <c r="F1173" s="10" t="s">
        <v>29</v>
      </c>
      <c r="G1173" s="10" t="s">
        <v>29</v>
      </c>
      <c r="H1173" s="9" t="s">
        <v>30</v>
      </c>
      <c r="I1173" s="10" t="s">
        <v>31</v>
      </c>
      <c r="J1173" s="10" t="s">
        <v>32</v>
      </c>
      <c r="K1173" s="11">
        <v>43356</v>
      </c>
      <c r="L1173" s="12">
        <v>43344</v>
      </c>
      <c r="M1173" s="10" t="s">
        <v>448</v>
      </c>
      <c r="N1173" s="13" t="s">
        <v>2321</v>
      </c>
      <c r="O1173" s="10" t="s">
        <v>40</v>
      </c>
      <c r="P1173" s="10" t="s">
        <v>29</v>
      </c>
      <c r="Q1173" s="15">
        <v>0</v>
      </c>
      <c r="R1173" s="12"/>
      <c r="S1173" s="10" t="s">
        <v>741</v>
      </c>
      <c r="T1173" s="15">
        <v>0</v>
      </c>
      <c r="U1173" s="15"/>
      <c r="V1173" s="10" t="s">
        <v>29</v>
      </c>
      <c r="W1173" s="15">
        <v>0</v>
      </c>
      <c r="X1173" s="10" t="s">
        <v>29</v>
      </c>
      <c r="Y1173" s="10" t="s">
        <v>29</v>
      </c>
      <c r="Z1173" s="10" t="s">
        <v>37</v>
      </c>
      <c r="AA1173" s="10" t="s">
        <v>29</v>
      </c>
      <c r="AB1173" s="15">
        <v>0</v>
      </c>
      <c r="AC1173" s="15">
        <v>0</v>
      </c>
      <c r="AD1173" s="15"/>
      <c r="AE1173" s="15">
        <v>0</v>
      </c>
      <c r="AF1173" s="15">
        <v>0</v>
      </c>
      <c r="AG1173" s="15">
        <v>0</v>
      </c>
      <c r="AP1173" t="e">
        <f>VLOOKUP(D1173,'Movement of CWIP'!$B$6:$B$46,1,0)</f>
        <v>#N/A</v>
      </c>
    </row>
    <row r="1174" spans="1:42" ht="15" customHeight="1" x14ac:dyDescent="0.25">
      <c r="A1174" s="36">
        <v>9</v>
      </c>
      <c r="B1174" s="36" t="s">
        <v>2609</v>
      </c>
      <c r="C1174" s="36" t="s">
        <v>2611</v>
      </c>
      <c r="D1174" s="38" t="str">
        <f t="shared" si="29"/>
        <v>9200000013-0</v>
      </c>
      <c r="E1174" s="9" t="s">
        <v>2322</v>
      </c>
      <c r="F1174" s="10" t="s">
        <v>29</v>
      </c>
      <c r="G1174" s="10" t="s">
        <v>29</v>
      </c>
      <c r="H1174" s="9" t="s">
        <v>30</v>
      </c>
      <c r="I1174" s="10" t="s">
        <v>31</v>
      </c>
      <c r="J1174" s="10" t="s">
        <v>32</v>
      </c>
      <c r="K1174" s="11">
        <v>43397</v>
      </c>
      <c r="L1174" s="12">
        <v>43374</v>
      </c>
      <c r="M1174" s="10" t="s">
        <v>215</v>
      </c>
      <c r="N1174" s="13" t="s">
        <v>2323</v>
      </c>
      <c r="O1174" s="10" t="s">
        <v>40</v>
      </c>
      <c r="P1174" s="10" t="s">
        <v>29</v>
      </c>
      <c r="Q1174" s="15">
        <v>0</v>
      </c>
      <c r="R1174" s="12"/>
      <c r="S1174" s="10" t="s">
        <v>741</v>
      </c>
      <c r="T1174" s="15">
        <v>0</v>
      </c>
      <c r="U1174" s="15"/>
      <c r="V1174" s="10" t="s">
        <v>29</v>
      </c>
      <c r="W1174" s="15">
        <v>0</v>
      </c>
      <c r="X1174" s="10" t="s">
        <v>29</v>
      </c>
      <c r="Y1174" s="10" t="s">
        <v>29</v>
      </c>
      <c r="Z1174" s="10" t="s">
        <v>37</v>
      </c>
      <c r="AA1174" s="10" t="s">
        <v>29</v>
      </c>
      <c r="AB1174" s="15">
        <v>0</v>
      </c>
      <c r="AC1174" s="15">
        <v>0</v>
      </c>
      <c r="AD1174" s="15"/>
      <c r="AE1174" s="15">
        <v>0</v>
      </c>
      <c r="AF1174" s="15">
        <v>0</v>
      </c>
      <c r="AG1174" s="15">
        <v>0</v>
      </c>
      <c r="AP1174" t="e">
        <f>VLOOKUP(D1174,'Movement of CWIP'!$B$6:$B$46,1,0)</f>
        <v>#N/A</v>
      </c>
    </row>
    <row r="1175" spans="1:42" ht="15" customHeight="1" x14ac:dyDescent="0.25">
      <c r="A1175" s="36">
        <v>9</v>
      </c>
      <c r="B1175" s="36" t="s">
        <v>2609</v>
      </c>
      <c r="C1175" s="36" t="s">
        <v>2611</v>
      </c>
      <c r="D1175" s="38" t="str">
        <f t="shared" si="29"/>
        <v>9200000014-0</v>
      </c>
      <c r="E1175" s="9" t="s">
        <v>2324</v>
      </c>
      <c r="F1175" s="10" t="s">
        <v>29</v>
      </c>
      <c r="G1175" s="10" t="s">
        <v>29</v>
      </c>
      <c r="H1175" s="9" t="s">
        <v>30</v>
      </c>
      <c r="I1175" s="10" t="s">
        <v>31</v>
      </c>
      <c r="J1175" s="10" t="s">
        <v>32</v>
      </c>
      <c r="K1175" s="11">
        <v>43454</v>
      </c>
      <c r="L1175" s="12">
        <v>43435</v>
      </c>
      <c r="M1175" s="10" t="s">
        <v>951</v>
      </c>
      <c r="N1175" s="13" t="s">
        <v>2325</v>
      </c>
      <c r="O1175" s="10" t="s">
        <v>40</v>
      </c>
      <c r="P1175" s="10" t="s">
        <v>29</v>
      </c>
      <c r="Q1175" s="15">
        <v>0</v>
      </c>
      <c r="R1175" s="12"/>
      <c r="S1175" s="10" t="s">
        <v>2192</v>
      </c>
      <c r="T1175" s="15">
        <v>0</v>
      </c>
      <c r="U1175" s="15"/>
      <c r="V1175" s="10" t="s">
        <v>29</v>
      </c>
      <c r="W1175" s="15">
        <v>0</v>
      </c>
      <c r="X1175" s="10" t="s">
        <v>29</v>
      </c>
      <c r="Y1175" s="10" t="s">
        <v>29</v>
      </c>
      <c r="Z1175" s="10" t="s">
        <v>37</v>
      </c>
      <c r="AA1175" s="10" t="s">
        <v>29</v>
      </c>
      <c r="AB1175" s="15">
        <v>0</v>
      </c>
      <c r="AC1175" s="15">
        <v>0</v>
      </c>
      <c r="AD1175" s="15"/>
      <c r="AE1175" s="15">
        <v>0</v>
      </c>
      <c r="AF1175" s="15">
        <v>0</v>
      </c>
      <c r="AG1175" s="15">
        <v>0</v>
      </c>
      <c r="AP1175" t="e">
        <f>VLOOKUP(D1175,'Movement of CWIP'!$B$6:$B$46,1,0)</f>
        <v>#N/A</v>
      </c>
    </row>
    <row r="1176" spans="1:42" ht="15" customHeight="1" x14ac:dyDescent="0.25">
      <c r="A1176" s="36">
        <v>9</v>
      </c>
      <c r="B1176" s="36" t="s">
        <v>2609</v>
      </c>
      <c r="C1176" s="36" t="s">
        <v>2611</v>
      </c>
      <c r="D1176" s="38" t="str">
        <f t="shared" si="29"/>
        <v>9200000015-0</v>
      </c>
      <c r="E1176" s="9" t="s">
        <v>2326</v>
      </c>
      <c r="F1176" s="10" t="s">
        <v>29</v>
      </c>
      <c r="G1176" s="10" t="s">
        <v>29</v>
      </c>
      <c r="H1176" s="9" t="s">
        <v>30</v>
      </c>
      <c r="I1176" s="10" t="s">
        <v>31</v>
      </c>
      <c r="J1176" s="10" t="s">
        <v>32</v>
      </c>
      <c r="K1176" s="11">
        <v>43413</v>
      </c>
      <c r="L1176" s="12">
        <v>43405</v>
      </c>
      <c r="M1176" s="10" t="s">
        <v>215</v>
      </c>
      <c r="N1176" s="13" t="s">
        <v>2327</v>
      </c>
      <c r="O1176" s="10" t="s">
        <v>40</v>
      </c>
      <c r="P1176" s="10" t="s">
        <v>29</v>
      </c>
      <c r="Q1176" s="15">
        <v>0</v>
      </c>
      <c r="R1176" s="12"/>
      <c r="S1176" s="10" t="s">
        <v>29</v>
      </c>
      <c r="T1176" s="15">
        <v>0</v>
      </c>
      <c r="U1176" s="15"/>
      <c r="V1176" s="10" t="s">
        <v>29</v>
      </c>
      <c r="W1176" s="15">
        <v>0</v>
      </c>
      <c r="X1176" s="10" t="s">
        <v>29</v>
      </c>
      <c r="Y1176" s="10" t="s">
        <v>29</v>
      </c>
      <c r="Z1176" s="10" t="s">
        <v>37</v>
      </c>
      <c r="AA1176" s="10" t="s">
        <v>29</v>
      </c>
      <c r="AB1176" s="15">
        <v>0</v>
      </c>
      <c r="AC1176" s="15">
        <v>0</v>
      </c>
      <c r="AD1176" s="15"/>
      <c r="AE1176" s="15">
        <v>0</v>
      </c>
      <c r="AF1176" s="15">
        <v>0</v>
      </c>
      <c r="AG1176" s="15">
        <v>0</v>
      </c>
      <c r="AP1176" t="e">
        <f>VLOOKUP(D1176,'Movement of CWIP'!$B$6:$B$46,1,0)</f>
        <v>#N/A</v>
      </c>
    </row>
    <row r="1177" spans="1:42" ht="15" customHeight="1" x14ac:dyDescent="0.25">
      <c r="A1177" s="36">
        <v>9</v>
      </c>
      <c r="B1177" s="36" t="s">
        <v>2609</v>
      </c>
      <c r="C1177" s="36" t="s">
        <v>2611</v>
      </c>
      <c r="D1177" s="38" t="str">
        <f t="shared" si="29"/>
        <v>9200000016-0</v>
      </c>
      <c r="E1177" s="9" t="s">
        <v>2328</v>
      </c>
      <c r="F1177" s="10" t="s">
        <v>29</v>
      </c>
      <c r="G1177" s="10" t="s">
        <v>29</v>
      </c>
      <c r="H1177" s="9" t="s">
        <v>30</v>
      </c>
      <c r="I1177" s="10" t="s">
        <v>31</v>
      </c>
      <c r="J1177" s="10" t="s">
        <v>32</v>
      </c>
      <c r="K1177" s="11">
        <v>43501</v>
      </c>
      <c r="L1177" s="12">
        <v>43497</v>
      </c>
      <c r="M1177" s="10" t="s">
        <v>246</v>
      </c>
      <c r="N1177" s="13" t="s">
        <v>2329</v>
      </c>
      <c r="O1177" s="10" t="s">
        <v>40</v>
      </c>
      <c r="P1177" s="10" t="s">
        <v>29</v>
      </c>
      <c r="Q1177" s="15">
        <v>0</v>
      </c>
      <c r="R1177" s="12"/>
      <c r="S1177" s="10" t="s">
        <v>2330</v>
      </c>
      <c r="T1177" s="15">
        <v>0</v>
      </c>
      <c r="U1177" s="15"/>
      <c r="V1177" s="10" t="s">
        <v>29</v>
      </c>
      <c r="W1177" s="15">
        <v>0</v>
      </c>
      <c r="X1177" s="10" t="s">
        <v>29</v>
      </c>
      <c r="Y1177" s="10" t="s">
        <v>29</v>
      </c>
      <c r="Z1177" s="10" t="s">
        <v>37</v>
      </c>
      <c r="AA1177" s="10" t="s">
        <v>29</v>
      </c>
      <c r="AB1177" s="15">
        <v>0</v>
      </c>
      <c r="AC1177" s="15">
        <v>0</v>
      </c>
      <c r="AD1177" s="15"/>
      <c r="AE1177" s="15">
        <v>0</v>
      </c>
      <c r="AF1177" s="15">
        <v>0</v>
      </c>
      <c r="AG1177" s="15">
        <v>0</v>
      </c>
      <c r="AP1177" t="e">
        <f>VLOOKUP(D1177,'Movement of CWIP'!$B$6:$B$46,1,0)</f>
        <v>#N/A</v>
      </c>
    </row>
    <row r="1178" spans="1:42" ht="15" customHeight="1" x14ac:dyDescent="0.25">
      <c r="A1178" s="36">
        <v>9</v>
      </c>
      <c r="B1178" s="36" t="s">
        <v>2609</v>
      </c>
      <c r="C1178" s="36" t="s">
        <v>2611</v>
      </c>
      <c r="D1178" s="38" t="str">
        <f t="shared" si="29"/>
        <v>9200000017-0</v>
      </c>
      <c r="E1178" s="9" t="s">
        <v>2331</v>
      </c>
      <c r="F1178" s="10" t="s">
        <v>29</v>
      </c>
      <c r="G1178" s="10" t="s">
        <v>29</v>
      </c>
      <c r="H1178" s="9" t="s">
        <v>30</v>
      </c>
      <c r="I1178" s="10" t="s">
        <v>31</v>
      </c>
      <c r="J1178" s="10" t="s">
        <v>32</v>
      </c>
      <c r="K1178" s="11">
        <v>43589</v>
      </c>
      <c r="L1178" s="12">
        <v>43586</v>
      </c>
      <c r="M1178" s="10" t="s">
        <v>202</v>
      </c>
      <c r="N1178" s="13" t="s">
        <v>2332</v>
      </c>
      <c r="O1178" s="10" t="s">
        <v>40</v>
      </c>
      <c r="P1178" s="10" t="s">
        <v>29</v>
      </c>
      <c r="Q1178" s="15">
        <v>0</v>
      </c>
      <c r="R1178" s="12"/>
      <c r="S1178" s="10" t="s">
        <v>741</v>
      </c>
      <c r="T1178" s="15">
        <v>0</v>
      </c>
      <c r="U1178" s="15"/>
      <c r="V1178" s="10" t="s">
        <v>29</v>
      </c>
      <c r="W1178" s="15">
        <v>0</v>
      </c>
      <c r="X1178" s="10" t="s">
        <v>29</v>
      </c>
      <c r="Y1178" s="10" t="s">
        <v>29</v>
      </c>
      <c r="Z1178" s="10" t="s">
        <v>37</v>
      </c>
      <c r="AA1178" s="10" t="s">
        <v>29</v>
      </c>
      <c r="AB1178" s="15">
        <v>0</v>
      </c>
      <c r="AC1178" s="15">
        <v>0</v>
      </c>
      <c r="AD1178" s="15"/>
      <c r="AE1178" s="15">
        <v>0</v>
      </c>
      <c r="AF1178" s="15">
        <v>0</v>
      </c>
      <c r="AG1178" s="15">
        <v>0</v>
      </c>
      <c r="AP1178" t="e">
        <f>VLOOKUP(D1178,'Movement of CWIP'!$B$6:$B$46,1,0)</f>
        <v>#N/A</v>
      </c>
    </row>
    <row r="1179" spans="1:42" ht="15" customHeight="1" x14ac:dyDescent="0.25">
      <c r="A1179" s="36">
        <v>9</v>
      </c>
      <c r="B1179" s="36" t="s">
        <v>2609</v>
      </c>
      <c r="C1179" s="36" t="s">
        <v>2611</v>
      </c>
      <c r="D1179" s="38" t="str">
        <f t="shared" si="29"/>
        <v>9200000018-0</v>
      </c>
      <c r="E1179" s="9" t="s">
        <v>2333</v>
      </c>
      <c r="F1179" s="10" t="s">
        <v>29</v>
      </c>
      <c r="G1179" s="10" t="s">
        <v>29</v>
      </c>
      <c r="H1179" s="9" t="s">
        <v>30</v>
      </c>
      <c r="I1179" s="10" t="s">
        <v>31</v>
      </c>
      <c r="J1179" s="10" t="s">
        <v>32</v>
      </c>
      <c r="K1179" s="11">
        <v>43622</v>
      </c>
      <c r="L1179" s="12">
        <v>43617</v>
      </c>
      <c r="M1179" s="10" t="s">
        <v>951</v>
      </c>
      <c r="N1179" s="13" t="s">
        <v>2334</v>
      </c>
      <c r="O1179" s="10" t="s">
        <v>40</v>
      </c>
      <c r="P1179" s="10" t="s">
        <v>2335</v>
      </c>
      <c r="Q1179" s="15">
        <v>0</v>
      </c>
      <c r="R1179" s="12"/>
      <c r="S1179" s="10" t="s">
        <v>2336</v>
      </c>
      <c r="T1179" s="15">
        <v>0</v>
      </c>
      <c r="U1179" s="15">
        <v>0</v>
      </c>
      <c r="V1179" s="10" t="s">
        <v>29</v>
      </c>
      <c r="W1179" s="15">
        <v>0</v>
      </c>
      <c r="X1179" s="10" t="s">
        <v>36</v>
      </c>
      <c r="Y1179" s="10" t="s">
        <v>29</v>
      </c>
      <c r="Z1179" s="10" t="s">
        <v>37</v>
      </c>
      <c r="AA1179" s="10" t="s">
        <v>29</v>
      </c>
      <c r="AB1179" s="15">
        <v>0</v>
      </c>
      <c r="AC1179" s="15">
        <v>0</v>
      </c>
      <c r="AD1179" s="15"/>
      <c r="AE1179" s="15">
        <v>0</v>
      </c>
      <c r="AF1179" s="15">
        <v>0</v>
      </c>
      <c r="AG1179" s="15">
        <v>0</v>
      </c>
      <c r="AP1179" t="e">
        <f>VLOOKUP(D1179,'Movement of CWIP'!$B$6:$B$46,1,0)</f>
        <v>#N/A</v>
      </c>
    </row>
    <row r="1180" spans="1:42" ht="15" customHeight="1" x14ac:dyDescent="0.25">
      <c r="A1180" s="36">
        <v>9</v>
      </c>
      <c r="B1180" s="36" t="s">
        <v>2609</v>
      </c>
      <c r="C1180" s="36" t="s">
        <v>2611</v>
      </c>
      <c r="D1180" s="38" t="str">
        <f t="shared" si="29"/>
        <v>9200000019-0</v>
      </c>
      <c r="E1180" s="9" t="s">
        <v>2337</v>
      </c>
      <c r="F1180" s="10" t="s">
        <v>29</v>
      </c>
      <c r="G1180" s="10" t="s">
        <v>29</v>
      </c>
      <c r="H1180" s="9" t="s">
        <v>30</v>
      </c>
      <c r="I1180" s="10" t="s">
        <v>31</v>
      </c>
      <c r="J1180" s="10" t="s">
        <v>32</v>
      </c>
      <c r="K1180" s="11">
        <v>43555</v>
      </c>
      <c r="L1180" s="12">
        <v>43525</v>
      </c>
      <c r="M1180" s="10" t="s">
        <v>608</v>
      </c>
      <c r="N1180" s="13" t="s">
        <v>2338</v>
      </c>
      <c r="O1180" s="10" t="s">
        <v>40</v>
      </c>
      <c r="P1180" s="10" t="s">
        <v>29</v>
      </c>
      <c r="Q1180" s="14">
        <v>3633926</v>
      </c>
      <c r="R1180" s="12"/>
      <c r="S1180" s="10" t="s">
        <v>2339</v>
      </c>
      <c r="T1180" s="15">
        <v>0</v>
      </c>
      <c r="U1180" s="15"/>
      <c r="V1180" s="10" t="s">
        <v>29</v>
      </c>
      <c r="W1180" s="14">
        <v>3633926</v>
      </c>
      <c r="X1180" s="10" t="s">
        <v>29</v>
      </c>
      <c r="Y1180" s="10" t="s">
        <v>29</v>
      </c>
      <c r="Z1180" s="10" t="s">
        <v>37</v>
      </c>
      <c r="AA1180" s="10" t="s">
        <v>29</v>
      </c>
      <c r="AB1180" s="15">
        <v>0</v>
      </c>
      <c r="AC1180" s="15">
        <v>0</v>
      </c>
      <c r="AD1180" s="15"/>
      <c r="AE1180" s="15">
        <v>0</v>
      </c>
      <c r="AF1180" s="15">
        <v>0</v>
      </c>
      <c r="AG1180" s="14">
        <v>3633926</v>
      </c>
      <c r="AJ1180">
        <f>$AG$1-L1180+1</f>
        <v>1858</v>
      </c>
      <c r="AK1180" t="str">
        <f>VLOOKUP(AJ1180,Ageing!$B$3:$C$6,2,1)</f>
        <v>More than 3 Years</v>
      </c>
      <c r="AL1180" s="35">
        <f>IF($AK1180=AL$2,AC1180,$AG1180-$W1180)</f>
        <v>0</v>
      </c>
      <c r="AM1180" s="35">
        <f>IF($AK1180=AM$2,$W1180,0)</f>
        <v>0</v>
      </c>
      <c r="AN1180" s="35">
        <f>IF($AK1180=AN$2,$W1180,0)</f>
        <v>0</v>
      </c>
      <c r="AO1180" s="35">
        <f>IF($AK1180=AO$2,$W1180,0)</f>
        <v>3633926</v>
      </c>
      <c r="AP1180" t="e">
        <f>VLOOKUP(D1180,'Movement of CWIP'!$B$6:$B$46,1,0)</f>
        <v>#N/A</v>
      </c>
    </row>
    <row r="1181" spans="1:42" ht="15" customHeight="1" x14ac:dyDescent="0.25">
      <c r="A1181" s="36">
        <v>9</v>
      </c>
      <c r="B1181" s="36" t="s">
        <v>2609</v>
      </c>
      <c r="C1181" s="36" t="s">
        <v>2611</v>
      </c>
      <c r="D1181" s="38" t="str">
        <f t="shared" si="29"/>
        <v>9200000020-0</v>
      </c>
      <c r="E1181" s="9" t="s">
        <v>2340</v>
      </c>
      <c r="F1181" s="10" t="s">
        <v>29</v>
      </c>
      <c r="G1181" s="10" t="s">
        <v>29</v>
      </c>
      <c r="H1181" s="9" t="s">
        <v>30</v>
      </c>
      <c r="I1181" s="10" t="s">
        <v>31</v>
      </c>
      <c r="J1181" s="10" t="s">
        <v>29</v>
      </c>
      <c r="K1181" s="11">
        <v>43753</v>
      </c>
      <c r="L1181" s="12">
        <v>43739</v>
      </c>
      <c r="M1181" s="10" t="s">
        <v>608</v>
      </c>
      <c r="N1181" s="13" t="s">
        <v>2341</v>
      </c>
      <c r="O1181" s="10" t="s">
        <v>40</v>
      </c>
      <c r="P1181" s="10" t="s">
        <v>29</v>
      </c>
      <c r="Q1181" s="15">
        <v>0</v>
      </c>
      <c r="R1181" s="12"/>
      <c r="S1181" s="10" t="s">
        <v>29</v>
      </c>
      <c r="T1181" s="15">
        <v>0</v>
      </c>
      <c r="U1181" s="15"/>
      <c r="V1181" s="10" t="s">
        <v>29</v>
      </c>
      <c r="W1181" s="15">
        <v>0</v>
      </c>
      <c r="X1181" s="10" t="s">
        <v>29</v>
      </c>
      <c r="Y1181" s="10" t="s">
        <v>29</v>
      </c>
      <c r="Z1181" s="10" t="s">
        <v>37</v>
      </c>
      <c r="AA1181" s="10" t="s">
        <v>29</v>
      </c>
      <c r="AB1181" s="15">
        <v>0</v>
      </c>
      <c r="AC1181" s="15">
        <v>0</v>
      </c>
      <c r="AD1181" s="15"/>
      <c r="AE1181" s="15">
        <v>0</v>
      </c>
      <c r="AF1181" s="15">
        <v>0</v>
      </c>
      <c r="AG1181" s="15">
        <v>0</v>
      </c>
      <c r="AP1181" t="e">
        <f>VLOOKUP(D1181,'Movement of CWIP'!$B$6:$B$46,1,0)</f>
        <v>#N/A</v>
      </c>
    </row>
    <row r="1182" spans="1:42" ht="15" customHeight="1" x14ac:dyDescent="0.25">
      <c r="A1182" s="36">
        <v>9</v>
      </c>
      <c r="B1182" s="36" t="s">
        <v>2609</v>
      </c>
      <c r="C1182" s="36" t="s">
        <v>2611</v>
      </c>
      <c r="D1182" s="38" t="str">
        <f t="shared" si="29"/>
        <v>9200000021-0</v>
      </c>
      <c r="E1182" s="9" t="s">
        <v>2342</v>
      </c>
      <c r="F1182" s="10" t="s">
        <v>29</v>
      </c>
      <c r="G1182" s="10" t="s">
        <v>29</v>
      </c>
      <c r="H1182" s="9" t="s">
        <v>30</v>
      </c>
      <c r="I1182" s="10" t="s">
        <v>31</v>
      </c>
      <c r="J1182" s="10" t="s">
        <v>32</v>
      </c>
      <c r="K1182" s="11">
        <v>43687</v>
      </c>
      <c r="L1182" s="12">
        <v>43678</v>
      </c>
      <c r="M1182" s="10" t="s">
        <v>466</v>
      </c>
      <c r="N1182" s="13" t="s">
        <v>2343</v>
      </c>
      <c r="O1182" s="10" t="s">
        <v>40</v>
      </c>
      <c r="P1182" s="10" t="s">
        <v>29</v>
      </c>
      <c r="Q1182" s="15">
        <v>0</v>
      </c>
      <c r="R1182" s="12"/>
      <c r="S1182" s="10" t="s">
        <v>741</v>
      </c>
      <c r="T1182" s="15">
        <v>0</v>
      </c>
      <c r="U1182" s="21">
        <v>20249</v>
      </c>
      <c r="V1182" s="10" t="s">
        <v>29</v>
      </c>
      <c r="W1182" s="15">
        <v>0</v>
      </c>
      <c r="X1182" s="10" t="s">
        <v>339</v>
      </c>
      <c r="Y1182" s="10" t="s">
        <v>29</v>
      </c>
      <c r="Z1182" s="10" t="s">
        <v>37</v>
      </c>
      <c r="AA1182" s="10" t="s">
        <v>29</v>
      </c>
      <c r="AB1182" s="15">
        <v>0</v>
      </c>
      <c r="AC1182" s="15">
        <v>0</v>
      </c>
      <c r="AD1182" s="15"/>
      <c r="AE1182" s="15">
        <v>0</v>
      </c>
      <c r="AF1182" s="15">
        <v>0</v>
      </c>
      <c r="AG1182" s="15">
        <v>0</v>
      </c>
      <c r="AP1182" t="e">
        <f>VLOOKUP(D1182,'Movement of CWIP'!$B$6:$B$46,1,0)</f>
        <v>#N/A</v>
      </c>
    </row>
    <row r="1183" spans="1:42" ht="15" customHeight="1" x14ac:dyDescent="0.25">
      <c r="A1183" s="36">
        <v>9</v>
      </c>
      <c r="B1183" s="36" t="s">
        <v>2609</v>
      </c>
      <c r="C1183" s="36" t="s">
        <v>2611</v>
      </c>
      <c r="D1183" s="38" t="str">
        <f t="shared" si="29"/>
        <v>9200000022-0</v>
      </c>
      <c r="E1183" s="9" t="s">
        <v>2344</v>
      </c>
      <c r="F1183" s="10" t="s">
        <v>29</v>
      </c>
      <c r="G1183" s="10" t="s">
        <v>29</v>
      </c>
      <c r="H1183" s="9" t="s">
        <v>30</v>
      </c>
      <c r="I1183" s="10" t="s">
        <v>31</v>
      </c>
      <c r="J1183" s="10" t="s">
        <v>32</v>
      </c>
      <c r="K1183" s="11">
        <v>43717</v>
      </c>
      <c r="L1183" s="12">
        <v>43709</v>
      </c>
      <c r="M1183" s="10" t="s">
        <v>448</v>
      </c>
      <c r="N1183" s="13" t="s">
        <v>2345</v>
      </c>
      <c r="O1183" s="10" t="s">
        <v>40</v>
      </c>
      <c r="P1183" s="10" t="s">
        <v>29</v>
      </c>
      <c r="Q1183" s="15">
        <v>0</v>
      </c>
      <c r="R1183" s="12"/>
      <c r="S1183" s="10" t="s">
        <v>29</v>
      </c>
      <c r="T1183" s="15">
        <v>0</v>
      </c>
      <c r="U1183" s="15">
        <v>0</v>
      </c>
      <c r="V1183" s="10" t="s">
        <v>29</v>
      </c>
      <c r="W1183" s="15">
        <v>0</v>
      </c>
      <c r="X1183" s="10" t="s">
        <v>339</v>
      </c>
      <c r="Y1183" s="10" t="s">
        <v>29</v>
      </c>
      <c r="Z1183" s="10" t="s">
        <v>37</v>
      </c>
      <c r="AA1183" s="10" t="s">
        <v>29</v>
      </c>
      <c r="AB1183" s="15">
        <v>0</v>
      </c>
      <c r="AC1183" s="15">
        <v>0</v>
      </c>
      <c r="AD1183" s="15"/>
      <c r="AE1183" s="15">
        <v>0</v>
      </c>
      <c r="AF1183" s="15">
        <v>0</v>
      </c>
      <c r="AG1183" s="15">
        <v>0</v>
      </c>
      <c r="AP1183" t="e">
        <f>VLOOKUP(D1183,'Movement of CWIP'!$B$6:$B$46,1,0)</f>
        <v>#N/A</v>
      </c>
    </row>
    <row r="1184" spans="1:42" ht="15" customHeight="1" x14ac:dyDescent="0.25">
      <c r="A1184" s="36">
        <v>9</v>
      </c>
      <c r="B1184" s="36" t="s">
        <v>2609</v>
      </c>
      <c r="C1184" s="36" t="s">
        <v>2611</v>
      </c>
      <c r="D1184" s="38" t="str">
        <f t="shared" si="29"/>
        <v>9200000023-0</v>
      </c>
      <c r="E1184" s="9" t="s">
        <v>2346</v>
      </c>
      <c r="F1184" s="10" t="s">
        <v>29</v>
      </c>
      <c r="G1184" s="10" t="s">
        <v>29</v>
      </c>
      <c r="H1184" s="9" t="s">
        <v>30</v>
      </c>
      <c r="I1184" s="10" t="s">
        <v>31</v>
      </c>
      <c r="J1184" s="10" t="s">
        <v>32</v>
      </c>
      <c r="K1184" s="11">
        <v>44392</v>
      </c>
      <c r="L1184" s="12">
        <v>44378</v>
      </c>
      <c r="M1184" s="10" t="s">
        <v>202</v>
      </c>
      <c r="N1184" s="13" t="s">
        <v>2347</v>
      </c>
      <c r="O1184" s="10" t="s">
        <v>40</v>
      </c>
      <c r="P1184" s="10" t="s">
        <v>29</v>
      </c>
      <c r="Q1184" s="15">
        <v>0</v>
      </c>
      <c r="R1184" s="12"/>
      <c r="S1184" s="10" t="s">
        <v>2336</v>
      </c>
      <c r="T1184" s="15">
        <v>0</v>
      </c>
      <c r="U1184" s="15">
        <v>67</v>
      </c>
      <c r="V1184" s="10" t="s">
        <v>29</v>
      </c>
      <c r="W1184" s="15">
        <v>0</v>
      </c>
      <c r="X1184" s="10" t="s">
        <v>339</v>
      </c>
      <c r="Y1184" s="10" t="s">
        <v>29</v>
      </c>
      <c r="Z1184" s="10" t="s">
        <v>37</v>
      </c>
      <c r="AA1184" s="10" t="s">
        <v>29</v>
      </c>
      <c r="AB1184" s="15">
        <v>0</v>
      </c>
      <c r="AC1184" s="15">
        <v>0</v>
      </c>
      <c r="AD1184" s="15"/>
      <c r="AE1184" s="15">
        <v>0</v>
      </c>
      <c r="AF1184" s="15">
        <v>0</v>
      </c>
      <c r="AG1184" s="15">
        <v>0</v>
      </c>
      <c r="AP1184" t="e">
        <f>VLOOKUP(D1184,'Movement of CWIP'!$B$6:$B$46,1,0)</f>
        <v>#N/A</v>
      </c>
    </row>
    <row r="1185" spans="1:42" ht="15" customHeight="1" x14ac:dyDescent="0.25">
      <c r="A1185" s="36">
        <v>9</v>
      </c>
      <c r="B1185" s="36" t="s">
        <v>2609</v>
      </c>
      <c r="C1185" s="36" t="s">
        <v>2611</v>
      </c>
      <c r="D1185" s="38" t="str">
        <f t="shared" si="29"/>
        <v>9200000024-0</v>
      </c>
      <c r="E1185" s="9" t="s">
        <v>2348</v>
      </c>
      <c r="F1185" s="10" t="s">
        <v>29</v>
      </c>
      <c r="G1185" s="10" t="s">
        <v>29</v>
      </c>
      <c r="H1185" s="9" t="s">
        <v>30</v>
      </c>
      <c r="I1185" s="10" t="s">
        <v>31</v>
      </c>
      <c r="J1185" s="10" t="s">
        <v>32</v>
      </c>
      <c r="K1185" s="11">
        <v>43738</v>
      </c>
      <c r="L1185" s="12">
        <v>43709</v>
      </c>
      <c r="M1185" s="10" t="s">
        <v>419</v>
      </c>
      <c r="N1185" s="13" t="s">
        <v>2349</v>
      </c>
      <c r="O1185" s="10" t="s">
        <v>40</v>
      </c>
      <c r="P1185" s="10" t="s">
        <v>29</v>
      </c>
      <c r="Q1185" s="15">
        <v>0</v>
      </c>
      <c r="R1185" s="12"/>
      <c r="S1185" s="10" t="s">
        <v>2350</v>
      </c>
      <c r="T1185" s="15">
        <v>0</v>
      </c>
      <c r="U1185" s="15">
        <v>11</v>
      </c>
      <c r="V1185" s="10" t="s">
        <v>29</v>
      </c>
      <c r="W1185" s="15">
        <v>0</v>
      </c>
      <c r="X1185" s="10" t="s">
        <v>339</v>
      </c>
      <c r="Y1185" s="10" t="s">
        <v>29</v>
      </c>
      <c r="Z1185" s="10" t="s">
        <v>37</v>
      </c>
      <c r="AA1185" s="10" t="s">
        <v>29</v>
      </c>
      <c r="AB1185" s="15">
        <v>0</v>
      </c>
      <c r="AC1185" s="15">
        <v>0</v>
      </c>
      <c r="AD1185" s="15"/>
      <c r="AE1185" s="15">
        <v>0</v>
      </c>
      <c r="AF1185" s="15">
        <v>0</v>
      </c>
      <c r="AG1185" s="15">
        <v>0</v>
      </c>
      <c r="AP1185" t="e">
        <f>VLOOKUP(D1185,'Movement of CWIP'!$B$6:$B$46,1,0)</f>
        <v>#N/A</v>
      </c>
    </row>
    <row r="1186" spans="1:42" ht="15" customHeight="1" x14ac:dyDescent="0.25">
      <c r="A1186" s="36">
        <v>9</v>
      </c>
      <c r="B1186" s="36" t="s">
        <v>2609</v>
      </c>
      <c r="C1186" s="36" t="s">
        <v>2611</v>
      </c>
      <c r="D1186" s="38" t="str">
        <f t="shared" si="29"/>
        <v>9200000025-0</v>
      </c>
      <c r="E1186" s="9" t="s">
        <v>2351</v>
      </c>
      <c r="F1186" s="10" t="s">
        <v>29</v>
      </c>
      <c r="G1186" s="10" t="s">
        <v>29</v>
      </c>
      <c r="H1186" s="9" t="s">
        <v>30</v>
      </c>
      <c r="I1186" s="10" t="s">
        <v>31</v>
      </c>
      <c r="J1186" s="10" t="s">
        <v>32</v>
      </c>
      <c r="K1186" s="11">
        <v>43763</v>
      </c>
      <c r="L1186" s="12">
        <v>43739</v>
      </c>
      <c r="M1186" s="10" t="s">
        <v>503</v>
      </c>
      <c r="N1186" s="13" t="s">
        <v>2352</v>
      </c>
      <c r="O1186" s="10" t="s">
        <v>40</v>
      </c>
      <c r="P1186" s="10" t="s">
        <v>29</v>
      </c>
      <c r="Q1186" s="15">
        <v>0</v>
      </c>
      <c r="R1186" s="12"/>
      <c r="S1186" s="10" t="s">
        <v>741</v>
      </c>
      <c r="T1186" s="15">
        <v>0</v>
      </c>
      <c r="U1186" s="15">
        <v>216</v>
      </c>
      <c r="V1186" s="10" t="s">
        <v>29</v>
      </c>
      <c r="W1186" s="15">
        <v>0</v>
      </c>
      <c r="X1186" s="10" t="s">
        <v>339</v>
      </c>
      <c r="Y1186" s="10" t="s">
        <v>29</v>
      </c>
      <c r="Z1186" s="10" t="s">
        <v>37</v>
      </c>
      <c r="AA1186" s="10" t="s">
        <v>29</v>
      </c>
      <c r="AB1186" s="15">
        <v>0</v>
      </c>
      <c r="AC1186" s="15">
        <v>0</v>
      </c>
      <c r="AD1186" s="15"/>
      <c r="AE1186" s="15">
        <v>0</v>
      </c>
      <c r="AF1186" s="15">
        <v>0</v>
      </c>
      <c r="AG1186" s="15">
        <v>0</v>
      </c>
      <c r="AP1186" t="e">
        <f>VLOOKUP(D1186,'Movement of CWIP'!$B$6:$B$46,1,0)</f>
        <v>#N/A</v>
      </c>
    </row>
    <row r="1187" spans="1:42" ht="15" customHeight="1" x14ac:dyDescent="0.25">
      <c r="A1187" s="36">
        <v>9</v>
      </c>
      <c r="B1187" s="36" t="s">
        <v>2609</v>
      </c>
      <c r="C1187" s="36" t="s">
        <v>2611</v>
      </c>
      <c r="D1187" s="38" t="str">
        <f t="shared" si="29"/>
        <v>9200000026-0</v>
      </c>
      <c r="E1187" s="9" t="s">
        <v>2353</v>
      </c>
      <c r="F1187" s="10" t="s">
        <v>29</v>
      </c>
      <c r="G1187" s="10" t="s">
        <v>29</v>
      </c>
      <c r="H1187" s="9" t="s">
        <v>30</v>
      </c>
      <c r="I1187" s="10" t="s">
        <v>31</v>
      </c>
      <c r="J1187" s="10" t="s">
        <v>32</v>
      </c>
      <c r="K1187" s="11">
        <v>43775</v>
      </c>
      <c r="L1187" s="12">
        <v>43770</v>
      </c>
      <c r="M1187" s="10" t="s">
        <v>951</v>
      </c>
      <c r="N1187" s="13" t="s">
        <v>2354</v>
      </c>
      <c r="O1187" s="10" t="s">
        <v>40</v>
      </c>
      <c r="P1187" s="10" t="s">
        <v>2355</v>
      </c>
      <c r="Q1187" s="15">
        <v>0</v>
      </c>
      <c r="R1187" s="12"/>
      <c r="S1187" s="10" t="s">
        <v>741</v>
      </c>
      <c r="T1187" s="15">
        <v>0</v>
      </c>
      <c r="U1187" s="15">
        <v>35</v>
      </c>
      <c r="V1187" s="10" t="s">
        <v>29</v>
      </c>
      <c r="W1187" s="15">
        <v>0</v>
      </c>
      <c r="X1187" s="10" t="s">
        <v>339</v>
      </c>
      <c r="Y1187" s="10" t="s">
        <v>29</v>
      </c>
      <c r="Z1187" s="10" t="s">
        <v>37</v>
      </c>
      <c r="AA1187" s="10" t="s">
        <v>29</v>
      </c>
      <c r="AB1187" s="15">
        <v>0</v>
      </c>
      <c r="AC1187" s="15">
        <v>0</v>
      </c>
      <c r="AD1187" s="15"/>
      <c r="AE1187" s="15">
        <v>0</v>
      </c>
      <c r="AF1187" s="15">
        <v>0</v>
      </c>
      <c r="AG1187" s="15">
        <v>0</v>
      </c>
      <c r="AP1187" t="e">
        <f>VLOOKUP(D1187,'Movement of CWIP'!$B$6:$B$46,1,0)</f>
        <v>#N/A</v>
      </c>
    </row>
    <row r="1188" spans="1:42" ht="15" customHeight="1" x14ac:dyDescent="0.25">
      <c r="A1188" s="36">
        <v>9</v>
      </c>
      <c r="B1188" s="36" t="s">
        <v>2609</v>
      </c>
      <c r="C1188" s="36" t="s">
        <v>2611</v>
      </c>
      <c r="D1188" s="38" t="str">
        <f t="shared" si="29"/>
        <v>9200000027-0</v>
      </c>
      <c r="E1188" s="9" t="s">
        <v>2356</v>
      </c>
      <c r="F1188" s="10" t="s">
        <v>29</v>
      </c>
      <c r="G1188" s="10" t="s">
        <v>29</v>
      </c>
      <c r="H1188" s="9" t="s">
        <v>30</v>
      </c>
      <c r="I1188" s="10" t="s">
        <v>31</v>
      </c>
      <c r="J1188" s="10" t="s">
        <v>32</v>
      </c>
      <c r="K1188" s="11">
        <v>43803</v>
      </c>
      <c r="L1188" s="12">
        <v>43800</v>
      </c>
      <c r="M1188" s="10" t="s">
        <v>503</v>
      </c>
      <c r="N1188" s="13" t="s">
        <v>2357</v>
      </c>
      <c r="O1188" s="10" t="s">
        <v>40</v>
      </c>
      <c r="P1188" s="10" t="s">
        <v>29</v>
      </c>
      <c r="Q1188" s="15">
        <v>0</v>
      </c>
      <c r="R1188" s="12"/>
      <c r="S1188" s="10" t="s">
        <v>2350</v>
      </c>
      <c r="T1188" s="15">
        <v>0</v>
      </c>
      <c r="U1188" s="15">
        <v>1</v>
      </c>
      <c r="V1188" s="10" t="s">
        <v>29</v>
      </c>
      <c r="W1188" s="15">
        <v>0</v>
      </c>
      <c r="X1188" s="10" t="s">
        <v>339</v>
      </c>
      <c r="Y1188" s="10" t="s">
        <v>29</v>
      </c>
      <c r="Z1188" s="10" t="s">
        <v>37</v>
      </c>
      <c r="AA1188" s="10" t="s">
        <v>29</v>
      </c>
      <c r="AB1188" s="15">
        <v>0</v>
      </c>
      <c r="AC1188" s="15">
        <v>0</v>
      </c>
      <c r="AD1188" s="15"/>
      <c r="AE1188" s="15">
        <v>0</v>
      </c>
      <c r="AF1188" s="15">
        <v>0</v>
      </c>
      <c r="AG1188" s="15">
        <v>0</v>
      </c>
      <c r="AP1188" t="e">
        <f>VLOOKUP(D1188,'Movement of CWIP'!$B$6:$B$46,1,0)</f>
        <v>#N/A</v>
      </c>
    </row>
    <row r="1189" spans="1:42" ht="15" customHeight="1" x14ac:dyDescent="0.25">
      <c r="A1189" s="36">
        <v>9</v>
      </c>
      <c r="B1189" s="36" t="s">
        <v>2609</v>
      </c>
      <c r="C1189" s="36" t="s">
        <v>2611</v>
      </c>
      <c r="D1189" s="38" t="str">
        <f t="shared" si="29"/>
        <v>9200000028-0</v>
      </c>
      <c r="E1189" s="9" t="s">
        <v>2358</v>
      </c>
      <c r="F1189" s="10" t="s">
        <v>29</v>
      </c>
      <c r="G1189" s="10" t="s">
        <v>29</v>
      </c>
      <c r="H1189" s="9" t="s">
        <v>30</v>
      </c>
      <c r="I1189" s="10" t="s">
        <v>31</v>
      </c>
      <c r="J1189" s="10" t="s">
        <v>32</v>
      </c>
      <c r="K1189" s="11">
        <v>43811</v>
      </c>
      <c r="L1189" s="12">
        <v>43800</v>
      </c>
      <c r="M1189" s="10" t="s">
        <v>363</v>
      </c>
      <c r="N1189" s="13" t="s">
        <v>2359</v>
      </c>
      <c r="O1189" s="10" t="s">
        <v>40</v>
      </c>
      <c r="P1189" s="10" t="s">
        <v>29</v>
      </c>
      <c r="Q1189" s="15">
        <v>0</v>
      </c>
      <c r="R1189" s="12"/>
      <c r="S1189" s="10" t="s">
        <v>2307</v>
      </c>
      <c r="T1189" s="15">
        <v>0</v>
      </c>
      <c r="U1189" s="21">
        <v>12313</v>
      </c>
      <c r="V1189" s="10" t="s">
        <v>29</v>
      </c>
      <c r="W1189" s="15">
        <v>0</v>
      </c>
      <c r="X1189" s="10" t="s">
        <v>339</v>
      </c>
      <c r="Y1189" s="10" t="s">
        <v>29</v>
      </c>
      <c r="Z1189" s="10" t="s">
        <v>37</v>
      </c>
      <c r="AA1189" s="10" t="s">
        <v>29</v>
      </c>
      <c r="AB1189" s="15">
        <v>0</v>
      </c>
      <c r="AC1189" s="15">
        <v>0</v>
      </c>
      <c r="AD1189" s="15"/>
      <c r="AE1189" s="15">
        <v>0</v>
      </c>
      <c r="AF1189" s="15">
        <v>0</v>
      </c>
      <c r="AG1189" s="15">
        <v>0</v>
      </c>
      <c r="AP1189" t="e">
        <f>VLOOKUP(D1189,'Movement of CWIP'!$B$6:$B$46,1,0)</f>
        <v>#N/A</v>
      </c>
    </row>
    <row r="1190" spans="1:42" x14ac:dyDescent="0.25">
      <c r="A1190" s="36">
        <v>9</v>
      </c>
      <c r="B1190" s="36" t="s">
        <v>2609</v>
      </c>
      <c r="C1190" s="36" t="s">
        <v>2611</v>
      </c>
      <c r="D1190" s="38" t="str">
        <f t="shared" si="29"/>
        <v>9200000029-0</v>
      </c>
      <c r="E1190" s="9" t="s">
        <v>2360</v>
      </c>
      <c r="F1190" s="10" t="s">
        <v>29</v>
      </c>
      <c r="G1190" s="10" t="s">
        <v>29</v>
      </c>
      <c r="H1190" s="9" t="s">
        <v>30</v>
      </c>
      <c r="I1190" s="10" t="s">
        <v>31</v>
      </c>
      <c r="J1190" s="10" t="s">
        <v>32</v>
      </c>
      <c r="K1190" s="11">
        <v>43871</v>
      </c>
      <c r="L1190" s="12">
        <v>43862</v>
      </c>
      <c r="M1190" s="10" t="s">
        <v>210</v>
      </c>
      <c r="N1190" s="13" t="s">
        <v>2361</v>
      </c>
      <c r="O1190" s="10" t="s">
        <v>40</v>
      </c>
      <c r="P1190" s="10" t="s">
        <v>29</v>
      </c>
      <c r="Q1190" s="15">
        <v>0</v>
      </c>
      <c r="R1190" s="12"/>
      <c r="S1190" s="10" t="s">
        <v>935</v>
      </c>
      <c r="T1190" s="15">
        <v>0</v>
      </c>
      <c r="U1190" s="15">
        <v>0</v>
      </c>
      <c r="V1190" s="10" t="s">
        <v>29</v>
      </c>
      <c r="W1190" s="15">
        <v>0</v>
      </c>
      <c r="X1190" s="10" t="s">
        <v>339</v>
      </c>
      <c r="Y1190" s="10" t="s">
        <v>29</v>
      </c>
      <c r="Z1190" s="10" t="s">
        <v>37</v>
      </c>
      <c r="AA1190" s="10" t="s">
        <v>29</v>
      </c>
      <c r="AB1190" s="15">
        <v>0</v>
      </c>
      <c r="AC1190" s="15">
        <v>0</v>
      </c>
      <c r="AD1190" s="15"/>
      <c r="AE1190" s="15">
        <v>0</v>
      </c>
      <c r="AF1190" s="15">
        <v>0</v>
      </c>
      <c r="AG1190" s="15">
        <v>0</v>
      </c>
      <c r="AP1190" t="e">
        <f>VLOOKUP(D1190,'Movement of CWIP'!$B$6:$B$46,1,0)</f>
        <v>#N/A</v>
      </c>
    </row>
    <row r="1191" spans="1:42" x14ac:dyDescent="0.25">
      <c r="A1191" s="36">
        <v>9</v>
      </c>
      <c r="B1191" s="36" t="s">
        <v>2609</v>
      </c>
      <c r="C1191" s="36" t="s">
        <v>2611</v>
      </c>
      <c r="D1191" s="38" t="str">
        <f t="shared" si="29"/>
        <v>9200000030-0</v>
      </c>
      <c r="E1191" s="9" t="s">
        <v>2362</v>
      </c>
      <c r="F1191" s="10" t="s">
        <v>29</v>
      </c>
      <c r="G1191" s="10" t="s">
        <v>29</v>
      </c>
      <c r="H1191" s="9" t="s">
        <v>30</v>
      </c>
      <c r="I1191" s="10" t="s">
        <v>31</v>
      </c>
      <c r="J1191" s="10" t="s">
        <v>32</v>
      </c>
      <c r="K1191" s="11">
        <v>43957</v>
      </c>
      <c r="L1191" s="12">
        <v>43952</v>
      </c>
      <c r="M1191" s="10" t="s">
        <v>202</v>
      </c>
      <c r="N1191" s="13" t="s">
        <v>2363</v>
      </c>
      <c r="O1191" s="10" t="s">
        <v>40</v>
      </c>
      <c r="P1191" s="10" t="s">
        <v>29</v>
      </c>
      <c r="Q1191" s="15">
        <v>0</v>
      </c>
      <c r="R1191" s="12"/>
      <c r="S1191" s="10" t="s">
        <v>741</v>
      </c>
      <c r="T1191" s="15">
        <v>0</v>
      </c>
      <c r="U1191" s="15">
        <v>13</v>
      </c>
      <c r="V1191" s="10" t="s">
        <v>29</v>
      </c>
      <c r="W1191" s="15">
        <v>0</v>
      </c>
      <c r="X1191" s="10" t="s">
        <v>339</v>
      </c>
      <c r="Y1191" s="10" t="s">
        <v>29</v>
      </c>
      <c r="Z1191" s="10" t="s">
        <v>37</v>
      </c>
      <c r="AA1191" s="10" t="s">
        <v>29</v>
      </c>
      <c r="AB1191" s="15">
        <v>0</v>
      </c>
      <c r="AC1191" s="15">
        <v>0</v>
      </c>
      <c r="AD1191" s="15"/>
      <c r="AE1191" s="15">
        <v>0</v>
      </c>
      <c r="AF1191" s="15">
        <v>0</v>
      </c>
      <c r="AG1191" s="15">
        <v>0</v>
      </c>
      <c r="AP1191" t="e">
        <f>VLOOKUP(D1191,'Movement of CWIP'!$B$6:$B$46,1,0)</f>
        <v>#N/A</v>
      </c>
    </row>
    <row r="1192" spans="1:42" ht="15" customHeight="1" x14ac:dyDescent="0.25">
      <c r="A1192" s="36">
        <v>9</v>
      </c>
      <c r="B1192" s="36" t="s">
        <v>2609</v>
      </c>
      <c r="C1192" s="36" t="s">
        <v>2611</v>
      </c>
      <c r="D1192" s="38" t="str">
        <f t="shared" si="29"/>
        <v>9200000031-0</v>
      </c>
      <c r="E1192" s="9" t="s">
        <v>2364</v>
      </c>
      <c r="F1192" s="10" t="s">
        <v>29</v>
      </c>
      <c r="G1192" s="10" t="s">
        <v>29</v>
      </c>
      <c r="H1192" s="9" t="s">
        <v>30</v>
      </c>
      <c r="I1192" s="10" t="s">
        <v>31</v>
      </c>
      <c r="J1192" s="10" t="s">
        <v>32</v>
      </c>
      <c r="K1192" s="11">
        <v>44052</v>
      </c>
      <c r="L1192" s="12">
        <v>44044</v>
      </c>
      <c r="M1192" s="10" t="s">
        <v>977</v>
      </c>
      <c r="N1192" s="13" t="s">
        <v>2365</v>
      </c>
      <c r="O1192" s="10" t="s">
        <v>40</v>
      </c>
      <c r="P1192" s="10" t="s">
        <v>29</v>
      </c>
      <c r="Q1192" s="15">
        <v>0</v>
      </c>
      <c r="R1192" s="12"/>
      <c r="S1192" s="10" t="s">
        <v>979</v>
      </c>
      <c r="T1192" s="15">
        <v>0</v>
      </c>
      <c r="U1192" s="15">
        <v>136</v>
      </c>
      <c r="V1192" s="10" t="s">
        <v>29</v>
      </c>
      <c r="W1192" s="15">
        <v>0</v>
      </c>
      <c r="X1192" s="10" t="s">
        <v>339</v>
      </c>
      <c r="Y1192" s="10" t="s">
        <v>29</v>
      </c>
      <c r="Z1192" s="10" t="s">
        <v>37</v>
      </c>
      <c r="AA1192" s="10" t="s">
        <v>29</v>
      </c>
      <c r="AB1192" s="15">
        <v>0</v>
      </c>
      <c r="AC1192" s="15">
        <v>0</v>
      </c>
      <c r="AD1192" s="15"/>
      <c r="AE1192" s="15">
        <v>0</v>
      </c>
      <c r="AF1192" s="15">
        <v>0</v>
      </c>
      <c r="AG1192" s="15">
        <v>0</v>
      </c>
      <c r="AP1192" t="e">
        <f>VLOOKUP(D1192,'Movement of CWIP'!$B$6:$B$46,1,0)</f>
        <v>#N/A</v>
      </c>
    </row>
    <row r="1193" spans="1:42" ht="15" customHeight="1" x14ac:dyDescent="0.25">
      <c r="A1193" s="36">
        <v>9</v>
      </c>
      <c r="B1193" s="36" t="s">
        <v>2609</v>
      </c>
      <c r="C1193" s="36" t="s">
        <v>2611</v>
      </c>
      <c r="D1193" s="38" t="str">
        <f t="shared" si="29"/>
        <v>9200000032-0</v>
      </c>
      <c r="E1193" s="9" t="s">
        <v>2366</v>
      </c>
      <c r="F1193" s="10" t="s">
        <v>29</v>
      </c>
      <c r="G1193" s="10" t="s">
        <v>29</v>
      </c>
      <c r="H1193" s="9" t="s">
        <v>30</v>
      </c>
      <c r="I1193" s="10" t="s">
        <v>31</v>
      </c>
      <c r="J1193" s="10" t="s">
        <v>32</v>
      </c>
      <c r="K1193" s="11">
        <v>44156</v>
      </c>
      <c r="L1193" s="12">
        <v>44136</v>
      </c>
      <c r="M1193" s="10" t="s">
        <v>443</v>
      </c>
      <c r="N1193" s="13" t="s">
        <v>2367</v>
      </c>
      <c r="O1193" s="10" t="s">
        <v>40</v>
      </c>
      <c r="P1193" s="10" t="s">
        <v>29</v>
      </c>
      <c r="Q1193" s="15">
        <v>0</v>
      </c>
      <c r="R1193" s="12"/>
      <c r="S1193" s="10" t="s">
        <v>2336</v>
      </c>
      <c r="T1193" s="15">
        <v>0</v>
      </c>
      <c r="U1193" s="15">
        <v>37</v>
      </c>
      <c r="V1193" s="10" t="s">
        <v>29</v>
      </c>
      <c r="W1193" s="15">
        <v>0</v>
      </c>
      <c r="X1193" s="10" t="s">
        <v>339</v>
      </c>
      <c r="Y1193" s="10" t="s">
        <v>29</v>
      </c>
      <c r="Z1193" s="10" t="s">
        <v>37</v>
      </c>
      <c r="AA1193" s="10" t="s">
        <v>29</v>
      </c>
      <c r="AB1193" s="15">
        <v>0</v>
      </c>
      <c r="AC1193" s="15">
        <v>0</v>
      </c>
      <c r="AD1193" s="15"/>
      <c r="AE1193" s="15">
        <v>0</v>
      </c>
      <c r="AF1193" s="15">
        <v>0</v>
      </c>
      <c r="AG1193" s="15">
        <v>0</v>
      </c>
      <c r="AP1193" t="e">
        <f>VLOOKUP(D1193,'Movement of CWIP'!$B$6:$B$46,1,0)</f>
        <v>#N/A</v>
      </c>
    </row>
    <row r="1194" spans="1:42" ht="15" customHeight="1" x14ac:dyDescent="0.25">
      <c r="A1194" s="36">
        <v>9</v>
      </c>
      <c r="B1194" s="36" t="s">
        <v>2609</v>
      </c>
      <c r="C1194" s="36" t="s">
        <v>2611</v>
      </c>
      <c r="D1194" s="38" t="str">
        <f t="shared" si="29"/>
        <v>9200000033-0</v>
      </c>
      <c r="E1194" s="9" t="s">
        <v>2368</v>
      </c>
      <c r="F1194" s="10" t="s">
        <v>29</v>
      </c>
      <c r="G1194" s="10" t="s">
        <v>29</v>
      </c>
      <c r="H1194" s="9" t="s">
        <v>30</v>
      </c>
      <c r="I1194" s="10" t="s">
        <v>31</v>
      </c>
      <c r="J1194" s="10" t="s">
        <v>32</v>
      </c>
      <c r="K1194" s="11">
        <v>44105</v>
      </c>
      <c r="L1194" s="12">
        <v>44105</v>
      </c>
      <c r="M1194" s="10" t="s">
        <v>407</v>
      </c>
      <c r="N1194" s="13" t="s">
        <v>2369</v>
      </c>
      <c r="O1194" s="10" t="s">
        <v>40</v>
      </c>
      <c r="P1194" s="10" t="s">
        <v>29</v>
      </c>
      <c r="Q1194" s="15">
        <v>0</v>
      </c>
      <c r="R1194" s="12"/>
      <c r="S1194" s="10" t="s">
        <v>971</v>
      </c>
      <c r="T1194" s="15">
        <v>0</v>
      </c>
      <c r="U1194" s="15">
        <v>1</v>
      </c>
      <c r="V1194" s="10" t="s">
        <v>29</v>
      </c>
      <c r="W1194" s="15">
        <v>0</v>
      </c>
      <c r="X1194" s="10" t="s">
        <v>339</v>
      </c>
      <c r="Y1194" s="10" t="s">
        <v>29</v>
      </c>
      <c r="Z1194" s="10" t="s">
        <v>37</v>
      </c>
      <c r="AA1194" s="10" t="s">
        <v>29</v>
      </c>
      <c r="AB1194" s="15">
        <v>0</v>
      </c>
      <c r="AC1194" s="15">
        <v>0</v>
      </c>
      <c r="AD1194" s="15"/>
      <c r="AE1194" s="15">
        <v>0</v>
      </c>
      <c r="AF1194" s="15">
        <v>0</v>
      </c>
      <c r="AG1194" s="15">
        <v>0</v>
      </c>
      <c r="AP1194" t="e">
        <f>VLOOKUP(D1194,'Movement of CWIP'!$B$6:$B$46,1,0)</f>
        <v>#N/A</v>
      </c>
    </row>
    <row r="1195" spans="1:42" ht="15" customHeight="1" x14ac:dyDescent="0.25">
      <c r="A1195" s="36">
        <v>9</v>
      </c>
      <c r="B1195" s="36" t="s">
        <v>2609</v>
      </c>
      <c r="C1195" s="36" t="s">
        <v>2611</v>
      </c>
      <c r="D1195" s="38" t="str">
        <f t="shared" si="29"/>
        <v>9200000034-0</v>
      </c>
      <c r="E1195" s="9" t="s">
        <v>2370</v>
      </c>
      <c r="F1195" s="10" t="s">
        <v>29</v>
      </c>
      <c r="G1195" s="10" t="s">
        <v>29</v>
      </c>
      <c r="H1195" s="9" t="s">
        <v>30</v>
      </c>
      <c r="I1195" s="10" t="s">
        <v>31</v>
      </c>
      <c r="J1195" s="10" t="s">
        <v>32</v>
      </c>
      <c r="K1195" s="11">
        <v>44446</v>
      </c>
      <c r="L1195" s="12">
        <v>44440</v>
      </c>
      <c r="M1195" s="10" t="s">
        <v>388</v>
      </c>
      <c r="N1195" s="13" t="s">
        <v>2254</v>
      </c>
      <c r="O1195" s="10" t="s">
        <v>40</v>
      </c>
      <c r="P1195" s="10" t="s">
        <v>29</v>
      </c>
      <c r="Q1195" s="15">
        <v>0</v>
      </c>
      <c r="R1195" s="12"/>
      <c r="S1195" s="10" t="s">
        <v>2336</v>
      </c>
      <c r="T1195" s="15">
        <v>0</v>
      </c>
      <c r="U1195" s="15">
        <v>0</v>
      </c>
      <c r="V1195" s="10" t="s">
        <v>29</v>
      </c>
      <c r="W1195" s="15">
        <v>0</v>
      </c>
      <c r="X1195" s="10" t="s">
        <v>339</v>
      </c>
      <c r="Y1195" s="10" t="s">
        <v>29</v>
      </c>
      <c r="Z1195" s="10" t="s">
        <v>37</v>
      </c>
      <c r="AA1195" s="10" t="s">
        <v>29</v>
      </c>
      <c r="AB1195" s="15">
        <v>0</v>
      </c>
      <c r="AC1195" s="15">
        <v>0</v>
      </c>
      <c r="AD1195" s="15"/>
      <c r="AE1195" s="15">
        <v>0</v>
      </c>
      <c r="AF1195" s="15">
        <v>0</v>
      </c>
      <c r="AG1195" s="15">
        <v>0</v>
      </c>
      <c r="AP1195" t="e">
        <f>VLOOKUP(D1195,'Movement of CWIP'!$B$6:$B$46,1,0)</f>
        <v>#N/A</v>
      </c>
    </row>
    <row r="1196" spans="1:42" x14ac:dyDescent="0.25">
      <c r="A1196" s="36">
        <v>9</v>
      </c>
      <c r="B1196" s="36" t="s">
        <v>2609</v>
      </c>
      <c r="C1196" s="36" t="s">
        <v>2611</v>
      </c>
      <c r="D1196" s="38" t="str">
        <f t="shared" si="29"/>
        <v>9200000035-0</v>
      </c>
      <c r="E1196" s="9" t="s">
        <v>2371</v>
      </c>
      <c r="F1196" s="10" t="s">
        <v>29</v>
      </c>
      <c r="G1196" s="10" t="s">
        <v>29</v>
      </c>
      <c r="H1196" s="9" t="s">
        <v>30</v>
      </c>
      <c r="I1196" s="10" t="s">
        <v>31</v>
      </c>
      <c r="J1196" s="10" t="s">
        <v>32</v>
      </c>
      <c r="K1196" s="11">
        <v>44331</v>
      </c>
      <c r="L1196" s="12">
        <v>44317</v>
      </c>
      <c r="M1196" s="10" t="s">
        <v>414</v>
      </c>
      <c r="N1196" s="13" t="s">
        <v>2372</v>
      </c>
      <c r="O1196" s="10" t="s">
        <v>40</v>
      </c>
      <c r="P1196" s="10" t="s">
        <v>29</v>
      </c>
      <c r="Q1196" s="15">
        <v>0</v>
      </c>
      <c r="R1196" s="12"/>
      <c r="S1196" s="10" t="s">
        <v>2217</v>
      </c>
      <c r="T1196" s="15">
        <v>0</v>
      </c>
      <c r="U1196" s="21">
        <v>100753</v>
      </c>
      <c r="V1196" s="10" t="s">
        <v>29</v>
      </c>
      <c r="W1196" s="15">
        <v>0</v>
      </c>
      <c r="X1196" s="10" t="s">
        <v>339</v>
      </c>
      <c r="Y1196" s="10" t="s">
        <v>29</v>
      </c>
      <c r="Z1196" s="10" t="s">
        <v>37</v>
      </c>
      <c r="AA1196" s="10" t="s">
        <v>29</v>
      </c>
      <c r="AB1196" s="15">
        <v>0</v>
      </c>
      <c r="AC1196" s="15">
        <v>2801036.92</v>
      </c>
      <c r="AD1196" s="15">
        <v>-2801036.92</v>
      </c>
      <c r="AE1196" s="15">
        <v>0</v>
      </c>
      <c r="AF1196" s="15">
        <v>0</v>
      </c>
      <c r="AG1196" s="15">
        <v>0</v>
      </c>
      <c r="AP1196" t="str">
        <f>VLOOKUP(D1196,'Movement of CWIP'!$B$6:$B$46,1,0)</f>
        <v>9200000035-0</v>
      </c>
    </row>
    <row r="1197" spans="1:42" ht="15" customHeight="1" x14ac:dyDescent="0.25">
      <c r="A1197" s="36">
        <v>9</v>
      </c>
      <c r="B1197" s="36" t="s">
        <v>2609</v>
      </c>
      <c r="C1197" s="36" t="s">
        <v>2611</v>
      </c>
      <c r="D1197" s="38" t="str">
        <f t="shared" si="29"/>
        <v>9200000036-0</v>
      </c>
      <c r="E1197" s="9" t="s">
        <v>2373</v>
      </c>
      <c r="F1197" s="10" t="s">
        <v>29</v>
      </c>
      <c r="G1197" s="10" t="s">
        <v>29</v>
      </c>
      <c r="H1197" s="9" t="s">
        <v>30</v>
      </c>
      <c r="I1197" s="10" t="s">
        <v>32</v>
      </c>
      <c r="J1197" s="10" t="s">
        <v>32</v>
      </c>
      <c r="K1197" s="11">
        <v>44093</v>
      </c>
      <c r="L1197" s="12">
        <v>44093</v>
      </c>
      <c r="M1197" s="10" t="s">
        <v>503</v>
      </c>
      <c r="N1197" s="13" t="s">
        <v>2374</v>
      </c>
      <c r="O1197" s="10" t="s">
        <v>40</v>
      </c>
      <c r="P1197" s="10" t="s">
        <v>29</v>
      </c>
      <c r="Q1197" s="15">
        <v>0</v>
      </c>
      <c r="R1197" s="12"/>
      <c r="S1197" s="10" t="s">
        <v>2350</v>
      </c>
      <c r="T1197" s="15">
        <v>0</v>
      </c>
      <c r="U1197" s="15">
        <v>0</v>
      </c>
      <c r="V1197" s="10" t="s">
        <v>29</v>
      </c>
      <c r="W1197" s="15">
        <v>0</v>
      </c>
      <c r="X1197" s="10" t="s">
        <v>339</v>
      </c>
      <c r="Y1197" s="10" t="s">
        <v>29</v>
      </c>
      <c r="Z1197" s="10" t="s">
        <v>37</v>
      </c>
      <c r="AA1197" s="10" t="s">
        <v>29</v>
      </c>
      <c r="AB1197" s="15">
        <v>0</v>
      </c>
      <c r="AC1197" s="15">
        <v>0</v>
      </c>
      <c r="AD1197" s="15"/>
      <c r="AE1197" s="15">
        <v>0</v>
      </c>
      <c r="AF1197" s="15">
        <v>0</v>
      </c>
      <c r="AG1197" s="15">
        <v>0</v>
      </c>
      <c r="AP1197" t="e">
        <f>VLOOKUP(D1197,'Movement of CWIP'!$B$6:$B$46,1,0)</f>
        <v>#N/A</v>
      </c>
    </row>
    <row r="1198" spans="1:42" x14ac:dyDescent="0.25">
      <c r="A1198" s="36">
        <v>9</v>
      </c>
      <c r="B1198" s="36" t="s">
        <v>2609</v>
      </c>
      <c r="C1198" s="36" t="s">
        <v>2611</v>
      </c>
      <c r="D1198" s="38" t="str">
        <f t="shared" si="29"/>
        <v>9200000037-0</v>
      </c>
      <c r="E1198" s="9" t="s">
        <v>2375</v>
      </c>
      <c r="F1198" s="10" t="s">
        <v>29</v>
      </c>
      <c r="G1198" s="10" t="s">
        <v>29</v>
      </c>
      <c r="H1198" s="9" t="s">
        <v>30</v>
      </c>
      <c r="I1198" s="10" t="s">
        <v>31</v>
      </c>
      <c r="J1198" s="10" t="s">
        <v>32</v>
      </c>
      <c r="K1198" s="11">
        <v>44189</v>
      </c>
      <c r="L1198" s="12">
        <v>44166</v>
      </c>
      <c r="M1198" s="10" t="s">
        <v>973</v>
      </c>
      <c r="N1198" s="13" t="s">
        <v>2376</v>
      </c>
      <c r="O1198" s="10" t="s">
        <v>40</v>
      </c>
      <c r="P1198" s="10" t="s">
        <v>29</v>
      </c>
      <c r="Q1198" s="15">
        <v>0</v>
      </c>
      <c r="R1198" s="12"/>
      <c r="S1198" s="10" t="s">
        <v>29</v>
      </c>
      <c r="T1198" s="15">
        <v>0</v>
      </c>
      <c r="U1198" s="15">
        <v>1</v>
      </c>
      <c r="V1198" s="10" t="s">
        <v>29</v>
      </c>
      <c r="W1198" s="15">
        <v>0</v>
      </c>
      <c r="X1198" s="10" t="s">
        <v>339</v>
      </c>
      <c r="Y1198" s="10" t="s">
        <v>29</v>
      </c>
      <c r="Z1198" s="10" t="s">
        <v>37</v>
      </c>
      <c r="AA1198" s="10" t="s">
        <v>29</v>
      </c>
      <c r="AB1198" s="15">
        <v>0</v>
      </c>
      <c r="AC1198" s="15">
        <v>0</v>
      </c>
      <c r="AD1198" s="15"/>
      <c r="AE1198" s="15">
        <v>0</v>
      </c>
      <c r="AF1198" s="15">
        <v>0</v>
      </c>
      <c r="AG1198" s="15">
        <v>0</v>
      </c>
      <c r="AP1198" t="e">
        <f>VLOOKUP(D1198,'Movement of CWIP'!$B$6:$B$46,1,0)</f>
        <v>#N/A</v>
      </c>
    </row>
    <row r="1199" spans="1:42" ht="15" customHeight="1" x14ac:dyDescent="0.25">
      <c r="A1199" s="36">
        <v>9</v>
      </c>
      <c r="B1199" s="36" t="s">
        <v>2609</v>
      </c>
      <c r="C1199" s="36" t="s">
        <v>2611</v>
      </c>
      <c r="D1199" s="38" t="str">
        <f t="shared" si="29"/>
        <v>9200000038-0</v>
      </c>
      <c r="E1199" s="9" t="s">
        <v>2377</v>
      </c>
      <c r="F1199" s="10" t="s">
        <v>29</v>
      </c>
      <c r="G1199" s="10" t="s">
        <v>29</v>
      </c>
      <c r="H1199" s="9" t="s">
        <v>30</v>
      </c>
      <c r="I1199" s="10" t="s">
        <v>31</v>
      </c>
      <c r="J1199" s="10" t="s">
        <v>32</v>
      </c>
      <c r="K1199" s="11">
        <v>44196</v>
      </c>
      <c r="L1199" s="12">
        <v>44166</v>
      </c>
      <c r="M1199" s="10" t="s">
        <v>443</v>
      </c>
      <c r="N1199" s="13" t="s">
        <v>2378</v>
      </c>
      <c r="O1199" s="10" t="s">
        <v>40</v>
      </c>
      <c r="P1199" s="10" t="s">
        <v>29</v>
      </c>
      <c r="Q1199" s="15">
        <v>0</v>
      </c>
      <c r="R1199" s="12"/>
      <c r="S1199" s="10" t="s">
        <v>2336</v>
      </c>
      <c r="T1199" s="15">
        <v>0</v>
      </c>
      <c r="U1199" s="15"/>
      <c r="V1199" s="10" t="s">
        <v>29</v>
      </c>
      <c r="W1199" s="15">
        <v>0</v>
      </c>
      <c r="X1199" s="10" t="s">
        <v>29</v>
      </c>
      <c r="Y1199" s="10" t="s">
        <v>29</v>
      </c>
      <c r="Z1199" s="10" t="s">
        <v>37</v>
      </c>
      <c r="AA1199" s="10" t="s">
        <v>29</v>
      </c>
      <c r="AB1199" s="15">
        <v>0</v>
      </c>
      <c r="AC1199" s="15">
        <v>0</v>
      </c>
      <c r="AD1199" s="15"/>
      <c r="AE1199" s="15">
        <v>0</v>
      </c>
      <c r="AF1199" s="15">
        <v>0</v>
      </c>
      <c r="AG1199" s="15">
        <v>0</v>
      </c>
      <c r="AP1199" t="e">
        <f>VLOOKUP(D1199,'Movement of CWIP'!$B$6:$B$46,1,0)</f>
        <v>#N/A</v>
      </c>
    </row>
    <row r="1200" spans="1:42" ht="15" customHeight="1" x14ac:dyDescent="0.25">
      <c r="A1200" s="36">
        <v>9</v>
      </c>
      <c r="B1200" s="36" t="s">
        <v>2609</v>
      </c>
      <c r="C1200" s="36" t="s">
        <v>2611</v>
      </c>
      <c r="D1200" s="38" t="str">
        <f t="shared" si="29"/>
        <v>9200000039-0</v>
      </c>
      <c r="E1200" s="9" t="s">
        <v>2379</v>
      </c>
      <c r="F1200" s="10" t="s">
        <v>29</v>
      </c>
      <c r="G1200" s="10" t="s">
        <v>29</v>
      </c>
      <c r="H1200" s="9" t="s">
        <v>30</v>
      </c>
      <c r="I1200" s="10" t="s">
        <v>32</v>
      </c>
      <c r="J1200" s="10" t="s">
        <v>32</v>
      </c>
      <c r="K1200" s="11">
        <v>44233</v>
      </c>
      <c r="L1200" s="12">
        <v>44233</v>
      </c>
      <c r="M1200" s="10" t="s">
        <v>520</v>
      </c>
      <c r="N1200" s="13" t="s">
        <v>2380</v>
      </c>
      <c r="O1200" s="10" t="s">
        <v>40</v>
      </c>
      <c r="P1200" s="10" t="s">
        <v>29</v>
      </c>
      <c r="Q1200" s="15">
        <v>0</v>
      </c>
      <c r="R1200" s="12"/>
      <c r="S1200" s="10" t="s">
        <v>2270</v>
      </c>
      <c r="T1200" s="15">
        <v>0</v>
      </c>
      <c r="U1200" s="15">
        <v>112</v>
      </c>
      <c r="V1200" s="10" t="s">
        <v>29</v>
      </c>
      <c r="W1200" s="15">
        <v>0</v>
      </c>
      <c r="X1200" s="10" t="s">
        <v>339</v>
      </c>
      <c r="Y1200" s="10" t="s">
        <v>29</v>
      </c>
      <c r="Z1200" s="10" t="s">
        <v>37</v>
      </c>
      <c r="AA1200" s="10" t="s">
        <v>29</v>
      </c>
      <c r="AB1200" s="15">
        <v>0</v>
      </c>
      <c r="AC1200" s="15">
        <v>5734971.8000000017</v>
      </c>
      <c r="AD1200" s="15">
        <v>-5734971.7999999998</v>
      </c>
      <c r="AE1200" s="15">
        <v>0</v>
      </c>
      <c r="AF1200" s="15">
        <v>0</v>
      </c>
      <c r="AG1200" s="15">
        <v>0</v>
      </c>
      <c r="AP1200" t="str">
        <f>VLOOKUP(D1200,'Movement of CWIP'!$B$6:$B$46,1,0)</f>
        <v>9200000039-0</v>
      </c>
    </row>
    <row r="1201" spans="1:42" ht="15" customHeight="1" x14ac:dyDescent="0.25">
      <c r="A1201" s="36">
        <v>9</v>
      </c>
      <c r="B1201" s="36" t="s">
        <v>2609</v>
      </c>
      <c r="C1201" s="36" t="s">
        <v>2611</v>
      </c>
      <c r="D1201" s="38" t="str">
        <f t="shared" si="29"/>
        <v>9200000040-0</v>
      </c>
      <c r="E1201" s="9" t="s">
        <v>2381</v>
      </c>
      <c r="F1201" s="10" t="s">
        <v>29</v>
      </c>
      <c r="G1201" s="10" t="s">
        <v>29</v>
      </c>
      <c r="H1201" s="9" t="s">
        <v>30</v>
      </c>
      <c r="I1201" s="10" t="s">
        <v>32</v>
      </c>
      <c r="J1201" s="10" t="s">
        <v>32</v>
      </c>
      <c r="K1201" s="11">
        <v>44337</v>
      </c>
      <c r="L1201" s="12">
        <v>44337</v>
      </c>
      <c r="M1201" s="10" t="s">
        <v>503</v>
      </c>
      <c r="N1201" s="13" t="s">
        <v>2382</v>
      </c>
      <c r="O1201" s="10" t="s">
        <v>40</v>
      </c>
      <c r="P1201" s="10" t="s">
        <v>29</v>
      </c>
      <c r="Q1201" s="15">
        <v>0</v>
      </c>
      <c r="R1201" s="12"/>
      <c r="S1201" s="10" t="s">
        <v>2207</v>
      </c>
      <c r="T1201" s="15">
        <v>0</v>
      </c>
      <c r="U1201" s="15">
        <v>6</v>
      </c>
      <c r="V1201" s="10" t="s">
        <v>29</v>
      </c>
      <c r="W1201" s="15">
        <v>0</v>
      </c>
      <c r="X1201" s="10" t="s">
        <v>339</v>
      </c>
      <c r="Y1201" s="10" t="s">
        <v>29</v>
      </c>
      <c r="Z1201" s="10" t="s">
        <v>37</v>
      </c>
      <c r="AA1201" s="10" t="s">
        <v>29</v>
      </c>
      <c r="AB1201" s="15">
        <v>0</v>
      </c>
      <c r="AC1201" s="15">
        <v>0</v>
      </c>
      <c r="AD1201" s="15"/>
      <c r="AE1201" s="15">
        <v>0</v>
      </c>
      <c r="AF1201" s="15">
        <v>0</v>
      </c>
      <c r="AG1201" s="15">
        <v>0</v>
      </c>
      <c r="AP1201" t="e">
        <f>VLOOKUP(D1201,'Movement of CWIP'!$B$6:$B$46,1,0)</f>
        <v>#N/A</v>
      </c>
    </row>
    <row r="1202" spans="1:42" x14ac:dyDescent="0.25">
      <c r="A1202" s="36">
        <v>9</v>
      </c>
      <c r="B1202" s="36" t="s">
        <v>2609</v>
      </c>
      <c r="C1202" s="36" t="s">
        <v>2611</v>
      </c>
      <c r="D1202" s="38" t="str">
        <f t="shared" si="29"/>
        <v>9200000041-0</v>
      </c>
      <c r="E1202" s="9" t="s">
        <v>2383</v>
      </c>
      <c r="F1202" s="10" t="s">
        <v>29</v>
      </c>
      <c r="G1202" s="10" t="s">
        <v>29</v>
      </c>
      <c r="H1202" s="9" t="s">
        <v>30</v>
      </c>
      <c r="I1202" s="10" t="s">
        <v>32</v>
      </c>
      <c r="J1202" s="10" t="s">
        <v>32</v>
      </c>
      <c r="K1202" s="11">
        <v>44383</v>
      </c>
      <c r="L1202" s="12">
        <v>44383</v>
      </c>
      <c r="M1202" s="10" t="s">
        <v>448</v>
      </c>
      <c r="N1202" s="13" t="s">
        <v>2384</v>
      </c>
      <c r="O1202" s="10" t="s">
        <v>40</v>
      </c>
      <c r="P1202" s="10" t="s">
        <v>29</v>
      </c>
      <c r="Q1202" s="15">
        <v>0</v>
      </c>
      <c r="R1202" s="12"/>
      <c r="S1202" s="10" t="s">
        <v>2385</v>
      </c>
      <c r="T1202" s="15">
        <v>0</v>
      </c>
      <c r="U1202" s="21">
        <v>1121</v>
      </c>
      <c r="V1202" s="10" t="s">
        <v>29</v>
      </c>
      <c r="W1202" s="15">
        <v>0</v>
      </c>
      <c r="X1202" s="10" t="s">
        <v>339</v>
      </c>
      <c r="Y1202" s="10" t="s">
        <v>29</v>
      </c>
      <c r="Z1202" s="10" t="s">
        <v>37</v>
      </c>
      <c r="AA1202" s="10" t="s">
        <v>29</v>
      </c>
      <c r="AB1202" s="15">
        <v>0</v>
      </c>
      <c r="AC1202" s="15">
        <v>10835536.359999999</v>
      </c>
      <c r="AD1202" s="15">
        <v>-10835536.359999999</v>
      </c>
      <c r="AE1202" s="15">
        <v>0</v>
      </c>
      <c r="AF1202" s="15">
        <v>0</v>
      </c>
      <c r="AG1202" s="15">
        <v>0</v>
      </c>
      <c r="AP1202" t="str">
        <f>VLOOKUP(D1202,'Movement of CWIP'!$B$6:$B$46,1,0)</f>
        <v>9200000041-0</v>
      </c>
    </row>
    <row r="1203" spans="1:42" ht="15" customHeight="1" x14ac:dyDescent="0.25">
      <c r="A1203" s="36">
        <v>9</v>
      </c>
      <c r="B1203" s="36" t="s">
        <v>2609</v>
      </c>
      <c r="C1203" s="36" t="s">
        <v>2611</v>
      </c>
      <c r="D1203" s="38" t="str">
        <f t="shared" si="29"/>
        <v>9200000042-0</v>
      </c>
      <c r="E1203" s="9" t="s">
        <v>2386</v>
      </c>
      <c r="F1203" s="10" t="s">
        <v>29</v>
      </c>
      <c r="G1203" s="10" t="s">
        <v>29</v>
      </c>
      <c r="H1203" s="9" t="s">
        <v>30</v>
      </c>
      <c r="I1203" s="10" t="s">
        <v>32</v>
      </c>
      <c r="J1203" s="10" t="s">
        <v>32</v>
      </c>
      <c r="K1203" s="11">
        <v>44835</v>
      </c>
      <c r="L1203" s="12">
        <v>44835</v>
      </c>
      <c r="M1203" s="10" t="s">
        <v>469</v>
      </c>
      <c r="N1203" s="13" t="s">
        <v>2387</v>
      </c>
      <c r="O1203" s="10" t="s">
        <v>40</v>
      </c>
      <c r="P1203" s="10" t="s">
        <v>29</v>
      </c>
      <c r="Q1203" s="15">
        <v>0</v>
      </c>
      <c r="R1203" s="12"/>
      <c r="S1203" s="10" t="s">
        <v>2388</v>
      </c>
      <c r="T1203" s="15">
        <v>0</v>
      </c>
      <c r="U1203" s="15">
        <v>0</v>
      </c>
      <c r="V1203" s="10" t="s">
        <v>29</v>
      </c>
      <c r="W1203" s="15">
        <v>0</v>
      </c>
      <c r="X1203" s="10" t="s">
        <v>339</v>
      </c>
      <c r="Y1203" s="10" t="s">
        <v>29</v>
      </c>
      <c r="Z1203" s="10" t="s">
        <v>37</v>
      </c>
      <c r="AA1203" s="10" t="s">
        <v>29</v>
      </c>
      <c r="AB1203" s="15">
        <v>0</v>
      </c>
      <c r="AC1203" s="15">
        <v>0</v>
      </c>
      <c r="AD1203" s="15"/>
      <c r="AE1203" s="15">
        <v>0</v>
      </c>
      <c r="AF1203" s="15">
        <v>0</v>
      </c>
      <c r="AG1203" s="15">
        <v>0</v>
      </c>
      <c r="AP1203" t="e">
        <f>VLOOKUP(D1203,'Movement of CWIP'!$B$6:$B$46,1,0)</f>
        <v>#N/A</v>
      </c>
    </row>
    <row r="1204" spans="1:42" ht="15" customHeight="1" x14ac:dyDescent="0.25">
      <c r="A1204" s="36">
        <v>9</v>
      </c>
      <c r="B1204" s="36" t="s">
        <v>2609</v>
      </c>
      <c r="C1204" s="36" t="s">
        <v>2611</v>
      </c>
      <c r="D1204" s="38" t="str">
        <f t="shared" si="29"/>
        <v>9200000043-0</v>
      </c>
      <c r="E1204" s="9" t="s">
        <v>2389</v>
      </c>
      <c r="F1204" s="10" t="s">
        <v>29</v>
      </c>
      <c r="G1204" s="10" t="s">
        <v>29</v>
      </c>
      <c r="H1204" s="9" t="s">
        <v>30</v>
      </c>
      <c r="I1204" s="10" t="s">
        <v>32</v>
      </c>
      <c r="J1204" s="10" t="s">
        <v>32</v>
      </c>
      <c r="K1204" s="11">
        <v>44421</v>
      </c>
      <c r="L1204" s="12">
        <v>44421</v>
      </c>
      <c r="M1204" s="10" t="s">
        <v>378</v>
      </c>
      <c r="N1204" s="13" t="s">
        <v>2390</v>
      </c>
      <c r="O1204" s="10" t="s">
        <v>40</v>
      </c>
      <c r="P1204" s="10" t="s">
        <v>29</v>
      </c>
      <c r="Q1204" s="15">
        <v>0</v>
      </c>
      <c r="R1204" s="12"/>
      <c r="S1204" s="10" t="s">
        <v>993</v>
      </c>
      <c r="T1204" s="15">
        <v>0</v>
      </c>
      <c r="U1204" s="15">
        <v>1</v>
      </c>
      <c r="V1204" s="10" t="s">
        <v>29</v>
      </c>
      <c r="W1204" s="15">
        <v>0</v>
      </c>
      <c r="X1204" s="10" t="s">
        <v>1020</v>
      </c>
      <c r="Y1204" s="10" t="s">
        <v>29</v>
      </c>
      <c r="Z1204" s="10" t="s">
        <v>37</v>
      </c>
      <c r="AA1204" s="10" t="s">
        <v>29</v>
      </c>
      <c r="AB1204" s="15">
        <v>0</v>
      </c>
      <c r="AC1204" s="15">
        <v>0</v>
      </c>
      <c r="AD1204" s="15"/>
      <c r="AE1204" s="15">
        <v>0</v>
      </c>
      <c r="AF1204" s="15">
        <v>0</v>
      </c>
      <c r="AG1204" s="15">
        <v>0</v>
      </c>
      <c r="AP1204" t="e">
        <f>VLOOKUP(D1204,'Movement of CWIP'!$B$6:$B$46,1,0)</f>
        <v>#N/A</v>
      </c>
    </row>
    <row r="1205" spans="1:42" x14ac:dyDescent="0.25">
      <c r="A1205" s="36">
        <v>9</v>
      </c>
      <c r="B1205" s="36" t="s">
        <v>2609</v>
      </c>
      <c r="C1205" s="36" t="s">
        <v>2611</v>
      </c>
      <c r="D1205" s="38" t="str">
        <f t="shared" si="29"/>
        <v>9200000044-0</v>
      </c>
      <c r="E1205" s="9" t="s">
        <v>2391</v>
      </c>
      <c r="F1205" s="10" t="s">
        <v>29</v>
      </c>
      <c r="G1205" s="10" t="s">
        <v>29</v>
      </c>
      <c r="H1205" s="9" t="s">
        <v>30</v>
      </c>
      <c r="I1205" s="10" t="s">
        <v>31</v>
      </c>
      <c r="J1205" s="10" t="s">
        <v>32</v>
      </c>
      <c r="K1205" s="11">
        <v>44520</v>
      </c>
      <c r="L1205" s="12">
        <v>44501</v>
      </c>
      <c r="M1205" s="10" t="s">
        <v>503</v>
      </c>
      <c r="N1205" s="13" t="s">
        <v>1024</v>
      </c>
      <c r="O1205" s="10" t="s">
        <v>40</v>
      </c>
      <c r="P1205" s="10" t="s">
        <v>29</v>
      </c>
      <c r="Q1205" s="15">
        <v>0</v>
      </c>
      <c r="R1205" s="12"/>
      <c r="S1205" s="10" t="s">
        <v>2392</v>
      </c>
      <c r="T1205" s="15">
        <v>0</v>
      </c>
      <c r="U1205" s="15">
        <v>0</v>
      </c>
      <c r="V1205" s="10" t="s">
        <v>29</v>
      </c>
      <c r="W1205" s="15">
        <v>0</v>
      </c>
      <c r="X1205" s="10" t="s">
        <v>1020</v>
      </c>
      <c r="Y1205" s="10" t="s">
        <v>29</v>
      </c>
      <c r="Z1205" s="10" t="s">
        <v>37</v>
      </c>
      <c r="AA1205" s="10" t="s">
        <v>29</v>
      </c>
      <c r="AB1205" s="15">
        <v>0</v>
      </c>
      <c r="AC1205" s="15">
        <v>0</v>
      </c>
      <c r="AD1205" s="15"/>
      <c r="AE1205" s="15">
        <v>0</v>
      </c>
      <c r="AF1205" s="15">
        <v>0</v>
      </c>
      <c r="AG1205" s="15">
        <v>0</v>
      </c>
      <c r="AP1205" t="str">
        <f>VLOOKUP(D1205,'Movement of CWIP'!$B$6:$B$46,1,0)</f>
        <v>9200000044-0</v>
      </c>
    </row>
    <row r="1206" spans="1:42" x14ac:dyDescent="0.25">
      <c r="A1206" s="36">
        <v>9</v>
      </c>
      <c r="B1206" s="36" t="s">
        <v>2609</v>
      </c>
      <c r="C1206" s="36" t="s">
        <v>2611</v>
      </c>
      <c r="D1206" s="38" t="str">
        <f t="shared" si="29"/>
        <v>9200000045-0</v>
      </c>
      <c r="E1206" s="9" t="s">
        <v>2393</v>
      </c>
      <c r="F1206" s="10" t="s">
        <v>29</v>
      </c>
      <c r="G1206" s="10" t="s">
        <v>29</v>
      </c>
      <c r="H1206" s="9" t="s">
        <v>30</v>
      </c>
      <c r="I1206" s="10" t="s">
        <v>31</v>
      </c>
      <c r="J1206" s="10" t="s">
        <v>32</v>
      </c>
      <c r="K1206" s="11">
        <v>44543</v>
      </c>
      <c r="L1206" s="12">
        <v>44531</v>
      </c>
      <c r="M1206" s="10" t="s">
        <v>977</v>
      </c>
      <c r="N1206" s="13" t="s">
        <v>2394</v>
      </c>
      <c r="O1206" s="10" t="s">
        <v>40</v>
      </c>
      <c r="P1206" s="10" t="s">
        <v>29</v>
      </c>
      <c r="Q1206" s="15">
        <v>0</v>
      </c>
      <c r="R1206" s="12"/>
      <c r="S1206" s="10" t="s">
        <v>2207</v>
      </c>
      <c r="T1206" s="15">
        <v>0</v>
      </c>
      <c r="U1206" s="15">
        <v>319</v>
      </c>
      <c r="V1206" s="10" t="s">
        <v>29</v>
      </c>
      <c r="W1206" s="15">
        <v>0</v>
      </c>
      <c r="X1206" s="10" t="s">
        <v>339</v>
      </c>
      <c r="Y1206" s="10" t="s">
        <v>29</v>
      </c>
      <c r="Z1206" s="10" t="s">
        <v>37</v>
      </c>
      <c r="AA1206" s="10" t="s">
        <v>29</v>
      </c>
      <c r="AB1206" s="15">
        <v>0</v>
      </c>
      <c r="AC1206" s="15">
        <v>0</v>
      </c>
      <c r="AD1206" s="15"/>
      <c r="AE1206" s="15">
        <v>0</v>
      </c>
      <c r="AF1206" s="15">
        <v>0</v>
      </c>
      <c r="AG1206" s="15">
        <v>0</v>
      </c>
      <c r="AP1206" t="e">
        <f>VLOOKUP(D1206,'Movement of CWIP'!$B$6:$B$46,1,0)</f>
        <v>#N/A</v>
      </c>
    </row>
    <row r="1207" spans="1:42" x14ac:dyDescent="0.25">
      <c r="A1207" s="36">
        <v>9</v>
      </c>
      <c r="B1207" s="36" t="s">
        <v>2609</v>
      </c>
      <c r="C1207" s="36" t="s">
        <v>2611</v>
      </c>
      <c r="D1207" s="38" t="str">
        <f t="shared" si="29"/>
        <v>9200000046-0</v>
      </c>
      <c r="E1207" s="9" t="s">
        <v>2395</v>
      </c>
      <c r="F1207" s="10" t="s">
        <v>29</v>
      </c>
      <c r="G1207" s="10" t="s">
        <v>29</v>
      </c>
      <c r="H1207" s="9" t="s">
        <v>30</v>
      </c>
      <c r="I1207" s="10" t="s">
        <v>31</v>
      </c>
      <c r="J1207" s="10" t="s">
        <v>32</v>
      </c>
      <c r="K1207" s="11">
        <v>44651</v>
      </c>
      <c r="L1207" s="12">
        <v>44621</v>
      </c>
      <c r="M1207" s="10" t="s">
        <v>202</v>
      </c>
      <c r="N1207" s="13" t="s">
        <v>2396</v>
      </c>
      <c r="O1207" s="10" t="s">
        <v>40</v>
      </c>
      <c r="P1207" s="10" t="s">
        <v>29</v>
      </c>
      <c r="Q1207" s="15">
        <v>0</v>
      </c>
      <c r="R1207" s="12"/>
      <c r="S1207" s="10" t="s">
        <v>1029</v>
      </c>
      <c r="T1207" s="15">
        <v>0</v>
      </c>
      <c r="U1207" s="14">
        <v>21789.5</v>
      </c>
      <c r="V1207" s="10" t="s">
        <v>29</v>
      </c>
      <c r="W1207" s="15">
        <v>0</v>
      </c>
      <c r="X1207" s="10" t="s">
        <v>339</v>
      </c>
      <c r="Y1207" s="10" t="s">
        <v>29</v>
      </c>
      <c r="Z1207" s="10" t="s">
        <v>37</v>
      </c>
      <c r="AA1207" s="10" t="s">
        <v>29</v>
      </c>
      <c r="AB1207" s="15">
        <v>0</v>
      </c>
      <c r="AC1207" s="15">
        <v>0</v>
      </c>
      <c r="AD1207" s="15"/>
      <c r="AE1207" s="15">
        <v>0</v>
      </c>
      <c r="AF1207" s="15">
        <v>0</v>
      </c>
      <c r="AG1207" s="15">
        <v>0</v>
      </c>
      <c r="AP1207" t="e">
        <f>VLOOKUP(D1207,'Movement of CWIP'!$B$6:$B$46,1,0)</f>
        <v>#N/A</v>
      </c>
    </row>
    <row r="1208" spans="1:42" ht="15" customHeight="1" x14ac:dyDescent="0.25">
      <c r="A1208" s="36">
        <v>9</v>
      </c>
      <c r="B1208" s="36" t="s">
        <v>2609</v>
      </c>
      <c r="C1208" s="36" t="s">
        <v>2611</v>
      </c>
      <c r="D1208" s="38" t="str">
        <f t="shared" si="29"/>
        <v>9200000047-0</v>
      </c>
      <c r="E1208" s="9" t="s">
        <v>2397</v>
      </c>
      <c r="F1208" s="10" t="s">
        <v>29</v>
      </c>
      <c r="G1208" s="10" t="s">
        <v>29</v>
      </c>
      <c r="H1208" s="9" t="s">
        <v>30</v>
      </c>
      <c r="I1208" s="10" t="s">
        <v>31</v>
      </c>
      <c r="J1208" s="10" t="s">
        <v>32</v>
      </c>
      <c r="K1208" s="11">
        <v>44611</v>
      </c>
      <c r="L1208" s="12">
        <v>44593</v>
      </c>
      <c r="M1208" s="10" t="s">
        <v>388</v>
      </c>
      <c r="N1208" s="13" t="s">
        <v>2398</v>
      </c>
      <c r="O1208" s="10" t="s">
        <v>40</v>
      </c>
      <c r="P1208" s="10" t="s">
        <v>29</v>
      </c>
      <c r="Q1208" s="15">
        <v>0</v>
      </c>
      <c r="R1208" s="12"/>
      <c r="S1208" s="10" t="s">
        <v>2399</v>
      </c>
      <c r="T1208" s="15">
        <v>0</v>
      </c>
      <c r="U1208" s="15">
        <v>16</v>
      </c>
      <c r="V1208" s="10" t="s">
        <v>29</v>
      </c>
      <c r="W1208" s="15">
        <v>0</v>
      </c>
      <c r="X1208" s="10" t="s">
        <v>339</v>
      </c>
      <c r="Y1208" s="10" t="s">
        <v>29</v>
      </c>
      <c r="Z1208" s="10" t="s">
        <v>37</v>
      </c>
      <c r="AA1208" s="10" t="s">
        <v>29</v>
      </c>
      <c r="AB1208" s="15">
        <v>0</v>
      </c>
      <c r="AC1208" s="15">
        <v>0</v>
      </c>
      <c r="AD1208" s="15"/>
      <c r="AE1208" s="15">
        <v>0</v>
      </c>
      <c r="AF1208" s="15">
        <v>0</v>
      </c>
      <c r="AG1208" s="15">
        <v>0</v>
      </c>
      <c r="AP1208" t="str">
        <f>VLOOKUP(D1208,'Movement of CWIP'!$B$6:$B$46,1,0)</f>
        <v>9200000047-0</v>
      </c>
    </row>
    <row r="1209" spans="1:42" ht="15" customHeight="1" x14ac:dyDescent="0.25">
      <c r="A1209" s="36">
        <v>9</v>
      </c>
      <c r="B1209" s="36" t="s">
        <v>2609</v>
      </c>
      <c r="C1209" s="36" t="s">
        <v>2611</v>
      </c>
      <c r="D1209" s="38" t="str">
        <f t="shared" si="29"/>
        <v>9200000048-0</v>
      </c>
      <c r="E1209" s="9" t="s">
        <v>2400</v>
      </c>
      <c r="F1209" s="10" t="s">
        <v>29</v>
      </c>
      <c r="G1209" s="10" t="s">
        <v>29</v>
      </c>
      <c r="H1209" s="9" t="s">
        <v>30</v>
      </c>
      <c r="I1209" s="10" t="s">
        <v>31</v>
      </c>
      <c r="J1209" s="10" t="s">
        <v>32</v>
      </c>
      <c r="K1209" s="11">
        <v>44607</v>
      </c>
      <c r="L1209" s="12">
        <v>44593</v>
      </c>
      <c r="M1209" s="10" t="s">
        <v>973</v>
      </c>
      <c r="N1209" s="13" t="s">
        <v>2401</v>
      </c>
      <c r="O1209" s="10" t="s">
        <v>40</v>
      </c>
      <c r="P1209" s="10" t="s">
        <v>29</v>
      </c>
      <c r="Q1209" s="15">
        <v>0</v>
      </c>
      <c r="R1209" s="12"/>
      <c r="S1209" s="10" t="s">
        <v>1001</v>
      </c>
      <c r="T1209" s="15">
        <v>0</v>
      </c>
      <c r="U1209" s="15">
        <v>1</v>
      </c>
      <c r="V1209" s="10" t="s">
        <v>29</v>
      </c>
      <c r="W1209" s="15">
        <v>0</v>
      </c>
      <c r="X1209" s="10" t="s">
        <v>339</v>
      </c>
      <c r="Y1209" s="10" t="s">
        <v>29</v>
      </c>
      <c r="Z1209" s="10" t="s">
        <v>37</v>
      </c>
      <c r="AA1209" s="10" t="s">
        <v>29</v>
      </c>
      <c r="AB1209" s="15">
        <v>0</v>
      </c>
      <c r="AC1209" s="15">
        <v>0</v>
      </c>
      <c r="AD1209" s="15"/>
      <c r="AE1209" s="15">
        <v>0</v>
      </c>
      <c r="AF1209" s="15">
        <v>0</v>
      </c>
      <c r="AG1209" s="15">
        <v>0</v>
      </c>
      <c r="AP1209" t="e">
        <f>VLOOKUP(D1209,'Movement of CWIP'!$B$6:$B$46,1,0)</f>
        <v>#N/A</v>
      </c>
    </row>
    <row r="1210" spans="1:42" ht="15" customHeight="1" x14ac:dyDescent="0.25">
      <c r="A1210" s="36">
        <v>9</v>
      </c>
      <c r="B1210" s="36" t="s">
        <v>2609</v>
      </c>
      <c r="C1210" s="36" t="s">
        <v>2611</v>
      </c>
      <c r="D1210" s="38" t="str">
        <f t="shared" si="29"/>
        <v>9200000052-0</v>
      </c>
      <c r="E1210" s="9" t="s">
        <v>2402</v>
      </c>
      <c r="F1210" s="10" t="s">
        <v>29</v>
      </c>
      <c r="G1210" s="10" t="s">
        <v>29</v>
      </c>
      <c r="H1210" s="9" t="s">
        <v>30</v>
      </c>
      <c r="I1210" s="10" t="s">
        <v>31</v>
      </c>
      <c r="J1210" s="10" t="s">
        <v>32</v>
      </c>
      <c r="K1210" s="11">
        <v>44651</v>
      </c>
      <c r="L1210" s="12">
        <v>44621</v>
      </c>
      <c r="M1210" s="10" t="s">
        <v>297</v>
      </c>
      <c r="N1210" s="13" t="s">
        <v>2403</v>
      </c>
      <c r="O1210" s="10" t="s">
        <v>40</v>
      </c>
      <c r="P1210" s="10" t="s">
        <v>29</v>
      </c>
      <c r="Q1210" s="15">
        <v>0</v>
      </c>
      <c r="R1210" s="12"/>
      <c r="S1210" s="10" t="s">
        <v>1004</v>
      </c>
      <c r="T1210" s="15">
        <v>0</v>
      </c>
      <c r="U1210" s="15">
        <v>1</v>
      </c>
      <c r="V1210" s="10" t="s">
        <v>29</v>
      </c>
      <c r="W1210" s="15">
        <v>0</v>
      </c>
      <c r="X1210" s="10" t="s">
        <v>339</v>
      </c>
      <c r="Y1210" s="10" t="s">
        <v>29</v>
      </c>
      <c r="Z1210" s="10" t="s">
        <v>37</v>
      </c>
      <c r="AA1210" s="10" t="s">
        <v>29</v>
      </c>
      <c r="AB1210" s="15">
        <v>0</v>
      </c>
      <c r="AC1210" s="15">
        <v>0</v>
      </c>
      <c r="AD1210" s="15"/>
      <c r="AE1210" s="15">
        <v>0</v>
      </c>
      <c r="AF1210" s="15">
        <v>0</v>
      </c>
      <c r="AG1210" s="15">
        <v>0</v>
      </c>
      <c r="AP1210" t="e">
        <f>VLOOKUP(D1210,'Movement of CWIP'!$B$6:$B$46,1,0)</f>
        <v>#N/A</v>
      </c>
    </row>
    <row r="1211" spans="1:42" ht="15" customHeight="1" x14ac:dyDescent="0.25">
      <c r="A1211" s="36">
        <v>9</v>
      </c>
      <c r="B1211" s="36" t="s">
        <v>2609</v>
      </c>
      <c r="C1211" s="36" t="s">
        <v>2611</v>
      </c>
      <c r="D1211" s="38" t="str">
        <f t="shared" si="29"/>
        <v>9200000053-0</v>
      </c>
      <c r="E1211" s="9" t="s">
        <v>2404</v>
      </c>
      <c r="F1211" s="10" t="s">
        <v>29</v>
      </c>
      <c r="G1211" s="10" t="s">
        <v>29</v>
      </c>
      <c r="H1211" s="9" t="s">
        <v>30</v>
      </c>
      <c r="I1211" s="10" t="s">
        <v>31</v>
      </c>
      <c r="J1211" s="10" t="s">
        <v>32</v>
      </c>
      <c r="K1211" s="11">
        <v>44650</v>
      </c>
      <c r="L1211" s="12">
        <v>44621</v>
      </c>
      <c r="M1211" s="10" t="s">
        <v>388</v>
      </c>
      <c r="N1211" s="13" t="s">
        <v>2405</v>
      </c>
      <c r="O1211" s="10" t="s">
        <v>40</v>
      </c>
      <c r="P1211" s="10" t="s">
        <v>29</v>
      </c>
      <c r="Q1211" s="15">
        <v>0</v>
      </c>
      <c r="R1211" s="12"/>
      <c r="S1211" s="10" t="s">
        <v>1012</v>
      </c>
      <c r="T1211" s="15">
        <v>0</v>
      </c>
      <c r="U1211" s="15">
        <v>8</v>
      </c>
      <c r="V1211" s="10" t="s">
        <v>29</v>
      </c>
      <c r="W1211" s="15">
        <v>0</v>
      </c>
      <c r="X1211" s="10" t="s">
        <v>339</v>
      </c>
      <c r="Y1211" s="10" t="s">
        <v>29</v>
      </c>
      <c r="Z1211" s="10" t="s">
        <v>37</v>
      </c>
      <c r="AA1211" s="10" t="s">
        <v>29</v>
      </c>
      <c r="AB1211" s="15">
        <v>0</v>
      </c>
      <c r="AC1211" s="15">
        <v>0</v>
      </c>
      <c r="AD1211" s="15"/>
      <c r="AE1211" s="15">
        <v>0</v>
      </c>
      <c r="AF1211" s="15">
        <v>0</v>
      </c>
      <c r="AG1211" s="15">
        <v>0</v>
      </c>
      <c r="AP1211" t="e">
        <f>VLOOKUP(D1211,'Movement of CWIP'!$B$6:$B$46,1,0)</f>
        <v>#N/A</v>
      </c>
    </row>
    <row r="1212" spans="1:42" ht="15" customHeight="1" x14ac:dyDescent="0.25">
      <c r="A1212" s="36">
        <v>9</v>
      </c>
      <c r="B1212" s="36" t="s">
        <v>2609</v>
      </c>
      <c r="C1212" s="36" t="s">
        <v>2611</v>
      </c>
      <c r="D1212" s="38" t="str">
        <f t="shared" si="29"/>
        <v>9200000054-0</v>
      </c>
      <c r="E1212" s="9" t="s">
        <v>2406</v>
      </c>
      <c r="F1212" s="10" t="s">
        <v>29</v>
      </c>
      <c r="G1212" s="10" t="s">
        <v>29</v>
      </c>
      <c r="H1212" s="9" t="s">
        <v>30</v>
      </c>
      <c r="I1212" s="10" t="s">
        <v>31</v>
      </c>
      <c r="J1212" s="10" t="s">
        <v>32</v>
      </c>
      <c r="K1212" s="11">
        <v>44651</v>
      </c>
      <c r="L1212" s="12">
        <v>44621</v>
      </c>
      <c r="M1212" s="10" t="s">
        <v>175</v>
      </c>
      <c r="N1212" s="13" t="s">
        <v>2407</v>
      </c>
      <c r="O1212" s="10" t="s">
        <v>40</v>
      </c>
      <c r="P1212" s="10" t="s">
        <v>29</v>
      </c>
      <c r="Q1212" s="15">
        <v>0</v>
      </c>
      <c r="R1212" s="12"/>
      <c r="S1212" s="10" t="s">
        <v>1009</v>
      </c>
      <c r="T1212" s="15">
        <v>0</v>
      </c>
      <c r="U1212" s="15">
        <v>1</v>
      </c>
      <c r="V1212" s="10" t="s">
        <v>29</v>
      </c>
      <c r="W1212" s="15">
        <v>0</v>
      </c>
      <c r="X1212" s="10" t="s">
        <v>339</v>
      </c>
      <c r="Y1212" s="10" t="s">
        <v>29</v>
      </c>
      <c r="Z1212" s="10" t="s">
        <v>37</v>
      </c>
      <c r="AA1212" s="10" t="s">
        <v>29</v>
      </c>
      <c r="AB1212" s="15">
        <v>0</v>
      </c>
      <c r="AC1212" s="15">
        <v>0</v>
      </c>
      <c r="AD1212" s="15"/>
      <c r="AE1212" s="15">
        <v>0</v>
      </c>
      <c r="AF1212" s="15">
        <v>0</v>
      </c>
      <c r="AG1212" s="15">
        <v>0</v>
      </c>
      <c r="AP1212" t="e">
        <f>VLOOKUP(D1212,'Movement of CWIP'!$B$6:$B$46,1,0)</f>
        <v>#N/A</v>
      </c>
    </row>
    <row r="1213" spans="1:42" ht="15" customHeight="1" x14ac:dyDescent="0.25">
      <c r="A1213" s="36">
        <v>9</v>
      </c>
      <c r="B1213" s="36" t="s">
        <v>2609</v>
      </c>
      <c r="C1213" s="36" t="s">
        <v>2611</v>
      </c>
      <c r="D1213" s="38" t="str">
        <f t="shared" si="29"/>
        <v>9200000055-0</v>
      </c>
      <c r="E1213" s="9" t="s">
        <v>2408</v>
      </c>
      <c r="F1213" s="10" t="s">
        <v>29</v>
      </c>
      <c r="G1213" s="10" t="s">
        <v>29</v>
      </c>
      <c r="H1213" s="9" t="s">
        <v>30</v>
      </c>
      <c r="I1213" s="10" t="s">
        <v>31</v>
      </c>
      <c r="J1213" s="10" t="s">
        <v>32</v>
      </c>
      <c r="K1213" s="11">
        <v>44705</v>
      </c>
      <c r="L1213" s="12">
        <v>44682</v>
      </c>
      <c r="M1213" s="10" t="s">
        <v>443</v>
      </c>
      <c r="N1213" s="13" t="s">
        <v>983</v>
      </c>
      <c r="O1213" s="10" t="s">
        <v>40</v>
      </c>
      <c r="P1213" s="10" t="s">
        <v>29</v>
      </c>
      <c r="Q1213" s="15">
        <v>0</v>
      </c>
      <c r="R1213" s="12"/>
      <c r="S1213" s="10" t="s">
        <v>984</v>
      </c>
      <c r="T1213" s="15">
        <v>0</v>
      </c>
      <c r="U1213" s="21">
        <v>1985</v>
      </c>
      <c r="V1213" s="10" t="s">
        <v>29</v>
      </c>
      <c r="W1213" s="15">
        <v>0</v>
      </c>
      <c r="X1213" s="10" t="s">
        <v>339</v>
      </c>
      <c r="Y1213" s="10" t="s">
        <v>29</v>
      </c>
      <c r="Z1213" s="10" t="s">
        <v>37</v>
      </c>
      <c r="AA1213" s="10" t="s">
        <v>29</v>
      </c>
      <c r="AB1213" s="15">
        <v>0</v>
      </c>
      <c r="AC1213" s="15">
        <v>0</v>
      </c>
      <c r="AD1213" s="15"/>
      <c r="AE1213" s="15">
        <v>0</v>
      </c>
      <c r="AF1213" s="15">
        <v>0</v>
      </c>
      <c r="AG1213" s="15">
        <v>0</v>
      </c>
      <c r="AP1213" t="e">
        <f>VLOOKUP(D1213,'Movement of CWIP'!$B$6:$B$46,1,0)</f>
        <v>#N/A</v>
      </c>
    </row>
    <row r="1214" spans="1:42" ht="15" customHeight="1" x14ac:dyDescent="0.25">
      <c r="A1214" s="36">
        <v>9</v>
      </c>
      <c r="B1214" s="36" t="s">
        <v>2609</v>
      </c>
      <c r="C1214" s="36" t="s">
        <v>2611</v>
      </c>
      <c r="D1214" s="38" t="str">
        <f t="shared" si="29"/>
        <v>9200000056-0</v>
      </c>
      <c r="E1214" s="9" t="s">
        <v>2409</v>
      </c>
      <c r="F1214" s="10" t="s">
        <v>29</v>
      </c>
      <c r="G1214" s="10" t="s">
        <v>29</v>
      </c>
      <c r="H1214" s="9" t="s">
        <v>30</v>
      </c>
      <c r="I1214" s="10" t="s">
        <v>31</v>
      </c>
      <c r="J1214" s="10" t="s">
        <v>32</v>
      </c>
      <c r="K1214" s="11">
        <v>44751</v>
      </c>
      <c r="L1214" s="12">
        <v>44743</v>
      </c>
      <c r="M1214" s="10" t="s">
        <v>692</v>
      </c>
      <c r="N1214" s="13" t="s">
        <v>908</v>
      </c>
      <c r="O1214" s="10" t="s">
        <v>40</v>
      </c>
      <c r="P1214" s="10" t="s">
        <v>29</v>
      </c>
      <c r="Q1214" s="15">
        <v>0</v>
      </c>
      <c r="R1214" s="12"/>
      <c r="S1214" s="10" t="s">
        <v>962</v>
      </c>
      <c r="T1214" s="15">
        <v>0</v>
      </c>
      <c r="U1214" s="15"/>
      <c r="V1214" s="10" t="s">
        <v>29</v>
      </c>
      <c r="W1214" s="15">
        <v>0</v>
      </c>
      <c r="X1214" s="10" t="s">
        <v>29</v>
      </c>
      <c r="Y1214" s="10" t="s">
        <v>29</v>
      </c>
      <c r="Z1214" s="10" t="s">
        <v>37</v>
      </c>
      <c r="AA1214" s="10" t="s">
        <v>29</v>
      </c>
      <c r="AB1214" s="15">
        <v>0</v>
      </c>
      <c r="AC1214" s="15">
        <v>0</v>
      </c>
      <c r="AD1214" s="15"/>
      <c r="AE1214" s="15">
        <v>0</v>
      </c>
      <c r="AF1214" s="15">
        <v>0</v>
      </c>
      <c r="AG1214" s="15">
        <v>0</v>
      </c>
      <c r="AP1214" t="e">
        <f>VLOOKUP(D1214,'Movement of CWIP'!$B$6:$B$46,1,0)</f>
        <v>#N/A</v>
      </c>
    </row>
    <row r="1215" spans="1:42" ht="15" customHeight="1" x14ac:dyDescent="0.25">
      <c r="A1215" s="36">
        <v>9</v>
      </c>
      <c r="B1215" s="36" t="s">
        <v>2609</v>
      </c>
      <c r="C1215" s="36" t="s">
        <v>2611</v>
      </c>
      <c r="D1215" s="38" t="str">
        <f t="shared" si="29"/>
        <v>9200000057-0</v>
      </c>
      <c r="E1215" s="9" t="s">
        <v>2410</v>
      </c>
      <c r="F1215" s="10" t="s">
        <v>29</v>
      </c>
      <c r="G1215" s="10" t="s">
        <v>29</v>
      </c>
      <c r="H1215" s="9" t="s">
        <v>30</v>
      </c>
      <c r="I1215" s="10" t="s">
        <v>31</v>
      </c>
      <c r="J1215" s="10" t="s">
        <v>32</v>
      </c>
      <c r="K1215" s="11">
        <v>45053</v>
      </c>
      <c r="L1215" s="12">
        <v>45047</v>
      </c>
      <c r="M1215" s="10" t="s">
        <v>480</v>
      </c>
      <c r="N1215" s="13" t="s">
        <v>2411</v>
      </c>
      <c r="O1215" s="10" t="s">
        <v>40</v>
      </c>
      <c r="P1215" s="10" t="s">
        <v>2355</v>
      </c>
      <c r="Q1215" s="15">
        <v>0</v>
      </c>
      <c r="R1215" s="12"/>
      <c r="S1215" s="10" t="s">
        <v>2270</v>
      </c>
      <c r="T1215" s="15">
        <v>0</v>
      </c>
      <c r="U1215" s="15"/>
      <c r="V1215" s="10" t="s">
        <v>29</v>
      </c>
      <c r="W1215" s="15">
        <v>0</v>
      </c>
      <c r="X1215" s="10" t="s">
        <v>29</v>
      </c>
      <c r="Y1215" s="10" t="s">
        <v>29</v>
      </c>
      <c r="Z1215" s="10" t="s">
        <v>37</v>
      </c>
      <c r="AA1215" s="10" t="s">
        <v>29</v>
      </c>
      <c r="AB1215" s="15">
        <v>0</v>
      </c>
      <c r="AC1215" s="14">
        <v>10436802.460000001</v>
      </c>
      <c r="AD1215" s="14"/>
      <c r="AE1215" s="15">
        <v>0</v>
      </c>
      <c r="AF1215" s="15">
        <v>0</v>
      </c>
      <c r="AG1215" s="14">
        <v>10436802.460000001</v>
      </c>
      <c r="AJ1215">
        <f>$AG$1-L1215+1</f>
        <v>336</v>
      </c>
      <c r="AK1215" t="str">
        <f>VLOOKUP(AJ1215,Ageing!$B$3:$C$6,2,1)</f>
        <v>Less than 1 year</v>
      </c>
      <c r="AL1215" s="35">
        <f>IF($AK1215=AL$2,AC1215,$AG1215-$W1215)</f>
        <v>10436802.460000001</v>
      </c>
      <c r="AM1215" s="35">
        <f>IF($AK1215=AM$2,$W1215,0)</f>
        <v>0</v>
      </c>
      <c r="AN1215" s="35">
        <f>IF($AK1215=AN$2,$W1215,0)</f>
        <v>0</v>
      </c>
      <c r="AO1215" s="35">
        <f>IF($AK1215=AO$2,$W1215,0)</f>
        <v>0</v>
      </c>
      <c r="AP1215" t="str">
        <f>VLOOKUP(D1215,'Movement of CWIP'!$B$6:$B$46,1,0)</f>
        <v>9200000057-0</v>
      </c>
    </row>
    <row r="1216" spans="1:42" ht="15" customHeight="1" x14ac:dyDescent="0.25">
      <c r="A1216" s="36">
        <v>9</v>
      </c>
      <c r="B1216" s="36" t="s">
        <v>2609</v>
      </c>
      <c r="C1216" s="36" t="s">
        <v>2611</v>
      </c>
      <c r="D1216" s="38" t="str">
        <f t="shared" si="29"/>
        <v>9200000058-0</v>
      </c>
      <c r="E1216" s="9" t="s">
        <v>2412</v>
      </c>
      <c r="F1216" s="10" t="s">
        <v>29</v>
      </c>
      <c r="G1216" s="10" t="s">
        <v>29</v>
      </c>
      <c r="H1216" s="9" t="s">
        <v>30</v>
      </c>
      <c r="I1216" s="10" t="s">
        <v>31</v>
      </c>
      <c r="J1216" s="10" t="s">
        <v>32</v>
      </c>
      <c r="K1216" s="11">
        <v>45084</v>
      </c>
      <c r="L1216" s="12">
        <v>45084</v>
      </c>
      <c r="M1216" s="10" t="s">
        <v>466</v>
      </c>
      <c r="N1216" s="13" t="s">
        <v>2414</v>
      </c>
      <c r="O1216" s="10" t="s">
        <v>40</v>
      </c>
      <c r="P1216" s="10" t="s">
        <v>1306</v>
      </c>
      <c r="Q1216" s="15">
        <v>0</v>
      </c>
      <c r="R1216" s="12"/>
      <c r="S1216" s="10" t="s">
        <v>2286</v>
      </c>
      <c r="T1216" s="15">
        <v>0</v>
      </c>
      <c r="U1216" s="15"/>
      <c r="V1216" s="10" t="s">
        <v>29</v>
      </c>
      <c r="W1216" s="15">
        <v>0</v>
      </c>
      <c r="X1216" s="10" t="s">
        <v>29</v>
      </c>
      <c r="Y1216" s="10" t="s">
        <v>29</v>
      </c>
      <c r="Z1216" s="10" t="s">
        <v>37</v>
      </c>
      <c r="AA1216" s="10" t="s">
        <v>29</v>
      </c>
      <c r="AB1216" s="15">
        <v>0</v>
      </c>
      <c r="AC1216" s="15">
        <v>8760898.7600000072</v>
      </c>
      <c r="AD1216" s="15">
        <v>-8760898.7599999998</v>
      </c>
      <c r="AE1216" s="15">
        <v>0</v>
      </c>
      <c r="AF1216" s="15">
        <v>0</v>
      </c>
      <c r="AG1216" s="15">
        <v>0</v>
      </c>
      <c r="AP1216" t="str">
        <f>VLOOKUP(D1216,'Movement of CWIP'!$B$6:$B$46,1,0)</f>
        <v>9200000058-0</v>
      </c>
    </row>
    <row r="1217" spans="1:42" x14ac:dyDescent="0.25">
      <c r="A1217" s="36">
        <v>9</v>
      </c>
      <c r="B1217" s="36" t="s">
        <v>2609</v>
      </c>
      <c r="C1217" s="36" t="s">
        <v>2611</v>
      </c>
      <c r="D1217" s="38" t="str">
        <f t="shared" si="29"/>
        <v>9200000059-0</v>
      </c>
      <c r="E1217" s="9" t="s">
        <v>2415</v>
      </c>
      <c r="F1217" s="10" t="s">
        <v>29</v>
      </c>
      <c r="G1217" s="10" t="s">
        <v>29</v>
      </c>
      <c r="H1217" s="9" t="s">
        <v>30</v>
      </c>
      <c r="I1217" s="10" t="s">
        <v>31</v>
      </c>
      <c r="J1217" s="10" t="s">
        <v>29</v>
      </c>
      <c r="K1217" s="11">
        <v>45084</v>
      </c>
      <c r="L1217" s="12">
        <v>45084</v>
      </c>
      <c r="M1217" s="10" t="s">
        <v>951</v>
      </c>
      <c r="N1217" s="13" t="s">
        <v>2416</v>
      </c>
      <c r="O1217" s="10" t="s">
        <v>40</v>
      </c>
      <c r="P1217" s="10" t="s">
        <v>29</v>
      </c>
      <c r="Q1217" s="15">
        <v>0</v>
      </c>
      <c r="R1217" s="12"/>
      <c r="S1217" s="10" t="s">
        <v>2217</v>
      </c>
      <c r="T1217" s="15">
        <v>0</v>
      </c>
      <c r="U1217" s="15"/>
      <c r="V1217" s="10" t="s">
        <v>29</v>
      </c>
      <c r="W1217" s="15">
        <v>0</v>
      </c>
      <c r="X1217" s="10" t="s">
        <v>29</v>
      </c>
      <c r="Y1217" s="10" t="s">
        <v>29</v>
      </c>
      <c r="Z1217" s="10" t="s">
        <v>37</v>
      </c>
      <c r="AA1217" s="10" t="s">
        <v>29</v>
      </c>
      <c r="AB1217" s="15">
        <v>0</v>
      </c>
      <c r="AC1217" s="15">
        <v>27718926.850000001</v>
      </c>
      <c r="AD1217" s="15">
        <v>-27718926.850000001</v>
      </c>
      <c r="AE1217" s="15">
        <v>0</v>
      </c>
      <c r="AF1217" s="15">
        <v>0</v>
      </c>
      <c r="AG1217" s="15">
        <v>0</v>
      </c>
      <c r="AP1217" t="str">
        <f>VLOOKUP(D1217,'Movement of CWIP'!$B$6:$B$46,1,0)</f>
        <v>9200000059-0</v>
      </c>
    </row>
    <row r="1218" spans="1:42" ht="15" customHeight="1" x14ac:dyDescent="0.25">
      <c r="A1218" s="36">
        <v>9</v>
      </c>
      <c r="B1218" s="36" t="s">
        <v>2609</v>
      </c>
      <c r="C1218" s="36" t="s">
        <v>2611</v>
      </c>
      <c r="D1218" s="38" t="str">
        <f t="shared" si="29"/>
        <v>9200000060-0</v>
      </c>
      <c r="E1218" s="9" t="s">
        <v>2417</v>
      </c>
      <c r="F1218" s="10" t="s">
        <v>29</v>
      </c>
      <c r="G1218" s="10" t="s">
        <v>29</v>
      </c>
      <c r="H1218" s="9" t="s">
        <v>30</v>
      </c>
      <c r="I1218" s="10" t="s">
        <v>31</v>
      </c>
      <c r="J1218" s="10" t="s">
        <v>32</v>
      </c>
      <c r="K1218" s="11">
        <v>45094</v>
      </c>
      <c r="L1218" s="12">
        <v>45094</v>
      </c>
      <c r="M1218" s="10" t="s">
        <v>407</v>
      </c>
      <c r="N1218" s="13" t="s">
        <v>2418</v>
      </c>
      <c r="O1218" s="10" t="s">
        <v>40</v>
      </c>
      <c r="P1218" s="10" t="s">
        <v>1306</v>
      </c>
      <c r="Q1218" s="15">
        <v>0</v>
      </c>
      <c r="R1218" s="12"/>
      <c r="S1218" s="10" t="s">
        <v>2419</v>
      </c>
      <c r="T1218" s="15">
        <v>0</v>
      </c>
      <c r="U1218" s="15"/>
      <c r="V1218" s="10" t="s">
        <v>29</v>
      </c>
      <c r="W1218" s="15">
        <v>0</v>
      </c>
      <c r="X1218" s="10" t="s">
        <v>29</v>
      </c>
      <c r="Y1218" s="10" t="s">
        <v>29</v>
      </c>
      <c r="Z1218" s="10" t="s">
        <v>37</v>
      </c>
      <c r="AA1218" s="10" t="s">
        <v>29</v>
      </c>
      <c r="AB1218" s="15">
        <v>0</v>
      </c>
      <c r="AC1218" s="15">
        <v>6975360</v>
      </c>
      <c r="AD1218" s="15">
        <v>-6975360</v>
      </c>
      <c r="AE1218" s="15">
        <v>0</v>
      </c>
      <c r="AF1218" s="15">
        <v>0</v>
      </c>
      <c r="AG1218" s="15">
        <v>0</v>
      </c>
      <c r="AP1218" t="str">
        <f>VLOOKUP(D1218,'Movement of CWIP'!$B$6:$B$46,1,0)</f>
        <v>9200000060-0</v>
      </c>
    </row>
    <row r="1219" spans="1:42" ht="15" customHeight="1" x14ac:dyDescent="0.25">
      <c r="A1219" s="36">
        <v>9</v>
      </c>
      <c r="B1219" s="36" t="s">
        <v>2609</v>
      </c>
      <c r="C1219" s="36" t="s">
        <v>2611</v>
      </c>
      <c r="D1219" s="38" t="str">
        <f t="shared" ref="D1219:D1282" si="32">CONCATENATE(E1219,"-",H1219)</f>
        <v>9200000061-0</v>
      </c>
      <c r="E1219" s="9" t="s">
        <v>2637</v>
      </c>
      <c r="F1219" s="10" t="s">
        <v>29</v>
      </c>
      <c r="G1219" s="10" t="s">
        <v>29</v>
      </c>
      <c r="H1219" s="9" t="s">
        <v>30</v>
      </c>
      <c r="I1219" s="10" t="s">
        <v>31</v>
      </c>
      <c r="J1219" s="10" t="s">
        <v>29</v>
      </c>
      <c r="K1219" s="11">
        <v>45096</v>
      </c>
      <c r="L1219" s="12">
        <v>45078</v>
      </c>
      <c r="M1219" s="10" t="s">
        <v>573</v>
      </c>
      <c r="N1219" s="13" t="s">
        <v>2127</v>
      </c>
      <c r="O1219" s="10" t="s">
        <v>40</v>
      </c>
      <c r="P1219" s="10" t="s">
        <v>29</v>
      </c>
      <c r="Q1219" s="15">
        <v>0</v>
      </c>
      <c r="R1219" s="12"/>
      <c r="S1219" s="10" t="s">
        <v>2638</v>
      </c>
      <c r="T1219" s="15">
        <v>0</v>
      </c>
      <c r="U1219" s="15"/>
      <c r="V1219" s="10" t="s">
        <v>29</v>
      </c>
      <c r="W1219" s="15">
        <v>0</v>
      </c>
      <c r="X1219" s="10" t="s">
        <v>29</v>
      </c>
      <c r="Y1219" s="10" t="s">
        <v>29</v>
      </c>
      <c r="Z1219" s="10" t="s">
        <v>37</v>
      </c>
      <c r="AA1219" s="10" t="s">
        <v>29</v>
      </c>
      <c r="AB1219" s="15">
        <v>0</v>
      </c>
      <c r="AC1219" s="15">
        <v>1451803.2799999998</v>
      </c>
      <c r="AD1219" s="15">
        <v>-1451803.28</v>
      </c>
      <c r="AE1219" s="15">
        <v>0</v>
      </c>
      <c r="AF1219" s="15">
        <v>0</v>
      </c>
      <c r="AG1219" s="15">
        <v>0</v>
      </c>
      <c r="AP1219" t="str">
        <f>VLOOKUP(D1219,'Movement of CWIP'!$B$6:$B$46,1,0)</f>
        <v>9200000061-0</v>
      </c>
    </row>
    <row r="1220" spans="1:42" ht="15" customHeight="1" x14ac:dyDescent="0.25">
      <c r="A1220" s="36">
        <v>9</v>
      </c>
      <c r="B1220" s="36" t="s">
        <v>2609</v>
      </c>
      <c r="C1220" s="36" t="s">
        <v>2611</v>
      </c>
      <c r="D1220" s="38" t="str">
        <f t="shared" si="32"/>
        <v>9200000062-0</v>
      </c>
      <c r="E1220" s="9" t="s">
        <v>2647</v>
      </c>
      <c r="F1220" s="10" t="s">
        <v>29</v>
      </c>
      <c r="G1220" s="10" t="s">
        <v>29</v>
      </c>
      <c r="H1220" s="9" t="s">
        <v>30</v>
      </c>
      <c r="I1220" s="10" t="s">
        <v>31</v>
      </c>
      <c r="J1220" s="10" t="s">
        <v>32</v>
      </c>
      <c r="K1220" s="11">
        <v>45231</v>
      </c>
      <c r="L1220" s="12">
        <v>45231</v>
      </c>
      <c r="M1220" s="10" t="s">
        <v>407</v>
      </c>
      <c r="N1220" s="13" t="s">
        <v>2648</v>
      </c>
      <c r="O1220" s="10" t="s">
        <v>398</v>
      </c>
      <c r="P1220" s="10" t="s">
        <v>2128</v>
      </c>
      <c r="Q1220" s="15">
        <v>0</v>
      </c>
      <c r="R1220" s="12"/>
      <c r="S1220" s="10" t="s">
        <v>29</v>
      </c>
      <c r="T1220" s="15">
        <v>0</v>
      </c>
      <c r="U1220" s="15"/>
      <c r="V1220" s="10" t="s">
        <v>29</v>
      </c>
      <c r="W1220" s="15">
        <v>0</v>
      </c>
      <c r="X1220" s="10" t="s">
        <v>29</v>
      </c>
      <c r="Y1220" s="10" t="s">
        <v>29</v>
      </c>
      <c r="Z1220" s="10" t="s">
        <v>37</v>
      </c>
      <c r="AA1220" s="10" t="s">
        <v>29</v>
      </c>
      <c r="AB1220" s="15">
        <v>0</v>
      </c>
      <c r="AC1220" s="15">
        <v>2556242.6</v>
      </c>
      <c r="AD1220" s="15">
        <v>-2556242.6</v>
      </c>
      <c r="AE1220" s="15">
        <v>0</v>
      </c>
      <c r="AF1220" s="15">
        <v>0</v>
      </c>
      <c r="AG1220" s="15">
        <v>0</v>
      </c>
      <c r="AP1220" t="str">
        <f>VLOOKUP(D1220,'Movement of CWIP'!$B$6:$B$46,1,0)</f>
        <v>9200000062-0</v>
      </c>
    </row>
    <row r="1221" spans="1:42" ht="15" customHeight="1" x14ac:dyDescent="0.25">
      <c r="A1221" s="36">
        <v>9</v>
      </c>
      <c r="B1221" s="36" t="s">
        <v>2609</v>
      </c>
      <c r="C1221" s="36" t="s">
        <v>2611</v>
      </c>
      <c r="D1221" s="38" t="str">
        <f t="shared" si="32"/>
        <v>9200000063-0</v>
      </c>
      <c r="E1221" s="9" t="s">
        <v>2651</v>
      </c>
      <c r="F1221" s="10" t="s">
        <v>29</v>
      </c>
      <c r="G1221" s="10" t="s">
        <v>29</v>
      </c>
      <c r="H1221" s="9" t="s">
        <v>30</v>
      </c>
      <c r="I1221" s="10" t="s">
        <v>31</v>
      </c>
      <c r="J1221" s="10" t="s">
        <v>32</v>
      </c>
      <c r="K1221" s="11">
        <v>45200</v>
      </c>
      <c r="L1221" s="12">
        <v>45200</v>
      </c>
      <c r="M1221" s="10" t="s">
        <v>432</v>
      </c>
      <c r="N1221" s="13" t="s">
        <v>2652</v>
      </c>
      <c r="O1221" s="10" t="s">
        <v>398</v>
      </c>
      <c r="P1221" s="10" t="s">
        <v>29</v>
      </c>
      <c r="Q1221" s="15">
        <v>0</v>
      </c>
      <c r="R1221" s="12"/>
      <c r="S1221" s="10" t="s">
        <v>29</v>
      </c>
      <c r="T1221" s="15">
        <v>0</v>
      </c>
      <c r="U1221" s="15"/>
      <c r="V1221" s="10" t="s">
        <v>29</v>
      </c>
      <c r="W1221" s="15">
        <v>0</v>
      </c>
      <c r="X1221" s="10" t="s">
        <v>29</v>
      </c>
      <c r="Y1221" s="10" t="s">
        <v>29</v>
      </c>
      <c r="Z1221" s="10" t="s">
        <v>37</v>
      </c>
      <c r="AA1221" s="10" t="s">
        <v>29</v>
      </c>
      <c r="AB1221" s="15">
        <v>0</v>
      </c>
      <c r="AC1221" s="14">
        <v>6520954.2599999998</v>
      </c>
      <c r="AD1221" s="14"/>
      <c r="AE1221" s="15">
        <v>0</v>
      </c>
      <c r="AF1221" s="15">
        <v>0</v>
      </c>
      <c r="AG1221" s="14">
        <v>6520954.2599999998</v>
      </c>
      <c r="AJ1221">
        <f>$AG$1-L1221+1</f>
        <v>183</v>
      </c>
      <c r="AK1221" t="str">
        <f>VLOOKUP(AJ1221,Ageing!$B$3:$C$6,2,1)</f>
        <v>Less than 1 year</v>
      </c>
      <c r="AL1221" s="35">
        <f>IF($AK1221=AL$2,AC1221,$AG1221-$W1221)</f>
        <v>6520954.2599999998</v>
      </c>
      <c r="AM1221" s="35">
        <f>IF($AK1221=AM$2,$W1221,0)</f>
        <v>0</v>
      </c>
      <c r="AN1221" s="35">
        <f>IF($AK1221=AN$2,$W1221,0)</f>
        <v>0</v>
      </c>
      <c r="AO1221" s="35">
        <f>IF($AK1221=AO$2,$W1221,0)</f>
        <v>0</v>
      </c>
      <c r="AP1221" t="str">
        <f>VLOOKUP(D1221,'Movement of CWIP'!$B$6:$B$46,1,0)</f>
        <v>9200000063-0</v>
      </c>
    </row>
    <row r="1222" spans="1:42" ht="15" customHeight="1" x14ac:dyDescent="0.25">
      <c r="A1222" s="36">
        <v>9</v>
      </c>
      <c r="B1222" s="36" t="s">
        <v>2609</v>
      </c>
      <c r="C1222" s="36" t="s">
        <v>2611</v>
      </c>
      <c r="D1222" s="38" t="str">
        <f t="shared" si="32"/>
        <v>9200000064-0</v>
      </c>
      <c r="E1222" s="9" t="s">
        <v>2653</v>
      </c>
      <c r="F1222" s="10" t="s">
        <v>29</v>
      </c>
      <c r="G1222" s="10" t="s">
        <v>29</v>
      </c>
      <c r="H1222" s="9" t="s">
        <v>30</v>
      </c>
      <c r="I1222" s="10" t="s">
        <v>31</v>
      </c>
      <c r="J1222" s="10" t="s">
        <v>32</v>
      </c>
      <c r="K1222" s="11">
        <v>45276</v>
      </c>
      <c r="L1222" s="12">
        <v>45261</v>
      </c>
      <c r="M1222" s="10" t="s">
        <v>215</v>
      </c>
      <c r="N1222" s="13" t="s">
        <v>2654</v>
      </c>
      <c r="O1222" s="10" t="s">
        <v>398</v>
      </c>
      <c r="P1222" s="10" t="s">
        <v>29</v>
      </c>
      <c r="Q1222" s="15">
        <v>0</v>
      </c>
      <c r="R1222" s="12"/>
      <c r="S1222" s="10" t="s">
        <v>2731</v>
      </c>
      <c r="T1222" s="15">
        <v>0</v>
      </c>
      <c r="U1222" s="15"/>
      <c r="V1222" s="10" t="s">
        <v>29</v>
      </c>
      <c r="W1222" s="15">
        <v>0</v>
      </c>
      <c r="X1222" s="10" t="s">
        <v>29</v>
      </c>
      <c r="Y1222" s="10" t="s">
        <v>29</v>
      </c>
      <c r="Z1222" s="10" t="s">
        <v>37</v>
      </c>
      <c r="AA1222" s="10" t="s">
        <v>29</v>
      </c>
      <c r="AB1222" s="15">
        <v>0</v>
      </c>
      <c r="AC1222" s="15">
        <v>0</v>
      </c>
      <c r="AD1222" s="15"/>
      <c r="AE1222" s="15">
        <v>0</v>
      </c>
      <c r="AF1222" s="15">
        <v>0</v>
      </c>
      <c r="AG1222" s="15">
        <v>0</v>
      </c>
      <c r="AP1222" t="str">
        <f>VLOOKUP(D1222,'Movement of CWIP'!$B$6:$B$46,1,0)</f>
        <v>9200000064-0</v>
      </c>
    </row>
    <row r="1223" spans="1:42" ht="15" customHeight="1" x14ac:dyDescent="0.25">
      <c r="A1223" s="36">
        <v>9</v>
      </c>
      <c r="B1223" s="36" t="s">
        <v>2609</v>
      </c>
      <c r="C1223" s="36" t="s">
        <v>2611</v>
      </c>
      <c r="D1223" s="38" t="str">
        <f t="shared" si="32"/>
        <v>9200000065-0</v>
      </c>
      <c r="E1223" s="9" t="s">
        <v>2655</v>
      </c>
      <c r="F1223" s="10" t="s">
        <v>29</v>
      </c>
      <c r="G1223" s="10" t="s">
        <v>29</v>
      </c>
      <c r="H1223" s="9" t="s">
        <v>30</v>
      </c>
      <c r="I1223" s="10" t="s">
        <v>31</v>
      </c>
      <c r="J1223" s="10" t="s">
        <v>32</v>
      </c>
      <c r="K1223" s="11">
        <v>45276</v>
      </c>
      <c r="L1223" s="12">
        <v>45261</v>
      </c>
      <c r="M1223" s="10" t="s">
        <v>2656</v>
      </c>
      <c r="N1223" s="13" t="s">
        <v>2657</v>
      </c>
      <c r="O1223" s="10" t="s">
        <v>398</v>
      </c>
      <c r="P1223" s="10" t="s">
        <v>29</v>
      </c>
      <c r="Q1223" s="15">
        <v>0</v>
      </c>
      <c r="R1223" s="12"/>
      <c r="S1223" s="10" t="s">
        <v>741</v>
      </c>
      <c r="T1223" s="15">
        <v>0</v>
      </c>
      <c r="U1223" s="15"/>
      <c r="V1223" s="10" t="s">
        <v>29</v>
      </c>
      <c r="W1223" s="15">
        <v>0</v>
      </c>
      <c r="X1223" s="10" t="s">
        <v>29</v>
      </c>
      <c r="Y1223" s="10" t="s">
        <v>29</v>
      </c>
      <c r="Z1223" s="10" t="s">
        <v>37</v>
      </c>
      <c r="AA1223" s="10" t="s">
        <v>29</v>
      </c>
      <c r="AB1223" s="15">
        <v>0</v>
      </c>
      <c r="AC1223" s="14">
        <v>3439979.82</v>
      </c>
      <c r="AD1223" s="14"/>
      <c r="AE1223" s="15">
        <v>0</v>
      </c>
      <c r="AF1223" s="15">
        <v>0</v>
      </c>
      <c r="AG1223" s="14">
        <v>3439979.82</v>
      </c>
      <c r="AJ1223">
        <f t="shared" ref="AJ1223:AJ1225" si="33">$AG$1-L1223+1</f>
        <v>122</v>
      </c>
      <c r="AK1223" t="str">
        <f>VLOOKUP(AJ1223,Ageing!$B$3:$C$6,2,1)</f>
        <v>Less than 1 year</v>
      </c>
      <c r="AL1223" s="35">
        <f>IF($AK1223=AL$2,AC1223,$AG1223-$W1223)</f>
        <v>3439979.82</v>
      </c>
      <c r="AM1223" s="35">
        <f t="shared" ref="AM1223:AO1225" si="34">IF($AK1223=AM$2,$W1223,0)</f>
        <v>0</v>
      </c>
      <c r="AN1223" s="35">
        <f t="shared" si="34"/>
        <v>0</v>
      </c>
      <c r="AO1223" s="35">
        <f t="shared" si="34"/>
        <v>0</v>
      </c>
      <c r="AP1223" t="str">
        <f>VLOOKUP(D1223,'Movement of CWIP'!$B$6:$B$46,1,0)</f>
        <v>9200000065-0</v>
      </c>
    </row>
    <row r="1224" spans="1:42" ht="15" customHeight="1" x14ac:dyDescent="0.25">
      <c r="A1224" s="36">
        <v>9</v>
      </c>
      <c r="B1224" s="36" t="s">
        <v>2609</v>
      </c>
      <c r="C1224" s="36" t="s">
        <v>2611</v>
      </c>
      <c r="D1224" s="38" t="str">
        <f t="shared" si="32"/>
        <v>9200000067-0</v>
      </c>
      <c r="E1224" s="9" t="s">
        <v>2663</v>
      </c>
      <c r="F1224" s="10" t="s">
        <v>29</v>
      </c>
      <c r="G1224" s="10" t="s">
        <v>29</v>
      </c>
      <c r="H1224" s="9" t="s">
        <v>30</v>
      </c>
      <c r="I1224" s="10" t="s">
        <v>31</v>
      </c>
      <c r="J1224" s="10" t="s">
        <v>32</v>
      </c>
      <c r="K1224" s="11">
        <v>45350</v>
      </c>
      <c r="L1224" s="12">
        <v>45323</v>
      </c>
      <c r="M1224" s="10" t="s">
        <v>709</v>
      </c>
      <c r="N1224" s="13" t="s">
        <v>2664</v>
      </c>
      <c r="O1224" s="10" t="s">
        <v>40</v>
      </c>
      <c r="P1224" s="10" t="s">
        <v>29</v>
      </c>
      <c r="Q1224" s="15">
        <v>0</v>
      </c>
      <c r="R1224" s="12"/>
      <c r="S1224" s="10" t="s">
        <v>29</v>
      </c>
      <c r="T1224" s="15">
        <v>0</v>
      </c>
      <c r="U1224" s="15"/>
      <c r="V1224" s="10" t="s">
        <v>29</v>
      </c>
      <c r="W1224" s="15">
        <v>0</v>
      </c>
      <c r="X1224" s="10" t="s">
        <v>29</v>
      </c>
      <c r="Y1224" s="10" t="s">
        <v>29</v>
      </c>
      <c r="Z1224" s="10" t="s">
        <v>37</v>
      </c>
      <c r="AA1224" s="10" t="s">
        <v>29</v>
      </c>
      <c r="AB1224" s="15">
        <v>0</v>
      </c>
      <c r="AC1224" s="14">
        <v>1193542.6399999999</v>
      </c>
      <c r="AD1224" s="14"/>
      <c r="AE1224" s="15">
        <v>0</v>
      </c>
      <c r="AF1224" s="15">
        <v>0</v>
      </c>
      <c r="AG1224" s="14">
        <v>1193542.6399999999</v>
      </c>
      <c r="AJ1224">
        <f t="shared" si="33"/>
        <v>60</v>
      </c>
      <c r="AK1224" t="str">
        <f>VLOOKUP(AJ1224,Ageing!$B$3:$C$6,2,1)</f>
        <v>Less than 1 year</v>
      </c>
      <c r="AL1224" s="35">
        <f>IF($AK1224=AL$2,AC1224,$AG1224-$W1224)</f>
        <v>1193542.6399999999</v>
      </c>
      <c r="AM1224" s="35">
        <f t="shared" si="34"/>
        <v>0</v>
      </c>
      <c r="AN1224" s="35">
        <f t="shared" si="34"/>
        <v>0</v>
      </c>
      <c r="AO1224" s="35">
        <f t="shared" si="34"/>
        <v>0</v>
      </c>
      <c r="AP1224" t="str">
        <f>VLOOKUP(D1224,'Movement of CWIP'!$B$6:$B$46,1,0)</f>
        <v>9200000067-0</v>
      </c>
    </row>
    <row r="1225" spans="1:42" ht="15" customHeight="1" x14ac:dyDescent="0.25">
      <c r="A1225" s="36">
        <v>9</v>
      </c>
      <c r="B1225" s="36" t="s">
        <v>2609</v>
      </c>
      <c r="C1225" s="36" t="s">
        <v>2611</v>
      </c>
      <c r="D1225" s="38" t="str">
        <f t="shared" si="32"/>
        <v>9200000068-0</v>
      </c>
      <c r="E1225" s="9" t="s">
        <v>2671</v>
      </c>
      <c r="F1225" s="10" t="s">
        <v>29</v>
      </c>
      <c r="G1225" s="10" t="s">
        <v>29</v>
      </c>
      <c r="H1225" s="9" t="s">
        <v>30</v>
      </c>
      <c r="I1225" s="10" t="s">
        <v>31</v>
      </c>
      <c r="J1225" s="10" t="s">
        <v>32</v>
      </c>
      <c r="K1225" s="11">
        <v>45358</v>
      </c>
      <c r="L1225" s="12">
        <v>45352</v>
      </c>
      <c r="M1225" s="10" t="s">
        <v>2656</v>
      </c>
      <c r="N1225" s="13" t="s">
        <v>2672</v>
      </c>
      <c r="O1225" s="10" t="s">
        <v>398</v>
      </c>
      <c r="P1225" s="10" t="s">
        <v>29</v>
      </c>
      <c r="Q1225" s="15">
        <v>0</v>
      </c>
      <c r="R1225" s="12"/>
      <c r="S1225" s="10" t="s">
        <v>741</v>
      </c>
      <c r="T1225" s="15">
        <v>0</v>
      </c>
      <c r="U1225" s="15"/>
      <c r="V1225" s="10" t="s">
        <v>29</v>
      </c>
      <c r="W1225" s="15">
        <v>0</v>
      </c>
      <c r="X1225" s="10" t="s">
        <v>29</v>
      </c>
      <c r="Y1225" s="10" t="s">
        <v>29</v>
      </c>
      <c r="Z1225" s="10" t="s">
        <v>37</v>
      </c>
      <c r="AA1225" s="10" t="s">
        <v>29</v>
      </c>
      <c r="AB1225" s="15">
        <v>0</v>
      </c>
      <c r="AC1225" s="14">
        <v>521490.16</v>
      </c>
      <c r="AD1225" s="14"/>
      <c r="AE1225" s="15">
        <v>0</v>
      </c>
      <c r="AF1225" s="15">
        <v>0</v>
      </c>
      <c r="AG1225" s="14">
        <v>521490.16</v>
      </c>
      <c r="AJ1225">
        <f t="shared" si="33"/>
        <v>31</v>
      </c>
      <c r="AK1225" t="str">
        <f>VLOOKUP(AJ1225,Ageing!$B$3:$C$6,2,1)</f>
        <v>Less than 1 year</v>
      </c>
      <c r="AL1225" s="35">
        <f>IF($AK1225=AL$2,AC1225,$AG1225-$W1225)</f>
        <v>521490.16</v>
      </c>
      <c r="AM1225" s="35">
        <f t="shared" si="34"/>
        <v>0</v>
      </c>
      <c r="AN1225" s="35">
        <f t="shared" si="34"/>
        <v>0</v>
      </c>
      <c r="AO1225" s="35">
        <f t="shared" si="34"/>
        <v>0</v>
      </c>
      <c r="AP1225" t="str">
        <f>VLOOKUP(D1225,'Movement of CWIP'!$B$6:$B$46,1,0)</f>
        <v>9200000068-0</v>
      </c>
    </row>
    <row r="1226" spans="1:42" ht="15" customHeight="1" x14ac:dyDescent="0.25">
      <c r="A1226" s="36">
        <v>9</v>
      </c>
      <c r="B1226" s="36" t="s">
        <v>2609</v>
      </c>
      <c r="C1226" s="36" t="s">
        <v>2635</v>
      </c>
      <c r="D1226" s="38" t="str">
        <f t="shared" si="32"/>
        <v>9400000000-0</v>
      </c>
      <c r="E1226" s="9" t="s">
        <v>2422</v>
      </c>
      <c r="F1226" s="10" t="s">
        <v>29</v>
      </c>
      <c r="G1226" s="10" t="s">
        <v>29</v>
      </c>
      <c r="H1226" s="9" t="s">
        <v>30</v>
      </c>
      <c r="I1226" s="10" t="s">
        <v>31</v>
      </c>
      <c r="J1226" s="10" t="s">
        <v>32</v>
      </c>
      <c r="K1226" s="11">
        <v>43678</v>
      </c>
      <c r="L1226" s="12">
        <v>43678</v>
      </c>
      <c r="M1226" s="10" t="s">
        <v>175</v>
      </c>
      <c r="N1226" s="13" t="s">
        <v>2423</v>
      </c>
      <c r="O1226" s="10" t="s">
        <v>40</v>
      </c>
      <c r="P1226" s="10" t="s">
        <v>29</v>
      </c>
      <c r="Q1226" s="15">
        <v>0</v>
      </c>
      <c r="R1226" s="12"/>
      <c r="S1226" s="10" t="s">
        <v>29</v>
      </c>
      <c r="T1226" s="15">
        <v>0</v>
      </c>
      <c r="U1226" s="15">
        <v>1</v>
      </c>
      <c r="V1226" s="10" t="s">
        <v>29</v>
      </c>
      <c r="W1226" s="15">
        <v>0</v>
      </c>
      <c r="X1226" s="10" t="s">
        <v>339</v>
      </c>
      <c r="Y1226" s="10" t="s">
        <v>29</v>
      </c>
      <c r="Z1226" s="10" t="s">
        <v>37</v>
      </c>
      <c r="AA1226" s="10" t="s">
        <v>29</v>
      </c>
      <c r="AB1226" s="15">
        <v>0</v>
      </c>
      <c r="AC1226" s="15">
        <v>0</v>
      </c>
      <c r="AD1226" s="15"/>
      <c r="AE1226" s="15">
        <v>0</v>
      </c>
      <c r="AF1226" s="15">
        <v>0</v>
      </c>
      <c r="AG1226" s="15">
        <v>0</v>
      </c>
      <c r="AP1226" t="e">
        <f>VLOOKUP(D1226,'Movement of CWIP'!$B$6:$B$46,1,0)</f>
        <v>#N/A</v>
      </c>
    </row>
    <row r="1227" spans="1:42" ht="15" customHeight="1" x14ac:dyDescent="0.25">
      <c r="A1227" s="36">
        <v>9</v>
      </c>
      <c r="B1227" s="36" t="s">
        <v>2609</v>
      </c>
      <c r="C1227" s="36" t="s">
        <v>2635</v>
      </c>
      <c r="D1227" s="38" t="str">
        <f t="shared" si="32"/>
        <v>9400000001-0</v>
      </c>
      <c r="E1227" s="9" t="s">
        <v>2424</v>
      </c>
      <c r="F1227" s="10" t="s">
        <v>29</v>
      </c>
      <c r="G1227" s="10" t="s">
        <v>29</v>
      </c>
      <c r="H1227" s="9" t="s">
        <v>30</v>
      </c>
      <c r="I1227" s="10" t="s">
        <v>31</v>
      </c>
      <c r="J1227" s="10" t="s">
        <v>32</v>
      </c>
      <c r="K1227" s="11">
        <v>43908</v>
      </c>
      <c r="L1227" s="12">
        <v>43891</v>
      </c>
      <c r="M1227" s="10" t="s">
        <v>218</v>
      </c>
      <c r="N1227" s="13" t="s">
        <v>2425</v>
      </c>
      <c r="O1227" s="10" t="s">
        <v>40</v>
      </c>
      <c r="P1227" s="10" t="s">
        <v>29</v>
      </c>
      <c r="Q1227" s="15">
        <v>0</v>
      </c>
      <c r="R1227" s="12"/>
      <c r="S1227" s="10" t="s">
        <v>29</v>
      </c>
      <c r="T1227" s="15">
        <v>0</v>
      </c>
      <c r="U1227" s="15">
        <v>4</v>
      </c>
      <c r="V1227" s="10" t="s">
        <v>29</v>
      </c>
      <c r="W1227" s="15">
        <v>0</v>
      </c>
      <c r="X1227" s="10" t="s">
        <v>339</v>
      </c>
      <c r="Y1227" s="10" t="s">
        <v>29</v>
      </c>
      <c r="Z1227" s="10" t="s">
        <v>37</v>
      </c>
      <c r="AA1227" s="10" t="s">
        <v>29</v>
      </c>
      <c r="AB1227" s="15">
        <v>0</v>
      </c>
      <c r="AC1227" s="15">
        <v>0</v>
      </c>
      <c r="AD1227" s="15"/>
      <c r="AE1227" s="15">
        <v>0</v>
      </c>
      <c r="AF1227" s="15">
        <v>0</v>
      </c>
      <c r="AG1227" s="15">
        <v>0</v>
      </c>
      <c r="AP1227" t="e">
        <f>VLOOKUP(D1227,'Movement of CWIP'!$B$6:$B$46,1,0)</f>
        <v>#N/A</v>
      </c>
    </row>
    <row r="1228" spans="1:42" ht="15" customHeight="1" x14ac:dyDescent="0.25">
      <c r="A1228" s="36">
        <v>9</v>
      </c>
      <c r="B1228" s="36" t="s">
        <v>2609</v>
      </c>
      <c r="C1228" s="36" t="s">
        <v>2635</v>
      </c>
      <c r="D1228" s="38" t="str">
        <f t="shared" si="32"/>
        <v>9400000002-0</v>
      </c>
      <c r="E1228" s="9" t="s">
        <v>2426</v>
      </c>
      <c r="F1228" s="10" t="s">
        <v>29</v>
      </c>
      <c r="G1228" s="10" t="s">
        <v>29</v>
      </c>
      <c r="H1228" s="9" t="s">
        <v>30</v>
      </c>
      <c r="I1228" s="10" t="s">
        <v>31</v>
      </c>
      <c r="J1228" s="10" t="s">
        <v>32</v>
      </c>
      <c r="K1228" s="11">
        <v>43908</v>
      </c>
      <c r="L1228" s="12">
        <v>43891</v>
      </c>
      <c r="M1228" s="10" t="s">
        <v>218</v>
      </c>
      <c r="N1228" s="13" t="s">
        <v>2427</v>
      </c>
      <c r="O1228" s="10" t="s">
        <v>40</v>
      </c>
      <c r="P1228" s="10" t="s">
        <v>29</v>
      </c>
      <c r="Q1228" s="15">
        <v>0</v>
      </c>
      <c r="R1228" s="12"/>
      <c r="S1228" s="10" t="s">
        <v>29</v>
      </c>
      <c r="T1228" s="15">
        <v>0</v>
      </c>
      <c r="U1228" s="15">
        <v>6</v>
      </c>
      <c r="V1228" s="10" t="s">
        <v>29</v>
      </c>
      <c r="W1228" s="15">
        <v>0</v>
      </c>
      <c r="X1228" s="10" t="s">
        <v>339</v>
      </c>
      <c r="Y1228" s="10" t="s">
        <v>29</v>
      </c>
      <c r="Z1228" s="10" t="s">
        <v>37</v>
      </c>
      <c r="AA1228" s="10" t="s">
        <v>29</v>
      </c>
      <c r="AB1228" s="15">
        <v>0</v>
      </c>
      <c r="AC1228" s="15">
        <v>0</v>
      </c>
      <c r="AD1228" s="15"/>
      <c r="AE1228" s="15">
        <v>0</v>
      </c>
      <c r="AF1228" s="15">
        <v>0</v>
      </c>
      <c r="AG1228" s="15">
        <v>0</v>
      </c>
      <c r="AP1228" t="e">
        <f>VLOOKUP(D1228,'Movement of CWIP'!$B$6:$B$46,1,0)</f>
        <v>#N/A</v>
      </c>
    </row>
    <row r="1229" spans="1:42" ht="15" customHeight="1" x14ac:dyDescent="0.25">
      <c r="A1229" s="36">
        <v>9</v>
      </c>
      <c r="B1229" s="36" t="s">
        <v>2609</v>
      </c>
      <c r="C1229" s="36" t="s">
        <v>2635</v>
      </c>
      <c r="D1229" s="38" t="str">
        <f t="shared" si="32"/>
        <v>9400000003-0</v>
      </c>
      <c r="E1229" s="9" t="s">
        <v>2428</v>
      </c>
      <c r="F1229" s="10" t="s">
        <v>29</v>
      </c>
      <c r="G1229" s="10" t="s">
        <v>29</v>
      </c>
      <c r="H1229" s="9" t="s">
        <v>30</v>
      </c>
      <c r="I1229" s="10" t="s">
        <v>31</v>
      </c>
      <c r="J1229" s="10" t="s">
        <v>32</v>
      </c>
      <c r="K1229" s="11">
        <v>43908</v>
      </c>
      <c r="L1229" s="12">
        <v>43891</v>
      </c>
      <c r="M1229" s="10" t="s">
        <v>218</v>
      </c>
      <c r="N1229" s="13" t="s">
        <v>2429</v>
      </c>
      <c r="O1229" s="10" t="s">
        <v>40</v>
      </c>
      <c r="P1229" s="10" t="s">
        <v>29</v>
      </c>
      <c r="Q1229" s="15">
        <v>0</v>
      </c>
      <c r="R1229" s="12"/>
      <c r="S1229" s="10" t="s">
        <v>29</v>
      </c>
      <c r="T1229" s="15">
        <v>0</v>
      </c>
      <c r="U1229" s="15">
        <v>0</v>
      </c>
      <c r="V1229" s="10" t="s">
        <v>29</v>
      </c>
      <c r="W1229" s="15">
        <v>0</v>
      </c>
      <c r="X1229" s="10" t="s">
        <v>339</v>
      </c>
      <c r="Y1229" s="10" t="s">
        <v>29</v>
      </c>
      <c r="Z1229" s="10" t="s">
        <v>37</v>
      </c>
      <c r="AA1229" s="10" t="s">
        <v>29</v>
      </c>
      <c r="AB1229" s="15">
        <v>0</v>
      </c>
      <c r="AC1229" s="15">
        <v>0</v>
      </c>
      <c r="AD1229" s="15"/>
      <c r="AE1229" s="15">
        <v>0</v>
      </c>
      <c r="AF1229" s="15">
        <v>0</v>
      </c>
      <c r="AG1229" s="15">
        <v>0</v>
      </c>
      <c r="AP1229" t="e">
        <f>VLOOKUP(D1229,'Movement of CWIP'!$B$6:$B$46,1,0)</f>
        <v>#N/A</v>
      </c>
    </row>
    <row r="1230" spans="1:42" ht="15" customHeight="1" x14ac:dyDescent="0.25">
      <c r="A1230" s="36">
        <v>9</v>
      </c>
      <c r="B1230" s="36" t="s">
        <v>2609</v>
      </c>
      <c r="C1230" s="36" t="s">
        <v>2635</v>
      </c>
      <c r="D1230" s="38" t="str">
        <f t="shared" si="32"/>
        <v>9400000004-0</v>
      </c>
      <c r="E1230" s="9" t="s">
        <v>2430</v>
      </c>
      <c r="F1230" s="10" t="s">
        <v>29</v>
      </c>
      <c r="G1230" s="10" t="s">
        <v>29</v>
      </c>
      <c r="H1230" s="9" t="s">
        <v>30</v>
      </c>
      <c r="I1230" s="10" t="s">
        <v>31</v>
      </c>
      <c r="J1230" s="10" t="s">
        <v>32</v>
      </c>
      <c r="K1230" s="11">
        <v>43908</v>
      </c>
      <c r="L1230" s="12">
        <v>43891</v>
      </c>
      <c r="M1230" s="10" t="s">
        <v>218</v>
      </c>
      <c r="N1230" s="13" t="s">
        <v>2431</v>
      </c>
      <c r="O1230" s="10" t="s">
        <v>40</v>
      </c>
      <c r="P1230" s="10" t="s">
        <v>29</v>
      </c>
      <c r="Q1230" s="15">
        <v>0</v>
      </c>
      <c r="R1230" s="12"/>
      <c r="S1230" s="10" t="s">
        <v>29</v>
      </c>
      <c r="T1230" s="15">
        <v>0</v>
      </c>
      <c r="U1230" s="15">
        <v>4</v>
      </c>
      <c r="V1230" s="10" t="s">
        <v>29</v>
      </c>
      <c r="W1230" s="15">
        <v>0</v>
      </c>
      <c r="X1230" s="10" t="s">
        <v>339</v>
      </c>
      <c r="Y1230" s="10" t="s">
        <v>29</v>
      </c>
      <c r="Z1230" s="10" t="s">
        <v>37</v>
      </c>
      <c r="AA1230" s="10" t="s">
        <v>29</v>
      </c>
      <c r="AB1230" s="15">
        <v>0</v>
      </c>
      <c r="AC1230" s="15">
        <v>0</v>
      </c>
      <c r="AD1230" s="15"/>
      <c r="AE1230" s="15">
        <v>0</v>
      </c>
      <c r="AF1230" s="15">
        <v>0</v>
      </c>
      <c r="AG1230" s="15">
        <v>0</v>
      </c>
      <c r="AP1230" t="e">
        <f>VLOOKUP(D1230,'Movement of CWIP'!$B$6:$B$46,1,0)</f>
        <v>#N/A</v>
      </c>
    </row>
    <row r="1231" spans="1:42" ht="15" customHeight="1" x14ac:dyDescent="0.25">
      <c r="A1231" s="36">
        <v>9</v>
      </c>
      <c r="B1231" s="36" t="s">
        <v>2609</v>
      </c>
      <c r="C1231" s="36" t="s">
        <v>2635</v>
      </c>
      <c r="D1231" s="38" t="str">
        <f t="shared" si="32"/>
        <v>9400000005-0</v>
      </c>
      <c r="E1231" s="9" t="s">
        <v>2432</v>
      </c>
      <c r="F1231" s="10" t="s">
        <v>29</v>
      </c>
      <c r="G1231" s="10" t="s">
        <v>29</v>
      </c>
      <c r="H1231" s="9" t="s">
        <v>30</v>
      </c>
      <c r="I1231" s="10" t="s">
        <v>31</v>
      </c>
      <c r="J1231" s="10" t="s">
        <v>32</v>
      </c>
      <c r="K1231" s="11">
        <v>44064</v>
      </c>
      <c r="L1231" s="12">
        <v>44044</v>
      </c>
      <c r="M1231" s="10" t="s">
        <v>175</v>
      </c>
      <c r="N1231" s="13" t="s">
        <v>2433</v>
      </c>
      <c r="O1231" s="10" t="s">
        <v>40</v>
      </c>
      <c r="P1231" s="10" t="s">
        <v>29</v>
      </c>
      <c r="Q1231" s="15">
        <v>0</v>
      </c>
      <c r="R1231" s="12"/>
      <c r="S1231" s="10" t="s">
        <v>29</v>
      </c>
      <c r="T1231" s="15">
        <v>0</v>
      </c>
      <c r="U1231" s="15">
        <v>1</v>
      </c>
      <c r="V1231" s="10" t="s">
        <v>29</v>
      </c>
      <c r="W1231" s="15">
        <v>0</v>
      </c>
      <c r="X1231" s="10" t="s">
        <v>339</v>
      </c>
      <c r="Y1231" s="10" t="s">
        <v>29</v>
      </c>
      <c r="Z1231" s="10" t="s">
        <v>37</v>
      </c>
      <c r="AA1231" s="10" t="s">
        <v>29</v>
      </c>
      <c r="AB1231" s="15">
        <v>0</v>
      </c>
      <c r="AC1231" s="15">
        <v>0</v>
      </c>
      <c r="AD1231" s="15"/>
      <c r="AE1231" s="15">
        <v>0</v>
      </c>
      <c r="AF1231" s="15">
        <v>0</v>
      </c>
      <c r="AG1231" s="15">
        <v>0</v>
      </c>
      <c r="AP1231" t="e">
        <f>VLOOKUP(D1231,'Movement of CWIP'!$B$6:$B$46,1,0)</f>
        <v>#N/A</v>
      </c>
    </row>
    <row r="1232" spans="1:42" ht="15" customHeight="1" x14ac:dyDescent="0.25">
      <c r="A1232" s="36">
        <v>9</v>
      </c>
      <c r="B1232" s="36" t="s">
        <v>2609</v>
      </c>
      <c r="C1232" s="36" t="s">
        <v>2635</v>
      </c>
      <c r="D1232" s="38" t="str">
        <f t="shared" si="32"/>
        <v>9400000006-0</v>
      </c>
      <c r="E1232" s="9" t="s">
        <v>2434</v>
      </c>
      <c r="F1232" s="10" t="s">
        <v>29</v>
      </c>
      <c r="G1232" s="10" t="s">
        <v>29</v>
      </c>
      <c r="H1232" s="9" t="s">
        <v>30</v>
      </c>
      <c r="I1232" s="10" t="s">
        <v>32</v>
      </c>
      <c r="J1232" s="10" t="s">
        <v>32</v>
      </c>
      <c r="K1232" s="11">
        <v>44141</v>
      </c>
      <c r="L1232" s="12">
        <v>44141</v>
      </c>
      <c r="M1232" s="10" t="s">
        <v>2435</v>
      </c>
      <c r="N1232" s="13" t="s">
        <v>2436</v>
      </c>
      <c r="O1232" s="10" t="s">
        <v>40</v>
      </c>
      <c r="P1232" s="10" t="s">
        <v>29</v>
      </c>
      <c r="Q1232" s="15">
        <v>0</v>
      </c>
      <c r="R1232" s="12"/>
      <c r="S1232" s="10" t="s">
        <v>29</v>
      </c>
      <c r="T1232" s="15">
        <v>0</v>
      </c>
      <c r="U1232" s="15">
        <v>1</v>
      </c>
      <c r="V1232" s="10" t="s">
        <v>29</v>
      </c>
      <c r="W1232" s="15">
        <v>0</v>
      </c>
      <c r="X1232" s="10" t="s">
        <v>339</v>
      </c>
      <c r="Y1232" s="10" t="s">
        <v>29</v>
      </c>
      <c r="Z1232" s="10" t="s">
        <v>37</v>
      </c>
      <c r="AA1232" s="10" t="s">
        <v>29</v>
      </c>
      <c r="AB1232" s="15">
        <v>0</v>
      </c>
      <c r="AC1232" s="15">
        <v>0</v>
      </c>
      <c r="AD1232" s="15"/>
      <c r="AE1232" s="15">
        <v>0</v>
      </c>
      <c r="AF1232" s="15">
        <v>0</v>
      </c>
      <c r="AG1232" s="15">
        <v>0</v>
      </c>
      <c r="AP1232" t="e">
        <f>VLOOKUP(D1232,'Movement of CWIP'!$B$6:$B$46,1,0)</f>
        <v>#N/A</v>
      </c>
    </row>
    <row r="1233" spans="1:42" ht="15" customHeight="1" x14ac:dyDescent="0.25">
      <c r="A1233" s="36">
        <v>9</v>
      </c>
      <c r="B1233" s="36" t="s">
        <v>2609</v>
      </c>
      <c r="C1233" s="36" t="s">
        <v>2635</v>
      </c>
      <c r="D1233" s="38" t="str">
        <f t="shared" si="32"/>
        <v>9400000007-0</v>
      </c>
      <c r="E1233" s="9" t="s">
        <v>2437</v>
      </c>
      <c r="F1233" s="10" t="s">
        <v>29</v>
      </c>
      <c r="G1233" s="10" t="s">
        <v>29</v>
      </c>
      <c r="H1233" s="9" t="s">
        <v>30</v>
      </c>
      <c r="I1233" s="10" t="s">
        <v>32</v>
      </c>
      <c r="J1233" s="10" t="s">
        <v>32</v>
      </c>
      <c r="K1233" s="11">
        <v>44196</v>
      </c>
      <c r="L1233" s="12">
        <v>44196</v>
      </c>
      <c r="M1233" s="10" t="s">
        <v>254</v>
      </c>
      <c r="N1233" s="13" t="s">
        <v>1174</v>
      </c>
      <c r="O1233" s="10" t="s">
        <v>40</v>
      </c>
      <c r="P1233" s="10" t="s">
        <v>29</v>
      </c>
      <c r="Q1233" s="15">
        <v>0</v>
      </c>
      <c r="R1233" s="12"/>
      <c r="S1233" s="10" t="s">
        <v>29</v>
      </c>
      <c r="T1233" s="15">
        <v>0</v>
      </c>
      <c r="U1233" s="15">
        <v>1</v>
      </c>
      <c r="V1233" s="10" t="s">
        <v>29</v>
      </c>
      <c r="W1233" s="15">
        <v>0</v>
      </c>
      <c r="X1233" s="10" t="s">
        <v>339</v>
      </c>
      <c r="Y1233" s="10" t="s">
        <v>29</v>
      </c>
      <c r="Z1233" s="10" t="s">
        <v>37</v>
      </c>
      <c r="AA1233" s="10" t="s">
        <v>29</v>
      </c>
      <c r="AB1233" s="15">
        <v>0</v>
      </c>
      <c r="AC1233" s="15">
        <v>0</v>
      </c>
      <c r="AD1233" s="15"/>
      <c r="AE1233" s="15">
        <v>0</v>
      </c>
      <c r="AF1233" s="15">
        <v>0</v>
      </c>
      <c r="AG1233" s="15">
        <v>0</v>
      </c>
      <c r="AP1233" t="e">
        <f>VLOOKUP(D1233,'Movement of CWIP'!$B$6:$B$46,1,0)</f>
        <v>#N/A</v>
      </c>
    </row>
    <row r="1234" spans="1:42" ht="15" customHeight="1" x14ac:dyDescent="0.25">
      <c r="A1234" s="36">
        <v>9</v>
      </c>
      <c r="B1234" s="36" t="s">
        <v>2609</v>
      </c>
      <c r="C1234" s="36" t="s">
        <v>2635</v>
      </c>
      <c r="D1234" s="38" t="str">
        <f t="shared" si="32"/>
        <v>9400000008-0</v>
      </c>
      <c r="E1234" s="9" t="s">
        <v>2438</v>
      </c>
      <c r="F1234" s="10" t="s">
        <v>29</v>
      </c>
      <c r="G1234" s="10" t="s">
        <v>29</v>
      </c>
      <c r="H1234" s="9" t="s">
        <v>30</v>
      </c>
      <c r="I1234" s="10" t="s">
        <v>32</v>
      </c>
      <c r="J1234" s="10" t="s">
        <v>32</v>
      </c>
      <c r="K1234" s="11">
        <v>44196</v>
      </c>
      <c r="L1234" s="12">
        <v>44196</v>
      </c>
      <c r="M1234" s="10" t="s">
        <v>254</v>
      </c>
      <c r="N1234" s="13" t="s">
        <v>2439</v>
      </c>
      <c r="O1234" s="10" t="s">
        <v>40</v>
      </c>
      <c r="P1234" s="10" t="s">
        <v>29</v>
      </c>
      <c r="Q1234" s="15">
        <v>0</v>
      </c>
      <c r="R1234" s="12"/>
      <c r="S1234" s="10" t="s">
        <v>29</v>
      </c>
      <c r="T1234" s="15">
        <v>0</v>
      </c>
      <c r="U1234" s="15">
        <v>5</v>
      </c>
      <c r="V1234" s="10" t="s">
        <v>29</v>
      </c>
      <c r="W1234" s="15">
        <v>0</v>
      </c>
      <c r="X1234" s="10" t="s">
        <v>339</v>
      </c>
      <c r="Y1234" s="10" t="s">
        <v>29</v>
      </c>
      <c r="Z1234" s="10" t="s">
        <v>37</v>
      </c>
      <c r="AA1234" s="10" t="s">
        <v>29</v>
      </c>
      <c r="AB1234" s="15">
        <v>0</v>
      </c>
      <c r="AC1234" s="15">
        <v>0</v>
      </c>
      <c r="AD1234" s="15"/>
      <c r="AE1234" s="15">
        <v>0</v>
      </c>
      <c r="AF1234" s="15">
        <v>0</v>
      </c>
      <c r="AG1234" s="15">
        <v>0</v>
      </c>
      <c r="AP1234" t="e">
        <f>VLOOKUP(D1234,'Movement of CWIP'!$B$6:$B$46,1,0)</f>
        <v>#N/A</v>
      </c>
    </row>
    <row r="1235" spans="1:42" ht="15" customHeight="1" x14ac:dyDescent="0.25">
      <c r="A1235" s="36">
        <v>9</v>
      </c>
      <c r="B1235" s="36" t="s">
        <v>2609</v>
      </c>
      <c r="C1235" s="36" t="s">
        <v>2635</v>
      </c>
      <c r="D1235" s="38" t="str">
        <f t="shared" si="32"/>
        <v>9400000009-0</v>
      </c>
      <c r="E1235" s="9" t="s">
        <v>2440</v>
      </c>
      <c r="F1235" s="10" t="s">
        <v>29</v>
      </c>
      <c r="G1235" s="10" t="s">
        <v>29</v>
      </c>
      <c r="H1235" s="9" t="s">
        <v>30</v>
      </c>
      <c r="I1235" s="10" t="s">
        <v>32</v>
      </c>
      <c r="J1235" s="10" t="s">
        <v>32</v>
      </c>
      <c r="K1235" s="11">
        <v>44196</v>
      </c>
      <c r="L1235" s="12">
        <v>44196</v>
      </c>
      <c r="M1235" s="10" t="s">
        <v>254</v>
      </c>
      <c r="N1235" s="13" t="s">
        <v>1159</v>
      </c>
      <c r="O1235" s="10" t="s">
        <v>40</v>
      </c>
      <c r="P1235" s="10" t="s">
        <v>29</v>
      </c>
      <c r="Q1235" s="15">
        <v>0</v>
      </c>
      <c r="R1235" s="12"/>
      <c r="S1235" s="10" t="s">
        <v>29</v>
      </c>
      <c r="T1235" s="15">
        <v>0</v>
      </c>
      <c r="U1235" s="15">
        <v>1</v>
      </c>
      <c r="V1235" s="10" t="s">
        <v>29</v>
      </c>
      <c r="W1235" s="15">
        <v>0</v>
      </c>
      <c r="X1235" s="10" t="s">
        <v>339</v>
      </c>
      <c r="Y1235" s="10" t="s">
        <v>29</v>
      </c>
      <c r="Z1235" s="10" t="s">
        <v>37</v>
      </c>
      <c r="AA1235" s="10" t="s">
        <v>29</v>
      </c>
      <c r="AB1235" s="15">
        <v>0</v>
      </c>
      <c r="AC1235" s="15">
        <v>0</v>
      </c>
      <c r="AD1235" s="15"/>
      <c r="AE1235" s="15">
        <v>0</v>
      </c>
      <c r="AF1235" s="15">
        <v>0</v>
      </c>
      <c r="AG1235" s="15">
        <v>0</v>
      </c>
      <c r="AP1235" t="e">
        <f>VLOOKUP(D1235,'Movement of CWIP'!$B$6:$B$46,1,0)</f>
        <v>#N/A</v>
      </c>
    </row>
    <row r="1236" spans="1:42" ht="15" customHeight="1" x14ac:dyDescent="0.25">
      <c r="A1236" s="36">
        <v>9</v>
      </c>
      <c r="B1236" s="36" t="s">
        <v>2609</v>
      </c>
      <c r="C1236" s="36" t="s">
        <v>2635</v>
      </c>
      <c r="D1236" s="38" t="str">
        <f t="shared" si="32"/>
        <v>9400000010-0</v>
      </c>
      <c r="E1236" s="9" t="s">
        <v>2441</v>
      </c>
      <c r="F1236" s="10" t="s">
        <v>29</v>
      </c>
      <c r="G1236" s="10" t="s">
        <v>29</v>
      </c>
      <c r="H1236" s="9" t="s">
        <v>30</v>
      </c>
      <c r="I1236" s="10" t="s">
        <v>32</v>
      </c>
      <c r="J1236" s="10" t="s">
        <v>32</v>
      </c>
      <c r="K1236" s="11">
        <v>44196</v>
      </c>
      <c r="L1236" s="12">
        <v>44196</v>
      </c>
      <c r="M1236" s="10" t="s">
        <v>254</v>
      </c>
      <c r="N1236" s="13" t="s">
        <v>2442</v>
      </c>
      <c r="O1236" s="10" t="s">
        <v>40</v>
      </c>
      <c r="P1236" s="10" t="s">
        <v>29</v>
      </c>
      <c r="Q1236" s="15">
        <v>0</v>
      </c>
      <c r="R1236" s="12"/>
      <c r="S1236" s="10" t="s">
        <v>29</v>
      </c>
      <c r="T1236" s="15">
        <v>0</v>
      </c>
      <c r="U1236" s="15">
        <v>1</v>
      </c>
      <c r="V1236" s="10" t="s">
        <v>29</v>
      </c>
      <c r="W1236" s="15">
        <v>0</v>
      </c>
      <c r="X1236" s="10" t="s">
        <v>339</v>
      </c>
      <c r="Y1236" s="10" t="s">
        <v>29</v>
      </c>
      <c r="Z1236" s="10" t="s">
        <v>37</v>
      </c>
      <c r="AA1236" s="10" t="s">
        <v>29</v>
      </c>
      <c r="AB1236" s="15">
        <v>0</v>
      </c>
      <c r="AC1236" s="15">
        <v>0</v>
      </c>
      <c r="AD1236" s="15"/>
      <c r="AE1236" s="15">
        <v>0</v>
      </c>
      <c r="AF1236" s="15">
        <v>0</v>
      </c>
      <c r="AG1236" s="15">
        <v>0</v>
      </c>
      <c r="AP1236" t="e">
        <f>VLOOKUP(D1236,'Movement of CWIP'!$B$6:$B$46,1,0)</f>
        <v>#N/A</v>
      </c>
    </row>
    <row r="1237" spans="1:42" ht="15" customHeight="1" x14ac:dyDescent="0.25">
      <c r="A1237" s="36">
        <v>9</v>
      </c>
      <c r="B1237" s="36" t="s">
        <v>2609</v>
      </c>
      <c r="C1237" s="36" t="s">
        <v>2635</v>
      </c>
      <c r="D1237" s="38" t="str">
        <f t="shared" si="32"/>
        <v>9400000011-0</v>
      </c>
      <c r="E1237" s="9" t="s">
        <v>2443</v>
      </c>
      <c r="F1237" s="10" t="s">
        <v>29</v>
      </c>
      <c r="G1237" s="10" t="s">
        <v>29</v>
      </c>
      <c r="H1237" s="9" t="s">
        <v>30</v>
      </c>
      <c r="I1237" s="10" t="s">
        <v>31</v>
      </c>
      <c r="J1237" s="10" t="s">
        <v>32</v>
      </c>
      <c r="K1237" s="11">
        <v>44223</v>
      </c>
      <c r="L1237" s="12">
        <v>44197</v>
      </c>
      <c r="M1237" s="10" t="s">
        <v>254</v>
      </c>
      <c r="N1237" s="13" t="s">
        <v>1159</v>
      </c>
      <c r="O1237" s="10" t="s">
        <v>40</v>
      </c>
      <c r="P1237" s="10" t="s">
        <v>1117</v>
      </c>
      <c r="Q1237" s="15">
        <v>0</v>
      </c>
      <c r="R1237" s="12"/>
      <c r="S1237" s="10" t="s">
        <v>1121</v>
      </c>
      <c r="T1237" s="15">
        <v>0</v>
      </c>
      <c r="U1237" s="15">
        <v>5</v>
      </c>
      <c r="V1237" s="10" t="s">
        <v>29</v>
      </c>
      <c r="W1237" s="15">
        <v>0</v>
      </c>
      <c r="X1237" s="10" t="s">
        <v>339</v>
      </c>
      <c r="Y1237" s="10" t="s">
        <v>29</v>
      </c>
      <c r="Z1237" s="10" t="s">
        <v>37</v>
      </c>
      <c r="AA1237" s="10" t="s">
        <v>29</v>
      </c>
      <c r="AB1237" s="15">
        <v>0</v>
      </c>
      <c r="AC1237" s="15">
        <v>0</v>
      </c>
      <c r="AD1237" s="15"/>
      <c r="AE1237" s="15">
        <v>0</v>
      </c>
      <c r="AF1237" s="15">
        <v>0</v>
      </c>
      <c r="AG1237" s="15">
        <v>0</v>
      </c>
      <c r="AP1237" t="e">
        <f>VLOOKUP(D1237,'Movement of CWIP'!$B$6:$B$46,1,0)</f>
        <v>#N/A</v>
      </c>
    </row>
    <row r="1238" spans="1:42" ht="15" customHeight="1" x14ac:dyDescent="0.25">
      <c r="A1238" s="36">
        <v>9</v>
      </c>
      <c r="B1238" s="36" t="s">
        <v>2609</v>
      </c>
      <c r="C1238" s="36" t="s">
        <v>2635</v>
      </c>
      <c r="D1238" s="38" t="str">
        <f t="shared" si="32"/>
        <v>9400000012-0</v>
      </c>
      <c r="E1238" s="9" t="s">
        <v>2444</v>
      </c>
      <c r="F1238" s="10" t="s">
        <v>29</v>
      </c>
      <c r="G1238" s="10" t="s">
        <v>29</v>
      </c>
      <c r="H1238" s="9" t="s">
        <v>30</v>
      </c>
      <c r="I1238" s="10" t="s">
        <v>31</v>
      </c>
      <c r="J1238" s="10" t="s">
        <v>32</v>
      </c>
      <c r="K1238" s="11">
        <v>44223</v>
      </c>
      <c r="L1238" s="12">
        <v>44197</v>
      </c>
      <c r="M1238" s="10" t="s">
        <v>254</v>
      </c>
      <c r="N1238" s="13" t="s">
        <v>1111</v>
      </c>
      <c r="O1238" s="10" t="s">
        <v>40</v>
      </c>
      <c r="P1238" s="10" t="s">
        <v>1117</v>
      </c>
      <c r="Q1238" s="15">
        <v>0</v>
      </c>
      <c r="R1238" s="12"/>
      <c r="S1238" s="10" t="s">
        <v>1121</v>
      </c>
      <c r="T1238" s="15">
        <v>0</v>
      </c>
      <c r="U1238" s="15">
        <v>1</v>
      </c>
      <c r="V1238" s="10" t="s">
        <v>29</v>
      </c>
      <c r="W1238" s="15">
        <v>0</v>
      </c>
      <c r="X1238" s="10" t="s">
        <v>339</v>
      </c>
      <c r="Y1238" s="10" t="s">
        <v>29</v>
      </c>
      <c r="Z1238" s="10" t="s">
        <v>37</v>
      </c>
      <c r="AA1238" s="10" t="s">
        <v>29</v>
      </c>
      <c r="AB1238" s="15">
        <v>0</v>
      </c>
      <c r="AC1238" s="15">
        <v>0</v>
      </c>
      <c r="AD1238" s="15"/>
      <c r="AE1238" s="15">
        <v>0</v>
      </c>
      <c r="AF1238" s="15">
        <v>0</v>
      </c>
      <c r="AG1238" s="15">
        <v>0</v>
      </c>
      <c r="AP1238" t="e">
        <f>VLOOKUP(D1238,'Movement of CWIP'!$B$6:$B$46,1,0)</f>
        <v>#N/A</v>
      </c>
    </row>
    <row r="1239" spans="1:42" ht="15" customHeight="1" x14ac:dyDescent="0.25">
      <c r="A1239" s="36">
        <v>9</v>
      </c>
      <c r="B1239" s="36" t="s">
        <v>2609</v>
      </c>
      <c r="C1239" s="36" t="s">
        <v>2635</v>
      </c>
      <c r="D1239" s="38" t="str">
        <f t="shared" si="32"/>
        <v>9400000014-0</v>
      </c>
      <c r="E1239" s="9" t="s">
        <v>2445</v>
      </c>
      <c r="F1239" s="10" t="s">
        <v>29</v>
      </c>
      <c r="G1239" s="10" t="s">
        <v>29</v>
      </c>
      <c r="H1239" s="9" t="s">
        <v>30</v>
      </c>
      <c r="I1239" s="10" t="s">
        <v>31</v>
      </c>
      <c r="J1239" s="10" t="s">
        <v>32</v>
      </c>
      <c r="K1239" s="11">
        <v>44614</v>
      </c>
      <c r="L1239" s="12">
        <v>44593</v>
      </c>
      <c r="M1239" s="10" t="s">
        <v>33</v>
      </c>
      <c r="N1239" s="13" t="s">
        <v>2446</v>
      </c>
      <c r="O1239" s="10" t="s">
        <v>40</v>
      </c>
      <c r="P1239" s="10" t="s">
        <v>29</v>
      </c>
      <c r="Q1239" s="15">
        <v>0</v>
      </c>
      <c r="R1239" s="12"/>
      <c r="S1239" s="10" t="s">
        <v>1121</v>
      </c>
      <c r="T1239" s="15">
        <v>0</v>
      </c>
      <c r="U1239" s="15">
        <v>2</v>
      </c>
      <c r="V1239" s="10" t="s">
        <v>29</v>
      </c>
      <c r="W1239" s="15">
        <v>0</v>
      </c>
      <c r="X1239" s="10" t="s">
        <v>339</v>
      </c>
      <c r="Y1239" s="10" t="s">
        <v>29</v>
      </c>
      <c r="Z1239" s="10" t="s">
        <v>37</v>
      </c>
      <c r="AA1239" s="10" t="s">
        <v>29</v>
      </c>
      <c r="AB1239" s="15">
        <v>0</v>
      </c>
      <c r="AC1239" s="15">
        <v>13728.810000000001</v>
      </c>
      <c r="AD1239" s="15">
        <v>-13728.81</v>
      </c>
      <c r="AE1239" s="15">
        <v>0</v>
      </c>
      <c r="AF1239" s="15">
        <v>0</v>
      </c>
      <c r="AG1239" s="15">
        <v>0</v>
      </c>
      <c r="AP1239" t="str">
        <f>VLOOKUP(D1239,'Movement of CWIP'!$B$6:$B$46,1,0)</f>
        <v>9400000014-0</v>
      </c>
    </row>
    <row r="1240" spans="1:42" x14ac:dyDescent="0.25">
      <c r="A1240" s="36">
        <v>9</v>
      </c>
      <c r="B1240" s="36" t="s">
        <v>2609</v>
      </c>
      <c r="C1240" s="36" t="s">
        <v>2635</v>
      </c>
      <c r="D1240" s="38" t="str">
        <f t="shared" si="32"/>
        <v>9400000015-0</v>
      </c>
      <c r="E1240" s="9" t="s">
        <v>2447</v>
      </c>
      <c r="F1240" s="10" t="s">
        <v>29</v>
      </c>
      <c r="G1240" s="10" t="s">
        <v>29</v>
      </c>
      <c r="H1240" s="9" t="s">
        <v>30</v>
      </c>
      <c r="I1240" s="10" t="s">
        <v>31</v>
      </c>
      <c r="J1240" s="10" t="s">
        <v>32</v>
      </c>
      <c r="K1240" s="11">
        <v>44651</v>
      </c>
      <c r="L1240" s="12">
        <v>44621</v>
      </c>
      <c r="M1240" s="10" t="s">
        <v>218</v>
      </c>
      <c r="N1240" s="13" t="s">
        <v>2448</v>
      </c>
      <c r="O1240" s="10" t="s">
        <v>40</v>
      </c>
      <c r="P1240" s="10" t="s">
        <v>29</v>
      </c>
      <c r="Q1240" s="15">
        <v>0</v>
      </c>
      <c r="R1240" s="12"/>
      <c r="S1240" s="10" t="s">
        <v>1198</v>
      </c>
      <c r="T1240" s="15">
        <v>0</v>
      </c>
      <c r="U1240" s="15">
        <v>1</v>
      </c>
      <c r="V1240" s="10" t="s">
        <v>29</v>
      </c>
      <c r="W1240" s="15">
        <v>0</v>
      </c>
      <c r="X1240" s="10" t="s">
        <v>339</v>
      </c>
      <c r="Y1240" s="10" t="s">
        <v>29</v>
      </c>
      <c r="Z1240" s="10" t="s">
        <v>37</v>
      </c>
      <c r="AA1240" s="10" t="s">
        <v>29</v>
      </c>
      <c r="AB1240" s="15">
        <v>0</v>
      </c>
      <c r="AC1240" s="15">
        <v>0</v>
      </c>
      <c r="AD1240" s="15"/>
      <c r="AE1240" s="15">
        <v>0</v>
      </c>
      <c r="AF1240" s="15">
        <v>0</v>
      </c>
      <c r="AG1240" s="15">
        <v>0</v>
      </c>
      <c r="AP1240" t="e">
        <f>VLOOKUP(D1240,'Movement of CWIP'!$B$6:$B$46,1,0)</f>
        <v>#N/A</v>
      </c>
    </row>
    <row r="1241" spans="1:42" x14ac:dyDescent="0.25">
      <c r="A1241" s="36">
        <v>9</v>
      </c>
      <c r="B1241" s="36" t="s">
        <v>2609</v>
      </c>
      <c r="C1241" s="36" t="s">
        <v>2635</v>
      </c>
      <c r="D1241" s="38" t="str">
        <f t="shared" si="32"/>
        <v>9400000016-0</v>
      </c>
      <c r="E1241" s="9" t="s">
        <v>2449</v>
      </c>
      <c r="F1241" s="10" t="s">
        <v>29</v>
      </c>
      <c r="G1241" s="10" t="s">
        <v>29</v>
      </c>
      <c r="H1241" s="9" t="s">
        <v>30</v>
      </c>
      <c r="I1241" s="10" t="s">
        <v>31</v>
      </c>
      <c r="J1241" s="10" t="s">
        <v>32</v>
      </c>
      <c r="K1241" s="11">
        <v>44651</v>
      </c>
      <c r="L1241" s="12">
        <v>44621</v>
      </c>
      <c r="M1241" s="10" t="s">
        <v>218</v>
      </c>
      <c r="N1241" s="13" t="s">
        <v>2450</v>
      </c>
      <c r="O1241" s="10" t="s">
        <v>40</v>
      </c>
      <c r="P1241" s="10" t="s">
        <v>29</v>
      </c>
      <c r="Q1241" s="15">
        <v>0</v>
      </c>
      <c r="R1241" s="12"/>
      <c r="S1241" s="10" t="s">
        <v>1198</v>
      </c>
      <c r="T1241" s="15">
        <v>0</v>
      </c>
      <c r="U1241" s="15">
        <v>1</v>
      </c>
      <c r="V1241" s="10" t="s">
        <v>29</v>
      </c>
      <c r="W1241" s="15">
        <v>0</v>
      </c>
      <c r="X1241" s="10" t="s">
        <v>339</v>
      </c>
      <c r="Y1241" s="10" t="s">
        <v>29</v>
      </c>
      <c r="Z1241" s="10" t="s">
        <v>37</v>
      </c>
      <c r="AA1241" s="10" t="s">
        <v>29</v>
      </c>
      <c r="AB1241" s="15">
        <v>0</v>
      </c>
      <c r="AC1241" s="15">
        <v>0</v>
      </c>
      <c r="AD1241" s="15"/>
      <c r="AE1241" s="15">
        <v>0</v>
      </c>
      <c r="AF1241" s="15">
        <v>0</v>
      </c>
      <c r="AG1241" s="15">
        <v>0</v>
      </c>
      <c r="AP1241" t="e">
        <f>VLOOKUP(D1241,'Movement of CWIP'!$B$6:$B$46,1,0)</f>
        <v>#N/A</v>
      </c>
    </row>
    <row r="1242" spans="1:42" ht="15" customHeight="1" x14ac:dyDescent="0.25">
      <c r="A1242" s="36">
        <v>9</v>
      </c>
      <c r="B1242" s="36" t="s">
        <v>2609</v>
      </c>
      <c r="C1242" s="36" t="s">
        <v>2635</v>
      </c>
      <c r="D1242" s="38" t="str">
        <f t="shared" si="32"/>
        <v>9400000017-0</v>
      </c>
      <c r="E1242" s="9" t="s">
        <v>2451</v>
      </c>
      <c r="F1242" s="10" t="s">
        <v>29</v>
      </c>
      <c r="G1242" s="10" t="s">
        <v>29</v>
      </c>
      <c r="H1242" s="9" t="s">
        <v>30</v>
      </c>
      <c r="I1242" s="10" t="s">
        <v>31</v>
      </c>
      <c r="J1242" s="10" t="s">
        <v>32</v>
      </c>
      <c r="K1242" s="11">
        <v>44651</v>
      </c>
      <c r="L1242" s="12">
        <v>44621</v>
      </c>
      <c r="M1242" s="10" t="s">
        <v>218</v>
      </c>
      <c r="N1242" s="13" t="s">
        <v>2452</v>
      </c>
      <c r="O1242" s="10" t="s">
        <v>40</v>
      </c>
      <c r="P1242" s="10" t="s">
        <v>29</v>
      </c>
      <c r="Q1242" s="15">
        <v>0</v>
      </c>
      <c r="R1242" s="12"/>
      <c r="S1242" s="10" t="s">
        <v>1198</v>
      </c>
      <c r="T1242" s="15">
        <v>0</v>
      </c>
      <c r="U1242" s="15">
        <v>1</v>
      </c>
      <c r="V1242" s="10" t="s">
        <v>29</v>
      </c>
      <c r="W1242" s="15">
        <v>0</v>
      </c>
      <c r="X1242" s="10" t="s">
        <v>339</v>
      </c>
      <c r="Y1242" s="10" t="s">
        <v>29</v>
      </c>
      <c r="Z1242" s="10" t="s">
        <v>37</v>
      </c>
      <c r="AA1242" s="10" t="s">
        <v>29</v>
      </c>
      <c r="AB1242" s="15">
        <v>0</v>
      </c>
      <c r="AC1242" s="15">
        <v>0</v>
      </c>
      <c r="AD1242" s="15"/>
      <c r="AE1242" s="15">
        <v>0</v>
      </c>
      <c r="AF1242" s="15">
        <v>0</v>
      </c>
      <c r="AG1242" s="15">
        <v>0</v>
      </c>
      <c r="AP1242" t="e">
        <f>VLOOKUP(D1242,'Movement of CWIP'!$B$6:$B$46,1,0)</f>
        <v>#N/A</v>
      </c>
    </row>
    <row r="1243" spans="1:42" ht="15" customHeight="1" x14ac:dyDescent="0.25">
      <c r="A1243" s="36">
        <v>9</v>
      </c>
      <c r="B1243" s="36" t="s">
        <v>2609</v>
      </c>
      <c r="C1243" s="36" t="s">
        <v>2635</v>
      </c>
      <c r="D1243" s="38" t="str">
        <f t="shared" si="32"/>
        <v>9400000018-0</v>
      </c>
      <c r="E1243" s="9" t="s">
        <v>2453</v>
      </c>
      <c r="F1243" s="10" t="s">
        <v>29</v>
      </c>
      <c r="G1243" s="10" t="s">
        <v>29</v>
      </c>
      <c r="H1243" s="9" t="s">
        <v>30</v>
      </c>
      <c r="I1243" s="10" t="s">
        <v>31</v>
      </c>
      <c r="J1243" s="10" t="s">
        <v>32</v>
      </c>
      <c r="K1243" s="11">
        <v>44651</v>
      </c>
      <c r="L1243" s="12">
        <v>44621</v>
      </c>
      <c r="M1243" s="10" t="s">
        <v>218</v>
      </c>
      <c r="N1243" s="13" t="s">
        <v>2454</v>
      </c>
      <c r="O1243" s="10" t="s">
        <v>40</v>
      </c>
      <c r="P1243" s="10" t="s">
        <v>29</v>
      </c>
      <c r="Q1243" s="15">
        <v>0</v>
      </c>
      <c r="R1243" s="12"/>
      <c r="S1243" s="10" t="s">
        <v>1198</v>
      </c>
      <c r="T1243" s="15">
        <v>0</v>
      </c>
      <c r="U1243" s="15">
        <v>0</v>
      </c>
      <c r="V1243" s="10" t="s">
        <v>29</v>
      </c>
      <c r="W1243" s="15">
        <v>0</v>
      </c>
      <c r="X1243" s="10" t="s">
        <v>339</v>
      </c>
      <c r="Y1243" s="10" t="s">
        <v>29</v>
      </c>
      <c r="Z1243" s="10" t="s">
        <v>37</v>
      </c>
      <c r="AA1243" s="10" t="s">
        <v>29</v>
      </c>
      <c r="AB1243" s="15">
        <v>0</v>
      </c>
      <c r="AC1243" s="15">
        <v>0</v>
      </c>
      <c r="AD1243" s="15"/>
      <c r="AE1243" s="15">
        <v>0</v>
      </c>
      <c r="AF1243" s="15">
        <v>0</v>
      </c>
      <c r="AG1243" s="15">
        <v>0</v>
      </c>
      <c r="AP1243" t="e">
        <f>VLOOKUP(D1243,'Movement of CWIP'!$B$6:$B$46,1,0)</f>
        <v>#N/A</v>
      </c>
    </row>
    <row r="1244" spans="1:42" ht="15" customHeight="1" x14ac:dyDescent="0.25">
      <c r="A1244" s="36">
        <v>9</v>
      </c>
      <c r="B1244" s="36" t="s">
        <v>2609</v>
      </c>
      <c r="C1244" s="36" t="s">
        <v>2635</v>
      </c>
      <c r="D1244" s="38" t="str">
        <f t="shared" si="32"/>
        <v>9400000019-0</v>
      </c>
      <c r="E1244" s="9" t="s">
        <v>2455</v>
      </c>
      <c r="F1244" s="10" t="s">
        <v>29</v>
      </c>
      <c r="G1244" s="10" t="s">
        <v>29</v>
      </c>
      <c r="H1244" s="9" t="s">
        <v>30</v>
      </c>
      <c r="I1244" s="10" t="s">
        <v>31</v>
      </c>
      <c r="J1244" s="10" t="s">
        <v>32</v>
      </c>
      <c r="K1244" s="11">
        <v>44651</v>
      </c>
      <c r="L1244" s="12">
        <v>44621</v>
      </c>
      <c r="M1244" s="10" t="s">
        <v>218</v>
      </c>
      <c r="N1244" s="13" t="s">
        <v>2456</v>
      </c>
      <c r="O1244" s="10" t="s">
        <v>40</v>
      </c>
      <c r="P1244" s="10" t="s">
        <v>29</v>
      </c>
      <c r="Q1244" s="15">
        <v>0</v>
      </c>
      <c r="R1244" s="12"/>
      <c r="S1244" s="10" t="s">
        <v>1198</v>
      </c>
      <c r="T1244" s="15">
        <v>0</v>
      </c>
      <c r="U1244" s="15">
        <v>10</v>
      </c>
      <c r="V1244" s="10" t="s">
        <v>29</v>
      </c>
      <c r="W1244" s="15">
        <v>0</v>
      </c>
      <c r="X1244" s="10" t="s">
        <v>339</v>
      </c>
      <c r="Y1244" s="10" t="s">
        <v>29</v>
      </c>
      <c r="Z1244" s="10" t="s">
        <v>37</v>
      </c>
      <c r="AA1244" s="10" t="s">
        <v>29</v>
      </c>
      <c r="AB1244" s="15">
        <v>0</v>
      </c>
      <c r="AC1244" s="15">
        <v>0</v>
      </c>
      <c r="AD1244" s="15"/>
      <c r="AE1244" s="15">
        <v>0</v>
      </c>
      <c r="AF1244" s="15">
        <v>0</v>
      </c>
      <c r="AG1244" s="15">
        <v>0</v>
      </c>
      <c r="AP1244" t="e">
        <f>VLOOKUP(D1244,'Movement of CWIP'!$B$6:$B$46,1,0)</f>
        <v>#N/A</v>
      </c>
    </row>
    <row r="1245" spans="1:42" ht="15" customHeight="1" x14ac:dyDescent="0.25">
      <c r="A1245" s="36">
        <v>9</v>
      </c>
      <c r="B1245" s="36" t="s">
        <v>2609</v>
      </c>
      <c r="C1245" s="36" t="s">
        <v>2635</v>
      </c>
      <c r="D1245" s="38" t="str">
        <f t="shared" si="32"/>
        <v>9400000020-0</v>
      </c>
      <c r="E1245" s="9" t="s">
        <v>2457</v>
      </c>
      <c r="F1245" s="10" t="s">
        <v>29</v>
      </c>
      <c r="G1245" s="10" t="s">
        <v>29</v>
      </c>
      <c r="H1245" s="9" t="s">
        <v>30</v>
      </c>
      <c r="I1245" s="10" t="s">
        <v>31</v>
      </c>
      <c r="J1245" s="10" t="s">
        <v>32</v>
      </c>
      <c r="K1245" s="11">
        <v>44651</v>
      </c>
      <c r="L1245" s="12">
        <v>44621</v>
      </c>
      <c r="M1245" s="10" t="s">
        <v>218</v>
      </c>
      <c r="N1245" s="13" t="s">
        <v>2458</v>
      </c>
      <c r="O1245" s="10" t="s">
        <v>40</v>
      </c>
      <c r="P1245" s="10" t="s">
        <v>29</v>
      </c>
      <c r="Q1245" s="15">
        <v>0</v>
      </c>
      <c r="R1245" s="12"/>
      <c r="S1245" s="10" t="s">
        <v>1198</v>
      </c>
      <c r="T1245" s="15">
        <v>0</v>
      </c>
      <c r="U1245" s="15">
        <v>1</v>
      </c>
      <c r="V1245" s="10" t="s">
        <v>29</v>
      </c>
      <c r="W1245" s="15">
        <v>0</v>
      </c>
      <c r="X1245" s="10" t="s">
        <v>339</v>
      </c>
      <c r="Y1245" s="10" t="s">
        <v>29</v>
      </c>
      <c r="Z1245" s="10" t="s">
        <v>37</v>
      </c>
      <c r="AA1245" s="10" t="s">
        <v>29</v>
      </c>
      <c r="AB1245" s="15">
        <v>0</v>
      </c>
      <c r="AC1245" s="15">
        <v>0</v>
      </c>
      <c r="AD1245" s="15"/>
      <c r="AE1245" s="15">
        <v>0</v>
      </c>
      <c r="AF1245" s="15">
        <v>0</v>
      </c>
      <c r="AG1245" s="15">
        <v>0</v>
      </c>
      <c r="AP1245" t="e">
        <f>VLOOKUP(D1245,'Movement of CWIP'!$B$6:$B$46,1,0)</f>
        <v>#N/A</v>
      </c>
    </row>
    <row r="1246" spans="1:42" ht="15" customHeight="1" x14ac:dyDescent="0.25">
      <c r="A1246" s="36">
        <v>9</v>
      </c>
      <c r="B1246" s="36" t="s">
        <v>2609</v>
      </c>
      <c r="C1246" s="36" t="s">
        <v>2635</v>
      </c>
      <c r="D1246" s="38" t="str">
        <f t="shared" si="32"/>
        <v>9400000021-0</v>
      </c>
      <c r="E1246" s="9" t="s">
        <v>2459</v>
      </c>
      <c r="F1246" s="10" t="s">
        <v>29</v>
      </c>
      <c r="G1246" s="10" t="s">
        <v>29</v>
      </c>
      <c r="H1246" s="9" t="s">
        <v>30</v>
      </c>
      <c r="I1246" s="10" t="s">
        <v>31</v>
      </c>
      <c r="J1246" s="10" t="s">
        <v>32</v>
      </c>
      <c r="K1246" s="11">
        <v>44651</v>
      </c>
      <c r="L1246" s="12">
        <v>44621</v>
      </c>
      <c r="M1246" s="10" t="s">
        <v>218</v>
      </c>
      <c r="N1246" s="13" t="s">
        <v>2460</v>
      </c>
      <c r="O1246" s="10" t="s">
        <v>40</v>
      </c>
      <c r="P1246" s="10" t="s">
        <v>29</v>
      </c>
      <c r="Q1246" s="15">
        <v>0</v>
      </c>
      <c r="R1246" s="12"/>
      <c r="S1246" s="10" t="s">
        <v>1231</v>
      </c>
      <c r="T1246" s="15">
        <v>0</v>
      </c>
      <c r="U1246" s="15">
        <v>1</v>
      </c>
      <c r="V1246" s="10" t="s">
        <v>29</v>
      </c>
      <c r="W1246" s="15">
        <v>0</v>
      </c>
      <c r="X1246" s="10" t="s">
        <v>339</v>
      </c>
      <c r="Y1246" s="10" t="s">
        <v>29</v>
      </c>
      <c r="Z1246" s="10" t="s">
        <v>37</v>
      </c>
      <c r="AA1246" s="10" t="s">
        <v>29</v>
      </c>
      <c r="AB1246" s="15">
        <v>0</v>
      </c>
      <c r="AC1246" s="15">
        <v>0</v>
      </c>
      <c r="AD1246" s="15"/>
      <c r="AE1246" s="15">
        <v>0</v>
      </c>
      <c r="AF1246" s="15">
        <v>0</v>
      </c>
      <c r="AG1246" s="15">
        <v>0</v>
      </c>
      <c r="AP1246" t="e">
        <f>VLOOKUP(D1246,'Movement of CWIP'!$B$6:$B$46,1,0)</f>
        <v>#N/A</v>
      </c>
    </row>
    <row r="1247" spans="1:42" ht="15" customHeight="1" x14ac:dyDescent="0.25">
      <c r="A1247" s="36">
        <v>9</v>
      </c>
      <c r="B1247" s="36" t="s">
        <v>2609</v>
      </c>
      <c r="C1247" s="36" t="s">
        <v>2635</v>
      </c>
      <c r="D1247" s="38" t="str">
        <f t="shared" si="32"/>
        <v>9400000022-0</v>
      </c>
      <c r="E1247" s="9" t="s">
        <v>2461</v>
      </c>
      <c r="F1247" s="10" t="s">
        <v>29</v>
      </c>
      <c r="G1247" s="10" t="s">
        <v>29</v>
      </c>
      <c r="H1247" s="9" t="s">
        <v>30</v>
      </c>
      <c r="I1247" s="10" t="s">
        <v>31</v>
      </c>
      <c r="J1247" s="10" t="s">
        <v>32</v>
      </c>
      <c r="K1247" s="11">
        <v>44651</v>
      </c>
      <c r="L1247" s="12">
        <v>44621</v>
      </c>
      <c r="M1247" s="10" t="s">
        <v>218</v>
      </c>
      <c r="N1247" s="13" t="s">
        <v>2462</v>
      </c>
      <c r="O1247" s="10" t="s">
        <v>40</v>
      </c>
      <c r="P1247" s="10" t="s">
        <v>29</v>
      </c>
      <c r="Q1247" s="15">
        <v>0</v>
      </c>
      <c r="R1247" s="12"/>
      <c r="S1247" s="10" t="s">
        <v>1201</v>
      </c>
      <c r="T1247" s="15">
        <v>0</v>
      </c>
      <c r="U1247" s="15">
        <v>1</v>
      </c>
      <c r="V1247" s="10" t="s">
        <v>29</v>
      </c>
      <c r="W1247" s="15">
        <v>0</v>
      </c>
      <c r="X1247" s="10" t="s">
        <v>339</v>
      </c>
      <c r="Y1247" s="10" t="s">
        <v>29</v>
      </c>
      <c r="Z1247" s="10" t="s">
        <v>37</v>
      </c>
      <c r="AA1247" s="10" t="s">
        <v>29</v>
      </c>
      <c r="AB1247" s="15">
        <v>0</v>
      </c>
      <c r="AC1247" s="15">
        <v>0</v>
      </c>
      <c r="AD1247" s="15"/>
      <c r="AE1247" s="15">
        <v>0</v>
      </c>
      <c r="AF1247" s="15">
        <v>0</v>
      </c>
      <c r="AG1247" s="15">
        <v>0</v>
      </c>
      <c r="AP1247" t="e">
        <f>VLOOKUP(D1247,'Movement of CWIP'!$B$6:$B$46,1,0)</f>
        <v>#N/A</v>
      </c>
    </row>
    <row r="1248" spans="1:42" ht="15" customHeight="1" x14ac:dyDescent="0.25">
      <c r="A1248" s="36">
        <v>9</v>
      </c>
      <c r="B1248" s="36" t="s">
        <v>2609</v>
      </c>
      <c r="C1248" s="36" t="s">
        <v>2635</v>
      </c>
      <c r="D1248" s="38" t="str">
        <f t="shared" si="32"/>
        <v>9400000023-0</v>
      </c>
      <c r="E1248" s="9" t="s">
        <v>2463</v>
      </c>
      <c r="F1248" s="10" t="s">
        <v>29</v>
      </c>
      <c r="G1248" s="10" t="s">
        <v>29</v>
      </c>
      <c r="H1248" s="9" t="s">
        <v>30</v>
      </c>
      <c r="I1248" s="10" t="s">
        <v>31</v>
      </c>
      <c r="J1248" s="10" t="s">
        <v>32</v>
      </c>
      <c r="K1248" s="11">
        <v>44651</v>
      </c>
      <c r="L1248" s="12">
        <v>44621</v>
      </c>
      <c r="M1248" s="10" t="s">
        <v>218</v>
      </c>
      <c r="N1248" s="13" t="s">
        <v>2464</v>
      </c>
      <c r="O1248" s="10" t="s">
        <v>40</v>
      </c>
      <c r="P1248" s="10" t="s">
        <v>29</v>
      </c>
      <c r="Q1248" s="15">
        <v>0</v>
      </c>
      <c r="R1248" s="12"/>
      <c r="S1248" s="10" t="s">
        <v>1201</v>
      </c>
      <c r="T1248" s="15">
        <v>0</v>
      </c>
      <c r="U1248" s="15">
        <v>3</v>
      </c>
      <c r="V1248" s="10" t="s">
        <v>29</v>
      </c>
      <c r="W1248" s="15">
        <v>0</v>
      </c>
      <c r="X1248" s="10" t="s">
        <v>339</v>
      </c>
      <c r="Y1248" s="10" t="s">
        <v>29</v>
      </c>
      <c r="Z1248" s="10" t="s">
        <v>37</v>
      </c>
      <c r="AA1248" s="10" t="s">
        <v>29</v>
      </c>
      <c r="AB1248" s="15">
        <v>0</v>
      </c>
      <c r="AC1248" s="15">
        <v>0</v>
      </c>
      <c r="AD1248" s="15"/>
      <c r="AE1248" s="15">
        <v>0</v>
      </c>
      <c r="AF1248" s="15">
        <v>0</v>
      </c>
      <c r="AG1248" s="15">
        <v>0</v>
      </c>
      <c r="AP1248" t="e">
        <f>VLOOKUP(D1248,'Movement of CWIP'!$B$6:$B$46,1,0)</f>
        <v>#N/A</v>
      </c>
    </row>
    <row r="1249" spans="1:42" ht="15" customHeight="1" x14ac:dyDescent="0.25">
      <c r="A1249" s="36">
        <v>9</v>
      </c>
      <c r="B1249" s="36" t="s">
        <v>2609</v>
      </c>
      <c r="C1249" s="36" t="s">
        <v>2635</v>
      </c>
      <c r="D1249" s="38" t="str">
        <f t="shared" si="32"/>
        <v>9400000024-0</v>
      </c>
      <c r="E1249" s="9" t="s">
        <v>2465</v>
      </c>
      <c r="F1249" s="10" t="s">
        <v>29</v>
      </c>
      <c r="G1249" s="10" t="s">
        <v>29</v>
      </c>
      <c r="H1249" s="9" t="s">
        <v>30</v>
      </c>
      <c r="I1249" s="10" t="s">
        <v>31</v>
      </c>
      <c r="J1249" s="10" t="s">
        <v>32</v>
      </c>
      <c r="K1249" s="11">
        <v>44651</v>
      </c>
      <c r="L1249" s="12">
        <v>44621</v>
      </c>
      <c r="M1249" s="10" t="s">
        <v>218</v>
      </c>
      <c r="N1249" s="13" t="s">
        <v>2466</v>
      </c>
      <c r="O1249" s="10" t="s">
        <v>40</v>
      </c>
      <c r="P1249" s="10" t="s">
        <v>29</v>
      </c>
      <c r="Q1249" s="15">
        <v>0</v>
      </c>
      <c r="R1249" s="12"/>
      <c r="S1249" s="10" t="s">
        <v>1201</v>
      </c>
      <c r="T1249" s="15">
        <v>0</v>
      </c>
      <c r="U1249" s="15">
        <v>2</v>
      </c>
      <c r="V1249" s="10" t="s">
        <v>29</v>
      </c>
      <c r="W1249" s="15">
        <v>0</v>
      </c>
      <c r="X1249" s="10" t="s">
        <v>339</v>
      </c>
      <c r="Y1249" s="10" t="s">
        <v>29</v>
      </c>
      <c r="Z1249" s="10" t="s">
        <v>37</v>
      </c>
      <c r="AA1249" s="10" t="s">
        <v>29</v>
      </c>
      <c r="AB1249" s="15">
        <v>0</v>
      </c>
      <c r="AC1249" s="15">
        <v>0</v>
      </c>
      <c r="AD1249" s="15"/>
      <c r="AE1249" s="15">
        <v>0</v>
      </c>
      <c r="AF1249" s="15">
        <v>0</v>
      </c>
      <c r="AG1249" s="15">
        <v>0</v>
      </c>
      <c r="AP1249" t="e">
        <f>VLOOKUP(D1249,'Movement of CWIP'!$B$6:$B$46,1,0)</f>
        <v>#N/A</v>
      </c>
    </row>
    <row r="1250" spans="1:42" ht="15" customHeight="1" x14ac:dyDescent="0.25">
      <c r="A1250" s="36">
        <v>9</v>
      </c>
      <c r="B1250" s="36" t="s">
        <v>2609</v>
      </c>
      <c r="C1250" s="36" t="s">
        <v>2635</v>
      </c>
      <c r="D1250" s="38" t="str">
        <f t="shared" si="32"/>
        <v>9400000025-0</v>
      </c>
      <c r="E1250" s="9" t="s">
        <v>2467</v>
      </c>
      <c r="F1250" s="10" t="s">
        <v>29</v>
      </c>
      <c r="G1250" s="10" t="s">
        <v>29</v>
      </c>
      <c r="H1250" s="9" t="s">
        <v>30</v>
      </c>
      <c r="I1250" s="10" t="s">
        <v>31</v>
      </c>
      <c r="J1250" s="10" t="s">
        <v>32</v>
      </c>
      <c r="K1250" s="11">
        <v>44651</v>
      </c>
      <c r="L1250" s="12">
        <v>44621</v>
      </c>
      <c r="M1250" s="10" t="s">
        <v>218</v>
      </c>
      <c r="N1250" s="13" t="s">
        <v>2468</v>
      </c>
      <c r="O1250" s="10" t="s">
        <v>40</v>
      </c>
      <c r="P1250" s="10" t="s">
        <v>29</v>
      </c>
      <c r="Q1250" s="15">
        <v>0</v>
      </c>
      <c r="R1250" s="12"/>
      <c r="S1250" s="10" t="s">
        <v>1201</v>
      </c>
      <c r="T1250" s="15">
        <v>0</v>
      </c>
      <c r="U1250" s="15">
        <v>2</v>
      </c>
      <c r="V1250" s="10" t="s">
        <v>29</v>
      </c>
      <c r="W1250" s="15">
        <v>0</v>
      </c>
      <c r="X1250" s="10" t="s">
        <v>339</v>
      </c>
      <c r="Y1250" s="10" t="s">
        <v>29</v>
      </c>
      <c r="Z1250" s="10" t="s">
        <v>37</v>
      </c>
      <c r="AA1250" s="10" t="s">
        <v>29</v>
      </c>
      <c r="AB1250" s="15">
        <v>0</v>
      </c>
      <c r="AC1250" s="15">
        <v>0</v>
      </c>
      <c r="AD1250" s="15"/>
      <c r="AE1250" s="15">
        <v>0</v>
      </c>
      <c r="AF1250" s="15">
        <v>0</v>
      </c>
      <c r="AG1250" s="15">
        <v>0</v>
      </c>
      <c r="AP1250" t="e">
        <f>VLOOKUP(D1250,'Movement of CWIP'!$B$6:$B$46,1,0)</f>
        <v>#N/A</v>
      </c>
    </row>
    <row r="1251" spans="1:42" ht="15" customHeight="1" x14ac:dyDescent="0.25">
      <c r="A1251" s="36">
        <v>9</v>
      </c>
      <c r="B1251" s="36" t="s">
        <v>2609</v>
      </c>
      <c r="C1251" s="36" t="s">
        <v>2635</v>
      </c>
      <c r="D1251" s="38" t="str">
        <f t="shared" si="32"/>
        <v>9400000026-0</v>
      </c>
      <c r="E1251" s="9" t="s">
        <v>2469</v>
      </c>
      <c r="F1251" s="10" t="s">
        <v>29</v>
      </c>
      <c r="G1251" s="10" t="s">
        <v>29</v>
      </c>
      <c r="H1251" s="9" t="s">
        <v>30</v>
      </c>
      <c r="I1251" s="10" t="s">
        <v>31</v>
      </c>
      <c r="J1251" s="10" t="s">
        <v>32</v>
      </c>
      <c r="K1251" s="11">
        <v>44651</v>
      </c>
      <c r="L1251" s="12">
        <v>44621</v>
      </c>
      <c r="M1251" s="10" t="s">
        <v>218</v>
      </c>
      <c r="N1251" s="13" t="s">
        <v>2470</v>
      </c>
      <c r="O1251" s="10" t="s">
        <v>40</v>
      </c>
      <c r="P1251" s="10" t="s">
        <v>29</v>
      </c>
      <c r="Q1251" s="15">
        <v>0</v>
      </c>
      <c r="R1251" s="12"/>
      <c r="S1251" s="10" t="s">
        <v>1201</v>
      </c>
      <c r="T1251" s="15">
        <v>0</v>
      </c>
      <c r="U1251" s="15">
        <v>1</v>
      </c>
      <c r="V1251" s="10" t="s">
        <v>29</v>
      </c>
      <c r="W1251" s="15">
        <v>0</v>
      </c>
      <c r="X1251" s="10" t="s">
        <v>339</v>
      </c>
      <c r="Y1251" s="10" t="s">
        <v>29</v>
      </c>
      <c r="Z1251" s="10" t="s">
        <v>37</v>
      </c>
      <c r="AA1251" s="10" t="s">
        <v>29</v>
      </c>
      <c r="AB1251" s="15">
        <v>0</v>
      </c>
      <c r="AC1251" s="15">
        <v>0</v>
      </c>
      <c r="AD1251" s="15"/>
      <c r="AE1251" s="15">
        <v>0</v>
      </c>
      <c r="AF1251" s="15">
        <v>0</v>
      </c>
      <c r="AG1251" s="15">
        <v>0</v>
      </c>
      <c r="AP1251" t="e">
        <f>VLOOKUP(D1251,'Movement of CWIP'!$B$6:$B$46,1,0)</f>
        <v>#N/A</v>
      </c>
    </row>
    <row r="1252" spans="1:42" ht="15" customHeight="1" x14ac:dyDescent="0.25">
      <c r="A1252" s="36">
        <v>9</v>
      </c>
      <c r="B1252" s="36" t="s">
        <v>2609</v>
      </c>
      <c r="C1252" s="36" t="s">
        <v>2635</v>
      </c>
      <c r="D1252" s="38" t="str">
        <f t="shared" si="32"/>
        <v>9400000027-0</v>
      </c>
      <c r="E1252" s="9" t="s">
        <v>2471</v>
      </c>
      <c r="F1252" s="10" t="s">
        <v>29</v>
      </c>
      <c r="G1252" s="10" t="s">
        <v>29</v>
      </c>
      <c r="H1252" s="9" t="s">
        <v>30</v>
      </c>
      <c r="I1252" s="10" t="s">
        <v>31</v>
      </c>
      <c r="J1252" s="10" t="s">
        <v>32</v>
      </c>
      <c r="K1252" s="11">
        <v>44651</v>
      </c>
      <c r="L1252" s="12">
        <v>44621</v>
      </c>
      <c r="M1252" s="10" t="s">
        <v>218</v>
      </c>
      <c r="N1252" s="13" t="s">
        <v>2472</v>
      </c>
      <c r="O1252" s="10" t="s">
        <v>40</v>
      </c>
      <c r="P1252" s="10" t="s">
        <v>29</v>
      </c>
      <c r="Q1252" s="15">
        <v>0</v>
      </c>
      <c r="R1252" s="12"/>
      <c r="S1252" s="10" t="s">
        <v>1189</v>
      </c>
      <c r="T1252" s="15">
        <v>0</v>
      </c>
      <c r="U1252" s="15">
        <v>1</v>
      </c>
      <c r="V1252" s="10" t="s">
        <v>29</v>
      </c>
      <c r="W1252" s="15">
        <v>0</v>
      </c>
      <c r="X1252" s="10" t="s">
        <v>339</v>
      </c>
      <c r="Y1252" s="10" t="s">
        <v>29</v>
      </c>
      <c r="Z1252" s="10" t="s">
        <v>37</v>
      </c>
      <c r="AA1252" s="10" t="s">
        <v>29</v>
      </c>
      <c r="AB1252" s="15">
        <v>0</v>
      </c>
      <c r="AC1252" s="15">
        <v>0</v>
      </c>
      <c r="AD1252" s="15"/>
      <c r="AE1252" s="15">
        <v>0</v>
      </c>
      <c r="AF1252" s="15">
        <v>0</v>
      </c>
      <c r="AG1252" s="15">
        <v>0</v>
      </c>
      <c r="AP1252" t="e">
        <f>VLOOKUP(D1252,'Movement of CWIP'!$B$6:$B$46,1,0)</f>
        <v>#N/A</v>
      </c>
    </row>
    <row r="1253" spans="1:42" ht="15" customHeight="1" x14ac:dyDescent="0.25">
      <c r="A1253" s="36">
        <v>9</v>
      </c>
      <c r="B1253" s="36" t="s">
        <v>2609</v>
      </c>
      <c r="C1253" s="36" t="s">
        <v>2635</v>
      </c>
      <c r="D1253" s="38" t="str">
        <f t="shared" si="32"/>
        <v>9400000028-0</v>
      </c>
      <c r="E1253" s="9" t="s">
        <v>2473</v>
      </c>
      <c r="F1253" s="10" t="s">
        <v>29</v>
      </c>
      <c r="G1253" s="10" t="s">
        <v>29</v>
      </c>
      <c r="H1253" s="9" t="s">
        <v>30</v>
      </c>
      <c r="I1253" s="10" t="s">
        <v>31</v>
      </c>
      <c r="J1253" s="10" t="s">
        <v>32</v>
      </c>
      <c r="K1253" s="11">
        <v>44651</v>
      </c>
      <c r="L1253" s="12">
        <v>44621</v>
      </c>
      <c r="M1253" s="10" t="s">
        <v>33</v>
      </c>
      <c r="N1253" s="13" t="s">
        <v>2472</v>
      </c>
      <c r="O1253" s="10" t="s">
        <v>40</v>
      </c>
      <c r="P1253" s="10" t="s">
        <v>29</v>
      </c>
      <c r="Q1253" s="15">
        <v>0</v>
      </c>
      <c r="R1253" s="12"/>
      <c r="S1253" s="10" t="s">
        <v>1189</v>
      </c>
      <c r="T1253" s="15">
        <v>0</v>
      </c>
      <c r="U1253" s="15">
        <v>0</v>
      </c>
      <c r="V1253" s="10" t="s">
        <v>29</v>
      </c>
      <c r="W1253" s="15">
        <v>0</v>
      </c>
      <c r="X1253" s="10" t="s">
        <v>339</v>
      </c>
      <c r="Y1253" s="10" t="s">
        <v>29</v>
      </c>
      <c r="Z1253" s="10" t="s">
        <v>37</v>
      </c>
      <c r="AA1253" s="10" t="s">
        <v>29</v>
      </c>
      <c r="AB1253" s="15">
        <v>0</v>
      </c>
      <c r="AC1253" s="15">
        <v>0</v>
      </c>
      <c r="AD1253" s="15"/>
      <c r="AE1253" s="15">
        <v>0</v>
      </c>
      <c r="AF1253" s="15">
        <v>0</v>
      </c>
      <c r="AG1253" s="15">
        <v>0</v>
      </c>
      <c r="AP1253" t="e">
        <f>VLOOKUP(D1253,'Movement of CWIP'!$B$6:$B$46,1,0)</f>
        <v>#N/A</v>
      </c>
    </row>
    <row r="1254" spans="1:42" ht="15" customHeight="1" x14ac:dyDescent="0.25">
      <c r="A1254" s="36">
        <v>9</v>
      </c>
      <c r="B1254" s="36" t="s">
        <v>2609</v>
      </c>
      <c r="C1254" s="36" t="s">
        <v>2635</v>
      </c>
      <c r="D1254" s="38" t="str">
        <f t="shared" si="32"/>
        <v>9400000029-0</v>
      </c>
      <c r="E1254" s="9" t="s">
        <v>2474</v>
      </c>
      <c r="F1254" s="10" t="s">
        <v>29</v>
      </c>
      <c r="G1254" s="10" t="s">
        <v>29</v>
      </c>
      <c r="H1254" s="9" t="s">
        <v>30</v>
      </c>
      <c r="I1254" s="10" t="s">
        <v>31</v>
      </c>
      <c r="J1254" s="10" t="s">
        <v>32</v>
      </c>
      <c r="K1254" s="11">
        <v>44651</v>
      </c>
      <c r="L1254" s="12">
        <v>44621</v>
      </c>
      <c r="M1254" s="10" t="s">
        <v>33</v>
      </c>
      <c r="N1254" s="13" t="s">
        <v>2475</v>
      </c>
      <c r="O1254" s="10" t="s">
        <v>40</v>
      </c>
      <c r="P1254" s="10" t="s">
        <v>29</v>
      </c>
      <c r="Q1254" s="15">
        <v>0</v>
      </c>
      <c r="R1254" s="12"/>
      <c r="S1254" s="10" t="s">
        <v>1192</v>
      </c>
      <c r="T1254" s="15">
        <v>0</v>
      </c>
      <c r="U1254" s="15">
        <v>40</v>
      </c>
      <c r="V1254" s="10" t="s">
        <v>29</v>
      </c>
      <c r="W1254" s="15">
        <v>0</v>
      </c>
      <c r="X1254" s="10" t="s">
        <v>339</v>
      </c>
      <c r="Y1254" s="10" t="s">
        <v>29</v>
      </c>
      <c r="Z1254" s="10" t="s">
        <v>37</v>
      </c>
      <c r="AA1254" s="10" t="s">
        <v>29</v>
      </c>
      <c r="AB1254" s="15">
        <v>0</v>
      </c>
      <c r="AC1254" s="15">
        <v>0</v>
      </c>
      <c r="AD1254" s="15"/>
      <c r="AE1254" s="15">
        <v>0</v>
      </c>
      <c r="AF1254" s="15">
        <v>0</v>
      </c>
      <c r="AG1254" s="15">
        <v>0</v>
      </c>
      <c r="AP1254" t="e">
        <f>VLOOKUP(D1254,'Movement of CWIP'!$B$6:$B$46,1,0)</f>
        <v>#N/A</v>
      </c>
    </row>
    <row r="1255" spans="1:42" ht="15" customHeight="1" x14ac:dyDescent="0.25">
      <c r="A1255" s="36">
        <v>9</v>
      </c>
      <c r="B1255" s="36" t="s">
        <v>2609</v>
      </c>
      <c r="C1255" s="36" t="s">
        <v>2635</v>
      </c>
      <c r="D1255" s="38" t="str">
        <f t="shared" si="32"/>
        <v>9400000030-0</v>
      </c>
      <c r="E1255" s="9" t="s">
        <v>2476</v>
      </c>
      <c r="F1255" s="10" t="s">
        <v>29</v>
      </c>
      <c r="G1255" s="10" t="s">
        <v>29</v>
      </c>
      <c r="H1255" s="9" t="s">
        <v>30</v>
      </c>
      <c r="I1255" s="10" t="s">
        <v>31</v>
      </c>
      <c r="J1255" s="10" t="s">
        <v>32</v>
      </c>
      <c r="K1255" s="11">
        <v>44651</v>
      </c>
      <c r="L1255" s="12">
        <v>44621</v>
      </c>
      <c r="M1255" s="10" t="s">
        <v>33</v>
      </c>
      <c r="N1255" s="13" t="s">
        <v>2477</v>
      </c>
      <c r="O1255" s="10" t="s">
        <v>40</v>
      </c>
      <c r="P1255" s="10" t="s">
        <v>29</v>
      </c>
      <c r="Q1255" s="15">
        <v>0</v>
      </c>
      <c r="R1255" s="12"/>
      <c r="S1255" s="10" t="s">
        <v>1192</v>
      </c>
      <c r="T1255" s="15">
        <v>0</v>
      </c>
      <c r="U1255" s="15">
        <v>1</v>
      </c>
      <c r="V1255" s="10" t="s">
        <v>29</v>
      </c>
      <c r="W1255" s="15">
        <v>0</v>
      </c>
      <c r="X1255" s="10" t="s">
        <v>339</v>
      </c>
      <c r="Y1255" s="10" t="s">
        <v>29</v>
      </c>
      <c r="Z1255" s="10" t="s">
        <v>37</v>
      </c>
      <c r="AA1255" s="10" t="s">
        <v>29</v>
      </c>
      <c r="AB1255" s="15">
        <v>0</v>
      </c>
      <c r="AC1255" s="15">
        <v>0</v>
      </c>
      <c r="AD1255" s="15"/>
      <c r="AE1255" s="15">
        <v>0</v>
      </c>
      <c r="AF1255" s="15">
        <v>0</v>
      </c>
      <c r="AG1255" s="15">
        <v>0</v>
      </c>
      <c r="AP1255" t="e">
        <f>VLOOKUP(D1255,'Movement of CWIP'!$B$6:$B$46,1,0)</f>
        <v>#N/A</v>
      </c>
    </row>
    <row r="1256" spans="1:42" ht="15" customHeight="1" x14ac:dyDescent="0.25">
      <c r="A1256" s="36">
        <v>9</v>
      </c>
      <c r="B1256" s="36" t="s">
        <v>2609</v>
      </c>
      <c r="C1256" s="36" t="s">
        <v>2635</v>
      </c>
      <c r="D1256" s="38" t="str">
        <f t="shared" si="32"/>
        <v>9400000031-0</v>
      </c>
      <c r="E1256" s="9" t="s">
        <v>2478</v>
      </c>
      <c r="F1256" s="10" t="s">
        <v>29</v>
      </c>
      <c r="G1256" s="10" t="s">
        <v>29</v>
      </c>
      <c r="H1256" s="9" t="s">
        <v>30</v>
      </c>
      <c r="I1256" s="10" t="s">
        <v>31</v>
      </c>
      <c r="J1256" s="10" t="s">
        <v>32</v>
      </c>
      <c r="K1256" s="11">
        <v>44651</v>
      </c>
      <c r="L1256" s="12">
        <v>44621</v>
      </c>
      <c r="M1256" s="10" t="s">
        <v>33</v>
      </c>
      <c r="N1256" s="13" t="s">
        <v>2479</v>
      </c>
      <c r="O1256" s="10" t="s">
        <v>40</v>
      </c>
      <c r="P1256" s="10" t="s">
        <v>29</v>
      </c>
      <c r="Q1256" s="15">
        <v>0</v>
      </c>
      <c r="R1256" s="12"/>
      <c r="S1256" s="10" t="s">
        <v>1189</v>
      </c>
      <c r="T1256" s="15">
        <v>0</v>
      </c>
      <c r="U1256" s="15">
        <v>0</v>
      </c>
      <c r="V1256" s="10" t="s">
        <v>29</v>
      </c>
      <c r="W1256" s="15">
        <v>0</v>
      </c>
      <c r="X1256" s="10" t="s">
        <v>339</v>
      </c>
      <c r="Y1256" s="10" t="s">
        <v>29</v>
      </c>
      <c r="Z1256" s="10" t="s">
        <v>37</v>
      </c>
      <c r="AA1256" s="10" t="s">
        <v>29</v>
      </c>
      <c r="AB1256" s="15">
        <v>0</v>
      </c>
      <c r="AC1256" s="15">
        <v>0</v>
      </c>
      <c r="AD1256" s="15"/>
      <c r="AE1256" s="15">
        <v>0</v>
      </c>
      <c r="AF1256" s="15">
        <v>0</v>
      </c>
      <c r="AG1256" s="15">
        <v>0</v>
      </c>
      <c r="AP1256" t="e">
        <f>VLOOKUP(D1256,'Movement of CWIP'!$B$6:$B$46,1,0)</f>
        <v>#N/A</v>
      </c>
    </row>
    <row r="1257" spans="1:42" x14ac:dyDescent="0.25">
      <c r="A1257" s="36">
        <v>9</v>
      </c>
      <c r="B1257" s="36" t="s">
        <v>2609</v>
      </c>
      <c r="C1257" s="36" t="s">
        <v>2635</v>
      </c>
      <c r="D1257" s="38" t="str">
        <f t="shared" si="32"/>
        <v>9400000032-0</v>
      </c>
      <c r="E1257" s="9" t="s">
        <v>2480</v>
      </c>
      <c r="F1257" s="10" t="s">
        <v>29</v>
      </c>
      <c r="G1257" s="10" t="s">
        <v>29</v>
      </c>
      <c r="H1257" s="9" t="s">
        <v>30</v>
      </c>
      <c r="I1257" s="10" t="s">
        <v>31</v>
      </c>
      <c r="J1257" s="10" t="s">
        <v>32</v>
      </c>
      <c r="K1257" s="11">
        <v>44651</v>
      </c>
      <c r="L1257" s="12">
        <v>44621</v>
      </c>
      <c r="M1257" s="10" t="s">
        <v>33</v>
      </c>
      <c r="N1257" s="13" t="s">
        <v>2481</v>
      </c>
      <c r="O1257" s="10" t="s">
        <v>40</v>
      </c>
      <c r="P1257" s="10" t="s">
        <v>29</v>
      </c>
      <c r="Q1257" s="15">
        <v>0</v>
      </c>
      <c r="R1257" s="12"/>
      <c r="S1257" s="10" t="s">
        <v>1189</v>
      </c>
      <c r="T1257" s="15">
        <v>0</v>
      </c>
      <c r="U1257" s="15">
        <v>1</v>
      </c>
      <c r="V1257" s="10" t="s">
        <v>29</v>
      </c>
      <c r="W1257" s="15">
        <v>0</v>
      </c>
      <c r="X1257" s="10" t="s">
        <v>339</v>
      </c>
      <c r="Y1257" s="10" t="s">
        <v>29</v>
      </c>
      <c r="Z1257" s="10" t="s">
        <v>37</v>
      </c>
      <c r="AA1257" s="10" t="s">
        <v>29</v>
      </c>
      <c r="AB1257" s="15">
        <v>0</v>
      </c>
      <c r="AC1257" s="15">
        <v>0</v>
      </c>
      <c r="AD1257" s="15"/>
      <c r="AE1257" s="15">
        <v>0</v>
      </c>
      <c r="AF1257" s="15">
        <v>0</v>
      </c>
      <c r="AG1257" s="15">
        <v>0</v>
      </c>
      <c r="AP1257" t="e">
        <f>VLOOKUP(D1257,'Movement of CWIP'!$B$6:$B$46,1,0)</f>
        <v>#N/A</v>
      </c>
    </row>
    <row r="1258" spans="1:42" x14ac:dyDescent="0.25">
      <c r="A1258" s="36">
        <v>9</v>
      </c>
      <c r="B1258" s="36" t="s">
        <v>2609</v>
      </c>
      <c r="C1258" s="36" t="s">
        <v>2635</v>
      </c>
      <c r="D1258" s="38" t="str">
        <f t="shared" si="32"/>
        <v>9400000033-0</v>
      </c>
      <c r="E1258" s="9" t="s">
        <v>2482</v>
      </c>
      <c r="F1258" s="10" t="s">
        <v>29</v>
      </c>
      <c r="G1258" s="10" t="s">
        <v>29</v>
      </c>
      <c r="H1258" s="9" t="s">
        <v>30</v>
      </c>
      <c r="I1258" s="10" t="s">
        <v>31</v>
      </c>
      <c r="J1258" s="10" t="s">
        <v>32</v>
      </c>
      <c r="K1258" s="11">
        <v>44651</v>
      </c>
      <c r="L1258" s="12">
        <v>44621</v>
      </c>
      <c r="M1258" s="10" t="s">
        <v>218</v>
      </c>
      <c r="N1258" s="13" t="s">
        <v>2483</v>
      </c>
      <c r="O1258" s="10" t="s">
        <v>40</v>
      </c>
      <c r="P1258" s="10" t="s">
        <v>29</v>
      </c>
      <c r="Q1258" s="15">
        <v>0</v>
      </c>
      <c r="R1258" s="12"/>
      <c r="S1258" s="10" t="s">
        <v>1216</v>
      </c>
      <c r="T1258" s="15">
        <v>0</v>
      </c>
      <c r="U1258" s="15">
        <v>5</v>
      </c>
      <c r="V1258" s="10" t="s">
        <v>29</v>
      </c>
      <c r="W1258" s="15">
        <v>0</v>
      </c>
      <c r="X1258" s="10" t="s">
        <v>339</v>
      </c>
      <c r="Y1258" s="10" t="s">
        <v>29</v>
      </c>
      <c r="Z1258" s="10" t="s">
        <v>37</v>
      </c>
      <c r="AA1258" s="10" t="s">
        <v>29</v>
      </c>
      <c r="AB1258" s="15">
        <v>0</v>
      </c>
      <c r="AC1258" s="15">
        <v>0</v>
      </c>
      <c r="AD1258" s="15"/>
      <c r="AE1258" s="15">
        <v>0</v>
      </c>
      <c r="AF1258" s="15">
        <v>0</v>
      </c>
      <c r="AG1258" s="15">
        <v>0</v>
      </c>
      <c r="AP1258" t="e">
        <f>VLOOKUP(D1258,'Movement of CWIP'!$B$6:$B$46,1,0)</f>
        <v>#N/A</v>
      </c>
    </row>
    <row r="1259" spans="1:42" ht="15" customHeight="1" x14ac:dyDescent="0.25">
      <c r="A1259" s="36">
        <v>9</v>
      </c>
      <c r="B1259" s="36" t="s">
        <v>2609</v>
      </c>
      <c r="C1259" s="36" t="s">
        <v>2635</v>
      </c>
      <c r="D1259" s="38" t="str">
        <f t="shared" si="32"/>
        <v>9400000035-0</v>
      </c>
      <c r="E1259" s="9" t="s">
        <v>2484</v>
      </c>
      <c r="F1259" s="10" t="s">
        <v>29</v>
      </c>
      <c r="G1259" s="10" t="s">
        <v>29</v>
      </c>
      <c r="H1259" s="9" t="s">
        <v>30</v>
      </c>
      <c r="I1259" s="10" t="s">
        <v>31</v>
      </c>
      <c r="J1259" s="10" t="s">
        <v>32</v>
      </c>
      <c r="K1259" s="11">
        <v>44698</v>
      </c>
      <c r="L1259" s="12">
        <v>44682</v>
      </c>
      <c r="M1259" s="10" t="s">
        <v>1184</v>
      </c>
      <c r="N1259" s="13" t="s">
        <v>2485</v>
      </c>
      <c r="O1259" s="10" t="s">
        <v>40</v>
      </c>
      <c r="P1259" s="10" t="s">
        <v>29</v>
      </c>
      <c r="Q1259" s="15">
        <v>0</v>
      </c>
      <c r="R1259" s="12"/>
      <c r="S1259" s="10" t="s">
        <v>1182</v>
      </c>
      <c r="T1259" s="15">
        <v>0</v>
      </c>
      <c r="U1259" s="15">
        <v>1</v>
      </c>
      <c r="V1259" s="10" t="s">
        <v>29</v>
      </c>
      <c r="W1259" s="15">
        <v>0</v>
      </c>
      <c r="X1259" s="10" t="s">
        <v>339</v>
      </c>
      <c r="Y1259" s="10" t="s">
        <v>29</v>
      </c>
      <c r="Z1259" s="10" t="s">
        <v>37</v>
      </c>
      <c r="AA1259" s="10" t="s">
        <v>29</v>
      </c>
      <c r="AB1259" s="15">
        <v>0</v>
      </c>
      <c r="AC1259" s="15">
        <v>22034</v>
      </c>
      <c r="AD1259" s="15">
        <v>-22034</v>
      </c>
      <c r="AE1259" s="15">
        <v>0</v>
      </c>
      <c r="AF1259" s="15">
        <v>0</v>
      </c>
      <c r="AG1259" s="15">
        <v>0</v>
      </c>
      <c r="AP1259" t="str">
        <f>VLOOKUP(D1259,'Movement of CWIP'!$B$6:$B$46,1,0)</f>
        <v>9400000035-0</v>
      </c>
    </row>
    <row r="1260" spans="1:42" ht="15" customHeight="1" x14ac:dyDescent="0.25">
      <c r="A1260" s="36">
        <v>9</v>
      </c>
      <c r="B1260" s="36" t="s">
        <v>2609</v>
      </c>
      <c r="C1260" s="36" t="s">
        <v>2634</v>
      </c>
      <c r="D1260" s="38" t="str">
        <f t="shared" si="32"/>
        <v>9300000000-0</v>
      </c>
      <c r="E1260" s="9" t="s">
        <v>2488</v>
      </c>
      <c r="F1260" s="10" t="s">
        <v>29</v>
      </c>
      <c r="G1260" s="10" t="s">
        <v>29</v>
      </c>
      <c r="H1260" s="9" t="s">
        <v>30</v>
      </c>
      <c r="I1260" s="10" t="s">
        <v>31</v>
      </c>
      <c r="J1260" s="10" t="s">
        <v>32</v>
      </c>
      <c r="K1260" s="11">
        <v>43846</v>
      </c>
      <c r="L1260" s="12">
        <v>43831</v>
      </c>
      <c r="M1260" s="10" t="s">
        <v>363</v>
      </c>
      <c r="N1260" s="13" t="s">
        <v>2489</v>
      </c>
      <c r="O1260" s="10" t="s">
        <v>40</v>
      </c>
      <c r="P1260" s="10" t="s">
        <v>29</v>
      </c>
      <c r="Q1260" s="15">
        <v>0</v>
      </c>
      <c r="R1260" s="12"/>
      <c r="S1260" s="10" t="s">
        <v>29</v>
      </c>
      <c r="T1260" s="15">
        <v>0</v>
      </c>
      <c r="U1260" s="15">
        <v>2</v>
      </c>
      <c r="V1260" s="10" t="s">
        <v>29</v>
      </c>
      <c r="W1260" s="15">
        <v>0</v>
      </c>
      <c r="X1260" s="10" t="s">
        <v>339</v>
      </c>
      <c r="Y1260" s="10" t="s">
        <v>29</v>
      </c>
      <c r="Z1260" s="10" t="s">
        <v>37</v>
      </c>
      <c r="AA1260" s="10" t="s">
        <v>29</v>
      </c>
      <c r="AB1260" s="15">
        <v>0</v>
      </c>
      <c r="AC1260" s="15">
        <v>0</v>
      </c>
      <c r="AD1260" s="15"/>
      <c r="AE1260" s="15">
        <v>0</v>
      </c>
      <c r="AF1260" s="15">
        <v>0</v>
      </c>
      <c r="AG1260" s="15">
        <v>0</v>
      </c>
      <c r="AP1260" t="e">
        <f>VLOOKUP(D1260,'Movement of CWIP'!$B$6:$B$46,1,0)</f>
        <v>#N/A</v>
      </c>
    </row>
    <row r="1261" spans="1:42" ht="15" customHeight="1" x14ac:dyDescent="0.25">
      <c r="A1261" s="36">
        <v>9</v>
      </c>
      <c r="B1261" s="36" t="s">
        <v>2609</v>
      </c>
      <c r="C1261" s="36" t="s">
        <v>2634</v>
      </c>
      <c r="D1261" s="38" t="str">
        <f t="shared" si="32"/>
        <v>9300000001-0</v>
      </c>
      <c r="E1261" s="9" t="s">
        <v>2490</v>
      </c>
      <c r="F1261" s="10" t="s">
        <v>29</v>
      </c>
      <c r="G1261" s="10" t="s">
        <v>29</v>
      </c>
      <c r="H1261" s="9" t="s">
        <v>30</v>
      </c>
      <c r="I1261" s="10" t="s">
        <v>31</v>
      </c>
      <c r="J1261" s="10" t="s">
        <v>32</v>
      </c>
      <c r="K1261" s="11">
        <v>43911</v>
      </c>
      <c r="L1261" s="12">
        <v>43891</v>
      </c>
      <c r="M1261" s="10" t="s">
        <v>175</v>
      </c>
      <c r="N1261" s="13" t="s">
        <v>2491</v>
      </c>
      <c r="O1261" s="10" t="s">
        <v>40</v>
      </c>
      <c r="P1261" s="10" t="s">
        <v>29</v>
      </c>
      <c r="Q1261" s="15">
        <v>0</v>
      </c>
      <c r="R1261" s="12"/>
      <c r="S1261" s="10" t="s">
        <v>1293</v>
      </c>
      <c r="T1261" s="15">
        <v>0</v>
      </c>
      <c r="U1261" s="15">
        <v>5</v>
      </c>
      <c r="V1261" s="10" t="s">
        <v>29</v>
      </c>
      <c r="W1261" s="15">
        <v>0</v>
      </c>
      <c r="X1261" s="10" t="s">
        <v>339</v>
      </c>
      <c r="Y1261" s="10" t="s">
        <v>29</v>
      </c>
      <c r="Z1261" s="10" t="s">
        <v>37</v>
      </c>
      <c r="AA1261" s="10" t="s">
        <v>29</v>
      </c>
      <c r="AB1261" s="15">
        <v>0</v>
      </c>
      <c r="AC1261" s="15">
        <v>0</v>
      </c>
      <c r="AD1261" s="15"/>
      <c r="AE1261" s="15">
        <v>0</v>
      </c>
      <c r="AF1261" s="15">
        <v>0</v>
      </c>
      <c r="AG1261" s="15">
        <v>0</v>
      </c>
      <c r="AP1261" t="e">
        <f>VLOOKUP(D1261,'Movement of CWIP'!$B$6:$B$46,1,0)</f>
        <v>#N/A</v>
      </c>
    </row>
    <row r="1262" spans="1:42" ht="15" customHeight="1" x14ac:dyDescent="0.25">
      <c r="A1262" s="36">
        <v>9</v>
      </c>
      <c r="B1262" s="36" t="s">
        <v>2609</v>
      </c>
      <c r="C1262" s="36" t="s">
        <v>2634</v>
      </c>
      <c r="D1262" s="38" t="str">
        <f t="shared" si="32"/>
        <v>9300000002-0</v>
      </c>
      <c r="E1262" s="9" t="s">
        <v>2492</v>
      </c>
      <c r="F1262" s="10" t="s">
        <v>29</v>
      </c>
      <c r="G1262" s="10" t="s">
        <v>29</v>
      </c>
      <c r="H1262" s="9" t="s">
        <v>30</v>
      </c>
      <c r="I1262" s="10" t="s">
        <v>31</v>
      </c>
      <c r="J1262" s="10" t="s">
        <v>32</v>
      </c>
      <c r="K1262" s="11">
        <v>44498</v>
      </c>
      <c r="L1262" s="12">
        <v>44470</v>
      </c>
      <c r="M1262" s="10" t="s">
        <v>363</v>
      </c>
      <c r="N1262" s="13" t="s">
        <v>1299</v>
      </c>
      <c r="O1262" s="10" t="s">
        <v>40</v>
      </c>
      <c r="P1262" s="10" t="s">
        <v>1306</v>
      </c>
      <c r="Q1262" s="15">
        <v>0</v>
      </c>
      <c r="R1262" s="12"/>
      <c r="S1262" s="10" t="s">
        <v>1297</v>
      </c>
      <c r="T1262" s="15">
        <v>0</v>
      </c>
      <c r="U1262" s="15">
        <v>1</v>
      </c>
      <c r="V1262" s="10" t="s">
        <v>29</v>
      </c>
      <c r="W1262" s="15">
        <v>0</v>
      </c>
      <c r="X1262" s="10" t="s">
        <v>339</v>
      </c>
      <c r="Y1262" s="10" t="s">
        <v>29</v>
      </c>
      <c r="Z1262" s="10" t="s">
        <v>37</v>
      </c>
      <c r="AA1262" s="10" t="s">
        <v>29</v>
      </c>
      <c r="AB1262" s="15">
        <v>0</v>
      </c>
      <c r="AC1262" s="15">
        <v>0</v>
      </c>
      <c r="AD1262" s="15"/>
      <c r="AE1262" s="15">
        <v>0</v>
      </c>
      <c r="AF1262" s="15">
        <v>0</v>
      </c>
      <c r="AG1262" s="15">
        <v>0</v>
      </c>
      <c r="AP1262" t="e">
        <f>VLOOKUP(D1262,'Movement of CWIP'!$B$6:$B$46,1,0)</f>
        <v>#N/A</v>
      </c>
    </row>
    <row r="1263" spans="1:42" ht="15" customHeight="1" x14ac:dyDescent="0.25">
      <c r="A1263" s="36">
        <v>9</v>
      </c>
      <c r="B1263" s="36" t="s">
        <v>2609</v>
      </c>
      <c r="C1263" s="36" t="s">
        <v>2634</v>
      </c>
      <c r="D1263" s="38" t="str">
        <f t="shared" si="32"/>
        <v>9300000003-0</v>
      </c>
      <c r="E1263" s="9" t="s">
        <v>2493</v>
      </c>
      <c r="F1263" s="10" t="s">
        <v>29</v>
      </c>
      <c r="G1263" s="10" t="s">
        <v>29</v>
      </c>
      <c r="H1263" s="9" t="s">
        <v>30</v>
      </c>
      <c r="I1263" s="10" t="s">
        <v>31</v>
      </c>
      <c r="J1263" s="10" t="s">
        <v>32</v>
      </c>
      <c r="K1263" s="11">
        <v>44498</v>
      </c>
      <c r="L1263" s="12">
        <v>44470</v>
      </c>
      <c r="M1263" s="10" t="s">
        <v>1295</v>
      </c>
      <c r="N1263" s="13" t="s">
        <v>1296</v>
      </c>
      <c r="O1263" s="10" t="s">
        <v>40</v>
      </c>
      <c r="P1263" s="10" t="s">
        <v>29</v>
      </c>
      <c r="Q1263" s="15">
        <v>0</v>
      </c>
      <c r="R1263" s="12"/>
      <c r="S1263" s="10" t="s">
        <v>1297</v>
      </c>
      <c r="T1263" s="15">
        <v>0</v>
      </c>
      <c r="U1263" s="15">
        <v>0</v>
      </c>
      <c r="V1263" s="10" t="s">
        <v>29</v>
      </c>
      <c r="W1263" s="15">
        <v>0</v>
      </c>
      <c r="X1263" s="10" t="s">
        <v>339</v>
      </c>
      <c r="Y1263" s="10" t="s">
        <v>29</v>
      </c>
      <c r="Z1263" s="10" t="s">
        <v>37</v>
      </c>
      <c r="AA1263" s="10" t="s">
        <v>29</v>
      </c>
      <c r="AB1263" s="15">
        <v>0</v>
      </c>
      <c r="AC1263" s="15">
        <v>0</v>
      </c>
      <c r="AD1263" s="15"/>
      <c r="AE1263" s="15">
        <v>0</v>
      </c>
      <c r="AF1263" s="15">
        <v>0</v>
      </c>
      <c r="AG1263" s="15">
        <v>0</v>
      </c>
      <c r="AP1263" t="e">
        <f>VLOOKUP(D1263,'Movement of CWIP'!$B$6:$B$46,1,0)</f>
        <v>#N/A</v>
      </c>
    </row>
    <row r="1264" spans="1:42" ht="15" customHeight="1" x14ac:dyDescent="0.25">
      <c r="A1264" s="36">
        <v>9</v>
      </c>
      <c r="B1264" s="36" t="s">
        <v>2609</v>
      </c>
      <c r="C1264" s="36" t="s">
        <v>2625</v>
      </c>
      <c r="D1264" s="38" t="str">
        <f t="shared" si="32"/>
        <v>9500000000-0</v>
      </c>
      <c r="E1264" s="9" t="s">
        <v>2496</v>
      </c>
      <c r="F1264" s="10" t="s">
        <v>29</v>
      </c>
      <c r="G1264" s="10" t="s">
        <v>29</v>
      </c>
      <c r="H1264" s="9" t="s">
        <v>30</v>
      </c>
      <c r="I1264" s="10" t="s">
        <v>31</v>
      </c>
      <c r="J1264" s="10" t="s">
        <v>32</v>
      </c>
      <c r="K1264" s="11">
        <v>43665</v>
      </c>
      <c r="L1264" s="12">
        <v>43647</v>
      </c>
      <c r="M1264" s="10" t="s">
        <v>254</v>
      </c>
      <c r="N1264" s="13" t="s">
        <v>2497</v>
      </c>
      <c r="O1264" s="10" t="s">
        <v>40</v>
      </c>
      <c r="P1264" s="10" t="s">
        <v>1117</v>
      </c>
      <c r="Q1264" s="15">
        <v>0</v>
      </c>
      <c r="R1264" s="12"/>
      <c r="S1264" s="10" t="s">
        <v>2498</v>
      </c>
      <c r="T1264" s="15">
        <v>0</v>
      </c>
      <c r="U1264" s="15">
        <v>1</v>
      </c>
      <c r="V1264" s="10" t="s">
        <v>29</v>
      </c>
      <c r="W1264" s="15">
        <v>0</v>
      </c>
      <c r="X1264" s="10" t="s">
        <v>339</v>
      </c>
      <c r="Y1264" s="10" t="s">
        <v>29</v>
      </c>
      <c r="Z1264" s="10" t="s">
        <v>37</v>
      </c>
      <c r="AA1264" s="10" t="s">
        <v>29</v>
      </c>
      <c r="AB1264" s="15">
        <v>0</v>
      </c>
      <c r="AC1264" s="15">
        <v>0</v>
      </c>
      <c r="AD1264" s="15"/>
      <c r="AE1264" s="15">
        <v>0</v>
      </c>
      <c r="AF1264" s="15">
        <v>0</v>
      </c>
      <c r="AG1264" s="15">
        <v>0</v>
      </c>
      <c r="AP1264" t="e">
        <f>VLOOKUP(D1264,'Movement of CWIP'!$B$6:$B$46,1,0)</f>
        <v>#N/A</v>
      </c>
    </row>
    <row r="1265" spans="1:42" ht="15" customHeight="1" x14ac:dyDescent="0.25">
      <c r="A1265" s="36">
        <v>9</v>
      </c>
      <c r="B1265" s="36" t="s">
        <v>2609</v>
      </c>
      <c r="C1265" s="36" t="s">
        <v>2625</v>
      </c>
      <c r="D1265" s="38" t="str">
        <f t="shared" si="32"/>
        <v>9500000001-0</v>
      </c>
      <c r="E1265" s="9" t="s">
        <v>2499</v>
      </c>
      <c r="F1265" s="10" t="s">
        <v>29</v>
      </c>
      <c r="G1265" s="10" t="s">
        <v>29</v>
      </c>
      <c r="H1265" s="9" t="s">
        <v>30</v>
      </c>
      <c r="I1265" s="10" t="s">
        <v>31</v>
      </c>
      <c r="J1265" s="10" t="s">
        <v>32</v>
      </c>
      <c r="K1265" s="11">
        <v>43696</v>
      </c>
      <c r="L1265" s="12">
        <v>43678</v>
      </c>
      <c r="M1265" s="10" t="s">
        <v>210</v>
      </c>
      <c r="N1265" s="13" t="s">
        <v>2500</v>
      </c>
      <c r="O1265" s="10" t="s">
        <v>40</v>
      </c>
      <c r="P1265" s="10" t="s">
        <v>29</v>
      </c>
      <c r="Q1265" s="15">
        <v>0</v>
      </c>
      <c r="R1265" s="12"/>
      <c r="S1265" s="10" t="s">
        <v>2498</v>
      </c>
      <c r="T1265" s="15">
        <v>0</v>
      </c>
      <c r="U1265" s="15">
        <v>0</v>
      </c>
      <c r="V1265" s="10" t="s">
        <v>29</v>
      </c>
      <c r="W1265" s="15">
        <v>0</v>
      </c>
      <c r="X1265" s="10" t="s">
        <v>339</v>
      </c>
      <c r="Y1265" s="10" t="s">
        <v>29</v>
      </c>
      <c r="Z1265" s="10" t="s">
        <v>37</v>
      </c>
      <c r="AA1265" s="10" t="s">
        <v>29</v>
      </c>
      <c r="AB1265" s="15">
        <v>0</v>
      </c>
      <c r="AC1265" s="15">
        <v>0</v>
      </c>
      <c r="AD1265" s="15"/>
      <c r="AE1265" s="15">
        <v>0</v>
      </c>
      <c r="AF1265" s="15">
        <v>0</v>
      </c>
      <c r="AG1265" s="15">
        <v>0</v>
      </c>
      <c r="AP1265" t="e">
        <f>VLOOKUP(D1265,'Movement of CWIP'!$B$6:$B$46,1,0)</f>
        <v>#N/A</v>
      </c>
    </row>
    <row r="1266" spans="1:42" ht="15" customHeight="1" x14ac:dyDescent="0.25">
      <c r="A1266" s="36">
        <v>9</v>
      </c>
      <c r="B1266" s="36" t="s">
        <v>2609</v>
      </c>
      <c r="C1266" s="36" t="s">
        <v>2625</v>
      </c>
      <c r="D1266" s="38" t="str">
        <f t="shared" si="32"/>
        <v>9500000002-0</v>
      </c>
      <c r="E1266" s="9" t="s">
        <v>2501</v>
      </c>
      <c r="F1266" s="10" t="s">
        <v>29</v>
      </c>
      <c r="G1266" s="10" t="s">
        <v>29</v>
      </c>
      <c r="H1266" s="9" t="s">
        <v>30</v>
      </c>
      <c r="I1266" s="10" t="s">
        <v>31</v>
      </c>
      <c r="J1266" s="10" t="s">
        <v>32</v>
      </c>
      <c r="K1266" s="11">
        <v>43678</v>
      </c>
      <c r="L1266" s="12">
        <v>43678</v>
      </c>
      <c r="M1266" s="10" t="s">
        <v>175</v>
      </c>
      <c r="N1266" s="13" t="s">
        <v>2502</v>
      </c>
      <c r="O1266" s="10" t="s">
        <v>40</v>
      </c>
      <c r="P1266" s="10" t="s">
        <v>29</v>
      </c>
      <c r="Q1266" s="15">
        <v>0</v>
      </c>
      <c r="R1266" s="12"/>
      <c r="S1266" s="10" t="s">
        <v>29</v>
      </c>
      <c r="T1266" s="15">
        <v>0</v>
      </c>
      <c r="U1266" s="15">
        <v>2</v>
      </c>
      <c r="V1266" s="10" t="s">
        <v>29</v>
      </c>
      <c r="W1266" s="15">
        <v>0</v>
      </c>
      <c r="X1266" s="10" t="s">
        <v>339</v>
      </c>
      <c r="Y1266" s="10" t="s">
        <v>29</v>
      </c>
      <c r="Z1266" s="10" t="s">
        <v>37</v>
      </c>
      <c r="AA1266" s="10" t="s">
        <v>29</v>
      </c>
      <c r="AB1266" s="15">
        <v>0</v>
      </c>
      <c r="AC1266" s="15">
        <v>0</v>
      </c>
      <c r="AD1266" s="15"/>
      <c r="AE1266" s="15">
        <v>0</v>
      </c>
      <c r="AF1266" s="15">
        <v>0</v>
      </c>
      <c r="AG1266" s="15">
        <v>0</v>
      </c>
      <c r="AP1266" t="e">
        <f>VLOOKUP(D1266,'Movement of CWIP'!$B$6:$B$46,1,0)</f>
        <v>#N/A</v>
      </c>
    </row>
    <row r="1267" spans="1:42" ht="15" customHeight="1" x14ac:dyDescent="0.25">
      <c r="A1267" s="36">
        <v>9</v>
      </c>
      <c r="B1267" s="36" t="s">
        <v>2609</v>
      </c>
      <c r="C1267" s="36" t="s">
        <v>2625</v>
      </c>
      <c r="D1267" s="38" t="str">
        <f t="shared" si="32"/>
        <v>9500000003-0</v>
      </c>
      <c r="E1267" s="9" t="s">
        <v>2503</v>
      </c>
      <c r="F1267" s="10" t="s">
        <v>29</v>
      </c>
      <c r="G1267" s="10" t="s">
        <v>29</v>
      </c>
      <c r="H1267" s="9" t="s">
        <v>30</v>
      </c>
      <c r="I1267" s="10" t="s">
        <v>31</v>
      </c>
      <c r="J1267" s="10" t="s">
        <v>32</v>
      </c>
      <c r="K1267" s="11">
        <v>43741</v>
      </c>
      <c r="L1267" s="12">
        <v>43739</v>
      </c>
      <c r="M1267" s="10" t="s">
        <v>363</v>
      </c>
      <c r="N1267" s="13" t="s">
        <v>2504</v>
      </c>
      <c r="O1267" s="10" t="s">
        <v>40</v>
      </c>
      <c r="P1267" s="10" t="s">
        <v>29</v>
      </c>
      <c r="Q1267" s="15">
        <v>0</v>
      </c>
      <c r="R1267" s="12"/>
      <c r="S1267" s="10" t="s">
        <v>2498</v>
      </c>
      <c r="T1267" s="15">
        <v>0</v>
      </c>
      <c r="U1267" s="15">
        <v>1</v>
      </c>
      <c r="V1267" s="10" t="s">
        <v>29</v>
      </c>
      <c r="W1267" s="15">
        <v>0</v>
      </c>
      <c r="X1267" s="10" t="s">
        <v>339</v>
      </c>
      <c r="Y1267" s="10" t="s">
        <v>29</v>
      </c>
      <c r="Z1267" s="10" t="s">
        <v>37</v>
      </c>
      <c r="AA1267" s="10" t="s">
        <v>29</v>
      </c>
      <c r="AB1267" s="15">
        <v>0</v>
      </c>
      <c r="AC1267" s="15">
        <v>0</v>
      </c>
      <c r="AD1267" s="15"/>
      <c r="AE1267" s="15">
        <v>0</v>
      </c>
      <c r="AF1267" s="15">
        <v>0</v>
      </c>
      <c r="AG1267" s="15">
        <v>0</v>
      </c>
      <c r="AP1267" t="e">
        <f>VLOOKUP(D1267,'Movement of CWIP'!$B$6:$B$46,1,0)</f>
        <v>#N/A</v>
      </c>
    </row>
    <row r="1268" spans="1:42" ht="15" customHeight="1" x14ac:dyDescent="0.25">
      <c r="A1268" s="36">
        <v>9</v>
      </c>
      <c r="B1268" s="36" t="s">
        <v>2609</v>
      </c>
      <c r="C1268" s="36" t="s">
        <v>2625</v>
      </c>
      <c r="D1268" s="38" t="str">
        <f t="shared" si="32"/>
        <v>9500000004-0</v>
      </c>
      <c r="E1268" s="9" t="s">
        <v>2505</v>
      </c>
      <c r="F1268" s="10" t="s">
        <v>29</v>
      </c>
      <c r="G1268" s="10" t="s">
        <v>29</v>
      </c>
      <c r="H1268" s="9" t="s">
        <v>30</v>
      </c>
      <c r="I1268" s="10" t="s">
        <v>31</v>
      </c>
      <c r="J1268" s="10" t="s">
        <v>32</v>
      </c>
      <c r="K1268" s="11">
        <v>43782</v>
      </c>
      <c r="L1268" s="12">
        <v>43770</v>
      </c>
      <c r="M1268" s="10" t="s">
        <v>448</v>
      </c>
      <c r="N1268" s="13" t="s">
        <v>2506</v>
      </c>
      <c r="O1268" s="10" t="s">
        <v>40</v>
      </c>
      <c r="P1268" s="10" t="s">
        <v>29</v>
      </c>
      <c r="Q1268" s="15">
        <v>0</v>
      </c>
      <c r="R1268" s="12"/>
      <c r="S1268" s="10" t="s">
        <v>29</v>
      </c>
      <c r="T1268" s="15">
        <v>0</v>
      </c>
      <c r="U1268" s="15">
        <v>0</v>
      </c>
      <c r="V1268" s="10" t="s">
        <v>29</v>
      </c>
      <c r="W1268" s="15">
        <v>0</v>
      </c>
      <c r="X1268" s="10" t="s">
        <v>339</v>
      </c>
      <c r="Y1268" s="10" t="s">
        <v>29</v>
      </c>
      <c r="Z1268" s="10" t="s">
        <v>37</v>
      </c>
      <c r="AA1268" s="10" t="s">
        <v>29</v>
      </c>
      <c r="AB1268" s="15">
        <v>0</v>
      </c>
      <c r="AC1268" s="15">
        <v>0</v>
      </c>
      <c r="AD1268" s="15"/>
      <c r="AE1268" s="15">
        <v>0</v>
      </c>
      <c r="AF1268" s="15">
        <v>0</v>
      </c>
      <c r="AG1268" s="15">
        <v>0</v>
      </c>
      <c r="AP1268" t="e">
        <f>VLOOKUP(D1268,'Movement of CWIP'!$B$6:$B$46,1,0)</f>
        <v>#N/A</v>
      </c>
    </row>
    <row r="1269" spans="1:42" ht="15" customHeight="1" x14ac:dyDescent="0.25">
      <c r="A1269" s="36">
        <v>9</v>
      </c>
      <c r="B1269" s="36" t="s">
        <v>2609</v>
      </c>
      <c r="C1269" s="36" t="s">
        <v>2625</v>
      </c>
      <c r="D1269" s="38" t="str">
        <f t="shared" si="32"/>
        <v>9500000005-0</v>
      </c>
      <c r="E1269" s="9" t="s">
        <v>2507</v>
      </c>
      <c r="F1269" s="10" t="s">
        <v>29</v>
      </c>
      <c r="G1269" s="10" t="s">
        <v>29</v>
      </c>
      <c r="H1269" s="9" t="s">
        <v>30</v>
      </c>
      <c r="I1269" s="10" t="s">
        <v>31</v>
      </c>
      <c r="J1269" s="10" t="s">
        <v>32</v>
      </c>
      <c r="K1269" s="11">
        <v>43782</v>
      </c>
      <c r="L1269" s="12">
        <v>43770</v>
      </c>
      <c r="M1269" s="10" t="s">
        <v>443</v>
      </c>
      <c r="N1269" s="13" t="s">
        <v>2508</v>
      </c>
      <c r="O1269" s="10" t="s">
        <v>40</v>
      </c>
      <c r="P1269" s="10" t="s">
        <v>29</v>
      </c>
      <c r="Q1269" s="15">
        <v>0</v>
      </c>
      <c r="R1269" s="12"/>
      <c r="S1269" s="10" t="s">
        <v>29</v>
      </c>
      <c r="T1269" s="15">
        <v>0</v>
      </c>
      <c r="U1269" s="15">
        <v>1</v>
      </c>
      <c r="V1269" s="10" t="s">
        <v>29</v>
      </c>
      <c r="W1269" s="15">
        <v>0</v>
      </c>
      <c r="X1269" s="10" t="s">
        <v>339</v>
      </c>
      <c r="Y1269" s="10" t="s">
        <v>29</v>
      </c>
      <c r="Z1269" s="10" t="s">
        <v>37</v>
      </c>
      <c r="AA1269" s="10" t="s">
        <v>29</v>
      </c>
      <c r="AB1269" s="15">
        <v>0</v>
      </c>
      <c r="AC1269" s="15">
        <v>0</v>
      </c>
      <c r="AD1269" s="15"/>
      <c r="AE1269" s="15">
        <v>0</v>
      </c>
      <c r="AF1269" s="15">
        <v>0</v>
      </c>
      <c r="AG1269" s="15">
        <v>0</v>
      </c>
      <c r="AP1269" t="e">
        <f>VLOOKUP(D1269,'Movement of CWIP'!$B$6:$B$46,1,0)</f>
        <v>#N/A</v>
      </c>
    </row>
    <row r="1270" spans="1:42" ht="15" customHeight="1" x14ac:dyDescent="0.25">
      <c r="A1270" s="36">
        <v>9</v>
      </c>
      <c r="B1270" s="36" t="s">
        <v>2609</v>
      </c>
      <c r="C1270" s="36" t="s">
        <v>2625</v>
      </c>
      <c r="D1270" s="38" t="str">
        <f t="shared" si="32"/>
        <v>9500000006-0</v>
      </c>
      <c r="E1270" s="9" t="s">
        <v>2509</v>
      </c>
      <c r="F1270" s="10" t="s">
        <v>29</v>
      </c>
      <c r="G1270" s="10" t="s">
        <v>29</v>
      </c>
      <c r="H1270" s="9" t="s">
        <v>30</v>
      </c>
      <c r="I1270" s="10" t="s">
        <v>31</v>
      </c>
      <c r="J1270" s="10" t="s">
        <v>32</v>
      </c>
      <c r="K1270" s="11">
        <v>43782</v>
      </c>
      <c r="L1270" s="12">
        <v>43770</v>
      </c>
      <c r="M1270" s="10" t="s">
        <v>175</v>
      </c>
      <c r="N1270" s="13" t="s">
        <v>2510</v>
      </c>
      <c r="O1270" s="10" t="s">
        <v>40</v>
      </c>
      <c r="P1270" s="10" t="s">
        <v>29</v>
      </c>
      <c r="Q1270" s="15">
        <v>0</v>
      </c>
      <c r="R1270" s="12"/>
      <c r="S1270" s="10" t="s">
        <v>29</v>
      </c>
      <c r="T1270" s="15">
        <v>0</v>
      </c>
      <c r="U1270" s="15">
        <v>1</v>
      </c>
      <c r="V1270" s="10" t="s">
        <v>29</v>
      </c>
      <c r="W1270" s="15">
        <v>0</v>
      </c>
      <c r="X1270" s="10" t="s">
        <v>339</v>
      </c>
      <c r="Y1270" s="10" t="s">
        <v>29</v>
      </c>
      <c r="Z1270" s="10" t="s">
        <v>37</v>
      </c>
      <c r="AA1270" s="10" t="s">
        <v>29</v>
      </c>
      <c r="AB1270" s="15">
        <v>0</v>
      </c>
      <c r="AC1270" s="15">
        <v>0</v>
      </c>
      <c r="AD1270" s="15"/>
      <c r="AE1270" s="15">
        <v>0</v>
      </c>
      <c r="AF1270" s="15">
        <v>0</v>
      </c>
      <c r="AG1270" s="15">
        <v>0</v>
      </c>
      <c r="AP1270" t="e">
        <f>VLOOKUP(D1270,'Movement of CWIP'!$B$6:$B$46,1,0)</f>
        <v>#N/A</v>
      </c>
    </row>
    <row r="1271" spans="1:42" ht="15" customHeight="1" x14ac:dyDescent="0.25">
      <c r="A1271" s="36">
        <v>9</v>
      </c>
      <c r="B1271" s="36" t="s">
        <v>2609</v>
      </c>
      <c r="C1271" s="36" t="s">
        <v>2625</v>
      </c>
      <c r="D1271" s="38" t="str">
        <f t="shared" si="32"/>
        <v>9500000007-0</v>
      </c>
      <c r="E1271" s="9" t="s">
        <v>2511</v>
      </c>
      <c r="F1271" s="10" t="s">
        <v>29</v>
      </c>
      <c r="G1271" s="10" t="s">
        <v>29</v>
      </c>
      <c r="H1271" s="9" t="s">
        <v>30</v>
      </c>
      <c r="I1271" s="10" t="s">
        <v>31</v>
      </c>
      <c r="J1271" s="10" t="s">
        <v>32</v>
      </c>
      <c r="K1271" s="11">
        <v>43875</v>
      </c>
      <c r="L1271" s="12">
        <v>43862</v>
      </c>
      <c r="M1271" s="10" t="s">
        <v>175</v>
      </c>
      <c r="N1271" s="13" t="s">
        <v>2512</v>
      </c>
      <c r="O1271" s="10" t="s">
        <v>40</v>
      </c>
      <c r="P1271" s="10" t="s">
        <v>29</v>
      </c>
      <c r="Q1271" s="15">
        <v>0</v>
      </c>
      <c r="R1271" s="12"/>
      <c r="S1271" s="10" t="s">
        <v>29</v>
      </c>
      <c r="T1271" s="15">
        <v>0</v>
      </c>
      <c r="U1271" s="15">
        <v>2</v>
      </c>
      <c r="V1271" s="10" t="s">
        <v>29</v>
      </c>
      <c r="W1271" s="15">
        <v>0</v>
      </c>
      <c r="X1271" s="10" t="s">
        <v>1020</v>
      </c>
      <c r="Y1271" s="10" t="s">
        <v>29</v>
      </c>
      <c r="Z1271" s="10" t="s">
        <v>37</v>
      </c>
      <c r="AA1271" s="10" t="s">
        <v>29</v>
      </c>
      <c r="AB1271" s="15">
        <v>0</v>
      </c>
      <c r="AC1271" s="15">
        <v>0</v>
      </c>
      <c r="AD1271" s="15"/>
      <c r="AE1271" s="15">
        <v>0</v>
      </c>
      <c r="AF1271" s="15">
        <v>0</v>
      </c>
      <c r="AG1271" s="15">
        <v>0</v>
      </c>
      <c r="AP1271" t="e">
        <f>VLOOKUP(D1271,'Movement of CWIP'!$B$6:$B$46,1,0)</f>
        <v>#N/A</v>
      </c>
    </row>
    <row r="1272" spans="1:42" ht="15" customHeight="1" x14ac:dyDescent="0.25">
      <c r="A1272" s="36">
        <v>9</v>
      </c>
      <c r="B1272" s="36" t="s">
        <v>2609</v>
      </c>
      <c r="C1272" s="36" t="s">
        <v>2625</v>
      </c>
      <c r="D1272" s="38" t="str">
        <f t="shared" si="32"/>
        <v>9500000008-0</v>
      </c>
      <c r="E1272" s="9" t="s">
        <v>2513</v>
      </c>
      <c r="F1272" s="10" t="s">
        <v>29</v>
      </c>
      <c r="G1272" s="10" t="s">
        <v>29</v>
      </c>
      <c r="H1272" s="9" t="s">
        <v>30</v>
      </c>
      <c r="I1272" s="10" t="s">
        <v>31</v>
      </c>
      <c r="J1272" s="10" t="s">
        <v>32</v>
      </c>
      <c r="K1272" s="11">
        <v>44021</v>
      </c>
      <c r="L1272" s="12">
        <v>44013</v>
      </c>
      <c r="M1272" s="10" t="s">
        <v>218</v>
      </c>
      <c r="N1272" s="13" t="s">
        <v>1568</v>
      </c>
      <c r="O1272" s="10" t="s">
        <v>40</v>
      </c>
      <c r="P1272" s="10" t="s">
        <v>934</v>
      </c>
      <c r="Q1272" s="15">
        <v>0</v>
      </c>
      <c r="R1272" s="12"/>
      <c r="S1272" s="10" t="s">
        <v>1556</v>
      </c>
      <c r="T1272" s="15">
        <v>0</v>
      </c>
      <c r="U1272" s="15">
        <v>1</v>
      </c>
      <c r="V1272" s="10" t="s">
        <v>29</v>
      </c>
      <c r="W1272" s="15">
        <v>0</v>
      </c>
      <c r="X1272" s="10" t="s">
        <v>339</v>
      </c>
      <c r="Y1272" s="10" t="s">
        <v>29</v>
      </c>
      <c r="Z1272" s="10" t="s">
        <v>37</v>
      </c>
      <c r="AA1272" s="10" t="s">
        <v>29</v>
      </c>
      <c r="AB1272" s="15">
        <v>0</v>
      </c>
      <c r="AC1272" s="15">
        <v>0</v>
      </c>
      <c r="AD1272" s="15"/>
      <c r="AE1272" s="15">
        <v>0</v>
      </c>
      <c r="AF1272" s="15">
        <v>0</v>
      </c>
      <c r="AG1272" s="15">
        <v>0</v>
      </c>
      <c r="AP1272" t="e">
        <f>VLOOKUP(D1272,'Movement of CWIP'!$B$6:$B$46,1,0)</f>
        <v>#N/A</v>
      </c>
    </row>
    <row r="1273" spans="1:42" ht="15" customHeight="1" x14ac:dyDescent="0.25">
      <c r="A1273" s="36">
        <v>9</v>
      </c>
      <c r="B1273" s="36" t="s">
        <v>2609</v>
      </c>
      <c r="C1273" s="36" t="s">
        <v>2625</v>
      </c>
      <c r="D1273" s="38" t="str">
        <f t="shared" si="32"/>
        <v>9500000009-0</v>
      </c>
      <c r="E1273" s="9" t="s">
        <v>2514</v>
      </c>
      <c r="F1273" s="10" t="s">
        <v>29</v>
      </c>
      <c r="G1273" s="10" t="s">
        <v>29</v>
      </c>
      <c r="H1273" s="9" t="s">
        <v>30</v>
      </c>
      <c r="I1273" s="10" t="s">
        <v>31</v>
      </c>
      <c r="J1273" s="10" t="s">
        <v>32</v>
      </c>
      <c r="K1273" s="11">
        <v>44021</v>
      </c>
      <c r="L1273" s="12">
        <v>44013</v>
      </c>
      <c r="M1273" s="10" t="s">
        <v>218</v>
      </c>
      <c r="N1273" s="13" t="s">
        <v>1570</v>
      </c>
      <c r="O1273" s="10" t="s">
        <v>40</v>
      </c>
      <c r="P1273" s="10" t="s">
        <v>934</v>
      </c>
      <c r="Q1273" s="15">
        <v>0</v>
      </c>
      <c r="R1273" s="12"/>
      <c r="S1273" s="10" t="s">
        <v>1556</v>
      </c>
      <c r="T1273" s="15">
        <v>0</v>
      </c>
      <c r="U1273" s="15">
        <v>1</v>
      </c>
      <c r="V1273" s="10" t="s">
        <v>29</v>
      </c>
      <c r="W1273" s="15">
        <v>0</v>
      </c>
      <c r="X1273" s="10" t="s">
        <v>339</v>
      </c>
      <c r="Y1273" s="10" t="s">
        <v>29</v>
      </c>
      <c r="Z1273" s="10" t="s">
        <v>37</v>
      </c>
      <c r="AA1273" s="10" t="s">
        <v>29</v>
      </c>
      <c r="AB1273" s="15">
        <v>0</v>
      </c>
      <c r="AC1273" s="15">
        <v>0</v>
      </c>
      <c r="AD1273" s="15"/>
      <c r="AE1273" s="15">
        <v>0</v>
      </c>
      <c r="AF1273" s="15">
        <v>0</v>
      </c>
      <c r="AG1273" s="15">
        <v>0</v>
      </c>
      <c r="AP1273" t="e">
        <f>VLOOKUP(D1273,'Movement of CWIP'!$B$6:$B$46,1,0)</f>
        <v>#N/A</v>
      </c>
    </row>
    <row r="1274" spans="1:42" ht="15" customHeight="1" x14ac:dyDescent="0.25">
      <c r="A1274" s="36">
        <v>9</v>
      </c>
      <c r="B1274" s="36" t="s">
        <v>2609</v>
      </c>
      <c r="C1274" s="36" t="s">
        <v>2625</v>
      </c>
      <c r="D1274" s="38" t="str">
        <f t="shared" si="32"/>
        <v>9500000010-0</v>
      </c>
      <c r="E1274" s="9" t="s">
        <v>2515</v>
      </c>
      <c r="F1274" s="10" t="s">
        <v>29</v>
      </c>
      <c r="G1274" s="10" t="s">
        <v>29</v>
      </c>
      <c r="H1274" s="9" t="s">
        <v>30</v>
      </c>
      <c r="I1274" s="10" t="s">
        <v>31</v>
      </c>
      <c r="J1274" s="10" t="s">
        <v>32</v>
      </c>
      <c r="K1274" s="11">
        <v>44064</v>
      </c>
      <c r="L1274" s="12">
        <v>44044</v>
      </c>
      <c r="M1274" s="10" t="s">
        <v>2435</v>
      </c>
      <c r="N1274" s="13" t="s">
        <v>2516</v>
      </c>
      <c r="O1274" s="10" t="s">
        <v>40</v>
      </c>
      <c r="P1274" s="10" t="s">
        <v>29</v>
      </c>
      <c r="Q1274" s="15">
        <v>0</v>
      </c>
      <c r="R1274" s="12"/>
      <c r="S1274" s="10" t="s">
        <v>29</v>
      </c>
      <c r="T1274" s="15">
        <v>0</v>
      </c>
      <c r="U1274" s="15">
        <v>1</v>
      </c>
      <c r="V1274" s="10" t="s">
        <v>29</v>
      </c>
      <c r="W1274" s="15">
        <v>0</v>
      </c>
      <c r="X1274" s="10" t="s">
        <v>339</v>
      </c>
      <c r="Y1274" s="10" t="s">
        <v>29</v>
      </c>
      <c r="Z1274" s="10" t="s">
        <v>37</v>
      </c>
      <c r="AA1274" s="10" t="s">
        <v>29</v>
      </c>
      <c r="AB1274" s="15">
        <v>0</v>
      </c>
      <c r="AC1274" s="15">
        <v>0</v>
      </c>
      <c r="AD1274" s="15"/>
      <c r="AE1274" s="15">
        <v>0</v>
      </c>
      <c r="AF1274" s="15">
        <v>0</v>
      </c>
      <c r="AG1274" s="15">
        <v>0</v>
      </c>
      <c r="AP1274" t="e">
        <f>VLOOKUP(D1274,'Movement of CWIP'!$B$6:$B$46,1,0)</f>
        <v>#N/A</v>
      </c>
    </row>
    <row r="1275" spans="1:42" ht="15" customHeight="1" x14ac:dyDescent="0.25">
      <c r="A1275" s="36">
        <v>9</v>
      </c>
      <c r="B1275" s="36" t="s">
        <v>2609</v>
      </c>
      <c r="C1275" s="36" t="s">
        <v>2625</v>
      </c>
      <c r="D1275" s="38" t="str">
        <f t="shared" si="32"/>
        <v>9500000011-0</v>
      </c>
      <c r="E1275" s="9" t="s">
        <v>2517</v>
      </c>
      <c r="F1275" s="10" t="s">
        <v>29</v>
      </c>
      <c r="G1275" s="10" t="s">
        <v>29</v>
      </c>
      <c r="H1275" s="9" t="s">
        <v>30</v>
      </c>
      <c r="I1275" s="10" t="s">
        <v>31</v>
      </c>
      <c r="J1275" s="10" t="s">
        <v>32</v>
      </c>
      <c r="K1275" s="11">
        <v>44064</v>
      </c>
      <c r="L1275" s="12">
        <v>44044</v>
      </c>
      <c r="M1275" s="10" t="s">
        <v>218</v>
      </c>
      <c r="N1275" s="13" t="s">
        <v>2518</v>
      </c>
      <c r="O1275" s="10" t="s">
        <v>40</v>
      </c>
      <c r="P1275" s="10" t="s">
        <v>29</v>
      </c>
      <c r="Q1275" s="15">
        <v>0</v>
      </c>
      <c r="R1275" s="12"/>
      <c r="S1275" s="10" t="s">
        <v>29</v>
      </c>
      <c r="T1275" s="15">
        <v>0</v>
      </c>
      <c r="U1275" s="15">
        <v>1</v>
      </c>
      <c r="V1275" s="10" t="s">
        <v>29</v>
      </c>
      <c r="W1275" s="15">
        <v>0</v>
      </c>
      <c r="X1275" s="10" t="s">
        <v>339</v>
      </c>
      <c r="Y1275" s="10" t="s">
        <v>29</v>
      </c>
      <c r="Z1275" s="10" t="s">
        <v>37</v>
      </c>
      <c r="AA1275" s="10" t="s">
        <v>29</v>
      </c>
      <c r="AB1275" s="15">
        <v>0</v>
      </c>
      <c r="AC1275" s="15">
        <v>0</v>
      </c>
      <c r="AD1275" s="15"/>
      <c r="AE1275" s="15">
        <v>0</v>
      </c>
      <c r="AF1275" s="15">
        <v>0</v>
      </c>
      <c r="AG1275" s="15">
        <v>0</v>
      </c>
      <c r="AP1275" t="e">
        <f>VLOOKUP(D1275,'Movement of CWIP'!$B$6:$B$46,1,0)</f>
        <v>#N/A</v>
      </c>
    </row>
    <row r="1276" spans="1:42" ht="15" customHeight="1" x14ac:dyDescent="0.25">
      <c r="A1276" s="36">
        <v>9</v>
      </c>
      <c r="B1276" s="36" t="s">
        <v>2609</v>
      </c>
      <c r="C1276" s="36" t="s">
        <v>2625</v>
      </c>
      <c r="D1276" s="38" t="str">
        <f t="shared" si="32"/>
        <v>9500000012-0</v>
      </c>
      <c r="E1276" s="9" t="s">
        <v>2519</v>
      </c>
      <c r="F1276" s="10" t="s">
        <v>29</v>
      </c>
      <c r="G1276" s="10" t="s">
        <v>29</v>
      </c>
      <c r="H1276" s="9" t="s">
        <v>30</v>
      </c>
      <c r="I1276" s="10" t="s">
        <v>31</v>
      </c>
      <c r="J1276" s="10" t="s">
        <v>32</v>
      </c>
      <c r="K1276" s="11">
        <v>44064</v>
      </c>
      <c r="L1276" s="12">
        <v>44044</v>
      </c>
      <c r="M1276" s="10" t="s">
        <v>218</v>
      </c>
      <c r="N1276" s="13" t="s">
        <v>1616</v>
      </c>
      <c r="O1276" s="10" t="s">
        <v>40</v>
      </c>
      <c r="P1276" s="10" t="s">
        <v>29</v>
      </c>
      <c r="Q1276" s="15">
        <v>0</v>
      </c>
      <c r="R1276" s="12"/>
      <c r="S1276" s="10" t="s">
        <v>29</v>
      </c>
      <c r="T1276" s="15">
        <v>0</v>
      </c>
      <c r="U1276" s="15">
        <v>1</v>
      </c>
      <c r="V1276" s="10" t="s">
        <v>29</v>
      </c>
      <c r="W1276" s="15">
        <v>0</v>
      </c>
      <c r="X1276" s="10" t="s">
        <v>1589</v>
      </c>
      <c r="Y1276" s="10" t="s">
        <v>29</v>
      </c>
      <c r="Z1276" s="10" t="s">
        <v>37</v>
      </c>
      <c r="AA1276" s="10" t="s">
        <v>29</v>
      </c>
      <c r="AB1276" s="15">
        <v>0</v>
      </c>
      <c r="AC1276" s="15">
        <v>0</v>
      </c>
      <c r="AD1276" s="15"/>
      <c r="AE1276" s="15">
        <v>0</v>
      </c>
      <c r="AF1276" s="15">
        <v>0</v>
      </c>
      <c r="AG1276" s="15">
        <v>0</v>
      </c>
      <c r="AP1276" t="e">
        <f>VLOOKUP(D1276,'Movement of CWIP'!$B$6:$B$46,1,0)</f>
        <v>#N/A</v>
      </c>
    </row>
    <row r="1277" spans="1:42" x14ac:dyDescent="0.25">
      <c r="A1277" s="36">
        <v>9</v>
      </c>
      <c r="B1277" s="36" t="s">
        <v>2609</v>
      </c>
      <c r="C1277" s="36" t="s">
        <v>2625</v>
      </c>
      <c r="D1277" s="38" t="str">
        <f t="shared" si="32"/>
        <v>9500000013-0</v>
      </c>
      <c r="E1277" s="9" t="s">
        <v>2520</v>
      </c>
      <c r="F1277" s="10" t="s">
        <v>29</v>
      </c>
      <c r="G1277" s="10" t="s">
        <v>29</v>
      </c>
      <c r="H1277" s="9" t="s">
        <v>30</v>
      </c>
      <c r="I1277" s="10" t="s">
        <v>32</v>
      </c>
      <c r="J1277" s="10" t="s">
        <v>32</v>
      </c>
      <c r="K1277" s="11">
        <v>44124</v>
      </c>
      <c r="L1277" s="12">
        <v>44124</v>
      </c>
      <c r="M1277" s="10" t="s">
        <v>218</v>
      </c>
      <c r="N1277" s="13" t="s">
        <v>2521</v>
      </c>
      <c r="O1277" s="10" t="s">
        <v>40</v>
      </c>
      <c r="P1277" s="10" t="s">
        <v>29</v>
      </c>
      <c r="Q1277" s="15">
        <v>0</v>
      </c>
      <c r="R1277" s="12"/>
      <c r="S1277" s="10" t="s">
        <v>29</v>
      </c>
      <c r="T1277" s="15">
        <v>0</v>
      </c>
      <c r="U1277" s="15">
        <v>1</v>
      </c>
      <c r="V1277" s="10" t="s">
        <v>29</v>
      </c>
      <c r="W1277" s="15">
        <v>0</v>
      </c>
      <c r="X1277" s="10" t="s">
        <v>339</v>
      </c>
      <c r="Y1277" s="10" t="s">
        <v>29</v>
      </c>
      <c r="Z1277" s="10" t="s">
        <v>37</v>
      </c>
      <c r="AA1277" s="10" t="s">
        <v>29</v>
      </c>
      <c r="AB1277" s="15">
        <v>0</v>
      </c>
      <c r="AC1277" s="15">
        <v>0</v>
      </c>
      <c r="AD1277" s="15"/>
      <c r="AE1277" s="15">
        <v>0</v>
      </c>
      <c r="AF1277" s="15">
        <v>0</v>
      </c>
      <c r="AG1277" s="15">
        <v>0</v>
      </c>
      <c r="AP1277" t="e">
        <f>VLOOKUP(D1277,'Movement of CWIP'!$B$6:$B$46,1,0)</f>
        <v>#N/A</v>
      </c>
    </row>
    <row r="1278" spans="1:42" x14ac:dyDescent="0.25">
      <c r="A1278" s="36">
        <v>9</v>
      </c>
      <c r="B1278" s="36" t="s">
        <v>2609</v>
      </c>
      <c r="C1278" s="36" t="s">
        <v>2625</v>
      </c>
      <c r="D1278" s="38" t="str">
        <f t="shared" si="32"/>
        <v>9500000014-0</v>
      </c>
      <c r="E1278" s="9" t="s">
        <v>2522</v>
      </c>
      <c r="F1278" s="10" t="s">
        <v>29</v>
      </c>
      <c r="G1278" s="10" t="s">
        <v>29</v>
      </c>
      <c r="H1278" s="9" t="s">
        <v>30</v>
      </c>
      <c r="I1278" s="10" t="s">
        <v>32</v>
      </c>
      <c r="J1278" s="10" t="s">
        <v>32</v>
      </c>
      <c r="K1278" s="11">
        <v>44125</v>
      </c>
      <c r="L1278" s="12">
        <v>44125</v>
      </c>
      <c r="M1278" s="10" t="s">
        <v>218</v>
      </c>
      <c r="N1278" s="13" t="s">
        <v>2523</v>
      </c>
      <c r="O1278" s="10" t="s">
        <v>40</v>
      </c>
      <c r="P1278" s="10" t="s">
        <v>29</v>
      </c>
      <c r="Q1278" s="15">
        <v>0</v>
      </c>
      <c r="R1278" s="12"/>
      <c r="S1278" s="10" t="s">
        <v>29</v>
      </c>
      <c r="T1278" s="15">
        <v>0</v>
      </c>
      <c r="U1278" s="15">
        <v>2</v>
      </c>
      <c r="V1278" s="10" t="s">
        <v>29</v>
      </c>
      <c r="W1278" s="15">
        <v>0</v>
      </c>
      <c r="X1278" s="10" t="s">
        <v>339</v>
      </c>
      <c r="Y1278" s="10" t="s">
        <v>29</v>
      </c>
      <c r="Z1278" s="10" t="s">
        <v>37</v>
      </c>
      <c r="AA1278" s="10" t="s">
        <v>29</v>
      </c>
      <c r="AB1278" s="15">
        <v>0</v>
      </c>
      <c r="AC1278" s="15">
        <v>0</v>
      </c>
      <c r="AD1278" s="15"/>
      <c r="AE1278" s="15">
        <v>0</v>
      </c>
      <c r="AF1278" s="15">
        <v>0</v>
      </c>
      <c r="AG1278" s="15">
        <v>0</v>
      </c>
      <c r="AP1278" t="e">
        <f>VLOOKUP(D1278,'Movement of CWIP'!$B$6:$B$46,1,0)</f>
        <v>#N/A</v>
      </c>
    </row>
    <row r="1279" spans="1:42" x14ac:dyDescent="0.25">
      <c r="A1279" s="36">
        <v>9</v>
      </c>
      <c r="B1279" s="36" t="s">
        <v>2609</v>
      </c>
      <c r="C1279" s="36" t="s">
        <v>2625</v>
      </c>
      <c r="D1279" s="38" t="str">
        <f t="shared" si="32"/>
        <v>9500000015-0</v>
      </c>
      <c r="E1279" s="9" t="s">
        <v>2524</v>
      </c>
      <c r="F1279" s="10" t="s">
        <v>29</v>
      </c>
      <c r="G1279" s="10" t="s">
        <v>29</v>
      </c>
      <c r="H1279" s="9" t="s">
        <v>30</v>
      </c>
      <c r="I1279" s="10" t="s">
        <v>32</v>
      </c>
      <c r="J1279" s="10" t="s">
        <v>32</v>
      </c>
      <c r="K1279" s="11">
        <v>44125</v>
      </c>
      <c r="L1279" s="12">
        <v>44125</v>
      </c>
      <c r="M1279" s="10" t="s">
        <v>218</v>
      </c>
      <c r="N1279" s="13" t="s">
        <v>2525</v>
      </c>
      <c r="O1279" s="10" t="s">
        <v>40</v>
      </c>
      <c r="P1279" s="10" t="s">
        <v>29</v>
      </c>
      <c r="Q1279" s="15">
        <v>0</v>
      </c>
      <c r="R1279" s="12"/>
      <c r="S1279" s="10" t="s">
        <v>29</v>
      </c>
      <c r="T1279" s="15">
        <v>0</v>
      </c>
      <c r="U1279" s="15">
        <v>1</v>
      </c>
      <c r="V1279" s="10" t="s">
        <v>29</v>
      </c>
      <c r="W1279" s="15">
        <v>0</v>
      </c>
      <c r="X1279" s="10" t="s">
        <v>339</v>
      </c>
      <c r="Y1279" s="10" t="s">
        <v>29</v>
      </c>
      <c r="Z1279" s="10" t="s">
        <v>37</v>
      </c>
      <c r="AA1279" s="10" t="s">
        <v>29</v>
      </c>
      <c r="AB1279" s="15">
        <v>0</v>
      </c>
      <c r="AC1279" s="15">
        <v>0</v>
      </c>
      <c r="AD1279" s="15"/>
      <c r="AE1279" s="15">
        <v>0</v>
      </c>
      <c r="AF1279" s="15">
        <v>0</v>
      </c>
      <c r="AG1279" s="15">
        <v>0</v>
      </c>
      <c r="AP1279" t="e">
        <f>VLOOKUP(D1279,'Movement of CWIP'!$B$6:$B$46,1,0)</f>
        <v>#N/A</v>
      </c>
    </row>
    <row r="1280" spans="1:42" x14ac:dyDescent="0.25">
      <c r="A1280" s="36">
        <v>9</v>
      </c>
      <c r="B1280" s="36" t="s">
        <v>2609</v>
      </c>
      <c r="C1280" s="36" t="s">
        <v>2625</v>
      </c>
      <c r="D1280" s="38" t="str">
        <f t="shared" si="32"/>
        <v>9500000016-0</v>
      </c>
      <c r="E1280" s="9" t="s">
        <v>2526</v>
      </c>
      <c r="F1280" s="10" t="s">
        <v>29</v>
      </c>
      <c r="G1280" s="10" t="s">
        <v>29</v>
      </c>
      <c r="H1280" s="9" t="s">
        <v>30</v>
      </c>
      <c r="I1280" s="10" t="s">
        <v>32</v>
      </c>
      <c r="J1280" s="10" t="s">
        <v>32</v>
      </c>
      <c r="K1280" s="11">
        <v>44125</v>
      </c>
      <c r="L1280" s="12">
        <v>44125</v>
      </c>
      <c r="M1280" s="10" t="s">
        <v>218</v>
      </c>
      <c r="N1280" s="13" t="s">
        <v>2527</v>
      </c>
      <c r="O1280" s="10" t="s">
        <v>40</v>
      </c>
      <c r="P1280" s="10" t="s">
        <v>29</v>
      </c>
      <c r="Q1280" s="15">
        <v>0</v>
      </c>
      <c r="R1280" s="12"/>
      <c r="S1280" s="10" t="s">
        <v>29</v>
      </c>
      <c r="T1280" s="15">
        <v>0</v>
      </c>
      <c r="U1280" s="15">
        <v>2</v>
      </c>
      <c r="V1280" s="10" t="s">
        <v>29</v>
      </c>
      <c r="W1280" s="15">
        <v>0</v>
      </c>
      <c r="X1280" s="10" t="s">
        <v>339</v>
      </c>
      <c r="Y1280" s="10" t="s">
        <v>29</v>
      </c>
      <c r="Z1280" s="10" t="s">
        <v>37</v>
      </c>
      <c r="AA1280" s="10" t="s">
        <v>29</v>
      </c>
      <c r="AB1280" s="15">
        <v>0</v>
      </c>
      <c r="AC1280" s="15">
        <v>0</v>
      </c>
      <c r="AD1280" s="15"/>
      <c r="AE1280" s="15">
        <v>0</v>
      </c>
      <c r="AF1280" s="15">
        <v>0</v>
      </c>
      <c r="AG1280" s="15">
        <v>0</v>
      </c>
      <c r="AP1280" t="e">
        <f>VLOOKUP(D1280,'Movement of CWIP'!$B$6:$B$46,1,0)</f>
        <v>#N/A</v>
      </c>
    </row>
    <row r="1281" spans="1:42" x14ac:dyDescent="0.25">
      <c r="A1281" s="36">
        <v>9</v>
      </c>
      <c r="B1281" s="36" t="s">
        <v>2609</v>
      </c>
      <c r="C1281" s="36" t="s">
        <v>2625</v>
      </c>
      <c r="D1281" s="38" t="str">
        <f t="shared" si="32"/>
        <v>9500000017-0</v>
      </c>
      <c r="E1281" s="9" t="s">
        <v>2528</v>
      </c>
      <c r="F1281" s="10" t="s">
        <v>29</v>
      </c>
      <c r="G1281" s="10" t="s">
        <v>29</v>
      </c>
      <c r="H1281" s="9" t="s">
        <v>30</v>
      </c>
      <c r="I1281" s="10" t="s">
        <v>32</v>
      </c>
      <c r="J1281" s="10" t="s">
        <v>32</v>
      </c>
      <c r="K1281" s="11">
        <v>44270</v>
      </c>
      <c r="L1281" s="12">
        <v>44270</v>
      </c>
      <c r="M1281" s="10" t="s">
        <v>1119</v>
      </c>
      <c r="N1281" s="13" t="s">
        <v>2529</v>
      </c>
      <c r="O1281" s="10" t="s">
        <v>40</v>
      </c>
      <c r="P1281" s="10" t="s">
        <v>29</v>
      </c>
      <c r="Q1281" s="15">
        <v>0</v>
      </c>
      <c r="R1281" s="12"/>
      <c r="S1281" s="10" t="s">
        <v>29</v>
      </c>
      <c r="T1281" s="15">
        <v>0</v>
      </c>
      <c r="U1281" s="15">
        <v>1</v>
      </c>
      <c r="V1281" s="10" t="s">
        <v>29</v>
      </c>
      <c r="W1281" s="15">
        <v>0</v>
      </c>
      <c r="X1281" s="10" t="s">
        <v>339</v>
      </c>
      <c r="Y1281" s="10" t="s">
        <v>29</v>
      </c>
      <c r="Z1281" s="10" t="s">
        <v>37</v>
      </c>
      <c r="AA1281" s="10" t="s">
        <v>29</v>
      </c>
      <c r="AB1281" s="15">
        <v>0</v>
      </c>
      <c r="AC1281" s="15">
        <v>0</v>
      </c>
      <c r="AD1281" s="15"/>
      <c r="AE1281" s="15">
        <v>0</v>
      </c>
      <c r="AF1281" s="15">
        <v>0</v>
      </c>
      <c r="AG1281" s="15">
        <v>0</v>
      </c>
      <c r="AP1281" t="e">
        <f>VLOOKUP(D1281,'Movement of CWIP'!$B$6:$B$46,1,0)</f>
        <v>#N/A</v>
      </c>
    </row>
    <row r="1282" spans="1:42" x14ac:dyDescent="0.25">
      <c r="A1282" s="36">
        <v>9</v>
      </c>
      <c r="B1282" s="36" t="s">
        <v>2609</v>
      </c>
      <c r="C1282" s="36" t="s">
        <v>2625</v>
      </c>
      <c r="D1282" s="38" t="str">
        <f t="shared" si="32"/>
        <v>9500000018-0</v>
      </c>
      <c r="E1282" s="9" t="s">
        <v>2530</v>
      </c>
      <c r="F1282" s="10" t="s">
        <v>29</v>
      </c>
      <c r="G1282" s="10" t="s">
        <v>29</v>
      </c>
      <c r="H1282" s="9" t="s">
        <v>30</v>
      </c>
      <c r="I1282" s="10" t="s">
        <v>32</v>
      </c>
      <c r="J1282" s="10" t="s">
        <v>32</v>
      </c>
      <c r="K1282" s="11">
        <v>44270</v>
      </c>
      <c r="L1282" s="12">
        <v>44270</v>
      </c>
      <c r="M1282" s="10" t="s">
        <v>1119</v>
      </c>
      <c r="N1282" s="13" t="s">
        <v>2531</v>
      </c>
      <c r="O1282" s="10" t="s">
        <v>40</v>
      </c>
      <c r="P1282" s="10" t="s">
        <v>29</v>
      </c>
      <c r="Q1282" s="15">
        <v>0</v>
      </c>
      <c r="R1282" s="12"/>
      <c r="S1282" s="10" t="s">
        <v>29</v>
      </c>
      <c r="T1282" s="15">
        <v>0</v>
      </c>
      <c r="U1282" s="15">
        <v>1</v>
      </c>
      <c r="V1282" s="10" t="s">
        <v>29</v>
      </c>
      <c r="W1282" s="15">
        <v>0</v>
      </c>
      <c r="X1282" s="10" t="s">
        <v>339</v>
      </c>
      <c r="Y1282" s="10" t="s">
        <v>29</v>
      </c>
      <c r="Z1282" s="10" t="s">
        <v>37</v>
      </c>
      <c r="AA1282" s="10" t="s">
        <v>29</v>
      </c>
      <c r="AB1282" s="15">
        <v>0</v>
      </c>
      <c r="AC1282" s="15">
        <v>0</v>
      </c>
      <c r="AD1282" s="15"/>
      <c r="AE1282" s="15">
        <v>0</v>
      </c>
      <c r="AF1282" s="15">
        <v>0</v>
      </c>
      <c r="AG1282" s="15">
        <v>0</v>
      </c>
      <c r="AP1282" t="e">
        <f>VLOOKUP(D1282,'Movement of CWIP'!$B$6:$B$46,1,0)</f>
        <v>#N/A</v>
      </c>
    </row>
    <row r="1283" spans="1:42" x14ac:dyDescent="0.25">
      <c r="A1283" s="36">
        <v>9</v>
      </c>
      <c r="B1283" s="36" t="s">
        <v>2609</v>
      </c>
      <c r="C1283" s="36" t="s">
        <v>2625</v>
      </c>
      <c r="D1283" s="38" t="str">
        <f t="shared" ref="D1283:D1315" si="35">CONCATENATE(E1283,"-",H1283)</f>
        <v>9500000019-0</v>
      </c>
      <c r="E1283" s="9" t="s">
        <v>2532</v>
      </c>
      <c r="F1283" s="10" t="s">
        <v>29</v>
      </c>
      <c r="G1283" s="10" t="s">
        <v>29</v>
      </c>
      <c r="H1283" s="9" t="s">
        <v>30</v>
      </c>
      <c r="I1283" s="10" t="s">
        <v>32</v>
      </c>
      <c r="J1283" s="10" t="s">
        <v>32</v>
      </c>
      <c r="K1283" s="11">
        <v>44270</v>
      </c>
      <c r="L1283" s="12">
        <v>44270</v>
      </c>
      <c r="M1283" s="10" t="s">
        <v>1119</v>
      </c>
      <c r="N1283" s="13" t="s">
        <v>2533</v>
      </c>
      <c r="O1283" s="10" t="s">
        <v>40</v>
      </c>
      <c r="P1283" s="10" t="s">
        <v>29</v>
      </c>
      <c r="Q1283" s="15">
        <v>0</v>
      </c>
      <c r="R1283" s="12"/>
      <c r="S1283" s="10" t="s">
        <v>29</v>
      </c>
      <c r="T1283" s="15">
        <v>0</v>
      </c>
      <c r="U1283" s="15">
        <v>18</v>
      </c>
      <c r="V1283" s="10" t="s">
        <v>29</v>
      </c>
      <c r="W1283" s="15">
        <v>0</v>
      </c>
      <c r="X1283" s="10" t="s">
        <v>339</v>
      </c>
      <c r="Y1283" s="10" t="s">
        <v>29</v>
      </c>
      <c r="Z1283" s="10" t="s">
        <v>37</v>
      </c>
      <c r="AA1283" s="10" t="s">
        <v>29</v>
      </c>
      <c r="AB1283" s="15">
        <v>0</v>
      </c>
      <c r="AC1283" s="15">
        <v>0</v>
      </c>
      <c r="AD1283" s="15"/>
      <c r="AE1283" s="15">
        <v>0</v>
      </c>
      <c r="AF1283" s="15">
        <v>0</v>
      </c>
      <c r="AG1283" s="15">
        <v>0</v>
      </c>
      <c r="AP1283" t="e">
        <f>VLOOKUP(D1283,'Movement of CWIP'!$B$6:$B$46,1,0)</f>
        <v>#N/A</v>
      </c>
    </row>
    <row r="1284" spans="1:42" x14ac:dyDescent="0.25">
      <c r="A1284" s="36">
        <v>9</v>
      </c>
      <c r="B1284" s="36" t="s">
        <v>2609</v>
      </c>
      <c r="C1284" s="36" t="s">
        <v>2625</v>
      </c>
      <c r="D1284" s="38" t="str">
        <f t="shared" si="35"/>
        <v>9500000020-0</v>
      </c>
      <c r="E1284" s="9" t="s">
        <v>2534</v>
      </c>
      <c r="F1284" s="10" t="s">
        <v>29</v>
      </c>
      <c r="G1284" s="10" t="s">
        <v>29</v>
      </c>
      <c r="H1284" s="9" t="s">
        <v>30</v>
      </c>
      <c r="I1284" s="10" t="s">
        <v>32</v>
      </c>
      <c r="J1284" s="10" t="s">
        <v>32</v>
      </c>
      <c r="K1284" s="11">
        <v>44270</v>
      </c>
      <c r="L1284" s="12">
        <v>44270</v>
      </c>
      <c r="M1284" s="10" t="s">
        <v>1119</v>
      </c>
      <c r="N1284" s="13" t="s">
        <v>2533</v>
      </c>
      <c r="O1284" s="10" t="s">
        <v>40</v>
      </c>
      <c r="P1284" s="10" t="s">
        <v>29</v>
      </c>
      <c r="Q1284" s="15">
        <v>0</v>
      </c>
      <c r="R1284" s="12"/>
      <c r="S1284" s="10" t="s">
        <v>29</v>
      </c>
      <c r="T1284" s="15">
        <v>0</v>
      </c>
      <c r="U1284" s="15">
        <v>10</v>
      </c>
      <c r="V1284" s="10" t="s">
        <v>29</v>
      </c>
      <c r="W1284" s="15">
        <v>0</v>
      </c>
      <c r="X1284" s="10" t="s">
        <v>339</v>
      </c>
      <c r="Y1284" s="10" t="s">
        <v>29</v>
      </c>
      <c r="Z1284" s="10" t="s">
        <v>37</v>
      </c>
      <c r="AA1284" s="10" t="s">
        <v>29</v>
      </c>
      <c r="AB1284" s="15">
        <v>0</v>
      </c>
      <c r="AC1284" s="15">
        <v>0</v>
      </c>
      <c r="AD1284" s="15"/>
      <c r="AE1284" s="15">
        <v>0</v>
      </c>
      <c r="AF1284" s="15">
        <v>0</v>
      </c>
      <c r="AG1284" s="15">
        <v>0</v>
      </c>
      <c r="AP1284" t="e">
        <f>VLOOKUP(D1284,'Movement of CWIP'!$B$6:$B$46,1,0)</f>
        <v>#N/A</v>
      </c>
    </row>
    <row r="1285" spans="1:42" x14ac:dyDescent="0.25">
      <c r="A1285" s="36">
        <v>9</v>
      </c>
      <c r="B1285" s="36" t="s">
        <v>2609</v>
      </c>
      <c r="C1285" s="36" t="s">
        <v>2625</v>
      </c>
      <c r="D1285" s="38" t="str">
        <f t="shared" si="35"/>
        <v>9500000021-0</v>
      </c>
      <c r="E1285" s="9" t="s">
        <v>2535</v>
      </c>
      <c r="F1285" s="10" t="s">
        <v>29</v>
      </c>
      <c r="G1285" s="10" t="s">
        <v>29</v>
      </c>
      <c r="H1285" s="9" t="s">
        <v>30</v>
      </c>
      <c r="I1285" s="10" t="s">
        <v>32</v>
      </c>
      <c r="J1285" s="10" t="s">
        <v>32</v>
      </c>
      <c r="K1285" s="11">
        <v>44271</v>
      </c>
      <c r="L1285" s="12">
        <v>44271</v>
      </c>
      <c r="M1285" s="10" t="s">
        <v>210</v>
      </c>
      <c r="N1285" s="13" t="s">
        <v>2533</v>
      </c>
      <c r="O1285" s="10" t="s">
        <v>40</v>
      </c>
      <c r="P1285" s="10" t="s">
        <v>29</v>
      </c>
      <c r="Q1285" s="15">
        <v>0</v>
      </c>
      <c r="R1285" s="12"/>
      <c r="S1285" s="10" t="s">
        <v>29</v>
      </c>
      <c r="T1285" s="15">
        <v>0</v>
      </c>
      <c r="U1285" s="15">
        <v>11</v>
      </c>
      <c r="V1285" s="10" t="s">
        <v>29</v>
      </c>
      <c r="W1285" s="15">
        <v>0</v>
      </c>
      <c r="X1285" s="10" t="s">
        <v>339</v>
      </c>
      <c r="Y1285" s="10" t="s">
        <v>29</v>
      </c>
      <c r="Z1285" s="10" t="s">
        <v>37</v>
      </c>
      <c r="AA1285" s="10" t="s">
        <v>29</v>
      </c>
      <c r="AB1285" s="15">
        <v>0</v>
      </c>
      <c r="AC1285" s="15">
        <v>0</v>
      </c>
      <c r="AD1285" s="15"/>
      <c r="AE1285" s="15">
        <v>0</v>
      </c>
      <c r="AF1285" s="15">
        <v>0</v>
      </c>
      <c r="AG1285" s="15">
        <v>0</v>
      </c>
      <c r="AP1285" t="e">
        <f>VLOOKUP(D1285,'Movement of CWIP'!$B$6:$B$46,1,0)</f>
        <v>#N/A</v>
      </c>
    </row>
    <row r="1286" spans="1:42" x14ac:dyDescent="0.25">
      <c r="A1286" s="36">
        <v>9</v>
      </c>
      <c r="B1286" s="36" t="s">
        <v>2609</v>
      </c>
      <c r="C1286" s="36" t="s">
        <v>2625</v>
      </c>
      <c r="D1286" s="38" t="str">
        <f t="shared" si="35"/>
        <v>9500000022-0</v>
      </c>
      <c r="E1286" s="9" t="s">
        <v>2536</v>
      </c>
      <c r="F1286" s="10" t="s">
        <v>29</v>
      </c>
      <c r="G1286" s="10" t="s">
        <v>29</v>
      </c>
      <c r="H1286" s="9" t="s">
        <v>30</v>
      </c>
      <c r="I1286" s="10" t="s">
        <v>32</v>
      </c>
      <c r="J1286" s="10" t="s">
        <v>32</v>
      </c>
      <c r="K1286" s="11">
        <v>44286</v>
      </c>
      <c r="L1286" s="12">
        <v>44286</v>
      </c>
      <c r="M1286" s="10" t="s">
        <v>33</v>
      </c>
      <c r="N1286" s="13" t="s">
        <v>2537</v>
      </c>
      <c r="O1286" s="10" t="s">
        <v>40</v>
      </c>
      <c r="P1286" s="10" t="s">
        <v>29</v>
      </c>
      <c r="Q1286" s="15">
        <v>0</v>
      </c>
      <c r="R1286" s="12"/>
      <c r="S1286" s="10" t="s">
        <v>29</v>
      </c>
      <c r="T1286" s="15">
        <v>0</v>
      </c>
      <c r="U1286" s="15">
        <v>0</v>
      </c>
      <c r="V1286" s="10" t="s">
        <v>29</v>
      </c>
      <c r="W1286" s="15">
        <v>0</v>
      </c>
      <c r="X1286" s="10" t="s">
        <v>339</v>
      </c>
      <c r="Y1286" s="10" t="s">
        <v>29</v>
      </c>
      <c r="Z1286" s="10" t="s">
        <v>37</v>
      </c>
      <c r="AA1286" s="10" t="s">
        <v>29</v>
      </c>
      <c r="AB1286" s="15">
        <v>0</v>
      </c>
      <c r="AC1286" s="15">
        <v>0</v>
      </c>
      <c r="AD1286" s="15"/>
      <c r="AE1286" s="15">
        <v>0</v>
      </c>
      <c r="AF1286" s="15">
        <v>0</v>
      </c>
      <c r="AG1286" s="15">
        <v>0</v>
      </c>
      <c r="AP1286" t="e">
        <f>VLOOKUP(D1286,'Movement of CWIP'!$B$6:$B$46,1,0)</f>
        <v>#N/A</v>
      </c>
    </row>
    <row r="1287" spans="1:42" x14ac:dyDescent="0.25">
      <c r="A1287" s="36">
        <v>9</v>
      </c>
      <c r="B1287" s="36" t="s">
        <v>2609</v>
      </c>
      <c r="C1287" s="36" t="s">
        <v>2625</v>
      </c>
      <c r="D1287" s="38" t="str">
        <f t="shared" si="35"/>
        <v>9500000024-0</v>
      </c>
      <c r="E1287" s="9" t="s">
        <v>2538</v>
      </c>
      <c r="F1287" s="10" t="s">
        <v>29</v>
      </c>
      <c r="G1287" s="10" t="s">
        <v>29</v>
      </c>
      <c r="H1287" s="9" t="s">
        <v>30</v>
      </c>
      <c r="I1287" s="10" t="s">
        <v>31</v>
      </c>
      <c r="J1287" s="10" t="s">
        <v>32</v>
      </c>
      <c r="K1287" s="11">
        <v>44376</v>
      </c>
      <c r="L1287" s="12">
        <v>44348</v>
      </c>
      <c r="M1287" s="10" t="s">
        <v>1119</v>
      </c>
      <c r="N1287" s="13" t="s">
        <v>2539</v>
      </c>
      <c r="O1287" s="10" t="s">
        <v>40</v>
      </c>
      <c r="P1287" s="10" t="s">
        <v>29</v>
      </c>
      <c r="Q1287" s="15">
        <v>0</v>
      </c>
      <c r="R1287" s="12"/>
      <c r="S1287" s="10" t="s">
        <v>2540</v>
      </c>
      <c r="T1287" s="15">
        <v>0</v>
      </c>
      <c r="U1287" s="15">
        <v>3</v>
      </c>
      <c r="V1287" s="10" t="s">
        <v>29</v>
      </c>
      <c r="W1287" s="15">
        <v>0</v>
      </c>
      <c r="X1287" s="10" t="s">
        <v>339</v>
      </c>
      <c r="Y1287" s="10" t="s">
        <v>29</v>
      </c>
      <c r="Z1287" s="10" t="s">
        <v>37</v>
      </c>
      <c r="AA1287" s="10" t="s">
        <v>29</v>
      </c>
      <c r="AB1287" s="15">
        <v>0</v>
      </c>
      <c r="AC1287" s="15">
        <v>0</v>
      </c>
      <c r="AD1287" s="15"/>
      <c r="AE1287" s="15">
        <v>0</v>
      </c>
      <c r="AF1287" s="15">
        <v>0</v>
      </c>
      <c r="AG1287" s="15">
        <v>0</v>
      </c>
      <c r="AP1287" t="e">
        <f>VLOOKUP(D1287,'Movement of CWIP'!$B$6:$B$46,1,0)</f>
        <v>#N/A</v>
      </c>
    </row>
    <row r="1288" spans="1:42" x14ac:dyDescent="0.25">
      <c r="A1288" s="36">
        <v>9</v>
      </c>
      <c r="B1288" s="36" t="s">
        <v>2609</v>
      </c>
      <c r="C1288" s="36" t="s">
        <v>2625</v>
      </c>
      <c r="D1288" s="38" t="str">
        <f t="shared" si="35"/>
        <v>9500000025-0</v>
      </c>
      <c r="E1288" s="9" t="s">
        <v>2541</v>
      </c>
      <c r="F1288" s="10" t="s">
        <v>29</v>
      </c>
      <c r="G1288" s="10" t="s">
        <v>29</v>
      </c>
      <c r="H1288" s="9" t="s">
        <v>30</v>
      </c>
      <c r="I1288" s="10" t="s">
        <v>31</v>
      </c>
      <c r="J1288" s="10" t="s">
        <v>32</v>
      </c>
      <c r="K1288" s="11">
        <v>44651</v>
      </c>
      <c r="L1288" s="12">
        <v>44621</v>
      </c>
      <c r="M1288" s="10" t="s">
        <v>218</v>
      </c>
      <c r="N1288" s="13" t="s">
        <v>1645</v>
      </c>
      <c r="O1288" s="10" t="s">
        <v>40</v>
      </c>
      <c r="P1288" s="10" t="s">
        <v>29</v>
      </c>
      <c r="Q1288" s="15">
        <v>0</v>
      </c>
      <c r="R1288" s="12"/>
      <c r="S1288" s="10" t="s">
        <v>1646</v>
      </c>
      <c r="T1288" s="15">
        <v>0</v>
      </c>
      <c r="U1288" s="15">
        <v>4</v>
      </c>
      <c r="V1288" s="10" t="s">
        <v>29</v>
      </c>
      <c r="W1288" s="15">
        <v>0</v>
      </c>
      <c r="X1288" s="10" t="s">
        <v>339</v>
      </c>
      <c r="Y1288" s="10" t="s">
        <v>29</v>
      </c>
      <c r="Z1288" s="10" t="s">
        <v>37</v>
      </c>
      <c r="AA1288" s="10" t="s">
        <v>29</v>
      </c>
      <c r="AB1288" s="15">
        <v>0</v>
      </c>
      <c r="AC1288" s="15">
        <v>0</v>
      </c>
      <c r="AD1288" s="15"/>
      <c r="AE1288" s="15">
        <v>0</v>
      </c>
      <c r="AF1288" s="15">
        <v>0</v>
      </c>
      <c r="AG1288" s="15">
        <v>0</v>
      </c>
      <c r="AP1288" t="e">
        <f>VLOOKUP(D1288,'Movement of CWIP'!$B$6:$B$46,1,0)</f>
        <v>#N/A</v>
      </c>
    </row>
    <row r="1289" spans="1:42" x14ac:dyDescent="0.25">
      <c r="A1289" s="36">
        <v>9</v>
      </c>
      <c r="B1289" s="36" t="s">
        <v>2609</v>
      </c>
      <c r="C1289" s="36" t="s">
        <v>2625</v>
      </c>
      <c r="D1289" s="38" t="str">
        <f t="shared" si="35"/>
        <v>9500000026-0</v>
      </c>
      <c r="E1289" s="9" t="s">
        <v>2542</v>
      </c>
      <c r="F1289" s="10" t="s">
        <v>29</v>
      </c>
      <c r="G1289" s="10" t="s">
        <v>29</v>
      </c>
      <c r="H1289" s="9" t="s">
        <v>30</v>
      </c>
      <c r="I1289" s="10" t="s">
        <v>31</v>
      </c>
      <c r="J1289" s="10" t="s">
        <v>32</v>
      </c>
      <c r="K1289" s="11">
        <v>44651</v>
      </c>
      <c r="L1289" s="12">
        <v>44621</v>
      </c>
      <c r="M1289" s="10" t="s">
        <v>218</v>
      </c>
      <c r="N1289" s="13" t="s">
        <v>1643</v>
      </c>
      <c r="O1289" s="10" t="s">
        <v>40</v>
      </c>
      <c r="P1289" s="10" t="s">
        <v>29</v>
      </c>
      <c r="Q1289" s="15">
        <v>0</v>
      </c>
      <c r="R1289" s="12"/>
      <c r="S1289" s="10" t="s">
        <v>1637</v>
      </c>
      <c r="T1289" s="15">
        <v>0</v>
      </c>
      <c r="U1289" s="15">
        <v>2</v>
      </c>
      <c r="V1289" s="10" t="s">
        <v>29</v>
      </c>
      <c r="W1289" s="15">
        <v>0</v>
      </c>
      <c r="X1289" s="10" t="s">
        <v>339</v>
      </c>
      <c r="Y1289" s="10" t="s">
        <v>29</v>
      </c>
      <c r="Z1289" s="10" t="s">
        <v>37</v>
      </c>
      <c r="AA1289" s="10" t="s">
        <v>29</v>
      </c>
      <c r="AB1289" s="15">
        <v>0</v>
      </c>
      <c r="AC1289" s="15">
        <v>0</v>
      </c>
      <c r="AD1289" s="15"/>
      <c r="AE1289" s="15">
        <v>0</v>
      </c>
      <c r="AF1289" s="15">
        <v>0</v>
      </c>
      <c r="AG1289" s="15">
        <v>0</v>
      </c>
      <c r="AP1289" t="e">
        <f>VLOOKUP(D1289,'Movement of CWIP'!$B$6:$B$46,1,0)</f>
        <v>#N/A</v>
      </c>
    </row>
    <row r="1290" spans="1:42" x14ac:dyDescent="0.25">
      <c r="A1290" s="36">
        <v>9</v>
      </c>
      <c r="B1290" s="36" t="s">
        <v>2609</v>
      </c>
      <c r="C1290" s="36" t="s">
        <v>2625</v>
      </c>
      <c r="D1290" s="38" t="str">
        <f t="shared" si="35"/>
        <v>9500000027-0</v>
      </c>
      <c r="E1290" s="9" t="s">
        <v>2543</v>
      </c>
      <c r="F1290" s="10" t="s">
        <v>29</v>
      </c>
      <c r="G1290" s="10" t="s">
        <v>29</v>
      </c>
      <c r="H1290" s="9" t="s">
        <v>30</v>
      </c>
      <c r="I1290" s="10" t="s">
        <v>31</v>
      </c>
      <c r="J1290" s="10" t="s">
        <v>32</v>
      </c>
      <c r="K1290" s="11">
        <v>44651</v>
      </c>
      <c r="L1290" s="12">
        <v>44621</v>
      </c>
      <c r="M1290" s="10" t="s">
        <v>218</v>
      </c>
      <c r="N1290" s="13" t="s">
        <v>2544</v>
      </c>
      <c r="O1290" s="10" t="s">
        <v>40</v>
      </c>
      <c r="P1290" s="10" t="s">
        <v>29</v>
      </c>
      <c r="Q1290" s="15">
        <v>0</v>
      </c>
      <c r="R1290" s="12"/>
      <c r="S1290" s="10" t="s">
        <v>1631</v>
      </c>
      <c r="T1290" s="15">
        <v>0</v>
      </c>
      <c r="U1290" s="15">
        <v>1</v>
      </c>
      <c r="V1290" s="10" t="s">
        <v>29</v>
      </c>
      <c r="W1290" s="15">
        <v>0</v>
      </c>
      <c r="X1290" s="10" t="s">
        <v>339</v>
      </c>
      <c r="Y1290" s="10" t="s">
        <v>29</v>
      </c>
      <c r="Z1290" s="10" t="s">
        <v>37</v>
      </c>
      <c r="AA1290" s="10" t="s">
        <v>29</v>
      </c>
      <c r="AB1290" s="15">
        <v>0</v>
      </c>
      <c r="AC1290" s="15">
        <v>0</v>
      </c>
      <c r="AD1290" s="15"/>
      <c r="AE1290" s="15">
        <v>0</v>
      </c>
      <c r="AF1290" s="15">
        <v>0</v>
      </c>
      <c r="AG1290" s="15">
        <v>0</v>
      </c>
      <c r="AP1290" t="e">
        <f>VLOOKUP(D1290,'Movement of CWIP'!$B$6:$B$46,1,0)</f>
        <v>#N/A</v>
      </c>
    </row>
    <row r="1291" spans="1:42" x14ac:dyDescent="0.25">
      <c r="A1291" s="36">
        <v>9</v>
      </c>
      <c r="B1291" s="36" t="s">
        <v>2609</v>
      </c>
      <c r="C1291" s="36" t="s">
        <v>2625</v>
      </c>
      <c r="D1291" s="38" t="str">
        <f t="shared" si="35"/>
        <v>9500000028-0</v>
      </c>
      <c r="E1291" s="9" t="s">
        <v>2545</v>
      </c>
      <c r="F1291" s="10" t="s">
        <v>29</v>
      </c>
      <c r="G1291" s="10" t="s">
        <v>29</v>
      </c>
      <c r="H1291" s="9" t="s">
        <v>30</v>
      </c>
      <c r="I1291" s="10" t="s">
        <v>31</v>
      </c>
      <c r="J1291" s="10" t="s">
        <v>32</v>
      </c>
      <c r="K1291" s="11">
        <v>44651</v>
      </c>
      <c r="L1291" s="12">
        <v>44621</v>
      </c>
      <c r="M1291" s="10" t="s">
        <v>218</v>
      </c>
      <c r="N1291" s="13" t="s">
        <v>2546</v>
      </c>
      <c r="O1291" s="10" t="s">
        <v>40</v>
      </c>
      <c r="P1291" s="10" t="s">
        <v>29</v>
      </c>
      <c r="Q1291" s="15">
        <v>0</v>
      </c>
      <c r="R1291" s="12"/>
      <c r="S1291" s="10" t="s">
        <v>1637</v>
      </c>
      <c r="T1291" s="15">
        <v>0</v>
      </c>
      <c r="U1291" s="15">
        <v>5</v>
      </c>
      <c r="V1291" s="10" t="s">
        <v>29</v>
      </c>
      <c r="W1291" s="15">
        <v>0</v>
      </c>
      <c r="X1291" s="10" t="s">
        <v>339</v>
      </c>
      <c r="Y1291" s="10" t="s">
        <v>29</v>
      </c>
      <c r="Z1291" s="10" t="s">
        <v>37</v>
      </c>
      <c r="AA1291" s="10" t="s">
        <v>29</v>
      </c>
      <c r="AB1291" s="15">
        <v>0</v>
      </c>
      <c r="AC1291" s="15">
        <v>0</v>
      </c>
      <c r="AD1291" s="15"/>
      <c r="AE1291" s="15">
        <v>0</v>
      </c>
      <c r="AF1291" s="15">
        <v>0</v>
      </c>
      <c r="AG1291" s="15">
        <v>0</v>
      </c>
      <c r="AP1291" t="e">
        <f>VLOOKUP(D1291,'Movement of CWIP'!$B$6:$B$46,1,0)</f>
        <v>#N/A</v>
      </c>
    </row>
    <row r="1292" spans="1:42" x14ac:dyDescent="0.25">
      <c r="A1292" s="36">
        <v>9</v>
      </c>
      <c r="B1292" s="36" t="s">
        <v>2609</v>
      </c>
      <c r="C1292" s="36" t="s">
        <v>2625</v>
      </c>
      <c r="D1292" s="38" t="str">
        <f t="shared" si="35"/>
        <v>9500000029-0</v>
      </c>
      <c r="E1292" s="9" t="s">
        <v>2547</v>
      </c>
      <c r="F1292" s="10" t="s">
        <v>29</v>
      </c>
      <c r="G1292" s="10" t="s">
        <v>29</v>
      </c>
      <c r="H1292" s="9" t="s">
        <v>30</v>
      </c>
      <c r="I1292" s="10" t="s">
        <v>31</v>
      </c>
      <c r="J1292" s="10" t="s">
        <v>32</v>
      </c>
      <c r="K1292" s="11">
        <v>44651</v>
      </c>
      <c r="L1292" s="12">
        <v>44621</v>
      </c>
      <c r="M1292" s="10" t="s">
        <v>218</v>
      </c>
      <c r="N1292" s="13" t="s">
        <v>1619</v>
      </c>
      <c r="O1292" s="10" t="s">
        <v>40</v>
      </c>
      <c r="P1292" s="10" t="s">
        <v>29</v>
      </c>
      <c r="Q1292" s="15">
        <v>0</v>
      </c>
      <c r="R1292" s="12"/>
      <c r="S1292" s="10" t="s">
        <v>2548</v>
      </c>
      <c r="T1292" s="15">
        <v>0</v>
      </c>
      <c r="U1292" s="15">
        <v>4</v>
      </c>
      <c r="V1292" s="10" t="s">
        <v>29</v>
      </c>
      <c r="W1292" s="15">
        <v>0</v>
      </c>
      <c r="X1292" s="10" t="s">
        <v>339</v>
      </c>
      <c r="Y1292" s="10" t="s">
        <v>29</v>
      </c>
      <c r="Z1292" s="10" t="s">
        <v>37</v>
      </c>
      <c r="AA1292" s="10" t="s">
        <v>29</v>
      </c>
      <c r="AB1292" s="15">
        <v>0</v>
      </c>
      <c r="AC1292" s="15">
        <v>0</v>
      </c>
      <c r="AD1292" s="15"/>
      <c r="AE1292" s="15">
        <v>0</v>
      </c>
      <c r="AF1292" s="15">
        <v>0</v>
      </c>
      <c r="AG1292" s="15">
        <v>0</v>
      </c>
      <c r="AP1292" t="e">
        <f>VLOOKUP(D1292,'Movement of CWIP'!$B$6:$B$46,1,0)</f>
        <v>#N/A</v>
      </c>
    </row>
    <row r="1293" spans="1:42" x14ac:dyDescent="0.25">
      <c r="A1293" s="36">
        <v>9</v>
      </c>
      <c r="B1293" s="36" t="s">
        <v>2609</v>
      </c>
      <c r="C1293" s="36" t="s">
        <v>2625</v>
      </c>
      <c r="D1293" s="38" t="str">
        <f t="shared" si="35"/>
        <v>9500000030-0</v>
      </c>
      <c r="E1293" s="9" t="s">
        <v>2549</v>
      </c>
      <c r="F1293" s="10" t="s">
        <v>29</v>
      </c>
      <c r="G1293" s="10" t="s">
        <v>29</v>
      </c>
      <c r="H1293" s="9" t="s">
        <v>30</v>
      </c>
      <c r="I1293" s="10" t="s">
        <v>31</v>
      </c>
      <c r="J1293" s="10" t="s">
        <v>32</v>
      </c>
      <c r="K1293" s="11">
        <v>44651</v>
      </c>
      <c r="L1293" s="12">
        <v>44621</v>
      </c>
      <c r="M1293" s="10" t="s">
        <v>218</v>
      </c>
      <c r="N1293" s="13" t="s">
        <v>2550</v>
      </c>
      <c r="O1293" s="10" t="s">
        <v>40</v>
      </c>
      <c r="P1293" s="10" t="s">
        <v>29</v>
      </c>
      <c r="Q1293" s="15">
        <v>0</v>
      </c>
      <c r="R1293" s="12"/>
      <c r="S1293" s="10" t="s">
        <v>1631</v>
      </c>
      <c r="T1293" s="15">
        <v>0</v>
      </c>
      <c r="U1293" s="15">
        <v>1</v>
      </c>
      <c r="V1293" s="10" t="s">
        <v>29</v>
      </c>
      <c r="W1293" s="15">
        <v>0</v>
      </c>
      <c r="X1293" s="10" t="s">
        <v>339</v>
      </c>
      <c r="Y1293" s="10" t="s">
        <v>29</v>
      </c>
      <c r="Z1293" s="10" t="s">
        <v>37</v>
      </c>
      <c r="AA1293" s="10" t="s">
        <v>29</v>
      </c>
      <c r="AB1293" s="15">
        <v>0</v>
      </c>
      <c r="AC1293" s="15">
        <v>0</v>
      </c>
      <c r="AD1293" s="15"/>
      <c r="AE1293" s="15">
        <v>0</v>
      </c>
      <c r="AF1293" s="15">
        <v>0</v>
      </c>
      <c r="AG1293" s="15">
        <v>0</v>
      </c>
      <c r="AP1293" t="e">
        <f>VLOOKUP(D1293,'Movement of CWIP'!$B$6:$B$46,1,0)</f>
        <v>#N/A</v>
      </c>
    </row>
    <row r="1294" spans="1:42" x14ac:dyDescent="0.25">
      <c r="A1294" s="36">
        <v>9</v>
      </c>
      <c r="B1294" s="36" t="s">
        <v>2609</v>
      </c>
      <c r="C1294" s="36" t="s">
        <v>2625</v>
      </c>
      <c r="D1294" s="38" t="str">
        <f t="shared" si="35"/>
        <v>9500000031-0</v>
      </c>
      <c r="E1294" s="9" t="s">
        <v>2551</v>
      </c>
      <c r="F1294" s="10" t="s">
        <v>29</v>
      </c>
      <c r="G1294" s="10" t="s">
        <v>29</v>
      </c>
      <c r="H1294" s="9" t="s">
        <v>30</v>
      </c>
      <c r="I1294" s="10" t="s">
        <v>31</v>
      </c>
      <c r="J1294" s="10" t="s">
        <v>32</v>
      </c>
      <c r="K1294" s="11">
        <v>44651</v>
      </c>
      <c r="L1294" s="12">
        <v>44621</v>
      </c>
      <c r="M1294" s="10" t="s">
        <v>218</v>
      </c>
      <c r="N1294" s="13" t="s">
        <v>1628</v>
      </c>
      <c r="O1294" s="10" t="s">
        <v>40</v>
      </c>
      <c r="P1294" s="10" t="s">
        <v>29</v>
      </c>
      <c r="Q1294" s="15">
        <v>0</v>
      </c>
      <c r="R1294" s="12"/>
      <c r="S1294" s="10" t="s">
        <v>1624</v>
      </c>
      <c r="T1294" s="15">
        <v>0</v>
      </c>
      <c r="U1294" s="15">
        <v>1</v>
      </c>
      <c r="V1294" s="10" t="s">
        <v>29</v>
      </c>
      <c r="W1294" s="15">
        <v>0</v>
      </c>
      <c r="X1294" s="10" t="s">
        <v>339</v>
      </c>
      <c r="Y1294" s="10" t="s">
        <v>29</v>
      </c>
      <c r="Z1294" s="10" t="s">
        <v>37</v>
      </c>
      <c r="AA1294" s="10" t="s">
        <v>29</v>
      </c>
      <c r="AB1294" s="15">
        <v>0</v>
      </c>
      <c r="AC1294" s="15">
        <v>0</v>
      </c>
      <c r="AD1294" s="15"/>
      <c r="AE1294" s="15">
        <v>0</v>
      </c>
      <c r="AF1294" s="15">
        <v>0</v>
      </c>
      <c r="AG1294" s="15">
        <v>0</v>
      </c>
      <c r="AP1294" t="e">
        <f>VLOOKUP(D1294,'Movement of CWIP'!$B$6:$B$46,1,0)</f>
        <v>#N/A</v>
      </c>
    </row>
    <row r="1295" spans="1:42" x14ac:dyDescent="0.25">
      <c r="A1295" s="36">
        <v>9</v>
      </c>
      <c r="B1295" s="36" t="s">
        <v>2609</v>
      </c>
      <c r="C1295" s="36" t="s">
        <v>2625</v>
      </c>
      <c r="D1295" s="38" t="str">
        <f t="shared" si="35"/>
        <v>9500000032-0</v>
      </c>
      <c r="E1295" s="9" t="s">
        <v>2552</v>
      </c>
      <c r="F1295" s="10" t="s">
        <v>29</v>
      </c>
      <c r="G1295" s="10" t="s">
        <v>29</v>
      </c>
      <c r="H1295" s="9" t="s">
        <v>30</v>
      </c>
      <c r="I1295" s="10" t="s">
        <v>31</v>
      </c>
      <c r="J1295" s="10" t="s">
        <v>32</v>
      </c>
      <c r="K1295" s="11">
        <v>44651</v>
      </c>
      <c r="L1295" s="12">
        <v>44621</v>
      </c>
      <c r="M1295" s="10" t="s">
        <v>218</v>
      </c>
      <c r="N1295" s="13" t="s">
        <v>2553</v>
      </c>
      <c r="O1295" s="10" t="s">
        <v>40</v>
      </c>
      <c r="P1295" s="10" t="s">
        <v>29</v>
      </c>
      <c r="Q1295" s="15">
        <v>0</v>
      </c>
      <c r="R1295" s="12"/>
      <c r="S1295" s="10" t="s">
        <v>1624</v>
      </c>
      <c r="T1295" s="15">
        <v>0</v>
      </c>
      <c r="U1295" s="15">
        <v>2</v>
      </c>
      <c r="V1295" s="10" t="s">
        <v>29</v>
      </c>
      <c r="W1295" s="15">
        <v>0</v>
      </c>
      <c r="X1295" s="10" t="s">
        <v>339</v>
      </c>
      <c r="Y1295" s="10" t="s">
        <v>29</v>
      </c>
      <c r="Z1295" s="10" t="s">
        <v>37</v>
      </c>
      <c r="AA1295" s="10" t="s">
        <v>29</v>
      </c>
      <c r="AB1295" s="15">
        <v>0</v>
      </c>
      <c r="AC1295" s="15">
        <v>0</v>
      </c>
      <c r="AD1295" s="15"/>
      <c r="AE1295" s="15">
        <v>0</v>
      </c>
      <c r="AF1295" s="15">
        <v>0</v>
      </c>
      <c r="AG1295" s="15">
        <v>0</v>
      </c>
      <c r="AP1295" t="e">
        <f>VLOOKUP(D1295,'Movement of CWIP'!$B$6:$B$46,1,0)</f>
        <v>#N/A</v>
      </c>
    </row>
    <row r="1296" spans="1:42" x14ac:dyDescent="0.25">
      <c r="A1296" s="36">
        <v>9</v>
      </c>
      <c r="B1296" s="36" t="s">
        <v>2609</v>
      </c>
      <c r="C1296" s="36" t="s">
        <v>2625</v>
      </c>
      <c r="D1296" s="38" t="str">
        <f t="shared" si="35"/>
        <v>9500000033-0</v>
      </c>
      <c r="E1296" s="9" t="s">
        <v>2554</v>
      </c>
      <c r="F1296" s="10" t="s">
        <v>29</v>
      </c>
      <c r="G1296" s="10" t="s">
        <v>29</v>
      </c>
      <c r="H1296" s="9" t="s">
        <v>30</v>
      </c>
      <c r="I1296" s="10" t="s">
        <v>31</v>
      </c>
      <c r="J1296" s="10" t="s">
        <v>32</v>
      </c>
      <c r="K1296" s="11">
        <v>44651</v>
      </c>
      <c r="L1296" s="12">
        <v>44621</v>
      </c>
      <c r="M1296" s="10" t="s">
        <v>218</v>
      </c>
      <c r="N1296" s="13" t="s">
        <v>2555</v>
      </c>
      <c r="O1296" s="10" t="s">
        <v>40</v>
      </c>
      <c r="P1296" s="10" t="s">
        <v>29</v>
      </c>
      <c r="Q1296" s="15">
        <v>0</v>
      </c>
      <c r="R1296" s="12"/>
      <c r="S1296" s="10" t="s">
        <v>1624</v>
      </c>
      <c r="T1296" s="15">
        <v>0</v>
      </c>
      <c r="U1296" s="15">
        <v>1</v>
      </c>
      <c r="V1296" s="10" t="s">
        <v>29</v>
      </c>
      <c r="W1296" s="15">
        <v>0</v>
      </c>
      <c r="X1296" s="10" t="s">
        <v>339</v>
      </c>
      <c r="Y1296" s="10" t="s">
        <v>29</v>
      </c>
      <c r="Z1296" s="10" t="s">
        <v>37</v>
      </c>
      <c r="AA1296" s="10" t="s">
        <v>29</v>
      </c>
      <c r="AB1296" s="15">
        <v>0</v>
      </c>
      <c r="AC1296" s="15">
        <v>0</v>
      </c>
      <c r="AD1296" s="15"/>
      <c r="AE1296" s="15">
        <v>0</v>
      </c>
      <c r="AF1296" s="15">
        <v>0</v>
      </c>
      <c r="AG1296" s="15">
        <v>0</v>
      </c>
      <c r="AP1296" t="e">
        <f>VLOOKUP(D1296,'Movement of CWIP'!$B$6:$B$46,1,0)</f>
        <v>#N/A</v>
      </c>
    </row>
    <row r="1297" spans="1:42" x14ac:dyDescent="0.25">
      <c r="A1297" s="36">
        <v>9</v>
      </c>
      <c r="B1297" s="36" t="s">
        <v>2609</v>
      </c>
      <c r="C1297" s="36" t="s">
        <v>2625</v>
      </c>
      <c r="D1297" s="38" t="str">
        <f t="shared" si="35"/>
        <v>9500000034-0</v>
      </c>
      <c r="E1297" s="9" t="s">
        <v>2556</v>
      </c>
      <c r="F1297" s="10" t="s">
        <v>29</v>
      </c>
      <c r="G1297" s="10" t="s">
        <v>29</v>
      </c>
      <c r="H1297" s="9" t="s">
        <v>30</v>
      </c>
      <c r="I1297" s="10" t="s">
        <v>31</v>
      </c>
      <c r="J1297" s="10" t="s">
        <v>32</v>
      </c>
      <c r="K1297" s="11">
        <v>44651</v>
      </c>
      <c r="L1297" s="12">
        <v>44621</v>
      </c>
      <c r="M1297" s="10" t="s">
        <v>33</v>
      </c>
      <c r="N1297" s="13" t="s">
        <v>1626</v>
      </c>
      <c r="O1297" s="10" t="s">
        <v>40</v>
      </c>
      <c r="P1297" s="10" t="s">
        <v>29</v>
      </c>
      <c r="Q1297" s="15">
        <v>0</v>
      </c>
      <c r="R1297" s="12"/>
      <c r="S1297" s="10" t="s">
        <v>1624</v>
      </c>
      <c r="T1297" s="15">
        <v>0</v>
      </c>
      <c r="U1297" s="15">
        <v>1</v>
      </c>
      <c r="V1297" s="10" t="s">
        <v>29</v>
      </c>
      <c r="W1297" s="15">
        <v>0</v>
      </c>
      <c r="X1297" s="10" t="s">
        <v>339</v>
      </c>
      <c r="Y1297" s="10" t="s">
        <v>29</v>
      </c>
      <c r="Z1297" s="10" t="s">
        <v>37</v>
      </c>
      <c r="AA1297" s="10" t="s">
        <v>29</v>
      </c>
      <c r="AB1297" s="15">
        <v>0</v>
      </c>
      <c r="AC1297" s="15">
        <v>0</v>
      </c>
      <c r="AD1297" s="15"/>
      <c r="AE1297" s="15">
        <v>0</v>
      </c>
      <c r="AF1297" s="15">
        <v>0</v>
      </c>
      <c r="AG1297" s="15">
        <v>0</v>
      </c>
      <c r="AP1297" t="e">
        <f>VLOOKUP(D1297,'Movement of CWIP'!$B$6:$B$46,1,0)</f>
        <v>#N/A</v>
      </c>
    </row>
    <row r="1298" spans="1:42" x14ac:dyDescent="0.25">
      <c r="A1298" s="36">
        <v>9</v>
      </c>
      <c r="B1298" s="36" t="s">
        <v>2609</v>
      </c>
      <c r="C1298" s="36" t="s">
        <v>2625</v>
      </c>
      <c r="D1298" s="38" t="str">
        <f t="shared" si="35"/>
        <v>9500000035-0</v>
      </c>
      <c r="E1298" s="9" t="s">
        <v>2557</v>
      </c>
      <c r="F1298" s="10" t="s">
        <v>29</v>
      </c>
      <c r="G1298" s="10" t="s">
        <v>29</v>
      </c>
      <c r="H1298" s="9" t="s">
        <v>30</v>
      </c>
      <c r="I1298" s="10" t="s">
        <v>31</v>
      </c>
      <c r="J1298" s="10" t="s">
        <v>32</v>
      </c>
      <c r="K1298" s="11">
        <v>44651</v>
      </c>
      <c r="L1298" s="12">
        <v>44621</v>
      </c>
      <c r="M1298" s="10" t="s">
        <v>33</v>
      </c>
      <c r="N1298" s="13" t="s">
        <v>1623</v>
      </c>
      <c r="O1298" s="10" t="s">
        <v>40</v>
      </c>
      <c r="P1298" s="10" t="s">
        <v>29</v>
      </c>
      <c r="Q1298" s="15">
        <v>0</v>
      </c>
      <c r="R1298" s="12"/>
      <c r="S1298" s="10" t="s">
        <v>1624</v>
      </c>
      <c r="T1298" s="15">
        <v>0</v>
      </c>
      <c r="U1298" s="15">
        <v>2</v>
      </c>
      <c r="V1298" s="10" t="s">
        <v>29</v>
      </c>
      <c r="W1298" s="15">
        <v>0</v>
      </c>
      <c r="X1298" s="10" t="s">
        <v>339</v>
      </c>
      <c r="Y1298" s="10" t="s">
        <v>29</v>
      </c>
      <c r="Z1298" s="10" t="s">
        <v>37</v>
      </c>
      <c r="AA1298" s="10" t="s">
        <v>29</v>
      </c>
      <c r="AB1298" s="15">
        <v>0</v>
      </c>
      <c r="AC1298" s="15">
        <v>0</v>
      </c>
      <c r="AD1298" s="15"/>
      <c r="AE1298" s="15">
        <v>0</v>
      </c>
      <c r="AF1298" s="15">
        <v>0</v>
      </c>
      <c r="AG1298" s="15">
        <v>0</v>
      </c>
      <c r="AP1298" t="e">
        <f>VLOOKUP(D1298,'Movement of CWIP'!$B$6:$B$46,1,0)</f>
        <v>#N/A</v>
      </c>
    </row>
    <row r="1299" spans="1:42" x14ac:dyDescent="0.25">
      <c r="A1299" s="36">
        <v>9</v>
      </c>
      <c r="B1299" s="36" t="s">
        <v>2609</v>
      </c>
      <c r="C1299" s="36" t="s">
        <v>2625</v>
      </c>
      <c r="D1299" s="38" t="str">
        <f t="shared" si="35"/>
        <v>9500000036-0</v>
      </c>
      <c r="E1299" s="9" t="s">
        <v>2558</v>
      </c>
      <c r="F1299" s="10" t="s">
        <v>29</v>
      </c>
      <c r="G1299" s="10" t="s">
        <v>29</v>
      </c>
      <c r="H1299" s="9" t="s">
        <v>30</v>
      </c>
      <c r="I1299" s="10" t="s">
        <v>31</v>
      </c>
      <c r="J1299" s="10" t="s">
        <v>32</v>
      </c>
      <c r="K1299" s="11">
        <v>44651</v>
      </c>
      <c r="L1299" s="12">
        <v>44621</v>
      </c>
      <c r="M1299" s="10" t="s">
        <v>218</v>
      </c>
      <c r="N1299" s="13" t="s">
        <v>2559</v>
      </c>
      <c r="O1299" s="10" t="s">
        <v>40</v>
      </c>
      <c r="P1299" s="10" t="s">
        <v>29</v>
      </c>
      <c r="Q1299" s="15">
        <v>0</v>
      </c>
      <c r="R1299" s="12"/>
      <c r="S1299" s="10" t="s">
        <v>1641</v>
      </c>
      <c r="T1299" s="15">
        <v>0</v>
      </c>
      <c r="U1299" s="15">
        <v>0</v>
      </c>
      <c r="V1299" s="10" t="s">
        <v>29</v>
      </c>
      <c r="W1299" s="15">
        <v>0</v>
      </c>
      <c r="X1299" s="10" t="s">
        <v>339</v>
      </c>
      <c r="Y1299" s="10" t="s">
        <v>29</v>
      </c>
      <c r="Z1299" s="10" t="s">
        <v>37</v>
      </c>
      <c r="AA1299" s="10" t="s">
        <v>29</v>
      </c>
      <c r="AB1299" s="15">
        <v>0</v>
      </c>
      <c r="AC1299" s="15">
        <v>0</v>
      </c>
      <c r="AD1299" s="15"/>
      <c r="AE1299" s="15">
        <v>0</v>
      </c>
      <c r="AF1299" s="15">
        <v>0</v>
      </c>
      <c r="AG1299" s="15">
        <v>0</v>
      </c>
      <c r="AP1299" t="e">
        <f>VLOOKUP(D1299,'Movement of CWIP'!$B$6:$B$46,1,0)</f>
        <v>#N/A</v>
      </c>
    </row>
    <row r="1300" spans="1:42" x14ac:dyDescent="0.25">
      <c r="A1300" s="36">
        <v>9</v>
      </c>
      <c r="B1300" s="36" t="s">
        <v>2609</v>
      </c>
      <c r="C1300" s="36" t="s">
        <v>2625</v>
      </c>
      <c r="D1300" s="38" t="str">
        <f t="shared" si="35"/>
        <v>9500000037-0</v>
      </c>
      <c r="E1300" s="9" t="s">
        <v>2560</v>
      </c>
      <c r="F1300" s="10" t="s">
        <v>29</v>
      </c>
      <c r="G1300" s="10" t="s">
        <v>29</v>
      </c>
      <c r="H1300" s="9" t="s">
        <v>30</v>
      </c>
      <c r="I1300" s="10" t="s">
        <v>31</v>
      </c>
      <c r="J1300" s="10" t="s">
        <v>32</v>
      </c>
      <c r="K1300" s="11">
        <v>44651</v>
      </c>
      <c r="L1300" s="12">
        <v>44621</v>
      </c>
      <c r="M1300" s="10" t="s">
        <v>218</v>
      </c>
      <c r="N1300" s="13" t="s">
        <v>2561</v>
      </c>
      <c r="O1300" s="10" t="s">
        <v>40</v>
      </c>
      <c r="P1300" s="10" t="s">
        <v>29</v>
      </c>
      <c r="Q1300" s="15">
        <v>0</v>
      </c>
      <c r="R1300" s="12"/>
      <c r="S1300" s="10" t="s">
        <v>1527</v>
      </c>
      <c r="T1300" s="15">
        <v>0</v>
      </c>
      <c r="U1300" s="15">
        <v>2</v>
      </c>
      <c r="V1300" s="10" t="s">
        <v>29</v>
      </c>
      <c r="W1300" s="15">
        <v>0</v>
      </c>
      <c r="X1300" s="10" t="s">
        <v>1020</v>
      </c>
      <c r="Y1300" s="10" t="s">
        <v>29</v>
      </c>
      <c r="Z1300" s="10" t="s">
        <v>37</v>
      </c>
      <c r="AA1300" s="10" t="s">
        <v>29</v>
      </c>
      <c r="AB1300" s="15">
        <v>0</v>
      </c>
      <c r="AC1300" s="15">
        <v>0</v>
      </c>
      <c r="AD1300" s="15"/>
      <c r="AE1300" s="15">
        <v>0</v>
      </c>
      <c r="AF1300" s="15">
        <v>0</v>
      </c>
      <c r="AG1300" s="15">
        <v>0</v>
      </c>
      <c r="AP1300" t="e">
        <f>VLOOKUP(D1300,'Movement of CWIP'!$B$6:$B$46,1,0)</f>
        <v>#N/A</v>
      </c>
    </row>
    <row r="1301" spans="1:42" x14ac:dyDescent="0.25">
      <c r="A1301" s="36">
        <v>9</v>
      </c>
      <c r="B1301" s="36" t="s">
        <v>2609</v>
      </c>
      <c r="C1301" s="36" t="s">
        <v>2608</v>
      </c>
      <c r="D1301" s="38" t="str">
        <f t="shared" si="35"/>
        <v>9700000000-0</v>
      </c>
      <c r="E1301" s="9" t="s">
        <v>2564</v>
      </c>
      <c r="F1301" s="10" t="s">
        <v>29</v>
      </c>
      <c r="G1301" s="10" t="s">
        <v>29</v>
      </c>
      <c r="H1301" s="9" t="s">
        <v>30</v>
      </c>
      <c r="I1301" s="10" t="s">
        <v>31</v>
      </c>
      <c r="J1301" s="10" t="s">
        <v>32</v>
      </c>
      <c r="K1301" s="11">
        <v>43283</v>
      </c>
      <c r="L1301" s="12">
        <v>43282</v>
      </c>
      <c r="M1301" s="10" t="s">
        <v>573</v>
      </c>
      <c r="N1301" s="13" t="s">
        <v>2565</v>
      </c>
      <c r="O1301" s="10" t="s">
        <v>40</v>
      </c>
      <c r="P1301" s="10" t="s">
        <v>29</v>
      </c>
      <c r="Q1301" s="15">
        <v>0</v>
      </c>
      <c r="R1301" s="12"/>
      <c r="S1301" s="10" t="s">
        <v>2129</v>
      </c>
      <c r="T1301" s="15">
        <v>0</v>
      </c>
      <c r="U1301" s="15"/>
      <c r="V1301" s="10" t="s">
        <v>29</v>
      </c>
      <c r="W1301" s="15">
        <v>0</v>
      </c>
      <c r="X1301" s="10" t="s">
        <v>29</v>
      </c>
      <c r="Y1301" s="10" t="s">
        <v>29</v>
      </c>
      <c r="Z1301" s="10" t="s">
        <v>37</v>
      </c>
      <c r="AA1301" s="10" t="s">
        <v>29</v>
      </c>
      <c r="AB1301" s="15">
        <v>0</v>
      </c>
      <c r="AC1301" s="15">
        <v>0</v>
      </c>
      <c r="AD1301" s="15"/>
      <c r="AE1301" s="15">
        <v>0</v>
      </c>
      <c r="AF1301" s="15">
        <v>0</v>
      </c>
      <c r="AG1301" s="15">
        <v>0</v>
      </c>
      <c r="AP1301" t="e">
        <f>VLOOKUP(D1301,'Movement of CWIP'!$B$6:$B$46,1,0)</f>
        <v>#N/A</v>
      </c>
    </row>
    <row r="1302" spans="1:42" x14ac:dyDescent="0.25">
      <c r="A1302" s="36">
        <v>9</v>
      </c>
      <c r="B1302" s="36" t="s">
        <v>2609</v>
      </c>
      <c r="C1302" s="36" t="s">
        <v>2608</v>
      </c>
      <c r="D1302" s="38" t="str">
        <f t="shared" si="35"/>
        <v>9700000001-0</v>
      </c>
      <c r="E1302" s="9" t="s">
        <v>2566</v>
      </c>
      <c r="F1302" s="10" t="s">
        <v>29</v>
      </c>
      <c r="G1302" s="10" t="s">
        <v>29</v>
      </c>
      <c r="H1302" s="9" t="s">
        <v>30</v>
      </c>
      <c r="I1302" s="10" t="s">
        <v>31</v>
      </c>
      <c r="J1302" s="10" t="s">
        <v>32</v>
      </c>
      <c r="K1302" s="11">
        <v>43678</v>
      </c>
      <c r="L1302" s="12">
        <v>43678</v>
      </c>
      <c r="M1302" s="10" t="s">
        <v>573</v>
      </c>
      <c r="N1302" s="13" t="s">
        <v>2567</v>
      </c>
      <c r="O1302" s="10" t="s">
        <v>40</v>
      </c>
      <c r="P1302" s="10" t="s">
        <v>29</v>
      </c>
      <c r="Q1302" s="15">
        <v>0</v>
      </c>
      <c r="R1302" s="12"/>
      <c r="S1302" s="10" t="s">
        <v>29</v>
      </c>
      <c r="T1302" s="15">
        <v>0</v>
      </c>
      <c r="U1302" s="15">
        <v>0</v>
      </c>
      <c r="V1302" s="10" t="s">
        <v>29</v>
      </c>
      <c r="W1302" s="15">
        <v>0</v>
      </c>
      <c r="X1302" s="10" t="s">
        <v>339</v>
      </c>
      <c r="Y1302" s="10" t="s">
        <v>29</v>
      </c>
      <c r="Z1302" s="10" t="s">
        <v>37</v>
      </c>
      <c r="AA1302" s="10" t="s">
        <v>29</v>
      </c>
      <c r="AB1302" s="15">
        <v>0</v>
      </c>
      <c r="AC1302" s="15">
        <v>0</v>
      </c>
      <c r="AD1302" s="15"/>
      <c r="AE1302" s="15">
        <v>0</v>
      </c>
      <c r="AF1302" s="15">
        <v>0</v>
      </c>
      <c r="AG1302" s="15">
        <v>0</v>
      </c>
      <c r="AP1302" t="e">
        <f>VLOOKUP(D1302,'Movement of CWIP'!$B$6:$B$46,1,0)</f>
        <v>#N/A</v>
      </c>
    </row>
    <row r="1303" spans="1:42" x14ac:dyDescent="0.25">
      <c r="A1303" s="36">
        <v>9</v>
      </c>
      <c r="B1303" s="36" t="s">
        <v>2609</v>
      </c>
      <c r="C1303" s="36" t="s">
        <v>2608</v>
      </c>
      <c r="D1303" s="38" t="str">
        <f t="shared" si="35"/>
        <v>9700000002-0</v>
      </c>
      <c r="E1303" s="9" t="s">
        <v>2568</v>
      </c>
      <c r="F1303" s="10" t="s">
        <v>29</v>
      </c>
      <c r="G1303" s="10" t="s">
        <v>29</v>
      </c>
      <c r="H1303" s="9" t="s">
        <v>30</v>
      </c>
      <c r="I1303" s="10" t="s">
        <v>31</v>
      </c>
      <c r="J1303" s="10" t="s">
        <v>32</v>
      </c>
      <c r="K1303" s="11">
        <v>44555</v>
      </c>
      <c r="L1303" s="12">
        <v>44531</v>
      </c>
      <c r="M1303" s="10" t="s">
        <v>2076</v>
      </c>
      <c r="N1303" s="13" t="s">
        <v>2569</v>
      </c>
      <c r="O1303" s="10" t="s">
        <v>40</v>
      </c>
      <c r="P1303" s="10" t="s">
        <v>29</v>
      </c>
      <c r="Q1303" s="15">
        <v>0</v>
      </c>
      <c r="R1303" s="12"/>
      <c r="S1303" s="10" t="s">
        <v>2570</v>
      </c>
      <c r="T1303" s="15">
        <v>0</v>
      </c>
      <c r="U1303" s="15">
        <v>0</v>
      </c>
      <c r="V1303" s="10" t="s">
        <v>29</v>
      </c>
      <c r="W1303" s="15">
        <v>0</v>
      </c>
      <c r="X1303" s="10" t="s">
        <v>339</v>
      </c>
      <c r="Y1303" s="10" t="s">
        <v>29</v>
      </c>
      <c r="Z1303" s="10" t="s">
        <v>37</v>
      </c>
      <c r="AA1303" s="10" t="s">
        <v>29</v>
      </c>
      <c r="AB1303" s="15">
        <v>0</v>
      </c>
      <c r="AC1303" s="15">
        <v>0</v>
      </c>
      <c r="AD1303" s="15"/>
      <c r="AE1303" s="15">
        <v>0</v>
      </c>
      <c r="AF1303" s="15">
        <v>0</v>
      </c>
      <c r="AG1303" s="15">
        <v>0</v>
      </c>
      <c r="AP1303" t="e">
        <f>VLOOKUP(D1303,'Movement of CWIP'!$B$6:$B$46,1,0)</f>
        <v>#N/A</v>
      </c>
    </row>
    <row r="1304" spans="1:42" x14ac:dyDescent="0.25">
      <c r="A1304" s="36">
        <v>9</v>
      </c>
      <c r="B1304" s="36" t="s">
        <v>2609</v>
      </c>
      <c r="C1304" s="36" t="s">
        <v>2608</v>
      </c>
      <c r="D1304" s="38" t="str">
        <f t="shared" si="35"/>
        <v>9700000003-0</v>
      </c>
      <c r="E1304" s="9" t="s">
        <v>2571</v>
      </c>
      <c r="F1304" s="10" t="s">
        <v>29</v>
      </c>
      <c r="G1304" s="10" t="s">
        <v>29</v>
      </c>
      <c r="H1304" s="9" t="s">
        <v>30</v>
      </c>
      <c r="I1304" s="10" t="s">
        <v>31</v>
      </c>
      <c r="J1304" s="10" t="s">
        <v>32</v>
      </c>
      <c r="K1304" s="11">
        <v>44555</v>
      </c>
      <c r="L1304" s="12">
        <v>44531</v>
      </c>
      <c r="M1304" s="10" t="s">
        <v>2076</v>
      </c>
      <c r="N1304" s="13" t="s">
        <v>2572</v>
      </c>
      <c r="O1304" s="10" t="s">
        <v>40</v>
      </c>
      <c r="P1304" s="10" t="s">
        <v>29</v>
      </c>
      <c r="Q1304" s="15">
        <v>0</v>
      </c>
      <c r="R1304" s="12"/>
      <c r="S1304" s="10" t="s">
        <v>2570</v>
      </c>
      <c r="T1304" s="15">
        <v>0</v>
      </c>
      <c r="U1304" s="15">
        <v>0</v>
      </c>
      <c r="V1304" s="10" t="s">
        <v>29</v>
      </c>
      <c r="W1304" s="15">
        <v>0</v>
      </c>
      <c r="X1304" s="10" t="s">
        <v>339</v>
      </c>
      <c r="Y1304" s="10" t="s">
        <v>29</v>
      </c>
      <c r="Z1304" s="10" t="s">
        <v>37</v>
      </c>
      <c r="AA1304" s="10" t="s">
        <v>29</v>
      </c>
      <c r="AB1304" s="15">
        <v>0</v>
      </c>
      <c r="AC1304" s="15">
        <v>0</v>
      </c>
      <c r="AD1304" s="15"/>
      <c r="AE1304" s="15">
        <v>0</v>
      </c>
      <c r="AF1304" s="15">
        <v>0</v>
      </c>
      <c r="AG1304" s="15">
        <v>0</v>
      </c>
      <c r="AP1304" t="e">
        <f>VLOOKUP(D1304,'Movement of CWIP'!$B$6:$B$46,1,0)</f>
        <v>#N/A</v>
      </c>
    </row>
    <row r="1305" spans="1:42" x14ac:dyDescent="0.25">
      <c r="A1305" s="36">
        <v>9</v>
      </c>
      <c r="B1305" s="36" t="s">
        <v>2609</v>
      </c>
      <c r="C1305" s="36" t="s">
        <v>2608</v>
      </c>
      <c r="D1305" s="38" t="str">
        <f t="shared" si="35"/>
        <v>9700000004-0</v>
      </c>
      <c r="E1305" s="9" t="s">
        <v>2573</v>
      </c>
      <c r="F1305" s="10" t="s">
        <v>29</v>
      </c>
      <c r="G1305" s="10" t="s">
        <v>29</v>
      </c>
      <c r="H1305" s="9" t="s">
        <v>30</v>
      </c>
      <c r="I1305" s="10" t="s">
        <v>31</v>
      </c>
      <c r="J1305" s="10" t="s">
        <v>32</v>
      </c>
      <c r="K1305" s="11">
        <v>44064</v>
      </c>
      <c r="L1305" s="12">
        <v>44044</v>
      </c>
      <c r="M1305" s="10" t="s">
        <v>175</v>
      </c>
      <c r="N1305" s="13" t="s">
        <v>2574</v>
      </c>
      <c r="O1305" s="10" t="s">
        <v>40</v>
      </c>
      <c r="P1305" s="10" t="s">
        <v>29</v>
      </c>
      <c r="Q1305" s="15">
        <v>0</v>
      </c>
      <c r="R1305" s="12"/>
      <c r="S1305" s="10" t="s">
        <v>29</v>
      </c>
      <c r="T1305" s="15">
        <v>0</v>
      </c>
      <c r="U1305" s="15">
        <v>0</v>
      </c>
      <c r="V1305" s="10" t="s">
        <v>29</v>
      </c>
      <c r="W1305" s="15">
        <v>0</v>
      </c>
      <c r="X1305" s="10" t="s">
        <v>339</v>
      </c>
      <c r="Y1305" s="10" t="s">
        <v>29</v>
      </c>
      <c r="Z1305" s="10" t="s">
        <v>37</v>
      </c>
      <c r="AA1305" s="10" t="s">
        <v>29</v>
      </c>
      <c r="AB1305" s="15">
        <v>0</v>
      </c>
      <c r="AC1305" s="15">
        <v>0</v>
      </c>
      <c r="AD1305" s="15"/>
      <c r="AE1305" s="15">
        <v>0</v>
      </c>
      <c r="AF1305" s="15">
        <v>0</v>
      </c>
      <c r="AG1305" s="15">
        <v>0</v>
      </c>
      <c r="AP1305" t="e">
        <f>VLOOKUP(D1305,'Movement of CWIP'!$B$6:$B$46,1,0)</f>
        <v>#N/A</v>
      </c>
    </row>
    <row r="1306" spans="1:42" x14ac:dyDescent="0.25">
      <c r="A1306" s="36">
        <v>9</v>
      </c>
      <c r="B1306" s="36" t="s">
        <v>2609</v>
      </c>
      <c r="C1306" s="36" t="s">
        <v>2608</v>
      </c>
      <c r="D1306" s="38" t="str">
        <f t="shared" si="35"/>
        <v>9700000005-0</v>
      </c>
      <c r="E1306" s="9" t="s">
        <v>2575</v>
      </c>
      <c r="F1306" s="10" t="s">
        <v>29</v>
      </c>
      <c r="G1306" s="10" t="s">
        <v>29</v>
      </c>
      <c r="H1306" s="9" t="s">
        <v>30</v>
      </c>
      <c r="I1306" s="10" t="s">
        <v>31</v>
      </c>
      <c r="J1306" s="10" t="s">
        <v>32</v>
      </c>
      <c r="K1306" s="11">
        <v>44064</v>
      </c>
      <c r="L1306" s="12">
        <v>44044</v>
      </c>
      <c r="M1306" s="10" t="s">
        <v>951</v>
      </c>
      <c r="N1306" s="13" t="s">
        <v>2576</v>
      </c>
      <c r="O1306" s="10" t="s">
        <v>40</v>
      </c>
      <c r="P1306" s="10" t="s">
        <v>29</v>
      </c>
      <c r="Q1306" s="15">
        <v>0</v>
      </c>
      <c r="R1306" s="12"/>
      <c r="S1306" s="10" t="s">
        <v>29</v>
      </c>
      <c r="T1306" s="15">
        <v>0</v>
      </c>
      <c r="U1306" s="15">
        <v>0</v>
      </c>
      <c r="V1306" s="10" t="s">
        <v>29</v>
      </c>
      <c r="W1306" s="15">
        <v>0</v>
      </c>
      <c r="X1306" s="10" t="s">
        <v>339</v>
      </c>
      <c r="Y1306" s="10" t="s">
        <v>29</v>
      </c>
      <c r="Z1306" s="10" t="s">
        <v>37</v>
      </c>
      <c r="AA1306" s="10" t="s">
        <v>29</v>
      </c>
      <c r="AB1306" s="15">
        <v>0</v>
      </c>
      <c r="AC1306" s="15">
        <v>0</v>
      </c>
      <c r="AD1306" s="15"/>
      <c r="AE1306" s="15">
        <v>0</v>
      </c>
      <c r="AF1306" s="15">
        <v>0</v>
      </c>
      <c r="AG1306" s="15">
        <v>0</v>
      </c>
      <c r="AP1306" t="e">
        <f>VLOOKUP(D1306,'Movement of CWIP'!$B$6:$B$46,1,0)</f>
        <v>#N/A</v>
      </c>
    </row>
    <row r="1307" spans="1:42" x14ac:dyDescent="0.25">
      <c r="A1307" s="36">
        <v>9</v>
      </c>
      <c r="B1307" s="36" t="s">
        <v>2609</v>
      </c>
      <c r="C1307" s="36" t="s">
        <v>2608</v>
      </c>
      <c r="D1307" s="38" t="str">
        <f t="shared" si="35"/>
        <v>9700000006-0</v>
      </c>
      <c r="E1307" s="9" t="s">
        <v>2577</v>
      </c>
      <c r="F1307" s="10" t="s">
        <v>29</v>
      </c>
      <c r="G1307" s="10" t="s">
        <v>29</v>
      </c>
      <c r="H1307" s="9" t="s">
        <v>30</v>
      </c>
      <c r="I1307" s="10" t="s">
        <v>31</v>
      </c>
      <c r="J1307" s="10" t="s">
        <v>32</v>
      </c>
      <c r="K1307" s="11">
        <v>44064</v>
      </c>
      <c r="L1307" s="12">
        <v>44044</v>
      </c>
      <c r="M1307" s="10" t="s">
        <v>489</v>
      </c>
      <c r="N1307" s="13" t="s">
        <v>2578</v>
      </c>
      <c r="O1307" s="10" t="s">
        <v>40</v>
      </c>
      <c r="P1307" s="10" t="s">
        <v>29</v>
      </c>
      <c r="Q1307" s="15">
        <v>0</v>
      </c>
      <c r="R1307" s="12"/>
      <c r="S1307" s="10" t="s">
        <v>29</v>
      </c>
      <c r="T1307" s="15">
        <v>0</v>
      </c>
      <c r="U1307" s="15"/>
      <c r="V1307" s="10" t="s">
        <v>29</v>
      </c>
      <c r="W1307" s="15">
        <v>0</v>
      </c>
      <c r="X1307" s="10" t="s">
        <v>29</v>
      </c>
      <c r="Y1307" s="10" t="s">
        <v>29</v>
      </c>
      <c r="Z1307" s="10" t="s">
        <v>37</v>
      </c>
      <c r="AA1307" s="10" t="s">
        <v>29</v>
      </c>
      <c r="AB1307" s="15">
        <v>0</v>
      </c>
      <c r="AC1307" s="15">
        <v>0</v>
      </c>
      <c r="AD1307" s="15"/>
      <c r="AE1307" s="15">
        <v>0</v>
      </c>
      <c r="AF1307" s="15">
        <v>0</v>
      </c>
      <c r="AG1307" s="15">
        <v>0</v>
      </c>
      <c r="AP1307" t="e">
        <f>VLOOKUP(D1307,'Movement of CWIP'!$B$6:$B$46,1,0)</f>
        <v>#N/A</v>
      </c>
    </row>
    <row r="1308" spans="1:42" x14ac:dyDescent="0.25">
      <c r="A1308" s="36">
        <v>9</v>
      </c>
      <c r="B1308" s="36" t="s">
        <v>2609</v>
      </c>
      <c r="C1308" s="36" t="s">
        <v>2608</v>
      </c>
      <c r="D1308" s="38" t="str">
        <f t="shared" si="35"/>
        <v>9700000007-0</v>
      </c>
      <c r="E1308" s="9" t="s">
        <v>2579</v>
      </c>
      <c r="F1308" s="10" t="s">
        <v>29</v>
      </c>
      <c r="G1308" s="10" t="s">
        <v>29</v>
      </c>
      <c r="H1308" s="9" t="s">
        <v>30</v>
      </c>
      <c r="I1308" s="10" t="s">
        <v>31</v>
      </c>
      <c r="J1308" s="10" t="s">
        <v>32</v>
      </c>
      <c r="K1308" s="11">
        <v>44064</v>
      </c>
      <c r="L1308" s="12">
        <v>44044</v>
      </c>
      <c r="M1308" s="10" t="s">
        <v>573</v>
      </c>
      <c r="N1308" s="13" t="s">
        <v>2580</v>
      </c>
      <c r="O1308" s="10" t="s">
        <v>40</v>
      </c>
      <c r="P1308" s="10" t="s">
        <v>29</v>
      </c>
      <c r="Q1308" s="15">
        <v>0</v>
      </c>
      <c r="R1308" s="12"/>
      <c r="S1308" s="10" t="s">
        <v>29</v>
      </c>
      <c r="T1308" s="15">
        <v>0</v>
      </c>
      <c r="U1308" s="15">
        <v>1</v>
      </c>
      <c r="V1308" s="10" t="s">
        <v>29</v>
      </c>
      <c r="W1308" s="15">
        <v>0</v>
      </c>
      <c r="X1308" s="10" t="s">
        <v>339</v>
      </c>
      <c r="Y1308" s="10" t="s">
        <v>29</v>
      </c>
      <c r="Z1308" s="10" t="s">
        <v>37</v>
      </c>
      <c r="AA1308" s="10" t="s">
        <v>29</v>
      </c>
      <c r="AB1308" s="15">
        <v>0</v>
      </c>
      <c r="AC1308" s="15">
        <v>0</v>
      </c>
      <c r="AD1308" s="15"/>
      <c r="AE1308" s="15">
        <v>0</v>
      </c>
      <c r="AF1308" s="15">
        <v>0</v>
      </c>
      <c r="AG1308" s="15">
        <v>0</v>
      </c>
      <c r="AP1308" t="e">
        <f>VLOOKUP(D1308,'Movement of CWIP'!$B$6:$B$46,1,0)</f>
        <v>#N/A</v>
      </c>
    </row>
    <row r="1309" spans="1:42" x14ac:dyDescent="0.25">
      <c r="A1309" s="36">
        <v>9</v>
      </c>
      <c r="B1309" s="36" t="s">
        <v>2609</v>
      </c>
      <c r="C1309" s="36" t="s">
        <v>2608</v>
      </c>
      <c r="D1309" s="38" t="str">
        <f t="shared" si="35"/>
        <v>9700000008-0</v>
      </c>
      <c r="E1309" s="9" t="s">
        <v>2581</v>
      </c>
      <c r="F1309" s="10" t="s">
        <v>29</v>
      </c>
      <c r="G1309" s="10" t="s">
        <v>29</v>
      </c>
      <c r="H1309" s="9" t="s">
        <v>30</v>
      </c>
      <c r="I1309" s="10" t="s">
        <v>32</v>
      </c>
      <c r="J1309" s="10" t="s">
        <v>32</v>
      </c>
      <c r="K1309" s="11">
        <v>44421</v>
      </c>
      <c r="L1309" s="12">
        <v>44421</v>
      </c>
      <c r="M1309" s="10" t="s">
        <v>573</v>
      </c>
      <c r="N1309" s="13" t="s">
        <v>2582</v>
      </c>
      <c r="O1309" s="10" t="s">
        <v>40</v>
      </c>
      <c r="P1309" s="10" t="s">
        <v>29</v>
      </c>
      <c r="Q1309" s="15">
        <v>0</v>
      </c>
      <c r="R1309" s="12"/>
      <c r="S1309" s="10" t="s">
        <v>2096</v>
      </c>
      <c r="T1309" s="15">
        <v>0</v>
      </c>
      <c r="U1309" s="15">
        <v>0</v>
      </c>
      <c r="V1309" s="10" t="s">
        <v>29</v>
      </c>
      <c r="W1309" s="15">
        <v>0</v>
      </c>
      <c r="X1309" s="10" t="s">
        <v>1020</v>
      </c>
      <c r="Y1309" s="10" t="s">
        <v>29</v>
      </c>
      <c r="Z1309" s="10" t="s">
        <v>37</v>
      </c>
      <c r="AA1309" s="10" t="s">
        <v>29</v>
      </c>
      <c r="AB1309" s="15">
        <v>0</v>
      </c>
      <c r="AC1309" s="15">
        <v>0</v>
      </c>
      <c r="AD1309" s="15"/>
      <c r="AE1309" s="15">
        <v>0</v>
      </c>
      <c r="AF1309" s="15">
        <v>0</v>
      </c>
      <c r="AG1309" s="15">
        <v>0</v>
      </c>
      <c r="AP1309" t="e">
        <f>VLOOKUP(D1309,'Movement of CWIP'!$B$6:$B$46,1,0)</f>
        <v>#N/A</v>
      </c>
    </row>
    <row r="1310" spans="1:42" x14ac:dyDescent="0.25">
      <c r="A1310" s="36">
        <v>9</v>
      </c>
      <c r="B1310" s="36" t="s">
        <v>2609</v>
      </c>
      <c r="C1310" s="36" t="s">
        <v>2633</v>
      </c>
      <c r="D1310" s="38" t="str">
        <f t="shared" si="35"/>
        <v>9800000000-0</v>
      </c>
      <c r="E1310" s="9" t="s">
        <v>2585</v>
      </c>
      <c r="F1310" s="10" t="s">
        <v>29</v>
      </c>
      <c r="G1310" s="10" t="s">
        <v>29</v>
      </c>
      <c r="H1310" s="9" t="s">
        <v>30</v>
      </c>
      <c r="I1310" s="10" t="s">
        <v>31</v>
      </c>
      <c r="J1310" s="10" t="s">
        <v>32</v>
      </c>
      <c r="K1310" s="11">
        <v>43190</v>
      </c>
      <c r="L1310" s="12">
        <v>43190</v>
      </c>
      <c r="M1310" s="10" t="s">
        <v>33</v>
      </c>
      <c r="N1310" s="13" t="s">
        <v>2586</v>
      </c>
      <c r="O1310" s="10" t="s">
        <v>40</v>
      </c>
      <c r="P1310" s="10" t="s">
        <v>29</v>
      </c>
      <c r="Q1310" s="15">
        <v>0</v>
      </c>
      <c r="R1310" s="12"/>
      <c r="S1310" s="10" t="s">
        <v>2129</v>
      </c>
      <c r="T1310" s="15">
        <v>0</v>
      </c>
      <c r="U1310" s="15"/>
      <c r="V1310" s="10" t="s">
        <v>29</v>
      </c>
      <c r="W1310" s="15">
        <v>0</v>
      </c>
      <c r="X1310" s="10" t="s">
        <v>29</v>
      </c>
      <c r="Y1310" s="10" t="s">
        <v>29</v>
      </c>
      <c r="Z1310" s="10" t="s">
        <v>37</v>
      </c>
      <c r="AA1310" s="10" t="s">
        <v>29</v>
      </c>
      <c r="AB1310" s="15">
        <v>0</v>
      </c>
      <c r="AC1310" s="15">
        <v>0</v>
      </c>
      <c r="AD1310" s="15"/>
      <c r="AE1310" s="15">
        <v>0</v>
      </c>
      <c r="AF1310" s="15">
        <v>0</v>
      </c>
      <c r="AG1310" s="15">
        <v>0</v>
      </c>
      <c r="AP1310" t="e">
        <f>VLOOKUP(D1310,'Movement of CWIP'!$B$6:$B$46,1,0)</f>
        <v>#N/A</v>
      </c>
    </row>
    <row r="1311" spans="1:42" x14ac:dyDescent="0.25">
      <c r="A1311" s="36">
        <v>9</v>
      </c>
      <c r="B1311" s="36" t="s">
        <v>2609</v>
      </c>
      <c r="C1311" s="36" t="s">
        <v>2633</v>
      </c>
      <c r="D1311" s="38" t="str">
        <f t="shared" si="35"/>
        <v>9800000001-0</v>
      </c>
      <c r="E1311" s="9" t="s">
        <v>2587</v>
      </c>
      <c r="F1311" s="10" t="s">
        <v>29</v>
      </c>
      <c r="G1311" s="10" t="s">
        <v>29</v>
      </c>
      <c r="H1311" s="9" t="s">
        <v>30</v>
      </c>
      <c r="I1311" s="10" t="s">
        <v>32</v>
      </c>
      <c r="J1311" s="10" t="s">
        <v>32</v>
      </c>
      <c r="K1311" s="11">
        <v>44407</v>
      </c>
      <c r="L1311" s="12">
        <v>45202</v>
      </c>
      <c r="M1311" s="10" t="s">
        <v>33</v>
      </c>
      <c r="N1311" s="13" t="s">
        <v>2588</v>
      </c>
      <c r="O1311" s="10" t="s">
        <v>40</v>
      </c>
      <c r="P1311" s="10" t="s">
        <v>29</v>
      </c>
      <c r="Q1311" s="15">
        <v>0</v>
      </c>
      <c r="R1311" s="12"/>
      <c r="S1311" s="10" t="s">
        <v>2165</v>
      </c>
      <c r="T1311" s="15">
        <v>0</v>
      </c>
      <c r="U1311" s="15">
        <v>1</v>
      </c>
      <c r="V1311" s="10" t="s">
        <v>29</v>
      </c>
      <c r="W1311" s="15">
        <v>0</v>
      </c>
      <c r="X1311" s="10" t="s">
        <v>339</v>
      </c>
      <c r="Y1311" s="10" t="s">
        <v>29</v>
      </c>
      <c r="Z1311" s="10" t="s">
        <v>37</v>
      </c>
      <c r="AA1311" s="10" t="s">
        <v>29</v>
      </c>
      <c r="AB1311" s="15">
        <v>0</v>
      </c>
      <c r="AC1311" s="14">
        <v>210000</v>
      </c>
      <c r="AD1311" s="14"/>
      <c r="AE1311" s="15">
        <v>0</v>
      </c>
      <c r="AF1311" s="15">
        <v>0</v>
      </c>
      <c r="AG1311" s="14">
        <v>210000</v>
      </c>
      <c r="AJ1311">
        <f>$AG$1-L1311+1</f>
        <v>181</v>
      </c>
      <c r="AK1311" t="str">
        <f>VLOOKUP(AJ1311,Ageing!$B$3:$C$6,2,1)</f>
        <v>Less than 1 year</v>
      </c>
      <c r="AL1311" s="35">
        <f>IF($AK1311=AL$2,AC1311,$AG1311-$W1311)</f>
        <v>210000</v>
      </c>
      <c r="AM1311" s="35">
        <f>IF($AK1311=AM$2,$W1311,0)</f>
        <v>0</v>
      </c>
      <c r="AN1311" s="35">
        <f>IF($AK1311=AN$2,$W1311,0)</f>
        <v>0</v>
      </c>
      <c r="AO1311" s="35">
        <f>IF($AK1311=AO$2,$W1311,0)</f>
        <v>0</v>
      </c>
      <c r="AP1311" t="str">
        <f>VLOOKUP(D1311,'Movement of CWIP'!$B$6:$B$46,1,0)</f>
        <v>9800000001-0</v>
      </c>
    </row>
    <row r="1312" spans="1:42" x14ac:dyDescent="0.25">
      <c r="A1312" s="36">
        <v>9</v>
      </c>
      <c r="B1312" s="36" t="s">
        <v>2609</v>
      </c>
      <c r="C1312" s="36" t="s">
        <v>2633</v>
      </c>
      <c r="D1312" s="38" t="str">
        <f t="shared" si="35"/>
        <v>9800000002-0</v>
      </c>
      <c r="E1312" s="9" t="s">
        <v>2589</v>
      </c>
      <c r="F1312" s="10" t="s">
        <v>29</v>
      </c>
      <c r="G1312" s="10" t="s">
        <v>29</v>
      </c>
      <c r="H1312" s="9" t="s">
        <v>30</v>
      </c>
      <c r="I1312" s="10" t="s">
        <v>32</v>
      </c>
      <c r="J1312" s="10" t="s">
        <v>32</v>
      </c>
      <c r="K1312" s="11">
        <v>44651</v>
      </c>
      <c r="L1312" s="12">
        <v>44651</v>
      </c>
      <c r="M1312" s="10" t="s">
        <v>573</v>
      </c>
      <c r="N1312" s="13" t="s">
        <v>2590</v>
      </c>
      <c r="O1312" s="10" t="s">
        <v>40</v>
      </c>
      <c r="P1312" s="10" t="s">
        <v>29</v>
      </c>
      <c r="Q1312" s="15">
        <v>0</v>
      </c>
      <c r="R1312" s="12"/>
      <c r="S1312" s="10" t="s">
        <v>2591</v>
      </c>
      <c r="T1312" s="15">
        <v>0</v>
      </c>
      <c r="U1312" s="15">
        <v>0</v>
      </c>
      <c r="V1312" s="10" t="s">
        <v>29</v>
      </c>
      <c r="W1312" s="15">
        <v>0</v>
      </c>
      <c r="X1312" s="10" t="s">
        <v>339</v>
      </c>
      <c r="Y1312" s="10" t="s">
        <v>29</v>
      </c>
      <c r="Z1312" s="10" t="s">
        <v>37</v>
      </c>
      <c r="AA1312" s="10" t="s">
        <v>29</v>
      </c>
      <c r="AB1312" s="15">
        <v>0</v>
      </c>
      <c r="AC1312" s="14">
        <v>0</v>
      </c>
      <c r="AD1312" s="14"/>
      <c r="AE1312" s="15">
        <v>0</v>
      </c>
      <c r="AF1312" s="15">
        <v>0</v>
      </c>
      <c r="AG1312" s="14">
        <v>0</v>
      </c>
      <c r="AP1312" t="e">
        <f>VLOOKUP(D1312,'Movement of CWIP'!$B$6:$B$46,1,0)</f>
        <v>#N/A</v>
      </c>
    </row>
    <row r="1313" spans="1:42" x14ac:dyDescent="0.25">
      <c r="A1313" s="36">
        <v>9</v>
      </c>
      <c r="B1313" s="36" t="s">
        <v>2609</v>
      </c>
      <c r="C1313" s="36" t="s">
        <v>2633</v>
      </c>
      <c r="D1313" s="38" t="str">
        <f t="shared" si="35"/>
        <v>9800000003-0</v>
      </c>
      <c r="E1313" s="9" t="s">
        <v>2639</v>
      </c>
      <c r="F1313" s="10" t="s">
        <v>29</v>
      </c>
      <c r="G1313" s="10" t="s">
        <v>29</v>
      </c>
      <c r="H1313" s="9" t="s">
        <v>30</v>
      </c>
      <c r="I1313" s="10" t="s">
        <v>31</v>
      </c>
      <c r="J1313" s="10" t="s">
        <v>29</v>
      </c>
      <c r="K1313" s="11">
        <v>45095</v>
      </c>
      <c r="L1313" s="12">
        <v>45078</v>
      </c>
      <c r="M1313" s="10" t="s">
        <v>573</v>
      </c>
      <c r="N1313" s="13" t="s">
        <v>2640</v>
      </c>
      <c r="O1313" s="10" t="s">
        <v>40</v>
      </c>
      <c r="P1313" s="10" t="s">
        <v>29</v>
      </c>
      <c r="Q1313" s="15">
        <v>0</v>
      </c>
      <c r="R1313" s="12"/>
      <c r="S1313" s="10" t="s">
        <v>2641</v>
      </c>
      <c r="T1313" s="15">
        <v>0</v>
      </c>
      <c r="U1313" s="15"/>
      <c r="V1313" s="10" t="s">
        <v>29</v>
      </c>
      <c r="W1313" s="15">
        <v>0</v>
      </c>
      <c r="X1313" s="10" t="s">
        <v>29</v>
      </c>
      <c r="Y1313" s="10" t="s">
        <v>29</v>
      </c>
      <c r="Z1313" s="10" t="s">
        <v>37</v>
      </c>
      <c r="AA1313" s="10" t="s">
        <v>29</v>
      </c>
      <c r="AB1313" s="15">
        <v>0</v>
      </c>
      <c r="AC1313" s="14">
        <v>2080800</v>
      </c>
      <c r="AD1313" s="14">
        <v>-2080800</v>
      </c>
      <c r="AE1313" s="15">
        <v>0</v>
      </c>
      <c r="AF1313" s="15">
        <v>0</v>
      </c>
      <c r="AG1313" s="14">
        <v>0</v>
      </c>
      <c r="AP1313" t="str">
        <f>VLOOKUP(D1313,'Movement of CWIP'!$B$6:$B$46,1,0)</f>
        <v>9800000003-0</v>
      </c>
    </row>
    <row r="1314" spans="1:42" x14ac:dyDescent="0.25">
      <c r="A1314" s="36">
        <v>9</v>
      </c>
      <c r="B1314" s="36" t="s">
        <v>2609</v>
      </c>
      <c r="C1314" s="36" t="s">
        <v>2633</v>
      </c>
      <c r="D1314" s="38" t="str">
        <f t="shared" si="35"/>
        <v>9800000004-0</v>
      </c>
      <c r="E1314" s="9" t="s">
        <v>2709</v>
      </c>
      <c r="F1314" s="10" t="s">
        <v>29</v>
      </c>
      <c r="G1314" s="10" t="s">
        <v>29</v>
      </c>
      <c r="H1314" s="9" t="s">
        <v>30</v>
      </c>
      <c r="I1314" s="10" t="s">
        <v>31</v>
      </c>
      <c r="J1314" s="10" t="s">
        <v>32</v>
      </c>
      <c r="K1314" s="11">
        <v>45216</v>
      </c>
      <c r="L1314" s="12">
        <v>45200</v>
      </c>
      <c r="M1314" s="10" t="s">
        <v>573</v>
      </c>
      <c r="N1314" s="13" t="s">
        <v>2710</v>
      </c>
      <c r="O1314" s="10" t="s">
        <v>284</v>
      </c>
      <c r="P1314" s="10" t="s">
        <v>2128</v>
      </c>
      <c r="Q1314" s="15">
        <v>0</v>
      </c>
      <c r="R1314" s="12"/>
      <c r="S1314" s="10" t="s">
        <v>29</v>
      </c>
      <c r="T1314" s="15">
        <v>0</v>
      </c>
      <c r="U1314" s="15"/>
      <c r="V1314" s="10" t="s">
        <v>29</v>
      </c>
      <c r="W1314" s="15">
        <v>0</v>
      </c>
      <c r="X1314" s="10" t="s">
        <v>29</v>
      </c>
      <c r="Y1314" s="10" t="s">
        <v>29</v>
      </c>
      <c r="Z1314" s="10" t="s">
        <v>37</v>
      </c>
      <c r="AA1314" s="10" t="s">
        <v>29</v>
      </c>
      <c r="AB1314" s="15">
        <v>0</v>
      </c>
      <c r="AC1314" s="14">
        <v>333000</v>
      </c>
      <c r="AD1314" s="14"/>
      <c r="AE1314" s="15">
        <v>0</v>
      </c>
      <c r="AF1314" s="15">
        <v>0</v>
      </c>
      <c r="AG1314" s="14">
        <v>333000</v>
      </c>
      <c r="AJ1314">
        <f t="shared" ref="AJ1314:AJ1315" si="36">$AG$1-L1314+1</f>
        <v>183</v>
      </c>
      <c r="AK1314" t="str">
        <f>VLOOKUP(AJ1314,Ageing!$B$3:$C$6,2,1)</f>
        <v>Less than 1 year</v>
      </c>
      <c r="AL1314" s="35">
        <f>IF($AK1314=AL$2,AC1314,$AG1314-$W1314)</f>
        <v>333000</v>
      </c>
      <c r="AM1314" s="35">
        <f t="shared" ref="AM1314:AO1315" si="37">IF($AK1314=AM$2,$W1314,0)</f>
        <v>0</v>
      </c>
      <c r="AN1314" s="35">
        <f t="shared" si="37"/>
        <v>0</v>
      </c>
      <c r="AO1314" s="35">
        <f t="shared" si="37"/>
        <v>0</v>
      </c>
      <c r="AP1314" t="str">
        <f>VLOOKUP(D1314,'Movement of CWIP'!$B$6:$B$46,1,0)</f>
        <v>9800000004-0</v>
      </c>
    </row>
    <row r="1315" spans="1:42" x14ac:dyDescent="0.25">
      <c r="A1315" s="36">
        <v>9</v>
      </c>
      <c r="B1315" s="36" t="s">
        <v>2609</v>
      </c>
      <c r="C1315" s="36" t="s">
        <v>2633</v>
      </c>
      <c r="D1315" s="38" t="str">
        <f t="shared" si="35"/>
        <v>9900000000-0</v>
      </c>
      <c r="E1315" s="9" t="s">
        <v>2594</v>
      </c>
      <c r="F1315" s="10" t="s">
        <v>29</v>
      </c>
      <c r="G1315" s="10" t="s">
        <v>29</v>
      </c>
      <c r="H1315" s="9" t="s">
        <v>30</v>
      </c>
      <c r="I1315" s="10" t="s">
        <v>31</v>
      </c>
      <c r="J1315" s="10" t="s">
        <v>32</v>
      </c>
      <c r="K1315" s="11">
        <v>44492</v>
      </c>
      <c r="L1315" s="12">
        <v>44470</v>
      </c>
      <c r="M1315" s="10" t="s">
        <v>2595</v>
      </c>
      <c r="N1315" s="13" t="s">
        <v>2596</v>
      </c>
      <c r="O1315" s="10" t="s">
        <v>40</v>
      </c>
      <c r="P1315" s="10" t="s">
        <v>29</v>
      </c>
      <c r="Q1315" s="15">
        <v>152000</v>
      </c>
      <c r="R1315" s="12"/>
      <c r="S1315" s="10" t="s">
        <v>2597</v>
      </c>
      <c r="T1315" s="15">
        <v>0</v>
      </c>
      <c r="U1315" s="15"/>
      <c r="V1315" s="10" t="s">
        <v>29</v>
      </c>
      <c r="W1315" s="15">
        <v>152000</v>
      </c>
      <c r="X1315" s="10" t="s">
        <v>29</v>
      </c>
      <c r="Y1315" s="10" t="s">
        <v>29</v>
      </c>
      <c r="Z1315" s="10" t="s">
        <v>37</v>
      </c>
      <c r="AA1315" s="10" t="s">
        <v>29</v>
      </c>
      <c r="AB1315" s="15">
        <v>0</v>
      </c>
      <c r="AC1315" s="14">
        <v>0</v>
      </c>
      <c r="AD1315" s="14"/>
      <c r="AE1315" s="15">
        <v>0</v>
      </c>
      <c r="AF1315" s="15">
        <v>0</v>
      </c>
      <c r="AG1315" s="14">
        <v>152000</v>
      </c>
      <c r="AJ1315">
        <f t="shared" si="36"/>
        <v>913</v>
      </c>
      <c r="AK1315" t="str">
        <f>VLOOKUP(AJ1315,Ageing!$B$3:$C$6,2,1)</f>
        <v>2 to 3 years</v>
      </c>
      <c r="AL1315" s="35">
        <f>IF($AK1315=AL$2,AC1315,$AG1315-$W1315)</f>
        <v>0</v>
      </c>
      <c r="AM1315" s="35">
        <f t="shared" si="37"/>
        <v>0</v>
      </c>
      <c r="AN1315" s="35">
        <f t="shared" si="37"/>
        <v>152000</v>
      </c>
      <c r="AO1315" s="35">
        <f t="shared" si="37"/>
        <v>0</v>
      </c>
      <c r="AP1315" t="e">
        <f>VLOOKUP(D1315,'Movement of CWIP'!$B$6:$B$46,1,0)</f>
        <v>#N/A</v>
      </c>
    </row>
    <row r="1316" spans="1:42" x14ac:dyDescent="0.25">
      <c r="AH1316">
        <f>SUM(AH3:AH1315)</f>
        <v>8434129.1099999994</v>
      </c>
      <c r="AI1316">
        <f>SUM(AI3:AI1315)</f>
        <v>131930632.87</v>
      </c>
    </row>
  </sheetData>
  <autoFilter ref="A2:AP1316"/>
  <pageMargins left="0.23622047244094491" right="0.23622047244094491" top="0.74803149606299213" bottom="0.74803149606299213" header="0.31496062992125984" footer="0.31496062992125984"/>
  <pageSetup paperSize="9" scale="80" orientation="landscape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6"/>
  <sheetViews>
    <sheetView workbookViewId="0">
      <selection activeCell="C3" sqref="C3"/>
    </sheetView>
  </sheetViews>
  <sheetFormatPr defaultRowHeight="15" x14ac:dyDescent="0.25"/>
  <sheetData>
    <row r="3" spans="2:3" x14ac:dyDescent="0.25">
      <c r="B3">
        <v>0</v>
      </c>
      <c r="C3" t="s">
        <v>2736</v>
      </c>
    </row>
    <row r="4" spans="2:3" x14ac:dyDescent="0.25">
      <c r="B4">
        <v>366</v>
      </c>
      <c r="C4" t="s">
        <v>2737</v>
      </c>
    </row>
    <row r="5" spans="2:3" x14ac:dyDescent="0.25">
      <c r="B5">
        <f>B4+365</f>
        <v>731</v>
      </c>
      <c r="C5" t="s">
        <v>2738</v>
      </c>
    </row>
    <row r="6" spans="2:3" x14ac:dyDescent="0.25">
      <c r="B6">
        <f>B5+365</f>
        <v>1096</v>
      </c>
      <c r="C6" t="s">
        <v>2739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315"/>
  <sheetViews>
    <sheetView topLeftCell="N1" workbookViewId="0">
      <selection activeCell="B2" sqref="B2:AC2"/>
    </sheetView>
  </sheetViews>
  <sheetFormatPr defaultRowHeight="15" x14ac:dyDescent="0.25"/>
  <sheetData>
    <row r="1" spans="1:1638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 t="s">
        <v>2715</v>
      </c>
      <c r="U1" s="1"/>
      <c r="V1" s="1"/>
      <c r="W1" s="1"/>
      <c r="X1" s="1"/>
      <c r="Y1" s="1"/>
      <c r="Z1" s="1"/>
      <c r="AA1" s="1"/>
      <c r="AB1" s="1"/>
      <c r="AC1" s="39" t="s">
        <v>2716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pans="1:16384" x14ac:dyDescent="0.25"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  <c r="R2" s="1" t="s">
        <v>16</v>
      </c>
      <c r="S2" s="1" t="s">
        <v>17</v>
      </c>
      <c r="T2" s="1" t="s">
        <v>18</v>
      </c>
      <c r="U2" s="1" t="s">
        <v>19</v>
      </c>
      <c r="V2" s="1" t="s">
        <v>20</v>
      </c>
      <c r="W2" s="1" t="s">
        <v>21</v>
      </c>
      <c r="X2" s="1" t="s">
        <v>22</v>
      </c>
      <c r="Y2" s="1" t="s">
        <v>23</v>
      </c>
      <c r="Z2" s="1" t="s">
        <v>24</v>
      </c>
      <c r="AA2" s="1" t="s">
        <v>25</v>
      </c>
      <c r="AB2" s="1" t="s">
        <v>26</v>
      </c>
      <c r="AC2" s="1" t="s">
        <v>27</v>
      </c>
      <c r="AD2" s="23" t="s">
        <v>2603</v>
      </c>
      <c r="AE2" s="23" t="s">
        <v>2604</v>
      </c>
      <c r="AF2" s="23" t="s">
        <v>2605</v>
      </c>
      <c r="AG2" s="34" t="s">
        <v>2674</v>
      </c>
    </row>
    <row r="3" spans="1:16384" x14ac:dyDescent="0.25">
      <c r="A3" s="22" t="str">
        <f t="shared" ref="A3:A66" si="0">CONCATENATE(B3,"-",E3)</f>
        <v>1000000000-0</v>
      </c>
      <c r="B3" s="2" t="s">
        <v>28</v>
      </c>
      <c r="C3" s="3" t="s">
        <v>29</v>
      </c>
      <c r="D3" s="3" t="s">
        <v>29</v>
      </c>
      <c r="E3" s="2" t="s">
        <v>30</v>
      </c>
      <c r="F3" s="3" t="s">
        <v>31</v>
      </c>
      <c r="G3" s="3" t="s">
        <v>32</v>
      </c>
      <c r="H3" s="4">
        <v>43190</v>
      </c>
      <c r="I3" s="5">
        <v>43190</v>
      </c>
      <c r="J3" s="3" t="s">
        <v>33</v>
      </c>
      <c r="K3" s="6" t="s">
        <v>34</v>
      </c>
      <c r="L3" s="3" t="s">
        <v>35</v>
      </c>
      <c r="M3" s="3" t="s">
        <v>29</v>
      </c>
      <c r="N3" s="7">
        <v>105860908</v>
      </c>
      <c r="O3" s="5"/>
      <c r="P3" s="3" t="s">
        <v>29</v>
      </c>
      <c r="Q3" s="8">
        <v>0</v>
      </c>
      <c r="R3" s="8">
        <v>6</v>
      </c>
      <c r="S3" s="3" t="s">
        <v>29</v>
      </c>
      <c r="T3" s="7">
        <v>105860908</v>
      </c>
      <c r="U3" s="3" t="s">
        <v>36</v>
      </c>
      <c r="V3" s="3" t="s">
        <v>29</v>
      </c>
      <c r="W3" s="3" t="s">
        <v>37</v>
      </c>
      <c r="X3" s="3" t="s">
        <v>29</v>
      </c>
      <c r="Y3" s="8">
        <v>0</v>
      </c>
      <c r="Z3" s="8">
        <v>0</v>
      </c>
      <c r="AA3" s="8">
        <v>0</v>
      </c>
      <c r="AB3" s="8">
        <v>0</v>
      </c>
      <c r="AC3" s="7">
        <v>105860908</v>
      </c>
      <c r="AD3" t="s">
        <v>2622</v>
      </c>
      <c r="AE3" t="s">
        <v>2622</v>
      </c>
      <c r="AF3">
        <v>1</v>
      </c>
    </row>
    <row r="4" spans="1:16384" x14ac:dyDescent="0.25">
      <c r="A4" s="22" t="str">
        <f t="shared" si="0"/>
        <v>1000000004-0</v>
      </c>
      <c r="B4" s="9" t="s">
        <v>38</v>
      </c>
      <c r="C4" s="10" t="s">
        <v>29</v>
      </c>
      <c r="D4" s="10" t="s">
        <v>29</v>
      </c>
      <c r="E4" s="9" t="s">
        <v>30</v>
      </c>
      <c r="F4" s="10" t="s">
        <v>31</v>
      </c>
      <c r="G4" s="10" t="s">
        <v>32</v>
      </c>
      <c r="H4" s="11">
        <v>43309</v>
      </c>
      <c r="I4" s="12">
        <v>43282</v>
      </c>
      <c r="J4" s="10" t="s">
        <v>33</v>
      </c>
      <c r="K4" s="13" t="s">
        <v>39</v>
      </c>
      <c r="L4" s="10" t="s">
        <v>40</v>
      </c>
      <c r="M4" s="10" t="s">
        <v>29</v>
      </c>
      <c r="N4" s="14">
        <v>225926</v>
      </c>
      <c r="O4" s="12"/>
      <c r="P4" s="10" t="s">
        <v>29</v>
      </c>
      <c r="Q4" s="15">
        <v>0</v>
      </c>
      <c r="R4" s="15"/>
      <c r="S4" s="10" t="s">
        <v>29</v>
      </c>
      <c r="T4" s="14">
        <v>225926</v>
      </c>
      <c r="U4" s="10" t="s">
        <v>29</v>
      </c>
      <c r="V4" s="10" t="s">
        <v>29</v>
      </c>
      <c r="W4" s="10" t="s">
        <v>37</v>
      </c>
      <c r="X4" s="10" t="s">
        <v>29</v>
      </c>
      <c r="Y4" s="15">
        <v>0</v>
      </c>
      <c r="Z4" s="15">
        <v>0</v>
      </c>
      <c r="AA4" s="15">
        <v>0</v>
      </c>
      <c r="AB4" s="15">
        <v>0</v>
      </c>
      <c r="AC4" s="14">
        <v>225926</v>
      </c>
      <c r="AD4" t="s">
        <v>2622</v>
      </c>
      <c r="AE4" t="s">
        <v>2622</v>
      </c>
      <c r="AF4">
        <v>1</v>
      </c>
    </row>
    <row r="5" spans="1:16384" x14ac:dyDescent="0.25">
      <c r="A5" s="22" t="str">
        <f t="shared" si="0"/>
        <v>1000000005-0</v>
      </c>
      <c r="B5" s="9" t="s">
        <v>41</v>
      </c>
      <c r="C5" s="10" t="s">
        <v>29</v>
      </c>
      <c r="D5" s="10" t="s">
        <v>29</v>
      </c>
      <c r="E5" s="9" t="s">
        <v>30</v>
      </c>
      <c r="F5" s="10" t="s">
        <v>31</v>
      </c>
      <c r="G5" s="10" t="s">
        <v>32</v>
      </c>
      <c r="H5" s="11">
        <v>43361</v>
      </c>
      <c r="I5" s="12">
        <v>43344</v>
      </c>
      <c r="J5" s="10" t="s">
        <v>33</v>
      </c>
      <c r="K5" s="13" t="s">
        <v>42</v>
      </c>
      <c r="L5" s="10" t="s">
        <v>40</v>
      </c>
      <c r="M5" s="10" t="s">
        <v>29</v>
      </c>
      <c r="N5" s="14">
        <v>1904850</v>
      </c>
      <c r="O5" s="12"/>
      <c r="P5" s="10" t="s">
        <v>29</v>
      </c>
      <c r="Q5" s="15">
        <v>0</v>
      </c>
      <c r="R5" s="15"/>
      <c r="S5" s="10" t="s">
        <v>29</v>
      </c>
      <c r="T5" s="14">
        <v>1904850</v>
      </c>
      <c r="U5" s="10" t="s">
        <v>29</v>
      </c>
      <c r="V5" s="10" t="s">
        <v>29</v>
      </c>
      <c r="W5" s="10" t="s">
        <v>37</v>
      </c>
      <c r="X5" s="10" t="s">
        <v>29</v>
      </c>
      <c r="Y5" s="15">
        <v>0</v>
      </c>
      <c r="Z5" s="15">
        <v>0</v>
      </c>
      <c r="AA5" s="15">
        <v>0</v>
      </c>
      <c r="AB5" s="15">
        <v>0</v>
      </c>
      <c r="AC5" s="14">
        <v>1904850</v>
      </c>
      <c r="AD5" t="s">
        <v>2622</v>
      </c>
      <c r="AE5" t="s">
        <v>2622</v>
      </c>
      <c r="AF5">
        <v>1</v>
      </c>
    </row>
    <row r="6" spans="1:16384" x14ac:dyDescent="0.25">
      <c r="A6" s="22" t="str">
        <f t="shared" si="0"/>
        <v>1000000006-0</v>
      </c>
      <c r="B6" s="9" t="s">
        <v>43</v>
      </c>
      <c r="C6" s="10" t="s">
        <v>29</v>
      </c>
      <c r="D6" s="10" t="s">
        <v>29</v>
      </c>
      <c r="E6" s="9" t="s">
        <v>30</v>
      </c>
      <c r="F6" s="10" t="s">
        <v>31</v>
      </c>
      <c r="G6" s="10" t="s">
        <v>32</v>
      </c>
      <c r="H6" s="11">
        <v>43371</v>
      </c>
      <c r="I6" s="12">
        <v>43344</v>
      </c>
      <c r="J6" s="10" t="s">
        <v>33</v>
      </c>
      <c r="K6" s="13" t="s">
        <v>44</v>
      </c>
      <c r="L6" s="10" t="s">
        <v>40</v>
      </c>
      <c r="M6" s="10" t="s">
        <v>29</v>
      </c>
      <c r="N6" s="14">
        <v>646400</v>
      </c>
      <c r="O6" s="12"/>
      <c r="P6" s="10" t="s">
        <v>29</v>
      </c>
      <c r="Q6" s="15">
        <v>0</v>
      </c>
      <c r="R6" s="15"/>
      <c r="S6" s="10" t="s">
        <v>29</v>
      </c>
      <c r="T6" s="14">
        <v>646400</v>
      </c>
      <c r="U6" s="10" t="s">
        <v>29</v>
      </c>
      <c r="V6" s="10" t="s">
        <v>29</v>
      </c>
      <c r="W6" s="10" t="s">
        <v>37</v>
      </c>
      <c r="X6" s="10" t="s">
        <v>29</v>
      </c>
      <c r="Y6" s="15">
        <v>0</v>
      </c>
      <c r="Z6" s="15">
        <v>0</v>
      </c>
      <c r="AA6" s="15">
        <v>0</v>
      </c>
      <c r="AB6" s="15">
        <v>0</v>
      </c>
      <c r="AC6" s="14">
        <v>646400</v>
      </c>
      <c r="AD6" t="s">
        <v>2622</v>
      </c>
      <c r="AE6" t="s">
        <v>2622</v>
      </c>
      <c r="AF6">
        <v>1</v>
      </c>
    </row>
    <row r="7" spans="1:16384" x14ac:dyDescent="0.25">
      <c r="A7" s="22" t="str">
        <f t="shared" si="0"/>
        <v>1000000007-0</v>
      </c>
      <c r="B7" s="9" t="s">
        <v>45</v>
      </c>
      <c r="C7" s="10" t="s">
        <v>29</v>
      </c>
      <c r="D7" s="10" t="s">
        <v>29</v>
      </c>
      <c r="E7" s="9" t="s">
        <v>30</v>
      </c>
      <c r="F7" s="10" t="s">
        <v>31</v>
      </c>
      <c r="G7" s="10" t="s">
        <v>32</v>
      </c>
      <c r="H7" s="11">
        <v>43371</v>
      </c>
      <c r="I7" s="12">
        <v>43344</v>
      </c>
      <c r="J7" s="10" t="s">
        <v>33</v>
      </c>
      <c r="K7" s="13" t="s">
        <v>46</v>
      </c>
      <c r="L7" s="10" t="s">
        <v>40</v>
      </c>
      <c r="M7" s="10" t="s">
        <v>29</v>
      </c>
      <c r="N7" s="14">
        <v>2202450</v>
      </c>
      <c r="O7" s="12"/>
      <c r="P7" s="10" t="s">
        <v>29</v>
      </c>
      <c r="Q7" s="15">
        <v>0</v>
      </c>
      <c r="R7" s="15"/>
      <c r="S7" s="10" t="s">
        <v>29</v>
      </c>
      <c r="T7" s="14">
        <v>2202450</v>
      </c>
      <c r="U7" s="10" t="s">
        <v>29</v>
      </c>
      <c r="V7" s="10" t="s">
        <v>29</v>
      </c>
      <c r="W7" s="10" t="s">
        <v>37</v>
      </c>
      <c r="X7" s="10" t="s">
        <v>29</v>
      </c>
      <c r="Y7" s="15">
        <v>0</v>
      </c>
      <c r="Z7" s="15">
        <v>0</v>
      </c>
      <c r="AA7" s="15">
        <v>0</v>
      </c>
      <c r="AB7" s="15">
        <v>0</v>
      </c>
      <c r="AC7" s="14">
        <v>2202450</v>
      </c>
      <c r="AD7" t="s">
        <v>2622</v>
      </c>
      <c r="AE7" t="s">
        <v>2622</v>
      </c>
      <c r="AF7">
        <v>1</v>
      </c>
    </row>
    <row r="8" spans="1:16384" x14ac:dyDescent="0.25">
      <c r="A8" s="22" t="str">
        <f t="shared" si="0"/>
        <v>1000000008-0</v>
      </c>
      <c r="B8" s="9" t="s">
        <v>47</v>
      </c>
      <c r="C8" s="10" t="s">
        <v>29</v>
      </c>
      <c r="D8" s="10" t="s">
        <v>29</v>
      </c>
      <c r="E8" s="9" t="s">
        <v>30</v>
      </c>
      <c r="F8" s="10" t="s">
        <v>31</v>
      </c>
      <c r="G8" s="10" t="s">
        <v>32</v>
      </c>
      <c r="H8" s="11">
        <v>43349</v>
      </c>
      <c r="I8" s="12">
        <v>43344</v>
      </c>
      <c r="J8" s="10" t="s">
        <v>33</v>
      </c>
      <c r="K8" s="13" t="s">
        <v>48</v>
      </c>
      <c r="L8" s="10" t="s">
        <v>40</v>
      </c>
      <c r="M8" s="10" t="s">
        <v>29</v>
      </c>
      <c r="N8" s="14">
        <v>980000</v>
      </c>
      <c r="O8" s="12"/>
      <c r="P8" s="10" t="s">
        <v>29</v>
      </c>
      <c r="Q8" s="15">
        <v>0</v>
      </c>
      <c r="R8" s="15"/>
      <c r="S8" s="10" t="s">
        <v>29</v>
      </c>
      <c r="T8" s="14">
        <v>980000</v>
      </c>
      <c r="U8" s="10" t="s">
        <v>29</v>
      </c>
      <c r="V8" s="10" t="s">
        <v>29</v>
      </c>
      <c r="W8" s="10" t="s">
        <v>37</v>
      </c>
      <c r="X8" s="10" t="s">
        <v>29</v>
      </c>
      <c r="Y8" s="15">
        <v>0</v>
      </c>
      <c r="Z8" s="15">
        <v>0</v>
      </c>
      <c r="AA8" s="15">
        <v>0</v>
      </c>
      <c r="AB8" s="15">
        <v>0</v>
      </c>
      <c r="AC8" s="14">
        <v>980000</v>
      </c>
      <c r="AD8" t="s">
        <v>2622</v>
      </c>
      <c r="AE8" t="s">
        <v>2622</v>
      </c>
      <c r="AF8">
        <v>1</v>
      </c>
    </row>
    <row r="9" spans="1:16384" x14ac:dyDescent="0.25">
      <c r="A9" s="22" t="str">
        <f t="shared" si="0"/>
        <v>1000000009-0</v>
      </c>
      <c r="B9" s="9" t="s">
        <v>49</v>
      </c>
      <c r="C9" s="10" t="s">
        <v>29</v>
      </c>
      <c r="D9" s="10" t="s">
        <v>29</v>
      </c>
      <c r="E9" s="9" t="s">
        <v>30</v>
      </c>
      <c r="F9" s="10" t="s">
        <v>31</v>
      </c>
      <c r="G9" s="10" t="s">
        <v>32</v>
      </c>
      <c r="H9" s="11">
        <v>43373</v>
      </c>
      <c r="I9" s="12">
        <v>43344</v>
      </c>
      <c r="J9" s="10" t="s">
        <v>33</v>
      </c>
      <c r="K9" s="13" t="s">
        <v>50</v>
      </c>
      <c r="L9" s="10" t="s">
        <v>40</v>
      </c>
      <c r="M9" s="10" t="s">
        <v>29</v>
      </c>
      <c r="N9" s="14">
        <v>3250</v>
      </c>
      <c r="O9" s="12"/>
      <c r="P9" s="10" t="s">
        <v>51</v>
      </c>
      <c r="Q9" s="15">
        <v>0</v>
      </c>
      <c r="R9" s="15"/>
      <c r="S9" s="10" t="s">
        <v>29</v>
      </c>
      <c r="T9" s="14">
        <v>3250</v>
      </c>
      <c r="U9" s="10" t="s">
        <v>29</v>
      </c>
      <c r="V9" s="10" t="s">
        <v>29</v>
      </c>
      <c r="W9" s="10" t="s">
        <v>37</v>
      </c>
      <c r="X9" s="10" t="s">
        <v>29</v>
      </c>
      <c r="Y9" s="15">
        <v>0</v>
      </c>
      <c r="Z9" s="15">
        <v>0</v>
      </c>
      <c r="AA9" s="15">
        <v>0</v>
      </c>
      <c r="AB9" s="15">
        <v>0</v>
      </c>
      <c r="AC9" s="14">
        <v>3250</v>
      </c>
      <c r="AD9" t="s">
        <v>2622</v>
      </c>
      <c r="AE9" t="s">
        <v>2622</v>
      </c>
      <c r="AF9">
        <v>1</v>
      </c>
    </row>
    <row r="10" spans="1:16384" x14ac:dyDescent="0.25">
      <c r="A10" s="22" t="str">
        <f t="shared" si="0"/>
        <v>1000000010-0</v>
      </c>
      <c r="B10" s="9" t="s">
        <v>52</v>
      </c>
      <c r="C10" s="10" t="s">
        <v>29</v>
      </c>
      <c r="D10" s="10" t="s">
        <v>29</v>
      </c>
      <c r="E10" s="9" t="s">
        <v>30</v>
      </c>
      <c r="F10" s="10" t="s">
        <v>31</v>
      </c>
      <c r="G10" s="10" t="s">
        <v>32</v>
      </c>
      <c r="H10" s="11">
        <v>43400</v>
      </c>
      <c r="I10" s="12">
        <v>43374</v>
      </c>
      <c r="J10" s="10" t="s">
        <v>33</v>
      </c>
      <c r="K10" s="13" t="s">
        <v>53</v>
      </c>
      <c r="L10" s="10" t="s">
        <v>40</v>
      </c>
      <c r="M10" s="10" t="s">
        <v>29</v>
      </c>
      <c r="N10" s="14">
        <v>605250</v>
      </c>
      <c r="O10" s="12"/>
      <c r="P10" s="10" t="s">
        <v>29</v>
      </c>
      <c r="Q10" s="15">
        <v>0</v>
      </c>
      <c r="R10" s="15"/>
      <c r="S10" s="10" t="s">
        <v>29</v>
      </c>
      <c r="T10" s="14">
        <v>605250</v>
      </c>
      <c r="U10" s="10" t="s">
        <v>29</v>
      </c>
      <c r="V10" s="10" t="s">
        <v>29</v>
      </c>
      <c r="W10" s="10" t="s">
        <v>37</v>
      </c>
      <c r="X10" s="10" t="s">
        <v>29</v>
      </c>
      <c r="Y10" s="15">
        <v>0</v>
      </c>
      <c r="Z10" s="15">
        <v>0</v>
      </c>
      <c r="AA10" s="15">
        <v>0</v>
      </c>
      <c r="AB10" s="15">
        <v>0</v>
      </c>
      <c r="AC10" s="14">
        <v>605250</v>
      </c>
      <c r="AD10" t="s">
        <v>2622</v>
      </c>
      <c r="AE10" t="s">
        <v>2622</v>
      </c>
      <c r="AF10">
        <v>1</v>
      </c>
    </row>
    <row r="11" spans="1:16384" x14ac:dyDescent="0.25">
      <c r="A11" s="22" t="str">
        <f t="shared" si="0"/>
        <v>1000000011-0</v>
      </c>
      <c r="B11" s="9" t="s">
        <v>54</v>
      </c>
      <c r="C11" s="10" t="s">
        <v>29</v>
      </c>
      <c r="D11" s="10" t="s">
        <v>29</v>
      </c>
      <c r="E11" s="9" t="s">
        <v>30</v>
      </c>
      <c r="F11" s="10" t="s">
        <v>31</v>
      </c>
      <c r="G11" s="10" t="s">
        <v>32</v>
      </c>
      <c r="H11" s="11">
        <v>43388</v>
      </c>
      <c r="I11" s="12">
        <v>43374</v>
      </c>
      <c r="J11" s="10" t="s">
        <v>33</v>
      </c>
      <c r="K11" s="13" t="s">
        <v>55</v>
      </c>
      <c r="L11" s="10" t="s">
        <v>40</v>
      </c>
      <c r="M11" s="10" t="s">
        <v>29</v>
      </c>
      <c r="N11" s="14">
        <v>755150</v>
      </c>
      <c r="O11" s="12"/>
      <c r="P11" s="10" t="s">
        <v>29</v>
      </c>
      <c r="Q11" s="15">
        <v>0</v>
      </c>
      <c r="R11" s="15"/>
      <c r="S11" s="10" t="s">
        <v>29</v>
      </c>
      <c r="T11" s="14">
        <v>755150</v>
      </c>
      <c r="U11" s="10" t="s">
        <v>29</v>
      </c>
      <c r="V11" s="10" t="s">
        <v>29</v>
      </c>
      <c r="W11" s="10" t="s">
        <v>37</v>
      </c>
      <c r="X11" s="10" t="s">
        <v>29</v>
      </c>
      <c r="Y11" s="15">
        <v>0</v>
      </c>
      <c r="Z11" s="15">
        <v>0</v>
      </c>
      <c r="AA11" s="15">
        <v>0</v>
      </c>
      <c r="AB11" s="15">
        <v>0</v>
      </c>
      <c r="AC11" s="14">
        <v>755150</v>
      </c>
      <c r="AD11" t="s">
        <v>2622</v>
      </c>
      <c r="AE11" t="s">
        <v>2622</v>
      </c>
      <c r="AF11">
        <v>1</v>
      </c>
    </row>
    <row r="12" spans="1:16384" x14ac:dyDescent="0.25">
      <c r="A12" s="22" t="str">
        <f t="shared" si="0"/>
        <v>1000000012-0</v>
      </c>
      <c r="B12" s="9" t="s">
        <v>56</v>
      </c>
      <c r="C12" s="10" t="s">
        <v>29</v>
      </c>
      <c r="D12" s="10" t="s">
        <v>29</v>
      </c>
      <c r="E12" s="9" t="s">
        <v>30</v>
      </c>
      <c r="F12" s="10" t="s">
        <v>31</v>
      </c>
      <c r="G12" s="10" t="s">
        <v>32</v>
      </c>
      <c r="H12" s="11">
        <v>43381</v>
      </c>
      <c r="I12" s="12">
        <v>43374</v>
      </c>
      <c r="J12" s="10" t="s">
        <v>33</v>
      </c>
      <c r="K12" s="13" t="s">
        <v>57</v>
      </c>
      <c r="L12" s="10" t="s">
        <v>40</v>
      </c>
      <c r="M12" s="10" t="s">
        <v>29</v>
      </c>
      <c r="N12" s="14">
        <v>253985</v>
      </c>
      <c r="O12" s="12"/>
      <c r="P12" s="10" t="s">
        <v>29</v>
      </c>
      <c r="Q12" s="15">
        <v>0</v>
      </c>
      <c r="R12" s="15"/>
      <c r="S12" s="10" t="s">
        <v>29</v>
      </c>
      <c r="T12" s="14">
        <v>253985</v>
      </c>
      <c r="U12" s="10" t="s">
        <v>29</v>
      </c>
      <c r="V12" s="10" t="s">
        <v>29</v>
      </c>
      <c r="W12" s="10" t="s">
        <v>37</v>
      </c>
      <c r="X12" s="10" t="s">
        <v>29</v>
      </c>
      <c r="Y12" s="15">
        <v>0</v>
      </c>
      <c r="Z12" s="15">
        <v>0</v>
      </c>
      <c r="AA12" s="15">
        <v>0</v>
      </c>
      <c r="AB12" s="15">
        <v>0</v>
      </c>
      <c r="AC12" s="14">
        <v>253985</v>
      </c>
      <c r="AD12" t="s">
        <v>2622</v>
      </c>
      <c r="AE12" t="s">
        <v>2622</v>
      </c>
      <c r="AF12">
        <v>1</v>
      </c>
    </row>
    <row r="13" spans="1:16384" x14ac:dyDescent="0.25">
      <c r="A13" s="22" t="str">
        <f t="shared" si="0"/>
        <v>1000000013-0</v>
      </c>
      <c r="B13" s="9" t="s">
        <v>58</v>
      </c>
      <c r="C13" s="10" t="s">
        <v>29</v>
      </c>
      <c r="D13" s="10" t="s">
        <v>29</v>
      </c>
      <c r="E13" s="9" t="s">
        <v>30</v>
      </c>
      <c r="F13" s="10" t="s">
        <v>31</v>
      </c>
      <c r="G13" s="10" t="s">
        <v>32</v>
      </c>
      <c r="H13" s="11">
        <v>43381</v>
      </c>
      <c r="I13" s="12">
        <v>43374</v>
      </c>
      <c r="J13" s="10" t="s">
        <v>33</v>
      </c>
      <c r="K13" s="13" t="s">
        <v>59</v>
      </c>
      <c r="L13" s="10" t="s">
        <v>40</v>
      </c>
      <c r="M13" s="10" t="s">
        <v>29</v>
      </c>
      <c r="N13" s="14">
        <v>657950</v>
      </c>
      <c r="O13" s="12"/>
      <c r="P13" s="10" t="s">
        <v>29</v>
      </c>
      <c r="Q13" s="15">
        <v>0</v>
      </c>
      <c r="R13" s="15"/>
      <c r="S13" s="10" t="s">
        <v>29</v>
      </c>
      <c r="T13" s="14">
        <v>657950</v>
      </c>
      <c r="U13" s="10" t="s">
        <v>29</v>
      </c>
      <c r="V13" s="10" t="s">
        <v>29</v>
      </c>
      <c r="W13" s="10" t="s">
        <v>37</v>
      </c>
      <c r="X13" s="10" t="s">
        <v>29</v>
      </c>
      <c r="Y13" s="15">
        <v>0</v>
      </c>
      <c r="Z13" s="15">
        <v>0</v>
      </c>
      <c r="AA13" s="15">
        <v>0</v>
      </c>
      <c r="AB13" s="15">
        <v>0</v>
      </c>
      <c r="AC13" s="14">
        <v>657950</v>
      </c>
      <c r="AD13" t="s">
        <v>2622</v>
      </c>
      <c r="AE13" t="s">
        <v>2622</v>
      </c>
      <c r="AF13">
        <v>1</v>
      </c>
    </row>
    <row r="14" spans="1:16384" x14ac:dyDescent="0.25">
      <c r="A14" s="22" t="str">
        <f t="shared" si="0"/>
        <v>1000000014-0</v>
      </c>
      <c r="B14" s="9" t="s">
        <v>60</v>
      </c>
      <c r="C14" s="10" t="s">
        <v>29</v>
      </c>
      <c r="D14" s="10" t="s">
        <v>29</v>
      </c>
      <c r="E14" s="9" t="s">
        <v>30</v>
      </c>
      <c r="F14" s="10" t="s">
        <v>31</v>
      </c>
      <c r="G14" s="10" t="s">
        <v>32</v>
      </c>
      <c r="H14" s="11">
        <v>43377</v>
      </c>
      <c r="I14" s="12">
        <v>43374</v>
      </c>
      <c r="J14" s="10" t="s">
        <v>33</v>
      </c>
      <c r="K14" s="13" t="s">
        <v>61</v>
      </c>
      <c r="L14" s="10" t="s">
        <v>40</v>
      </c>
      <c r="M14" s="10" t="s">
        <v>29</v>
      </c>
      <c r="N14" s="14">
        <v>346400</v>
      </c>
      <c r="O14" s="12"/>
      <c r="P14" s="10" t="s">
        <v>29</v>
      </c>
      <c r="Q14" s="15">
        <v>0</v>
      </c>
      <c r="R14" s="15"/>
      <c r="S14" s="10" t="s">
        <v>29</v>
      </c>
      <c r="T14" s="14">
        <v>346400</v>
      </c>
      <c r="U14" s="10" t="s">
        <v>29</v>
      </c>
      <c r="V14" s="10" t="s">
        <v>29</v>
      </c>
      <c r="W14" s="10" t="s">
        <v>37</v>
      </c>
      <c r="X14" s="10" t="s">
        <v>29</v>
      </c>
      <c r="Y14" s="15">
        <v>0</v>
      </c>
      <c r="Z14" s="15">
        <v>0</v>
      </c>
      <c r="AA14" s="15">
        <v>0</v>
      </c>
      <c r="AB14" s="15">
        <v>0</v>
      </c>
      <c r="AC14" s="14">
        <v>346400</v>
      </c>
      <c r="AD14" t="s">
        <v>2622</v>
      </c>
      <c r="AE14" t="s">
        <v>2622</v>
      </c>
      <c r="AF14">
        <v>1</v>
      </c>
    </row>
    <row r="15" spans="1:16384" x14ac:dyDescent="0.25">
      <c r="A15" s="22" t="str">
        <f t="shared" si="0"/>
        <v>1000000015-0</v>
      </c>
      <c r="B15" s="9" t="s">
        <v>62</v>
      </c>
      <c r="C15" s="10" t="s">
        <v>29</v>
      </c>
      <c r="D15" s="10" t="s">
        <v>29</v>
      </c>
      <c r="E15" s="9" t="s">
        <v>30</v>
      </c>
      <c r="F15" s="10" t="s">
        <v>31</v>
      </c>
      <c r="G15" s="10" t="s">
        <v>32</v>
      </c>
      <c r="H15" s="11">
        <v>43400</v>
      </c>
      <c r="I15" s="12">
        <v>43374</v>
      </c>
      <c r="J15" s="10" t="s">
        <v>33</v>
      </c>
      <c r="K15" s="13" t="s">
        <v>63</v>
      </c>
      <c r="L15" s="10" t="s">
        <v>40</v>
      </c>
      <c r="M15" s="10" t="s">
        <v>29</v>
      </c>
      <c r="N15" s="14">
        <v>305150</v>
      </c>
      <c r="O15" s="12"/>
      <c r="P15" s="10" t="s">
        <v>64</v>
      </c>
      <c r="Q15" s="15">
        <v>0</v>
      </c>
      <c r="R15" s="15"/>
      <c r="S15" s="10" t="s">
        <v>29</v>
      </c>
      <c r="T15" s="14">
        <v>305150</v>
      </c>
      <c r="U15" s="10" t="s">
        <v>29</v>
      </c>
      <c r="V15" s="10" t="s">
        <v>29</v>
      </c>
      <c r="W15" s="10" t="s">
        <v>37</v>
      </c>
      <c r="X15" s="10" t="s">
        <v>29</v>
      </c>
      <c r="Y15" s="15">
        <v>0</v>
      </c>
      <c r="Z15" s="15">
        <v>0</v>
      </c>
      <c r="AA15" s="15">
        <v>0</v>
      </c>
      <c r="AB15" s="15">
        <v>0</v>
      </c>
      <c r="AC15" s="14">
        <v>305150</v>
      </c>
      <c r="AD15" t="s">
        <v>2622</v>
      </c>
      <c r="AE15" t="s">
        <v>2622</v>
      </c>
      <c r="AF15">
        <v>1</v>
      </c>
    </row>
    <row r="16" spans="1:16384" x14ac:dyDescent="0.25">
      <c r="A16" s="22" t="str">
        <f t="shared" si="0"/>
        <v>1000000016-0</v>
      </c>
      <c r="B16" s="9" t="s">
        <v>65</v>
      </c>
      <c r="C16" s="10" t="s">
        <v>29</v>
      </c>
      <c r="D16" s="10" t="s">
        <v>29</v>
      </c>
      <c r="E16" s="9" t="s">
        <v>30</v>
      </c>
      <c r="F16" s="10" t="s">
        <v>31</v>
      </c>
      <c r="G16" s="10" t="s">
        <v>32</v>
      </c>
      <c r="H16" s="11">
        <v>43383</v>
      </c>
      <c r="I16" s="12">
        <v>43374</v>
      </c>
      <c r="J16" s="10" t="s">
        <v>33</v>
      </c>
      <c r="K16" s="13" t="s">
        <v>66</v>
      </c>
      <c r="L16" s="10" t="s">
        <v>40</v>
      </c>
      <c r="M16" s="10" t="s">
        <v>29</v>
      </c>
      <c r="N16" s="14">
        <v>913800</v>
      </c>
      <c r="O16" s="12"/>
      <c r="P16" s="10" t="s">
        <v>29</v>
      </c>
      <c r="Q16" s="15">
        <v>0</v>
      </c>
      <c r="R16" s="15"/>
      <c r="S16" s="10" t="s">
        <v>29</v>
      </c>
      <c r="T16" s="14">
        <v>913800</v>
      </c>
      <c r="U16" s="10" t="s">
        <v>29</v>
      </c>
      <c r="V16" s="10" t="s">
        <v>29</v>
      </c>
      <c r="W16" s="10" t="s">
        <v>37</v>
      </c>
      <c r="X16" s="10" t="s">
        <v>29</v>
      </c>
      <c r="Y16" s="15">
        <v>0</v>
      </c>
      <c r="Z16" s="15">
        <v>0</v>
      </c>
      <c r="AA16" s="15">
        <v>0</v>
      </c>
      <c r="AB16" s="15">
        <v>0</v>
      </c>
      <c r="AC16" s="14">
        <v>913800</v>
      </c>
      <c r="AD16" t="s">
        <v>2622</v>
      </c>
      <c r="AE16" t="s">
        <v>2622</v>
      </c>
      <c r="AF16">
        <v>1</v>
      </c>
    </row>
    <row r="17" spans="1:32" x14ac:dyDescent="0.25">
      <c r="A17" s="22" t="str">
        <f t="shared" si="0"/>
        <v>1000000017-0</v>
      </c>
      <c r="B17" s="9" t="s">
        <v>67</v>
      </c>
      <c r="C17" s="10" t="s">
        <v>29</v>
      </c>
      <c r="D17" s="10" t="s">
        <v>29</v>
      </c>
      <c r="E17" s="9" t="s">
        <v>30</v>
      </c>
      <c r="F17" s="10" t="s">
        <v>31</v>
      </c>
      <c r="G17" s="10" t="s">
        <v>32</v>
      </c>
      <c r="H17" s="11">
        <v>43376</v>
      </c>
      <c r="I17" s="12">
        <v>43374</v>
      </c>
      <c r="J17" s="10" t="s">
        <v>33</v>
      </c>
      <c r="K17" s="13" t="s">
        <v>68</v>
      </c>
      <c r="L17" s="10" t="s">
        <v>40</v>
      </c>
      <c r="M17" s="10" t="s">
        <v>29</v>
      </c>
      <c r="N17" s="14">
        <v>249375</v>
      </c>
      <c r="O17" s="12"/>
      <c r="P17" s="10" t="s">
        <v>29</v>
      </c>
      <c r="Q17" s="15">
        <v>0</v>
      </c>
      <c r="R17" s="15"/>
      <c r="S17" s="10" t="s">
        <v>29</v>
      </c>
      <c r="T17" s="14">
        <v>249375</v>
      </c>
      <c r="U17" s="10" t="s">
        <v>29</v>
      </c>
      <c r="V17" s="10" t="s">
        <v>29</v>
      </c>
      <c r="W17" s="10" t="s">
        <v>37</v>
      </c>
      <c r="X17" s="10" t="s">
        <v>29</v>
      </c>
      <c r="Y17" s="15">
        <v>0</v>
      </c>
      <c r="Z17" s="15">
        <v>0</v>
      </c>
      <c r="AA17" s="15">
        <v>0</v>
      </c>
      <c r="AB17" s="15">
        <v>0</v>
      </c>
      <c r="AC17" s="14">
        <v>249375</v>
      </c>
      <c r="AD17" t="s">
        <v>2622</v>
      </c>
      <c r="AE17" t="s">
        <v>2622</v>
      </c>
      <c r="AF17">
        <v>1</v>
      </c>
    </row>
    <row r="18" spans="1:32" x14ac:dyDescent="0.25">
      <c r="A18" s="22" t="str">
        <f t="shared" si="0"/>
        <v>1000000018-0</v>
      </c>
      <c r="B18" s="9" t="s">
        <v>69</v>
      </c>
      <c r="C18" s="10" t="s">
        <v>29</v>
      </c>
      <c r="D18" s="10" t="s">
        <v>29</v>
      </c>
      <c r="E18" s="9" t="s">
        <v>30</v>
      </c>
      <c r="F18" s="10" t="s">
        <v>31</v>
      </c>
      <c r="G18" s="10" t="s">
        <v>32</v>
      </c>
      <c r="H18" s="11">
        <v>43376</v>
      </c>
      <c r="I18" s="12">
        <v>43374</v>
      </c>
      <c r="J18" s="10" t="s">
        <v>33</v>
      </c>
      <c r="K18" s="13" t="s">
        <v>70</v>
      </c>
      <c r="L18" s="10" t="s">
        <v>40</v>
      </c>
      <c r="M18" s="10" t="s">
        <v>29</v>
      </c>
      <c r="N18" s="14">
        <v>249375</v>
      </c>
      <c r="O18" s="12"/>
      <c r="P18" s="10" t="s">
        <v>29</v>
      </c>
      <c r="Q18" s="15">
        <v>0</v>
      </c>
      <c r="R18" s="15"/>
      <c r="S18" s="10" t="s">
        <v>29</v>
      </c>
      <c r="T18" s="14">
        <v>249375</v>
      </c>
      <c r="U18" s="10" t="s">
        <v>29</v>
      </c>
      <c r="V18" s="10" t="s">
        <v>29</v>
      </c>
      <c r="W18" s="10" t="s">
        <v>37</v>
      </c>
      <c r="X18" s="10" t="s">
        <v>29</v>
      </c>
      <c r="Y18" s="15">
        <v>0</v>
      </c>
      <c r="Z18" s="15">
        <v>0</v>
      </c>
      <c r="AA18" s="15">
        <v>0</v>
      </c>
      <c r="AB18" s="15">
        <v>0</v>
      </c>
      <c r="AC18" s="14">
        <v>249375</v>
      </c>
      <c r="AD18" t="s">
        <v>2622</v>
      </c>
      <c r="AE18" t="s">
        <v>2622</v>
      </c>
      <c r="AF18">
        <v>1</v>
      </c>
    </row>
    <row r="19" spans="1:32" x14ac:dyDescent="0.25">
      <c r="A19" s="22" t="str">
        <f t="shared" si="0"/>
        <v>1000000019-0</v>
      </c>
      <c r="B19" s="9" t="s">
        <v>71</v>
      </c>
      <c r="C19" s="10" t="s">
        <v>29</v>
      </c>
      <c r="D19" s="10" t="s">
        <v>29</v>
      </c>
      <c r="E19" s="9" t="s">
        <v>30</v>
      </c>
      <c r="F19" s="10" t="s">
        <v>31</v>
      </c>
      <c r="G19" s="10" t="s">
        <v>32</v>
      </c>
      <c r="H19" s="11">
        <v>43376</v>
      </c>
      <c r="I19" s="12">
        <v>43374</v>
      </c>
      <c r="J19" s="10" t="s">
        <v>33</v>
      </c>
      <c r="K19" s="13" t="s">
        <v>72</v>
      </c>
      <c r="L19" s="10" t="s">
        <v>40</v>
      </c>
      <c r="M19" s="10" t="s">
        <v>29</v>
      </c>
      <c r="N19" s="14">
        <v>249375</v>
      </c>
      <c r="O19" s="12"/>
      <c r="P19" s="10" t="s">
        <v>29</v>
      </c>
      <c r="Q19" s="15">
        <v>0</v>
      </c>
      <c r="R19" s="15"/>
      <c r="S19" s="10" t="s">
        <v>29</v>
      </c>
      <c r="T19" s="14">
        <v>249375</v>
      </c>
      <c r="U19" s="10" t="s">
        <v>29</v>
      </c>
      <c r="V19" s="10" t="s">
        <v>29</v>
      </c>
      <c r="W19" s="10" t="s">
        <v>37</v>
      </c>
      <c r="X19" s="10" t="s">
        <v>29</v>
      </c>
      <c r="Y19" s="15">
        <v>0</v>
      </c>
      <c r="Z19" s="15">
        <v>0</v>
      </c>
      <c r="AA19" s="15">
        <v>0</v>
      </c>
      <c r="AB19" s="15">
        <v>0</v>
      </c>
      <c r="AC19" s="14">
        <v>249375</v>
      </c>
      <c r="AD19" t="s">
        <v>2622</v>
      </c>
      <c r="AE19" t="s">
        <v>2622</v>
      </c>
      <c r="AF19">
        <v>1</v>
      </c>
    </row>
    <row r="20" spans="1:32" x14ac:dyDescent="0.25">
      <c r="A20" s="22" t="str">
        <f t="shared" si="0"/>
        <v>1000000020-0</v>
      </c>
      <c r="B20" s="9" t="s">
        <v>73</v>
      </c>
      <c r="C20" s="10" t="s">
        <v>29</v>
      </c>
      <c r="D20" s="10" t="s">
        <v>29</v>
      </c>
      <c r="E20" s="9" t="s">
        <v>30</v>
      </c>
      <c r="F20" s="10" t="s">
        <v>31</v>
      </c>
      <c r="G20" s="10" t="s">
        <v>32</v>
      </c>
      <c r="H20" s="11">
        <v>43377</v>
      </c>
      <c r="I20" s="12">
        <v>43374</v>
      </c>
      <c r="J20" s="10" t="s">
        <v>33</v>
      </c>
      <c r="K20" s="13" t="s">
        <v>74</v>
      </c>
      <c r="L20" s="10" t="s">
        <v>40</v>
      </c>
      <c r="M20" s="10" t="s">
        <v>29</v>
      </c>
      <c r="N20" s="14">
        <v>652500</v>
      </c>
      <c r="O20" s="12"/>
      <c r="P20" s="10" t="s">
        <v>29</v>
      </c>
      <c r="Q20" s="15">
        <v>0</v>
      </c>
      <c r="R20" s="15"/>
      <c r="S20" s="10" t="s">
        <v>29</v>
      </c>
      <c r="T20" s="14">
        <v>652500</v>
      </c>
      <c r="U20" s="10" t="s">
        <v>29</v>
      </c>
      <c r="V20" s="10" t="s">
        <v>29</v>
      </c>
      <c r="W20" s="10" t="s">
        <v>37</v>
      </c>
      <c r="X20" s="10" t="s">
        <v>29</v>
      </c>
      <c r="Y20" s="15">
        <v>0</v>
      </c>
      <c r="Z20" s="15">
        <v>0</v>
      </c>
      <c r="AA20" s="15">
        <v>0</v>
      </c>
      <c r="AB20" s="15">
        <v>0</v>
      </c>
      <c r="AC20" s="14">
        <v>652500</v>
      </c>
      <c r="AD20" t="s">
        <v>2622</v>
      </c>
      <c r="AE20" t="s">
        <v>2622</v>
      </c>
      <c r="AF20">
        <v>1</v>
      </c>
    </row>
    <row r="21" spans="1:32" x14ac:dyDescent="0.25">
      <c r="A21" s="22" t="str">
        <f t="shared" si="0"/>
        <v>1000000021-0</v>
      </c>
      <c r="B21" s="9" t="s">
        <v>75</v>
      </c>
      <c r="C21" s="10" t="s">
        <v>29</v>
      </c>
      <c r="D21" s="10" t="s">
        <v>29</v>
      </c>
      <c r="E21" s="9" t="s">
        <v>30</v>
      </c>
      <c r="F21" s="10" t="s">
        <v>31</v>
      </c>
      <c r="G21" s="10" t="s">
        <v>32</v>
      </c>
      <c r="H21" s="11">
        <v>43406</v>
      </c>
      <c r="I21" s="12">
        <v>43405</v>
      </c>
      <c r="J21" s="10" t="s">
        <v>33</v>
      </c>
      <c r="K21" s="13" t="s">
        <v>76</v>
      </c>
      <c r="L21" s="10" t="s">
        <v>40</v>
      </c>
      <c r="M21" s="10" t="s">
        <v>29</v>
      </c>
      <c r="N21" s="14">
        <v>305350</v>
      </c>
      <c r="O21" s="12"/>
      <c r="P21" s="10" t="s">
        <v>29</v>
      </c>
      <c r="Q21" s="15">
        <v>0</v>
      </c>
      <c r="R21" s="15"/>
      <c r="S21" s="10" t="s">
        <v>29</v>
      </c>
      <c r="T21" s="14">
        <v>305350</v>
      </c>
      <c r="U21" s="10" t="s">
        <v>29</v>
      </c>
      <c r="V21" s="10" t="s">
        <v>29</v>
      </c>
      <c r="W21" s="10" t="s">
        <v>37</v>
      </c>
      <c r="X21" s="10" t="s">
        <v>29</v>
      </c>
      <c r="Y21" s="15">
        <v>0</v>
      </c>
      <c r="Z21" s="15">
        <v>0</v>
      </c>
      <c r="AA21" s="15">
        <v>0</v>
      </c>
      <c r="AB21" s="15">
        <v>0</v>
      </c>
      <c r="AC21" s="14">
        <v>305350</v>
      </c>
      <c r="AD21" t="s">
        <v>2622</v>
      </c>
      <c r="AE21" t="s">
        <v>2622</v>
      </c>
      <c r="AF21">
        <v>1</v>
      </c>
    </row>
    <row r="22" spans="1:32" x14ac:dyDescent="0.25">
      <c r="A22" s="22" t="str">
        <f t="shared" si="0"/>
        <v>1000000022-0</v>
      </c>
      <c r="B22" s="9" t="s">
        <v>77</v>
      </c>
      <c r="C22" s="10" t="s">
        <v>29</v>
      </c>
      <c r="D22" s="10" t="s">
        <v>29</v>
      </c>
      <c r="E22" s="9" t="s">
        <v>30</v>
      </c>
      <c r="F22" s="10" t="s">
        <v>31</v>
      </c>
      <c r="G22" s="10" t="s">
        <v>32</v>
      </c>
      <c r="H22" s="11">
        <v>43407</v>
      </c>
      <c r="I22" s="12">
        <v>43405</v>
      </c>
      <c r="J22" s="10" t="s">
        <v>33</v>
      </c>
      <c r="K22" s="13" t="s">
        <v>78</v>
      </c>
      <c r="L22" s="10" t="s">
        <v>40</v>
      </c>
      <c r="M22" s="10" t="s">
        <v>29</v>
      </c>
      <c r="N22" s="14">
        <v>450000</v>
      </c>
      <c r="O22" s="12"/>
      <c r="P22" s="10" t="s">
        <v>29</v>
      </c>
      <c r="Q22" s="15">
        <v>0</v>
      </c>
      <c r="R22" s="15"/>
      <c r="S22" s="10" t="s">
        <v>29</v>
      </c>
      <c r="T22" s="14">
        <v>450000</v>
      </c>
      <c r="U22" s="10" t="s">
        <v>29</v>
      </c>
      <c r="V22" s="10" t="s">
        <v>29</v>
      </c>
      <c r="W22" s="10" t="s">
        <v>37</v>
      </c>
      <c r="X22" s="10" t="s">
        <v>29</v>
      </c>
      <c r="Y22" s="15">
        <v>0</v>
      </c>
      <c r="Z22" s="15">
        <v>0</v>
      </c>
      <c r="AA22" s="15">
        <v>0</v>
      </c>
      <c r="AB22" s="15">
        <v>0</v>
      </c>
      <c r="AC22" s="14">
        <v>450000</v>
      </c>
      <c r="AD22" t="s">
        <v>2622</v>
      </c>
      <c r="AE22" t="s">
        <v>2622</v>
      </c>
      <c r="AF22">
        <v>1</v>
      </c>
    </row>
    <row r="23" spans="1:32" x14ac:dyDescent="0.25">
      <c r="A23" s="22" t="str">
        <f t="shared" si="0"/>
        <v>1000000023-0</v>
      </c>
      <c r="B23" s="9" t="s">
        <v>79</v>
      </c>
      <c r="C23" s="10" t="s">
        <v>29</v>
      </c>
      <c r="D23" s="10" t="s">
        <v>29</v>
      </c>
      <c r="E23" s="9" t="s">
        <v>30</v>
      </c>
      <c r="F23" s="10" t="s">
        <v>31</v>
      </c>
      <c r="G23" s="10" t="s">
        <v>32</v>
      </c>
      <c r="H23" s="11">
        <v>43424</v>
      </c>
      <c r="I23" s="12">
        <v>43405</v>
      </c>
      <c r="J23" s="10" t="s">
        <v>33</v>
      </c>
      <c r="K23" s="13" t="s">
        <v>80</v>
      </c>
      <c r="L23" s="10" t="s">
        <v>40</v>
      </c>
      <c r="M23" s="10" t="s">
        <v>29</v>
      </c>
      <c r="N23" s="14">
        <v>313333</v>
      </c>
      <c r="O23" s="12"/>
      <c r="P23" s="10" t="s">
        <v>29</v>
      </c>
      <c r="Q23" s="15">
        <v>0</v>
      </c>
      <c r="R23" s="15"/>
      <c r="S23" s="10" t="s">
        <v>29</v>
      </c>
      <c r="T23" s="14">
        <v>313333</v>
      </c>
      <c r="U23" s="10" t="s">
        <v>29</v>
      </c>
      <c r="V23" s="10" t="s">
        <v>29</v>
      </c>
      <c r="W23" s="10" t="s">
        <v>37</v>
      </c>
      <c r="X23" s="10" t="s">
        <v>29</v>
      </c>
      <c r="Y23" s="15">
        <v>0</v>
      </c>
      <c r="Z23" s="15">
        <v>0</v>
      </c>
      <c r="AA23" s="15">
        <v>0</v>
      </c>
      <c r="AB23" s="15">
        <v>0</v>
      </c>
      <c r="AC23" s="14">
        <v>313333</v>
      </c>
      <c r="AD23" t="s">
        <v>2622</v>
      </c>
      <c r="AE23" t="s">
        <v>2622</v>
      </c>
      <c r="AF23">
        <v>1</v>
      </c>
    </row>
    <row r="24" spans="1:32" x14ac:dyDescent="0.25">
      <c r="A24" s="22" t="str">
        <f t="shared" si="0"/>
        <v>1000000024-0</v>
      </c>
      <c r="B24" s="9" t="s">
        <v>81</v>
      </c>
      <c r="C24" s="10" t="s">
        <v>29</v>
      </c>
      <c r="D24" s="10" t="s">
        <v>29</v>
      </c>
      <c r="E24" s="9" t="s">
        <v>30</v>
      </c>
      <c r="F24" s="10" t="s">
        <v>31</v>
      </c>
      <c r="G24" s="10" t="s">
        <v>32</v>
      </c>
      <c r="H24" s="11">
        <v>43424</v>
      </c>
      <c r="I24" s="12">
        <v>43405</v>
      </c>
      <c r="J24" s="10" t="s">
        <v>33</v>
      </c>
      <c r="K24" s="13" t="s">
        <v>82</v>
      </c>
      <c r="L24" s="10" t="s">
        <v>40</v>
      </c>
      <c r="M24" s="10" t="s">
        <v>29</v>
      </c>
      <c r="N24" s="14">
        <v>318483</v>
      </c>
      <c r="O24" s="12"/>
      <c r="P24" s="10" t="s">
        <v>29</v>
      </c>
      <c r="Q24" s="15">
        <v>0</v>
      </c>
      <c r="R24" s="15"/>
      <c r="S24" s="10" t="s">
        <v>29</v>
      </c>
      <c r="T24" s="14">
        <v>318483</v>
      </c>
      <c r="U24" s="10" t="s">
        <v>29</v>
      </c>
      <c r="V24" s="10" t="s">
        <v>29</v>
      </c>
      <c r="W24" s="10" t="s">
        <v>37</v>
      </c>
      <c r="X24" s="10" t="s">
        <v>29</v>
      </c>
      <c r="Y24" s="15">
        <v>0</v>
      </c>
      <c r="Z24" s="15">
        <v>0</v>
      </c>
      <c r="AA24" s="15">
        <v>0</v>
      </c>
      <c r="AB24" s="15">
        <v>0</v>
      </c>
      <c r="AC24" s="14">
        <v>318483</v>
      </c>
      <c r="AD24" t="s">
        <v>2622</v>
      </c>
      <c r="AE24" t="s">
        <v>2622</v>
      </c>
      <c r="AF24">
        <v>1</v>
      </c>
    </row>
    <row r="25" spans="1:32" x14ac:dyDescent="0.25">
      <c r="A25" s="22" t="str">
        <f t="shared" si="0"/>
        <v>1000000025-0</v>
      </c>
      <c r="B25" s="9" t="s">
        <v>83</v>
      </c>
      <c r="C25" s="10" t="s">
        <v>29</v>
      </c>
      <c r="D25" s="10" t="s">
        <v>29</v>
      </c>
      <c r="E25" s="9" t="s">
        <v>30</v>
      </c>
      <c r="F25" s="10" t="s">
        <v>31</v>
      </c>
      <c r="G25" s="10" t="s">
        <v>29</v>
      </c>
      <c r="H25" s="11">
        <v>43424</v>
      </c>
      <c r="I25" s="12">
        <v>43405</v>
      </c>
      <c r="J25" s="10" t="s">
        <v>33</v>
      </c>
      <c r="K25" s="13" t="s">
        <v>84</v>
      </c>
      <c r="L25" s="10" t="s">
        <v>40</v>
      </c>
      <c r="M25" s="10" t="s">
        <v>29</v>
      </c>
      <c r="N25" s="14">
        <v>313333</v>
      </c>
      <c r="O25" s="12"/>
      <c r="P25" s="10" t="s">
        <v>29</v>
      </c>
      <c r="Q25" s="15">
        <v>0</v>
      </c>
      <c r="R25" s="15"/>
      <c r="S25" s="10" t="s">
        <v>29</v>
      </c>
      <c r="T25" s="14">
        <v>313333</v>
      </c>
      <c r="U25" s="10" t="s">
        <v>29</v>
      </c>
      <c r="V25" s="10" t="s">
        <v>29</v>
      </c>
      <c r="W25" s="10" t="s">
        <v>37</v>
      </c>
      <c r="X25" s="10" t="s">
        <v>29</v>
      </c>
      <c r="Y25" s="15">
        <v>0</v>
      </c>
      <c r="Z25" s="15">
        <v>0</v>
      </c>
      <c r="AA25" s="15">
        <v>0</v>
      </c>
      <c r="AB25" s="15">
        <v>0</v>
      </c>
      <c r="AC25" s="14">
        <v>313333</v>
      </c>
      <c r="AD25" t="s">
        <v>2622</v>
      </c>
      <c r="AE25" t="s">
        <v>2622</v>
      </c>
      <c r="AF25">
        <v>1</v>
      </c>
    </row>
    <row r="26" spans="1:32" x14ac:dyDescent="0.25">
      <c r="A26" s="22" t="str">
        <f t="shared" si="0"/>
        <v>1000000026-0</v>
      </c>
      <c r="B26" s="9" t="s">
        <v>85</v>
      </c>
      <c r="C26" s="10" t="s">
        <v>29</v>
      </c>
      <c r="D26" s="10" t="s">
        <v>29</v>
      </c>
      <c r="E26" s="9" t="s">
        <v>30</v>
      </c>
      <c r="F26" s="10" t="s">
        <v>31</v>
      </c>
      <c r="G26" s="10" t="s">
        <v>32</v>
      </c>
      <c r="H26" s="11">
        <v>43433</v>
      </c>
      <c r="I26" s="12">
        <v>43405</v>
      </c>
      <c r="J26" s="10" t="s">
        <v>33</v>
      </c>
      <c r="K26" s="13" t="s">
        <v>86</v>
      </c>
      <c r="L26" s="10" t="s">
        <v>40</v>
      </c>
      <c r="M26" s="10" t="s">
        <v>29</v>
      </c>
      <c r="N26" s="14">
        <v>18366130</v>
      </c>
      <c r="O26" s="12"/>
      <c r="P26" s="10" t="s">
        <v>29</v>
      </c>
      <c r="Q26" s="15">
        <v>0</v>
      </c>
      <c r="R26" s="15"/>
      <c r="S26" s="10" t="s">
        <v>29</v>
      </c>
      <c r="T26" s="14">
        <v>18366130</v>
      </c>
      <c r="U26" s="10" t="s">
        <v>29</v>
      </c>
      <c r="V26" s="10" t="s">
        <v>29</v>
      </c>
      <c r="W26" s="10" t="s">
        <v>37</v>
      </c>
      <c r="X26" s="10" t="s">
        <v>29</v>
      </c>
      <c r="Y26" s="15">
        <v>0</v>
      </c>
      <c r="Z26" s="15">
        <v>0</v>
      </c>
      <c r="AA26" s="15">
        <v>0</v>
      </c>
      <c r="AB26" s="15">
        <v>0</v>
      </c>
      <c r="AC26" s="14">
        <v>18366130</v>
      </c>
      <c r="AD26" t="s">
        <v>2622</v>
      </c>
      <c r="AE26" t="s">
        <v>2622</v>
      </c>
      <c r="AF26">
        <v>1</v>
      </c>
    </row>
    <row r="27" spans="1:32" x14ac:dyDescent="0.25">
      <c r="A27" s="22" t="str">
        <f t="shared" si="0"/>
        <v>1000000027-0</v>
      </c>
      <c r="B27" s="9" t="s">
        <v>87</v>
      </c>
      <c r="C27" s="10" t="s">
        <v>29</v>
      </c>
      <c r="D27" s="10" t="s">
        <v>29</v>
      </c>
      <c r="E27" s="9" t="s">
        <v>30</v>
      </c>
      <c r="F27" s="10" t="s">
        <v>31</v>
      </c>
      <c r="G27" s="10" t="s">
        <v>32</v>
      </c>
      <c r="H27" s="11">
        <v>43406</v>
      </c>
      <c r="I27" s="12">
        <v>43405</v>
      </c>
      <c r="J27" s="10" t="s">
        <v>33</v>
      </c>
      <c r="K27" s="13" t="s">
        <v>88</v>
      </c>
      <c r="L27" s="10" t="s">
        <v>40</v>
      </c>
      <c r="M27" s="10" t="s">
        <v>29</v>
      </c>
      <c r="N27" s="14">
        <v>342850</v>
      </c>
      <c r="O27" s="12"/>
      <c r="P27" s="10" t="s">
        <v>64</v>
      </c>
      <c r="Q27" s="15">
        <v>0</v>
      </c>
      <c r="R27" s="15"/>
      <c r="S27" s="10" t="s">
        <v>29</v>
      </c>
      <c r="T27" s="14">
        <v>342850</v>
      </c>
      <c r="U27" s="10" t="s">
        <v>29</v>
      </c>
      <c r="V27" s="10" t="s">
        <v>29</v>
      </c>
      <c r="W27" s="10" t="s">
        <v>37</v>
      </c>
      <c r="X27" s="10" t="s">
        <v>29</v>
      </c>
      <c r="Y27" s="15">
        <v>0</v>
      </c>
      <c r="Z27" s="15">
        <v>0</v>
      </c>
      <c r="AA27" s="15">
        <v>0</v>
      </c>
      <c r="AB27" s="15">
        <v>0</v>
      </c>
      <c r="AC27" s="14">
        <v>342850</v>
      </c>
      <c r="AD27" t="s">
        <v>2622</v>
      </c>
      <c r="AE27" t="s">
        <v>2622</v>
      </c>
      <c r="AF27">
        <v>1</v>
      </c>
    </row>
    <row r="28" spans="1:32" x14ac:dyDescent="0.25">
      <c r="A28" s="22" t="str">
        <f t="shared" si="0"/>
        <v>1000000028-0</v>
      </c>
      <c r="B28" s="9" t="s">
        <v>89</v>
      </c>
      <c r="C28" s="10" t="s">
        <v>29</v>
      </c>
      <c r="D28" s="10" t="s">
        <v>29</v>
      </c>
      <c r="E28" s="9" t="s">
        <v>30</v>
      </c>
      <c r="F28" s="10" t="s">
        <v>31</v>
      </c>
      <c r="G28" s="10" t="s">
        <v>32</v>
      </c>
      <c r="H28" s="11">
        <v>43409</v>
      </c>
      <c r="I28" s="12">
        <v>43405</v>
      </c>
      <c r="J28" s="10" t="s">
        <v>33</v>
      </c>
      <c r="K28" s="13" t="s">
        <v>90</v>
      </c>
      <c r="L28" s="10" t="s">
        <v>40</v>
      </c>
      <c r="M28" s="10" t="s">
        <v>29</v>
      </c>
      <c r="N28" s="14">
        <v>5350</v>
      </c>
      <c r="O28" s="12"/>
      <c r="P28" s="10" t="s">
        <v>29</v>
      </c>
      <c r="Q28" s="15">
        <v>0</v>
      </c>
      <c r="R28" s="15"/>
      <c r="S28" s="10" t="s">
        <v>29</v>
      </c>
      <c r="T28" s="14">
        <v>5350</v>
      </c>
      <c r="U28" s="10" t="s">
        <v>29</v>
      </c>
      <c r="V28" s="10" t="s">
        <v>29</v>
      </c>
      <c r="W28" s="10" t="s">
        <v>37</v>
      </c>
      <c r="X28" s="10" t="s">
        <v>29</v>
      </c>
      <c r="Y28" s="15">
        <v>0</v>
      </c>
      <c r="Z28" s="15">
        <v>0</v>
      </c>
      <c r="AA28" s="15">
        <v>0</v>
      </c>
      <c r="AB28" s="15">
        <v>0</v>
      </c>
      <c r="AC28" s="14">
        <v>5350</v>
      </c>
      <c r="AD28" t="s">
        <v>2622</v>
      </c>
      <c r="AE28" t="s">
        <v>2622</v>
      </c>
      <c r="AF28">
        <v>1</v>
      </c>
    </row>
    <row r="29" spans="1:32" x14ac:dyDescent="0.25">
      <c r="A29" s="22" t="str">
        <f t="shared" si="0"/>
        <v>1000000029-0</v>
      </c>
      <c r="B29" s="9" t="s">
        <v>91</v>
      </c>
      <c r="C29" s="10" t="s">
        <v>29</v>
      </c>
      <c r="D29" s="10" t="s">
        <v>29</v>
      </c>
      <c r="E29" s="9" t="s">
        <v>30</v>
      </c>
      <c r="F29" s="10" t="s">
        <v>31</v>
      </c>
      <c r="G29" s="10" t="s">
        <v>32</v>
      </c>
      <c r="H29" s="11">
        <v>43449</v>
      </c>
      <c r="I29" s="12">
        <v>43435</v>
      </c>
      <c r="J29" s="10" t="s">
        <v>33</v>
      </c>
      <c r="K29" s="13" t="s">
        <v>92</v>
      </c>
      <c r="L29" s="10" t="s">
        <v>40</v>
      </c>
      <c r="M29" s="10" t="s">
        <v>29</v>
      </c>
      <c r="N29" s="14">
        <v>1032040</v>
      </c>
      <c r="O29" s="12"/>
      <c r="P29" s="10" t="s">
        <v>29</v>
      </c>
      <c r="Q29" s="15">
        <v>0</v>
      </c>
      <c r="R29" s="15"/>
      <c r="S29" s="10" t="s">
        <v>29</v>
      </c>
      <c r="T29" s="14">
        <v>1032040</v>
      </c>
      <c r="U29" s="10" t="s">
        <v>29</v>
      </c>
      <c r="V29" s="10" t="s">
        <v>29</v>
      </c>
      <c r="W29" s="10" t="s">
        <v>37</v>
      </c>
      <c r="X29" s="10" t="s">
        <v>29</v>
      </c>
      <c r="Y29" s="15">
        <v>0</v>
      </c>
      <c r="Z29" s="15">
        <v>0</v>
      </c>
      <c r="AA29" s="15">
        <v>0</v>
      </c>
      <c r="AB29" s="15">
        <v>0</v>
      </c>
      <c r="AC29" s="14">
        <v>1032040</v>
      </c>
      <c r="AD29" t="s">
        <v>2622</v>
      </c>
      <c r="AE29" t="s">
        <v>2622</v>
      </c>
      <c r="AF29">
        <v>1</v>
      </c>
    </row>
    <row r="30" spans="1:32" x14ac:dyDescent="0.25">
      <c r="A30" s="22" t="str">
        <f t="shared" si="0"/>
        <v>1000000030-0</v>
      </c>
      <c r="B30" s="9" t="s">
        <v>93</v>
      </c>
      <c r="C30" s="10" t="s">
        <v>29</v>
      </c>
      <c r="D30" s="10" t="s">
        <v>29</v>
      </c>
      <c r="E30" s="9" t="s">
        <v>30</v>
      </c>
      <c r="F30" s="10" t="s">
        <v>31</v>
      </c>
      <c r="G30" s="10" t="s">
        <v>32</v>
      </c>
      <c r="H30" s="11">
        <v>43449</v>
      </c>
      <c r="I30" s="12">
        <v>43435</v>
      </c>
      <c r="J30" s="10" t="s">
        <v>33</v>
      </c>
      <c r="K30" s="13" t="s">
        <v>94</v>
      </c>
      <c r="L30" s="10" t="s">
        <v>40</v>
      </c>
      <c r="M30" s="10" t="s">
        <v>29</v>
      </c>
      <c r="N30" s="14">
        <v>3755150</v>
      </c>
      <c r="O30" s="12"/>
      <c r="P30" s="10" t="s">
        <v>29</v>
      </c>
      <c r="Q30" s="15">
        <v>0</v>
      </c>
      <c r="R30" s="15"/>
      <c r="S30" s="10" t="s">
        <v>29</v>
      </c>
      <c r="T30" s="14">
        <v>3755150</v>
      </c>
      <c r="U30" s="10" t="s">
        <v>29</v>
      </c>
      <c r="V30" s="10" t="s">
        <v>29</v>
      </c>
      <c r="W30" s="10" t="s">
        <v>37</v>
      </c>
      <c r="X30" s="10" t="s">
        <v>29</v>
      </c>
      <c r="Y30" s="15">
        <v>0</v>
      </c>
      <c r="Z30" s="15">
        <v>0</v>
      </c>
      <c r="AA30" s="15">
        <v>0</v>
      </c>
      <c r="AB30" s="15">
        <v>0</v>
      </c>
      <c r="AC30" s="14">
        <v>3755150</v>
      </c>
      <c r="AD30" t="s">
        <v>2622</v>
      </c>
      <c r="AE30" t="s">
        <v>2622</v>
      </c>
      <c r="AF30">
        <v>1</v>
      </c>
    </row>
    <row r="31" spans="1:32" x14ac:dyDescent="0.25">
      <c r="A31" s="22" t="str">
        <f t="shared" si="0"/>
        <v>1000000031-0</v>
      </c>
      <c r="B31" s="9" t="s">
        <v>95</v>
      </c>
      <c r="C31" s="10" t="s">
        <v>29</v>
      </c>
      <c r="D31" s="10" t="s">
        <v>29</v>
      </c>
      <c r="E31" s="9" t="s">
        <v>30</v>
      </c>
      <c r="F31" s="10" t="s">
        <v>31</v>
      </c>
      <c r="G31" s="10" t="s">
        <v>32</v>
      </c>
      <c r="H31" s="11">
        <v>43456</v>
      </c>
      <c r="I31" s="12">
        <v>43435</v>
      </c>
      <c r="J31" s="10" t="s">
        <v>33</v>
      </c>
      <c r="K31" s="13" t="s">
        <v>96</v>
      </c>
      <c r="L31" s="10" t="s">
        <v>40</v>
      </c>
      <c r="M31" s="10" t="s">
        <v>29</v>
      </c>
      <c r="N31" s="14">
        <v>809700</v>
      </c>
      <c r="O31" s="12"/>
      <c r="P31" s="10" t="s">
        <v>51</v>
      </c>
      <c r="Q31" s="15">
        <v>0</v>
      </c>
      <c r="R31" s="15"/>
      <c r="S31" s="10" t="s">
        <v>29</v>
      </c>
      <c r="T31" s="14">
        <v>809700</v>
      </c>
      <c r="U31" s="10" t="s">
        <v>29</v>
      </c>
      <c r="V31" s="10" t="s">
        <v>29</v>
      </c>
      <c r="W31" s="10" t="s">
        <v>37</v>
      </c>
      <c r="X31" s="10" t="s">
        <v>29</v>
      </c>
      <c r="Y31" s="15">
        <v>0</v>
      </c>
      <c r="Z31" s="15">
        <v>0</v>
      </c>
      <c r="AA31" s="15">
        <v>0</v>
      </c>
      <c r="AB31" s="15">
        <v>0</v>
      </c>
      <c r="AC31" s="14">
        <v>809700</v>
      </c>
      <c r="AD31" t="s">
        <v>2622</v>
      </c>
      <c r="AE31" t="s">
        <v>2622</v>
      </c>
      <c r="AF31">
        <v>1</v>
      </c>
    </row>
    <row r="32" spans="1:32" x14ac:dyDescent="0.25">
      <c r="A32" s="22" t="str">
        <f t="shared" si="0"/>
        <v>1000000032-0</v>
      </c>
      <c r="B32" s="9" t="s">
        <v>97</v>
      </c>
      <c r="C32" s="10" t="s">
        <v>29</v>
      </c>
      <c r="D32" s="10" t="s">
        <v>29</v>
      </c>
      <c r="E32" s="9" t="s">
        <v>30</v>
      </c>
      <c r="F32" s="10" t="s">
        <v>31</v>
      </c>
      <c r="G32" s="10" t="s">
        <v>32</v>
      </c>
      <c r="H32" s="11">
        <v>43452</v>
      </c>
      <c r="I32" s="12">
        <v>43435</v>
      </c>
      <c r="J32" s="10" t="s">
        <v>33</v>
      </c>
      <c r="K32" s="13" t="s">
        <v>98</v>
      </c>
      <c r="L32" s="10" t="s">
        <v>40</v>
      </c>
      <c r="M32" s="10" t="s">
        <v>29</v>
      </c>
      <c r="N32" s="14">
        <v>390000</v>
      </c>
      <c r="O32" s="12"/>
      <c r="P32" s="10" t="s">
        <v>29</v>
      </c>
      <c r="Q32" s="15">
        <v>0</v>
      </c>
      <c r="R32" s="15"/>
      <c r="S32" s="10" t="s">
        <v>29</v>
      </c>
      <c r="T32" s="14">
        <v>390000</v>
      </c>
      <c r="U32" s="10" t="s">
        <v>29</v>
      </c>
      <c r="V32" s="10" t="s">
        <v>29</v>
      </c>
      <c r="W32" s="10" t="s">
        <v>37</v>
      </c>
      <c r="X32" s="10" t="s">
        <v>29</v>
      </c>
      <c r="Y32" s="15">
        <v>0</v>
      </c>
      <c r="Z32" s="15">
        <v>0</v>
      </c>
      <c r="AA32" s="15">
        <v>0</v>
      </c>
      <c r="AB32" s="15">
        <v>0</v>
      </c>
      <c r="AC32" s="14">
        <v>390000</v>
      </c>
      <c r="AD32" t="s">
        <v>2622</v>
      </c>
      <c r="AE32" t="s">
        <v>2622</v>
      </c>
      <c r="AF32">
        <v>1</v>
      </c>
    </row>
    <row r="33" spans="1:32" x14ac:dyDescent="0.25">
      <c r="A33" s="22" t="str">
        <f t="shared" si="0"/>
        <v>1000000033-0</v>
      </c>
      <c r="B33" s="9" t="s">
        <v>99</v>
      </c>
      <c r="C33" s="10" t="s">
        <v>29</v>
      </c>
      <c r="D33" s="10" t="s">
        <v>29</v>
      </c>
      <c r="E33" s="9" t="s">
        <v>30</v>
      </c>
      <c r="F33" s="10" t="s">
        <v>31</v>
      </c>
      <c r="G33" s="10" t="s">
        <v>32</v>
      </c>
      <c r="H33" s="11">
        <v>43452</v>
      </c>
      <c r="I33" s="12">
        <v>43435</v>
      </c>
      <c r="J33" s="10" t="s">
        <v>33</v>
      </c>
      <c r="K33" s="13" t="s">
        <v>100</v>
      </c>
      <c r="L33" s="10" t="s">
        <v>40</v>
      </c>
      <c r="M33" s="10" t="s">
        <v>29</v>
      </c>
      <c r="N33" s="14">
        <v>390000</v>
      </c>
      <c r="O33" s="12"/>
      <c r="P33" s="10" t="s">
        <v>29</v>
      </c>
      <c r="Q33" s="15">
        <v>0</v>
      </c>
      <c r="R33" s="15"/>
      <c r="S33" s="10" t="s">
        <v>29</v>
      </c>
      <c r="T33" s="14">
        <v>390000</v>
      </c>
      <c r="U33" s="10" t="s">
        <v>29</v>
      </c>
      <c r="V33" s="10" t="s">
        <v>29</v>
      </c>
      <c r="W33" s="10" t="s">
        <v>37</v>
      </c>
      <c r="X33" s="10" t="s">
        <v>29</v>
      </c>
      <c r="Y33" s="15">
        <v>0</v>
      </c>
      <c r="Z33" s="15">
        <v>0</v>
      </c>
      <c r="AA33" s="15">
        <v>0</v>
      </c>
      <c r="AB33" s="15">
        <v>0</v>
      </c>
      <c r="AC33" s="14">
        <v>390000</v>
      </c>
      <c r="AD33" t="s">
        <v>2622</v>
      </c>
      <c r="AE33" t="s">
        <v>2622</v>
      </c>
      <c r="AF33">
        <v>1</v>
      </c>
    </row>
    <row r="34" spans="1:32" x14ac:dyDescent="0.25">
      <c r="A34" s="22" t="str">
        <f t="shared" si="0"/>
        <v>1000000034-0</v>
      </c>
      <c r="B34" s="9" t="s">
        <v>101</v>
      </c>
      <c r="C34" s="10" t="s">
        <v>29</v>
      </c>
      <c r="D34" s="10" t="s">
        <v>29</v>
      </c>
      <c r="E34" s="9" t="s">
        <v>30</v>
      </c>
      <c r="F34" s="10" t="s">
        <v>31</v>
      </c>
      <c r="G34" s="10" t="s">
        <v>32</v>
      </c>
      <c r="H34" s="11">
        <v>43452</v>
      </c>
      <c r="I34" s="12">
        <v>43435</v>
      </c>
      <c r="J34" s="10" t="s">
        <v>33</v>
      </c>
      <c r="K34" s="13" t="s">
        <v>102</v>
      </c>
      <c r="L34" s="10" t="s">
        <v>40</v>
      </c>
      <c r="M34" s="10" t="s">
        <v>29</v>
      </c>
      <c r="N34" s="14">
        <v>390000</v>
      </c>
      <c r="O34" s="12"/>
      <c r="P34" s="10" t="s">
        <v>29</v>
      </c>
      <c r="Q34" s="15">
        <v>0</v>
      </c>
      <c r="R34" s="15"/>
      <c r="S34" s="10" t="s">
        <v>29</v>
      </c>
      <c r="T34" s="14">
        <v>390000</v>
      </c>
      <c r="U34" s="10" t="s">
        <v>29</v>
      </c>
      <c r="V34" s="10" t="s">
        <v>29</v>
      </c>
      <c r="W34" s="10" t="s">
        <v>37</v>
      </c>
      <c r="X34" s="10" t="s">
        <v>29</v>
      </c>
      <c r="Y34" s="15">
        <v>0</v>
      </c>
      <c r="Z34" s="15">
        <v>0</v>
      </c>
      <c r="AA34" s="15">
        <v>0</v>
      </c>
      <c r="AB34" s="15">
        <v>0</v>
      </c>
      <c r="AC34" s="14">
        <v>390000</v>
      </c>
      <c r="AD34" t="s">
        <v>2622</v>
      </c>
      <c r="AE34" t="s">
        <v>2622</v>
      </c>
      <c r="AF34">
        <v>1</v>
      </c>
    </row>
    <row r="35" spans="1:32" x14ac:dyDescent="0.25">
      <c r="A35" s="22" t="str">
        <f t="shared" si="0"/>
        <v>1000000035-0</v>
      </c>
      <c r="B35" s="9" t="s">
        <v>103</v>
      </c>
      <c r="C35" s="10" t="s">
        <v>29</v>
      </c>
      <c r="D35" s="10" t="s">
        <v>29</v>
      </c>
      <c r="E35" s="9" t="s">
        <v>30</v>
      </c>
      <c r="F35" s="10" t="s">
        <v>31</v>
      </c>
      <c r="G35" s="10" t="s">
        <v>32</v>
      </c>
      <c r="H35" s="11">
        <v>43452</v>
      </c>
      <c r="I35" s="12">
        <v>43435</v>
      </c>
      <c r="J35" s="10" t="s">
        <v>33</v>
      </c>
      <c r="K35" s="13" t="s">
        <v>104</v>
      </c>
      <c r="L35" s="10" t="s">
        <v>40</v>
      </c>
      <c r="M35" s="10" t="s">
        <v>29</v>
      </c>
      <c r="N35" s="14">
        <v>904050</v>
      </c>
      <c r="O35" s="12"/>
      <c r="P35" s="10" t="s">
        <v>29</v>
      </c>
      <c r="Q35" s="15">
        <v>0</v>
      </c>
      <c r="R35" s="15"/>
      <c r="S35" s="10" t="s">
        <v>29</v>
      </c>
      <c r="T35" s="14">
        <v>904050</v>
      </c>
      <c r="U35" s="10" t="s">
        <v>29</v>
      </c>
      <c r="V35" s="10" t="s">
        <v>29</v>
      </c>
      <c r="W35" s="10" t="s">
        <v>37</v>
      </c>
      <c r="X35" s="10" t="s">
        <v>29</v>
      </c>
      <c r="Y35" s="15">
        <v>0</v>
      </c>
      <c r="Z35" s="15">
        <v>0</v>
      </c>
      <c r="AA35" s="15">
        <v>0</v>
      </c>
      <c r="AB35" s="15">
        <v>0</v>
      </c>
      <c r="AC35" s="14">
        <v>904050</v>
      </c>
      <c r="AD35" t="s">
        <v>2622</v>
      </c>
      <c r="AE35" t="s">
        <v>2622</v>
      </c>
      <c r="AF35">
        <v>1</v>
      </c>
    </row>
    <row r="36" spans="1:32" x14ac:dyDescent="0.25">
      <c r="A36" s="22" t="str">
        <f t="shared" si="0"/>
        <v>1000000036-0</v>
      </c>
      <c r="B36" s="9" t="s">
        <v>105</v>
      </c>
      <c r="C36" s="10" t="s">
        <v>29</v>
      </c>
      <c r="D36" s="10" t="s">
        <v>29</v>
      </c>
      <c r="E36" s="9" t="s">
        <v>30</v>
      </c>
      <c r="F36" s="10" t="s">
        <v>31</v>
      </c>
      <c r="G36" s="10" t="s">
        <v>32</v>
      </c>
      <c r="H36" s="11">
        <v>43452</v>
      </c>
      <c r="I36" s="12">
        <v>43435</v>
      </c>
      <c r="J36" s="10" t="s">
        <v>33</v>
      </c>
      <c r="K36" s="13" t="s">
        <v>106</v>
      </c>
      <c r="L36" s="10" t="s">
        <v>40</v>
      </c>
      <c r="M36" s="10" t="s">
        <v>29</v>
      </c>
      <c r="N36" s="14">
        <v>390000</v>
      </c>
      <c r="O36" s="12"/>
      <c r="P36" s="10" t="s">
        <v>29</v>
      </c>
      <c r="Q36" s="15">
        <v>0</v>
      </c>
      <c r="R36" s="15"/>
      <c r="S36" s="10" t="s">
        <v>29</v>
      </c>
      <c r="T36" s="14">
        <v>390000</v>
      </c>
      <c r="U36" s="10" t="s">
        <v>29</v>
      </c>
      <c r="V36" s="10" t="s">
        <v>29</v>
      </c>
      <c r="W36" s="10" t="s">
        <v>37</v>
      </c>
      <c r="X36" s="10" t="s">
        <v>29</v>
      </c>
      <c r="Y36" s="15">
        <v>0</v>
      </c>
      <c r="Z36" s="15">
        <v>0</v>
      </c>
      <c r="AA36" s="15">
        <v>0</v>
      </c>
      <c r="AB36" s="15">
        <v>0</v>
      </c>
      <c r="AC36" s="14">
        <v>390000</v>
      </c>
      <c r="AD36" t="s">
        <v>2622</v>
      </c>
      <c r="AE36" t="s">
        <v>2622</v>
      </c>
      <c r="AF36">
        <v>1</v>
      </c>
    </row>
    <row r="37" spans="1:32" x14ac:dyDescent="0.25">
      <c r="A37" s="22" t="str">
        <f t="shared" si="0"/>
        <v>1000000037-0</v>
      </c>
      <c r="B37" s="9" t="s">
        <v>107</v>
      </c>
      <c r="C37" s="10" t="s">
        <v>29</v>
      </c>
      <c r="D37" s="10" t="s">
        <v>29</v>
      </c>
      <c r="E37" s="9" t="s">
        <v>30</v>
      </c>
      <c r="F37" s="10" t="s">
        <v>31</v>
      </c>
      <c r="G37" s="10" t="s">
        <v>32</v>
      </c>
      <c r="H37" s="11">
        <v>43510</v>
      </c>
      <c r="I37" s="12">
        <v>43497</v>
      </c>
      <c r="J37" s="10" t="s">
        <v>33</v>
      </c>
      <c r="K37" s="13" t="s">
        <v>108</v>
      </c>
      <c r="L37" s="10" t="s">
        <v>40</v>
      </c>
      <c r="M37" s="10" t="s">
        <v>29</v>
      </c>
      <c r="N37" s="14">
        <v>755150</v>
      </c>
      <c r="O37" s="12"/>
      <c r="P37" s="10" t="s">
        <v>29</v>
      </c>
      <c r="Q37" s="15">
        <v>0</v>
      </c>
      <c r="R37" s="15"/>
      <c r="S37" s="10" t="s">
        <v>29</v>
      </c>
      <c r="T37" s="14">
        <v>755150</v>
      </c>
      <c r="U37" s="10" t="s">
        <v>29</v>
      </c>
      <c r="V37" s="10" t="s">
        <v>29</v>
      </c>
      <c r="W37" s="10" t="s">
        <v>37</v>
      </c>
      <c r="X37" s="10" t="s">
        <v>29</v>
      </c>
      <c r="Y37" s="15">
        <v>0</v>
      </c>
      <c r="Z37" s="15">
        <v>0</v>
      </c>
      <c r="AA37" s="15">
        <v>0</v>
      </c>
      <c r="AB37" s="15">
        <v>0</v>
      </c>
      <c r="AC37" s="14">
        <v>755150</v>
      </c>
      <c r="AD37" t="s">
        <v>2622</v>
      </c>
      <c r="AE37" t="s">
        <v>2622</v>
      </c>
      <c r="AF37">
        <v>1</v>
      </c>
    </row>
    <row r="38" spans="1:32" x14ac:dyDescent="0.25">
      <c r="A38" s="22" t="str">
        <f t="shared" si="0"/>
        <v>1000000038-0</v>
      </c>
      <c r="B38" s="9" t="s">
        <v>109</v>
      </c>
      <c r="C38" s="10" t="s">
        <v>29</v>
      </c>
      <c r="D38" s="10" t="s">
        <v>29</v>
      </c>
      <c r="E38" s="9" t="s">
        <v>30</v>
      </c>
      <c r="F38" s="10" t="s">
        <v>32</v>
      </c>
      <c r="G38" s="10" t="s">
        <v>32</v>
      </c>
      <c r="H38" s="11">
        <v>43652</v>
      </c>
      <c r="I38" s="12">
        <v>43652</v>
      </c>
      <c r="J38" s="10" t="s">
        <v>110</v>
      </c>
      <c r="K38" s="13" t="s">
        <v>111</v>
      </c>
      <c r="L38" s="10" t="s">
        <v>40</v>
      </c>
      <c r="M38" s="10" t="s">
        <v>29</v>
      </c>
      <c r="N38" s="15">
        <v>0</v>
      </c>
      <c r="O38" s="12"/>
      <c r="P38" s="10" t="s">
        <v>29</v>
      </c>
      <c r="Q38" s="15">
        <v>0</v>
      </c>
      <c r="R38" s="15">
        <v>17.329999999999998</v>
      </c>
      <c r="S38" s="10" t="s">
        <v>29</v>
      </c>
      <c r="T38" s="15">
        <v>0</v>
      </c>
      <c r="U38" s="10" t="s">
        <v>112</v>
      </c>
      <c r="V38" s="10" t="s">
        <v>29</v>
      </c>
      <c r="W38" s="10" t="s">
        <v>37</v>
      </c>
      <c r="X38" s="10" t="s">
        <v>29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t="s">
        <v>2622</v>
      </c>
      <c r="AE38" t="s">
        <v>2622</v>
      </c>
      <c r="AF38">
        <v>1</v>
      </c>
    </row>
    <row r="39" spans="1:32" x14ac:dyDescent="0.25">
      <c r="A39" s="22" t="str">
        <f t="shared" si="0"/>
        <v>1000000040-0</v>
      </c>
      <c r="B39" s="9" t="s">
        <v>113</v>
      </c>
      <c r="C39" s="10" t="s">
        <v>29</v>
      </c>
      <c r="D39" s="10" t="s">
        <v>29</v>
      </c>
      <c r="E39" s="9" t="s">
        <v>30</v>
      </c>
      <c r="F39" s="10" t="s">
        <v>32</v>
      </c>
      <c r="G39" s="10" t="s">
        <v>32</v>
      </c>
      <c r="H39" s="11">
        <v>43652</v>
      </c>
      <c r="I39" s="12">
        <v>43652</v>
      </c>
      <c r="J39" s="10" t="s">
        <v>110</v>
      </c>
      <c r="K39" s="13" t="s">
        <v>114</v>
      </c>
      <c r="L39" s="10" t="s">
        <v>40</v>
      </c>
      <c r="M39" s="10" t="s">
        <v>29</v>
      </c>
      <c r="N39" s="15">
        <v>0</v>
      </c>
      <c r="O39" s="12"/>
      <c r="P39" s="10" t="s">
        <v>51</v>
      </c>
      <c r="Q39" s="15">
        <v>0</v>
      </c>
      <c r="R39" s="15">
        <v>14</v>
      </c>
      <c r="S39" s="10" t="s">
        <v>29</v>
      </c>
      <c r="T39" s="15">
        <v>0</v>
      </c>
      <c r="U39" s="10" t="s">
        <v>112</v>
      </c>
      <c r="V39" s="10" t="s">
        <v>29</v>
      </c>
      <c r="W39" s="10" t="s">
        <v>37</v>
      </c>
      <c r="X39" s="10" t="s">
        <v>29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t="s">
        <v>2622</v>
      </c>
      <c r="AE39" t="s">
        <v>2622</v>
      </c>
      <c r="AF39">
        <v>1</v>
      </c>
    </row>
    <row r="40" spans="1:32" x14ac:dyDescent="0.25">
      <c r="A40" s="22" t="str">
        <f t="shared" si="0"/>
        <v>1000000041-0</v>
      </c>
      <c r="B40" s="9" t="s">
        <v>115</v>
      </c>
      <c r="C40" s="10" t="s">
        <v>29</v>
      </c>
      <c r="D40" s="10" t="s">
        <v>29</v>
      </c>
      <c r="E40" s="9" t="s">
        <v>30</v>
      </c>
      <c r="F40" s="10" t="s">
        <v>32</v>
      </c>
      <c r="G40" s="10" t="s">
        <v>32</v>
      </c>
      <c r="H40" s="11">
        <v>43816</v>
      </c>
      <c r="I40" s="12">
        <v>43816</v>
      </c>
      <c r="J40" s="10" t="s">
        <v>33</v>
      </c>
      <c r="K40" s="13" t="s">
        <v>116</v>
      </c>
      <c r="L40" s="10" t="s">
        <v>40</v>
      </c>
      <c r="M40" s="10" t="s">
        <v>29</v>
      </c>
      <c r="N40" s="14">
        <v>464900</v>
      </c>
      <c r="O40" s="12"/>
      <c r="P40" s="10" t="s">
        <v>51</v>
      </c>
      <c r="Q40" s="15">
        <v>0</v>
      </c>
      <c r="R40" s="15"/>
      <c r="S40" s="10" t="s">
        <v>29</v>
      </c>
      <c r="T40" s="14">
        <v>464900</v>
      </c>
      <c r="U40" s="10" t="s">
        <v>29</v>
      </c>
      <c r="V40" s="10" t="s">
        <v>29</v>
      </c>
      <c r="W40" s="10" t="s">
        <v>37</v>
      </c>
      <c r="X40" s="10" t="s">
        <v>29</v>
      </c>
      <c r="Y40" s="15">
        <v>0</v>
      </c>
      <c r="Z40" s="15">
        <v>0</v>
      </c>
      <c r="AA40" s="15">
        <v>0</v>
      </c>
      <c r="AB40" s="15">
        <v>0</v>
      </c>
      <c r="AC40" s="14">
        <v>464900</v>
      </c>
      <c r="AD40" t="s">
        <v>2622</v>
      </c>
      <c r="AE40" t="s">
        <v>2622</v>
      </c>
      <c r="AF40">
        <v>1</v>
      </c>
    </row>
    <row r="41" spans="1:32" x14ac:dyDescent="0.25">
      <c r="A41" s="22" t="str">
        <f t="shared" si="0"/>
        <v>1000000042-0</v>
      </c>
      <c r="B41" s="9" t="s">
        <v>117</v>
      </c>
      <c r="C41" s="10" t="s">
        <v>29</v>
      </c>
      <c r="D41" s="10" t="s">
        <v>29</v>
      </c>
      <c r="E41" s="9" t="s">
        <v>30</v>
      </c>
      <c r="F41" s="10" t="s">
        <v>32</v>
      </c>
      <c r="G41" s="10" t="s">
        <v>32</v>
      </c>
      <c r="H41" s="11">
        <v>43957</v>
      </c>
      <c r="I41" s="12">
        <v>43957</v>
      </c>
      <c r="J41" s="10" t="s">
        <v>33</v>
      </c>
      <c r="K41" s="13" t="s">
        <v>118</v>
      </c>
      <c r="L41" s="10" t="s">
        <v>40</v>
      </c>
      <c r="M41" s="10" t="s">
        <v>29</v>
      </c>
      <c r="N41" s="14">
        <v>1204900</v>
      </c>
      <c r="O41" s="12"/>
      <c r="P41" s="10" t="s">
        <v>51</v>
      </c>
      <c r="Q41" s="15">
        <v>0</v>
      </c>
      <c r="R41" s="15">
        <v>1.79</v>
      </c>
      <c r="S41" s="10" t="s">
        <v>29</v>
      </c>
      <c r="T41" s="14">
        <v>1204900</v>
      </c>
      <c r="U41" s="10" t="s">
        <v>119</v>
      </c>
      <c r="V41" s="10" t="s">
        <v>29</v>
      </c>
      <c r="W41" s="10" t="s">
        <v>37</v>
      </c>
      <c r="X41" s="10" t="s">
        <v>29</v>
      </c>
      <c r="Y41" s="15">
        <v>0</v>
      </c>
      <c r="Z41" s="15">
        <v>0</v>
      </c>
      <c r="AA41" s="15">
        <v>0</v>
      </c>
      <c r="AB41" s="15">
        <v>0</v>
      </c>
      <c r="AC41" s="14">
        <v>1204900</v>
      </c>
      <c r="AD41" t="s">
        <v>2622</v>
      </c>
      <c r="AE41" t="s">
        <v>2622</v>
      </c>
      <c r="AF41">
        <v>1</v>
      </c>
    </row>
    <row r="42" spans="1:32" x14ac:dyDescent="0.25">
      <c r="A42" s="22" t="str">
        <f t="shared" si="0"/>
        <v>1000000043-0</v>
      </c>
      <c r="B42" s="9" t="s">
        <v>120</v>
      </c>
      <c r="C42" s="10" t="s">
        <v>29</v>
      </c>
      <c r="D42" s="10" t="s">
        <v>29</v>
      </c>
      <c r="E42" s="9" t="s">
        <v>30</v>
      </c>
      <c r="F42" s="10" t="s">
        <v>32</v>
      </c>
      <c r="G42" s="10" t="s">
        <v>32</v>
      </c>
      <c r="H42" s="11">
        <v>43960</v>
      </c>
      <c r="I42" s="12">
        <v>43960</v>
      </c>
      <c r="J42" s="10" t="s">
        <v>33</v>
      </c>
      <c r="K42" s="13" t="s">
        <v>121</v>
      </c>
      <c r="L42" s="10" t="s">
        <v>40</v>
      </c>
      <c r="M42" s="10" t="s">
        <v>29</v>
      </c>
      <c r="N42" s="14">
        <v>1009900</v>
      </c>
      <c r="O42" s="12"/>
      <c r="P42" s="10" t="s">
        <v>51</v>
      </c>
      <c r="Q42" s="15">
        <v>0</v>
      </c>
      <c r="R42" s="15">
        <v>4.5</v>
      </c>
      <c r="S42" s="10" t="s">
        <v>29</v>
      </c>
      <c r="T42" s="14">
        <v>1009900</v>
      </c>
      <c r="U42" s="10" t="s">
        <v>119</v>
      </c>
      <c r="V42" s="10" t="s">
        <v>29</v>
      </c>
      <c r="W42" s="10" t="s">
        <v>37</v>
      </c>
      <c r="X42" s="10" t="s">
        <v>29</v>
      </c>
      <c r="Y42" s="15">
        <v>0</v>
      </c>
      <c r="Z42" s="15">
        <v>0</v>
      </c>
      <c r="AA42" s="15">
        <v>0</v>
      </c>
      <c r="AB42" s="15">
        <v>0</v>
      </c>
      <c r="AC42" s="14">
        <v>1009900</v>
      </c>
      <c r="AD42" t="s">
        <v>2622</v>
      </c>
      <c r="AE42" t="s">
        <v>2622</v>
      </c>
      <c r="AF42">
        <v>1</v>
      </c>
    </row>
    <row r="43" spans="1:32" x14ac:dyDescent="0.25">
      <c r="A43" s="22" t="str">
        <f t="shared" si="0"/>
        <v>1000000044-0</v>
      </c>
      <c r="B43" s="9" t="s">
        <v>122</v>
      </c>
      <c r="C43" s="10" t="s">
        <v>29</v>
      </c>
      <c r="D43" s="10" t="s">
        <v>29</v>
      </c>
      <c r="E43" s="9" t="s">
        <v>30</v>
      </c>
      <c r="F43" s="10" t="s">
        <v>32</v>
      </c>
      <c r="G43" s="10" t="s">
        <v>32</v>
      </c>
      <c r="H43" s="11">
        <v>43960</v>
      </c>
      <c r="I43" s="12">
        <v>43960</v>
      </c>
      <c r="J43" s="10" t="s">
        <v>33</v>
      </c>
      <c r="K43" s="13" t="s">
        <v>123</v>
      </c>
      <c r="L43" s="10" t="s">
        <v>40</v>
      </c>
      <c r="M43" s="10" t="s">
        <v>29</v>
      </c>
      <c r="N43" s="14">
        <v>409900</v>
      </c>
      <c r="O43" s="12"/>
      <c r="P43" s="10" t="s">
        <v>51</v>
      </c>
      <c r="Q43" s="15">
        <v>0</v>
      </c>
      <c r="R43" s="15">
        <v>0.57999999999999996</v>
      </c>
      <c r="S43" s="10" t="s">
        <v>29</v>
      </c>
      <c r="T43" s="14">
        <v>409900</v>
      </c>
      <c r="U43" s="10" t="s">
        <v>119</v>
      </c>
      <c r="V43" s="10" t="s">
        <v>29</v>
      </c>
      <c r="W43" s="10" t="s">
        <v>37</v>
      </c>
      <c r="X43" s="10" t="s">
        <v>29</v>
      </c>
      <c r="Y43" s="15">
        <v>0</v>
      </c>
      <c r="Z43" s="15">
        <v>0</v>
      </c>
      <c r="AA43" s="15">
        <v>0</v>
      </c>
      <c r="AB43" s="15">
        <v>0</v>
      </c>
      <c r="AC43" s="14">
        <v>409900</v>
      </c>
      <c r="AD43" t="s">
        <v>2622</v>
      </c>
      <c r="AE43" t="s">
        <v>2622</v>
      </c>
      <c r="AF43">
        <v>1</v>
      </c>
    </row>
    <row r="44" spans="1:32" x14ac:dyDescent="0.25">
      <c r="A44" s="22" t="str">
        <f t="shared" si="0"/>
        <v>1000000045-0</v>
      </c>
      <c r="B44" s="9" t="s">
        <v>124</v>
      </c>
      <c r="C44" s="10" t="s">
        <v>29</v>
      </c>
      <c r="D44" s="10" t="s">
        <v>29</v>
      </c>
      <c r="E44" s="9" t="s">
        <v>30</v>
      </c>
      <c r="F44" s="10" t="s">
        <v>32</v>
      </c>
      <c r="G44" s="10" t="s">
        <v>32</v>
      </c>
      <c r="H44" s="11">
        <v>43963</v>
      </c>
      <c r="I44" s="12">
        <v>43963</v>
      </c>
      <c r="J44" s="10" t="s">
        <v>33</v>
      </c>
      <c r="K44" s="13" t="s">
        <v>125</v>
      </c>
      <c r="L44" s="10" t="s">
        <v>40</v>
      </c>
      <c r="M44" s="10" t="s">
        <v>29</v>
      </c>
      <c r="N44" s="14">
        <v>4054900</v>
      </c>
      <c r="O44" s="12"/>
      <c r="P44" s="10" t="s">
        <v>51</v>
      </c>
      <c r="Q44" s="15">
        <v>0</v>
      </c>
      <c r="R44" s="15">
        <v>6.14</v>
      </c>
      <c r="S44" s="10" t="s">
        <v>29</v>
      </c>
      <c r="T44" s="14">
        <v>4054900</v>
      </c>
      <c r="U44" s="10" t="s">
        <v>119</v>
      </c>
      <c r="V44" s="10" t="s">
        <v>29</v>
      </c>
      <c r="W44" s="10" t="s">
        <v>37</v>
      </c>
      <c r="X44" s="10" t="s">
        <v>29</v>
      </c>
      <c r="Y44" s="15">
        <v>0</v>
      </c>
      <c r="Z44" s="15">
        <v>0</v>
      </c>
      <c r="AA44" s="15">
        <v>0</v>
      </c>
      <c r="AB44" s="15">
        <v>0</v>
      </c>
      <c r="AC44" s="14">
        <v>4054900</v>
      </c>
      <c r="AD44" t="s">
        <v>2622</v>
      </c>
      <c r="AE44" t="s">
        <v>2622</v>
      </c>
      <c r="AF44">
        <v>1</v>
      </c>
    </row>
    <row r="45" spans="1:32" x14ac:dyDescent="0.25">
      <c r="A45" s="22" t="str">
        <f t="shared" si="0"/>
        <v>1000000046-0</v>
      </c>
      <c r="B45" s="9" t="s">
        <v>126</v>
      </c>
      <c r="C45" s="10" t="s">
        <v>29</v>
      </c>
      <c r="D45" s="10" t="s">
        <v>29</v>
      </c>
      <c r="E45" s="9" t="s">
        <v>30</v>
      </c>
      <c r="F45" s="10" t="s">
        <v>32</v>
      </c>
      <c r="G45" s="10" t="s">
        <v>32</v>
      </c>
      <c r="H45" s="11">
        <v>43966</v>
      </c>
      <c r="I45" s="12">
        <v>43966</v>
      </c>
      <c r="J45" s="10" t="s">
        <v>33</v>
      </c>
      <c r="K45" s="13" t="s">
        <v>127</v>
      </c>
      <c r="L45" s="10" t="s">
        <v>40</v>
      </c>
      <c r="M45" s="10" t="s">
        <v>29</v>
      </c>
      <c r="N45" s="14">
        <v>1394900</v>
      </c>
      <c r="O45" s="12"/>
      <c r="P45" s="10" t="s">
        <v>51</v>
      </c>
      <c r="Q45" s="15">
        <v>0</v>
      </c>
      <c r="R45" s="15">
        <v>2.15</v>
      </c>
      <c r="S45" s="10" t="s">
        <v>29</v>
      </c>
      <c r="T45" s="14">
        <v>1394900</v>
      </c>
      <c r="U45" s="10" t="s">
        <v>119</v>
      </c>
      <c r="V45" s="10" t="s">
        <v>29</v>
      </c>
      <c r="W45" s="10" t="s">
        <v>37</v>
      </c>
      <c r="X45" s="10" t="s">
        <v>29</v>
      </c>
      <c r="Y45" s="15">
        <v>0</v>
      </c>
      <c r="Z45" s="15">
        <v>0</v>
      </c>
      <c r="AA45" s="15">
        <v>0</v>
      </c>
      <c r="AB45" s="15">
        <v>0</v>
      </c>
      <c r="AC45" s="14">
        <v>1394900</v>
      </c>
      <c r="AD45" t="s">
        <v>2622</v>
      </c>
      <c r="AE45" t="s">
        <v>2622</v>
      </c>
      <c r="AF45">
        <v>1</v>
      </c>
    </row>
    <row r="46" spans="1:32" x14ac:dyDescent="0.25">
      <c r="A46" s="22" t="str">
        <f t="shared" si="0"/>
        <v>1000000047-0</v>
      </c>
      <c r="B46" s="9" t="s">
        <v>128</v>
      </c>
      <c r="C46" s="10" t="s">
        <v>29</v>
      </c>
      <c r="D46" s="10" t="s">
        <v>29</v>
      </c>
      <c r="E46" s="9" t="s">
        <v>30</v>
      </c>
      <c r="F46" s="10" t="s">
        <v>32</v>
      </c>
      <c r="G46" s="10" t="s">
        <v>32</v>
      </c>
      <c r="H46" s="11">
        <v>43969</v>
      </c>
      <c r="I46" s="12">
        <v>43969</v>
      </c>
      <c r="J46" s="10" t="s">
        <v>33</v>
      </c>
      <c r="K46" s="13" t="s">
        <v>129</v>
      </c>
      <c r="L46" s="10" t="s">
        <v>40</v>
      </c>
      <c r="M46" s="10" t="s">
        <v>29</v>
      </c>
      <c r="N46" s="14">
        <v>4754900</v>
      </c>
      <c r="O46" s="12"/>
      <c r="P46" s="10" t="s">
        <v>51</v>
      </c>
      <c r="Q46" s="15">
        <v>0</v>
      </c>
      <c r="R46" s="15">
        <v>7.32</v>
      </c>
      <c r="S46" s="10" t="s">
        <v>29</v>
      </c>
      <c r="T46" s="14">
        <v>4754900</v>
      </c>
      <c r="U46" s="10" t="s">
        <v>119</v>
      </c>
      <c r="V46" s="10" t="s">
        <v>29</v>
      </c>
      <c r="W46" s="10" t="s">
        <v>37</v>
      </c>
      <c r="X46" s="10" t="s">
        <v>29</v>
      </c>
      <c r="Y46" s="15">
        <v>0</v>
      </c>
      <c r="Z46" s="15">
        <v>0</v>
      </c>
      <c r="AA46" s="15">
        <v>0</v>
      </c>
      <c r="AB46" s="15">
        <v>0</v>
      </c>
      <c r="AC46" s="14">
        <v>4754900</v>
      </c>
      <c r="AD46" t="s">
        <v>2622</v>
      </c>
      <c r="AE46" t="s">
        <v>2622</v>
      </c>
      <c r="AF46">
        <v>1</v>
      </c>
    </row>
    <row r="47" spans="1:32" x14ac:dyDescent="0.25">
      <c r="A47" s="22" t="str">
        <f t="shared" si="0"/>
        <v>1000000048-0</v>
      </c>
      <c r="B47" s="9" t="s">
        <v>130</v>
      </c>
      <c r="C47" s="10" t="s">
        <v>29</v>
      </c>
      <c r="D47" s="10" t="s">
        <v>29</v>
      </c>
      <c r="E47" s="9" t="s">
        <v>30</v>
      </c>
      <c r="F47" s="10" t="s">
        <v>32</v>
      </c>
      <c r="G47" s="10" t="s">
        <v>32</v>
      </c>
      <c r="H47" s="11">
        <v>43969</v>
      </c>
      <c r="I47" s="12">
        <v>43969</v>
      </c>
      <c r="J47" s="10" t="s">
        <v>33</v>
      </c>
      <c r="K47" s="13" t="s">
        <v>129</v>
      </c>
      <c r="L47" s="10" t="s">
        <v>40</v>
      </c>
      <c r="M47" s="10" t="s">
        <v>29</v>
      </c>
      <c r="N47" s="14">
        <v>4254900</v>
      </c>
      <c r="O47" s="12"/>
      <c r="P47" s="10" t="s">
        <v>51</v>
      </c>
      <c r="Q47" s="15">
        <v>0</v>
      </c>
      <c r="R47" s="15">
        <v>6.52</v>
      </c>
      <c r="S47" s="10" t="s">
        <v>29</v>
      </c>
      <c r="T47" s="14">
        <v>4254900</v>
      </c>
      <c r="U47" s="10" t="s">
        <v>119</v>
      </c>
      <c r="V47" s="10" t="s">
        <v>29</v>
      </c>
      <c r="W47" s="10" t="s">
        <v>37</v>
      </c>
      <c r="X47" s="10" t="s">
        <v>29</v>
      </c>
      <c r="Y47" s="15">
        <v>0</v>
      </c>
      <c r="Z47" s="15">
        <v>0</v>
      </c>
      <c r="AA47" s="15">
        <v>0</v>
      </c>
      <c r="AB47" s="15">
        <v>0</v>
      </c>
      <c r="AC47" s="14">
        <v>4254900</v>
      </c>
      <c r="AD47" t="s">
        <v>2622</v>
      </c>
      <c r="AE47" t="s">
        <v>2622</v>
      </c>
      <c r="AF47">
        <v>1</v>
      </c>
    </row>
    <row r="48" spans="1:32" x14ac:dyDescent="0.25">
      <c r="A48" s="22" t="str">
        <f t="shared" si="0"/>
        <v>1000000049-0</v>
      </c>
      <c r="B48" s="9" t="s">
        <v>131</v>
      </c>
      <c r="C48" s="10" t="s">
        <v>29</v>
      </c>
      <c r="D48" s="10" t="s">
        <v>29</v>
      </c>
      <c r="E48" s="9" t="s">
        <v>30</v>
      </c>
      <c r="F48" s="10" t="s">
        <v>32</v>
      </c>
      <c r="G48" s="10" t="s">
        <v>32</v>
      </c>
      <c r="H48" s="11">
        <v>43971</v>
      </c>
      <c r="I48" s="12">
        <v>43971</v>
      </c>
      <c r="J48" s="10" t="s">
        <v>33</v>
      </c>
      <c r="K48" s="13" t="s">
        <v>132</v>
      </c>
      <c r="L48" s="10" t="s">
        <v>40</v>
      </c>
      <c r="M48" s="10" t="s">
        <v>29</v>
      </c>
      <c r="N48" s="14">
        <v>1905150</v>
      </c>
      <c r="O48" s="12"/>
      <c r="P48" s="10" t="s">
        <v>51</v>
      </c>
      <c r="Q48" s="15">
        <v>0</v>
      </c>
      <c r="R48" s="15">
        <v>2.92</v>
      </c>
      <c r="S48" s="10" t="s">
        <v>29</v>
      </c>
      <c r="T48" s="14">
        <v>1905150</v>
      </c>
      <c r="U48" s="10" t="s">
        <v>119</v>
      </c>
      <c r="V48" s="10" t="s">
        <v>29</v>
      </c>
      <c r="W48" s="10" t="s">
        <v>37</v>
      </c>
      <c r="X48" s="10" t="s">
        <v>29</v>
      </c>
      <c r="Y48" s="15">
        <v>0</v>
      </c>
      <c r="Z48" s="15">
        <v>0</v>
      </c>
      <c r="AA48" s="15">
        <v>0</v>
      </c>
      <c r="AB48" s="15">
        <v>0</v>
      </c>
      <c r="AC48" s="14">
        <v>1905150</v>
      </c>
      <c r="AD48" t="s">
        <v>2622</v>
      </c>
      <c r="AE48" t="s">
        <v>2622</v>
      </c>
      <c r="AF48">
        <v>1</v>
      </c>
    </row>
    <row r="49" spans="1:32" x14ac:dyDescent="0.25">
      <c r="A49" s="22" t="str">
        <f t="shared" si="0"/>
        <v>1000000050-0</v>
      </c>
      <c r="B49" s="9" t="s">
        <v>133</v>
      </c>
      <c r="C49" s="10" t="s">
        <v>29</v>
      </c>
      <c r="D49" s="10" t="s">
        <v>29</v>
      </c>
      <c r="E49" s="9" t="s">
        <v>30</v>
      </c>
      <c r="F49" s="10" t="s">
        <v>32</v>
      </c>
      <c r="G49" s="10" t="s">
        <v>32</v>
      </c>
      <c r="H49" s="11">
        <v>43973</v>
      </c>
      <c r="I49" s="12">
        <v>43973</v>
      </c>
      <c r="J49" s="10" t="s">
        <v>33</v>
      </c>
      <c r="K49" s="13" t="s">
        <v>134</v>
      </c>
      <c r="L49" s="10" t="s">
        <v>40</v>
      </c>
      <c r="M49" s="10" t="s">
        <v>29</v>
      </c>
      <c r="N49" s="14">
        <v>9085150</v>
      </c>
      <c r="O49" s="12"/>
      <c r="P49" s="10" t="s">
        <v>51</v>
      </c>
      <c r="Q49" s="15">
        <v>0</v>
      </c>
      <c r="R49" s="15">
        <v>21</v>
      </c>
      <c r="S49" s="10" t="s">
        <v>29</v>
      </c>
      <c r="T49" s="14">
        <v>9085150</v>
      </c>
      <c r="U49" s="10" t="s">
        <v>119</v>
      </c>
      <c r="V49" s="10" t="s">
        <v>29</v>
      </c>
      <c r="W49" s="10" t="s">
        <v>37</v>
      </c>
      <c r="X49" s="10" t="s">
        <v>29</v>
      </c>
      <c r="Y49" s="15">
        <v>0</v>
      </c>
      <c r="Z49" s="15">
        <v>0</v>
      </c>
      <c r="AA49" s="15">
        <v>0</v>
      </c>
      <c r="AB49" s="15">
        <v>0</v>
      </c>
      <c r="AC49" s="14">
        <v>9085150</v>
      </c>
      <c r="AD49" t="s">
        <v>2622</v>
      </c>
      <c r="AE49" t="s">
        <v>2622</v>
      </c>
      <c r="AF49">
        <v>1</v>
      </c>
    </row>
    <row r="50" spans="1:32" x14ac:dyDescent="0.25">
      <c r="A50" s="22" t="str">
        <f t="shared" si="0"/>
        <v>1000000051-0</v>
      </c>
      <c r="B50" s="9" t="s">
        <v>135</v>
      </c>
      <c r="C50" s="10" t="s">
        <v>29</v>
      </c>
      <c r="D50" s="10" t="s">
        <v>29</v>
      </c>
      <c r="E50" s="9" t="s">
        <v>30</v>
      </c>
      <c r="F50" s="10" t="s">
        <v>32</v>
      </c>
      <c r="G50" s="10" t="s">
        <v>32</v>
      </c>
      <c r="H50" s="11">
        <v>43974</v>
      </c>
      <c r="I50" s="12">
        <v>43974</v>
      </c>
      <c r="J50" s="10" t="s">
        <v>33</v>
      </c>
      <c r="K50" s="13" t="s">
        <v>136</v>
      </c>
      <c r="L50" s="10" t="s">
        <v>40</v>
      </c>
      <c r="M50" s="10" t="s">
        <v>29</v>
      </c>
      <c r="N50" s="14">
        <v>464900</v>
      </c>
      <c r="O50" s="12"/>
      <c r="P50" s="10" t="s">
        <v>51</v>
      </c>
      <c r="Q50" s="15">
        <v>0</v>
      </c>
      <c r="R50" s="15">
        <v>0.7</v>
      </c>
      <c r="S50" s="10" t="s">
        <v>29</v>
      </c>
      <c r="T50" s="14">
        <v>464900</v>
      </c>
      <c r="U50" s="10" t="s">
        <v>119</v>
      </c>
      <c r="V50" s="10" t="s">
        <v>29</v>
      </c>
      <c r="W50" s="10" t="s">
        <v>37</v>
      </c>
      <c r="X50" s="10" t="s">
        <v>29</v>
      </c>
      <c r="Y50" s="15">
        <v>0</v>
      </c>
      <c r="Z50" s="15">
        <v>0</v>
      </c>
      <c r="AA50" s="15">
        <v>0</v>
      </c>
      <c r="AB50" s="15">
        <v>0</v>
      </c>
      <c r="AC50" s="14">
        <v>464900</v>
      </c>
      <c r="AD50" t="s">
        <v>2622</v>
      </c>
      <c r="AE50" t="s">
        <v>2622</v>
      </c>
      <c r="AF50">
        <v>1</v>
      </c>
    </row>
    <row r="51" spans="1:32" x14ac:dyDescent="0.25">
      <c r="A51" s="22" t="str">
        <f t="shared" si="0"/>
        <v>1000000052-0</v>
      </c>
      <c r="B51" s="9" t="s">
        <v>137</v>
      </c>
      <c r="C51" s="10" t="s">
        <v>29</v>
      </c>
      <c r="D51" s="10" t="s">
        <v>29</v>
      </c>
      <c r="E51" s="9" t="s">
        <v>30</v>
      </c>
      <c r="F51" s="10" t="s">
        <v>32</v>
      </c>
      <c r="G51" s="10" t="s">
        <v>32</v>
      </c>
      <c r="H51" s="11">
        <v>43979</v>
      </c>
      <c r="I51" s="12">
        <v>43979</v>
      </c>
      <c r="J51" s="10" t="s">
        <v>33</v>
      </c>
      <c r="K51" s="13" t="s">
        <v>138</v>
      </c>
      <c r="L51" s="10" t="s">
        <v>40</v>
      </c>
      <c r="M51" s="10" t="s">
        <v>29</v>
      </c>
      <c r="N51" s="14">
        <v>1905150</v>
      </c>
      <c r="O51" s="12"/>
      <c r="P51" s="10" t="s">
        <v>51</v>
      </c>
      <c r="Q51" s="15">
        <v>0</v>
      </c>
      <c r="R51" s="15">
        <v>2.82</v>
      </c>
      <c r="S51" s="10" t="s">
        <v>29</v>
      </c>
      <c r="T51" s="14">
        <v>1905150</v>
      </c>
      <c r="U51" s="10" t="s">
        <v>119</v>
      </c>
      <c r="V51" s="10" t="s">
        <v>29</v>
      </c>
      <c r="W51" s="10" t="s">
        <v>37</v>
      </c>
      <c r="X51" s="10" t="s">
        <v>29</v>
      </c>
      <c r="Y51" s="15">
        <v>0</v>
      </c>
      <c r="Z51" s="15">
        <v>0</v>
      </c>
      <c r="AA51" s="15">
        <v>0</v>
      </c>
      <c r="AB51" s="15">
        <v>0</v>
      </c>
      <c r="AC51" s="14">
        <v>1905150</v>
      </c>
      <c r="AD51" t="s">
        <v>2622</v>
      </c>
      <c r="AE51" t="s">
        <v>2622</v>
      </c>
      <c r="AF51">
        <v>1</v>
      </c>
    </row>
    <row r="52" spans="1:32" x14ac:dyDescent="0.25">
      <c r="A52" s="22" t="str">
        <f t="shared" si="0"/>
        <v>1000000053-0</v>
      </c>
      <c r="B52" s="9" t="s">
        <v>139</v>
      </c>
      <c r="C52" s="10" t="s">
        <v>29</v>
      </c>
      <c r="D52" s="10" t="s">
        <v>29</v>
      </c>
      <c r="E52" s="9" t="s">
        <v>30</v>
      </c>
      <c r="F52" s="10" t="s">
        <v>32</v>
      </c>
      <c r="G52" s="10" t="s">
        <v>32</v>
      </c>
      <c r="H52" s="11">
        <v>43999</v>
      </c>
      <c r="I52" s="12">
        <v>43999</v>
      </c>
      <c r="J52" s="10" t="s">
        <v>33</v>
      </c>
      <c r="K52" s="13" t="s">
        <v>140</v>
      </c>
      <c r="L52" s="10" t="s">
        <v>40</v>
      </c>
      <c r="M52" s="10" t="s">
        <v>29</v>
      </c>
      <c r="N52" s="14">
        <v>545150</v>
      </c>
      <c r="O52" s="12"/>
      <c r="P52" s="10" t="s">
        <v>51</v>
      </c>
      <c r="Q52" s="15">
        <v>0</v>
      </c>
      <c r="R52" s="15">
        <v>1.05</v>
      </c>
      <c r="S52" s="10" t="s">
        <v>29</v>
      </c>
      <c r="T52" s="14">
        <v>545150</v>
      </c>
      <c r="U52" s="10" t="s">
        <v>119</v>
      </c>
      <c r="V52" s="10" t="s">
        <v>29</v>
      </c>
      <c r="W52" s="10" t="s">
        <v>37</v>
      </c>
      <c r="X52" s="10" t="s">
        <v>29</v>
      </c>
      <c r="Y52" s="15">
        <v>0</v>
      </c>
      <c r="Z52" s="15">
        <v>0</v>
      </c>
      <c r="AA52" s="15">
        <v>0</v>
      </c>
      <c r="AB52" s="15">
        <v>0</v>
      </c>
      <c r="AC52" s="14">
        <v>545150</v>
      </c>
      <c r="AD52" t="s">
        <v>2622</v>
      </c>
      <c r="AE52" t="s">
        <v>2622</v>
      </c>
      <c r="AF52">
        <v>1</v>
      </c>
    </row>
    <row r="53" spans="1:32" x14ac:dyDescent="0.25">
      <c r="A53" s="22" t="str">
        <f t="shared" si="0"/>
        <v>1000000054-0</v>
      </c>
      <c r="B53" s="9" t="s">
        <v>141</v>
      </c>
      <c r="C53" s="10" t="s">
        <v>29</v>
      </c>
      <c r="D53" s="10" t="s">
        <v>29</v>
      </c>
      <c r="E53" s="9" t="s">
        <v>30</v>
      </c>
      <c r="F53" s="10" t="s">
        <v>32</v>
      </c>
      <c r="G53" s="10" t="s">
        <v>32</v>
      </c>
      <c r="H53" s="11">
        <v>44005</v>
      </c>
      <c r="I53" s="12">
        <v>44005</v>
      </c>
      <c r="J53" s="10" t="s">
        <v>33</v>
      </c>
      <c r="K53" s="13" t="s">
        <v>142</v>
      </c>
      <c r="L53" s="10" t="s">
        <v>40</v>
      </c>
      <c r="M53" s="10" t="s">
        <v>29</v>
      </c>
      <c r="N53" s="14">
        <v>355150</v>
      </c>
      <c r="O53" s="12"/>
      <c r="P53" s="10" t="s">
        <v>51</v>
      </c>
      <c r="Q53" s="15">
        <v>0</v>
      </c>
      <c r="R53" s="15">
        <v>1.18</v>
      </c>
      <c r="S53" s="10" t="s">
        <v>29</v>
      </c>
      <c r="T53" s="14">
        <v>355150</v>
      </c>
      <c r="U53" s="10" t="s">
        <v>119</v>
      </c>
      <c r="V53" s="10" t="s">
        <v>29</v>
      </c>
      <c r="W53" s="10" t="s">
        <v>37</v>
      </c>
      <c r="X53" s="10" t="s">
        <v>29</v>
      </c>
      <c r="Y53" s="15">
        <v>0</v>
      </c>
      <c r="Z53" s="15">
        <v>0</v>
      </c>
      <c r="AA53" s="15">
        <v>0</v>
      </c>
      <c r="AB53" s="15">
        <v>0</v>
      </c>
      <c r="AC53" s="14">
        <v>355150</v>
      </c>
      <c r="AD53" t="s">
        <v>2622</v>
      </c>
      <c r="AE53" t="s">
        <v>2622</v>
      </c>
      <c r="AF53">
        <v>1</v>
      </c>
    </row>
    <row r="54" spans="1:32" x14ac:dyDescent="0.25">
      <c r="A54" s="22" t="str">
        <f t="shared" si="0"/>
        <v>1000000055-0</v>
      </c>
      <c r="B54" s="9" t="s">
        <v>143</v>
      </c>
      <c r="C54" s="10" t="s">
        <v>29</v>
      </c>
      <c r="D54" s="10" t="s">
        <v>29</v>
      </c>
      <c r="E54" s="9" t="s">
        <v>30</v>
      </c>
      <c r="F54" s="10" t="s">
        <v>32</v>
      </c>
      <c r="G54" s="10" t="s">
        <v>32</v>
      </c>
      <c r="H54" s="11">
        <v>44020</v>
      </c>
      <c r="I54" s="12">
        <v>44020</v>
      </c>
      <c r="J54" s="10" t="s">
        <v>33</v>
      </c>
      <c r="K54" s="13" t="s">
        <v>144</v>
      </c>
      <c r="L54" s="10" t="s">
        <v>40</v>
      </c>
      <c r="M54" s="10" t="s">
        <v>29</v>
      </c>
      <c r="N54" s="14">
        <v>1010150</v>
      </c>
      <c r="O54" s="12"/>
      <c r="P54" s="10" t="s">
        <v>51</v>
      </c>
      <c r="Q54" s="15">
        <v>0</v>
      </c>
      <c r="R54" s="15">
        <v>1.52</v>
      </c>
      <c r="S54" s="10" t="s">
        <v>29</v>
      </c>
      <c r="T54" s="14">
        <v>1010150</v>
      </c>
      <c r="U54" s="10" t="s">
        <v>119</v>
      </c>
      <c r="V54" s="10" t="s">
        <v>29</v>
      </c>
      <c r="W54" s="10" t="s">
        <v>37</v>
      </c>
      <c r="X54" s="10" t="s">
        <v>29</v>
      </c>
      <c r="Y54" s="15">
        <v>0</v>
      </c>
      <c r="Z54" s="15">
        <v>0</v>
      </c>
      <c r="AA54" s="15">
        <v>0</v>
      </c>
      <c r="AB54" s="15">
        <v>0</v>
      </c>
      <c r="AC54" s="14">
        <v>1010150</v>
      </c>
      <c r="AD54" t="s">
        <v>2622</v>
      </c>
      <c r="AE54" t="s">
        <v>2622</v>
      </c>
      <c r="AF54">
        <v>1</v>
      </c>
    </row>
    <row r="55" spans="1:32" x14ac:dyDescent="0.25">
      <c r="A55" s="22" t="str">
        <f t="shared" si="0"/>
        <v>1000000056-0</v>
      </c>
      <c r="B55" s="9" t="s">
        <v>145</v>
      </c>
      <c r="C55" s="10" t="s">
        <v>29</v>
      </c>
      <c r="D55" s="10" t="s">
        <v>29</v>
      </c>
      <c r="E55" s="9" t="s">
        <v>30</v>
      </c>
      <c r="F55" s="10" t="s">
        <v>32</v>
      </c>
      <c r="G55" s="10" t="s">
        <v>32</v>
      </c>
      <c r="H55" s="11">
        <v>44020</v>
      </c>
      <c r="I55" s="12">
        <v>44020</v>
      </c>
      <c r="J55" s="10" t="s">
        <v>33</v>
      </c>
      <c r="K55" s="13" t="s">
        <v>146</v>
      </c>
      <c r="L55" s="10" t="s">
        <v>40</v>
      </c>
      <c r="M55" s="10" t="s">
        <v>29</v>
      </c>
      <c r="N55" s="14">
        <v>909400</v>
      </c>
      <c r="O55" s="12"/>
      <c r="P55" s="10" t="s">
        <v>51</v>
      </c>
      <c r="Q55" s="15">
        <v>0</v>
      </c>
      <c r="R55" s="15">
        <v>1.49</v>
      </c>
      <c r="S55" s="10" t="s">
        <v>29</v>
      </c>
      <c r="T55" s="14">
        <v>909400</v>
      </c>
      <c r="U55" s="10" t="s">
        <v>119</v>
      </c>
      <c r="V55" s="10" t="s">
        <v>29</v>
      </c>
      <c r="W55" s="10" t="s">
        <v>37</v>
      </c>
      <c r="X55" s="10" t="s">
        <v>29</v>
      </c>
      <c r="Y55" s="15">
        <v>0</v>
      </c>
      <c r="Z55" s="15">
        <v>0</v>
      </c>
      <c r="AA55" s="15">
        <v>0</v>
      </c>
      <c r="AB55" s="15">
        <v>0</v>
      </c>
      <c r="AC55" s="14">
        <v>909400</v>
      </c>
      <c r="AD55" t="s">
        <v>2622</v>
      </c>
      <c r="AE55" t="s">
        <v>2622</v>
      </c>
      <c r="AF55">
        <v>1</v>
      </c>
    </row>
    <row r="56" spans="1:32" x14ac:dyDescent="0.25">
      <c r="A56" s="22" t="str">
        <f t="shared" si="0"/>
        <v>1000000057-0</v>
      </c>
      <c r="B56" s="9" t="s">
        <v>147</v>
      </c>
      <c r="C56" s="10" t="s">
        <v>29</v>
      </c>
      <c r="D56" s="10" t="s">
        <v>29</v>
      </c>
      <c r="E56" s="9" t="s">
        <v>30</v>
      </c>
      <c r="F56" s="10" t="s">
        <v>32</v>
      </c>
      <c r="G56" s="10" t="s">
        <v>32</v>
      </c>
      <c r="H56" s="11">
        <v>44026</v>
      </c>
      <c r="I56" s="12">
        <v>44026</v>
      </c>
      <c r="J56" s="10" t="s">
        <v>33</v>
      </c>
      <c r="K56" s="13" t="s">
        <v>148</v>
      </c>
      <c r="L56" s="10" t="s">
        <v>40</v>
      </c>
      <c r="M56" s="10" t="s">
        <v>29</v>
      </c>
      <c r="N56" s="14">
        <v>306400</v>
      </c>
      <c r="O56" s="12"/>
      <c r="P56" s="10" t="s">
        <v>51</v>
      </c>
      <c r="Q56" s="15">
        <v>0</v>
      </c>
      <c r="R56" s="15">
        <v>0.32</v>
      </c>
      <c r="S56" s="10" t="s">
        <v>29</v>
      </c>
      <c r="T56" s="14">
        <v>306400</v>
      </c>
      <c r="U56" s="10" t="s">
        <v>119</v>
      </c>
      <c r="V56" s="10" t="s">
        <v>29</v>
      </c>
      <c r="W56" s="10" t="s">
        <v>37</v>
      </c>
      <c r="X56" s="10" t="s">
        <v>29</v>
      </c>
      <c r="Y56" s="15">
        <v>0</v>
      </c>
      <c r="Z56" s="15">
        <v>0</v>
      </c>
      <c r="AA56" s="15">
        <v>0</v>
      </c>
      <c r="AB56" s="15">
        <v>0</v>
      </c>
      <c r="AC56" s="14">
        <v>306400</v>
      </c>
      <c r="AD56" t="s">
        <v>2622</v>
      </c>
      <c r="AE56" t="s">
        <v>2622</v>
      </c>
      <c r="AF56">
        <v>1</v>
      </c>
    </row>
    <row r="57" spans="1:32" x14ac:dyDescent="0.25">
      <c r="A57" s="22" t="str">
        <f t="shared" si="0"/>
        <v>1000000058-0</v>
      </c>
      <c r="B57" s="9" t="s">
        <v>149</v>
      </c>
      <c r="C57" s="10" t="s">
        <v>29</v>
      </c>
      <c r="D57" s="10" t="s">
        <v>29</v>
      </c>
      <c r="E57" s="9" t="s">
        <v>30</v>
      </c>
      <c r="F57" s="10" t="s">
        <v>32</v>
      </c>
      <c r="G57" s="10" t="s">
        <v>32</v>
      </c>
      <c r="H57" s="11">
        <v>44029</v>
      </c>
      <c r="I57" s="12">
        <v>44029</v>
      </c>
      <c r="J57" s="10" t="s">
        <v>33</v>
      </c>
      <c r="K57" s="13" t="s">
        <v>150</v>
      </c>
      <c r="L57" s="10" t="s">
        <v>40</v>
      </c>
      <c r="M57" s="10" t="s">
        <v>29</v>
      </c>
      <c r="N57" s="14">
        <v>545150</v>
      </c>
      <c r="O57" s="12"/>
      <c r="P57" s="10" t="s">
        <v>51</v>
      </c>
      <c r="Q57" s="15">
        <v>0</v>
      </c>
      <c r="R57" s="15">
        <v>0.84</v>
      </c>
      <c r="S57" s="10" t="s">
        <v>29</v>
      </c>
      <c r="T57" s="14">
        <v>545150</v>
      </c>
      <c r="U57" s="10" t="s">
        <v>119</v>
      </c>
      <c r="V57" s="10" t="s">
        <v>29</v>
      </c>
      <c r="W57" s="10" t="s">
        <v>37</v>
      </c>
      <c r="X57" s="10" t="s">
        <v>29</v>
      </c>
      <c r="Y57" s="15">
        <v>0</v>
      </c>
      <c r="Z57" s="15">
        <v>0</v>
      </c>
      <c r="AA57" s="15">
        <v>0</v>
      </c>
      <c r="AB57" s="15">
        <v>0</v>
      </c>
      <c r="AC57" s="14">
        <v>545150</v>
      </c>
      <c r="AD57" t="s">
        <v>2622</v>
      </c>
      <c r="AE57" t="s">
        <v>2622</v>
      </c>
      <c r="AF57">
        <v>1</v>
      </c>
    </row>
    <row r="58" spans="1:32" x14ac:dyDescent="0.25">
      <c r="A58" s="22" t="str">
        <f t="shared" si="0"/>
        <v>1000000059-0</v>
      </c>
      <c r="B58" s="9" t="s">
        <v>151</v>
      </c>
      <c r="C58" s="10" t="s">
        <v>29</v>
      </c>
      <c r="D58" s="10" t="s">
        <v>29</v>
      </c>
      <c r="E58" s="9" t="s">
        <v>30</v>
      </c>
      <c r="F58" s="10" t="s">
        <v>32</v>
      </c>
      <c r="G58" s="10" t="s">
        <v>32</v>
      </c>
      <c r="H58" s="11">
        <v>44030</v>
      </c>
      <c r="I58" s="12">
        <v>44030</v>
      </c>
      <c r="J58" s="10" t="s">
        <v>33</v>
      </c>
      <c r="K58" s="13" t="s">
        <v>152</v>
      </c>
      <c r="L58" s="10" t="s">
        <v>40</v>
      </c>
      <c r="M58" s="10" t="s">
        <v>29</v>
      </c>
      <c r="N58" s="14">
        <v>2945150</v>
      </c>
      <c r="O58" s="12"/>
      <c r="P58" s="10" t="s">
        <v>51</v>
      </c>
      <c r="Q58" s="15">
        <v>0</v>
      </c>
      <c r="R58" s="15">
        <v>9.0399999999999991</v>
      </c>
      <c r="S58" s="10" t="s">
        <v>29</v>
      </c>
      <c r="T58" s="14">
        <v>2945150</v>
      </c>
      <c r="U58" s="10" t="s">
        <v>119</v>
      </c>
      <c r="V58" s="10" t="s">
        <v>29</v>
      </c>
      <c r="W58" s="10" t="s">
        <v>37</v>
      </c>
      <c r="X58" s="10" t="s">
        <v>29</v>
      </c>
      <c r="Y58" s="15">
        <v>0</v>
      </c>
      <c r="Z58" s="15">
        <v>0</v>
      </c>
      <c r="AA58" s="15">
        <v>0</v>
      </c>
      <c r="AB58" s="15">
        <v>0</v>
      </c>
      <c r="AC58" s="14">
        <v>2945150</v>
      </c>
      <c r="AD58" t="s">
        <v>2622</v>
      </c>
      <c r="AE58" t="s">
        <v>2622</v>
      </c>
      <c r="AF58">
        <v>1</v>
      </c>
    </row>
    <row r="59" spans="1:32" x14ac:dyDescent="0.25">
      <c r="A59" s="22" t="str">
        <f t="shared" si="0"/>
        <v>1000000060-0</v>
      </c>
      <c r="B59" s="9" t="s">
        <v>153</v>
      </c>
      <c r="C59" s="10" t="s">
        <v>29</v>
      </c>
      <c r="D59" s="10" t="s">
        <v>29</v>
      </c>
      <c r="E59" s="9" t="s">
        <v>30</v>
      </c>
      <c r="F59" s="10" t="s">
        <v>32</v>
      </c>
      <c r="G59" s="10" t="s">
        <v>32</v>
      </c>
      <c r="H59" s="11">
        <v>44068</v>
      </c>
      <c r="I59" s="12">
        <v>44068</v>
      </c>
      <c r="J59" s="10" t="s">
        <v>33</v>
      </c>
      <c r="K59" s="13" t="s">
        <v>154</v>
      </c>
      <c r="L59" s="10" t="s">
        <v>40</v>
      </c>
      <c r="M59" s="10" t="s">
        <v>29</v>
      </c>
      <c r="N59" s="14">
        <v>2195150</v>
      </c>
      <c r="O59" s="12"/>
      <c r="P59" s="10" t="s">
        <v>51</v>
      </c>
      <c r="Q59" s="15">
        <v>0</v>
      </c>
      <c r="R59" s="15">
        <v>3.4</v>
      </c>
      <c r="S59" s="10" t="s">
        <v>29</v>
      </c>
      <c r="T59" s="14">
        <v>2195150</v>
      </c>
      <c r="U59" s="10" t="s">
        <v>119</v>
      </c>
      <c r="V59" s="10" t="s">
        <v>29</v>
      </c>
      <c r="W59" s="10" t="s">
        <v>37</v>
      </c>
      <c r="X59" s="10" t="s">
        <v>29</v>
      </c>
      <c r="Y59" s="15">
        <v>0</v>
      </c>
      <c r="Z59" s="15">
        <v>0</v>
      </c>
      <c r="AA59" s="15">
        <v>0</v>
      </c>
      <c r="AB59" s="15">
        <v>0</v>
      </c>
      <c r="AC59" s="14">
        <v>2195150</v>
      </c>
      <c r="AD59" t="s">
        <v>2622</v>
      </c>
      <c r="AE59" t="s">
        <v>2622</v>
      </c>
      <c r="AF59">
        <v>1</v>
      </c>
    </row>
    <row r="60" spans="1:32" x14ac:dyDescent="0.25">
      <c r="A60" s="22" t="str">
        <f t="shared" si="0"/>
        <v>1000000061-0</v>
      </c>
      <c r="B60" s="9" t="s">
        <v>155</v>
      </c>
      <c r="C60" s="10" t="s">
        <v>29</v>
      </c>
      <c r="D60" s="10" t="s">
        <v>29</v>
      </c>
      <c r="E60" s="9" t="s">
        <v>30</v>
      </c>
      <c r="F60" s="10" t="s">
        <v>32</v>
      </c>
      <c r="G60" s="10" t="s">
        <v>32</v>
      </c>
      <c r="H60" s="11">
        <v>44086</v>
      </c>
      <c r="I60" s="12">
        <v>44086</v>
      </c>
      <c r="J60" s="10" t="s">
        <v>33</v>
      </c>
      <c r="K60" s="13" t="s">
        <v>156</v>
      </c>
      <c r="L60" s="10" t="s">
        <v>40</v>
      </c>
      <c r="M60" s="10" t="s">
        <v>29</v>
      </c>
      <c r="N60" s="14">
        <v>6535350</v>
      </c>
      <c r="O60" s="12"/>
      <c r="P60" s="10" t="s">
        <v>51</v>
      </c>
      <c r="Q60" s="15">
        <v>0</v>
      </c>
      <c r="R60" s="15">
        <v>9.83</v>
      </c>
      <c r="S60" s="10" t="s">
        <v>29</v>
      </c>
      <c r="T60" s="14">
        <v>6535350</v>
      </c>
      <c r="U60" s="10" t="s">
        <v>119</v>
      </c>
      <c r="V60" s="10" t="s">
        <v>29</v>
      </c>
      <c r="W60" s="10" t="s">
        <v>37</v>
      </c>
      <c r="X60" s="10" t="s">
        <v>29</v>
      </c>
      <c r="Y60" s="15">
        <v>0</v>
      </c>
      <c r="Z60" s="15">
        <v>0</v>
      </c>
      <c r="AA60" s="15">
        <v>0</v>
      </c>
      <c r="AB60" s="15">
        <v>0</v>
      </c>
      <c r="AC60" s="14">
        <v>6535350</v>
      </c>
      <c r="AD60" t="s">
        <v>2622</v>
      </c>
      <c r="AE60" t="s">
        <v>2622</v>
      </c>
      <c r="AF60">
        <v>1</v>
      </c>
    </row>
    <row r="61" spans="1:32" x14ac:dyDescent="0.25">
      <c r="A61" s="22" t="str">
        <f t="shared" si="0"/>
        <v>1000000062-0</v>
      </c>
      <c r="B61" s="9" t="s">
        <v>157</v>
      </c>
      <c r="C61" s="10" t="s">
        <v>29</v>
      </c>
      <c r="D61" s="10" t="s">
        <v>29</v>
      </c>
      <c r="E61" s="9" t="s">
        <v>30</v>
      </c>
      <c r="F61" s="10" t="s">
        <v>32</v>
      </c>
      <c r="G61" s="10" t="s">
        <v>32</v>
      </c>
      <c r="H61" s="11">
        <v>44147</v>
      </c>
      <c r="I61" s="12">
        <v>44147</v>
      </c>
      <c r="J61" s="10" t="s">
        <v>33</v>
      </c>
      <c r="K61" s="13" t="s">
        <v>158</v>
      </c>
      <c r="L61" s="10" t="s">
        <v>40</v>
      </c>
      <c r="M61" s="10" t="s">
        <v>29</v>
      </c>
      <c r="N61" s="14">
        <v>395150</v>
      </c>
      <c r="O61" s="12"/>
      <c r="P61" s="10" t="s">
        <v>51</v>
      </c>
      <c r="Q61" s="15">
        <v>0</v>
      </c>
      <c r="R61" s="15">
        <v>1.89</v>
      </c>
      <c r="S61" s="10" t="s">
        <v>29</v>
      </c>
      <c r="T61" s="14">
        <v>395150</v>
      </c>
      <c r="U61" s="10" t="s">
        <v>119</v>
      </c>
      <c r="V61" s="10" t="s">
        <v>29</v>
      </c>
      <c r="W61" s="10" t="s">
        <v>37</v>
      </c>
      <c r="X61" s="10" t="s">
        <v>29</v>
      </c>
      <c r="Y61" s="15">
        <v>0</v>
      </c>
      <c r="Z61" s="15">
        <v>0</v>
      </c>
      <c r="AA61" s="15">
        <v>0</v>
      </c>
      <c r="AB61" s="15">
        <v>0</v>
      </c>
      <c r="AC61" s="14">
        <v>395150</v>
      </c>
      <c r="AD61" t="s">
        <v>2622</v>
      </c>
      <c r="AE61" t="s">
        <v>2622</v>
      </c>
      <c r="AF61">
        <v>1</v>
      </c>
    </row>
    <row r="62" spans="1:32" x14ac:dyDescent="0.25">
      <c r="A62" s="22" t="str">
        <f t="shared" si="0"/>
        <v>1000000063-0</v>
      </c>
      <c r="B62" s="9" t="s">
        <v>159</v>
      </c>
      <c r="C62" s="10" t="s">
        <v>29</v>
      </c>
      <c r="D62" s="10" t="s">
        <v>29</v>
      </c>
      <c r="E62" s="9" t="s">
        <v>30</v>
      </c>
      <c r="F62" s="10" t="s">
        <v>32</v>
      </c>
      <c r="G62" s="10" t="s">
        <v>32</v>
      </c>
      <c r="H62" s="11">
        <v>44261</v>
      </c>
      <c r="I62" s="12">
        <v>44261</v>
      </c>
      <c r="J62" s="10" t="s">
        <v>33</v>
      </c>
      <c r="K62" s="13" t="s">
        <v>160</v>
      </c>
      <c r="L62" s="10" t="s">
        <v>40</v>
      </c>
      <c r="M62" s="10" t="s">
        <v>29</v>
      </c>
      <c r="N62" s="14">
        <v>2005150</v>
      </c>
      <c r="O62" s="12"/>
      <c r="P62" s="10" t="s">
        <v>161</v>
      </c>
      <c r="Q62" s="15">
        <v>0</v>
      </c>
      <c r="R62" s="15">
        <v>3.85</v>
      </c>
      <c r="S62" s="10" t="s">
        <v>29</v>
      </c>
      <c r="T62" s="14">
        <v>2005150</v>
      </c>
      <c r="U62" s="10" t="s">
        <v>119</v>
      </c>
      <c r="V62" s="10" t="s">
        <v>29</v>
      </c>
      <c r="W62" s="10" t="s">
        <v>37</v>
      </c>
      <c r="X62" s="10" t="s">
        <v>29</v>
      </c>
      <c r="Y62" s="15">
        <v>0</v>
      </c>
      <c r="Z62" s="15">
        <v>0</v>
      </c>
      <c r="AA62" s="15">
        <v>0</v>
      </c>
      <c r="AB62" s="15">
        <v>0</v>
      </c>
      <c r="AC62" s="14">
        <v>2005150</v>
      </c>
      <c r="AD62" t="s">
        <v>2622</v>
      </c>
      <c r="AE62" t="s">
        <v>2622</v>
      </c>
      <c r="AF62">
        <v>1</v>
      </c>
    </row>
    <row r="63" spans="1:32" x14ac:dyDescent="0.25">
      <c r="A63" s="22" t="str">
        <f t="shared" si="0"/>
        <v>1000000064-0</v>
      </c>
      <c r="B63" s="9" t="s">
        <v>162</v>
      </c>
      <c r="C63" s="10" t="s">
        <v>29</v>
      </c>
      <c r="D63" s="10" t="s">
        <v>29</v>
      </c>
      <c r="E63" s="9" t="s">
        <v>30</v>
      </c>
      <c r="F63" s="10" t="s">
        <v>32</v>
      </c>
      <c r="G63" s="10" t="s">
        <v>32</v>
      </c>
      <c r="H63" s="11">
        <v>44282</v>
      </c>
      <c r="I63" s="12">
        <v>44282</v>
      </c>
      <c r="J63" s="10" t="s">
        <v>33</v>
      </c>
      <c r="K63" s="13" t="s">
        <v>163</v>
      </c>
      <c r="L63" s="10" t="s">
        <v>40</v>
      </c>
      <c r="M63" s="10" t="s">
        <v>29</v>
      </c>
      <c r="N63" s="14">
        <v>4243251.42</v>
      </c>
      <c r="O63" s="12"/>
      <c r="P63" s="10" t="s">
        <v>29</v>
      </c>
      <c r="Q63" s="15">
        <v>0</v>
      </c>
      <c r="R63" s="15">
        <v>1</v>
      </c>
      <c r="S63" s="10" t="s">
        <v>29</v>
      </c>
      <c r="T63" s="14">
        <v>4243251.42</v>
      </c>
      <c r="U63" s="10" t="s">
        <v>164</v>
      </c>
      <c r="V63" s="10" t="s">
        <v>29</v>
      </c>
      <c r="W63" s="10" t="s">
        <v>37</v>
      </c>
      <c r="X63" s="10" t="s">
        <v>29</v>
      </c>
      <c r="Y63" s="15">
        <v>0</v>
      </c>
      <c r="Z63" s="14">
        <v>4018638.99</v>
      </c>
      <c r="AA63" s="15">
        <v>0</v>
      </c>
      <c r="AB63" s="15">
        <v>0</v>
      </c>
      <c r="AC63" s="14">
        <v>8261890.4100000001</v>
      </c>
      <c r="AD63" t="s">
        <v>2622</v>
      </c>
      <c r="AE63" t="s">
        <v>2622</v>
      </c>
      <c r="AF63">
        <v>1</v>
      </c>
    </row>
    <row r="64" spans="1:32" x14ac:dyDescent="0.25">
      <c r="A64" s="22" t="str">
        <f t="shared" si="0"/>
        <v>1000000065-0</v>
      </c>
      <c r="B64" s="9" t="s">
        <v>165</v>
      </c>
      <c r="C64" s="10" t="s">
        <v>29</v>
      </c>
      <c r="D64" s="10" t="s">
        <v>29</v>
      </c>
      <c r="E64" s="9" t="s">
        <v>30</v>
      </c>
      <c r="F64" s="10" t="s">
        <v>32</v>
      </c>
      <c r="G64" s="10" t="s">
        <v>32</v>
      </c>
      <c r="H64" s="11">
        <v>44352</v>
      </c>
      <c r="I64" s="12">
        <v>44352</v>
      </c>
      <c r="J64" s="10" t="s">
        <v>33</v>
      </c>
      <c r="K64" s="13" t="s">
        <v>166</v>
      </c>
      <c r="L64" s="10" t="s">
        <v>40</v>
      </c>
      <c r="M64" s="10" t="s">
        <v>29</v>
      </c>
      <c r="N64" s="14">
        <v>2825150</v>
      </c>
      <c r="O64" s="12"/>
      <c r="P64" s="10" t="s">
        <v>161</v>
      </c>
      <c r="Q64" s="15">
        <v>0</v>
      </c>
      <c r="R64" s="15">
        <v>3.36</v>
      </c>
      <c r="S64" s="10" t="s">
        <v>29</v>
      </c>
      <c r="T64" s="14">
        <v>2825150</v>
      </c>
      <c r="U64" s="10" t="s">
        <v>119</v>
      </c>
      <c r="V64" s="10" t="s">
        <v>29</v>
      </c>
      <c r="W64" s="10" t="s">
        <v>37</v>
      </c>
      <c r="X64" s="10" t="s">
        <v>29</v>
      </c>
      <c r="Y64" s="15">
        <v>0</v>
      </c>
      <c r="Z64" s="15">
        <v>0</v>
      </c>
      <c r="AA64" s="15">
        <v>0</v>
      </c>
      <c r="AB64" s="15">
        <v>0</v>
      </c>
      <c r="AC64" s="14">
        <v>2825150</v>
      </c>
      <c r="AD64" t="s">
        <v>2622</v>
      </c>
      <c r="AE64" t="s">
        <v>2622</v>
      </c>
      <c r="AF64">
        <v>1</v>
      </c>
    </row>
    <row r="65" spans="1:32" x14ac:dyDescent="0.25">
      <c r="A65" s="22" t="str">
        <f t="shared" si="0"/>
        <v>1000000066-0</v>
      </c>
      <c r="B65" s="9" t="s">
        <v>167</v>
      </c>
      <c r="C65" s="10" t="s">
        <v>29</v>
      </c>
      <c r="D65" s="10" t="s">
        <v>29</v>
      </c>
      <c r="E65" s="9" t="s">
        <v>30</v>
      </c>
      <c r="F65" s="10" t="s">
        <v>32</v>
      </c>
      <c r="G65" s="10" t="s">
        <v>32</v>
      </c>
      <c r="H65" s="11">
        <v>44455</v>
      </c>
      <c r="I65" s="12">
        <v>44455</v>
      </c>
      <c r="J65" s="10" t="s">
        <v>33</v>
      </c>
      <c r="K65" s="13" t="s">
        <v>168</v>
      </c>
      <c r="L65" s="10" t="s">
        <v>40</v>
      </c>
      <c r="M65" s="10" t="s">
        <v>29</v>
      </c>
      <c r="N65" s="14">
        <v>996900</v>
      </c>
      <c r="O65" s="12"/>
      <c r="P65" s="10" t="s">
        <v>161</v>
      </c>
      <c r="Q65" s="15">
        <v>0</v>
      </c>
      <c r="R65" s="15">
        <v>1.04</v>
      </c>
      <c r="S65" s="10" t="s">
        <v>29</v>
      </c>
      <c r="T65" s="14">
        <v>996900</v>
      </c>
      <c r="U65" s="10" t="s">
        <v>119</v>
      </c>
      <c r="V65" s="10" t="s">
        <v>29</v>
      </c>
      <c r="W65" s="10" t="s">
        <v>37</v>
      </c>
      <c r="X65" s="10" t="s">
        <v>29</v>
      </c>
      <c r="Y65" s="15">
        <v>0</v>
      </c>
      <c r="Z65" s="15">
        <v>0</v>
      </c>
      <c r="AA65" s="15">
        <v>0</v>
      </c>
      <c r="AB65" s="15">
        <v>0</v>
      </c>
      <c r="AC65" s="14">
        <v>996900</v>
      </c>
      <c r="AD65" t="s">
        <v>2622</v>
      </c>
      <c r="AE65" t="s">
        <v>2622</v>
      </c>
      <c r="AF65">
        <v>1</v>
      </c>
    </row>
    <row r="66" spans="1:32" x14ac:dyDescent="0.25">
      <c r="A66" s="22" t="str">
        <f t="shared" si="0"/>
        <v>1000000067-0</v>
      </c>
      <c r="B66" s="9" t="s">
        <v>169</v>
      </c>
      <c r="C66" s="10" t="s">
        <v>29</v>
      </c>
      <c r="D66" s="10" t="s">
        <v>29</v>
      </c>
      <c r="E66" s="9" t="s">
        <v>30</v>
      </c>
      <c r="F66" s="10" t="s">
        <v>32</v>
      </c>
      <c r="G66" s="10" t="s">
        <v>32</v>
      </c>
      <c r="H66" s="11">
        <v>44496</v>
      </c>
      <c r="I66" s="12">
        <v>44496</v>
      </c>
      <c r="J66" s="10" t="s">
        <v>33</v>
      </c>
      <c r="K66" s="13" t="s">
        <v>170</v>
      </c>
      <c r="L66" s="10" t="s">
        <v>40</v>
      </c>
      <c r="M66" s="10" t="s">
        <v>29</v>
      </c>
      <c r="N66" s="14">
        <v>4000700</v>
      </c>
      <c r="O66" s="12"/>
      <c r="P66" s="10" t="s">
        <v>161</v>
      </c>
      <c r="Q66" s="15">
        <v>0</v>
      </c>
      <c r="R66" s="15">
        <v>1.54</v>
      </c>
      <c r="S66" s="10" t="s">
        <v>29</v>
      </c>
      <c r="T66" s="14">
        <v>4000700</v>
      </c>
      <c r="U66" s="10" t="s">
        <v>119</v>
      </c>
      <c r="V66" s="10" t="s">
        <v>29</v>
      </c>
      <c r="W66" s="10" t="s">
        <v>37</v>
      </c>
      <c r="X66" s="10" t="s">
        <v>29</v>
      </c>
      <c r="Y66" s="15">
        <v>0</v>
      </c>
      <c r="Z66" s="15">
        <v>0</v>
      </c>
      <c r="AA66" s="15">
        <v>0</v>
      </c>
      <c r="AB66" s="15">
        <v>0</v>
      </c>
      <c r="AC66" s="14">
        <v>4000700</v>
      </c>
      <c r="AD66" t="s">
        <v>2622</v>
      </c>
      <c r="AE66" t="s">
        <v>2622</v>
      </c>
      <c r="AF66">
        <v>1</v>
      </c>
    </row>
    <row r="67" spans="1:32" x14ac:dyDescent="0.25">
      <c r="A67" s="22" t="str">
        <f t="shared" ref="A67:A130" si="1">CONCATENATE(B67,"-",E67)</f>
        <v>1000000068-0</v>
      </c>
      <c r="B67" s="9" t="s">
        <v>171</v>
      </c>
      <c r="C67" s="10" t="s">
        <v>29</v>
      </c>
      <c r="D67" s="10" t="s">
        <v>29</v>
      </c>
      <c r="E67" s="9" t="s">
        <v>30</v>
      </c>
      <c r="F67" s="10" t="s">
        <v>31</v>
      </c>
      <c r="G67" s="10" t="s">
        <v>32</v>
      </c>
      <c r="H67" s="11">
        <v>44566</v>
      </c>
      <c r="I67" s="12">
        <v>44562</v>
      </c>
      <c r="J67" s="10" t="s">
        <v>33</v>
      </c>
      <c r="K67" s="13" t="s">
        <v>172</v>
      </c>
      <c r="L67" s="10" t="s">
        <v>173</v>
      </c>
      <c r="M67" s="10" t="s">
        <v>29</v>
      </c>
      <c r="N67" s="14">
        <v>924950</v>
      </c>
      <c r="O67" s="12"/>
      <c r="P67" s="10" t="s">
        <v>161</v>
      </c>
      <c r="Q67" s="15">
        <v>0</v>
      </c>
      <c r="R67" s="15"/>
      <c r="S67" s="10" t="s">
        <v>29</v>
      </c>
      <c r="T67" s="14">
        <v>924950</v>
      </c>
      <c r="U67" s="10" t="s">
        <v>29</v>
      </c>
      <c r="V67" s="10" t="s">
        <v>29</v>
      </c>
      <c r="W67" s="10" t="s">
        <v>37</v>
      </c>
      <c r="X67" s="10" t="s">
        <v>29</v>
      </c>
      <c r="Y67" s="15">
        <v>0</v>
      </c>
      <c r="Z67" s="15">
        <v>0</v>
      </c>
      <c r="AA67" s="15">
        <v>0</v>
      </c>
      <c r="AB67" s="15">
        <v>0</v>
      </c>
      <c r="AC67" s="14">
        <v>924950</v>
      </c>
      <c r="AD67" t="s">
        <v>2622</v>
      </c>
      <c r="AE67" t="s">
        <v>2622</v>
      </c>
      <c r="AF67">
        <v>1</v>
      </c>
    </row>
    <row r="68" spans="1:32" x14ac:dyDescent="0.25">
      <c r="A68" s="22" t="str">
        <f t="shared" si="1"/>
        <v>1000000069-0</v>
      </c>
      <c r="B68" s="9" t="s">
        <v>174</v>
      </c>
      <c r="C68" s="10" t="s">
        <v>29</v>
      </c>
      <c r="D68" s="10" t="s">
        <v>29</v>
      </c>
      <c r="E68" s="9" t="s">
        <v>30</v>
      </c>
      <c r="F68" s="10" t="s">
        <v>32</v>
      </c>
      <c r="G68" s="10" t="s">
        <v>32</v>
      </c>
      <c r="H68" s="11">
        <v>44747</v>
      </c>
      <c r="I68" s="12">
        <v>44747</v>
      </c>
      <c r="J68" s="10" t="s">
        <v>175</v>
      </c>
      <c r="K68" s="13" t="s">
        <v>176</v>
      </c>
      <c r="L68" s="10" t="s">
        <v>40</v>
      </c>
      <c r="M68" s="10" t="s">
        <v>29</v>
      </c>
      <c r="N68" s="14">
        <v>442500</v>
      </c>
      <c r="O68" s="12"/>
      <c r="P68" s="10" t="s">
        <v>161</v>
      </c>
      <c r="Q68" s="15">
        <v>0</v>
      </c>
      <c r="R68" s="15">
        <v>1.085</v>
      </c>
      <c r="S68" s="10" t="s">
        <v>29</v>
      </c>
      <c r="T68" s="14">
        <v>442500</v>
      </c>
      <c r="U68" s="10" t="s">
        <v>119</v>
      </c>
      <c r="V68" s="10" t="s">
        <v>29</v>
      </c>
      <c r="W68" s="10" t="s">
        <v>37</v>
      </c>
      <c r="X68" s="10" t="s">
        <v>29</v>
      </c>
      <c r="Y68" s="15">
        <v>0</v>
      </c>
      <c r="Z68" s="15">
        <v>0</v>
      </c>
      <c r="AA68" s="15">
        <v>0</v>
      </c>
      <c r="AB68" s="15">
        <v>0</v>
      </c>
      <c r="AC68" s="14">
        <v>442500</v>
      </c>
      <c r="AD68" t="s">
        <v>2622</v>
      </c>
      <c r="AE68" t="s">
        <v>2622</v>
      </c>
      <c r="AF68">
        <v>1</v>
      </c>
    </row>
    <row r="69" spans="1:32" x14ac:dyDescent="0.25">
      <c r="A69" s="22" t="str">
        <f t="shared" si="1"/>
        <v>1000000070-0</v>
      </c>
      <c r="B69" s="9" t="s">
        <v>177</v>
      </c>
      <c r="C69" s="10" t="s">
        <v>29</v>
      </c>
      <c r="D69" s="10" t="s">
        <v>29</v>
      </c>
      <c r="E69" s="9" t="s">
        <v>30</v>
      </c>
      <c r="F69" s="10" t="s">
        <v>32</v>
      </c>
      <c r="G69" s="10" t="s">
        <v>32</v>
      </c>
      <c r="H69" s="11">
        <v>44809</v>
      </c>
      <c r="I69" s="12">
        <v>44809</v>
      </c>
      <c r="J69" s="10" t="s">
        <v>175</v>
      </c>
      <c r="K69" s="13" t="s">
        <v>178</v>
      </c>
      <c r="L69" s="10" t="s">
        <v>40</v>
      </c>
      <c r="M69" s="10" t="s">
        <v>29</v>
      </c>
      <c r="N69" s="14">
        <v>643380</v>
      </c>
      <c r="O69" s="12"/>
      <c r="P69" s="10" t="s">
        <v>161</v>
      </c>
      <c r="Q69" s="15">
        <v>0</v>
      </c>
      <c r="R69" s="15">
        <v>1.2749999999999999</v>
      </c>
      <c r="S69" s="10" t="s">
        <v>29</v>
      </c>
      <c r="T69" s="14">
        <v>643380</v>
      </c>
      <c r="U69" s="10" t="s">
        <v>119</v>
      </c>
      <c r="V69" s="10" t="s">
        <v>29</v>
      </c>
      <c r="W69" s="10" t="s">
        <v>37</v>
      </c>
      <c r="X69" s="10" t="s">
        <v>29</v>
      </c>
      <c r="Y69" s="15">
        <v>0</v>
      </c>
      <c r="Z69" s="15">
        <v>0</v>
      </c>
      <c r="AA69" s="15">
        <v>0</v>
      </c>
      <c r="AB69" s="15">
        <v>0</v>
      </c>
      <c r="AC69" s="14">
        <v>643380</v>
      </c>
      <c r="AD69" t="s">
        <v>2622</v>
      </c>
      <c r="AE69" t="s">
        <v>2622</v>
      </c>
      <c r="AF69">
        <v>1</v>
      </c>
    </row>
    <row r="70" spans="1:32" x14ac:dyDescent="0.25">
      <c r="A70" s="22" t="str">
        <f t="shared" si="1"/>
        <v>1000000071-0</v>
      </c>
      <c r="B70" s="9" t="s">
        <v>179</v>
      </c>
      <c r="C70" s="10" t="s">
        <v>29</v>
      </c>
      <c r="D70" s="10" t="s">
        <v>29</v>
      </c>
      <c r="E70" s="9" t="s">
        <v>30</v>
      </c>
      <c r="F70" s="10" t="s">
        <v>32</v>
      </c>
      <c r="G70" s="10" t="s">
        <v>32</v>
      </c>
      <c r="H70" s="11">
        <v>44921</v>
      </c>
      <c r="I70" s="12">
        <v>44921</v>
      </c>
      <c r="J70" s="10" t="s">
        <v>180</v>
      </c>
      <c r="K70" s="13" t="s">
        <v>181</v>
      </c>
      <c r="L70" s="10" t="s">
        <v>182</v>
      </c>
      <c r="M70" s="10" t="s">
        <v>29</v>
      </c>
      <c r="N70" s="14">
        <v>1875200</v>
      </c>
      <c r="O70" s="12"/>
      <c r="P70" s="10" t="s">
        <v>161</v>
      </c>
      <c r="Q70" s="15">
        <v>0</v>
      </c>
      <c r="R70" s="15">
        <v>5.6</v>
      </c>
      <c r="S70" s="10" t="s">
        <v>29</v>
      </c>
      <c r="T70" s="14">
        <v>1875200</v>
      </c>
      <c r="U70" s="10" t="s">
        <v>119</v>
      </c>
      <c r="V70" s="10" t="s">
        <v>29</v>
      </c>
      <c r="W70" s="10" t="s">
        <v>37</v>
      </c>
      <c r="X70" s="10" t="s">
        <v>29</v>
      </c>
      <c r="Y70" s="15">
        <v>0</v>
      </c>
      <c r="Z70" s="15">
        <v>0</v>
      </c>
      <c r="AA70" s="15">
        <v>0</v>
      </c>
      <c r="AB70" s="15">
        <v>0</v>
      </c>
      <c r="AC70" s="14">
        <v>1875200</v>
      </c>
      <c r="AD70" t="s">
        <v>2622</v>
      </c>
      <c r="AE70" t="s">
        <v>2622</v>
      </c>
      <c r="AF70">
        <v>1</v>
      </c>
    </row>
    <row r="71" spans="1:32" x14ac:dyDescent="0.25">
      <c r="A71" s="22" t="str">
        <f t="shared" si="1"/>
        <v>1000000072-0</v>
      </c>
      <c r="B71" s="9" t="s">
        <v>183</v>
      </c>
      <c r="C71" s="10" t="s">
        <v>29</v>
      </c>
      <c r="D71" s="10" t="s">
        <v>29</v>
      </c>
      <c r="E71" s="9" t="s">
        <v>30</v>
      </c>
      <c r="F71" s="10" t="s">
        <v>32</v>
      </c>
      <c r="G71" s="10" t="s">
        <v>32</v>
      </c>
      <c r="H71" s="11">
        <v>44914</v>
      </c>
      <c r="I71" s="12">
        <v>44914</v>
      </c>
      <c r="J71" s="10" t="s">
        <v>175</v>
      </c>
      <c r="K71" s="13" t="s">
        <v>184</v>
      </c>
      <c r="L71" s="10" t="s">
        <v>182</v>
      </c>
      <c r="M71" s="10" t="s">
        <v>29</v>
      </c>
      <c r="N71" s="14">
        <v>2250100</v>
      </c>
      <c r="O71" s="12"/>
      <c r="P71" s="10" t="s">
        <v>161</v>
      </c>
      <c r="Q71" s="15">
        <v>0</v>
      </c>
      <c r="R71" s="15">
        <v>7.8</v>
      </c>
      <c r="S71" s="10" t="s">
        <v>29</v>
      </c>
      <c r="T71" s="14">
        <v>2250100</v>
      </c>
      <c r="U71" s="10" t="s">
        <v>119</v>
      </c>
      <c r="V71" s="10" t="s">
        <v>29</v>
      </c>
      <c r="W71" s="10" t="s">
        <v>37</v>
      </c>
      <c r="X71" s="10" t="s">
        <v>29</v>
      </c>
      <c r="Y71" s="15">
        <v>0</v>
      </c>
      <c r="Z71" s="15">
        <v>0</v>
      </c>
      <c r="AA71" s="15">
        <v>0</v>
      </c>
      <c r="AB71" s="15">
        <v>0</v>
      </c>
      <c r="AC71" s="14">
        <v>2250100</v>
      </c>
      <c r="AD71" t="s">
        <v>2622</v>
      </c>
      <c r="AE71" t="s">
        <v>2622</v>
      </c>
      <c r="AF71">
        <v>1</v>
      </c>
    </row>
    <row r="72" spans="1:32" x14ac:dyDescent="0.25">
      <c r="A72" s="22" t="str">
        <f t="shared" si="1"/>
        <v>2000000000-0</v>
      </c>
      <c r="B72" s="9" t="s">
        <v>187</v>
      </c>
      <c r="C72" s="10" t="s">
        <v>29</v>
      </c>
      <c r="D72" s="10" t="s">
        <v>29</v>
      </c>
      <c r="E72" s="9" t="s">
        <v>30</v>
      </c>
      <c r="F72" s="10" t="s">
        <v>188</v>
      </c>
      <c r="G72" s="10" t="s">
        <v>32</v>
      </c>
      <c r="H72" s="11">
        <v>39173</v>
      </c>
      <c r="I72" s="12">
        <v>39173</v>
      </c>
      <c r="J72" s="10" t="s">
        <v>110</v>
      </c>
      <c r="K72" s="13" t="s">
        <v>189</v>
      </c>
      <c r="L72" s="10" t="s">
        <v>190</v>
      </c>
      <c r="M72" s="10" t="s">
        <v>29</v>
      </c>
      <c r="N72" s="15">
        <v>0</v>
      </c>
      <c r="O72" s="12"/>
      <c r="P72" s="10" t="s">
        <v>29</v>
      </c>
      <c r="Q72" s="15">
        <v>0</v>
      </c>
      <c r="R72" s="15">
        <v>1</v>
      </c>
      <c r="S72" s="10" t="s">
        <v>29</v>
      </c>
      <c r="T72" s="15">
        <v>0</v>
      </c>
      <c r="U72" s="10" t="s">
        <v>36</v>
      </c>
      <c r="V72" s="10" t="s">
        <v>29</v>
      </c>
      <c r="W72" s="10" t="s">
        <v>37</v>
      </c>
      <c r="X72" s="10" t="s">
        <v>29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t="s">
        <v>2623</v>
      </c>
      <c r="AE72" t="s">
        <v>2623</v>
      </c>
      <c r="AF72">
        <v>2</v>
      </c>
    </row>
    <row r="73" spans="1:32" x14ac:dyDescent="0.25">
      <c r="A73" s="22" t="str">
        <f t="shared" si="1"/>
        <v>2000000001-0</v>
      </c>
      <c r="B73" s="9" t="s">
        <v>191</v>
      </c>
      <c r="C73" s="10" t="s">
        <v>29</v>
      </c>
      <c r="D73" s="10" t="s">
        <v>29</v>
      </c>
      <c r="E73" s="9" t="s">
        <v>30</v>
      </c>
      <c r="F73" s="10" t="s">
        <v>32</v>
      </c>
      <c r="G73" s="10" t="s">
        <v>32</v>
      </c>
      <c r="H73" s="11">
        <v>39173</v>
      </c>
      <c r="I73" s="12">
        <v>39173</v>
      </c>
      <c r="J73" s="10" t="s">
        <v>110</v>
      </c>
      <c r="K73" s="13" t="s">
        <v>189</v>
      </c>
      <c r="L73" s="10" t="s">
        <v>192</v>
      </c>
      <c r="M73" s="10" t="s">
        <v>29</v>
      </c>
      <c r="N73" s="14">
        <v>147296408</v>
      </c>
      <c r="O73" s="12"/>
      <c r="P73" s="10" t="s">
        <v>29</v>
      </c>
      <c r="Q73" s="14">
        <v>-139931587</v>
      </c>
      <c r="R73" s="15">
        <v>1</v>
      </c>
      <c r="S73" s="10" t="s">
        <v>29</v>
      </c>
      <c r="T73" s="14">
        <v>7364821</v>
      </c>
      <c r="U73" s="10" t="s">
        <v>36</v>
      </c>
      <c r="V73" s="10" t="s">
        <v>29</v>
      </c>
      <c r="W73" s="10" t="s">
        <v>37</v>
      </c>
      <c r="X73" s="10" t="s">
        <v>29</v>
      </c>
      <c r="Y73" s="15">
        <v>0</v>
      </c>
      <c r="Z73" s="15">
        <v>0</v>
      </c>
      <c r="AA73" s="15">
        <v>0</v>
      </c>
      <c r="AB73" s="15">
        <v>0</v>
      </c>
      <c r="AC73" s="14">
        <v>7364821</v>
      </c>
      <c r="AD73" t="s">
        <v>2623</v>
      </c>
      <c r="AE73" t="s">
        <v>2623</v>
      </c>
      <c r="AF73">
        <v>2</v>
      </c>
    </row>
    <row r="74" spans="1:32" x14ac:dyDescent="0.25">
      <c r="A74" s="22" t="str">
        <f t="shared" si="1"/>
        <v>2000000002-0</v>
      </c>
      <c r="B74" s="9" t="s">
        <v>193</v>
      </c>
      <c r="C74" s="10" t="s">
        <v>29</v>
      </c>
      <c r="D74" s="10" t="s">
        <v>29</v>
      </c>
      <c r="E74" s="9" t="s">
        <v>30</v>
      </c>
      <c r="F74" s="10" t="s">
        <v>188</v>
      </c>
      <c r="G74" s="10" t="s">
        <v>32</v>
      </c>
      <c r="H74" s="11">
        <v>40148</v>
      </c>
      <c r="I74" s="12">
        <v>40148</v>
      </c>
      <c r="J74" s="10" t="s">
        <v>194</v>
      </c>
      <c r="K74" s="13" t="s">
        <v>195</v>
      </c>
      <c r="L74" s="10" t="s">
        <v>190</v>
      </c>
      <c r="M74" s="10" t="s">
        <v>29</v>
      </c>
      <c r="N74" s="14">
        <v>2683330.69</v>
      </c>
      <c r="O74" s="12"/>
      <c r="P74" s="10" t="s">
        <v>29</v>
      </c>
      <c r="Q74" s="14">
        <v>-1987314.69</v>
      </c>
      <c r="R74" s="15">
        <v>1</v>
      </c>
      <c r="S74" s="10" t="s">
        <v>29</v>
      </c>
      <c r="T74" s="14">
        <v>696016</v>
      </c>
      <c r="U74" s="10" t="s">
        <v>36</v>
      </c>
      <c r="V74" s="10" t="s">
        <v>29</v>
      </c>
      <c r="W74" s="10" t="s">
        <v>37</v>
      </c>
      <c r="X74" s="10" t="s">
        <v>29</v>
      </c>
      <c r="Y74" s="15">
        <v>0</v>
      </c>
      <c r="Z74" s="15">
        <v>0</v>
      </c>
      <c r="AA74" s="15">
        <v>0</v>
      </c>
      <c r="AB74" s="14">
        <v>-66122</v>
      </c>
      <c r="AC74" s="14">
        <v>629894</v>
      </c>
      <c r="AD74" t="s">
        <v>2623</v>
      </c>
      <c r="AE74" t="s">
        <v>2623</v>
      </c>
      <c r="AF74">
        <v>2</v>
      </c>
    </row>
    <row r="75" spans="1:32" x14ac:dyDescent="0.25">
      <c r="A75" s="22" t="str">
        <f t="shared" si="1"/>
        <v>2000000003-0</v>
      </c>
      <c r="B75" s="9" t="s">
        <v>196</v>
      </c>
      <c r="C75" s="10" t="s">
        <v>29</v>
      </c>
      <c r="D75" s="10" t="s">
        <v>29</v>
      </c>
      <c r="E75" s="9" t="s">
        <v>30</v>
      </c>
      <c r="F75" s="10" t="s">
        <v>188</v>
      </c>
      <c r="G75" s="10" t="s">
        <v>32</v>
      </c>
      <c r="H75" s="11">
        <v>40148</v>
      </c>
      <c r="I75" s="12">
        <v>40148</v>
      </c>
      <c r="J75" s="10" t="s">
        <v>197</v>
      </c>
      <c r="K75" s="13" t="s">
        <v>198</v>
      </c>
      <c r="L75" s="10" t="s">
        <v>190</v>
      </c>
      <c r="M75" s="10" t="s">
        <v>29</v>
      </c>
      <c r="N75" s="14">
        <v>64476.14</v>
      </c>
      <c r="O75" s="12"/>
      <c r="P75" s="10" t="s">
        <v>29</v>
      </c>
      <c r="Q75" s="14">
        <v>-47752.14</v>
      </c>
      <c r="R75" s="15">
        <v>1</v>
      </c>
      <c r="S75" s="10" t="s">
        <v>29</v>
      </c>
      <c r="T75" s="14">
        <v>16724</v>
      </c>
      <c r="U75" s="10" t="s">
        <v>36</v>
      </c>
      <c r="V75" s="10" t="s">
        <v>29</v>
      </c>
      <c r="W75" s="10" t="s">
        <v>37</v>
      </c>
      <c r="X75" s="10" t="s">
        <v>29</v>
      </c>
      <c r="Y75" s="15">
        <v>0</v>
      </c>
      <c r="Z75" s="15">
        <v>0</v>
      </c>
      <c r="AA75" s="15">
        <v>0</v>
      </c>
      <c r="AB75" s="14">
        <v>-1589</v>
      </c>
      <c r="AC75" s="14">
        <v>15135</v>
      </c>
      <c r="AD75" t="s">
        <v>2623</v>
      </c>
      <c r="AE75" t="s">
        <v>2623</v>
      </c>
      <c r="AF75">
        <v>2</v>
      </c>
    </row>
    <row r="76" spans="1:32" x14ac:dyDescent="0.25">
      <c r="A76" s="22" t="str">
        <f t="shared" si="1"/>
        <v>2000000004-0</v>
      </c>
      <c r="B76" s="9" t="s">
        <v>199</v>
      </c>
      <c r="C76" s="10" t="s">
        <v>29</v>
      </c>
      <c r="D76" s="10" t="s">
        <v>29</v>
      </c>
      <c r="E76" s="9" t="s">
        <v>30</v>
      </c>
      <c r="F76" s="10" t="s">
        <v>32</v>
      </c>
      <c r="G76" s="10" t="s">
        <v>32</v>
      </c>
      <c r="H76" s="11">
        <v>40148</v>
      </c>
      <c r="I76" s="12">
        <v>40148</v>
      </c>
      <c r="J76" s="10" t="s">
        <v>110</v>
      </c>
      <c r="K76" s="13" t="s">
        <v>200</v>
      </c>
      <c r="L76" s="10" t="s">
        <v>190</v>
      </c>
      <c r="M76" s="10" t="s">
        <v>29</v>
      </c>
      <c r="N76" s="14">
        <v>323232.90000000002</v>
      </c>
      <c r="O76" s="12"/>
      <c r="P76" s="10" t="s">
        <v>29</v>
      </c>
      <c r="Q76" s="14">
        <v>-307070.90000000002</v>
      </c>
      <c r="R76" s="15">
        <v>1</v>
      </c>
      <c r="S76" s="10" t="s">
        <v>29</v>
      </c>
      <c r="T76" s="14">
        <v>16162</v>
      </c>
      <c r="U76" s="10" t="s">
        <v>36</v>
      </c>
      <c r="V76" s="10" t="s">
        <v>29</v>
      </c>
      <c r="W76" s="10" t="s">
        <v>37</v>
      </c>
      <c r="X76" s="10" t="s">
        <v>29</v>
      </c>
      <c r="Y76" s="15">
        <v>0</v>
      </c>
      <c r="Z76" s="15">
        <v>0</v>
      </c>
      <c r="AA76" s="15">
        <v>0</v>
      </c>
      <c r="AB76" s="15">
        <v>0</v>
      </c>
      <c r="AC76" s="14">
        <v>16162</v>
      </c>
      <c r="AD76" t="s">
        <v>2623</v>
      </c>
      <c r="AE76" t="s">
        <v>2623</v>
      </c>
      <c r="AF76">
        <v>2</v>
      </c>
    </row>
    <row r="77" spans="1:32" x14ac:dyDescent="0.25">
      <c r="A77" s="22" t="str">
        <f t="shared" si="1"/>
        <v>2000000005-0</v>
      </c>
      <c r="B77" s="9" t="s">
        <v>201</v>
      </c>
      <c r="C77" s="10" t="s">
        <v>29</v>
      </c>
      <c r="D77" s="10" t="s">
        <v>29</v>
      </c>
      <c r="E77" s="9" t="s">
        <v>30</v>
      </c>
      <c r="F77" s="10" t="s">
        <v>32</v>
      </c>
      <c r="G77" s="10" t="s">
        <v>32</v>
      </c>
      <c r="H77" s="11">
        <v>40148</v>
      </c>
      <c r="I77" s="12">
        <v>40148</v>
      </c>
      <c r="J77" s="10" t="s">
        <v>202</v>
      </c>
      <c r="K77" s="13" t="s">
        <v>203</v>
      </c>
      <c r="L77" s="10" t="s">
        <v>190</v>
      </c>
      <c r="M77" s="10" t="s">
        <v>29</v>
      </c>
      <c r="N77" s="14">
        <v>25171.93</v>
      </c>
      <c r="O77" s="12"/>
      <c r="P77" s="10" t="s">
        <v>29</v>
      </c>
      <c r="Q77" s="14">
        <v>-23912.93</v>
      </c>
      <c r="R77" s="15">
        <v>1</v>
      </c>
      <c r="S77" s="10" t="s">
        <v>29</v>
      </c>
      <c r="T77" s="14">
        <v>1259</v>
      </c>
      <c r="U77" s="10" t="s">
        <v>36</v>
      </c>
      <c r="V77" s="10" t="s">
        <v>29</v>
      </c>
      <c r="W77" s="10" t="s">
        <v>37</v>
      </c>
      <c r="X77" s="10" t="s">
        <v>29</v>
      </c>
      <c r="Y77" s="15">
        <v>0</v>
      </c>
      <c r="Z77" s="15">
        <v>0</v>
      </c>
      <c r="AA77" s="15">
        <v>0</v>
      </c>
      <c r="AB77" s="15">
        <v>0</v>
      </c>
      <c r="AC77" s="14">
        <v>1259</v>
      </c>
      <c r="AD77" t="s">
        <v>2623</v>
      </c>
      <c r="AE77" t="s">
        <v>2623</v>
      </c>
      <c r="AF77">
        <v>2</v>
      </c>
    </row>
    <row r="78" spans="1:32" x14ac:dyDescent="0.25">
      <c r="A78" s="22" t="str">
        <f t="shared" si="1"/>
        <v>2000000006-0</v>
      </c>
      <c r="B78" s="9" t="s">
        <v>204</v>
      </c>
      <c r="C78" s="10" t="s">
        <v>29</v>
      </c>
      <c r="D78" s="10" t="s">
        <v>29</v>
      </c>
      <c r="E78" s="9" t="s">
        <v>30</v>
      </c>
      <c r="F78" s="10" t="s">
        <v>188</v>
      </c>
      <c r="G78" s="10" t="s">
        <v>32</v>
      </c>
      <c r="H78" s="11">
        <v>40148</v>
      </c>
      <c r="I78" s="12">
        <v>40148</v>
      </c>
      <c r="J78" s="10" t="s">
        <v>197</v>
      </c>
      <c r="K78" s="13" t="s">
        <v>205</v>
      </c>
      <c r="L78" s="10" t="s">
        <v>190</v>
      </c>
      <c r="M78" s="10" t="s">
        <v>29</v>
      </c>
      <c r="N78" s="14">
        <v>441639.11</v>
      </c>
      <c r="O78" s="12"/>
      <c r="P78" s="10" t="s">
        <v>29</v>
      </c>
      <c r="Q78" s="14">
        <v>-327084.11</v>
      </c>
      <c r="R78" s="15">
        <v>0</v>
      </c>
      <c r="S78" s="10" t="s">
        <v>29</v>
      </c>
      <c r="T78" s="14">
        <v>114555</v>
      </c>
      <c r="U78" s="10" t="s">
        <v>36</v>
      </c>
      <c r="V78" s="10" t="s">
        <v>29</v>
      </c>
      <c r="W78" s="10" t="s">
        <v>37</v>
      </c>
      <c r="X78" s="10" t="s">
        <v>29</v>
      </c>
      <c r="Y78" s="15">
        <v>0</v>
      </c>
      <c r="Z78" s="15">
        <v>0</v>
      </c>
      <c r="AA78" s="15">
        <v>0</v>
      </c>
      <c r="AB78" s="14">
        <v>-10624</v>
      </c>
      <c r="AC78" s="14">
        <v>103931</v>
      </c>
      <c r="AD78" t="s">
        <v>2623</v>
      </c>
      <c r="AE78" t="s">
        <v>2623</v>
      </c>
      <c r="AF78">
        <v>2</v>
      </c>
    </row>
    <row r="79" spans="1:32" x14ac:dyDescent="0.25">
      <c r="A79" s="22" t="str">
        <f t="shared" si="1"/>
        <v>2000000007-0</v>
      </c>
      <c r="B79" s="9" t="s">
        <v>206</v>
      </c>
      <c r="C79" s="10" t="s">
        <v>29</v>
      </c>
      <c r="D79" s="10" t="s">
        <v>29</v>
      </c>
      <c r="E79" s="9" t="s">
        <v>30</v>
      </c>
      <c r="F79" s="10" t="s">
        <v>207</v>
      </c>
      <c r="G79" s="10" t="s">
        <v>32</v>
      </c>
      <c r="H79" s="11">
        <v>40148</v>
      </c>
      <c r="I79" s="12">
        <v>40148</v>
      </c>
      <c r="J79" s="10" t="s">
        <v>202</v>
      </c>
      <c r="K79" s="13" t="s">
        <v>208</v>
      </c>
      <c r="L79" s="10" t="s">
        <v>190</v>
      </c>
      <c r="M79" s="10" t="s">
        <v>29</v>
      </c>
      <c r="N79" s="14">
        <v>429360.94</v>
      </c>
      <c r="O79" s="12"/>
      <c r="P79" s="10" t="s">
        <v>29</v>
      </c>
      <c r="Q79" s="14">
        <v>-317998.94</v>
      </c>
      <c r="R79" s="15">
        <v>0</v>
      </c>
      <c r="S79" s="10" t="s">
        <v>29</v>
      </c>
      <c r="T79" s="14">
        <v>111362</v>
      </c>
      <c r="U79" s="10" t="s">
        <v>36</v>
      </c>
      <c r="V79" s="10" t="s">
        <v>29</v>
      </c>
      <c r="W79" s="10" t="s">
        <v>37</v>
      </c>
      <c r="X79" s="10" t="s">
        <v>29</v>
      </c>
      <c r="Y79" s="15">
        <v>0</v>
      </c>
      <c r="Z79" s="15">
        <v>0</v>
      </c>
      <c r="AA79" s="15">
        <v>0</v>
      </c>
      <c r="AB79" s="14">
        <v>-10611</v>
      </c>
      <c r="AC79" s="14">
        <v>100751</v>
      </c>
      <c r="AD79" t="s">
        <v>2623</v>
      </c>
      <c r="AE79" t="s">
        <v>2623</v>
      </c>
      <c r="AF79">
        <v>2</v>
      </c>
    </row>
    <row r="80" spans="1:32" x14ac:dyDescent="0.25">
      <c r="A80" s="22" t="str">
        <f t="shared" si="1"/>
        <v>2000000008-0</v>
      </c>
      <c r="B80" s="9" t="s">
        <v>209</v>
      </c>
      <c r="C80" s="10" t="s">
        <v>29</v>
      </c>
      <c r="D80" s="10" t="s">
        <v>29</v>
      </c>
      <c r="E80" s="9" t="s">
        <v>30</v>
      </c>
      <c r="F80" s="10" t="s">
        <v>32</v>
      </c>
      <c r="G80" s="10" t="s">
        <v>32</v>
      </c>
      <c r="H80" s="11">
        <v>40148</v>
      </c>
      <c r="I80" s="12">
        <v>40148</v>
      </c>
      <c r="J80" s="10" t="s">
        <v>210</v>
      </c>
      <c r="K80" s="13" t="s">
        <v>211</v>
      </c>
      <c r="L80" s="10" t="s">
        <v>190</v>
      </c>
      <c r="M80" s="10" t="s">
        <v>29</v>
      </c>
      <c r="N80" s="14">
        <v>149854.01999999999</v>
      </c>
      <c r="O80" s="12"/>
      <c r="P80" s="10" t="s">
        <v>29</v>
      </c>
      <c r="Q80" s="14">
        <v>-142361.01999999999</v>
      </c>
      <c r="R80" s="15">
        <v>1</v>
      </c>
      <c r="S80" s="10" t="s">
        <v>29</v>
      </c>
      <c r="T80" s="14">
        <v>7493</v>
      </c>
      <c r="U80" s="10" t="s">
        <v>36</v>
      </c>
      <c r="V80" s="10" t="s">
        <v>29</v>
      </c>
      <c r="W80" s="10" t="s">
        <v>37</v>
      </c>
      <c r="X80" s="10" t="s">
        <v>29</v>
      </c>
      <c r="Y80" s="15">
        <v>0</v>
      </c>
      <c r="Z80" s="15">
        <v>0</v>
      </c>
      <c r="AA80" s="15">
        <v>0</v>
      </c>
      <c r="AB80" s="15">
        <v>0</v>
      </c>
      <c r="AC80" s="14">
        <v>7493</v>
      </c>
      <c r="AD80" t="s">
        <v>2623</v>
      </c>
      <c r="AE80" t="s">
        <v>2623</v>
      </c>
      <c r="AF80">
        <v>2</v>
      </c>
    </row>
    <row r="81" spans="1:32" x14ac:dyDescent="0.25">
      <c r="A81" s="22" t="str">
        <f t="shared" si="1"/>
        <v>2000000009-0</v>
      </c>
      <c r="B81" s="9" t="s">
        <v>212</v>
      </c>
      <c r="C81" s="10" t="s">
        <v>29</v>
      </c>
      <c r="D81" s="10" t="s">
        <v>29</v>
      </c>
      <c r="E81" s="9" t="s">
        <v>30</v>
      </c>
      <c r="F81" s="10" t="s">
        <v>188</v>
      </c>
      <c r="G81" s="10" t="s">
        <v>32</v>
      </c>
      <c r="H81" s="11">
        <v>40148</v>
      </c>
      <c r="I81" s="12">
        <v>40148</v>
      </c>
      <c r="J81" s="10" t="s">
        <v>110</v>
      </c>
      <c r="K81" s="13" t="s">
        <v>213</v>
      </c>
      <c r="L81" s="10" t="s">
        <v>190</v>
      </c>
      <c r="M81" s="10" t="s">
        <v>29</v>
      </c>
      <c r="N81" s="14">
        <v>441364</v>
      </c>
      <c r="O81" s="12"/>
      <c r="P81" s="10" t="s">
        <v>29</v>
      </c>
      <c r="Q81" s="14">
        <v>-303213</v>
      </c>
      <c r="R81" s="15">
        <v>1</v>
      </c>
      <c r="S81" s="10" t="s">
        <v>29</v>
      </c>
      <c r="T81" s="14">
        <v>138151</v>
      </c>
      <c r="U81" s="10" t="s">
        <v>36</v>
      </c>
      <c r="V81" s="10" t="s">
        <v>29</v>
      </c>
      <c r="W81" s="10" t="s">
        <v>37</v>
      </c>
      <c r="X81" s="10" t="s">
        <v>29</v>
      </c>
      <c r="Y81" s="15">
        <v>0</v>
      </c>
      <c r="Z81" s="15">
        <v>0</v>
      </c>
      <c r="AA81" s="15">
        <v>0</v>
      </c>
      <c r="AB81" s="14">
        <v>-13124</v>
      </c>
      <c r="AC81" s="14">
        <v>125027</v>
      </c>
      <c r="AD81" t="s">
        <v>2623</v>
      </c>
      <c r="AE81" t="s">
        <v>2623</v>
      </c>
      <c r="AF81">
        <v>2</v>
      </c>
    </row>
    <row r="82" spans="1:32" x14ac:dyDescent="0.25">
      <c r="A82" s="22" t="str">
        <f t="shared" si="1"/>
        <v>2000000010-0</v>
      </c>
      <c r="B82" s="9" t="s">
        <v>214</v>
      </c>
      <c r="C82" s="10" t="s">
        <v>29</v>
      </c>
      <c r="D82" s="10" t="s">
        <v>29</v>
      </c>
      <c r="E82" s="9" t="s">
        <v>30</v>
      </c>
      <c r="F82" s="10" t="s">
        <v>188</v>
      </c>
      <c r="G82" s="10" t="s">
        <v>32</v>
      </c>
      <c r="H82" s="11">
        <v>40148</v>
      </c>
      <c r="I82" s="12">
        <v>40148</v>
      </c>
      <c r="J82" s="10" t="s">
        <v>215</v>
      </c>
      <c r="K82" s="13" t="s">
        <v>216</v>
      </c>
      <c r="L82" s="10" t="s">
        <v>190</v>
      </c>
      <c r="M82" s="10" t="s">
        <v>29</v>
      </c>
      <c r="N82" s="14">
        <v>83359.25</v>
      </c>
      <c r="O82" s="12"/>
      <c r="P82" s="10" t="s">
        <v>29</v>
      </c>
      <c r="Q82" s="14">
        <v>-57267.25</v>
      </c>
      <c r="R82" s="15">
        <v>1</v>
      </c>
      <c r="S82" s="10" t="s">
        <v>29</v>
      </c>
      <c r="T82" s="14">
        <v>26092</v>
      </c>
      <c r="U82" s="10" t="s">
        <v>36</v>
      </c>
      <c r="V82" s="10" t="s">
        <v>29</v>
      </c>
      <c r="W82" s="10" t="s">
        <v>37</v>
      </c>
      <c r="X82" s="10" t="s">
        <v>29</v>
      </c>
      <c r="Y82" s="15">
        <v>0</v>
      </c>
      <c r="Z82" s="15">
        <v>0</v>
      </c>
      <c r="AA82" s="15">
        <v>0</v>
      </c>
      <c r="AB82" s="14">
        <v>-2479</v>
      </c>
      <c r="AC82" s="14">
        <v>23613</v>
      </c>
      <c r="AD82" t="s">
        <v>2623</v>
      </c>
      <c r="AE82" t="s">
        <v>2623</v>
      </c>
      <c r="AF82">
        <v>2</v>
      </c>
    </row>
    <row r="83" spans="1:32" x14ac:dyDescent="0.25">
      <c r="A83" s="22" t="str">
        <f t="shared" si="1"/>
        <v>2000000011-0</v>
      </c>
      <c r="B83" s="9" t="s">
        <v>217</v>
      </c>
      <c r="C83" s="10" t="s">
        <v>29</v>
      </c>
      <c r="D83" s="10" t="s">
        <v>29</v>
      </c>
      <c r="E83" s="9" t="s">
        <v>30</v>
      </c>
      <c r="F83" s="10" t="s">
        <v>32</v>
      </c>
      <c r="G83" s="10" t="s">
        <v>32</v>
      </c>
      <c r="H83" s="11">
        <v>40148</v>
      </c>
      <c r="I83" s="12">
        <v>40148</v>
      </c>
      <c r="J83" s="10" t="s">
        <v>218</v>
      </c>
      <c r="K83" s="13" t="s">
        <v>219</v>
      </c>
      <c r="L83" s="10" t="s">
        <v>190</v>
      </c>
      <c r="M83" s="10" t="s">
        <v>29</v>
      </c>
      <c r="N83" s="14">
        <v>58179.93</v>
      </c>
      <c r="O83" s="12"/>
      <c r="P83" s="10" t="s">
        <v>29</v>
      </c>
      <c r="Q83" s="14">
        <v>-55270.93</v>
      </c>
      <c r="R83" s="15">
        <v>1</v>
      </c>
      <c r="S83" s="10" t="s">
        <v>29</v>
      </c>
      <c r="T83" s="14">
        <v>2909</v>
      </c>
      <c r="U83" s="10" t="s">
        <v>36</v>
      </c>
      <c r="V83" s="10" t="s">
        <v>29</v>
      </c>
      <c r="W83" s="10" t="s">
        <v>37</v>
      </c>
      <c r="X83" s="10" t="s">
        <v>29</v>
      </c>
      <c r="Y83" s="15">
        <v>0</v>
      </c>
      <c r="Z83" s="15">
        <v>0</v>
      </c>
      <c r="AA83" s="15">
        <v>0</v>
      </c>
      <c r="AB83" s="15">
        <v>0</v>
      </c>
      <c r="AC83" s="14">
        <v>2909</v>
      </c>
      <c r="AD83" t="s">
        <v>2623</v>
      </c>
      <c r="AE83" t="s">
        <v>2623</v>
      </c>
      <c r="AF83">
        <v>2</v>
      </c>
    </row>
    <row r="84" spans="1:32" x14ac:dyDescent="0.25">
      <c r="A84" s="22" t="str">
        <f t="shared" si="1"/>
        <v>2000000012-0</v>
      </c>
      <c r="B84" s="9" t="s">
        <v>220</v>
      </c>
      <c r="C84" s="10" t="s">
        <v>29</v>
      </c>
      <c r="D84" s="10" t="s">
        <v>29</v>
      </c>
      <c r="E84" s="9" t="s">
        <v>30</v>
      </c>
      <c r="F84" s="10" t="s">
        <v>188</v>
      </c>
      <c r="G84" s="10" t="s">
        <v>32</v>
      </c>
      <c r="H84" s="11">
        <v>40148</v>
      </c>
      <c r="I84" s="12">
        <v>40148</v>
      </c>
      <c r="J84" s="10" t="s">
        <v>221</v>
      </c>
      <c r="K84" s="13" t="s">
        <v>222</v>
      </c>
      <c r="L84" s="10" t="s">
        <v>190</v>
      </c>
      <c r="M84" s="10" t="s">
        <v>29</v>
      </c>
      <c r="N84" s="14">
        <v>32396.13</v>
      </c>
      <c r="O84" s="12"/>
      <c r="P84" s="10" t="s">
        <v>29</v>
      </c>
      <c r="Q84" s="14">
        <v>-22256.13</v>
      </c>
      <c r="R84" s="15">
        <v>0</v>
      </c>
      <c r="S84" s="10" t="s">
        <v>29</v>
      </c>
      <c r="T84" s="14">
        <v>10140</v>
      </c>
      <c r="U84" s="10" t="s">
        <v>36</v>
      </c>
      <c r="V84" s="10" t="s">
        <v>29</v>
      </c>
      <c r="W84" s="10" t="s">
        <v>37</v>
      </c>
      <c r="X84" s="10" t="s">
        <v>29</v>
      </c>
      <c r="Y84" s="15">
        <v>0</v>
      </c>
      <c r="Z84" s="15">
        <v>0</v>
      </c>
      <c r="AA84" s="15">
        <v>0</v>
      </c>
      <c r="AB84" s="15">
        <v>-940</v>
      </c>
      <c r="AC84" s="14">
        <v>9200</v>
      </c>
      <c r="AD84" t="s">
        <v>2623</v>
      </c>
      <c r="AE84" t="s">
        <v>2623</v>
      </c>
      <c r="AF84">
        <v>2</v>
      </c>
    </row>
    <row r="85" spans="1:32" x14ac:dyDescent="0.25">
      <c r="A85" s="22" t="str">
        <f t="shared" si="1"/>
        <v>2000000013-0</v>
      </c>
      <c r="B85" s="9" t="s">
        <v>223</v>
      </c>
      <c r="C85" s="10" t="s">
        <v>29</v>
      </c>
      <c r="D85" s="10" t="s">
        <v>29</v>
      </c>
      <c r="E85" s="9" t="s">
        <v>30</v>
      </c>
      <c r="F85" s="10" t="s">
        <v>188</v>
      </c>
      <c r="G85" s="10" t="s">
        <v>32</v>
      </c>
      <c r="H85" s="11">
        <v>40148</v>
      </c>
      <c r="I85" s="12">
        <v>40148</v>
      </c>
      <c r="J85" s="10" t="s">
        <v>224</v>
      </c>
      <c r="K85" s="13" t="s">
        <v>225</v>
      </c>
      <c r="L85" s="10" t="s">
        <v>190</v>
      </c>
      <c r="M85" s="10" t="s">
        <v>29</v>
      </c>
      <c r="N85" s="14">
        <v>100861.47</v>
      </c>
      <c r="O85" s="12"/>
      <c r="P85" s="10" t="s">
        <v>29</v>
      </c>
      <c r="Q85" s="14">
        <v>-69291.47</v>
      </c>
      <c r="R85" s="15">
        <v>1</v>
      </c>
      <c r="S85" s="10" t="s">
        <v>29</v>
      </c>
      <c r="T85" s="14">
        <v>31570</v>
      </c>
      <c r="U85" s="10" t="s">
        <v>36</v>
      </c>
      <c r="V85" s="10" t="s">
        <v>29</v>
      </c>
      <c r="W85" s="10" t="s">
        <v>37</v>
      </c>
      <c r="X85" s="10" t="s">
        <v>29</v>
      </c>
      <c r="Y85" s="15">
        <v>0</v>
      </c>
      <c r="Z85" s="15">
        <v>0</v>
      </c>
      <c r="AA85" s="15">
        <v>0</v>
      </c>
      <c r="AB85" s="14">
        <v>-2999</v>
      </c>
      <c r="AC85" s="14">
        <v>28571</v>
      </c>
      <c r="AD85" t="s">
        <v>2623</v>
      </c>
      <c r="AE85" t="s">
        <v>2623</v>
      </c>
      <c r="AF85">
        <v>2</v>
      </c>
    </row>
    <row r="86" spans="1:32" x14ac:dyDescent="0.25">
      <c r="A86" s="22" t="str">
        <f t="shared" si="1"/>
        <v>2000000014-0</v>
      </c>
      <c r="B86" s="9" t="s">
        <v>226</v>
      </c>
      <c r="C86" s="10" t="s">
        <v>29</v>
      </c>
      <c r="D86" s="10" t="s">
        <v>29</v>
      </c>
      <c r="E86" s="9" t="s">
        <v>30</v>
      </c>
      <c r="F86" s="10" t="s">
        <v>188</v>
      </c>
      <c r="G86" s="10" t="s">
        <v>32</v>
      </c>
      <c r="H86" s="11">
        <v>40148</v>
      </c>
      <c r="I86" s="12">
        <v>40148</v>
      </c>
      <c r="J86" s="10" t="s">
        <v>227</v>
      </c>
      <c r="K86" s="13" t="s">
        <v>228</v>
      </c>
      <c r="L86" s="10" t="s">
        <v>190</v>
      </c>
      <c r="M86" s="10" t="s">
        <v>29</v>
      </c>
      <c r="N86" s="14">
        <v>100658.13</v>
      </c>
      <c r="O86" s="12"/>
      <c r="P86" s="10" t="s">
        <v>29</v>
      </c>
      <c r="Q86" s="14">
        <v>-69151.13</v>
      </c>
      <c r="R86" s="15">
        <v>1</v>
      </c>
      <c r="S86" s="10" t="s">
        <v>29</v>
      </c>
      <c r="T86" s="14">
        <v>31507</v>
      </c>
      <c r="U86" s="10" t="s">
        <v>36</v>
      </c>
      <c r="V86" s="10" t="s">
        <v>29</v>
      </c>
      <c r="W86" s="10" t="s">
        <v>37</v>
      </c>
      <c r="X86" s="10" t="s">
        <v>29</v>
      </c>
      <c r="Y86" s="15">
        <v>0</v>
      </c>
      <c r="Z86" s="15">
        <v>0</v>
      </c>
      <c r="AA86" s="15">
        <v>0</v>
      </c>
      <c r="AB86" s="14">
        <v>-2993</v>
      </c>
      <c r="AC86" s="14">
        <v>28514</v>
      </c>
      <c r="AD86" t="s">
        <v>2623</v>
      </c>
      <c r="AE86" t="s">
        <v>2623</v>
      </c>
      <c r="AF86">
        <v>2</v>
      </c>
    </row>
    <row r="87" spans="1:32" x14ac:dyDescent="0.25">
      <c r="A87" s="22" t="str">
        <f t="shared" si="1"/>
        <v>2000000015-0</v>
      </c>
      <c r="B87" s="9" t="s">
        <v>229</v>
      </c>
      <c r="C87" s="10" t="s">
        <v>29</v>
      </c>
      <c r="D87" s="10" t="s">
        <v>29</v>
      </c>
      <c r="E87" s="9" t="s">
        <v>30</v>
      </c>
      <c r="F87" s="10" t="s">
        <v>188</v>
      </c>
      <c r="G87" s="10" t="s">
        <v>32</v>
      </c>
      <c r="H87" s="11">
        <v>40148</v>
      </c>
      <c r="I87" s="12">
        <v>40148</v>
      </c>
      <c r="J87" s="10" t="s">
        <v>110</v>
      </c>
      <c r="K87" s="13" t="s">
        <v>230</v>
      </c>
      <c r="L87" s="10" t="s">
        <v>190</v>
      </c>
      <c r="M87" s="10" t="s">
        <v>29</v>
      </c>
      <c r="N87" s="14">
        <v>107166.93</v>
      </c>
      <c r="O87" s="12"/>
      <c r="P87" s="10" t="s">
        <v>29</v>
      </c>
      <c r="Q87" s="14">
        <v>-73622.929999999993</v>
      </c>
      <c r="R87" s="15">
        <v>1</v>
      </c>
      <c r="S87" s="10" t="s">
        <v>29</v>
      </c>
      <c r="T87" s="14">
        <v>33544</v>
      </c>
      <c r="U87" s="10" t="s">
        <v>36</v>
      </c>
      <c r="V87" s="10" t="s">
        <v>29</v>
      </c>
      <c r="W87" s="10" t="s">
        <v>37</v>
      </c>
      <c r="X87" s="10" t="s">
        <v>29</v>
      </c>
      <c r="Y87" s="15">
        <v>0</v>
      </c>
      <c r="Z87" s="15">
        <v>0</v>
      </c>
      <c r="AA87" s="15">
        <v>0</v>
      </c>
      <c r="AB87" s="14">
        <v>-3187</v>
      </c>
      <c r="AC87" s="14">
        <v>30357</v>
      </c>
      <c r="AD87" t="s">
        <v>2623</v>
      </c>
      <c r="AE87" t="s">
        <v>2623</v>
      </c>
      <c r="AF87">
        <v>2</v>
      </c>
    </row>
    <row r="88" spans="1:32" x14ac:dyDescent="0.25">
      <c r="A88" s="22" t="str">
        <f t="shared" si="1"/>
        <v>2000000016-0</v>
      </c>
      <c r="B88" s="9" t="s">
        <v>231</v>
      </c>
      <c r="C88" s="10" t="s">
        <v>29</v>
      </c>
      <c r="D88" s="10" t="s">
        <v>29</v>
      </c>
      <c r="E88" s="9" t="s">
        <v>30</v>
      </c>
      <c r="F88" s="10" t="s">
        <v>32</v>
      </c>
      <c r="G88" s="10" t="s">
        <v>32</v>
      </c>
      <c r="H88" s="11">
        <v>40148</v>
      </c>
      <c r="I88" s="12">
        <v>40148</v>
      </c>
      <c r="J88" s="10" t="s">
        <v>232</v>
      </c>
      <c r="K88" s="13" t="s">
        <v>233</v>
      </c>
      <c r="L88" s="10" t="s">
        <v>190</v>
      </c>
      <c r="M88" s="10" t="s">
        <v>29</v>
      </c>
      <c r="N88" s="14">
        <v>47835.35</v>
      </c>
      <c r="O88" s="12"/>
      <c r="P88" s="10" t="s">
        <v>29</v>
      </c>
      <c r="Q88" s="14">
        <v>-45443.35</v>
      </c>
      <c r="R88" s="15">
        <v>1</v>
      </c>
      <c r="S88" s="10" t="s">
        <v>29</v>
      </c>
      <c r="T88" s="14">
        <v>2392</v>
      </c>
      <c r="U88" s="10" t="s">
        <v>36</v>
      </c>
      <c r="V88" s="10" t="s">
        <v>29</v>
      </c>
      <c r="W88" s="10" t="s">
        <v>37</v>
      </c>
      <c r="X88" s="10" t="s">
        <v>29</v>
      </c>
      <c r="Y88" s="15">
        <v>0</v>
      </c>
      <c r="Z88" s="15">
        <v>0</v>
      </c>
      <c r="AA88" s="15">
        <v>0</v>
      </c>
      <c r="AB88" s="15">
        <v>0</v>
      </c>
      <c r="AC88" s="14">
        <v>2392</v>
      </c>
      <c r="AD88" t="s">
        <v>2623</v>
      </c>
      <c r="AE88" t="s">
        <v>2623</v>
      </c>
      <c r="AF88">
        <v>2</v>
      </c>
    </row>
    <row r="89" spans="1:32" x14ac:dyDescent="0.25">
      <c r="A89" s="22" t="str">
        <f t="shared" si="1"/>
        <v>2000000017-0</v>
      </c>
      <c r="B89" s="9" t="s">
        <v>234</v>
      </c>
      <c r="C89" s="10" t="s">
        <v>29</v>
      </c>
      <c r="D89" s="10" t="s">
        <v>29</v>
      </c>
      <c r="E89" s="9" t="s">
        <v>30</v>
      </c>
      <c r="F89" s="10" t="s">
        <v>188</v>
      </c>
      <c r="G89" s="10" t="s">
        <v>32</v>
      </c>
      <c r="H89" s="11">
        <v>40148</v>
      </c>
      <c r="I89" s="12">
        <v>40148</v>
      </c>
      <c r="J89" s="10" t="s">
        <v>235</v>
      </c>
      <c r="K89" s="13" t="s">
        <v>236</v>
      </c>
      <c r="L89" s="10" t="s">
        <v>190</v>
      </c>
      <c r="M89" s="10" t="s">
        <v>29</v>
      </c>
      <c r="N89" s="14">
        <v>1466543</v>
      </c>
      <c r="O89" s="12"/>
      <c r="P89" s="10" t="s">
        <v>29</v>
      </c>
      <c r="Q89" s="14">
        <v>-1007506</v>
      </c>
      <c r="R89" s="15">
        <v>1</v>
      </c>
      <c r="S89" s="10" t="s">
        <v>29</v>
      </c>
      <c r="T89" s="14">
        <v>459037</v>
      </c>
      <c r="U89" s="10" t="s">
        <v>36</v>
      </c>
      <c r="V89" s="10" t="s">
        <v>29</v>
      </c>
      <c r="W89" s="10" t="s">
        <v>37</v>
      </c>
      <c r="X89" s="10" t="s">
        <v>29</v>
      </c>
      <c r="Y89" s="15">
        <v>0</v>
      </c>
      <c r="Z89" s="15">
        <v>0</v>
      </c>
      <c r="AA89" s="15">
        <v>0</v>
      </c>
      <c r="AB89" s="14">
        <v>-43609</v>
      </c>
      <c r="AC89" s="14">
        <v>415428</v>
      </c>
      <c r="AD89" t="s">
        <v>2623</v>
      </c>
      <c r="AE89" t="s">
        <v>2623</v>
      </c>
      <c r="AF89">
        <v>2</v>
      </c>
    </row>
    <row r="90" spans="1:32" x14ac:dyDescent="0.25">
      <c r="A90" s="22" t="str">
        <f t="shared" si="1"/>
        <v>2000000018-0</v>
      </c>
      <c r="B90" s="9" t="s">
        <v>237</v>
      </c>
      <c r="C90" s="10" t="s">
        <v>29</v>
      </c>
      <c r="D90" s="10" t="s">
        <v>29</v>
      </c>
      <c r="E90" s="9" t="s">
        <v>30</v>
      </c>
      <c r="F90" s="10" t="s">
        <v>188</v>
      </c>
      <c r="G90" s="10" t="s">
        <v>32</v>
      </c>
      <c r="H90" s="11">
        <v>40513</v>
      </c>
      <c r="I90" s="12">
        <v>40513</v>
      </c>
      <c r="J90" s="10" t="s">
        <v>110</v>
      </c>
      <c r="K90" s="13" t="s">
        <v>230</v>
      </c>
      <c r="L90" s="10" t="s">
        <v>190</v>
      </c>
      <c r="M90" s="10" t="s">
        <v>29</v>
      </c>
      <c r="N90" s="14">
        <v>8532274.0199999996</v>
      </c>
      <c r="O90" s="12"/>
      <c r="P90" s="10" t="s">
        <v>29</v>
      </c>
      <c r="Q90" s="14">
        <v>-5690985.0199999996</v>
      </c>
      <c r="R90" s="15">
        <v>1</v>
      </c>
      <c r="S90" s="10" t="s">
        <v>29</v>
      </c>
      <c r="T90" s="14">
        <v>2841289</v>
      </c>
      <c r="U90" s="10" t="s">
        <v>36</v>
      </c>
      <c r="V90" s="10" t="s">
        <v>29</v>
      </c>
      <c r="W90" s="10" t="s">
        <v>37</v>
      </c>
      <c r="X90" s="10" t="s">
        <v>29</v>
      </c>
      <c r="Y90" s="15">
        <v>0</v>
      </c>
      <c r="Z90" s="15">
        <v>0</v>
      </c>
      <c r="AA90" s="15">
        <v>0</v>
      </c>
      <c r="AB90" s="14">
        <v>-269922</v>
      </c>
      <c r="AC90" s="14">
        <v>2571367</v>
      </c>
      <c r="AD90" t="s">
        <v>2623</v>
      </c>
      <c r="AE90" t="s">
        <v>2623</v>
      </c>
      <c r="AF90">
        <v>2</v>
      </c>
    </row>
    <row r="91" spans="1:32" x14ac:dyDescent="0.25">
      <c r="A91" s="22" t="str">
        <f t="shared" si="1"/>
        <v>2000000019-0</v>
      </c>
      <c r="B91" s="9" t="s">
        <v>238</v>
      </c>
      <c r="C91" s="10" t="s">
        <v>29</v>
      </c>
      <c r="D91" s="10" t="s">
        <v>29</v>
      </c>
      <c r="E91" s="9" t="s">
        <v>30</v>
      </c>
      <c r="F91" s="10" t="s">
        <v>32</v>
      </c>
      <c r="G91" s="10" t="s">
        <v>32</v>
      </c>
      <c r="H91" s="11">
        <v>40513</v>
      </c>
      <c r="I91" s="12">
        <v>40513</v>
      </c>
      <c r="J91" s="10" t="s">
        <v>218</v>
      </c>
      <c r="K91" s="13" t="s">
        <v>219</v>
      </c>
      <c r="L91" s="10" t="s">
        <v>190</v>
      </c>
      <c r="M91" s="10" t="s">
        <v>29</v>
      </c>
      <c r="N91" s="14">
        <v>1579831.13</v>
      </c>
      <c r="O91" s="12"/>
      <c r="P91" s="10" t="s">
        <v>29</v>
      </c>
      <c r="Q91" s="14">
        <v>-1500839.13</v>
      </c>
      <c r="R91" s="15">
        <v>1</v>
      </c>
      <c r="S91" s="10" t="s">
        <v>29</v>
      </c>
      <c r="T91" s="14">
        <v>78992</v>
      </c>
      <c r="U91" s="10" t="s">
        <v>36</v>
      </c>
      <c r="V91" s="10" t="s">
        <v>29</v>
      </c>
      <c r="W91" s="10" t="s">
        <v>37</v>
      </c>
      <c r="X91" s="10" t="s">
        <v>29</v>
      </c>
      <c r="Y91" s="15">
        <v>0</v>
      </c>
      <c r="Z91" s="15">
        <v>0</v>
      </c>
      <c r="AA91" s="15">
        <v>0</v>
      </c>
      <c r="AB91" s="15">
        <v>0</v>
      </c>
      <c r="AC91" s="14">
        <v>78992</v>
      </c>
      <c r="AD91" t="s">
        <v>2623</v>
      </c>
      <c r="AE91" t="s">
        <v>2623</v>
      </c>
      <c r="AF91">
        <v>2</v>
      </c>
    </row>
    <row r="92" spans="1:32" x14ac:dyDescent="0.25">
      <c r="A92" s="22" t="str">
        <f t="shared" si="1"/>
        <v>2000000020-0</v>
      </c>
      <c r="B92" s="9" t="s">
        <v>239</v>
      </c>
      <c r="C92" s="10" t="s">
        <v>29</v>
      </c>
      <c r="D92" s="10" t="s">
        <v>29</v>
      </c>
      <c r="E92" s="9" t="s">
        <v>30</v>
      </c>
      <c r="F92" s="10" t="s">
        <v>188</v>
      </c>
      <c r="G92" s="10" t="s">
        <v>32</v>
      </c>
      <c r="H92" s="11">
        <v>40513</v>
      </c>
      <c r="I92" s="12">
        <v>40513</v>
      </c>
      <c r="J92" s="10" t="s">
        <v>227</v>
      </c>
      <c r="K92" s="13" t="s">
        <v>240</v>
      </c>
      <c r="L92" s="10" t="s">
        <v>190</v>
      </c>
      <c r="M92" s="10" t="s">
        <v>29</v>
      </c>
      <c r="N92" s="14">
        <v>780456.99</v>
      </c>
      <c r="O92" s="12"/>
      <c r="P92" s="10" t="s">
        <v>29</v>
      </c>
      <c r="Q92" s="14">
        <v>-520560.99</v>
      </c>
      <c r="R92" s="15">
        <v>0</v>
      </c>
      <c r="S92" s="10" t="s">
        <v>29</v>
      </c>
      <c r="T92" s="14">
        <v>259896</v>
      </c>
      <c r="U92" s="10" t="s">
        <v>36</v>
      </c>
      <c r="V92" s="10" t="s">
        <v>29</v>
      </c>
      <c r="W92" s="10" t="s">
        <v>37</v>
      </c>
      <c r="X92" s="10" t="s">
        <v>29</v>
      </c>
      <c r="Y92" s="15">
        <v>0</v>
      </c>
      <c r="Z92" s="15">
        <v>0</v>
      </c>
      <c r="AA92" s="15">
        <v>0</v>
      </c>
      <c r="AB92" s="14">
        <v>-24123</v>
      </c>
      <c r="AC92" s="14">
        <v>235773</v>
      </c>
      <c r="AD92" t="s">
        <v>2623</v>
      </c>
      <c r="AE92" t="s">
        <v>2623</v>
      </c>
      <c r="AF92">
        <v>2</v>
      </c>
    </row>
    <row r="93" spans="1:32" x14ac:dyDescent="0.25">
      <c r="A93" s="22" t="str">
        <f t="shared" si="1"/>
        <v>2000000021-0</v>
      </c>
      <c r="B93" s="9" t="s">
        <v>241</v>
      </c>
      <c r="C93" s="10" t="s">
        <v>29</v>
      </c>
      <c r="D93" s="10" t="s">
        <v>29</v>
      </c>
      <c r="E93" s="9" t="s">
        <v>30</v>
      </c>
      <c r="F93" s="10" t="s">
        <v>188</v>
      </c>
      <c r="G93" s="10" t="s">
        <v>32</v>
      </c>
      <c r="H93" s="11">
        <v>40513</v>
      </c>
      <c r="I93" s="12">
        <v>40513</v>
      </c>
      <c r="J93" s="10" t="s">
        <v>110</v>
      </c>
      <c r="K93" s="13" t="s">
        <v>230</v>
      </c>
      <c r="L93" s="10" t="s">
        <v>190</v>
      </c>
      <c r="M93" s="10" t="s">
        <v>29</v>
      </c>
      <c r="N93" s="14">
        <v>4469698</v>
      </c>
      <c r="O93" s="12"/>
      <c r="P93" s="10" t="s">
        <v>29</v>
      </c>
      <c r="Q93" s="14">
        <v>-2923267</v>
      </c>
      <c r="R93" s="15">
        <v>1</v>
      </c>
      <c r="S93" s="10" t="s">
        <v>29</v>
      </c>
      <c r="T93" s="14">
        <v>1546431</v>
      </c>
      <c r="U93" s="10" t="s">
        <v>36</v>
      </c>
      <c r="V93" s="10" t="s">
        <v>29</v>
      </c>
      <c r="W93" s="10" t="s">
        <v>37</v>
      </c>
      <c r="X93" s="10" t="s">
        <v>29</v>
      </c>
      <c r="Y93" s="15">
        <v>0</v>
      </c>
      <c r="Z93" s="15">
        <v>0</v>
      </c>
      <c r="AA93" s="15">
        <v>0</v>
      </c>
      <c r="AB93" s="14">
        <v>-146911</v>
      </c>
      <c r="AC93" s="14">
        <v>1399520</v>
      </c>
      <c r="AD93" t="s">
        <v>2623</v>
      </c>
      <c r="AE93" t="s">
        <v>2623</v>
      </c>
      <c r="AF93">
        <v>2</v>
      </c>
    </row>
    <row r="94" spans="1:32" x14ac:dyDescent="0.25">
      <c r="A94" s="22" t="str">
        <f t="shared" si="1"/>
        <v>2000000022-0</v>
      </c>
      <c r="B94" s="9" t="s">
        <v>242</v>
      </c>
      <c r="C94" s="10" t="s">
        <v>29</v>
      </c>
      <c r="D94" s="10" t="s">
        <v>29</v>
      </c>
      <c r="E94" s="9" t="s">
        <v>30</v>
      </c>
      <c r="F94" s="10" t="s">
        <v>188</v>
      </c>
      <c r="G94" s="10" t="s">
        <v>32</v>
      </c>
      <c r="H94" s="11">
        <v>40848</v>
      </c>
      <c r="I94" s="12">
        <v>40848</v>
      </c>
      <c r="J94" s="10" t="s">
        <v>232</v>
      </c>
      <c r="K94" s="13" t="s">
        <v>243</v>
      </c>
      <c r="L94" s="10" t="s">
        <v>190</v>
      </c>
      <c r="M94" s="10" t="s">
        <v>29</v>
      </c>
      <c r="N94" s="14">
        <v>10565790</v>
      </c>
      <c r="O94" s="12"/>
      <c r="P94" s="10" t="s">
        <v>29</v>
      </c>
      <c r="Q94" s="14">
        <v>-6844453</v>
      </c>
      <c r="R94" s="15">
        <v>1</v>
      </c>
      <c r="S94" s="10" t="s">
        <v>29</v>
      </c>
      <c r="T94" s="14">
        <v>3721337</v>
      </c>
      <c r="U94" s="10" t="s">
        <v>36</v>
      </c>
      <c r="V94" s="10" t="s">
        <v>29</v>
      </c>
      <c r="W94" s="10" t="s">
        <v>37</v>
      </c>
      <c r="X94" s="10" t="s">
        <v>29</v>
      </c>
      <c r="Y94" s="15">
        <v>0</v>
      </c>
      <c r="Z94" s="15">
        <v>0</v>
      </c>
      <c r="AA94" s="15">
        <v>0</v>
      </c>
      <c r="AB94" s="14">
        <v>-353527</v>
      </c>
      <c r="AC94" s="14">
        <v>3367810</v>
      </c>
      <c r="AD94" t="s">
        <v>2623</v>
      </c>
      <c r="AE94" t="s">
        <v>2623</v>
      </c>
      <c r="AF94">
        <v>2</v>
      </c>
    </row>
    <row r="95" spans="1:32" x14ac:dyDescent="0.25">
      <c r="A95" s="22" t="str">
        <f t="shared" si="1"/>
        <v>2000000023-0</v>
      </c>
      <c r="B95" s="9" t="s">
        <v>244</v>
      </c>
      <c r="C95" s="10" t="s">
        <v>29</v>
      </c>
      <c r="D95" s="10" t="s">
        <v>29</v>
      </c>
      <c r="E95" s="9" t="s">
        <v>30</v>
      </c>
      <c r="F95" s="10" t="s">
        <v>188</v>
      </c>
      <c r="G95" s="10" t="s">
        <v>32</v>
      </c>
      <c r="H95" s="11">
        <v>40878</v>
      </c>
      <c r="I95" s="12">
        <v>40878</v>
      </c>
      <c r="J95" s="10" t="s">
        <v>110</v>
      </c>
      <c r="K95" s="13" t="s">
        <v>213</v>
      </c>
      <c r="L95" s="10" t="s">
        <v>190</v>
      </c>
      <c r="M95" s="10" t="s">
        <v>29</v>
      </c>
      <c r="N95" s="14">
        <v>871439</v>
      </c>
      <c r="O95" s="12"/>
      <c r="P95" s="10" t="s">
        <v>29</v>
      </c>
      <c r="Q95" s="14">
        <v>-562942</v>
      </c>
      <c r="R95" s="15">
        <v>1</v>
      </c>
      <c r="S95" s="10" t="s">
        <v>29</v>
      </c>
      <c r="T95" s="14">
        <v>308497</v>
      </c>
      <c r="U95" s="10" t="s">
        <v>36</v>
      </c>
      <c r="V95" s="10" t="s">
        <v>29</v>
      </c>
      <c r="W95" s="10" t="s">
        <v>37</v>
      </c>
      <c r="X95" s="10" t="s">
        <v>29</v>
      </c>
      <c r="Y95" s="15">
        <v>0</v>
      </c>
      <c r="Z95" s="15">
        <v>0</v>
      </c>
      <c r="AA95" s="15">
        <v>0</v>
      </c>
      <c r="AB95" s="14">
        <v>-29307</v>
      </c>
      <c r="AC95" s="14">
        <v>279190</v>
      </c>
      <c r="AD95" t="s">
        <v>2623</v>
      </c>
      <c r="AE95" t="s">
        <v>2623</v>
      </c>
      <c r="AF95">
        <v>2</v>
      </c>
    </row>
    <row r="96" spans="1:32" x14ac:dyDescent="0.25">
      <c r="A96" s="22" t="str">
        <f t="shared" si="1"/>
        <v>2000000024-0</v>
      </c>
      <c r="B96" s="9" t="s">
        <v>245</v>
      </c>
      <c r="C96" s="10" t="s">
        <v>29</v>
      </c>
      <c r="D96" s="10" t="s">
        <v>29</v>
      </c>
      <c r="E96" s="9" t="s">
        <v>30</v>
      </c>
      <c r="F96" s="10" t="s">
        <v>188</v>
      </c>
      <c r="G96" s="10" t="s">
        <v>32</v>
      </c>
      <c r="H96" s="11">
        <v>40878</v>
      </c>
      <c r="I96" s="12">
        <v>40878</v>
      </c>
      <c r="J96" s="10" t="s">
        <v>246</v>
      </c>
      <c r="K96" s="13" t="s">
        <v>247</v>
      </c>
      <c r="L96" s="10" t="s">
        <v>190</v>
      </c>
      <c r="M96" s="10" t="s">
        <v>29</v>
      </c>
      <c r="N96" s="14">
        <v>2165244</v>
      </c>
      <c r="O96" s="12"/>
      <c r="P96" s="10" t="s">
        <v>29</v>
      </c>
      <c r="Q96" s="14">
        <v>-1473473</v>
      </c>
      <c r="R96" s="15">
        <v>1</v>
      </c>
      <c r="S96" s="10" t="s">
        <v>29</v>
      </c>
      <c r="T96" s="14">
        <v>691771</v>
      </c>
      <c r="U96" s="10" t="s">
        <v>36</v>
      </c>
      <c r="V96" s="10" t="s">
        <v>29</v>
      </c>
      <c r="W96" s="10" t="s">
        <v>37</v>
      </c>
      <c r="X96" s="10" t="s">
        <v>29</v>
      </c>
      <c r="Y96" s="15">
        <v>0</v>
      </c>
      <c r="Z96" s="15">
        <v>0</v>
      </c>
      <c r="AA96" s="15">
        <v>0</v>
      </c>
      <c r="AB96" s="14">
        <v>-65718</v>
      </c>
      <c r="AC96" s="14">
        <v>626053</v>
      </c>
      <c r="AD96" t="s">
        <v>2623</v>
      </c>
      <c r="AE96" t="s">
        <v>2623</v>
      </c>
      <c r="AF96">
        <v>2</v>
      </c>
    </row>
    <row r="97" spans="1:32" x14ac:dyDescent="0.25">
      <c r="A97" s="22" t="str">
        <f t="shared" si="1"/>
        <v>2000000025-0</v>
      </c>
      <c r="B97" s="9" t="s">
        <v>248</v>
      </c>
      <c r="C97" s="10" t="s">
        <v>29</v>
      </c>
      <c r="D97" s="10" t="s">
        <v>29</v>
      </c>
      <c r="E97" s="9" t="s">
        <v>30</v>
      </c>
      <c r="F97" s="10" t="s">
        <v>188</v>
      </c>
      <c r="G97" s="10" t="s">
        <v>32</v>
      </c>
      <c r="H97" s="11">
        <v>40878</v>
      </c>
      <c r="I97" s="12">
        <v>40878</v>
      </c>
      <c r="J97" s="10" t="s">
        <v>249</v>
      </c>
      <c r="K97" s="13" t="s">
        <v>250</v>
      </c>
      <c r="L97" s="10" t="s">
        <v>190</v>
      </c>
      <c r="M97" s="10" t="s">
        <v>29</v>
      </c>
      <c r="N97" s="14">
        <v>890687</v>
      </c>
      <c r="O97" s="12"/>
      <c r="P97" s="10" t="s">
        <v>29</v>
      </c>
      <c r="Q97" s="14">
        <v>-606123</v>
      </c>
      <c r="R97" s="15">
        <v>1</v>
      </c>
      <c r="S97" s="10" t="s">
        <v>29</v>
      </c>
      <c r="T97" s="14">
        <v>284564</v>
      </c>
      <c r="U97" s="10" t="s">
        <v>36</v>
      </c>
      <c r="V97" s="10" t="s">
        <v>29</v>
      </c>
      <c r="W97" s="10" t="s">
        <v>37</v>
      </c>
      <c r="X97" s="10" t="s">
        <v>29</v>
      </c>
      <c r="Y97" s="15">
        <v>0</v>
      </c>
      <c r="Z97" s="15">
        <v>0</v>
      </c>
      <c r="AA97" s="15">
        <v>0</v>
      </c>
      <c r="AB97" s="14">
        <v>-27034</v>
      </c>
      <c r="AC97" s="14">
        <v>257530</v>
      </c>
      <c r="AD97" t="s">
        <v>2623</v>
      </c>
      <c r="AE97" t="s">
        <v>2623</v>
      </c>
      <c r="AF97">
        <v>2</v>
      </c>
    </row>
    <row r="98" spans="1:32" x14ac:dyDescent="0.25">
      <c r="A98" s="22" t="str">
        <f t="shared" si="1"/>
        <v>2000000026-0</v>
      </c>
      <c r="B98" s="9" t="s">
        <v>251</v>
      </c>
      <c r="C98" s="10" t="s">
        <v>29</v>
      </c>
      <c r="D98" s="10" t="s">
        <v>29</v>
      </c>
      <c r="E98" s="9" t="s">
        <v>30</v>
      </c>
      <c r="F98" s="10" t="s">
        <v>188</v>
      </c>
      <c r="G98" s="10" t="s">
        <v>32</v>
      </c>
      <c r="H98" s="11">
        <v>40909</v>
      </c>
      <c r="I98" s="12">
        <v>40909</v>
      </c>
      <c r="J98" s="10" t="s">
        <v>232</v>
      </c>
      <c r="K98" s="13" t="s">
        <v>252</v>
      </c>
      <c r="L98" s="10" t="s">
        <v>190</v>
      </c>
      <c r="M98" s="10" t="s">
        <v>29</v>
      </c>
      <c r="N98" s="14">
        <v>19825021</v>
      </c>
      <c r="O98" s="12"/>
      <c r="P98" s="10" t="s">
        <v>29</v>
      </c>
      <c r="Q98" s="14">
        <v>-12771853</v>
      </c>
      <c r="R98" s="15">
        <v>1</v>
      </c>
      <c r="S98" s="10" t="s">
        <v>29</v>
      </c>
      <c r="T98" s="14">
        <v>7053168</v>
      </c>
      <c r="U98" s="10" t="s">
        <v>36</v>
      </c>
      <c r="V98" s="10" t="s">
        <v>29</v>
      </c>
      <c r="W98" s="10" t="s">
        <v>37</v>
      </c>
      <c r="X98" s="10" t="s">
        <v>29</v>
      </c>
      <c r="Y98" s="15">
        <v>0</v>
      </c>
      <c r="Z98" s="15">
        <v>0</v>
      </c>
      <c r="AA98" s="15">
        <v>0</v>
      </c>
      <c r="AB98" s="14">
        <v>-670051</v>
      </c>
      <c r="AC98" s="14">
        <v>6383117</v>
      </c>
      <c r="AD98" t="s">
        <v>2623</v>
      </c>
      <c r="AE98" t="s">
        <v>2623</v>
      </c>
      <c r="AF98">
        <v>2</v>
      </c>
    </row>
    <row r="99" spans="1:32" x14ac:dyDescent="0.25">
      <c r="A99" s="22" t="str">
        <f t="shared" si="1"/>
        <v>2000000027-0</v>
      </c>
      <c r="B99" s="9" t="s">
        <v>253</v>
      </c>
      <c r="C99" s="10" t="s">
        <v>29</v>
      </c>
      <c r="D99" s="10" t="s">
        <v>29</v>
      </c>
      <c r="E99" s="9" t="s">
        <v>30</v>
      </c>
      <c r="F99" s="10" t="s">
        <v>188</v>
      </c>
      <c r="G99" s="10" t="s">
        <v>32</v>
      </c>
      <c r="H99" s="11">
        <v>40940</v>
      </c>
      <c r="I99" s="12">
        <v>40940</v>
      </c>
      <c r="J99" s="10" t="s">
        <v>254</v>
      </c>
      <c r="K99" s="13" t="s">
        <v>255</v>
      </c>
      <c r="L99" s="10" t="s">
        <v>190</v>
      </c>
      <c r="M99" s="10" t="s">
        <v>29</v>
      </c>
      <c r="N99" s="14">
        <v>596263</v>
      </c>
      <c r="O99" s="12"/>
      <c r="P99" s="10" t="s">
        <v>29</v>
      </c>
      <c r="Q99" s="14">
        <v>-383038</v>
      </c>
      <c r="R99" s="15">
        <v>1</v>
      </c>
      <c r="S99" s="10" t="s">
        <v>29</v>
      </c>
      <c r="T99" s="14">
        <v>213225</v>
      </c>
      <c r="U99" s="10" t="s">
        <v>36</v>
      </c>
      <c r="V99" s="10" t="s">
        <v>29</v>
      </c>
      <c r="W99" s="10" t="s">
        <v>37</v>
      </c>
      <c r="X99" s="10" t="s">
        <v>29</v>
      </c>
      <c r="Y99" s="15">
        <v>0</v>
      </c>
      <c r="Z99" s="15">
        <v>0</v>
      </c>
      <c r="AA99" s="15">
        <v>0</v>
      </c>
      <c r="AB99" s="14">
        <v>-20256</v>
      </c>
      <c r="AC99" s="14">
        <v>192969</v>
      </c>
      <c r="AD99" t="s">
        <v>2623</v>
      </c>
      <c r="AE99" t="s">
        <v>2623</v>
      </c>
      <c r="AF99">
        <v>2</v>
      </c>
    </row>
    <row r="100" spans="1:32" x14ac:dyDescent="0.25">
      <c r="A100" s="22" t="str">
        <f t="shared" si="1"/>
        <v>2000000028-0</v>
      </c>
      <c r="B100" s="9" t="s">
        <v>256</v>
      </c>
      <c r="C100" s="10" t="s">
        <v>29</v>
      </c>
      <c r="D100" s="10" t="s">
        <v>29</v>
      </c>
      <c r="E100" s="9" t="s">
        <v>30</v>
      </c>
      <c r="F100" s="10" t="s">
        <v>188</v>
      </c>
      <c r="G100" s="10" t="s">
        <v>32</v>
      </c>
      <c r="H100" s="11">
        <v>40940</v>
      </c>
      <c r="I100" s="12">
        <v>40940</v>
      </c>
      <c r="J100" s="10" t="s">
        <v>215</v>
      </c>
      <c r="K100" s="13" t="s">
        <v>216</v>
      </c>
      <c r="L100" s="10" t="s">
        <v>190</v>
      </c>
      <c r="M100" s="10" t="s">
        <v>29</v>
      </c>
      <c r="N100" s="14">
        <v>251914</v>
      </c>
      <c r="O100" s="12"/>
      <c r="P100" s="10" t="s">
        <v>29</v>
      </c>
      <c r="Q100" s="14">
        <v>-161828</v>
      </c>
      <c r="R100" s="15">
        <v>1</v>
      </c>
      <c r="S100" s="10" t="s">
        <v>29</v>
      </c>
      <c r="T100" s="14">
        <v>90086</v>
      </c>
      <c r="U100" s="10" t="s">
        <v>36</v>
      </c>
      <c r="V100" s="10" t="s">
        <v>29</v>
      </c>
      <c r="W100" s="10" t="s">
        <v>37</v>
      </c>
      <c r="X100" s="10" t="s">
        <v>29</v>
      </c>
      <c r="Y100" s="15">
        <v>0</v>
      </c>
      <c r="Z100" s="15">
        <v>0</v>
      </c>
      <c r="AA100" s="15">
        <v>0</v>
      </c>
      <c r="AB100" s="14">
        <v>-8558</v>
      </c>
      <c r="AC100" s="14">
        <v>81528</v>
      </c>
      <c r="AD100" t="s">
        <v>2623</v>
      </c>
      <c r="AE100" t="s">
        <v>2623</v>
      </c>
      <c r="AF100">
        <v>2</v>
      </c>
    </row>
    <row r="101" spans="1:32" x14ac:dyDescent="0.25">
      <c r="A101" s="22" t="str">
        <f t="shared" si="1"/>
        <v>2000000029-0</v>
      </c>
      <c r="B101" s="9" t="s">
        <v>257</v>
      </c>
      <c r="C101" s="10" t="s">
        <v>29</v>
      </c>
      <c r="D101" s="10" t="s">
        <v>29</v>
      </c>
      <c r="E101" s="9" t="s">
        <v>30</v>
      </c>
      <c r="F101" s="10" t="s">
        <v>188</v>
      </c>
      <c r="G101" s="10" t="s">
        <v>32</v>
      </c>
      <c r="H101" s="11">
        <v>40940</v>
      </c>
      <c r="I101" s="12">
        <v>40940</v>
      </c>
      <c r="J101" s="10" t="s">
        <v>175</v>
      </c>
      <c r="K101" s="13" t="s">
        <v>258</v>
      </c>
      <c r="L101" s="10" t="s">
        <v>190</v>
      </c>
      <c r="M101" s="10" t="s">
        <v>29</v>
      </c>
      <c r="N101" s="14">
        <v>1717350</v>
      </c>
      <c r="O101" s="12"/>
      <c r="P101" s="10" t="s">
        <v>29</v>
      </c>
      <c r="Q101" s="14">
        <v>-1103223</v>
      </c>
      <c r="R101" s="15">
        <v>1</v>
      </c>
      <c r="S101" s="10" t="s">
        <v>29</v>
      </c>
      <c r="T101" s="14">
        <v>614127</v>
      </c>
      <c r="U101" s="10" t="s">
        <v>36</v>
      </c>
      <c r="V101" s="10" t="s">
        <v>29</v>
      </c>
      <c r="W101" s="10" t="s">
        <v>37</v>
      </c>
      <c r="X101" s="10" t="s">
        <v>29</v>
      </c>
      <c r="Y101" s="15">
        <v>0</v>
      </c>
      <c r="Z101" s="15">
        <v>0</v>
      </c>
      <c r="AA101" s="15">
        <v>0</v>
      </c>
      <c r="AB101" s="14">
        <v>-58342</v>
      </c>
      <c r="AC101" s="14">
        <v>555785</v>
      </c>
      <c r="AD101" t="s">
        <v>2623</v>
      </c>
      <c r="AE101" t="s">
        <v>2623</v>
      </c>
      <c r="AF101">
        <v>2</v>
      </c>
    </row>
    <row r="102" spans="1:32" x14ac:dyDescent="0.25">
      <c r="A102" s="22" t="str">
        <f t="shared" si="1"/>
        <v>2000000030-0</v>
      </c>
      <c r="B102" s="9" t="s">
        <v>259</v>
      </c>
      <c r="C102" s="10" t="s">
        <v>29</v>
      </c>
      <c r="D102" s="10" t="s">
        <v>29</v>
      </c>
      <c r="E102" s="9" t="s">
        <v>30</v>
      </c>
      <c r="F102" s="10" t="s">
        <v>188</v>
      </c>
      <c r="G102" s="10" t="s">
        <v>32</v>
      </c>
      <c r="H102" s="11">
        <v>41214</v>
      </c>
      <c r="I102" s="12">
        <v>41214</v>
      </c>
      <c r="J102" s="10" t="s">
        <v>110</v>
      </c>
      <c r="K102" s="13" t="s">
        <v>230</v>
      </c>
      <c r="L102" s="10" t="s">
        <v>190</v>
      </c>
      <c r="M102" s="10" t="s">
        <v>29</v>
      </c>
      <c r="N102" s="14">
        <v>5679286</v>
      </c>
      <c r="O102" s="12"/>
      <c r="P102" s="10" t="s">
        <v>29</v>
      </c>
      <c r="Q102" s="14">
        <v>-3553934</v>
      </c>
      <c r="R102" s="15">
        <v>1</v>
      </c>
      <c r="S102" s="10" t="s">
        <v>29</v>
      </c>
      <c r="T102" s="14">
        <v>2125352</v>
      </c>
      <c r="U102" s="10" t="s">
        <v>36</v>
      </c>
      <c r="V102" s="10" t="s">
        <v>29</v>
      </c>
      <c r="W102" s="10" t="s">
        <v>37</v>
      </c>
      <c r="X102" s="10" t="s">
        <v>29</v>
      </c>
      <c r="Y102" s="15">
        <v>0</v>
      </c>
      <c r="Z102" s="15">
        <v>0</v>
      </c>
      <c r="AA102" s="15">
        <v>0</v>
      </c>
      <c r="AB102" s="14">
        <v>-201908</v>
      </c>
      <c r="AC102" s="14">
        <v>1923444</v>
      </c>
      <c r="AD102" t="s">
        <v>2623</v>
      </c>
      <c r="AE102" t="s">
        <v>2623</v>
      </c>
      <c r="AF102">
        <v>2</v>
      </c>
    </row>
    <row r="103" spans="1:32" x14ac:dyDescent="0.25">
      <c r="A103" s="22" t="str">
        <f t="shared" si="1"/>
        <v>2000000031-0</v>
      </c>
      <c r="B103" s="9" t="s">
        <v>260</v>
      </c>
      <c r="C103" s="10" t="s">
        <v>29</v>
      </c>
      <c r="D103" s="10" t="s">
        <v>29</v>
      </c>
      <c r="E103" s="9" t="s">
        <v>30</v>
      </c>
      <c r="F103" s="10" t="s">
        <v>188</v>
      </c>
      <c r="G103" s="10" t="s">
        <v>32</v>
      </c>
      <c r="H103" s="11">
        <v>41214</v>
      </c>
      <c r="I103" s="12">
        <v>41214</v>
      </c>
      <c r="J103" s="10" t="s">
        <v>110</v>
      </c>
      <c r="K103" s="13" t="s">
        <v>261</v>
      </c>
      <c r="L103" s="10" t="s">
        <v>190</v>
      </c>
      <c r="M103" s="10" t="s">
        <v>29</v>
      </c>
      <c r="N103" s="14">
        <v>3398280</v>
      </c>
      <c r="O103" s="12"/>
      <c r="P103" s="10" t="s">
        <v>29</v>
      </c>
      <c r="Q103" s="14">
        <v>-2126545</v>
      </c>
      <c r="R103" s="15">
        <v>1</v>
      </c>
      <c r="S103" s="10" t="s">
        <v>29</v>
      </c>
      <c r="T103" s="14">
        <v>1271735</v>
      </c>
      <c r="U103" s="10" t="s">
        <v>36</v>
      </c>
      <c r="V103" s="10" t="s">
        <v>29</v>
      </c>
      <c r="W103" s="10" t="s">
        <v>37</v>
      </c>
      <c r="X103" s="10" t="s">
        <v>29</v>
      </c>
      <c r="Y103" s="15">
        <v>0</v>
      </c>
      <c r="Z103" s="15">
        <v>0</v>
      </c>
      <c r="AA103" s="15">
        <v>0</v>
      </c>
      <c r="AB103" s="14">
        <v>-120815</v>
      </c>
      <c r="AC103" s="14">
        <v>1150920</v>
      </c>
      <c r="AD103" t="s">
        <v>2623</v>
      </c>
      <c r="AE103" t="s">
        <v>2623</v>
      </c>
      <c r="AF103">
        <v>2</v>
      </c>
    </row>
    <row r="104" spans="1:32" x14ac:dyDescent="0.25">
      <c r="A104" s="22" t="str">
        <f t="shared" si="1"/>
        <v>2000000032-0</v>
      </c>
      <c r="B104" s="9" t="s">
        <v>262</v>
      </c>
      <c r="C104" s="10" t="s">
        <v>29</v>
      </c>
      <c r="D104" s="10" t="s">
        <v>29</v>
      </c>
      <c r="E104" s="9" t="s">
        <v>30</v>
      </c>
      <c r="F104" s="10" t="s">
        <v>188</v>
      </c>
      <c r="G104" s="10" t="s">
        <v>32</v>
      </c>
      <c r="H104" s="11">
        <v>41214</v>
      </c>
      <c r="I104" s="12">
        <v>41214</v>
      </c>
      <c r="J104" s="10" t="s">
        <v>263</v>
      </c>
      <c r="K104" s="13" t="s">
        <v>264</v>
      </c>
      <c r="L104" s="10" t="s">
        <v>190</v>
      </c>
      <c r="M104" s="10" t="s">
        <v>29</v>
      </c>
      <c r="N104" s="14">
        <v>150372</v>
      </c>
      <c r="O104" s="12"/>
      <c r="P104" s="10" t="s">
        <v>29</v>
      </c>
      <c r="Q104" s="14">
        <v>-97500</v>
      </c>
      <c r="R104" s="15">
        <v>1</v>
      </c>
      <c r="S104" s="10" t="s">
        <v>29</v>
      </c>
      <c r="T104" s="14">
        <v>52872</v>
      </c>
      <c r="U104" s="10" t="s">
        <v>36</v>
      </c>
      <c r="V104" s="10" t="s">
        <v>29</v>
      </c>
      <c r="W104" s="10" t="s">
        <v>37</v>
      </c>
      <c r="X104" s="10" t="s">
        <v>29</v>
      </c>
      <c r="Y104" s="15">
        <v>0</v>
      </c>
      <c r="Z104" s="15">
        <v>0</v>
      </c>
      <c r="AA104" s="15">
        <v>0</v>
      </c>
      <c r="AB104" s="14">
        <v>-5023</v>
      </c>
      <c r="AC104" s="14">
        <v>47849</v>
      </c>
      <c r="AD104" t="s">
        <v>2623</v>
      </c>
      <c r="AE104" t="s">
        <v>2623</v>
      </c>
      <c r="AF104">
        <v>2</v>
      </c>
    </row>
    <row r="105" spans="1:32" x14ac:dyDescent="0.25">
      <c r="A105" s="22" t="str">
        <f t="shared" si="1"/>
        <v>2000000033-0</v>
      </c>
      <c r="B105" s="9" t="s">
        <v>265</v>
      </c>
      <c r="C105" s="10" t="s">
        <v>29</v>
      </c>
      <c r="D105" s="10" t="s">
        <v>29</v>
      </c>
      <c r="E105" s="9" t="s">
        <v>30</v>
      </c>
      <c r="F105" s="10" t="s">
        <v>188</v>
      </c>
      <c r="G105" s="10" t="s">
        <v>32</v>
      </c>
      <c r="H105" s="11">
        <v>41609</v>
      </c>
      <c r="I105" s="12">
        <v>41609</v>
      </c>
      <c r="J105" s="10" t="s">
        <v>110</v>
      </c>
      <c r="K105" s="13" t="s">
        <v>230</v>
      </c>
      <c r="L105" s="10" t="s">
        <v>190</v>
      </c>
      <c r="M105" s="10" t="s">
        <v>29</v>
      </c>
      <c r="N105" s="14">
        <v>354134</v>
      </c>
      <c r="O105" s="12"/>
      <c r="P105" s="10" t="s">
        <v>29</v>
      </c>
      <c r="Q105" s="14">
        <v>-212737</v>
      </c>
      <c r="R105" s="15">
        <v>1</v>
      </c>
      <c r="S105" s="10" t="s">
        <v>29</v>
      </c>
      <c r="T105" s="14">
        <v>141397</v>
      </c>
      <c r="U105" s="10" t="s">
        <v>36</v>
      </c>
      <c r="V105" s="10" t="s">
        <v>29</v>
      </c>
      <c r="W105" s="10" t="s">
        <v>37</v>
      </c>
      <c r="X105" s="10" t="s">
        <v>29</v>
      </c>
      <c r="Y105" s="15">
        <v>0</v>
      </c>
      <c r="Z105" s="15">
        <v>0</v>
      </c>
      <c r="AA105" s="15">
        <v>0</v>
      </c>
      <c r="AB105" s="14">
        <v>-13433</v>
      </c>
      <c r="AC105" s="14">
        <v>127964</v>
      </c>
      <c r="AD105" t="s">
        <v>2623</v>
      </c>
      <c r="AE105" t="s">
        <v>2623</v>
      </c>
      <c r="AF105">
        <v>2</v>
      </c>
    </row>
    <row r="106" spans="1:32" x14ac:dyDescent="0.25">
      <c r="A106" s="22" t="str">
        <f t="shared" si="1"/>
        <v>2000000034-0</v>
      </c>
      <c r="B106" s="9" t="s">
        <v>266</v>
      </c>
      <c r="C106" s="10" t="s">
        <v>29</v>
      </c>
      <c r="D106" s="10" t="s">
        <v>29</v>
      </c>
      <c r="E106" s="9" t="s">
        <v>30</v>
      </c>
      <c r="F106" s="10" t="s">
        <v>188</v>
      </c>
      <c r="G106" s="10" t="s">
        <v>32</v>
      </c>
      <c r="H106" s="11">
        <v>41609</v>
      </c>
      <c r="I106" s="12">
        <v>41609</v>
      </c>
      <c r="J106" s="10" t="s">
        <v>249</v>
      </c>
      <c r="K106" s="13" t="s">
        <v>267</v>
      </c>
      <c r="L106" s="10" t="s">
        <v>190</v>
      </c>
      <c r="M106" s="10" t="s">
        <v>29</v>
      </c>
      <c r="N106" s="14">
        <v>2415398</v>
      </c>
      <c r="O106" s="12"/>
      <c r="P106" s="10" t="s">
        <v>29</v>
      </c>
      <c r="Q106" s="14">
        <v>-1717300</v>
      </c>
      <c r="R106" s="15">
        <v>1</v>
      </c>
      <c r="S106" s="10" t="s">
        <v>29</v>
      </c>
      <c r="T106" s="14">
        <v>698098</v>
      </c>
      <c r="U106" s="10" t="s">
        <v>36</v>
      </c>
      <c r="V106" s="10" t="s">
        <v>29</v>
      </c>
      <c r="W106" s="10" t="s">
        <v>37</v>
      </c>
      <c r="X106" s="10" t="s">
        <v>29</v>
      </c>
      <c r="Y106" s="15">
        <v>0</v>
      </c>
      <c r="Z106" s="15">
        <v>0</v>
      </c>
      <c r="AA106" s="15">
        <v>0</v>
      </c>
      <c r="AB106" s="14">
        <v>-66319</v>
      </c>
      <c r="AC106" s="14">
        <v>631779</v>
      </c>
      <c r="AD106" t="s">
        <v>2623</v>
      </c>
      <c r="AE106" t="s">
        <v>2623</v>
      </c>
      <c r="AF106">
        <v>2</v>
      </c>
    </row>
    <row r="107" spans="1:32" x14ac:dyDescent="0.25">
      <c r="A107" s="22" t="str">
        <f t="shared" si="1"/>
        <v>2000000035-0</v>
      </c>
      <c r="B107" s="9" t="s">
        <v>268</v>
      </c>
      <c r="C107" s="10" t="s">
        <v>29</v>
      </c>
      <c r="D107" s="10" t="s">
        <v>29</v>
      </c>
      <c r="E107" s="9" t="s">
        <v>30</v>
      </c>
      <c r="F107" s="10" t="s">
        <v>188</v>
      </c>
      <c r="G107" s="10" t="s">
        <v>32</v>
      </c>
      <c r="H107" s="11">
        <v>41609</v>
      </c>
      <c r="I107" s="12">
        <v>41609</v>
      </c>
      <c r="J107" s="10" t="s">
        <v>232</v>
      </c>
      <c r="K107" s="13" t="s">
        <v>269</v>
      </c>
      <c r="L107" s="10" t="s">
        <v>190</v>
      </c>
      <c r="M107" s="10" t="s">
        <v>29</v>
      </c>
      <c r="N107" s="14">
        <v>1165874</v>
      </c>
      <c r="O107" s="12"/>
      <c r="P107" s="10" t="s">
        <v>29</v>
      </c>
      <c r="Q107" s="14">
        <v>-700366</v>
      </c>
      <c r="R107" s="15">
        <v>1</v>
      </c>
      <c r="S107" s="10" t="s">
        <v>29</v>
      </c>
      <c r="T107" s="14">
        <v>465508</v>
      </c>
      <c r="U107" s="10" t="s">
        <v>36</v>
      </c>
      <c r="V107" s="10" t="s">
        <v>29</v>
      </c>
      <c r="W107" s="10" t="s">
        <v>37</v>
      </c>
      <c r="X107" s="10" t="s">
        <v>29</v>
      </c>
      <c r="Y107" s="15">
        <v>0</v>
      </c>
      <c r="Z107" s="15">
        <v>0</v>
      </c>
      <c r="AA107" s="15">
        <v>0</v>
      </c>
      <c r="AB107" s="14">
        <v>-44223</v>
      </c>
      <c r="AC107" s="14">
        <v>421285</v>
      </c>
      <c r="AD107" t="s">
        <v>2623</v>
      </c>
      <c r="AE107" t="s">
        <v>2623</v>
      </c>
      <c r="AF107">
        <v>2</v>
      </c>
    </row>
    <row r="108" spans="1:32" x14ac:dyDescent="0.25">
      <c r="A108" s="22" t="str">
        <f t="shared" si="1"/>
        <v>2000000036-0</v>
      </c>
      <c r="B108" s="9" t="s">
        <v>270</v>
      </c>
      <c r="C108" s="10" t="s">
        <v>29</v>
      </c>
      <c r="D108" s="10" t="s">
        <v>29</v>
      </c>
      <c r="E108" s="9" t="s">
        <v>30</v>
      </c>
      <c r="F108" s="10" t="s">
        <v>188</v>
      </c>
      <c r="G108" s="10" t="s">
        <v>32</v>
      </c>
      <c r="H108" s="11">
        <v>41640</v>
      </c>
      <c r="I108" s="12">
        <v>41640</v>
      </c>
      <c r="J108" s="10" t="s">
        <v>110</v>
      </c>
      <c r="K108" s="13" t="s">
        <v>261</v>
      </c>
      <c r="L108" s="10" t="s">
        <v>190</v>
      </c>
      <c r="M108" s="10" t="s">
        <v>29</v>
      </c>
      <c r="N108" s="14">
        <v>2608910</v>
      </c>
      <c r="O108" s="12"/>
      <c r="P108" s="10" t="s">
        <v>29</v>
      </c>
      <c r="Q108" s="14">
        <v>-1562085</v>
      </c>
      <c r="R108" s="15">
        <v>1</v>
      </c>
      <c r="S108" s="10" t="s">
        <v>29</v>
      </c>
      <c r="T108" s="14">
        <v>1046825</v>
      </c>
      <c r="U108" s="10" t="s">
        <v>36</v>
      </c>
      <c r="V108" s="10" t="s">
        <v>29</v>
      </c>
      <c r="W108" s="10" t="s">
        <v>37</v>
      </c>
      <c r="X108" s="10" t="s">
        <v>29</v>
      </c>
      <c r="Y108" s="15">
        <v>0</v>
      </c>
      <c r="Z108" s="15">
        <v>0</v>
      </c>
      <c r="AA108" s="15">
        <v>0</v>
      </c>
      <c r="AB108" s="14">
        <v>-99448</v>
      </c>
      <c r="AC108" s="14">
        <v>947377</v>
      </c>
      <c r="AD108" t="s">
        <v>2623</v>
      </c>
      <c r="AE108" t="s">
        <v>2623</v>
      </c>
      <c r="AF108">
        <v>2</v>
      </c>
    </row>
    <row r="109" spans="1:32" x14ac:dyDescent="0.25">
      <c r="A109" s="22" t="str">
        <f t="shared" si="1"/>
        <v>2000000037-0</v>
      </c>
      <c r="B109" s="9" t="s">
        <v>271</v>
      </c>
      <c r="C109" s="10" t="s">
        <v>29</v>
      </c>
      <c r="D109" s="10" t="s">
        <v>29</v>
      </c>
      <c r="E109" s="9" t="s">
        <v>30</v>
      </c>
      <c r="F109" s="10" t="s">
        <v>188</v>
      </c>
      <c r="G109" s="10" t="s">
        <v>32</v>
      </c>
      <c r="H109" s="11">
        <v>41944</v>
      </c>
      <c r="I109" s="12">
        <v>41944</v>
      </c>
      <c r="J109" s="10" t="s">
        <v>110</v>
      </c>
      <c r="K109" s="13" t="s">
        <v>272</v>
      </c>
      <c r="L109" s="10" t="s">
        <v>190</v>
      </c>
      <c r="M109" s="10" t="s">
        <v>29</v>
      </c>
      <c r="N109" s="14">
        <v>3325082.52</v>
      </c>
      <c r="O109" s="12"/>
      <c r="P109" s="10" t="s">
        <v>29</v>
      </c>
      <c r="Q109" s="14">
        <v>-1888077.52</v>
      </c>
      <c r="R109" s="15">
        <v>1</v>
      </c>
      <c r="S109" s="10" t="s">
        <v>29</v>
      </c>
      <c r="T109" s="14">
        <v>1437005</v>
      </c>
      <c r="U109" s="10" t="s">
        <v>36</v>
      </c>
      <c r="V109" s="10" t="s">
        <v>29</v>
      </c>
      <c r="W109" s="10" t="s">
        <v>37</v>
      </c>
      <c r="X109" s="10" t="s">
        <v>29</v>
      </c>
      <c r="Y109" s="15">
        <v>0</v>
      </c>
      <c r="Z109" s="15">
        <v>0</v>
      </c>
      <c r="AA109" s="15">
        <v>0</v>
      </c>
      <c r="AB109" s="14">
        <v>-136515</v>
      </c>
      <c r="AC109" s="14">
        <v>1300490</v>
      </c>
      <c r="AD109" t="s">
        <v>2623</v>
      </c>
      <c r="AE109" t="s">
        <v>2623</v>
      </c>
      <c r="AF109">
        <v>2</v>
      </c>
    </row>
    <row r="110" spans="1:32" x14ac:dyDescent="0.25">
      <c r="A110" s="22" t="str">
        <f t="shared" si="1"/>
        <v>2000000038-0</v>
      </c>
      <c r="B110" s="9" t="s">
        <v>273</v>
      </c>
      <c r="C110" s="10" t="s">
        <v>29</v>
      </c>
      <c r="D110" s="10" t="s">
        <v>29</v>
      </c>
      <c r="E110" s="9" t="s">
        <v>30</v>
      </c>
      <c r="F110" s="10" t="s">
        <v>274</v>
      </c>
      <c r="G110" s="10" t="s">
        <v>32</v>
      </c>
      <c r="H110" s="11">
        <v>41944</v>
      </c>
      <c r="I110" s="12">
        <v>41944</v>
      </c>
      <c r="J110" s="10" t="s">
        <v>232</v>
      </c>
      <c r="K110" s="13" t="s">
        <v>275</v>
      </c>
      <c r="L110" s="10" t="s">
        <v>276</v>
      </c>
      <c r="M110" s="10" t="s">
        <v>29</v>
      </c>
      <c r="N110" s="14">
        <v>7712401.3099999996</v>
      </c>
      <c r="O110" s="12"/>
      <c r="P110" s="10" t="s">
        <v>29</v>
      </c>
      <c r="Q110" s="14">
        <v>-2643881.31</v>
      </c>
      <c r="R110" s="15">
        <v>1</v>
      </c>
      <c r="S110" s="10" t="s">
        <v>29</v>
      </c>
      <c r="T110" s="14">
        <v>5068520</v>
      </c>
      <c r="U110" s="10" t="s">
        <v>36</v>
      </c>
      <c r="V110" s="10" t="s">
        <v>29</v>
      </c>
      <c r="W110" s="10" t="s">
        <v>37</v>
      </c>
      <c r="X110" s="10" t="s">
        <v>29</v>
      </c>
      <c r="Y110" s="15">
        <v>0</v>
      </c>
      <c r="Z110" s="15">
        <v>0</v>
      </c>
      <c r="AA110" s="15">
        <v>0</v>
      </c>
      <c r="AB110" s="14">
        <v>-246837</v>
      </c>
      <c r="AC110" s="14">
        <v>4821683</v>
      </c>
      <c r="AD110" t="s">
        <v>2623</v>
      </c>
      <c r="AE110" t="s">
        <v>2623</v>
      </c>
      <c r="AF110">
        <v>2</v>
      </c>
    </row>
    <row r="111" spans="1:32" x14ac:dyDescent="0.25">
      <c r="A111" s="22" t="str">
        <f t="shared" si="1"/>
        <v>2000000039-0</v>
      </c>
      <c r="B111" s="9" t="s">
        <v>277</v>
      </c>
      <c r="C111" s="10" t="s">
        <v>29</v>
      </c>
      <c r="D111" s="10" t="s">
        <v>29</v>
      </c>
      <c r="E111" s="9" t="s">
        <v>30</v>
      </c>
      <c r="F111" s="10" t="s">
        <v>188</v>
      </c>
      <c r="G111" s="10" t="s">
        <v>32</v>
      </c>
      <c r="H111" s="11">
        <v>41944</v>
      </c>
      <c r="I111" s="12">
        <v>41944</v>
      </c>
      <c r="J111" s="10" t="s">
        <v>110</v>
      </c>
      <c r="K111" s="13" t="s">
        <v>278</v>
      </c>
      <c r="L111" s="10" t="s">
        <v>190</v>
      </c>
      <c r="M111" s="10" t="s">
        <v>29</v>
      </c>
      <c r="N111" s="14">
        <v>699920.93</v>
      </c>
      <c r="O111" s="12"/>
      <c r="P111" s="10" t="s">
        <v>29</v>
      </c>
      <c r="Q111" s="14">
        <v>-397435.93</v>
      </c>
      <c r="R111" s="15">
        <v>1</v>
      </c>
      <c r="S111" s="10" t="s">
        <v>29</v>
      </c>
      <c r="T111" s="14">
        <v>302485</v>
      </c>
      <c r="U111" s="10" t="s">
        <v>36</v>
      </c>
      <c r="V111" s="10" t="s">
        <v>29</v>
      </c>
      <c r="W111" s="10" t="s">
        <v>37</v>
      </c>
      <c r="X111" s="10" t="s">
        <v>29</v>
      </c>
      <c r="Y111" s="15">
        <v>0</v>
      </c>
      <c r="Z111" s="15">
        <v>0</v>
      </c>
      <c r="AA111" s="15">
        <v>0</v>
      </c>
      <c r="AB111" s="14">
        <v>-28736</v>
      </c>
      <c r="AC111" s="14">
        <v>273749</v>
      </c>
      <c r="AD111" t="s">
        <v>2623</v>
      </c>
      <c r="AE111" t="s">
        <v>2623</v>
      </c>
      <c r="AF111">
        <v>2</v>
      </c>
    </row>
    <row r="112" spans="1:32" x14ac:dyDescent="0.25">
      <c r="A112" s="22" t="str">
        <f t="shared" si="1"/>
        <v>2000000040-0</v>
      </c>
      <c r="B112" s="9" t="s">
        <v>279</v>
      </c>
      <c r="C112" s="10" t="s">
        <v>29</v>
      </c>
      <c r="D112" s="10" t="s">
        <v>29</v>
      </c>
      <c r="E112" s="9" t="s">
        <v>30</v>
      </c>
      <c r="F112" s="10" t="s">
        <v>188</v>
      </c>
      <c r="G112" s="10" t="s">
        <v>32</v>
      </c>
      <c r="H112" s="11">
        <v>41944</v>
      </c>
      <c r="I112" s="12">
        <v>41944</v>
      </c>
      <c r="J112" s="10" t="s">
        <v>110</v>
      </c>
      <c r="K112" s="13" t="s">
        <v>280</v>
      </c>
      <c r="L112" s="10" t="s">
        <v>190</v>
      </c>
      <c r="M112" s="10" t="s">
        <v>29</v>
      </c>
      <c r="N112" s="14">
        <v>1070933.9099999999</v>
      </c>
      <c r="O112" s="12"/>
      <c r="P112" s="10" t="s">
        <v>29</v>
      </c>
      <c r="Q112" s="14">
        <v>-1007396.91</v>
      </c>
      <c r="R112" s="15">
        <v>1</v>
      </c>
      <c r="S112" s="10" t="s">
        <v>29</v>
      </c>
      <c r="T112" s="14">
        <v>63537</v>
      </c>
      <c r="U112" s="10" t="s">
        <v>36</v>
      </c>
      <c r="V112" s="10" t="s">
        <v>29</v>
      </c>
      <c r="W112" s="10" t="s">
        <v>37</v>
      </c>
      <c r="X112" s="10" t="s">
        <v>29</v>
      </c>
      <c r="Y112" s="15">
        <v>0</v>
      </c>
      <c r="Z112" s="15">
        <v>0</v>
      </c>
      <c r="AA112" s="15">
        <v>0</v>
      </c>
      <c r="AB112" s="14">
        <v>-6036</v>
      </c>
      <c r="AC112" s="14">
        <v>57501</v>
      </c>
      <c r="AD112" t="s">
        <v>2623</v>
      </c>
      <c r="AE112" t="s">
        <v>2623</v>
      </c>
      <c r="AF112">
        <v>2</v>
      </c>
    </row>
    <row r="113" spans="1:32" x14ac:dyDescent="0.25">
      <c r="A113" s="22" t="str">
        <f t="shared" si="1"/>
        <v>2000000041-0</v>
      </c>
      <c r="B113" s="9" t="s">
        <v>281</v>
      </c>
      <c r="C113" s="10" t="s">
        <v>29</v>
      </c>
      <c r="D113" s="10" t="s">
        <v>29</v>
      </c>
      <c r="E113" s="9" t="s">
        <v>30</v>
      </c>
      <c r="F113" s="10" t="s">
        <v>282</v>
      </c>
      <c r="G113" s="10" t="s">
        <v>32</v>
      </c>
      <c r="H113" s="11">
        <v>41944</v>
      </c>
      <c r="I113" s="12">
        <v>41944</v>
      </c>
      <c r="J113" s="10" t="s">
        <v>249</v>
      </c>
      <c r="K113" s="13" t="s">
        <v>283</v>
      </c>
      <c r="L113" s="10" t="s">
        <v>284</v>
      </c>
      <c r="M113" s="10" t="s">
        <v>29</v>
      </c>
      <c r="N113" s="14">
        <v>4093091.12</v>
      </c>
      <c r="O113" s="12"/>
      <c r="P113" s="10" t="s">
        <v>29</v>
      </c>
      <c r="Q113" s="14">
        <v>-3888436.12</v>
      </c>
      <c r="R113" s="15">
        <v>1</v>
      </c>
      <c r="S113" s="10" t="s">
        <v>29</v>
      </c>
      <c r="T113" s="14">
        <v>204655</v>
      </c>
      <c r="U113" s="10" t="s">
        <v>36</v>
      </c>
      <c r="V113" s="10" t="s">
        <v>29</v>
      </c>
      <c r="W113" s="10" t="s">
        <v>37</v>
      </c>
      <c r="X113" s="10" t="s">
        <v>29</v>
      </c>
      <c r="Y113" s="15">
        <v>0</v>
      </c>
      <c r="Z113" s="15">
        <v>0</v>
      </c>
      <c r="AA113" s="15">
        <v>0</v>
      </c>
      <c r="AB113" s="15">
        <v>0</v>
      </c>
      <c r="AC113" s="14">
        <v>204655</v>
      </c>
      <c r="AD113" t="s">
        <v>2623</v>
      </c>
      <c r="AE113" t="s">
        <v>2623</v>
      </c>
      <c r="AF113">
        <v>2</v>
      </c>
    </row>
    <row r="114" spans="1:32" x14ac:dyDescent="0.25">
      <c r="A114" s="22" t="str">
        <f t="shared" si="1"/>
        <v>2000000042-0</v>
      </c>
      <c r="B114" s="9" t="s">
        <v>285</v>
      </c>
      <c r="C114" s="10" t="s">
        <v>29</v>
      </c>
      <c r="D114" s="10" t="s">
        <v>29</v>
      </c>
      <c r="E114" s="9" t="s">
        <v>30</v>
      </c>
      <c r="F114" s="10" t="s">
        <v>282</v>
      </c>
      <c r="G114" s="10" t="s">
        <v>32</v>
      </c>
      <c r="H114" s="11">
        <v>41944</v>
      </c>
      <c r="I114" s="12">
        <v>41944</v>
      </c>
      <c r="J114" s="10" t="s">
        <v>224</v>
      </c>
      <c r="K114" s="13" t="s">
        <v>286</v>
      </c>
      <c r="L114" s="10" t="s">
        <v>284</v>
      </c>
      <c r="M114" s="10" t="s">
        <v>29</v>
      </c>
      <c r="N114" s="14">
        <v>2432975.4700000002</v>
      </c>
      <c r="O114" s="12"/>
      <c r="P114" s="10" t="s">
        <v>29</v>
      </c>
      <c r="Q114" s="14">
        <v>-2311326.4700000002</v>
      </c>
      <c r="R114" s="15">
        <v>1</v>
      </c>
      <c r="S114" s="10" t="s">
        <v>29</v>
      </c>
      <c r="T114" s="14">
        <v>121649</v>
      </c>
      <c r="U114" s="10" t="s">
        <v>36</v>
      </c>
      <c r="V114" s="10" t="s">
        <v>29</v>
      </c>
      <c r="W114" s="10" t="s">
        <v>37</v>
      </c>
      <c r="X114" s="10" t="s">
        <v>29</v>
      </c>
      <c r="Y114" s="15">
        <v>0</v>
      </c>
      <c r="Z114" s="15">
        <v>0</v>
      </c>
      <c r="AA114" s="15">
        <v>0</v>
      </c>
      <c r="AB114" s="15">
        <v>0</v>
      </c>
      <c r="AC114" s="14">
        <v>121649</v>
      </c>
      <c r="AD114" t="s">
        <v>2623</v>
      </c>
      <c r="AE114" t="s">
        <v>2623</v>
      </c>
      <c r="AF114">
        <v>2</v>
      </c>
    </row>
    <row r="115" spans="1:32" x14ac:dyDescent="0.25">
      <c r="A115" s="22" t="str">
        <f t="shared" si="1"/>
        <v>2000000043-0</v>
      </c>
      <c r="B115" s="9" t="s">
        <v>287</v>
      </c>
      <c r="C115" s="10" t="s">
        <v>29</v>
      </c>
      <c r="D115" s="10" t="s">
        <v>29</v>
      </c>
      <c r="E115" s="9" t="s">
        <v>30</v>
      </c>
      <c r="F115" s="10" t="s">
        <v>188</v>
      </c>
      <c r="G115" s="10" t="s">
        <v>32</v>
      </c>
      <c r="H115" s="11">
        <v>42156</v>
      </c>
      <c r="I115" s="12">
        <v>42156</v>
      </c>
      <c r="J115" s="10" t="s">
        <v>232</v>
      </c>
      <c r="K115" s="13" t="s">
        <v>288</v>
      </c>
      <c r="L115" s="10" t="s">
        <v>190</v>
      </c>
      <c r="M115" s="10" t="s">
        <v>29</v>
      </c>
      <c r="N115" s="14">
        <v>604923.4</v>
      </c>
      <c r="O115" s="12"/>
      <c r="P115" s="10" t="s">
        <v>29</v>
      </c>
      <c r="Q115" s="14">
        <v>-328070.40000000002</v>
      </c>
      <c r="R115" s="15">
        <v>1</v>
      </c>
      <c r="S115" s="10" t="s">
        <v>29</v>
      </c>
      <c r="T115" s="14">
        <v>276853</v>
      </c>
      <c r="U115" s="10" t="s">
        <v>36</v>
      </c>
      <c r="V115" s="10" t="s">
        <v>29</v>
      </c>
      <c r="W115" s="10" t="s">
        <v>37</v>
      </c>
      <c r="X115" s="10" t="s">
        <v>29</v>
      </c>
      <c r="Y115" s="15">
        <v>0</v>
      </c>
      <c r="Z115" s="15">
        <v>0</v>
      </c>
      <c r="AA115" s="15">
        <v>0</v>
      </c>
      <c r="AB115" s="14">
        <v>-26301</v>
      </c>
      <c r="AC115" s="14">
        <v>250552</v>
      </c>
      <c r="AD115" t="s">
        <v>2623</v>
      </c>
      <c r="AE115" t="s">
        <v>2623</v>
      </c>
      <c r="AF115">
        <v>2</v>
      </c>
    </row>
    <row r="116" spans="1:32" x14ac:dyDescent="0.25">
      <c r="A116" s="22" t="str">
        <f t="shared" si="1"/>
        <v>2000000044-0</v>
      </c>
      <c r="B116" s="9" t="s">
        <v>289</v>
      </c>
      <c r="C116" s="10" t="s">
        <v>29</v>
      </c>
      <c r="D116" s="10" t="s">
        <v>29</v>
      </c>
      <c r="E116" s="9" t="s">
        <v>30</v>
      </c>
      <c r="F116" s="10" t="s">
        <v>282</v>
      </c>
      <c r="G116" s="10" t="s">
        <v>32</v>
      </c>
      <c r="H116" s="11">
        <v>42339</v>
      </c>
      <c r="I116" s="12">
        <v>42339</v>
      </c>
      <c r="J116" s="10" t="s">
        <v>224</v>
      </c>
      <c r="K116" s="13" t="s">
        <v>290</v>
      </c>
      <c r="L116" s="10" t="s">
        <v>284</v>
      </c>
      <c r="M116" s="10" t="s">
        <v>29</v>
      </c>
      <c r="N116" s="14">
        <v>1263649.6000000001</v>
      </c>
      <c r="O116" s="12"/>
      <c r="P116" s="10" t="s">
        <v>29</v>
      </c>
      <c r="Q116" s="14">
        <v>-1200467.6000000001</v>
      </c>
      <c r="R116" s="15">
        <v>1</v>
      </c>
      <c r="S116" s="10" t="s">
        <v>29</v>
      </c>
      <c r="T116" s="14">
        <v>63182</v>
      </c>
      <c r="U116" s="10" t="s">
        <v>36</v>
      </c>
      <c r="V116" s="10" t="s">
        <v>29</v>
      </c>
      <c r="W116" s="10" t="s">
        <v>37</v>
      </c>
      <c r="X116" s="10" t="s">
        <v>29</v>
      </c>
      <c r="Y116" s="15">
        <v>0</v>
      </c>
      <c r="Z116" s="15">
        <v>0</v>
      </c>
      <c r="AA116" s="15">
        <v>0</v>
      </c>
      <c r="AB116" s="15">
        <v>0</v>
      </c>
      <c r="AC116" s="14">
        <v>63182</v>
      </c>
      <c r="AD116" t="s">
        <v>2623</v>
      </c>
      <c r="AE116" t="s">
        <v>2623</v>
      </c>
      <c r="AF116">
        <v>2</v>
      </c>
    </row>
    <row r="117" spans="1:32" x14ac:dyDescent="0.25">
      <c r="A117" s="22" t="str">
        <f t="shared" si="1"/>
        <v>2000000045-0</v>
      </c>
      <c r="B117" s="9" t="s">
        <v>291</v>
      </c>
      <c r="C117" s="10" t="s">
        <v>29</v>
      </c>
      <c r="D117" s="10" t="s">
        <v>29</v>
      </c>
      <c r="E117" s="9" t="s">
        <v>30</v>
      </c>
      <c r="F117" s="10" t="s">
        <v>188</v>
      </c>
      <c r="G117" s="10" t="s">
        <v>32</v>
      </c>
      <c r="H117" s="11">
        <v>42370</v>
      </c>
      <c r="I117" s="12">
        <v>42370</v>
      </c>
      <c r="J117" s="10" t="s">
        <v>110</v>
      </c>
      <c r="K117" s="13" t="s">
        <v>272</v>
      </c>
      <c r="L117" s="10" t="s">
        <v>190</v>
      </c>
      <c r="M117" s="10" t="s">
        <v>29</v>
      </c>
      <c r="N117" s="14">
        <v>781729.89</v>
      </c>
      <c r="O117" s="12"/>
      <c r="P117" s="10" t="s">
        <v>29</v>
      </c>
      <c r="Q117" s="14">
        <v>-401214.89</v>
      </c>
      <c r="R117" s="15">
        <v>1</v>
      </c>
      <c r="S117" s="10" t="s">
        <v>29</v>
      </c>
      <c r="T117" s="14">
        <v>380515</v>
      </c>
      <c r="U117" s="10" t="s">
        <v>36</v>
      </c>
      <c r="V117" s="10" t="s">
        <v>29</v>
      </c>
      <c r="W117" s="10" t="s">
        <v>37</v>
      </c>
      <c r="X117" s="10" t="s">
        <v>29</v>
      </c>
      <c r="Y117" s="15">
        <v>0</v>
      </c>
      <c r="Z117" s="15">
        <v>0</v>
      </c>
      <c r="AA117" s="15">
        <v>0</v>
      </c>
      <c r="AB117" s="14">
        <v>-36149</v>
      </c>
      <c r="AC117" s="14">
        <v>344366</v>
      </c>
      <c r="AD117" t="s">
        <v>2623</v>
      </c>
      <c r="AE117" t="s">
        <v>2623</v>
      </c>
      <c r="AF117">
        <v>2</v>
      </c>
    </row>
    <row r="118" spans="1:32" x14ac:dyDescent="0.25">
      <c r="A118" s="22" t="str">
        <f t="shared" si="1"/>
        <v>2000000046-0</v>
      </c>
      <c r="B118" s="9" t="s">
        <v>292</v>
      </c>
      <c r="C118" s="10" t="s">
        <v>29</v>
      </c>
      <c r="D118" s="10" t="s">
        <v>29</v>
      </c>
      <c r="E118" s="9" t="s">
        <v>30</v>
      </c>
      <c r="F118" s="10" t="s">
        <v>282</v>
      </c>
      <c r="G118" s="10" t="s">
        <v>32</v>
      </c>
      <c r="H118" s="11">
        <v>42430</v>
      </c>
      <c r="I118" s="12">
        <v>42430</v>
      </c>
      <c r="J118" s="10" t="s">
        <v>110</v>
      </c>
      <c r="K118" s="13" t="s">
        <v>293</v>
      </c>
      <c r="L118" s="10" t="s">
        <v>284</v>
      </c>
      <c r="M118" s="10" t="s">
        <v>29</v>
      </c>
      <c r="N118" s="14">
        <v>2210942.64</v>
      </c>
      <c r="O118" s="12"/>
      <c r="P118" s="10" t="s">
        <v>29</v>
      </c>
      <c r="Q118" s="14">
        <v>-2100395.64</v>
      </c>
      <c r="R118" s="15">
        <v>1</v>
      </c>
      <c r="S118" s="10" t="s">
        <v>29</v>
      </c>
      <c r="T118" s="14">
        <v>110547</v>
      </c>
      <c r="U118" s="10" t="s">
        <v>36</v>
      </c>
      <c r="V118" s="10" t="s">
        <v>29</v>
      </c>
      <c r="W118" s="10" t="s">
        <v>37</v>
      </c>
      <c r="X118" s="10" t="s">
        <v>29</v>
      </c>
      <c r="Y118" s="15">
        <v>0</v>
      </c>
      <c r="Z118" s="15">
        <v>0</v>
      </c>
      <c r="AA118" s="15">
        <v>0</v>
      </c>
      <c r="AB118" s="15">
        <v>0</v>
      </c>
      <c r="AC118" s="14">
        <v>110547</v>
      </c>
      <c r="AD118" t="s">
        <v>2623</v>
      </c>
      <c r="AE118" t="s">
        <v>2623</v>
      </c>
      <c r="AF118">
        <v>2</v>
      </c>
    </row>
    <row r="119" spans="1:32" x14ac:dyDescent="0.25">
      <c r="A119" s="22" t="str">
        <f t="shared" si="1"/>
        <v>2000000047-0</v>
      </c>
      <c r="B119" s="9" t="s">
        <v>294</v>
      </c>
      <c r="C119" s="10" t="s">
        <v>29</v>
      </c>
      <c r="D119" s="10" t="s">
        <v>29</v>
      </c>
      <c r="E119" s="9" t="s">
        <v>30</v>
      </c>
      <c r="F119" s="10" t="s">
        <v>188</v>
      </c>
      <c r="G119" s="10" t="s">
        <v>32</v>
      </c>
      <c r="H119" s="11">
        <v>42694</v>
      </c>
      <c r="I119" s="12">
        <v>42694</v>
      </c>
      <c r="J119" s="10" t="s">
        <v>249</v>
      </c>
      <c r="K119" s="13" t="s">
        <v>295</v>
      </c>
      <c r="L119" s="10" t="s">
        <v>190</v>
      </c>
      <c r="M119" s="10" t="s">
        <v>29</v>
      </c>
      <c r="N119" s="14">
        <v>57223113.799999997</v>
      </c>
      <c r="O119" s="12"/>
      <c r="P119" s="10" t="s">
        <v>29</v>
      </c>
      <c r="Q119" s="14">
        <v>-26869294.800000001</v>
      </c>
      <c r="R119" s="15">
        <v>1</v>
      </c>
      <c r="S119" s="10" t="s">
        <v>29</v>
      </c>
      <c r="T119" s="14">
        <v>30353819</v>
      </c>
      <c r="U119" s="10" t="s">
        <v>36</v>
      </c>
      <c r="V119" s="10" t="s">
        <v>29</v>
      </c>
      <c r="W119" s="10" t="s">
        <v>37</v>
      </c>
      <c r="X119" s="10" t="s">
        <v>29</v>
      </c>
      <c r="Y119" s="15">
        <v>0</v>
      </c>
      <c r="Z119" s="15">
        <v>0</v>
      </c>
      <c r="AA119" s="15">
        <v>0</v>
      </c>
      <c r="AB119" s="14">
        <v>-2883613</v>
      </c>
      <c r="AC119" s="14">
        <v>27470206</v>
      </c>
      <c r="AD119" t="s">
        <v>2623</v>
      </c>
      <c r="AE119" t="s">
        <v>2623</v>
      </c>
      <c r="AF119">
        <v>2</v>
      </c>
    </row>
    <row r="120" spans="1:32" x14ac:dyDescent="0.25">
      <c r="A120" s="22" t="str">
        <f t="shared" si="1"/>
        <v>2000000048-0</v>
      </c>
      <c r="B120" s="9" t="s">
        <v>296</v>
      </c>
      <c r="C120" s="10" t="s">
        <v>29</v>
      </c>
      <c r="D120" s="10" t="s">
        <v>29</v>
      </c>
      <c r="E120" s="9" t="s">
        <v>30</v>
      </c>
      <c r="F120" s="10" t="s">
        <v>188</v>
      </c>
      <c r="G120" s="10" t="s">
        <v>32</v>
      </c>
      <c r="H120" s="11">
        <v>42736</v>
      </c>
      <c r="I120" s="12">
        <v>42736</v>
      </c>
      <c r="J120" s="10" t="s">
        <v>297</v>
      </c>
      <c r="K120" s="13" t="s">
        <v>298</v>
      </c>
      <c r="L120" s="10" t="s">
        <v>190</v>
      </c>
      <c r="M120" s="10" t="s">
        <v>29</v>
      </c>
      <c r="N120" s="14">
        <v>1644371.77</v>
      </c>
      <c r="O120" s="12"/>
      <c r="P120" s="10" t="s">
        <v>29</v>
      </c>
      <c r="Q120" s="14">
        <v>-760000.77</v>
      </c>
      <c r="R120" s="15">
        <v>0</v>
      </c>
      <c r="S120" s="10" t="s">
        <v>29</v>
      </c>
      <c r="T120" s="14">
        <v>884371</v>
      </c>
      <c r="U120" s="10" t="s">
        <v>36</v>
      </c>
      <c r="V120" s="10" t="s">
        <v>29</v>
      </c>
      <c r="W120" s="10" t="s">
        <v>37</v>
      </c>
      <c r="X120" s="10" t="s">
        <v>29</v>
      </c>
      <c r="Y120" s="15">
        <v>0</v>
      </c>
      <c r="Z120" s="15">
        <v>0</v>
      </c>
      <c r="AA120" s="15">
        <v>0</v>
      </c>
      <c r="AB120" s="14">
        <v>-84015</v>
      </c>
      <c r="AC120" s="14">
        <v>800356</v>
      </c>
      <c r="AD120" t="s">
        <v>2623</v>
      </c>
      <c r="AE120" t="s">
        <v>2623</v>
      </c>
      <c r="AF120">
        <v>2</v>
      </c>
    </row>
    <row r="121" spans="1:32" x14ac:dyDescent="0.25">
      <c r="A121" s="22" t="str">
        <f t="shared" si="1"/>
        <v>2000000049-0</v>
      </c>
      <c r="B121" s="9" t="s">
        <v>299</v>
      </c>
      <c r="C121" s="10" t="s">
        <v>29</v>
      </c>
      <c r="D121" s="10" t="s">
        <v>29</v>
      </c>
      <c r="E121" s="9" t="s">
        <v>30</v>
      </c>
      <c r="F121" s="10" t="s">
        <v>188</v>
      </c>
      <c r="G121" s="10" t="s">
        <v>32</v>
      </c>
      <c r="H121" s="11">
        <v>42766</v>
      </c>
      <c r="I121" s="12">
        <v>42766</v>
      </c>
      <c r="J121" s="10" t="s">
        <v>110</v>
      </c>
      <c r="K121" s="13" t="s">
        <v>272</v>
      </c>
      <c r="L121" s="10" t="s">
        <v>190</v>
      </c>
      <c r="M121" s="10" t="s">
        <v>29</v>
      </c>
      <c r="N121" s="14">
        <v>1578662.41</v>
      </c>
      <c r="O121" s="12"/>
      <c r="P121" s="10" t="s">
        <v>29</v>
      </c>
      <c r="Q121" s="14">
        <v>-724966.41</v>
      </c>
      <c r="R121" s="15">
        <v>1</v>
      </c>
      <c r="S121" s="10" t="s">
        <v>29</v>
      </c>
      <c r="T121" s="14">
        <v>853696</v>
      </c>
      <c r="U121" s="10" t="s">
        <v>36</v>
      </c>
      <c r="V121" s="10" t="s">
        <v>29</v>
      </c>
      <c r="W121" s="10" t="s">
        <v>37</v>
      </c>
      <c r="X121" s="10" t="s">
        <v>29</v>
      </c>
      <c r="Y121" s="15">
        <v>0</v>
      </c>
      <c r="Z121" s="15">
        <v>0</v>
      </c>
      <c r="AA121" s="15">
        <v>0</v>
      </c>
      <c r="AB121" s="14">
        <v>-81101</v>
      </c>
      <c r="AC121" s="14">
        <v>772595</v>
      </c>
      <c r="AD121" t="s">
        <v>2623</v>
      </c>
      <c r="AE121" t="s">
        <v>2623</v>
      </c>
      <c r="AF121">
        <v>2</v>
      </c>
    </row>
    <row r="122" spans="1:32" x14ac:dyDescent="0.25">
      <c r="A122" s="22" t="str">
        <f t="shared" si="1"/>
        <v>2000000050-0</v>
      </c>
      <c r="B122" s="9" t="s">
        <v>300</v>
      </c>
      <c r="C122" s="10" t="s">
        <v>29</v>
      </c>
      <c r="D122" s="10" t="s">
        <v>29</v>
      </c>
      <c r="E122" s="9" t="s">
        <v>30</v>
      </c>
      <c r="F122" s="10" t="s">
        <v>207</v>
      </c>
      <c r="G122" s="10" t="s">
        <v>32</v>
      </c>
      <c r="H122" s="11">
        <v>42814</v>
      </c>
      <c r="I122" s="12">
        <v>42814</v>
      </c>
      <c r="J122" s="10" t="s">
        <v>110</v>
      </c>
      <c r="K122" s="13" t="s">
        <v>280</v>
      </c>
      <c r="L122" s="10" t="s">
        <v>284</v>
      </c>
      <c r="M122" s="10" t="s">
        <v>29</v>
      </c>
      <c r="N122" s="14">
        <v>1652398.43</v>
      </c>
      <c r="O122" s="12"/>
      <c r="P122" s="10" t="s">
        <v>29</v>
      </c>
      <c r="Q122" s="14">
        <v>-1569778.51</v>
      </c>
      <c r="R122" s="15">
        <v>1</v>
      </c>
      <c r="S122" s="10" t="s">
        <v>29</v>
      </c>
      <c r="T122" s="14">
        <v>82619.92</v>
      </c>
      <c r="U122" s="10" t="s">
        <v>36</v>
      </c>
      <c r="V122" s="10" t="s">
        <v>29</v>
      </c>
      <c r="W122" s="10" t="s">
        <v>37</v>
      </c>
      <c r="X122" s="10" t="s">
        <v>29</v>
      </c>
      <c r="Y122" s="15">
        <v>0</v>
      </c>
      <c r="Z122" s="15">
        <v>0</v>
      </c>
      <c r="AA122" s="15">
        <v>0</v>
      </c>
      <c r="AB122" s="15">
        <v>0</v>
      </c>
      <c r="AC122" s="14">
        <v>82619.92</v>
      </c>
      <c r="AD122" t="s">
        <v>2623</v>
      </c>
      <c r="AE122" t="s">
        <v>2623</v>
      </c>
      <c r="AF122">
        <v>2</v>
      </c>
    </row>
    <row r="123" spans="1:32" x14ac:dyDescent="0.25">
      <c r="A123" s="22" t="str">
        <f t="shared" si="1"/>
        <v>2000000051-0</v>
      </c>
      <c r="B123" s="9" t="s">
        <v>301</v>
      </c>
      <c r="C123" s="10" t="s">
        <v>29</v>
      </c>
      <c r="D123" s="10" t="s">
        <v>29</v>
      </c>
      <c r="E123" s="9" t="s">
        <v>30</v>
      </c>
      <c r="F123" s="10" t="s">
        <v>188</v>
      </c>
      <c r="G123" s="10" t="s">
        <v>32</v>
      </c>
      <c r="H123" s="11">
        <v>42815</v>
      </c>
      <c r="I123" s="12">
        <v>42815</v>
      </c>
      <c r="J123" s="10" t="s">
        <v>232</v>
      </c>
      <c r="K123" s="13" t="s">
        <v>302</v>
      </c>
      <c r="L123" s="10" t="s">
        <v>190</v>
      </c>
      <c r="M123" s="10" t="s">
        <v>29</v>
      </c>
      <c r="N123" s="14">
        <v>2261638.4</v>
      </c>
      <c r="O123" s="12"/>
      <c r="P123" s="10" t="s">
        <v>29</v>
      </c>
      <c r="Q123" s="14">
        <v>-1022747.4</v>
      </c>
      <c r="R123" s="15">
        <v>1</v>
      </c>
      <c r="S123" s="10" t="s">
        <v>29</v>
      </c>
      <c r="T123" s="14">
        <v>1238891</v>
      </c>
      <c r="U123" s="10" t="s">
        <v>36</v>
      </c>
      <c r="V123" s="10" t="s">
        <v>29</v>
      </c>
      <c r="W123" s="10" t="s">
        <v>37</v>
      </c>
      <c r="X123" s="10" t="s">
        <v>29</v>
      </c>
      <c r="Y123" s="15">
        <v>0</v>
      </c>
      <c r="Z123" s="15">
        <v>0</v>
      </c>
      <c r="AA123" s="15">
        <v>0</v>
      </c>
      <c r="AB123" s="14">
        <v>-117695</v>
      </c>
      <c r="AC123" s="14">
        <v>1121196</v>
      </c>
      <c r="AD123" t="s">
        <v>2623</v>
      </c>
      <c r="AE123" t="s">
        <v>2623</v>
      </c>
      <c r="AF123">
        <v>2</v>
      </c>
    </row>
    <row r="124" spans="1:32" x14ac:dyDescent="0.25">
      <c r="A124" s="22" t="str">
        <f t="shared" si="1"/>
        <v>2000000052-0</v>
      </c>
      <c r="B124" s="9" t="s">
        <v>303</v>
      </c>
      <c r="C124" s="10" t="s">
        <v>29</v>
      </c>
      <c r="D124" s="10" t="s">
        <v>29</v>
      </c>
      <c r="E124" s="9" t="s">
        <v>30</v>
      </c>
      <c r="F124" s="10" t="s">
        <v>188</v>
      </c>
      <c r="G124" s="10" t="s">
        <v>32</v>
      </c>
      <c r="H124" s="11">
        <v>42826</v>
      </c>
      <c r="I124" s="12">
        <v>42826</v>
      </c>
      <c r="J124" s="10" t="s">
        <v>254</v>
      </c>
      <c r="K124" s="13" t="s">
        <v>304</v>
      </c>
      <c r="L124" s="10" t="s">
        <v>190</v>
      </c>
      <c r="M124" s="10" t="s">
        <v>29</v>
      </c>
      <c r="N124" s="14">
        <v>193621.49</v>
      </c>
      <c r="O124" s="12"/>
      <c r="P124" s="10" t="s">
        <v>29</v>
      </c>
      <c r="Q124" s="14">
        <v>-87254.49</v>
      </c>
      <c r="R124" s="15">
        <v>1</v>
      </c>
      <c r="S124" s="10" t="s">
        <v>29</v>
      </c>
      <c r="T124" s="14">
        <v>106367</v>
      </c>
      <c r="U124" s="10" t="s">
        <v>36</v>
      </c>
      <c r="V124" s="10" t="s">
        <v>29</v>
      </c>
      <c r="W124" s="10" t="s">
        <v>37</v>
      </c>
      <c r="X124" s="10" t="s">
        <v>29</v>
      </c>
      <c r="Y124" s="15">
        <v>0</v>
      </c>
      <c r="Z124" s="15">
        <v>0</v>
      </c>
      <c r="AA124" s="15">
        <v>0</v>
      </c>
      <c r="AB124" s="14">
        <v>-10105</v>
      </c>
      <c r="AC124" s="14">
        <v>96262</v>
      </c>
      <c r="AD124" t="s">
        <v>2623</v>
      </c>
      <c r="AE124" t="s">
        <v>2623</v>
      </c>
      <c r="AF124">
        <v>2</v>
      </c>
    </row>
    <row r="125" spans="1:32" x14ac:dyDescent="0.25">
      <c r="A125" s="22" t="str">
        <f t="shared" si="1"/>
        <v>2000000053-0</v>
      </c>
      <c r="B125" s="9" t="s">
        <v>305</v>
      </c>
      <c r="C125" s="10" t="s">
        <v>29</v>
      </c>
      <c r="D125" s="10" t="s">
        <v>29</v>
      </c>
      <c r="E125" s="9" t="s">
        <v>30</v>
      </c>
      <c r="F125" s="10" t="s">
        <v>274</v>
      </c>
      <c r="G125" s="10" t="s">
        <v>32</v>
      </c>
      <c r="H125" s="11">
        <v>42978</v>
      </c>
      <c r="I125" s="12">
        <v>42978</v>
      </c>
      <c r="J125" s="10" t="s">
        <v>175</v>
      </c>
      <c r="K125" s="13" t="s">
        <v>306</v>
      </c>
      <c r="L125" s="10" t="s">
        <v>276</v>
      </c>
      <c r="M125" s="10" t="s">
        <v>29</v>
      </c>
      <c r="N125" s="14">
        <v>19275200</v>
      </c>
      <c r="O125" s="12"/>
      <c r="P125" s="10" t="s">
        <v>29</v>
      </c>
      <c r="Q125" s="14">
        <v>-4684968</v>
      </c>
      <c r="R125" s="15">
        <v>1</v>
      </c>
      <c r="S125" s="10" t="s">
        <v>29</v>
      </c>
      <c r="T125" s="14">
        <v>14590232</v>
      </c>
      <c r="U125" s="10" t="s">
        <v>36</v>
      </c>
      <c r="V125" s="10" t="s">
        <v>29</v>
      </c>
      <c r="W125" s="10" t="s">
        <v>37</v>
      </c>
      <c r="X125" s="10" t="s">
        <v>29</v>
      </c>
      <c r="Y125" s="15">
        <v>0</v>
      </c>
      <c r="Z125" s="15">
        <v>0</v>
      </c>
      <c r="AA125" s="15">
        <v>0</v>
      </c>
      <c r="AB125" s="14">
        <v>-710544</v>
      </c>
      <c r="AC125" s="14">
        <v>13879688</v>
      </c>
      <c r="AD125" t="s">
        <v>2623</v>
      </c>
      <c r="AE125" t="s">
        <v>2623</v>
      </c>
      <c r="AF125">
        <v>2</v>
      </c>
    </row>
    <row r="126" spans="1:32" x14ac:dyDescent="0.25">
      <c r="A126" s="22" t="str">
        <f t="shared" si="1"/>
        <v>2000000054-0</v>
      </c>
      <c r="B126" s="9" t="s">
        <v>307</v>
      </c>
      <c r="C126" s="10" t="s">
        <v>29</v>
      </c>
      <c r="D126" s="10" t="s">
        <v>29</v>
      </c>
      <c r="E126" s="9" t="s">
        <v>30</v>
      </c>
      <c r="F126" s="10" t="s">
        <v>188</v>
      </c>
      <c r="G126" s="10" t="s">
        <v>32</v>
      </c>
      <c r="H126" s="11">
        <v>43054</v>
      </c>
      <c r="I126" s="12">
        <v>43054</v>
      </c>
      <c r="J126" s="10" t="s">
        <v>110</v>
      </c>
      <c r="K126" s="13" t="s">
        <v>308</v>
      </c>
      <c r="L126" s="10" t="s">
        <v>190</v>
      </c>
      <c r="M126" s="10" t="s">
        <v>29</v>
      </c>
      <c r="N126" s="14">
        <v>6738143.3600000003</v>
      </c>
      <c r="O126" s="12"/>
      <c r="P126" s="10" t="s">
        <v>29</v>
      </c>
      <c r="Q126" s="14">
        <v>-2793722.36</v>
      </c>
      <c r="R126" s="15">
        <v>1</v>
      </c>
      <c r="S126" s="10" t="s">
        <v>29</v>
      </c>
      <c r="T126" s="14">
        <v>3944421</v>
      </c>
      <c r="U126" s="10" t="s">
        <v>36</v>
      </c>
      <c r="V126" s="10" t="s">
        <v>29</v>
      </c>
      <c r="W126" s="10" t="s">
        <v>37</v>
      </c>
      <c r="X126" s="10" t="s">
        <v>29</v>
      </c>
      <c r="Y126" s="15">
        <v>0</v>
      </c>
      <c r="Z126" s="15">
        <v>0</v>
      </c>
      <c r="AA126" s="15">
        <v>0</v>
      </c>
      <c r="AB126" s="14">
        <v>-374720</v>
      </c>
      <c r="AC126" s="14">
        <v>3569701</v>
      </c>
      <c r="AD126" t="s">
        <v>2623</v>
      </c>
      <c r="AE126" t="s">
        <v>2623</v>
      </c>
      <c r="AF126">
        <v>2</v>
      </c>
    </row>
    <row r="127" spans="1:32" x14ac:dyDescent="0.25">
      <c r="A127" s="22" t="str">
        <f t="shared" si="1"/>
        <v>2000000055-0</v>
      </c>
      <c r="B127" s="9" t="s">
        <v>309</v>
      </c>
      <c r="C127" s="10" t="s">
        <v>29</v>
      </c>
      <c r="D127" s="10" t="s">
        <v>29</v>
      </c>
      <c r="E127" s="9" t="s">
        <v>30</v>
      </c>
      <c r="F127" s="10" t="s">
        <v>188</v>
      </c>
      <c r="G127" s="10" t="s">
        <v>32</v>
      </c>
      <c r="H127" s="11">
        <v>43079</v>
      </c>
      <c r="I127" s="12">
        <v>43079</v>
      </c>
      <c r="J127" s="10" t="s">
        <v>254</v>
      </c>
      <c r="K127" s="13" t="s">
        <v>310</v>
      </c>
      <c r="L127" s="10" t="s">
        <v>190</v>
      </c>
      <c r="M127" s="10" t="s">
        <v>29</v>
      </c>
      <c r="N127" s="14">
        <v>301293.55</v>
      </c>
      <c r="O127" s="12"/>
      <c r="P127" s="10" t="s">
        <v>29</v>
      </c>
      <c r="Q127" s="14">
        <v>-123727.55</v>
      </c>
      <c r="R127" s="15">
        <v>1</v>
      </c>
      <c r="S127" s="10" t="s">
        <v>29</v>
      </c>
      <c r="T127" s="14">
        <v>177566</v>
      </c>
      <c r="U127" s="10" t="s">
        <v>36</v>
      </c>
      <c r="V127" s="10" t="s">
        <v>29</v>
      </c>
      <c r="W127" s="10" t="s">
        <v>37</v>
      </c>
      <c r="X127" s="10" t="s">
        <v>29</v>
      </c>
      <c r="Y127" s="15">
        <v>0</v>
      </c>
      <c r="Z127" s="15">
        <v>0</v>
      </c>
      <c r="AA127" s="15">
        <v>0</v>
      </c>
      <c r="AB127" s="14">
        <v>-16869</v>
      </c>
      <c r="AC127" s="14">
        <v>160697</v>
      </c>
      <c r="AD127" t="s">
        <v>2623</v>
      </c>
      <c r="AE127" t="s">
        <v>2623</v>
      </c>
      <c r="AF127">
        <v>2</v>
      </c>
    </row>
    <row r="128" spans="1:32" x14ac:dyDescent="0.25">
      <c r="A128" s="22" t="str">
        <f t="shared" si="1"/>
        <v>2000000056-0</v>
      </c>
      <c r="B128" s="9" t="s">
        <v>311</v>
      </c>
      <c r="C128" s="10" t="s">
        <v>29</v>
      </c>
      <c r="D128" s="10" t="s">
        <v>29</v>
      </c>
      <c r="E128" s="9" t="s">
        <v>30</v>
      </c>
      <c r="F128" s="10" t="s">
        <v>312</v>
      </c>
      <c r="G128" s="10" t="s">
        <v>32</v>
      </c>
      <c r="H128" s="11">
        <v>43101</v>
      </c>
      <c r="I128" s="12">
        <v>43101</v>
      </c>
      <c r="J128" s="10" t="s">
        <v>215</v>
      </c>
      <c r="K128" s="13" t="s">
        <v>313</v>
      </c>
      <c r="L128" s="10" t="s">
        <v>173</v>
      </c>
      <c r="M128" s="10" t="s">
        <v>29</v>
      </c>
      <c r="N128" s="14">
        <v>3425416.71</v>
      </c>
      <c r="O128" s="12"/>
      <c r="P128" s="10" t="s">
        <v>29</v>
      </c>
      <c r="Q128" s="14">
        <v>-3254147.45</v>
      </c>
      <c r="R128" s="15">
        <v>4</v>
      </c>
      <c r="S128" s="10" t="s">
        <v>29</v>
      </c>
      <c r="T128" s="14">
        <v>171269.26</v>
      </c>
      <c r="U128" s="10" t="s">
        <v>36</v>
      </c>
      <c r="V128" s="10" t="s">
        <v>29</v>
      </c>
      <c r="W128" s="10" t="s">
        <v>37</v>
      </c>
      <c r="X128" s="10" t="s">
        <v>29</v>
      </c>
      <c r="Y128" s="15">
        <v>0</v>
      </c>
      <c r="Z128" s="15">
        <v>0</v>
      </c>
      <c r="AA128" s="15">
        <v>0</v>
      </c>
      <c r="AB128" s="15">
        <v>0</v>
      </c>
      <c r="AC128" s="14">
        <v>171269.26</v>
      </c>
      <c r="AD128" t="s">
        <v>2623</v>
      </c>
      <c r="AE128" t="s">
        <v>2623</v>
      </c>
      <c r="AF128">
        <v>2</v>
      </c>
    </row>
    <row r="129" spans="1:32" x14ac:dyDescent="0.25">
      <c r="A129" s="22" t="str">
        <f t="shared" si="1"/>
        <v>2000000057-0</v>
      </c>
      <c r="B129" s="9" t="s">
        <v>314</v>
      </c>
      <c r="C129" s="10" t="s">
        <v>29</v>
      </c>
      <c r="D129" s="10" t="s">
        <v>29</v>
      </c>
      <c r="E129" s="9" t="s">
        <v>30</v>
      </c>
      <c r="F129" s="10" t="s">
        <v>32</v>
      </c>
      <c r="G129" s="10" t="s">
        <v>32</v>
      </c>
      <c r="H129" s="11">
        <v>40148</v>
      </c>
      <c r="I129" s="12">
        <v>40148</v>
      </c>
      <c r="J129" s="10" t="s">
        <v>232</v>
      </c>
      <c r="K129" s="13" t="s">
        <v>233</v>
      </c>
      <c r="L129" s="10" t="s">
        <v>190</v>
      </c>
      <c r="M129" s="10" t="s">
        <v>29</v>
      </c>
      <c r="N129" s="14">
        <v>696286.51</v>
      </c>
      <c r="O129" s="12"/>
      <c r="P129" s="10" t="s">
        <v>29</v>
      </c>
      <c r="Q129" s="14">
        <v>-661472.51</v>
      </c>
      <c r="R129" s="15">
        <v>1</v>
      </c>
      <c r="S129" s="10" t="s">
        <v>29</v>
      </c>
      <c r="T129" s="14">
        <v>34814</v>
      </c>
      <c r="U129" s="10" t="s">
        <v>36</v>
      </c>
      <c r="V129" s="10" t="s">
        <v>29</v>
      </c>
      <c r="W129" s="10" t="s">
        <v>37</v>
      </c>
      <c r="X129" s="10" t="s">
        <v>29</v>
      </c>
      <c r="Y129" s="15">
        <v>0</v>
      </c>
      <c r="Z129" s="15">
        <v>0</v>
      </c>
      <c r="AA129" s="15">
        <v>0</v>
      </c>
      <c r="AB129" s="15">
        <v>0</v>
      </c>
      <c r="AC129" s="14">
        <v>34814</v>
      </c>
      <c r="AD129" t="s">
        <v>2623</v>
      </c>
      <c r="AE129" t="s">
        <v>2623</v>
      </c>
      <c r="AF129">
        <v>2</v>
      </c>
    </row>
    <row r="130" spans="1:32" x14ac:dyDescent="0.25">
      <c r="A130" s="22" t="str">
        <f t="shared" si="1"/>
        <v>2000000058-0</v>
      </c>
      <c r="B130" s="9" t="s">
        <v>315</v>
      </c>
      <c r="C130" s="10" t="s">
        <v>29</v>
      </c>
      <c r="D130" s="10" t="s">
        <v>29</v>
      </c>
      <c r="E130" s="9" t="s">
        <v>30</v>
      </c>
      <c r="F130" s="10" t="s">
        <v>32</v>
      </c>
      <c r="G130" s="10" t="s">
        <v>32</v>
      </c>
      <c r="H130" s="11">
        <v>40148</v>
      </c>
      <c r="I130" s="12">
        <v>40148</v>
      </c>
      <c r="J130" s="10" t="s">
        <v>218</v>
      </c>
      <c r="K130" s="13" t="s">
        <v>316</v>
      </c>
      <c r="L130" s="10" t="s">
        <v>190</v>
      </c>
      <c r="M130" s="10" t="s">
        <v>29</v>
      </c>
      <c r="N130" s="14">
        <v>1115565.3600000001</v>
      </c>
      <c r="O130" s="12"/>
      <c r="P130" s="10" t="s">
        <v>29</v>
      </c>
      <c r="Q130" s="14">
        <v>-1059787.3600000001</v>
      </c>
      <c r="R130" s="15">
        <v>1</v>
      </c>
      <c r="S130" s="10" t="s">
        <v>29</v>
      </c>
      <c r="T130" s="14">
        <v>55778</v>
      </c>
      <c r="U130" s="10" t="s">
        <v>36</v>
      </c>
      <c r="V130" s="10" t="s">
        <v>29</v>
      </c>
      <c r="W130" s="10" t="s">
        <v>37</v>
      </c>
      <c r="X130" s="10" t="s">
        <v>29</v>
      </c>
      <c r="Y130" s="15">
        <v>0</v>
      </c>
      <c r="Z130" s="15">
        <v>0</v>
      </c>
      <c r="AA130" s="15">
        <v>0</v>
      </c>
      <c r="AB130" s="15">
        <v>0</v>
      </c>
      <c r="AC130" s="14">
        <v>55778</v>
      </c>
      <c r="AD130" t="s">
        <v>2623</v>
      </c>
      <c r="AE130" t="s">
        <v>2623</v>
      </c>
      <c r="AF130">
        <v>2</v>
      </c>
    </row>
    <row r="131" spans="1:32" x14ac:dyDescent="0.25">
      <c r="A131" s="22" t="str">
        <f t="shared" ref="A131:A194" si="2">CONCATENATE(B131,"-",E131)</f>
        <v>2000000059-0</v>
      </c>
      <c r="B131" s="9" t="s">
        <v>317</v>
      </c>
      <c r="C131" s="10" t="s">
        <v>29</v>
      </c>
      <c r="D131" s="10" t="s">
        <v>29</v>
      </c>
      <c r="E131" s="9" t="s">
        <v>30</v>
      </c>
      <c r="F131" s="10" t="s">
        <v>32</v>
      </c>
      <c r="G131" s="10" t="s">
        <v>32</v>
      </c>
      <c r="H131" s="11">
        <v>40148</v>
      </c>
      <c r="I131" s="12">
        <v>40148</v>
      </c>
      <c r="J131" s="10" t="s">
        <v>249</v>
      </c>
      <c r="K131" s="13" t="s">
        <v>318</v>
      </c>
      <c r="L131" s="10" t="s">
        <v>190</v>
      </c>
      <c r="M131" s="10" t="s">
        <v>29</v>
      </c>
      <c r="N131" s="14">
        <v>109603.34</v>
      </c>
      <c r="O131" s="12"/>
      <c r="P131" s="10" t="s">
        <v>29</v>
      </c>
      <c r="Q131" s="14">
        <v>-104123.34</v>
      </c>
      <c r="R131" s="15">
        <v>1</v>
      </c>
      <c r="S131" s="10" t="s">
        <v>29</v>
      </c>
      <c r="T131" s="14">
        <v>5480</v>
      </c>
      <c r="U131" s="10" t="s">
        <v>36</v>
      </c>
      <c r="V131" s="10" t="s">
        <v>29</v>
      </c>
      <c r="W131" s="10" t="s">
        <v>37</v>
      </c>
      <c r="X131" s="10" t="s">
        <v>29</v>
      </c>
      <c r="Y131" s="15">
        <v>0</v>
      </c>
      <c r="Z131" s="15">
        <v>0</v>
      </c>
      <c r="AA131" s="15">
        <v>0</v>
      </c>
      <c r="AB131" s="15">
        <v>0</v>
      </c>
      <c r="AC131" s="14">
        <v>5480</v>
      </c>
      <c r="AD131" t="s">
        <v>2623</v>
      </c>
      <c r="AE131" t="s">
        <v>2623</v>
      </c>
      <c r="AF131">
        <v>2</v>
      </c>
    </row>
    <row r="132" spans="1:32" x14ac:dyDescent="0.25">
      <c r="A132" s="22" t="str">
        <f t="shared" si="2"/>
        <v>2000000060-0</v>
      </c>
      <c r="B132" s="9" t="s">
        <v>319</v>
      </c>
      <c r="C132" s="10" t="s">
        <v>29</v>
      </c>
      <c r="D132" s="10" t="s">
        <v>29</v>
      </c>
      <c r="E132" s="9" t="s">
        <v>30</v>
      </c>
      <c r="F132" s="10" t="s">
        <v>282</v>
      </c>
      <c r="G132" s="10" t="s">
        <v>32</v>
      </c>
      <c r="H132" s="11">
        <v>43555</v>
      </c>
      <c r="I132" s="12">
        <v>43465</v>
      </c>
      <c r="J132" s="10" t="s">
        <v>110</v>
      </c>
      <c r="K132" s="13" t="s">
        <v>320</v>
      </c>
      <c r="L132" s="10" t="s">
        <v>284</v>
      </c>
      <c r="M132" s="10" t="s">
        <v>29</v>
      </c>
      <c r="N132" s="14">
        <v>3218664.01</v>
      </c>
      <c r="O132" s="12"/>
      <c r="P132" s="10" t="s">
        <v>29</v>
      </c>
      <c r="Q132" s="14">
        <v>-3025121</v>
      </c>
      <c r="R132" s="15"/>
      <c r="S132" s="10" t="s">
        <v>29</v>
      </c>
      <c r="T132" s="14">
        <v>193543.01</v>
      </c>
      <c r="U132" s="10" t="s">
        <v>29</v>
      </c>
      <c r="V132" s="10" t="s">
        <v>29</v>
      </c>
      <c r="W132" s="10" t="s">
        <v>37</v>
      </c>
      <c r="X132" s="10" t="s">
        <v>29</v>
      </c>
      <c r="Y132" s="15">
        <v>0</v>
      </c>
      <c r="Z132" s="15">
        <v>0</v>
      </c>
      <c r="AA132" s="15">
        <v>0</v>
      </c>
      <c r="AB132" s="15">
        <v>0</v>
      </c>
      <c r="AC132" s="14">
        <v>193543.01</v>
      </c>
      <c r="AD132" t="s">
        <v>2623</v>
      </c>
      <c r="AE132" t="s">
        <v>2623</v>
      </c>
      <c r="AF132">
        <v>2</v>
      </c>
    </row>
    <row r="133" spans="1:32" x14ac:dyDescent="0.25">
      <c r="A133" s="22" t="str">
        <f t="shared" si="2"/>
        <v>2000000061-0</v>
      </c>
      <c r="B133" s="9" t="s">
        <v>321</v>
      </c>
      <c r="C133" s="10" t="s">
        <v>29</v>
      </c>
      <c r="D133" s="10" t="s">
        <v>29</v>
      </c>
      <c r="E133" s="9" t="s">
        <v>30</v>
      </c>
      <c r="F133" s="10" t="s">
        <v>188</v>
      </c>
      <c r="G133" s="10" t="s">
        <v>32</v>
      </c>
      <c r="H133" s="11">
        <v>43555</v>
      </c>
      <c r="I133" s="12">
        <v>43282</v>
      </c>
      <c r="J133" s="10" t="s">
        <v>110</v>
      </c>
      <c r="K133" s="13" t="s">
        <v>322</v>
      </c>
      <c r="L133" s="10" t="s">
        <v>190</v>
      </c>
      <c r="M133" s="10" t="s">
        <v>29</v>
      </c>
      <c r="N133" s="14">
        <v>1480456.8</v>
      </c>
      <c r="O133" s="12"/>
      <c r="P133" s="10" t="s">
        <v>29</v>
      </c>
      <c r="Q133" s="14">
        <v>-558212</v>
      </c>
      <c r="R133" s="15"/>
      <c r="S133" s="10" t="s">
        <v>29</v>
      </c>
      <c r="T133" s="14">
        <v>922244.8</v>
      </c>
      <c r="U133" s="10" t="s">
        <v>29</v>
      </c>
      <c r="V133" s="10" t="s">
        <v>29</v>
      </c>
      <c r="W133" s="10" t="s">
        <v>37</v>
      </c>
      <c r="X133" s="10" t="s">
        <v>29</v>
      </c>
      <c r="Y133" s="15">
        <v>0</v>
      </c>
      <c r="Z133" s="15">
        <v>0</v>
      </c>
      <c r="AA133" s="15">
        <v>0</v>
      </c>
      <c r="AB133" s="14">
        <v>-87613</v>
      </c>
      <c r="AC133" s="14">
        <v>834631.8</v>
      </c>
      <c r="AD133" t="s">
        <v>2623</v>
      </c>
      <c r="AE133" t="s">
        <v>2623</v>
      </c>
      <c r="AF133">
        <v>2</v>
      </c>
    </row>
    <row r="134" spans="1:32" x14ac:dyDescent="0.25">
      <c r="A134" s="22" t="str">
        <f t="shared" si="2"/>
        <v>2000000062-0</v>
      </c>
      <c r="B134" s="9" t="s">
        <v>323</v>
      </c>
      <c r="C134" s="10" t="s">
        <v>29</v>
      </c>
      <c r="D134" s="10" t="s">
        <v>29</v>
      </c>
      <c r="E134" s="9" t="s">
        <v>30</v>
      </c>
      <c r="F134" s="10" t="s">
        <v>188</v>
      </c>
      <c r="G134" s="10" t="s">
        <v>32</v>
      </c>
      <c r="H134" s="11">
        <v>43555</v>
      </c>
      <c r="I134" s="12">
        <v>43405</v>
      </c>
      <c r="J134" s="10" t="s">
        <v>110</v>
      </c>
      <c r="K134" s="13" t="s">
        <v>324</v>
      </c>
      <c r="L134" s="10" t="s">
        <v>190</v>
      </c>
      <c r="M134" s="10" t="s">
        <v>29</v>
      </c>
      <c r="N134" s="14">
        <v>12661436.49</v>
      </c>
      <c r="O134" s="12"/>
      <c r="P134" s="10" t="s">
        <v>29</v>
      </c>
      <c r="Q134" s="14">
        <v>-4477715</v>
      </c>
      <c r="R134" s="15"/>
      <c r="S134" s="10" t="s">
        <v>29</v>
      </c>
      <c r="T134" s="14">
        <v>8183721.4900000002</v>
      </c>
      <c r="U134" s="10" t="s">
        <v>29</v>
      </c>
      <c r="V134" s="10" t="s">
        <v>29</v>
      </c>
      <c r="W134" s="10" t="s">
        <v>37</v>
      </c>
      <c r="X134" s="10" t="s">
        <v>29</v>
      </c>
      <c r="Y134" s="15">
        <v>0</v>
      </c>
      <c r="Z134" s="15">
        <v>0</v>
      </c>
      <c r="AA134" s="15">
        <v>0</v>
      </c>
      <c r="AB134" s="14">
        <v>-777454</v>
      </c>
      <c r="AC134" s="14">
        <v>7406267.4900000002</v>
      </c>
      <c r="AD134" t="s">
        <v>2623</v>
      </c>
      <c r="AE134" t="s">
        <v>2623</v>
      </c>
      <c r="AF134">
        <v>2</v>
      </c>
    </row>
    <row r="135" spans="1:32" x14ac:dyDescent="0.25">
      <c r="A135" s="22" t="str">
        <f t="shared" si="2"/>
        <v>2000000063-0</v>
      </c>
      <c r="B135" s="9" t="s">
        <v>325</v>
      </c>
      <c r="C135" s="10" t="s">
        <v>29</v>
      </c>
      <c r="D135" s="10" t="s">
        <v>29</v>
      </c>
      <c r="E135" s="9" t="s">
        <v>30</v>
      </c>
      <c r="F135" s="10" t="s">
        <v>188</v>
      </c>
      <c r="G135" s="10" t="s">
        <v>32</v>
      </c>
      <c r="H135" s="11">
        <v>43555</v>
      </c>
      <c r="I135" s="12">
        <v>43282</v>
      </c>
      <c r="J135" s="10" t="s">
        <v>110</v>
      </c>
      <c r="K135" s="13" t="s">
        <v>326</v>
      </c>
      <c r="L135" s="10" t="s">
        <v>190</v>
      </c>
      <c r="M135" s="10" t="s">
        <v>29</v>
      </c>
      <c r="N135" s="14">
        <v>4869765.92</v>
      </c>
      <c r="O135" s="12"/>
      <c r="P135" s="10" t="s">
        <v>29</v>
      </c>
      <c r="Q135" s="14">
        <v>-1836162</v>
      </c>
      <c r="R135" s="15"/>
      <c r="S135" s="10" t="s">
        <v>29</v>
      </c>
      <c r="T135" s="14">
        <v>3033603.92</v>
      </c>
      <c r="U135" s="10" t="s">
        <v>29</v>
      </c>
      <c r="V135" s="10" t="s">
        <v>29</v>
      </c>
      <c r="W135" s="10" t="s">
        <v>37</v>
      </c>
      <c r="X135" s="10" t="s">
        <v>29</v>
      </c>
      <c r="Y135" s="15">
        <v>0</v>
      </c>
      <c r="Z135" s="15">
        <v>0</v>
      </c>
      <c r="AA135" s="15">
        <v>0</v>
      </c>
      <c r="AB135" s="14">
        <v>-288192</v>
      </c>
      <c r="AC135" s="14">
        <v>2745411.92</v>
      </c>
      <c r="AD135" t="s">
        <v>2623</v>
      </c>
      <c r="AE135" t="s">
        <v>2623</v>
      </c>
      <c r="AF135">
        <v>2</v>
      </c>
    </row>
    <row r="136" spans="1:32" x14ac:dyDescent="0.25">
      <c r="A136" s="22" t="str">
        <f t="shared" si="2"/>
        <v>2000000064-0</v>
      </c>
      <c r="B136" s="9" t="s">
        <v>327</v>
      </c>
      <c r="C136" s="10" t="s">
        <v>29</v>
      </c>
      <c r="D136" s="10" t="s">
        <v>29</v>
      </c>
      <c r="E136" s="9" t="s">
        <v>30</v>
      </c>
      <c r="F136" s="10" t="s">
        <v>188</v>
      </c>
      <c r="G136" s="10" t="s">
        <v>32</v>
      </c>
      <c r="H136" s="11">
        <v>43555</v>
      </c>
      <c r="I136" s="12">
        <v>43405</v>
      </c>
      <c r="J136" s="10" t="s">
        <v>110</v>
      </c>
      <c r="K136" s="13" t="s">
        <v>328</v>
      </c>
      <c r="L136" s="10" t="s">
        <v>190</v>
      </c>
      <c r="M136" s="10" t="s">
        <v>29</v>
      </c>
      <c r="N136" s="14">
        <v>41073197.520000003</v>
      </c>
      <c r="O136" s="12"/>
      <c r="P136" s="10" t="s">
        <v>329</v>
      </c>
      <c r="Q136" s="14">
        <v>-14524014</v>
      </c>
      <c r="R136" s="15"/>
      <c r="S136" s="10" t="s">
        <v>29</v>
      </c>
      <c r="T136" s="14">
        <v>26549183.52</v>
      </c>
      <c r="U136" s="10" t="s">
        <v>29</v>
      </c>
      <c r="V136" s="10" t="s">
        <v>29</v>
      </c>
      <c r="W136" s="10" t="s">
        <v>37</v>
      </c>
      <c r="X136" s="10" t="s">
        <v>29</v>
      </c>
      <c r="Y136" s="15">
        <v>0</v>
      </c>
      <c r="Z136" s="15">
        <v>0</v>
      </c>
      <c r="AA136" s="15">
        <v>0</v>
      </c>
      <c r="AB136" s="14">
        <v>-2522172</v>
      </c>
      <c r="AC136" s="14">
        <v>24027011.52</v>
      </c>
      <c r="AD136" t="s">
        <v>2623</v>
      </c>
      <c r="AE136" t="s">
        <v>2623</v>
      </c>
      <c r="AF136">
        <v>2</v>
      </c>
    </row>
    <row r="137" spans="1:32" x14ac:dyDescent="0.25">
      <c r="A137" s="22" t="str">
        <f t="shared" si="2"/>
        <v>2000000065-0</v>
      </c>
      <c r="B137" s="9" t="s">
        <v>330</v>
      </c>
      <c r="C137" s="10" t="s">
        <v>29</v>
      </c>
      <c r="D137" s="10" t="s">
        <v>29</v>
      </c>
      <c r="E137" s="9" t="s">
        <v>30</v>
      </c>
      <c r="F137" s="10" t="s">
        <v>188</v>
      </c>
      <c r="G137" s="10" t="s">
        <v>32</v>
      </c>
      <c r="H137" s="11">
        <v>43555</v>
      </c>
      <c r="I137" s="12">
        <v>43360</v>
      </c>
      <c r="J137" s="10" t="s">
        <v>110</v>
      </c>
      <c r="K137" s="13" t="s">
        <v>331</v>
      </c>
      <c r="L137" s="10" t="s">
        <v>190</v>
      </c>
      <c r="M137" s="10" t="s">
        <v>29</v>
      </c>
      <c r="N137" s="14">
        <v>2123040.39</v>
      </c>
      <c r="O137" s="12"/>
      <c r="P137" s="10" t="s">
        <v>29</v>
      </c>
      <c r="Q137" s="14">
        <v>-771577</v>
      </c>
      <c r="R137" s="15"/>
      <c r="S137" s="10" t="s">
        <v>29</v>
      </c>
      <c r="T137" s="14">
        <v>1351463.39</v>
      </c>
      <c r="U137" s="10" t="s">
        <v>29</v>
      </c>
      <c r="V137" s="10" t="s">
        <v>29</v>
      </c>
      <c r="W137" s="10" t="s">
        <v>37</v>
      </c>
      <c r="X137" s="10" t="s">
        <v>29</v>
      </c>
      <c r="Y137" s="15">
        <v>0</v>
      </c>
      <c r="Z137" s="15">
        <v>0</v>
      </c>
      <c r="AA137" s="15">
        <v>0</v>
      </c>
      <c r="AB137" s="14">
        <v>-128389</v>
      </c>
      <c r="AC137" s="14">
        <v>1223074.3899999999</v>
      </c>
      <c r="AD137" t="s">
        <v>2623</v>
      </c>
      <c r="AE137" t="s">
        <v>2623</v>
      </c>
      <c r="AF137">
        <v>2</v>
      </c>
    </row>
    <row r="138" spans="1:32" x14ac:dyDescent="0.25">
      <c r="A138" s="22" t="str">
        <f t="shared" si="2"/>
        <v>2000000066-0</v>
      </c>
      <c r="B138" s="9" t="s">
        <v>332</v>
      </c>
      <c r="C138" s="10" t="s">
        <v>29</v>
      </c>
      <c r="D138" s="10" t="s">
        <v>29</v>
      </c>
      <c r="E138" s="9" t="s">
        <v>30</v>
      </c>
      <c r="F138" s="10" t="s">
        <v>207</v>
      </c>
      <c r="G138" s="10" t="s">
        <v>32</v>
      </c>
      <c r="H138" s="11">
        <v>43555</v>
      </c>
      <c r="I138" s="12">
        <v>43435</v>
      </c>
      <c r="J138" s="10" t="s">
        <v>110</v>
      </c>
      <c r="K138" s="13" t="s">
        <v>333</v>
      </c>
      <c r="L138" s="10" t="s">
        <v>190</v>
      </c>
      <c r="M138" s="10" t="s">
        <v>29</v>
      </c>
      <c r="N138" s="14">
        <v>12331515.960000001</v>
      </c>
      <c r="O138" s="12"/>
      <c r="P138" s="10" t="s">
        <v>29</v>
      </c>
      <c r="Q138" s="14">
        <v>-4321014</v>
      </c>
      <c r="R138" s="15"/>
      <c r="S138" s="10" t="s">
        <v>29</v>
      </c>
      <c r="T138" s="14">
        <v>8010501.96</v>
      </c>
      <c r="U138" s="10" t="s">
        <v>29</v>
      </c>
      <c r="V138" s="10" t="s">
        <v>29</v>
      </c>
      <c r="W138" s="10" t="s">
        <v>37</v>
      </c>
      <c r="X138" s="10" t="s">
        <v>29</v>
      </c>
      <c r="Y138" s="15">
        <v>0</v>
      </c>
      <c r="Z138" s="15">
        <v>0</v>
      </c>
      <c r="AA138" s="15">
        <v>0</v>
      </c>
      <c r="AB138" s="14">
        <v>-763252</v>
      </c>
      <c r="AC138" s="14">
        <v>7247249.96</v>
      </c>
      <c r="AD138" t="s">
        <v>2623</v>
      </c>
      <c r="AE138" t="s">
        <v>2623</v>
      </c>
      <c r="AF138">
        <v>2</v>
      </c>
    </row>
    <row r="139" spans="1:32" x14ac:dyDescent="0.25">
      <c r="A139" s="22" t="str">
        <f t="shared" si="2"/>
        <v>2000000067-0</v>
      </c>
      <c r="B139" s="9" t="s">
        <v>334</v>
      </c>
      <c r="C139" s="10" t="s">
        <v>29</v>
      </c>
      <c r="D139" s="10" t="s">
        <v>29</v>
      </c>
      <c r="E139" s="9" t="s">
        <v>30</v>
      </c>
      <c r="F139" s="10" t="s">
        <v>207</v>
      </c>
      <c r="G139" s="10" t="s">
        <v>32</v>
      </c>
      <c r="H139" s="11">
        <v>43555</v>
      </c>
      <c r="I139" s="12">
        <v>43405</v>
      </c>
      <c r="J139" s="10" t="s">
        <v>110</v>
      </c>
      <c r="K139" s="13" t="s">
        <v>335</v>
      </c>
      <c r="L139" s="10" t="s">
        <v>173</v>
      </c>
      <c r="M139" s="10" t="s">
        <v>29</v>
      </c>
      <c r="N139" s="14">
        <v>1936194.64</v>
      </c>
      <c r="O139" s="12"/>
      <c r="P139" s="10" t="s">
        <v>29</v>
      </c>
      <c r="Q139" s="14">
        <v>-1839384.91</v>
      </c>
      <c r="R139" s="15"/>
      <c r="S139" s="10" t="s">
        <v>29</v>
      </c>
      <c r="T139" s="14">
        <v>96809.73</v>
      </c>
      <c r="U139" s="10" t="s">
        <v>29</v>
      </c>
      <c r="V139" s="10" t="s">
        <v>29</v>
      </c>
      <c r="W139" s="10" t="s">
        <v>37</v>
      </c>
      <c r="X139" s="10" t="s">
        <v>29</v>
      </c>
      <c r="Y139" s="15">
        <v>0</v>
      </c>
      <c r="Z139" s="15">
        <v>0</v>
      </c>
      <c r="AA139" s="15">
        <v>0</v>
      </c>
      <c r="AB139" s="15">
        <v>0</v>
      </c>
      <c r="AC139" s="14">
        <v>96809.73</v>
      </c>
      <c r="AD139" t="s">
        <v>2623</v>
      </c>
      <c r="AE139" t="s">
        <v>2623</v>
      </c>
      <c r="AF139">
        <v>2</v>
      </c>
    </row>
    <row r="140" spans="1:32" x14ac:dyDescent="0.25">
      <c r="A140" s="22" t="str">
        <f t="shared" si="2"/>
        <v>2000000068-0</v>
      </c>
      <c r="B140" s="9" t="s">
        <v>336</v>
      </c>
      <c r="C140" s="10" t="s">
        <v>29</v>
      </c>
      <c r="D140" s="10" t="s">
        <v>29</v>
      </c>
      <c r="E140" s="9" t="s">
        <v>30</v>
      </c>
      <c r="F140" s="10" t="s">
        <v>188</v>
      </c>
      <c r="G140" s="10" t="s">
        <v>32</v>
      </c>
      <c r="H140" s="11">
        <v>43850</v>
      </c>
      <c r="I140" s="12">
        <v>43850</v>
      </c>
      <c r="J140" s="10" t="s">
        <v>337</v>
      </c>
      <c r="K140" s="13" t="s">
        <v>338</v>
      </c>
      <c r="L140" s="10" t="s">
        <v>190</v>
      </c>
      <c r="M140" s="10" t="s">
        <v>29</v>
      </c>
      <c r="N140" s="14">
        <v>770281.87</v>
      </c>
      <c r="O140" s="12"/>
      <c r="P140" s="10" t="s">
        <v>29</v>
      </c>
      <c r="Q140" s="14">
        <v>-210005</v>
      </c>
      <c r="R140" s="15">
        <v>2</v>
      </c>
      <c r="S140" s="10" t="s">
        <v>29</v>
      </c>
      <c r="T140" s="14">
        <v>560276.87</v>
      </c>
      <c r="U140" s="10" t="s">
        <v>339</v>
      </c>
      <c r="V140" s="10" t="s">
        <v>29</v>
      </c>
      <c r="W140" s="10" t="s">
        <v>37</v>
      </c>
      <c r="X140" s="10" t="s">
        <v>29</v>
      </c>
      <c r="Y140" s="15">
        <v>0</v>
      </c>
      <c r="Z140" s="15">
        <v>0</v>
      </c>
      <c r="AA140" s="15">
        <v>0</v>
      </c>
      <c r="AB140" s="14">
        <v>-53226</v>
      </c>
      <c r="AC140" s="14">
        <v>507050.87</v>
      </c>
      <c r="AD140" t="s">
        <v>2623</v>
      </c>
      <c r="AE140" t="s">
        <v>2623</v>
      </c>
      <c r="AF140">
        <v>2</v>
      </c>
    </row>
    <row r="141" spans="1:32" x14ac:dyDescent="0.25">
      <c r="A141" s="22" t="str">
        <f t="shared" si="2"/>
        <v>2000000069-0</v>
      </c>
      <c r="B141" s="9" t="s">
        <v>340</v>
      </c>
      <c r="C141" s="10" t="s">
        <v>29</v>
      </c>
      <c r="D141" s="10" t="s">
        <v>29</v>
      </c>
      <c r="E141" s="9" t="s">
        <v>30</v>
      </c>
      <c r="F141" s="10" t="s">
        <v>188</v>
      </c>
      <c r="G141" s="10" t="s">
        <v>32</v>
      </c>
      <c r="H141" s="11">
        <v>43906</v>
      </c>
      <c r="I141" s="12">
        <v>43906</v>
      </c>
      <c r="J141" s="10" t="s">
        <v>110</v>
      </c>
      <c r="K141" s="13" t="s">
        <v>341</v>
      </c>
      <c r="L141" s="10" t="s">
        <v>190</v>
      </c>
      <c r="M141" s="10" t="s">
        <v>29</v>
      </c>
      <c r="N141" s="14">
        <v>292964.63</v>
      </c>
      <c r="O141" s="12"/>
      <c r="P141" s="10" t="s">
        <v>29</v>
      </c>
      <c r="Q141" s="14">
        <v>-76716</v>
      </c>
      <c r="R141" s="15">
        <v>12</v>
      </c>
      <c r="S141" s="10" t="s">
        <v>29</v>
      </c>
      <c r="T141" s="14">
        <v>216248.63</v>
      </c>
      <c r="U141" s="10" t="s">
        <v>339</v>
      </c>
      <c r="V141" s="10" t="s">
        <v>29</v>
      </c>
      <c r="W141" s="10" t="s">
        <v>37</v>
      </c>
      <c r="X141" s="10" t="s">
        <v>29</v>
      </c>
      <c r="Y141" s="15">
        <v>0</v>
      </c>
      <c r="Z141" s="15">
        <v>0</v>
      </c>
      <c r="AA141" s="15">
        <v>0</v>
      </c>
      <c r="AB141" s="14">
        <v>-20544</v>
      </c>
      <c r="AC141" s="14">
        <v>195704.63</v>
      </c>
      <c r="AD141" t="s">
        <v>2623</v>
      </c>
      <c r="AE141" t="s">
        <v>2623</v>
      </c>
      <c r="AF141">
        <v>2</v>
      </c>
    </row>
    <row r="142" spans="1:32" x14ac:dyDescent="0.25">
      <c r="A142" s="22" t="str">
        <f t="shared" si="2"/>
        <v>2000000070-0</v>
      </c>
      <c r="B142" s="9" t="s">
        <v>342</v>
      </c>
      <c r="C142" s="10" t="s">
        <v>29</v>
      </c>
      <c r="D142" s="10" t="s">
        <v>29</v>
      </c>
      <c r="E142" s="9" t="s">
        <v>30</v>
      </c>
      <c r="F142" s="10" t="s">
        <v>282</v>
      </c>
      <c r="G142" s="10" t="s">
        <v>32</v>
      </c>
      <c r="H142" s="11">
        <v>43777</v>
      </c>
      <c r="I142" s="12">
        <v>43777</v>
      </c>
      <c r="J142" s="10" t="s">
        <v>235</v>
      </c>
      <c r="K142" s="13" t="s">
        <v>343</v>
      </c>
      <c r="L142" s="10" t="s">
        <v>284</v>
      </c>
      <c r="M142" s="10" t="s">
        <v>29</v>
      </c>
      <c r="N142" s="14">
        <v>1851804.54</v>
      </c>
      <c r="O142" s="12"/>
      <c r="P142" s="10" t="s">
        <v>29</v>
      </c>
      <c r="Q142" s="14">
        <v>-1735430</v>
      </c>
      <c r="R142" s="15"/>
      <c r="S142" s="10" t="s">
        <v>29</v>
      </c>
      <c r="T142" s="14">
        <v>116374.54</v>
      </c>
      <c r="U142" s="10" t="s">
        <v>29</v>
      </c>
      <c r="V142" s="10" t="s">
        <v>29</v>
      </c>
      <c r="W142" s="10" t="s">
        <v>37</v>
      </c>
      <c r="X142" s="10" t="s">
        <v>29</v>
      </c>
      <c r="Y142" s="15">
        <v>0</v>
      </c>
      <c r="Z142" s="15">
        <v>0</v>
      </c>
      <c r="AA142" s="15">
        <v>0</v>
      </c>
      <c r="AB142" s="15">
        <v>0</v>
      </c>
      <c r="AC142" s="14">
        <v>116374.54</v>
      </c>
      <c r="AD142" t="s">
        <v>2623</v>
      </c>
      <c r="AE142" t="s">
        <v>2623</v>
      </c>
      <c r="AF142">
        <v>2</v>
      </c>
    </row>
    <row r="143" spans="1:32" x14ac:dyDescent="0.25">
      <c r="A143" s="22" t="str">
        <f t="shared" si="2"/>
        <v>2000000071-0</v>
      </c>
      <c r="B143" s="9" t="s">
        <v>344</v>
      </c>
      <c r="C143" s="10" t="s">
        <v>29</v>
      </c>
      <c r="D143" s="10" t="s">
        <v>29</v>
      </c>
      <c r="E143" s="9" t="s">
        <v>30</v>
      </c>
      <c r="F143" s="10" t="s">
        <v>274</v>
      </c>
      <c r="G143" s="10" t="s">
        <v>32</v>
      </c>
      <c r="H143" s="11">
        <v>43738</v>
      </c>
      <c r="I143" s="12">
        <v>43738</v>
      </c>
      <c r="J143" s="10" t="s">
        <v>110</v>
      </c>
      <c r="K143" s="13" t="s">
        <v>345</v>
      </c>
      <c r="L143" s="10" t="s">
        <v>276</v>
      </c>
      <c r="M143" s="10" t="s">
        <v>29</v>
      </c>
      <c r="N143" s="15">
        <v>0</v>
      </c>
      <c r="O143" s="12"/>
      <c r="P143" s="10" t="s">
        <v>29</v>
      </c>
      <c r="Q143" s="15">
        <v>0</v>
      </c>
      <c r="R143" s="15"/>
      <c r="S143" s="10" t="s">
        <v>29</v>
      </c>
      <c r="T143" s="15">
        <v>0</v>
      </c>
      <c r="U143" s="10" t="s">
        <v>29</v>
      </c>
      <c r="V143" s="10" t="s">
        <v>29</v>
      </c>
      <c r="W143" s="10" t="s">
        <v>37</v>
      </c>
      <c r="X143" s="10" t="s">
        <v>29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t="s">
        <v>2623</v>
      </c>
      <c r="AE143" t="s">
        <v>2623</v>
      </c>
      <c r="AF143">
        <v>2</v>
      </c>
    </row>
    <row r="144" spans="1:32" x14ac:dyDescent="0.25">
      <c r="A144" s="22" t="str">
        <f t="shared" si="2"/>
        <v>2000000072-0</v>
      </c>
      <c r="B144" s="9" t="s">
        <v>346</v>
      </c>
      <c r="C144" s="10" t="s">
        <v>29</v>
      </c>
      <c r="D144" s="10" t="s">
        <v>29</v>
      </c>
      <c r="E144" s="9" t="s">
        <v>30</v>
      </c>
      <c r="F144" s="10" t="s">
        <v>188</v>
      </c>
      <c r="G144" s="10" t="s">
        <v>32</v>
      </c>
      <c r="H144" s="11">
        <v>43861</v>
      </c>
      <c r="I144" s="12">
        <v>43861</v>
      </c>
      <c r="J144" s="10" t="s">
        <v>110</v>
      </c>
      <c r="K144" s="13" t="s">
        <v>347</v>
      </c>
      <c r="L144" s="10" t="s">
        <v>190</v>
      </c>
      <c r="M144" s="10" t="s">
        <v>29</v>
      </c>
      <c r="N144" s="14">
        <v>1227431.25</v>
      </c>
      <c r="O144" s="12"/>
      <c r="P144" s="10" t="s">
        <v>29</v>
      </c>
      <c r="Q144" s="14">
        <v>-332043</v>
      </c>
      <c r="R144" s="15"/>
      <c r="S144" s="10" t="s">
        <v>29</v>
      </c>
      <c r="T144" s="14">
        <v>895388.25</v>
      </c>
      <c r="U144" s="10" t="s">
        <v>29</v>
      </c>
      <c r="V144" s="10" t="s">
        <v>29</v>
      </c>
      <c r="W144" s="10" t="s">
        <v>37</v>
      </c>
      <c r="X144" s="10" t="s">
        <v>29</v>
      </c>
      <c r="Y144" s="15">
        <v>0</v>
      </c>
      <c r="Z144" s="15">
        <v>0</v>
      </c>
      <c r="AA144" s="15">
        <v>0</v>
      </c>
      <c r="AB144" s="14">
        <v>-85062</v>
      </c>
      <c r="AC144" s="14">
        <v>810326.25</v>
      </c>
      <c r="AD144" t="s">
        <v>2623</v>
      </c>
      <c r="AE144" t="s">
        <v>2623</v>
      </c>
      <c r="AF144">
        <v>2</v>
      </c>
    </row>
    <row r="145" spans="1:32" x14ac:dyDescent="0.25">
      <c r="A145" s="22" t="str">
        <f t="shared" si="2"/>
        <v>2000000073-0</v>
      </c>
      <c r="B145" s="9" t="s">
        <v>348</v>
      </c>
      <c r="C145" s="10" t="s">
        <v>29</v>
      </c>
      <c r="D145" s="10" t="s">
        <v>29</v>
      </c>
      <c r="E145" s="9" t="s">
        <v>30</v>
      </c>
      <c r="F145" s="10" t="s">
        <v>282</v>
      </c>
      <c r="G145" s="10" t="s">
        <v>32</v>
      </c>
      <c r="H145" s="11">
        <v>43891</v>
      </c>
      <c r="I145" s="12">
        <v>43891</v>
      </c>
      <c r="J145" s="10" t="s">
        <v>110</v>
      </c>
      <c r="K145" s="13" t="s">
        <v>349</v>
      </c>
      <c r="L145" s="10" t="s">
        <v>284</v>
      </c>
      <c r="M145" s="10" t="s">
        <v>29</v>
      </c>
      <c r="N145" s="14">
        <v>8122832.6799999997</v>
      </c>
      <c r="O145" s="12"/>
      <c r="P145" s="10" t="s">
        <v>29</v>
      </c>
      <c r="Q145" s="14">
        <v>-7682455</v>
      </c>
      <c r="R145" s="15"/>
      <c r="S145" s="10" t="s">
        <v>29</v>
      </c>
      <c r="T145" s="14">
        <v>440377.68</v>
      </c>
      <c r="U145" s="10" t="s">
        <v>29</v>
      </c>
      <c r="V145" s="10" t="s">
        <v>29</v>
      </c>
      <c r="W145" s="10" t="s">
        <v>37</v>
      </c>
      <c r="X145" s="10" t="s">
        <v>29</v>
      </c>
      <c r="Y145" s="15">
        <v>0</v>
      </c>
      <c r="Z145" s="15">
        <v>0</v>
      </c>
      <c r="AA145" s="15">
        <v>0</v>
      </c>
      <c r="AB145" s="15">
        <v>0</v>
      </c>
      <c r="AC145" s="14">
        <v>440377.68</v>
      </c>
      <c r="AD145" t="s">
        <v>2623</v>
      </c>
      <c r="AE145" t="s">
        <v>2623</v>
      </c>
      <c r="AF145">
        <v>2</v>
      </c>
    </row>
    <row r="146" spans="1:32" x14ac:dyDescent="0.25">
      <c r="A146" s="22" t="str">
        <f t="shared" si="2"/>
        <v>2000000074-0</v>
      </c>
      <c r="B146" s="9" t="s">
        <v>350</v>
      </c>
      <c r="C146" s="10" t="s">
        <v>29</v>
      </c>
      <c r="D146" s="10" t="s">
        <v>29</v>
      </c>
      <c r="E146" s="9" t="s">
        <v>30</v>
      </c>
      <c r="F146" s="10" t="s">
        <v>188</v>
      </c>
      <c r="G146" s="10" t="s">
        <v>32</v>
      </c>
      <c r="H146" s="11">
        <v>43905</v>
      </c>
      <c r="I146" s="12">
        <v>43905</v>
      </c>
      <c r="J146" s="10" t="s">
        <v>110</v>
      </c>
      <c r="K146" s="13" t="s">
        <v>230</v>
      </c>
      <c r="L146" s="10" t="s">
        <v>190</v>
      </c>
      <c r="M146" s="10" t="s">
        <v>29</v>
      </c>
      <c r="N146" s="14">
        <v>8428347.9800000004</v>
      </c>
      <c r="O146" s="12"/>
      <c r="P146" s="10" t="s">
        <v>29</v>
      </c>
      <c r="Q146" s="14">
        <v>-2208675</v>
      </c>
      <c r="R146" s="15"/>
      <c r="S146" s="10" t="s">
        <v>29</v>
      </c>
      <c r="T146" s="14">
        <v>6219672.9800000004</v>
      </c>
      <c r="U146" s="10" t="s">
        <v>29</v>
      </c>
      <c r="V146" s="10" t="s">
        <v>29</v>
      </c>
      <c r="W146" s="10" t="s">
        <v>37</v>
      </c>
      <c r="X146" s="10" t="s">
        <v>29</v>
      </c>
      <c r="Y146" s="15">
        <v>0</v>
      </c>
      <c r="Z146" s="15">
        <v>0</v>
      </c>
      <c r="AA146" s="15">
        <v>0</v>
      </c>
      <c r="AB146" s="14">
        <v>-590869</v>
      </c>
      <c r="AC146" s="14">
        <v>5628803.9800000004</v>
      </c>
      <c r="AD146" t="s">
        <v>2623</v>
      </c>
      <c r="AE146" t="s">
        <v>2623</v>
      </c>
      <c r="AF146">
        <v>2</v>
      </c>
    </row>
    <row r="147" spans="1:32" x14ac:dyDescent="0.25">
      <c r="A147" s="22" t="str">
        <f t="shared" si="2"/>
        <v>2000000075-0</v>
      </c>
      <c r="B147" s="9" t="s">
        <v>351</v>
      </c>
      <c r="C147" s="10" t="s">
        <v>29</v>
      </c>
      <c r="D147" s="10" t="s">
        <v>29</v>
      </c>
      <c r="E147" s="9" t="s">
        <v>30</v>
      </c>
      <c r="F147" s="10" t="s">
        <v>188</v>
      </c>
      <c r="G147" s="10" t="s">
        <v>32</v>
      </c>
      <c r="H147" s="11">
        <v>43646</v>
      </c>
      <c r="I147" s="12">
        <v>43646</v>
      </c>
      <c r="J147" s="10" t="s">
        <v>110</v>
      </c>
      <c r="K147" s="13" t="s">
        <v>352</v>
      </c>
      <c r="L147" s="10" t="s">
        <v>190</v>
      </c>
      <c r="M147" s="10" t="s">
        <v>29</v>
      </c>
      <c r="N147" s="14">
        <v>659923.68999999994</v>
      </c>
      <c r="O147" s="12"/>
      <c r="P147" s="10" t="s">
        <v>29</v>
      </c>
      <c r="Q147" s="14">
        <v>-205819</v>
      </c>
      <c r="R147" s="15"/>
      <c r="S147" s="10" t="s">
        <v>29</v>
      </c>
      <c r="T147" s="14">
        <v>454104.69</v>
      </c>
      <c r="U147" s="10" t="s">
        <v>29</v>
      </c>
      <c r="V147" s="10" t="s">
        <v>29</v>
      </c>
      <c r="W147" s="10" t="s">
        <v>37</v>
      </c>
      <c r="X147" s="10" t="s">
        <v>29</v>
      </c>
      <c r="Y147" s="15">
        <v>0</v>
      </c>
      <c r="Z147" s="15">
        <v>0</v>
      </c>
      <c r="AA147" s="15">
        <v>0</v>
      </c>
      <c r="AB147" s="14">
        <v>-43140</v>
      </c>
      <c r="AC147" s="14">
        <v>410964.69</v>
      </c>
      <c r="AD147" t="s">
        <v>2623</v>
      </c>
      <c r="AE147" t="s">
        <v>2623</v>
      </c>
      <c r="AF147">
        <v>2</v>
      </c>
    </row>
    <row r="148" spans="1:32" x14ac:dyDescent="0.25">
      <c r="A148" s="22" t="str">
        <f t="shared" si="2"/>
        <v>2000000076-0</v>
      </c>
      <c r="B148" s="9" t="s">
        <v>353</v>
      </c>
      <c r="C148" s="10" t="s">
        <v>29</v>
      </c>
      <c r="D148" s="10" t="s">
        <v>29</v>
      </c>
      <c r="E148" s="9" t="s">
        <v>30</v>
      </c>
      <c r="F148" s="10" t="s">
        <v>282</v>
      </c>
      <c r="G148" s="10" t="s">
        <v>32</v>
      </c>
      <c r="H148" s="11">
        <v>43617</v>
      </c>
      <c r="I148" s="12">
        <v>43617</v>
      </c>
      <c r="J148" s="10" t="s">
        <v>110</v>
      </c>
      <c r="K148" s="13" t="s">
        <v>354</v>
      </c>
      <c r="L148" s="10" t="s">
        <v>284</v>
      </c>
      <c r="M148" s="10" t="s">
        <v>29</v>
      </c>
      <c r="N148" s="14">
        <v>914139.64</v>
      </c>
      <c r="O148" s="12"/>
      <c r="P148" s="10" t="s">
        <v>29</v>
      </c>
      <c r="Q148" s="14">
        <v>-861577</v>
      </c>
      <c r="R148" s="15"/>
      <c r="S148" s="10" t="s">
        <v>29</v>
      </c>
      <c r="T148" s="14">
        <v>52562.64</v>
      </c>
      <c r="U148" s="10" t="s">
        <v>29</v>
      </c>
      <c r="V148" s="10" t="s">
        <v>29</v>
      </c>
      <c r="W148" s="10" t="s">
        <v>37</v>
      </c>
      <c r="X148" s="10" t="s">
        <v>29</v>
      </c>
      <c r="Y148" s="15">
        <v>0</v>
      </c>
      <c r="Z148" s="15">
        <v>0</v>
      </c>
      <c r="AA148" s="15">
        <v>0</v>
      </c>
      <c r="AB148" s="15">
        <v>0</v>
      </c>
      <c r="AC148" s="14">
        <v>52562.64</v>
      </c>
      <c r="AD148" t="s">
        <v>2623</v>
      </c>
      <c r="AE148" t="s">
        <v>2623</v>
      </c>
      <c r="AF148">
        <v>2</v>
      </c>
    </row>
    <row r="149" spans="1:32" x14ac:dyDescent="0.25">
      <c r="A149" s="22" t="str">
        <f t="shared" si="2"/>
        <v>2000000077-0</v>
      </c>
      <c r="B149" s="9" t="s">
        <v>355</v>
      </c>
      <c r="C149" s="10" t="s">
        <v>29</v>
      </c>
      <c r="D149" s="10" t="s">
        <v>29</v>
      </c>
      <c r="E149" s="9" t="s">
        <v>30</v>
      </c>
      <c r="F149" s="10" t="s">
        <v>207</v>
      </c>
      <c r="G149" s="10" t="s">
        <v>32</v>
      </c>
      <c r="H149" s="11">
        <v>44166</v>
      </c>
      <c r="I149" s="12">
        <v>44166</v>
      </c>
      <c r="J149" s="10" t="s">
        <v>235</v>
      </c>
      <c r="K149" s="13" t="s">
        <v>356</v>
      </c>
      <c r="L149" s="10" t="s">
        <v>357</v>
      </c>
      <c r="M149" s="10" t="s">
        <v>29</v>
      </c>
      <c r="N149" s="14">
        <v>21472830</v>
      </c>
      <c r="O149" s="12"/>
      <c r="P149" s="10" t="s">
        <v>29</v>
      </c>
      <c r="Q149" s="14">
        <v>-10691695</v>
      </c>
      <c r="R149" s="15"/>
      <c r="S149" s="10" t="s">
        <v>29</v>
      </c>
      <c r="T149" s="14">
        <v>10781135</v>
      </c>
      <c r="U149" s="10" t="s">
        <v>29</v>
      </c>
      <c r="V149" s="10" t="s">
        <v>29</v>
      </c>
      <c r="W149" s="10" t="s">
        <v>37</v>
      </c>
      <c r="X149" s="10" t="s">
        <v>29</v>
      </c>
      <c r="Y149" s="15">
        <v>0</v>
      </c>
      <c r="Z149" s="15">
        <v>0</v>
      </c>
      <c r="AA149" s="15">
        <v>0</v>
      </c>
      <c r="AB149" s="14">
        <v>-2797420</v>
      </c>
      <c r="AC149" s="14">
        <v>7983715</v>
      </c>
      <c r="AD149" t="s">
        <v>2623</v>
      </c>
      <c r="AE149" t="s">
        <v>2623</v>
      </c>
      <c r="AF149">
        <v>2</v>
      </c>
    </row>
    <row r="150" spans="1:32" x14ac:dyDescent="0.25">
      <c r="A150" s="22" t="str">
        <f t="shared" si="2"/>
        <v>2000000078-0</v>
      </c>
      <c r="B150" s="9" t="s">
        <v>358</v>
      </c>
      <c r="C150" s="10" t="s">
        <v>29</v>
      </c>
      <c r="D150" s="10" t="s">
        <v>29</v>
      </c>
      <c r="E150" s="9" t="s">
        <v>30</v>
      </c>
      <c r="F150" s="10" t="s">
        <v>207</v>
      </c>
      <c r="G150" s="10" t="s">
        <v>32</v>
      </c>
      <c r="H150" s="11">
        <v>44136</v>
      </c>
      <c r="I150" s="12">
        <v>44136</v>
      </c>
      <c r="J150" s="10" t="s">
        <v>110</v>
      </c>
      <c r="K150" s="13" t="s">
        <v>359</v>
      </c>
      <c r="L150" s="10" t="s">
        <v>190</v>
      </c>
      <c r="M150" s="10" t="s">
        <v>29</v>
      </c>
      <c r="N150" s="14">
        <v>496009</v>
      </c>
      <c r="O150" s="12"/>
      <c r="P150" s="10" t="s">
        <v>29</v>
      </c>
      <c r="Q150" s="14">
        <v>-105766</v>
      </c>
      <c r="R150" s="15"/>
      <c r="S150" s="10" t="s">
        <v>29</v>
      </c>
      <c r="T150" s="14">
        <v>390243</v>
      </c>
      <c r="U150" s="10" t="s">
        <v>29</v>
      </c>
      <c r="V150" s="10" t="s">
        <v>29</v>
      </c>
      <c r="W150" s="10" t="s">
        <v>37</v>
      </c>
      <c r="X150" s="10" t="s">
        <v>29</v>
      </c>
      <c r="Y150" s="15">
        <v>0</v>
      </c>
      <c r="Z150" s="15">
        <v>0</v>
      </c>
      <c r="AA150" s="15">
        <v>0</v>
      </c>
      <c r="AB150" s="14">
        <v>-37183</v>
      </c>
      <c r="AC150" s="14">
        <v>353060</v>
      </c>
      <c r="AD150" t="s">
        <v>2623</v>
      </c>
      <c r="AE150" t="s">
        <v>2623</v>
      </c>
      <c r="AF150">
        <v>2</v>
      </c>
    </row>
    <row r="151" spans="1:32" x14ac:dyDescent="0.25">
      <c r="A151" s="22" t="str">
        <f t="shared" si="2"/>
        <v>2000000079-0</v>
      </c>
      <c r="B151" s="9" t="s">
        <v>360</v>
      </c>
      <c r="C151" s="10" t="s">
        <v>29</v>
      </c>
      <c r="D151" s="10" t="s">
        <v>29</v>
      </c>
      <c r="E151" s="9" t="s">
        <v>30</v>
      </c>
      <c r="F151" s="10" t="s">
        <v>207</v>
      </c>
      <c r="G151" s="10" t="s">
        <v>32</v>
      </c>
      <c r="H151" s="11">
        <v>44256</v>
      </c>
      <c r="I151" s="12">
        <v>44256</v>
      </c>
      <c r="J151" s="10" t="s">
        <v>337</v>
      </c>
      <c r="K151" s="13" t="s">
        <v>361</v>
      </c>
      <c r="L151" s="10" t="s">
        <v>276</v>
      </c>
      <c r="M151" s="10" t="s">
        <v>29</v>
      </c>
      <c r="N151" s="14">
        <v>4664396</v>
      </c>
      <c r="O151" s="12"/>
      <c r="P151" s="10" t="s">
        <v>29</v>
      </c>
      <c r="Q151" s="14">
        <v>-460736</v>
      </c>
      <c r="R151" s="15"/>
      <c r="S151" s="10" t="s">
        <v>29</v>
      </c>
      <c r="T151" s="14">
        <v>4203660</v>
      </c>
      <c r="U151" s="10" t="s">
        <v>29</v>
      </c>
      <c r="V151" s="10" t="s">
        <v>29</v>
      </c>
      <c r="W151" s="10" t="s">
        <v>37</v>
      </c>
      <c r="X151" s="10" t="s">
        <v>29</v>
      </c>
      <c r="Y151" s="15">
        <v>0</v>
      </c>
      <c r="Z151" s="15">
        <v>0</v>
      </c>
      <c r="AA151" s="15">
        <v>0</v>
      </c>
      <c r="AB151" s="14">
        <v>-205277</v>
      </c>
      <c r="AC151" s="14">
        <v>3998383</v>
      </c>
      <c r="AD151" t="s">
        <v>2623</v>
      </c>
      <c r="AE151" t="s">
        <v>2623</v>
      </c>
      <c r="AF151">
        <v>2</v>
      </c>
    </row>
    <row r="152" spans="1:32" x14ac:dyDescent="0.25">
      <c r="A152" s="22" t="str">
        <f t="shared" si="2"/>
        <v>2000000080-0</v>
      </c>
      <c r="B152" s="9" t="s">
        <v>362</v>
      </c>
      <c r="C152" s="10" t="s">
        <v>29</v>
      </c>
      <c r="D152" s="10" t="s">
        <v>29</v>
      </c>
      <c r="E152" s="9" t="s">
        <v>30</v>
      </c>
      <c r="F152" s="10" t="s">
        <v>207</v>
      </c>
      <c r="G152" s="10" t="s">
        <v>32</v>
      </c>
      <c r="H152" s="11">
        <v>44256</v>
      </c>
      <c r="I152" s="12">
        <v>44256</v>
      </c>
      <c r="J152" s="10" t="s">
        <v>363</v>
      </c>
      <c r="K152" s="13" t="s">
        <v>364</v>
      </c>
      <c r="L152" s="10" t="s">
        <v>276</v>
      </c>
      <c r="M152" s="10" t="s">
        <v>29</v>
      </c>
      <c r="N152" s="14">
        <v>34106562</v>
      </c>
      <c r="O152" s="12"/>
      <c r="P152" s="10" t="s">
        <v>29</v>
      </c>
      <c r="Q152" s="14">
        <v>-3368950</v>
      </c>
      <c r="R152" s="15"/>
      <c r="S152" s="10" t="s">
        <v>29</v>
      </c>
      <c r="T152" s="14">
        <v>30737612</v>
      </c>
      <c r="U152" s="10" t="s">
        <v>29</v>
      </c>
      <c r="V152" s="10" t="s">
        <v>29</v>
      </c>
      <c r="W152" s="10" t="s">
        <v>37</v>
      </c>
      <c r="X152" s="10" t="s">
        <v>29</v>
      </c>
      <c r="Y152" s="15">
        <v>0</v>
      </c>
      <c r="Z152" s="15">
        <v>0</v>
      </c>
      <c r="AA152" s="15">
        <v>0</v>
      </c>
      <c r="AB152" s="14">
        <v>-1501011</v>
      </c>
      <c r="AC152" s="14">
        <v>29236601</v>
      </c>
      <c r="AD152" t="s">
        <v>2623</v>
      </c>
      <c r="AE152" t="s">
        <v>2623</v>
      </c>
      <c r="AF152">
        <v>2</v>
      </c>
    </row>
    <row r="153" spans="1:32" x14ac:dyDescent="0.25">
      <c r="A153" s="22" t="str">
        <f t="shared" si="2"/>
        <v>2000000081-0</v>
      </c>
      <c r="B153" s="9" t="s">
        <v>365</v>
      </c>
      <c r="C153" s="10" t="s">
        <v>29</v>
      </c>
      <c r="D153" s="10" t="s">
        <v>29</v>
      </c>
      <c r="E153" s="9" t="s">
        <v>30</v>
      </c>
      <c r="F153" s="10" t="s">
        <v>207</v>
      </c>
      <c r="G153" s="10" t="s">
        <v>32</v>
      </c>
      <c r="H153" s="11">
        <v>44286</v>
      </c>
      <c r="I153" s="12">
        <v>44286</v>
      </c>
      <c r="J153" s="10" t="s">
        <v>110</v>
      </c>
      <c r="K153" s="13" t="s">
        <v>366</v>
      </c>
      <c r="L153" s="10" t="s">
        <v>190</v>
      </c>
      <c r="M153" s="10" t="s">
        <v>29</v>
      </c>
      <c r="N153" s="14">
        <v>20536168</v>
      </c>
      <c r="O153" s="12"/>
      <c r="P153" s="10" t="s">
        <v>29</v>
      </c>
      <c r="Q153" s="14">
        <v>-3722170</v>
      </c>
      <c r="R153" s="15"/>
      <c r="S153" s="10" t="s">
        <v>29</v>
      </c>
      <c r="T153" s="14">
        <v>16813998</v>
      </c>
      <c r="U153" s="10" t="s">
        <v>29</v>
      </c>
      <c r="V153" s="10" t="s">
        <v>29</v>
      </c>
      <c r="W153" s="10" t="s">
        <v>37</v>
      </c>
      <c r="X153" s="10" t="s">
        <v>29</v>
      </c>
      <c r="Y153" s="15">
        <v>0</v>
      </c>
      <c r="Z153" s="15">
        <v>0</v>
      </c>
      <c r="AA153" s="15">
        <v>0</v>
      </c>
      <c r="AB153" s="14">
        <v>-1602061</v>
      </c>
      <c r="AC153" s="14">
        <v>15211937</v>
      </c>
      <c r="AD153" t="s">
        <v>2623</v>
      </c>
      <c r="AE153" t="s">
        <v>2623</v>
      </c>
      <c r="AF153">
        <v>2</v>
      </c>
    </row>
    <row r="154" spans="1:32" x14ac:dyDescent="0.25">
      <c r="A154" s="22" t="str">
        <f t="shared" si="2"/>
        <v>2000000082-0</v>
      </c>
      <c r="B154" s="9" t="s">
        <v>367</v>
      </c>
      <c r="C154" s="10" t="s">
        <v>29</v>
      </c>
      <c r="D154" s="10" t="s">
        <v>29</v>
      </c>
      <c r="E154" s="9" t="s">
        <v>30</v>
      </c>
      <c r="F154" s="10" t="s">
        <v>207</v>
      </c>
      <c r="G154" s="10" t="s">
        <v>32</v>
      </c>
      <c r="H154" s="11">
        <v>44286</v>
      </c>
      <c r="I154" s="12">
        <v>44286</v>
      </c>
      <c r="J154" s="10" t="s">
        <v>110</v>
      </c>
      <c r="K154" s="13" t="s">
        <v>349</v>
      </c>
      <c r="L154" s="10" t="s">
        <v>357</v>
      </c>
      <c r="M154" s="10" t="s">
        <v>29</v>
      </c>
      <c r="N154" s="14">
        <v>49432808</v>
      </c>
      <c r="O154" s="12"/>
      <c r="P154" s="10" t="s">
        <v>29</v>
      </c>
      <c r="Q154" s="14">
        <v>-22299599</v>
      </c>
      <c r="R154" s="15"/>
      <c r="S154" s="10" t="s">
        <v>29</v>
      </c>
      <c r="T154" s="14">
        <v>27133209</v>
      </c>
      <c r="U154" s="10" t="s">
        <v>29</v>
      </c>
      <c r="V154" s="10" t="s">
        <v>29</v>
      </c>
      <c r="W154" s="10" t="s">
        <v>37</v>
      </c>
      <c r="X154" s="10" t="s">
        <v>29</v>
      </c>
      <c r="Y154" s="15">
        <v>0</v>
      </c>
      <c r="Z154" s="15">
        <v>0</v>
      </c>
      <c r="AA154" s="15">
        <v>0</v>
      </c>
      <c r="AB154" s="14">
        <v>-7040351</v>
      </c>
      <c r="AC154" s="14">
        <v>20092858</v>
      </c>
      <c r="AD154" t="s">
        <v>2623</v>
      </c>
      <c r="AE154" t="s">
        <v>2623</v>
      </c>
      <c r="AF154">
        <v>2</v>
      </c>
    </row>
    <row r="155" spans="1:32" x14ac:dyDescent="0.25">
      <c r="A155" s="22" t="str">
        <f t="shared" si="2"/>
        <v>2000000083-0</v>
      </c>
      <c r="B155" s="9" t="s">
        <v>368</v>
      </c>
      <c r="C155" s="10" t="s">
        <v>29</v>
      </c>
      <c r="D155" s="10" t="s">
        <v>29</v>
      </c>
      <c r="E155" s="9" t="s">
        <v>30</v>
      </c>
      <c r="F155" s="10" t="s">
        <v>207</v>
      </c>
      <c r="G155" s="10" t="s">
        <v>32</v>
      </c>
      <c r="H155" s="11">
        <v>43922</v>
      </c>
      <c r="I155" s="12">
        <v>43922</v>
      </c>
      <c r="J155" s="10" t="s">
        <v>175</v>
      </c>
      <c r="K155" s="13" t="s">
        <v>369</v>
      </c>
      <c r="L155" s="10" t="s">
        <v>276</v>
      </c>
      <c r="M155" s="10" t="s">
        <v>370</v>
      </c>
      <c r="N155" s="14">
        <v>6000000</v>
      </c>
      <c r="O155" s="12"/>
      <c r="P155" s="10" t="s">
        <v>371</v>
      </c>
      <c r="Q155" s="14">
        <v>-834650</v>
      </c>
      <c r="R155" s="15"/>
      <c r="S155" s="10" t="s">
        <v>29</v>
      </c>
      <c r="T155" s="14">
        <v>5165350</v>
      </c>
      <c r="U155" s="10" t="s">
        <v>29</v>
      </c>
      <c r="V155" s="10" t="s">
        <v>29</v>
      </c>
      <c r="W155" s="10" t="s">
        <v>37</v>
      </c>
      <c r="X155" s="10" t="s">
        <v>29</v>
      </c>
      <c r="Y155" s="15">
        <v>0</v>
      </c>
      <c r="Z155" s="15">
        <v>0</v>
      </c>
      <c r="AA155" s="15">
        <v>0</v>
      </c>
      <c r="AB155" s="14">
        <v>-252240</v>
      </c>
      <c r="AC155" s="14">
        <v>4913110</v>
      </c>
      <c r="AD155" t="s">
        <v>2623</v>
      </c>
      <c r="AE155" t="s">
        <v>2623</v>
      </c>
      <c r="AF155">
        <v>2</v>
      </c>
    </row>
    <row r="156" spans="1:32" x14ac:dyDescent="0.25">
      <c r="A156" s="22" t="str">
        <f t="shared" si="2"/>
        <v>2000000084-0</v>
      </c>
      <c r="B156" s="9" t="s">
        <v>372</v>
      </c>
      <c r="C156" s="10" t="s">
        <v>29</v>
      </c>
      <c r="D156" s="10" t="s">
        <v>29</v>
      </c>
      <c r="E156" s="9" t="s">
        <v>30</v>
      </c>
      <c r="F156" s="10" t="s">
        <v>207</v>
      </c>
      <c r="G156" s="10" t="s">
        <v>32</v>
      </c>
      <c r="H156" s="11">
        <v>44287</v>
      </c>
      <c r="I156" s="12">
        <v>44287</v>
      </c>
      <c r="J156" s="10" t="s">
        <v>33</v>
      </c>
      <c r="K156" s="13" t="s">
        <v>373</v>
      </c>
      <c r="L156" s="10" t="s">
        <v>276</v>
      </c>
      <c r="M156" s="10" t="s">
        <v>29</v>
      </c>
      <c r="N156" s="14">
        <v>8156423</v>
      </c>
      <c r="O156" s="12"/>
      <c r="P156" s="10" t="s">
        <v>29</v>
      </c>
      <c r="Q156" s="14">
        <v>-775137</v>
      </c>
      <c r="R156" s="15"/>
      <c r="S156" s="10" t="s">
        <v>29</v>
      </c>
      <c r="T156" s="14">
        <v>7381286</v>
      </c>
      <c r="U156" s="10" t="s">
        <v>29</v>
      </c>
      <c r="V156" s="10" t="s">
        <v>29</v>
      </c>
      <c r="W156" s="10" t="s">
        <v>37</v>
      </c>
      <c r="X156" s="10" t="s">
        <v>29</v>
      </c>
      <c r="Y156" s="15">
        <v>0</v>
      </c>
      <c r="Z156" s="15">
        <v>0</v>
      </c>
      <c r="AA156" s="15">
        <v>0</v>
      </c>
      <c r="AB156" s="14">
        <v>-360451</v>
      </c>
      <c r="AC156" s="14">
        <v>7020835</v>
      </c>
      <c r="AD156" t="s">
        <v>2623</v>
      </c>
      <c r="AE156" t="s">
        <v>2623</v>
      </c>
      <c r="AF156">
        <v>2</v>
      </c>
    </row>
    <row r="157" spans="1:32" x14ac:dyDescent="0.25">
      <c r="A157" s="22" t="str">
        <f t="shared" si="2"/>
        <v>2000000085-0</v>
      </c>
      <c r="B157" s="9" t="s">
        <v>374</v>
      </c>
      <c r="C157" s="10" t="s">
        <v>29</v>
      </c>
      <c r="D157" s="10" t="s">
        <v>29</v>
      </c>
      <c r="E157" s="9" t="s">
        <v>30</v>
      </c>
      <c r="F157" s="10" t="s">
        <v>207</v>
      </c>
      <c r="G157" s="10" t="s">
        <v>32</v>
      </c>
      <c r="H157" s="11">
        <v>44651</v>
      </c>
      <c r="I157" s="12">
        <v>44635</v>
      </c>
      <c r="J157" s="10" t="s">
        <v>363</v>
      </c>
      <c r="K157" s="13" t="s">
        <v>293</v>
      </c>
      <c r="L157" s="10" t="s">
        <v>357</v>
      </c>
      <c r="M157" s="10" t="s">
        <v>29</v>
      </c>
      <c r="N157" s="14">
        <v>12195559</v>
      </c>
      <c r="O157" s="12"/>
      <c r="P157" s="10" t="s">
        <v>2183</v>
      </c>
      <c r="Q157" s="14">
        <v>-3265986</v>
      </c>
      <c r="R157" s="15"/>
      <c r="S157" s="10" t="s">
        <v>29</v>
      </c>
      <c r="T157" s="14">
        <v>8929573</v>
      </c>
      <c r="U157" s="10" t="s">
        <v>29</v>
      </c>
      <c r="V157" s="10" t="s">
        <v>29</v>
      </c>
      <c r="W157" s="10" t="s">
        <v>37</v>
      </c>
      <c r="X157" s="10" t="s">
        <v>29</v>
      </c>
      <c r="Y157" s="15">
        <v>0</v>
      </c>
      <c r="Z157" s="15">
        <v>0</v>
      </c>
      <c r="AA157" s="15">
        <v>0</v>
      </c>
      <c r="AB157" s="14">
        <v>-2317200</v>
      </c>
      <c r="AC157" s="14">
        <v>6612373</v>
      </c>
      <c r="AD157" t="s">
        <v>2623</v>
      </c>
      <c r="AE157" t="s">
        <v>2623</v>
      </c>
      <c r="AF157">
        <v>2</v>
      </c>
    </row>
    <row r="158" spans="1:32" x14ac:dyDescent="0.25">
      <c r="A158" s="22" t="str">
        <f t="shared" si="2"/>
        <v>2000000085-1</v>
      </c>
      <c r="B158" s="9" t="s">
        <v>374</v>
      </c>
      <c r="C158" s="10" t="s">
        <v>29</v>
      </c>
      <c r="D158" s="10" t="s">
        <v>29</v>
      </c>
      <c r="E158" s="9" t="s">
        <v>375</v>
      </c>
      <c r="F158" s="10" t="s">
        <v>207</v>
      </c>
      <c r="G158" s="10" t="s">
        <v>32</v>
      </c>
      <c r="H158" s="11">
        <v>44926</v>
      </c>
      <c r="I158" s="12">
        <v>44926</v>
      </c>
      <c r="J158" s="10" t="s">
        <v>363</v>
      </c>
      <c r="K158" s="13" t="s">
        <v>293</v>
      </c>
      <c r="L158" s="10" t="s">
        <v>357</v>
      </c>
      <c r="M158" s="10" t="s">
        <v>29</v>
      </c>
      <c r="N158" s="14">
        <v>12343721.23</v>
      </c>
      <c r="O158" s="12"/>
      <c r="P158" s="10" t="s">
        <v>29</v>
      </c>
      <c r="Q158" s="14">
        <v>-796652</v>
      </c>
      <c r="R158" s="15"/>
      <c r="S158" s="10" t="s">
        <v>29</v>
      </c>
      <c r="T158" s="14">
        <v>11547069.23</v>
      </c>
      <c r="U158" s="10" t="s">
        <v>29</v>
      </c>
      <c r="V158" s="10" t="s">
        <v>29</v>
      </c>
      <c r="W158" s="10" t="s">
        <v>37</v>
      </c>
      <c r="X158" s="10" t="s">
        <v>29</v>
      </c>
      <c r="Y158" s="15">
        <v>0</v>
      </c>
      <c r="Z158" s="15">
        <v>0</v>
      </c>
      <c r="AA158" s="15">
        <v>0</v>
      </c>
      <c r="AB158" s="14">
        <v>-2996159</v>
      </c>
      <c r="AC158" s="14">
        <v>8550910.2300000004</v>
      </c>
      <c r="AD158" t="s">
        <v>2623</v>
      </c>
      <c r="AE158" t="s">
        <v>2623</v>
      </c>
      <c r="AF158">
        <v>2</v>
      </c>
    </row>
    <row r="159" spans="1:32" x14ac:dyDescent="0.25">
      <c r="A159" s="22" t="str">
        <f t="shared" si="2"/>
        <v>2000000085-2</v>
      </c>
      <c r="B159" s="9" t="s">
        <v>374</v>
      </c>
      <c r="C159" s="10" t="s">
        <v>29</v>
      </c>
      <c r="D159" s="10" t="s">
        <v>29</v>
      </c>
      <c r="E159" s="9" t="s">
        <v>376</v>
      </c>
      <c r="F159" s="10" t="s">
        <v>207</v>
      </c>
      <c r="G159" s="10" t="s">
        <v>32</v>
      </c>
      <c r="H159" s="11">
        <v>45016</v>
      </c>
      <c r="I159" s="12">
        <v>45016</v>
      </c>
      <c r="J159" s="10" t="s">
        <v>363</v>
      </c>
      <c r="K159" s="13" t="s">
        <v>293</v>
      </c>
      <c r="L159" s="10" t="s">
        <v>357</v>
      </c>
      <c r="M159" s="10" t="s">
        <v>29</v>
      </c>
      <c r="N159" s="14">
        <v>17880650.559999999</v>
      </c>
      <c r="O159" s="12"/>
      <c r="P159" s="10" t="s">
        <v>29</v>
      </c>
      <c r="Q159" s="14">
        <v>-12681</v>
      </c>
      <c r="R159" s="15"/>
      <c r="S159" s="10" t="s">
        <v>29</v>
      </c>
      <c r="T159" s="14">
        <v>17867969.559999999</v>
      </c>
      <c r="U159" s="10" t="s">
        <v>29</v>
      </c>
      <c r="V159" s="10" t="s">
        <v>29</v>
      </c>
      <c r="W159" s="10" t="s">
        <v>37</v>
      </c>
      <c r="X159" s="10" t="s">
        <v>29</v>
      </c>
      <c r="Y159" s="15">
        <v>0</v>
      </c>
      <c r="Z159" s="15">
        <v>0</v>
      </c>
      <c r="AA159" s="15">
        <v>0</v>
      </c>
      <c r="AB159" s="14">
        <v>-4636266</v>
      </c>
      <c r="AC159" s="14">
        <v>13231703.560000001</v>
      </c>
      <c r="AD159" t="s">
        <v>2623</v>
      </c>
      <c r="AE159" t="s">
        <v>2623</v>
      </c>
      <c r="AF159">
        <v>2</v>
      </c>
    </row>
    <row r="160" spans="1:32" x14ac:dyDescent="0.25">
      <c r="A160" s="22" t="str">
        <f t="shared" si="2"/>
        <v>2000000085-3</v>
      </c>
      <c r="B160" s="9" t="s">
        <v>374</v>
      </c>
      <c r="C160" s="10" t="s">
        <v>29</v>
      </c>
      <c r="D160" s="10" t="s">
        <v>29</v>
      </c>
      <c r="E160" s="9" t="s">
        <v>1183</v>
      </c>
      <c r="F160" s="10" t="s">
        <v>207</v>
      </c>
      <c r="G160" s="10" t="s">
        <v>32</v>
      </c>
      <c r="H160" s="11">
        <v>44651</v>
      </c>
      <c r="I160" s="12">
        <v>45381</v>
      </c>
      <c r="J160" s="10" t="s">
        <v>363</v>
      </c>
      <c r="K160" s="13" t="s">
        <v>293</v>
      </c>
      <c r="L160" s="10" t="s">
        <v>357</v>
      </c>
      <c r="M160" s="10" t="s">
        <v>29</v>
      </c>
      <c r="N160" s="15">
        <v>0</v>
      </c>
      <c r="O160" s="12"/>
      <c r="P160" s="10" t="s">
        <v>2183</v>
      </c>
      <c r="Q160" s="15">
        <v>0</v>
      </c>
      <c r="R160" s="15"/>
      <c r="S160" s="10" t="s">
        <v>29</v>
      </c>
      <c r="T160" s="15">
        <v>0</v>
      </c>
      <c r="U160" s="10" t="s">
        <v>29</v>
      </c>
      <c r="V160" s="10" t="s">
        <v>29</v>
      </c>
      <c r="W160" s="10" t="s">
        <v>37</v>
      </c>
      <c r="X160" s="10" t="s">
        <v>29</v>
      </c>
      <c r="Y160" s="15">
        <v>0</v>
      </c>
      <c r="Z160" s="14">
        <v>8698059.9000000004</v>
      </c>
      <c r="AA160" s="15">
        <v>0</v>
      </c>
      <c r="AB160" s="14">
        <v>-12333</v>
      </c>
      <c r="AC160" s="14">
        <v>8685726.9000000004</v>
      </c>
      <c r="AD160" t="s">
        <v>2623</v>
      </c>
      <c r="AE160" t="s">
        <v>2623</v>
      </c>
      <c r="AF160">
        <v>2</v>
      </c>
    </row>
    <row r="161" spans="1:32" x14ac:dyDescent="0.25">
      <c r="A161" s="22" t="str">
        <f t="shared" si="2"/>
        <v>2000000086-0</v>
      </c>
      <c r="B161" s="9" t="s">
        <v>377</v>
      </c>
      <c r="C161" s="10" t="s">
        <v>29</v>
      </c>
      <c r="D161" s="10" t="s">
        <v>29</v>
      </c>
      <c r="E161" s="9" t="s">
        <v>30</v>
      </c>
      <c r="F161" s="10" t="s">
        <v>207</v>
      </c>
      <c r="G161" s="10" t="s">
        <v>32</v>
      </c>
      <c r="H161" s="11">
        <v>44507</v>
      </c>
      <c r="I161" s="12">
        <v>44507</v>
      </c>
      <c r="J161" s="10" t="s">
        <v>378</v>
      </c>
      <c r="K161" s="13" t="s">
        <v>379</v>
      </c>
      <c r="L161" s="10" t="s">
        <v>190</v>
      </c>
      <c r="M161" s="10" t="s">
        <v>29</v>
      </c>
      <c r="N161" s="14">
        <v>29351188</v>
      </c>
      <c r="O161" s="12"/>
      <c r="P161" s="10" t="s">
        <v>329</v>
      </c>
      <c r="Q161" s="14">
        <v>-3792150</v>
      </c>
      <c r="R161" s="15"/>
      <c r="S161" s="10" t="s">
        <v>29</v>
      </c>
      <c r="T161" s="14">
        <v>25559038</v>
      </c>
      <c r="U161" s="10" t="s">
        <v>29</v>
      </c>
      <c r="V161" s="10" t="s">
        <v>29</v>
      </c>
      <c r="W161" s="10" t="s">
        <v>37</v>
      </c>
      <c r="X161" s="10" t="s">
        <v>29</v>
      </c>
      <c r="Y161" s="15">
        <v>0</v>
      </c>
      <c r="Z161" s="15">
        <v>0</v>
      </c>
      <c r="AA161" s="15">
        <v>0</v>
      </c>
      <c r="AB161" s="14">
        <v>-2435301</v>
      </c>
      <c r="AC161" s="14">
        <v>23123737</v>
      </c>
      <c r="AD161" t="s">
        <v>2623</v>
      </c>
      <c r="AE161" t="s">
        <v>2623</v>
      </c>
      <c r="AF161">
        <v>2</v>
      </c>
    </row>
    <row r="162" spans="1:32" x14ac:dyDescent="0.25">
      <c r="A162" s="22" t="str">
        <f t="shared" si="2"/>
        <v>2000000087-0</v>
      </c>
      <c r="B162" s="9" t="s">
        <v>380</v>
      </c>
      <c r="C162" s="10" t="s">
        <v>29</v>
      </c>
      <c r="D162" s="10" t="s">
        <v>29</v>
      </c>
      <c r="E162" s="9" t="s">
        <v>30</v>
      </c>
      <c r="F162" s="10" t="s">
        <v>207</v>
      </c>
      <c r="G162" s="10" t="s">
        <v>32</v>
      </c>
      <c r="H162" s="11">
        <v>44576</v>
      </c>
      <c r="I162" s="12">
        <v>44576</v>
      </c>
      <c r="J162" s="10" t="s">
        <v>235</v>
      </c>
      <c r="K162" s="13" t="s">
        <v>356</v>
      </c>
      <c r="L162" s="10" t="s">
        <v>357</v>
      </c>
      <c r="M162" s="10" t="s">
        <v>29</v>
      </c>
      <c r="N162" s="14">
        <v>5152495</v>
      </c>
      <c r="O162" s="12"/>
      <c r="P162" s="10" t="s">
        <v>29</v>
      </c>
      <c r="Q162" s="14">
        <v>-1539634</v>
      </c>
      <c r="R162" s="15"/>
      <c r="S162" s="10" t="s">
        <v>29</v>
      </c>
      <c r="T162" s="14">
        <v>3612861</v>
      </c>
      <c r="U162" s="10" t="s">
        <v>29</v>
      </c>
      <c r="V162" s="10" t="s">
        <v>29</v>
      </c>
      <c r="W162" s="10" t="s">
        <v>37</v>
      </c>
      <c r="X162" s="10" t="s">
        <v>29</v>
      </c>
      <c r="Y162" s="15">
        <v>0</v>
      </c>
      <c r="Z162" s="15">
        <v>0</v>
      </c>
      <c r="AA162" s="15">
        <v>0</v>
      </c>
      <c r="AB162" s="14">
        <v>-937442</v>
      </c>
      <c r="AC162" s="14">
        <v>2675419</v>
      </c>
      <c r="AD162" t="s">
        <v>2623</v>
      </c>
      <c r="AE162" t="s">
        <v>2623</v>
      </c>
      <c r="AF162">
        <v>2</v>
      </c>
    </row>
    <row r="163" spans="1:32" x14ac:dyDescent="0.25">
      <c r="A163" s="22" t="str">
        <f t="shared" si="2"/>
        <v>2000000087-1</v>
      </c>
      <c r="B163" s="9" t="s">
        <v>380</v>
      </c>
      <c r="C163" s="10" t="s">
        <v>29</v>
      </c>
      <c r="D163" s="10" t="s">
        <v>29</v>
      </c>
      <c r="E163" s="9" t="s">
        <v>375</v>
      </c>
      <c r="F163" s="10" t="s">
        <v>207</v>
      </c>
      <c r="G163" s="10" t="s">
        <v>32</v>
      </c>
      <c r="H163" s="11">
        <v>44926</v>
      </c>
      <c r="I163" s="12">
        <v>44926</v>
      </c>
      <c r="J163" s="10" t="s">
        <v>235</v>
      </c>
      <c r="K163" s="13" t="s">
        <v>356</v>
      </c>
      <c r="L163" s="10" t="s">
        <v>357</v>
      </c>
      <c r="M163" s="10" t="s">
        <v>29</v>
      </c>
      <c r="N163" s="14">
        <v>16068058.24</v>
      </c>
      <c r="O163" s="12"/>
      <c r="P163" s="10" t="s">
        <v>29</v>
      </c>
      <c r="Q163" s="14">
        <v>-1037018</v>
      </c>
      <c r="R163" s="15"/>
      <c r="S163" s="10" t="s">
        <v>29</v>
      </c>
      <c r="T163" s="14">
        <v>15031040.24</v>
      </c>
      <c r="U163" s="10" t="s">
        <v>29</v>
      </c>
      <c r="V163" s="10" t="s">
        <v>29</v>
      </c>
      <c r="W163" s="10" t="s">
        <v>37</v>
      </c>
      <c r="X163" s="10" t="s">
        <v>29</v>
      </c>
      <c r="Y163" s="15">
        <v>0</v>
      </c>
      <c r="Z163" s="15">
        <v>0</v>
      </c>
      <c r="AA163" s="15">
        <v>0</v>
      </c>
      <c r="AB163" s="14">
        <v>-3900158</v>
      </c>
      <c r="AC163" s="14">
        <v>11130882.24</v>
      </c>
      <c r="AD163" t="s">
        <v>2623</v>
      </c>
      <c r="AE163" t="s">
        <v>2623</v>
      </c>
      <c r="AF163">
        <v>2</v>
      </c>
    </row>
    <row r="164" spans="1:32" x14ac:dyDescent="0.25">
      <c r="A164" s="22" t="str">
        <f t="shared" si="2"/>
        <v>2000000087-2</v>
      </c>
      <c r="B164" s="9" t="s">
        <v>380</v>
      </c>
      <c r="C164" s="10" t="s">
        <v>29</v>
      </c>
      <c r="D164" s="10" t="s">
        <v>29</v>
      </c>
      <c r="E164" s="9" t="s">
        <v>376</v>
      </c>
      <c r="F164" s="10" t="s">
        <v>207</v>
      </c>
      <c r="G164" s="10" t="s">
        <v>32</v>
      </c>
      <c r="H164" s="11">
        <v>44576</v>
      </c>
      <c r="I164" s="12">
        <v>45376</v>
      </c>
      <c r="J164" s="10" t="s">
        <v>110</v>
      </c>
      <c r="K164" s="13" t="s">
        <v>356</v>
      </c>
      <c r="L164" s="10" t="s">
        <v>357</v>
      </c>
      <c r="M164" s="10" t="s">
        <v>29</v>
      </c>
      <c r="N164" s="15">
        <v>0</v>
      </c>
      <c r="O164" s="12"/>
      <c r="P164" s="10" t="s">
        <v>29</v>
      </c>
      <c r="Q164" s="15">
        <v>0</v>
      </c>
      <c r="R164" s="15"/>
      <c r="S164" s="10" t="s">
        <v>29</v>
      </c>
      <c r="T164" s="15">
        <v>0</v>
      </c>
      <c r="U164" s="10" t="s">
        <v>29</v>
      </c>
      <c r="V164" s="10" t="s">
        <v>29</v>
      </c>
      <c r="W164" s="10" t="s">
        <v>37</v>
      </c>
      <c r="X164" s="10" t="s">
        <v>29</v>
      </c>
      <c r="Y164" s="15">
        <v>0</v>
      </c>
      <c r="Z164" s="14">
        <v>21420846.289999999</v>
      </c>
      <c r="AA164" s="15">
        <v>0</v>
      </c>
      <c r="AB164" s="14">
        <v>-106303</v>
      </c>
      <c r="AC164" s="14">
        <v>21314543.289999999</v>
      </c>
      <c r="AD164" t="s">
        <v>2623</v>
      </c>
      <c r="AE164" t="s">
        <v>2623</v>
      </c>
      <c r="AF164">
        <v>2</v>
      </c>
    </row>
    <row r="165" spans="1:32" x14ac:dyDescent="0.25">
      <c r="A165" s="22" t="str">
        <f t="shared" si="2"/>
        <v>2000000088-0</v>
      </c>
      <c r="B165" s="9" t="s">
        <v>381</v>
      </c>
      <c r="C165" s="10" t="s">
        <v>29</v>
      </c>
      <c r="D165" s="10" t="s">
        <v>29</v>
      </c>
      <c r="E165" s="9" t="s">
        <v>30</v>
      </c>
      <c r="F165" s="10" t="s">
        <v>207</v>
      </c>
      <c r="G165" s="10" t="s">
        <v>32</v>
      </c>
      <c r="H165" s="11">
        <v>44501</v>
      </c>
      <c r="I165" s="12">
        <v>44501</v>
      </c>
      <c r="J165" s="10" t="s">
        <v>363</v>
      </c>
      <c r="K165" s="13" t="s">
        <v>382</v>
      </c>
      <c r="L165" s="10" t="s">
        <v>357</v>
      </c>
      <c r="M165" s="10" t="s">
        <v>29</v>
      </c>
      <c r="N165" s="14">
        <v>1498685</v>
      </c>
      <c r="O165" s="12"/>
      <c r="P165" s="10" t="s">
        <v>29</v>
      </c>
      <c r="Q165" s="14">
        <v>-506909</v>
      </c>
      <c r="R165" s="15"/>
      <c r="S165" s="10" t="s">
        <v>29</v>
      </c>
      <c r="T165" s="14">
        <v>991776</v>
      </c>
      <c r="U165" s="10" t="s">
        <v>29</v>
      </c>
      <c r="V165" s="10" t="s">
        <v>29</v>
      </c>
      <c r="W165" s="10" t="s">
        <v>37</v>
      </c>
      <c r="X165" s="10" t="s">
        <v>29</v>
      </c>
      <c r="Y165" s="15">
        <v>0</v>
      </c>
      <c r="Z165" s="15">
        <v>0</v>
      </c>
      <c r="AA165" s="15">
        <v>0</v>
      </c>
      <c r="AB165" s="14">
        <v>-257340</v>
      </c>
      <c r="AC165" s="14">
        <v>734436</v>
      </c>
      <c r="AD165" t="s">
        <v>2623</v>
      </c>
      <c r="AE165" t="s">
        <v>2623</v>
      </c>
      <c r="AF165">
        <v>2</v>
      </c>
    </row>
    <row r="166" spans="1:32" x14ac:dyDescent="0.25">
      <c r="A166" s="22" t="str">
        <f t="shared" si="2"/>
        <v>2000000089-0</v>
      </c>
      <c r="B166" s="9" t="s">
        <v>383</v>
      </c>
      <c r="C166" s="10" t="s">
        <v>29</v>
      </c>
      <c r="D166" s="10" t="s">
        <v>29</v>
      </c>
      <c r="E166" s="9" t="s">
        <v>30</v>
      </c>
      <c r="F166" s="10" t="s">
        <v>207</v>
      </c>
      <c r="G166" s="10" t="s">
        <v>32</v>
      </c>
      <c r="H166" s="11">
        <v>44545</v>
      </c>
      <c r="I166" s="12">
        <v>44545</v>
      </c>
      <c r="J166" s="10" t="s">
        <v>363</v>
      </c>
      <c r="K166" s="13" t="s">
        <v>384</v>
      </c>
      <c r="L166" s="10" t="s">
        <v>190</v>
      </c>
      <c r="M166" s="10" t="s">
        <v>29</v>
      </c>
      <c r="N166" s="14">
        <v>1657199</v>
      </c>
      <c r="O166" s="12"/>
      <c r="P166" s="10" t="s">
        <v>385</v>
      </c>
      <c r="Q166" s="14">
        <v>-199270</v>
      </c>
      <c r="R166" s="15">
        <v>5</v>
      </c>
      <c r="S166" s="10" t="s">
        <v>29</v>
      </c>
      <c r="T166" s="14">
        <v>1457929</v>
      </c>
      <c r="U166" s="10" t="s">
        <v>339</v>
      </c>
      <c r="V166" s="10" t="s">
        <v>29</v>
      </c>
      <c r="W166" s="10" t="s">
        <v>37</v>
      </c>
      <c r="X166" s="10" t="s">
        <v>29</v>
      </c>
      <c r="Y166" s="15">
        <v>0</v>
      </c>
      <c r="Z166" s="15">
        <v>0</v>
      </c>
      <c r="AA166" s="15">
        <v>0</v>
      </c>
      <c r="AB166" s="14">
        <v>-138914</v>
      </c>
      <c r="AC166" s="14">
        <v>1319015</v>
      </c>
      <c r="AD166" t="s">
        <v>2623</v>
      </c>
      <c r="AE166" t="s">
        <v>2623</v>
      </c>
      <c r="AF166">
        <v>2</v>
      </c>
    </row>
    <row r="167" spans="1:32" x14ac:dyDescent="0.25">
      <c r="A167" s="22" t="str">
        <f t="shared" si="2"/>
        <v>2000000090-0</v>
      </c>
      <c r="B167" s="9" t="s">
        <v>386</v>
      </c>
      <c r="C167" s="10" t="s">
        <v>29</v>
      </c>
      <c r="D167" s="10" t="s">
        <v>29</v>
      </c>
      <c r="E167" s="9" t="s">
        <v>30</v>
      </c>
      <c r="F167" s="10" t="s">
        <v>207</v>
      </c>
      <c r="G167" s="10" t="s">
        <v>32</v>
      </c>
      <c r="H167" s="11">
        <v>44651</v>
      </c>
      <c r="I167" s="12">
        <v>44635</v>
      </c>
      <c r="J167" s="10" t="s">
        <v>363</v>
      </c>
      <c r="K167" s="13" t="s">
        <v>230</v>
      </c>
      <c r="L167" s="10" t="s">
        <v>190</v>
      </c>
      <c r="M167" s="10" t="s">
        <v>29</v>
      </c>
      <c r="N167" s="14">
        <v>1731793</v>
      </c>
      <c r="O167" s="12"/>
      <c r="P167" s="10" t="s">
        <v>29</v>
      </c>
      <c r="Q167" s="14">
        <v>-171516</v>
      </c>
      <c r="R167" s="15"/>
      <c r="S167" s="10" t="s">
        <v>29</v>
      </c>
      <c r="T167" s="14">
        <v>1560277</v>
      </c>
      <c r="U167" s="10" t="s">
        <v>29</v>
      </c>
      <c r="V167" s="10" t="s">
        <v>29</v>
      </c>
      <c r="W167" s="10" t="s">
        <v>37</v>
      </c>
      <c r="X167" s="10" t="s">
        <v>29</v>
      </c>
      <c r="Y167" s="15">
        <v>0</v>
      </c>
      <c r="Z167" s="15">
        <v>0</v>
      </c>
      <c r="AA167" s="15">
        <v>0</v>
      </c>
      <c r="AB167" s="14">
        <v>-148665</v>
      </c>
      <c r="AC167" s="14">
        <v>1411612</v>
      </c>
      <c r="AD167" t="s">
        <v>2623</v>
      </c>
      <c r="AE167" t="s">
        <v>2623</v>
      </c>
      <c r="AF167">
        <v>2</v>
      </c>
    </row>
    <row r="168" spans="1:32" x14ac:dyDescent="0.25">
      <c r="A168" s="22" t="str">
        <f t="shared" si="2"/>
        <v>2000000090-1</v>
      </c>
      <c r="B168" s="9" t="s">
        <v>386</v>
      </c>
      <c r="C168" s="10" t="s">
        <v>29</v>
      </c>
      <c r="D168" s="10" t="s">
        <v>29</v>
      </c>
      <c r="E168" s="9" t="s">
        <v>375</v>
      </c>
      <c r="F168" s="10" t="s">
        <v>207</v>
      </c>
      <c r="G168" s="10" t="s">
        <v>32</v>
      </c>
      <c r="H168" s="11">
        <v>44926</v>
      </c>
      <c r="I168" s="12">
        <v>44926</v>
      </c>
      <c r="J168" s="10" t="s">
        <v>363</v>
      </c>
      <c r="K168" s="13" t="s">
        <v>230</v>
      </c>
      <c r="L168" s="10" t="s">
        <v>190</v>
      </c>
      <c r="M168" s="10" t="s">
        <v>29</v>
      </c>
      <c r="N168" s="14">
        <v>5016802.49</v>
      </c>
      <c r="O168" s="12"/>
      <c r="P168" s="10" t="s">
        <v>29</v>
      </c>
      <c r="Q168" s="14">
        <v>-118865</v>
      </c>
      <c r="R168" s="15"/>
      <c r="S168" s="10" t="s">
        <v>29</v>
      </c>
      <c r="T168" s="14">
        <v>4897937.49</v>
      </c>
      <c r="U168" s="10" t="s">
        <v>29</v>
      </c>
      <c r="V168" s="10" t="s">
        <v>29</v>
      </c>
      <c r="W168" s="10" t="s">
        <v>37</v>
      </c>
      <c r="X168" s="10" t="s">
        <v>29</v>
      </c>
      <c r="Y168" s="15">
        <v>0</v>
      </c>
      <c r="Z168" s="15">
        <v>0</v>
      </c>
      <c r="AA168" s="15">
        <v>0</v>
      </c>
      <c r="AB168" s="14">
        <v>-466682</v>
      </c>
      <c r="AC168" s="14">
        <v>4431255.49</v>
      </c>
      <c r="AD168" t="s">
        <v>2623</v>
      </c>
      <c r="AE168" t="s">
        <v>2623</v>
      </c>
      <c r="AF168">
        <v>2</v>
      </c>
    </row>
    <row r="169" spans="1:32" x14ac:dyDescent="0.25">
      <c r="A169" s="22" t="str">
        <f t="shared" si="2"/>
        <v>2000000090-2</v>
      </c>
      <c r="B169" s="9" t="s">
        <v>386</v>
      </c>
      <c r="C169" s="10" t="s">
        <v>29</v>
      </c>
      <c r="D169" s="10" t="s">
        <v>29</v>
      </c>
      <c r="E169" s="9" t="s">
        <v>376</v>
      </c>
      <c r="F169" s="10" t="s">
        <v>207</v>
      </c>
      <c r="G169" s="10" t="s">
        <v>32</v>
      </c>
      <c r="H169" s="11">
        <v>45016</v>
      </c>
      <c r="I169" s="12">
        <v>45016</v>
      </c>
      <c r="J169" s="10" t="s">
        <v>363</v>
      </c>
      <c r="K169" s="13" t="s">
        <v>230</v>
      </c>
      <c r="L169" s="10" t="s">
        <v>190</v>
      </c>
      <c r="M169" s="10" t="s">
        <v>29</v>
      </c>
      <c r="N169" s="14">
        <v>3078599.71</v>
      </c>
      <c r="O169" s="12"/>
      <c r="P169" s="10" t="s">
        <v>29</v>
      </c>
      <c r="Q169" s="15">
        <v>-802</v>
      </c>
      <c r="R169" s="15"/>
      <c r="S169" s="10" t="s">
        <v>29</v>
      </c>
      <c r="T169" s="14">
        <v>3077797.71</v>
      </c>
      <c r="U169" s="10" t="s">
        <v>29</v>
      </c>
      <c r="V169" s="10" t="s">
        <v>29</v>
      </c>
      <c r="W169" s="10" t="s">
        <v>37</v>
      </c>
      <c r="X169" s="10" t="s">
        <v>29</v>
      </c>
      <c r="Y169" s="15">
        <v>0</v>
      </c>
      <c r="Z169" s="15">
        <v>0</v>
      </c>
      <c r="AA169" s="15">
        <v>0</v>
      </c>
      <c r="AB169" s="14">
        <v>-293257</v>
      </c>
      <c r="AC169" s="14">
        <v>2784540.71</v>
      </c>
      <c r="AD169" t="s">
        <v>2623</v>
      </c>
      <c r="AE169" t="s">
        <v>2623</v>
      </c>
      <c r="AF169">
        <v>2</v>
      </c>
    </row>
    <row r="170" spans="1:32" x14ac:dyDescent="0.25">
      <c r="A170" s="22" t="str">
        <f t="shared" si="2"/>
        <v>2000000090-3</v>
      </c>
      <c r="B170" s="9" t="s">
        <v>386</v>
      </c>
      <c r="C170" s="10" t="s">
        <v>29</v>
      </c>
      <c r="D170" s="10" t="s">
        <v>29</v>
      </c>
      <c r="E170" s="9" t="s">
        <v>1183</v>
      </c>
      <c r="F170" s="10" t="s">
        <v>207</v>
      </c>
      <c r="G170" s="10" t="s">
        <v>32</v>
      </c>
      <c r="H170" s="11">
        <v>44651</v>
      </c>
      <c r="I170" s="12">
        <v>45371</v>
      </c>
      <c r="J170" s="10" t="s">
        <v>363</v>
      </c>
      <c r="K170" s="13" t="s">
        <v>230</v>
      </c>
      <c r="L170" s="10" t="s">
        <v>190</v>
      </c>
      <c r="M170" s="10" t="s">
        <v>29</v>
      </c>
      <c r="N170" s="15">
        <v>0</v>
      </c>
      <c r="O170" s="12"/>
      <c r="P170" s="10" t="s">
        <v>29</v>
      </c>
      <c r="Q170" s="15">
        <v>0</v>
      </c>
      <c r="R170" s="15"/>
      <c r="S170" s="10" t="s">
        <v>29</v>
      </c>
      <c r="T170" s="15">
        <v>0</v>
      </c>
      <c r="U170" s="10" t="s">
        <v>29</v>
      </c>
      <c r="V170" s="10" t="s">
        <v>29</v>
      </c>
      <c r="W170" s="10" t="s">
        <v>37</v>
      </c>
      <c r="X170" s="10" t="s">
        <v>29</v>
      </c>
      <c r="Y170" s="15">
        <v>0</v>
      </c>
      <c r="Z170" s="14">
        <v>563277</v>
      </c>
      <c r="AA170" s="15">
        <v>0</v>
      </c>
      <c r="AB170" s="14">
        <v>-1760</v>
      </c>
      <c r="AC170" s="14">
        <v>561517</v>
      </c>
      <c r="AD170" t="s">
        <v>2623</v>
      </c>
      <c r="AE170" t="s">
        <v>2623</v>
      </c>
      <c r="AF170">
        <v>2</v>
      </c>
    </row>
    <row r="171" spans="1:32" x14ac:dyDescent="0.25">
      <c r="A171" s="22" t="str">
        <f t="shared" si="2"/>
        <v>2000000091-0</v>
      </c>
      <c r="B171" s="9" t="s">
        <v>387</v>
      </c>
      <c r="C171" s="10" t="s">
        <v>29</v>
      </c>
      <c r="D171" s="10" t="s">
        <v>29</v>
      </c>
      <c r="E171" s="9" t="s">
        <v>30</v>
      </c>
      <c r="F171" s="10" t="s">
        <v>207</v>
      </c>
      <c r="G171" s="10" t="s">
        <v>32</v>
      </c>
      <c r="H171" s="11">
        <v>44607</v>
      </c>
      <c r="I171" s="12">
        <v>44607</v>
      </c>
      <c r="J171" s="10" t="s">
        <v>388</v>
      </c>
      <c r="K171" s="13" t="s">
        <v>389</v>
      </c>
      <c r="L171" s="10" t="s">
        <v>190</v>
      </c>
      <c r="M171" s="10" t="s">
        <v>29</v>
      </c>
      <c r="N171" s="14">
        <v>18198515</v>
      </c>
      <c r="O171" s="12"/>
      <c r="P171" s="10" t="s">
        <v>29</v>
      </c>
      <c r="Q171" s="14">
        <v>-1922435</v>
      </c>
      <c r="R171" s="15"/>
      <c r="S171" s="10" t="s">
        <v>29</v>
      </c>
      <c r="T171" s="14">
        <v>16276080</v>
      </c>
      <c r="U171" s="10" t="s">
        <v>29</v>
      </c>
      <c r="V171" s="10" t="s">
        <v>29</v>
      </c>
      <c r="W171" s="10" t="s">
        <v>37</v>
      </c>
      <c r="X171" s="10" t="s">
        <v>29</v>
      </c>
      <c r="Y171" s="15">
        <v>0</v>
      </c>
      <c r="Z171" s="15">
        <v>0</v>
      </c>
      <c r="AA171" s="15">
        <v>0</v>
      </c>
      <c r="AB171" s="14">
        <v>-1550808</v>
      </c>
      <c r="AC171" s="14">
        <v>14725272</v>
      </c>
      <c r="AD171" t="s">
        <v>2623</v>
      </c>
      <c r="AE171" t="s">
        <v>2623</v>
      </c>
      <c r="AF171">
        <v>2</v>
      </c>
    </row>
    <row r="172" spans="1:32" x14ac:dyDescent="0.25">
      <c r="A172" s="22" t="str">
        <f t="shared" si="2"/>
        <v>2000000092-0</v>
      </c>
      <c r="B172" s="9" t="s">
        <v>390</v>
      </c>
      <c r="C172" s="10" t="s">
        <v>29</v>
      </c>
      <c r="D172" s="10" t="s">
        <v>29</v>
      </c>
      <c r="E172" s="9" t="s">
        <v>30</v>
      </c>
      <c r="F172" s="10" t="s">
        <v>207</v>
      </c>
      <c r="G172" s="10" t="s">
        <v>32</v>
      </c>
      <c r="H172" s="11">
        <v>44866</v>
      </c>
      <c r="I172" s="12">
        <v>44866</v>
      </c>
      <c r="J172" s="10" t="s">
        <v>218</v>
      </c>
      <c r="K172" s="13" t="s">
        <v>391</v>
      </c>
      <c r="L172" s="10" t="s">
        <v>190</v>
      </c>
      <c r="M172" s="10" t="s">
        <v>370</v>
      </c>
      <c r="N172" s="14">
        <v>15036035.550000001</v>
      </c>
      <c r="O172" s="12"/>
      <c r="P172" s="10" t="s">
        <v>29</v>
      </c>
      <c r="Q172" s="14">
        <v>-591147</v>
      </c>
      <c r="R172" s="15"/>
      <c r="S172" s="10" t="s">
        <v>29</v>
      </c>
      <c r="T172" s="14">
        <v>14444888.550000001</v>
      </c>
      <c r="U172" s="10" t="s">
        <v>29</v>
      </c>
      <c r="V172" s="10" t="s">
        <v>29</v>
      </c>
      <c r="W172" s="10" t="s">
        <v>37</v>
      </c>
      <c r="X172" s="10" t="s">
        <v>29</v>
      </c>
      <c r="Y172" s="15">
        <v>0</v>
      </c>
      <c r="Z172" s="15">
        <v>0</v>
      </c>
      <c r="AA172" s="15">
        <v>0</v>
      </c>
      <c r="AB172" s="14">
        <v>-1376330</v>
      </c>
      <c r="AC172" s="14">
        <v>13068558.550000001</v>
      </c>
      <c r="AD172" t="s">
        <v>2623</v>
      </c>
      <c r="AE172" t="s">
        <v>2623</v>
      </c>
      <c r="AF172">
        <v>2</v>
      </c>
    </row>
    <row r="173" spans="1:32" x14ac:dyDescent="0.25">
      <c r="A173" s="22" t="str">
        <f t="shared" si="2"/>
        <v>2000000093-0</v>
      </c>
      <c r="B173" s="9" t="s">
        <v>392</v>
      </c>
      <c r="C173" s="10" t="s">
        <v>29</v>
      </c>
      <c r="D173" s="10" t="s">
        <v>29</v>
      </c>
      <c r="E173" s="9" t="s">
        <v>30</v>
      </c>
      <c r="F173" s="10" t="s">
        <v>207</v>
      </c>
      <c r="G173" s="10" t="s">
        <v>32</v>
      </c>
      <c r="H173" s="11">
        <v>44866</v>
      </c>
      <c r="I173" s="12">
        <v>44866</v>
      </c>
      <c r="J173" s="10" t="s">
        <v>175</v>
      </c>
      <c r="K173" s="13" t="s">
        <v>393</v>
      </c>
      <c r="L173" s="10" t="s">
        <v>190</v>
      </c>
      <c r="M173" s="10" t="s">
        <v>29</v>
      </c>
      <c r="N173" s="14">
        <v>18931906.199999999</v>
      </c>
      <c r="O173" s="12"/>
      <c r="P173" s="10" t="s">
        <v>29</v>
      </c>
      <c r="Q173" s="14">
        <v>-744315</v>
      </c>
      <c r="R173" s="15"/>
      <c r="S173" s="10" t="s">
        <v>29</v>
      </c>
      <c r="T173" s="14">
        <v>18187591.199999999</v>
      </c>
      <c r="U173" s="10" t="s">
        <v>29</v>
      </c>
      <c r="V173" s="10" t="s">
        <v>29</v>
      </c>
      <c r="W173" s="10" t="s">
        <v>37</v>
      </c>
      <c r="X173" s="10" t="s">
        <v>29</v>
      </c>
      <c r="Y173" s="15">
        <v>0</v>
      </c>
      <c r="Z173" s="15">
        <v>0</v>
      </c>
      <c r="AA173" s="15">
        <v>0</v>
      </c>
      <c r="AB173" s="14">
        <v>-1732939</v>
      </c>
      <c r="AC173" s="14">
        <v>16454652.199999999</v>
      </c>
      <c r="AD173" t="s">
        <v>2623</v>
      </c>
      <c r="AE173" t="s">
        <v>2623</v>
      </c>
      <c r="AF173">
        <v>2</v>
      </c>
    </row>
    <row r="174" spans="1:32" x14ac:dyDescent="0.25">
      <c r="A174" s="22" t="str">
        <f t="shared" si="2"/>
        <v>2000000093-1</v>
      </c>
      <c r="B174" s="9" t="s">
        <v>392</v>
      </c>
      <c r="C174" s="10" t="s">
        <v>29</v>
      </c>
      <c r="D174" s="10" t="s">
        <v>29</v>
      </c>
      <c r="E174" s="9" t="s">
        <v>375</v>
      </c>
      <c r="F174" s="10" t="s">
        <v>207</v>
      </c>
      <c r="G174" s="10" t="s">
        <v>32</v>
      </c>
      <c r="H174" s="11">
        <v>45016</v>
      </c>
      <c r="I174" s="12">
        <v>45016</v>
      </c>
      <c r="J174" s="10" t="s">
        <v>175</v>
      </c>
      <c r="K174" s="13" t="s">
        <v>393</v>
      </c>
      <c r="L174" s="10" t="s">
        <v>190</v>
      </c>
      <c r="M174" s="10" t="s">
        <v>29</v>
      </c>
      <c r="N174" s="14">
        <v>7073612.46</v>
      </c>
      <c r="O174" s="12"/>
      <c r="P174" s="10" t="s">
        <v>29</v>
      </c>
      <c r="Q174" s="14">
        <v>-1842</v>
      </c>
      <c r="R174" s="15"/>
      <c r="S174" s="10" t="s">
        <v>29</v>
      </c>
      <c r="T174" s="14">
        <v>7071770.46</v>
      </c>
      <c r="U174" s="10" t="s">
        <v>29</v>
      </c>
      <c r="V174" s="10" t="s">
        <v>29</v>
      </c>
      <c r="W174" s="10" t="s">
        <v>37</v>
      </c>
      <c r="X174" s="10" t="s">
        <v>29</v>
      </c>
      <c r="Y174" s="15">
        <v>0</v>
      </c>
      <c r="Z174" s="15">
        <v>0</v>
      </c>
      <c r="AA174" s="15">
        <v>0</v>
      </c>
      <c r="AB174" s="14">
        <v>-673808</v>
      </c>
      <c r="AC174" s="14">
        <v>6397962.46</v>
      </c>
      <c r="AD174" t="s">
        <v>2623</v>
      </c>
      <c r="AE174" t="s">
        <v>2623</v>
      </c>
      <c r="AF174">
        <v>2</v>
      </c>
    </row>
    <row r="175" spans="1:32" x14ac:dyDescent="0.25">
      <c r="A175" s="22" t="str">
        <f t="shared" si="2"/>
        <v>2000000093-2</v>
      </c>
      <c r="B175" s="9" t="s">
        <v>392</v>
      </c>
      <c r="C175" s="10" t="s">
        <v>29</v>
      </c>
      <c r="D175" s="10" t="s">
        <v>29</v>
      </c>
      <c r="E175" s="9" t="s">
        <v>376</v>
      </c>
      <c r="F175" s="10" t="s">
        <v>207</v>
      </c>
      <c r="G175" s="10" t="s">
        <v>32</v>
      </c>
      <c r="H175" s="11">
        <v>44866</v>
      </c>
      <c r="I175" s="12">
        <v>45382</v>
      </c>
      <c r="J175" s="10" t="s">
        <v>175</v>
      </c>
      <c r="K175" s="13" t="s">
        <v>393</v>
      </c>
      <c r="L175" s="10" t="s">
        <v>190</v>
      </c>
      <c r="M175" s="10" t="s">
        <v>29</v>
      </c>
      <c r="N175" s="15">
        <v>0</v>
      </c>
      <c r="O175" s="12"/>
      <c r="P175" s="10" t="s">
        <v>29</v>
      </c>
      <c r="Q175" s="15">
        <v>0</v>
      </c>
      <c r="R175" s="15"/>
      <c r="S175" s="10" t="s">
        <v>29</v>
      </c>
      <c r="T175" s="15">
        <v>0</v>
      </c>
      <c r="U175" s="10" t="s">
        <v>29</v>
      </c>
      <c r="V175" s="10" t="s">
        <v>29</v>
      </c>
      <c r="W175" s="10" t="s">
        <v>37</v>
      </c>
      <c r="X175" s="10" t="s">
        <v>29</v>
      </c>
      <c r="Y175" s="15">
        <v>0</v>
      </c>
      <c r="Z175" s="14">
        <v>13141066.83</v>
      </c>
      <c r="AA175" s="15">
        <v>0</v>
      </c>
      <c r="AB175" s="14">
        <v>-3421</v>
      </c>
      <c r="AC175" s="14">
        <v>13137645.83</v>
      </c>
      <c r="AD175" t="s">
        <v>2623</v>
      </c>
      <c r="AE175" t="s">
        <v>2623</v>
      </c>
      <c r="AF175">
        <v>2</v>
      </c>
    </row>
    <row r="176" spans="1:32" x14ac:dyDescent="0.25">
      <c r="A176" s="22" t="str">
        <f t="shared" si="2"/>
        <v>2000000094-0</v>
      </c>
      <c r="B176" s="9" t="s">
        <v>2675</v>
      </c>
      <c r="C176" s="10" t="s">
        <v>29</v>
      </c>
      <c r="D176" s="10" t="s">
        <v>29</v>
      </c>
      <c r="E176" s="9" t="s">
        <v>30</v>
      </c>
      <c r="F176" s="10" t="s">
        <v>207</v>
      </c>
      <c r="G176" s="10" t="s">
        <v>32</v>
      </c>
      <c r="H176" s="11">
        <v>45200</v>
      </c>
      <c r="I176" s="12">
        <v>45200</v>
      </c>
      <c r="J176" s="10" t="s">
        <v>337</v>
      </c>
      <c r="K176" s="13" t="s">
        <v>2676</v>
      </c>
      <c r="L176" s="10" t="s">
        <v>190</v>
      </c>
      <c r="M176" s="10" t="s">
        <v>1306</v>
      </c>
      <c r="N176" s="15">
        <v>0</v>
      </c>
      <c r="O176" s="12"/>
      <c r="P176" s="10" t="s">
        <v>29</v>
      </c>
      <c r="Q176" s="15">
        <v>0</v>
      </c>
      <c r="R176" s="15"/>
      <c r="S176" s="10" t="s">
        <v>29</v>
      </c>
      <c r="T176" s="15">
        <v>0</v>
      </c>
      <c r="U176" s="10" t="s">
        <v>29</v>
      </c>
      <c r="V176" s="10" t="s">
        <v>29</v>
      </c>
      <c r="W176" s="10" t="s">
        <v>37</v>
      </c>
      <c r="X176" s="10" t="s">
        <v>29</v>
      </c>
      <c r="Y176" s="15">
        <v>0</v>
      </c>
      <c r="Z176" s="14">
        <v>1037864.67</v>
      </c>
      <c r="AA176" s="15">
        <v>0</v>
      </c>
      <c r="AB176" s="14">
        <v>-49445</v>
      </c>
      <c r="AC176" s="14">
        <v>988419.67</v>
      </c>
      <c r="AD176" t="s">
        <v>2623</v>
      </c>
      <c r="AE176" t="s">
        <v>2623</v>
      </c>
      <c r="AF176">
        <v>2</v>
      </c>
    </row>
    <row r="177" spans="1:32" x14ac:dyDescent="0.25">
      <c r="A177" s="22" t="str">
        <f t="shared" si="2"/>
        <v>2000000095-0</v>
      </c>
      <c r="B177" s="9" t="s">
        <v>2677</v>
      </c>
      <c r="C177" s="10" t="s">
        <v>29</v>
      </c>
      <c r="D177" s="10" t="s">
        <v>29</v>
      </c>
      <c r="E177" s="9" t="s">
        <v>30</v>
      </c>
      <c r="F177" s="10" t="s">
        <v>207</v>
      </c>
      <c r="G177" s="10" t="s">
        <v>32</v>
      </c>
      <c r="H177" s="11">
        <v>45327</v>
      </c>
      <c r="I177" s="12">
        <v>45327</v>
      </c>
      <c r="J177" s="10" t="s">
        <v>2284</v>
      </c>
      <c r="K177" s="13" t="s">
        <v>2678</v>
      </c>
      <c r="L177" s="10" t="s">
        <v>190</v>
      </c>
      <c r="M177" s="10" t="s">
        <v>1306</v>
      </c>
      <c r="N177" s="15">
        <v>0</v>
      </c>
      <c r="O177" s="12"/>
      <c r="P177" s="10" t="s">
        <v>29</v>
      </c>
      <c r="Q177" s="15">
        <v>0</v>
      </c>
      <c r="R177" s="15"/>
      <c r="S177" s="10" t="s">
        <v>29</v>
      </c>
      <c r="T177" s="15">
        <v>0</v>
      </c>
      <c r="U177" s="10" t="s">
        <v>29</v>
      </c>
      <c r="V177" s="10" t="s">
        <v>29</v>
      </c>
      <c r="W177" s="10" t="s">
        <v>37</v>
      </c>
      <c r="X177" s="10" t="s">
        <v>29</v>
      </c>
      <c r="Y177" s="15">
        <v>0</v>
      </c>
      <c r="Z177" s="14">
        <v>5534849.4400000004</v>
      </c>
      <c r="AA177" s="15">
        <v>0</v>
      </c>
      <c r="AB177" s="14">
        <v>-80690</v>
      </c>
      <c r="AC177" s="14">
        <v>5454159.4400000004</v>
      </c>
      <c r="AD177" t="s">
        <v>2623</v>
      </c>
      <c r="AE177" t="s">
        <v>2623</v>
      </c>
      <c r="AF177">
        <v>2</v>
      </c>
    </row>
    <row r="178" spans="1:32" x14ac:dyDescent="0.25">
      <c r="A178" s="22" t="str">
        <f t="shared" si="2"/>
        <v>2000000096-0</v>
      </c>
      <c r="B178" s="9" t="s">
        <v>2679</v>
      </c>
      <c r="C178" s="10" t="s">
        <v>29</v>
      </c>
      <c r="D178" s="10" t="s">
        <v>29</v>
      </c>
      <c r="E178" s="9" t="s">
        <v>30</v>
      </c>
      <c r="F178" s="10" t="s">
        <v>207</v>
      </c>
      <c r="G178" s="10" t="s">
        <v>32</v>
      </c>
      <c r="H178" s="11">
        <v>45382</v>
      </c>
      <c r="I178" s="12">
        <v>45382</v>
      </c>
      <c r="J178" s="10" t="s">
        <v>110</v>
      </c>
      <c r="K178" s="13" t="s">
        <v>2680</v>
      </c>
      <c r="L178" s="10" t="s">
        <v>190</v>
      </c>
      <c r="M178" s="10" t="s">
        <v>1306</v>
      </c>
      <c r="N178" s="15">
        <v>0</v>
      </c>
      <c r="O178" s="12"/>
      <c r="P178" s="10" t="s">
        <v>29</v>
      </c>
      <c r="Q178" s="15">
        <v>0</v>
      </c>
      <c r="R178" s="15"/>
      <c r="S178" s="10" t="s">
        <v>29</v>
      </c>
      <c r="T178" s="15">
        <v>0</v>
      </c>
      <c r="U178" s="10" t="s">
        <v>29</v>
      </c>
      <c r="V178" s="10" t="s">
        <v>29</v>
      </c>
      <c r="W178" s="10" t="s">
        <v>37</v>
      </c>
      <c r="X178" s="10" t="s">
        <v>29</v>
      </c>
      <c r="Y178" s="15">
        <v>0</v>
      </c>
      <c r="Z178" s="14">
        <v>2216893.37</v>
      </c>
      <c r="AA178" s="15">
        <v>0</v>
      </c>
      <c r="AB178" s="15">
        <v>-577</v>
      </c>
      <c r="AC178" s="14">
        <v>2216316.37</v>
      </c>
      <c r="AD178" t="s">
        <v>2623</v>
      </c>
      <c r="AE178" t="s">
        <v>2623</v>
      </c>
      <c r="AF178">
        <v>2</v>
      </c>
    </row>
    <row r="179" spans="1:32" x14ac:dyDescent="0.25">
      <c r="A179" s="22" t="str">
        <f t="shared" si="2"/>
        <v>3000000000-0</v>
      </c>
      <c r="B179" s="9" t="s">
        <v>396</v>
      </c>
      <c r="C179" s="10" t="s">
        <v>29</v>
      </c>
      <c r="D179" s="10" t="s">
        <v>29</v>
      </c>
      <c r="E179" s="9" t="s">
        <v>30</v>
      </c>
      <c r="F179" s="10" t="s">
        <v>207</v>
      </c>
      <c r="G179" s="10" t="s">
        <v>32</v>
      </c>
      <c r="H179" s="11">
        <v>39721</v>
      </c>
      <c r="I179" s="12">
        <v>39721</v>
      </c>
      <c r="J179" s="10" t="s">
        <v>197</v>
      </c>
      <c r="K179" s="13" t="s">
        <v>397</v>
      </c>
      <c r="L179" s="10" t="s">
        <v>398</v>
      </c>
      <c r="M179" s="10" t="s">
        <v>29</v>
      </c>
      <c r="N179" s="14">
        <v>162995</v>
      </c>
      <c r="O179" s="12"/>
      <c r="P179" s="10" t="s">
        <v>29</v>
      </c>
      <c r="Q179" s="14">
        <v>-152945</v>
      </c>
      <c r="R179" s="15">
        <v>1</v>
      </c>
      <c r="S179" s="10" t="s">
        <v>29</v>
      </c>
      <c r="T179" s="14">
        <v>10050</v>
      </c>
      <c r="U179" s="10" t="s">
        <v>36</v>
      </c>
      <c r="V179" s="10" t="s">
        <v>29</v>
      </c>
      <c r="W179" s="10" t="s">
        <v>37</v>
      </c>
      <c r="X179" s="10" t="s">
        <v>29</v>
      </c>
      <c r="Y179" s="15">
        <v>0</v>
      </c>
      <c r="Z179" s="15">
        <v>0</v>
      </c>
      <c r="AA179" s="15">
        <v>0</v>
      </c>
      <c r="AB179" s="14">
        <v>-1824</v>
      </c>
      <c r="AC179" s="14">
        <v>8226</v>
      </c>
      <c r="AD179" t="s">
        <v>2606</v>
      </c>
      <c r="AE179" t="s">
        <v>2606</v>
      </c>
      <c r="AF179">
        <v>3</v>
      </c>
    </row>
    <row r="180" spans="1:32" x14ac:dyDescent="0.25">
      <c r="A180" s="22" t="str">
        <f t="shared" si="2"/>
        <v>3000000001-0</v>
      </c>
      <c r="B180" s="9" t="s">
        <v>399</v>
      </c>
      <c r="C180" s="10" t="s">
        <v>29</v>
      </c>
      <c r="D180" s="10" t="s">
        <v>29</v>
      </c>
      <c r="E180" s="9" t="s">
        <v>30</v>
      </c>
      <c r="F180" s="10" t="s">
        <v>207</v>
      </c>
      <c r="G180" s="10" t="s">
        <v>32</v>
      </c>
      <c r="H180" s="11">
        <v>39782</v>
      </c>
      <c r="I180" s="12">
        <v>39782</v>
      </c>
      <c r="J180" s="10" t="s">
        <v>400</v>
      </c>
      <c r="K180" s="13" t="s">
        <v>401</v>
      </c>
      <c r="L180" s="10" t="s">
        <v>398</v>
      </c>
      <c r="M180" s="10" t="s">
        <v>29</v>
      </c>
      <c r="N180" s="14">
        <v>1142135</v>
      </c>
      <c r="O180" s="12"/>
      <c r="P180" s="10" t="s">
        <v>29</v>
      </c>
      <c r="Q180" s="14">
        <v>-1072635</v>
      </c>
      <c r="R180" s="15">
        <v>1</v>
      </c>
      <c r="S180" s="10" t="s">
        <v>29</v>
      </c>
      <c r="T180" s="14">
        <v>69500</v>
      </c>
      <c r="U180" s="10" t="s">
        <v>36</v>
      </c>
      <c r="V180" s="10" t="s">
        <v>29</v>
      </c>
      <c r="W180" s="10" t="s">
        <v>37</v>
      </c>
      <c r="X180" s="10" t="s">
        <v>29</v>
      </c>
      <c r="Y180" s="15">
        <v>0</v>
      </c>
      <c r="Z180" s="15">
        <v>0</v>
      </c>
      <c r="AA180" s="15">
        <v>0</v>
      </c>
      <c r="AB180" s="14">
        <v>-12393.25</v>
      </c>
      <c r="AC180" s="14">
        <v>57106.75</v>
      </c>
      <c r="AD180" t="s">
        <v>2606</v>
      </c>
      <c r="AE180" t="s">
        <v>2606</v>
      </c>
      <c r="AF180">
        <v>3</v>
      </c>
    </row>
    <row r="181" spans="1:32" x14ac:dyDescent="0.25">
      <c r="A181" s="22" t="str">
        <f t="shared" si="2"/>
        <v>3000000002-0</v>
      </c>
      <c r="B181" s="9" t="s">
        <v>402</v>
      </c>
      <c r="C181" s="10" t="s">
        <v>29</v>
      </c>
      <c r="D181" s="10" t="s">
        <v>29</v>
      </c>
      <c r="E181" s="9" t="s">
        <v>30</v>
      </c>
      <c r="F181" s="10" t="s">
        <v>207</v>
      </c>
      <c r="G181" s="10" t="s">
        <v>32</v>
      </c>
      <c r="H181" s="11">
        <v>39782</v>
      </c>
      <c r="I181" s="12">
        <v>39782</v>
      </c>
      <c r="J181" s="10" t="s">
        <v>215</v>
      </c>
      <c r="K181" s="13" t="s">
        <v>403</v>
      </c>
      <c r="L181" s="10" t="s">
        <v>398</v>
      </c>
      <c r="M181" s="10" t="s">
        <v>29</v>
      </c>
      <c r="N181" s="14">
        <v>729617</v>
      </c>
      <c r="O181" s="12"/>
      <c r="P181" s="10" t="s">
        <v>29</v>
      </c>
      <c r="Q181" s="14">
        <v>-685219</v>
      </c>
      <c r="R181" s="15">
        <v>1</v>
      </c>
      <c r="S181" s="10" t="s">
        <v>29</v>
      </c>
      <c r="T181" s="14">
        <v>44398</v>
      </c>
      <c r="U181" s="10" t="s">
        <v>36</v>
      </c>
      <c r="V181" s="10" t="s">
        <v>29</v>
      </c>
      <c r="W181" s="10" t="s">
        <v>37</v>
      </c>
      <c r="X181" s="10" t="s">
        <v>29</v>
      </c>
      <c r="Y181" s="15">
        <v>0</v>
      </c>
      <c r="Z181" s="15">
        <v>0</v>
      </c>
      <c r="AA181" s="15">
        <v>0</v>
      </c>
      <c r="AB181" s="14">
        <v>-7917.15</v>
      </c>
      <c r="AC181" s="14">
        <v>36480.85</v>
      </c>
      <c r="AD181" t="s">
        <v>2606</v>
      </c>
      <c r="AE181" t="s">
        <v>2606</v>
      </c>
      <c r="AF181">
        <v>3</v>
      </c>
    </row>
    <row r="182" spans="1:32" x14ac:dyDescent="0.25">
      <c r="A182" s="22" t="str">
        <f t="shared" si="2"/>
        <v>3000000003-0</v>
      </c>
      <c r="B182" s="9" t="s">
        <v>404</v>
      </c>
      <c r="C182" s="10" t="s">
        <v>29</v>
      </c>
      <c r="D182" s="10" t="s">
        <v>29</v>
      </c>
      <c r="E182" s="9" t="s">
        <v>30</v>
      </c>
      <c r="F182" s="10" t="s">
        <v>207</v>
      </c>
      <c r="G182" s="10" t="s">
        <v>32</v>
      </c>
      <c r="H182" s="11">
        <v>39782</v>
      </c>
      <c r="I182" s="12">
        <v>39782</v>
      </c>
      <c r="J182" s="10" t="s">
        <v>197</v>
      </c>
      <c r="K182" s="13" t="s">
        <v>405</v>
      </c>
      <c r="L182" s="10" t="s">
        <v>398</v>
      </c>
      <c r="M182" s="10" t="s">
        <v>29</v>
      </c>
      <c r="N182" s="14">
        <v>744255</v>
      </c>
      <c r="O182" s="12"/>
      <c r="P182" s="10" t="s">
        <v>29</v>
      </c>
      <c r="Q182" s="14">
        <v>-698966</v>
      </c>
      <c r="R182" s="15">
        <v>1</v>
      </c>
      <c r="S182" s="10" t="s">
        <v>29</v>
      </c>
      <c r="T182" s="14">
        <v>45289</v>
      </c>
      <c r="U182" s="10" t="s">
        <v>36</v>
      </c>
      <c r="V182" s="10" t="s">
        <v>29</v>
      </c>
      <c r="W182" s="10" t="s">
        <v>37</v>
      </c>
      <c r="X182" s="10" t="s">
        <v>29</v>
      </c>
      <c r="Y182" s="15">
        <v>0</v>
      </c>
      <c r="Z182" s="15">
        <v>0</v>
      </c>
      <c r="AA182" s="15">
        <v>0</v>
      </c>
      <c r="AB182" s="14">
        <v>-8076.25</v>
      </c>
      <c r="AC182" s="14">
        <v>37212.75</v>
      </c>
      <c r="AD182" t="s">
        <v>2606</v>
      </c>
      <c r="AE182" t="s">
        <v>2606</v>
      </c>
      <c r="AF182">
        <v>3</v>
      </c>
    </row>
    <row r="183" spans="1:32" x14ac:dyDescent="0.25">
      <c r="A183" s="22" t="str">
        <f t="shared" si="2"/>
        <v>3000000004-0</v>
      </c>
      <c r="B183" s="9" t="s">
        <v>406</v>
      </c>
      <c r="C183" s="10" t="s">
        <v>29</v>
      </c>
      <c r="D183" s="10" t="s">
        <v>29</v>
      </c>
      <c r="E183" s="9" t="s">
        <v>30</v>
      </c>
      <c r="F183" s="10" t="s">
        <v>207</v>
      </c>
      <c r="G183" s="10" t="s">
        <v>32</v>
      </c>
      <c r="H183" s="11">
        <v>39782</v>
      </c>
      <c r="I183" s="12">
        <v>39782</v>
      </c>
      <c r="J183" s="10" t="s">
        <v>407</v>
      </c>
      <c r="K183" s="13" t="s">
        <v>408</v>
      </c>
      <c r="L183" s="10" t="s">
        <v>398</v>
      </c>
      <c r="M183" s="10" t="s">
        <v>29</v>
      </c>
      <c r="N183" s="14">
        <v>979120</v>
      </c>
      <c r="O183" s="12"/>
      <c r="P183" s="10" t="s">
        <v>29</v>
      </c>
      <c r="Q183" s="14">
        <v>-919540</v>
      </c>
      <c r="R183" s="15">
        <v>1</v>
      </c>
      <c r="S183" s="10" t="s">
        <v>29</v>
      </c>
      <c r="T183" s="14">
        <v>59580</v>
      </c>
      <c r="U183" s="10" t="s">
        <v>36</v>
      </c>
      <c r="V183" s="10" t="s">
        <v>29</v>
      </c>
      <c r="W183" s="10" t="s">
        <v>37</v>
      </c>
      <c r="X183" s="10" t="s">
        <v>29</v>
      </c>
      <c r="Y183" s="15">
        <v>0</v>
      </c>
      <c r="Z183" s="15">
        <v>0</v>
      </c>
      <c r="AA183" s="15">
        <v>0</v>
      </c>
      <c r="AB183" s="14">
        <v>-10624</v>
      </c>
      <c r="AC183" s="14">
        <v>48956</v>
      </c>
      <c r="AD183" t="s">
        <v>2606</v>
      </c>
      <c r="AE183" t="s">
        <v>2606</v>
      </c>
      <c r="AF183">
        <v>3</v>
      </c>
    </row>
    <row r="184" spans="1:32" x14ac:dyDescent="0.25">
      <c r="A184" s="22" t="str">
        <f t="shared" si="2"/>
        <v>3000000005-0</v>
      </c>
      <c r="B184" s="9" t="s">
        <v>409</v>
      </c>
      <c r="C184" s="10" t="s">
        <v>29</v>
      </c>
      <c r="D184" s="10" t="s">
        <v>29</v>
      </c>
      <c r="E184" s="9" t="s">
        <v>30</v>
      </c>
      <c r="F184" s="10" t="s">
        <v>207</v>
      </c>
      <c r="G184" s="10" t="s">
        <v>32</v>
      </c>
      <c r="H184" s="11">
        <v>39782</v>
      </c>
      <c r="I184" s="12">
        <v>39782</v>
      </c>
      <c r="J184" s="10" t="s">
        <v>407</v>
      </c>
      <c r="K184" s="13" t="s">
        <v>410</v>
      </c>
      <c r="L184" s="10" t="s">
        <v>398</v>
      </c>
      <c r="M184" s="10" t="s">
        <v>29</v>
      </c>
      <c r="N184" s="14">
        <v>425243</v>
      </c>
      <c r="O184" s="12"/>
      <c r="P184" s="10" t="s">
        <v>29</v>
      </c>
      <c r="Q184" s="14">
        <v>-399367</v>
      </c>
      <c r="R184" s="15">
        <v>1</v>
      </c>
      <c r="S184" s="10" t="s">
        <v>29</v>
      </c>
      <c r="T184" s="14">
        <v>25876</v>
      </c>
      <c r="U184" s="10" t="s">
        <v>36</v>
      </c>
      <c r="V184" s="10" t="s">
        <v>29</v>
      </c>
      <c r="W184" s="10" t="s">
        <v>37</v>
      </c>
      <c r="X184" s="10" t="s">
        <v>29</v>
      </c>
      <c r="Y184" s="15">
        <v>0</v>
      </c>
      <c r="Z184" s="15">
        <v>0</v>
      </c>
      <c r="AA184" s="15">
        <v>0</v>
      </c>
      <c r="AB184" s="14">
        <v>-4613.8500000000004</v>
      </c>
      <c r="AC184" s="14">
        <v>21262.15</v>
      </c>
      <c r="AD184" t="s">
        <v>2606</v>
      </c>
      <c r="AE184" t="s">
        <v>2606</v>
      </c>
      <c r="AF184">
        <v>3</v>
      </c>
    </row>
    <row r="185" spans="1:32" x14ac:dyDescent="0.25">
      <c r="A185" s="22" t="str">
        <f t="shared" si="2"/>
        <v>3000000006-0</v>
      </c>
      <c r="B185" s="9" t="s">
        <v>411</v>
      </c>
      <c r="C185" s="10" t="s">
        <v>29</v>
      </c>
      <c r="D185" s="10" t="s">
        <v>29</v>
      </c>
      <c r="E185" s="9" t="s">
        <v>30</v>
      </c>
      <c r="F185" s="10" t="s">
        <v>207</v>
      </c>
      <c r="G185" s="10" t="s">
        <v>32</v>
      </c>
      <c r="H185" s="11">
        <v>39782</v>
      </c>
      <c r="I185" s="12">
        <v>39782</v>
      </c>
      <c r="J185" s="10" t="s">
        <v>246</v>
      </c>
      <c r="K185" s="13" t="s">
        <v>412</v>
      </c>
      <c r="L185" s="10" t="s">
        <v>398</v>
      </c>
      <c r="M185" s="10" t="s">
        <v>29</v>
      </c>
      <c r="N185" s="14">
        <v>123226</v>
      </c>
      <c r="O185" s="12"/>
      <c r="P185" s="10" t="s">
        <v>29</v>
      </c>
      <c r="Q185" s="14">
        <v>-115728</v>
      </c>
      <c r="R185" s="15">
        <v>1</v>
      </c>
      <c r="S185" s="10" t="s">
        <v>29</v>
      </c>
      <c r="T185" s="14">
        <v>7498</v>
      </c>
      <c r="U185" s="10" t="s">
        <v>36</v>
      </c>
      <c r="V185" s="10" t="s">
        <v>29</v>
      </c>
      <c r="W185" s="10" t="s">
        <v>37</v>
      </c>
      <c r="X185" s="10" t="s">
        <v>29</v>
      </c>
      <c r="Y185" s="15">
        <v>0</v>
      </c>
      <c r="Z185" s="15">
        <v>0</v>
      </c>
      <c r="AA185" s="15">
        <v>0</v>
      </c>
      <c r="AB185" s="14">
        <v>-1336.7</v>
      </c>
      <c r="AC185" s="14">
        <v>6161.3</v>
      </c>
      <c r="AD185" t="s">
        <v>2606</v>
      </c>
      <c r="AE185" t="s">
        <v>2606</v>
      </c>
      <c r="AF185">
        <v>3</v>
      </c>
    </row>
    <row r="186" spans="1:32" x14ac:dyDescent="0.25">
      <c r="A186" s="22" t="str">
        <f t="shared" si="2"/>
        <v>3000000007-0</v>
      </c>
      <c r="B186" s="9" t="s">
        <v>413</v>
      </c>
      <c r="C186" s="10" t="s">
        <v>29</v>
      </c>
      <c r="D186" s="10" t="s">
        <v>29</v>
      </c>
      <c r="E186" s="9" t="s">
        <v>30</v>
      </c>
      <c r="F186" s="10" t="s">
        <v>207</v>
      </c>
      <c r="G186" s="10" t="s">
        <v>32</v>
      </c>
      <c r="H186" s="11">
        <v>39785</v>
      </c>
      <c r="I186" s="12">
        <v>39785</v>
      </c>
      <c r="J186" s="10" t="s">
        <v>414</v>
      </c>
      <c r="K186" s="13" t="s">
        <v>415</v>
      </c>
      <c r="L186" s="10" t="s">
        <v>398</v>
      </c>
      <c r="M186" s="10" t="s">
        <v>29</v>
      </c>
      <c r="N186" s="14">
        <v>31897</v>
      </c>
      <c r="O186" s="12"/>
      <c r="P186" s="10" t="s">
        <v>29</v>
      </c>
      <c r="Q186" s="14">
        <v>-29864</v>
      </c>
      <c r="R186" s="15">
        <v>2</v>
      </c>
      <c r="S186" s="10" t="s">
        <v>29</v>
      </c>
      <c r="T186" s="14">
        <v>2033</v>
      </c>
      <c r="U186" s="10" t="s">
        <v>36</v>
      </c>
      <c r="V186" s="10" t="s">
        <v>29</v>
      </c>
      <c r="W186" s="10" t="s">
        <v>37</v>
      </c>
      <c r="X186" s="10" t="s">
        <v>29</v>
      </c>
      <c r="Y186" s="15">
        <v>0</v>
      </c>
      <c r="Z186" s="15">
        <v>0</v>
      </c>
      <c r="AA186" s="15">
        <v>0</v>
      </c>
      <c r="AB186" s="15">
        <v>-369</v>
      </c>
      <c r="AC186" s="14">
        <v>1664</v>
      </c>
      <c r="AD186" t="s">
        <v>2606</v>
      </c>
      <c r="AE186" t="s">
        <v>2606</v>
      </c>
      <c r="AF186">
        <v>3</v>
      </c>
    </row>
    <row r="187" spans="1:32" x14ac:dyDescent="0.25">
      <c r="A187" s="22" t="str">
        <f t="shared" si="2"/>
        <v>3000000008-0</v>
      </c>
      <c r="B187" s="9" t="s">
        <v>416</v>
      </c>
      <c r="C187" s="10" t="s">
        <v>29</v>
      </c>
      <c r="D187" s="10" t="s">
        <v>29</v>
      </c>
      <c r="E187" s="9" t="s">
        <v>30</v>
      </c>
      <c r="F187" s="10" t="s">
        <v>207</v>
      </c>
      <c r="G187" s="10" t="s">
        <v>32</v>
      </c>
      <c r="H187" s="11">
        <v>39794</v>
      </c>
      <c r="I187" s="12">
        <v>39794</v>
      </c>
      <c r="J187" s="10" t="s">
        <v>414</v>
      </c>
      <c r="K187" s="13" t="s">
        <v>417</v>
      </c>
      <c r="L187" s="10" t="s">
        <v>398</v>
      </c>
      <c r="M187" s="10" t="s">
        <v>29</v>
      </c>
      <c r="N187" s="14">
        <v>309763</v>
      </c>
      <c r="O187" s="12"/>
      <c r="P187" s="10" t="s">
        <v>29</v>
      </c>
      <c r="Q187" s="14">
        <v>-289951</v>
      </c>
      <c r="R187" s="15">
        <v>2</v>
      </c>
      <c r="S187" s="10" t="s">
        <v>29</v>
      </c>
      <c r="T187" s="14">
        <v>19812</v>
      </c>
      <c r="U187" s="10" t="s">
        <v>36</v>
      </c>
      <c r="V187" s="10" t="s">
        <v>29</v>
      </c>
      <c r="W187" s="10" t="s">
        <v>37</v>
      </c>
      <c r="X187" s="10" t="s">
        <v>29</v>
      </c>
      <c r="Y187" s="15">
        <v>0</v>
      </c>
      <c r="Z187" s="15">
        <v>0</v>
      </c>
      <c r="AA187" s="15">
        <v>0</v>
      </c>
      <c r="AB187" s="14">
        <v>-3595</v>
      </c>
      <c r="AC187" s="14">
        <v>16217</v>
      </c>
      <c r="AD187" t="s">
        <v>2606</v>
      </c>
      <c r="AE187" t="s">
        <v>2606</v>
      </c>
      <c r="AF187">
        <v>3</v>
      </c>
    </row>
    <row r="188" spans="1:32" x14ac:dyDescent="0.25">
      <c r="A188" s="22" t="str">
        <f t="shared" si="2"/>
        <v>3000000009-0</v>
      </c>
      <c r="B188" s="9" t="s">
        <v>418</v>
      </c>
      <c r="C188" s="10" t="s">
        <v>29</v>
      </c>
      <c r="D188" s="10" t="s">
        <v>29</v>
      </c>
      <c r="E188" s="9" t="s">
        <v>30</v>
      </c>
      <c r="F188" s="10" t="s">
        <v>207</v>
      </c>
      <c r="G188" s="10" t="s">
        <v>32</v>
      </c>
      <c r="H188" s="11">
        <v>39803</v>
      </c>
      <c r="I188" s="12">
        <v>39803</v>
      </c>
      <c r="J188" s="10" t="s">
        <v>419</v>
      </c>
      <c r="K188" s="13" t="s">
        <v>420</v>
      </c>
      <c r="L188" s="10" t="s">
        <v>398</v>
      </c>
      <c r="M188" s="10" t="s">
        <v>29</v>
      </c>
      <c r="N188" s="14">
        <v>16476</v>
      </c>
      <c r="O188" s="12"/>
      <c r="P188" s="10" t="s">
        <v>29</v>
      </c>
      <c r="Q188" s="14">
        <v>-15420</v>
      </c>
      <c r="R188" s="15">
        <v>3</v>
      </c>
      <c r="S188" s="10" t="s">
        <v>29</v>
      </c>
      <c r="T188" s="14">
        <v>1056</v>
      </c>
      <c r="U188" s="10" t="s">
        <v>36</v>
      </c>
      <c r="V188" s="10" t="s">
        <v>29</v>
      </c>
      <c r="W188" s="10" t="s">
        <v>37</v>
      </c>
      <c r="X188" s="10" t="s">
        <v>29</v>
      </c>
      <c r="Y188" s="15">
        <v>0</v>
      </c>
      <c r="Z188" s="15">
        <v>0</v>
      </c>
      <c r="AA188" s="15">
        <v>0</v>
      </c>
      <c r="AB188" s="15">
        <v>-191</v>
      </c>
      <c r="AC188" s="15">
        <v>865</v>
      </c>
      <c r="AD188" t="s">
        <v>2606</v>
      </c>
      <c r="AE188" t="s">
        <v>2606</v>
      </c>
      <c r="AF188">
        <v>3</v>
      </c>
    </row>
    <row r="189" spans="1:32" x14ac:dyDescent="0.25">
      <c r="A189" s="22" t="str">
        <f t="shared" si="2"/>
        <v>3000000010-0</v>
      </c>
      <c r="B189" s="9" t="s">
        <v>421</v>
      </c>
      <c r="C189" s="10" t="s">
        <v>29</v>
      </c>
      <c r="D189" s="10" t="s">
        <v>29</v>
      </c>
      <c r="E189" s="9" t="s">
        <v>30</v>
      </c>
      <c r="F189" s="10" t="s">
        <v>207</v>
      </c>
      <c r="G189" s="10" t="s">
        <v>32</v>
      </c>
      <c r="H189" s="11">
        <v>39804</v>
      </c>
      <c r="I189" s="12">
        <v>39804</v>
      </c>
      <c r="J189" s="10" t="s">
        <v>414</v>
      </c>
      <c r="K189" s="13" t="s">
        <v>422</v>
      </c>
      <c r="L189" s="10" t="s">
        <v>398</v>
      </c>
      <c r="M189" s="10" t="s">
        <v>29</v>
      </c>
      <c r="N189" s="14">
        <v>309763</v>
      </c>
      <c r="O189" s="12"/>
      <c r="P189" s="10" t="s">
        <v>29</v>
      </c>
      <c r="Q189" s="14">
        <v>-289901</v>
      </c>
      <c r="R189" s="15">
        <v>2</v>
      </c>
      <c r="S189" s="10" t="s">
        <v>29</v>
      </c>
      <c r="T189" s="14">
        <v>19862</v>
      </c>
      <c r="U189" s="10" t="s">
        <v>36</v>
      </c>
      <c r="V189" s="10" t="s">
        <v>29</v>
      </c>
      <c r="W189" s="10" t="s">
        <v>37</v>
      </c>
      <c r="X189" s="10" t="s">
        <v>29</v>
      </c>
      <c r="Y189" s="15">
        <v>0</v>
      </c>
      <c r="Z189" s="15">
        <v>0</v>
      </c>
      <c r="AA189" s="15">
        <v>0</v>
      </c>
      <c r="AB189" s="14">
        <v>-3605</v>
      </c>
      <c r="AC189" s="14">
        <v>16257</v>
      </c>
      <c r="AD189" t="s">
        <v>2606</v>
      </c>
      <c r="AE189" t="s">
        <v>2606</v>
      </c>
      <c r="AF189">
        <v>3</v>
      </c>
    </row>
    <row r="190" spans="1:32" x14ac:dyDescent="0.25">
      <c r="A190" s="22" t="str">
        <f t="shared" si="2"/>
        <v>3000000011-0</v>
      </c>
      <c r="B190" s="9" t="s">
        <v>423</v>
      </c>
      <c r="C190" s="10" t="s">
        <v>29</v>
      </c>
      <c r="D190" s="10" t="s">
        <v>29</v>
      </c>
      <c r="E190" s="9" t="s">
        <v>30</v>
      </c>
      <c r="F190" s="10" t="s">
        <v>207</v>
      </c>
      <c r="G190" s="10" t="s">
        <v>32</v>
      </c>
      <c r="H190" s="11">
        <v>39807</v>
      </c>
      <c r="I190" s="12">
        <v>39807</v>
      </c>
      <c r="J190" s="10" t="s">
        <v>414</v>
      </c>
      <c r="K190" s="13" t="s">
        <v>424</v>
      </c>
      <c r="L190" s="10" t="s">
        <v>398</v>
      </c>
      <c r="M190" s="10" t="s">
        <v>29</v>
      </c>
      <c r="N190" s="14">
        <v>28177</v>
      </c>
      <c r="O190" s="12"/>
      <c r="P190" s="10" t="s">
        <v>29</v>
      </c>
      <c r="Q190" s="14">
        <v>-26369</v>
      </c>
      <c r="R190" s="15">
        <v>2</v>
      </c>
      <c r="S190" s="10" t="s">
        <v>29</v>
      </c>
      <c r="T190" s="14">
        <v>1808</v>
      </c>
      <c r="U190" s="10" t="s">
        <v>36</v>
      </c>
      <c r="V190" s="10" t="s">
        <v>29</v>
      </c>
      <c r="W190" s="10" t="s">
        <v>37</v>
      </c>
      <c r="X190" s="10" t="s">
        <v>29</v>
      </c>
      <c r="Y190" s="15">
        <v>0</v>
      </c>
      <c r="Z190" s="15">
        <v>0</v>
      </c>
      <c r="AA190" s="15">
        <v>0</v>
      </c>
      <c r="AB190" s="15">
        <v>-328</v>
      </c>
      <c r="AC190" s="14">
        <v>1480</v>
      </c>
      <c r="AD190" t="s">
        <v>2606</v>
      </c>
      <c r="AE190" t="s">
        <v>2606</v>
      </c>
      <c r="AF190">
        <v>3</v>
      </c>
    </row>
    <row r="191" spans="1:32" x14ac:dyDescent="0.25">
      <c r="A191" s="22" t="str">
        <f t="shared" si="2"/>
        <v>3000000012-0</v>
      </c>
      <c r="B191" s="9" t="s">
        <v>425</v>
      </c>
      <c r="C191" s="10" t="s">
        <v>29</v>
      </c>
      <c r="D191" s="10" t="s">
        <v>29</v>
      </c>
      <c r="E191" s="9" t="s">
        <v>30</v>
      </c>
      <c r="F191" s="10" t="s">
        <v>207</v>
      </c>
      <c r="G191" s="10" t="s">
        <v>32</v>
      </c>
      <c r="H191" s="11">
        <v>39808</v>
      </c>
      <c r="I191" s="12">
        <v>39808</v>
      </c>
      <c r="J191" s="10" t="s">
        <v>419</v>
      </c>
      <c r="K191" s="13" t="s">
        <v>426</v>
      </c>
      <c r="L191" s="10" t="s">
        <v>398</v>
      </c>
      <c r="M191" s="10" t="s">
        <v>29</v>
      </c>
      <c r="N191" s="14">
        <v>7114</v>
      </c>
      <c r="O191" s="12"/>
      <c r="P191" s="10" t="s">
        <v>29</v>
      </c>
      <c r="Q191" s="14">
        <v>-6657</v>
      </c>
      <c r="R191" s="15">
        <v>1</v>
      </c>
      <c r="S191" s="10" t="s">
        <v>29</v>
      </c>
      <c r="T191" s="15">
        <v>457</v>
      </c>
      <c r="U191" s="10" t="s">
        <v>36</v>
      </c>
      <c r="V191" s="10" t="s">
        <v>29</v>
      </c>
      <c r="W191" s="10" t="s">
        <v>37</v>
      </c>
      <c r="X191" s="10" t="s">
        <v>29</v>
      </c>
      <c r="Y191" s="15">
        <v>0</v>
      </c>
      <c r="Z191" s="15">
        <v>0</v>
      </c>
      <c r="AA191" s="15">
        <v>0</v>
      </c>
      <c r="AB191" s="15">
        <v>-83</v>
      </c>
      <c r="AC191" s="15">
        <v>374</v>
      </c>
      <c r="AD191" t="s">
        <v>2606</v>
      </c>
      <c r="AE191" t="s">
        <v>2606</v>
      </c>
      <c r="AF191">
        <v>3</v>
      </c>
    </row>
    <row r="192" spans="1:32" x14ac:dyDescent="0.25">
      <c r="A192" s="22" t="str">
        <f t="shared" si="2"/>
        <v>3000000013-0</v>
      </c>
      <c r="B192" s="9" t="s">
        <v>427</v>
      </c>
      <c r="C192" s="10" t="s">
        <v>29</v>
      </c>
      <c r="D192" s="10" t="s">
        <v>29</v>
      </c>
      <c r="E192" s="9" t="s">
        <v>30</v>
      </c>
      <c r="F192" s="10" t="s">
        <v>207</v>
      </c>
      <c r="G192" s="10" t="s">
        <v>32</v>
      </c>
      <c r="H192" s="11">
        <v>39814</v>
      </c>
      <c r="I192" s="12">
        <v>39814</v>
      </c>
      <c r="J192" s="10" t="s">
        <v>414</v>
      </c>
      <c r="K192" s="13" t="s">
        <v>428</v>
      </c>
      <c r="L192" s="10" t="s">
        <v>398</v>
      </c>
      <c r="M192" s="10" t="s">
        <v>29</v>
      </c>
      <c r="N192" s="14">
        <v>4650</v>
      </c>
      <c r="O192" s="12"/>
      <c r="P192" s="10" t="s">
        <v>29</v>
      </c>
      <c r="Q192" s="14">
        <v>-4349</v>
      </c>
      <c r="R192" s="15">
        <v>1</v>
      </c>
      <c r="S192" s="10" t="s">
        <v>29</v>
      </c>
      <c r="T192" s="15">
        <v>301</v>
      </c>
      <c r="U192" s="10" t="s">
        <v>36</v>
      </c>
      <c r="V192" s="10" t="s">
        <v>29</v>
      </c>
      <c r="W192" s="10" t="s">
        <v>37</v>
      </c>
      <c r="X192" s="10" t="s">
        <v>29</v>
      </c>
      <c r="Y192" s="15">
        <v>0</v>
      </c>
      <c r="Z192" s="15">
        <v>0</v>
      </c>
      <c r="AA192" s="15">
        <v>0</v>
      </c>
      <c r="AB192" s="15">
        <v>-55</v>
      </c>
      <c r="AC192" s="15">
        <v>246</v>
      </c>
      <c r="AD192" t="s">
        <v>2606</v>
      </c>
      <c r="AE192" t="s">
        <v>2606</v>
      </c>
      <c r="AF192">
        <v>3</v>
      </c>
    </row>
    <row r="193" spans="1:32" x14ac:dyDescent="0.25">
      <c r="A193" s="22" t="str">
        <f t="shared" si="2"/>
        <v>3000000014-0</v>
      </c>
      <c r="B193" s="9" t="s">
        <v>429</v>
      </c>
      <c r="C193" s="10" t="s">
        <v>29</v>
      </c>
      <c r="D193" s="10" t="s">
        <v>29</v>
      </c>
      <c r="E193" s="9" t="s">
        <v>30</v>
      </c>
      <c r="F193" s="10" t="s">
        <v>207</v>
      </c>
      <c r="G193" s="10" t="s">
        <v>32</v>
      </c>
      <c r="H193" s="11">
        <v>39995</v>
      </c>
      <c r="I193" s="12">
        <v>39995</v>
      </c>
      <c r="J193" s="10" t="s">
        <v>414</v>
      </c>
      <c r="K193" s="13" t="s">
        <v>430</v>
      </c>
      <c r="L193" s="10" t="s">
        <v>398</v>
      </c>
      <c r="M193" s="10" t="s">
        <v>29</v>
      </c>
      <c r="N193" s="14">
        <v>916663</v>
      </c>
      <c r="O193" s="12"/>
      <c r="P193" s="10" t="s">
        <v>29</v>
      </c>
      <c r="Q193" s="14">
        <v>-851256</v>
      </c>
      <c r="R193" s="15">
        <v>1</v>
      </c>
      <c r="S193" s="10" t="s">
        <v>29</v>
      </c>
      <c r="T193" s="14">
        <v>65407</v>
      </c>
      <c r="U193" s="10" t="s">
        <v>36</v>
      </c>
      <c r="V193" s="10" t="s">
        <v>29</v>
      </c>
      <c r="W193" s="10" t="s">
        <v>37</v>
      </c>
      <c r="X193" s="10" t="s">
        <v>29</v>
      </c>
      <c r="Y193" s="15">
        <v>0</v>
      </c>
      <c r="Z193" s="15">
        <v>0</v>
      </c>
      <c r="AA193" s="15">
        <v>0</v>
      </c>
      <c r="AB193" s="14">
        <v>-11870</v>
      </c>
      <c r="AC193" s="14">
        <v>53537</v>
      </c>
      <c r="AD193" t="s">
        <v>2606</v>
      </c>
      <c r="AE193" t="s">
        <v>2606</v>
      </c>
      <c r="AF193">
        <v>3</v>
      </c>
    </row>
    <row r="194" spans="1:32" x14ac:dyDescent="0.25">
      <c r="A194" s="22" t="str">
        <f t="shared" si="2"/>
        <v>3000000015-0</v>
      </c>
      <c r="B194" s="9" t="s">
        <v>431</v>
      </c>
      <c r="C194" s="10" t="s">
        <v>29</v>
      </c>
      <c r="D194" s="10" t="s">
        <v>29</v>
      </c>
      <c r="E194" s="9" t="s">
        <v>30</v>
      </c>
      <c r="F194" s="10" t="s">
        <v>207</v>
      </c>
      <c r="G194" s="10" t="s">
        <v>32</v>
      </c>
      <c r="H194" s="11">
        <v>40087</v>
      </c>
      <c r="I194" s="12">
        <v>40087</v>
      </c>
      <c r="J194" s="10" t="s">
        <v>432</v>
      </c>
      <c r="K194" s="13" t="s">
        <v>433</v>
      </c>
      <c r="L194" s="10" t="s">
        <v>398</v>
      </c>
      <c r="M194" s="10" t="s">
        <v>29</v>
      </c>
      <c r="N194" s="14">
        <v>2303695</v>
      </c>
      <c r="O194" s="12"/>
      <c r="P194" s="10" t="s">
        <v>29</v>
      </c>
      <c r="Q194" s="14">
        <v>-2131187</v>
      </c>
      <c r="R194" s="15">
        <v>1</v>
      </c>
      <c r="S194" s="10" t="s">
        <v>29</v>
      </c>
      <c r="T194" s="14">
        <v>172508</v>
      </c>
      <c r="U194" s="10" t="s">
        <v>36</v>
      </c>
      <c r="V194" s="10" t="s">
        <v>29</v>
      </c>
      <c r="W194" s="10" t="s">
        <v>37</v>
      </c>
      <c r="X194" s="10" t="s">
        <v>29</v>
      </c>
      <c r="Y194" s="15">
        <v>0</v>
      </c>
      <c r="Z194" s="15">
        <v>0</v>
      </c>
      <c r="AA194" s="15">
        <v>0</v>
      </c>
      <c r="AB194" s="14">
        <v>-31307</v>
      </c>
      <c r="AC194" s="14">
        <v>141201</v>
      </c>
      <c r="AD194" t="s">
        <v>2606</v>
      </c>
      <c r="AE194" t="s">
        <v>2606</v>
      </c>
      <c r="AF194">
        <v>3</v>
      </c>
    </row>
    <row r="195" spans="1:32" x14ac:dyDescent="0.25">
      <c r="A195" s="22" t="str">
        <f t="shared" ref="A195:A258" si="3">CONCATENATE(B195,"-",E195)</f>
        <v>3000000016-0</v>
      </c>
      <c r="B195" s="9" t="s">
        <v>434</v>
      </c>
      <c r="C195" s="10" t="s">
        <v>29</v>
      </c>
      <c r="D195" s="10" t="s">
        <v>29</v>
      </c>
      <c r="E195" s="9" t="s">
        <v>30</v>
      </c>
      <c r="F195" s="10" t="s">
        <v>207</v>
      </c>
      <c r="G195" s="10" t="s">
        <v>32</v>
      </c>
      <c r="H195" s="11">
        <v>40087</v>
      </c>
      <c r="I195" s="12">
        <v>40087</v>
      </c>
      <c r="J195" s="10" t="s">
        <v>419</v>
      </c>
      <c r="K195" s="13" t="s">
        <v>435</v>
      </c>
      <c r="L195" s="10" t="s">
        <v>398</v>
      </c>
      <c r="M195" s="10" t="s">
        <v>29</v>
      </c>
      <c r="N195" s="14">
        <v>87076</v>
      </c>
      <c r="O195" s="12"/>
      <c r="P195" s="10" t="s">
        <v>29</v>
      </c>
      <c r="Q195" s="14">
        <v>-80555</v>
      </c>
      <c r="R195" s="15">
        <v>1</v>
      </c>
      <c r="S195" s="10" t="s">
        <v>29</v>
      </c>
      <c r="T195" s="14">
        <v>6521</v>
      </c>
      <c r="U195" s="10" t="s">
        <v>36</v>
      </c>
      <c r="V195" s="10" t="s">
        <v>29</v>
      </c>
      <c r="W195" s="10" t="s">
        <v>37</v>
      </c>
      <c r="X195" s="10" t="s">
        <v>29</v>
      </c>
      <c r="Y195" s="15">
        <v>0</v>
      </c>
      <c r="Z195" s="15">
        <v>0</v>
      </c>
      <c r="AA195" s="15">
        <v>0</v>
      </c>
      <c r="AB195" s="14">
        <v>-1183</v>
      </c>
      <c r="AC195" s="14">
        <v>5338</v>
      </c>
      <c r="AD195" t="s">
        <v>2606</v>
      </c>
      <c r="AE195" t="s">
        <v>2606</v>
      </c>
      <c r="AF195">
        <v>3</v>
      </c>
    </row>
    <row r="196" spans="1:32" x14ac:dyDescent="0.25">
      <c r="A196" s="22" t="str">
        <f t="shared" si="3"/>
        <v>3000000017-0</v>
      </c>
      <c r="B196" s="9" t="s">
        <v>436</v>
      </c>
      <c r="C196" s="10" t="s">
        <v>29</v>
      </c>
      <c r="D196" s="10" t="s">
        <v>29</v>
      </c>
      <c r="E196" s="9" t="s">
        <v>30</v>
      </c>
      <c r="F196" s="10" t="s">
        <v>207</v>
      </c>
      <c r="G196" s="10" t="s">
        <v>32</v>
      </c>
      <c r="H196" s="11">
        <v>40087</v>
      </c>
      <c r="I196" s="12">
        <v>40087</v>
      </c>
      <c r="J196" s="10" t="s">
        <v>414</v>
      </c>
      <c r="K196" s="13" t="s">
        <v>437</v>
      </c>
      <c r="L196" s="10" t="s">
        <v>398</v>
      </c>
      <c r="M196" s="10" t="s">
        <v>29</v>
      </c>
      <c r="N196" s="14">
        <v>641298</v>
      </c>
      <c r="O196" s="12"/>
      <c r="P196" s="10" t="s">
        <v>29</v>
      </c>
      <c r="Q196" s="14">
        <v>-593276</v>
      </c>
      <c r="R196" s="15">
        <v>5</v>
      </c>
      <c r="S196" s="10" t="s">
        <v>29</v>
      </c>
      <c r="T196" s="14">
        <v>48022</v>
      </c>
      <c r="U196" s="10" t="s">
        <v>36</v>
      </c>
      <c r="V196" s="10" t="s">
        <v>29</v>
      </c>
      <c r="W196" s="10" t="s">
        <v>37</v>
      </c>
      <c r="X196" s="10" t="s">
        <v>29</v>
      </c>
      <c r="Y196" s="15">
        <v>0</v>
      </c>
      <c r="Z196" s="15">
        <v>0</v>
      </c>
      <c r="AA196" s="15">
        <v>0</v>
      </c>
      <c r="AB196" s="14">
        <v>-8715</v>
      </c>
      <c r="AC196" s="14">
        <v>39307</v>
      </c>
      <c r="AD196" t="s">
        <v>2606</v>
      </c>
      <c r="AE196" t="s">
        <v>2606</v>
      </c>
      <c r="AF196">
        <v>3</v>
      </c>
    </row>
    <row r="197" spans="1:32" x14ac:dyDescent="0.25">
      <c r="A197" s="22" t="str">
        <f t="shared" si="3"/>
        <v>3000000018-0</v>
      </c>
      <c r="B197" s="9" t="s">
        <v>438</v>
      </c>
      <c r="C197" s="10" t="s">
        <v>29</v>
      </c>
      <c r="D197" s="10" t="s">
        <v>29</v>
      </c>
      <c r="E197" s="9" t="s">
        <v>30</v>
      </c>
      <c r="F197" s="10" t="s">
        <v>207</v>
      </c>
      <c r="G197" s="10" t="s">
        <v>32</v>
      </c>
      <c r="H197" s="11">
        <v>40087</v>
      </c>
      <c r="I197" s="12">
        <v>40087</v>
      </c>
      <c r="J197" s="10" t="s">
        <v>414</v>
      </c>
      <c r="K197" s="13" t="s">
        <v>439</v>
      </c>
      <c r="L197" s="10" t="s">
        <v>398</v>
      </c>
      <c r="M197" s="10" t="s">
        <v>29</v>
      </c>
      <c r="N197" s="14">
        <v>513040</v>
      </c>
      <c r="O197" s="12"/>
      <c r="P197" s="10" t="s">
        <v>29</v>
      </c>
      <c r="Q197" s="14">
        <v>-474622</v>
      </c>
      <c r="R197" s="15">
        <v>4</v>
      </c>
      <c r="S197" s="10" t="s">
        <v>29</v>
      </c>
      <c r="T197" s="14">
        <v>38418</v>
      </c>
      <c r="U197" s="10" t="s">
        <v>36</v>
      </c>
      <c r="V197" s="10" t="s">
        <v>29</v>
      </c>
      <c r="W197" s="10" t="s">
        <v>37</v>
      </c>
      <c r="X197" s="10" t="s">
        <v>29</v>
      </c>
      <c r="Y197" s="15">
        <v>0</v>
      </c>
      <c r="Z197" s="15">
        <v>0</v>
      </c>
      <c r="AA197" s="15">
        <v>0</v>
      </c>
      <c r="AB197" s="14">
        <v>-6972</v>
      </c>
      <c r="AC197" s="14">
        <v>31446</v>
      </c>
      <c r="AD197" t="s">
        <v>2606</v>
      </c>
      <c r="AE197" t="s">
        <v>2606</v>
      </c>
      <c r="AF197">
        <v>3</v>
      </c>
    </row>
    <row r="198" spans="1:32" x14ac:dyDescent="0.25">
      <c r="A198" s="22" t="str">
        <f t="shared" si="3"/>
        <v>3000000019-0</v>
      </c>
      <c r="B198" s="9" t="s">
        <v>440</v>
      </c>
      <c r="C198" s="10" t="s">
        <v>29</v>
      </c>
      <c r="D198" s="10" t="s">
        <v>29</v>
      </c>
      <c r="E198" s="9" t="s">
        <v>30</v>
      </c>
      <c r="F198" s="10" t="s">
        <v>207</v>
      </c>
      <c r="G198" s="10" t="s">
        <v>32</v>
      </c>
      <c r="H198" s="11">
        <v>40087</v>
      </c>
      <c r="I198" s="12">
        <v>40087</v>
      </c>
      <c r="J198" s="10" t="s">
        <v>414</v>
      </c>
      <c r="K198" s="13" t="s">
        <v>441</v>
      </c>
      <c r="L198" s="10" t="s">
        <v>398</v>
      </c>
      <c r="M198" s="10" t="s">
        <v>29</v>
      </c>
      <c r="N198" s="14">
        <v>769558</v>
      </c>
      <c r="O198" s="12"/>
      <c r="P198" s="10" t="s">
        <v>29</v>
      </c>
      <c r="Q198" s="14">
        <v>-711931</v>
      </c>
      <c r="R198" s="15">
        <v>6</v>
      </c>
      <c r="S198" s="10" t="s">
        <v>29</v>
      </c>
      <c r="T198" s="14">
        <v>57627</v>
      </c>
      <c r="U198" s="10" t="s">
        <v>36</v>
      </c>
      <c r="V198" s="10" t="s">
        <v>29</v>
      </c>
      <c r="W198" s="10" t="s">
        <v>37</v>
      </c>
      <c r="X198" s="10" t="s">
        <v>29</v>
      </c>
      <c r="Y198" s="15">
        <v>0</v>
      </c>
      <c r="Z198" s="15">
        <v>0</v>
      </c>
      <c r="AA198" s="15">
        <v>0</v>
      </c>
      <c r="AB198" s="14">
        <v>-10458</v>
      </c>
      <c r="AC198" s="14">
        <v>47169</v>
      </c>
      <c r="AD198" t="s">
        <v>2606</v>
      </c>
      <c r="AE198" t="s">
        <v>2606</v>
      </c>
      <c r="AF198">
        <v>3</v>
      </c>
    </row>
    <row r="199" spans="1:32" x14ac:dyDescent="0.25">
      <c r="A199" s="22" t="str">
        <f t="shared" si="3"/>
        <v>3000000020-0</v>
      </c>
      <c r="B199" s="9" t="s">
        <v>442</v>
      </c>
      <c r="C199" s="10" t="s">
        <v>29</v>
      </c>
      <c r="D199" s="10" t="s">
        <v>29</v>
      </c>
      <c r="E199" s="9" t="s">
        <v>30</v>
      </c>
      <c r="F199" s="10" t="s">
        <v>207</v>
      </c>
      <c r="G199" s="10" t="s">
        <v>32</v>
      </c>
      <c r="H199" s="11">
        <v>40148</v>
      </c>
      <c r="I199" s="12">
        <v>40148</v>
      </c>
      <c r="J199" s="10" t="s">
        <v>443</v>
      </c>
      <c r="K199" s="13" t="s">
        <v>444</v>
      </c>
      <c r="L199" s="10" t="s">
        <v>398</v>
      </c>
      <c r="M199" s="10" t="s">
        <v>29</v>
      </c>
      <c r="N199" s="14">
        <v>9744701</v>
      </c>
      <c r="O199" s="12"/>
      <c r="P199" s="10" t="s">
        <v>29</v>
      </c>
      <c r="Q199" s="14">
        <v>-9020714</v>
      </c>
      <c r="R199" s="15">
        <v>1</v>
      </c>
      <c r="S199" s="10" t="s">
        <v>29</v>
      </c>
      <c r="T199" s="14">
        <v>723987</v>
      </c>
      <c r="U199" s="10" t="s">
        <v>36</v>
      </c>
      <c r="V199" s="10" t="s">
        <v>29</v>
      </c>
      <c r="W199" s="10" t="s">
        <v>37</v>
      </c>
      <c r="X199" s="10" t="s">
        <v>29</v>
      </c>
      <c r="Y199" s="15">
        <v>0</v>
      </c>
      <c r="Z199" s="15">
        <v>0</v>
      </c>
      <c r="AA199" s="15">
        <v>0</v>
      </c>
      <c r="AB199" s="14">
        <v>-131392</v>
      </c>
      <c r="AC199" s="14">
        <v>592595</v>
      </c>
      <c r="AD199" t="s">
        <v>2606</v>
      </c>
      <c r="AE199" t="s">
        <v>2606</v>
      </c>
      <c r="AF199">
        <v>3</v>
      </c>
    </row>
    <row r="200" spans="1:32" x14ac:dyDescent="0.25">
      <c r="A200" s="22" t="str">
        <f t="shared" si="3"/>
        <v>3000000021-0</v>
      </c>
      <c r="B200" s="9" t="s">
        <v>445</v>
      </c>
      <c r="C200" s="10" t="s">
        <v>29</v>
      </c>
      <c r="D200" s="10" t="s">
        <v>29</v>
      </c>
      <c r="E200" s="9" t="s">
        <v>30</v>
      </c>
      <c r="F200" s="10" t="s">
        <v>207</v>
      </c>
      <c r="G200" s="10" t="s">
        <v>32</v>
      </c>
      <c r="H200" s="11">
        <v>40148</v>
      </c>
      <c r="I200" s="12">
        <v>40148</v>
      </c>
      <c r="J200" s="10" t="s">
        <v>443</v>
      </c>
      <c r="K200" s="13" t="s">
        <v>446</v>
      </c>
      <c r="L200" s="10" t="s">
        <v>398</v>
      </c>
      <c r="M200" s="10" t="s">
        <v>29</v>
      </c>
      <c r="N200" s="14">
        <v>12970148</v>
      </c>
      <c r="O200" s="12"/>
      <c r="P200" s="10" t="s">
        <v>29</v>
      </c>
      <c r="Q200" s="14">
        <v>-12006526</v>
      </c>
      <c r="R200" s="15">
        <v>1</v>
      </c>
      <c r="S200" s="10" t="s">
        <v>29</v>
      </c>
      <c r="T200" s="14">
        <v>963622</v>
      </c>
      <c r="U200" s="10" t="s">
        <v>36</v>
      </c>
      <c r="V200" s="10" t="s">
        <v>29</v>
      </c>
      <c r="W200" s="10" t="s">
        <v>37</v>
      </c>
      <c r="X200" s="10" t="s">
        <v>29</v>
      </c>
      <c r="Y200" s="15">
        <v>0</v>
      </c>
      <c r="Z200" s="15">
        <v>0</v>
      </c>
      <c r="AA200" s="15">
        <v>0</v>
      </c>
      <c r="AB200" s="14">
        <v>-174882</v>
      </c>
      <c r="AC200" s="14">
        <v>788740</v>
      </c>
      <c r="AD200" t="s">
        <v>2606</v>
      </c>
      <c r="AE200" t="s">
        <v>2606</v>
      </c>
      <c r="AF200">
        <v>3</v>
      </c>
    </row>
    <row r="201" spans="1:32" x14ac:dyDescent="0.25">
      <c r="A201" s="22" t="str">
        <f t="shared" si="3"/>
        <v>3000000022-0</v>
      </c>
      <c r="B201" s="9" t="s">
        <v>447</v>
      </c>
      <c r="C201" s="10" t="s">
        <v>29</v>
      </c>
      <c r="D201" s="10" t="s">
        <v>29</v>
      </c>
      <c r="E201" s="9" t="s">
        <v>30</v>
      </c>
      <c r="F201" s="10" t="s">
        <v>207</v>
      </c>
      <c r="G201" s="10" t="s">
        <v>32</v>
      </c>
      <c r="H201" s="11">
        <v>40148</v>
      </c>
      <c r="I201" s="12">
        <v>40148</v>
      </c>
      <c r="J201" s="10" t="s">
        <v>448</v>
      </c>
      <c r="K201" s="13" t="s">
        <v>449</v>
      </c>
      <c r="L201" s="10" t="s">
        <v>398</v>
      </c>
      <c r="M201" s="10" t="s">
        <v>29</v>
      </c>
      <c r="N201" s="14">
        <v>6564675</v>
      </c>
      <c r="O201" s="12"/>
      <c r="P201" s="10" t="s">
        <v>29</v>
      </c>
      <c r="Q201" s="14">
        <v>-6076949</v>
      </c>
      <c r="R201" s="15">
        <v>1</v>
      </c>
      <c r="S201" s="10" t="s">
        <v>29</v>
      </c>
      <c r="T201" s="14">
        <v>487726</v>
      </c>
      <c r="U201" s="10" t="s">
        <v>36</v>
      </c>
      <c r="V201" s="10" t="s">
        <v>29</v>
      </c>
      <c r="W201" s="10" t="s">
        <v>37</v>
      </c>
      <c r="X201" s="10" t="s">
        <v>29</v>
      </c>
      <c r="Y201" s="15">
        <v>0</v>
      </c>
      <c r="Z201" s="15">
        <v>0</v>
      </c>
      <c r="AA201" s="15">
        <v>0</v>
      </c>
      <c r="AB201" s="14">
        <v>-88515</v>
      </c>
      <c r="AC201" s="14">
        <v>399211</v>
      </c>
      <c r="AD201" t="s">
        <v>2606</v>
      </c>
      <c r="AE201" t="s">
        <v>2606</v>
      </c>
      <c r="AF201">
        <v>3</v>
      </c>
    </row>
    <row r="202" spans="1:32" x14ac:dyDescent="0.25">
      <c r="A202" s="22" t="str">
        <f t="shared" si="3"/>
        <v>3000000023-0</v>
      </c>
      <c r="B202" s="9" t="s">
        <v>450</v>
      </c>
      <c r="C202" s="10" t="s">
        <v>29</v>
      </c>
      <c r="D202" s="10" t="s">
        <v>29</v>
      </c>
      <c r="E202" s="9" t="s">
        <v>30</v>
      </c>
      <c r="F202" s="10" t="s">
        <v>207</v>
      </c>
      <c r="G202" s="10" t="s">
        <v>32</v>
      </c>
      <c r="H202" s="11">
        <v>40148</v>
      </c>
      <c r="I202" s="12">
        <v>40148</v>
      </c>
      <c r="J202" s="10" t="s">
        <v>407</v>
      </c>
      <c r="K202" s="13" t="s">
        <v>408</v>
      </c>
      <c r="L202" s="10" t="s">
        <v>398</v>
      </c>
      <c r="M202" s="10" t="s">
        <v>29</v>
      </c>
      <c r="N202" s="14">
        <v>2893791</v>
      </c>
      <c r="O202" s="12"/>
      <c r="P202" s="10" t="s">
        <v>29</v>
      </c>
      <c r="Q202" s="14">
        <v>-2678796</v>
      </c>
      <c r="R202" s="15">
        <v>1</v>
      </c>
      <c r="S202" s="10" t="s">
        <v>29</v>
      </c>
      <c r="T202" s="14">
        <v>214995</v>
      </c>
      <c r="U202" s="10" t="s">
        <v>36</v>
      </c>
      <c r="V202" s="10" t="s">
        <v>29</v>
      </c>
      <c r="W202" s="10" t="s">
        <v>37</v>
      </c>
      <c r="X202" s="10" t="s">
        <v>29</v>
      </c>
      <c r="Y202" s="15">
        <v>0</v>
      </c>
      <c r="Z202" s="15">
        <v>0</v>
      </c>
      <c r="AA202" s="15">
        <v>0</v>
      </c>
      <c r="AB202" s="14">
        <v>-39018</v>
      </c>
      <c r="AC202" s="14">
        <v>175977</v>
      </c>
      <c r="AD202" t="s">
        <v>2606</v>
      </c>
      <c r="AE202" t="s">
        <v>2606</v>
      </c>
      <c r="AF202">
        <v>3</v>
      </c>
    </row>
    <row r="203" spans="1:32" x14ac:dyDescent="0.25">
      <c r="A203" s="22" t="str">
        <f t="shared" si="3"/>
        <v>3000000024-0</v>
      </c>
      <c r="B203" s="9" t="s">
        <v>451</v>
      </c>
      <c r="C203" s="10" t="s">
        <v>29</v>
      </c>
      <c r="D203" s="10" t="s">
        <v>29</v>
      </c>
      <c r="E203" s="9" t="s">
        <v>30</v>
      </c>
      <c r="F203" s="10" t="s">
        <v>207</v>
      </c>
      <c r="G203" s="10" t="s">
        <v>32</v>
      </c>
      <c r="H203" s="11">
        <v>40148</v>
      </c>
      <c r="I203" s="12">
        <v>40148</v>
      </c>
      <c r="J203" s="10" t="s">
        <v>407</v>
      </c>
      <c r="K203" s="13" t="s">
        <v>410</v>
      </c>
      <c r="L203" s="10" t="s">
        <v>398</v>
      </c>
      <c r="M203" s="10" t="s">
        <v>29</v>
      </c>
      <c r="N203" s="14">
        <v>506188.5</v>
      </c>
      <c r="O203" s="12"/>
      <c r="P203" s="10" t="s">
        <v>29</v>
      </c>
      <c r="Q203" s="14">
        <v>-468580.5</v>
      </c>
      <c r="R203" s="15">
        <v>1</v>
      </c>
      <c r="S203" s="10" t="s">
        <v>29</v>
      </c>
      <c r="T203" s="14">
        <v>37608</v>
      </c>
      <c r="U203" s="10" t="s">
        <v>36</v>
      </c>
      <c r="V203" s="10" t="s">
        <v>29</v>
      </c>
      <c r="W203" s="10" t="s">
        <v>37</v>
      </c>
      <c r="X203" s="10" t="s">
        <v>29</v>
      </c>
      <c r="Y203" s="15">
        <v>0</v>
      </c>
      <c r="Z203" s="15">
        <v>0</v>
      </c>
      <c r="AA203" s="15">
        <v>0</v>
      </c>
      <c r="AB203" s="14">
        <v>-6825</v>
      </c>
      <c r="AC203" s="14">
        <v>30783</v>
      </c>
      <c r="AD203" t="s">
        <v>2606</v>
      </c>
      <c r="AE203" t="s">
        <v>2606</v>
      </c>
      <c r="AF203">
        <v>3</v>
      </c>
    </row>
    <row r="204" spans="1:32" x14ac:dyDescent="0.25">
      <c r="A204" s="22" t="str">
        <f t="shared" si="3"/>
        <v>3000000025-0</v>
      </c>
      <c r="B204" s="9" t="s">
        <v>452</v>
      </c>
      <c r="C204" s="10" t="s">
        <v>29</v>
      </c>
      <c r="D204" s="10" t="s">
        <v>29</v>
      </c>
      <c r="E204" s="9" t="s">
        <v>30</v>
      </c>
      <c r="F204" s="10" t="s">
        <v>207</v>
      </c>
      <c r="G204" s="10" t="s">
        <v>32</v>
      </c>
      <c r="H204" s="11">
        <v>40148</v>
      </c>
      <c r="I204" s="12">
        <v>40148</v>
      </c>
      <c r="J204" s="10" t="s">
        <v>407</v>
      </c>
      <c r="K204" s="13" t="s">
        <v>453</v>
      </c>
      <c r="L204" s="10" t="s">
        <v>398</v>
      </c>
      <c r="M204" s="10" t="s">
        <v>29</v>
      </c>
      <c r="N204" s="14">
        <v>506514.5</v>
      </c>
      <c r="O204" s="12"/>
      <c r="P204" s="10" t="s">
        <v>29</v>
      </c>
      <c r="Q204" s="14">
        <v>-468882.5</v>
      </c>
      <c r="R204" s="15">
        <v>1</v>
      </c>
      <c r="S204" s="10" t="s">
        <v>29</v>
      </c>
      <c r="T204" s="14">
        <v>37632</v>
      </c>
      <c r="U204" s="10" t="s">
        <v>36</v>
      </c>
      <c r="V204" s="10" t="s">
        <v>29</v>
      </c>
      <c r="W204" s="10" t="s">
        <v>37</v>
      </c>
      <c r="X204" s="10" t="s">
        <v>29</v>
      </c>
      <c r="Y204" s="15">
        <v>0</v>
      </c>
      <c r="Z204" s="15">
        <v>0</v>
      </c>
      <c r="AA204" s="15">
        <v>0</v>
      </c>
      <c r="AB204" s="14">
        <v>-6830</v>
      </c>
      <c r="AC204" s="14">
        <v>30802</v>
      </c>
      <c r="AD204" t="s">
        <v>2606</v>
      </c>
      <c r="AE204" t="s">
        <v>2606</v>
      </c>
      <c r="AF204">
        <v>3</v>
      </c>
    </row>
    <row r="205" spans="1:32" x14ac:dyDescent="0.25">
      <c r="A205" s="22" t="str">
        <f t="shared" si="3"/>
        <v>3000000026-0</v>
      </c>
      <c r="B205" s="9" t="s">
        <v>454</v>
      </c>
      <c r="C205" s="10" t="s">
        <v>29</v>
      </c>
      <c r="D205" s="10" t="s">
        <v>29</v>
      </c>
      <c r="E205" s="9" t="s">
        <v>30</v>
      </c>
      <c r="F205" s="10" t="s">
        <v>207</v>
      </c>
      <c r="G205" s="10" t="s">
        <v>32</v>
      </c>
      <c r="H205" s="11">
        <v>40148</v>
      </c>
      <c r="I205" s="12">
        <v>40148</v>
      </c>
      <c r="J205" s="10" t="s">
        <v>455</v>
      </c>
      <c r="K205" s="13" t="s">
        <v>456</v>
      </c>
      <c r="L205" s="10" t="s">
        <v>398</v>
      </c>
      <c r="M205" s="10" t="s">
        <v>29</v>
      </c>
      <c r="N205" s="14">
        <v>8062268</v>
      </c>
      <c r="O205" s="12"/>
      <c r="P205" s="10" t="s">
        <v>29</v>
      </c>
      <c r="Q205" s="14">
        <v>-7463279</v>
      </c>
      <c r="R205" s="15">
        <v>1</v>
      </c>
      <c r="S205" s="10" t="s">
        <v>29</v>
      </c>
      <c r="T205" s="14">
        <v>598989</v>
      </c>
      <c r="U205" s="10" t="s">
        <v>36</v>
      </c>
      <c r="V205" s="10" t="s">
        <v>29</v>
      </c>
      <c r="W205" s="10" t="s">
        <v>37</v>
      </c>
      <c r="X205" s="10" t="s">
        <v>29</v>
      </c>
      <c r="Y205" s="15">
        <v>0</v>
      </c>
      <c r="Z205" s="15">
        <v>0</v>
      </c>
      <c r="AA205" s="15">
        <v>0</v>
      </c>
      <c r="AB205" s="14">
        <v>-108707</v>
      </c>
      <c r="AC205" s="14">
        <v>490282</v>
      </c>
      <c r="AD205" t="s">
        <v>2606</v>
      </c>
      <c r="AE205" t="s">
        <v>2606</v>
      </c>
      <c r="AF205">
        <v>3</v>
      </c>
    </row>
    <row r="206" spans="1:32" x14ac:dyDescent="0.25">
      <c r="A206" s="22" t="str">
        <f t="shared" si="3"/>
        <v>3000000027-0</v>
      </c>
      <c r="B206" s="9" t="s">
        <v>457</v>
      </c>
      <c r="C206" s="10" t="s">
        <v>29</v>
      </c>
      <c r="D206" s="10" t="s">
        <v>29</v>
      </c>
      <c r="E206" s="9" t="s">
        <v>30</v>
      </c>
      <c r="F206" s="10" t="s">
        <v>207</v>
      </c>
      <c r="G206" s="10" t="s">
        <v>32</v>
      </c>
      <c r="H206" s="11">
        <v>40148</v>
      </c>
      <c r="I206" s="12">
        <v>40148</v>
      </c>
      <c r="J206" s="10" t="s">
        <v>448</v>
      </c>
      <c r="K206" s="13" t="s">
        <v>458</v>
      </c>
      <c r="L206" s="10" t="s">
        <v>398</v>
      </c>
      <c r="M206" s="10" t="s">
        <v>29</v>
      </c>
      <c r="N206" s="14">
        <v>2394585</v>
      </c>
      <c r="O206" s="12"/>
      <c r="P206" s="10" t="s">
        <v>29</v>
      </c>
      <c r="Q206" s="14">
        <v>-2216678</v>
      </c>
      <c r="R206" s="15">
        <v>1</v>
      </c>
      <c r="S206" s="10" t="s">
        <v>29</v>
      </c>
      <c r="T206" s="14">
        <v>177907</v>
      </c>
      <c r="U206" s="10" t="s">
        <v>36</v>
      </c>
      <c r="V206" s="10" t="s">
        <v>29</v>
      </c>
      <c r="W206" s="10" t="s">
        <v>37</v>
      </c>
      <c r="X206" s="10" t="s">
        <v>29</v>
      </c>
      <c r="Y206" s="15">
        <v>0</v>
      </c>
      <c r="Z206" s="15">
        <v>0</v>
      </c>
      <c r="AA206" s="15">
        <v>0</v>
      </c>
      <c r="AB206" s="14">
        <v>-32287</v>
      </c>
      <c r="AC206" s="14">
        <v>145620</v>
      </c>
      <c r="AD206" t="s">
        <v>2606</v>
      </c>
      <c r="AE206" t="s">
        <v>2606</v>
      </c>
      <c r="AF206">
        <v>3</v>
      </c>
    </row>
    <row r="207" spans="1:32" x14ac:dyDescent="0.25">
      <c r="A207" s="22" t="str">
        <f t="shared" si="3"/>
        <v>3000000028-0</v>
      </c>
      <c r="B207" s="9" t="s">
        <v>459</v>
      </c>
      <c r="C207" s="10" t="s">
        <v>29</v>
      </c>
      <c r="D207" s="10" t="s">
        <v>29</v>
      </c>
      <c r="E207" s="9" t="s">
        <v>30</v>
      </c>
      <c r="F207" s="10" t="s">
        <v>207</v>
      </c>
      <c r="G207" s="10" t="s">
        <v>32</v>
      </c>
      <c r="H207" s="11">
        <v>40148</v>
      </c>
      <c r="I207" s="12">
        <v>40148</v>
      </c>
      <c r="J207" s="10" t="s">
        <v>448</v>
      </c>
      <c r="K207" s="13" t="s">
        <v>460</v>
      </c>
      <c r="L207" s="10" t="s">
        <v>398</v>
      </c>
      <c r="M207" s="10" t="s">
        <v>29</v>
      </c>
      <c r="N207" s="14">
        <v>2299779</v>
      </c>
      <c r="O207" s="12"/>
      <c r="P207" s="10" t="s">
        <v>29</v>
      </c>
      <c r="Q207" s="14">
        <v>-2128916</v>
      </c>
      <c r="R207" s="15">
        <v>1</v>
      </c>
      <c r="S207" s="10" t="s">
        <v>29</v>
      </c>
      <c r="T207" s="14">
        <v>170863</v>
      </c>
      <c r="U207" s="10" t="s">
        <v>36</v>
      </c>
      <c r="V207" s="10" t="s">
        <v>29</v>
      </c>
      <c r="W207" s="10" t="s">
        <v>37</v>
      </c>
      <c r="X207" s="10" t="s">
        <v>29</v>
      </c>
      <c r="Y207" s="15">
        <v>0</v>
      </c>
      <c r="Z207" s="15">
        <v>0</v>
      </c>
      <c r="AA207" s="15">
        <v>0</v>
      </c>
      <c r="AB207" s="14">
        <v>-31009</v>
      </c>
      <c r="AC207" s="14">
        <v>139854</v>
      </c>
      <c r="AD207" t="s">
        <v>2606</v>
      </c>
      <c r="AE207" t="s">
        <v>2606</v>
      </c>
      <c r="AF207">
        <v>3</v>
      </c>
    </row>
    <row r="208" spans="1:32" x14ac:dyDescent="0.25">
      <c r="A208" s="22" t="str">
        <f t="shared" si="3"/>
        <v>3000000029-0</v>
      </c>
      <c r="B208" s="9" t="s">
        <v>461</v>
      </c>
      <c r="C208" s="10" t="s">
        <v>29</v>
      </c>
      <c r="D208" s="10" t="s">
        <v>29</v>
      </c>
      <c r="E208" s="9" t="s">
        <v>30</v>
      </c>
      <c r="F208" s="10" t="s">
        <v>207</v>
      </c>
      <c r="G208" s="10" t="s">
        <v>32</v>
      </c>
      <c r="H208" s="11">
        <v>40148</v>
      </c>
      <c r="I208" s="12">
        <v>40148</v>
      </c>
      <c r="J208" s="10" t="s">
        <v>407</v>
      </c>
      <c r="K208" s="13" t="s">
        <v>462</v>
      </c>
      <c r="L208" s="10" t="s">
        <v>398</v>
      </c>
      <c r="M208" s="10" t="s">
        <v>29</v>
      </c>
      <c r="N208" s="14">
        <v>331112.53000000003</v>
      </c>
      <c r="O208" s="12"/>
      <c r="P208" s="10" t="s">
        <v>29</v>
      </c>
      <c r="Q208" s="14">
        <v>-306512.53000000003</v>
      </c>
      <c r="R208" s="15">
        <v>1</v>
      </c>
      <c r="S208" s="10" t="s">
        <v>29</v>
      </c>
      <c r="T208" s="14">
        <v>24600</v>
      </c>
      <c r="U208" s="10" t="s">
        <v>36</v>
      </c>
      <c r="V208" s="10" t="s">
        <v>29</v>
      </c>
      <c r="W208" s="10" t="s">
        <v>37</v>
      </c>
      <c r="X208" s="10" t="s">
        <v>29</v>
      </c>
      <c r="Y208" s="15">
        <v>0</v>
      </c>
      <c r="Z208" s="15">
        <v>0</v>
      </c>
      <c r="AA208" s="15">
        <v>0</v>
      </c>
      <c r="AB208" s="14">
        <v>-4465</v>
      </c>
      <c r="AC208" s="14">
        <v>20135</v>
      </c>
      <c r="AD208" t="s">
        <v>2606</v>
      </c>
      <c r="AE208" t="s">
        <v>2606</v>
      </c>
      <c r="AF208">
        <v>3</v>
      </c>
    </row>
    <row r="209" spans="1:32" x14ac:dyDescent="0.25">
      <c r="A209" s="22" t="str">
        <f t="shared" si="3"/>
        <v>3000000030-0</v>
      </c>
      <c r="B209" s="9" t="s">
        <v>463</v>
      </c>
      <c r="C209" s="10" t="s">
        <v>29</v>
      </c>
      <c r="D209" s="10" t="s">
        <v>29</v>
      </c>
      <c r="E209" s="9" t="s">
        <v>30</v>
      </c>
      <c r="F209" s="10" t="s">
        <v>207</v>
      </c>
      <c r="G209" s="10" t="s">
        <v>32</v>
      </c>
      <c r="H209" s="11">
        <v>40148</v>
      </c>
      <c r="I209" s="12">
        <v>40148</v>
      </c>
      <c r="J209" s="10" t="s">
        <v>448</v>
      </c>
      <c r="K209" s="13" t="s">
        <v>464</v>
      </c>
      <c r="L209" s="10" t="s">
        <v>398</v>
      </c>
      <c r="M209" s="10" t="s">
        <v>29</v>
      </c>
      <c r="N209" s="14">
        <v>6166461.5</v>
      </c>
      <c r="O209" s="12"/>
      <c r="P209" s="10" t="s">
        <v>29</v>
      </c>
      <c r="Q209" s="14">
        <v>-5708321.5</v>
      </c>
      <c r="R209" s="15">
        <v>1</v>
      </c>
      <c r="S209" s="10" t="s">
        <v>29</v>
      </c>
      <c r="T209" s="14">
        <v>458140</v>
      </c>
      <c r="U209" s="10" t="s">
        <v>36</v>
      </c>
      <c r="V209" s="10" t="s">
        <v>29</v>
      </c>
      <c r="W209" s="10" t="s">
        <v>37</v>
      </c>
      <c r="X209" s="10" t="s">
        <v>29</v>
      </c>
      <c r="Y209" s="15">
        <v>0</v>
      </c>
      <c r="Z209" s="15">
        <v>0</v>
      </c>
      <c r="AA209" s="15">
        <v>0</v>
      </c>
      <c r="AB209" s="14">
        <v>-83145</v>
      </c>
      <c r="AC209" s="14">
        <v>374995</v>
      </c>
      <c r="AD209" t="s">
        <v>2606</v>
      </c>
      <c r="AE209" t="s">
        <v>2606</v>
      </c>
      <c r="AF209">
        <v>3</v>
      </c>
    </row>
    <row r="210" spans="1:32" x14ac:dyDescent="0.25">
      <c r="A210" s="22" t="str">
        <f t="shared" si="3"/>
        <v>3000000031-0</v>
      </c>
      <c r="B210" s="9" t="s">
        <v>465</v>
      </c>
      <c r="C210" s="10" t="s">
        <v>29</v>
      </c>
      <c r="D210" s="10" t="s">
        <v>29</v>
      </c>
      <c r="E210" s="9" t="s">
        <v>30</v>
      </c>
      <c r="F210" s="10" t="s">
        <v>207</v>
      </c>
      <c r="G210" s="10" t="s">
        <v>32</v>
      </c>
      <c r="H210" s="11">
        <v>40148</v>
      </c>
      <c r="I210" s="12">
        <v>40148</v>
      </c>
      <c r="J210" s="10" t="s">
        <v>466</v>
      </c>
      <c r="K210" s="13" t="s">
        <v>467</v>
      </c>
      <c r="L210" s="10" t="s">
        <v>398</v>
      </c>
      <c r="M210" s="10" t="s">
        <v>29</v>
      </c>
      <c r="N210" s="14">
        <v>1501978</v>
      </c>
      <c r="O210" s="12"/>
      <c r="P210" s="10" t="s">
        <v>29</v>
      </c>
      <c r="Q210" s="14">
        <v>-1390388</v>
      </c>
      <c r="R210" s="15">
        <v>1</v>
      </c>
      <c r="S210" s="10" t="s">
        <v>29</v>
      </c>
      <c r="T210" s="14">
        <v>111590</v>
      </c>
      <c r="U210" s="10" t="s">
        <v>36</v>
      </c>
      <c r="V210" s="10" t="s">
        <v>29</v>
      </c>
      <c r="W210" s="10" t="s">
        <v>37</v>
      </c>
      <c r="X210" s="10" t="s">
        <v>29</v>
      </c>
      <c r="Y210" s="15">
        <v>0</v>
      </c>
      <c r="Z210" s="15">
        <v>0</v>
      </c>
      <c r="AA210" s="15">
        <v>0</v>
      </c>
      <c r="AB210" s="14">
        <v>-20252</v>
      </c>
      <c r="AC210" s="14">
        <v>91338</v>
      </c>
      <c r="AD210" t="s">
        <v>2606</v>
      </c>
      <c r="AE210" t="s">
        <v>2606</v>
      </c>
      <c r="AF210">
        <v>3</v>
      </c>
    </row>
    <row r="211" spans="1:32" x14ac:dyDescent="0.25">
      <c r="A211" s="22" t="str">
        <f t="shared" si="3"/>
        <v>3000000032-0</v>
      </c>
      <c r="B211" s="9" t="s">
        <v>468</v>
      </c>
      <c r="C211" s="10" t="s">
        <v>29</v>
      </c>
      <c r="D211" s="10" t="s">
        <v>29</v>
      </c>
      <c r="E211" s="9" t="s">
        <v>30</v>
      </c>
      <c r="F211" s="10" t="s">
        <v>207</v>
      </c>
      <c r="G211" s="10" t="s">
        <v>32</v>
      </c>
      <c r="H211" s="11">
        <v>40148</v>
      </c>
      <c r="I211" s="12">
        <v>40148</v>
      </c>
      <c r="J211" s="10" t="s">
        <v>469</v>
      </c>
      <c r="K211" s="13" t="s">
        <v>470</v>
      </c>
      <c r="L211" s="10" t="s">
        <v>398</v>
      </c>
      <c r="M211" s="10" t="s">
        <v>29</v>
      </c>
      <c r="N211" s="14">
        <v>987529</v>
      </c>
      <c r="O211" s="12"/>
      <c r="P211" s="10" t="s">
        <v>29</v>
      </c>
      <c r="Q211" s="14">
        <v>-914161</v>
      </c>
      <c r="R211" s="15">
        <v>1</v>
      </c>
      <c r="S211" s="10" t="s">
        <v>29</v>
      </c>
      <c r="T211" s="14">
        <v>73368</v>
      </c>
      <c r="U211" s="10" t="s">
        <v>36</v>
      </c>
      <c r="V211" s="10" t="s">
        <v>29</v>
      </c>
      <c r="W211" s="10" t="s">
        <v>37</v>
      </c>
      <c r="X211" s="10" t="s">
        <v>29</v>
      </c>
      <c r="Y211" s="15">
        <v>0</v>
      </c>
      <c r="Z211" s="15">
        <v>0</v>
      </c>
      <c r="AA211" s="15">
        <v>0</v>
      </c>
      <c r="AB211" s="14">
        <v>-13315</v>
      </c>
      <c r="AC211" s="14">
        <v>60053</v>
      </c>
      <c r="AD211" t="s">
        <v>2606</v>
      </c>
      <c r="AE211" t="s">
        <v>2606</v>
      </c>
      <c r="AF211">
        <v>3</v>
      </c>
    </row>
    <row r="212" spans="1:32" x14ac:dyDescent="0.25">
      <c r="A212" s="22" t="str">
        <f t="shared" si="3"/>
        <v>3000000033-0</v>
      </c>
      <c r="B212" s="9" t="s">
        <v>471</v>
      </c>
      <c r="C212" s="10" t="s">
        <v>29</v>
      </c>
      <c r="D212" s="10" t="s">
        <v>29</v>
      </c>
      <c r="E212" s="9" t="s">
        <v>30</v>
      </c>
      <c r="F212" s="10" t="s">
        <v>207</v>
      </c>
      <c r="G212" s="10" t="s">
        <v>32</v>
      </c>
      <c r="H212" s="11">
        <v>40148</v>
      </c>
      <c r="I212" s="12">
        <v>40148</v>
      </c>
      <c r="J212" s="10" t="s">
        <v>407</v>
      </c>
      <c r="K212" s="13" t="s">
        <v>472</v>
      </c>
      <c r="L212" s="10" t="s">
        <v>398</v>
      </c>
      <c r="M212" s="10" t="s">
        <v>29</v>
      </c>
      <c r="N212" s="14">
        <v>97987</v>
      </c>
      <c r="O212" s="12"/>
      <c r="P212" s="10" t="s">
        <v>29</v>
      </c>
      <c r="Q212" s="14">
        <v>-90706</v>
      </c>
      <c r="R212" s="15">
        <v>1</v>
      </c>
      <c r="S212" s="10" t="s">
        <v>29</v>
      </c>
      <c r="T212" s="14">
        <v>7281</v>
      </c>
      <c r="U212" s="10" t="s">
        <v>36</v>
      </c>
      <c r="V212" s="10" t="s">
        <v>29</v>
      </c>
      <c r="W212" s="10" t="s">
        <v>37</v>
      </c>
      <c r="X212" s="10" t="s">
        <v>29</v>
      </c>
      <c r="Y212" s="15">
        <v>0</v>
      </c>
      <c r="Z212" s="15">
        <v>0</v>
      </c>
      <c r="AA212" s="15">
        <v>0</v>
      </c>
      <c r="AB212" s="14">
        <v>-1321</v>
      </c>
      <c r="AC212" s="14">
        <v>5960</v>
      </c>
      <c r="AD212" t="s">
        <v>2606</v>
      </c>
      <c r="AE212" t="s">
        <v>2606</v>
      </c>
      <c r="AF212">
        <v>3</v>
      </c>
    </row>
    <row r="213" spans="1:32" x14ac:dyDescent="0.25">
      <c r="A213" s="22" t="str">
        <f t="shared" si="3"/>
        <v>3000000034-0</v>
      </c>
      <c r="B213" s="9" t="s">
        <v>473</v>
      </c>
      <c r="C213" s="10" t="s">
        <v>29</v>
      </c>
      <c r="D213" s="10" t="s">
        <v>29</v>
      </c>
      <c r="E213" s="9" t="s">
        <v>30</v>
      </c>
      <c r="F213" s="10" t="s">
        <v>207</v>
      </c>
      <c r="G213" s="10" t="s">
        <v>32</v>
      </c>
      <c r="H213" s="11">
        <v>40148</v>
      </c>
      <c r="I213" s="12">
        <v>40148</v>
      </c>
      <c r="J213" s="10" t="s">
        <v>443</v>
      </c>
      <c r="K213" s="13" t="s">
        <v>474</v>
      </c>
      <c r="L213" s="10" t="s">
        <v>398</v>
      </c>
      <c r="M213" s="10" t="s">
        <v>29</v>
      </c>
      <c r="N213" s="14">
        <v>1999823</v>
      </c>
      <c r="O213" s="12"/>
      <c r="P213" s="10" t="s">
        <v>29</v>
      </c>
      <c r="Q213" s="14">
        <v>-1851245</v>
      </c>
      <c r="R213" s="15">
        <v>1</v>
      </c>
      <c r="S213" s="10" t="s">
        <v>29</v>
      </c>
      <c r="T213" s="14">
        <v>148578</v>
      </c>
      <c r="U213" s="10" t="s">
        <v>36</v>
      </c>
      <c r="V213" s="10" t="s">
        <v>29</v>
      </c>
      <c r="W213" s="10" t="s">
        <v>37</v>
      </c>
      <c r="X213" s="10" t="s">
        <v>29</v>
      </c>
      <c r="Y213" s="15">
        <v>0</v>
      </c>
      <c r="Z213" s="15">
        <v>0</v>
      </c>
      <c r="AA213" s="15">
        <v>0</v>
      </c>
      <c r="AB213" s="14">
        <v>-26965</v>
      </c>
      <c r="AC213" s="14">
        <v>121613</v>
      </c>
      <c r="AD213" t="s">
        <v>2606</v>
      </c>
      <c r="AE213" t="s">
        <v>2606</v>
      </c>
      <c r="AF213">
        <v>3</v>
      </c>
    </row>
    <row r="214" spans="1:32" x14ac:dyDescent="0.25">
      <c r="A214" s="22" t="str">
        <f t="shared" si="3"/>
        <v>3000000035-0</v>
      </c>
      <c r="B214" s="9" t="s">
        <v>475</v>
      </c>
      <c r="C214" s="10" t="s">
        <v>29</v>
      </c>
      <c r="D214" s="10" t="s">
        <v>29</v>
      </c>
      <c r="E214" s="9" t="s">
        <v>30</v>
      </c>
      <c r="F214" s="10" t="s">
        <v>207</v>
      </c>
      <c r="G214" s="10" t="s">
        <v>32</v>
      </c>
      <c r="H214" s="11">
        <v>40148</v>
      </c>
      <c r="I214" s="12">
        <v>40148</v>
      </c>
      <c r="J214" s="10" t="s">
        <v>455</v>
      </c>
      <c r="K214" s="13" t="s">
        <v>476</v>
      </c>
      <c r="L214" s="10" t="s">
        <v>398</v>
      </c>
      <c r="M214" s="10" t="s">
        <v>29</v>
      </c>
      <c r="N214" s="14">
        <v>3380666</v>
      </c>
      <c r="O214" s="12"/>
      <c r="P214" s="10" t="s">
        <v>29</v>
      </c>
      <c r="Q214" s="14">
        <v>-3129498</v>
      </c>
      <c r="R214" s="15">
        <v>1</v>
      </c>
      <c r="S214" s="10" t="s">
        <v>29</v>
      </c>
      <c r="T214" s="14">
        <v>251168</v>
      </c>
      <c r="U214" s="10" t="s">
        <v>36</v>
      </c>
      <c r="V214" s="10" t="s">
        <v>29</v>
      </c>
      <c r="W214" s="10" t="s">
        <v>37</v>
      </c>
      <c r="X214" s="10" t="s">
        <v>29</v>
      </c>
      <c r="Y214" s="15">
        <v>0</v>
      </c>
      <c r="Z214" s="15">
        <v>0</v>
      </c>
      <c r="AA214" s="15">
        <v>0</v>
      </c>
      <c r="AB214" s="14">
        <v>-45583</v>
      </c>
      <c r="AC214" s="14">
        <v>205585</v>
      </c>
      <c r="AD214" t="s">
        <v>2606</v>
      </c>
      <c r="AE214" t="s">
        <v>2606</v>
      </c>
      <c r="AF214">
        <v>3</v>
      </c>
    </row>
    <row r="215" spans="1:32" x14ac:dyDescent="0.25">
      <c r="A215" s="22" t="str">
        <f t="shared" si="3"/>
        <v>3000000036-0</v>
      </c>
      <c r="B215" s="9" t="s">
        <v>477</v>
      </c>
      <c r="C215" s="10" t="s">
        <v>29</v>
      </c>
      <c r="D215" s="10" t="s">
        <v>29</v>
      </c>
      <c r="E215" s="9" t="s">
        <v>30</v>
      </c>
      <c r="F215" s="10" t="s">
        <v>207</v>
      </c>
      <c r="G215" s="10" t="s">
        <v>32</v>
      </c>
      <c r="H215" s="11">
        <v>40148</v>
      </c>
      <c r="I215" s="12">
        <v>40148</v>
      </c>
      <c r="J215" s="10" t="s">
        <v>469</v>
      </c>
      <c r="K215" s="13" t="s">
        <v>478</v>
      </c>
      <c r="L215" s="10" t="s">
        <v>398</v>
      </c>
      <c r="M215" s="10" t="s">
        <v>29</v>
      </c>
      <c r="N215" s="14">
        <v>1932983</v>
      </c>
      <c r="O215" s="12"/>
      <c r="P215" s="10" t="s">
        <v>29</v>
      </c>
      <c r="Q215" s="14">
        <v>-1789372</v>
      </c>
      <c r="R215" s="15">
        <v>1</v>
      </c>
      <c r="S215" s="10" t="s">
        <v>29</v>
      </c>
      <c r="T215" s="14">
        <v>143611</v>
      </c>
      <c r="U215" s="10" t="s">
        <v>36</v>
      </c>
      <c r="V215" s="10" t="s">
        <v>29</v>
      </c>
      <c r="W215" s="10" t="s">
        <v>37</v>
      </c>
      <c r="X215" s="10" t="s">
        <v>29</v>
      </c>
      <c r="Y215" s="15">
        <v>0</v>
      </c>
      <c r="Z215" s="15">
        <v>0</v>
      </c>
      <c r="AA215" s="15">
        <v>0</v>
      </c>
      <c r="AB215" s="14">
        <v>-26063</v>
      </c>
      <c r="AC215" s="14">
        <v>117548</v>
      </c>
      <c r="AD215" t="s">
        <v>2606</v>
      </c>
      <c r="AE215" t="s">
        <v>2606</v>
      </c>
      <c r="AF215">
        <v>3</v>
      </c>
    </row>
    <row r="216" spans="1:32" x14ac:dyDescent="0.25">
      <c r="A216" s="22" t="str">
        <f t="shared" si="3"/>
        <v>3000000037-0</v>
      </c>
      <c r="B216" s="9" t="s">
        <v>479</v>
      </c>
      <c r="C216" s="10" t="s">
        <v>29</v>
      </c>
      <c r="D216" s="10" t="s">
        <v>29</v>
      </c>
      <c r="E216" s="9" t="s">
        <v>30</v>
      </c>
      <c r="F216" s="10" t="s">
        <v>207</v>
      </c>
      <c r="G216" s="10" t="s">
        <v>32</v>
      </c>
      <c r="H216" s="11">
        <v>40148</v>
      </c>
      <c r="I216" s="12">
        <v>40148</v>
      </c>
      <c r="J216" s="10" t="s">
        <v>480</v>
      </c>
      <c r="K216" s="13" t="s">
        <v>481</v>
      </c>
      <c r="L216" s="10" t="s">
        <v>398</v>
      </c>
      <c r="M216" s="10" t="s">
        <v>29</v>
      </c>
      <c r="N216" s="14">
        <v>988858</v>
      </c>
      <c r="O216" s="12"/>
      <c r="P216" s="10" t="s">
        <v>29</v>
      </c>
      <c r="Q216" s="14">
        <v>-915390</v>
      </c>
      <c r="R216" s="15">
        <v>1</v>
      </c>
      <c r="S216" s="10" t="s">
        <v>29</v>
      </c>
      <c r="T216" s="14">
        <v>73468</v>
      </c>
      <c r="U216" s="10" t="s">
        <v>36</v>
      </c>
      <c r="V216" s="10" t="s">
        <v>29</v>
      </c>
      <c r="W216" s="10" t="s">
        <v>37</v>
      </c>
      <c r="X216" s="10" t="s">
        <v>29</v>
      </c>
      <c r="Y216" s="15">
        <v>0</v>
      </c>
      <c r="Z216" s="15">
        <v>0</v>
      </c>
      <c r="AA216" s="15">
        <v>0</v>
      </c>
      <c r="AB216" s="14">
        <v>-13333</v>
      </c>
      <c r="AC216" s="14">
        <v>60135</v>
      </c>
      <c r="AD216" t="s">
        <v>2606</v>
      </c>
      <c r="AE216" t="s">
        <v>2606</v>
      </c>
      <c r="AF216">
        <v>3</v>
      </c>
    </row>
    <row r="217" spans="1:32" x14ac:dyDescent="0.25">
      <c r="A217" s="22" t="str">
        <f t="shared" si="3"/>
        <v>3000000038-0</v>
      </c>
      <c r="B217" s="9" t="s">
        <v>482</v>
      </c>
      <c r="C217" s="10" t="s">
        <v>29</v>
      </c>
      <c r="D217" s="10" t="s">
        <v>29</v>
      </c>
      <c r="E217" s="9" t="s">
        <v>30</v>
      </c>
      <c r="F217" s="10" t="s">
        <v>207</v>
      </c>
      <c r="G217" s="10" t="s">
        <v>32</v>
      </c>
      <c r="H217" s="11">
        <v>40148</v>
      </c>
      <c r="I217" s="12">
        <v>40148</v>
      </c>
      <c r="J217" s="10" t="s">
        <v>400</v>
      </c>
      <c r="K217" s="13" t="s">
        <v>483</v>
      </c>
      <c r="L217" s="10" t="s">
        <v>398</v>
      </c>
      <c r="M217" s="10" t="s">
        <v>29</v>
      </c>
      <c r="N217" s="14">
        <v>756701</v>
      </c>
      <c r="O217" s="12"/>
      <c r="P217" s="10" t="s">
        <v>29</v>
      </c>
      <c r="Q217" s="14">
        <v>-700482</v>
      </c>
      <c r="R217" s="15">
        <v>1</v>
      </c>
      <c r="S217" s="10" t="s">
        <v>29</v>
      </c>
      <c r="T217" s="14">
        <v>56219</v>
      </c>
      <c r="U217" s="10" t="s">
        <v>36</v>
      </c>
      <c r="V217" s="10" t="s">
        <v>29</v>
      </c>
      <c r="W217" s="10" t="s">
        <v>37</v>
      </c>
      <c r="X217" s="10" t="s">
        <v>29</v>
      </c>
      <c r="Y217" s="15">
        <v>0</v>
      </c>
      <c r="Z217" s="15">
        <v>0</v>
      </c>
      <c r="AA217" s="15">
        <v>0</v>
      </c>
      <c r="AB217" s="14">
        <v>-10203</v>
      </c>
      <c r="AC217" s="14">
        <v>46016</v>
      </c>
      <c r="AD217" t="s">
        <v>2606</v>
      </c>
      <c r="AE217" t="s">
        <v>2606</v>
      </c>
      <c r="AF217">
        <v>3</v>
      </c>
    </row>
    <row r="218" spans="1:32" x14ac:dyDescent="0.25">
      <c r="A218" s="22" t="str">
        <f t="shared" si="3"/>
        <v>3000000039-0</v>
      </c>
      <c r="B218" s="9" t="s">
        <v>484</v>
      </c>
      <c r="C218" s="10" t="s">
        <v>29</v>
      </c>
      <c r="D218" s="10" t="s">
        <v>29</v>
      </c>
      <c r="E218" s="9" t="s">
        <v>30</v>
      </c>
      <c r="F218" s="10" t="s">
        <v>207</v>
      </c>
      <c r="G218" s="10" t="s">
        <v>32</v>
      </c>
      <c r="H218" s="11">
        <v>40148</v>
      </c>
      <c r="I218" s="12">
        <v>40148</v>
      </c>
      <c r="J218" s="10" t="s">
        <v>194</v>
      </c>
      <c r="K218" s="13" t="s">
        <v>485</v>
      </c>
      <c r="L218" s="10" t="s">
        <v>398</v>
      </c>
      <c r="M218" s="10" t="s">
        <v>29</v>
      </c>
      <c r="N218" s="14">
        <v>638713</v>
      </c>
      <c r="O218" s="12"/>
      <c r="P218" s="10" t="s">
        <v>29</v>
      </c>
      <c r="Q218" s="14">
        <v>-591260</v>
      </c>
      <c r="R218" s="15">
        <v>1</v>
      </c>
      <c r="S218" s="10" t="s">
        <v>29</v>
      </c>
      <c r="T218" s="14">
        <v>47453</v>
      </c>
      <c r="U218" s="10" t="s">
        <v>36</v>
      </c>
      <c r="V218" s="10" t="s">
        <v>29</v>
      </c>
      <c r="W218" s="10" t="s">
        <v>37</v>
      </c>
      <c r="X218" s="10" t="s">
        <v>29</v>
      </c>
      <c r="Y218" s="15">
        <v>0</v>
      </c>
      <c r="Z218" s="15">
        <v>0</v>
      </c>
      <c r="AA218" s="15">
        <v>0</v>
      </c>
      <c r="AB218" s="14">
        <v>-8612</v>
      </c>
      <c r="AC218" s="14">
        <v>38841</v>
      </c>
      <c r="AD218" t="s">
        <v>2606</v>
      </c>
      <c r="AE218" t="s">
        <v>2606</v>
      </c>
      <c r="AF218">
        <v>3</v>
      </c>
    </row>
    <row r="219" spans="1:32" x14ac:dyDescent="0.25">
      <c r="A219" s="22" t="str">
        <f t="shared" si="3"/>
        <v>3000000040-0</v>
      </c>
      <c r="B219" s="9" t="s">
        <v>486</v>
      </c>
      <c r="C219" s="10" t="s">
        <v>29</v>
      </c>
      <c r="D219" s="10" t="s">
        <v>29</v>
      </c>
      <c r="E219" s="9" t="s">
        <v>30</v>
      </c>
      <c r="F219" s="10" t="s">
        <v>207</v>
      </c>
      <c r="G219" s="10" t="s">
        <v>32</v>
      </c>
      <c r="H219" s="11">
        <v>40148</v>
      </c>
      <c r="I219" s="12">
        <v>40148</v>
      </c>
      <c r="J219" s="10" t="s">
        <v>194</v>
      </c>
      <c r="K219" s="13" t="s">
        <v>487</v>
      </c>
      <c r="L219" s="10" t="s">
        <v>398</v>
      </c>
      <c r="M219" s="10" t="s">
        <v>29</v>
      </c>
      <c r="N219" s="14">
        <v>1371536</v>
      </c>
      <c r="O219" s="12"/>
      <c r="P219" s="10" t="s">
        <v>29</v>
      </c>
      <c r="Q219" s="14">
        <v>-1269637</v>
      </c>
      <c r="R219" s="15">
        <v>1</v>
      </c>
      <c r="S219" s="10" t="s">
        <v>29</v>
      </c>
      <c r="T219" s="14">
        <v>101899</v>
      </c>
      <c r="U219" s="10" t="s">
        <v>36</v>
      </c>
      <c r="V219" s="10" t="s">
        <v>29</v>
      </c>
      <c r="W219" s="10" t="s">
        <v>37</v>
      </c>
      <c r="X219" s="10" t="s">
        <v>29</v>
      </c>
      <c r="Y219" s="15">
        <v>0</v>
      </c>
      <c r="Z219" s="15">
        <v>0</v>
      </c>
      <c r="AA219" s="15">
        <v>0</v>
      </c>
      <c r="AB219" s="14">
        <v>-18493</v>
      </c>
      <c r="AC219" s="14">
        <v>83406</v>
      </c>
      <c r="AD219" t="s">
        <v>2606</v>
      </c>
      <c r="AE219" t="s">
        <v>2606</v>
      </c>
      <c r="AF219">
        <v>3</v>
      </c>
    </row>
    <row r="220" spans="1:32" x14ac:dyDescent="0.25">
      <c r="A220" s="22" t="str">
        <f t="shared" si="3"/>
        <v>3000000041-0</v>
      </c>
      <c r="B220" s="9" t="s">
        <v>488</v>
      </c>
      <c r="C220" s="10" t="s">
        <v>29</v>
      </c>
      <c r="D220" s="10" t="s">
        <v>29</v>
      </c>
      <c r="E220" s="9" t="s">
        <v>30</v>
      </c>
      <c r="F220" s="10" t="s">
        <v>207</v>
      </c>
      <c r="G220" s="10" t="s">
        <v>32</v>
      </c>
      <c r="H220" s="11">
        <v>40148</v>
      </c>
      <c r="I220" s="12">
        <v>40148</v>
      </c>
      <c r="J220" s="10" t="s">
        <v>489</v>
      </c>
      <c r="K220" s="13" t="s">
        <v>490</v>
      </c>
      <c r="L220" s="10" t="s">
        <v>398</v>
      </c>
      <c r="M220" s="10" t="s">
        <v>29</v>
      </c>
      <c r="N220" s="14">
        <v>670690</v>
      </c>
      <c r="O220" s="12"/>
      <c r="P220" s="10" t="s">
        <v>29</v>
      </c>
      <c r="Q220" s="14">
        <v>-620861</v>
      </c>
      <c r="R220" s="15">
        <v>1</v>
      </c>
      <c r="S220" s="10" t="s">
        <v>29</v>
      </c>
      <c r="T220" s="14">
        <v>49829</v>
      </c>
      <c r="U220" s="10" t="s">
        <v>36</v>
      </c>
      <c r="V220" s="10" t="s">
        <v>29</v>
      </c>
      <c r="W220" s="10" t="s">
        <v>37</v>
      </c>
      <c r="X220" s="10" t="s">
        <v>29</v>
      </c>
      <c r="Y220" s="15">
        <v>0</v>
      </c>
      <c r="Z220" s="15">
        <v>0</v>
      </c>
      <c r="AA220" s="15">
        <v>0</v>
      </c>
      <c r="AB220" s="14">
        <v>-9043</v>
      </c>
      <c r="AC220" s="14">
        <v>40786</v>
      </c>
      <c r="AD220" t="s">
        <v>2606</v>
      </c>
      <c r="AE220" t="s">
        <v>2606</v>
      </c>
      <c r="AF220">
        <v>3</v>
      </c>
    </row>
    <row r="221" spans="1:32" x14ac:dyDescent="0.25">
      <c r="A221" s="22" t="str">
        <f t="shared" si="3"/>
        <v>3000000042-0</v>
      </c>
      <c r="B221" s="9" t="s">
        <v>491</v>
      </c>
      <c r="C221" s="10" t="s">
        <v>29</v>
      </c>
      <c r="D221" s="10" t="s">
        <v>29</v>
      </c>
      <c r="E221" s="9" t="s">
        <v>30</v>
      </c>
      <c r="F221" s="10" t="s">
        <v>207</v>
      </c>
      <c r="G221" s="10" t="s">
        <v>32</v>
      </c>
      <c r="H221" s="11">
        <v>40148</v>
      </c>
      <c r="I221" s="12">
        <v>40148</v>
      </c>
      <c r="J221" s="10" t="s">
        <v>480</v>
      </c>
      <c r="K221" s="13" t="s">
        <v>492</v>
      </c>
      <c r="L221" s="10" t="s">
        <v>398</v>
      </c>
      <c r="M221" s="10" t="s">
        <v>29</v>
      </c>
      <c r="N221" s="14">
        <v>337255</v>
      </c>
      <c r="O221" s="12"/>
      <c r="P221" s="10" t="s">
        <v>29</v>
      </c>
      <c r="Q221" s="14">
        <v>-312198</v>
      </c>
      <c r="R221" s="15">
        <v>0</v>
      </c>
      <c r="S221" s="10" t="s">
        <v>29</v>
      </c>
      <c r="T221" s="14">
        <v>25057</v>
      </c>
      <c r="U221" s="10" t="s">
        <v>36</v>
      </c>
      <c r="V221" s="10" t="s">
        <v>29</v>
      </c>
      <c r="W221" s="10" t="s">
        <v>37</v>
      </c>
      <c r="X221" s="10" t="s">
        <v>29</v>
      </c>
      <c r="Y221" s="15">
        <v>0</v>
      </c>
      <c r="Z221" s="15">
        <v>0</v>
      </c>
      <c r="AA221" s="15">
        <v>0</v>
      </c>
      <c r="AB221" s="14">
        <v>-4547</v>
      </c>
      <c r="AC221" s="14">
        <v>20510</v>
      </c>
      <c r="AD221" t="s">
        <v>2606</v>
      </c>
      <c r="AE221" t="s">
        <v>2606</v>
      </c>
      <c r="AF221">
        <v>3</v>
      </c>
    </row>
    <row r="222" spans="1:32" x14ac:dyDescent="0.25">
      <c r="A222" s="22" t="str">
        <f t="shared" si="3"/>
        <v>3000000043-0</v>
      </c>
      <c r="B222" s="9" t="s">
        <v>493</v>
      </c>
      <c r="C222" s="10" t="s">
        <v>29</v>
      </c>
      <c r="D222" s="10" t="s">
        <v>29</v>
      </c>
      <c r="E222" s="9" t="s">
        <v>30</v>
      </c>
      <c r="F222" s="10" t="s">
        <v>207</v>
      </c>
      <c r="G222" s="10" t="s">
        <v>32</v>
      </c>
      <c r="H222" s="11">
        <v>40148</v>
      </c>
      <c r="I222" s="12">
        <v>40148</v>
      </c>
      <c r="J222" s="10" t="s">
        <v>448</v>
      </c>
      <c r="K222" s="13" t="s">
        <v>494</v>
      </c>
      <c r="L222" s="10" t="s">
        <v>398</v>
      </c>
      <c r="M222" s="10" t="s">
        <v>29</v>
      </c>
      <c r="N222" s="14">
        <v>4554898.58</v>
      </c>
      <c r="O222" s="12"/>
      <c r="P222" s="10" t="s">
        <v>29</v>
      </c>
      <c r="Q222" s="14">
        <v>-4216489.58</v>
      </c>
      <c r="R222" s="15">
        <v>1</v>
      </c>
      <c r="S222" s="10" t="s">
        <v>29</v>
      </c>
      <c r="T222" s="14">
        <v>338409</v>
      </c>
      <c r="U222" s="10" t="s">
        <v>36</v>
      </c>
      <c r="V222" s="10" t="s">
        <v>29</v>
      </c>
      <c r="W222" s="10" t="s">
        <v>37</v>
      </c>
      <c r="X222" s="10" t="s">
        <v>29</v>
      </c>
      <c r="Y222" s="15">
        <v>0</v>
      </c>
      <c r="Z222" s="15">
        <v>0</v>
      </c>
      <c r="AA222" s="15">
        <v>0</v>
      </c>
      <c r="AB222" s="14">
        <v>-61416</v>
      </c>
      <c r="AC222" s="14">
        <v>276993</v>
      </c>
      <c r="AD222" t="s">
        <v>2606</v>
      </c>
      <c r="AE222" t="s">
        <v>2606</v>
      </c>
      <c r="AF222">
        <v>3</v>
      </c>
    </row>
    <row r="223" spans="1:32" x14ac:dyDescent="0.25">
      <c r="A223" s="22" t="str">
        <f t="shared" si="3"/>
        <v>3000000044-0</v>
      </c>
      <c r="B223" s="9" t="s">
        <v>495</v>
      </c>
      <c r="C223" s="10" t="s">
        <v>29</v>
      </c>
      <c r="D223" s="10" t="s">
        <v>29</v>
      </c>
      <c r="E223" s="9" t="s">
        <v>30</v>
      </c>
      <c r="F223" s="10" t="s">
        <v>207</v>
      </c>
      <c r="G223" s="10" t="s">
        <v>32</v>
      </c>
      <c r="H223" s="11">
        <v>40148</v>
      </c>
      <c r="I223" s="12">
        <v>40148</v>
      </c>
      <c r="J223" s="10" t="s">
        <v>496</v>
      </c>
      <c r="K223" s="13" t="s">
        <v>497</v>
      </c>
      <c r="L223" s="10" t="s">
        <v>398</v>
      </c>
      <c r="M223" s="10" t="s">
        <v>29</v>
      </c>
      <c r="N223" s="14">
        <v>1003490</v>
      </c>
      <c r="O223" s="12"/>
      <c r="P223" s="10" t="s">
        <v>29</v>
      </c>
      <c r="Q223" s="14">
        <v>-928935</v>
      </c>
      <c r="R223" s="15">
        <v>1</v>
      </c>
      <c r="S223" s="10" t="s">
        <v>29</v>
      </c>
      <c r="T223" s="14">
        <v>74555</v>
      </c>
      <c r="U223" s="10" t="s">
        <v>36</v>
      </c>
      <c r="V223" s="10" t="s">
        <v>29</v>
      </c>
      <c r="W223" s="10" t="s">
        <v>37</v>
      </c>
      <c r="X223" s="10" t="s">
        <v>29</v>
      </c>
      <c r="Y223" s="15">
        <v>0</v>
      </c>
      <c r="Z223" s="15">
        <v>0</v>
      </c>
      <c r="AA223" s="15">
        <v>0</v>
      </c>
      <c r="AB223" s="14">
        <v>-13531</v>
      </c>
      <c r="AC223" s="14">
        <v>61024</v>
      </c>
      <c r="AD223" t="s">
        <v>2606</v>
      </c>
      <c r="AE223" t="s">
        <v>2606</v>
      </c>
      <c r="AF223">
        <v>3</v>
      </c>
    </row>
    <row r="224" spans="1:32" x14ac:dyDescent="0.25">
      <c r="A224" s="22" t="str">
        <f t="shared" si="3"/>
        <v>3000000045-0</v>
      </c>
      <c r="B224" s="9" t="s">
        <v>498</v>
      </c>
      <c r="C224" s="10" t="s">
        <v>29</v>
      </c>
      <c r="D224" s="10" t="s">
        <v>29</v>
      </c>
      <c r="E224" s="9" t="s">
        <v>30</v>
      </c>
      <c r="F224" s="10" t="s">
        <v>207</v>
      </c>
      <c r="G224" s="10" t="s">
        <v>32</v>
      </c>
      <c r="H224" s="11">
        <v>40148</v>
      </c>
      <c r="I224" s="12">
        <v>40148</v>
      </c>
      <c r="J224" s="10" t="s">
        <v>194</v>
      </c>
      <c r="K224" s="13" t="s">
        <v>499</v>
      </c>
      <c r="L224" s="10" t="s">
        <v>398</v>
      </c>
      <c r="M224" s="10" t="s">
        <v>29</v>
      </c>
      <c r="N224" s="14">
        <v>2230444</v>
      </c>
      <c r="O224" s="12"/>
      <c r="P224" s="10" t="s">
        <v>29</v>
      </c>
      <c r="Q224" s="14">
        <v>-2064732</v>
      </c>
      <c r="R224" s="15">
        <v>1</v>
      </c>
      <c r="S224" s="10" t="s">
        <v>29</v>
      </c>
      <c r="T224" s="14">
        <v>165712</v>
      </c>
      <c r="U224" s="10" t="s">
        <v>36</v>
      </c>
      <c r="V224" s="10" t="s">
        <v>29</v>
      </c>
      <c r="W224" s="10" t="s">
        <v>37</v>
      </c>
      <c r="X224" s="10" t="s">
        <v>29</v>
      </c>
      <c r="Y224" s="15">
        <v>0</v>
      </c>
      <c r="Z224" s="15">
        <v>0</v>
      </c>
      <c r="AA224" s="15">
        <v>0</v>
      </c>
      <c r="AB224" s="14">
        <v>-30074</v>
      </c>
      <c r="AC224" s="14">
        <v>135638</v>
      </c>
      <c r="AD224" t="s">
        <v>2606</v>
      </c>
      <c r="AE224" t="s">
        <v>2606</v>
      </c>
      <c r="AF224">
        <v>3</v>
      </c>
    </row>
    <row r="225" spans="1:32" x14ac:dyDescent="0.25">
      <c r="A225" s="22" t="str">
        <f t="shared" si="3"/>
        <v>3000000046-0</v>
      </c>
      <c r="B225" s="9" t="s">
        <v>500</v>
      </c>
      <c r="C225" s="10" t="s">
        <v>29</v>
      </c>
      <c r="D225" s="10" t="s">
        <v>29</v>
      </c>
      <c r="E225" s="9" t="s">
        <v>30</v>
      </c>
      <c r="F225" s="10" t="s">
        <v>207</v>
      </c>
      <c r="G225" s="10" t="s">
        <v>32</v>
      </c>
      <c r="H225" s="11">
        <v>40148</v>
      </c>
      <c r="I225" s="12">
        <v>40148</v>
      </c>
      <c r="J225" s="10" t="s">
        <v>496</v>
      </c>
      <c r="K225" s="13" t="s">
        <v>501</v>
      </c>
      <c r="L225" s="10" t="s">
        <v>398</v>
      </c>
      <c r="M225" s="10" t="s">
        <v>29</v>
      </c>
      <c r="N225" s="14">
        <v>634084</v>
      </c>
      <c r="O225" s="12"/>
      <c r="P225" s="10" t="s">
        <v>29</v>
      </c>
      <c r="Q225" s="14">
        <v>-586975</v>
      </c>
      <c r="R225" s="15">
        <v>1</v>
      </c>
      <c r="S225" s="10" t="s">
        <v>29</v>
      </c>
      <c r="T225" s="14">
        <v>47109</v>
      </c>
      <c r="U225" s="10" t="s">
        <v>36</v>
      </c>
      <c r="V225" s="10" t="s">
        <v>29</v>
      </c>
      <c r="W225" s="10" t="s">
        <v>37</v>
      </c>
      <c r="X225" s="10" t="s">
        <v>29</v>
      </c>
      <c r="Y225" s="15">
        <v>0</v>
      </c>
      <c r="Z225" s="15">
        <v>0</v>
      </c>
      <c r="AA225" s="15">
        <v>0</v>
      </c>
      <c r="AB225" s="14">
        <v>-8550</v>
      </c>
      <c r="AC225" s="14">
        <v>38559</v>
      </c>
      <c r="AD225" t="s">
        <v>2606</v>
      </c>
      <c r="AE225" t="s">
        <v>2606</v>
      </c>
      <c r="AF225">
        <v>3</v>
      </c>
    </row>
    <row r="226" spans="1:32" x14ac:dyDescent="0.25">
      <c r="A226" s="22" t="str">
        <f t="shared" si="3"/>
        <v>3000000047-0</v>
      </c>
      <c r="B226" s="9" t="s">
        <v>502</v>
      </c>
      <c r="C226" s="10" t="s">
        <v>29</v>
      </c>
      <c r="D226" s="10" t="s">
        <v>29</v>
      </c>
      <c r="E226" s="9" t="s">
        <v>30</v>
      </c>
      <c r="F226" s="10" t="s">
        <v>207</v>
      </c>
      <c r="G226" s="10" t="s">
        <v>32</v>
      </c>
      <c r="H226" s="11">
        <v>40148</v>
      </c>
      <c r="I226" s="12">
        <v>40148</v>
      </c>
      <c r="J226" s="10" t="s">
        <v>503</v>
      </c>
      <c r="K226" s="13" t="s">
        <v>504</v>
      </c>
      <c r="L226" s="10" t="s">
        <v>398</v>
      </c>
      <c r="M226" s="10" t="s">
        <v>29</v>
      </c>
      <c r="N226" s="14">
        <v>63981</v>
      </c>
      <c r="O226" s="12"/>
      <c r="P226" s="10" t="s">
        <v>29</v>
      </c>
      <c r="Q226" s="14">
        <v>-59228</v>
      </c>
      <c r="R226" s="15">
        <v>1</v>
      </c>
      <c r="S226" s="10" t="s">
        <v>29</v>
      </c>
      <c r="T226" s="14">
        <v>4753</v>
      </c>
      <c r="U226" s="10" t="s">
        <v>36</v>
      </c>
      <c r="V226" s="10" t="s">
        <v>29</v>
      </c>
      <c r="W226" s="10" t="s">
        <v>37</v>
      </c>
      <c r="X226" s="10" t="s">
        <v>29</v>
      </c>
      <c r="Y226" s="15">
        <v>0</v>
      </c>
      <c r="Z226" s="15">
        <v>0</v>
      </c>
      <c r="AA226" s="15">
        <v>0</v>
      </c>
      <c r="AB226" s="15">
        <v>-863</v>
      </c>
      <c r="AC226" s="14">
        <v>3890</v>
      </c>
      <c r="AD226" t="s">
        <v>2606</v>
      </c>
      <c r="AE226" t="s">
        <v>2606</v>
      </c>
      <c r="AF226">
        <v>3</v>
      </c>
    </row>
    <row r="227" spans="1:32" x14ac:dyDescent="0.25">
      <c r="A227" s="22" t="str">
        <f t="shared" si="3"/>
        <v>3000000048-0</v>
      </c>
      <c r="B227" s="9" t="s">
        <v>505</v>
      </c>
      <c r="C227" s="10" t="s">
        <v>29</v>
      </c>
      <c r="D227" s="10" t="s">
        <v>29</v>
      </c>
      <c r="E227" s="9" t="s">
        <v>30</v>
      </c>
      <c r="F227" s="10" t="s">
        <v>207</v>
      </c>
      <c r="G227" s="10" t="s">
        <v>32</v>
      </c>
      <c r="H227" s="11">
        <v>40148</v>
      </c>
      <c r="I227" s="12">
        <v>40148</v>
      </c>
      <c r="J227" s="10" t="s">
        <v>202</v>
      </c>
      <c r="K227" s="13" t="s">
        <v>506</v>
      </c>
      <c r="L227" s="10" t="s">
        <v>398</v>
      </c>
      <c r="M227" s="10" t="s">
        <v>29</v>
      </c>
      <c r="N227" s="14">
        <v>2602972</v>
      </c>
      <c r="O227" s="12"/>
      <c r="P227" s="10" t="s">
        <v>29</v>
      </c>
      <c r="Q227" s="14">
        <v>-2409584</v>
      </c>
      <c r="R227" s="15">
        <v>1</v>
      </c>
      <c r="S227" s="10" t="s">
        <v>29</v>
      </c>
      <c r="T227" s="14">
        <v>193388</v>
      </c>
      <c r="U227" s="10" t="s">
        <v>36</v>
      </c>
      <c r="V227" s="10" t="s">
        <v>29</v>
      </c>
      <c r="W227" s="10" t="s">
        <v>37</v>
      </c>
      <c r="X227" s="10" t="s">
        <v>29</v>
      </c>
      <c r="Y227" s="15">
        <v>0</v>
      </c>
      <c r="Z227" s="15">
        <v>0</v>
      </c>
      <c r="AA227" s="15">
        <v>0</v>
      </c>
      <c r="AB227" s="14">
        <v>-35097</v>
      </c>
      <c r="AC227" s="14">
        <v>158291</v>
      </c>
      <c r="AD227" t="s">
        <v>2606</v>
      </c>
      <c r="AE227" t="s">
        <v>2606</v>
      </c>
      <c r="AF227">
        <v>3</v>
      </c>
    </row>
    <row r="228" spans="1:32" x14ac:dyDescent="0.25">
      <c r="A228" s="22" t="str">
        <f t="shared" si="3"/>
        <v>3000000049-0</v>
      </c>
      <c r="B228" s="9" t="s">
        <v>507</v>
      </c>
      <c r="C228" s="10" t="s">
        <v>29</v>
      </c>
      <c r="D228" s="10" t="s">
        <v>29</v>
      </c>
      <c r="E228" s="9" t="s">
        <v>30</v>
      </c>
      <c r="F228" s="10" t="s">
        <v>207</v>
      </c>
      <c r="G228" s="10" t="s">
        <v>32</v>
      </c>
      <c r="H228" s="11">
        <v>40148</v>
      </c>
      <c r="I228" s="12">
        <v>40148</v>
      </c>
      <c r="J228" s="10" t="s">
        <v>202</v>
      </c>
      <c r="K228" s="13" t="s">
        <v>508</v>
      </c>
      <c r="L228" s="10" t="s">
        <v>398</v>
      </c>
      <c r="M228" s="10" t="s">
        <v>29</v>
      </c>
      <c r="N228" s="14">
        <v>18101908</v>
      </c>
      <c r="O228" s="12"/>
      <c r="P228" s="10" t="s">
        <v>29</v>
      </c>
      <c r="Q228" s="14">
        <v>-16757019</v>
      </c>
      <c r="R228" s="15">
        <v>1</v>
      </c>
      <c r="S228" s="10" t="s">
        <v>29</v>
      </c>
      <c r="T228" s="14">
        <v>1344889</v>
      </c>
      <c r="U228" s="10" t="s">
        <v>36</v>
      </c>
      <c r="V228" s="10" t="s">
        <v>29</v>
      </c>
      <c r="W228" s="10" t="s">
        <v>37</v>
      </c>
      <c r="X228" s="10" t="s">
        <v>29</v>
      </c>
      <c r="Y228" s="15">
        <v>0</v>
      </c>
      <c r="Z228" s="15">
        <v>0</v>
      </c>
      <c r="AA228" s="15">
        <v>0</v>
      </c>
      <c r="AB228" s="14">
        <v>-244076</v>
      </c>
      <c r="AC228" s="14">
        <v>1100813</v>
      </c>
      <c r="AD228" t="s">
        <v>2606</v>
      </c>
      <c r="AE228" t="s">
        <v>2606</v>
      </c>
      <c r="AF228">
        <v>3</v>
      </c>
    </row>
    <row r="229" spans="1:32" x14ac:dyDescent="0.25">
      <c r="A229" s="22" t="str">
        <f t="shared" si="3"/>
        <v>3000000050-0</v>
      </c>
      <c r="B229" s="9" t="s">
        <v>509</v>
      </c>
      <c r="C229" s="10" t="s">
        <v>29</v>
      </c>
      <c r="D229" s="10" t="s">
        <v>29</v>
      </c>
      <c r="E229" s="9" t="s">
        <v>30</v>
      </c>
      <c r="F229" s="10" t="s">
        <v>207</v>
      </c>
      <c r="G229" s="10" t="s">
        <v>32</v>
      </c>
      <c r="H229" s="11">
        <v>40148</v>
      </c>
      <c r="I229" s="12">
        <v>40148</v>
      </c>
      <c r="J229" s="10" t="s">
        <v>202</v>
      </c>
      <c r="K229" s="13" t="s">
        <v>510</v>
      </c>
      <c r="L229" s="10" t="s">
        <v>398</v>
      </c>
      <c r="M229" s="10" t="s">
        <v>29</v>
      </c>
      <c r="N229" s="14">
        <v>1233592</v>
      </c>
      <c r="O229" s="12"/>
      <c r="P229" s="10" t="s">
        <v>29</v>
      </c>
      <c r="Q229" s="14">
        <v>-1141942</v>
      </c>
      <c r="R229" s="15">
        <v>1</v>
      </c>
      <c r="S229" s="10" t="s">
        <v>29</v>
      </c>
      <c r="T229" s="14">
        <v>91650</v>
      </c>
      <c r="U229" s="10" t="s">
        <v>36</v>
      </c>
      <c r="V229" s="10" t="s">
        <v>29</v>
      </c>
      <c r="W229" s="10" t="s">
        <v>37</v>
      </c>
      <c r="X229" s="10" t="s">
        <v>29</v>
      </c>
      <c r="Y229" s="15">
        <v>0</v>
      </c>
      <c r="Z229" s="15">
        <v>0</v>
      </c>
      <c r="AA229" s="15">
        <v>0</v>
      </c>
      <c r="AB229" s="14">
        <v>-16633</v>
      </c>
      <c r="AC229" s="14">
        <v>75017</v>
      </c>
      <c r="AD229" t="s">
        <v>2606</v>
      </c>
      <c r="AE229" t="s">
        <v>2606</v>
      </c>
      <c r="AF229">
        <v>3</v>
      </c>
    </row>
    <row r="230" spans="1:32" x14ac:dyDescent="0.25">
      <c r="A230" s="22" t="str">
        <f t="shared" si="3"/>
        <v>3000000051-0</v>
      </c>
      <c r="B230" s="9" t="s">
        <v>511</v>
      </c>
      <c r="C230" s="10" t="s">
        <v>29</v>
      </c>
      <c r="D230" s="10" t="s">
        <v>29</v>
      </c>
      <c r="E230" s="9" t="s">
        <v>30</v>
      </c>
      <c r="F230" s="10" t="s">
        <v>207</v>
      </c>
      <c r="G230" s="10" t="s">
        <v>32</v>
      </c>
      <c r="H230" s="11">
        <v>40148</v>
      </c>
      <c r="I230" s="12">
        <v>40148</v>
      </c>
      <c r="J230" s="10" t="s">
        <v>197</v>
      </c>
      <c r="K230" s="13" t="s">
        <v>512</v>
      </c>
      <c r="L230" s="10" t="s">
        <v>398</v>
      </c>
      <c r="M230" s="10" t="s">
        <v>29</v>
      </c>
      <c r="N230" s="14">
        <v>1642778</v>
      </c>
      <c r="O230" s="12"/>
      <c r="P230" s="10" t="s">
        <v>29</v>
      </c>
      <c r="Q230" s="14">
        <v>-1520727</v>
      </c>
      <c r="R230" s="15">
        <v>1</v>
      </c>
      <c r="S230" s="10" t="s">
        <v>29</v>
      </c>
      <c r="T230" s="14">
        <v>122051</v>
      </c>
      <c r="U230" s="10" t="s">
        <v>36</v>
      </c>
      <c r="V230" s="10" t="s">
        <v>29</v>
      </c>
      <c r="W230" s="10" t="s">
        <v>37</v>
      </c>
      <c r="X230" s="10" t="s">
        <v>29</v>
      </c>
      <c r="Y230" s="15">
        <v>0</v>
      </c>
      <c r="Z230" s="15">
        <v>0</v>
      </c>
      <c r="AA230" s="15">
        <v>0</v>
      </c>
      <c r="AB230" s="14">
        <v>-22150</v>
      </c>
      <c r="AC230" s="14">
        <v>99901</v>
      </c>
      <c r="AD230" t="s">
        <v>2606</v>
      </c>
      <c r="AE230" t="s">
        <v>2606</v>
      </c>
      <c r="AF230">
        <v>3</v>
      </c>
    </row>
    <row r="231" spans="1:32" x14ac:dyDescent="0.25">
      <c r="A231" s="22" t="str">
        <f t="shared" si="3"/>
        <v>3000000052-0</v>
      </c>
      <c r="B231" s="9" t="s">
        <v>513</v>
      </c>
      <c r="C231" s="10" t="s">
        <v>29</v>
      </c>
      <c r="D231" s="10" t="s">
        <v>29</v>
      </c>
      <c r="E231" s="9" t="s">
        <v>30</v>
      </c>
      <c r="F231" s="10" t="s">
        <v>207</v>
      </c>
      <c r="G231" s="10" t="s">
        <v>32</v>
      </c>
      <c r="H231" s="11">
        <v>40148</v>
      </c>
      <c r="I231" s="12">
        <v>40148</v>
      </c>
      <c r="J231" s="10" t="s">
        <v>407</v>
      </c>
      <c r="K231" s="13" t="s">
        <v>514</v>
      </c>
      <c r="L231" s="10" t="s">
        <v>398</v>
      </c>
      <c r="M231" s="10" t="s">
        <v>29</v>
      </c>
      <c r="N231" s="14">
        <v>760339</v>
      </c>
      <c r="O231" s="12"/>
      <c r="P231" s="10" t="s">
        <v>29</v>
      </c>
      <c r="Q231" s="14">
        <v>-703442</v>
      </c>
      <c r="R231" s="15">
        <v>1</v>
      </c>
      <c r="S231" s="10" t="s">
        <v>29</v>
      </c>
      <c r="T231" s="14">
        <v>56897</v>
      </c>
      <c r="U231" s="10" t="s">
        <v>36</v>
      </c>
      <c r="V231" s="10" t="s">
        <v>29</v>
      </c>
      <c r="W231" s="10" t="s">
        <v>37</v>
      </c>
      <c r="X231" s="10" t="s">
        <v>29</v>
      </c>
      <c r="Y231" s="15">
        <v>0</v>
      </c>
      <c r="Z231" s="15">
        <v>0</v>
      </c>
      <c r="AA231" s="15">
        <v>0</v>
      </c>
      <c r="AB231" s="14">
        <v>-10326</v>
      </c>
      <c r="AC231" s="14">
        <v>46571</v>
      </c>
      <c r="AD231" t="s">
        <v>2606</v>
      </c>
      <c r="AE231" t="s">
        <v>2606</v>
      </c>
      <c r="AF231">
        <v>3</v>
      </c>
    </row>
    <row r="232" spans="1:32" x14ac:dyDescent="0.25">
      <c r="A232" s="22" t="str">
        <f t="shared" si="3"/>
        <v>3000000053-0</v>
      </c>
      <c r="B232" s="9" t="s">
        <v>515</v>
      </c>
      <c r="C232" s="10" t="s">
        <v>29</v>
      </c>
      <c r="D232" s="10" t="s">
        <v>29</v>
      </c>
      <c r="E232" s="9" t="s">
        <v>30</v>
      </c>
      <c r="F232" s="10" t="s">
        <v>207</v>
      </c>
      <c r="G232" s="10" t="s">
        <v>32</v>
      </c>
      <c r="H232" s="11">
        <v>40148</v>
      </c>
      <c r="I232" s="12">
        <v>40148</v>
      </c>
      <c r="J232" s="10" t="s">
        <v>448</v>
      </c>
      <c r="K232" s="13" t="s">
        <v>516</v>
      </c>
      <c r="L232" s="10" t="s">
        <v>398</v>
      </c>
      <c r="M232" s="10" t="s">
        <v>29</v>
      </c>
      <c r="N232" s="14">
        <v>800366</v>
      </c>
      <c r="O232" s="12"/>
      <c r="P232" s="10" t="s">
        <v>29</v>
      </c>
      <c r="Q232" s="14">
        <v>-740902</v>
      </c>
      <c r="R232" s="15">
        <v>1</v>
      </c>
      <c r="S232" s="10" t="s">
        <v>29</v>
      </c>
      <c r="T232" s="14">
        <v>59464</v>
      </c>
      <c r="U232" s="10" t="s">
        <v>36</v>
      </c>
      <c r="V232" s="10" t="s">
        <v>29</v>
      </c>
      <c r="W232" s="10" t="s">
        <v>37</v>
      </c>
      <c r="X232" s="10" t="s">
        <v>29</v>
      </c>
      <c r="Y232" s="15">
        <v>0</v>
      </c>
      <c r="Z232" s="15">
        <v>0</v>
      </c>
      <c r="AA232" s="15">
        <v>0</v>
      </c>
      <c r="AB232" s="14">
        <v>-10792</v>
      </c>
      <c r="AC232" s="14">
        <v>48672</v>
      </c>
      <c r="AD232" t="s">
        <v>2606</v>
      </c>
      <c r="AE232" t="s">
        <v>2606</v>
      </c>
      <c r="AF232">
        <v>3</v>
      </c>
    </row>
    <row r="233" spans="1:32" x14ac:dyDescent="0.25">
      <c r="A233" s="22" t="str">
        <f t="shared" si="3"/>
        <v>3000000054-0</v>
      </c>
      <c r="B233" s="9" t="s">
        <v>517</v>
      </c>
      <c r="C233" s="10" t="s">
        <v>29</v>
      </c>
      <c r="D233" s="10" t="s">
        <v>29</v>
      </c>
      <c r="E233" s="9" t="s">
        <v>30</v>
      </c>
      <c r="F233" s="10" t="s">
        <v>207</v>
      </c>
      <c r="G233" s="10" t="s">
        <v>32</v>
      </c>
      <c r="H233" s="11">
        <v>40148</v>
      </c>
      <c r="I233" s="12">
        <v>40148</v>
      </c>
      <c r="J233" s="10" t="s">
        <v>194</v>
      </c>
      <c r="K233" s="13" t="s">
        <v>518</v>
      </c>
      <c r="L233" s="10" t="s">
        <v>398</v>
      </c>
      <c r="M233" s="10" t="s">
        <v>29</v>
      </c>
      <c r="N233" s="14">
        <v>457019</v>
      </c>
      <c r="O233" s="12"/>
      <c r="P233" s="10" t="s">
        <v>29</v>
      </c>
      <c r="Q233" s="14">
        <v>-423065</v>
      </c>
      <c r="R233" s="15">
        <v>1</v>
      </c>
      <c r="S233" s="10" t="s">
        <v>29</v>
      </c>
      <c r="T233" s="14">
        <v>33954</v>
      </c>
      <c r="U233" s="10" t="s">
        <v>36</v>
      </c>
      <c r="V233" s="10" t="s">
        <v>29</v>
      </c>
      <c r="W233" s="10" t="s">
        <v>37</v>
      </c>
      <c r="X233" s="10" t="s">
        <v>29</v>
      </c>
      <c r="Y233" s="15">
        <v>0</v>
      </c>
      <c r="Z233" s="15">
        <v>0</v>
      </c>
      <c r="AA233" s="15">
        <v>0</v>
      </c>
      <c r="AB233" s="14">
        <v>-6162</v>
      </c>
      <c r="AC233" s="14">
        <v>27792</v>
      </c>
      <c r="AD233" t="s">
        <v>2606</v>
      </c>
      <c r="AE233" t="s">
        <v>2606</v>
      </c>
      <c r="AF233">
        <v>3</v>
      </c>
    </row>
    <row r="234" spans="1:32" x14ac:dyDescent="0.25">
      <c r="A234" s="22" t="str">
        <f t="shared" si="3"/>
        <v>3000000055-0</v>
      </c>
      <c r="B234" s="9" t="s">
        <v>519</v>
      </c>
      <c r="C234" s="10" t="s">
        <v>29</v>
      </c>
      <c r="D234" s="10" t="s">
        <v>29</v>
      </c>
      <c r="E234" s="9" t="s">
        <v>30</v>
      </c>
      <c r="F234" s="10" t="s">
        <v>207</v>
      </c>
      <c r="G234" s="10" t="s">
        <v>32</v>
      </c>
      <c r="H234" s="11">
        <v>40148</v>
      </c>
      <c r="I234" s="12">
        <v>40148</v>
      </c>
      <c r="J234" s="10" t="s">
        <v>520</v>
      </c>
      <c r="K234" s="13" t="s">
        <v>521</v>
      </c>
      <c r="L234" s="10" t="s">
        <v>398</v>
      </c>
      <c r="M234" s="10" t="s">
        <v>29</v>
      </c>
      <c r="N234" s="14">
        <v>752276.38</v>
      </c>
      <c r="O234" s="12"/>
      <c r="P234" s="10" t="s">
        <v>29</v>
      </c>
      <c r="Q234" s="14">
        <v>-696385</v>
      </c>
      <c r="R234" s="15">
        <v>1</v>
      </c>
      <c r="S234" s="10" t="s">
        <v>29</v>
      </c>
      <c r="T234" s="14">
        <v>55891.38</v>
      </c>
      <c r="U234" s="10" t="s">
        <v>36</v>
      </c>
      <c r="V234" s="10" t="s">
        <v>29</v>
      </c>
      <c r="W234" s="10" t="s">
        <v>37</v>
      </c>
      <c r="X234" s="10" t="s">
        <v>29</v>
      </c>
      <c r="Y234" s="15">
        <v>0</v>
      </c>
      <c r="Z234" s="15">
        <v>0</v>
      </c>
      <c r="AA234" s="15">
        <v>0</v>
      </c>
      <c r="AB234" s="14">
        <v>-10143</v>
      </c>
      <c r="AC234" s="14">
        <v>45748.38</v>
      </c>
      <c r="AD234" t="s">
        <v>2606</v>
      </c>
      <c r="AE234" t="s">
        <v>2606</v>
      </c>
      <c r="AF234">
        <v>3</v>
      </c>
    </row>
    <row r="235" spans="1:32" x14ac:dyDescent="0.25">
      <c r="A235" s="22" t="str">
        <f t="shared" si="3"/>
        <v>3000000056-0</v>
      </c>
      <c r="B235" s="9" t="s">
        <v>522</v>
      </c>
      <c r="C235" s="10" t="s">
        <v>29</v>
      </c>
      <c r="D235" s="10" t="s">
        <v>29</v>
      </c>
      <c r="E235" s="9" t="s">
        <v>30</v>
      </c>
      <c r="F235" s="10" t="s">
        <v>207</v>
      </c>
      <c r="G235" s="10" t="s">
        <v>32</v>
      </c>
      <c r="H235" s="11">
        <v>40148</v>
      </c>
      <c r="I235" s="12">
        <v>40148</v>
      </c>
      <c r="J235" s="10" t="s">
        <v>197</v>
      </c>
      <c r="K235" s="13" t="s">
        <v>523</v>
      </c>
      <c r="L235" s="10" t="s">
        <v>398</v>
      </c>
      <c r="M235" s="10" t="s">
        <v>29</v>
      </c>
      <c r="N235" s="14">
        <v>453894</v>
      </c>
      <c r="O235" s="12"/>
      <c r="P235" s="10" t="s">
        <v>29</v>
      </c>
      <c r="Q235" s="14">
        <v>-420172</v>
      </c>
      <c r="R235" s="15">
        <v>1</v>
      </c>
      <c r="S235" s="10" t="s">
        <v>29</v>
      </c>
      <c r="T235" s="14">
        <v>33722</v>
      </c>
      <c r="U235" s="10" t="s">
        <v>36</v>
      </c>
      <c r="V235" s="10" t="s">
        <v>29</v>
      </c>
      <c r="W235" s="10" t="s">
        <v>37</v>
      </c>
      <c r="X235" s="10" t="s">
        <v>29</v>
      </c>
      <c r="Y235" s="15">
        <v>0</v>
      </c>
      <c r="Z235" s="15">
        <v>0</v>
      </c>
      <c r="AA235" s="15">
        <v>0</v>
      </c>
      <c r="AB235" s="14">
        <v>-6120</v>
      </c>
      <c r="AC235" s="14">
        <v>27602</v>
      </c>
      <c r="AD235" t="s">
        <v>2606</v>
      </c>
      <c r="AE235" t="s">
        <v>2606</v>
      </c>
      <c r="AF235">
        <v>3</v>
      </c>
    </row>
    <row r="236" spans="1:32" x14ac:dyDescent="0.25">
      <c r="A236" s="22" t="str">
        <f t="shared" si="3"/>
        <v>3000000057-0</v>
      </c>
      <c r="B236" s="9" t="s">
        <v>524</v>
      </c>
      <c r="C236" s="10" t="s">
        <v>29</v>
      </c>
      <c r="D236" s="10" t="s">
        <v>29</v>
      </c>
      <c r="E236" s="9" t="s">
        <v>30</v>
      </c>
      <c r="F236" s="10" t="s">
        <v>207</v>
      </c>
      <c r="G236" s="10" t="s">
        <v>32</v>
      </c>
      <c r="H236" s="11">
        <v>40148</v>
      </c>
      <c r="I236" s="12">
        <v>40148</v>
      </c>
      <c r="J236" s="10" t="s">
        <v>480</v>
      </c>
      <c r="K236" s="13" t="s">
        <v>525</v>
      </c>
      <c r="L236" s="10" t="s">
        <v>398</v>
      </c>
      <c r="M236" s="10" t="s">
        <v>29</v>
      </c>
      <c r="N236" s="14">
        <v>330174.2</v>
      </c>
      <c r="O236" s="12"/>
      <c r="P236" s="10" t="s">
        <v>29</v>
      </c>
      <c r="Q236" s="14">
        <v>-305644.2</v>
      </c>
      <c r="R236" s="15">
        <v>1</v>
      </c>
      <c r="S236" s="10" t="s">
        <v>29</v>
      </c>
      <c r="T236" s="14">
        <v>24530</v>
      </c>
      <c r="U236" s="10" t="s">
        <v>36</v>
      </c>
      <c r="V236" s="10" t="s">
        <v>29</v>
      </c>
      <c r="W236" s="10" t="s">
        <v>37</v>
      </c>
      <c r="X236" s="10" t="s">
        <v>29</v>
      </c>
      <c r="Y236" s="15">
        <v>0</v>
      </c>
      <c r="Z236" s="15">
        <v>0</v>
      </c>
      <c r="AA236" s="15">
        <v>0</v>
      </c>
      <c r="AB236" s="14">
        <v>-4452</v>
      </c>
      <c r="AC236" s="14">
        <v>20078</v>
      </c>
      <c r="AD236" t="s">
        <v>2606</v>
      </c>
      <c r="AE236" t="s">
        <v>2606</v>
      </c>
      <c r="AF236">
        <v>3</v>
      </c>
    </row>
    <row r="237" spans="1:32" x14ac:dyDescent="0.25">
      <c r="A237" s="22" t="str">
        <f t="shared" si="3"/>
        <v>3000000058-0</v>
      </c>
      <c r="B237" s="9" t="s">
        <v>526</v>
      </c>
      <c r="C237" s="10" t="s">
        <v>29</v>
      </c>
      <c r="D237" s="10" t="s">
        <v>29</v>
      </c>
      <c r="E237" s="9" t="s">
        <v>30</v>
      </c>
      <c r="F237" s="10" t="s">
        <v>207</v>
      </c>
      <c r="G237" s="10" t="s">
        <v>32</v>
      </c>
      <c r="H237" s="11">
        <v>40148</v>
      </c>
      <c r="I237" s="12">
        <v>40148</v>
      </c>
      <c r="J237" s="10" t="s">
        <v>263</v>
      </c>
      <c r="K237" s="13" t="s">
        <v>527</v>
      </c>
      <c r="L237" s="10" t="s">
        <v>398</v>
      </c>
      <c r="M237" s="10" t="s">
        <v>29</v>
      </c>
      <c r="N237" s="14">
        <v>983680</v>
      </c>
      <c r="O237" s="12"/>
      <c r="P237" s="10" t="s">
        <v>29</v>
      </c>
      <c r="Q237" s="14">
        <v>-910597</v>
      </c>
      <c r="R237" s="15">
        <v>1</v>
      </c>
      <c r="S237" s="10" t="s">
        <v>29</v>
      </c>
      <c r="T237" s="14">
        <v>73083</v>
      </c>
      <c r="U237" s="10" t="s">
        <v>36</v>
      </c>
      <c r="V237" s="10" t="s">
        <v>29</v>
      </c>
      <c r="W237" s="10" t="s">
        <v>37</v>
      </c>
      <c r="X237" s="10" t="s">
        <v>29</v>
      </c>
      <c r="Y237" s="15">
        <v>0</v>
      </c>
      <c r="Z237" s="15">
        <v>0</v>
      </c>
      <c r="AA237" s="15">
        <v>0</v>
      </c>
      <c r="AB237" s="14">
        <v>-13263</v>
      </c>
      <c r="AC237" s="14">
        <v>59820</v>
      </c>
      <c r="AD237" t="s">
        <v>2606</v>
      </c>
      <c r="AE237" t="s">
        <v>2606</v>
      </c>
      <c r="AF237">
        <v>3</v>
      </c>
    </row>
    <row r="238" spans="1:32" x14ac:dyDescent="0.25">
      <c r="A238" s="22" t="str">
        <f t="shared" si="3"/>
        <v>3000000059-0</v>
      </c>
      <c r="B238" s="9" t="s">
        <v>528</v>
      </c>
      <c r="C238" s="10" t="s">
        <v>29</v>
      </c>
      <c r="D238" s="10" t="s">
        <v>29</v>
      </c>
      <c r="E238" s="9" t="s">
        <v>30</v>
      </c>
      <c r="F238" s="10" t="s">
        <v>207</v>
      </c>
      <c r="G238" s="10" t="s">
        <v>32</v>
      </c>
      <c r="H238" s="11">
        <v>40148</v>
      </c>
      <c r="I238" s="12">
        <v>40148</v>
      </c>
      <c r="J238" s="10" t="s">
        <v>529</v>
      </c>
      <c r="K238" s="13" t="s">
        <v>530</v>
      </c>
      <c r="L238" s="10" t="s">
        <v>398</v>
      </c>
      <c r="M238" s="10" t="s">
        <v>29</v>
      </c>
      <c r="N238" s="14">
        <v>6630576</v>
      </c>
      <c r="O238" s="12"/>
      <c r="P238" s="10" t="s">
        <v>29</v>
      </c>
      <c r="Q238" s="14">
        <v>-6137955</v>
      </c>
      <c r="R238" s="15">
        <v>1</v>
      </c>
      <c r="S238" s="10" t="s">
        <v>29</v>
      </c>
      <c r="T238" s="14">
        <v>492621</v>
      </c>
      <c r="U238" s="10" t="s">
        <v>36</v>
      </c>
      <c r="V238" s="10" t="s">
        <v>29</v>
      </c>
      <c r="W238" s="10" t="s">
        <v>37</v>
      </c>
      <c r="X238" s="10" t="s">
        <v>29</v>
      </c>
      <c r="Y238" s="15">
        <v>0</v>
      </c>
      <c r="Z238" s="15">
        <v>0</v>
      </c>
      <c r="AA238" s="15">
        <v>0</v>
      </c>
      <c r="AB238" s="14">
        <v>-89403</v>
      </c>
      <c r="AC238" s="14">
        <v>403218</v>
      </c>
      <c r="AD238" t="s">
        <v>2606</v>
      </c>
      <c r="AE238" t="s">
        <v>2606</v>
      </c>
      <c r="AF238">
        <v>3</v>
      </c>
    </row>
    <row r="239" spans="1:32" x14ac:dyDescent="0.25">
      <c r="A239" s="22" t="str">
        <f t="shared" si="3"/>
        <v>3000000060-0</v>
      </c>
      <c r="B239" s="9" t="s">
        <v>531</v>
      </c>
      <c r="C239" s="10" t="s">
        <v>29</v>
      </c>
      <c r="D239" s="10" t="s">
        <v>29</v>
      </c>
      <c r="E239" s="9" t="s">
        <v>30</v>
      </c>
      <c r="F239" s="10" t="s">
        <v>207</v>
      </c>
      <c r="G239" s="10" t="s">
        <v>32</v>
      </c>
      <c r="H239" s="11">
        <v>40148</v>
      </c>
      <c r="I239" s="12">
        <v>40148</v>
      </c>
      <c r="J239" s="10" t="s">
        <v>529</v>
      </c>
      <c r="K239" s="13" t="s">
        <v>532</v>
      </c>
      <c r="L239" s="10" t="s">
        <v>398</v>
      </c>
      <c r="M239" s="10" t="s">
        <v>29</v>
      </c>
      <c r="N239" s="14">
        <v>306606</v>
      </c>
      <c r="O239" s="12"/>
      <c r="P239" s="10" t="s">
        <v>29</v>
      </c>
      <c r="Q239" s="14">
        <v>-283827</v>
      </c>
      <c r="R239" s="15">
        <v>1</v>
      </c>
      <c r="S239" s="10" t="s">
        <v>29</v>
      </c>
      <c r="T239" s="14">
        <v>22779</v>
      </c>
      <c r="U239" s="10" t="s">
        <v>36</v>
      </c>
      <c r="V239" s="10" t="s">
        <v>29</v>
      </c>
      <c r="W239" s="10" t="s">
        <v>37</v>
      </c>
      <c r="X239" s="10" t="s">
        <v>29</v>
      </c>
      <c r="Y239" s="15">
        <v>0</v>
      </c>
      <c r="Z239" s="15">
        <v>0</v>
      </c>
      <c r="AA239" s="15">
        <v>0</v>
      </c>
      <c r="AB239" s="14">
        <v>-4134</v>
      </c>
      <c r="AC239" s="14">
        <v>18645</v>
      </c>
      <c r="AD239" t="s">
        <v>2606</v>
      </c>
      <c r="AE239" t="s">
        <v>2606</v>
      </c>
      <c r="AF239">
        <v>3</v>
      </c>
    </row>
    <row r="240" spans="1:32" x14ac:dyDescent="0.25">
      <c r="A240" s="22" t="str">
        <f t="shared" si="3"/>
        <v>3000000061-0</v>
      </c>
      <c r="B240" s="9" t="s">
        <v>533</v>
      </c>
      <c r="C240" s="10" t="s">
        <v>29</v>
      </c>
      <c r="D240" s="10" t="s">
        <v>29</v>
      </c>
      <c r="E240" s="9" t="s">
        <v>30</v>
      </c>
      <c r="F240" s="10" t="s">
        <v>207</v>
      </c>
      <c r="G240" s="10" t="s">
        <v>32</v>
      </c>
      <c r="H240" s="11">
        <v>40148</v>
      </c>
      <c r="I240" s="12">
        <v>40148</v>
      </c>
      <c r="J240" s="10" t="s">
        <v>414</v>
      </c>
      <c r="K240" s="13" t="s">
        <v>534</v>
      </c>
      <c r="L240" s="10" t="s">
        <v>398</v>
      </c>
      <c r="M240" s="10" t="s">
        <v>29</v>
      </c>
      <c r="N240" s="14">
        <v>769558</v>
      </c>
      <c r="O240" s="12"/>
      <c r="P240" s="10" t="s">
        <v>29</v>
      </c>
      <c r="Q240" s="14">
        <v>-710064</v>
      </c>
      <c r="R240" s="15">
        <v>6</v>
      </c>
      <c r="S240" s="10" t="s">
        <v>29</v>
      </c>
      <c r="T240" s="14">
        <v>59494</v>
      </c>
      <c r="U240" s="10" t="s">
        <v>36</v>
      </c>
      <c r="V240" s="10" t="s">
        <v>29</v>
      </c>
      <c r="W240" s="10" t="s">
        <v>37</v>
      </c>
      <c r="X240" s="10" t="s">
        <v>29</v>
      </c>
      <c r="Y240" s="15">
        <v>0</v>
      </c>
      <c r="Z240" s="15">
        <v>0</v>
      </c>
      <c r="AA240" s="15">
        <v>0</v>
      </c>
      <c r="AB240" s="14">
        <v>-10797</v>
      </c>
      <c r="AC240" s="14">
        <v>48697</v>
      </c>
      <c r="AD240" t="s">
        <v>2606</v>
      </c>
      <c r="AE240" t="s">
        <v>2606</v>
      </c>
      <c r="AF240">
        <v>3</v>
      </c>
    </row>
    <row r="241" spans="1:32" x14ac:dyDescent="0.25">
      <c r="A241" s="22" t="str">
        <f t="shared" si="3"/>
        <v>3000000062-0</v>
      </c>
      <c r="B241" s="9" t="s">
        <v>535</v>
      </c>
      <c r="C241" s="10" t="s">
        <v>29</v>
      </c>
      <c r="D241" s="10" t="s">
        <v>29</v>
      </c>
      <c r="E241" s="9" t="s">
        <v>30</v>
      </c>
      <c r="F241" s="10" t="s">
        <v>207</v>
      </c>
      <c r="G241" s="10" t="s">
        <v>32</v>
      </c>
      <c r="H241" s="11">
        <v>40148</v>
      </c>
      <c r="I241" s="12">
        <v>40148</v>
      </c>
      <c r="J241" s="10" t="s">
        <v>536</v>
      </c>
      <c r="K241" s="13" t="s">
        <v>537</v>
      </c>
      <c r="L241" s="10" t="s">
        <v>398</v>
      </c>
      <c r="M241" s="10" t="s">
        <v>29</v>
      </c>
      <c r="N241" s="14">
        <v>4483123.55</v>
      </c>
      <c r="O241" s="12"/>
      <c r="P241" s="10" t="s">
        <v>29</v>
      </c>
      <c r="Q241" s="14">
        <v>-4136541.55</v>
      </c>
      <c r="R241" s="15">
        <v>1</v>
      </c>
      <c r="S241" s="10" t="s">
        <v>29</v>
      </c>
      <c r="T241" s="14">
        <v>346582</v>
      </c>
      <c r="U241" s="10" t="s">
        <v>36</v>
      </c>
      <c r="V241" s="10" t="s">
        <v>29</v>
      </c>
      <c r="W241" s="10" t="s">
        <v>37</v>
      </c>
      <c r="X241" s="10" t="s">
        <v>29</v>
      </c>
      <c r="Y241" s="15">
        <v>0</v>
      </c>
      <c r="Z241" s="15">
        <v>0</v>
      </c>
      <c r="AA241" s="15">
        <v>0</v>
      </c>
      <c r="AB241" s="14">
        <v>-62899</v>
      </c>
      <c r="AC241" s="14">
        <v>283683</v>
      </c>
      <c r="AD241" t="s">
        <v>2606</v>
      </c>
      <c r="AE241" t="s">
        <v>2606</v>
      </c>
      <c r="AF241">
        <v>3</v>
      </c>
    </row>
    <row r="242" spans="1:32" x14ac:dyDescent="0.25">
      <c r="A242" s="22" t="str">
        <f t="shared" si="3"/>
        <v>3000000063-0</v>
      </c>
      <c r="B242" s="9" t="s">
        <v>538</v>
      </c>
      <c r="C242" s="10" t="s">
        <v>29</v>
      </c>
      <c r="D242" s="10" t="s">
        <v>29</v>
      </c>
      <c r="E242" s="9" t="s">
        <v>30</v>
      </c>
      <c r="F242" s="10" t="s">
        <v>207</v>
      </c>
      <c r="G242" s="10" t="s">
        <v>32</v>
      </c>
      <c r="H242" s="11">
        <v>40148</v>
      </c>
      <c r="I242" s="12">
        <v>40148</v>
      </c>
      <c r="J242" s="10" t="s">
        <v>414</v>
      </c>
      <c r="K242" s="13" t="s">
        <v>539</v>
      </c>
      <c r="L242" s="10" t="s">
        <v>398</v>
      </c>
      <c r="M242" s="10" t="s">
        <v>29</v>
      </c>
      <c r="N242" s="14">
        <v>29033</v>
      </c>
      <c r="O242" s="12"/>
      <c r="P242" s="10" t="s">
        <v>29</v>
      </c>
      <c r="Q242" s="14">
        <v>-26789</v>
      </c>
      <c r="R242" s="15">
        <v>1</v>
      </c>
      <c r="S242" s="10" t="s">
        <v>29</v>
      </c>
      <c r="T242" s="14">
        <v>2244</v>
      </c>
      <c r="U242" s="10" t="s">
        <v>36</v>
      </c>
      <c r="V242" s="10" t="s">
        <v>29</v>
      </c>
      <c r="W242" s="10" t="s">
        <v>37</v>
      </c>
      <c r="X242" s="10" t="s">
        <v>29</v>
      </c>
      <c r="Y242" s="15">
        <v>0</v>
      </c>
      <c r="Z242" s="15">
        <v>0</v>
      </c>
      <c r="AA242" s="15">
        <v>0</v>
      </c>
      <c r="AB242" s="15">
        <v>-407</v>
      </c>
      <c r="AC242" s="14">
        <v>1837</v>
      </c>
      <c r="AD242" t="s">
        <v>2606</v>
      </c>
      <c r="AE242" t="s">
        <v>2606</v>
      </c>
      <c r="AF242">
        <v>3</v>
      </c>
    </row>
    <row r="243" spans="1:32" x14ac:dyDescent="0.25">
      <c r="A243" s="22" t="str">
        <f t="shared" si="3"/>
        <v>3000000064-0</v>
      </c>
      <c r="B243" s="9" t="s">
        <v>540</v>
      </c>
      <c r="C243" s="10" t="s">
        <v>29</v>
      </c>
      <c r="D243" s="10" t="s">
        <v>29</v>
      </c>
      <c r="E243" s="9" t="s">
        <v>30</v>
      </c>
      <c r="F243" s="10" t="s">
        <v>207</v>
      </c>
      <c r="G243" s="10" t="s">
        <v>32</v>
      </c>
      <c r="H243" s="11">
        <v>40148</v>
      </c>
      <c r="I243" s="12">
        <v>40148</v>
      </c>
      <c r="J243" s="10" t="s">
        <v>419</v>
      </c>
      <c r="K243" s="13" t="s">
        <v>426</v>
      </c>
      <c r="L243" s="10" t="s">
        <v>398</v>
      </c>
      <c r="M243" s="10" t="s">
        <v>29</v>
      </c>
      <c r="N243" s="14">
        <v>5691</v>
      </c>
      <c r="O243" s="12"/>
      <c r="P243" s="10" t="s">
        <v>29</v>
      </c>
      <c r="Q243" s="14">
        <v>-5251</v>
      </c>
      <c r="R243" s="15">
        <v>1</v>
      </c>
      <c r="S243" s="10" t="s">
        <v>29</v>
      </c>
      <c r="T243" s="15">
        <v>440</v>
      </c>
      <c r="U243" s="10" t="s">
        <v>36</v>
      </c>
      <c r="V243" s="10" t="s">
        <v>29</v>
      </c>
      <c r="W243" s="10" t="s">
        <v>37</v>
      </c>
      <c r="X243" s="10" t="s">
        <v>29</v>
      </c>
      <c r="Y243" s="15">
        <v>0</v>
      </c>
      <c r="Z243" s="15">
        <v>0</v>
      </c>
      <c r="AA243" s="15">
        <v>0</v>
      </c>
      <c r="AB243" s="15">
        <v>-80</v>
      </c>
      <c r="AC243" s="15">
        <v>360</v>
      </c>
      <c r="AD243" t="s">
        <v>2606</v>
      </c>
      <c r="AE243" t="s">
        <v>2606</v>
      </c>
      <c r="AF243">
        <v>3</v>
      </c>
    </row>
    <row r="244" spans="1:32" x14ac:dyDescent="0.25">
      <c r="A244" s="22" t="str">
        <f t="shared" si="3"/>
        <v>3000000065-0</v>
      </c>
      <c r="B244" s="9" t="s">
        <v>541</v>
      </c>
      <c r="C244" s="10" t="s">
        <v>29</v>
      </c>
      <c r="D244" s="10" t="s">
        <v>29</v>
      </c>
      <c r="E244" s="9" t="s">
        <v>30</v>
      </c>
      <c r="F244" s="10" t="s">
        <v>207</v>
      </c>
      <c r="G244" s="10" t="s">
        <v>32</v>
      </c>
      <c r="H244" s="11">
        <v>40148</v>
      </c>
      <c r="I244" s="12">
        <v>40148</v>
      </c>
      <c r="J244" s="10" t="s">
        <v>210</v>
      </c>
      <c r="K244" s="13" t="s">
        <v>542</v>
      </c>
      <c r="L244" s="10" t="s">
        <v>398</v>
      </c>
      <c r="M244" s="10" t="s">
        <v>29</v>
      </c>
      <c r="N244" s="14">
        <v>5644</v>
      </c>
      <c r="O244" s="12"/>
      <c r="P244" s="10" t="s">
        <v>29</v>
      </c>
      <c r="Q244" s="14">
        <v>-5207</v>
      </c>
      <c r="R244" s="15">
        <v>1</v>
      </c>
      <c r="S244" s="10" t="s">
        <v>29</v>
      </c>
      <c r="T244" s="15">
        <v>437</v>
      </c>
      <c r="U244" s="10" t="s">
        <v>36</v>
      </c>
      <c r="V244" s="10" t="s">
        <v>29</v>
      </c>
      <c r="W244" s="10" t="s">
        <v>37</v>
      </c>
      <c r="X244" s="10" t="s">
        <v>29</v>
      </c>
      <c r="Y244" s="15">
        <v>0</v>
      </c>
      <c r="Z244" s="15">
        <v>0</v>
      </c>
      <c r="AA244" s="15">
        <v>0</v>
      </c>
      <c r="AB244" s="15">
        <v>-79</v>
      </c>
      <c r="AC244" s="15">
        <v>358</v>
      </c>
      <c r="AD244" t="s">
        <v>2606</v>
      </c>
      <c r="AE244" t="s">
        <v>2606</v>
      </c>
      <c r="AF244">
        <v>3</v>
      </c>
    </row>
    <row r="245" spans="1:32" x14ac:dyDescent="0.25">
      <c r="A245" s="22" t="str">
        <f t="shared" si="3"/>
        <v>3000000066-0</v>
      </c>
      <c r="B245" s="9" t="s">
        <v>543</v>
      </c>
      <c r="C245" s="10" t="s">
        <v>29</v>
      </c>
      <c r="D245" s="10" t="s">
        <v>29</v>
      </c>
      <c r="E245" s="9" t="s">
        <v>30</v>
      </c>
      <c r="F245" s="10" t="s">
        <v>207</v>
      </c>
      <c r="G245" s="10" t="s">
        <v>32</v>
      </c>
      <c r="H245" s="11">
        <v>40179</v>
      </c>
      <c r="I245" s="12">
        <v>40179</v>
      </c>
      <c r="J245" s="10" t="s">
        <v>210</v>
      </c>
      <c r="K245" s="13" t="s">
        <v>544</v>
      </c>
      <c r="L245" s="10" t="s">
        <v>398</v>
      </c>
      <c r="M245" s="10" t="s">
        <v>29</v>
      </c>
      <c r="N245" s="14">
        <v>6245.96</v>
      </c>
      <c r="O245" s="12"/>
      <c r="P245" s="10" t="s">
        <v>29</v>
      </c>
      <c r="Q245" s="14">
        <v>-5707.96</v>
      </c>
      <c r="R245" s="15">
        <v>1</v>
      </c>
      <c r="S245" s="10" t="s">
        <v>29</v>
      </c>
      <c r="T245" s="15">
        <v>538</v>
      </c>
      <c r="U245" s="10" t="s">
        <v>36</v>
      </c>
      <c r="V245" s="10" t="s">
        <v>29</v>
      </c>
      <c r="W245" s="10" t="s">
        <v>37</v>
      </c>
      <c r="X245" s="10" t="s">
        <v>29</v>
      </c>
      <c r="Y245" s="15">
        <v>0</v>
      </c>
      <c r="Z245" s="15">
        <v>0</v>
      </c>
      <c r="AA245" s="15">
        <v>0</v>
      </c>
      <c r="AB245" s="15">
        <v>-98</v>
      </c>
      <c r="AC245" s="15">
        <v>440</v>
      </c>
      <c r="AD245" t="s">
        <v>2606</v>
      </c>
      <c r="AE245" t="s">
        <v>2606</v>
      </c>
      <c r="AF245">
        <v>3</v>
      </c>
    </row>
    <row r="246" spans="1:32" x14ac:dyDescent="0.25">
      <c r="A246" s="22" t="str">
        <f t="shared" si="3"/>
        <v>3000000067-0</v>
      </c>
      <c r="B246" s="9" t="s">
        <v>545</v>
      </c>
      <c r="C246" s="10" t="s">
        <v>29</v>
      </c>
      <c r="D246" s="10" t="s">
        <v>29</v>
      </c>
      <c r="E246" s="9" t="s">
        <v>30</v>
      </c>
      <c r="F246" s="10" t="s">
        <v>207</v>
      </c>
      <c r="G246" s="10" t="s">
        <v>32</v>
      </c>
      <c r="H246" s="11">
        <v>40299</v>
      </c>
      <c r="I246" s="12">
        <v>40299</v>
      </c>
      <c r="J246" s="10" t="s">
        <v>210</v>
      </c>
      <c r="K246" s="13" t="s">
        <v>546</v>
      </c>
      <c r="L246" s="10" t="s">
        <v>398</v>
      </c>
      <c r="M246" s="10" t="s">
        <v>29</v>
      </c>
      <c r="N246" s="14">
        <v>17407</v>
      </c>
      <c r="O246" s="12"/>
      <c r="P246" s="10" t="s">
        <v>29</v>
      </c>
      <c r="Q246" s="14">
        <v>-15953</v>
      </c>
      <c r="R246" s="15">
        <v>1</v>
      </c>
      <c r="S246" s="10" t="s">
        <v>29</v>
      </c>
      <c r="T246" s="14">
        <v>1454</v>
      </c>
      <c r="U246" s="10" t="s">
        <v>36</v>
      </c>
      <c r="V246" s="10" t="s">
        <v>29</v>
      </c>
      <c r="W246" s="10" t="s">
        <v>37</v>
      </c>
      <c r="X246" s="10" t="s">
        <v>29</v>
      </c>
      <c r="Y246" s="15">
        <v>0</v>
      </c>
      <c r="Z246" s="15">
        <v>0</v>
      </c>
      <c r="AA246" s="15">
        <v>0</v>
      </c>
      <c r="AB246" s="15">
        <v>-264</v>
      </c>
      <c r="AC246" s="14">
        <v>1190</v>
      </c>
      <c r="AD246" t="s">
        <v>2606</v>
      </c>
      <c r="AE246" t="s">
        <v>2606</v>
      </c>
      <c r="AF246">
        <v>3</v>
      </c>
    </row>
    <row r="247" spans="1:32" x14ac:dyDescent="0.25">
      <c r="A247" s="22" t="str">
        <f t="shared" si="3"/>
        <v>3000000068-0</v>
      </c>
      <c r="B247" s="9" t="s">
        <v>547</v>
      </c>
      <c r="C247" s="10" t="s">
        <v>29</v>
      </c>
      <c r="D247" s="10" t="s">
        <v>29</v>
      </c>
      <c r="E247" s="9" t="s">
        <v>30</v>
      </c>
      <c r="F247" s="10" t="s">
        <v>32</v>
      </c>
      <c r="G247" s="10" t="s">
        <v>32</v>
      </c>
      <c r="H247" s="11">
        <v>40299</v>
      </c>
      <c r="I247" s="12">
        <v>40299</v>
      </c>
      <c r="J247" s="10" t="s">
        <v>210</v>
      </c>
      <c r="K247" s="13" t="s">
        <v>548</v>
      </c>
      <c r="L247" s="10" t="s">
        <v>549</v>
      </c>
      <c r="M247" s="10" t="s">
        <v>29</v>
      </c>
      <c r="N247" s="14">
        <v>3000</v>
      </c>
      <c r="O247" s="12"/>
      <c r="P247" s="10" t="s">
        <v>29</v>
      </c>
      <c r="Q247" s="14">
        <v>-2850</v>
      </c>
      <c r="R247" s="15">
        <v>1</v>
      </c>
      <c r="S247" s="10" t="s">
        <v>29</v>
      </c>
      <c r="T247" s="15">
        <v>150</v>
      </c>
      <c r="U247" s="10" t="s">
        <v>36</v>
      </c>
      <c r="V247" s="10" t="s">
        <v>29</v>
      </c>
      <c r="W247" s="10" t="s">
        <v>37</v>
      </c>
      <c r="X247" s="10" t="s">
        <v>29</v>
      </c>
      <c r="Y247" s="15">
        <v>0</v>
      </c>
      <c r="Z247" s="15">
        <v>0</v>
      </c>
      <c r="AA247" s="15">
        <v>0</v>
      </c>
      <c r="AB247" s="15">
        <v>0</v>
      </c>
      <c r="AC247" s="15">
        <v>150</v>
      </c>
      <c r="AD247" t="s">
        <v>2606</v>
      </c>
      <c r="AE247" t="s">
        <v>2606</v>
      </c>
      <c r="AF247">
        <v>3</v>
      </c>
    </row>
    <row r="248" spans="1:32" x14ac:dyDescent="0.25">
      <c r="A248" s="22" t="str">
        <f t="shared" si="3"/>
        <v>3000000069-0</v>
      </c>
      <c r="B248" s="9" t="s">
        <v>550</v>
      </c>
      <c r="C248" s="10" t="s">
        <v>29</v>
      </c>
      <c r="D248" s="10" t="s">
        <v>29</v>
      </c>
      <c r="E248" s="9" t="s">
        <v>30</v>
      </c>
      <c r="F248" s="10" t="s">
        <v>32</v>
      </c>
      <c r="G248" s="10" t="s">
        <v>32</v>
      </c>
      <c r="H248" s="11">
        <v>40299</v>
      </c>
      <c r="I248" s="12">
        <v>40299</v>
      </c>
      <c r="J248" s="10" t="s">
        <v>210</v>
      </c>
      <c r="K248" s="13" t="s">
        <v>551</v>
      </c>
      <c r="L248" s="10" t="s">
        <v>549</v>
      </c>
      <c r="M248" s="10" t="s">
        <v>29</v>
      </c>
      <c r="N248" s="14">
        <v>3700</v>
      </c>
      <c r="O248" s="12"/>
      <c r="P248" s="10" t="s">
        <v>29</v>
      </c>
      <c r="Q248" s="14">
        <v>-3515</v>
      </c>
      <c r="R248" s="15">
        <v>4</v>
      </c>
      <c r="S248" s="10" t="s">
        <v>29</v>
      </c>
      <c r="T248" s="15">
        <v>185</v>
      </c>
      <c r="U248" s="10" t="s">
        <v>36</v>
      </c>
      <c r="V248" s="10" t="s">
        <v>29</v>
      </c>
      <c r="W248" s="10" t="s">
        <v>37</v>
      </c>
      <c r="X248" s="10" t="s">
        <v>29</v>
      </c>
      <c r="Y248" s="15">
        <v>0</v>
      </c>
      <c r="Z248" s="15">
        <v>0</v>
      </c>
      <c r="AA248" s="15">
        <v>0</v>
      </c>
      <c r="AB248" s="15">
        <v>0</v>
      </c>
      <c r="AC248" s="15">
        <v>185</v>
      </c>
      <c r="AD248" t="s">
        <v>2606</v>
      </c>
      <c r="AE248" t="s">
        <v>2606</v>
      </c>
      <c r="AF248">
        <v>3</v>
      </c>
    </row>
    <row r="249" spans="1:32" x14ac:dyDescent="0.25">
      <c r="A249" s="22" t="str">
        <f t="shared" si="3"/>
        <v>3000000070-0</v>
      </c>
      <c r="B249" s="9" t="s">
        <v>552</v>
      </c>
      <c r="C249" s="10" t="s">
        <v>29</v>
      </c>
      <c r="D249" s="10" t="s">
        <v>29</v>
      </c>
      <c r="E249" s="9" t="s">
        <v>30</v>
      </c>
      <c r="F249" s="10" t="s">
        <v>32</v>
      </c>
      <c r="G249" s="10" t="s">
        <v>32</v>
      </c>
      <c r="H249" s="11">
        <v>40299</v>
      </c>
      <c r="I249" s="12">
        <v>40299</v>
      </c>
      <c r="J249" s="10" t="s">
        <v>210</v>
      </c>
      <c r="K249" s="13" t="s">
        <v>553</v>
      </c>
      <c r="L249" s="10" t="s">
        <v>549</v>
      </c>
      <c r="M249" s="10" t="s">
        <v>29</v>
      </c>
      <c r="N249" s="14">
        <v>3500</v>
      </c>
      <c r="O249" s="12"/>
      <c r="P249" s="10" t="s">
        <v>29</v>
      </c>
      <c r="Q249" s="14">
        <v>-3325</v>
      </c>
      <c r="R249" s="15">
        <v>1</v>
      </c>
      <c r="S249" s="10" t="s">
        <v>29</v>
      </c>
      <c r="T249" s="15">
        <v>175</v>
      </c>
      <c r="U249" s="10" t="s">
        <v>36</v>
      </c>
      <c r="V249" s="10" t="s">
        <v>29</v>
      </c>
      <c r="W249" s="10" t="s">
        <v>37</v>
      </c>
      <c r="X249" s="10" t="s">
        <v>29</v>
      </c>
      <c r="Y249" s="15">
        <v>0</v>
      </c>
      <c r="Z249" s="15">
        <v>0</v>
      </c>
      <c r="AA249" s="15">
        <v>0</v>
      </c>
      <c r="AB249" s="15">
        <v>0</v>
      </c>
      <c r="AC249" s="15">
        <v>175</v>
      </c>
      <c r="AD249" t="s">
        <v>2606</v>
      </c>
      <c r="AE249" t="s">
        <v>2606</v>
      </c>
      <c r="AF249">
        <v>3</v>
      </c>
    </row>
    <row r="250" spans="1:32" x14ac:dyDescent="0.25">
      <c r="A250" s="22" t="str">
        <f t="shared" si="3"/>
        <v>3000000071-0</v>
      </c>
      <c r="B250" s="9" t="s">
        <v>554</v>
      </c>
      <c r="C250" s="10" t="s">
        <v>29</v>
      </c>
      <c r="D250" s="10" t="s">
        <v>29</v>
      </c>
      <c r="E250" s="9" t="s">
        <v>30</v>
      </c>
      <c r="F250" s="10" t="s">
        <v>32</v>
      </c>
      <c r="G250" s="10" t="s">
        <v>32</v>
      </c>
      <c r="H250" s="11">
        <v>40330</v>
      </c>
      <c r="I250" s="12">
        <v>40330</v>
      </c>
      <c r="J250" s="10" t="s">
        <v>210</v>
      </c>
      <c r="K250" s="13" t="s">
        <v>555</v>
      </c>
      <c r="L250" s="10" t="s">
        <v>549</v>
      </c>
      <c r="M250" s="10" t="s">
        <v>29</v>
      </c>
      <c r="N250" s="14">
        <v>1800</v>
      </c>
      <c r="O250" s="12"/>
      <c r="P250" s="10" t="s">
        <v>29</v>
      </c>
      <c r="Q250" s="14">
        <v>-1710</v>
      </c>
      <c r="R250" s="15">
        <v>2</v>
      </c>
      <c r="S250" s="10" t="s">
        <v>29</v>
      </c>
      <c r="T250" s="15">
        <v>90</v>
      </c>
      <c r="U250" s="10" t="s">
        <v>36</v>
      </c>
      <c r="V250" s="10" t="s">
        <v>29</v>
      </c>
      <c r="W250" s="10" t="s">
        <v>37</v>
      </c>
      <c r="X250" s="10" t="s">
        <v>29</v>
      </c>
      <c r="Y250" s="15">
        <v>0</v>
      </c>
      <c r="Z250" s="15">
        <v>0</v>
      </c>
      <c r="AA250" s="15">
        <v>0</v>
      </c>
      <c r="AB250" s="15">
        <v>0</v>
      </c>
      <c r="AC250" s="15">
        <v>90</v>
      </c>
      <c r="AD250" t="s">
        <v>2606</v>
      </c>
      <c r="AE250" t="s">
        <v>2606</v>
      </c>
      <c r="AF250">
        <v>3</v>
      </c>
    </row>
    <row r="251" spans="1:32" x14ac:dyDescent="0.25">
      <c r="A251" s="22" t="str">
        <f t="shared" si="3"/>
        <v>3000000072-0</v>
      </c>
      <c r="B251" s="9" t="s">
        <v>556</v>
      </c>
      <c r="C251" s="10" t="s">
        <v>29</v>
      </c>
      <c r="D251" s="10" t="s">
        <v>29</v>
      </c>
      <c r="E251" s="9" t="s">
        <v>30</v>
      </c>
      <c r="F251" s="10" t="s">
        <v>32</v>
      </c>
      <c r="G251" s="10" t="s">
        <v>32</v>
      </c>
      <c r="H251" s="11">
        <v>40330</v>
      </c>
      <c r="I251" s="12">
        <v>40330</v>
      </c>
      <c r="J251" s="10" t="s">
        <v>210</v>
      </c>
      <c r="K251" s="13" t="s">
        <v>557</v>
      </c>
      <c r="L251" s="10" t="s">
        <v>549</v>
      </c>
      <c r="M251" s="10" t="s">
        <v>29</v>
      </c>
      <c r="N251" s="14">
        <v>7100</v>
      </c>
      <c r="O251" s="12"/>
      <c r="P251" s="10" t="s">
        <v>29</v>
      </c>
      <c r="Q251" s="14">
        <v>-6745</v>
      </c>
      <c r="R251" s="15">
        <v>2</v>
      </c>
      <c r="S251" s="10" t="s">
        <v>29</v>
      </c>
      <c r="T251" s="15">
        <v>355</v>
      </c>
      <c r="U251" s="10" t="s">
        <v>36</v>
      </c>
      <c r="V251" s="10" t="s">
        <v>29</v>
      </c>
      <c r="W251" s="10" t="s">
        <v>37</v>
      </c>
      <c r="X251" s="10" t="s">
        <v>29</v>
      </c>
      <c r="Y251" s="15">
        <v>0</v>
      </c>
      <c r="Z251" s="15">
        <v>0</v>
      </c>
      <c r="AA251" s="15">
        <v>0</v>
      </c>
      <c r="AB251" s="15">
        <v>0</v>
      </c>
      <c r="AC251" s="15">
        <v>355</v>
      </c>
      <c r="AD251" t="s">
        <v>2606</v>
      </c>
      <c r="AE251" t="s">
        <v>2606</v>
      </c>
      <c r="AF251">
        <v>3</v>
      </c>
    </row>
    <row r="252" spans="1:32" x14ac:dyDescent="0.25">
      <c r="A252" s="22" t="str">
        <f t="shared" si="3"/>
        <v>3000000073-0</v>
      </c>
      <c r="B252" s="9" t="s">
        <v>558</v>
      </c>
      <c r="C252" s="10" t="s">
        <v>29</v>
      </c>
      <c r="D252" s="10" t="s">
        <v>29</v>
      </c>
      <c r="E252" s="9" t="s">
        <v>30</v>
      </c>
      <c r="F252" s="10" t="s">
        <v>32</v>
      </c>
      <c r="G252" s="10" t="s">
        <v>32</v>
      </c>
      <c r="H252" s="11">
        <v>40330</v>
      </c>
      <c r="I252" s="12">
        <v>40330</v>
      </c>
      <c r="J252" s="10" t="s">
        <v>210</v>
      </c>
      <c r="K252" s="13" t="s">
        <v>559</v>
      </c>
      <c r="L252" s="10" t="s">
        <v>549</v>
      </c>
      <c r="M252" s="10" t="s">
        <v>29</v>
      </c>
      <c r="N252" s="14">
        <v>7100</v>
      </c>
      <c r="O252" s="12"/>
      <c r="P252" s="10" t="s">
        <v>29</v>
      </c>
      <c r="Q252" s="14">
        <v>-6745</v>
      </c>
      <c r="R252" s="15">
        <v>2</v>
      </c>
      <c r="S252" s="10" t="s">
        <v>29</v>
      </c>
      <c r="T252" s="15">
        <v>355</v>
      </c>
      <c r="U252" s="10" t="s">
        <v>36</v>
      </c>
      <c r="V252" s="10" t="s">
        <v>29</v>
      </c>
      <c r="W252" s="10" t="s">
        <v>37</v>
      </c>
      <c r="X252" s="10" t="s">
        <v>29</v>
      </c>
      <c r="Y252" s="15">
        <v>0</v>
      </c>
      <c r="Z252" s="15">
        <v>0</v>
      </c>
      <c r="AA252" s="15">
        <v>0</v>
      </c>
      <c r="AB252" s="15">
        <v>0</v>
      </c>
      <c r="AC252" s="15">
        <v>355</v>
      </c>
      <c r="AD252" t="s">
        <v>2606</v>
      </c>
      <c r="AE252" t="s">
        <v>2606</v>
      </c>
      <c r="AF252">
        <v>3</v>
      </c>
    </row>
    <row r="253" spans="1:32" x14ac:dyDescent="0.25">
      <c r="A253" s="22" t="str">
        <f t="shared" si="3"/>
        <v>3000000074-0</v>
      </c>
      <c r="B253" s="9" t="s">
        <v>560</v>
      </c>
      <c r="C253" s="10" t="s">
        <v>29</v>
      </c>
      <c r="D253" s="10" t="s">
        <v>29</v>
      </c>
      <c r="E253" s="9" t="s">
        <v>30</v>
      </c>
      <c r="F253" s="10" t="s">
        <v>32</v>
      </c>
      <c r="G253" s="10" t="s">
        <v>32</v>
      </c>
      <c r="H253" s="11">
        <v>40330</v>
      </c>
      <c r="I253" s="12">
        <v>40330</v>
      </c>
      <c r="J253" s="10" t="s">
        <v>210</v>
      </c>
      <c r="K253" s="13" t="s">
        <v>553</v>
      </c>
      <c r="L253" s="10" t="s">
        <v>549</v>
      </c>
      <c r="M253" s="10" t="s">
        <v>29</v>
      </c>
      <c r="N253" s="14">
        <v>3550</v>
      </c>
      <c r="O253" s="12"/>
      <c r="P253" s="10" t="s">
        <v>29</v>
      </c>
      <c r="Q253" s="14">
        <v>-3372</v>
      </c>
      <c r="R253" s="15">
        <v>1</v>
      </c>
      <c r="S253" s="10" t="s">
        <v>29</v>
      </c>
      <c r="T253" s="15">
        <v>178</v>
      </c>
      <c r="U253" s="10" t="s">
        <v>36</v>
      </c>
      <c r="V253" s="10" t="s">
        <v>29</v>
      </c>
      <c r="W253" s="10" t="s">
        <v>37</v>
      </c>
      <c r="X253" s="10" t="s">
        <v>29</v>
      </c>
      <c r="Y253" s="15">
        <v>0</v>
      </c>
      <c r="Z253" s="15">
        <v>0</v>
      </c>
      <c r="AA253" s="15">
        <v>0</v>
      </c>
      <c r="AB253" s="15">
        <v>0</v>
      </c>
      <c r="AC253" s="15">
        <v>178</v>
      </c>
      <c r="AD253" t="s">
        <v>2606</v>
      </c>
      <c r="AE253" t="s">
        <v>2606</v>
      </c>
      <c r="AF253">
        <v>3</v>
      </c>
    </row>
    <row r="254" spans="1:32" x14ac:dyDescent="0.25">
      <c r="A254" s="22" t="str">
        <f t="shared" si="3"/>
        <v>3000000075-0</v>
      </c>
      <c r="B254" s="9" t="s">
        <v>561</v>
      </c>
      <c r="C254" s="10" t="s">
        <v>29</v>
      </c>
      <c r="D254" s="10" t="s">
        <v>29</v>
      </c>
      <c r="E254" s="9" t="s">
        <v>30</v>
      </c>
      <c r="F254" s="10" t="s">
        <v>32</v>
      </c>
      <c r="G254" s="10" t="s">
        <v>32</v>
      </c>
      <c r="H254" s="11">
        <v>40360</v>
      </c>
      <c r="I254" s="12">
        <v>40360</v>
      </c>
      <c r="J254" s="10" t="s">
        <v>210</v>
      </c>
      <c r="K254" s="13" t="s">
        <v>562</v>
      </c>
      <c r="L254" s="10" t="s">
        <v>549</v>
      </c>
      <c r="M254" s="10" t="s">
        <v>29</v>
      </c>
      <c r="N254" s="15">
        <v>900</v>
      </c>
      <c r="O254" s="12"/>
      <c r="P254" s="10" t="s">
        <v>29</v>
      </c>
      <c r="Q254" s="15">
        <v>-855</v>
      </c>
      <c r="R254" s="15">
        <v>1</v>
      </c>
      <c r="S254" s="10" t="s">
        <v>29</v>
      </c>
      <c r="T254" s="15">
        <v>45</v>
      </c>
      <c r="U254" s="10" t="s">
        <v>36</v>
      </c>
      <c r="V254" s="10" t="s">
        <v>29</v>
      </c>
      <c r="W254" s="10" t="s">
        <v>37</v>
      </c>
      <c r="X254" s="10" t="s">
        <v>29</v>
      </c>
      <c r="Y254" s="15">
        <v>0</v>
      </c>
      <c r="Z254" s="15">
        <v>0</v>
      </c>
      <c r="AA254" s="15">
        <v>0</v>
      </c>
      <c r="AB254" s="15">
        <v>0</v>
      </c>
      <c r="AC254" s="15">
        <v>45</v>
      </c>
      <c r="AD254" t="s">
        <v>2606</v>
      </c>
      <c r="AE254" t="s">
        <v>2606</v>
      </c>
      <c r="AF254">
        <v>3</v>
      </c>
    </row>
    <row r="255" spans="1:32" x14ac:dyDescent="0.25">
      <c r="A255" s="22" t="str">
        <f t="shared" si="3"/>
        <v>3000000076-0</v>
      </c>
      <c r="B255" s="9" t="s">
        <v>563</v>
      </c>
      <c r="C255" s="10" t="s">
        <v>29</v>
      </c>
      <c r="D255" s="10" t="s">
        <v>29</v>
      </c>
      <c r="E255" s="9" t="s">
        <v>30</v>
      </c>
      <c r="F255" s="10" t="s">
        <v>32</v>
      </c>
      <c r="G255" s="10" t="s">
        <v>32</v>
      </c>
      <c r="H255" s="11">
        <v>40360</v>
      </c>
      <c r="I255" s="12">
        <v>40360</v>
      </c>
      <c r="J255" s="10" t="s">
        <v>210</v>
      </c>
      <c r="K255" s="13" t="s">
        <v>562</v>
      </c>
      <c r="L255" s="10" t="s">
        <v>549</v>
      </c>
      <c r="M255" s="10" t="s">
        <v>29</v>
      </c>
      <c r="N255" s="15">
        <v>900</v>
      </c>
      <c r="O255" s="12"/>
      <c r="P255" s="10" t="s">
        <v>29</v>
      </c>
      <c r="Q255" s="15">
        <v>-855</v>
      </c>
      <c r="R255" s="15">
        <v>1</v>
      </c>
      <c r="S255" s="10" t="s">
        <v>29</v>
      </c>
      <c r="T255" s="15">
        <v>45</v>
      </c>
      <c r="U255" s="10" t="s">
        <v>36</v>
      </c>
      <c r="V255" s="10" t="s">
        <v>29</v>
      </c>
      <c r="W255" s="10" t="s">
        <v>37</v>
      </c>
      <c r="X255" s="10" t="s">
        <v>29</v>
      </c>
      <c r="Y255" s="15">
        <v>0</v>
      </c>
      <c r="Z255" s="15">
        <v>0</v>
      </c>
      <c r="AA255" s="15">
        <v>0</v>
      </c>
      <c r="AB255" s="15">
        <v>0</v>
      </c>
      <c r="AC255" s="15">
        <v>45</v>
      </c>
      <c r="AD255" t="s">
        <v>2606</v>
      </c>
      <c r="AE255" t="s">
        <v>2606</v>
      </c>
      <c r="AF255">
        <v>3</v>
      </c>
    </row>
    <row r="256" spans="1:32" x14ac:dyDescent="0.25">
      <c r="A256" s="22" t="str">
        <f t="shared" si="3"/>
        <v>3000000077-0</v>
      </c>
      <c r="B256" s="9" t="s">
        <v>564</v>
      </c>
      <c r="C256" s="10" t="s">
        <v>29</v>
      </c>
      <c r="D256" s="10" t="s">
        <v>29</v>
      </c>
      <c r="E256" s="9" t="s">
        <v>30</v>
      </c>
      <c r="F256" s="10" t="s">
        <v>32</v>
      </c>
      <c r="G256" s="10" t="s">
        <v>32</v>
      </c>
      <c r="H256" s="11">
        <v>40360</v>
      </c>
      <c r="I256" s="12">
        <v>40360</v>
      </c>
      <c r="J256" s="10" t="s">
        <v>210</v>
      </c>
      <c r="K256" s="13" t="s">
        <v>565</v>
      </c>
      <c r="L256" s="10" t="s">
        <v>549</v>
      </c>
      <c r="M256" s="10" t="s">
        <v>29</v>
      </c>
      <c r="N256" s="14">
        <v>1550</v>
      </c>
      <c r="O256" s="12"/>
      <c r="P256" s="10" t="s">
        <v>29</v>
      </c>
      <c r="Q256" s="14">
        <v>-1472</v>
      </c>
      <c r="R256" s="15">
        <v>1</v>
      </c>
      <c r="S256" s="10" t="s">
        <v>29</v>
      </c>
      <c r="T256" s="15">
        <v>78</v>
      </c>
      <c r="U256" s="10" t="s">
        <v>36</v>
      </c>
      <c r="V256" s="10" t="s">
        <v>29</v>
      </c>
      <c r="W256" s="10" t="s">
        <v>37</v>
      </c>
      <c r="X256" s="10" t="s">
        <v>29</v>
      </c>
      <c r="Y256" s="15">
        <v>0</v>
      </c>
      <c r="Z256" s="15">
        <v>0</v>
      </c>
      <c r="AA256" s="15">
        <v>0</v>
      </c>
      <c r="AB256" s="15">
        <v>0</v>
      </c>
      <c r="AC256" s="15">
        <v>78</v>
      </c>
      <c r="AD256" t="s">
        <v>2606</v>
      </c>
      <c r="AE256" t="s">
        <v>2606</v>
      </c>
      <c r="AF256">
        <v>3</v>
      </c>
    </row>
    <row r="257" spans="1:32" x14ac:dyDescent="0.25">
      <c r="A257" s="22" t="str">
        <f t="shared" si="3"/>
        <v>3000000078-0</v>
      </c>
      <c r="B257" s="9" t="s">
        <v>566</v>
      </c>
      <c r="C257" s="10" t="s">
        <v>29</v>
      </c>
      <c r="D257" s="10" t="s">
        <v>29</v>
      </c>
      <c r="E257" s="9" t="s">
        <v>30</v>
      </c>
      <c r="F257" s="10" t="s">
        <v>32</v>
      </c>
      <c r="G257" s="10" t="s">
        <v>32</v>
      </c>
      <c r="H257" s="11">
        <v>40391</v>
      </c>
      <c r="I257" s="12">
        <v>40391</v>
      </c>
      <c r="J257" s="10" t="s">
        <v>210</v>
      </c>
      <c r="K257" s="13" t="s">
        <v>562</v>
      </c>
      <c r="L257" s="10" t="s">
        <v>549</v>
      </c>
      <c r="M257" s="10" t="s">
        <v>29</v>
      </c>
      <c r="N257" s="15">
        <v>900</v>
      </c>
      <c r="O257" s="12"/>
      <c r="P257" s="10" t="s">
        <v>29</v>
      </c>
      <c r="Q257" s="15">
        <v>-855</v>
      </c>
      <c r="R257" s="15">
        <v>1</v>
      </c>
      <c r="S257" s="10" t="s">
        <v>29</v>
      </c>
      <c r="T257" s="15">
        <v>45</v>
      </c>
      <c r="U257" s="10" t="s">
        <v>36</v>
      </c>
      <c r="V257" s="10" t="s">
        <v>29</v>
      </c>
      <c r="W257" s="10" t="s">
        <v>37</v>
      </c>
      <c r="X257" s="10" t="s">
        <v>29</v>
      </c>
      <c r="Y257" s="15">
        <v>0</v>
      </c>
      <c r="Z257" s="15">
        <v>0</v>
      </c>
      <c r="AA257" s="15">
        <v>0</v>
      </c>
      <c r="AB257" s="15">
        <v>0</v>
      </c>
      <c r="AC257" s="15">
        <v>45</v>
      </c>
      <c r="AD257" t="s">
        <v>2606</v>
      </c>
      <c r="AE257" t="s">
        <v>2606</v>
      </c>
      <c r="AF257">
        <v>3</v>
      </c>
    </row>
    <row r="258" spans="1:32" x14ac:dyDescent="0.25">
      <c r="A258" s="22" t="str">
        <f t="shared" si="3"/>
        <v>3000000079-0</v>
      </c>
      <c r="B258" s="9" t="s">
        <v>567</v>
      </c>
      <c r="C258" s="10" t="s">
        <v>29</v>
      </c>
      <c r="D258" s="10" t="s">
        <v>29</v>
      </c>
      <c r="E258" s="9" t="s">
        <v>30</v>
      </c>
      <c r="F258" s="10" t="s">
        <v>32</v>
      </c>
      <c r="G258" s="10" t="s">
        <v>32</v>
      </c>
      <c r="H258" s="11">
        <v>40391</v>
      </c>
      <c r="I258" s="12">
        <v>40391</v>
      </c>
      <c r="J258" s="10" t="s">
        <v>210</v>
      </c>
      <c r="K258" s="13" t="s">
        <v>562</v>
      </c>
      <c r="L258" s="10" t="s">
        <v>549</v>
      </c>
      <c r="M258" s="10" t="s">
        <v>29</v>
      </c>
      <c r="N258" s="15">
        <v>950</v>
      </c>
      <c r="O258" s="12"/>
      <c r="P258" s="10" t="s">
        <v>29</v>
      </c>
      <c r="Q258" s="15">
        <v>-902</v>
      </c>
      <c r="R258" s="15">
        <v>1</v>
      </c>
      <c r="S258" s="10" t="s">
        <v>29</v>
      </c>
      <c r="T258" s="15">
        <v>48</v>
      </c>
      <c r="U258" s="10" t="s">
        <v>36</v>
      </c>
      <c r="V258" s="10" t="s">
        <v>29</v>
      </c>
      <c r="W258" s="10" t="s">
        <v>37</v>
      </c>
      <c r="X258" s="10" t="s">
        <v>29</v>
      </c>
      <c r="Y258" s="15">
        <v>0</v>
      </c>
      <c r="Z258" s="15">
        <v>0</v>
      </c>
      <c r="AA258" s="15">
        <v>0</v>
      </c>
      <c r="AB258" s="15">
        <v>0</v>
      </c>
      <c r="AC258" s="15">
        <v>48</v>
      </c>
      <c r="AD258" t="s">
        <v>2606</v>
      </c>
      <c r="AE258" t="s">
        <v>2606</v>
      </c>
      <c r="AF258">
        <v>3</v>
      </c>
    </row>
    <row r="259" spans="1:32" x14ac:dyDescent="0.25">
      <c r="A259" s="22" t="str">
        <f t="shared" ref="A259:A322" si="4">CONCATENATE(B259,"-",E259)</f>
        <v>3000000080-0</v>
      </c>
      <c r="B259" s="9" t="s">
        <v>568</v>
      </c>
      <c r="C259" s="10" t="s">
        <v>29</v>
      </c>
      <c r="D259" s="10" t="s">
        <v>29</v>
      </c>
      <c r="E259" s="9" t="s">
        <v>30</v>
      </c>
      <c r="F259" s="10" t="s">
        <v>207</v>
      </c>
      <c r="G259" s="10" t="s">
        <v>32</v>
      </c>
      <c r="H259" s="11">
        <v>40422</v>
      </c>
      <c r="I259" s="12">
        <v>40422</v>
      </c>
      <c r="J259" s="10" t="s">
        <v>210</v>
      </c>
      <c r="K259" s="13" t="s">
        <v>569</v>
      </c>
      <c r="L259" s="10" t="s">
        <v>398</v>
      </c>
      <c r="M259" s="10" t="s">
        <v>29</v>
      </c>
      <c r="N259" s="14">
        <v>5350</v>
      </c>
      <c r="O259" s="12"/>
      <c r="P259" s="10" t="s">
        <v>29</v>
      </c>
      <c r="Q259" s="14">
        <v>-4870</v>
      </c>
      <c r="R259" s="15">
        <v>1</v>
      </c>
      <c r="S259" s="10" t="s">
        <v>29</v>
      </c>
      <c r="T259" s="15">
        <v>480</v>
      </c>
      <c r="U259" s="10" t="s">
        <v>36</v>
      </c>
      <c r="V259" s="10" t="s">
        <v>29</v>
      </c>
      <c r="W259" s="10" t="s">
        <v>37</v>
      </c>
      <c r="X259" s="10" t="s">
        <v>29</v>
      </c>
      <c r="Y259" s="15">
        <v>0</v>
      </c>
      <c r="Z259" s="15">
        <v>0</v>
      </c>
      <c r="AA259" s="15">
        <v>0</v>
      </c>
      <c r="AB259" s="15">
        <v>-87</v>
      </c>
      <c r="AC259" s="15">
        <v>393</v>
      </c>
      <c r="AD259" t="s">
        <v>2606</v>
      </c>
      <c r="AE259" t="s">
        <v>2606</v>
      </c>
      <c r="AF259">
        <v>3</v>
      </c>
    </row>
    <row r="260" spans="1:32" x14ac:dyDescent="0.25">
      <c r="A260" s="22" t="str">
        <f t="shared" si="4"/>
        <v>3000000081-0</v>
      </c>
      <c r="B260" s="9" t="s">
        <v>570</v>
      </c>
      <c r="C260" s="10" t="s">
        <v>29</v>
      </c>
      <c r="D260" s="10" t="s">
        <v>29</v>
      </c>
      <c r="E260" s="9" t="s">
        <v>30</v>
      </c>
      <c r="F260" s="10" t="s">
        <v>207</v>
      </c>
      <c r="G260" s="10" t="s">
        <v>32</v>
      </c>
      <c r="H260" s="11">
        <v>40422</v>
      </c>
      <c r="I260" s="12">
        <v>40422</v>
      </c>
      <c r="J260" s="10" t="s">
        <v>202</v>
      </c>
      <c r="K260" s="13" t="s">
        <v>571</v>
      </c>
      <c r="L260" s="10" t="s">
        <v>398</v>
      </c>
      <c r="M260" s="10" t="s">
        <v>29</v>
      </c>
      <c r="N260" s="14">
        <v>959344</v>
      </c>
      <c r="O260" s="12"/>
      <c r="P260" s="10" t="s">
        <v>29</v>
      </c>
      <c r="Q260" s="14">
        <v>-873951</v>
      </c>
      <c r="R260" s="15">
        <v>1</v>
      </c>
      <c r="S260" s="10" t="s">
        <v>29</v>
      </c>
      <c r="T260" s="14">
        <v>85393</v>
      </c>
      <c r="U260" s="10" t="s">
        <v>36</v>
      </c>
      <c r="V260" s="10" t="s">
        <v>29</v>
      </c>
      <c r="W260" s="10" t="s">
        <v>37</v>
      </c>
      <c r="X260" s="10" t="s">
        <v>29</v>
      </c>
      <c r="Y260" s="15">
        <v>0</v>
      </c>
      <c r="Z260" s="15">
        <v>0</v>
      </c>
      <c r="AA260" s="15">
        <v>0</v>
      </c>
      <c r="AB260" s="14">
        <v>-15497</v>
      </c>
      <c r="AC260" s="14">
        <v>69896</v>
      </c>
      <c r="AD260" t="s">
        <v>2606</v>
      </c>
      <c r="AE260" t="s">
        <v>2606</v>
      </c>
      <c r="AF260">
        <v>3</v>
      </c>
    </row>
    <row r="261" spans="1:32" x14ac:dyDescent="0.25">
      <c r="A261" s="22" t="str">
        <f t="shared" si="4"/>
        <v>3000000082-0</v>
      </c>
      <c r="B261" s="9" t="s">
        <v>572</v>
      </c>
      <c r="C261" s="10" t="s">
        <v>29</v>
      </c>
      <c r="D261" s="10" t="s">
        <v>29</v>
      </c>
      <c r="E261" s="9" t="s">
        <v>30</v>
      </c>
      <c r="F261" s="10" t="s">
        <v>207</v>
      </c>
      <c r="G261" s="10" t="s">
        <v>32</v>
      </c>
      <c r="H261" s="11">
        <v>40452</v>
      </c>
      <c r="I261" s="12">
        <v>40452</v>
      </c>
      <c r="J261" s="10" t="s">
        <v>573</v>
      </c>
      <c r="K261" s="13" t="s">
        <v>574</v>
      </c>
      <c r="L261" s="10" t="s">
        <v>398</v>
      </c>
      <c r="M261" s="10" t="s">
        <v>29</v>
      </c>
      <c r="N261" s="14">
        <v>192969</v>
      </c>
      <c r="O261" s="12"/>
      <c r="P261" s="10" t="s">
        <v>29</v>
      </c>
      <c r="Q261" s="14">
        <v>-176103</v>
      </c>
      <c r="R261" s="15">
        <v>1</v>
      </c>
      <c r="S261" s="10" t="s">
        <v>29</v>
      </c>
      <c r="T261" s="14">
        <v>16866</v>
      </c>
      <c r="U261" s="10" t="s">
        <v>36</v>
      </c>
      <c r="V261" s="10" t="s">
        <v>29</v>
      </c>
      <c r="W261" s="10" t="s">
        <v>37</v>
      </c>
      <c r="X261" s="10" t="s">
        <v>29</v>
      </c>
      <c r="Y261" s="15">
        <v>0</v>
      </c>
      <c r="Z261" s="15">
        <v>0</v>
      </c>
      <c r="AA261" s="15">
        <v>0</v>
      </c>
      <c r="AB261" s="14">
        <v>-3061</v>
      </c>
      <c r="AC261" s="14">
        <v>13805</v>
      </c>
      <c r="AD261" t="s">
        <v>2606</v>
      </c>
      <c r="AE261" t="s">
        <v>2606</v>
      </c>
      <c r="AF261">
        <v>3</v>
      </c>
    </row>
    <row r="262" spans="1:32" x14ac:dyDescent="0.25">
      <c r="A262" s="22" t="str">
        <f t="shared" si="4"/>
        <v>3000000083-0</v>
      </c>
      <c r="B262" s="9" t="s">
        <v>575</v>
      </c>
      <c r="C262" s="10" t="s">
        <v>29</v>
      </c>
      <c r="D262" s="10" t="s">
        <v>29</v>
      </c>
      <c r="E262" s="9" t="s">
        <v>30</v>
      </c>
      <c r="F262" s="10" t="s">
        <v>32</v>
      </c>
      <c r="G262" s="10" t="s">
        <v>32</v>
      </c>
      <c r="H262" s="11">
        <v>40452</v>
      </c>
      <c r="I262" s="12">
        <v>40452</v>
      </c>
      <c r="J262" s="10" t="s">
        <v>210</v>
      </c>
      <c r="K262" s="13" t="s">
        <v>555</v>
      </c>
      <c r="L262" s="10" t="s">
        <v>549</v>
      </c>
      <c r="M262" s="10" t="s">
        <v>29</v>
      </c>
      <c r="N262" s="14">
        <v>2100</v>
      </c>
      <c r="O262" s="12"/>
      <c r="P262" s="10" t="s">
        <v>29</v>
      </c>
      <c r="Q262" s="14">
        <v>-1995</v>
      </c>
      <c r="R262" s="15">
        <v>2</v>
      </c>
      <c r="S262" s="10" t="s">
        <v>29</v>
      </c>
      <c r="T262" s="15">
        <v>105</v>
      </c>
      <c r="U262" s="10" t="s">
        <v>36</v>
      </c>
      <c r="V262" s="10" t="s">
        <v>29</v>
      </c>
      <c r="W262" s="10" t="s">
        <v>37</v>
      </c>
      <c r="X262" s="10" t="s">
        <v>29</v>
      </c>
      <c r="Y262" s="15">
        <v>0</v>
      </c>
      <c r="Z262" s="15">
        <v>0</v>
      </c>
      <c r="AA262" s="15">
        <v>0</v>
      </c>
      <c r="AB262" s="15">
        <v>0</v>
      </c>
      <c r="AC262" s="15">
        <v>105</v>
      </c>
      <c r="AD262" t="s">
        <v>2606</v>
      </c>
      <c r="AE262" t="s">
        <v>2606</v>
      </c>
      <c r="AF262">
        <v>3</v>
      </c>
    </row>
    <row r="263" spans="1:32" x14ac:dyDescent="0.25">
      <c r="A263" s="22" t="str">
        <f t="shared" si="4"/>
        <v>3000000084-0</v>
      </c>
      <c r="B263" s="9" t="s">
        <v>576</v>
      </c>
      <c r="C263" s="10" t="s">
        <v>29</v>
      </c>
      <c r="D263" s="10" t="s">
        <v>29</v>
      </c>
      <c r="E263" s="9" t="s">
        <v>30</v>
      </c>
      <c r="F263" s="10" t="s">
        <v>32</v>
      </c>
      <c r="G263" s="10" t="s">
        <v>32</v>
      </c>
      <c r="H263" s="11">
        <v>40452</v>
      </c>
      <c r="I263" s="12">
        <v>40452</v>
      </c>
      <c r="J263" s="10" t="s">
        <v>573</v>
      </c>
      <c r="K263" s="13" t="s">
        <v>577</v>
      </c>
      <c r="L263" s="10" t="s">
        <v>549</v>
      </c>
      <c r="M263" s="10" t="s">
        <v>29</v>
      </c>
      <c r="N263" s="14">
        <v>3500</v>
      </c>
      <c r="O263" s="12"/>
      <c r="P263" s="10" t="s">
        <v>29</v>
      </c>
      <c r="Q263" s="14">
        <v>-3325</v>
      </c>
      <c r="R263" s="15">
        <v>1</v>
      </c>
      <c r="S263" s="10" t="s">
        <v>29</v>
      </c>
      <c r="T263" s="15">
        <v>175</v>
      </c>
      <c r="U263" s="10" t="s">
        <v>36</v>
      </c>
      <c r="V263" s="10" t="s">
        <v>29</v>
      </c>
      <c r="W263" s="10" t="s">
        <v>37</v>
      </c>
      <c r="X263" s="10" t="s">
        <v>29</v>
      </c>
      <c r="Y263" s="15">
        <v>0</v>
      </c>
      <c r="Z263" s="15">
        <v>0</v>
      </c>
      <c r="AA263" s="15">
        <v>0</v>
      </c>
      <c r="AB263" s="15">
        <v>0</v>
      </c>
      <c r="AC263" s="15">
        <v>175</v>
      </c>
      <c r="AD263" t="s">
        <v>2606</v>
      </c>
      <c r="AE263" t="s">
        <v>2606</v>
      </c>
      <c r="AF263">
        <v>3</v>
      </c>
    </row>
    <row r="264" spans="1:32" x14ac:dyDescent="0.25">
      <c r="A264" s="22" t="str">
        <f t="shared" si="4"/>
        <v>3000000085-0</v>
      </c>
      <c r="B264" s="9" t="s">
        <v>578</v>
      </c>
      <c r="C264" s="10" t="s">
        <v>29</v>
      </c>
      <c r="D264" s="10" t="s">
        <v>29</v>
      </c>
      <c r="E264" s="9" t="s">
        <v>30</v>
      </c>
      <c r="F264" s="10" t="s">
        <v>32</v>
      </c>
      <c r="G264" s="10" t="s">
        <v>32</v>
      </c>
      <c r="H264" s="11">
        <v>40452</v>
      </c>
      <c r="I264" s="12">
        <v>40452</v>
      </c>
      <c r="J264" s="10" t="s">
        <v>202</v>
      </c>
      <c r="K264" s="13" t="s">
        <v>579</v>
      </c>
      <c r="L264" s="10" t="s">
        <v>549</v>
      </c>
      <c r="M264" s="10" t="s">
        <v>29</v>
      </c>
      <c r="N264" s="14">
        <v>425913</v>
      </c>
      <c r="O264" s="12"/>
      <c r="P264" s="10" t="s">
        <v>29</v>
      </c>
      <c r="Q264" s="14">
        <v>-404617</v>
      </c>
      <c r="R264" s="15">
        <v>100</v>
      </c>
      <c r="S264" s="10" t="s">
        <v>29</v>
      </c>
      <c r="T264" s="14">
        <v>21296</v>
      </c>
      <c r="U264" s="10" t="s">
        <v>36</v>
      </c>
      <c r="V264" s="10" t="s">
        <v>29</v>
      </c>
      <c r="W264" s="10" t="s">
        <v>37</v>
      </c>
      <c r="X264" s="10" t="s">
        <v>29</v>
      </c>
      <c r="Y264" s="15">
        <v>0</v>
      </c>
      <c r="Z264" s="15">
        <v>0</v>
      </c>
      <c r="AA264" s="15">
        <v>0</v>
      </c>
      <c r="AB264" s="15">
        <v>0</v>
      </c>
      <c r="AC264" s="14">
        <v>21296</v>
      </c>
      <c r="AD264" t="s">
        <v>2606</v>
      </c>
      <c r="AE264" t="s">
        <v>2606</v>
      </c>
      <c r="AF264">
        <v>3</v>
      </c>
    </row>
    <row r="265" spans="1:32" x14ac:dyDescent="0.25">
      <c r="A265" s="22" t="str">
        <f t="shared" si="4"/>
        <v>3000000086-0</v>
      </c>
      <c r="B265" s="9" t="s">
        <v>580</v>
      </c>
      <c r="C265" s="10" t="s">
        <v>29</v>
      </c>
      <c r="D265" s="10" t="s">
        <v>29</v>
      </c>
      <c r="E265" s="9" t="s">
        <v>30</v>
      </c>
      <c r="F265" s="10" t="s">
        <v>207</v>
      </c>
      <c r="G265" s="10" t="s">
        <v>32</v>
      </c>
      <c r="H265" s="11">
        <v>40483</v>
      </c>
      <c r="I265" s="12">
        <v>40483</v>
      </c>
      <c r="J265" s="10" t="s">
        <v>529</v>
      </c>
      <c r="K265" s="13" t="s">
        <v>530</v>
      </c>
      <c r="L265" s="10" t="s">
        <v>398</v>
      </c>
      <c r="M265" s="10" t="s">
        <v>29</v>
      </c>
      <c r="N265" s="14">
        <v>2581214.83</v>
      </c>
      <c r="O265" s="12"/>
      <c r="P265" s="10" t="s">
        <v>29</v>
      </c>
      <c r="Q265" s="14">
        <v>-2351972.83</v>
      </c>
      <c r="R265" s="15">
        <v>1</v>
      </c>
      <c r="S265" s="10" t="s">
        <v>29</v>
      </c>
      <c r="T265" s="14">
        <v>229242</v>
      </c>
      <c r="U265" s="10" t="s">
        <v>36</v>
      </c>
      <c r="V265" s="10" t="s">
        <v>29</v>
      </c>
      <c r="W265" s="10" t="s">
        <v>37</v>
      </c>
      <c r="X265" s="10" t="s">
        <v>29</v>
      </c>
      <c r="Y265" s="15">
        <v>0</v>
      </c>
      <c r="Z265" s="15">
        <v>0</v>
      </c>
      <c r="AA265" s="15">
        <v>0</v>
      </c>
      <c r="AB265" s="14">
        <v>-41604</v>
      </c>
      <c r="AC265" s="14">
        <v>187638</v>
      </c>
      <c r="AD265" t="s">
        <v>2606</v>
      </c>
      <c r="AE265" t="s">
        <v>2606</v>
      </c>
      <c r="AF265">
        <v>3</v>
      </c>
    </row>
    <row r="266" spans="1:32" x14ac:dyDescent="0.25">
      <c r="A266" s="22" t="str">
        <f t="shared" si="4"/>
        <v>3000000087-0</v>
      </c>
      <c r="B266" s="9" t="s">
        <v>581</v>
      </c>
      <c r="C266" s="10" t="s">
        <v>29</v>
      </c>
      <c r="D266" s="10" t="s">
        <v>29</v>
      </c>
      <c r="E266" s="9" t="s">
        <v>30</v>
      </c>
      <c r="F266" s="10" t="s">
        <v>207</v>
      </c>
      <c r="G266" s="10" t="s">
        <v>32</v>
      </c>
      <c r="H266" s="11">
        <v>40483</v>
      </c>
      <c r="I266" s="12">
        <v>40483</v>
      </c>
      <c r="J266" s="10" t="s">
        <v>419</v>
      </c>
      <c r="K266" s="13" t="s">
        <v>582</v>
      </c>
      <c r="L266" s="10" t="s">
        <v>398</v>
      </c>
      <c r="M266" s="10" t="s">
        <v>29</v>
      </c>
      <c r="N266" s="14">
        <v>280768</v>
      </c>
      <c r="O266" s="12"/>
      <c r="P266" s="10" t="s">
        <v>29</v>
      </c>
      <c r="Q266" s="14">
        <v>-255003</v>
      </c>
      <c r="R266" s="15">
        <v>2</v>
      </c>
      <c r="S266" s="10" t="s">
        <v>29</v>
      </c>
      <c r="T266" s="14">
        <v>25765</v>
      </c>
      <c r="U266" s="10" t="s">
        <v>36</v>
      </c>
      <c r="V266" s="10" t="s">
        <v>29</v>
      </c>
      <c r="W266" s="10" t="s">
        <v>37</v>
      </c>
      <c r="X266" s="10" t="s">
        <v>29</v>
      </c>
      <c r="Y266" s="15">
        <v>0</v>
      </c>
      <c r="Z266" s="15">
        <v>0</v>
      </c>
      <c r="AA266" s="15">
        <v>0</v>
      </c>
      <c r="AB266" s="14">
        <v>-4676</v>
      </c>
      <c r="AC266" s="14">
        <v>21089</v>
      </c>
      <c r="AD266" t="s">
        <v>2606</v>
      </c>
      <c r="AE266" t="s">
        <v>2606</v>
      </c>
      <c r="AF266">
        <v>3</v>
      </c>
    </row>
    <row r="267" spans="1:32" x14ac:dyDescent="0.25">
      <c r="A267" s="22" t="str">
        <f t="shared" si="4"/>
        <v>3000000088-0</v>
      </c>
      <c r="B267" s="9" t="s">
        <v>583</v>
      </c>
      <c r="C267" s="10" t="s">
        <v>29</v>
      </c>
      <c r="D267" s="10" t="s">
        <v>29</v>
      </c>
      <c r="E267" s="9" t="s">
        <v>30</v>
      </c>
      <c r="F267" s="10" t="s">
        <v>207</v>
      </c>
      <c r="G267" s="10" t="s">
        <v>32</v>
      </c>
      <c r="H267" s="11">
        <v>40483</v>
      </c>
      <c r="I267" s="12">
        <v>40483</v>
      </c>
      <c r="J267" s="10" t="s">
        <v>419</v>
      </c>
      <c r="K267" s="13" t="s">
        <v>426</v>
      </c>
      <c r="L267" s="10" t="s">
        <v>398</v>
      </c>
      <c r="M267" s="10" t="s">
        <v>29</v>
      </c>
      <c r="N267" s="14">
        <v>5691</v>
      </c>
      <c r="O267" s="12"/>
      <c r="P267" s="10" t="s">
        <v>29</v>
      </c>
      <c r="Q267" s="14">
        <v>-5169</v>
      </c>
      <c r="R267" s="15">
        <v>1</v>
      </c>
      <c r="S267" s="10" t="s">
        <v>29</v>
      </c>
      <c r="T267" s="15">
        <v>522</v>
      </c>
      <c r="U267" s="10" t="s">
        <v>36</v>
      </c>
      <c r="V267" s="10" t="s">
        <v>29</v>
      </c>
      <c r="W267" s="10" t="s">
        <v>37</v>
      </c>
      <c r="X267" s="10" t="s">
        <v>29</v>
      </c>
      <c r="Y267" s="15">
        <v>0</v>
      </c>
      <c r="Z267" s="15">
        <v>0</v>
      </c>
      <c r="AA267" s="15">
        <v>0</v>
      </c>
      <c r="AB267" s="15">
        <v>-95</v>
      </c>
      <c r="AC267" s="15">
        <v>427</v>
      </c>
      <c r="AD267" t="s">
        <v>2606</v>
      </c>
      <c r="AE267" t="s">
        <v>2606</v>
      </c>
      <c r="AF267">
        <v>3</v>
      </c>
    </row>
    <row r="268" spans="1:32" x14ac:dyDescent="0.25">
      <c r="A268" s="22" t="str">
        <f t="shared" si="4"/>
        <v>3000000089-0</v>
      </c>
      <c r="B268" s="9" t="s">
        <v>584</v>
      </c>
      <c r="C268" s="10" t="s">
        <v>29</v>
      </c>
      <c r="D268" s="10" t="s">
        <v>29</v>
      </c>
      <c r="E268" s="9" t="s">
        <v>30</v>
      </c>
      <c r="F268" s="10" t="s">
        <v>207</v>
      </c>
      <c r="G268" s="10" t="s">
        <v>32</v>
      </c>
      <c r="H268" s="11">
        <v>40483</v>
      </c>
      <c r="I268" s="12">
        <v>40483</v>
      </c>
      <c r="J268" s="10" t="s">
        <v>585</v>
      </c>
      <c r="K268" s="13" t="s">
        <v>586</v>
      </c>
      <c r="L268" s="10" t="s">
        <v>398</v>
      </c>
      <c r="M268" s="10" t="s">
        <v>29</v>
      </c>
      <c r="N268" s="14">
        <v>29534326.899999999</v>
      </c>
      <c r="O268" s="12"/>
      <c r="P268" s="10" t="s">
        <v>29</v>
      </c>
      <c r="Q268" s="14">
        <v>-26911337.899999999</v>
      </c>
      <c r="R268" s="15">
        <v>1</v>
      </c>
      <c r="S268" s="10" t="s">
        <v>29</v>
      </c>
      <c r="T268" s="14">
        <v>2622989</v>
      </c>
      <c r="U268" s="10" t="s">
        <v>36</v>
      </c>
      <c r="V268" s="10" t="s">
        <v>29</v>
      </c>
      <c r="W268" s="10" t="s">
        <v>37</v>
      </c>
      <c r="X268" s="10" t="s">
        <v>29</v>
      </c>
      <c r="Y268" s="15">
        <v>0</v>
      </c>
      <c r="Z268" s="15">
        <v>0</v>
      </c>
      <c r="AA268" s="15">
        <v>0</v>
      </c>
      <c r="AB268" s="14">
        <v>-476031</v>
      </c>
      <c r="AC268" s="14">
        <v>2146958</v>
      </c>
      <c r="AD268" t="s">
        <v>2606</v>
      </c>
      <c r="AE268" t="s">
        <v>2606</v>
      </c>
      <c r="AF268">
        <v>3</v>
      </c>
    </row>
    <row r="269" spans="1:32" x14ac:dyDescent="0.25">
      <c r="A269" s="22" t="str">
        <f t="shared" si="4"/>
        <v>3000000090-0</v>
      </c>
      <c r="B269" s="9" t="s">
        <v>587</v>
      </c>
      <c r="C269" s="10" t="s">
        <v>29</v>
      </c>
      <c r="D269" s="10" t="s">
        <v>29</v>
      </c>
      <c r="E269" s="9" t="s">
        <v>30</v>
      </c>
      <c r="F269" s="10" t="s">
        <v>207</v>
      </c>
      <c r="G269" s="10" t="s">
        <v>32</v>
      </c>
      <c r="H269" s="11">
        <v>40483</v>
      </c>
      <c r="I269" s="12">
        <v>40483</v>
      </c>
      <c r="J269" s="10" t="s">
        <v>414</v>
      </c>
      <c r="K269" s="13" t="s">
        <v>588</v>
      </c>
      <c r="L269" s="10" t="s">
        <v>398</v>
      </c>
      <c r="M269" s="10" t="s">
        <v>29</v>
      </c>
      <c r="N269" s="14">
        <v>1887625.05</v>
      </c>
      <c r="O269" s="12"/>
      <c r="P269" s="10" t="s">
        <v>29</v>
      </c>
      <c r="Q269" s="14">
        <v>-1714399.05</v>
      </c>
      <c r="R269" s="15">
        <v>1</v>
      </c>
      <c r="S269" s="10" t="s">
        <v>29</v>
      </c>
      <c r="T269" s="14">
        <v>173226</v>
      </c>
      <c r="U269" s="10" t="s">
        <v>36</v>
      </c>
      <c r="V269" s="10" t="s">
        <v>29</v>
      </c>
      <c r="W269" s="10" t="s">
        <v>37</v>
      </c>
      <c r="X269" s="10" t="s">
        <v>29</v>
      </c>
      <c r="Y269" s="15">
        <v>0</v>
      </c>
      <c r="Z269" s="15">
        <v>0</v>
      </c>
      <c r="AA269" s="15">
        <v>0</v>
      </c>
      <c r="AB269" s="14">
        <v>-31438</v>
      </c>
      <c r="AC269" s="14">
        <v>141788</v>
      </c>
      <c r="AD269" t="s">
        <v>2606</v>
      </c>
      <c r="AE269" t="s">
        <v>2606</v>
      </c>
      <c r="AF269">
        <v>3</v>
      </c>
    </row>
    <row r="270" spans="1:32" x14ac:dyDescent="0.25">
      <c r="A270" s="22" t="str">
        <f t="shared" si="4"/>
        <v>3000000091-0</v>
      </c>
      <c r="B270" s="9" t="s">
        <v>589</v>
      </c>
      <c r="C270" s="10" t="s">
        <v>29</v>
      </c>
      <c r="D270" s="10" t="s">
        <v>29</v>
      </c>
      <c r="E270" s="9" t="s">
        <v>30</v>
      </c>
      <c r="F270" s="10" t="s">
        <v>32</v>
      </c>
      <c r="G270" s="10" t="s">
        <v>32</v>
      </c>
      <c r="H270" s="11">
        <v>40483</v>
      </c>
      <c r="I270" s="12">
        <v>40483</v>
      </c>
      <c r="J270" s="10" t="s">
        <v>573</v>
      </c>
      <c r="K270" s="13" t="s">
        <v>590</v>
      </c>
      <c r="L270" s="10" t="s">
        <v>549</v>
      </c>
      <c r="M270" s="10" t="s">
        <v>29</v>
      </c>
      <c r="N270" s="14">
        <v>1400</v>
      </c>
      <c r="O270" s="12"/>
      <c r="P270" s="10" t="s">
        <v>29</v>
      </c>
      <c r="Q270" s="14">
        <v>-1330</v>
      </c>
      <c r="R270" s="15">
        <v>0</v>
      </c>
      <c r="S270" s="10" t="s">
        <v>29</v>
      </c>
      <c r="T270" s="15">
        <v>70</v>
      </c>
      <c r="U270" s="10" t="s">
        <v>36</v>
      </c>
      <c r="V270" s="10" t="s">
        <v>29</v>
      </c>
      <c r="W270" s="10" t="s">
        <v>37</v>
      </c>
      <c r="X270" s="10" t="s">
        <v>29</v>
      </c>
      <c r="Y270" s="15">
        <v>0</v>
      </c>
      <c r="Z270" s="15">
        <v>0</v>
      </c>
      <c r="AA270" s="15">
        <v>0</v>
      </c>
      <c r="AB270" s="15">
        <v>0</v>
      </c>
      <c r="AC270" s="15">
        <v>70</v>
      </c>
      <c r="AD270" t="s">
        <v>2606</v>
      </c>
      <c r="AE270" t="s">
        <v>2606</v>
      </c>
      <c r="AF270">
        <v>3</v>
      </c>
    </row>
    <row r="271" spans="1:32" x14ac:dyDescent="0.25">
      <c r="A271" s="22" t="str">
        <f t="shared" si="4"/>
        <v>3000000092-0</v>
      </c>
      <c r="B271" s="9" t="s">
        <v>591</v>
      </c>
      <c r="C271" s="10" t="s">
        <v>29</v>
      </c>
      <c r="D271" s="10" t="s">
        <v>29</v>
      </c>
      <c r="E271" s="9" t="s">
        <v>30</v>
      </c>
      <c r="F271" s="10" t="s">
        <v>207</v>
      </c>
      <c r="G271" s="10" t="s">
        <v>32</v>
      </c>
      <c r="H271" s="11">
        <v>40483</v>
      </c>
      <c r="I271" s="12">
        <v>40483</v>
      </c>
      <c r="J271" s="10" t="s">
        <v>218</v>
      </c>
      <c r="K271" s="13" t="s">
        <v>592</v>
      </c>
      <c r="L271" s="10" t="s">
        <v>398</v>
      </c>
      <c r="M271" s="10" t="s">
        <v>29</v>
      </c>
      <c r="N271" s="14">
        <v>10800</v>
      </c>
      <c r="O271" s="12"/>
      <c r="P271" s="10" t="s">
        <v>29</v>
      </c>
      <c r="Q271" s="14">
        <v>-9802</v>
      </c>
      <c r="R271" s="15">
        <v>2</v>
      </c>
      <c r="S271" s="10" t="s">
        <v>29</v>
      </c>
      <c r="T271" s="15">
        <v>998</v>
      </c>
      <c r="U271" s="10" t="s">
        <v>36</v>
      </c>
      <c r="V271" s="10" t="s">
        <v>29</v>
      </c>
      <c r="W271" s="10" t="s">
        <v>37</v>
      </c>
      <c r="X271" s="10" t="s">
        <v>29</v>
      </c>
      <c r="Y271" s="15">
        <v>0</v>
      </c>
      <c r="Z271" s="15">
        <v>0</v>
      </c>
      <c r="AA271" s="15">
        <v>0</v>
      </c>
      <c r="AB271" s="15">
        <v>-181</v>
      </c>
      <c r="AC271" s="15">
        <v>817</v>
      </c>
      <c r="AD271" t="s">
        <v>2606</v>
      </c>
      <c r="AE271" t="s">
        <v>2606</v>
      </c>
      <c r="AF271">
        <v>3</v>
      </c>
    </row>
    <row r="272" spans="1:32" x14ac:dyDescent="0.25">
      <c r="A272" s="22" t="str">
        <f t="shared" si="4"/>
        <v>3000000093-0</v>
      </c>
      <c r="B272" s="9" t="s">
        <v>593</v>
      </c>
      <c r="C272" s="10" t="s">
        <v>29</v>
      </c>
      <c r="D272" s="10" t="s">
        <v>29</v>
      </c>
      <c r="E272" s="9" t="s">
        <v>30</v>
      </c>
      <c r="F272" s="10" t="s">
        <v>207</v>
      </c>
      <c r="G272" s="10" t="s">
        <v>32</v>
      </c>
      <c r="H272" s="11">
        <v>40483</v>
      </c>
      <c r="I272" s="12">
        <v>40483</v>
      </c>
      <c r="J272" s="10" t="s">
        <v>419</v>
      </c>
      <c r="K272" s="13" t="s">
        <v>594</v>
      </c>
      <c r="L272" s="10" t="s">
        <v>398</v>
      </c>
      <c r="M272" s="10" t="s">
        <v>29</v>
      </c>
      <c r="N272" s="14">
        <v>3183555.94</v>
      </c>
      <c r="O272" s="12"/>
      <c r="P272" s="10" t="s">
        <v>29</v>
      </c>
      <c r="Q272" s="14">
        <v>-2900818.94</v>
      </c>
      <c r="R272" s="15">
        <v>1</v>
      </c>
      <c r="S272" s="10" t="s">
        <v>29</v>
      </c>
      <c r="T272" s="14">
        <v>282737</v>
      </c>
      <c r="U272" s="10" t="s">
        <v>36</v>
      </c>
      <c r="V272" s="10" t="s">
        <v>29</v>
      </c>
      <c r="W272" s="10" t="s">
        <v>37</v>
      </c>
      <c r="X272" s="10" t="s">
        <v>29</v>
      </c>
      <c r="Y272" s="15">
        <v>0</v>
      </c>
      <c r="Z272" s="15">
        <v>0</v>
      </c>
      <c r="AA272" s="15">
        <v>0</v>
      </c>
      <c r="AB272" s="14">
        <v>-51312</v>
      </c>
      <c r="AC272" s="14">
        <v>231425</v>
      </c>
      <c r="AD272" t="s">
        <v>2606</v>
      </c>
      <c r="AE272" t="s">
        <v>2606</v>
      </c>
      <c r="AF272">
        <v>3</v>
      </c>
    </row>
    <row r="273" spans="1:32" x14ac:dyDescent="0.25">
      <c r="A273" s="22" t="str">
        <f t="shared" si="4"/>
        <v>3000000094-0</v>
      </c>
      <c r="B273" s="9" t="s">
        <v>595</v>
      </c>
      <c r="C273" s="10" t="s">
        <v>29</v>
      </c>
      <c r="D273" s="10" t="s">
        <v>29</v>
      </c>
      <c r="E273" s="9" t="s">
        <v>30</v>
      </c>
      <c r="F273" s="10" t="s">
        <v>207</v>
      </c>
      <c r="G273" s="10" t="s">
        <v>32</v>
      </c>
      <c r="H273" s="11">
        <v>40483</v>
      </c>
      <c r="I273" s="12">
        <v>40483</v>
      </c>
      <c r="J273" s="10" t="s">
        <v>596</v>
      </c>
      <c r="K273" s="13" t="s">
        <v>597</v>
      </c>
      <c r="L273" s="10" t="s">
        <v>398</v>
      </c>
      <c r="M273" s="10" t="s">
        <v>29</v>
      </c>
      <c r="N273" s="14">
        <v>20121154.579999998</v>
      </c>
      <c r="O273" s="12"/>
      <c r="P273" s="10" t="s">
        <v>29</v>
      </c>
      <c r="Q273" s="14">
        <v>-18334163.579999998</v>
      </c>
      <c r="R273" s="15">
        <v>1</v>
      </c>
      <c r="S273" s="10" t="s">
        <v>29</v>
      </c>
      <c r="T273" s="14">
        <v>1786991</v>
      </c>
      <c r="U273" s="10" t="s">
        <v>36</v>
      </c>
      <c r="V273" s="10" t="s">
        <v>29</v>
      </c>
      <c r="W273" s="10" t="s">
        <v>37</v>
      </c>
      <c r="X273" s="10" t="s">
        <v>29</v>
      </c>
      <c r="Y273" s="15">
        <v>0</v>
      </c>
      <c r="Z273" s="15">
        <v>0</v>
      </c>
      <c r="AA273" s="15">
        <v>0</v>
      </c>
      <c r="AB273" s="14">
        <v>-324311</v>
      </c>
      <c r="AC273" s="14">
        <v>1462680</v>
      </c>
      <c r="AD273" t="s">
        <v>2606</v>
      </c>
      <c r="AE273" t="s">
        <v>2606</v>
      </c>
      <c r="AF273">
        <v>3</v>
      </c>
    </row>
    <row r="274" spans="1:32" x14ac:dyDescent="0.25">
      <c r="A274" s="22" t="str">
        <f t="shared" si="4"/>
        <v>3000000095-0</v>
      </c>
      <c r="B274" s="9" t="s">
        <v>598</v>
      </c>
      <c r="C274" s="10" t="s">
        <v>29</v>
      </c>
      <c r="D274" s="10" t="s">
        <v>29</v>
      </c>
      <c r="E274" s="9" t="s">
        <v>30</v>
      </c>
      <c r="F274" s="10" t="s">
        <v>207</v>
      </c>
      <c r="G274" s="10" t="s">
        <v>32</v>
      </c>
      <c r="H274" s="11">
        <v>40483</v>
      </c>
      <c r="I274" s="12">
        <v>40483</v>
      </c>
      <c r="J274" s="10" t="s">
        <v>448</v>
      </c>
      <c r="K274" s="13" t="s">
        <v>599</v>
      </c>
      <c r="L274" s="10" t="s">
        <v>398</v>
      </c>
      <c r="M274" s="10" t="s">
        <v>29</v>
      </c>
      <c r="N274" s="14">
        <v>5302816.5999999996</v>
      </c>
      <c r="O274" s="12"/>
      <c r="P274" s="10" t="s">
        <v>29</v>
      </c>
      <c r="Q274" s="14">
        <v>-4881544.5999999996</v>
      </c>
      <c r="R274" s="15">
        <v>1</v>
      </c>
      <c r="S274" s="10" t="s">
        <v>29</v>
      </c>
      <c r="T274" s="14">
        <v>421272</v>
      </c>
      <c r="U274" s="10" t="s">
        <v>36</v>
      </c>
      <c r="V274" s="10" t="s">
        <v>29</v>
      </c>
      <c r="W274" s="10" t="s">
        <v>37</v>
      </c>
      <c r="X274" s="10" t="s">
        <v>29</v>
      </c>
      <c r="Y274" s="15">
        <v>0</v>
      </c>
      <c r="Z274" s="15">
        <v>0</v>
      </c>
      <c r="AA274" s="15">
        <v>0</v>
      </c>
      <c r="AB274" s="14">
        <v>-76454</v>
      </c>
      <c r="AC274" s="14">
        <v>344818</v>
      </c>
      <c r="AD274" t="s">
        <v>2606</v>
      </c>
      <c r="AE274" t="s">
        <v>2606</v>
      </c>
      <c r="AF274">
        <v>3</v>
      </c>
    </row>
    <row r="275" spans="1:32" x14ac:dyDescent="0.25">
      <c r="A275" s="22" t="str">
        <f t="shared" si="4"/>
        <v>3000000096-0</v>
      </c>
      <c r="B275" s="9" t="s">
        <v>600</v>
      </c>
      <c r="C275" s="10" t="s">
        <v>29</v>
      </c>
      <c r="D275" s="10" t="s">
        <v>29</v>
      </c>
      <c r="E275" s="9" t="s">
        <v>30</v>
      </c>
      <c r="F275" s="10" t="s">
        <v>207</v>
      </c>
      <c r="G275" s="10" t="s">
        <v>32</v>
      </c>
      <c r="H275" s="11">
        <v>40483</v>
      </c>
      <c r="I275" s="12">
        <v>40483</v>
      </c>
      <c r="J275" s="10" t="s">
        <v>480</v>
      </c>
      <c r="K275" s="13" t="s">
        <v>601</v>
      </c>
      <c r="L275" s="10" t="s">
        <v>398</v>
      </c>
      <c r="M275" s="10" t="s">
        <v>29</v>
      </c>
      <c r="N275" s="14">
        <v>2043638.51</v>
      </c>
      <c r="O275" s="12"/>
      <c r="P275" s="10" t="s">
        <v>29</v>
      </c>
      <c r="Q275" s="14">
        <v>-1862139.51</v>
      </c>
      <c r="R275" s="15">
        <v>1</v>
      </c>
      <c r="S275" s="10" t="s">
        <v>29</v>
      </c>
      <c r="T275" s="14">
        <v>181499</v>
      </c>
      <c r="U275" s="10" t="s">
        <v>36</v>
      </c>
      <c r="V275" s="10" t="s">
        <v>29</v>
      </c>
      <c r="W275" s="10" t="s">
        <v>37</v>
      </c>
      <c r="X275" s="10" t="s">
        <v>29</v>
      </c>
      <c r="Y275" s="15">
        <v>0</v>
      </c>
      <c r="Z275" s="15">
        <v>0</v>
      </c>
      <c r="AA275" s="15">
        <v>0</v>
      </c>
      <c r="AB275" s="14">
        <v>-32939</v>
      </c>
      <c r="AC275" s="14">
        <v>148560</v>
      </c>
      <c r="AD275" t="s">
        <v>2606</v>
      </c>
      <c r="AE275" t="s">
        <v>2606</v>
      </c>
      <c r="AF275">
        <v>3</v>
      </c>
    </row>
    <row r="276" spans="1:32" x14ac:dyDescent="0.25">
      <c r="A276" s="22" t="str">
        <f t="shared" si="4"/>
        <v>3000000097-0</v>
      </c>
      <c r="B276" s="9" t="s">
        <v>602</v>
      </c>
      <c r="C276" s="10" t="s">
        <v>29</v>
      </c>
      <c r="D276" s="10" t="s">
        <v>29</v>
      </c>
      <c r="E276" s="9" t="s">
        <v>30</v>
      </c>
      <c r="F276" s="10" t="s">
        <v>207</v>
      </c>
      <c r="G276" s="10" t="s">
        <v>32</v>
      </c>
      <c r="H276" s="11">
        <v>40483</v>
      </c>
      <c r="I276" s="12">
        <v>40483</v>
      </c>
      <c r="J276" s="10" t="s">
        <v>194</v>
      </c>
      <c r="K276" s="13" t="s">
        <v>603</v>
      </c>
      <c r="L276" s="10" t="s">
        <v>398</v>
      </c>
      <c r="M276" s="10" t="s">
        <v>29</v>
      </c>
      <c r="N276" s="14">
        <v>1587778.92</v>
      </c>
      <c r="O276" s="12"/>
      <c r="P276" s="10" t="s">
        <v>29</v>
      </c>
      <c r="Q276" s="14">
        <v>-1446765.92</v>
      </c>
      <c r="R276" s="15">
        <v>1</v>
      </c>
      <c r="S276" s="10" t="s">
        <v>29</v>
      </c>
      <c r="T276" s="14">
        <v>141013</v>
      </c>
      <c r="U276" s="10" t="s">
        <v>36</v>
      </c>
      <c r="V276" s="10" t="s">
        <v>29</v>
      </c>
      <c r="W276" s="10" t="s">
        <v>37</v>
      </c>
      <c r="X276" s="10" t="s">
        <v>29</v>
      </c>
      <c r="Y276" s="15">
        <v>0</v>
      </c>
      <c r="Z276" s="15">
        <v>0</v>
      </c>
      <c r="AA276" s="15">
        <v>0</v>
      </c>
      <c r="AB276" s="14">
        <v>-25592</v>
      </c>
      <c r="AC276" s="14">
        <v>115421</v>
      </c>
      <c r="AD276" t="s">
        <v>2606</v>
      </c>
      <c r="AE276" t="s">
        <v>2606</v>
      </c>
      <c r="AF276">
        <v>3</v>
      </c>
    </row>
    <row r="277" spans="1:32" x14ac:dyDescent="0.25">
      <c r="A277" s="22" t="str">
        <f t="shared" si="4"/>
        <v>3000000098-0</v>
      </c>
      <c r="B277" s="9" t="s">
        <v>604</v>
      </c>
      <c r="C277" s="10" t="s">
        <v>29</v>
      </c>
      <c r="D277" s="10" t="s">
        <v>29</v>
      </c>
      <c r="E277" s="9" t="s">
        <v>30</v>
      </c>
      <c r="F277" s="10" t="s">
        <v>207</v>
      </c>
      <c r="G277" s="10" t="s">
        <v>32</v>
      </c>
      <c r="H277" s="11">
        <v>40483</v>
      </c>
      <c r="I277" s="12">
        <v>40483</v>
      </c>
      <c r="J277" s="10" t="s">
        <v>194</v>
      </c>
      <c r="K277" s="13" t="s">
        <v>605</v>
      </c>
      <c r="L277" s="10" t="s">
        <v>398</v>
      </c>
      <c r="M277" s="10" t="s">
        <v>29</v>
      </c>
      <c r="N277" s="14">
        <v>6011216.4000000004</v>
      </c>
      <c r="O277" s="12"/>
      <c r="P277" s="10" t="s">
        <v>29</v>
      </c>
      <c r="Q277" s="14">
        <v>-5477351.4000000004</v>
      </c>
      <c r="R277" s="15">
        <v>1</v>
      </c>
      <c r="S277" s="10" t="s">
        <v>29</v>
      </c>
      <c r="T277" s="14">
        <v>533865</v>
      </c>
      <c r="U277" s="10" t="s">
        <v>36</v>
      </c>
      <c r="V277" s="10" t="s">
        <v>29</v>
      </c>
      <c r="W277" s="10" t="s">
        <v>37</v>
      </c>
      <c r="X277" s="10" t="s">
        <v>29</v>
      </c>
      <c r="Y277" s="15">
        <v>0</v>
      </c>
      <c r="Z277" s="15">
        <v>0</v>
      </c>
      <c r="AA277" s="15">
        <v>0</v>
      </c>
      <c r="AB277" s="14">
        <v>-96888</v>
      </c>
      <c r="AC277" s="14">
        <v>436977</v>
      </c>
      <c r="AD277" t="s">
        <v>2606</v>
      </c>
      <c r="AE277" t="s">
        <v>2606</v>
      </c>
      <c r="AF277">
        <v>3</v>
      </c>
    </row>
    <row r="278" spans="1:32" x14ac:dyDescent="0.25">
      <c r="A278" s="22" t="str">
        <f t="shared" si="4"/>
        <v>3000000099-0</v>
      </c>
      <c r="B278" s="9" t="s">
        <v>606</v>
      </c>
      <c r="C278" s="10" t="s">
        <v>29</v>
      </c>
      <c r="D278" s="10" t="s">
        <v>29</v>
      </c>
      <c r="E278" s="9" t="s">
        <v>30</v>
      </c>
      <c r="F278" s="10" t="s">
        <v>207</v>
      </c>
      <c r="G278" s="10" t="s">
        <v>32</v>
      </c>
      <c r="H278" s="11">
        <v>40483</v>
      </c>
      <c r="I278" s="12">
        <v>40483</v>
      </c>
      <c r="J278" s="10" t="s">
        <v>197</v>
      </c>
      <c r="K278" s="13" t="s">
        <v>512</v>
      </c>
      <c r="L278" s="10" t="s">
        <v>398</v>
      </c>
      <c r="M278" s="10" t="s">
        <v>29</v>
      </c>
      <c r="N278" s="14">
        <v>3049007.02</v>
      </c>
      <c r="O278" s="12"/>
      <c r="P278" s="10" t="s">
        <v>29</v>
      </c>
      <c r="Q278" s="14">
        <v>-2778220.02</v>
      </c>
      <c r="R278" s="15">
        <v>1</v>
      </c>
      <c r="S278" s="10" t="s">
        <v>29</v>
      </c>
      <c r="T278" s="14">
        <v>270787</v>
      </c>
      <c r="U278" s="10" t="s">
        <v>36</v>
      </c>
      <c r="V278" s="10" t="s">
        <v>29</v>
      </c>
      <c r="W278" s="10" t="s">
        <v>37</v>
      </c>
      <c r="X278" s="10" t="s">
        <v>29</v>
      </c>
      <c r="Y278" s="15">
        <v>0</v>
      </c>
      <c r="Z278" s="15">
        <v>0</v>
      </c>
      <c r="AA278" s="15">
        <v>0</v>
      </c>
      <c r="AB278" s="14">
        <v>-49144</v>
      </c>
      <c r="AC278" s="14">
        <v>221643</v>
      </c>
      <c r="AD278" t="s">
        <v>2606</v>
      </c>
      <c r="AE278" t="s">
        <v>2606</v>
      </c>
      <c r="AF278">
        <v>3</v>
      </c>
    </row>
    <row r="279" spans="1:32" x14ac:dyDescent="0.25">
      <c r="A279" s="22" t="str">
        <f t="shared" si="4"/>
        <v>3000000100-0</v>
      </c>
      <c r="B279" s="9" t="s">
        <v>607</v>
      </c>
      <c r="C279" s="10" t="s">
        <v>29</v>
      </c>
      <c r="D279" s="10" t="s">
        <v>29</v>
      </c>
      <c r="E279" s="9" t="s">
        <v>30</v>
      </c>
      <c r="F279" s="10" t="s">
        <v>207</v>
      </c>
      <c r="G279" s="10" t="s">
        <v>32</v>
      </c>
      <c r="H279" s="11">
        <v>40483</v>
      </c>
      <c r="I279" s="12">
        <v>40483</v>
      </c>
      <c r="J279" s="10" t="s">
        <v>608</v>
      </c>
      <c r="K279" s="13" t="s">
        <v>609</v>
      </c>
      <c r="L279" s="10" t="s">
        <v>398</v>
      </c>
      <c r="M279" s="10" t="s">
        <v>29</v>
      </c>
      <c r="N279" s="14">
        <v>1776030.55</v>
      </c>
      <c r="O279" s="12"/>
      <c r="P279" s="10" t="s">
        <v>29</v>
      </c>
      <c r="Q279" s="14">
        <v>-1618298.55</v>
      </c>
      <c r="R279" s="15">
        <v>1</v>
      </c>
      <c r="S279" s="10" t="s">
        <v>29</v>
      </c>
      <c r="T279" s="14">
        <v>157732</v>
      </c>
      <c r="U279" s="10" t="s">
        <v>36</v>
      </c>
      <c r="V279" s="10" t="s">
        <v>29</v>
      </c>
      <c r="W279" s="10" t="s">
        <v>37</v>
      </c>
      <c r="X279" s="10" t="s">
        <v>29</v>
      </c>
      <c r="Y279" s="15">
        <v>0</v>
      </c>
      <c r="Z279" s="15">
        <v>0</v>
      </c>
      <c r="AA279" s="15">
        <v>0</v>
      </c>
      <c r="AB279" s="14">
        <v>-28626</v>
      </c>
      <c r="AC279" s="14">
        <v>129106</v>
      </c>
      <c r="AD279" t="s">
        <v>2606</v>
      </c>
      <c r="AE279" t="s">
        <v>2606</v>
      </c>
      <c r="AF279">
        <v>3</v>
      </c>
    </row>
    <row r="280" spans="1:32" x14ac:dyDescent="0.25">
      <c r="A280" s="22" t="str">
        <f t="shared" si="4"/>
        <v>3000000101-0</v>
      </c>
      <c r="B280" s="9" t="s">
        <v>610</v>
      </c>
      <c r="C280" s="10" t="s">
        <v>29</v>
      </c>
      <c r="D280" s="10" t="s">
        <v>29</v>
      </c>
      <c r="E280" s="9" t="s">
        <v>30</v>
      </c>
      <c r="F280" s="10" t="s">
        <v>207</v>
      </c>
      <c r="G280" s="10" t="s">
        <v>32</v>
      </c>
      <c r="H280" s="11">
        <v>40483</v>
      </c>
      <c r="I280" s="12">
        <v>40483</v>
      </c>
      <c r="J280" s="10" t="s">
        <v>194</v>
      </c>
      <c r="K280" s="13" t="s">
        <v>487</v>
      </c>
      <c r="L280" s="10" t="s">
        <v>398</v>
      </c>
      <c r="M280" s="10" t="s">
        <v>29</v>
      </c>
      <c r="N280" s="14">
        <v>290641.64</v>
      </c>
      <c r="O280" s="12"/>
      <c r="P280" s="10" t="s">
        <v>29</v>
      </c>
      <c r="Q280" s="14">
        <v>-264828.64</v>
      </c>
      <c r="R280" s="15">
        <v>1</v>
      </c>
      <c r="S280" s="10" t="s">
        <v>29</v>
      </c>
      <c r="T280" s="14">
        <v>25813</v>
      </c>
      <c r="U280" s="10" t="s">
        <v>36</v>
      </c>
      <c r="V280" s="10" t="s">
        <v>29</v>
      </c>
      <c r="W280" s="10" t="s">
        <v>37</v>
      </c>
      <c r="X280" s="10" t="s">
        <v>29</v>
      </c>
      <c r="Y280" s="15">
        <v>0</v>
      </c>
      <c r="Z280" s="15">
        <v>0</v>
      </c>
      <c r="AA280" s="15">
        <v>0</v>
      </c>
      <c r="AB280" s="14">
        <v>-4685</v>
      </c>
      <c r="AC280" s="14">
        <v>21128</v>
      </c>
      <c r="AD280" t="s">
        <v>2606</v>
      </c>
      <c r="AE280" t="s">
        <v>2606</v>
      </c>
      <c r="AF280">
        <v>3</v>
      </c>
    </row>
    <row r="281" spans="1:32" x14ac:dyDescent="0.25">
      <c r="A281" s="22" t="str">
        <f t="shared" si="4"/>
        <v>3000000102-0</v>
      </c>
      <c r="B281" s="9" t="s">
        <v>611</v>
      </c>
      <c r="C281" s="10" t="s">
        <v>29</v>
      </c>
      <c r="D281" s="10" t="s">
        <v>29</v>
      </c>
      <c r="E281" s="9" t="s">
        <v>30</v>
      </c>
      <c r="F281" s="10" t="s">
        <v>207</v>
      </c>
      <c r="G281" s="10" t="s">
        <v>32</v>
      </c>
      <c r="H281" s="11">
        <v>40483</v>
      </c>
      <c r="I281" s="12">
        <v>40483</v>
      </c>
      <c r="J281" s="10" t="s">
        <v>448</v>
      </c>
      <c r="K281" s="13" t="s">
        <v>612</v>
      </c>
      <c r="L281" s="10" t="s">
        <v>398</v>
      </c>
      <c r="M281" s="10" t="s">
        <v>29</v>
      </c>
      <c r="N281" s="14">
        <v>421793.39</v>
      </c>
      <c r="O281" s="12"/>
      <c r="P281" s="10" t="s">
        <v>29</v>
      </c>
      <c r="Q281" s="14">
        <v>-384333.39</v>
      </c>
      <c r="R281" s="15">
        <v>1</v>
      </c>
      <c r="S281" s="10" t="s">
        <v>29</v>
      </c>
      <c r="T281" s="14">
        <v>37460</v>
      </c>
      <c r="U281" s="10" t="s">
        <v>36</v>
      </c>
      <c r="V281" s="10" t="s">
        <v>29</v>
      </c>
      <c r="W281" s="10" t="s">
        <v>37</v>
      </c>
      <c r="X281" s="10" t="s">
        <v>29</v>
      </c>
      <c r="Y281" s="15">
        <v>0</v>
      </c>
      <c r="Z281" s="15">
        <v>0</v>
      </c>
      <c r="AA281" s="15">
        <v>0</v>
      </c>
      <c r="AB281" s="14">
        <v>-6798</v>
      </c>
      <c r="AC281" s="14">
        <v>30662</v>
      </c>
      <c r="AD281" t="s">
        <v>2606</v>
      </c>
      <c r="AE281" t="s">
        <v>2606</v>
      </c>
      <c r="AF281">
        <v>3</v>
      </c>
    </row>
    <row r="282" spans="1:32" x14ac:dyDescent="0.25">
      <c r="A282" s="22" t="str">
        <f t="shared" si="4"/>
        <v>3000000103-0</v>
      </c>
      <c r="B282" s="9" t="s">
        <v>613</v>
      </c>
      <c r="C282" s="10" t="s">
        <v>29</v>
      </c>
      <c r="D282" s="10" t="s">
        <v>29</v>
      </c>
      <c r="E282" s="9" t="s">
        <v>30</v>
      </c>
      <c r="F282" s="10" t="s">
        <v>207</v>
      </c>
      <c r="G282" s="10" t="s">
        <v>32</v>
      </c>
      <c r="H282" s="11">
        <v>40483</v>
      </c>
      <c r="I282" s="12">
        <v>40483</v>
      </c>
      <c r="J282" s="10" t="s">
        <v>443</v>
      </c>
      <c r="K282" s="13" t="s">
        <v>614</v>
      </c>
      <c r="L282" s="10" t="s">
        <v>398</v>
      </c>
      <c r="M282" s="10" t="s">
        <v>29</v>
      </c>
      <c r="N282" s="14">
        <v>1064571.56</v>
      </c>
      <c r="O282" s="12"/>
      <c r="P282" s="10" t="s">
        <v>29</v>
      </c>
      <c r="Q282" s="14">
        <v>-970024.56</v>
      </c>
      <c r="R282" s="15">
        <v>1</v>
      </c>
      <c r="S282" s="10" t="s">
        <v>29</v>
      </c>
      <c r="T282" s="14">
        <v>94547</v>
      </c>
      <c r="U282" s="10" t="s">
        <v>36</v>
      </c>
      <c r="V282" s="10" t="s">
        <v>29</v>
      </c>
      <c r="W282" s="10" t="s">
        <v>37</v>
      </c>
      <c r="X282" s="10" t="s">
        <v>29</v>
      </c>
      <c r="Y282" s="15">
        <v>0</v>
      </c>
      <c r="Z282" s="15">
        <v>0</v>
      </c>
      <c r="AA282" s="15">
        <v>0</v>
      </c>
      <c r="AB282" s="14">
        <v>-17159</v>
      </c>
      <c r="AC282" s="14">
        <v>77388</v>
      </c>
      <c r="AD282" t="s">
        <v>2606</v>
      </c>
      <c r="AE282" t="s">
        <v>2606</v>
      </c>
      <c r="AF282">
        <v>3</v>
      </c>
    </row>
    <row r="283" spans="1:32" x14ac:dyDescent="0.25">
      <c r="A283" s="22" t="str">
        <f t="shared" si="4"/>
        <v>3000000104-0</v>
      </c>
      <c r="B283" s="9" t="s">
        <v>615</v>
      </c>
      <c r="C283" s="10" t="s">
        <v>29</v>
      </c>
      <c r="D283" s="10" t="s">
        <v>29</v>
      </c>
      <c r="E283" s="9" t="s">
        <v>30</v>
      </c>
      <c r="F283" s="10" t="s">
        <v>207</v>
      </c>
      <c r="G283" s="10" t="s">
        <v>32</v>
      </c>
      <c r="H283" s="11">
        <v>40483</v>
      </c>
      <c r="I283" s="12">
        <v>40483</v>
      </c>
      <c r="J283" s="10" t="s">
        <v>197</v>
      </c>
      <c r="K283" s="13" t="s">
        <v>476</v>
      </c>
      <c r="L283" s="10" t="s">
        <v>398</v>
      </c>
      <c r="M283" s="10" t="s">
        <v>29</v>
      </c>
      <c r="N283" s="14">
        <v>3484477.85</v>
      </c>
      <c r="O283" s="12"/>
      <c r="P283" s="10" t="s">
        <v>29</v>
      </c>
      <c r="Q283" s="14">
        <v>-3175015.85</v>
      </c>
      <c r="R283" s="15">
        <v>1</v>
      </c>
      <c r="S283" s="10" t="s">
        <v>29</v>
      </c>
      <c r="T283" s="14">
        <v>309462</v>
      </c>
      <c r="U283" s="10" t="s">
        <v>36</v>
      </c>
      <c r="V283" s="10" t="s">
        <v>29</v>
      </c>
      <c r="W283" s="10" t="s">
        <v>37</v>
      </c>
      <c r="X283" s="10" t="s">
        <v>29</v>
      </c>
      <c r="Y283" s="15">
        <v>0</v>
      </c>
      <c r="Z283" s="15">
        <v>0</v>
      </c>
      <c r="AA283" s="15">
        <v>0</v>
      </c>
      <c r="AB283" s="14">
        <v>-56162</v>
      </c>
      <c r="AC283" s="14">
        <v>253300</v>
      </c>
      <c r="AD283" t="s">
        <v>2606</v>
      </c>
      <c r="AE283" t="s">
        <v>2606</v>
      </c>
      <c r="AF283">
        <v>3</v>
      </c>
    </row>
    <row r="284" spans="1:32" x14ac:dyDescent="0.25">
      <c r="A284" s="22" t="str">
        <f t="shared" si="4"/>
        <v>3000000105-0</v>
      </c>
      <c r="B284" s="9" t="s">
        <v>616</v>
      </c>
      <c r="C284" s="10" t="s">
        <v>29</v>
      </c>
      <c r="D284" s="10" t="s">
        <v>29</v>
      </c>
      <c r="E284" s="9" t="s">
        <v>30</v>
      </c>
      <c r="F284" s="10" t="s">
        <v>207</v>
      </c>
      <c r="G284" s="10" t="s">
        <v>32</v>
      </c>
      <c r="H284" s="11">
        <v>40483</v>
      </c>
      <c r="I284" s="12">
        <v>40483</v>
      </c>
      <c r="J284" s="10" t="s">
        <v>194</v>
      </c>
      <c r="K284" s="13" t="s">
        <v>617</v>
      </c>
      <c r="L284" s="10" t="s">
        <v>398</v>
      </c>
      <c r="M284" s="10" t="s">
        <v>29</v>
      </c>
      <c r="N284" s="14">
        <v>313226.56</v>
      </c>
      <c r="O284" s="12"/>
      <c r="P284" s="10" t="s">
        <v>29</v>
      </c>
      <c r="Q284" s="14">
        <v>-284481.56</v>
      </c>
      <c r="R284" s="15">
        <v>1</v>
      </c>
      <c r="S284" s="10" t="s">
        <v>29</v>
      </c>
      <c r="T284" s="14">
        <v>28745</v>
      </c>
      <c r="U284" s="10" t="s">
        <v>36</v>
      </c>
      <c r="V284" s="10" t="s">
        <v>29</v>
      </c>
      <c r="W284" s="10" t="s">
        <v>37</v>
      </c>
      <c r="X284" s="10" t="s">
        <v>29</v>
      </c>
      <c r="Y284" s="15">
        <v>0</v>
      </c>
      <c r="Z284" s="15">
        <v>0</v>
      </c>
      <c r="AA284" s="15">
        <v>0</v>
      </c>
      <c r="AB284" s="14">
        <v>-5217</v>
      </c>
      <c r="AC284" s="14">
        <v>23528</v>
      </c>
      <c r="AD284" t="s">
        <v>2606</v>
      </c>
      <c r="AE284" t="s">
        <v>2606</v>
      </c>
      <c r="AF284">
        <v>3</v>
      </c>
    </row>
    <row r="285" spans="1:32" x14ac:dyDescent="0.25">
      <c r="A285" s="22" t="str">
        <f t="shared" si="4"/>
        <v>3000000106-0</v>
      </c>
      <c r="B285" s="9" t="s">
        <v>618</v>
      </c>
      <c r="C285" s="10" t="s">
        <v>29</v>
      </c>
      <c r="D285" s="10" t="s">
        <v>29</v>
      </c>
      <c r="E285" s="9" t="s">
        <v>30</v>
      </c>
      <c r="F285" s="10" t="s">
        <v>207</v>
      </c>
      <c r="G285" s="10" t="s">
        <v>32</v>
      </c>
      <c r="H285" s="11">
        <v>40483</v>
      </c>
      <c r="I285" s="12">
        <v>40483</v>
      </c>
      <c r="J285" s="10" t="s">
        <v>197</v>
      </c>
      <c r="K285" s="13" t="s">
        <v>619</v>
      </c>
      <c r="L285" s="10" t="s">
        <v>398</v>
      </c>
      <c r="M285" s="10" t="s">
        <v>29</v>
      </c>
      <c r="N285" s="14">
        <v>3109554.64</v>
      </c>
      <c r="O285" s="12"/>
      <c r="P285" s="10" t="s">
        <v>29</v>
      </c>
      <c r="Q285" s="14">
        <v>-2833390.64</v>
      </c>
      <c r="R285" s="15">
        <v>1</v>
      </c>
      <c r="S285" s="10" t="s">
        <v>29</v>
      </c>
      <c r="T285" s="14">
        <v>276164</v>
      </c>
      <c r="U285" s="10" t="s">
        <v>36</v>
      </c>
      <c r="V285" s="10" t="s">
        <v>29</v>
      </c>
      <c r="W285" s="10" t="s">
        <v>37</v>
      </c>
      <c r="X285" s="10" t="s">
        <v>29</v>
      </c>
      <c r="Y285" s="15">
        <v>0</v>
      </c>
      <c r="Z285" s="15">
        <v>0</v>
      </c>
      <c r="AA285" s="15">
        <v>0</v>
      </c>
      <c r="AB285" s="14">
        <v>-50119</v>
      </c>
      <c r="AC285" s="14">
        <v>226045</v>
      </c>
      <c r="AD285" t="s">
        <v>2606</v>
      </c>
      <c r="AE285" t="s">
        <v>2606</v>
      </c>
      <c r="AF285">
        <v>3</v>
      </c>
    </row>
    <row r="286" spans="1:32" x14ac:dyDescent="0.25">
      <c r="A286" s="22" t="str">
        <f t="shared" si="4"/>
        <v>3000000107-0</v>
      </c>
      <c r="B286" s="9" t="s">
        <v>620</v>
      </c>
      <c r="C286" s="10" t="s">
        <v>29</v>
      </c>
      <c r="D286" s="10" t="s">
        <v>29</v>
      </c>
      <c r="E286" s="9" t="s">
        <v>30</v>
      </c>
      <c r="F286" s="10" t="s">
        <v>207</v>
      </c>
      <c r="G286" s="10" t="s">
        <v>32</v>
      </c>
      <c r="H286" s="11">
        <v>40483</v>
      </c>
      <c r="I286" s="12">
        <v>40483</v>
      </c>
      <c r="J286" s="10" t="s">
        <v>596</v>
      </c>
      <c r="K286" s="13" t="s">
        <v>621</v>
      </c>
      <c r="L286" s="10" t="s">
        <v>398</v>
      </c>
      <c r="M286" s="10" t="s">
        <v>29</v>
      </c>
      <c r="N286" s="14">
        <v>254001.77</v>
      </c>
      <c r="O286" s="12"/>
      <c r="P286" s="10" t="s">
        <v>29</v>
      </c>
      <c r="Q286" s="14">
        <v>-230692.77</v>
      </c>
      <c r="R286" s="15">
        <v>1</v>
      </c>
      <c r="S286" s="10" t="s">
        <v>29</v>
      </c>
      <c r="T286" s="14">
        <v>23309</v>
      </c>
      <c r="U286" s="10" t="s">
        <v>36</v>
      </c>
      <c r="V286" s="10" t="s">
        <v>29</v>
      </c>
      <c r="W286" s="10" t="s">
        <v>37</v>
      </c>
      <c r="X286" s="10" t="s">
        <v>29</v>
      </c>
      <c r="Y286" s="15">
        <v>0</v>
      </c>
      <c r="Z286" s="15">
        <v>0</v>
      </c>
      <c r="AA286" s="15">
        <v>0</v>
      </c>
      <c r="AB286" s="14">
        <v>-4230</v>
      </c>
      <c r="AC286" s="14">
        <v>19079</v>
      </c>
      <c r="AD286" t="s">
        <v>2606</v>
      </c>
      <c r="AE286" t="s">
        <v>2606</v>
      </c>
      <c r="AF286">
        <v>3</v>
      </c>
    </row>
    <row r="287" spans="1:32" x14ac:dyDescent="0.25">
      <c r="A287" s="22" t="str">
        <f t="shared" si="4"/>
        <v>3000000108-0</v>
      </c>
      <c r="B287" s="9" t="s">
        <v>622</v>
      </c>
      <c r="C287" s="10" t="s">
        <v>29</v>
      </c>
      <c r="D287" s="10" t="s">
        <v>29</v>
      </c>
      <c r="E287" s="9" t="s">
        <v>30</v>
      </c>
      <c r="F287" s="10" t="s">
        <v>207</v>
      </c>
      <c r="G287" s="10" t="s">
        <v>32</v>
      </c>
      <c r="H287" s="11">
        <v>40483</v>
      </c>
      <c r="I287" s="12">
        <v>40483</v>
      </c>
      <c r="J287" s="10" t="s">
        <v>407</v>
      </c>
      <c r="K287" s="13" t="s">
        <v>410</v>
      </c>
      <c r="L287" s="10" t="s">
        <v>398</v>
      </c>
      <c r="M287" s="10" t="s">
        <v>29</v>
      </c>
      <c r="N287" s="14">
        <v>2107089.7799999998</v>
      </c>
      <c r="O287" s="12"/>
      <c r="P287" s="10" t="s">
        <v>29</v>
      </c>
      <c r="Q287" s="14">
        <v>-1919955.78</v>
      </c>
      <c r="R287" s="15">
        <v>1</v>
      </c>
      <c r="S287" s="10" t="s">
        <v>29</v>
      </c>
      <c r="T287" s="14">
        <v>187134</v>
      </c>
      <c r="U287" s="10" t="s">
        <v>36</v>
      </c>
      <c r="V287" s="10" t="s">
        <v>29</v>
      </c>
      <c r="W287" s="10" t="s">
        <v>37</v>
      </c>
      <c r="X287" s="10" t="s">
        <v>29</v>
      </c>
      <c r="Y287" s="15">
        <v>0</v>
      </c>
      <c r="Z287" s="15">
        <v>0</v>
      </c>
      <c r="AA287" s="15">
        <v>0</v>
      </c>
      <c r="AB287" s="14">
        <v>-33962</v>
      </c>
      <c r="AC287" s="14">
        <v>153172</v>
      </c>
      <c r="AD287" t="s">
        <v>2606</v>
      </c>
      <c r="AE287" t="s">
        <v>2606</v>
      </c>
      <c r="AF287">
        <v>3</v>
      </c>
    </row>
    <row r="288" spans="1:32" x14ac:dyDescent="0.25">
      <c r="A288" s="22" t="str">
        <f t="shared" si="4"/>
        <v>3000000109-0</v>
      </c>
      <c r="B288" s="9" t="s">
        <v>623</v>
      </c>
      <c r="C288" s="10" t="s">
        <v>29</v>
      </c>
      <c r="D288" s="10" t="s">
        <v>29</v>
      </c>
      <c r="E288" s="9" t="s">
        <v>30</v>
      </c>
      <c r="F288" s="10" t="s">
        <v>207</v>
      </c>
      <c r="G288" s="10" t="s">
        <v>32</v>
      </c>
      <c r="H288" s="11">
        <v>40483</v>
      </c>
      <c r="I288" s="12">
        <v>40483</v>
      </c>
      <c r="J288" s="10" t="s">
        <v>407</v>
      </c>
      <c r="K288" s="13" t="s">
        <v>453</v>
      </c>
      <c r="L288" s="10" t="s">
        <v>398</v>
      </c>
      <c r="M288" s="10" t="s">
        <v>29</v>
      </c>
      <c r="N288" s="14">
        <v>1620993.86</v>
      </c>
      <c r="O288" s="12"/>
      <c r="P288" s="10" t="s">
        <v>29</v>
      </c>
      <c r="Q288" s="14">
        <v>-1477031.86</v>
      </c>
      <c r="R288" s="15">
        <v>1</v>
      </c>
      <c r="S288" s="10" t="s">
        <v>29</v>
      </c>
      <c r="T288" s="14">
        <v>143962</v>
      </c>
      <c r="U288" s="10" t="s">
        <v>36</v>
      </c>
      <c r="V288" s="10" t="s">
        <v>29</v>
      </c>
      <c r="W288" s="10" t="s">
        <v>37</v>
      </c>
      <c r="X288" s="10" t="s">
        <v>29</v>
      </c>
      <c r="Y288" s="15">
        <v>0</v>
      </c>
      <c r="Z288" s="15">
        <v>0</v>
      </c>
      <c r="AA288" s="15">
        <v>0</v>
      </c>
      <c r="AB288" s="14">
        <v>-26127</v>
      </c>
      <c r="AC288" s="14">
        <v>117835</v>
      </c>
      <c r="AD288" t="s">
        <v>2606</v>
      </c>
      <c r="AE288" t="s">
        <v>2606</v>
      </c>
      <c r="AF288">
        <v>3</v>
      </c>
    </row>
    <row r="289" spans="1:32" x14ac:dyDescent="0.25">
      <c r="A289" s="22" t="str">
        <f t="shared" si="4"/>
        <v>3000000110-0</v>
      </c>
      <c r="B289" s="9" t="s">
        <v>624</v>
      </c>
      <c r="C289" s="10" t="s">
        <v>29</v>
      </c>
      <c r="D289" s="10" t="s">
        <v>29</v>
      </c>
      <c r="E289" s="9" t="s">
        <v>30</v>
      </c>
      <c r="F289" s="10" t="s">
        <v>207</v>
      </c>
      <c r="G289" s="10" t="s">
        <v>32</v>
      </c>
      <c r="H289" s="11">
        <v>40483</v>
      </c>
      <c r="I289" s="12">
        <v>40483</v>
      </c>
      <c r="J289" s="10" t="s">
        <v>529</v>
      </c>
      <c r="K289" s="13" t="s">
        <v>625</v>
      </c>
      <c r="L289" s="10" t="s">
        <v>398</v>
      </c>
      <c r="M289" s="10" t="s">
        <v>29</v>
      </c>
      <c r="N289" s="14">
        <v>18166115.010000002</v>
      </c>
      <c r="O289" s="12"/>
      <c r="P289" s="10" t="s">
        <v>29</v>
      </c>
      <c r="Q289" s="14">
        <v>-16552754.01</v>
      </c>
      <c r="R289" s="15">
        <v>1</v>
      </c>
      <c r="S289" s="10" t="s">
        <v>29</v>
      </c>
      <c r="T289" s="14">
        <v>1613361</v>
      </c>
      <c r="U289" s="10" t="s">
        <v>36</v>
      </c>
      <c r="V289" s="10" t="s">
        <v>29</v>
      </c>
      <c r="W289" s="10" t="s">
        <v>37</v>
      </c>
      <c r="X289" s="10" t="s">
        <v>29</v>
      </c>
      <c r="Y289" s="15">
        <v>0</v>
      </c>
      <c r="Z289" s="15">
        <v>0</v>
      </c>
      <c r="AA289" s="15">
        <v>0</v>
      </c>
      <c r="AB289" s="14">
        <v>-292800</v>
      </c>
      <c r="AC289" s="14">
        <v>1320561</v>
      </c>
      <c r="AD289" t="s">
        <v>2606</v>
      </c>
      <c r="AE289" t="s">
        <v>2606</v>
      </c>
      <c r="AF289">
        <v>3</v>
      </c>
    </row>
    <row r="290" spans="1:32" x14ac:dyDescent="0.25">
      <c r="A290" s="22" t="str">
        <f t="shared" si="4"/>
        <v>3000000111-0</v>
      </c>
      <c r="B290" s="9" t="s">
        <v>626</v>
      </c>
      <c r="C290" s="10" t="s">
        <v>29</v>
      </c>
      <c r="D290" s="10" t="s">
        <v>29</v>
      </c>
      <c r="E290" s="9" t="s">
        <v>30</v>
      </c>
      <c r="F290" s="10" t="s">
        <v>207</v>
      </c>
      <c r="G290" s="10" t="s">
        <v>32</v>
      </c>
      <c r="H290" s="11">
        <v>40513</v>
      </c>
      <c r="I290" s="12">
        <v>40513</v>
      </c>
      <c r="J290" s="10" t="s">
        <v>414</v>
      </c>
      <c r="K290" s="13" t="s">
        <v>627</v>
      </c>
      <c r="L290" s="10" t="s">
        <v>398</v>
      </c>
      <c r="M290" s="10" t="s">
        <v>29</v>
      </c>
      <c r="N290" s="14">
        <v>646309</v>
      </c>
      <c r="O290" s="12"/>
      <c r="P290" s="10" t="s">
        <v>29</v>
      </c>
      <c r="Q290" s="14">
        <v>-586066</v>
      </c>
      <c r="R290" s="15">
        <v>4</v>
      </c>
      <c r="S290" s="10" t="s">
        <v>29</v>
      </c>
      <c r="T290" s="14">
        <v>60243</v>
      </c>
      <c r="U290" s="10" t="s">
        <v>36</v>
      </c>
      <c r="V290" s="10" t="s">
        <v>29</v>
      </c>
      <c r="W290" s="10" t="s">
        <v>37</v>
      </c>
      <c r="X290" s="10" t="s">
        <v>29</v>
      </c>
      <c r="Y290" s="15">
        <v>0</v>
      </c>
      <c r="Z290" s="15">
        <v>0</v>
      </c>
      <c r="AA290" s="15">
        <v>0</v>
      </c>
      <c r="AB290" s="14">
        <v>-10933</v>
      </c>
      <c r="AC290" s="14">
        <v>49310</v>
      </c>
      <c r="AD290" t="s">
        <v>2606</v>
      </c>
      <c r="AE290" t="s">
        <v>2606</v>
      </c>
      <c r="AF290">
        <v>3</v>
      </c>
    </row>
    <row r="291" spans="1:32" x14ac:dyDescent="0.25">
      <c r="A291" s="22" t="str">
        <f t="shared" si="4"/>
        <v>3000000112-0</v>
      </c>
      <c r="B291" s="9" t="s">
        <v>628</v>
      </c>
      <c r="C291" s="10" t="s">
        <v>29</v>
      </c>
      <c r="D291" s="10" t="s">
        <v>29</v>
      </c>
      <c r="E291" s="9" t="s">
        <v>30</v>
      </c>
      <c r="F291" s="10" t="s">
        <v>32</v>
      </c>
      <c r="G291" s="10" t="s">
        <v>32</v>
      </c>
      <c r="H291" s="11">
        <v>40513</v>
      </c>
      <c r="I291" s="12">
        <v>40513</v>
      </c>
      <c r="J291" s="10" t="s">
        <v>573</v>
      </c>
      <c r="K291" s="13" t="s">
        <v>577</v>
      </c>
      <c r="L291" s="10" t="s">
        <v>549</v>
      </c>
      <c r="M291" s="10" t="s">
        <v>29</v>
      </c>
      <c r="N291" s="14">
        <v>3500</v>
      </c>
      <c r="O291" s="12"/>
      <c r="P291" s="10" t="s">
        <v>29</v>
      </c>
      <c r="Q291" s="14">
        <v>-3325</v>
      </c>
      <c r="R291" s="15">
        <v>1</v>
      </c>
      <c r="S291" s="10" t="s">
        <v>29</v>
      </c>
      <c r="T291" s="15">
        <v>175</v>
      </c>
      <c r="U291" s="10" t="s">
        <v>36</v>
      </c>
      <c r="V291" s="10" t="s">
        <v>29</v>
      </c>
      <c r="W291" s="10" t="s">
        <v>37</v>
      </c>
      <c r="X291" s="10" t="s">
        <v>29</v>
      </c>
      <c r="Y291" s="15">
        <v>0</v>
      </c>
      <c r="Z291" s="15">
        <v>0</v>
      </c>
      <c r="AA291" s="15">
        <v>0</v>
      </c>
      <c r="AB291" s="15">
        <v>0</v>
      </c>
      <c r="AC291" s="15">
        <v>175</v>
      </c>
      <c r="AD291" t="s">
        <v>2606</v>
      </c>
      <c r="AE291" t="s">
        <v>2606</v>
      </c>
      <c r="AF291">
        <v>3</v>
      </c>
    </row>
    <row r="292" spans="1:32" x14ac:dyDescent="0.25">
      <c r="A292" s="22" t="str">
        <f t="shared" si="4"/>
        <v>3000000113-0</v>
      </c>
      <c r="B292" s="9" t="s">
        <v>629</v>
      </c>
      <c r="C292" s="10" t="s">
        <v>29</v>
      </c>
      <c r="D292" s="10" t="s">
        <v>29</v>
      </c>
      <c r="E292" s="9" t="s">
        <v>30</v>
      </c>
      <c r="F292" s="10" t="s">
        <v>207</v>
      </c>
      <c r="G292" s="10" t="s">
        <v>32</v>
      </c>
      <c r="H292" s="11">
        <v>40575</v>
      </c>
      <c r="I292" s="12">
        <v>40575</v>
      </c>
      <c r="J292" s="10" t="s">
        <v>573</v>
      </c>
      <c r="K292" s="13" t="s">
        <v>630</v>
      </c>
      <c r="L292" s="10" t="s">
        <v>398</v>
      </c>
      <c r="M292" s="10" t="s">
        <v>29</v>
      </c>
      <c r="N292" s="14">
        <v>6000</v>
      </c>
      <c r="O292" s="12"/>
      <c r="P292" s="10" t="s">
        <v>29</v>
      </c>
      <c r="Q292" s="14">
        <v>-5420</v>
      </c>
      <c r="R292" s="15">
        <v>1</v>
      </c>
      <c r="S292" s="10" t="s">
        <v>29</v>
      </c>
      <c r="T292" s="15">
        <v>580</v>
      </c>
      <c r="U292" s="10" t="s">
        <v>36</v>
      </c>
      <c r="V292" s="10" t="s">
        <v>29</v>
      </c>
      <c r="W292" s="10" t="s">
        <v>37</v>
      </c>
      <c r="X292" s="10" t="s">
        <v>29</v>
      </c>
      <c r="Y292" s="15">
        <v>0</v>
      </c>
      <c r="Z292" s="15">
        <v>0</v>
      </c>
      <c r="AA292" s="15">
        <v>0</v>
      </c>
      <c r="AB292" s="15">
        <v>-105</v>
      </c>
      <c r="AC292" s="15">
        <v>475</v>
      </c>
      <c r="AD292" t="s">
        <v>2606</v>
      </c>
      <c r="AE292" t="s">
        <v>2606</v>
      </c>
      <c r="AF292">
        <v>3</v>
      </c>
    </row>
    <row r="293" spans="1:32" x14ac:dyDescent="0.25">
      <c r="A293" s="22" t="str">
        <f t="shared" si="4"/>
        <v>3000000114-0</v>
      </c>
      <c r="B293" s="9" t="s">
        <v>631</v>
      </c>
      <c r="C293" s="10" t="s">
        <v>29</v>
      </c>
      <c r="D293" s="10" t="s">
        <v>29</v>
      </c>
      <c r="E293" s="9" t="s">
        <v>30</v>
      </c>
      <c r="F293" s="10" t="s">
        <v>32</v>
      </c>
      <c r="G293" s="10" t="s">
        <v>32</v>
      </c>
      <c r="H293" s="11">
        <v>40603</v>
      </c>
      <c r="I293" s="12">
        <v>40603</v>
      </c>
      <c r="J293" s="10" t="s">
        <v>218</v>
      </c>
      <c r="K293" s="13" t="s">
        <v>555</v>
      </c>
      <c r="L293" s="10" t="s">
        <v>549</v>
      </c>
      <c r="M293" s="10" t="s">
        <v>29</v>
      </c>
      <c r="N293" s="14">
        <v>2000</v>
      </c>
      <c r="O293" s="12"/>
      <c r="P293" s="10" t="s">
        <v>29</v>
      </c>
      <c r="Q293" s="14">
        <v>-1900</v>
      </c>
      <c r="R293" s="15">
        <v>2</v>
      </c>
      <c r="S293" s="10" t="s">
        <v>29</v>
      </c>
      <c r="T293" s="15">
        <v>100</v>
      </c>
      <c r="U293" s="10" t="s">
        <v>36</v>
      </c>
      <c r="V293" s="10" t="s">
        <v>29</v>
      </c>
      <c r="W293" s="10" t="s">
        <v>37</v>
      </c>
      <c r="X293" s="10" t="s">
        <v>29</v>
      </c>
      <c r="Y293" s="15">
        <v>0</v>
      </c>
      <c r="Z293" s="15">
        <v>0</v>
      </c>
      <c r="AA293" s="15">
        <v>0</v>
      </c>
      <c r="AB293" s="15">
        <v>0</v>
      </c>
      <c r="AC293" s="15">
        <v>100</v>
      </c>
      <c r="AD293" t="s">
        <v>2606</v>
      </c>
      <c r="AE293" t="s">
        <v>2606</v>
      </c>
      <c r="AF293">
        <v>3</v>
      </c>
    </row>
    <row r="294" spans="1:32" x14ac:dyDescent="0.25">
      <c r="A294" s="22" t="str">
        <f t="shared" si="4"/>
        <v>3000000115-0</v>
      </c>
      <c r="B294" s="9" t="s">
        <v>632</v>
      </c>
      <c r="C294" s="10" t="s">
        <v>29</v>
      </c>
      <c r="D294" s="10" t="s">
        <v>29</v>
      </c>
      <c r="E294" s="9" t="s">
        <v>30</v>
      </c>
      <c r="F294" s="10" t="s">
        <v>207</v>
      </c>
      <c r="G294" s="10" t="s">
        <v>32</v>
      </c>
      <c r="H294" s="11">
        <v>40756</v>
      </c>
      <c r="I294" s="12">
        <v>40756</v>
      </c>
      <c r="J294" s="10" t="s">
        <v>407</v>
      </c>
      <c r="K294" s="13" t="s">
        <v>633</v>
      </c>
      <c r="L294" s="10" t="s">
        <v>398</v>
      </c>
      <c r="M294" s="10" t="s">
        <v>29</v>
      </c>
      <c r="N294" s="14">
        <v>3213072</v>
      </c>
      <c r="O294" s="12"/>
      <c r="P294" s="10" t="s">
        <v>29</v>
      </c>
      <c r="Q294" s="14">
        <v>-2874920</v>
      </c>
      <c r="R294" s="15">
        <v>1</v>
      </c>
      <c r="S294" s="10" t="s">
        <v>29</v>
      </c>
      <c r="T294" s="14">
        <v>338152</v>
      </c>
      <c r="U294" s="10" t="s">
        <v>36</v>
      </c>
      <c r="V294" s="10" t="s">
        <v>29</v>
      </c>
      <c r="W294" s="10" t="s">
        <v>37</v>
      </c>
      <c r="X294" s="10" t="s">
        <v>29</v>
      </c>
      <c r="Y294" s="15">
        <v>0</v>
      </c>
      <c r="Z294" s="15">
        <v>0</v>
      </c>
      <c r="AA294" s="15">
        <v>0</v>
      </c>
      <c r="AB294" s="14">
        <v>-61369</v>
      </c>
      <c r="AC294" s="14">
        <v>276783</v>
      </c>
      <c r="AD294" t="s">
        <v>2606</v>
      </c>
      <c r="AE294" t="s">
        <v>2606</v>
      </c>
      <c r="AF294">
        <v>3</v>
      </c>
    </row>
    <row r="295" spans="1:32" x14ac:dyDescent="0.25">
      <c r="A295" s="22" t="str">
        <f t="shared" si="4"/>
        <v>3000000116-0</v>
      </c>
      <c r="B295" s="9" t="s">
        <v>634</v>
      </c>
      <c r="C295" s="10" t="s">
        <v>29</v>
      </c>
      <c r="D295" s="10" t="s">
        <v>29</v>
      </c>
      <c r="E295" s="9" t="s">
        <v>30</v>
      </c>
      <c r="F295" s="10" t="s">
        <v>207</v>
      </c>
      <c r="G295" s="10" t="s">
        <v>32</v>
      </c>
      <c r="H295" s="11">
        <v>40878</v>
      </c>
      <c r="I295" s="12">
        <v>40878</v>
      </c>
      <c r="J295" s="10" t="s">
        <v>529</v>
      </c>
      <c r="K295" s="13" t="s">
        <v>532</v>
      </c>
      <c r="L295" s="10" t="s">
        <v>398</v>
      </c>
      <c r="M295" s="10" t="s">
        <v>29</v>
      </c>
      <c r="N295" s="14">
        <v>20314343</v>
      </c>
      <c r="O295" s="12"/>
      <c r="P295" s="10" t="s">
        <v>29</v>
      </c>
      <c r="Q295" s="14">
        <v>-18094338</v>
      </c>
      <c r="R295" s="15">
        <v>1</v>
      </c>
      <c r="S295" s="10" t="s">
        <v>29</v>
      </c>
      <c r="T295" s="14">
        <v>2220005</v>
      </c>
      <c r="U295" s="10" t="s">
        <v>36</v>
      </c>
      <c r="V295" s="10" t="s">
        <v>29</v>
      </c>
      <c r="W295" s="10" t="s">
        <v>37</v>
      </c>
      <c r="X295" s="10" t="s">
        <v>29</v>
      </c>
      <c r="Y295" s="15">
        <v>0</v>
      </c>
      <c r="Z295" s="15">
        <v>0</v>
      </c>
      <c r="AA295" s="15">
        <v>0</v>
      </c>
      <c r="AB295" s="14">
        <v>-402896</v>
      </c>
      <c r="AC295" s="14">
        <v>1817109</v>
      </c>
      <c r="AD295" t="s">
        <v>2606</v>
      </c>
      <c r="AE295" t="s">
        <v>2606</v>
      </c>
      <c r="AF295">
        <v>3</v>
      </c>
    </row>
    <row r="296" spans="1:32" x14ac:dyDescent="0.25">
      <c r="A296" s="22" t="str">
        <f t="shared" si="4"/>
        <v>3000000117-0</v>
      </c>
      <c r="B296" s="9" t="s">
        <v>635</v>
      </c>
      <c r="C296" s="10" t="s">
        <v>29</v>
      </c>
      <c r="D296" s="10" t="s">
        <v>29</v>
      </c>
      <c r="E296" s="9" t="s">
        <v>30</v>
      </c>
      <c r="F296" s="10" t="s">
        <v>207</v>
      </c>
      <c r="G296" s="10" t="s">
        <v>32</v>
      </c>
      <c r="H296" s="11">
        <v>40878</v>
      </c>
      <c r="I296" s="12">
        <v>40878</v>
      </c>
      <c r="J296" s="10" t="s">
        <v>636</v>
      </c>
      <c r="K296" s="13" t="s">
        <v>586</v>
      </c>
      <c r="L296" s="10" t="s">
        <v>398</v>
      </c>
      <c r="M296" s="10" t="s">
        <v>29</v>
      </c>
      <c r="N296" s="14">
        <v>19334383</v>
      </c>
      <c r="O296" s="12"/>
      <c r="P296" s="10" t="s">
        <v>29</v>
      </c>
      <c r="Q296" s="14">
        <v>-17221470</v>
      </c>
      <c r="R296" s="15">
        <v>1</v>
      </c>
      <c r="S296" s="10" t="s">
        <v>29</v>
      </c>
      <c r="T296" s="14">
        <v>2112913</v>
      </c>
      <c r="U296" s="10" t="s">
        <v>36</v>
      </c>
      <c r="V296" s="10" t="s">
        <v>29</v>
      </c>
      <c r="W296" s="10" t="s">
        <v>37</v>
      </c>
      <c r="X296" s="10" t="s">
        <v>29</v>
      </c>
      <c r="Y296" s="15">
        <v>0</v>
      </c>
      <c r="Z296" s="15">
        <v>0</v>
      </c>
      <c r="AA296" s="15">
        <v>0</v>
      </c>
      <c r="AB296" s="14">
        <v>-383460</v>
      </c>
      <c r="AC296" s="14">
        <v>1729453</v>
      </c>
      <c r="AD296" t="s">
        <v>2606</v>
      </c>
      <c r="AE296" t="s">
        <v>2606</v>
      </c>
      <c r="AF296">
        <v>3</v>
      </c>
    </row>
    <row r="297" spans="1:32" x14ac:dyDescent="0.25">
      <c r="A297" s="22" t="str">
        <f t="shared" si="4"/>
        <v>3000000118-0</v>
      </c>
      <c r="B297" s="9" t="s">
        <v>637</v>
      </c>
      <c r="C297" s="10" t="s">
        <v>29</v>
      </c>
      <c r="D297" s="10" t="s">
        <v>29</v>
      </c>
      <c r="E297" s="9" t="s">
        <v>30</v>
      </c>
      <c r="F297" s="10" t="s">
        <v>207</v>
      </c>
      <c r="G297" s="10" t="s">
        <v>32</v>
      </c>
      <c r="H297" s="11">
        <v>40878</v>
      </c>
      <c r="I297" s="12">
        <v>40878</v>
      </c>
      <c r="J297" s="10" t="s">
        <v>638</v>
      </c>
      <c r="K297" s="13" t="s">
        <v>639</v>
      </c>
      <c r="L297" s="10" t="s">
        <v>398</v>
      </c>
      <c r="M297" s="10" t="s">
        <v>29</v>
      </c>
      <c r="N297" s="14">
        <v>50370974</v>
      </c>
      <c r="O297" s="12"/>
      <c r="P297" s="10" t="s">
        <v>29</v>
      </c>
      <c r="Q297" s="14">
        <v>-44866299</v>
      </c>
      <c r="R297" s="15">
        <v>1</v>
      </c>
      <c r="S297" s="10" t="s">
        <v>29</v>
      </c>
      <c r="T297" s="14">
        <v>5504675</v>
      </c>
      <c r="U297" s="10" t="s">
        <v>36</v>
      </c>
      <c r="V297" s="10" t="s">
        <v>29</v>
      </c>
      <c r="W297" s="10" t="s">
        <v>37</v>
      </c>
      <c r="X297" s="10" t="s">
        <v>29</v>
      </c>
      <c r="Y297" s="15">
        <v>0</v>
      </c>
      <c r="Z297" s="15">
        <v>0</v>
      </c>
      <c r="AA297" s="15">
        <v>0</v>
      </c>
      <c r="AB297" s="14">
        <v>-999012</v>
      </c>
      <c r="AC297" s="14">
        <v>4505663</v>
      </c>
      <c r="AD297" t="s">
        <v>2606</v>
      </c>
      <c r="AE297" t="s">
        <v>2606</v>
      </c>
      <c r="AF297">
        <v>3</v>
      </c>
    </row>
    <row r="298" spans="1:32" x14ac:dyDescent="0.25">
      <c r="A298" s="22" t="str">
        <f t="shared" si="4"/>
        <v>3000000119-0</v>
      </c>
      <c r="B298" s="9" t="s">
        <v>640</v>
      </c>
      <c r="C298" s="10" t="s">
        <v>29</v>
      </c>
      <c r="D298" s="10" t="s">
        <v>29</v>
      </c>
      <c r="E298" s="9" t="s">
        <v>30</v>
      </c>
      <c r="F298" s="10" t="s">
        <v>207</v>
      </c>
      <c r="G298" s="10" t="s">
        <v>32</v>
      </c>
      <c r="H298" s="11">
        <v>40878</v>
      </c>
      <c r="I298" s="12">
        <v>40878</v>
      </c>
      <c r="J298" s="10" t="s">
        <v>529</v>
      </c>
      <c r="K298" s="13" t="s">
        <v>530</v>
      </c>
      <c r="L298" s="10" t="s">
        <v>398</v>
      </c>
      <c r="M298" s="10" t="s">
        <v>29</v>
      </c>
      <c r="N298" s="14">
        <v>4219116</v>
      </c>
      <c r="O298" s="12"/>
      <c r="P298" s="10" t="s">
        <v>29</v>
      </c>
      <c r="Q298" s="14">
        <v>-3758039</v>
      </c>
      <c r="R298" s="15">
        <v>1</v>
      </c>
      <c r="S298" s="10" t="s">
        <v>29</v>
      </c>
      <c r="T298" s="14">
        <v>461077</v>
      </c>
      <c r="U298" s="10" t="s">
        <v>36</v>
      </c>
      <c r="V298" s="10" t="s">
        <v>29</v>
      </c>
      <c r="W298" s="10" t="s">
        <v>37</v>
      </c>
      <c r="X298" s="10" t="s">
        <v>29</v>
      </c>
      <c r="Y298" s="15">
        <v>0</v>
      </c>
      <c r="Z298" s="15">
        <v>0</v>
      </c>
      <c r="AA298" s="15">
        <v>0</v>
      </c>
      <c r="AB298" s="14">
        <v>-83678</v>
      </c>
      <c r="AC298" s="14">
        <v>377399</v>
      </c>
      <c r="AD298" t="s">
        <v>2606</v>
      </c>
      <c r="AE298" t="s">
        <v>2606</v>
      </c>
      <c r="AF298">
        <v>3</v>
      </c>
    </row>
    <row r="299" spans="1:32" x14ac:dyDescent="0.25">
      <c r="A299" s="22" t="str">
        <f t="shared" si="4"/>
        <v>3000000120-0</v>
      </c>
      <c r="B299" s="9" t="s">
        <v>641</v>
      </c>
      <c r="C299" s="10" t="s">
        <v>29</v>
      </c>
      <c r="D299" s="10" t="s">
        <v>29</v>
      </c>
      <c r="E299" s="9" t="s">
        <v>30</v>
      </c>
      <c r="F299" s="10" t="s">
        <v>207</v>
      </c>
      <c r="G299" s="10" t="s">
        <v>32</v>
      </c>
      <c r="H299" s="11">
        <v>40878</v>
      </c>
      <c r="I299" s="12">
        <v>40878</v>
      </c>
      <c r="J299" s="10" t="s">
        <v>489</v>
      </c>
      <c r="K299" s="13" t="s">
        <v>412</v>
      </c>
      <c r="L299" s="10" t="s">
        <v>398</v>
      </c>
      <c r="M299" s="10" t="s">
        <v>29</v>
      </c>
      <c r="N299" s="14">
        <v>25306539</v>
      </c>
      <c r="O299" s="12"/>
      <c r="P299" s="10" t="s">
        <v>29</v>
      </c>
      <c r="Q299" s="14">
        <v>-22540972</v>
      </c>
      <c r="R299" s="15">
        <v>1</v>
      </c>
      <c r="S299" s="10" t="s">
        <v>29</v>
      </c>
      <c r="T299" s="14">
        <v>2765567</v>
      </c>
      <c r="U299" s="10" t="s">
        <v>36</v>
      </c>
      <c r="V299" s="10" t="s">
        <v>29</v>
      </c>
      <c r="W299" s="10" t="s">
        <v>37</v>
      </c>
      <c r="X299" s="10" t="s">
        <v>29</v>
      </c>
      <c r="Y299" s="15">
        <v>0</v>
      </c>
      <c r="Z299" s="15">
        <v>0</v>
      </c>
      <c r="AA299" s="15">
        <v>0</v>
      </c>
      <c r="AB299" s="14">
        <v>-501907</v>
      </c>
      <c r="AC299" s="14">
        <v>2263660</v>
      </c>
      <c r="AD299" t="s">
        <v>2606</v>
      </c>
      <c r="AE299" t="s">
        <v>2606</v>
      </c>
      <c r="AF299">
        <v>3</v>
      </c>
    </row>
    <row r="300" spans="1:32" x14ac:dyDescent="0.25">
      <c r="A300" s="22" t="str">
        <f t="shared" si="4"/>
        <v>3000000121-0</v>
      </c>
      <c r="B300" s="9" t="s">
        <v>642</v>
      </c>
      <c r="C300" s="10" t="s">
        <v>29</v>
      </c>
      <c r="D300" s="10" t="s">
        <v>29</v>
      </c>
      <c r="E300" s="9" t="s">
        <v>30</v>
      </c>
      <c r="F300" s="10" t="s">
        <v>207</v>
      </c>
      <c r="G300" s="10" t="s">
        <v>32</v>
      </c>
      <c r="H300" s="11">
        <v>40878</v>
      </c>
      <c r="I300" s="12">
        <v>40878</v>
      </c>
      <c r="J300" s="10" t="s">
        <v>466</v>
      </c>
      <c r="K300" s="13" t="s">
        <v>643</v>
      </c>
      <c r="L300" s="10" t="s">
        <v>398</v>
      </c>
      <c r="M300" s="10" t="s">
        <v>29</v>
      </c>
      <c r="N300" s="14">
        <v>1308714</v>
      </c>
      <c r="O300" s="12"/>
      <c r="P300" s="10" t="s">
        <v>29</v>
      </c>
      <c r="Q300" s="14">
        <v>-1165695</v>
      </c>
      <c r="R300" s="15">
        <v>1</v>
      </c>
      <c r="S300" s="10" t="s">
        <v>29</v>
      </c>
      <c r="T300" s="14">
        <v>143019</v>
      </c>
      <c r="U300" s="10" t="s">
        <v>36</v>
      </c>
      <c r="V300" s="10" t="s">
        <v>29</v>
      </c>
      <c r="W300" s="10" t="s">
        <v>37</v>
      </c>
      <c r="X300" s="10" t="s">
        <v>29</v>
      </c>
      <c r="Y300" s="15">
        <v>0</v>
      </c>
      <c r="Z300" s="15">
        <v>0</v>
      </c>
      <c r="AA300" s="15">
        <v>0</v>
      </c>
      <c r="AB300" s="14">
        <v>-25956</v>
      </c>
      <c r="AC300" s="14">
        <v>117063</v>
      </c>
      <c r="AD300" t="s">
        <v>2606</v>
      </c>
      <c r="AE300" t="s">
        <v>2606</v>
      </c>
      <c r="AF300">
        <v>3</v>
      </c>
    </row>
    <row r="301" spans="1:32" x14ac:dyDescent="0.25">
      <c r="A301" s="22" t="str">
        <f t="shared" si="4"/>
        <v>3000000122-0</v>
      </c>
      <c r="B301" s="9" t="s">
        <v>644</v>
      </c>
      <c r="C301" s="10" t="s">
        <v>29</v>
      </c>
      <c r="D301" s="10" t="s">
        <v>29</v>
      </c>
      <c r="E301" s="9" t="s">
        <v>30</v>
      </c>
      <c r="F301" s="10" t="s">
        <v>207</v>
      </c>
      <c r="G301" s="10" t="s">
        <v>32</v>
      </c>
      <c r="H301" s="11">
        <v>40878</v>
      </c>
      <c r="I301" s="12">
        <v>40878</v>
      </c>
      <c r="J301" s="10" t="s">
        <v>194</v>
      </c>
      <c r="K301" s="13" t="s">
        <v>645</v>
      </c>
      <c r="L301" s="10" t="s">
        <v>398</v>
      </c>
      <c r="M301" s="10" t="s">
        <v>29</v>
      </c>
      <c r="N301" s="14">
        <v>472570</v>
      </c>
      <c r="O301" s="12"/>
      <c r="P301" s="10" t="s">
        <v>29</v>
      </c>
      <c r="Q301" s="14">
        <v>-420927</v>
      </c>
      <c r="R301" s="15">
        <v>1</v>
      </c>
      <c r="S301" s="10" t="s">
        <v>29</v>
      </c>
      <c r="T301" s="14">
        <v>51643</v>
      </c>
      <c r="U301" s="10" t="s">
        <v>36</v>
      </c>
      <c r="V301" s="10" t="s">
        <v>29</v>
      </c>
      <c r="W301" s="10" t="s">
        <v>37</v>
      </c>
      <c r="X301" s="10" t="s">
        <v>29</v>
      </c>
      <c r="Y301" s="15">
        <v>0</v>
      </c>
      <c r="Z301" s="15">
        <v>0</v>
      </c>
      <c r="AA301" s="15">
        <v>0</v>
      </c>
      <c r="AB301" s="14">
        <v>-9372</v>
      </c>
      <c r="AC301" s="14">
        <v>42271</v>
      </c>
      <c r="AD301" t="s">
        <v>2606</v>
      </c>
      <c r="AE301" t="s">
        <v>2606</v>
      </c>
      <c r="AF301">
        <v>3</v>
      </c>
    </row>
    <row r="302" spans="1:32" x14ac:dyDescent="0.25">
      <c r="A302" s="22" t="str">
        <f t="shared" si="4"/>
        <v>3000000123-0</v>
      </c>
      <c r="B302" s="9" t="s">
        <v>646</v>
      </c>
      <c r="C302" s="10" t="s">
        <v>29</v>
      </c>
      <c r="D302" s="10" t="s">
        <v>29</v>
      </c>
      <c r="E302" s="9" t="s">
        <v>30</v>
      </c>
      <c r="F302" s="10" t="s">
        <v>207</v>
      </c>
      <c r="G302" s="10" t="s">
        <v>32</v>
      </c>
      <c r="H302" s="11">
        <v>40878</v>
      </c>
      <c r="I302" s="12">
        <v>40878</v>
      </c>
      <c r="J302" s="10" t="s">
        <v>448</v>
      </c>
      <c r="K302" s="13" t="s">
        <v>449</v>
      </c>
      <c r="L302" s="10" t="s">
        <v>398</v>
      </c>
      <c r="M302" s="10" t="s">
        <v>29</v>
      </c>
      <c r="N302" s="14">
        <v>28652282</v>
      </c>
      <c r="O302" s="12"/>
      <c r="P302" s="10" t="s">
        <v>29</v>
      </c>
      <c r="Q302" s="14">
        <v>-25757004</v>
      </c>
      <c r="R302" s="15">
        <v>1</v>
      </c>
      <c r="S302" s="10" t="s">
        <v>29</v>
      </c>
      <c r="T302" s="14">
        <v>2895278</v>
      </c>
      <c r="U302" s="10" t="s">
        <v>36</v>
      </c>
      <c r="V302" s="10" t="s">
        <v>29</v>
      </c>
      <c r="W302" s="10" t="s">
        <v>37</v>
      </c>
      <c r="X302" s="10" t="s">
        <v>29</v>
      </c>
      <c r="Y302" s="15">
        <v>0</v>
      </c>
      <c r="Z302" s="15">
        <v>0</v>
      </c>
      <c r="AA302" s="15">
        <v>0</v>
      </c>
      <c r="AB302" s="14">
        <v>-525447</v>
      </c>
      <c r="AC302" s="14">
        <v>2369831</v>
      </c>
      <c r="AD302" t="s">
        <v>2606</v>
      </c>
      <c r="AE302" t="s">
        <v>2606</v>
      </c>
      <c r="AF302">
        <v>3</v>
      </c>
    </row>
    <row r="303" spans="1:32" x14ac:dyDescent="0.25">
      <c r="A303" s="22" t="str">
        <f t="shared" si="4"/>
        <v>3000000124-0</v>
      </c>
      <c r="B303" s="9" t="s">
        <v>647</v>
      </c>
      <c r="C303" s="10" t="s">
        <v>29</v>
      </c>
      <c r="D303" s="10" t="s">
        <v>29</v>
      </c>
      <c r="E303" s="9" t="s">
        <v>30</v>
      </c>
      <c r="F303" s="10" t="s">
        <v>207</v>
      </c>
      <c r="G303" s="10" t="s">
        <v>32</v>
      </c>
      <c r="H303" s="11">
        <v>40878</v>
      </c>
      <c r="I303" s="12">
        <v>40878</v>
      </c>
      <c r="J303" s="10" t="s">
        <v>480</v>
      </c>
      <c r="K303" s="13" t="s">
        <v>601</v>
      </c>
      <c r="L303" s="10" t="s">
        <v>398</v>
      </c>
      <c r="M303" s="10" t="s">
        <v>29</v>
      </c>
      <c r="N303" s="14">
        <v>4757700</v>
      </c>
      <c r="O303" s="12"/>
      <c r="P303" s="10" t="s">
        <v>29</v>
      </c>
      <c r="Q303" s="14">
        <v>-4237765</v>
      </c>
      <c r="R303" s="15">
        <v>1</v>
      </c>
      <c r="S303" s="10" t="s">
        <v>29</v>
      </c>
      <c r="T303" s="14">
        <v>519935</v>
      </c>
      <c r="U303" s="10" t="s">
        <v>36</v>
      </c>
      <c r="V303" s="10" t="s">
        <v>29</v>
      </c>
      <c r="W303" s="10" t="s">
        <v>37</v>
      </c>
      <c r="X303" s="10" t="s">
        <v>29</v>
      </c>
      <c r="Y303" s="15">
        <v>0</v>
      </c>
      <c r="Z303" s="15">
        <v>0</v>
      </c>
      <c r="AA303" s="15">
        <v>0</v>
      </c>
      <c r="AB303" s="14">
        <v>-94360</v>
      </c>
      <c r="AC303" s="14">
        <v>425575</v>
      </c>
      <c r="AD303" t="s">
        <v>2606</v>
      </c>
      <c r="AE303" t="s">
        <v>2606</v>
      </c>
      <c r="AF303">
        <v>3</v>
      </c>
    </row>
    <row r="304" spans="1:32" x14ac:dyDescent="0.25">
      <c r="A304" s="22" t="str">
        <f t="shared" si="4"/>
        <v>3000000125-0</v>
      </c>
      <c r="B304" s="9" t="s">
        <v>648</v>
      </c>
      <c r="C304" s="10" t="s">
        <v>29</v>
      </c>
      <c r="D304" s="10" t="s">
        <v>29</v>
      </c>
      <c r="E304" s="9" t="s">
        <v>30</v>
      </c>
      <c r="F304" s="10" t="s">
        <v>207</v>
      </c>
      <c r="G304" s="10" t="s">
        <v>32</v>
      </c>
      <c r="H304" s="11">
        <v>40878</v>
      </c>
      <c r="I304" s="12">
        <v>40878</v>
      </c>
      <c r="J304" s="10" t="s">
        <v>194</v>
      </c>
      <c r="K304" s="13" t="s">
        <v>603</v>
      </c>
      <c r="L304" s="10" t="s">
        <v>398</v>
      </c>
      <c r="M304" s="10" t="s">
        <v>29</v>
      </c>
      <c r="N304" s="14">
        <v>1789836</v>
      </c>
      <c r="O304" s="12"/>
      <c r="P304" s="10" t="s">
        <v>29</v>
      </c>
      <c r="Q304" s="14">
        <v>-1594238</v>
      </c>
      <c r="R304" s="15">
        <v>1</v>
      </c>
      <c r="S304" s="10" t="s">
        <v>29</v>
      </c>
      <c r="T304" s="14">
        <v>195598</v>
      </c>
      <c r="U304" s="10" t="s">
        <v>36</v>
      </c>
      <c r="V304" s="10" t="s">
        <v>29</v>
      </c>
      <c r="W304" s="10" t="s">
        <v>37</v>
      </c>
      <c r="X304" s="10" t="s">
        <v>29</v>
      </c>
      <c r="Y304" s="15">
        <v>0</v>
      </c>
      <c r="Z304" s="15">
        <v>0</v>
      </c>
      <c r="AA304" s="15">
        <v>0</v>
      </c>
      <c r="AB304" s="14">
        <v>-35498</v>
      </c>
      <c r="AC304" s="14">
        <v>160100</v>
      </c>
      <c r="AD304" t="s">
        <v>2606</v>
      </c>
      <c r="AE304" t="s">
        <v>2606</v>
      </c>
      <c r="AF304">
        <v>3</v>
      </c>
    </row>
    <row r="305" spans="1:32" x14ac:dyDescent="0.25">
      <c r="A305" s="22" t="str">
        <f t="shared" si="4"/>
        <v>3000000126-0</v>
      </c>
      <c r="B305" s="9" t="s">
        <v>649</v>
      </c>
      <c r="C305" s="10" t="s">
        <v>29</v>
      </c>
      <c r="D305" s="10" t="s">
        <v>29</v>
      </c>
      <c r="E305" s="9" t="s">
        <v>30</v>
      </c>
      <c r="F305" s="10" t="s">
        <v>207</v>
      </c>
      <c r="G305" s="10" t="s">
        <v>32</v>
      </c>
      <c r="H305" s="11">
        <v>40878</v>
      </c>
      <c r="I305" s="12">
        <v>40878</v>
      </c>
      <c r="J305" s="10" t="s">
        <v>194</v>
      </c>
      <c r="K305" s="13" t="s">
        <v>650</v>
      </c>
      <c r="L305" s="10" t="s">
        <v>398</v>
      </c>
      <c r="M305" s="10" t="s">
        <v>29</v>
      </c>
      <c r="N305" s="14">
        <v>64016272</v>
      </c>
      <c r="O305" s="12"/>
      <c r="P305" s="10" t="s">
        <v>29</v>
      </c>
      <c r="Q305" s="14">
        <v>-57020402</v>
      </c>
      <c r="R305" s="15">
        <v>1</v>
      </c>
      <c r="S305" s="10" t="s">
        <v>29</v>
      </c>
      <c r="T305" s="14">
        <v>6995870</v>
      </c>
      <c r="U305" s="10" t="s">
        <v>36</v>
      </c>
      <c r="V305" s="10" t="s">
        <v>29</v>
      </c>
      <c r="W305" s="10" t="s">
        <v>37</v>
      </c>
      <c r="X305" s="10" t="s">
        <v>29</v>
      </c>
      <c r="Y305" s="15">
        <v>0</v>
      </c>
      <c r="Z305" s="15">
        <v>0</v>
      </c>
      <c r="AA305" s="15">
        <v>0</v>
      </c>
      <c r="AB305" s="14">
        <v>-1269640</v>
      </c>
      <c r="AC305" s="14">
        <v>5726230</v>
      </c>
      <c r="AD305" t="s">
        <v>2606</v>
      </c>
      <c r="AE305" t="s">
        <v>2606</v>
      </c>
      <c r="AF305">
        <v>3</v>
      </c>
    </row>
    <row r="306" spans="1:32" x14ac:dyDescent="0.25">
      <c r="A306" s="22" t="str">
        <f t="shared" si="4"/>
        <v>3000000127-0</v>
      </c>
      <c r="B306" s="9" t="s">
        <v>651</v>
      </c>
      <c r="C306" s="10" t="s">
        <v>29</v>
      </c>
      <c r="D306" s="10" t="s">
        <v>29</v>
      </c>
      <c r="E306" s="9" t="s">
        <v>30</v>
      </c>
      <c r="F306" s="10" t="s">
        <v>207</v>
      </c>
      <c r="G306" s="10" t="s">
        <v>32</v>
      </c>
      <c r="H306" s="11">
        <v>40878</v>
      </c>
      <c r="I306" s="12">
        <v>40878</v>
      </c>
      <c r="J306" s="10" t="s">
        <v>194</v>
      </c>
      <c r="K306" s="13" t="s">
        <v>605</v>
      </c>
      <c r="L306" s="10" t="s">
        <v>398</v>
      </c>
      <c r="M306" s="10" t="s">
        <v>29</v>
      </c>
      <c r="N306" s="14">
        <v>4391239</v>
      </c>
      <c r="O306" s="12"/>
      <c r="P306" s="10" t="s">
        <v>29</v>
      </c>
      <c r="Q306" s="14">
        <v>-3911352</v>
      </c>
      <c r="R306" s="15">
        <v>1</v>
      </c>
      <c r="S306" s="10" t="s">
        <v>29</v>
      </c>
      <c r="T306" s="14">
        <v>479887</v>
      </c>
      <c r="U306" s="10" t="s">
        <v>36</v>
      </c>
      <c r="V306" s="10" t="s">
        <v>29</v>
      </c>
      <c r="W306" s="10" t="s">
        <v>37</v>
      </c>
      <c r="X306" s="10" t="s">
        <v>29</v>
      </c>
      <c r="Y306" s="15">
        <v>0</v>
      </c>
      <c r="Z306" s="15">
        <v>0</v>
      </c>
      <c r="AA306" s="15">
        <v>0</v>
      </c>
      <c r="AB306" s="14">
        <v>-87092</v>
      </c>
      <c r="AC306" s="14">
        <v>392795</v>
      </c>
      <c r="AD306" t="s">
        <v>2606</v>
      </c>
      <c r="AE306" t="s">
        <v>2606</v>
      </c>
      <c r="AF306">
        <v>3</v>
      </c>
    </row>
    <row r="307" spans="1:32" x14ac:dyDescent="0.25">
      <c r="A307" s="22" t="str">
        <f t="shared" si="4"/>
        <v>3000000128-0</v>
      </c>
      <c r="B307" s="9" t="s">
        <v>652</v>
      </c>
      <c r="C307" s="10" t="s">
        <v>29</v>
      </c>
      <c r="D307" s="10" t="s">
        <v>29</v>
      </c>
      <c r="E307" s="9" t="s">
        <v>30</v>
      </c>
      <c r="F307" s="10" t="s">
        <v>207</v>
      </c>
      <c r="G307" s="10" t="s">
        <v>32</v>
      </c>
      <c r="H307" s="11">
        <v>40878</v>
      </c>
      <c r="I307" s="12">
        <v>40878</v>
      </c>
      <c r="J307" s="10" t="s">
        <v>202</v>
      </c>
      <c r="K307" s="13" t="s">
        <v>510</v>
      </c>
      <c r="L307" s="10" t="s">
        <v>398</v>
      </c>
      <c r="M307" s="10" t="s">
        <v>29</v>
      </c>
      <c r="N307" s="14">
        <v>47099106</v>
      </c>
      <c r="O307" s="12"/>
      <c r="P307" s="10" t="s">
        <v>29</v>
      </c>
      <c r="Q307" s="14">
        <v>-41951989</v>
      </c>
      <c r="R307" s="15">
        <v>1</v>
      </c>
      <c r="S307" s="10" t="s">
        <v>29</v>
      </c>
      <c r="T307" s="14">
        <v>5147117</v>
      </c>
      <c r="U307" s="10" t="s">
        <v>36</v>
      </c>
      <c r="V307" s="10" t="s">
        <v>29</v>
      </c>
      <c r="W307" s="10" t="s">
        <v>37</v>
      </c>
      <c r="X307" s="10" t="s">
        <v>29</v>
      </c>
      <c r="Y307" s="15">
        <v>0</v>
      </c>
      <c r="Z307" s="15">
        <v>0</v>
      </c>
      <c r="AA307" s="15">
        <v>0</v>
      </c>
      <c r="AB307" s="14">
        <v>-934121</v>
      </c>
      <c r="AC307" s="14">
        <v>4212996</v>
      </c>
      <c r="AD307" t="s">
        <v>2606</v>
      </c>
      <c r="AE307" t="s">
        <v>2606</v>
      </c>
      <c r="AF307">
        <v>3</v>
      </c>
    </row>
    <row r="308" spans="1:32" x14ac:dyDescent="0.25">
      <c r="A308" s="22" t="str">
        <f t="shared" si="4"/>
        <v>3000000129-0</v>
      </c>
      <c r="B308" s="9" t="s">
        <v>653</v>
      </c>
      <c r="C308" s="10" t="s">
        <v>29</v>
      </c>
      <c r="D308" s="10" t="s">
        <v>29</v>
      </c>
      <c r="E308" s="9" t="s">
        <v>30</v>
      </c>
      <c r="F308" s="10" t="s">
        <v>207</v>
      </c>
      <c r="G308" s="10" t="s">
        <v>32</v>
      </c>
      <c r="H308" s="11">
        <v>40878</v>
      </c>
      <c r="I308" s="12">
        <v>40878</v>
      </c>
      <c r="J308" s="10" t="s">
        <v>608</v>
      </c>
      <c r="K308" s="13" t="s">
        <v>512</v>
      </c>
      <c r="L308" s="10" t="s">
        <v>398</v>
      </c>
      <c r="M308" s="10" t="s">
        <v>29</v>
      </c>
      <c r="N308" s="14">
        <v>5419975</v>
      </c>
      <c r="O308" s="12"/>
      <c r="P308" s="10" t="s">
        <v>29</v>
      </c>
      <c r="Q308" s="14">
        <v>-4827666</v>
      </c>
      <c r="R308" s="15">
        <v>1</v>
      </c>
      <c r="S308" s="10" t="s">
        <v>29</v>
      </c>
      <c r="T308" s="14">
        <v>592309</v>
      </c>
      <c r="U308" s="10" t="s">
        <v>36</v>
      </c>
      <c r="V308" s="10" t="s">
        <v>29</v>
      </c>
      <c r="W308" s="10" t="s">
        <v>37</v>
      </c>
      <c r="X308" s="10" t="s">
        <v>29</v>
      </c>
      <c r="Y308" s="15">
        <v>0</v>
      </c>
      <c r="Z308" s="15">
        <v>0</v>
      </c>
      <c r="AA308" s="15">
        <v>0</v>
      </c>
      <c r="AB308" s="14">
        <v>-107495</v>
      </c>
      <c r="AC308" s="14">
        <v>484814</v>
      </c>
      <c r="AD308" t="s">
        <v>2606</v>
      </c>
      <c r="AE308" t="s">
        <v>2606</v>
      </c>
      <c r="AF308">
        <v>3</v>
      </c>
    </row>
    <row r="309" spans="1:32" x14ac:dyDescent="0.25">
      <c r="A309" s="22" t="str">
        <f t="shared" si="4"/>
        <v>3000000130-0</v>
      </c>
      <c r="B309" s="9" t="s">
        <v>654</v>
      </c>
      <c r="C309" s="10" t="s">
        <v>29</v>
      </c>
      <c r="D309" s="10" t="s">
        <v>29</v>
      </c>
      <c r="E309" s="9" t="s">
        <v>30</v>
      </c>
      <c r="F309" s="10" t="s">
        <v>207</v>
      </c>
      <c r="G309" s="10" t="s">
        <v>32</v>
      </c>
      <c r="H309" s="11">
        <v>40878</v>
      </c>
      <c r="I309" s="12">
        <v>40878</v>
      </c>
      <c r="J309" s="10" t="s">
        <v>432</v>
      </c>
      <c r="K309" s="13" t="s">
        <v>655</v>
      </c>
      <c r="L309" s="10" t="s">
        <v>398</v>
      </c>
      <c r="M309" s="10" t="s">
        <v>29</v>
      </c>
      <c r="N309" s="14">
        <v>6383816</v>
      </c>
      <c r="O309" s="12"/>
      <c r="P309" s="10" t="s">
        <v>29</v>
      </c>
      <c r="Q309" s="14">
        <v>-5669899</v>
      </c>
      <c r="R309" s="15">
        <v>1</v>
      </c>
      <c r="S309" s="10" t="s">
        <v>29</v>
      </c>
      <c r="T309" s="14">
        <v>713917</v>
      </c>
      <c r="U309" s="10" t="s">
        <v>36</v>
      </c>
      <c r="V309" s="10" t="s">
        <v>29</v>
      </c>
      <c r="W309" s="10" t="s">
        <v>37</v>
      </c>
      <c r="X309" s="10" t="s">
        <v>29</v>
      </c>
      <c r="Y309" s="15">
        <v>0</v>
      </c>
      <c r="Z309" s="15">
        <v>0</v>
      </c>
      <c r="AA309" s="15">
        <v>0</v>
      </c>
      <c r="AB309" s="14">
        <v>-129565</v>
      </c>
      <c r="AC309" s="14">
        <v>584352</v>
      </c>
      <c r="AD309" t="s">
        <v>2606</v>
      </c>
      <c r="AE309" t="s">
        <v>2606</v>
      </c>
      <c r="AF309">
        <v>3</v>
      </c>
    </row>
    <row r="310" spans="1:32" x14ac:dyDescent="0.25">
      <c r="A310" s="22" t="str">
        <f t="shared" si="4"/>
        <v>3000000131-0</v>
      </c>
      <c r="B310" s="9" t="s">
        <v>656</v>
      </c>
      <c r="C310" s="10" t="s">
        <v>29</v>
      </c>
      <c r="D310" s="10" t="s">
        <v>29</v>
      </c>
      <c r="E310" s="9" t="s">
        <v>30</v>
      </c>
      <c r="F310" s="10" t="s">
        <v>207</v>
      </c>
      <c r="G310" s="10" t="s">
        <v>32</v>
      </c>
      <c r="H310" s="11">
        <v>40878</v>
      </c>
      <c r="I310" s="12">
        <v>40878</v>
      </c>
      <c r="J310" s="10" t="s">
        <v>596</v>
      </c>
      <c r="K310" s="13" t="s">
        <v>657</v>
      </c>
      <c r="L310" s="10" t="s">
        <v>398</v>
      </c>
      <c r="M310" s="10" t="s">
        <v>29</v>
      </c>
      <c r="N310" s="14">
        <v>714428</v>
      </c>
      <c r="O310" s="12"/>
      <c r="P310" s="10" t="s">
        <v>29</v>
      </c>
      <c r="Q310" s="14">
        <v>-634532</v>
      </c>
      <c r="R310" s="15">
        <v>1</v>
      </c>
      <c r="S310" s="10" t="s">
        <v>29</v>
      </c>
      <c r="T310" s="14">
        <v>79896</v>
      </c>
      <c r="U310" s="10" t="s">
        <v>36</v>
      </c>
      <c r="V310" s="10" t="s">
        <v>29</v>
      </c>
      <c r="W310" s="10" t="s">
        <v>37</v>
      </c>
      <c r="X310" s="10" t="s">
        <v>29</v>
      </c>
      <c r="Y310" s="15">
        <v>0</v>
      </c>
      <c r="Z310" s="15">
        <v>0</v>
      </c>
      <c r="AA310" s="15">
        <v>0</v>
      </c>
      <c r="AB310" s="14">
        <v>-14500</v>
      </c>
      <c r="AC310" s="14">
        <v>65396</v>
      </c>
      <c r="AD310" t="s">
        <v>2606</v>
      </c>
      <c r="AE310" t="s">
        <v>2606</v>
      </c>
      <c r="AF310">
        <v>3</v>
      </c>
    </row>
    <row r="311" spans="1:32" x14ac:dyDescent="0.25">
      <c r="A311" s="22" t="str">
        <f t="shared" si="4"/>
        <v>3000000132-0</v>
      </c>
      <c r="B311" s="9" t="s">
        <v>658</v>
      </c>
      <c r="C311" s="10" t="s">
        <v>29</v>
      </c>
      <c r="D311" s="10" t="s">
        <v>29</v>
      </c>
      <c r="E311" s="9" t="s">
        <v>30</v>
      </c>
      <c r="F311" s="10" t="s">
        <v>207</v>
      </c>
      <c r="G311" s="10" t="s">
        <v>32</v>
      </c>
      <c r="H311" s="11">
        <v>40878</v>
      </c>
      <c r="I311" s="12">
        <v>40878</v>
      </c>
      <c r="J311" s="10" t="s">
        <v>608</v>
      </c>
      <c r="K311" s="13" t="s">
        <v>659</v>
      </c>
      <c r="L311" s="10" t="s">
        <v>398</v>
      </c>
      <c r="M311" s="10" t="s">
        <v>29</v>
      </c>
      <c r="N311" s="14">
        <v>143022281</v>
      </c>
      <c r="O311" s="12"/>
      <c r="P311" s="10" t="s">
        <v>29</v>
      </c>
      <c r="Q311" s="14">
        <v>-127392423</v>
      </c>
      <c r="R311" s="15">
        <v>1</v>
      </c>
      <c r="S311" s="10" t="s">
        <v>29</v>
      </c>
      <c r="T311" s="14">
        <v>15629858</v>
      </c>
      <c r="U311" s="10" t="s">
        <v>36</v>
      </c>
      <c r="V311" s="10" t="s">
        <v>29</v>
      </c>
      <c r="W311" s="10" t="s">
        <v>37</v>
      </c>
      <c r="X311" s="10" t="s">
        <v>29</v>
      </c>
      <c r="Y311" s="15">
        <v>0</v>
      </c>
      <c r="Z311" s="15">
        <v>0</v>
      </c>
      <c r="AA311" s="15">
        <v>0</v>
      </c>
      <c r="AB311" s="14">
        <v>-2836573</v>
      </c>
      <c r="AC311" s="14">
        <v>12793285</v>
      </c>
      <c r="AD311" t="s">
        <v>2606</v>
      </c>
      <c r="AE311" t="s">
        <v>2606</v>
      </c>
      <c r="AF311">
        <v>3</v>
      </c>
    </row>
    <row r="312" spans="1:32" x14ac:dyDescent="0.25">
      <c r="A312" s="22" t="str">
        <f t="shared" si="4"/>
        <v>3000000133-0</v>
      </c>
      <c r="B312" s="9" t="s">
        <v>660</v>
      </c>
      <c r="C312" s="10" t="s">
        <v>29</v>
      </c>
      <c r="D312" s="10" t="s">
        <v>29</v>
      </c>
      <c r="E312" s="9" t="s">
        <v>30</v>
      </c>
      <c r="F312" s="10" t="s">
        <v>207</v>
      </c>
      <c r="G312" s="10" t="s">
        <v>32</v>
      </c>
      <c r="H312" s="11">
        <v>40878</v>
      </c>
      <c r="I312" s="12">
        <v>40878</v>
      </c>
      <c r="J312" s="10" t="s">
        <v>608</v>
      </c>
      <c r="K312" s="13" t="s">
        <v>661</v>
      </c>
      <c r="L312" s="10" t="s">
        <v>398</v>
      </c>
      <c r="M312" s="10" t="s">
        <v>29</v>
      </c>
      <c r="N312" s="14">
        <v>597002</v>
      </c>
      <c r="O312" s="12"/>
      <c r="P312" s="10" t="s">
        <v>29</v>
      </c>
      <c r="Q312" s="14">
        <v>-531760</v>
      </c>
      <c r="R312" s="15">
        <v>1</v>
      </c>
      <c r="S312" s="10" t="s">
        <v>29</v>
      </c>
      <c r="T312" s="14">
        <v>65242</v>
      </c>
      <c r="U312" s="10" t="s">
        <v>36</v>
      </c>
      <c r="V312" s="10" t="s">
        <v>29</v>
      </c>
      <c r="W312" s="10" t="s">
        <v>37</v>
      </c>
      <c r="X312" s="10" t="s">
        <v>29</v>
      </c>
      <c r="Y312" s="15">
        <v>0</v>
      </c>
      <c r="Z312" s="15">
        <v>0</v>
      </c>
      <c r="AA312" s="15">
        <v>0</v>
      </c>
      <c r="AB312" s="14">
        <v>-11840</v>
      </c>
      <c r="AC312" s="14">
        <v>53402</v>
      </c>
      <c r="AD312" t="s">
        <v>2606</v>
      </c>
      <c r="AE312" t="s">
        <v>2606</v>
      </c>
      <c r="AF312">
        <v>3</v>
      </c>
    </row>
    <row r="313" spans="1:32" x14ac:dyDescent="0.25">
      <c r="A313" s="22" t="str">
        <f t="shared" si="4"/>
        <v>3000000134-0</v>
      </c>
      <c r="B313" s="9" t="s">
        <v>662</v>
      </c>
      <c r="C313" s="10" t="s">
        <v>29</v>
      </c>
      <c r="D313" s="10" t="s">
        <v>29</v>
      </c>
      <c r="E313" s="9" t="s">
        <v>30</v>
      </c>
      <c r="F313" s="10" t="s">
        <v>207</v>
      </c>
      <c r="G313" s="10" t="s">
        <v>32</v>
      </c>
      <c r="H313" s="11">
        <v>40878</v>
      </c>
      <c r="I313" s="12">
        <v>40878</v>
      </c>
      <c r="J313" s="10" t="s">
        <v>194</v>
      </c>
      <c r="K313" s="13" t="s">
        <v>663</v>
      </c>
      <c r="L313" s="10" t="s">
        <v>398</v>
      </c>
      <c r="M313" s="10" t="s">
        <v>29</v>
      </c>
      <c r="N313" s="14">
        <v>1263235</v>
      </c>
      <c r="O313" s="12"/>
      <c r="P313" s="10" t="s">
        <v>29</v>
      </c>
      <c r="Q313" s="14">
        <v>-1125186</v>
      </c>
      <c r="R313" s="15">
        <v>1</v>
      </c>
      <c r="S313" s="10" t="s">
        <v>29</v>
      </c>
      <c r="T313" s="14">
        <v>138049</v>
      </c>
      <c r="U313" s="10" t="s">
        <v>36</v>
      </c>
      <c r="V313" s="10" t="s">
        <v>29</v>
      </c>
      <c r="W313" s="10" t="s">
        <v>37</v>
      </c>
      <c r="X313" s="10" t="s">
        <v>29</v>
      </c>
      <c r="Y313" s="15">
        <v>0</v>
      </c>
      <c r="Z313" s="15">
        <v>0</v>
      </c>
      <c r="AA313" s="15">
        <v>0</v>
      </c>
      <c r="AB313" s="14">
        <v>-25054</v>
      </c>
      <c r="AC313" s="14">
        <v>112995</v>
      </c>
      <c r="AD313" t="s">
        <v>2606</v>
      </c>
      <c r="AE313" t="s">
        <v>2606</v>
      </c>
      <c r="AF313">
        <v>3</v>
      </c>
    </row>
    <row r="314" spans="1:32" x14ac:dyDescent="0.25">
      <c r="A314" s="22" t="str">
        <f t="shared" si="4"/>
        <v>3000000135-0</v>
      </c>
      <c r="B314" s="9" t="s">
        <v>664</v>
      </c>
      <c r="C314" s="10" t="s">
        <v>29</v>
      </c>
      <c r="D314" s="10" t="s">
        <v>29</v>
      </c>
      <c r="E314" s="9" t="s">
        <v>30</v>
      </c>
      <c r="F314" s="10" t="s">
        <v>207</v>
      </c>
      <c r="G314" s="10" t="s">
        <v>32</v>
      </c>
      <c r="H314" s="11">
        <v>40878</v>
      </c>
      <c r="I314" s="12">
        <v>40878</v>
      </c>
      <c r="J314" s="10" t="s">
        <v>432</v>
      </c>
      <c r="K314" s="13" t="s">
        <v>665</v>
      </c>
      <c r="L314" s="10" t="s">
        <v>398</v>
      </c>
      <c r="M314" s="10" t="s">
        <v>29</v>
      </c>
      <c r="N314" s="14">
        <v>1632514</v>
      </c>
      <c r="O314" s="12"/>
      <c r="P314" s="10" t="s">
        <v>29</v>
      </c>
      <c r="Q314" s="14">
        <v>-1449947</v>
      </c>
      <c r="R314" s="15">
        <v>1</v>
      </c>
      <c r="S314" s="10" t="s">
        <v>29</v>
      </c>
      <c r="T314" s="14">
        <v>182567</v>
      </c>
      <c r="U314" s="10" t="s">
        <v>36</v>
      </c>
      <c r="V314" s="10" t="s">
        <v>29</v>
      </c>
      <c r="W314" s="10" t="s">
        <v>37</v>
      </c>
      <c r="X314" s="10" t="s">
        <v>29</v>
      </c>
      <c r="Y314" s="15">
        <v>0</v>
      </c>
      <c r="Z314" s="15">
        <v>0</v>
      </c>
      <c r="AA314" s="15">
        <v>0</v>
      </c>
      <c r="AB314" s="14">
        <v>-33133</v>
      </c>
      <c r="AC314" s="14">
        <v>149434</v>
      </c>
      <c r="AD314" t="s">
        <v>2606</v>
      </c>
      <c r="AE314" t="s">
        <v>2606</v>
      </c>
      <c r="AF314">
        <v>3</v>
      </c>
    </row>
    <row r="315" spans="1:32" x14ac:dyDescent="0.25">
      <c r="A315" s="22" t="str">
        <f t="shared" si="4"/>
        <v>3000000136-0</v>
      </c>
      <c r="B315" s="9" t="s">
        <v>666</v>
      </c>
      <c r="C315" s="10" t="s">
        <v>29</v>
      </c>
      <c r="D315" s="10" t="s">
        <v>29</v>
      </c>
      <c r="E315" s="9" t="s">
        <v>30</v>
      </c>
      <c r="F315" s="10" t="s">
        <v>207</v>
      </c>
      <c r="G315" s="10" t="s">
        <v>32</v>
      </c>
      <c r="H315" s="11">
        <v>40878</v>
      </c>
      <c r="I315" s="12">
        <v>40878</v>
      </c>
      <c r="J315" s="10" t="s">
        <v>448</v>
      </c>
      <c r="K315" s="13" t="s">
        <v>667</v>
      </c>
      <c r="L315" s="10" t="s">
        <v>398</v>
      </c>
      <c r="M315" s="10" t="s">
        <v>29</v>
      </c>
      <c r="N315" s="14">
        <v>12060459</v>
      </c>
      <c r="O315" s="12"/>
      <c r="P315" s="10" t="s">
        <v>29</v>
      </c>
      <c r="Q315" s="14">
        <v>-10742460</v>
      </c>
      <c r="R315" s="15">
        <v>1</v>
      </c>
      <c r="S315" s="10" t="s">
        <v>29</v>
      </c>
      <c r="T315" s="14">
        <v>1317999</v>
      </c>
      <c r="U315" s="10" t="s">
        <v>36</v>
      </c>
      <c r="V315" s="10" t="s">
        <v>29</v>
      </c>
      <c r="W315" s="10" t="s">
        <v>37</v>
      </c>
      <c r="X315" s="10" t="s">
        <v>29</v>
      </c>
      <c r="Y315" s="15">
        <v>0</v>
      </c>
      <c r="Z315" s="15">
        <v>0</v>
      </c>
      <c r="AA315" s="15">
        <v>0</v>
      </c>
      <c r="AB315" s="14">
        <v>-239196</v>
      </c>
      <c r="AC315" s="14">
        <v>1078803</v>
      </c>
      <c r="AD315" t="s">
        <v>2606</v>
      </c>
      <c r="AE315" t="s">
        <v>2606</v>
      </c>
      <c r="AF315">
        <v>3</v>
      </c>
    </row>
    <row r="316" spans="1:32" x14ac:dyDescent="0.25">
      <c r="A316" s="22" t="str">
        <f t="shared" si="4"/>
        <v>3000000137-0</v>
      </c>
      <c r="B316" s="9" t="s">
        <v>668</v>
      </c>
      <c r="C316" s="10" t="s">
        <v>29</v>
      </c>
      <c r="D316" s="10" t="s">
        <v>29</v>
      </c>
      <c r="E316" s="9" t="s">
        <v>30</v>
      </c>
      <c r="F316" s="10" t="s">
        <v>207</v>
      </c>
      <c r="G316" s="10" t="s">
        <v>32</v>
      </c>
      <c r="H316" s="11">
        <v>40878</v>
      </c>
      <c r="I316" s="12">
        <v>40878</v>
      </c>
      <c r="J316" s="10" t="s">
        <v>448</v>
      </c>
      <c r="K316" s="13" t="s">
        <v>669</v>
      </c>
      <c r="L316" s="10" t="s">
        <v>398</v>
      </c>
      <c r="M316" s="10" t="s">
        <v>29</v>
      </c>
      <c r="N316" s="14">
        <v>2390800</v>
      </c>
      <c r="O316" s="12"/>
      <c r="P316" s="10" t="s">
        <v>29</v>
      </c>
      <c r="Q316" s="14">
        <v>-2129527</v>
      </c>
      <c r="R316" s="15">
        <v>1</v>
      </c>
      <c r="S316" s="10" t="s">
        <v>29</v>
      </c>
      <c r="T316" s="14">
        <v>261273</v>
      </c>
      <c r="U316" s="10" t="s">
        <v>36</v>
      </c>
      <c r="V316" s="10" t="s">
        <v>29</v>
      </c>
      <c r="W316" s="10" t="s">
        <v>37</v>
      </c>
      <c r="X316" s="10" t="s">
        <v>29</v>
      </c>
      <c r="Y316" s="15">
        <v>0</v>
      </c>
      <c r="Z316" s="15">
        <v>0</v>
      </c>
      <c r="AA316" s="15">
        <v>0</v>
      </c>
      <c r="AB316" s="14">
        <v>-47417</v>
      </c>
      <c r="AC316" s="14">
        <v>213856</v>
      </c>
      <c r="AD316" t="s">
        <v>2606</v>
      </c>
      <c r="AE316" t="s">
        <v>2606</v>
      </c>
      <c r="AF316">
        <v>3</v>
      </c>
    </row>
    <row r="317" spans="1:32" x14ac:dyDescent="0.25">
      <c r="A317" s="22" t="str">
        <f t="shared" si="4"/>
        <v>3000000138-0</v>
      </c>
      <c r="B317" s="9" t="s">
        <v>670</v>
      </c>
      <c r="C317" s="10" t="s">
        <v>29</v>
      </c>
      <c r="D317" s="10" t="s">
        <v>29</v>
      </c>
      <c r="E317" s="9" t="s">
        <v>30</v>
      </c>
      <c r="F317" s="10" t="s">
        <v>207</v>
      </c>
      <c r="G317" s="10" t="s">
        <v>32</v>
      </c>
      <c r="H317" s="11">
        <v>40878</v>
      </c>
      <c r="I317" s="12">
        <v>40878</v>
      </c>
      <c r="J317" s="10" t="s">
        <v>448</v>
      </c>
      <c r="K317" s="13" t="s">
        <v>671</v>
      </c>
      <c r="L317" s="10" t="s">
        <v>398</v>
      </c>
      <c r="M317" s="10" t="s">
        <v>29</v>
      </c>
      <c r="N317" s="14">
        <v>5053245</v>
      </c>
      <c r="O317" s="12"/>
      <c r="P317" s="10" t="s">
        <v>29</v>
      </c>
      <c r="Q317" s="14">
        <v>-4501013</v>
      </c>
      <c r="R317" s="15">
        <v>1</v>
      </c>
      <c r="S317" s="10" t="s">
        <v>29</v>
      </c>
      <c r="T317" s="14">
        <v>552232</v>
      </c>
      <c r="U317" s="10" t="s">
        <v>36</v>
      </c>
      <c r="V317" s="10" t="s">
        <v>29</v>
      </c>
      <c r="W317" s="10" t="s">
        <v>37</v>
      </c>
      <c r="X317" s="10" t="s">
        <v>29</v>
      </c>
      <c r="Y317" s="15">
        <v>0</v>
      </c>
      <c r="Z317" s="15">
        <v>0</v>
      </c>
      <c r="AA317" s="15">
        <v>0</v>
      </c>
      <c r="AB317" s="14">
        <v>-100221</v>
      </c>
      <c r="AC317" s="14">
        <v>452011</v>
      </c>
      <c r="AD317" t="s">
        <v>2606</v>
      </c>
      <c r="AE317" t="s">
        <v>2606</v>
      </c>
      <c r="AF317">
        <v>3</v>
      </c>
    </row>
    <row r="318" spans="1:32" x14ac:dyDescent="0.25">
      <c r="A318" s="22" t="str">
        <f t="shared" si="4"/>
        <v>3000000139-0</v>
      </c>
      <c r="B318" s="9" t="s">
        <v>672</v>
      </c>
      <c r="C318" s="10" t="s">
        <v>29</v>
      </c>
      <c r="D318" s="10" t="s">
        <v>29</v>
      </c>
      <c r="E318" s="9" t="s">
        <v>30</v>
      </c>
      <c r="F318" s="10" t="s">
        <v>207</v>
      </c>
      <c r="G318" s="10" t="s">
        <v>32</v>
      </c>
      <c r="H318" s="11">
        <v>40878</v>
      </c>
      <c r="I318" s="12">
        <v>40878</v>
      </c>
      <c r="J318" s="10" t="s">
        <v>443</v>
      </c>
      <c r="K318" s="13" t="s">
        <v>444</v>
      </c>
      <c r="L318" s="10" t="s">
        <v>398</v>
      </c>
      <c r="M318" s="10" t="s">
        <v>29</v>
      </c>
      <c r="N318" s="14">
        <v>19040865</v>
      </c>
      <c r="O318" s="12"/>
      <c r="P318" s="10" t="s">
        <v>29</v>
      </c>
      <c r="Q318" s="14">
        <v>-16960028</v>
      </c>
      <c r="R318" s="15">
        <v>1</v>
      </c>
      <c r="S318" s="10" t="s">
        <v>29</v>
      </c>
      <c r="T318" s="14">
        <v>2080837</v>
      </c>
      <c r="U318" s="10" t="s">
        <v>36</v>
      </c>
      <c r="V318" s="10" t="s">
        <v>29</v>
      </c>
      <c r="W318" s="10" t="s">
        <v>37</v>
      </c>
      <c r="X318" s="10" t="s">
        <v>29</v>
      </c>
      <c r="Y318" s="15">
        <v>0</v>
      </c>
      <c r="Z318" s="15">
        <v>0</v>
      </c>
      <c r="AA318" s="15">
        <v>0</v>
      </c>
      <c r="AB318" s="14">
        <v>-377639</v>
      </c>
      <c r="AC318" s="14">
        <v>1703198</v>
      </c>
      <c r="AD318" t="s">
        <v>2606</v>
      </c>
      <c r="AE318" t="s">
        <v>2606</v>
      </c>
      <c r="AF318">
        <v>3</v>
      </c>
    </row>
    <row r="319" spans="1:32" x14ac:dyDescent="0.25">
      <c r="A319" s="22" t="str">
        <f t="shared" si="4"/>
        <v>3000000140-0</v>
      </c>
      <c r="B319" s="9" t="s">
        <v>673</v>
      </c>
      <c r="C319" s="10" t="s">
        <v>29</v>
      </c>
      <c r="D319" s="10" t="s">
        <v>29</v>
      </c>
      <c r="E319" s="9" t="s">
        <v>30</v>
      </c>
      <c r="F319" s="10" t="s">
        <v>207</v>
      </c>
      <c r="G319" s="10" t="s">
        <v>32</v>
      </c>
      <c r="H319" s="11">
        <v>40878</v>
      </c>
      <c r="I319" s="12">
        <v>40878</v>
      </c>
      <c r="J319" s="10" t="s">
        <v>496</v>
      </c>
      <c r="K319" s="13" t="s">
        <v>674</v>
      </c>
      <c r="L319" s="10" t="s">
        <v>398</v>
      </c>
      <c r="M319" s="10" t="s">
        <v>29</v>
      </c>
      <c r="N319" s="14">
        <v>14656904</v>
      </c>
      <c r="O319" s="12"/>
      <c r="P319" s="10" t="s">
        <v>29</v>
      </c>
      <c r="Q319" s="14">
        <v>-13055158</v>
      </c>
      <c r="R319" s="15">
        <v>1</v>
      </c>
      <c r="S319" s="10" t="s">
        <v>29</v>
      </c>
      <c r="T319" s="14">
        <v>1601746</v>
      </c>
      <c r="U319" s="10" t="s">
        <v>36</v>
      </c>
      <c r="V319" s="10" t="s">
        <v>29</v>
      </c>
      <c r="W319" s="10" t="s">
        <v>37</v>
      </c>
      <c r="X319" s="10" t="s">
        <v>29</v>
      </c>
      <c r="Y319" s="15">
        <v>0</v>
      </c>
      <c r="Z319" s="15">
        <v>0</v>
      </c>
      <c r="AA319" s="15">
        <v>0</v>
      </c>
      <c r="AB319" s="14">
        <v>-290692</v>
      </c>
      <c r="AC319" s="14">
        <v>1311054</v>
      </c>
      <c r="AD319" t="s">
        <v>2606</v>
      </c>
      <c r="AE319" t="s">
        <v>2606</v>
      </c>
      <c r="AF319">
        <v>3</v>
      </c>
    </row>
    <row r="320" spans="1:32" x14ac:dyDescent="0.25">
      <c r="A320" s="22" t="str">
        <f t="shared" si="4"/>
        <v>3000000141-0</v>
      </c>
      <c r="B320" s="9" t="s">
        <v>675</v>
      </c>
      <c r="C320" s="10" t="s">
        <v>29</v>
      </c>
      <c r="D320" s="10" t="s">
        <v>29</v>
      </c>
      <c r="E320" s="9" t="s">
        <v>30</v>
      </c>
      <c r="F320" s="10" t="s">
        <v>207</v>
      </c>
      <c r="G320" s="10" t="s">
        <v>32</v>
      </c>
      <c r="H320" s="11">
        <v>40878</v>
      </c>
      <c r="I320" s="12">
        <v>40878</v>
      </c>
      <c r="J320" s="10" t="s">
        <v>194</v>
      </c>
      <c r="K320" s="13" t="s">
        <v>470</v>
      </c>
      <c r="L320" s="10" t="s">
        <v>398</v>
      </c>
      <c r="M320" s="10" t="s">
        <v>29</v>
      </c>
      <c r="N320" s="14">
        <v>2638642</v>
      </c>
      <c r="O320" s="12"/>
      <c r="P320" s="10" t="s">
        <v>29</v>
      </c>
      <c r="Q320" s="14">
        <v>-2350284</v>
      </c>
      <c r="R320" s="15">
        <v>1</v>
      </c>
      <c r="S320" s="10" t="s">
        <v>29</v>
      </c>
      <c r="T320" s="14">
        <v>288358</v>
      </c>
      <c r="U320" s="10" t="s">
        <v>36</v>
      </c>
      <c r="V320" s="10" t="s">
        <v>29</v>
      </c>
      <c r="W320" s="10" t="s">
        <v>37</v>
      </c>
      <c r="X320" s="10" t="s">
        <v>29</v>
      </c>
      <c r="Y320" s="15">
        <v>0</v>
      </c>
      <c r="Z320" s="15">
        <v>0</v>
      </c>
      <c r="AA320" s="15">
        <v>0</v>
      </c>
      <c r="AB320" s="14">
        <v>-52332</v>
      </c>
      <c r="AC320" s="14">
        <v>236026</v>
      </c>
      <c r="AD320" t="s">
        <v>2606</v>
      </c>
      <c r="AE320" t="s">
        <v>2606</v>
      </c>
      <c r="AF320">
        <v>3</v>
      </c>
    </row>
    <row r="321" spans="1:32" x14ac:dyDescent="0.25">
      <c r="A321" s="22" t="str">
        <f t="shared" si="4"/>
        <v>3000000142-0</v>
      </c>
      <c r="B321" s="9" t="s">
        <v>676</v>
      </c>
      <c r="C321" s="10" t="s">
        <v>29</v>
      </c>
      <c r="D321" s="10" t="s">
        <v>29</v>
      </c>
      <c r="E321" s="9" t="s">
        <v>30</v>
      </c>
      <c r="F321" s="10" t="s">
        <v>207</v>
      </c>
      <c r="G321" s="10" t="s">
        <v>32</v>
      </c>
      <c r="H321" s="11">
        <v>40878</v>
      </c>
      <c r="I321" s="12">
        <v>40878</v>
      </c>
      <c r="J321" s="10" t="s">
        <v>407</v>
      </c>
      <c r="K321" s="13" t="s">
        <v>408</v>
      </c>
      <c r="L321" s="10" t="s">
        <v>398</v>
      </c>
      <c r="M321" s="10" t="s">
        <v>29</v>
      </c>
      <c r="N321" s="14">
        <v>15857883</v>
      </c>
      <c r="O321" s="12"/>
      <c r="P321" s="10" t="s">
        <v>29</v>
      </c>
      <c r="Q321" s="14">
        <v>-14124891</v>
      </c>
      <c r="R321" s="15">
        <v>1</v>
      </c>
      <c r="S321" s="10" t="s">
        <v>29</v>
      </c>
      <c r="T321" s="14">
        <v>1732992</v>
      </c>
      <c r="U321" s="10" t="s">
        <v>36</v>
      </c>
      <c r="V321" s="10" t="s">
        <v>29</v>
      </c>
      <c r="W321" s="10" t="s">
        <v>37</v>
      </c>
      <c r="X321" s="10" t="s">
        <v>29</v>
      </c>
      <c r="Y321" s="15">
        <v>0</v>
      </c>
      <c r="Z321" s="15">
        <v>0</v>
      </c>
      <c r="AA321" s="15">
        <v>0</v>
      </c>
      <c r="AB321" s="14">
        <v>-314511</v>
      </c>
      <c r="AC321" s="14">
        <v>1418481</v>
      </c>
      <c r="AD321" t="s">
        <v>2606</v>
      </c>
      <c r="AE321" t="s">
        <v>2606</v>
      </c>
      <c r="AF321">
        <v>3</v>
      </c>
    </row>
    <row r="322" spans="1:32" x14ac:dyDescent="0.25">
      <c r="A322" s="22" t="str">
        <f t="shared" si="4"/>
        <v>3000000143-0</v>
      </c>
      <c r="B322" s="9" t="s">
        <v>677</v>
      </c>
      <c r="C322" s="10" t="s">
        <v>29</v>
      </c>
      <c r="D322" s="10" t="s">
        <v>29</v>
      </c>
      <c r="E322" s="9" t="s">
        <v>30</v>
      </c>
      <c r="F322" s="10" t="s">
        <v>207</v>
      </c>
      <c r="G322" s="10" t="s">
        <v>32</v>
      </c>
      <c r="H322" s="11">
        <v>40878</v>
      </c>
      <c r="I322" s="12">
        <v>40878</v>
      </c>
      <c r="J322" s="10" t="s">
        <v>678</v>
      </c>
      <c r="K322" s="13" t="s">
        <v>679</v>
      </c>
      <c r="L322" s="10" t="s">
        <v>398</v>
      </c>
      <c r="M322" s="10" t="s">
        <v>29</v>
      </c>
      <c r="N322" s="14">
        <v>13368490</v>
      </c>
      <c r="O322" s="12"/>
      <c r="P322" s="10" t="s">
        <v>29</v>
      </c>
      <c r="Q322" s="14">
        <v>-11907546</v>
      </c>
      <c r="R322" s="15">
        <v>1</v>
      </c>
      <c r="S322" s="10" t="s">
        <v>29</v>
      </c>
      <c r="T322" s="14">
        <v>1460944</v>
      </c>
      <c r="U322" s="10" t="s">
        <v>36</v>
      </c>
      <c r="V322" s="10" t="s">
        <v>29</v>
      </c>
      <c r="W322" s="10" t="s">
        <v>37</v>
      </c>
      <c r="X322" s="10" t="s">
        <v>29</v>
      </c>
      <c r="Y322" s="15">
        <v>0</v>
      </c>
      <c r="Z322" s="15">
        <v>0</v>
      </c>
      <c r="AA322" s="15">
        <v>0</v>
      </c>
      <c r="AB322" s="14">
        <v>-265138</v>
      </c>
      <c r="AC322" s="14">
        <v>1195806</v>
      </c>
      <c r="AD322" t="s">
        <v>2606</v>
      </c>
      <c r="AE322" t="s">
        <v>2606</v>
      </c>
      <c r="AF322">
        <v>3</v>
      </c>
    </row>
    <row r="323" spans="1:32" x14ac:dyDescent="0.25">
      <c r="A323" s="22" t="str">
        <f t="shared" ref="A323:A386" si="5">CONCATENATE(B323,"-",E323)</f>
        <v>3000000144-0</v>
      </c>
      <c r="B323" s="9" t="s">
        <v>680</v>
      </c>
      <c r="C323" s="10" t="s">
        <v>29</v>
      </c>
      <c r="D323" s="10" t="s">
        <v>29</v>
      </c>
      <c r="E323" s="9" t="s">
        <v>30</v>
      </c>
      <c r="F323" s="10" t="s">
        <v>207</v>
      </c>
      <c r="G323" s="10" t="s">
        <v>32</v>
      </c>
      <c r="H323" s="11">
        <v>40878</v>
      </c>
      <c r="I323" s="12">
        <v>40878</v>
      </c>
      <c r="J323" s="10" t="s">
        <v>681</v>
      </c>
      <c r="K323" s="13" t="s">
        <v>682</v>
      </c>
      <c r="L323" s="10" t="s">
        <v>398</v>
      </c>
      <c r="M323" s="10" t="s">
        <v>29</v>
      </c>
      <c r="N323" s="14">
        <v>22806642</v>
      </c>
      <c r="O323" s="12"/>
      <c r="P323" s="10" t="s">
        <v>29</v>
      </c>
      <c r="Q323" s="14">
        <v>-20314272</v>
      </c>
      <c r="R323" s="15">
        <v>1</v>
      </c>
      <c r="S323" s="10" t="s">
        <v>29</v>
      </c>
      <c r="T323" s="14">
        <v>2492370</v>
      </c>
      <c r="U323" s="10" t="s">
        <v>36</v>
      </c>
      <c r="V323" s="10" t="s">
        <v>29</v>
      </c>
      <c r="W323" s="10" t="s">
        <v>37</v>
      </c>
      <c r="X323" s="10" t="s">
        <v>29</v>
      </c>
      <c r="Y323" s="15">
        <v>0</v>
      </c>
      <c r="Z323" s="15">
        <v>0</v>
      </c>
      <c r="AA323" s="15">
        <v>0</v>
      </c>
      <c r="AB323" s="14">
        <v>-452326</v>
      </c>
      <c r="AC323" s="14">
        <v>2040044</v>
      </c>
      <c r="AD323" t="s">
        <v>2606</v>
      </c>
      <c r="AE323" t="s">
        <v>2606</v>
      </c>
      <c r="AF323">
        <v>3</v>
      </c>
    </row>
    <row r="324" spans="1:32" x14ac:dyDescent="0.25">
      <c r="A324" s="22" t="str">
        <f t="shared" si="5"/>
        <v>3000000145-0</v>
      </c>
      <c r="B324" s="9" t="s">
        <v>683</v>
      </c>
      <c r="C324" s="10" t="s">
        <v>29</v>
      </c>
      <c r="D324" s="10" t="s">
        <v>29</v>
      </c>
      <c r="E324" s="9" t="s">
        <v>30</v>
      </c>
      <c r="F324" s="10" t="s">
        <v>207</v>
      </c>
      <c r="G324" s="10" t="s">
        <v>32</v>
      </c>
      <c r="H324" s="11">
        <v>40878</v>
      </c>
      <c r="I324" s="12">
        <v>40878</v>
      </c>
      <c r="J324" s="10" t="s">
        <v>529</v>
      </c>
      <c r="K324" s="13" t="s">
        <v>684</v>
      </c>
      <c r="L324" s="10" t="s">
        <v>398</v>
      </c>
      <c r="M324" s="10" t="s">
        <v>29</v>
      </c>
      <c r="N324" s="14">
        <v>29317237</v>
      </c>
      <c r="O324" s="12"/>
      <c r="P324" s="10" t="s">
        <v>29</v>
      </c>
      <c r="Q324" s="14">
        <v>-26113371.620000001</v>
      </c>
      <c r="R324" s="15">
        <v>1</v>
      </c>
      <c r="S324" s="10" t="s">
        <v>29</v>
      </c>
      <c r="T324" s="14">
        <v>3203865.38</v>
      </c>
      <c r="U324" s="10" t="s">
        <v>36</v>
      </c>
      <c r="V324" s="10" t="s">
        <v>29</v>
      </c>
      <c r="W324" s="10" t="s">
        <v>37</v>
      </c>
      <c r="X324" s="10" t="s">
        <v>29</v>
      </c>
      <c r="Y324" s="15">
        <v>0</v>
      </c>
      <c r="Z324" s="15">
        <v>0</v>
      </c>
      <c r="AA324" s="15">
        <v>0</v>
      </c>
      <c r="AB324" s="14">
        <v>-581451</v>
      </c>
      <c r="AC324" s="14">
        <v>2622414.38</v>
      </c>
      <c r="AD324" t="s">
        <v>2606</v>
      </c>
      <c r="AE324" t="s">
        <v>2606</v>
      </c>
      <c r="AF324">
        <v>3</v>
      </c>
    </row>
    <row r="325" spans="1:32" x14ac:dyDescent="0.25">
      <c r="A325" s="22" t="str">
        <f t="shared" si="5"/>
        <v>3000000146-0</v>
      </c>
      <c r="B325" s="9" t="s">
        <v>685</v>
      </c>
      <c r="C325" s="10" t="s">
        <v>29</v>
      </c>
      <c r="D325" s="10" t="s">
        <v>29</v>
      </c>
      <c r="E325" s="9" t="s">
        <v>30</v>
      </c>
      <c r="F325" s="10" t="s">
        <v>207</v>
      </c>
      <c r="G325" s="10" t="s">
        <v>32</v>
      </c>
      <c r="H325" s="11">
        <v>40878</v>
      </c>
      <c r="I325" s="12">
        <v>40878</v>
      </c>
      <c r="J325" s="10" t="s">
        <v>686</v>
      </c>
      <c r="K325" s="13" t="s">
        <v>453</v>
      </c>
      <c r="L325" s="10" t="s">
        <v>398</v>
      </c>
      <c r="M325" s="10" t="s">
        <v>29</v>
      </c>
      <c r="N325" s="14">
        <v>8332853</v>
      </c>
      <c r="O325" s="12"/>
      <c r="P325" s="10" t="s">
        <v>29</v>
      </c>
      <c r="Q325" s="14">
        <v>-7422217</v>
      </c>
      <c r="R325" s="15">
        <v>1</v>
      </c>
      <c r="S325" s="10" t="s">
        <v>29</v>
      </c>
      <c r="T325" s="14">
        <v>910636</v>
      </c>
      <c r="U325" s="10" t="s">
        <v>36</v>
      </c>
      <c r="V325" s="10" t="s">
        <v>29</v>
      </c>
      <c r="W325" s="10" t="s">
        <v>37</v>
      </c>
      <c r="X325" s="10" t="s">
        <v>29</v>
      </c>
      <c r="Y325" s="15">
        <v>0</v>
      </c>
      <c r="Z325" s="15">
        <v>0</v>
      </c>
      <c r="AA325" s="15">
        <v>0</v>
      </c>
      <c r="AB325" s="14">
        <v>-165266</v>
      </c>
      <c r="AC325" s="14">
        <v>745370</v>
      </c>
      <c r="AD325" t="s">
        <v>2606</v>
      </c>
      <c r="AE325" t="s">
        <v>2606</v>
      </c>
      <c r="AF325">
        <v>3</v>
      </c>
    </row>
    <row r="326" spans="1:32" x14ac:dyDescent="0.25">
      <c r="A326" s="22" t="str">
        <f t="shared" si="5"/>
        <v>3000000147-0</v>
      </c>
      <c r="B326" s="9" t="s">
        <v>687</v>
      </c>
      <c r="C326" s="10" t="s">
        <v>29</v>
      </c>
      <c r="D326" s="10" t="s">
        <v>29</v>
      </c>
      <c r="E326" s="9" t="s">
        <v>30</v>
      </c>
      <c r="F326" s="10" t="s">
        <v>207</v>
      </c>
      <c r="G326" s="10" t="s">
        <v>32</v>
      </c>
      <c r="H326" s="11">
        <v>40878</v>
      </c>
      <c r="I326" s="12">
        <v>40878</v>
      </c>
      <c r="J326" s="10" t="s">
        <v>496</v>
      </c>
      <c r="K326" s="13" t="s">
        <v>401</v>
      </c>
      <c r="L326" s="10" t="s">
        <v>398</v>
      </c>
      <c r="M326" s="10" t="s">
        <v>29</v>
      </c>
      <c r="N326" s="14">
        <v>27596652</v>
      </c>
      <c r="O326" s="12"/>
      <c r="P326" s="10" t="s">
        <v>29</v>
      </c>
      <c r="Q326" s="14">
        <v>-24580816</v>
      </c>
      <c r="R326" s="15">
        <v>1</v>
      </c>
      <c r="S326" s="10" t="s">
        <v>29</v>
      </c>
      <c r="T326" s="14">
        <v>3015836</v>
      </c>
      <c r="U326" s="10" t="s">
        <v>36</v>
      </c>
      <c r="V326" s="10" t="s">
        <v>29</v>
      </c>
      <c r="W326" s="10" t="s">
        <v>37</v>
      </c>
      <c r="X326" s="10" t="s">
        <v>29</v>
      </c>
      <c r="Y326" s="15">
        <v>0</v>
      </c>
      <c r="Z326" s="15">
        <v>0</v>
      </c>
      <c r="AA326" s="15">
        <v>0</v>
      </c>
      <c r="AB326" s="14">
        <v>-547327</v>
      </c>
      <c r="AC326" s="14">
        <v>2468509</v>
      </c>
      <c r="AD326" t="s">
        <v>2606</v>
      </c>
      <c r="AE326" t="s">
        <v>2606</v>
      </c>
      <c r="AF326">
        <v>3</v>
      </c>
    </row>
    <row r="327" spans="1:32" x14ac:dyDescent="0.25">
      <c r="A327" s="22" t="str">
        <f t="shared" si="5"/>
        <v>3000000148-0</v>
      </c>
      <c r="B327" s="9" t="s">
        <v>688</v>
      </c>
      <c r="C327" s="10" t="s">
        <v>29</v>
      </c>
      <c r="D327" s="10" t="s">
        <v>29</v>
      </c>
      <c r="E327" s="9" t="s">
        <v>30</v>
      </c>
      <c r="F327" s="10" t="s">
        <v>207</v>
      </c>
      <c r="G327" s="10" t="s">
        <v>32</v>
      </c>
      <c r="H327" s="11">
        <v>40878</v>
      </c>
      <c r="I327" s="12">
        <v>40878</v>
      </c>
      <c r="J327" s="10" t="s">
        <v>455</v>
      </c>
      <c r="K327" s="13" t="s">
        <v>456</v>
      </c>
      <c r="L327" s="10" t="s">
        <v>398</v>
      </c>
      <c r="M327" s="10" t="s">
        <v>29</v>
      </c>
      <c r="N327" s="14">
        <v>12360192</v>
      </c>
      <c r="O327" s="12"/>
      <c r="P327" s="10" t="s">
        <v>29</v>
      </c>
      <c r="Q327" s="14">
        <v>-11009437</v>
      </c>
      <c r="R327" s="15">
        <v>1</v>
      </c>
      <c r="S327" s="10" t="s">
        <v>29</v>
      </c>
      <c r="T327" s="14">
        <v>1350755</v>
      </c>
      <c r="U327" s="10" t="s">
        <v>36</v>
      </c>
      <c r="V327" s="10" t="s">
        <v>29</v>
      </c>
      <c r="W327" s="10" t="s">
        <v>37</v>
      </c>
      <c r="X327" s="10" t="s">
        <v>29</v>
      </c>
      <c r="Y327" s="15">
        <v>0</v>
      </c>
      <c r="Z327" s="15">
        <v>0</v>
      </c>
      <c r="AA327" s="15">
        <v>0</v>
      </c>
      <c r="AB327" s="14">
        <v>-245141</v>
      </c>
      <c r="AC327" s="14">
        <v>1105614</v>
      </c>
      <c r="AD327" t="s">
        <v>2606</v>
      </c>
      <c r="AE327" t="s">
        <v>2606</v>
      </c>
      <c r="AF327">
        <v>3</v>
      </c>
    </row>
    <row r="328" spans="1:32" x14ac:dyDescent="0.25">
      <c r="A328" s="22" t="str">
        <f t="shared" si="5"/>
        <v>3000000149-0</v>
      </c>
      <c r="B328" s="9" t="s">
        <v>689</v>
      </c>
      <c r="C328" s="10" t="s">
        <v>29</v>
      </c>
      <c r="D328" s="10" t="s">
        <v>29</v>
      </c>
      <c r="E328" s="9" t="s">
        <v>30</v>
      </c>
      <c r="F328" s="10" t="s">
        <v>207</v>
      </c>
      <c r="G328" s="10" t="s">
        <v>32</v>
      </c>
      <c r="H328" s="11">
        <v>40878</v>
      </c>
      <c r="I328" s="12">
        <v>40878</v>
      </c>
      <c r="J328" s="10" t="s">
        <v>197</v>
      </c>
      <c r="K328" s="13" t="s">
        <v>690</v>
      </c>
      <c r="L328" s="10" t="s">
        <v>398</v>
      </c>
      <c r="M328" s="10" t="s">
        <v>29</v>
      </c>
      <c r="N328" s="14">
        <v>3187998</v>
      </c>
      <c r="O328" s="12"/>
      <c r="P328" s="10" t="s">
        <v>29</v>
      </c>
      <c r="Q328" s="14">
        <v>-2839605</v>
      </c>
      <c r="R328" s="15">
        <v>1</v>
      </c>
      <c r="S328" s="10" t="s">
        <v>29</v>
      </c>
      <c r="T328" s="14">
        <v>348393</v>
      </c>
      <c r="U328" s="10" t="s">
        <v>36</v>
      </c>
      <c r="V328" s="10" t="s">
        <v>29</v>
      </c>
      <c r="W328" s="10" t="s">
        <v>37</v>
      </c>
      <c r="X328" s="10" t="s">
        <v>29</v>
      </c>
      <c r="Y328" s="15">
        <v>0</v>
      </c>
      <c r="Z328" s="15">
        <v>0</v>
      </c>
      <c r="AA328" s="15">
        <v>0</v>
      </c>
      <c r="AB328" s="14">
        <v>-63228</v>
      </c>
      <c r="AC328" s="14">
        <v>285165</v>
      </c>
      <c r="AD328" t="s">
        <v>2606</v>
      </c>
      <c r="AE328" t="s">
        <v>2606</v>
      </c>
      <c r="AF328">
        <v>3</v>
      </c>
    </row>
    <row r="329" spans="1:32" x14ac:dyDescent="0.25">
      <c r="A329" s="22" t="str">
        <f t="shared" si="5"/>
        <v>3000000150-0</v>
      </c>
      <c r="B329" s="9" t="s">
        <v>691</v>
      </c>
      <c r="C329" s="10" t="s">
        <v>29</v>
      </c>
      <c r="D329" s="10" t="s">
        <v>29</v>
      </c>
      <c r="E329" s="9" t="s">
        <v>30</v>
      </c>
      <c r="F329" s="10" t="s">
        <v>207</v>
      </c>
      <c r="G329" s="10" t="s">
        <v>32</v>
      </c>
      <c r="H329" s="11">
        <v>40878</v>
      </c>
      <c r="I329" s="12">
        <v>40878</v>
      </c>
      <c r="J329" s="10" t="s">
        <v>692</v>
      </c>
      <c r="K329" s="13" t="s">
        <v>693</v>
      </c>
      <c r="L329" s="10" t="s">
        <v>398</v>
      </c>
      <c r="M329" s="10" t="s">
        <v>29</v>
      </c>
      <c r="N329" s="14">
        <v>2202833</v>
      </c>
      <c r="O329" s="12"/>
      <c r="P329" s="10" t="s">
        <v>29</v>
      </c>
      <c r="Q329" s="14">
        <v>-1962101</v>
      </c>
      <c r="R329" s="15">
        <v>1</v>
      </c>
      <c r="S329" s="10" t="s">
        <v>29</v>
      </c>
      <c r="T329" s="14">
        <v>240732</v>
      </c>
      <c r="U329" s="10" t="s">
        <v>36</v>
      </c>
      <c r="V329" s="10" t="s">
        <v>29</v>
      </c>
      <c r="W329" s="10" t="s">
        <v>37</v>
      </c>
      <c r="X329" s="10" t="s">
        <v>29</v>
      </c>
      <c r="Y329" s="15">
        <v>0</v>
      </c>
      <c r="Z329" s="15">
        <v>0</v>
      </c>
      <c r="AA329" s="15">
        <v>0</v>
      </c>
      <c r="AB329" s="14">
        <v>-43689</v>
      </c>
      <c r="AC329" s="14">
        <v>197043</v>
      </c>
      <c r="AD329" t="s">
        <v>2606</v>
      </c>
      <c r="AE329" t="s">
        <v>2606</v>
      </c>
      <c r="AF329">
        <v>3</v>
      </c>
    </row>
    <row r="330" spans="1:32" x14ac:dyDescent="0.25">
      <c r="A330" s="22" t="str">
        <f t="shared" si="5"/>
        <v>3000000151-0</v>
      </c>
      <c r="B330" s="9" t="s">
        <v>694</v>
      </c>
      <c r="C330" s="10" t="s">
        <v>29</v>
      </c>
      <c r="D330" s="10" t="s">
        <v>29</v>
      </c>
      <c r="E330" s="9" t="s">
        <v>30</v>
      </c>
      <c r="F330" s="10" t="s">
        <v>207</v>
      </c>
      <c r="G330" s="10" t="s">
        <v>32</v>
      </c>
      <c r="H330" s="11">
        <v>40878</v>
      </c>
      <c r="I330" s="12">
        <v>40878</v>
      </c>
      <c r="J330" s="10" t="s">
        <v>194</v>
      </c>
      <c r="K330" s="13" t="s">
        <v>695</v>
      </c>
      <c r="L330" s="10" t="s">
        <v>398</v>
      </c>
      <c r="M330" s="10" t="s">
        <v>29</v>
      </c>
      <c r="N330" s="14">
        <v>6507603</v>
      </c>
      <c r="O330" s="12"/>
      <c r="P330" s="10" t="s">
        <v>29</v>
      </c>
      <c r="Q330" s="14">
        <v>-5796435</v>
      </c>
      <c r="R330" s="15">
        <v>1</v>
      </c>
      <c r="S330" s="10" t="s">
        <v>29</v>
      </c>
      <c r="T330" s="14">
        <v>711168</v>
      </c>
      <c r="U330" s="10" t="s">
        <v>36</v>
      </c>
      <c r="V330" s="10" t="s">
        <v>29</v>
      </c>
      <c r="W330" s="10" t="s">
        <v>37</v>
      </c>
      <c r="X330" s="10" t="s">
        <v>29</v>
      </c>
      <c r="Y330" s="15">
        <v>0</v>
      </c>
      <c r="Z330" s="15">
        <v>0</v>
      </c>
      <c r="AA330" s="15">
        <v>0</v>
      </c>
      <c r="AB330" s="14">
        <v>-129066</v>
      </c>
      <c r="AC330" s="14">
        <v>582102</v>
      </c>
      <c r="AD330" t="s">
        <v>2606</v>
      </c>
      <c r="AE330" t="s">
        <v>2606</v>
      </c>
      <c r="AF330">
        <v>3</v>
      </c>
    </row>
    <row r="331" spans="1:32" x14ac:dyDescent="0.25">
      <c r="A331" s="22" t="str">
        <f t="shared" si="5"/>
        <v>3000000152-0</v>
      </c>
      <c r="B331" s="9" t="s">
        <v>696</v>
      </c>
      <c r="C331" s="10" t="s">
        <v>29</v>
      </c>
      <c r="D331" s="10" t="s">
        <v>29</v>
      </c>
      <c r="E331" s="9" t="s">
        <v>30</v>
      </c>
      <c r="F331" s="10" t="s">
        <v>207</v>
      </c>
      <c r="G331" s="10" t="s">
        <v>32</v>
      </c>
      <c r="H331" s="11">
        <v>40878</v>
      </c>
      <c r="I331" s="12">
        <v>40878</v>
      </c>
      <c r="J331" s="10" t="s">
        <v>520</v>
      </c>
      <c r="K331" s="13" t="s">
        <v>697</v>
      </c>
      <c r="L331" s="10" t="s">
        <v>398</v>
      </c>
      <c r="M331" s="10" t="s">
        <v>29</v>
      </c>
      <c r="N331" s="14">
        <v>2593438</v>
      </c>
      <c r="O331" s="12"/>
      <c r="P331" s="10" t="s">
        <v>29</v>
      </c>
      <c r="Q331" s="14">
        <v>-2310020</v>
      </c>
      <c r="R331" s="15">
        <v>1</v>
      </c>
      <c r="S331" s="10" t="s">
        <v>29</v>
      </c>
      <c r="T331" s="14">
        <v>283418</v>
      </c>
      <c r="U331" s="10" t="s">
        <v>36</v>
      </c>
      <c r="V331" s="10" t="s">
        <v>29</v>
      </c>
      <c r="W331" s="10" t="s">
        <v>37</v>
      </c>
      <c r="X331" s="10" t="s">
        <v>29</v>
      </c>
      <c r="Y331" s="15">
        <v>0</v>
      </c>
      <c r="Z331" s="15">
        <v>0</v>
      </c>
      <c r="AA331" s="15">
        <v>0</v>
      </c>
      <c r="AB331" s="14">
        <v>-51436</v>
      </c>
      <c r="AC331" s="14">
        <v>231982</v>
      </c>
      <c r="AD331" t="s">
        <v>2606</v>
      </c>
      <c r="AE331" t="s">
        <v>2606</v>
      </c>
      <c r="AF331">
        <v>3</v>
      </c>
    </row>
    <row r="332" spans="1:32" x14ac:dyDescent="0.25">
      <c r="A332" s="22" t="str">
        <f t="shared" si="5"/>
        <v>3000000153-0</v>
      </c>
      <c r="B332" s="9" t="s">
        <v>698</v>
      </c>
      <c r="C332" s="10" t="s">
        <v>29</v>
      </c>
      <c r="D332" s="10" t="s">
        <v>29</v>
      </c>
      <c r="E332" s="9" t="s">
        <v>30</v>
      </c>
      <c r="F332" s="10" t="s">
        <v>207</v>
      </c>
      <c r="G332" s="10" t="s">
        <v>32</v>
      </c>
      <c r="H332" s="11">
        <v>40878</v>
      </c>
      <c r="I332" s="12">
        <v>40878</v>
      </c>
      <c r="J332" s="10" t="s">
        <v>419</v>
      </c>
      <c r="K332" s="13" t="s">
        <v>699</v>
      </c>
      <c r="L332" s="10" t="s">
        <v>398</v>
      </c>
      <c r="M332" s="10" t="s">
        <v>29</v>
      </c>
      <c r="N332" s="14">
        <v>1506937</v>
      </c>
      <c r="O332" s="12"/>
      <c r="P332" s="10" t="s">
        <v>29</v>
      </c>
      <c r="Q332" s="14">
        <v>-1338412</v>
      </c>
      <c r="R332" s="15">
        <v>1</v>
      </c>
      <c r="S332" s="10" t="s">
        <v>29</v>
      </c>
      <c r="T332" s="14">
        <v>168525</v>
      </c>
      <c r="U332" s="10" t="s">
        <v>36</v>
      </c>
      <c r="V332" s="10" t="s">
        <v>29</v>
      </c>
      <c r="W332" s="10" t="s">
        <v>37</v>
      </c>
      <c r="X332" s="10" t="s">
        <v>29</v>
      </c>
      <c r="Y332" s="15">
        <v>0</v>
      </c>
      <c r="Z332" s="15">
        <v>0</v>
      </c>
      <c r="AA332" s="15">
        <v>0</v>
      </c>
      <c r="AB332" s="14">
        <v>-30585</v>
      </c>
      <c r="AC332" s="14">
        <v>137940</v>
      </c>
      <c r="AD332" t="s">
        <v>2606</v>
      </c>
      <c r="AE332" t="s">
        <v>2606</v>
      </c>
      <c r="AF332">
        <v>3</v>
      </c>
    </row>
    <row r="333" spans="1:32" x14ac:dyDescent="0.25">
      <c r="A333" s="22" t="str">
        <f t="shared" si="5"/>
        <v>3000000153-1</v>
      </c>
      <c r="B333" s="9" t="s">
        <v>698</v>
      </c>
      <c r="C333" s="10" t="s">
        <v>29</v>
      </c>
      <c r="D333" s="10" t="s">
        <v>29</v>
      </c>
      <c r="E333" s="9" t="s">
        <v>375</v>
      </c>
      <c r="F333" s="10" t="s">
        <v>207</v>
      </c>
      <c r="G333" s="10" t="s">
        <v>32</v>
      </c>
      <c r="H333" s="11">
        <v>44930</v>
      </c>
      <c r="I333" s="12">
        <v>44930</v>
      </c>
      <c r="J333" s="10" t="s">
        <v>419</v>
      </c>
      <c r="K333" s="13" t="s">
        <v>700</v>
      </c>
      <c r="L333" s="10" t="s">
        <v>398</v>
      </c>
      <c r="M333" s="10" t="s">
        <v>29</v>
      </c>
      <c r="N333" s="14">
        <v>545000</v>
      </c>
      <c r="O333" s="12"/>
      <c r="P333" s="10" t="s">
        <v>29</v>
      </c>
      <c r="Q333" s="14">
        <v>-23517</v>
      </c>
      <c r="R333" s="15">
        <v>4</v>
      </c>
      <c r="S333" s="10" t="s">
        <v>29</v>
      </c>
      <c r="T333" s="14">
        <v>521483</v>
      </c>
      <c r="U333" s="10" t="s">
        <v>36</v>
      </c>
      <c r="V333" s="10" t="s">
        <v>29</v>
      </c>
      <c r="W333" s="10" t="s">
        <v>37</v>
      </c>
      <c r="X333" s="10" t="s">
        <v>29</v>
      </c>
      <c r="Y333" s="15">
        <v>0</v>
      </c>
      <c r="Z333" s="15">
        <v>0</v>
      </c>
      <c r="AA333" s="15">
        <v>0</v>
      </c>
      <c r="AB333" s="14">
        <v>-94641</v>
      </c>
      <c r="AC333" s="14">
        <v>426842</v>
      </c>
      <c r="AD333" t="s">
        <v>2606</v>
      </c>
      <c r="AE333" t="s">
        <v>2606</v>
      </c>
      <c r="AF333">
        <v>3</v>
      </c>
    </row>
    <row r="334" spans="1:32" x14ac:dyDescent="0.25">
      <c r="A334" s="22" t="str">
        <f t="shared" si="5"/>
        <v>3000000154-0</v>
      </c>
      <c r="B334" s="9" t="s">
        <v>701</v>
      </c>
      <c r="C334" s="10" t="s">
        <v>29</v>
      </c>
      <c r="D334" s="10" t="s">
        <v>29</v>
      </c>
      <c r="E334" s="9" t="s">
        <v>30</v>
      </c>
      <c r="F334" s="10" t="s">
        <v>207</v>
      </c>
      <c r="G334" s="10" t="s">
        <v>32</v>
      </c>
      <c r="H334" s="11">
        <v>40878</v>
      </c>
      <c r="I334" s="12">
        <v>40878</v>
      </c>
      <c r="J334" s="10" t="s">
        <v>419</v>
      </c>
      <c r="K334" s="13" t="s">
        <v>702</v>
      </c>
      <c r="L334" s="10" t="s">
        <v>398</v>
      </c>
      <c r="M334" s="10" t="s">
        <v>29</v>
      </c>
      <c r="N334" s="14">
        <v>1743812</v>
      </c>
      <c r="O334" s="12"/>
      <c r="P334" s="10" t="s">
        <v>29</v>
      </c>
      <c r="Q334" s="14">
        <v>-1548797</v>
      </c>
      <c r="R334" s="15">
        <v>1</v>
      </c>
      <c r="S334" s="10" t="s">
        <v>29</v>
      </c>
      <c r="T334" s="14">
        <v>195015</v>
      </c>
      <c r="U334" s="10" t="s">
        <v>36</v>
      </c>
      <c r="V334" s="10" t="s">
        <v>29</v>
      </c>
      <c r="W334" s="10" t="s">
        <v>37</v>
      </c>
      <c r="X334" s="10" t="s">
        <v>29</v>
      </c>
      <c r="Y334" s="15">
        <v>0</v>
      </c>
      <c r="Z334" s="15">
        <v>0</v>
      </c>
      <c r="AA334" s="15">
        <v>0</v>
      </c>
      <c r="AB334" s="14">
        <v>-35392</v>
      </c>
      <c r="AC334" s="14">
        <v>159623</v>
      </c>
      <c r="AD334" t="s">
        <v>2606</v>
      </c>
      <c r="AE334" t="s">
        <v>2606</v>
      </c>
      <c r="AF334">
        <v>3</v>
      </c>
    </row>
    <row r="335" spans="1:32" x14ac:dyDescent="0.25">
      <c r="A335" s="22" t="str">
        <f t="shared" si="5"/>
        <v>3000000155-0</v>
      </c>
      <c r="B335" s="9" t="s">
        <v>703</v>
      </c>
      <c r="C335" s="10" t="s">
        <v>29</v>
      </c>
      <c r="D335" s="10" t="s">
        <v>29</v>
      </c>
      <c r="E335" s="9" t="s">
        <v>30</v>
      </c>
      <c r="F335" s="10" t="s">
        <v>207</v>
      </c>
      <c r="G335" s="10" t="s">
        <v>32</v>
      </c>
      <c r="H335" s="11">
        <v>40878</v>
      </c>
      <c r="I335" s="12">
        <v>40878</v>
      </c>
      <c r="J335" s="10" t="s">
        <v>419</v>
      </c>
      <c r="K335" s="13" t="s">
        <v>704</v>
      </c>
      <c r="L335" s="10" t="s">
        <v>398</v>
      </c>
      <c r="M335" s="10" t="s">
        <v>29</v>
      </c>
      <c r="N335" s="14">
        <v>1095115</v>
      </c>
      <c r="O335" s="12"/>
      <c r="P335" s="10" t="s">
        <v>29</v>
      </c>
      <c r="Q335" s="14">
        <v>-972646</v>
      </c>
      <c r="R335" s="15">
        <v>1</v>
      </c>
      <c r="S335" s="10" t="s">
        <v>29</v>
      </c>
      <c r="T335" s="14">
        <v>122469</v>
      </c>
      <c r="U335" s="10" t="s">
        <v>36</v>
      </c>
      <c r="V335" s="10" t="s">
        <v>29</v>
      </c>
      <c r="W335" s="10" t="s">
        <v>37</v>
      </c>
      <c r="X335" s="10" t="s">
        <v>29</v>
      </c>
      <c r="Y335" s="15">
        <v>0</v>
      </c>
      <c r="Z335" s="15">
        <v>0</v>
      </c>
      <c r="AA335" s="15">
        <v>0</v>
      </c>
      <c r="AB335" s="14">
        <v>-22226</v>
      </c>
      <c r="AC335" s="14">
        <v>100243</v>
      </c>
      <c r="AD335" t="s">
        <v>2606</v>
      </c>
      <c r="AE335" t="s">
        <v>2606</v>
      </c>
      <c r="AF335">
        <v>3</v>
      </c>
    </row>
    <row r="336" spans="1:32" x14ac:dyDescent="0.25">
      <c r="A336" s="22" t="str">
        <f t="shared" si="5"/>
        <v>3000000155-1</v>
      </c>
      <c r="B336" s="9" t="s">
        <v>703</v>
      </c>
      <c r="C336" s="10" t="s">
        <v>29</v>
      </c>
      <c r="D336" s="10" t="s">
        <v>29</v>
      </c>
      <c r="E336" s="9" t="s">
        <v>375</v>
      </c>
      <c r="F336" s="10" t="s">
        <v>207</v>
      </c>
      <c r="G336" s="10" t="s">
        <v>32</v>
      </c>
      <c r="H336" s="11">
        <v>44929</v>
      </c>
      <c r="I336" s="12">
        <v>44929</v>
      </c>
      <c r="J336" s="10" t="s">
        <v>419</v>
      </c>
      <c r="K336" s="13" t="s">
        <v>705</v>
      </c>
      <c r="L336" s="10" t="s">
        <v>398</v>
      </c>
      <c r="M336" s="10" t="s">
        <v>29</v>
      </c>
      <c r="N336" s="14">
        <v>555000</v>
      </c>
      <c r="O336" s="12"/>
      <c r="P336" s="10" t="s">
        <v>29</v>
      </c>
      <c r="Q336" s="14">
        <v>-24224</v>
      </c>
      <c r="R336" s="15">
        <v>1</v>
      </c>
      <c r="S336" s="10" t="s">
        <v>29</v>
      </c>
      <c r="T336" s="14">
        <v>530776</v>
      </c>
      <c r="U336" s="10" t="s">
        <v>36</v>
      </c>
      <c r="V336" s="10" t="s">
        <v>29</v>
      </c>
      <c r="W336" s="10" t="s">
        <v>37</v>
      </c>
      <c r="X336" s="10" t="s">
        <v>29</v>
      </c>
      <c r="Y336" s="15">
        <v>0</v>
      </c>
      <c r="Z336" s="15">
        <v>0</v>
      </c>
      <c r="AA336" s="15">
        <v>0</v>
      </c>
      <c r="AB336" s="14">
        <v>-96327</v>
      </c>
      <c r="AC336" s="14">
        <v>434449</v>
      </c>
      <c r="AD336" t="s">
        <v>2606</v>
      </c>
      <c r="AE336" t="s">
        <v>2606</v>
      </c>
      <c r="AF336">
        <v>3</v>
      </c>
    </row>
    <row r="337" spans="1:32" x14ac:dyDescent="0.25">
      <c r="A337" s="22" t="str">
        <f t="shared" si="5"/>
        <v>3000000156-0</v>
      </c>
      <c r="B337" s="9" t="s">
        <v>706</v>
      </c>
      <c r="C337" s="10" t="s">
        <v>29</v>
      </c>
      <c r="D337" s="10" t="s">
        <v>29</v>
      </c>
      <c r="E337" s="9" t="s">
        <v>30</v>
      </c>
      <c r="F337" s="10" t="s">
        <v>207</v>
      </c>
      <c r="G337" s="10" t="s">
        <v>32</v>
      </c>
      <c r="H337" s="11">
        <v>40878</v>
      </c>
      <c r="I337" s="12">
        <v>40878</v>
      </c>
      <c r="J337" s="10" t="s">
        <v>414</v>
      </c>
      <c r="K337" s="13" t="s">
        <v>707</v>
      </c>
      <c r="L337" s="10" t="s">
        <v>398</v>
      </c>
      <c r="M337" s="10" t="s">
        <v>29</v>
      </c>
      <c r="N337" s="14">
        <v>4483582</v>
      </c>
      <c r="O337" s="12"/>
      <c r="P337" s="10" t="s">
        <v>29</v>
      </c>
      <c r="Q337" s="14">
        <v>-3982173</v>
      </c>
      <c r="R337" s="15">
        <v>1</v>
      </c>
      <c r="S337" s="10" t="s">
        <v>29</v>
      </c>
      <c r="T337" s="14">
        <v>501409</v>
      </c>
      <c r="U337" s="10" t="s">
        <v>36</v>
      </c>
      <c r="V337" s="10" t="s">
        <v>29</v>
      </c>
      <c r="W337" s="10" t="s">
        <v>37</v>
      </c>
      <c r="X337" s="10" t="s">
        <v>29</v>
      </c>
      <c r="Y337" s="15">
        <v>0</v>
      </c>
      <c r="Z337" s="15">
        <v>0</v>
      </c>
      <c r="AA337" s="15">
        <v>0</v>
      </c>
      <c r="AB337" s="14">
        <v>-90998</v>
      </c>
      <c r="AC337" s="14">
        <v>410411</v>
      </c>
      <c r="AD337" t="s">
        <v>2606</v>
      </c>
      <c r="AE337" t="s">
        <v>2606</v>
      </c>
      <c r="AF337">
        <v>3</v>
      </c>
    </row>
    <row r="338" spans="1:32" x14ac:dyDescent="0.25">
      <c r="A338" s="22" t="str">
        <f t="shared" si="5"/>
        <v>3000000157-0</v>
      </c>
      <c r="B338" s="9" t="s">
        <v>708</v>
      </c>
      <c r="C338" s="10" t="s">
        <v>29</v>
      </c>
      <c r="D338" s="10" t="s">
        <v>29</v>
      </c>
      <c r="E338" s="9" t="s">
        <v>30</v>
      </c>
      <c r="F338" s="10" t="s">
        <v>207</v>
      </c>
      <c r="G338" s="10" t="s">
        <v>32</v>
      </c>
      <c r="H338" s="11">
        <v>40878</v>
      </c>
      <c r="I338" s="12">
        <v>40878</v>
      </c>
      <c r="J338" s="10" t="s">
        <v>709</v>
      </c>
      <c r="K338" s="13" t="s">
        <v>710</v>
      </c>
      <c r="L338" s="10" t="s">
        <v>398</v>
      </c>
      <c r="M338" s="10" t="s">
        <v>29</v>
      </c>
      <c r="N338" s="14">
        <v>675408</v>
      </c>
      <c r="O338" s="12"/>
      <c r="P338" s="10" t="s">
        <v>29</v>
      </c>
      <c r="Q338" s="14">
        <v>-599876</v>
      </c>
      <c r="R338" s="15">
        <v>1</v>
      </c>
      <c r="S338" s="10" t="s">
        <v>29</v>
      </c>
      <c r="T338" s="14">
        <v>75532</v>
      </c>
      <c r="U338" s="10" t="s">
        <v>36</v>
      </c>
      <c r="V338" s="10" t="s">
        <v>29</v>
      </c>
      <c r="W338" s="10" t="s">
        <v>37</v>
      </c>
      <c r="X338" s="10" t="s">
        <v>29</v>
      </c>
      <c r="Y338" s="15">
        <v>0</v>
      </c>
      <c r="Z338" s="15">
        <v>0</v>
      </c>
      <c r="AA338" s="15">
        <v>0</v>
      </c>
      <c r="AB338" s="14">
        <v>-13708</v>
      </c>
      <c r="AC338" s="14">
        <v>61824</v>
      </c>
      <c r="AD338" t="s">
        <v>2606</v>
      </c>
      <c r="AE338" t="s">
        <v>2606</v>
      </c>
      <c r="AF338">
        <v>3</v>
      </c>
    </row>
    <row r="339" spans="1:32" x14ac:dyDescent="0.25">
      <c r="A339" s="22" t="str">
        <f t="shared" si="5"/>
        <v>3000000158-0</v>
      </c>
      <c r="B339" s="9" t="s">
        <v>711</v>
      </c>
      <c r="C339" s="10" t="s">
        <v>29</v>
      </c>
      <c r="D339" s="10" t="s">
        <v>29</v>
      </c>
      <c r="E339" s="9" t="s">
        <v>30</v>
      </c>
      <c r="F339" s="10" t="s">
        <v>207</v>
      </c>
      <c r="G339" s="10" t="s">
        <v>32</v>
      </c>
      <c r="H339" s="11">
        <v>40909</v>
      </c>
      <c r="I339" s="12">
        <v>40909</v>
      </c>
      <c r="J339" s="10" t="s">
        <v>197</v>
      </c>
      <c r="K339" s="13" t="s">
        <v>619</v>
      </c>
      <c r="L339" s="10" t="s">
        <v>398</v>
      </c>
      <c r="M339" s="10" t="s">
        <v>29</v>
      </c>
      <c r="N339" s="14">
        <v>5632035</v>
      </c>
      <c r="O339" s="12"/>
      <c r="P339" s="10" t="s">
        <v>29</v>
      </c>
      <c r="Q339" s="14">
        <v>-5007127</v>
      </c>
      <c r="R339" s="15">
        <v>1</v>
      </c>
      <c r="S339" s="10" t="s">
        <v>29</v>
      </c>
      <c r="T339" s="14">
        <v>624908</v>
      </c>
      <c r="U339" s="10" t="s">
        <v>36</v>
      </c>
      <c r="V339" s="10" t="s">
        <v>29</v>
      </c>
      <c r="W339" s="10" t="s">
        <v>37</v>
      </c>
      <c r="X339" s="10" t="s">
        <v>29</v>
      </c>
      <c r="Y339" s="15">
        <v>0</v>
      </c>
      <c r="Z339" s="15">
        <v>0</v>
      </c>
      <c r="AA339" s="15">
        <v>0</v>
      </c>
      <c r="AB339" s="14">
        <v>-113411</v>
      </c>
      <c r="AC339" s="14">
        <v>511497</v>
      </c>
      <c r="AD339" t="s">
        <v>2606</v>
      </c>
      <c r="AE339" t="s">
        <v>2606</v>
      </c>
      <c r="AF339">
        <v>3</v>
      </c>
    </row>
    <row r="340" spans="1:32" x14ac:dyDescent="0.25">
      <c r="A340" s="22" t="str">
        <f t="shared" si="5"/>
        <v>3000000159-0</v>
      </c>
      <c r="B340" s="9" t="s">
        <v>712</v>
      </c>
      <c r="C340" s="10" t="s">
        <v>29</v>
      </c>
      <c r="D340" s="10" t="s">
        <v>29</v>
      </c>
      <c r="E340" s="9" t="s">
        <v>30</v>
      </c>
      <c r="F340" s="10" t="s">
        <v>207</v>
      </c>
      <c r="G340" s="10" t="s">
        <v>32</v>
      </c>
      <c r="H340" s="11">
        <v>40909</v>
      </c>
      <c r="I340" s="12">
        <v>40909</v>
      </c>
      <c r="J340" s="10" t="s">
        <v>608</v>
      </c>
      <c r="K340" s="13" t="s">
        <v>713</v>
      </c>
      <c r="L340" s="10" t="s">
        <v>398</v>
      </c>
      <c r="M340" s="10" t="s">
        <v>29</v>
      </c>
      <c r="N340" s="14">
        <v>9776496</v>
      </c>
      <c r="O340" s="12"/>
      <c r="P340" s="10" t="s">
        <v>29</v>
      </c>
      <c r="Q340" s="14">
        <v>-8701164</v>
      </c>
      <c r="R340" s="15">
        <v>1</v>
      </c>
      <c r="S340" s="10" t="s">
        <v>29</v>
      </c>
      <c r="T340" s="14">
        <v>1075332</v>
      </c>
      <c r="U340" s="10" t="s">
        <v>36</v>
      </c>
      <c r="V340" s="10" t="s">
        <v>29</v>
      </c>
      <c r="W340" s="10" t="s">
        <v>37</v>
      </c>
      <c r="X340" s="10" t="s">
        <v>29</v>
      </c>
      <c r="Y340" s="15">
        <v>0</v>
      </c>
      <c r="Z340" s="15">
        <v>0</v>
      </c>
      <c r="AA340" s="15">
        <v>0</v>
      </c>
      <c r="AB340" s="14">
        <v>-195156</v>
      </c>
      <c r="AC340" s="14">
        <v>880176</v>
      </c>
      <c r="AD340" t="s">
        <v>2606</v>
      </c>
      <c r="AE340" t="s">
        <v>2606</v>
      </c>
      <c r="AF340">
        <v>3</v>
      </c>
    </row>
    <row r="341" spans="1:32" x14ac:dyDescent="0.25">
      <c r="A341" s="22" t="str">
        <f t="shared" si="5"/>
        <v>3000000160-0</v>
      </c>
      <c r="B341" s="9" t="s">
        <v>714</v>
      </c>
      <c r="C341" s="10" t="s">
        <v>29</v>
      </c>
      <c r="D341" s="10" t="s">
        <v>29</v>
      </c>
      <c r="E341" s="9" t="s">
        <v>30</v>
      </c>
      <c r="F341" s="10" t="s">
        <v>207</v>
      </c>
      <c r="G341" s="10" t="s">
        <v>32</v>
      </c>
      <c r="H341" s="11">
        <v>41000</v>
      </c>
      <c r="I341" s="12">
        <v>41000</v>
      </c>
      <c r="J341" s="10" t="s">
        <v>432</v>
      </c>
      <c r="K341" s="13" t="s">
        <v>715</v>
      </c>
      <c r="L341" s="10" t="s">
        <v>398</v>
      </c>
      <c r="M341" s="10" t="s">
        <v>29</v>
      </c>
      <c r="N341" s="14">
        <v>1002820</v>
      </c>
      <c r="O341" s="12"/>
      <c r="P341" s="10" t="s">
        <v>29</v>
      </c>
      <c r="Q341" s="14">
        <v>-884286</v>
      </c>
      <c r="R341" s="15">
        <v>1</v>
      </c>
      <c r="S341" s="10" t="s">
        <v>29</v>
      </c>
      <c r="T341" s="14">
        <v>118534</v>
      </c>
      <c r="U341" s="10" t="s">
        <v>36</v>
      </c>
      <c r="V341" s="10" t="s">
        <v>29</v>
      </c>
      <c r="W341" s="10" t="s">
        <v>37</v>
      </c>
      <c r="X341" s="10" t="s">
        <v>29</v>
      </c>
      <c r="Y341" s="15">
        <v>0</v>
      </c>
      <c r="Z341" s="15">
        <v>0</v>
      </c>
      <c r="AA341" s="15">
        <v>0</v>
      </c>
      <c r="AB341" s="14">
        <v>-21512</v>
      </c>
      <c r="AC341" s="14">
        <v>97022</v>
      </c>
      <c r="AD341" t="s">
        <v>2606</v>
      </c>
      <c r="AE341" t="s">
        <v>2606</v>
      </c>
      <c r="AF341">
        <v>3</v>
      </c>
    </row>
    <row r="342" spans="1:32" x14ac:dyDescent="0.25">
      <c r="A342" s="22" t="str">
        <f t="shared" si="5"/>
        <v>3000000161-0</v>
      </c>
      <c r="B342" s="9" t="s">
        <v>716</v>
      </c>
      <c r="C342" s="10" t="s">
        <v>29</v>
      </c>
      <c r="D342" s="10" t="s">
        <v>29</v>
      </c>
      <c r="E342" s="9" t="s">
        <v>30</v>
      </c>
      <c r="F342" s="10" t="s">
        <v>207</v>
      </c>
      <c r="G342" s="10" t="s">
        <v>32</v>
      </c>
      <c r="H342" s="11">
        <v>41214</v>
      </c>
      <c r="I342" s="12">
        <v>41214</v>
      </c>
      <c r="J342" s="10" t="s">
        <v>407</v>
      </c>
      <c r="K342" s="13" t="s">
        <v>408</v>
      </c>
      <c r="L342" s="10" t="s">
        <v>398</v>
      </c>
      <c r="M342" s="10" t="s">
        <v>29</v>
      </c>
      <c r="N342" s="14">
        <v>150000</v>
      </c>
      <c r="O342" s="12"/>
      <c r="P342" s="10" t="s">
        <v>29</v>
      </c>
      <c r="Q342" s="14">
        <v>-130650</v>
      </c>
      <c r="R342" s="15">
        <v>1</v>
      </c>
      <c r="S342" s="10" t="s">
        <v>29</v>
      </c>
      <c r="T342" s="14">
        <v>19350</v>
      </c>
      <c r="U342" s="10" t="s">
        <v>36</v>
      </c>
      <c r="V342" s="10" t="s">
        <v>29</v>
      </c>
      <c r="W342" s="10" t="s">
        <v>37</v>
      </c>
      <c r="X342" s="10" t="s">
        <v>29</v>
      </c>
      <c r="Y342" s="15">
        <v>0</v>
      </c>
      <c r="Z342" s="15">
        <v>0</v>
      </c>
      <c r="AA342" s="15">
        <v>0</v>
      </c>
      <c r="AB342" s="14">
        <v>-3512</v>
      </c>
      <c r="AC342" s="14">
        <v>15838</v>
      </c>
      <c r="AD342" t="s">
        <v>2606</v>
      </c>
      <c r="AE342" t="s">
        <v>2606</v>
      </c>
      <c r="AF342">
        <v>3</v>
      </c>
    </row>
    <row r="343" spans="1:32" x14ac:dyDescent="0.25">
      <c r="A343" s="22" t="str">
        <f t="shared" si="5"/>
        <v>3000000162-0</v>
      </c>
      <c r="B343" s="9" t="s">
        <v>717</v>
      </c>
      <c r="C343" s="10" t="s">
        <v>29</v>
      </c>
      <c r="D343" s="10" t="s">
        <v>29</v>
      </c>
      <c r="E343" s="9" t="s">
        <v>30</v>
      </c>
      <c r="F343" s="10" t="s">
        <v>207</v>
      </c>
      <c r="G343" s="10" t="s">
        <v>32</v>
      </c>
      <c r="H343" s="11">
        <v>41214</v>
      </c>
      <c r="I343" s="12">
        <v>41214</v>
      </c>
      <c r="J343" s="10" t="s">
        <v>197</v>
      </c>
      <c r="K343" s="13" t="s">
        <v>619</v>
      </c>
      <c r="L343" s="10" t="s">
        <v>398</v>
      </c>
      <c r="M343" s="10" t="s">
        <v>29</v>
      </c>
      <c r="N343" s="14">
        <v>450000</v>
      </c>
      <c r="O343" s="12"/>
      <c r="P343" s="10" t="s">
        <v>29</v>
      </c>
      <c r="Q343" s="14">
        <v>-391948</v>
      </c>
      <c r="R343" s="15">
        <v>1</v>
      </c>
      <c r="S343" s="10" t="s">
        <v>29</v>
      </c>
      <c r="T343" s="14">
        <v>58052</v>
      </c>
      <c r="U343" s="10" t="s">
        <v>36</v>
      </c>
      <c r="V343" s="10" t="s">
        <v>29</v>
      </c>
      <c r="W343" s="10" t="s">
        <v>37</v>
      </c>
      <c r="X343" s="10" t="s">
        <v>29</v>
      </c>
      <c r="Y343" s="15">
        <v>0</v>
      </c>
      <c r="Z343" s="15">
        <v>0</v>
      </c>
      <c r="AA343" s="15">
        <v>0</v>
      </c>
      <c r="AB343" s="14">
        <v>-10536</v>
      </c>
      <c r="AC343" s="14">
        <v>47516</v>
      </c>
      <c r="AD343" t="s">
        <v>2606</v>
      </c>
      <c r="AE343" t="s">
        <v>2606</v>
      </c>
      <c r="AF343">
        <v>3</v>
      </c>
    </row>
    <row r="344" spans="1:32" x14ac:dyDescent="0.25">
      <c r="A344" s="22" t="str">
        <f t="shared" si="5"/>
        <v>3000000163-0</v>
      </c>
      <c r="B344" s="9" t="s">
        <v>718</v>
      </c>
      <c r="C344" s="10" t="s">
        <v>29</v>
      </c>
      <c r="D344" s="10" t="s">
        <v>29</v>
      </c>
      <c r="E344" s="9" t="s">
        <v>30</v>
      </c>
      <c r="F344" s="10" t="s">
        <v>207</v>
      </c>
      <c r="G344" s="10" t="s">
        <v>32</v>
      </c>
      <c r="H344" s="11">
        <v>41214</v>
      </c>
      <c r="I344" s="12">
        <v>41214</v>
      </c>
      <c r="J344" s="10" t="s">
        <v>263</v>
      </c>
      <c r="K344" s="13" t="s">
        <v>510</v>
      </c>
      <c r="L344" s="10" t="s">
        <v>398</v>
      </c>
      <c r="M344" s="10" t="s">
        <v>29</v>
      </c>
      <c r="N344" s="14">
        <v>4902749</v>
      </c>
      <c r="O344" s="12"/>
      <c r="P344" s="10" t="s">
        <v>29</v>
      </c>
      <c r="Q344" s="14">
        <v>-4270271</v>
      </c>
      <c r="R344" s="15">
        <v>1</v>
      </c>
      <c r="S344" s="10" t="s">
        <v>29</v>
      </c>
      <c r="T344" s="14">
        <v>632478</v>
      </c>
      <c r="U344" s="10" t="s">
        <v>36</v>
      </c>
      <c r="V344" s="10" t="s">
        <v>29</v>
      </c>
      <c r="W344" s="10" t="s">
        <v>37</v>
      </c>
      <c r="X344" s="10" t="s">
        <v>29</v>
      </c>
      <c r="Y344" s="15">
        <v>0</v>
      </c>
      <c r="Z344" s="15">
        <v>0</v>
      </c>
      <c r="AA344" s="15">
        <v>0</v>
      </c>
      <c r="AB344" s="14">
        <v>-114785</v>
      </c>
      <c r="AC344" s="14">
        <v>517693</v>
      </c>
      <c r="AD344" t="s">
        <v>2606</v>
      </c>
      <c r="AE344" t="s">
        <v>2606</v>
      </c>
      <c r="AF344">
        <v>3</v>
      </c>
    </row>
    <row r="345" spans="1:32" x14ac:dyDescent="0.25">
      <c r="A345" s="22" t="str">
        <f t="shared" si="5"/>
        <v>3000000164-0</v>
      </c>
      <c r="B345" s="9" t="s">
        <v>719</v>
      </c>
      <c r="C345" s="10" t="s">
        <v>29</v>
      </c>
      <c r="D345" s="10" t="s">
        <v>29</v>
      </c>
      <c r="E345" s="9" t="s">
        <v>30</v>
      </c>
      <c r="F345" s="10" t="s">
        <v>32</v>
      </c>
      <c r="G345" s="10" t="s">
        <v>32</v>
      </c>
      <c r="H345" s="11">
        <v>41214</v>
      </c>
      <c r="I345" s="12">
        <v>41214</v>
      </c>
      <c r="J345" s="10" t="s">
        <v>400</v>
      </c>
      <c r="K345" s="13" t="s">
        <v>720</v>
      </c>
      <c r="L345" s="10" t="s">
        <v>549</v>
      </c>
      <c r="M345" s="10" t="s">
        <v>29</v>
      </c>
      <c r="N345" s="14">
        <v>3914694</v>
      </c>
      <c r="O345" s="12"/>
      <c r="P345" s="10" t="s">
        <v>29</v>
      </c>
      <c r="Q345" s="14">
        <v>-3718959</v>
      </c>
      <c r="R345" s="15">
        <v>1</v>
      </c>
      <c r="S345" s="10" t="s">
        <v>29</v>
      </c>
      <c r="T345" s="14">
        <v>195735</v>
      </c>
      <c r="U345" s="10" t="s">
        <v>36</v>
      </c>
      <c r="V345" s="10" t="s">
        <v>29</v>
      </c>
      <c r="W345" s="10" t="s">
        <v>37</v>
      </c>
      <c r="X345" s="10" t="s">
        <v>29</v>
      </c>
      <c r="Y345" s="15">
        <v>0</v>
      </c>
      <c r="Z345" s="15">
        <v>0</v>
      </c>
      <c r="AA345" s="15">
        <v>0</v>
      </c>
      <c r="AB345" s="15">
        <v>0</v>
      </c>
      <c r="AC345" s="14">
        <v>195735</v>
      </c>
      <c r="AD345" t="s">
        <v>2606</v>
      </c>
      <c r="AE345" t="s">
        <v>2606</v>
      </c>
      <c r="AF345">
        <v>3</v>
      </c>
    </row>
    <row r="346" spans="1:32" x14ac:dyDescent="0.25">
      <c r="A346" s="22" t="str">
        <f t="shared" si="5"/>
        <v>3000000165-0</v>
      </c>
      <c r="B346" s="9" t="s">
        <v>721</v>
      </c>
      <c r="C346" s="10" t="s">
        <v>29</v>
      </c>
      <c r="D346" s="10" t="s">
        <v>29</v>
      </c>
      <c r="E346" s="9" t="s">
        <v>30</v>
      </c>
      <c r="F346" s="10" t="s">
        <v>207</v>
      </c>
      <c r="G346" s="10" t="s">
        <v>32</v>
      </c>
      <c r="H346" s="11">
        <v>41214</v>
      </c>
      <c r="I346" s="12">
        <v>41214</v>
      </c>
      <c r="J346" s="10" t="s">
        <v>608</v>
      </c>
      <c r="K346" s="13" t="s">
        <v>722</v>
      </c>
      <c r="L346" s="10" t="s">
        <v>398</v>
      </c>
      <c r="M346" s="10" t="s">
        <v>29</v>
      </c>
      <c r="N346" s="14">
        <v>1773750</v>
      </c>
      <c r="O346" s="12"/>
      <c r="P346" s="10" t="s">
        <v>29</v>
      </c>
      <c r="Q346" s="14">
        <v>-1544927</v>
      </c>
      <c r="R346" s="15">
        <v>1</v>
      </c>
      <c r="S346" s="10" t="s">
        <v>29</v>
      </c>
      <c r="T346" s="14">
        <v>228823</v>
      </c>
      <c r="U346" s="10" t="s">
        <v>36</v>
      </c>
      <c r="V346" s="10" t="s">
        <v>29</v>
      </c>
      <c r="W346" s="10" t="s">
        <v>37</v>
      </c>
      <c r="X346" s="10" t="s">
        <v>29</v>
      </c>
      <c r="Y346" s="15">
        <v>0</v>
      </c>
      <c r="Z346" s="15">
        <v>0</v>
      </c>
      <c r="AA346" s="15">
        <v>0</v>
      </c>
      <c r="AB346" s="14">
        <v>-41528</v>
      </c>
      <c r="AC346" s="14">
        <v>187295</v>
      </c>
      <c r="AD346" t="s">
        <v>2606</v>
      </c>
      <c r="AE346" t="s">
        <v>2606</v>
      </c>
      <c r="AF346">
        <v>3</v>
      </c>
    </row>
    <row r="347" spans="1:32" x14ac:dyDescent="0.25">
      <c r="A347" s="22" t="str">
        <f t="shared" si="5"/>
        <v>3000000166-0</v>
      </c>
      <c r="B347" s="9" t="s">
        <v>723</v>
      </c>
      <c r="C347" s="10" t="s">
        <v>29</v>
      </c>
      <c r="D347" s="10" t="s">
        <v>29</v>
      </c>
      <c r="E347" s="9" t="s">
        <v>30</v>
      </c>
      <c r="F347" s="10" t="s">
        <v>207</v>
      </c>
      <c r="G347" s="10" t="s">
        <v>32</v>
      </c>
      <c r="H347" s="11">
        <v>41214</v>
      </c>
      <c r="I347" s="12">
        <v>41214</v>
      </c>
      <c r="J347" s="10" t="s">
        <v>529</v>
      </c>
      <c r="K347" s="13" t="s">
        <v>532</v>
      </c>
      <c r="L347" s="10" t="s">
        <v>398</v>
      </c>
      <c r="M347" s="10" t="s">
        <v>29</v>
      </c>
      <c r="N347" s="14">
        <v>1846624</v>
      </c>
      <c r="O347" s="12"/>
      <c r="P347" s="10" t="s">
        <v>29</v>
      </c>
      <c r="Q347" s="14">
        <v>-1608401</v>
      </c>
      <c r="R347" s="15">
        <v>1</v>
      </c>
      <c r="S347" s="10" t="s">
        <v>29</v>
      </c>
      <c r="T347" s="14">
        <v>238223</v>
      </c>
      <c r="U347" s="10" t="s">
        <v>36</v>
      </c>
      <c r="V347" s="10" t="s">
        <v>29</v>
      </c>
      <c r="W347" s="10" t="s">
        <v>37</v>
      </c>
      <c r="X347" s="10" t="s">
        <v>29</v>
      </c>
      <c r="Y347" s="15">
        <v>0</v>
      </c>
      <c r="Z347" s="15">
        <v>0</v>
      </c>
      <c r="AA347" s="15">
        <v>0</v>
      </c>
      <c r="AB347" s="14">
        <v>-43234</v>
      </c>
      <c r="AC347" s="14">
        <v>194989</v>
      </c>
      <c r="AD347" t="s">
        <v>2606</v>
      </c>
      <c r="AE347" t="s">
        <v>2606</v>
      </c>
      <c r="AF347">
        <v>3</v>
      </c>
    </row>
    <row r="348" spans="1:32" x14ac:dyDescent="0.25">
      <c r="A348" s="22" t="str">
        <f t="shared" si="5"/>
        <v>3000000167-0</v>
      </c>
      <c r="B348" s="9" t="s">
        <v>724</v>
      </c>
      <c r="C348" s="10" t="s">
        <v>29</v>
      </c>
      <c r="D348" s="10" t="s">
        <v>29</v>
      </c>
      <c r="E348" s="9" t="s">
        <v>30</v>
      </c>
      <c r="F348" s="10" t="s">
        <v>207</v>
      </c>
      <c r="G348" s="10" t="s">
        <v>32</v>
      </c>
      <c r="H348" s="11">
        <v>41214</v>
      </c>
      <c r="I348" s="12">
        <v>41214</v>
      </c>
      <c r="J348" s="10" t="s">
        <v>443</v>
      </c>
      <c r="K348" s="13" t="s">
        <v>446</v>
      </c>
      <c r="L348" s="10" t="s">
        <v>398</v>
      </c>
      <c r="M348" s="10" t="s">
        <v>29</v>
      </c>
      <c r="N348" s="14">
        <v>3568127</v>
      </c>
      <c r="O348" s="12"/>
      <c r="P348" s="10" t="s">
        <v>29</v>
      </c>
      <c r="Q348" s="14">
        <v>-3107821</v>
      </c>
      <c r="R348" s="15">
        <v>1</v>
      </c>
      <c r="S348" s="10" t="s">
        <v>29</v>
      </c>
      <c r="T348" s="14">
        <v>460306</v>
      </c>
      <c r="U348" s="10" t="s">
        <v>36</v>
      </c>
      <c r="V348" s="10" t="s">
        <v>29</v>
      </c>
      <c r="W348" s="10" t="s">
        <v>37</v>
      </c>
      <c r="X348" s="10" t="s">
        <v>29</v>
      </c>
      <c r="Y348" s="15">
        <v>0</v>
      </c>
      <c r="Z348" s="15">
        <v>0</v>
      </c>
      <c r="AA348" s="15">
        <v>0</v>
      </c>
      <c r="AB348" s="14">
        <v>-83538</v>
      </c>
      <c r="AC348" s="14">
        <v>376768</v>
      </c>
      <c r="AD348" t="s">
        <v>2606</v>
      </c>
      <c r="AE348" t="s">
        <v>2606</v>
      </c>
      <c r="AF348">
        <v>3</v>
      </c>
    </row>
    <row r="349" spans="1:32" x14ac:dyDescent="0.25">
      <c r="A349" s="22" t="str">
        <f t="shared" si="5"/>
        <v>3000000168-0</v>
      </c>
      <c r="B349" s="9" t="s">
        <v>725</v>
      </c>
      <c r="C349" s="10" t="s">
        <v>29</v>
      </c>
      <c r="D349" s="10" t="s">
        <v>29</v>
      </c>
      <c r="E349" s="9" t="s">
        <v>30</v>
      </c>
      <c r="F349" s="10" t="s">
        <v>207</v>
      </c>
      <c r="G349" s="10" t="s">
        <v>32</v>
      </c>
      <c r="H349" s="11">
        <v>41214</v>
      </c>
      <c r="I349" s="12">
        <v>41214</v>
      </c>
      <c r="J349" s="10" t="s">
        <v>194</v>
      </c>
      <c r="K349" s="13" t="s">
        <v>726</v>
      </c>
      <c r="L349" s="10" t="s">
        <v>398</v>
      </c>
      <c r="M349" s="10" t="s">
        <v>29</v>
      </c>
      <c r="N349" s="14">
        <v>4485775</v>
      </c>
      <c r="O349" s="12"/>
      <c r="P349" s="10" t="s">
        <v>29</v>
      </c>
      <c r="Q349" s="14">
        <v>-3907089</v>
      </c>
      <c r="R349" s="15">
        <v>1</v>
      </c>
      <c r="S349" s="10" t="s">
        <v>29</v>
      </c>
      <c r="T349" s="14">
        <v>578686</v>
      </c>
      <c r="U349" s="10" t="s">
        <v>36</v>
      </c>
      <c r="V349" s="10" t="s">
        <v>29</v>
      </c>
      <c r="W349" s="10" t="s">
        <v>37</v>
      </c>
      <c r="X349" s="10" t="s">
        <v>29</v>
      </c>
      <c r="Y349" s="15">
        <v>0</v>
      </c>
      <c r="Z349" s="15">
        <v>0</v>
      </c>
      <c r="AA349" s="15">
        <v>0</v>
      </c>
      <c r="AB349" s="14">
        <v>-105022</v>
      </c>
      <c r="AC349" s="14">
        <v>473664</v>
      </c>
      <c r="AD349" t="s">
        <v>2606</v>
      </c>
      <c r="AE349" t="s">
        <v>2606</v>
      </c>
      <c r="AF349">
        <v>3</v>
      </c>
    </row>
    <row r="350" spans="1:32" x14ac:dyDescent="0.25">
      <c r="A350" s="22" t="str">
        <f t="shared" si="5"/>
        <v>3000000169-0</v>
      </c>
      <c r="B350" s="9" t="s">
        <v>727</v>
      </c>
      <c r="C350" s="10" t="s">
        <v>29</v>
      </c>
      <c r="D350" s="10" t="s">
        <v>29</v>
      </c>
      <c r="E350" s="9" t="s">
        <v>30</v>
      </c>
      <c r="F350" s="10" t="s">
        <v>207</v>
      </c>
      <c r="G350" s="10" t="s">
        <v>32</v>
      </c>
      <c r="H350" s="11">
        <v>41214</v>
      </c>
      <c r="I350" s="12">
        <v>41214</v>
      </c>
      <c r="J350" s="10" t="s">
        <v>202</v>
      </c>
      <c r="K350" s="13" t="s">
        <v>412</v>
      </c>
      <c r="L350" s="10" t="s">
        <v>398</v>
      </c>
      <c r="M350" s="10" t="s">
        <v>29</v>
      </c>
      <c r="N350" s="14">
        <v>2349658</v>
      </c>
      <c r="O350" s="12"/>
      <c r="P350" s="10" t="s">
        <v>29</v>
      </c>
      <c r="Q350" s="14">
        <v>-2046542</v>
      </c>
      <c r="R350" s="15">
        <v>1</v>
      </c>
      <c r="S350" s="10" t="s">
        <v>29</v>
      </c>
      <c r="T350" s="14">
        <v>303116</v>
      </c>
      <c r="U350" s="10" t="s">
        <v>36</v>
      </c>
      <c r="V350" s="10" t="s">
        <v>29</v>
      </c>
      <c r="W350" s="10" t="s">
        <v>37</v>
      </c>
      <c r="X350" s="10" t="s">
        <v>29</v>
      </c>
      <c r="Y350" s="15">
        <v>0</v>
      </c>
      <c r="Z350" s="15">
        <v>0</v>
      </c>
      <c r="AA350" s="15">
        <v>0</v>
      </c>
      <c r="AB350" s="14">
        <v>-55011</v>
      </c>
      <c r="AC350" s="14">
        <v>248105</v>
      </c>
      <c r="AD350" t="s">
        <v>2606</v>
      </c>
      <c r="AE350" t="s">
        <v>2606</v>
      </c>
      <c r="AF350">
        <v>3</v>
      </c>
    </row>
    <row r="351" spans="1:32" x14ac:dyDescent="0.25">
      <c r="A351" s="22" t="str">
        <f t="shared" si="5"/>
        <v>3000000170-0</v>
      </c>
      <c r="B351" s="9" t="s">
        <v>728</v>
      </c>
      <c r="C351" s="10" t="s">
        <v>29</v>
      </c>
      <c r="D351" s="10" t="s">
        <v>29</v>
      </c>
      <c r="E351" s="9" t="s">
        <v>30</v>
      </c>
      <c r="F351" s="10" t="s">
        <v>207</v>
      </c>
      <c r="G351" s="10" t="s">
        <v>32</v>
      </c>
      <c r="H351" s="11">
        <v>41214</v>
      </c>
      <c r="I351" s="12">
        <v>41214</v>
      </c>
      <c r="J351" s="10" t="s">
        <v>596</v>
      </c>
      <c r="K351" s="13" t="s">
        <v>729</v>
      </c>
      <c r="L351" s="10" t="s">
        <v>398</v>
      </c>
      <c r="M351" s="10" t="s">
        <v>29</v>
      </c>
      <c r="N351" s="14">
        <v>14578221</v>
      </c>
      <c r="O351" s="12"/>
      <c r="P351" s="10" t="s">
        <v>29</v>
      </c>
      <c r="Q351" s="14">
        <v>-12697560</v>
      </c>
      <c r="R351" s="15">
        <v>1</v>
      </c>
      <c r="S351" s="10" t="s">
        <v>29</v>
      </c>
      <c r="T351" s="14">
        <v>1880661</v>
      </c>
      <c r="U351" s="10" t="s">
        <v>36</v>
      </c>
      <c r="V351" s="10" t="s">
        <v>29</v>
      </c>
      <c r="W351" s="10" t="s">
        <v>37</v>
      </c>
      <c r="X351" s="10" t="s">
        <v>29</v>
      </c>
      <c r="Y351" s="15">
        <v>0</v>
      </c>
      <c r="Z351" s="15">
        <v>0</v>
      </c>
      <c r="AA351" s="15">
        <v>0</v>
      </c>
      <c r="AB351" s="14">
        <v>-341310</v>
      </c>
      <c r="AC351" s="14">
        <v>1539351</v>
      </c>
      <c r="AD351" t="s">
        <v>2606</v>
      </c>
      <c r="AE351" t="s">
        <v>2606</v>
      </c>
      <c r="AF351">
        <v>3</v>
      </c>
    </row>
    <row r="352" spans="1:32" x14ac:dyDescent="0.25">
      <c r="A352" s="22" t="str">
        <f t="shared" si="5"/>
        <v>3000000171-0</v>
      </c>
      <c r="B352" s="9" t="s">
        <v>730</v>
      </c>
      <c r="C352" s="10" t="s">
        <v>29</v>
      </c>
      <c r="D352" s="10" t="s">
        <v>29</v>
      </c>
      <c r="E352" s="9" t="s">
        <v>30</v>
      </c>
      <c r="F352" s="10" t="s">
        <v>207</v>
      </c>
      <c r="G352" s="10" t="s">
        <v>32</v>
      </c>
      <c r="H352" s="11">
        <v>41214</v>
      </c>
      <c r="I352" s="12">
        <v>41214</v>
      </c>
      <c r="J352" s="10" t="s">
        <v>194</v>
      </c>
      <c r="K352" s="13" t="s">
        <v>499</v>
      </c>
      <c r="L352" s="10" t="s">
        <v>398</v>
      </c>
      <c r="M352" s="10" t="s">
        <v>29</v>
      </c>
      <c r="N352" s="14">
        <v>598248</v>
      </c>
      <c r="O352" s="12"/>
      <c r="P352" s="10" t="s">
        <v>29</v>
      </c>
      <c r="Q352" s="14">
        <v>-521071</v>
      </c>
      <c r="R352" s="15">
        <v>1</v>
      </c>
      <c r="S352" s="10" t="s">
        <v>29</v>
      </c>
      <c r="T352" s="14">
        <v>77177</v>
      </c>
      <c r="U352" s="10" t="s">
        <v>36</v>
      </c>
      <c r="V352" s="10" t="s">
        <v>29</v>
      </c>
      <c r="W352" s="10" t="s">
        <v>37</v>
      </c>
      <c r="X352" s="10" t="s">
        <v>29</v>
      </c>
      <c r="Y352" s="15">
        <v>0</v>
      </c>
      <c r="Z352" s="15">
        <v>0</v>
      </c>
      <c r="AA352" s="15">
        <v>0</v>
      </c>
      <c r="AB352" s="14">
        <v>-14006</v>
      </c>
      <c r="AC352" s="14">
        <v>63171</v>
      </c>
      <c r="AD352" t="s">
        <v>2606</v>
      </c>
      <c r="AE352" t="s">
        <v>2606</v>
      </c>
      <c r="AF352">
        <v>3</v>
      </c>
    </row>
    <row r="353" spans="1:32" x14ac:dyDescent="0.25">
      <c r="A353" s="22" t="str">
        <f t="shared" si="5"/>
        <v>3000000172-0</v>
      </c>
      <c r="B353" s="9" t="s">
        <v>731</v>
      </c>
      <c r="C353" s="10" t="s">
        <v>29</v>
      </c>
      <c r="D353" s="10" t="s">
        <v>29</v>
      </c>
      <c r="E353" s="9" t="s">
        <v>30</v>
      </c>
      <c r="F353" s="10" t="s">
        <v>207</v>
      </c>
      <c r="G353" s="10" t="s">
        <v>32</v>
      </c>
      <c r="H353" s="11">
        <v>41214</v>
      </c>
      <c r="I353" s="12">
        <v>41214</v>
      </c>
      <c r="J353" s="10" t="s">
        <v>400</v>
      </c>
      <c r="K353" s="13" t="s">
        <v>732</v>
      </c>
      <c r="L353" s="10" t="s">
        <v>398</v>
      </c>
      <c r="M353" s="10" t="s">
        <v>29</v>
      </c>
      <c r="N353" s="14">
        <v>553955</v>
      </c>
      <c r="O353" s="12"/>
      <c r="P353" s="10" t="s">
        <v>29</v>
      </c>
      <c r="Q353" s="14">
        <v>-482491</v>
      </c>
      <c r="R353" s="15">
        <v>1</v>
      </c>
      <c r="S353" s="10" t="s">
        <v>29</v>
      </c>
      <c r="T353" s="14">
        <v>71464</v>
      </c>
      <c r="U353" s="10" t="s">
        <v>36</v>
      </c>
      <c r="V353" s="10" t="s">
        <v>29</v>
      </c>
      <c r="W353" s="10" t="s">
        <v>37</v>
      </c>
      <c r="X353" s="10" t="s">
        <v>29</v>
      </c>
      <c r="Y353" s="15">
        <v>0</v>
      </c>
      <c r="Z353" s="15">
        <v>0</v>
      </c>
      <c r="AA353" s="15">
        <v>0</v>
      </c>
      <c r="AB353" s="14">
        <v>-12970</v>
      </c>
      <c r="AC353" s="14">
        <v>58494</v>
      </c>
      <c r="AD353" t="s">
        <v>2606</v>
      </c>
      <c r="AE353" t="s">
        <v>2606</v>
      </c>
      <c r="AF353">
        <v>3</v>
      </c>
    </row>
    <row r="354" spans="1:32" x14ac:dyDescent="0.25">
      <c r="A354" s="22" t="str">
        <f t="shared" si="5"/>
        <v>3000000173-0</v>
      </c>
      <c r="B354" s="9" t="s">
        <v>733</v>
      </c>
      <c r="C354" s="10" t="s">
        <v>29</v>
      </c>
      <c r="D354" s="10" t="s">
        <v>29</v>
      </c>
      <c r="E354" s="9" t="s">
        <v>30</v>
      </c>
      <c r="F354" s="10" t="s">
        <v>207</v>
      </c>
      <c r="G354" s="10" t="s">
        <v>32</v>
      </c>
      <c r="H354" s="11">
        <v>41214</v>
      </c>
      <c r="I354" s="12">
        <v>41214</v>
      </c>
      <c r="J354" s="10" t="s">
        <v>194</v>
      </c>
      <c r="K354" s="13" t="s">
        <v>734</v>
      </c>
      <c r="L354" s="10" t="s">
        <v>398</v>
      </c>
      <c r="M354" s="10" t="s">
        <v>29</v>
      </c>
      <c r="N354" s="14">
        <v>2271558</v>
      </c>
      <c r="O354" s="12"/>
      <c r="P354" s="10" t="s">
        <v>29</v>
      </c>
      <c r="Q354" s="14">
        <v>-1978516</v>
      </c>
      <c r="R354" s="15">
        <v>1</v>
      </c>
      <c r="S354" s="10" t="s">
        <v>29</v>
      </c>
      <c r="T354" s="14">
        <v>293042</v>
      </c>
      <c r="U354" s="10" t="s">
        <v>36</v>
      </c>
      <c r="V354" s="10" t="s">
        <v>29</v>
      </c>
      <c r="W354" s="10" t="s">
        <v>37</v>
      </c>
      <c r="X354" s="10" t="s">
        <v>29</v>
      </c>
      <c r="Y354" s="15">
        <v>0</v>
      </c>
      <c r="Z354" s="15">
        <v>0</v>
      </c>
      <c r="AA354" s="15">
        <v>0</v>
      </c>
      <c r="AB354" s="14">
        <v>-53183</v>
      </c>
      <c r="AC354" s="14">
        <v>239859</v>
      </c>
      <c r="AD354" t="s">
        <v>2606</v>
      </c>
      <c r="AE354" t="s">
        <v>2606</v>
      </c>
      <c r="AF354">
        <v>3</v>
      </c>
    </row>
    <row r="355" spans="1:32" x14ac:dyDescent="0.25">
      <c r="A355" s="22" t="str">
        <f t="shared" si="5"/>
        <v>3000000174-0</v>
      </c>
      <c r="B355" s="9" t="s">
        <v>735</v>
      </c>
      <c r="C355" s="10" t="s">
        <v>29</v>
      </c>
      <c r="D355" s="10" t="s">
        <v>29</v>
      </c>
      <c r="E355" s="9" t="s">
        <v>30</v>
      </c>
      <c r="F355" s="10" t="s">
        <v>207</v>
      </c>
      <c r="G355" s="10" t="s">
        <v>32</v>
      </c>
      <c r="H355" s="11">
        <v>41214</v>
      </c>
      <c r="I355" s="12">
        <v>41214</v>
      </c>
      <c r="J355" s="10" t="s">
        <v>194</v>
      </c>
      <c r="K355" s="13" t="s">
        <v>736</v>
      </c>
      <c r="L355" s="10" t="s">
        <v>398</v>
      </c>
      <c r="M355" s="10" t="s">
        <v>29</v>
      </c>
      <c r="N355" s="14">
        <v>217126</v>
      </c>
      <c r="O355" s="12"/>
      <c r="P355" s="10" t="s">
        <v>29</v>
      </c>
      <c r="Q355" s="14">
        <v>-189116</v>
      </c>
      <c r="R355" s="15">
        <v>1</v>
      </c>
      <c r="S355" s="10" t="s">
        <v>29</v>
      </c>
      <c r="T355" s="14">
        <v>28010</v>
      </c>
      <c r="U355" s="10" t="s">
        <v>36</v>
      </c>
      <c r="V355" s="10" t="s">
        <v>29</v>
      </c>
      <c r="W355" s="10" t="s">
        <v>37</v>
      </c>
      <c r="X355" s="10" t="s">
        <v>29</v>
      </c>
      <c r="Y355" s="15">
        <v>0</v>
      </c>
      <c r="Z355" s="15">
        <v>0</v>
      </c>
      <c r="AA355" s="15">
        <v>0</v>
      </c>
      <c r="AB355" s="14">
        <v>-5083</v>
      </c>
      <c r="AC355" s="14">
        <v>22927</v>
      </c>
      <c r="AD355" t="s">
        <v>2606</v>
      </c>
      <c r="AE355" t="s">
        <v>2606</v>
      </c>
      <c r="AF355">
        <v>3</v>
      </c>
    </row>
    <row r="356" spans="1:32" x14ac:dyDescent="0.25">
      <c r="A356" s="22" t="str">
        <f t="shared" si="5"/>
        <v>3000000175-0</v>
      </c>
      <c r="B356" s="9" t="s">
        <v>737</v>
      </c>
      <c r="C356" s="10" t="s">
        <v>29</v>
      </c>
      <c r="D356" s="10" t="s">
        <v>29</v>
      </c>
      <c r="E356" s="9" t="s">
        <v>30</v>
      </c>
      <c r="F356" s="10" t="s">
        <v>207</v>
      </c>
      <c r="G356" s="10" t="s">
        <v>32</v>
      </c>
      <c r="H356" s="11">
        <v>41244</v>
      </c>
      <c r="I356" s="12">
        <v>41244</v>
      </c>
      <c r="J356" s="10" t="s">
        <v>455</v>
      </c>
      <c r="K356" s="13" t="s">
        <v>738</v>
      </c>
      <c r="L356" s="10" t="s">
        <v>398</v>
      </c>
      <c r="M356" s="10" t="s">
        <v>29</v>
      </c>
      <c r="N356" s="14">
        <v>2230815</v>
      </c>
      <c r="O356" s="12"/>
      <c r="P356" s="10" t="s">
        <v>29</v>
      </c>
      <c r="Q356" s="14">
        <v>-1938813</v>
      </c>
      <c r="R356" s="15">
        <v>1</v>
      </c>
      <c r="S356" s="10" t="s">
        <v>29</v>
      </c>
      <c r="T356" s="14">
        <v>292002</v>
      </c>
      <c r="U356" s="10" t="s">
        <v>36</v>
      </c>
      <c r="V356" s="10" t="s">
        <v>29</v>
      </c>
      <c r="W356" s="10" t="s">
        <v>37</v>
      </c>
      <c r="X356" s="10" t="s">
        <v>29</v>
      </c>
      <c r="Y356" s="15">
        <v>0</v>
      </c>
      <c r="Z356" s="15">
        <v>0</v>
      </c>
      <c r="AA356" s="15">
        <v>0</v>
      </c>
      <c r="AB356" s="14">
        <v>-52994</v>
      </c>
      <c r="AC356" s="14">
        <v>239008</v>
      </c>
      <c r="AD356" t="s">
        <v>2606</v>
      </c>
      <c r="AE356" t="s">
        <v>2606</v>
      </c>
      <c r="AF356">
        <v>3</v>
      </c>
    </row>
    <row r="357" spans="1:32" x14ac:dyDescent="0.25">
      <c r="A357" s="22" t="str">
        <f t="shared" si="5"/>
        <v>3000000176-0</v>
      </c>
      <c r="B357" s="9" t="s">
        <v>739</v>
      </c>
      <c r="C357" s="10" t="s">
        <v>29</v>
      </c>
      <c r="D357" s="10" t="s">
        <v>29</v>
      </c>
      <c r="E357" s="9" t="s">
        <v>30</v>
      </c>
      <c r="F357" s="10" t="s">
        <v>207</v>
      </c>
      <c r="G357" s="10" t="s">
        <v>32</v>
      </c>
      <c r="H357" s="11">
        <v>41275</v>
      </c>
      <c r="I357" s="12">
        <v>41275</v>
      </c>
      <c r="J357" s="10" t="s">
        <v>215</v>
      </c>
      <c r="K357" s="13" t="s">
        <v>740</v>
      </c>
      <c r="L357" s="10" t="s">
        <v>398</v>
      </c>
      <c r="M357" s="10" t="s">
        <v>29</v>
      </c>
      <c r="N357" s="14">
        <v>26715964</v>
      </c>
      <c r="O357" s="12"/>
      <c r="P357" s="10" t="s">
        <v>741</v>
      </c>
      <c r="Q357" s="14">
        <v>-23167406</v>
      </c>
      <c r="R357" s="15">
        <v>1</v>
      </c>
      <c r="S357" s="10" t="s">
        <v>29</v>
      </c>
      <c r="T357" s="14">
        <v>3548558</v>
      </c>
      <c r="U357" s="10" t="s">
        <v>36</v>
      </c>
      <c r="V357" s="10" t="s">
        <v>29</v>
      </c>
      <c r="W357" s="10" t="s">
        <v>37</v>
      </c>
      <c r="X357" s="10" t="s">
        <v>29</v>
      </c>
      <c r="Y357" s="15">
        <v>0</v>
      </c>
      <c r="Z357" s="15">
        <v>0</v>
      </c>
      <c r="AA357" s="15">
        <v>0</v>
      </c>
      <c r="AB357" s="14">
        <v>-644007</v>
      </c>
      <c r="AC357" s="14">
        <v>2904551</v>
      </c>
      <c r="AD357" t="s">
        <v>2606</v>
      </c>
      <c r="AE357" t="s">
        <v>2606</v>
      </c>
      <c r="AF357">
        <v>3</v>
      </c>
    </row>
    <row r="358" spans="1:32" x14ac:dyDescent="0.25">
      <c r="A358" s="22" t="str">
        <f t="shared" si="5"/>
        <v>3000000177-0</v>
      </c>
      <c r="B358" s="9" t="s">
        <v>742</v>
      </c>
      <c r="C358" s="10" t="s">
        <v>29</v>
      </c>
      <c r="D358" s="10" t="s">
        <v>29</v>
      </c>
      <c r="E358" s="9" t="s">
        <v>30</v>
      </c>
      <c r="F358" s="10" t="s">
        <v>207</v>
      </c>
      <c r="G358" s="10" t="s">
        <v>32</v>
      </c>
      <c r="H358" s="11">
        <v>41306</v>
      </c>
      <c r="I358" s="12">
        <v>41306</v>
      </c>
      <c r="J358" s="10" t="s">
        <v>432</v>
      </c>
      <c r="K358" s="13" t="s">
        <v>743</v>
      </c>
      <c r="L358" s="10" t="s">
        <v>398</v>
      </c>
      <c r="M358" s="10" t="s">
        <v>29</v>
      </c>
      <c r="N358" s="14">
        <v>2719776</v>
      </c>
      <c r="O358" s="12"/>
      <c r="P358" s="10" t="s">
        <v>29</v>
      </c>
      <c r="Q358" s="14">
        <v>-2348641</v>
      </c>
      <c r="R358" s="15">
        <v>0</v>
      </c>
      <c r="S358" s="10" t="s">
        <v>29</v>
      </c>
      <c r="T358" s="14">
        <v>371135</v>
      </c>
      <c r="U358" s="10" t="s">
        <v>36</v>
      </c>
      <c r="V358" s="10" t="s">
        <v>29</v>
      </c>
      <c r="W358" s="10" t="s">
        <v>37</v>
      </c>
      <c r="X358" s="10" t="s">
        <v>29</v>
      </c>
      <c r="Y358" s="15">
        <v>0</v>
      </c>
      <c r="Z358" s="15">
        <v>0</v>
      </c>
      <c r="AA358" s="15">
        <v>0</v>
      </c>
      <c r="AB358" s="14">
        <v>-67355</v>
      </c>
      <c r="AC358" s="14">
        <v>303780</v>
      </c>
      <c r="AD358" t="s">
        <v>2606</v>
      </c>
      <c r="AE358" t="s">
        <v>2606</v>
      </c>
      <c r="AF358">
        <v>3</v>
      </c>
    </row>
    <row r="359" spans="1:32" x14ac:dyDescent="0.25">
      <c r="A359" s="22" t="str">
        <f t="shared" si="5"/>
        <v>3000000178-0</v>
      </c>
      <c r="B359" s="9" t="s">
        <v>744</v>
      </c>
      <c r="C359" s="10" t="s">
        <v>29</v>
      </c>
      <c r="D359" s="10" t="s">
        <v>29</v>
      </c>
      <c r="E359" s="9" t="s">
        <v>30</v>
      </c>
      <c r="F359" s="10" t="s">
        <v>207</v>
      </c>
      <c r="G359" s="10" t="s">
        <v>32</v>
      </c>
      <c r="H359" s="11">
        <v>42491</v>
      </c>
      <c r="I359" s="12">
        <v>41395</v>
      </c>
      <c r="J359" s="10" t="s">
        <v>432</v>
      </c>
      <c r="K359" s="13" t="s">
        <v>745</v>
      </c>
      <c r="L359" s="10" t="s">
        <v>398</v>
      </c>
      <c r="M359" s="10" t="s">
        <v>29</v>
      </c>
      <c r="N359" s="14">
        <v>1090082</v>
      </c>
      <c r="O359" s="12"/>
      <c r="P359" s="10" t="s">
        <v>29</v>
      </c>
      <c r="Q359" s="14">
        <v>-935086</v>
      </c>
      <c r="R359" s="15">
        <v>1</v>
      </c>
      <c r="S359" s="10" t="s">
        <v>29</v>
      </c>
      <c r="T359" s="14">
        <v>154996</v>
      </c>
      <c r="U359" s="10" t="s">
        <v>36</v>
      </c>
      <c r="V359" s="10" t="s">
        <v>29</v>
      </c>
      <c r="W359" s="10" t="s">
        <v>37</v>
      </c>
      <c r="X359" s="10" t="s">
        <v>29</v>
      </c>
      <c r="Y359" s="15">
        <v>0</v>
      </c>
      <c r="Z359" s="15">
        <v>0</v>
      </c>
      <c r="AA359" s="15">
        <v>0</v>
      </c>
      <c r="AB359" s="14">
        <v>-28129</v>
      </c>
      <c r="AC359" s="14">
        <v>126867</v>
      </c>
      <c r="AD359" t="s">
        <v>2606</v>
      </c>
      <c r="AE359" t="s">
        <v>2606</v>
      </c>
      <c r="AF359">
        <v>3</v>
      </c>
    </row>
    <row r="360" spans="1:32" x14ac:dyDescent="0.25">
      <c r="A360" s="22" t="str">
        <f t="shared" si="5"/>
        <v>3000000179-0</v>
      </c>
      <c r="B360" s="9" t="s">
        <v>746</v>
      </c>
      <c r="C360" s="10" t="s">
        <v>29</v>
      </c>
      <c r="D360" s="10" t="s">
        <v>29</v>
      </c>
      <c r="E360" s="9" t="s">
        <v>30</v>
      </c>
      <c r="F360" s="10" t="s">
        <v>207</v>
      </c>
      <c r="G360" s="10" t="s">
        <v>32</v>
      </c>
      <c r="H360" s="11">
        <v>41609</v>
      </c>
      <c r="I360" s="12">
        <v>41609</v>
      </c>
      <c r="J360" s="10" t="s">
        <v>466</v>
      </c>
      <c r="K360" s="13" t="s">
        <v>467</v>
      </c>
      <c r="L360" s="10" t="s">
        <v>398</v>
      </c>
      <c r="M360" s="10" t="s">
        <v>29</v>
      </c>
      <c r="N360" s="14">
        <v>5288823</v>
      </c>
      <c r="O360" s="12"/>
      <c r="P360" s="10" t="s">
        <v>29</v>
      </c>
      <c r="Q360" s="14">
        <v>-4460901</v>
      </c>
      <c r="R360" s="15">
        <v>1</v>
      </c>
      <c r="S360" s="10" t="s">
        <v>29</v>
      </c>
      <c r="T360" s="14">
        <v>827922</v>
      </c>
      <c r="U360" s="10" t="s">
        <v>36</v>
      </c>
      <c r="V360" s="10" t="s">
        <v>29</v>
      </c>
      <c r="W360" s="10" t="s">
        <v>37</v>
      </c>
      <c r="X360" s="10" t="s">
        <v>29</v>
      </c>
      <c r="Y360" s="15">
        <v>0</v>
      </c>
      <c r="Z360" s="15">
        <v>0</v>
      </c>
      <c r="AA360" s="15">
        <v>0</v>
      </c>
      <c r="AB360" s="14">
        <v>-150255</v>
      </c>
      <c r="AC360" s="14">
        <v>677667</v>
      </c>
      <c r="AD360" t="s">
        <v>2606</v>
      </c>
      <c r="AE360" t="s">
        <v>2606</v>
      </c>
      <c r="AF360">
        <v>3</v>
      </c>
    </row>
    <row r="361" spans="1:32" x14ac:dyDescent="0.25">
      <c r="A361" s="22" t="str">
        <f t="shared" si="5"/>
        <v>3000000180-0</v>
      </c>
      <c r="B361" s="9" t="s">
        <v>747</v>
      </c>
      <c r="C361" s="10" t="s">
        <v>29</v>
      </c>
      <c r="D361" s="10" t="s">
        <v>29</v>
      </c>
      <c r="E361" s="9" t="s">
        <v>30</v>
      </c>
      <c r="F361" s="10" t="s">
        <v>207</v>
      </c>
      <c r="G361" s="10" t="s">
        <v>32</v>
      </c>
      <c r="H361" s="11">
        <v>41609</v>
      </c>
      <c r="I361" s="12">
        <v>41609</v>
      </c>
      <c r="J361" s="10" t="s">
        <v>197</v>
      </c>
      <c r="K361" s="13" t="s">
        <v>476</v>
      </c>
      <c r="L361" s="10" t="s">
        <v>398</v>
      </c>
      <c r="M361" s="10" t="s">
        <v>29</v>
      </c>
      <c r="N361" s="14">
        <v>4443506</v>
      </c>
      <c r="O361" s="12"/>
      <c r="P361" s="10" t="s">
        <v>29</v>
      </c>
      <c r="Q361" s="14">
        <v>-3747912</v>
      </c>
      <c r="R361" s="15">
        <v>1</v>
      </c>
      <c r="S361" s="10" t="s">
        <v>29</v>
      </c>
      <c r="T361" s="14">
        <v>695594</v>
      </c>
      <c r="U361" s="10" t="s">
        <v>36</v>
      </c>
      <c r="V361" s="10" t="s">
        <v>29</v>
      </c>
      <c r="W361" s="10" t="s">
        <v>37</v>
      </c>
      <c r="X361" s="10" t="s">
        <v>29</v>
      </c>
      <c r="Y361" s="15">
        <v>0</v>
      </c>
      <c r="Z361" s="15">
        <v>0</v>
      </c>
      <c r="AA361" s="15">
        <v>0</v>
      </c>
      <c r="AB361" s="14">
        <v>-126239</v>
      </c>
      <c r="AC361" s="14">
        <v>569355</v>
      </c>
      <c r="AD361" t="s">
        <v>2606</v>
      </c>
      <c r="AE361" t="s">
        <v>2606</v>
      </c>
      <c r="AF361">
        <v>3</v>
      </c>
    </row>
    <row r="362" spans="1:32" x14ac:dyDescent="0.25">
      <c r="A362" s="22" t="str">
        <f t="shared" si="5"/>
        <v>3000000181-0</v>
      </c>
      <c r="B362" s="9" t="s">
        <v>748</v>
      </c>
      <c r="C362" s="10" t="s">
        <v>29</v>
      </c>
      <c r="D362" s="10" t="s">
        <v>29</v>
      </c>
      <c r="E362" s="9" t="s">
        <v>30</v>
      </c>
      <c r="F362" s="10" t="s">
        <v>207</v>
      </c>
      <c r="G362" s="10" t="s">
        <v>32</v>
      </c>
      <c r="H362" s="11">
        <v>41609</v>
      </c>
      <c r="I362" s="12">
        <v>41609</v>
      </c>
      <c r="J362" s="10" t="s">
        <v>194</v>
      </c>
      <c r="K362" s="13" t="s">
        <v>499</v>
      </c>
      <c r="L362" s="10" t="s">
        <v>398</v>
      </c>
      <c r="M362" s="10" t="s">
        <v>29</v>
      </c>
      <c r="N362" s="14">
        <v>1084557</v>
      </c>
      <c r="O362" s="12"/>
      <c r="P362" s="10" t="s">
        <v>29</v>
      </c>
      <c r="Q362" s="14">
        <v>-914779</v>
      </c>
      <c r="R362" s="15">
        <v>1</v>
      </c>
      <c r="S362" s="10" t="s">
        <v>29</v>
      </c>
      <c r="T362" s="14">
        <v>169778</v>
      </c>
      <c r="U362" s="10" t="s">
        <v>36</v>
      </c>
      <c r="V362" s="10" t="s">
        <v>29</v>
      </c>
      <c r="W362" s="10" t="s">
        <v>37</v>
      </c>
      <c r="X362" s="10" t="s">
        <v>29</v>
      </c>
      <c r="Y362" s="15">
        <v>0</v>
      </c>
      <c r="Z362" s="15">
        <v>0</v>
      </c>
      <c r="AA362" s="15">
        <v>0</v>
      </c>
      <c r="AB362" s="14">
        <v>-30812</v>
      </c>
      <c r="AC362" s="14">
        <v>138966</v>
      </c>
      <c r="AD362" t="s">
        <v>2606</v>
      </c>
      <c r="AE362" t="s">
        <v>2606</v>
      </c>
      <c r="AF362">
        <v>3</v>
      </c>
    </row>
    <row r="363" spans="1:32" x14ac:dyDescent="0.25">
      <c r="A363" s="22" t="str">
        <f t="shared" si="5"/>
        <v>3000000182-0</v>
      </c>
      <c r="B363" s="9" t="s">
        <v>749</v>
      </c>
      <c r="C363" s="10" t="s">
        <v>29</v>
      </c>
      <c r="D363" s="10" t="s">
        <v>29</v>
      </c>
      <c r="E363" s="9" t="s">
        <v>30</v>
      </c>
      <c r="F363" s="10" t="s">
        <v>207</v>
      </c>
      <c r="G363" s="10" t="s">
        <v>32</v>
      </c>
      <c r="H363" s="11">
        <v>41609</v>
      </c>
      <c r="I363" s="12">
        <v>41609</v>
      </c>
      <c r="J363" s="10" t="s">
        <v>194</v>
      </c>
      <c r="K363" s="13" t="s">
        <v>506</v>
      </c>
      <c r="L363" s="10" t="s">
        <v>398</v>
      </c>
      <c r="M363" s="10" t="s">
        <v>29</v>
      </c>
      <c r="N363" s="14">
        <v>237939</v>
      </c>
      <c r="O363" s="12"/>
      <c r="P363" s="10" t="s">
        <v>29</v>
      </c>
      <c r="Q363" s="14">
        <v>-200692</v>
      </c>
      <c r="R363" s="15">
        <v>1</v>
      </c>
      <c r="S363" s="10" t="s">
        <v>29</v>
      </c>
      <c r="T363" s="14">
        <v>37247</v>
      </c>
      <c r="U363" s="10" t="s">
        <v>36</v>
      </c>
      <c r="V363" s="10" t="s">
        <v>29</v>
      </c>
      <c r="W363" s="10" t="s">
        <v>37</v>
      </c>
      <c r="X363" s="10" t="s">
        <v>29</v>
      </c>
      <c r="Y363" s="15">
        <v>0</v>
      </c>
      <c r="Z363" s="15">
        <v>0</v>
      </c>
      <c r="AA363" s="15">
        <v>0</v>
      </c>
      <c r="AB363" s="14">
        <v>-6760</v>
      </c>
      <c r="AC363" s="14">
        <v>30487</v>
      </c>
      <c r="AD363" t="s">
        <v>2606</v>
      </c>
      <c r="AE363" t="s">
        <v>2606</v>
      </c>
      <c r="AF363">
        <v>3</v>
      </c>
    </row>
    <row r="364" spans="1:32" x14ac:dyDescent="0.25">
      <c r="A364" s="22" t="str">
        <f t="shared" si="5"/>
        <v>3000000183-0</v>
      </c>
      <c r="B364" s="9" t="s">
        <v>750</v>
      </c>
      <c r="C364" s="10" t="s">
        <v>29</v>
      </c>
      <c r="D364" s="10" t="s">
        <v>29</v>
      </c>
      <c r="E364" s="9" t="s">
        <v>30</v>
      </c>
      <c r="F364" s="10" t="s">
        <v>207</v>
      </c>
      <c r="G364" s="10" t="s">
        <v>32</v>
      </c>
      <c r="H364" s="11">
        <v>41609</v>
      </c>
      <c r="I364" s="12">
        <v>41609</v>
      </c>
      <c r="J364" s="10" t="s">
        <v>202</v>
      </c>
      <c r="K364" s="13" t="s">
        <v>508</v>
      </c>
      <c r="L364" s="10" t="s">
        <v>398</v>
      </c>
      <c r="M364" s="10" t="s">
        <v>29</v>
      </c>
      <c r="N364" s="14">
        <v>3167489</v>
      </c>
      <c r="O364" s="12"/>
      <c r="P364" s="10" t="s">
        <v>29</v>
      </c>
      <c r="Q364" s="14">
        <v>-2671645</v>
      </c>
      <c r="R364" s="15">
        <v>1</v>
      </c>
      <c r="S364" s="10" t="s">
        <v>29</v>
      </c>
      <c r="T364" s="14">
        <v>495844</v>
      </c>
      <c r="U364" s="10" t="s">
        <v>36</v>
      </c>
      <c r="V364" s="10" t="s">
        <v>29</v>
      </c>
      <c r="W364" s="10" t="s">
        <v>37</v>
      </c>
      <c r="X364" s="10" t="s">
        <v>29</v>
      </c>
      <c r="Y364" s="15">
        <v>0</v>
      </c>
      <c r="Z364" s="15">
        <v>0</v>
      </c>
      <c r="AA364" s="15">
        <v>0</v>
      </c>
      <c r="AB364" s="14">
        <v>-89988</v>
      </c>
      <c r="AC364" s="14">
        <v>405856</v>
      </c>
      <c r="AD364" t="s">
        <v>2606</v>
      </c>
      <c r="AE364" t="s">
        <v>2606</v>
      </c>
      <c r="AF364">
        <v>3</v>
      </c>
    </row>
    <row r="365" spans="1:32" x14ac:dyDescent="0.25">
      <c r="A365" s="22" t="str">
        <f t="shared" si="5"/>
        <v>3000000184-0</v>
      </c>
      <c r="B365" s="9" t="s">
        <v>751</v>
      </c>
      <c r="C365" s="10" t="s">
        <v>29</v>
      </c>
      <c r="D365" s="10" t="s">
        <v>29</v>
      </c>
      <c r="E365" s="9" t="s">
        <v>30</v>
      </c>
      <c r="F365" s="10" t="s">
        <v>207</v>
      </c>
      <c r="G365" s="10" t="s">
        <v>32</v>
      </c>
      <c r="H365" s="11">
        <v>41609</v>
      </c>
      <c r="I365" s="12">
        <v>41609</v>
      </c>
      <c r="J365" s="10" t="s">
        <v>197</v>
      </c>
      <c r="K365" s="13" t="s">
        <v>523</v>
      </c>
      <c r="L365" s="10" t="s">
        <v>398</v>
      </c>
      <c r="M365" s="10" t="s">
        <v>29</v>
      </c>
      <c r="N365" s="14">
        <v>200000</v>
      </c>
      <c r="O365" s="12"/>
      <c r="P365" s="10" t="s">
        <v>29</v>
      </c>
      <c r="Q365" s="14">
        <v>-168692</v>
      </c>
      <c r="R365" s="15">
        <v>1</v>
      </c>
      <c r="S365" s="10" t="s">
        <v>29</v>
      </c>
      <c r="T365" s="14">
        <v>31308</v>
      </c>
      <c r="U365" s="10" t="s">
        <v>36</v>
      </c>
      <c r="V365" s="10" t="s">
        <v>29</v>
      </c>
      <c r="W365" s="10" t="s">
        <v>37</v>
      </c>
      <c r="X365" s="10" t="s">
        <v>29</v>
      </c>
      <c r="Y365" s="15">
        <v>0</v>
      </c>
      <c r="Z365" s="15">
        <v>0</v>
      </c>
      <c r="AA365" s="15">
        <v>0</v>
      </c>
      <c r="AB365" s="14">
        <v>-5682</v>
      </c>
      <c r="AC365" s="14">
        <v>25626</v>
      </c>
      <c r="AD365" t="s">
        <v>2606</v>
      </c>
      <c r="AE365" t="s">
        <v>2606</v>
      </c>
      <c r="AF365">
        <v>3</v>
      </c>
    </row>
    <row r="366" spans="1:32" x14ac:dyDescent="0.25">
      <c r="A366" s="22" t="str">
        <f t="shared" si="5"/>
        <v>3000000185-0</v>
      </c>
      <c r="B366" s="9" t="s">
        <v>752</v>
      </c>
      <c r="C366" s="10" t="s">
        <v>29</v>
      </c>
      <c r="D366" s="10" t="s">
        <v>29</v>
      </c>
      <c r="E366" s="9" t="s">
        <v>30</v>
      </c>
      <c r="F366" s="10" t="s">
        <v>207</v>
      </c>
      <c r="G366" s="10" t="s">
        <v>32</v>
      </c>
      <c r="H366" s="11">
        <v>41609</v>
      </c>
      <c r="I366" s="12">
        <v>41609</v>
      </c>
      <c r="J366" s="10" t="s">
        <v>263</v>
      </c>
      <c r="K366" s="13" t="s">
        <v>527</v>
      </c>
      <c r="L366" s="10" t="s">
        <v>398</v>
      </c>
      <c r="M366" s="10" t="s">
        <v>29</v>
      </c>
      <c r="N366" s="14">
        <v>1097639</v>
      </c>
      <c r="O366" s="12"/>
      <c r="P366" s="10" t="s">
        <v>29</v>
      </c>
      <c r="Q366" s="14">
        <v>-925813</v>
      </c>
      <c r="R366" s="15">
        <v>1</v>
      </c>
      <c r="S366" s="10" t="s">
        <v>29</v>
      </c>
      <c r="T366" s="14">
        <v>171826</v>
      </c>
      <c r="U366" s="10" t="s">
        <v>36</v>
      </c>
      <c r="V366" s="10" t="s">
        <v>29</v>
      </c>
      <c r="W366" s="10" t="s">
        <v>37</v>
      </c>
      <c r="X366" s="10" t="s">
        <v>29</v>
      </c>
      <c r="Y366" s="15">
        <v>0</v>
      </c>
      <c r="Z366" s="15">
        <v>0</v>
      </c>
      <c r="AA366" s="15">
        <v>0</v>
      </c>
      <c r="AB366" s="14">
        <v>-31184</v>
      </c>
      <c r="AC366" s="14">
        <v>140642</v>
      </c>
      <c r="AD366" t="s">
        <v>2606</v>
      </c>
      <c r="AE366" t="s">
        <v>2606</v>
      </c>
      <c r="AF366">
        <v>3</v>
      </c>
    </row>
    <row r="367" spans="1:32" x14ac:dyDescent="0.25">
      <c r="A367" s="22" t="str">
        <f t="shared" si="5"/>
        <v>3000000186-0</v>
      </c>
      <c r="B367" s="9" t="s">
        <v>753</v>
      </c>
      <c r="C367" s="10" t="s">
        <v>29</v>
      </c>
      <c r="D367" s="10" t="s">
        <v>29</v>
      </c>
      <c r="E367" s="9" t="s">
        <v>30</v>
      </c>
      <c r="F367" s="10" t="s">
        <v>207</v>
      </c>
      <c r="G367" s="10" t="s">
        <v>32</v>
      </c>
      <c r="H367" s="11">
        <v>41609</v>
      </c>
      <c r="I367" s="12">
        <v>41609</v>
      </c>
      <c r="J367" s="10" t="s">
        <v>529</v>
      </c>
      <c r="K367" s="13" t="s">
        <v>532</v>
      </c>
      <c r="L367" s="10" t="s">
        <v>398</v>
      </c>
      <c r="M367" s="10" t="s">
        <v>29</v>
      </c>
      <c r="N367" s="14">
        <v>2160146</v>
      </c>
      <c r="O367" s="12"/>
      <c r="P367" s="10" t="s">
        <v>29</v>
      </c>
      <c r="Q367" s="14">
        <v>-1821993</v>
      </c>
      <c r="R367" s="15">
        <v>1</v>
      </c>
      <c r="S367" s="10" t="s">
        <v>29</v>
      </c>
      <c r="T367" s="14">
        <v>338153</v>
      </c>
      <c r="U367" s="10" t="s">
        <v>36</v>
      </c>
      <c r="V367" s="10" t="s">
        <v>29</v>
      </c>
      <c r="W367" s="10" t="s">
        <v>37</v>
      </c>
      <c r="X367" s="10" t="s">
        <v>29</v>
      </c>
      <c r="Y367" s="15">
        <v>0</v>
      </c>
      <c r="Z367" s="15">
        <v>0</v>
      </c>
      <c r="AA367" s="15">
        <v>0</v>
      </c>
      <c r="AB367" s="14">
        <v>-61369</v>
      </c>
      <c r="AC367" s="14">
        <v>276784</v>
      </c>
      <c r="AD367" t="s">
        <v>2606</v>
      </c>
      <c r="AE367" t="s">
        <v>2606</v>
      </c>
      <c r="AF367">
        <v>3</v>
      </c>
    </row>
    <row r="368" spans="1:32" x14ac:dyDescent="0.25">
      <c r="A368" s="22" t="str">
        <f t="shared" si="5"/>
        <v>3000000187-0</v>
      </c>
      <c r="B368" s="9" t="s">
        <v>754</v>
      </c>
      <c r="C368" s="10" t="s">
        <v>29</v>
      </c>
      <c r="D368" s="10" t="s">
        <v>29</v>
      </c>
      <c r="E368" s="9" t="s">
        <v>30</v>
      </c>
      <c r="F368" s="10" t="s">
        <v>207</v>
      </c>
      <c r="G368" s="10" t="s">
        <v>32</v>
      </c>
      <c r="H368" s="11">
        <v>41609</v>
      </c>
      <c r="I368" s="12">
        <v>41609</v>
      </c>
      <c r="J368" s="10" t="s">
        <v>529</v>
      </c>
      <c r="K368" s="13" t="s">
        <v>530</v>
      </c>
      <c r="L368" s="10" t="s">
        <v>398</v>
      </c>
      <c r="M368" s="10" t="s">
        <v>29</v>
      </c>
      <c r="N368" s="14">
        <v>558056</v>
      </c>
      <c r="O368" s="12"/>
      <c r="P368" s="10" t="s">
        <v>29</v>
      </c>
      <c r="Q368" s="14">
        <v>-470697</v>
      </c>
      <c r="R368" s="15">
        <v>1</v>
      </c>
      <c r="S368" s="10" t="s">
        <v>29</v>
      </c>
      <c r="T368" s="14">
        <v>87359</v>
      </c>
      <c r="U368" s="10" t="s">
        <v>36</v>
      </c>
      <c r="V368" s="10" t="s">
        <v>29</v>
      </c>
      <c r="W368" s="10" t="s">
        <v>37</v>
      </c>
      <c r="X368" s="10" t="s">
        <v>29</v>
      </c>
      <c r="Y368" s="15">
        <v>0</v>
      </c>
      <c r="Z368" s="15">
        <v>0</v>
      </c>
      <c r="AA368" s="15">
        <v>0</v>
      </c>
      <c r="AB368" s="14">
        <v>-15854</v>
      </c>
      <c r="AC368" s="14">
        <v>71505</v>
      </c>
      <c r="AD368" t="s">
        <v>2606</v>
      </c>
      <c r="AE368" t="s">
        <v>2606</v>
      </c>
      <c r="AF368">
        <v>3</v>
      </c>
    </row>
    <row r="369" spans="1:32" x14ac:dyDescent="0.25">
      <c r="A369" s="22" t="str">
        <f t="shared" si="5"/>
        <v>3000000188-0</v>
      </c>
      <c r="B369" s="9" t="s">
        <v>755</v>
      </c>
      <c r="C369" s="10" t="s">
        <v>29</v>
      </c>
      <c r="D369" s="10" t="s">
        <v>29</v>
      </c>
      <c r="E369" s="9" t="s">
        <v>30</v>
      </c>
      <c r="F369" s="10" t="s">
        <v>207</v>
      </c>
      <c r="G369" s="10" t="s">
        <v>32</v>
      </c>
      <c r="H369" s="11">
        <v>41609</v>
      </c>
      <c r="I369" s="12">
        <v>41609</v>
      </c>
      <c r="J369" s="10" t="s">
        <v>448</v>
      </c>
      <c r="K369" s="13" t="s">
        <v>599</v>
      </c>
      <c r="L369" s="10" t="s">
        <v>398</v>
      </c>
      <c r="M369" s="10" t="s">
        <v>29</v>
      </c>
      <c r="N369" s="14">
        <v>287476</v>
      </c>
      <c r="O369" s="12"/>
      <c r="P369" s="10" t="s">
        <v>29</v>
      </c>
      <c r="Q369" s="14">
        <v>-242961</v>
      </c>
      <c r="R369" s="15">
        <v>1</v>
      </c>
      <c r="S369" s="10" t="s">
        <v>29</v>
      </c>
      <c r="T369" s="14">
        <v>44515</v>
      </c>
      <c r="U369" s="10" t="s">
        <v>36</v>
      </c>
      <c r="V369" s="10" t="s">
        <v>29</v>
      </c>
      <c r="W369" s="10" t="s">
        <v>37</v>
      </c>
      <c r="X369" s="10" t="s">
        <v>29</v>
      </c>
      <c r="Y369" s="15">
        <v>0</v>
      </c>
      <c r="Z369" s="15">
        <v>0</v>
      </c>
      <c r="AA369" s="15">
        <v>0</v>
      </c>
      <c r="AB369" s="14">
        <v>-8079</v>
      </c>
      <c r="AC369" s="14">
        <v>36436</v>
      </c>
      <c r="AD369" t="s">
        <v>2606</v>
      </c>
      <c r="AE369" t="s">
        <v>2606</v>
      </c>
      <c r="AF369">
        <v>3</v>
      </c>
    </row>
    <row r="370" spans="1:32" x14ac:dyDescent="0.25">
      <c r="A370" s="22" t="str">
        <f t="shared" si="5"/>
        <v>3000000189-0</v>
      </c>
      <c r="B370" s="9" t="s">
        <v>756</v>
      </c>
      <c r="C370" s="10" t="s">
        <v>29</v>
      </c>
      <c r="D370" s="10" t="s">
        <v>29</v>
      </c>
      <c r="E370" s="9" t="s">
        <v>30</v>
      </c>
      <c r="F370" s="10" t="s">
        <v>207</v>
      </c>
      <c r="G370" s="10" t="s">
        <v>32</v>
      </c>
      <c r="H370" s="11">
        <v>41609</v>
      </c>
      <c r="I370" s="12">
        <v>41609</v>
      </c>
      <c r="J370" s="10" t="s">
        <v>194</v>
      </c>
      <c r="K370" s="13" t="s">
        <v>603</v>
      </c>
      <c r="L370" s="10" t="s">
        <v>398</v>
      </c>
      <c r="M370" s="10" t="s">
        <v>29</v>
      </c>
      <c r="N370" s="14">
        <v>814817</v>
      </c>
      <c r="O370" s="12"/>
      <c r="P370" s="10" t="s">
        <v>29</v>
      </c>
      <c r="Q370" s="14">
        <v>-687264</v>
      </c>
      <c r="R370" s="15">
        <v>1</v>
      </c>
      <c r="S370" s="10" t="s">
        <v>29</v>
      </c>
      <c r="T370" s="14">
        <v>127553</v>
      </c>
      <c r="U370" s="10" t="s">
        <v>36</v>
      </c>
      <c r="V370" s="10" t="s">
        <v>29</v>
      </c>
      <c r="W370" s="10" t="s">
        <v>37</v>
      </c>
      <c r="X370" s="10" t="s">
        <v>29</v>
      </c>
      <c r="Y370" s="15">
        <v>0</v>
      </c>
      <c r="Z370" s="15">
        <v>0</v>
      </c>
      <c r="AA370" s="15">
        <v>0</v>
      </c>
      <c r="AB370" s="14">
        <v>-23149</v>
      </c>
      <c r="AC370" s="14">
        <v>104404</v>
      </c>
      <c r="AD370" t="s">
        <v>2606</v>
      </c>
      <c r="AE370" t="s">
        <v>2606</v>
      </c>
      <c r="AF370">
        <v>3</v>
      </c>
    </row>
    <row r="371" spans="1:32" x14ac:dyDescent="0.25">
      <c r="A371" s="22" t="str">
        <f t="shared" si="5"/>
        <v>3000000190-0</v>
      </c>
      <c r="B371" s="9" t="s">
        <v>757</v>
      </c>
      <c r="C371" s="10" t="s">
        <v>29</v>
      </c>
      <c r="D371" s="10" t="s">
        <v>29</v>
      </c>
      <c r="E371" s="9" t="s">
        <v>30</v>
      </c>
      <c r="F371" s="10" t="s">
        <v>207</v>
      </c>
      <c r="G371" s="10" t="s">
        <v>32</v>
      </c>
      <c r="H371" s="11">
        <v>41609</v>
      </c>
      <c r="I371" s="12">
        <v>41609</v>
      </c>
      <c r="J371" s="10" t="s">
        <v>443</v>
      </c>
      <c r="K371" s="13" t="s">
        <v>614</v>
      </c>
      <c r="L371" s="10" t="s">
        <v>398</v>
      </c>
      <c r="M371" s="10" t="s">
        <v>29</v>
      </c>
      <c r="N371" s="14">
        <v>224729</v>
      </c>
      <c r="O371" s="12"/>
      <c r="P371" s="10" t="s">
        <v>29</v>
      </c>
      <c r="Q371" s="14">
        <v>-189550</v>
      </c>
      <c r="R371" s="15">
        <v>1</v>
      </c>
      <c r="S371" s="10" t="s">
        <v>29</v>
      </c>
      <c r="T371" s="14">
        <v>35179</v>
      </c>
      <c r="U371" s="10" t="s">
        <v>36</v>
      </c>
      <c r="V371" s="10" t="s">
        <v>29</v>
      </c>
      <c r="W371" s="10" t="s">
        <v>37</v>
      </c>
      <c r="X371" s="10" t="s">
        <v>29</v>
      </c>
      <c r="Y371" s="15">
        <v>0</v>
      </c>
      <c r="Z371" s="15">
        <v>0</v>
      </c>
      <c r="AA371" s="15">
        <v>0</v>
      </c>
      <c r="AB371" s="14">
        <v>-6384</v>
      </c>
      <c r="AC371" s="14">
        <v>28795</v>
      </c>
      <c r="AD371" t="s">
        <v>2606</v>
      </c>
      <c r="AE371" t="s">
        <v>2606</v>
      </c>
      <c r="AF371">
        <v>3</v>
      </c>
    </row>
    <row r="372" spans="1:32" x14ac:dyDescent="0.25">
      <c r="A372" s="22" t="str">
        <f t="shared" si="5"/>
        <v>3000000191-0</v>
      </c>
      <c r="B372" s="9" t="s">
        <v>758</v>
      </c>
      <c r="C372" s="10" t="s">
        <v>29</v>
      </c>
      <c r="D372" s="10" t="s">
        <v>29</v>
      </c>
      <c r="E372" s="9" t="s">
        <v>30</v>
      </c>
      <c r="F372" s="10" t="s">
        <v>207</v>
      </c>
      <c r="G372" s="10" t="s">
        <v>32</v>
      </c>
      <c r="H372" s="11">
        <v>41609</v>
      </c>
      <c r="I372" s="12">
        <v>41609</v>
      </c>
      <c r="J372" s="10" t="s">
        <v>466</v>
      </c>
      <c r="K372" s="13" t="s">
        <v>643</v>
      </c>
      <c r="L372" s="10" t="s">
        <v>398</v>
      </c>
      <c r="M372" s="10" t="s">
        <v>29</v>
      </c>
      <c r="N372" s="14">
        <v>1033691</v>
      </c>
      <c r="O372" s="12"/>
      <c r="P372" s="10" t="s">
        <v>29</v>
      </c>
      <c r="Q372" s="14">
        <v>-871875</v>
      </c>
      <c r="R372" s="15">
        <v>1</v>
      </c>
      <c r="S372" s="10" t="s">
        <v>29</v>
      </c>
      <c r="T372" s="14">
        <v>161816</v>
      </c>
      <c r="U372" s="10" t="s">
        <v>36</v>
      </c>
      <c r="V372" s="10" t="s">
        <v>29</v>
      </c>
      <c r="W372" s="10" t="s">
        <v>37</v>
      </c>
      <c r="X372" s="10" t="s">
        <v>29</v>
      </c>
      <c r="Y372" s="15">
        <v>0</v>
      </c>
      <c r="Z372" s="15">
        <v>0</v>
      </c>
      <c r="AA372" s="15">
        <v>0</v>
      </c>
      <c r="AB372" s="14">
        <v>-29367</v>
      </c>
      <c r="AC372" s="14">
        <v>132449</v>
      </c>
      <c r="AD372" t="s">
        <v>2606</v>
      </c>
      <c r="AE372" t="s">
        <v>2606</v>
      </c>
      <c r="AF372">
        <v>3</v>
      </c>
    </row>
    <row r="373" spans="1:32" x14ac:dyDescent="0.25">
      <c r="A373" s="22" t="str">
        <f t="shared" si="5"/>
        <v>3000000192-0</v>
      </c>
      <c r="B373" s="9" t="s">
        <v>759</v>
      </c>
      <c r="C373" s="10" t="s">
        <v>29</v>
      </c>
      <c r="D373" s="10" t="s">
        <v>29</v>
      </c>
      <c r="E373" s="9" t="s">
        <v>30</v>
      </c>
      <c r="F373" s="10" t="s">
        <v>207</v>
      </c>
      <c r="G373" s="10" t="s">
        <v>32</v>
      </c>
      <c r="H373" s="11">
        <v>41609</v>
      </c>
      <c r="I373" s="12">
        <v>41609</v>
      </c>
      <c r="J373" s="10" t="s">
        <v>529</v>
      </c>
      <c r="K373" s="13" t="s">
        <v>760</v>
      </c>
      <c r="L373" s="10" t="s">
        <v>398</v>
      </c>
      <c r="M373" s="10" t="s">
        <v>29</v>
      </c>
      <c r="N373" s="14">
        <v>2057414</v>
      </c>
      <c r="O373" s="12"/>
      <c r="P373" s="10" t="s">
        <v>29</v>
      </c>
      <c r="Q373" s="14">
        <v>-1802206</v>
      </c>
      <c r="R373" s="15">
        <v>1</v>
      </c>
      <c r="S373" s="10" t="s">
        <v>29</v>
      </c>
      <c r="T373" s="14">
        <v>255208</v>
      </c>
      <c r="U373" s="10" t="s">
        <v>36</v>
      </c>
      <c r="V373" s="10" t="s">
        <v>29</v>
      </c>
      <c r="W373" s="10" t="s">
        <v>37</v>
      </c>
      <c r="X373" s="10" t="s">
        <v>29</v>
      </c>
      <c r="Y373" s="15">
        <v>0</v>
      </c>
      <c r="Z373" s="15">
        <v>0</v>
      </c>
      <c r="AA373" s="15">
        <v>0</v>
      </c>
      <c r="AB373" s="14">
        <v>-46316</v>
      </c>
      <c r="AC373" s="14">
        <v>208892</v>
      </c>
      <c r="AD373" t="s">
        <v>2606</v>
      </c>
      <c r="AE373" t="s">
        <v>2606</v>
      </c>
      <c r="AF373">
        <v>3</v>
      </c>
    </row>
    <row r="374" spans="1:32" x14ac:dyDescent="0.25">
      <c r="A374" s="22" t="str">
        <f t="shared" si="5"/>
        <v>3000000193-0</v>
      </c>
      <c r="B374" s="9" t="s">
        <v>761</v>
      </c>
      <c r="C374" s="10" t="s">
        <v>29</v>
      </c>
      <c r="D374" s="10" t="s">
        <v>29</v>
      </c>
      <c r="E374" s="9" t="s">
        <v>30</v>
      </c>
      <c r="F374" s="10" t="s">
        <v>207</v>
      </c>
      <c r="G374" s="10" t="s">
        <v>32</v>
      </c>
      <c r="H374" s="11">
        <v>41609</v>
      </c>
      <c r="I374" s="12">
        <v>41609</v>
      </c>
      <c r="J374" s="10" t="s">
        <v>608</v>
      </c>
      <c r="K374" s="13" t="s">
        <v>512</v>
      </c>
      <c r="L374" s="10" t="s">
        <v>398</v>
      </c>
      <c r="M374" s="10" t="s">
        <v>29</v>
      </c>
      <c r="N374" s="14">
        <v>1222719</v>
      </c>
      <c r="O374" s="12"/>
      <c r="P374" s="10" t="s">
        <v>29</v>
      </c>
      <c r="Q374" s="14">
        <v>-1031312</v>
      </c>
      <c r="R374" s="15">
        <v>1</v>
      </c>
      <c r="S374" s="10" t="s">
        <v>29</v>
      </c>
      <c r="T374" s="14">
        <v>191407</v>
      </c>
      <c r="U374" s="10" t="s">
        <v>36</v>
      </c>
      <c r="V374" s="10" t="s">
        <v>29</v>
      </c>
      <c r="W374" s="10" t="s">
        <v>37</v>
      </c>
      <c r="X374" s="10" t="s">
        <v>29</v>
      </c>
      <c r="Y374" s="15">
        <v>0</v>
      </c>
      <c r="Z374" s="15">
        <v>0</v>
      </c>
      <c r="AA374" s="15">
        <v>0</v>
      </c>
      <c r="AB374" s="14">
        <v>-34737</v>
      </c>
      <c r="AC374" s="14">
        <v>156670</v>
      </c>
      <c r="AD374" t="s">
        <v>2606</v>
      </c>
      <c r="AE374" t="s">
        <v>2606</v>
      </c>
      <c r="AF374">
        <v>3</v>
      </c>
    </row>
    <row r="375" spans="1:32" x14ac:dyDescent="0.25">
      <c r="A375" s="22" t="str">
        <f t="shared" si="5"/>
        <v>3000000194-0</v>
      </c>
      <c r="B375" s="9" t="s">
        <v>762</v>
      </c>
      <c r="C375" s="10" t="s">
        <v>29</v>
      </c>
      <c r="D375" s="10" t="s">
        <v>29</v>
      </c>
      <c r="E375" s="9" t="s">
        <v>30</v>
      </c>
      <c r="F375" s="10" t="s">
        <v>207</v>
      </c>
      <c r="G375" s="10" t="s">
        <v>32</v>
      </c>
      <c r="H375" s="11">
        <v>41609</v>
      </c>
      <c r="I375" s="12">
        <v>41609</v>
      </c>
      <c r="J375" s="10" t="s">
        <v>596</v>
      </c>
      <c r="K375" s="13" t="s">
        <v>763</v>
      </c>
      <c r="L375" s="10" t="s">
        <v>398</v>
      </c>
      <c r="M375" s="10" t="s">
        <v>29</v>
      </c>
      <c r="N375" s="14">
        <v>683876</v>
      </c>
      <c r="O375" s="12"/>
      <c r="P375" s="10" t="s">
        <v>29</v>
      </c>
      <c r="Q375" s="14">
        <v>-576469</v>
      </c>
      <c r="R375" s="15">
        <v>1</v>
      </c>
      <c r="S375" s="10" t="s">
        <v>29</v>
      </c>
      <c r="T375" s="14">
        <v>107407</v>
      </c>
      <c r="U375" s="10" t="s">
        <v>36</v>
      </c>
      <c r="V375" s="10" t="s">
        <v>29</v>
      </c>
      <c r="W375" s="10" t="s">
        <v>37</v>
      </c>
      <c r="X375" s="10" t="s">
        <v>29</v>
      </c>
      <c r="Y375" s="15">
        <v>0</v>
      </c>
      <c r="Z375" s="15">
        <v>0</v>
      </c>
      <c r="AA375" s="15">
        <v>0</v>
      </c>
      <c r="AB375" s="14">
        <v>-19493</v>
      </c>
      <c r="AC375" s="14">
        <v>87914</v>
      </c>
      <c r="AD375" t="s">
        <v>2606</v>
      </c>
      <c r="AE375" t="s">
        <v>2606</v>
      </c>
      <c r="AF375">
        <v>3</v>
      </c>
    </row>
    <row r="376" spans="1:32" x14ac:dyDescent="0.25">
      <c r="A376" s="22" t="str">
        <f t="shared" si="5"/>
        <v>3000000195-0</v>
      </c>
      <c r="B376" s="9" t="s">
        <v>764</v>
      </c>
      <c r="C376" s="10" t="s">
        <v>29</v>
      </c>
      <c r="D376" s="10" t="s">
        <v>29</v>
      </c>
      <c r="E376" s="9" t="s">
        <v>30</v>
      </c>
      <c r="F376" s="10" t="s">
        <v>207</v>
      </c>
      <c r="G376" s="10" t="s">
        <v>32</v>
      </c>
      <c r="H376" s="11">
        <v>41609</v>
      </c>
      <c r="I376" s="12">
        <v>41609</v>
      </c>
      <c r="J376" s="10" t="s">
        <v>443</v>
      </c>
      <c r="K376" s="13" t="s">
        <v>444</v>
      </c>
      <c r="L376" s="10" t="s">
        <v>398</v>
      </c>
      <c r="M376" s="10" t="s">
        <v>29</v>
      </c>
      <c r="N376" s="14">
        <v>5042616</v>
      </c>
      <c r="O376" s="12"/>
      <c r="P376" s="10" t="s">
        <v>29</v>
      </c>
      <c r="Q376" s="14">
        <v>-4253237</v>
      </c>
      <c r="R376" s="15">
        <v>1</v>
      </c>
      <c r="S376" s="10" t="s">
        <v>29</v>
      </c>
      <c r="T376" s="14">
        <v>789379</v>
      </c>
      <c r="U376" s="10" t="s">
        <v>36</v>
      </c>
      <c r="V376" s="10" t="s">
        <v>29</v>
      </c>
      <c r="W376" s="10" t="s">
        <v>37</v>
      </c>
      <c r="X376" s="10" t="s">
        <v>29</v>
      </c>
      <c r="Y376" s="15">
        <v>0</v>
      </c>
      <c r="Z376" s="15">
        <v>0</v>
      </c>
      <c r="AA376" s="15">
        <v>0</v>
      </c>
      <c r="AB376" s="14">
        <v>-143260</v>
      </c>
      <c r="AC376" s="14">
        <v>646119</v>
      </c>
      <c r="AD376" t="s">
        <v>2606</v>
      </c>
      <c r="AE376" t="s">
        <v>2606</v>
      </c>
      <c r="AF376">
        <v>3</v>
      </c>
    </row>
    <row r="377" spans="1:32" x14ac:dyDescent="0.25">
      <c r="A377" s="22" t="str">
        <f t="shared" si="5"/>
        <v>3000000196-0</v>
      </c>
      <c r="B377" s="9" t="s">
        <v>765</v>
      </c>
      <c r="C377" s="10" t="s">
        <v>29</v>
      </c>
      <c r="D377" s="10" t="s">
        <v>29</v>
      </c>
      <c r="E377" s="9" t="s">
        <v>30</v>
      </c>
      <c r="F377" s="10" t="s">
        <v>207</v>
      </c>
      <c r="G377" s="10" t="s">
        <v>32</v>
      </c>
      <c r="H377" s="11">
        <v>41609</v>
      </c>
      <c r="I377" s="12">
        <v>41609</v>
      </c>
      <c r="J377" s="10" t="s">
        <v>496</v>
      </c>
      <c r="K377" s="13" t="s">
        <v>674</v>
      </c>
      <c r="L377" s="10" t="s">
        <v>398</v>
      </c>
      <c r="M377" s="10" t="s">
        <v>29</v>
      </c>
      <c r="N377" s="14">
        <v>3027454</v>
      </c>
      <c r="O377" s="12"/>
      <c r="P377" s="10" t="s">
        <v>29</v>
      </c>
      <c r="Q377" s="14">
        <v>-2553531</v>
      </c>
      <c r="R377" s="15">
        <v>1</v>
      </c>
      <c r="S377" s="10" t="s">
        <v>29</v>
      </c>
      <c r="T377" s="14">
        <v>473923</v>
      </c>
      <c r="U377" s="10" t="s">
        <v>36</v>
      </c>
      <c r="V377" s="10" t="s">
        <v>29</v>
      </c>
      <c r="W377" s="10" t="s">
        <v>37</v>
      </c>
      <c r="X377" s="10" t="s">
        <v>29</v>
      </c>
      <c r="Y377" s="15">
        <v>0</v>
      </c>
      <c r="Z377" s="15">
        <v>0</v>
      </c>
      <c r="AA377" s="15">
        <v>0</v>
      </c>
      <c r="AB377" s="14">
        <v>-86010</v>
      </c>
      <c r="AC377" s="14">
        <v>387913</v>
      </c>
      <c r="AD377" t="s">
        <v>2606</v>
      </c>
      <c r="AE377" t="s">
        <v>2606</v>
      </c>
      <c r="AF377">
        <v>3</v>
      </c>
    </row>
    <row r="378" spans="1:32" x14ac:dyDescent="0.25">
      <c r="A378" s="22" t="str">
        <f t="shared" si="5"/>
        <v>3000000197-0</v>
      </c>
      <c r="B378" s="9" t="s">
        <v>766</v>
      </c>
      <c r="C378" s="10" t="s">
        <v>29</v>
      </c>
      <c r="D378" s="10" t="s">
        <v>29</v>
      </c>
      <c r="E378" s="9" t="s">
        <v>30</v>
      </c>
      <c r="F378" s="10" t="s">
        <v>207</v>
      </c>
      <c r="G378" s="10" t="s">
        <v>32</v>
      </c>
      <c r="H378" s="11">
        <v>41609</v>
      </c>
      <c r="I378" s="12">
        <v>41609</v>
      </c>
      <c r="J378" s="10" t="s">
        <v>400</v>
      </c>
      <c r="K378" s="13" t="s">
        <v>684</v>
      </c>
      <c r="L378" s="10" t="s">
        <v>398</v>
      </c>
      <c r="M378" s="10" t="s">
        <v>29</v>
      </c>
      <c r="N378" s="14">
        <v>15343243</v>
      </c>
      <c r="O378" s="12"/>
      <c r="P378" s="10" t="s">
        <v>29</v>
      </c>
      <c r="Q378" s="14">
        <v>-12941385</v>
      </c>
      <c r="R378" s="15">
        <v>1</v>
      </c>
      <c r="S378" s="10" t="s">
        <v>29</v>
      </c>
      <c r="T378" s="14">
        <v>2401858</v>
      </c>
      <c r="U378" s="10" t="s">
        <v>36</v>
      </c>
      <c r="V378" s="10" t="s">
        <v>29</v>
      </c>
      <c r="W378" s="10" t="s">
        <v>37</v>
      </c>
      <c r="X378" s="10" t="s">
        <v>29</v>
      </c>
      <c r="Y378" s="15">
        <v>0</v>
      </c>
      <c r="Z378" s="15">
        <v>0</v>
      </c>
      <c r="AA378" s="15">
        <v>0</v>
      </c>
      <c r="AB378" s="14">
        <v>-435899</v>
      </c>
      <c r="AC378" s="14">
        <v>1965959</v>
      </c>
      <c r="AD378" t="s">
        <v>2606</v>
      </c>
      <c r="AE378" t="s">
        <v>2606</v>
      </c>
      <c r="AF378">
        <v>3</v>
      </c>
    </row>
    <row r="379" spans="1:32" x14ac:dyDescent="0.25">
      <c r="A379" s="22" t="str">
        <f t="shared" si="5"/>
        <v>3000000198-0</v>
      </c>
      <c r="B379" s="9" t="s">
        <v>767</v>
      </c>
      <c r="C379" s="10" t="s">
        <v>29</v>
      </c>
      <c r="D379" s="10" t="s">
        <v>29</v>
      </c>
      <c r="E379" s="9" t="s">
        <v>30</v>
      </c>
      <c r="F379" s="10" t="s">
        <v>207</v>
      </c>
      <c r="G379" s="10" t="s">
        <v>32</v>
      </c>
      <c r="H379" s="11">
        <v>41609</v>
      </c>
      <c r="I379" s="12">
        <v>41609</v>
      </c>
      <c r="J379" s="10" t="s">
        <v>215</v>
      </c>
      <c r="K379" s="13" t="s">
        <v>740</v>
      </c>
      <c r="L379" s="10" t="s">
        <v>398</v>
      </c>
      <c r="M379" s="10" t="s">
        <v>29</v>
      </c>
      <c r="N379" s="14">
        <v>738708</v>
      </c>
      <c r="O379" s="12"/>
      <c r="P379" s="10" t="s">
        <v>29</v>
      </c>
      <c r="Q379" s="14">
        <v>-623069</v>
      </c>
      <c r="R379" s="15">
        <v>1</v>
      </c>
      <c r="S379" s="10" t="s">
        <v>29</v>
      </c>
      <c r="T379" s="14">
        <v>115639</v>
      </c>
      <c r="U379" s="10" t="s">
        <v>36</v>
      </c>
      <c r="V379" s="10" t="s">
        <v>29</v>
      </c>
      <c r="W379" s="10" t="s">
        <v>37</v>
      </c>
      <c r="X379" s="10" t="s">
        <v>29</v>
      </c>
      <c r="Y379" s="15">
        <v>0</v>
      </c>
      <c r="Z379" s="15">
        <v>0</v>
      </c>
      <c r="AA379" s="15">
        <v>0</v>
      </c>
      <c r="AB379" s="14">
        <v>-20987</v>
      </c>
      <c r="AC379" s="14">
        <v>94652</v>
      </c>
      <c r="AD379" t="s">
        <v>2606</v>
      </c>
      <c r="AE379" t="s">
        <v>2606</v>
      </c>
      <c r="AF379">
        <v>3</v>
      </c>
    </row>
    <row r="380" spans="1:32" x14ac:dyDescent="0.25">
      <c r="A380" s="22" t="str">
        <f t="shared" si="5"/>
        <v>3000000199-0</v>
      </c>
      <c r="B380" s="9" t="s">
        <v>768</v>
      </c>
      <c r="C380" s="10" t="s">
        <v>29</v>
      </c>
      <c r="D380" s="10" t="s">
        <v>29</v>
      </c>
      <c r="E380" s="9" t="s">
        <v>30</v>
      </c>
      <c r="F380" s="10" t="s">
        <v>207</v>
      </c>
      <c r="G380" s="10" t="s">
        <v>32</v>
      </c>
      <c r="H380" s="11">
        <v>41609</v>
      </c>
      <c r="I380" s="12">
        <v>41609</v>
      </c>
      <c r="J380" s="10" t="s">
        <v>414</v>
      </c>
      <c r="K380" s="13" t="s">
        <v>534</v>
      </c>
      <c r="L380" s="10" t="s">
        <v>398</v>
      </c>
      <c r="M380" s="10" t="s">
        <v>29</v>
      </c>
      <c r="N380" s="14">
        <v>1832584</v>
      </c>
      <c r="O380" s="12"/>
      <c r="P380" s="10" t="s">
        <v>29</v>
      </c>
      <c r="Q380" s="14">
        <v>-1544766</v>
      </c>
      <c r="R380" s="15">
        <v>6</v>
      </c>
      <c r="S380" s="10" t="s">
        <v>29</v>
      </c>
      <c r="T380" s="14">
        <v>287818</v>
      </c>
      <c r="U380" s="10" t="s">
        <v>36</v>
      </c>
      <c r="V380" s="10" t="s">
        <v>29</v>
      </c>
      <c r="W380" s="10" t="s">
        <v>37</v>
      </c>
      <c r="X380" s="10" t="s">
        <v>29</v>
      </c>
      <c r="Y380" s="15">
        <v>0</v>
      </c>
      <c r="Z380" s="15">
        <v>0</v>
      </c>
      <c r="AA380" s="15">
        <v>0</v>
      </c>
      <c r="AB380" s="14">
        <v>-52234</v>
      </c>
      <c r="AC380" s="14">
        <v>235584</v>
      </c>
      <c r="AD380" t="s">
        <v>2606</v>
      </c>
      <c r="AE380" t="s">
        <v>2606</v>
      </c>
      <c r="AF380">
        <v>3</v>
      </c>
    </row>
    <row r="381" spans="1:32" x14ac:dyDescent="0.25">
      <c r="A381" s="22" t="str">
        <f t="shared" si="5"/>
        <v>3000000200-0</v>
      </c>
      <c r="B381" s="9" t="s">
        <v>769</v>
      </c>
      <c r="C381" s="10" t="s">
        <v>29</v>
      </c>
      <c r="D381" s="10" t="s">
        <v>29</v>
      </c>
      <c r="E381" s="9" t="s">
        <v>30</v>
      </c>
      <c r="F381" s="10" t="s">
        <v>207</v>
      </c>
      <c r="G381" s="10" t="s">
        <v>32</v>
      </c>
      <c r="H381" s="11">
        <v>41609</v>
      </c>
      <c r="I381" s="12">
        <v>41609</v>
      </c>
      <c r="J381" s="10" t="s">
        <v>400</v>
      </c>
      <c r="K381" s="13" t="s">
        <v>770</v>
      </c>
      <c r="L381" s="10" t="s">
        <v>398</v>
      </c>
      <c r="M381" s="10" t="s">
        <v>29</v>
      </c>
      <c r="N381" s="14">
        <v>1749350</v>
      </c>
      <c r="O381" s="12"/>
      <c r="P381" s="10" t="s">
        <v>29</v>
      </c>
      <c r="Q381" s="14">
        <v>-1475504</v>
      </c>
      <c r="R381" s="15">
        <v>1</v>
      </c>
      <c r="S381" s="10" t="s">
        <v>29</v>
      </c>
      <c r="T381" s="14">
        <v>273846</v>
      </c>
      <c r="U381" s="10" t="s">
        <v>36</v>
      </c>
      <c r="V381" s="10" t="s">
        <v>29</v>
      </c>
      <c r="W381" s="10" t="s">
        <v>37</v>
      </c>
      <c r="X381" s="10" t="s">
        <v>29</v>
      </c>
      <c r="Y381" s="15">
        <v>0</v>
      </c>
      <c r="Z381" s="15">
        <v>0</v>
      </c>
      <c r="AA381" s="15">
        <v>0</v>
      </c>
      <c r="AB381" s="14">
        <v>-49699</v>
      </c>
      <c r="AC381" s="14">
        <v>224147</v>
      </c>
      <c r="AD381" t="s">
        <v>2606</v>
      </c>
      <c r="AE381" t="s">
        <v>2606</v>
      </c>
      <c r="AF381">
        <v>3</v>
      </c>
    </row>
    <row r="382" spans="1:32" x14ac:dyDescent="0.25">
      <c r="A382" s="22" t="str">
        <f t="shared" si="5"/>
        <v>3000000201-0</v>
      </c>
      <c r="B382" s="9" t="s">
        <v>771</v>
      </c>
      <c r="C382" s="10" t="s">
        <v>29</v>
      </c>
      <c r="D382" s="10" t="s">
        <v>29</v>
      </c>
      <c r="E382" s="9" t="s">
        <v>30</v>
      </c>
      <c r="F382" s="10" t="s">
        <v>207</v>
      </c>
      <c r="G382" s="10" t="s">
        <v>32</v>
      </c>
      <c r="H382" s="11">
        <v>41609</v>
      </c>
      <c r="I382" s="12">
        <v>41609</v>
      </c>
      <c r="J382" s="10" t="s">
        <v>400</v>
      </c>
      <c r="K382" s="13" t="s">
        <v>772</v>
      </c>
      <c r="L382" s="10" t="s">
        <v>398</v>
      </c>
      <c r="M382" s="10" t="s">
        <v>29</v>
      </c>
      <c r="N382" s="14">
        <v>529388</v>
      </c>
      <c r="O382" s="12"/>
      <c r="P382" s="10" t="s">
        <v>29</v>
      </c>
      <c r="Q382" s="14">
        <v>-446516</v>
      </c>
      <c r="R382" s="15">
        <v>1</v>
      </c>
      <c r="S382" s="10" t="s">
        <v>29</v>
      </c>
      <c r="T382" s="14">
        <v>82872</v>
      </c>
      <c r="U382" s="10" t="s">
        <v>36</v>
      </c>
      <c r="V382" s="10" t="s">
        <v>29</v>
      </c>
      <c r="W382" s="10" t="s">
        <v>37</v>
      </c>
      <c r="X382" s="10" t="s">
        <v>29</v>
      </c>
      <c r="Y382" s="15">
        <v>0</v>
      </c>
      <c r="Z382" s="15">
        <v>0</v>
      </c>
      <c r="AA382" s="15">
        <v>0</v>
      </c>
      <c r="AB382" s="14">
        <v>-15040</v>
      </c>
      <c r="AC382" s="14">
        <v>67832</v>
      </c>
      <c r="AD382" t="s">
        <v>2606</v>
      </c>
      <c r="AE382" t="s">
        <v>2606</v>
      </c>
      <c r="AF382">
        <v>3</v>
      </c>
    </row>
    <row r="383" spans="1:32" x14ac:dyDescent="0.25">
      <c r="A383" s="22" t="str">
        <f t="shared" si="5"/>
        <v>3000000202-0</v>
      </c>
      <c r="B383" s="9" t="s">
        <v>773</v>
      </c>
      <c r="C383" s="10" t="s">
        <v>29</v>
      </c>
      <c r="D383" s="10" t="s">
        <v>29</v>
      </c>
      <c r="E383" s="9" t="s">
        <v>30</v>
      </c>
      <c r="F383" s="10" t="s">
        <v>207</v>
      </c>
      <c r="G383" s="10" t="s">
        <v>32</v>
      </c>
      <c r="H383" s="11">
        <v>41609</v>
      </c>
      <c r="I383" s="12">
        <v>41609</v>
      </c>
      <c r="J383" s="10" t="s">
        <v>210</v>
      </c>
      <c r="K383" s="13" t="s">
        <v>537</v>
      </c>
      <c r="L383" s="10" t="s">
        <v>398</v>
      </c>
      <c r="M383" s="10" t="s">
        <v>29</v>
      </c>
      <c r="N383" s="14">
        <v>623881</v>
      </c>
      <c r="O383" s="12"/>
      <c r="P383" s="10" t="s">
        <v>29</v>
      </c>
      <c r="Q383" s="14">
        <v>-525897</v>
      </c>
      <c r="R383" s="15">
        <v>1</v>
      </c>
      <c r="S383" s="10" t="s">
        <v>29</v>
      </c>
      <c r="T383" s="14">
        <v>97984</v>
      </c>
      <c r="U383" s="10" t="s">
        <v>36</v>
      </c>
      <c r="V383" s="10" t="s">
        <v>29</v>
      </c>
      <c r="W383" s="10" t="s">
        <v>37</v>
      </c>
      <c r="X383" s="10" t="s">
        <v>29</v>
      </c>
      <c r="Y383" s="15">
        <v>0</v>
      </c>
      <c r="Z383" s="15">
        <v>0</v>
      </c>
      <c r="AA383" s="15">
        <v>0</v>
      </c>
      <c r="AB383" s="14">
        <v>-17783</v>
      </c>
      <c r="AC383" s="14">
        <v>80201</v>
      </c>
      <c r="AD383" t="s">
        <v>2606</v>
      </c>
      <c r="AE383" t="s">
        <v>2606</v>
      </c>
      <c r="AF383">
        <v>3</v>
      </c>
    </row>
    <row r="384" spans="1:32" x14ac:dyDescent="0.25">
      <c r="A384" s="22" t="str">
        <f t="shared" si="5"/>
        <v>3000000203-0</v>
      </c>
      <c r="B384" s="9" t="s">
        <v>774</v>
      </c>
      <c r="C384" s="10" t="s">
        <v>29</v>
      </c>
      <c r="D384" s="10" t="s">
        <v>29</v>
      </c>
      <c r="E384" s="9" t="s">
        <v>30</v>
      </c>
      <c r="F384" s="10" t="s">
        <v>207</v>
      </c>
      <c r="G384" s="10" t="s">
        <v>32</v>
      </c>
      <c r="H384" s="11">
        <v>41913</v>
      </c>
      <c r="I384" s="12">
        <v>41913</v>
      </c>
      <c r="J384" s="10" t="s">
        <v>414</v>
      </c>
      <c r="K384" s="13" t="s">
        <v>775</v>
      </c>
      <c r="L384" s="10" t="s">
        <v>398</v>
      </c>
      <c r="M384" s="10" t="s">
        <v>29</v>
      </c>
      <c r="N384" s="14">
        <v>525940</v>
      </c>
      <c r="O384" s="12"/>
      <c r="P384" s="10" t="s">
        <v>29</v>
      </c>
      <c r="Q384" s="14">
        <v>-429256</v>
      </c>
      <c r="R384" s="15">
        <v>1</v>
      </c>
      <c r="S384" s="10" t="s">
        <v>29</v>
      </c>
      <c r="T384" s="14">
        <v>96684</v>
      </c>
      <c r="U384" s="10" t="s">
        <v>36</v>
      </c>
      <c r="V384" s="10" t="s">
        <v>29</v>
      </c>
      <c r="W384" s="10" t="s">
        <v>37</v>
      </c>
      <c r="X384" s="10" t="s">
        <v>29</v>
      </c>
      <c r="Y384" s="15">
        <v>0</v>
      </c>
      <c r="Z384" s="15">
        <v>0</v>
      </c>
      <c r="AA384" s="15">
        <v>0</v>
      </c>
      <c r="AB384" s="14">
        <v>-17547</v>
      </c>
      <c r="AC384" s="14">
        <v>79137</v>
      </c>
      <c r="AD384" t="s">
        <v>2606</v>
      </c>
      <c r="AE384" t="s">
        <v>2606</v>
      </c>
      <c r="AF384">
        <v>3</v>
      </c>
    </row>
    <row r="385" spans="1:32" x14ac:dyDescent="0.25">
      <c r="A385" s="22" t="str">
        <f t="shared" si="5"/>
        <v>3000000204-0</v>
      </c>
      <c r="B385" s="9" t="s">
        <v>776</v>
      </c>
      <c r="C385" s="10" t="s">
        <v>29</v>
      </c>
      <c r="D385" s="10" t="s">
        <v>29</v>
      </c>
      <c r="E385" s="9" t="s">
        <v>30</v>
      </c>
      <c r="F385" s="10" t="s">
        <v>207</v>
      </c>
      <c r="G385" s="10" t="s">
        <v>32</v>
      </c>
      <c r="H385" s="11">
        <v>41944</v>
      </c>
      <c r="I385" s="12">
        <v>41944</v>
      </c>
      <c r="J385" s="10" t="s">
        <v>194</v>
      </c>
      <c r="K385" s="13" t="s">
        <v>777</v>
      </c>
      <c r="L385" s="10" t="s">
        <v>398</v>
      </c>
      <c r="M385" s="10" t="s">
        <v>29</v>
      </c>
      <c r="N385" s="14">
        <v>1836557.51</v>
      </c>
      <c r="O385" s="12"/>
      <c r="P385" s="10" t="s">
        <v>29</v>
      </c>
      <c r="Q385" s="14">
        <v>-1493116.51</v>
      </c>
      <c r="R385" s="15">
        <v>1</v>
      </c>
      <c r="S385" s="10" t="s">
        <v>29</v>
      </c>
      <c r="T385" s="14">
        <v>343441</v>
      </c>
      <c r="U385" s="10" t="s">
        <v>36</v>
      </c>
      <c r="V385" s="10" t="s">
        <v>29</v>
      </c>
      <c r="W385" s="10" t="s">
        <v>37</v>
      </c>
      <c r="X385" s="10" t="s">
        <v>29</v>
      </c>
      <c r="Y385" s="15">
        <v>0</v>
      </c>
      <c r="Z385" s="15">
        <v>0</v>
      </c>
      <c r="AA385" s="15">
        <v>0</v>
      </c>
      <c r="AB385" s="14">
        <v>-62329</v>
      </c>
      <c r="AC385" s="14">
        <v>281112</v>
      </c>
      <c r="AD385" t="s">
        <v>2606</v>
      </c>
      <c r="AE385" t="s">
        <v>2606</v>
      </c>
      <c r="AF385">
        <v>3</v>
      </c>
    </row>
    <row r="386" spans="1:32" x14ac:dyDescent="0.25">
      <c r="A386" s="22" t="str">
        <f t="shared" si="5"/>
        <v>3000000205-0</v>
      </c>
      <c r="B386" s="9" t="s">
        <v>778</v>
      </c>
      <c r="C386" s="10" t="s">
        <v>29</v>
      </c>
      <c r="D386" s="10" t="s">
        <v>29</v>
      </c>
      <c r="E386" s="9" t="s">
        <v>30</v>
      </c>
      <c r="F386" s="10" t="s">
        <v>207</v>
      </c>
      <c r="G386" s="10" t="s">
        <v>32</v>
      </c>
      <c r="H386" s="11">
        <v>41944</v>
      </c>
      <c r="I386" s="12">
        <v>41944</v>
      </c>
      <c r="J386" s="10" t="s">
        <v>194</v>
      </c>
      <c r="K386" s="13" t="s">
        <v>779</v>
      </c>
      <c r="L386" s="10" t="s">
        <v>398</v>
      </c>
      <c r="M386" s="10" t="s">
        <v>29</v>
      </c>
      <c r="N386" s="14">
        <v>406612.89</v>
      </c>
      <c r="O386" s="12"/>
      <c r="P386" s="10" t="s">
        <v>29</v>
      </c>
      <c r="Q386" s="14">
        <v>-330574.89</v>
      </c>
      <c r="R386" s="15">
        <v>1</v>
      </c>
      <c r="S386" s="10" t="s">
        <v>29</v>
      </c>
      <c r="T386" s="14">
        <v>76038</v>
      </c>
      <c r="U386" s="10" t="s">
        <v>36</v>
      </c>
      <c r="V386" s="10" t="s">
        <v>29</v>
      </c>
      <c r="W386" s="10" t="s">
        <v>37</v>
      </c>
      <c r="X386" s="10" t="s">
        <v>29</v>
      </c>
      <c r="Y386" s="15">
        <v>0</v>
      </c>
      <c r="Z386" s="15">
        <v>0</v>
      </c>
      <c r="AA386" s="15">
        <v>0</v>
      </c>
      <c r="AB386" s="14">
        <v>-13800</v>
      </c>
      <c r="AC386" s="14">
        <v>62238</v>
      </c>
      <c r="AD386" t="s">
        <v>2606</v>
      </c>
      <c r="AE386" t="s">
        <v>2606</v>
      </c>
      <c r="AF386">
        <v>3</v>
      </c>
    </row>
    <row r="387" spans="1:32" x14ac:dyDescent="0.25">
      <c r="A387" s="22" t="str">
        <f t="shared" ref="A387:A450" si="6">CONCATENATE(B387,"-",E387)</f>
        <v>3000000206-0</v>
      </c>
      <c r="B387" s="9" t="s">
        <v>780</v>
      </c>
      <c r="C387" s="10" t="s">
        <v>29</v>
      </c>
      <c r="D387" s="10" t="s">
        <v>29</v>
      </c>
      <c r="E387" s="9" t="s">
        <v>30</v>
      </c>
      <c r="F387" s="10" t="s">
        <v>207</v>
      </c>
      <c r="G387" s="10" t="s">
        <v>32</v>
      </c>
      <c r="H387" s="11">
        <v>41944</v>
      </c>
      <c r="I387" s="12">
        <v>41944</v>
      </c>
      <c r="J387" s="10" t="s">
        <v>503</v>
      </c>
      <c r="K387" s="13" t="s">
        <v>781</v>
      </c>
      <c r="L387" s="10" t="s">
        <v>398</v>
      </c>
      <c r="M387" s="10" t="s">
        <v>29</v>
      </c>
      <c r="N387" s="14">
        <v>182194.14</v>
      </c>
      <c r="O387" s="12"/>
      <c r="P387" s="10" t="s">
        <v>29</v>
      </c>
      <c r="Q387" s="14">
        <v>-148123.14000000001</v>
      </c>
      <c r="R387" s="15">
        <v>1</v>
      </c>
      <c r="S387" s="10" t="s">
        <v>29</v>
      </c>
      <c r="T387" s="14">
        <v>34071</v>
      </c>
      <c r="U387" s="10" t="s">
        <v>36</v>
      </c>
      <c r="V387" s="10" t="s">
        <v>29</v>
      </c>
      <c r="W387" s="10" t="s">
        <v>37</v>
      </c>
      <c r="X387" s="10" t="s">
        <v>29</v>
      </c>
      <c r="Y387" s="15">
        <v>0</v>
      </c>
      <c r="Z387" s="15">
        <v>0</v>
      </c>
      <c r="AA387" s="15">
        <v>0</v>
      </c>
      <c r="AB387" s="14">
        <v>-6183</v>
      </c>
      <c r="AC387" s="14">
        <v>27888</v>
      </c>
      <c r="AD387" t="s">
        <v>2606</v>
      </c>
      <c r="AE387" t="s">
        <v>2606</v>
      </c>
      <c r="AF387">
        <v>3</v>
      </c>
    </row>
    <row r="388" spans="1:32" x14ac:dyDescent="0.25">
      <c r="A388" s="22" t="str">
        <f t="shared" si="6"/>
        <v>3000000207-0</v>
      </c>
      <c r="B388" s="9" t="s">
        <v>782</v>
      </c>
      <c r="C388" s="10" t="s">
        <v>29</v>
      </c>
      <c r="D388" s="10" t="s">
        <v>29</v>
      </c>
      <c r="E388" s="9" t="s">
        <v>30</v>
      </c>
      <c r="F388" s="10" t="s">
        <v>207</v>
      </c>
      <c r="G388" s="10" t="s">
        <v>32</v>
      </c>
      <c r="H388" s="11">
        <v>41944</v>
      </c>
      <c r="I388" s="12">
        <v>41944</v>
      </c>
      <c r="J388" s="10" t="s">
        <v>263</v>
      </c>
      <c r="K388" s="13" t="s">
        <v>783</v>
      </c>
      <c r="L388" s="10" t="s">
        <v>398</v>
      </c>
      <c r="M388" s="10" t="s">
        <v>29</v>
      </c>
      <c r="N388" s="14">
        <v>1050727.3999999999</v>
      </c>
      <c r="O388" s="12"/>
      <c r="P388" s="10" t="s">
        <v>29</v>
      </c>
      <c r="Q388" s="14">
        <v>-854238.4</v>
      </c>
      <c r="R388" s="15">
        <v>1</v>
      </c>
      <c r="S388" s="10" t="s">
        <v>29</v>
      </c>
      <c r="T388" s="14">
        <v>196489</v>
      </c>
      <c r="U388" s="10" t="s">
        <v>36</v>
      </c>
      <c r="V388" s="10" t="s">
        <v>29</v>
      </c>
      <c r="W388" s="10" t="s">
        <v>37</v>
      </c>
      <c r="X388" s="10" t="s">
        <v>29</v>
      </c>
      <c r="Y388" s="15">
        <v>0</v>
      </c>
      <c r="Z388" s="15">
        <v>0</v>
      </c>
      <c r="AA388" s="15">
        <v>0</v>
      </c>
      <c r="AB388" s="14">
        <v>-35660</v>
      </c>
      <c r="AC388" s="14">
        <v>160829</v>
      </c>
      <c r="AD388" t="s">
        <v>2606</v>
      </c>
      <c r="AE388" t="s">
        <v>2606</v>
      </c>
      <c r="AF388">
        <v>3</v>
      </c>
    </row>
    <row r="389" spans="1:32" x14ac:dyDescent="0.25">
      <c r="A389" s="22" t="str">
        <f t="shared" si="6"/>
        <v>3000000208-0</v>
      </c>
      <c r="B389" s="9" t="s">
        <v>784</v>
      </c>
      <c r="C389" s="10" t="s">
        <v>29</v>
      </c>
      <c r="D389" s="10" t="s">
        <v>29</v>
      </c>
      <c r="E389" s="9" t="s">
        <v>30</v>
      </c>
      <c r="F389" s="10" t="s">
        <v>207</v>
      </c>
      <c r="G389" s="10" t="s">
        <v>32</v>
      </c>
      <c r="H389" s="11">
        <v>41944</v>
      </c>
      <c r="I389" s="12">
        <v>41944</v>
      </c>
      <c r="J389" s="10" t="s">
        <v>496</v>
      </c>
      <c r="K389" s="13" t="s">
        <v>674</v>
      </c>
      <c r="L389" s="10" t="s">
        <v>398</v>
      </c>
      <c r="M389" s="10" t="s">
        <v>29</v>
      </c>
      <c r="N389" s="14">
        <v>3674880.18</v>
      </c>
      <c r="O389" s="12"/>
      <c r="P389" s="10" t="s">
        <v>29</v>
      </c>
      <c r="Q389" s="14">
        <v>-2987669.18</v>
      </c>
      <c r="R389" s="15">
        <v>1</v>
      </c>
      <c r="S389" s="10" t="s">
        <v>29</v>
      </c>
      <c r="T389" s="14">
        <v>687211</v>
      </c>
      <c r="U389" s="10" t="s">
        <v>36</v>
      </c>
      <c r="V389" s="10" t="s">
        <v>29</v>
      </c>
      <c r="W389" s="10" t="s">
        <v>37</v>
      </c>
      <c r="X389" s="10" t="s">
        <v>29</v>
      </c>
      <c r="Y389" s="15">
        <v>0</v>
      </c>
      <c r="Z389" s="15">
        <v>0</v>
      </c>
      <c r="AA389" s="15">
        <v>0</v>
      </c>
      <c r="AB389" s="14">
        <v>-124718</v>
      </c>
      <c r="AC389" s="14">
        <v>562493</v>
      </c>
      <c r="AD389" t="s">
        <v>2606</v>
      </c>
      <c r="AE389" t="s">
        <v>2606</v>
      </c>
      <c r="AF389">
        <v>3</v>
      </c>
    </row>
    <row r="390" spans="1:32" x14ac:dyDescent="0.25">
      <c r="A390" s="22" t="str">
        <f t="shared" si="6"/>
        <v>3000000209-0</v>
      </c>
      <c r="B390" s="9" t="s">
        <v>785</v>
      </c>
      <c r="C390" s="10" t="s">
        <v>29</v>
      </c>
      <c r="D390" s="10" t="s">
        <v>29</v>
      </c>
      <c r="E390" s="9" t="s">
        <v>30</v>
      </c>
      <c r="F390" s="10" t="s">
        <v>207</v>
      </c>
      <c r="G390" s="10" t="s">
        <v>32</v>
      </c>
      <c r="H390" s="11">
        <v>41944</v>
      </c>
      <c r="I390" s="12">
        <v>41944</v>
      </c>
      <c r="J390" s="10" t="s">
        <v>407</v>
      </c>
      <c r="K390" s="13" t="s">
        <v>786</v>
      </c>
      <c r="L390" s="10" t="s">
        <v>398</v>
      </c>
      <c r="M390" s="10" t="s">
        <v>29</v>
      </c>
      <c r="N390" s="14">
        <v>492132</v>
      </c>
      <c r="O390" s="12"/>
      <c r="P390" s="10" t="s">
        <v>29</v>
      </c>
      <c r="Q390" s="14">
        <v>-400102</v>
      </c>
      <c r="R390" s="15">
        <v>1</v>
      </c>
      <c r="S390" s="10" t="s">
        <v>29</v>
      </c>
      <c r="T390" s="14">
        <v>92030</v>
      </c>
      <c r="U390" s="10" t="s">
        <v>36</v>
      </c>
      <c r="V390" s="10" t="s">
        <v>29</v>
      </c>
      <c r="W390" s="10" t="s">
        <v>37</v>
      </c>
      <c r="X390" s="10" t="s">
        <v>29</v>
      </c>
      <c r="Y390" s="15">
        <v>0</v>
      </c>
      <c r="Z390" s="15">
        <v>0</v>
      </c>
      <c r="AA390" s="15">
        <v>0</v>
      </c>
      <c r="AB390" s="14">
        <v>-16702</v>
      </c>
      <c r="AC390" s="14">
        <v>75328</v>
      </c>
      <c r="AD390" t="s">
        <v>2606</v>
      </c>
      <c r="AE390" t="s">
        <v>2606</v>
      </c>
      <c r="AF390">
        <v>3</v>
      </c>
    </row>
    <row r="391" spans="1:32" x14ac:dyDescent="0.25">
      <c r="A391" s="22" t="str">
        <f t="shared" si="6"/>
        <v>3000000210-0</v>
      </c>
      <c r="B391" s="9" t="s">
        <v>787</v>
      </c>
      <c r="C391" s="10" t="s">
        <v>29</v>
      </c>
      <c r="D391" s="10" t="s">
        <v>29</v>
      </c>
      <c r="E391" s="9" t="s">
        <v>30</v>
      </c>
      <c r="F391" s="10" t="s">
        <v>207</v>
      </c>
      <c r="G391" s="10" t="s">
        <v>32</v>
      </c>
      <c r="H391" s="11">
        <v>41944</v>
      </c>
      <c r="I391" s="12">
        <v>41944</v>
      </c>
      <c r="J391" s="10" t="s">
        <v>197</v>
      </c>
      <c r="K391" s="13" t="s">
        <v>788</v>
      </c>
      <c r="L391" s="10" t="s">
        <v>398</v>
      </c>
      <c r="M391" s="10" t="s">
        <v>29</v>
      </c>
      <c r="N391" s="14">
        <v>13264891.470000001</v>
      </c>
      <c r="O391" s="12"/>
      <c r="P391" s="10" t="s">
        <v>29</v>
      </c>
      <c r="Q391" s="14">
        <v>-10784324.470000001</v>
      </c>
      <c r="R391" s="15">
        <v>1</v>
      </c>
      <c r="S391" s="10" t="s">
        <v>29</v>
      </c>
      <c r="T391" s="14">
        <v>2480567</v>
      </c>
      <c r="U391" s="10" t="s">
        <v>36</v>
      </c>
      <c r="V391" s="10" t="s">
        <v>29</v>
      </c>
      <c r="W391" s="10" t="s">
        <v>37</v>
      </c>
      <c r="X391" s="10" t="s">
        <v>29</v>
      </c>
      <c r="Y391" s="15">
        <v>0</v>
      </c>
      <c r="Z391" s="15">
        <v>0</v>
      </c>
      <c r="AA391" s="15">
        <v>0</v>
      </c>
      <c r="AB391" s="14">
        <v>-450184</v>
      </c>
      <c r="AC391" s="14">
        <v>2030383</v>
      </c>
      <c r="AD391" t="s">
        <v>2606</v>
      </c>
      <c r="AE391" t="s">
        <v>2606</v>
      </c>
      <c r="AF391">
        <v>3</v>
      </c>
    </row>
    <row r="392" spans="1:32" x14ac:dyDescent="0.25">
      <c r="A392" s="22" t="str">
        <f t="shared" si="6"/>
        <v>3000000211-0</v>
      </c>
      <c r="B392" s="9" t="s">
        <v>789</v>
      </c>
      <c r="C392" s="10" t="s">
        <v>29</v>
      </c>
      <c r="D392" s="10" t="s">
        <v>29</v>
      </c>
      <c r="E392" s="9" t="s">
        <v>30</v>
      </c>
      <c r="F392" s="10" t="s">
        <v>207</v>
      </c>
      <c r="G392" s="10" t="s">
        <v>32</v>
      </c>
      <c r="H392" s="11">
        <v>41944</v>
      </c>
      <c r="I392" s="12">
        <v>41944</v>
      </c>
      <c r="J392" s="10" t="s">
        <v>194</v>
      </c>
      <c r="K392" s="13" t="s">
        <v>790</v>
      </c>
      <c r="L392" s="10" t="s">
        <v>398</v>
      </c>
      <c r="M392" s="10" t="s">
        <v>29</v>
      </c>
      <c r="N392" s="14">
        <v>259940</v>
      </c>
      <c r="O392" s="12"/>
      <c r="P392" s="10" t="s">
        <v>29</v>
      </c>
      <c r="Q392" s="14">
        <v>-211331</v>
      </c>
      <c r="R392" s="15">
        <v>1</v>
      </c>
      <c r="S392" s="10" t="s">
        <v>29</v>
      </c>
      <c r="T392" s="14">
        <v>48609</v>
      </c>
      <c r="U392" s="10" t="s">
        <v>36</v>
      </c>
      <c r="V392" s="10" t="s">
        <v>29</v>
      </c>
      <c r="W392" s="10" t="s">
        <v>37</v>
      </c>
      <c r="X392" s="10" t="s">
        <v>29</v>
      </c>
      <c r="Y392" s="15">
        <v>0</v>
      </c>
      <c r="Z392" s="15">
        <v>0</v>
      </c>
      <c r="AA392" s="15">
        <v>0</v>
      </c>
      <c r="AB392" s="14">
        <v>-8822</v>
      </c>
      <c r="AC392" s="14">
        <v>39787</v>
      </c>
      <c r="AD392" t="s">
        <v>2606</v>
      </c>
      <c r="AE392" t="s">
        <v>2606</v>
      </c>
      <c r="AF392">
        <v>3</v>
      </c>
    </row>
    <row r="393" spans="1:32" x14ac:dyDescent="0.25">
      <c r="A393" s="22" t="str">
        <f t="shared" si="6"/>
        <v>3000000212-0</v>
      </c>
      <c r="B393" s="9" t="s">
        <v>791</v>
      </c>
      <c r="C393" s="10" t="s">
        <v>29</v>
      </c>
      <c r="D393" s="10" t="s">
        <v>29</v>
      </c>
      <c r="E393" s="9" t="s">
        <v>30</v>
      </c>
      <c r="F393" s="10" t="s">
        <v>207</v>
      </c>
      <c r="G393" s="10" t="s">
        <v>32</v>
      </c>
      <c r="H393" s="11">
        <v>41944</v>
      </c>
      <c r="I393" s="12">
        <v>41944</v>
      </c>
      <c r="J393" s="10" t="s">
        <v>608</v>
      </c>
      <c r="K393" s="13" t="s">
        <v>792</v>
      </c>
      <c r="L393" s="10" t="s">
        <v>398</v>
      </c>
      <c r="M393" s="10" t="s">
        <v>29</v>
      </c>
      <c r="N393" s="14">
        <v>3446058.95</v>
      </c>
      <c r="O393" s="12"/>
      <c r="P393" s="10" t="s">
        <v>29</v>
      </c>
      <c r="Q393" s="14">
        <v>-2801637.95</v>
      </c>
      <c r="R393" s="15">
        <v>1</v>
      </c>
      <c r="S393" s="10" t="s">
        <v>29</v>
      </c>
      <c r="T393" s="14">
        <v>644421</v>
      </c>
      <c r="U393" s="10" t="s">
        <v>36</v>
      </c>
      <c r="V393" s="10" t="s">
        <v>29</v>
      </c>
      <c r="W393" s="10" t="s">
        <v>37</v>
      </c>
      <c r="X393" s="10" t="s">
        <v>29</v>
      </c>
      <c r="Y393" s="15">
        <v>0</v>
      </c>
      <c r="Z393" s="15">
        <v>0</v>
      </c>
      <c r="AA393" s="15">
        <v>0</v>
      </c>
      <c r="AB393" s="14">
        <v>-116952</v>
      </c>
      <c r="AC393" s="14">
        <v>527469</v>
      </c>
      <c r="AD393" t="s">
        <v>2606</v>
      </c>
      <c r="AE393" t="s">
        <v>2606</v>
      </c>
      <c r="AF393">
        <v>3</v>
      </c>
    </row>
    <row r="394" spans="1:32" x14ac:dyDescent="0.25">
      <c r="A394" s="22" t="str">
        <f t="shared" si="6"/>
        <v>3000000213-0</v>
      </c>
      <c r="B394" s="9" t="s">
        <v>793</v>
      </c>
      <c r="C394" s="10" t="s">
        <v>29</v>
      </c>
      <c r="D394" s="10" t="s">
        <v>29</v>
      </c>
      <c r="E394" s="9" t="s">
        <v>30</v>
      </c>
      <c r="F394" s="10" t="s">
        <v>207</v>
      </c>
      <c r="G394" s="10" t="s">
        <v>32</v>
      </c>
      <c r="H394" s="11">
        <v>41944</v>
      </c>
      <c r="I394" s="12">
        <v>41944</v>
      </c>
      <c r="J394" s="10" t="s">
        <v>608</v>
      </c>
      <c r="K394" s="13" t="s">
        <v>794</v>
      </c>
      <c r="L394" s="10" t="s">
        <v>398</v>
      </c>
      <c r="M394" s="10" t="s">
        <v>29</v>
      </c>
      <c r="N394" s="14">
        <v>2080537.4</v>
      </c>
      <c r="O394" s="12"/>
      <c r="P394" s="10" t="s">
        <v>29</v>
      </c>
      <c r="Q394" s="14">
        <v>-1691471.4</v>
      </c>
      <c r="R394" s="15">
        <v>1</v>
      </c>
      <c r="S394" s="10" t="s">
        <v>29</v>
      </c>
      <c r="T394" s="14">
        <v>389066</v>
      </c>
      <c r="U394" s="10" t="s">
        <v>36</v>
      </c>
      <c r="V394" s="10" t="s">
        <v>29</v>
      </c>
      <c r="W394" s="10" t="s">
        <v>37</v>
      </c>
      <c r="X394" s="10" t="s">
        <v>29</v>
      </c>
      <c r="Y394" s="15">
        <v>0</v>
      </c>
      <c r="Z394" s="15">
        <v>0</v>
      </c>
      <c r="AA394" s="15">
        <v>0</v>
      </c>
      <c r="AB394" s="14">
        <v>-70609</v>
      </c>
      <c r="AC394" s="14">
        <v>318457</v>
      </c>
      <c r="AD394" t="s">
        <v>2606</v>
      </c>
      <c r="AE394" t="s">
        <v>2606</v>
      </c>
      <c r="AF394">
        <v>3</v>
      </c>
    </row>
    <row r="395" spans="1:32" x14ac:dyDescent="0.25">
      <c r="A395" s="22" t="str">
        <f t="shared" si="6"/>
        <v>3000000214-0</v>
      </c>
      <c r="B395" s="9" t="s">
        <v>795</v>
      </c>
      <c r="C395" s="10" t="s">
        <v>29</v>
      </c>
      <c r="D395" s="10" t="s">
        <v>29</v>
      </c>
      <c r="E395" s="9" t="s">
        <v>30</v>
      </c>
      <c r="F395" s="10" t="s">
        <v>207</v>
      </c>
      <c r="G395" s="10" t="s">
        <v>32</v>
      </c>
      <c r="H395" s="11">
        <v>41944</v>
      </c>
      <c r="I395" s="12">
        <v>41944</v>
      </c>
      <c r="J395" s="10" t="s">
        <v>215</v>
      </c>
      <c r="K395" s="13" t="s">
        <v>740</v>
      </c>
      <c r="L395" s="10" t="s">
        <v>398</v>
      </c>
      <c r="M395" s="10" t="s">
        <v>29</v>
      </c>
      <c r="N395" s="14">
        <v>22841834</v>
      </c>
      <c r="O395" s="12"/>
      <c r="P395" s="10" t="s">
        <v>29</v>
      </c>
      <c r="Q395" s="14">
        <v>-18570355</v>
      </c>
      <c r="R395" s="15">
        <v>1</v>
      </c>
      <c r="S395" s="10" t="s">
        <v>29</v>
      </c>
      <c r="T395" s="14">
        <v>4271479</v>
      </c>
      <c r="U395" s="10" t="s">
        <v>36</v>
      </c>
      <c r="V395" s="10" t="s">
        <v>29</v>
      </c>
      <c r="W395" s="10" t="s">
        <v>37</v>
      </c>
      <c r="X395" s="10" t="s">
        <v>29</v>
      </c>
      <c r="Y395" s="15">
        <v>0</v>
      </c>
      <c r="Z395" s="15">
        <v>0</v>
      </c>
      <c r="AA395" s="15">
        <v>0</v>
      </c>
      <c r="AB395" s="14">
        <v>-775206</v>
      </c>
      <c r="AC395" s="14">
        <v>3496273</v>
      </c>
      <c r="AD395" t="s">
        <v>2606</v>
      </c>
      <c r="AE395" t="s">
        <v>2606</v>
      </c>
      <c r="AF395">
        <v>3</v>
      </c>
    </row>
    <row r="396" spans="1:32" x14ac:dyDescent="0.25">
      <c r="A396" s="22" t="str">
        <f t="shared" si="6"/>
        <v>3000000215-0</v>
      </c>
      <c r="B396" s="9" t="s">
        <v>796</v>
      </c>
      <c r="C396" s="10" t="s">
        <v>29</v>
      </c>
      <c r="D396" s="10" t="s">
        <v>29</v>
      </c>
      <c r="E396" s="9" t="s">
        <v>30</v>
      </c>
      <c r="F396" s="10" t="s">
        <v>207</v>
      </c>
      <c r="G396" s="10" t="s">
        <v>32</v>
      </c>
      <c r="H396" s="11">
        <v>41944</v>
      </c>
      <c r="I396" s="12">
        <v>41944</v>
      </c>
      <c r="J396" s="10" t="s">
        <v>529</v>
      </c>
      <c r="K396" s="13" t="s">
        <v>797</v>
      </c>
      <c r="L396" s="10" t="s">
        <v>398</v>
      </c>
      <c r="M396" s="10" t="s">
        <v>29</v>
      </c>
      <c r="N396" s="14">
        <v>2355052.5499999998</v>
      </c>
      <c r="O396" s="12"/>
      <c r="P396" s="10" t="s">
        <v>29</v>
      </c>
      <c r="Q396" s="14">
        <v>-1914652.55</v>
      </c>
      <c r="R396" s="15">
        <v>1</v>
      </c>
      <c r="S396" s="10" t="s">
        <v>29</v>
      </c>
      <c r="T396" s="14">
        <v>440400</v>
      </c>
      <c r="U396" s="10" t="s">
        <v>36</v>
      </c>
      <c r="V396" s="10" t="s">
        <v>29</v>
      </c>
      <c r="W396" s="10" t="s">
        <v>37</v>
      </c>
      <c r="X396" s="10" t="s">
        <v>29</v>
      </c>
      <c r="Y396" s="15">
        <v>0</v>
      </c>
      <c r="Z396" s="15">
        <v>0</v>
      </c>
      <c r="AA396" s="15">
        <v>0</v>
      </c>
      <c r="AB396" s="14">
        <v>-79926</v>
      </c>
      <c r="AC396" s="14">
        <v>360474</v>
      </c>
      <c r="AD396" t="s">
        <v>2606</v>
      </c>
      <c r="AE396" t="s">
        <v>2606</v>
      </c>
      <c r="AF396">
        <v>3</v>
      </c>
    </row>
    <row r="397" spans="1:32" x14ac:dyDescent="0.25">
      <c r="A397" s="22" t="str">
        <f t="shared" si="6"/>
        <v>3000000216-0</v>
      </c>
      <c r="B397" s="9" t="s">
        <v>798</v>
      </c>
      <c r="C397" s="10" t="s">
        <v>29</v>
      </c>
      <c r="D397" s="10" t="s">
        <v>29</v>
      </c>
      <c r="E397" s="9" t="s">
        <v>30</v>
      </c>
      <c r="F397" s="10" t="s">
        <v>207</v>
      </c>
      <c r="G397" s="10" t="s">
        <v>32</v>
      </c>
      <c r="H397" s="11">
        <v>41944</v>
      </c>
      <c r="I397" s="12">
        <v>41944</v>
      </c>
      <c r="J397" s="10" t="s">
        <v>443</v>
      </c>
      <c r="K397" s="13" t="s">
        <v>799</v>
      </c>
      <c r="L397" s="10" t="s">
        <v>398</v>
      </c>
      <c r="M397" s="10" t="s">
        <v>29</v>
      </c>
      <c r="N397" s="14">
        <v>6139214.7699999996</v>
      </c>
      <c r="O397" s="12"/>
      <c r="P397" s="10" t="s">
        <v>29</v>
      </c>
      <c r="Q397" s="14">
        <v>-4991166.7699999996</v>
      </c>
      <c r="R397" s="15">
        <v>1</v>
      </c>
      <c r="S397" s="10" t="s">
        <v>29</v>
      </c>
      <c r="T397" s="14">
        <v>1148048</v>
      </c>
      <c r="U397" s="10" t="s">
        <v>36</v>
      </c>
      <c r="V397" s="10" t="s">
        <v>29</v>
      </c>
      <c r="W397" s="10" t="s">
        <v>37</v>
      </c>
      <c r="X397" s="10" t="s">
        <v>29</v>
      </c>
      <c r="Y397" s="15">
        <v>0</v>
      </c>
      <c r="Z397" s="15">
        <v>0</v>
      </c>
      <c r="AA397" s="15">
        <v>0</v>
      </c>
      <c r="AB397" s="14">
        <v>-208353</v>
      </c>
      <c r="AC397" s="14">
        <v>939695</v>
      </c>
      <c r="AD397" t="s">
        <v>2606</v>
      </c>
      <c r="AE397" t="s">
        <v>2606</v>
      </c>
      <c r="AF397">
        <v>3</v>
      </c>
    </row>
    <row r="398" spans="1:32" x14ac:dyDescent="0.25">
      <c r="A398" s="22" t="str">
        <f t="shared" si="6"/>
        <v>3000000217-0</v>
      </c>
      <c r="B398" s="9" t="s">
        <v>800</v>
      </c>
      <c r="C398" s="10" t="s">
        <v>29</v>
      </c>
      <c r="D398" s="10" t="s">
        <v>29</v>
      </c>
      <c r="E398" s="9" t="s">
        <v>30</v>
      </c>
      <c r="F398" s="10" t="s">
        <v>207</v>
      </c>
      <c r="G398" s="10" t="s">
        <v>32</v>
      </c>
      <c r="H398" s="11">
        <v>41944</v>
      </c>
      <c r="I398" s="12">
        <v>41944</v>
      </c>
      <c r="J398" s="10" t="s">
        <v>801</v>
      </c>
      <c r="K398" s="13" t="s">
        <v>802</v>
      </c>
      <c r="L398" s="10" t="s">
        <v>398</v>
      </c>
      <c r="M398" s="10" t="s">
        <v>29</v>
      </c>
      <c r="N398" s="14">
        <v>97424.91</v>
      </c>
      <c r="O398" s="12"/>
      <c r="P398" s="10" t="s">
        <v>29</v>
      </c>
      <c r="Q398" s="14">
        <v>-79205.91</v>
      </c>
      <c r="R398" s="15">
        <v>1</v>
      </c>
      <c r="S398" s="10" t="s">
        <v>29</v>
      </c>
      <c r="T398" s="14">
        <v>18219</v>
      </c>
      <c r="U398" s="10" t="s">
        <v>36</v>
      </c>
      <c r="V398" s="10" t="s">
        <v>29</v>
      </c>
      <c r="W398" s="10" t="s">
        <v>37</v>
      </c>
      <c r="X398" s="10" t="s">
        <v>29</v>
      </c>
      <c r="Y398" s="15">
        <v>0</v>
      </c>
      <c r="Z398" s="15">
        <v>0</v>
      </c>
      <c r="AA398" s="15">
        <v>0</v>
      </c>
      <c r="AB398" s="14">
        <v>-3306</v>
      </c>
      <c r="AC398" s="14">
        <v>14913</v>
      </c>
      <c r="AD398" t="s">
        <v>2606</v>
      </c>
      <c r="AE398" t="s">
        <v>2606</v>
      </c>
      <c r="AF398">
        <v>3</v>
      </c>
    </row>
    <row r="399" spans="1:32" x14ac:dyDescent="0.25">
      <c r="A399" s="22" t="str">
        <f t="shared" si="6"/>
        <v>3000000218-0</v>
      </c>
      <c r="B399" s="9" t="s">
        <v>803</v>
      </c>
      <c r="C399" s="10" t="s">
        <v>29</v>
      </c>
      <c r="D399" s="10" t="s">
        <v>29</v>
      </c>
      <c r="E399" s="9" t="s">
        <v>30</v>
      </c>
      <c r="F399" s="10" t="s">
        <v>207</v>
      </c>
      <c r="G399" s="10" t="s">
        <v>32</v>
      </c>
      <c r="H399" s="11">
        <v>41944</v>
      </c>
      <c r="I399" s="12">
        <v>41944</v>
      </c>
      <c r="J399" s="10" t="s">
        <v>443</v>
      </c>
      <c r="K399" s="13" t="s">
        <v>804</v>
      </c>
      <c r="L399" s="10" t="s">
        <v>398</v>
      </c>
      <c r="M399" s="10" t="s">
        <v>29</v>
      </c>
      <c r="N399" s="14">
        <v>3017513.14</v>
      </c>
      <c r="O399" s="12"/>
      <c r="P399" s="10" t="s">
        <v>29</v>
      </c>
      <c r="Q399" s="14">
        <v>-2453231.14</v>
      </c>
      <c r="R399" s="15">
        <v>1</v>
      </c>
      <c r="S399" s="10" t="s">
        <v>29</v>
      </c>
      <c r="T399" s="14">
        <v>564282</v>
      </c>
      <c r="U399" s="10" t="s">
        <v>36</v>
      </c>
      <c r="V399" s="10" t="s">
        <v>29</v>
      </c>
      <c r="W399" s="10" t="s">
        <v>37</v>
      </c>
      <c r="X399" s="10" t="s">
        <v>29</v>
      </c>
      <c r="Y399" s="15">
        <v>0</v>
      </c>
      <c r="Z399" s="15">
        <v>0</v>
      </c>
      <c r="AA399" s="15">
        <v>0</v>
      </c>
      <c r="AB399" s="14">
        <v>-102408</v>
      </c>
      <c r="AC399" s="14">
        <v>461874</v>
      </c>
      <c r="AD399" t="s">
        <v>2606</v>
      </c>
      <c r="AE399" t="s">
        <v>2606</v>
      </c>
      <c r="AF399">
        <v>3</v>
      </c>
    </row>
    <row r="400" spans="1:32" x14ac:dyDescent="0.25">
      <c r="A400" s="22" t="str">
        <f t="shared" si="6"/>
        <v>3000000219-0</v>
      </c>
      <c r="B400" s="9" t="s">
        <v>805</v>
      </c>
      <c r="C400" s="10" t="s">
        <v>29</v>
      </c>
      <c r="D400" s="10" t="s">
        <v>29</v>
      </c>
      <c r="E400" s="9" t="s">
        <v>30</v>
      </c>
      <c r="F400" s="10" t="s">
        <v>207</v>
      </c>
      <c r="G400" s="10" t="s">
        <v>32</v>
      </c>
      <c r="H400" s="11">
        <v>41944</v>
      </c>
      <c r="I400" s="12">
        <v>41944</v>
      </c>
      <c r="J400" s="10" t="s">
        <v>197</v>
      </c>
      <c r="K400" s="13" t="s">
        <v>806</v>
      </c>
      <c r="L400" s="10" t="s">
        <v>398</v>
      </c>
      <c r="M400" s="10" t="s">
        <v>29</v>
      </c>
      <c r="N400" s="14">
        <v>10309584.939999999</v>
      </c>
      <c r="O400" s="12"/>
      <c r="P400" s="10" t="s">
        <v>29</v>
      </c>
      <c r="Q400" s="14">
        <v>-8381666.9400000004</v>
      </c>
      <c r="R400" s="15">
        <v>1</v>
      </c>
      <c r="S400" s="10" t="s">
        <v>29</v>
      </c>
      <c r="T400" s="14">
        <v>1927918</v>
      </c>
      <c r="U400" s="10" t="s">
        <v>36</v>
      </c>
      <c r="V400" s="10" t="s">
        <v>29</v>
      </c>
      <c r="W400" s="10" t="s">
        <v>37</v>
      </c>
      <c r="X400" s="10" t="s">
        <v>29</v>
      </c>
      <c r="Y400" s="15">
        <v>0</v>
      </c>
      <c r="Z400" s="15">
        <v>0</v>
      </c>
      <c r="AA400" s="15">
        <v>0</v>
      </c>
      <c r="AB400" s="14">
        <v>-349887</v>
      </c>
      <c r="AC400" s="14">
        <v>1578031</v>
      </c>
      <c r="AD400" t="s">
        <v>2606</v>
      </c>
      <c r="AE400" t="s">
        <v>2606</v>
      </c>
      <c r="AF400">
        <v>3</v>
      </c>
    </row>
    <row r="401" spans="1:32" x14ac:dyDescent="0.25">
      <c r="A401" s="22" t="str">
        <f t="shared" si="6"/>
        <v>3000000220-0</v>
      </c>
      <c r="B401" s="9" t="s">
        <v>807</v>
      </c>
      <c r="C401" s="10" t="s">
        <v>29</v>
      </c>
      <c r="D401" s="10" t="s">
        <v>29</v>
      </c>
      <c r="E401" s="9" t="s">
        <v>30</v>
      </c>
      <c r="F401" s="10" t="s">
        <v>207</v>
      </c>
      <c r="G401" s="10" t="s">
        <v>32</v>
      </c>
      <c r="H401" s="11">
        <v>41944</v>
      </c>
      <c r="I401" s="12">
        <v>41944</v>
      </c>
      <c r="J401" s="10" t="s">
        <v>480</v>
      </c>
      <c r="K401" s="13" t="s">
        <v>808</v>
      </c>
      <c r="L401" s="10" t="s">
        <v>398</v>
      </c>
      <c r="M401" s="10" t="s">
        <v>29</v>
      </c>
      <c r="N401" s="14">
        <v>1325616.96</v>
      </c>
      <c r="O401" s="12"/>
      <c r="P401" s="10" t="s">
        <v>29</v>
      </c>
      <c r="Q401" s="14">
        <v>-1077722.96</v>
      </c>
      <c r="R401" s="15">
        <v>1</v>
      </c>
      <c r="S401" s="10" t="s">
        <v>29</v>
      </c>
      <c r="T401" s="14">
        <v>247894</v>
      </c>
      <c r="U401" s="10" t="s">
        <v>36</v>
      </c>
      <c r="V401" s="10" t="s">
        <v>29</v>
      </c>
      <c r="W401" s="10" t="s">
        <v>37</v>
      </c>
      <c r="X401" s="10" t="s">
        <v>29</v>
      </c>
      <c r="Y401" s="15">
        <v>0</v>
      </c>
      <c r="Z401" s="15">
        <v>0</v>
      </c>
      <c r="AA401" s="15">
        <v>0</v>
      </c>
      <c r="AB401" s="14">
        <v>-44989</v>
      </c>
      <c r="AC401" s="14">
        <v>202905</v>
      </c>
      <c r="AD401" t="s">
        <v>2606</v>
      </c>
      <c r="AE401" t="s">
        <v>2606</v>
      </c>
      <c r="AF401">
        <v>3</v>
      </c>
    </row>
    <row r="402" spans="1:32" x14ac:dyDescent="0.25">
      <c r="A402" s="22" t="str">
        <f t="shared" si="6"/>
        <v>3000000221-0</v>
      </c>
      <c r="B402" s="9" t="s">
        <v>809</v>
      </c>
      <c r="C402" s="10" t="s">
        <v>29</v>
      </c>
      <c r="D402" s="10" t="s">
        <v>29</v>
      </c>
      <c r="E402" s="9" t="s">
        <v>30</v>
      </c>
      <c r="F402" s="10" t="s">
        <v>207</v>
      </c>
      <c r="G402" s="10" t="s">
        <v>32</v>
      </c>
      <c r="H402" s="11">
        <v>41944</v>
      </c>
      <c r="I402" s="12">
        <v>41944</v>
      </c>
      <c r="J402" s="10" t="s">
        <v>194</v>
      </c>
      <c r="K402" s="13" t="s">
        <v>810</v>
      </c>
      <c r="L402" s="10" t="s">
        <v>398</v>
      </c>
      <c r="M402" s="10" t="s">
        <v>29</v>
      </c>
      <c r="N402" s="14">
        <v>1684091.23</v>
      </c>
      <c r="O402" s="12"/>
      <c r="P402" s="10" t="s">
        <v>29</v>
      </c>
      <c r="Q402" s="14">
        <v>-1369163.23</v>
      </c>
      <c r="R402" s="15">
        <v>1</v>
      </c>
      <c r="S402" s="10" t="s">
        <v>29</v>
      </c>
      <c r="T402" s="14">
        <v>314928</v>
      </c>
      <c r="U402" s="10" t="s">
        <v>36</v>
      </c>
      <c r="V402" s="10" t="s">
        <v>29</v>
      </c>
      <c r="W402" s="10" t="s">
        <v>37</v>
      </c>
      <c r="X402" s="10" t="s">
        <v>29</v>
      </c>
      <c r="Y402" s="15">
        <v>0</v>
      </c>
      <c r="Z402" s="15">
        <v>0</v>
      </c>
      <c r="AA402" s="15">
        <v>0</v>
      </c>
      <c r="AB402" s="14">
        <v>-57154</v>
      </c>
      <c r="AC402" s="14">
        <v>257774</v>
      </c>
      <c r="AD402" t="s">
        <v>2606</v>
      </c>
      <c r="AE402" t="s">
        <v>2606</v>
      </c>
      <c r="AF402">
        <v>3</v>
      </c>
    </row>
    <row r="403" spans="1:32" x14ac:dyDescent="0.25">
      <c r="A403" s="22" t="str">
        <f t="shared" si="6"/>
        <v>3000000222-0</v>
      </c>
      <c r="B403" s="9" t="s">
        <v>811</v>
      </c>
      <c r="C403" s="10" t="s">
        <v>29</v>
      </c>
      <c r="D403" s="10" t="s">
        <v>29</v>
      </c>
      <c r="E403" s="9" t="s">
        <v>30</v>
      </c>
      <c r="F403" s="10" t="s">
        <v>207</v>
      </c>
      <c r="G403" s="10" t="s">
        <v>32</v>
      </c>
      <c r="H403" s="11">
        <v>41944</v>
      </c>
      <c r="I403" s="12">
        <v>41944</v>
      </c>
      <c r="J403" s="10" t="s">
        <v>194</v>
      </c>
      <c r="K403" s="13" t="s">
        <v>812</v>
      </c>
      <c r="L403" s="10" t="s">
        <v>398</v>
      </c>
      <c r="M403" s="10" t="s">
        <v>29</v>
      </c>
      <c r="N403" s="14">
        <v>2364809.62</v>
      </c>
      <c r="O403" s="12"/>
      <c r="P403" s="10" t="s">
        <v>29</v>
      </c>
      <c r="Q403" s="14">
        <v>-1922584.62</v>
      </c>
      <c r="R403" s="15">
        <v>1</v>
      </c>
      <c r="S403" s="10" t="s">
        <v>29</v>
      </c>
      <c r="T403" s="14">
        <v>442225</v>
      </c>
      <c r="U403" s="10" t="s">
        <v>36</v>
      </c>
      <c r="V403" s="10" t="s">
        <v>29</v>
      </c>
      <c r="W403" s="10" t="s">
        <v>37</v>
      </c>
      <c r="X403" s="10" t="s">
        <v>29</v>
      </c>
      <c r="Y403" s="15">
        <v>0</v>
      </c>
      <c r="Z403" s="15">
        <v>0</v>
      </c>
      <c r="AA403" s="15">
        <v>0</v>
      </c>
      <c r="AB403" s="14">
        <v>-80257</v>
      </c>
      <c r="AC403" s="14">
        <v>361968</v>
      </c>
      <c r="AD403" t="s">
        <v>2606</v>
      </c>
      <c r="AE403" t="s">
        <v>2606</v>
      </c>
      <c r="AF403">
        <v>3</v>
      </c>
    </row>
    <row r="404" spans="1:32" x14ac:dyDescent="0.25">
      <c r="A404" s="22" t="str">
        <f t="shared" si="6"/>
        <v>3000000223-0</v>
      </c>
      <c r="B404" s="9" t="s">
        <v>813</v>
      </c>
      <c r="C404" s="10" t="s">
        <v>29</v>
      </c>
      <c r="D404" s="10" t="s">
        <v>29</v>
      </c>
      <c r="E404" s="9" t="s">
        <v>30</v>
      </c>
      <c r="F404" s="10" t="s">
        <v>207</v>
      </c>
      <c r="G404" s="10" t="s">
        <v>32</v>
      </c>
      <c r="H404" s="11">
        <v>41944</v>
      </c>
      <c r="I404" s="12">
        <v>41944</v>
      </c>
      <c r="J404" s="10" t="s">
        <v>448</v>
      </c>
      <c r="K404" s="13" t="s">
        <v>814</v>
      </c>
      <c r="L404" s="10" t="s">
        <v>398</v>
      </c>
      <c r="M404" s="10" t="s">
        <v>29</v>
      </c>
      <c r="N404" s="14">
        <v>16570716.5</v>
      </c>
      <c r="O404" s="12"/>
      <c r="P404" s="10" t="s">
        <v>29</v>
      </c>
      <c r="Q404" s="14">
        <v>-13471951.5</v>
      </c>
      <c r="R404" s="15">
        <v>1</v>
      </c>
      <c r="S404" s="10" t="s">
        <v>29</v>
      </c>
      <c r="T404" s="14">
        <v>3098765</v>
      </c>
      <c r="U404" s="10" t="s">
        <v>36</v>
      </c>
      <c r="V404" s="10" t="s">
        <v>29</v>
      </c>
      <c r="W404" s="10" t="s">
        <v>37</v>
      </c>
      <c r="X404" s="10" t="s">
        <v>29</v>
      </c>
      <c r="Y404" s="15">
        <v>0</v>
      </c>
      <c r="Z404" s="15">
        <v>0</v>
      </c>
      <c r="AA404" s="15">
        <v>0</v>
      </c>
      <c r="AB404" s="14">
        <v>-562377</v>
      </c>
      <c r="AC404" s="14">
        <v>2536388</v>
      </c>
      <c r="AD404" t="s">
        <v>2606</v>
      </c>
      <c r="AE404" t="s">
        <v>2606</v>
      </c>
      <c r="AF404">
        <v>3</v>
      </c>
    </row>
    <row r="405" spans="1:32" x14ac:dyDescent="0.25">
      <c r="A405" s="22" t="str">
        <f t="shared" si="6"/>
        <v>3000000224-0</v>
      </c>
      <c r="B405" s="9" t="s">
        <v>815</v>
      </c>
      <c r="C405" s="10" t="s">
        <v>29</v>
      </c>
      <c r="D405" s="10" t="s">
        <v>29</v>
      </c>
      <c r="E405" s="9" t="s">
        <v>30</v>
      </c>
      <c r="F405" s="10" t="s">
        <v>207</v>
      </c>
      <c r="G405" s="10" t="s">
        <v>32</v>
      </c>
      <c r="H405" s="11">
        <v>41944</v>
      </c>
      <c r="I405" s="12">
        <v>41944</v>
      </c>
      <c r="J405" s="10" t="s">
        <v>529</v>
      </c>
      <c r="K405" s="13" t="s">
        <v>816</v>
      </c>
      <c r="L405" s="10" t="s">
        <v>398</v>
      </c>
      <c r="M405" s="10" t="s">
        <v>29</v>
      </c>
      <c r="N405" s="14">
        <v>3725662</v>
      </c>
      <c r="O405" s="12"/>
      <c r="P405" s="10" t="s">
        <v>29</v>
      </c>
      <c r="Q405" s="14">
        <v>-3028954</v>
      </c>
      <c r="R405" s="15">
        <v>1</v>
      </c>
      <c r="S405" s="10" t="s">
        <v>29</v>
      </c>
      <c r="T405" s="14">
        <v>696708</v>
      </c>
      <c r="U405" s="10" t="s">
        <v>36</v>
      </c>
      <c r="V405" s="10" t="s">
        <v>29</v>
      </c>
      <c r="W405" s="10" t="s">
        <v>37</v>
      </c>
      <c r="X405" s="10" t="s">
        <v>29</v>
      </c>
      <c r="Y405" s="15">
        <v>0</v>
      </c>
      <c r="Z405" s="15">
        <v>0</v>
      </c>
      <c r="AA405" s="15">
        <v>0</v>
      </c>
      <c r="AB405" s="14">
        <v>-126442</v>
      </c>
      <c r="AC405" s="14">
        <v>570266</v>
      </c>
      <c r="AD405" t="s">
        <v>2606</v>
      </c>
      <c r="AE405" t="s">
        <v>2606</v>
      </c>
      <c r="AF405">
        <v>3</v>
      </c>
    </row>
    <row r="406" spans="1:32" x14ac:dyDescent="0.25">
      <c r="A406" s="22" t="str">
        <f t="shared" si="6"/>
        <v>3000000225-0</v>
      </c>
      <c r="B406" s="9" t="s">
        <v>817</v>
      </c>
      <c r="C406" s="10" t="s">
        <v>29</v>
      </c>
      <c r="D406" s="10" t="s">
        <v>29</v>
      </c>
      <c r="E406" s="9" t="s">
        <v>30</v>
      </c>
      <c r="F406" s="10" t="s">
        <v>207</v>
      </c>
      <c r="G406" s="10" t="s">
        <v>32</v>
      </c>
      <c r="H406" s="11">
        <v>41944</v>
      </c>
      <c r="I406" s="12">
        <v>41944</v>
      </c>
      <c r="J406" s="10" t="s">
        <v>246</v>
      </c>
      <c r="K406" s="13" t="s">
        <v>818</v>
      </c>
      <c r="L406" s="10" t="s">
        <v>398</v>
      </c>
      <c r="M406" s="10" t="s">
        <v>29</v>
      </c>
      <c r="N406" s="14">
        <v>3611022.83</v>
      </c>
      <c r="O406" s="12"/>
      <c r="P406" s="10" t="s">
        <v>29</v>
      </c>
      <c r="Q406" s="14">
        <v>-2935752.83</v>
      </c>
      <c r="R406" s="15">
        <v>1</v>
      </c>
      <c r="S406" s="10" t="s">
        <v>29</v>
      </c>
      <c r="T406" s="14">
        <v>675270</v>
      </c>
      <c r="U406" s="10" t="s">
        <v>36</v>
      </c>
      <c r="V406" s="10" t="s">
        <v>29</v>
      </c>
      <c r="W406" s="10" t="s">
        <v>37</v>
      </c>
      <c r="X406" s="10" t="s">
        <v>29</v>
      </c>
      <c r="Y406" s="15">
        <v>0</v>
      </c>
      <c r="Z406" s="15">
        <v>0</v>
      </c>
      <c r="AA406" s="15">
        <v>0</v>
      </c>
      <c r="AB406" s="14">
        <v>-122551</v>
      </c>
      <c r="AC406" s="14">
        <v>552719</v>
      </c>
      <c r="AD406" t="s">
        <v>2606</v>
      </c>
      <c r="AE406" t="s">
        <v>2606</v>
      </c>
      <c r="AF406">
        <v>3</v>
      </c>
    </row>
    <row r="407" spans="1:32" x14ac:dyDescent="0.25">
      <c r="A407" s="22" t="str">
        <f t="shared" si="6"/>
        <v>3000000226-0</v>
      </c>
      <c r="B407" s="9" t="s">
        <v>819</v>
      </c>
      <c r="C407" s="10" t="s">
        <v>29</v>
      </c>
      <c r="D407" s="10" t="s">
        <v>29</v>
      </c>
      <c r="E407" s="9" t="s">
        <v>30</v>
      </c>
      <c r="F407" s="10" t="s">
        <v>207</v>
      </c>
      <c r="G407" s="10" t="s">
        <v>32</v>
      </c>
      <c r="H407" s="11">
        <v>41944</v>
      </c>
      <c r="I407" s="12">
        <v>41944</v>
      </c>
      <c r="J407" s="10" t="s">
        <v>529</v>
      </c>
      <c r="K407" s="13" t="s">
        <v>820</v>
      </c>
      <c r="L407" s="10" t="s">
        <v>398</v>
      </c>
      <c r="M407" s="10" t="s">
        <v>29</v>
      </c>
      <c r="N407" s="14">
        <v>8026846</v>
      </c>
      <c r="O407" s="12"/>
      <c r="P407" s="10" t="s">
        <v>29</v>
      </c>
      <c r="Q407" s="14">
        <v>-6525807</v>
      </c>
      <c r="R407" s="15">
        <v>1</v>
      </c>
      <c r="S407" s="10" t="s">
        <v>29</v>
      </c>
      <c r="T407" s="14">
        <v>1501039</v>
      </c>
      <c r="U407" s="10" t="s">
        <v>36</v>
      </c>
      <c r="V407" s="10" t="s">
        <v>29</v>
      </c>
      <c r="W407" s="10" t="s">
        <v>37</v>
      </c>
      <c r="X407" s="10" t="s">
        <v>29</v>
      </c>
      <c r="Y407" s="15">
        <v>0</v>
      </c>
      <c r="Z407" s="15">
        <v>0</v>
      </c>
      <c r="AA407" s="15">
        <v>0</v>
      </c>
      <c r="AB407" s="14">
        <v>-272415</v>
      </c>
      <c r="AC407" s="14">
        <v>1228624</v>
      </c>
      <c r="AD407" t="s">
        <v>2606</v>
      </c>
      <c r="AE407" t="s">
        <v>2606</v>
      </c>
      <c r="AF407">
        <v>3</v>
      </c>
    </row>
    <row r="408" spans="1:32" x14ac:dyDescent="0.25">
      <c r="A408" s="22" t="str">
        <f t="shared" si="6"/>
        <v>3000000227-0</v>
      </c>
      <c r="B408" s="9" t="s">
        <v>821</v>
      </c>
      <c r="C408" s="10" t="s">
        <v>29</v>
      </c>
      <c r="D408" s="10" t="s">
        <v>29</v>
      </c>
      <c r="E408" s="9" t="s">
        <v>30</v>
      </c>
      <c r="F408" s="10" t="s">
        <v>207</v>
      </c>
      <c r="G408" s="10" t="s">
        <v>32</v>
      </c>
      <c r="H408" s="11">
        <v>41944</v>
      </c>
      <c r="I408" s="12">
        <v>41944</v>
      </c>
      <c r="J408" s="10" t="s">
        <v>194</v>
      </c>
      <c r="K408" s="13" t="s">
        <v>822</v>
      </c>
      <c r="L408" s="10" t="s">
        <v>398</v>
      </c>
      <c r="M408" s="10" t="s">
        <v>29</v>
      </c>
      <c r="N408" s="14">
        <v>205939.97</v>
      </c>
      <c r="O408" s="12"/>
      <c r="P408" s="10" t="s">
        <v>29</v>
      </c>
      <c r="Q408" s="14">
        <v>-167428.97</v>
      </c>
      <c r="R408" s="15">
        <v>1</v>
      </c>
      <c r="S408" s="10" t="s">
        <v>29</v>
      </c>
      <c r="T408" s="14">
        <v>38511</v>
      </c>
      <c r="U408" s="10" t="s">
        <v>36</v>
      </c>
      <c r="V408" s="10" t="s">
        <v>29</v>
      </c>
      <c r="W408" s="10" t="s">
        <v>37</v>
      </c>
      <c r="X408" s="10" t="s">
        <v>29</v>
      </c>
      <c r="Y408" s="15">
        <v>0</v>
      </c>
      <c r="Z408" s="15">
        <v>0</v>
      </c>
      <c r="AA408" s="15">
        <v>0</v>
      </c>
      <c r="AB408" s="14">
        <v>-6989</v>
      </c>
      <c r="AC408" s="14">
        <v>31522</v>
      </c>
      <c r="AD408" t="s">
        <v>2606</v>
      </c>
      <c r="AE408" t="s">
        <v>2606</v>
      </c>
      <c r="AF408">
        <v>3</v>
      </c>
    </row>
    <row r="409" spans="1:32" x14ac:dyDescent="0.25">
      <c r="A409" s="22" t="str">
        <f t="shared" si="6"/>
        <v>3000000228-0</v>
      </c>
      <c r="B409" s="9" t="s">
        <v>823</v>
      </c>
      <c r="C409" s="10" t="s">
        <v>29</v>
      </c>
      <c r="D409" s="10" t="s">
        <v>29</v>
      </c>
      <c r="E409" s="9" t="s">
        <v>30</v>
      </c>
      <c r="F409" s="10" t="s">
        <v>207</v>
      </c>
      <c r="G409" s="10" t="s">
        <v>32</v>
      </c>
      <c r="H409" s="11">
        <v>41944</v>
      </c>
      <c r="I409" s="12">
        <v>41944</v>
      </c>
      <c r="J409" s="10" t="s">
        <v>455</v>
      </c>
      <c r="K409" s="13" t="s">
        <v>824</v>
      </c>
      <c r="L409" s="10" t="s">
        <v>398</v>
      </c>
      <c r="M409" s="10" t="s">
        <v>29</v>
      </c>
      <c r="N409" s="14">
        <v>12312760.380000001</v>
      </c>
      <c r="O409" s="12"/>
      <c r="P409" s="10" t="s">
        <v>29</v>
      </c>
      <c r="Q409" s="14">
        <v>-10010243.380000001</v>
      </c>
      <c r="R409" s="15">
        <v>1</v>
      </c>
      <c r="S409" s="10" t="s">
        <v>29</v>
      </c>
      <c r="T409" s="14">
        <v>2302517</v>
      </c>
      <c r="U409" s="10" t="s">
        <v>36</v>
      </c>
      <c r="V409" s="10" t="s">
        <v>29</v>
      </c>
      <c r="W409" s="10" t="s">
        <v>37</v>
      </c>
      <c r="X409" s="10" t="s">
        <v>29</v>
      </c>
      <c r="Y409" s="15">
        <v>0</v>
      </c>
      <c r="Z409" s="15">
        <v>0</v>
      </c>
      <c r="AA409" s="15">
        <v>0</v>
      </c>
      <c r="AB409" s="14">
        <v>-417871</v>
      </c>
      <c r="AC409" s="14">
        <v>1884646</v>
      </c>
      <c r="AD409" t="s">
        <v>2606</v>
      </c>
      <c r="AE409" t="s">
        <v>2606</v>
      </c>
      <c r="AF409">
        <v>3</v>
      </c>
    </row>
    <row r="410" spans="1:32" x14ac:dyDescent="0.25">
      <c r="A410" s="22" t="str">
        <f t="shared" si="6"/>
        <v>3000000229-0</v>
      </c>
      <c r="B410" s="9" t="s">
        <v>825</v>
      </c>
      <c r="C410" s="10" t="s">
        <v>29</v>
      </c>
      <c r="D410" s="10" t="s">
        <v>29</v>
      </c>
      <c r="E410" s="9" t="s">
        <v>30</v>
      </c>
      <c r="F410" s="10" t="s">
        <v>207</v>
      </c>
      <c r="G410" s="10" t="s">
        <v>32</v>
      </c>
      <c r="H410" s="11">
        <v>41944</v>
      </c>
      <c r="I410" s="12">
        <v>41944</v>
      </c>
      <c r="J410" s="10" t="s">
        <v>194</v>
      </c>
      <c r="K410" s="13" t="s">
        <v>826</v>
      </c>
      <c r="L410" s="10" t="s">
        <v>398</v>
      </c>
      <c r="M410" s="10" t="s">
        <v>29</v>
      </c>
      <c r="N410" s="14">
        <v>11787394.439999999</v>
      </c>
      <c r="O410" s="12"/>
      <c r="P410" s="10" t="s">
        <v>29</v>
      </c>
      <c r="Q410" s="14">
        <v>-9583123.4399999995</v>
      </c>
      <c r="R410" s="15">
        <v>1</v>
      </c>
      <c r="S410" s="10" t="s">
        <v>29</v>
      </c>
      <c r="T410" s="14">
        <v>2204271</v>
      </c>
      <c r="U410" s="10" t="s">
        <v>36</v>
      </c>
      <c r="V410" s="10" t="s">
        <v>29</v>
      </c>
      <c r="W410" s="10" t="s">
        <v>37</v>
      </c>
      <c r="X410" s="10" t="s">
        <v>29</v>
      </c>
      <c r="Y410" s="15">
        <v>0</v>
      </c>
      <c r="Z410" s="15">
        <v>0</v>
      </c>
      <c r="AA410" s="15">
        <v>0</v>
      </c>
      <c r="AB410" s="14">
        <v>-400040</v>
      </c>
      <c r="AC410" s="14">
        <v>1804231</v>
      </c>
      <c r="AD410" t="s">
        <v>2606</v>
      </c>
      <c r="AE410" t="s">
        <v>2606</v>
      </c>
      <c r="AF410">
        <v>3</v>
      </c>
    </row>
    <row r="411" spans="1:32" x14ac:dyDescent="0.25">
      <c r="A411" s="22" t="str">
        <f t="shared" si="6"/>
        <v>3000000230-0</v>
      </c>
      <c r="B411" s="9" t="s">
        <v>827</v>
      </c>
      <c r="C411" s="10" t="s">
        <v>29</v>
      </c>
      <c r="D411" s="10" t="s">
        <v>29</v>
      </c>
      <c r="E411" s="9" t="s">
        <v>30</v>
      </c>
      <c r="F411" s="10" t="s">
        <v>207</v>
      </c>
      <c r="G411" s="10" t="s">
        <v>32</v>
      </c>
      <c r="H411" s="11">
        <v>41944</v>
      </c>
      <c r="I411" s="12">
        <v>41944</v>
      </c>
      <c r="J411" s="10" t="s">
        <v>828</v>
      </c>
      <c r="K411" s="13" t="s">
        <v>829</v>
      </c>
      <c r="L411" s="10" t="s">
        <v>398</v>
      </c>
      <c r="M411" s="10" t="s">
        <v>29</v>
      </c>
      <c r="N411" s="14">
        <v>63573203.490000002</v>
      </c>
      <c r="O411" s="12"/>
      <c r="P411" s="10" t="s">
        <v>29</v>
      </c>
      <c r="Q411" s="14">
        <v>-51684859.490000002</v>
      </c>
      <c r="R411" s="15">
        <v>1</v>
      </c>
      <c r="S411" s="10" t="s">
        <v>29</v>
      </c>
      <c r="T411" s="14">
        <v>11888344</v>
      </c>
      <c r="U411" s="10" t="s">
        <v>36</v>
      </c>
      <c r="V411" s="10" t="s">
        <v>29</v>
      </c>
      <c r="W411" s="10" t="s">
        <v>37</v>
      </c>
      <c r="X411" s="10" t="s">
        <v>29</v>
      </c>
      <c r="Y411" s="15">
        <v>0</v>
      </c>
      <c r="Z411" s="15">
        <v>0</v>
      </c>
      <c r="AA411" s="15">
        <v>0</v>
      </c>
      <c r="AB411" s="14">
        <v>-2157547</v>
      </c>
      <c r="AC411" s="14">
        <v>9730797</v>
      </c>
      <c r="AD411" t="s">
        <v>2606</v>
      </c>
      <c r="AE411" t="s">
        <v>2606</v>
      </c>
      <c r="AF411">
        <v>3</v>
      </c>
    </row>
    <row r="412" spans="1:32" x14ac:dyDescent="0.25">
      <c r="A412" s="22" t="str">
        <f t="shared" si="6"/>
        <v>3000000231-0</v>
      </c>
      <c r="B412" s="9" t="s">
        <v>830</v>
      </c>
      <c r="C412" s="10" t="s">
        <v>29</v>
      </c>
      <c r="D412" s="10" t="s">
        <v>29</v>
      </c>
      <c r="E412" s="9" t="s">
        <v>30</v>
      </c>
      <c r="F412" s="10" t="s">
        <v>207</v>
      </c>
      <c r="G412" s="10" t="s">
        <v>32</v>
      </c>
      <c r="H412" s="11">
        <v>41974</v>
      </c>
      <c r="I412" s="12">
        <v>41974</v>
      </c>
      <c r="J412" s="10" t="s">
        <v>235</v>
      </c>
      <c r="K412" s="13" t="s">
        <v>831</v>
      </c>
      <c r="L412" s="10" t="s">
        <v>398</v>
      </c>
      <c r="M412" s="10" t="s">
        <v>29</v>
      </c>
      <c r="N412" s="14">
        <v>63503</v>
      </c>
      <c r="O412" s="12"/>
      <c r="P412" s="10" t="s">
        <v>29</v>
      </c>
      <c r="Q412" s="14">
        <v>-51437</v>
      </c>
      <c r="R412" s="15">
        <v>1</v>
      </c>
      <c r="S412" s="10" t="s">
        <v>29</v>
      </c>
      <c r="T412" s="14">
        <v>12066</v>
      </c>
      <c r="U412" s="10" t="s">
        <v>36</v>
      </c>
      <c r="V412" s="10" t="s">
        <v>29</v>
      </c>
      <c r="W412" s="10" t="s">
        <v>37</v>
      </c>
      <c r="X412" s="10" t="s">
        <v>29</v>
      </c>
      <c r="Y412" s="15">
        <v>0</v>
      </c>
      <c r="Z412" s="15">
        <v>0</v>
      </c>
      <c r="AA412" s="15">
        <v>0</v>
      </c>
      <c r="AB412" s="14">
        <v>-2190</v>
      </c>
      <c r="AC412" s="14">
        <v>9876</v>
      </c>
      <c r="AD412" t="s">
        <v>2606</v>
      </c>
      <c r="AE412" t="s">
        <v>2606</v>
      </c>
      <c r="AF412">
        <v>3</v>
      </c>
    </row>
    <row r="413" spans="1:32" x14ac:dyDescent="0.25">
      <c r="A413" s="22" t="str">
        <f t="shared" si="6"/>
        <v>3000000232-0</v>
      </c>
      <c r="B413" s="9" t="s">
        <v>832</v>
      </c>
      <c r="C413" s="10" t="s">
        <v>29</v>
      </c>
      <c r="D413" s="10" t="s">
        <v>29</v>
      </c>
      <c r="E413" s="9" t="s">
        <v>30</v>
      </c>
      <c r="F413" s="10" t="s">
        <v>207</v>
      </c>
      <c r="G413" s="10" t="s">
        <v>32</v>
      </c>
      <c r="H413" s="11">
        <v>41974</v>
      </c>
      <c r="I413" s="12">
        <v>41974</v>
      </c>
      <c r="J413" s="10" t="s">
        <v>194</v>
      </c>
      <c r="K413" s="13" t="s">
        <v>833</v>
      </c>
      <c r="L413" s="10" t="s">
        <v>398</v>
      </c>
      <c r="M413" s="10" t="s">
        <v>29</v>
      </c>
      <c r="N413" s="14">
        <v>514887</v>
      </c>
      <c r="O413" s="12"/>
      <c r="P413" s="10" t="s">
        <v>29</v>
      </c>
      <c r="Q413" s="14">
        <v>-417052</v>
      </c>
      <c r="R413" s="15">
        <v>1</v>
      </c>
      <c r="S413" s="10" t="s">
        <v>29</v>
      </c>
      <c r="T413" s="14">
        <v>97835</v>
      </c>
      <c r="U413" s="10" t="s">
        <v>36</v>
      </c>
      <c r="V413" s="10" t="s">
        <v>29</v>
      </c>
      <c r="W413" s="10" t="s">
        <v>37</v>
      </c>
      <c r="X413" s="10" t="s">
        <v>29</v>
      </c>
      <c r="Y413" s="15">
        <v>0</v>
      </c>
      <c r="Z413" s="15">
        <v>0</v>
      </c>
      <c r="AA413" s="15">
        <v>0</v>
      </c>
      <c r="AB413" s="14">
        <v>-17756</v>
      </c>
      <c r="AC413" s="14">
        <v>80079</v>
      </c>
      <c r="AD413" t="s">
        <v>2606</v>
      </c>
      <c r="AE413" t="s">
        <v>2606</v>
      </c>
      <c r="AF413">
        <v>3</v>
      </c>
    </row>
    <row r="414" spans="1:32" x14ac:dyDescent="0.25">
      <c r="A414" s="22" t="str">
        <f t="shared" si="6"/>
        <v>3000000233-0</v>
      </c>
      <c r="B414" s="9" t="s">
        <v>834</v>
      </c>
      <c r="C414" s="10" t="s">
        <v>29</v>
      </c>
      <c r="D414" s="10" t="s">
        <v>29</v>
      </c>
      <c r="E414" s="9" t="s">
        <v>30</v>
      </c>
      <c r="F414" s="10" t="s">
        <v>207</v>
      </c>
      <c r="G414" s="10" t="s">
        <v>32</v>
      </c>
      <c r="H414" s="11">
        <v>42309</v>
      </c>
      <c r="I414" s="12">
        <v>42309</v>
      </c>
      <c r="J414" s="10" t="s">
        <v>194</v>
      </c>
      <c r="K414" s="13" t="s">
        <v>650</v>
      </c>
      <c r="L414" s="10" t="s">
        <v>398</v>
      </c>
      <c r="M414" s="10" t="s">
        <v>29</v>
      </c>
      <c r="N414" s="14">
        <v>2084128.28</v>
      </c>
      <c r="O414" s="12"/>
      <c r="P414" s="10" t="s">
        <v>29</v>
      </c>
      <c r="Q414" s="14">
        <v>-1608308.28</v>
      </c>
      <c r="R414" s="15">
        <v>1</v>
      </c>
      <c r="S414" s="10" t="s">
        <v>29</v>
      </c>
      <c r="T414" s="14">
        <v>475820</v>
      </c>
      <c r="U414" s="10" t="s">
        <v>36</v>
      </c>
      <c r="V414" s="10" t="s">
        <v>29</v>
      </c>
      <c r="W414" s="10" t="s">
        <v>37</v>
      </c>
      <c r="X414" s="10" t="s">
        <v>29</v>
      </c>
      <c r="Y414" s="15">
        <v>0</v>
      </c>
      <c r="Z414" s="15">
        <v>0</v>
      </c>
      <c r="AA414" s="15">
        <v>0</v>
      </c>
      <c r="AB414" s="14">
        <v>-86354</v>
      </c>
      <c r="AC414" s="14">
        <v>389466</v>
      </c>
      <c r="AD414" t="s">
        <v>2606</v>
      </c>
      <c r="AE414" t="s">
        <v>2606</v>
      </c>
      <c r="AF414">
        <v>3</v>
      </c>
    </row>
    <row r="415" spans="1:32" x14ac:dyDescent="0.25">
      <c r="A415" s="22" t="str">
        <f t="shared" si="6"/>
        <v>3000000234-0</v>
      </c>
      <c r="B415" s="9" t="s">
        <v>835</v>
      </c>
      <c r="C415" s="10" t="s">
        <v>29</v>
      </c>
      <c r="D415" s="10" t="s">
        <v>29</v>
      </c>
      <c r="E415" s="9" t="s">
        <v>30</v>
      </c>
      <c r="F415" s="10" t="s">
        <v>207</v>
      </c>
      <c r="G415" s="10" t="s">
        <v>32</v>
      </c>
      <c r="H415" s="11">
        <v>42309</v>
      </c>
      <c r="I415" s="12">
        <v>42309</v>
      </c>
      <c r="J415" s="10" t="s">
        <v>202</v>
      </c>
      <c r="K415" s="13" t="s">
        <v>836</v>
      </c>
      <c r="L415" s="10" t="s">
        <v>398</v>
      </c>
      <c r="M415" s="10" t="s">
        <v>29</v>
      </c>
      <c r="N415" s="14">
        <v>95224.99</v>
      </c>
      <c r="O415" s="12"/>
      <c r="P415" s="10" t="s">
        <v>29</v>
      </c>
      <c r="Q415" s="14">
        <v>-73483.990000000005</v>
      </c>
      <c r="R415" s="15">
        <v>1</v>
      </c>
      <c r="S415" s="10" t="s">
        <v>29</v>
      </c>
      <c r="T415" s="14">
        <v>21741</v>
      </c>
      <c r="U415" s="10" t="s">
        <v>36</v>
      </c>
      <c r="V415" s="10" t="s">
        <v>29</v>
      </c>
      <c r="W415" s="10" t="s">
        <v>37</v>
      </c>
      <c r="X415" s="10" t="s">
        <v>29</v>
      </c>
      <c r="Y415" s="15">
        <v>0</v>
      </c>
      <c r="Z415" s="15">
        <v>0</v>
      </c>
      <c r="AA415" s="15">
        <v>0</v>
      </c>
      <c r="AB415" s="14">
        <v>-3946</v>
      </c>
      <c r="AC415" s="14">
        <v>17795</v>
      </c>
      <c r="AD415" t="s">
        <v>2606</v>
      </c>
      <c r="AE415" t="s">
        <v>2606</v>
      </c>
      <c r="AF415">
        <v>3</v>
      </c>
    </row>
    <row r="416" spans="1:32" x14ac:dyDescent="0.25">
      <c r="A416" s="22" t="str">
        <f t="shared" si="6"/>
        <v>3000000235-0</v>
      </c>
      <c r="B416" s="9" t="s">
        <v>837</v>
      </c>
      <c r="C416" s="10" t="s">
        <v>29</v>
      </c>
      <c r="D416" s="10" t="s">
        <v>29</v>
      </c>
      <c r="E416" s="9" t="s">
        <v>30</v>
      </c>
      <c r="F416" s="10" t="s">
        <v>207</v>
      </c>
      <c r="G416" s="10" t="s">
        <v>32</v>
      </c>
      <c r="H416" s="11">
        <v>42309</v>
      </c>
      <c r="I416" s="12">
        <v>42309</v>
      </c>
      <c r="J416" s="10" t="s">
        <v>838</v>
      </c>
      <c r="K416" s="13" t="s">
        <v>839</v>
      </c>
      <c r="L416" s="10" t="s">
        <v>398</v>
      </c>
      <c r="M416" s="10" t="s">
        <v>29</v>
      </c>
      <c r="N416" s="14">
        <v>2911242.08</v>
      </c>
      <c r="O416" s="12"/>
      <c r="P416" s="10" t="s">
        <v>29</v>
      </c>
      <c r="Q416" s="14">
        <v>-2246587.08</v>
      </c>
      <c r="R416" s="15">
        <v>1</v>
      </c>
      <c r="S416" s="10" t="s">
        <v>29</v>
      </c>
      <c r="T416" s="14">
        <v>664655</v>
      </c>
      <c r="U416" s="10" t="s">
        <v>36</v>
      </c>
      <c r="V416" s="10" t="s">
        <v>29</v>
      </c>
      <c r="W416" s="10" t="s">
        <v>37</v>
      </c>
      <c r="X416" s="10" t="s">
        <v>29</v>
      </c>
      <c r="Y416" s="15">
        <v>0</v>
      </c>
      <c r="Z416" s="15">
        <v>0</v>
      </c>
      <c r="AA416" s="15">
        <v>0</v>
      </c>
      <c r="AB416" s="14">
        <v>-120624</v>
      </c>
      <c r="AC416" s="14">
        <v>544031</v>
      </c>
      <c r="AD416" t="s">
        <v>2606</v>
      </c>
      <c r="AE416" t="s">
        <v>2606</v>
      </c>
      <c r="AF416">
        <v>3</v>
      </c>
    </row>
    <row r="417" spans="1:32" x14ac:dyDescent="0.25">
      <c r="A417" s="22" t="str">
        <f t="shared" si="6"/>
        <v>3000000236-0</v>
      </c>
      <c r="B417" s="9" t="s">
        <v>840</v>
      </c>
      <c r="C417" s="10" t="s">
        <v>29</v>
      </c>
      <c r="D417" s="10" t="s">
        <v>29</v>
      </c>
      <c r="E417" s="9" t="s">
        <v>30</v>
      </c>
      <c r="F417" s="10" t="s">
        <v>207</v>
      </c>
      <c r="G417" s="10" t="s">
        <v>32</v>
      </c>
      <c r="H417" s="11">
        <v>42309</v>
      </c>
      <c r="I417" s="12">
        <v>42309</v>
      </c>
      <c r="J417" s="10" t="s">
        <v>503</v>
      </c>
      <c r="K417" s="13" t="s">
        <v>841</v>
      </c>
      <c r="L417" s="10" t="s">
        <v>398</v>
      </c>
      <c r="M417" s="10" t="s">
        <v>29</v>
      </c>
      <c r="N417" s="14">
        <v>2415998.27</v>
      </c>
      <c r="O417" s="12"/>
      <c r="P417" s="10" t="s">
        <v>29</v>
      </c>
      <c r="Q417" s="14">
        <v>-1864411.27</v>
      </c>
      <c r="R417" s="15">
        <v>1</v>
      </c>
      <c r="S417" s="10" t="s">
        <v>29</v>
      </c>
      <c r="T417" s="14">
        <v>551587</v>
      </c>
      <c r="U417" s="10" t="s">
        <v>36</v>
      </c>
      <c r="V417" s="10" t="s">
        <v>29</v>
      </c>
      <c r="W417" s="10" t="s">
        <v>37</v>
      </c>
      <c r="X417" s="10" t="s">
        <v>29</v>
      </c>
      <c r="Y417" s="15">
        <v>0</v>
      </c>
      <c r="Z417" s="15">
        <v>0</v>
      </c>
      <c r="AA417" s="15">
        <v>0</v>
      </c>
      <c r="AB417" s="14">
        <v>-100104</v>
      </c>
      <c r="AC417" s="14">
        <v>451483</v>
      </c>
      <c r="AD417" t="s">
        <v>2606</v>
      </c>
      <c r="AE417" t="s">
        <v>2606</v>
      </c>
      <c r="AF417">
        <v>3</v>
      </c>
    </row>
    <row r="418" spans="1:32" x14ac:dyDescent="0.25">
      <c r="A418" s="22" t="str">
        <f t="shared" si="6"/>
        <v>3000000237-0</v>
      </c>
      <c r="B418" s="9" t="s">
        <v>842</v>
      </c>
      <c r="C418" s="10" t="s">
        <v>29</v>
      </c>
      <c r="D418" s="10" t="s">
        <v>29</v>
      </c>
      <c r="E418" s="9" t="s">
        <v>30</v>
      </c>
      <c r="F418" s="10" t="s">
        <v>207</v>
      </c>
      <c r="G418" s="10" t="s">
        <v>32</v>
      </c>
      <c r="H418" s="11">
        <v>42309</v>
      </c>
      <c r="I418" s="12">
        <v>42309</v>
      </c>
      <c r="J418" s="10" t="s">
        <v>414</v>
      </c>
      <c r="K418" s="13" t="s">
        <v>843</v>
      </c>
      <c r="L418" s="10" t="s">
        <v>398</v>
      </c>
      <c r="M418" s="10" t="s">
        <v>29</v>
      </c>
      <c r="N418" s="14">
        <v>730342</v>
      </c>
      <c r="O418" s="12"/>
      <c r="P418" s="10" t="s">
        <v>29</v>
      </c>
      <c r="Q418" s="14">
        <v>-563600</v>
      </c>
      <c r="R418" s="15">
        <v>1</v>
      </c>
      <c r="S418" s="10" t="s">
        <v>29</v>
      </c>
      <c r="T418" s="14">
        <v>166742</v>
      </c>
      <c r="U418" s="10" t="s">
        <v>36</v>
      </c>
      <c r="V418" s="10" t="s">
        <v>29</v>
      </c>
      <c r="W418" s="10" t="s">
        <v>37</v>
      </c>
      <c r="X418" s="10" t="s">
        <v>29</v>
      </c>
      <c r="Y418" s="15">
        <v>0</v>
      </c>
      <c r="Z418" s="15">
        <v>0</v>
      </c>
      <c r="AA418" s="15">
        <v>0</v>
      </c>
      <c r="AB418" s="14">
        <v>-30261</v>
      </c>
      <c r="AC418" s="14">
        <v>136481</v>
      </c>
      <c r="AD418" t="s">
        <v>2606</v>
      </c>
      <c r="AE418" t="s">
        <v>2606</v>
      </c>
      <c r="AF418">
        <v>3</v>
      </c>
    </row>
    <row r="419" spans="1:32" x14ac:dyDescent="0.25">
      <c r="A419" s="22" t="str">
        <f t="shared" si="6"/>
        <v>3000000238-0</v>
      </c>
      <c r="B419" s="9" t="s">
        <v>844</v>
      </c>
      <c r="C419" s="10" t="s">
        <v>29</v>
      </c>
      <c r="D419" s="10" t="s">
        <v>29</v>
      </c>
      <c r="E419" s="9" t="s">
        <v>30</v>
      </c>
      <c r="F419" s="10" t="s">
        <v>207</v>
      </c>
      <c r="G419" s="10" t="s">
        <v>32</v>
      </c>
      <c r="H419" s="11">
        <v>42309</v>
      </c>
      <c r="I419" s="12">
        <v>42309</v>
      </c>
      <c r="J419" s="10" t="s">
        <v>608</v>
      </c>
      <c r="K419" s="13" t="s">
        <v>845</v>
      </c>
      <c r="L419" s="10" t="s">
        <v>398</v>
      </c>
      <c r="M419" s="10" t="s">
        <v>29</v>
      </c>
      <c r="N419" s="14">
        <v>3123131.51</v>
      </c>
      <c r="O419" s="12"/>
      <c r="P419" s="10" t="s">
        <v>29</v>
      </c>
      <c r="Q419" s="14">
        <v>-2410101.5099999998</v>
      </c>
      <c r="R419" s="15">
        <v>1</v>
      </c>
      <c r="S419" s="10" t="s">
        <v>29</v>
      </c>
      <c r="T419" s="14">
        <v>713030</v>
      </c>
      <c r="U419" s="10" t="s">
        <v>36</v>
      </c>
      <c r="V419" s="10" t="s">
        <v>29</v>
      </c>
      <c r="W419" s="10" t="s">
        <v>37</v>
      </c>
      <c r="X419" s="10" t="s">
        <v>29</v>
      </c>
      <c r="Y419" s="15">
        <v>0</v>
      </c>
      <c r="Z419" s="15">
        <v>0</v>
      </c>
      <c r="AA419" s="15">
        <v>0</v>
      </c>
      <c r="AB419" s="14">
        <v>-129404</v>
      </c>
      <c r="AC419" s="14">
        <v>583626</v>
      </c>
      <c r="AD419" t="s">
        <v>2606</v>
      </c>
      <c r="AE419" t="s">
        <v>2606</v>
      </c>
      <c r="AF419">
        <v>3</v>
      </c>
    </row>
    <row r="420" spans="1:32" x14ac:dyDescent="0.25">
      <c r="A420" s="22" t="str">
        <f t="shared" si="6"/>
        <v>3000000239-0</v>
      </c>
      <c r="B420" s="9" t="s">
        <v>846</v>
      </c>
      <c r="C420" s="10" t="s">
        <v>29</v>
      </c>
      <c r="D420" s="10" t="s">
        <v>29</v>
      </c>
      <c r="E420" s="9" t="s">
        <v>30</v>
      </c>
      <c r="F420" s="10" t="s">
        <v>207</v>
      </c>
      <c r="G420" s="10" t="s">
        <v>32</v>
      </c>
      <c r="H420" s="11">
        <v>42309</v>
      </c>
      <c r="I420" s="12">
        <v>42309</v>
      </c>
      <c r="J420" s="10" t="s">
        <v>443</v>
      </c>
      <c r="K420" s="13" t="s">
        <v>847</v>
      </c>
      <c r="L420" s="10" t="s">
        <v>398</v>
      </c>
      <c r="M420" s="10" t="s">
        <v>29</v>
      </c>
      <c r="N420" s="14">
        <v>430843.4</v>
      </c>
      <c r="O420" s="12"/>
      <c r="P420" s="10" t="s">
        <v>29</v>
      </c>
      <c r="Q420" s="14">
        <v>-332479.40000000002</v>
      </c>
      <c r="R420" s="15">
        <v>1</v>
      </c>
      <c r="S420" s="10" t="s">
        <v>29</v>
      </c>
      <c r="T420" s="14">
        <v>98364</v>
      </c>
      <c r="U420" s="10" t="s">
        <v>36</v>
      </c>
      <c r="V420" s="10" t="s">
        <v>29</v>
      </c>
      <c r="W420" s="10" t="s">
        <v>37</v>
      </c>
      <c r="X420" s="10" t="s">
        <v>29</v>
      </c>
      <c r="Y420" s="15">
        <v>0</v>
      </c>
      <c r="Z420" s="15">
        <v>0</v>
      </c>
      <c r="AA420" s="15">
        <v>0</v>
      </c>
      <c r="AB420" s="14">
        <v>-17852</v>
      </c>
      <c r="AC420" s="14">
        <v>80512</v>
      </c>
      <c r="AD420" t="s">
        <v>2606</v>
      </c>
      <c r="AE420" t="s">
        <v>2606</v>
      </c>
      <c r="AF420">
        <v>3</v>
      </c>
    </row>
    <row r="421" spans="1:32" x14ac:dyDescent="0.25">
      <c r="A421" s="22" t="str">
        <f t="shared" si="6"/>
        <v>3000000240-0</v>
      </c>
      <c r="B421" s="9" t="s">
        <v>848</v>
      </c>
      <c r="C421" s="10" t="s">
        <v>29</v>
      </c>
      <c r="D421" s="10" t="s">
        <v>29</v>
      </c>
      <c r="E421" s="9" t="s">
        <v>30</v>
      </c>
      <c r="F421" s="10" t="s">
        <v>207</v>
      </c>
      <c r="G421" s="10" t="s">
        <v>32</v>
      </c>
      <c r="H421" s="11">
        <v>42309</v>
      </c>
      <c r="I421" s="12">
        <v>42309</v>
      </c>
      <c r="J421" s="10" t="s">
        <v>709</v>
      </c>
      <c r="K421" s="13" t="s">
        <v>849</v>
      </c>
      <c r="L421" s="10" t="s">
        <v>398</v>
      </c>
      <c r="M421" s="10" t="s">
        <v>29</v>
      </c>
      <c r="N421" s="14">
        <v>500037.8</v>
      </c>
      <c r="O421" s="12"/>
      <c r="P421" s="10" t="s">
        <v>29</v>
      </c>
      <c r="Q421" s="14">
        <v>-385875.8</v>
      </c>
      <c r="R421" s="15">
        <v>1</v>
      </c>
      <c r="S421" s="10" t="s">
        <v>29</v>
      </c>
      <c r="T421" s="14">
        <v>114162</v>
      </c>
      <c r="U421" s="10" t="s">
        <v>36</v>
      </c>
      <c r="V421" s="10" t="s">
        <v>29</v>
      </c>
      <c r="W421" s="10" t="s">
        <v>37</v>
      </c>
      <c r="X421" s="10" t="s">
        <v>29</v>
      </c>
      <c r="Y421" s="15">
        <v>0</v>
      </c>
      <c r="Z421" s="15">
        <v>0</v>
      </c>
      <c r="AA421" s="15">
        <v>0</v>
      </c>
      <c r="AB421" s="14">
        <v>-20719</v>
      </c>
      <c r="AC421" s="14">
        <v>93443</v>
      </c>
      <c r="AD421" t="s">
        <v>2606</v>
      </c>
      <c r="AE421" t="s">
        <v>2606</v>
      </c>
      <c r="AF421">
        <v>3</v>
      </c>
    </row>
    <row r="422" spans="1:32" x14ac:dyDescent="0.25">
      <c r="A422" s="22" t="str">
        <f t="shared" si="6"/>
        <v>3000000241-0</v>
      </c>
      <c r="B422" s="9" t="s">
        <v>850</v>
      </c>
      <c r="C422" s="10" t="s">
        <v>29</v>
      </c>
      <c r="D422" s="10" t="s">
        <v>29</v>
      </c>
      <c r="E422" s="9" t="s">
        <v>30</v>
      </c>
      <c r="F422" s="10" t="s">
        <v>207</v>
      </c>
      <c r="G422" s="10" t="s">
        <v>32</v>
      </c>
      <c r="H422" s="11">
        <v>42337</v>
      </c>
      <c r="I422" s="12">
        <v>42337</v>
      </c>
      <c r="J422" s="10" t="s">
        <v>503</v>
      </c>
      <c r="K422" s="13" t="s">
        <v>851</v>
      </c>
      <c r="L422" s="10" t="s">
        <v>398</v>
      </c>
      <c r="M422" s="10" t="s">
        <v>29</v>
      </c>
      <c r="N422" s="14">
        <v>21678829.32</v>
      </c>
      <c r="O422" s="12"/>
      <c r="P422" s="10" t="s">
        <v>29</v>
      </c>
      <c r="Q422" s="14">
        <v>-16656014.32</v>
      </c>
      <c r="R422" s="15">
        <v>0</v>
      </c>
      <c r="S422" s="10" t="s">
        <v>29</v>
      </c>
      <c r="T422" s="14">
        <v>5022815</v>
      </c>
      <c r="U422" s="10" t="s">
        <v>36</v>
      </c>
      <c r="V422" s="10" t="s">
        <v>29</v>
      </c>
      <c r="W422" s="10" t="s">
        <v>37</v>
      </c>
      <c r="X422" s="10" t="s">
        <v>29</v>
      </c>
      <c r="Y422" s="15">
        <v>0</v>
      </c>
      <c r="Z422" s="15">
        <v>0</v>
      </c>
      <c r="AA422" s="15">
        <v>0</v>
      </c>
      <c r="AB422" s="14">
        <v>-911562</v>
      </c>
      <c r="AC422" s="14">
        <v>4111253</v>
      </c>
      <c r="AD422" t="s">
        <v>2606</v>
      </c>
      <c r="AE422" t="s">
        <v>2606</v>
      </c>
      <c r="AF422">
        <v>3</v>
      </c>
    </row>
    <row r="423" spans="1:32" x14ac:dyDescent="0.25">
      <c r="A423" s="22" t="str">
        <f t="shared" si="6"/>
        <v>3000000242-0</v>
      </c>
      <c r="B423" s="9" t="s">
        <v>852</v>
      </c>
      <c r="C423" s="10" t="s">
        <v>29</v>
      </c>
      <c r="D423" s="10" t="s">
        <v>29</v>
      </c>
      <c r="E423" s="9" t="s">
        <v>30</v>
      </c>
      <c r="F423" s="10" t="s">
        <v>207</v>
      </c>
      <c r="G423" s="10" t="s">
        <v>32</v>
      </c>
      <c r="H423" s="11">
        <v>42694</v>
      </c>
      <c r="I423" s="12">
        <v>42694</v>
      </c>
      <c r="J423" s="10" t="s">
        <v>414</v>
      </c>
      <c r="K423" s="13" t="s">
        <v>853</v>
      </c>
      <c r="L423" s="10" t="s">
        <v>398</v>
      </c>
      <c r="M423" s="10" t="s">
        <v>29</v>
      </c>
      <c r="N423" s="14">
        <v>690963.58</v>
      </c>
      <c r="O423" s="12"/>
      <c r="P423" s="10" t="s">
        <v>29</v>
      </c>
      <c r="Q423" s="14">
        <v>-496245.58</v>
      </c>
      <c r="R423" s="15">
        <v>1</v>
      </c>
      <c r="S423" s="10" t="s">
        <v>29</v>
      </c>
      <c r="T423" s="14">
        <v>194718</v>
      </c>
      <c r="U423" s="10" t="s">
        <v>36</v>
      </c>
      <c r="V423" s="10" t="s">
        <v>29</v>
      </c>
      <c r="W423" s="10" t="s">
        <v>37</v>
      </c>
      <c r="X423" s="10" t="s">
        <v>29</v>
      </c>
      <c r="Y423" s="15">
        <v>0</v>
      </c>
      <c r="Z423" s="15">
        <v>0</v>
      </c>
      <c r="AA423" s="15">
        <v>0</v>
      </c>
      <c r="AB423" s="14">
        <v>-35338</v>
      </c>
      <c r="AC423" s="14">
        <v>159380</v>
      </c>
      <c r="AD423" t="s">
        <v>2606</v>
      </c>
      <c r="AE423" t="s">
        <v>2606</v>
      </c>
      <c r="AF423">
        <v>3</v>
      </c>
    </row>
    <row r="424" spans="1:32" x14ac:dyDescent="0.25">
      <c r="A424" s="22" t="str">
        <f t="shared" si="6"/>
        <v>3000000243-0</v>
      </c>
      <c r="B424" s="9" t="s">
        <v>854</v>
      </c>
      <c r="C424" s="10" t="s">
        <v>29</v>
      </c>
      <c r="D424" s="10" t="s">
        <v>29</v>
      </c>
      <c r="E424" s="9" t="s">
        <v>30</v>
      </c>
      <c r="F424" s="10" t="s">
        <v>207</v>
      </c>
      <c r="G424" s="10" t="s">
        <v>32</v>
      </c>
      <c r="H424" s="11">
        <v>42699</v>
      </c>
      <c r="I424" s="12">
        <v>42699</v>
      </c>
      <c r="J424" s="10" t="s">
        <v>197</v>
      </c>
      <c r="K424" s="13" t="s">
        <v>855</v>
      </c>
      <c r="L424" s="10" t="s">
        <v>398</v>
      </c>
      <c r="M424" s="10" t="s">
        <v>29</v>
      </c>
      <c r="N424" s="14">
        <v>1600035.87</v>
      </c>
      <c r="O424" s="12"/>
      <c r="P424" s="10" t="s">
        <v>29</v>
      </c>
      <c r="Q424" s="14">
        <v>-1147977.8700000001</v>
      </c>
      <c r="R424" s="15">
        <v>1</v>
      </c>
      <c r="S424" s="10" t="s">
        <v>29</v>
      </c>
      <c r="T424" s="14">
        <v>452058</v>
      </c>
      <c r="U424" s="10" t="s">
        <v>36</v>
      </c>
      <c r="V424" s="10" t="s">
        <v>29</v>
      </c>
      <c r="W424" s="10" t="s">
        <v>37</v>
      </c>
      <c r="X424" s="10" t="s">
        <v>29</v>
      </c>
      <c r="Y424" s="15">
        <v>0</v>
      </c>
      <c r="Z424" s="15">
        <v>0</v>
      </c>
      <c r="AA424" s="15">
        <v>0</v>
      </c>
      <c r="AB424" s="14">
        <v>-82041</v>
      </c>
      <c r="AC424" s="14">
        <v>370017</v>
      </c>
      <c r="AD424" t="s">
        <v>2606</v>
      </c>
      <c r="AE424" t="s">
        <v>2606</v>
      </c>
      <c r="AF424">
        <v>3</v>
      </c>
    </row>
    <row r="425" spans="1:32" x14ac:dyDescent="0.25">
      <c r="A425" s="22" t="str">
        <f t="shared" si="6"/>
        <v>3000000244-0</v>
      </c>
      <c r="B425" s="9" t="s">
        <v>856</v>
      </c>
      <c r="C425" s="10" t="s">
        <v>29</v>
      </c>
      <c r="D425" s="10" t="s">
        <v>29</v>
      </c>
      <c r="E425" s="9" t="s">
        <v>30</v>
      </c>
      <c r="F425" s="10" t="s">
        <v>207</v>
      </c>
      <c r="G425" s="10" t="s">
        <v>32</v>
      </c>
      <c r="H425" s="11">
        <v>42699</v>
      </c>
      <c r="I425" s="12">
        <v>42699</v>
      </c>
      <c r="J425" s="10" t="s">
        <v>443</v>
      </c>
      <c r="K425" s="13" t="s">
        <v>857</v>
      </c>
      <c r="L425" s="10" t="s">
        <v>398</v>
      </c>
      <c r="M425" s="10" t="s">
        <v>29</v>
      </c>
      <c r="N425" s="14">
        <v>3697415.94</v>
      </c>
      <c r="O425" s="12"/>
      <c r="P425" s="10" t="s">
        <v>29</v>
      </c>
      <c r="Q425" s="14">
        <v>-2652785.94</v>
      </c>
      <c r="R425" s="15">
        <v>1</v>
      </c>
      <c r="S425" s="10" t="s">
        <v>29</v>
      </c>
      <c r="T425" s="14">
        <v>1044630</v>
      </c>
      <c r="U425" s="10" t="s">
        <v>36</v>
      </c>
      <c r="V425" s="10" t="s">
        <v>29</v>
      </c>
      <c r="W425" s="10" t="s">
        <v>37</v>
      </c>
      <c r="X425" s="10" t="s">
        <v>29</v>
      </c>
      <c r="Y425" s="15">
        <v>0</v>
      </c>
      <c r="Z425" s="15">
        <v>0</v>
      </c>
      <c r="AA425" s="15">
        <v>0</v>
      </c>
      <c r="AB425" s="14">
        <v>-189584</v>
      </c>
      <c r="AC425" s="14">
        <v>855046</v>
      </c>
      <c r="AD425" t="s">
        <v>2606</v>
      </c>
      <c r="AE425" t="s">
        <v>2606</v>
      </c>
      <c r="AF425">
        <v>3</v>
      </c>
    </row>
    <row r="426" spans="1:32" x14ac:dyDescent="0.25">
      <c r="A426" s="22" t="str">
        <f t="shared" si="6"/>
        <v>3000000245-0</v>
      </c>
      <c r="B426" s="9" t="s">
        <v>858</v>
      </c>
      <c r="C426" s="10" t="s">
        <v>29</v>
      </c>
      <c r="D426" s="10" t="s">
        <v>29</v>
      </c>
      <c r="E426" s="9" t="s">
        <v>30</v>
      </c>
      <c r="F426" s="10" t="s">
        <v>207</v>
      </c>
      <c r="G426" s="10" t="s">
        <v>32</v>
      </c>
      <c r="H426" s="11">
        <v>42699</v>
      </c>
      <c r="I426" s="12">
        <v>42699</v>
      </c>
      <c r="J426" s="10" t="s">
        <v>448</v>
      </c>
      <c r="K426" s="13" t="s">
        <v>859</v>
      </c>
      <c r="L426" s="10" t="s">
        <v>398</v>
      </c>
      <c r="M426" s="10" t="s">
        <v>29</v>
      </c>
      <c r="N426" s="14">
        <v>2422386.6</v>
      </c>
      <c r="O426" s="12"/>
      <c r="P426" s="10" t="s">
        <v>29</v>
      </c>
      <c r="Q426" s="14">
        <v>-1737990.6</v>
      </c>
      <c r="R426" s="15">
        <v>1</v>
      </c>
      <c r="S426" s="10" t="s">
        <v>29</v>
      </c>
      <c r="T426" s="14">
        <v>684396</v>
      </c>
      <c r="U426" s="10" t="s">
        <v>36</v>
      </c>
      <c r="V426" s="10" t="s">
        <v>29</v>
      </c>
      <c r="W426" s="10" t="s">
        <v>37</v>
      </c>
      <c r="X426" s="10" t="s">
        <v>29</v>
      </c>
      <c r="Y426" s="15">
        <v>0</v>
      </c>
      <c r="Z426" s="15">
        <v>0</v>
      </c>
      <c r="AA426" s="15">
        <v>0</v>
      </c>
      <c r="AB426" s="14">
        <v>-124207</v>
      </c>
      <c r="AC426" s="14">
        <v>560189</v>
      </c>
      <c r="AD426" t="s">
        <v>2606</v>
      </c>
      <c r="AE426" t="s">
        <v>2606</v>
      </c>
      <c r="AF426">
        <v>3</v>
      </c>
    </row>
    <row r="427" spans="1:32" x14ac:dyDescent="0.25">
      <c r="A427" s="22" t="str">
        <f t="shared" si="6"/>
        <v>3000000246-0</v>
      </c>
      <c r="B427" s="9" t="s">
        <v>860</v>
      </c>
      <c r="C427" s="10" t="s">
        <v>29</v>
      </c>
      <c r="D427" s="10" t="s">
        <v>29</v>
      </c>
      <c r="E427" s="9" t="s">
        <v>30</v>
      </c>
      <c r="F427" s="10" t="s">
        <v>207</v>
      </c>
      <c r="G427" s="10" t="s">
        <v>32</v>
      </c>
      <c r="H427" s="11">
        <v>42729</v>
      </c>
      <c r="I427" s="12">
        <v>42729</v>
      </c>
      <c r="J427" s="10" t="s">
        <v>194</v>
      </c>
      <c r="K427" s="13" t="s">
        <v>861</v>
      </c>
      <c r="L427" s="10" t="s">
        <v>398</v>
      </c>
      <c r="M427" s="10" t="s">
        <v>29</v>
      </c>
      <c r="N427" s="14">
        <v>14688329.6</v>
      </c>
      <c r="O427" s="12"/>
      <c r="P427" s="10" t="s">
        <v>29</v>
      </c>
      <c r="Q427" s="14">
        <v>-10471251.6</v>
      </c>
      <c r="R427" s="15">
        <v>1</v>
      </c>
      <c r="S427" s="10" t="s">
        <v>29</v>
      </c>
      <c r="T427" s="14">
        <v>4217078</v>
      </c>
      <c r="U427" s="10" t="s">
        <v>36</v>
      </c>
      <c r="V427" s="10" t="s">
        <v>29</v>
      </c>
      <c r="W427" s="10" t="s">
        <v>37</v>
      </c>
      <c r="X427" s="10" t="s">
        <v>29</v>
      </c>
      <c r="Y427" s="15">
        <v>0</v>
      </c>
      <c r="Z427" s="15">
        <v>0</v>
      </c>
      <c r="AA427" s="15">
        <v>0</v>
      </c>
      <c r="AB427" s="14">
        <v>-765333</v>
      </c>
      <c r="AC427" s="14">
        <v>3451745</v>
      </c>
      <c r="AD427" t="s">
        <v>2606</v>
      </c>
      <c r="AE427" t="s">
        <v>2606</v>
      </c>
      <c r="AF427">
        <v>3</v>
      </c>
    </row>
    <row r="428" spans="1:32" x14ac:dyDescent="0.25">
      <c r="A428" s="22" t="str">
        <f t="shared" si="6"/>
        <v>3000000247-0</v>
      </c>
      <c r="B428" s="9" t="s">
        <v>862</v>
      </c>
      <c r="C428" s="10" t="s">
        <v>29</v>
      </c>
      <c r="D428" s="10" t="s">
        <v>29</v>
      </c>
      <c r="E428" s="9" t="s">
        <v>30</v>
      </c>
      <c r="F428" s="10" t="s">
        <v>207</v>
      </c>
      <c r="G428" s="10" t="s">
        <v>32</v>
      </c>
      <c r="H428" s="11">
        <v>43010</v>
      </c>
      <c r="I428" s="12">
        <v>43010</v>
      </c>
      <c r="J428" s="10" t="s">
        <v>194</v>
      </c>
      <c r="K428" s="13" t="s">
        <v>863</v>
      </c>
      <c r="L428" s="10" t="s">
        <v>398</v>
      </c>
      <c r="M428" s="10" t="s">
        <v>29</v>
      </c>
      <c r="N428" s="14">
        <v>3020162.04</v>
      </c>
      <c r="O428" s="12"/>
      <c r="P428" s="10" t="s">
        <v>29</v>
      </c>
      <c r="Q428" s="14">
        <v>-2007630.04</v>
      </c>
      <c r="R428" s="15">
        <v>1</v>
      </c>
      <c r="S428" s="10" t="s">
        <v>29</v>
      </c>
      <c r="T428" s="14">
        <v>1012532</v>
      </c>
      <c r="U428" s="10" t="s">
        <v>36</v>
      </c>
      <c r="V428" s="10" t="s">
        <v>29</v>
      </c>
      <c r="W428" s="10" t="s">
        <v>37</v>
      </c>
      <c r="X428" s="10" t="s">
        <v>29</v>
      </c>
      <c r="Y428" s="15">
        <v>0</v>
      </c>
      <c r="Z428" s="15">
        <v>0</v>
      </c>
      <c r="AA428" s="15">
        <v>0</v>
      </c>
      <c r="AB428" s="14">
        <v>-183759</v>
      </c>
      <c r="AC428" s="14">
        <v>828773</v>
      </c>
      <c r="AD428" t="s">
        <v>2606</v>
      </c>
      <c r="AE428" t="s">
        <v>2606</v>
      </c>
      <c r="AF428">
        <v>3</v>
      </c>
    </row>
    <row r="429" spans="1:32" x14ac:dyDescent="0.25">
      <c r="A429" s="22" t="str">
        <f t="shared" si="6"/>
        <v>3000000248-0</v>
      </c>
      <c r="B429" s="9" t="s">
        <v>864</v>
      </c>
      <c r="C429" s="10" t="s">
        <v>29</v>
      </c>
      <c r="D429" s="10" t="s">
        <v>29</v>
      </c>
      <c r="E429" s="9" t="s">
        <v>30</v>
      </c>
      <c r="F429" s="10" t="s">
        <v>207</v>
      </c>
      <c r="G429" s="10" t="s">
        <v>32</v>
      </c>
      <c r="H429" s="11">
        <v>43023</v>
      </c>
      <c r="I429" s="12">
        <v>43023</v>
      </c>
      <c r="J429" s="10" t="s">
        <v>407</v>
      </c>
      <c r="K429" s="13" t="s">
        <v>865</v>
      </c>
      <c r="L429" s="10" t="s">
        <v>398</v>
      </c>
      <c r="M429" s="10" t="s">
        <v>29</v>
      </c>
      <c r="N429" s="14">
        <v>6459578.6299999999</v>
      </c>
      <c r="O429" s="12"/>
      <c r="P429" s="10" t="s">
        <v>29</v>
      </c>
      <c r="Q429" s="14">
        <v>-4278777.63</v>
      </c>
      <c r="R429" s="15">
        <v>1</v>
      </c>
      <c r="S429" s="10" t="s">
        <v>29</v>
      </c>
      <c r="T429" s="14">
        <v>2180801</v>
      </c>
      <c r="U429" s="10" t="s">
        <v>36</v>
      </c>
      <c r="V429" s="10" t="s">
        <v>29</v>
      </c>
      <c r="W429" s="10" t="s">
        <v>37</v>
      </c>
      <c r="X429" s="10" t="s">
        <v>29</v>
      </c>
      <c r="Y429" s="15">
        <v>0</v>
      </c>
      <c r="Z429" s="15">
        <v>0</v>
      </c>
      <c r="AA429" s="15">
        <v>0</v>
      </c>
      <c r="AB429" s="14">
        <v>-395781</v>
      </c>
      <c r="AC429" s="14">
        <v>1785020</v>
      </c>
      <c r="AD429" t="s">
        <v>2606</v>
      </c>
      <c r="AE429" t="s">
        <v>2606</v>
      </c>
      <c r="AF429">
        <v>3</v>
      </c>
    </row>
    <row r="430" spans="1:32" x14ac:dyDescent="0.25">
      <c r="A430" s="22" t="str">
        <f t="shared" si="6"/>
        <v>3000000249-0</v>
      </c>
      <c r="B430" s="9" t="s">
        <v>866</v>
      </c>
      <c r="C430" s="10" t="s">
        <v>29</v>
      </c>
      <c r="D430" s="10" t="s">
        <v>29</v>
      </c>
      <c r="E430" s="9" t="s">
        <v>30</v>
      </c>
      <c r="F430" s="10" t="s">
        <v>207</v>
      </c>
      <c r="G430" s="10" t="s">
        <v>32</v>
      </c>
      <c r="H430" s="11">
        <v>43023</v>
      </c>
      <c r="I430" s="12">
        <v>43023</v>
      </c>
      <c r="J430" s="10" t="s">
        <v>202</v>
      </c>
      <c r="K430" s="13" t="s">
        <v>867</v>
      </c>
      <c r="L430" s="10" t="s">
        <v>398</v>
      </c>
      <c r="M430" s="10" t="s">
        <v>29</v>
      </c>
      <c r="N430" s="14">
        <v>6846075.1799999997</v>
      </c>
      <c r="O430" s="12"/>
      <c r="P430" s="10" t="s">
        <v>29</v>
      </c>
      <c r="Q430" s="14">
        <v>-4534789.78</v>
      </c>
      <c r="R430" s="15">
        <v>1</v>
      </c>
      <c r="S430" s="10" t="s">
        <v>29</v>
      </c>
      <c r="T430" s="14">
        <v>2311285.4</v>
      </c>
      <c r="U430" s="10" t="s">
        <v>36</v>
      </c>
      <c r="V430" s="10" t="s">
        <v>29</v>
      </c>
      <c r="W430" s="10" t="s">
        <v>37</v>
      </c>
      <c r="X430" s="10" t="s">
        <v>29</v>
      </c>
      <c r="Y430" s="15">
        <v>0</v>
      </c>
      <c r="Z430" s="15">
        <v>0</v>
      </c>
      <c r="AA430" s="15">
        <v>0</v>
      </c>
      <c r="AB430" s="14">
        <v>-419462</v>
      </c>
      <c r="AC430" s="14">
        <v>1891823.4</v>
      </c>
      <c r="AD430" t="s">
        <v>2606</v>
      </c>
      <c r="AE430" t="s">
        <v>2606</v>
      </c>
      <c r="AF430">
        <v>3</v>
      </c>
    </row>
    <row r="431" spans="1:32" x14ac:dyDescent="0.25">
      <c r="A431" s="22" t="str">
        <f t="shared" si="6"/>
        <v>3000000250-0</v>
      </c>
      <c r="B431" s="9" t="s">
        <v>868</v>
      </c>
      <c r="C431" s="10" t="s">
        <v>29</v>
      </c>
      <c r="D431" s="10" t="s">
        <v>29</v>
      </c>
      <c r="E431" s="9" t="s">
        <v>30</v>
      </c>
      <c r="F431" s="10" t="s">
        <v>207</v>
      </c>
      <c r="G431" s="10" t="s">
        <v>32</v>
      </c>
      <c r="H431" s="11">
        <v>43023</v>
      </c>
      <c r="I431" s="12">
        <v>43023</v>
      </c>
      <c r="J431" s="10" t="s">
        <v>608</v>
      </c>
      <c r="K431" s="13" t="s">
        <v>869</v>
      </c>
      <c r="L431" s="10" t="s">
        <v>398</v>
      </c>
      <c r="M431" s="10" t="s">
        <v>29</v>
      </c>
      <c r="N431" s="14">
        <v>6359734.0800000001</v>
      </c>
      <c r="O431" s="12"/>
      <c r="P431" s="10" t="s">
        <v>29</v>
      </c>
      <c r="Q431" s="14">
        <v>-4212640.08</v>
      </c>
      <c r="R431" s="15">
        <v>1</v>
      </c>
      <c r="S431" s="10" t="s">
        <v>29</v>
      </c>
      <c r="T431" s="14">
        <v>2147094</v>
      </c>
      <c r="U431" s="10" t="s">
        <v>36</v>
      </c>
      <c r="V431" s="10" t="s">
        <v>29</v>
      </c>
      <c r="W431" s="10" t="s">
        <v>37</v>
      </c>
      <c r="X431" s="10" t="s">
        <v>29</v>
      </c>
      <c r="Y431" s="15">
        <v>0</v>
      </c>
      <c r="Z431" s="15">
        <v>0</v>
      </c>
      <c r="AA431" s="15">
        <v>0</v>
      </c>
      <c r="AB431" s="14">
        <v>-389664</v>
      </c>
      <c r="AC431" s="14">
        <v>1757430</v>
      </c>
      <c r="AD431" t="s">
        <v>2606</v>
      </c>
      <c r="AE431" t="s">
        <v>2606</v>
      </c>
      <c r="AF431">
        <v>3</v>
      </c>
    </row>
    <row r="432" spans="1:32" x14ac:dyDescent="0.25">
      <c r="A432" s="22" t="str">
        <f t="shared" si="6"/>
        <v>3000000251-0</v>
      </c>
      <c r="B432" s="9" t="s">
        <v>870</v>
      </c>
      <c r="C432" s="10" t="s">
        <v>29</v>
      </c>
      <c r="D432" s="10" t="s">
        <v>29</v>
      </c>
      <c r="E432" s="9" t="s">
        <v>30</v>
      </c>
      <c r="F432" s="10" t="s">
        <v>207</v>
      </c>
      <c r="G432" s="10" t="s">
        <v>32</v>
      </c>
      <c r="H432" s="11">
        <v>43028</v>
      </c>
      <c r="I432" s="12">
        <v>43028</v>
      </c>
      <c r="J432" s="10" t="s">
        <v>503</v>
      </c>
      <c r="K432" s="13" t="s">
        <v>871</v>
      </c>
      <c r="L432" s="10" t="s">
        <v>398</v>
      </c>
      <c r="M432" s="10" t="s">
        <v>29</v>
      </c>
      <c r="N432" s="14">
        <v>977058.15</v>
      </c>
      <c r="O432" s="12"/>
      <c r="P432" s="10" t="s">
        <v>29</v>
      </c>
      <c r="Q432" s="14">
        <v>-646274.15</v>
      </c>
      <c r="R432" s="15">
        <v>1</v>
      </c>
      <c r="S432" s="10" t="s">
        <v>29</v>
      </c>
      <c r="T432" s="14">
        <v>330784</v>
      </c>
      <c r="U432" s="10" t="s">
        <v>36</v>
      </c>
      <c r="V432" s="10" t="s">
        <v>29</v>
      </c>
      <c r="W432" s="10" t="s">
        <v>37</v>
      </c>
      <c r="X432" s="10" t="s">
        <v>29</v>
      </c>
      <c r="Y432" s="15">
        <v>0</v>
      </c>
      <c r="Z432" s="15">
        <v>0</v>
      </c>
      <c r="AA432" s="15">
        <v>0</v>
      </c>
      <c r="AB432" s="14">
        <v>-60032</v>
      </c>
      <c r="AC432" s="14">
        <v>270752</v>
      </c>
      <c r="AD432" t="s">
        <v>2606</v>
      </c>
      <c r="AE432" t="s">
        <v>2606</v>
      </c>
      <c r="AF432">
        <v>3</v>
      </c>
    </row>
    <row r="433" spans="1:32" x14ac:dyDescent="0.25">
      <c r="A433" s="22" t="str">
        <f t="shared" si="6"/>
        <v>3000000252-0</v>
      </c>
      <c r="B433" s="9" t="s">
        <v>872</v>
      </c>
      <c r="C433" s="10" t="s">
        <v>29</v>
      </c>
      <c r="D433" s="10" t="s">
        <v>29</v>
      </c>
      <c r="E433" s="9" t="s">
        <v>30</v>
      </c>
      <c r="F433" s="10" t="s">
        <v>207</v>
      </c>
      <c r="G433" s="10" t="s">
        <v>32</v>
      </c>
      <c r="H433" s="11">
        <v>43051</v>
      </c>
      <c r="I433" s="12">
        <v>43051</v>
      </c>
      <c r="J433" s="10" t="s">
        <v>414</v>
      </c>
      <c r="K433" s="13" t="s">
        <v>873</v>
      </c>
      <c r="L433" s="10" t="s">
        <v>398</v>
      </c>
      <c r="M433" s="10" t="s">
        <v>29</v>
      </c>
      <c r="N433" s="14">
        <v>1756901.31</v>
      </c>
      <c r="O433" s="12"/>
      <c r="P433" s="10" t="s">
        <v>29</v>
      </c>
      <c r="Q433" s="14">
        <v>-1154733.31</v>
      </c>
      <c r="R433" s="15">
        <v>1</v>
      </c>
      <c r="S433" s="10" t="s">
        <v>29</v>
      </c>
      <c r="T433" s="14">
        <v>602168</v>
      </c>
      <c r="U433" s="10" t="s">
        <v>36</v>
      </c>
      <c r="V433" s="10" t="s">
        <v>29</v>
      </c>
      <c r="W433" s="10" t="s">
        <v>37</v>
      </c>
      <c r="X433" s="10" t="s">
        <v>29</v>
      </c>
      <c r="Y433" s="15">
        <v>0</v>
      </c>
      <c r="Z433" s="15">
        <v>0</v>
      </c>
      <c r="AA433" s="15">
        <v>0</v>
      </c>
      <c r="AB433" s="14">
        <v>-109284</v>
      </c>
      <c r="AC433" s="14">
        <v>492884</v>
      </c>
      <c r="AD433" t="s">
        <v>2606</v>
      </c>
      <c r="AE433" t="s">
        <v>2606</v>
      </c>
      <c r="AF433">
        <v>3</v>
      </c>
    </row>
    <row r="434" spans="1:32" x14ac:dyDescent="0.25">
      <c r="A434" s="22" t="str">
        <f t="shared" si="6"/>
        <v>3000000253-0</v>
      </c>
      <c r="B434" s="9" t="s">
        <v>874</v>
      </c>
      <c r="C434" s="10" t="s">
        <v>29</v>
      </c>
      <c r="D434" s="10" t="s">
        <v>29</v>
      </c>
      <c r="E434" s="9" t="s">
        <v>30</v>
      </c>
      <c r="F434" s="10" t="s">
        <v>207</v>
      </c>
      <c r="G434" s="10" t="s">
        <v>32</v>
      </c>
      <c r="H434" s="11">
        <v>43051</v>
      </c>
      <c r="I434" s="12">
        <v>43051</v>
      </c>
      <c r="J434" s="10" t="s">
        <v>235</v>
      </c>
      <c r="K434" s="13" t="s">
        <v>875</v>
      </c>
      <c r="L434" s="10" t="s">
        <v>398</v>
      </c>
      <c r="M434" s="10" t="s">
        <v>29</v>
      </c>
      <c r="N434" s="14">
        <v>161700</v>
      </c>
      <c r="O434" s="12"/>
      <c r="P434" s="10" t="s">
        <v>29</v>
      </c>
      <c r="Q434" s="14">
        <v>-106278</v>
      </c>
      <c r="R434" s="15">
        <v>0</v>
      </c>
      <c r="S434" s="10" t="s">
        <v>29</v>
      </c>
      <c r="T434" s="14">
        <v>55422</v>
      </c>
      <c r="U434" s="10" t="s">
        <v>36</v>
      </c>
      <c r="V434" s="10" t="s">
        <v>29</v>
      </c>
      <c r="W434" s="10" t="s">
        <v>37</v>
      </c>
      <c r="X434" s="10" t="s">
        <v>29</v>
      </c>
      <c r="Y434" s="15">
        <v>0</v>
      </c>
      <c r="Z434" s="15">
        <v>0</v>
      </c>
      <c r="AA434" s="15">
        <v>0</v>
      </c>
      <c r="AB434" s="14">
        <v>-10058</v>
      </c>
      <c r="AC434" s="14">
        <v>45364</v>
      </c>
      <c r="AD434" t="s">
        <v>2606</v>
      </c>
      <c r="AE434" t="s">
        <v>2606</v>
      </c>
      <c r="AF434">
        <v>3</v>
      </c>
    </row>
    <row r="435" spans="1:32" x14ac:dyDescent="0.25">
      <c r="A435" s="22" t="str">
        <f t="shared" si="6"/>
        <v>3000000253-1</v>
      </c>
      <c r="B435" s="9" t="s">
        <v>874</v>
      </c>
      <c r="C435" s="10" t="s">
        <v>29</v>
      </c>
      <c r="D435" s="10" t="s">
        <v>29</v>
      </c>
      <c r="E435" s="9" t="s">
        <v>375</v>
      </c>
      <c r="F435" s="10" t="s">
        <v>207</v>
      </c>
      <c r="G435" s="10" t="s">
        <v>32</v>
      </c>
      <c r="H435" s="11">
        <v>43051</v>
      </c>
      <c r="I435" s="12">
        <v>45288</v>
      </c>
      <c r="J435" s="10" t="s">
        <v>235</v>
      </c>
      <c r="K435" s="13" t="s">
        <v>875</v>
      </c>
      <c r="L435" s="10" t="s">
        <v>398</v>
      </c>
      <c r="M435" s="10" t="s">
        <v>29</v>
      </c>
      <c r="N435" s="15">
        <v>0</v>
      </c>
      <c r="O435" s="12"/>
      <c r="P435" s="10" t="s">
        <v>29</v>
      </c>
      <c r="Q435" s="15">
        <v>0</v>
      </c>
      <c r="R435" s="15">
        <v>1</v>
      </c>
      <c r="S435" s="10" t="s">
        <v>29</v>
      </c>
      <c r="T435" s="15">
        <v>0</v>
      </c>
      <c r="U435" s="10" t="s">
        <v>36</v>
      </c>
      <c r="V435" s="10" t="s">
        <v>29</v>
      </c>
      <c r="W435" s="10" t="s">
        <v>37</v>
      </c>
      <c r="X435" s="10" t="s">
        <v>29</v>
      </c>
      <c r="Y435" s="15">
        <v>0</v>
      </c>
      <c r="Z435" s="14">
        <v>35004</v>
      </c>
      <c r="AA435" s="15">
        <v>0</v>
      </c>
      <c r="AB435" s="14">
        <v>-1649</v>
      </c>
      <c r="AC435" s="14">
        <v>33355</v>
      </c>
      <c r="AD435" t="s">
        <v>2606</v>
      </c>
      <c r="AE435" t="s">
        <v>2606</v>
      </c>
      <c r="AF435">
        <v>3</v>
      </c>
    </row>
    <row r="436" spans="1:32" x14ac:dyDescent="0.25">
      <c r="A436" s="22" t="str">
        <f t="shared" si="6"/>
        <v>3000000254-0</v>
      </c>
      <c r="B436" s="9" t="s">
        <v>876</v>
      </c>
      <c r="C436" s="10" t="s">
        <v>29</v>
      </c>
      <c r="D436" s="10" t="s">
        <v>29</v>
      </c>
      <c r="E436" s="9" t="s">
        <v>30</v>
      </c>
      <c r="F436" s="10" t="s">
        <v>207</v>
      </c>
      <c r="G436" s="10" t="s">
        <v>32</v>
      </c>
      <c r="H436" s="11">
        <v>43054</v>
      </c>
      <c r="I436" s="12">
        <v>43054</v>
      </c>
      <c r="J436" s="10" t="s">
        <v>194</v>
      </c>
      <c r="K436" s="13" t="s">
        <v>877</v>
      </c>
      <c r="L436" s="10" t="s">
        <v>398</v>
      </c>
      <c r="M436" s="10" t="s">
        <v>29</v>
      </c>
      <c r="N436" s="14">
        <v>1157058.8400000001</v>
      </c>
      <c r="O436" s="12"/>
      <c r="P436" s="10" t="s">
        <v>29</v>
      </c>
      <c r="Q436" s="14">
        <v>-759837.84</v>
      </c>
      <c r="R436" s="15">
        <v>1</v>
      </c>
      <c r="S436" s="10" t="s">
        <v>29</v>
      </c>
      <c r="T436" s="14">
        <v>397221</v>
      </c>
      <c r="U436" s="10" t="s">
        <v>36</v>
      </c>
      <c r="V436" s="10" t="s">
        <v>29</v>
      </c>
      <c r="W436" s="10" t="s">
        <v>37</v>
      </c>
      <c r="X436" s="10" t="s">
        <v>29</v>
      </c>
      <c r="Y436" s="15">
        <v>0</v>
      </c>
      <c r="Z436" s="15">
        <v>0</v>
      </c>
      <c r="AA436" s="15">
        <v>0</v>
      </c>
      <c r="AB436" s="14">
        <v>-72089</v>
      </c>
      <c r="AC436" s="14">
        <v>325132</v>
      </c>
      <c r="AD436" t="s">
        <v>2606</v>
      </c>
      <c r="AE436" t="s">
        <v>2606</v>
      </c>
      <c r="AF436">
        <v>3</v>
      </c>
    </row>
    <row r="437" spans="1:32" x14ac:dyDescent="0.25">
      <c r="A437" s="22" t="str">
        <f t="shared" si="6"/>
        <v>3000000255-0</v>
      </c>
      <c r="B437" s="9" t="s">
        <v>878</v>
      </c>
      <c r="C437" s="10" t="s">
        <v>29</v>
      </c>
      <c r="D437" s="10" t="s">
        <v>29</v>
      </c>
      <c r="E437" s="9" t="s">
        <v>30</v>
      </c>
      <c r="F437" s="10" t="s">
        <v>207</v>
      </c>
      <c r="G437" s="10" t="s">
        <v>32</v>
      </c>
      <c r="H437" s="11">
        <v>43054</v>
      </c>
      <c r="I437" s="12">
        <v>43054</v>
      </c>
      <c r="J437" s="10" t="s">
        <v>194</v>
      </c>
      <c r="K437" s="13" t="s">
        <v>879</v>
      </c>
      <c r="L437" s="10" t="s">
        <v>398</v>
      </c>
      <c r="M437" s="10" t="s">
        <v>29</v>
      </c>
      <c r="N437" s="14">
        <v>3115311.4</v>
      </c>
      <c r="O437" s="12"/>
      <c r="P437" s="10" t="s">
        <v>29</v>
      </c>
      <c r="Q437" s="14">
        <v>-2045817.4</v>
      </c>
      <c r="R437" s="15">
        <v>1</v>
      </c>
      <c r="S437" s="10" t="s">
        <v>29</v>
      </c>
      <c r="T437" s="14">
        <v>1069494</v>
      </c>
      <c r="U437" s="10" t="s">
        <v>36</v>
      </c>
      <c r="V437" s="10" t="s">
        <v>29</v>
      </c>
      <c r="W437" s="10" t="s">
        <v>37</v>
      </c>
      <c r="X437" s="10" t="s">
        <v>29</v>
      </c>
      <c r="Y437" s="15">
        <v>0</v>
      </c>
      <c r="Z437" s="15">
        <v>0</v>
      </c>
      <c r="AA437" s="15">
        <v>0</v>
      </c>
      <c r="AB437" s="14">
        <v>-194096</v>
      </c>
      <c r="AC437" s="14">
        <v>875398</v>
      </c>
      <c r="AD437" t="s">
        <v>2606</v>
      </c>
      <c r="AE437" t="s">
        <v>2606</v>
      </c>
      <c r="AF437">
        <v>3</v>
      </c>
    </row>
    <row r="438" spans="1:32" x14ac:dyDescent="0.25">
      <c r="A438" s="22" t="str">
        <f t="shared" si="6"/>
        <v>3000000257-0</v>
      </c>
      <c r="B438" s="9" t="s">
        <v>880</v>
      </c>
      <c r="C438" s="10" t="s">
        <v>29</v>
      </c>
      <c r="D438" s="10" t="s">
        <v>29</v>
      </c>
      <c r="E438" s="9" t="s">
        <v>30</v>
      </c>
      <c r="F438" s="10" t="s">
        <v>207</v>
      </c>
      <c r="G438" s="10" t="s">
        <v>32</v>
      </c>
      <c r="H438" s="11">
        <v>43054</v>
      </c>
      <c r="I438" s="12">
        <v>43054</v>
      </c>
      <c r="J438" s="10" t="s">
        <v>529</v>
      </c>
      <c r="K438" s="13" t="s">
        <v>881</v>
      </c>
      <c r="L438" s="10" t="s">
        <v>398</v>
      </c>
      <c r="M438" s="10" t="s">
        <v>29</v>
      </c>
      <c r="N438" s="14">
        <v>77201124.829999998</v>
      </c>
      <c r="O438" s="12"/>
      <c r="P438" s="10" t="s">
        <v>29</v>
      </c>
      <c r="Q438" s="14">
        <v>-50697791.829999998</v>
      </c>
      <c r="R438" s="15">
        <v>1</v>
      </c>
      <c r="S438" s="10" t="s">
        <v>29</v>
      </c>
      <c r="T438" s="14">
        <v>26503333</v>
      </c>
      <c r="U438" s="10" t="s">
        <v>36</v>
      </c>
      <c r="V438" s="10" t="s">
        <v>29</v>
      </c>
      <c r="W438" s="10" t="s">
        <v>37</v>
      </c>
      <c r="X438" s="10" t="s">
        <v>29</v>
      </c>
      <c r="Y438" s="15">
        <v>0</v>
      </c>
      <c r="Z438" s="15">
        <v>0</v>
      </c>
      <c r="AA438" s="15">
        <v>0</v>
      </c>
      <c r="AB438" s="14">
        <v>-4809938</v>
      </c>
      <c r="AC438" s="14">
        <v>21693395</v>
      </c>
      <c r="AD438" t="s">
        <v>2606</v>
      </c>
      <c r="AE438" t="s">
        <v>2606</v>
      </c>
      <c r="AF438">
        <v>3</v>
      </c>
    </row>
    <row r="439" spans="1:32" x14ac:dyDescent="0.25">
      <c r="A439" s="22" t="str">
        <f t="shared" si="6"/>
        <v>3000000258-0</v>
      </c>
      <c r="B439" s="9" t="s">
        <v>882</v>
      </c>
      <c r="C439" s="10" t="s">
        <v>29</v>
      </c>
      <c r="D439" s="10" t="s">
        <v>29</v>
      </c>
      <c r="E439" s="9" t="s">
        <v>30</v>
      </c>
      <c r="F439" s="10" t="s">
        <v>207</v>
      </c>
      <c r="G439" s="10" t="s">
        <v>32</v>
      </c>
      <c r="H439" s="11">
        <v>43054</v>
      </c>
      <c r="I439" s="12">
        <v>43054</v>
      </c>
      <c r="J439" s="10" t="s">
        <v>448</v>
      </c>
      <c r="K439" s="13" t="s">
        <v>883</v>
      </c>
      <c r="L439" s="10" t="s">
        <v>398</v>
      </c>
      <c r="M439" s="10" t="s">
        <v>29</v>
      </c>
      <c r="N439" s="14">
        <v>15690846.369999999</v>
      </c>
      <c r="O439" s="12"/>
      <c r="P439" s="10" t="s">
        <v>29</v>
      </c>
      <c r="Q439" s="14">
        <v>-10304141.369999999</v>
      </c>
      <c r="R439" s="15">
        <v>1</v>
      </c>
      <c r="S439" s="10" t="s">
        <v>29</v>
      </c>
      <c r="T439" s="14">
        <v>5386705</v>
      </c>
      <c r="U439" s="10" t="s">
        <v>36</v>
      </c>
      <c r="V439" s="10" t="s">
        <v>29</v>
      </c>
      <c r="W439" s="10" t="s">
        <v>37</v>
      </c>
      <c r="X439" s="10" t="s">
        <v>29</v>
      </c>
      <c r="Y439" s="15">
        <v>0</v>
      </c>
      <c r="Z439" s="15">
        <v>0</v>
      </c>
      <c r="AA439" s="15">
        <v>0</v>
      </c>
      <c r="AB439" s="14">
        <v>-977602</v>
      </c>
      <c r="AC439" s="14">
        <v>4409103</v>
      </c>
      <c r="AD439" t="s">
        <v>2606</v>
      </c>
      <c r="AE439" t="s">
        <v>2606</v>
      </c>
      <c r="AF439">
        <v>3</v>
      </c>
    </row>
    <row r="440" spans="1:32" x14ac:dyDescent="0.25">
      <c r="A440" s="22" t="str">
        <f t="shared" si="6"/>
        <v>3000000259-0</v>
      </c>
      <c r="B440" s="9" t="s">
        <v>884</v>
      </c>
      <c r="C440" s="10" t="s">
        <v>29</v>
      </c>
      <c r="D440" s="10" t="s">
        <v>29</v>
      </c>
      <c r="E440" s="9" t="s">
        <v>30</v>
      </c>
      <c r="F440" s="10" t="s">
        <v>207</v>
      </c>
      <c r="G440" s="10" t="s">
        <v>32</v>
      </c>
      <c r="H440" s="11">
        <v>43054</v>
      </c>
      <c r="I440" s="12">
        <v>43054</v>
      </c>
      <c r="J440" s="10" t="s">
        <v>529</v>
      </c>
      <c r="K440" s="13" t="s">
        <v>820</v>
      </c>
      <c r="L440" s="10" t="s">
        <v>398</v>
      </c>
      <c r="M440" s="10" t="s">
        <v>29</v>
      </c>
      <c r="N440" s="14">
        <v>2289123.88</v>
      </c>
      <c r="O440" s="12"/>
      <c r="P440" s="10" t="s">
        <v>29</v>
      </c>
      <c r="Q440" s="14">
        <v>-1503261.88</v>
      </c>
      <c r="R440" s="15">
        <v>1</v>
      </c>
      <c r="S440" s="10" t="s">
        <v>29</v>
      </c>
      <c r="T440" s="14">
        <v>785862</v>
      </c>
      <c r="U440" s="10" t="s">
        <v>36</v>
      </c>
      <c r="V440" s="10" t="s">
        <v>29</v>
      </c>
      <c r="W440" s="10" t="s">
        <v>37</v>
      </c>
      <c r="X440" s="10" t="s">
        <v>29</v>
      </c>
      <c r="Y440" s="15">
        <v>0</v>
      </c>
      <c r="Z440" s="15">
        <v>0</v>
      </c>
      <c r="AA440" s="15">
        <v>0</v>
      </c>
      <c r="AB440" s="14">
        <v>-142622</v>
      </c>
      <c r="AC440" s="14">
        <v>643240</v>
      </c>
      <c r="AD440" t="s">
        <v>2606</v>
      </c>
      <c r="AE440" t="s">
        <v>2606</v>
      </c>
      <c r="AF440">
        <v>3</v>
      </c>
    </row>
    <row r="441" spans="1:32" x14ac:dyDescent="0.25">
      <c r="A441" s="22" t="str">
        <f t="shared" si="6"/>
        <v>3000000260-0</v>
      </c>
      <c r="B441" s="9" t="s">
        <v>885</v>
      </c>
      <c r="C441" s="10" t="s">
        <v>29</v>
      </c>
      <c r="D441" s="10" t="s">
        <v>29</v>
      </c>
      <c r="E441" s="9" t="s">
        <v>30</v>
      </c>
      <c r="F441" s="10" t="s">
        <v>207</v>
      </c>
      <c r="G441" s="10" t="s">
        <v>32</v>
      </c>
      <c r="H441" s="11">
        <v>43054</v>
      </c>
      <c r="I441" s="12">
        <v>43054</v>
      </c>
      <c r="J441" s="10" t="s">
        <v>194</v>
      </c>
      <c r="K441" s="13" t="s">
        <v>886</v>
      </c>
      <c r="L441" s="10" t="s">
        <v>398</v>
      </c>
      <c r="M441" s="10" t="s">
        <v>29</v>
      </c>
      <c r="N441" s="14">
        <v>836417.9</v>
      </c>
      <c r="O441" s="12"/>
      <c r="P441" s="10" t="s">
        <v>29</v>
      </c>
      <c r="Q441" s="14">
        <v>-549273.9</v>
      </c>
      <c r="R441" s="15">
        <v>1</v>
      </c>
      <c r="S441" s="10" t="s">
        <v>29</v>
      </c>
      <c r="T441" s="14">
        <v>287144</v>
      </c>
      <c r="U441" s="10" t="s">
        <v>36</v>
      </c>
      <c r="V441" s="10" t="s">
        <v>29</v>
      </c>
      <c r="W441" s="10" t="s">
        <v>37</v>
      </c>
      <c r="X441" s="10" t="s">
        <v>29</v>
      </c>
      <c r="Y441" s="15">
        <v>0</v>
      </c>
      <c r="Z441" s="15">
        <v>0</v>
      </c>
      <c r="AA441" s="15">
        <v>0</v>
      </c>
      <c r="AB441" s="14">
        <v>-52112</v>
      </c>
      <c r="AC441" s="14">
        <v>235032</v>
      </c>
      <c r="AD441" t="s">
        <v>2606</v>
      </c>
      <c r="AE441" t="s">
        <v>2606</v>
      </c>
      <c r="AF441">
        <v>3</v>
      </c>
    </row>
    <row r="442" spans="1:32" x14ac:dyDescent="0.25">
      <c r="A442" s="22" t="str">
        <f t="shared" si="6"/>
        <v>3000000261-0</v>
      </c>
      <c r="B442" s="9" t="s">
        <v>887</v>
      </c>
      <c r="C442" s="10" t="s">
        <v>29</v>
      </c>
      <c r="D442" s="10" t="s">
        <v>29</v>
      </c>
      <c r="E442" s="9" t="s">
        <v>30</v>
      </c>
      <c r="F442" s="10" t="s">
        <v>207</v>
      </c>
      <c r="G442" s="10" t="s">
        <v>32</v>
      </c>
      <c r="H442" s="11">
        <v>43054</v>
      </c>
      <c r="I442" s="12">
        <v>43054</v>
      </c>
      <c r="J442" s="10" t="s">
        <v>419</v>
      </c>
      <c r="K442" s="13" t="s">
        <v>888</v>
      </c>
      <c r="L442" s="10" t="s">
        <v>398</v>
      </c>
      <c r="M442" s="10" t="s">
        <v>29</v>
      </c>
      <c r="N442" s="14">
        <v>2400940</v>
      </c>
      <c r="O442" s="12"/>
      <c r="P442" s="10" t="s">
        <v>29</v>
      </c>
      <c r="Q442" s="14">
        <v>-1576692</v>
      </c>
      <c r="R442" s="15">
        <v>1</v>
      </c>
      <c r="S442" s="10" t="s">
        <v>29</v>
      </c>
      <c r="T442" s="14">
        <v>824248</v>
      </c>
      <c r="U442" s="10" t="s">
        <v>36</v>
      </c>
      <c r="V442" s="10" t="s">
        <v>29</v>
      </c>
      <c r="W442" s="10" t="s">
        <v>37</v>
      </c>
      <c r="X442" s="10" t="s">
        <v>29</v>
      </c>
      <c r="Y442" s="15">
        <v>0</v>
      </c>
      <c r="Z442" s="15">
        <v>0</v>
      </c>
      <c r="AA442" s="15">
        <v>0</v>
      </c>
      <c r="AB442" s="14">
        <v>-149588</v>
      </c>
      <c r="AC442" s="14">
        <v>674660</v>
      </c>
      <c r="AD442" t="s">
        <v>2606</v>
      </c>
      <c r="AE442" t="s">
        <v>2606</v>
      </c>
      <c r="AF442">
        <v>3</v>
      </c>
    </row>
    <row r="443" spans="1:32" x14ac:dyDescent="0.25">
      <c r="A443" s="22" t="str">
        <f t="shared" si="6"/>
        <v>3000000262-0</v>
      </c>
      <c r="B443" s="9" t="s">
        <v>889</v>
      </c>
      <c r="C443" s="10" t="s">
        <v>29</v>
      </c>
      <c r="D443" s="10" t="s">
        <v>29</v>
      </c>
      <c r="E443" s="9" t="s">
        <v>30</v>
      </c>
      <c r="F443" s="10" t="s">
        <v>207</v>
      </c>
      <c r="G443" s="10" t="s">
        <v>32</v>
      </c>
      <c r="H443" s="11">
        <v>43059</v>
      </c>
      <c r="I443" s="12">
        <v>43059</v>
      </c>
      <c r="J443" s="10" t="s">
        <v>890</v>
      </c>
      <c r="K443" s="13" t="s">
        <v>891</v>
      </c>
      <c r="L443" s="10" t="s">
        <v>398</v>
      </c>
      <c r="M443" s="10" t="s">
        <v>29</v>
      </c>
      <c r="N443" s="14">
        <v>4066383.94</v>
      </c>
      <c r="O443" s="12"/>
      <c r="P443" s="10" t="s">
        <v>29</v>
      </c>
      <c r="Q443" s="14">
        <v>-2666732.5</v>
      </c>
      <c r="R443" s="15">
        <v>1</v>
      </c>
      <c r="S443" s="10" t="s">
        <v>29</v>
      </c>
      <c r="T443" s="14">
        <v>1399651.44</v>
      </c>
      <c r="U443" s="10" t="s">
        <v>36</v>
      </c>
      <c r="V443" s="10" t="s">
        <v>29</v>
      </c>
      <c r="W443" s="10" t="s">
        <v>37</v>
      </c>
      <c r="X443" s="10" t="s">
        <v>29</v>
      </c>
      <c r="Y443" s="15">
        <v>0</v>
      </c>
      <c r="Z443" s="15">
        <v>0</v>
      </c>
      <c r="AA443" s="15">
        <v>0</v>
      </c>
      <c r="AB443" s="14">
        <v>-254015</v>
      </c>
      <c r="AC443" s="14">
        <v>1145636.44</v>
      </c>
      <c r="AD443" t="s">
        <v>2606</v>
      </c>
      <c r="AE443" t="s">
        <v>2606</v>
      </c>
      <c r="AF443">
        <v>3</v>
      </c>
    </row>
    <row r="444" spans="1:32" x14ac:dyDescent="0.25">
      <c r="A444" s="22" t="str">
        <f t="shared" si="6"/>
        <v>3000000263-0</v>
      </c>
      <c r="B444" s="9" t="s">
        <v>892</v>
      </c>
      <c r="C444" s="10" t="s">
        <v>29</v>
      </c>
      <c r="D444" s="10" t="s">
        <v>29</v>
      </c>
      <c r="E444" s="9" t="s">
        <v>30</v>
      </c>
      <c r="F444" s="10" t="s">
        <v>207</v>
      </c>
      <c r="G444" s="10" t="s">
        <v>32</v>
      </c>
      <c r="H444" s="11">
        <v>43084</v>
      </c>
      <c r="I444" s="12">
        <v>43084</v>
      </c>
      <c r="J444" s="10" t="s">
        <v>503</v>
      </c>
      <c r="K444" s="13" t="s">
        <v>893</v>
      </c>
      <c r="L444" s="10" t="s">
        <v>398</v>
      </c>
      <c r="M444" s="10" t="s">
        <v>29</v>
      </c>
      <c r="N444" s="14">
        <v>8157640.3799999999</v>
      </c>
      <c r="O444" s="12"/>
      <c r="P444" s="10" t="s">
        <v>894</v>
      </c>
      <c r="Q444" s="14">
        <v>-5312398.38</v>
      </c>
      <c r="R444" s="15">
        <v>0</v>
      </c>
      <c r="S444" s="10" t="s">
        <v>29</v>
      </c>
      <c r="T444" s="14">
        <v>2845242</v>
      </c>
      <c r="U444" s="10" t="s">
        <v>36</v>
      </c>
      <c r="V444" s="10" t="s">
        <v>29</v>
      </c>
      <c r="W444" s="10" t="s">
        <v>37</v>
      </c>
      <c r="X444" s="10" t="s">
        <v>29</v>
      </c>
      <c r="Y444" s="15">
        <v>0</v>
      </c>
      <c r="Z444" s="15">
        <v>0</v>
      </c>
      <c r="AA444" s="15">
        <v>0</v>
      </c>
      <c r="AB444" s="14">
        <v>-516367</v>
      </c>
      <c r="AC444" s="14">
        <v>2328875</v>
      </c>
      <c r="AD444" t="s">
        <v>2606</v>
      </c>
      <c r="AE444" t="s">
        <v>2606</v>
      </c>
      <c r="AF444">
        <v>3</v>
      </c>
    </row>
    <row r="445" spans="1:32" x14ac:dyDescent="0.25">
      <c r="A445" s="22" t="str">
        <f t="shared" si="6"/>
        <v>3000000264-0</v>
      </c>
      <c r="B445" s="9" t="s">
        <v>895</v>
      </c>
      <c r="C445" s="10" t="s">
        <v>29</v>
      </c>
      <c r="D445" s="10" t="s">
        <v>29</v>
      </c>
      <c r="E445" s="9" t="s">
        <v>30</v>
      </c>
      <c r="F445" s="10" t="s">
        <v>207</v>
      </c>
      <c r="G445" s="10" t="s">
        <v>32</v>
      </c>
      <c r="H445" s="11">
        <v>43173</v>
      </c>
      <c r="I445" s="12">
        <v>43173</v>
      </c>
      <c r="J445" s="10" t="s">
        <v>388</v>
      </c>
      <c r="K445" s="13" t="s">
        <v>896</v>
      </c>
      <c r="L445" s="10" t="s">
        <v>398</v>
      </c>
      <c r="M445" s="10" t="s">
        <v>29</v>
      </c>
      <c r="N445" s="14">
        <v>8026724.7999999998</v>
      </c>
      <c r="O445" s="12"/>
      <c r="P445" s="10" t="s">
        <v>29</v>
      </c>
      <c r="Q445" s="14">
        <v>-5096123.4000000004</v>
      </c>
      <c r="R445" s="15">
        <v>1</v>
      </c>
      <c r="S445" s="10" t="s">
        <v>29</v>
      </c>
      <c r="T445" s="14">
        <v>2930601.4</v>
      </c>
      <c r="U445" s="10" t="s">
        <v>36</v>
      </c>
      <c r="V445" s="10" t="s">
        <v>29</v>
      </c>
      <c r="W445" s="10" t="s">
        <v>37</v>
      </c>
      <c r="X445" s="10" t="s">
        <v>29</v>
      </c>
      <c r="Y445" s="15">
        <v>0</v>
      </c>
      <c r="Z445" s="15">
        <v>0</v>
      </c>
      <c r="AA445" s="15">
        <v>0</v>
      </c>
      <c r="AB445" s="14">
        <v>-531858</v>
      </c>
      <c r="AC445" s="14">
        <v>2398743.4</v>
      </c>
      <c r="AD445" t="s">
        <v>2606</v>
      </c>
      <c r="AE445" t="s">
        <v>2606</v>
      </c>
      <c r="AF445">
        <v>3</v>
      </c>
    </row>
    <row r="446" spans="1:32" x14ac:dyDescent="0.25">
      <c r="A446" s="22" t="str">
        <f t="shared" si="6"/>
        <v>3000000265-0</v>
      </c>
      <c r="B446" s="9" t="s">
        <v>897</v>
      </c>
      <c r="C446" s="10" t="s">
        <v>29</v>
      </c>
      <c r="D446" s="10" t="s">
        <v>29</v>
      </c>
      <c r="E446" s="9" t="s">
        <v>30</v>
      </c>
      <c r="F446" s="10" t="s">
        <v>32</v>
      </c>
      <c r="G446" s="10" t="s">
        <v>32</v>
      </c>
      <c r="H446" s="11">
        <v>39173</v>
      </c>
      <c r="I446" s="12">
        <v>39173</v>
      </c>
      <c r="J446" s="10" t="s">
        <v>194</v>
      </c>
      <c r="K446" s="13" t="s">
        <v>898</v>
      </c>
      <c r="L446" s="10" t="s">
        <v>173</v>
      </c>
      <c r="M446" s="10" t="s">
        <v>29</v>
      </c>
      <c r="N446" s="14">
        <v>410002185</v>
      </c>
      <c r="O446" s="12"/>
      <c r="P446" s="10" t="s">
        <v>29</v>
      </c>
      <c r="Q446" s="14">
        <v>-389502078.31999999</v>
      </c>
      <c r="R446" s="15">
        <v>1</v>
      </c>
      <c r="S446" s="10" t="s">
        <v>29</v>
      </c>
      <c r="T446" s="14">
        <v>20500106.68</v>
      </c>
      <c r="U446" s="10" t="s">
        <v>36</v>
      </c>
      <c r="V446" s="10" t="s">
        <v>29</v>
      </c>
      <c r="W446" s="10" t="s">
        <v>37</v>
      </c>
      <c r="X446" s="10" t="s">
        <v>29</v>
      </c>
      <c r="Y446" s="15">
        <v>0</v>
      </c>
      <c r="Z446" s="15">
        <v>0</v>
      </c>
      <c r="AA446" s="15">
        <v>0</v>
      </c>
      <c r="AB446" s="15">
        <v>0</v>
      </c>
      <c r="AC446" s="14">
        <v>20500106.68</v>
      </c>
      <c r="AD446" t="s">
        <v>2606</v>
      </c>
      <c r="AE446" t="s">
        <v>2606</v>
      </c>
      <c r="AF446">
        <v>3</v>
      </c>
    </row>
    <row r="447" spans="1:32" x14ac:dyDescent="0.25">
      <c r="A447" s="22" t="str">
        <f t="shared" si="6"/>
        <v>3000000266-0</v>
      </c>
      <c r="B447" s="9" t="s">
        <v>899</v>
      </c>
      <c r="C447" s="10" t="s">
        <v>29</v>
      </c>
      <c r="D447" s="10" t="s">
        <v>29</v>
      </c>
      <c r="E447" s="9" t="s">
        <v>30</v>
      </c>
      <c r="F447" s="10" t="s">
        <v>32</v>
      </c>
      <c r="G447" s="10" t="s">
        <v>32</v>
      </c>
      <c r="H447" s="11">
        <v>40269</v>
      </c>
      <c r="I447" s="12">
        <v>40269</v>
      </c>
      <c r="J447" s="10" t="s">
        <v>210</v>
      </c>
      <c r="K447" s="13" t="s">
        <v>900</v>
      </c>
      <c r="L447" s="10" t="s">
        <v>549</v>
      </c>
      <c r="M447" s="10" t="s">
        <v>29</v>
      </c>
      <c r="N447" s="14">
        <v>2925</v>
      </c>
      <c r="O447" s="12"/>
      <c r="P447" s="10" t="s">
        <v>29</v>
      </c>
      <c r="Q447" s="14">
        <v>-2779</v>
      </c>
      <c r="R447" s="15">
        <v>4</v>
      </c>
      <c r="S447" s="10" t="s">
        <v>29</v>
      </c>
      <c r="T447" s="15">
        <v>146</v>
      </c>
      <c r="U447" s="10" t="s">
        <v>36</v>
      </c>
      <c r="V447" s="10" t="s">
        <v>29</v>
      </c>
      <c r="W447" s="10" t="s">
        <v>37</v>
      </c>
      <c r="X447" s="10" t="s">
        <v>29</v>
      </c>
      <c r="Y447" s="15">
        <v>0</v>
      </c>
      <c r="Z447" s="15">
        <v>0</v>
      </c>
      <c r="AA447" s="15">
        <v>0</v>
      </c>
      <c r="AB447" s="15">
        <v>0</v>
      </c>
      <c r="AC447" s="15">
        <v>146</v>
      </c>
      <c r="AD447" t="s">
        <v>2606</v>
      </c>
      <c r="AE447" t="s">
        <v>2606</v>
      </c>
      <c r="AF447">
        <v>3</v>
      </c>
    </row>
    <row r="448" spans="1:32" x14ac:dyDescent="0.25">
      <c r="A448" s="22" t="str">
        <f t="shared" si="6"/>
        <v>3000000267-0</v>
      </c>
      <c r="B448" s="9" t="s">
        <v>901</v>
      </c>
      <c r="C448" s="10" t="s">
        <v>29</v>
      </c>
      <c r="D448" s="10" t="s">
        <v>29</v>
      </c>
      <c r="E448" s="9" t="s">
        <v>30</v>
      </c>
      <c r="F448" s="10" t="s">
        <v>32</v>
      </c>
      <c r="G448" s="10" t="s">
        <v>32</v>
      </c>
      <c r="H448" s="11">
        <v>40360</v>
      </c>
      <c r="I448" s="12">
        <v>40360</v>
      </c>
      <c r="J448" s="10" t="s">
        <v>210</v>
      </c>
      <c r="K448" s="13" t="s">
        <v>902</v>
      </c>
      <c r="L448" s="10" t="s">
        <v>549</v>
      </c>
      <c r="M448" s="10" t="s">
        <v>29</v>
      </c>
      <c r="N448" s="14">
        <v>42963</v>
      </c>
      <c r="O448" s="12"/>
      <c r="P448" s="10" t="s">
        <v>29</v>
      </c>
      <c r="Q448" s="14">
        <v>-40815</v>
      </c>
      <c r="R448" s="15">
        <v>14</v>
      </c>
      <c r="S448" s="10" t="s">
        <v>29</v>
      </c>
      <c r="T448" s="14">
        <v>2148</v>
      </c>
      <c r="U448" s="10" t="s">
        <v>36</v>
      </c>
      <c r="V448" s="10" t="s">
        <v>29</v>
      </c>
      <c r="W448" s="10" t="s">
        <v>37</v>
      </c>
      <c r="X448" s="10" t="s">
        <v>29</v>
      </c>
      <c r="Y448" s="15">
        <v>0</v>
      </c>
      <c r="Z448" s="15">
        <v>0</v>
      </c>
      <c r="AA448" s="15">
        <v>0</v>
      </c>
      <c r="AB448" s="15">
        <v>0</v>
      </c>
      <c r="AC448" s="14">
        <v>2148</v>
      </c>
      <c r="AD448" t="s">
        <v>2606</v>
      </c>
      <c r="AE448" t="s">
        <v>2606</v>
      </c>
      <c r="AF448">
        <v>3</v>
      </c>
    </row>
    <row r="449" spans="1:32" x14ac:dyDescent="0.25">
      <c r="A449" s="22" t="str">
        <f t="shared" si="6"/>
        <v>3000000268-0</v>
      </c>
      <c r="B449" s="9" t="s">
        <v>903</v>
      </c>
      <c r="C449" s="10" t="s">
        <v>29</v>
      </c>
      <c r="D449" s="10" t="s">
        <v>29</v>
      </c>
      <c r="E449" s="9" t="s">
        <v>30</v>
      </c>
      <c r="F449" s="10" t="s">
        <v>32</v>
      </c>
      <c r="G449" s="10" t="s">
        <v>32</v>
      </c>
      <c r="H449" s="11">
        <v>40452</v>
      </c>
      <c r="I449" s="12">
        <v>40452</v>
      </c>
      <c r="J449" s="10" t="s">
        <v>210</v>
      </c>
      <c r="K449" s="13" t="s">
        <v>562</v>
      </c>
      <c r="L449" s="10" t="s">
        <v>549</v>
      </c>
      <c r="M449" s="10" t="s">
        <v>29</v>
      </c>
      <c r="N449" s="15">
        <v>925</v>
      </c>
      <c r="O449" s="12"/>
      <c r="P449" s="10" t="s">
        <v>29</v>
      </c>
      <c r="Q449" s="15">
        <v>-879</v>
      </c>
      <c r="R449" s="15">
        <v>1</v>
      </c>
      <c r="S449" s="10" t="s">
        <v>29</v>
      </c>
      <c r="T449" s="15">
        <v>46</v>
      </c>
      <c r="U449" s="10" t="s">
        <v>36</v>
      </c>
      <c r="V449" s="10" t="s">
        <v>29</v>
      </c>
      <c r="W449" s="10" t="s">
        <v>37</v>
      </c>
      <c r="X449" s="10" t="s">
        <v>29</v>
      </c>
      <c r="Y449" s="15">
        <v>0</v>
      </c>
      <c r="Z449" s="15">
        <v>0</v>
      </c>
      <c r="AA449" s="15">
        <v>0</v>
      </c>
      <c r="AB449" s="15">
        <v>0</v>
      </c>
      <c r="AC449" s="15">
        <v>46</v>
      </c>
      <c r="AD449" t="s">
        <v>2606</v>
      </c>
      <c r="AE449" t="s">
        <v>2606</v>
      </c>
      <c r="AF449">
        <v>3</v>
      </c>
    </row>
    <row r="450" spans="1:32" x14ac:dyDescent="0.25">
      <c r="A450" s="22" t="str">
        <f t="shared" si="6"/>
        <v>3000000270-0</v>
      </c>
      <c r="B450" s="9" t="s">
        <v>904</v>
      </c>
      <c r="C450" s="10" t="s">
        <v>29</v>
      </c>
      <c r="D450" s="10" t="s">
        <v>29</v>
      </c>
      <c r="E450" s="9" t="s">
        <v>30</v>
      </c>
      <c r="F450" s="10" t="s">
        <v>207</v>
      </c>
      <c r="G450" s="10" t="s">
        <v>32</v>
      </c>
      <c r="H450" s="11">
        <v>43555</v>
      </c>
      <c r="I450" s="12">
        <v>43191</v>
      </c>
      <c r="J450" s="10" t="s">
        <v>905</v>
      </c>
      <c r="K450" s="13" t="s">
        <v>891</v>
      </c>
      <c r="L450" s="10" t="s">
        <v>398</v>
      </c>
      <c r="M450" s="10" t="s">
        <v>29</v>
      </c>
      <c r="N450" s="14">
        <v>1654606</v>
      </c>
      <c r="O450" s="12"/>
      <c r="P450" s="10" t="s">
        <v>29</v>
      </c>
      <c r="Q450" s="14">
        <v>-1045017</v>
      </c>
      <c r="R450" s="15"/>
      <c r="S450" s="10" t="s">
        <v>29</v>
      </c>
      <c r="T450" s="14">
        <v>609589</v>
      </c>
      <c r="U450" s="10" t="s">
        <v>29</v>
      </c>
      <c r="V450" s="10" t="s">
        <v>29</v>
      </c>
      <c r="W450" s="10" t="s">
        <v>37</v>
      </c>
      <c r="X450" s="10" t="s">
        <v>29</v>
      </c>
      <c r="Y450" s="15">
        <v>0</v>
      </c>
      <c r="Z450" s="15">
        <v>0</v>
      </c>
      <c r="AA450" s="15">
        <v>0</v>
      </c>
      <c r="AB450" s="14">
        <v>-110631</v>
      </c>
      <c r="AC450" s="14">
        <v>498958</v>
      </c>
      <c r="AD450" t="s">
        <v>2606</v>
      </c>
      <c r="AE450" t="s">
        <v>2606</v>
      </c>
      <c r="AF450">
        <v>3</v>
      </c>
    </row>
    <row r="451" spans="1:32" x14ac:dyDescent="0.25">
      <c r="A451" s="22" t="str">
        <f t="shared" ref="A451:A514" si="7">CONCATENATE(B451,"-",E451)</f>
        <v>3000000271-0</v>
      </c>
      <c r="B451" s="9" t="s">
        <v>906</v>
      </c>
      <c r="C451" s="10" t="s">
        <v>29</v>
      </c>
      <c r="D451" s="10" t="s">
        <v>29</v>
      </c>
      <c r="E451" s="9" t="s">
        <v>30</v>
      </c>
      <c r="F451" s="10" t="s">
        <v>207</v>
      </c>
      <c r="G451" s="10" t="s">
        <v>32</v>
      </c>
      <c r="H451" s="11">
        <v>43555</v>
      </c>
      <c r="I451" s="12">
        <v>43405</v>
      </c>
      <c r="J451" s="10" t="s">
        <v>608</v>
      </c>
      <c r="K451" s="13" t="s">
        <v>907</v>
      </c>
      <c r="L451" s="10" t="s">
        <v>398</v>
      </c>
      <c r="M451" s="10" t="s">
        <v>29</v>
      </c>
      <c r="N451" s="14">
        <v>731322.31</v>
      </c>
      <c r="O451" s="12"/>
      <c r="P451" s="10" t="s">
        <v>29</v>
      </c>
      <c r="Q451" s="14">
        <v>-426969</v>
      </c>
      <c r="R451" s="15"/>
      <c r="S451" s="10" t="s">
        <v>29</v>
      </c>
      <c r="T451" s="14">
        <v>304353.31</v>
      </c>
      <c r="U451" s="10" t="s">
        <v>29</v>
      </c>
      <c r="V451" s="10" t="s">
        <v>29</v>
      </c>
      <c r="W451" s="10" t="s">
        <v>37</v>
      </c>
      <c r="X451" s="10" t="s">
        <v>29</v>
      </c>
      <c r="Y451" s="15">
        <v>0</v>
      </c>
      <c r="Z451" s="15">
        <v>0</v>
      </c>
      <c r="AA451" s="15">
        <v>0</v>
      </c>
      <c r="AB451" s="14">
        <v>-55235</v>
      </c>
      <c r="AC451" s="14">
        <v>249118.31</v>
      </c>
      <c r="AD451" t="s">
        <v>2606</v>
      </c>
      <c r="AE451" t="s">
        <v>2606</v>
      </c>
      <c r="AF451">
        <v>3</v>
      </c>
    </row>
    <row r="452" spans="1:32" x14ac:dyDescent="0.25">
      <c r="A452" s="22" t="str">
        <f t="shared" si="7"/>
        <v>3000000271-1</v>
      </c>
      <c r="B452" s="9" t="s">
        <v>906</v>
      </c>
      <c r="C452" s="10" t="s">
        <v>29</v>
      </c>
      <c r="D452" s="10" t="s">
        <v>29</v>
      </c>
      <c r="E452" s="9" t="s">
        <v>375</v>
      </c>
      <c r="F452" s="10" t="s">
        <v>207</v>
      </c>
      <c r="G452" s="10" t="s">
        <v>32</v>
      </c>
      <c r="H452" s="11">
        <v>44985</v>
      </c>
      <c r="I452" s="12">
        <v>44985</v>
      </c>
      <c r="J452" s="10" t="s">
        <v>692</v>
      </c>
      <c r="K452" s="13" t="s">
        <v>908</v>
      </c>
      <c r="L452" s="10" t="s">
        <v>398</v>
      </c>
      <c r="M452" s="10" t="s">
        <v>29</v>
      </c>
      <c r="N452" s="14">
        <v>4086964.37</v>
      </c>
      <c r="O452" s="12"/>
      <c r="P452" s="10" t="s">
        <v>29</v>
      </c>
      <c r="Q452" s="14">
        <v>-64867</v>
      </c>
      <c r="R452" s="15"/>
      <c r="S452" s="10" t="s">
        <v>29</v>
      </c>
      <c r="T452" s="14">
        <v>4022097.37</v>
      </c>
      <c r="U452" s="10" t="s">
        <v>29</v>
      </c>
      <c r="V452" s="10" t="s">
        <v>29</v>
      </c>
      <c r="W452" s="10" t="s">
        <v>37</v>
      </c>
      <c r="X452" s="10" t="s">
        <v>29</v>
      </c>
      <c r="Y452" s="15">
        <v>0</v>
      </c>
      <c r="Z452" s="15">
        <v>0</v>
      </c>
      <c r="AA452" s="15">
        <v>0</v>
      </c>
      <c r="AB452" s="14">
        <v>-729947</v>
      </c>
      <c r="AC452" s="14">
        <v>3292150.37</v>
      </c>
      <c r="AD452" t="s">
        <v>2606</v>
      </c>
      <c r="AE452" t="s">
        <v>2606</v>
      </c>
      <c r="AF452">
        <v>3</v>
      </c>
    </row>
    <row r="453" spans="1:32" x14ac:dyDescent="0.25">
      <c r="A453" s="22" t="str">
        <f t="shared" si="7"/>
        <v>3000000272-0</v>
      </c>
      <c r="B453" s="9" t="s">
        <v>909</v>
      </c>
      <c r="C453" s="10" t="s">
        <v>29</v>
      </c>
      <c r="D453" s="10" t="s">
        <v>29</v>
      </c>
      <c r="E453" s="9" t="s">
        <v>30</v>
      </c>
      <c r="F453" s="10" t="s">
        <v>207</v>
      </c>
      <c r="G453" s="10" t="s">
        <v>32</v>
      </c>
      <c r="H453" s="11">
        <v>43555</v>
      </c>
      <c r="I453" s="12">
        <v>43405</v>
      </c>
      <c r="J453" s="10" t="s">
        <v>215</v>
      </c>
      <c r="K453" s="13" t="s">
        <v>910</v>
      </c>
      <c r="L453" s="10" t="s">
        <v>398</v>
      </c>
      <c r="M453" s="10" t="s">
        <v>29</v>
      </c>
      <c r="N453" s="14">
        <v>24367221.75</v>
      </c>
      <c r="O453" s="12"/>
      <c r="P453" s="10" t="s">
        <v>29</v>
      </c>
      <c r="Q453" s="14">
        <v>-14226352</v>
      </c>
      <c r="R453" s="15"/>
      <c r="S453" s="10" t="s">
        <v>29</v>
      </c>
      <c r="T453" s="14">
        <v>10140869.75</v>
      </c>
      <c r="U453" s="10" t="s">
        <v>29</v>
      </c>
      <c r="V453" s="10" t="s">
        <v>29</v>
      </c>
      <c r="W453" s="10" t="s">
        <v>37</v>
      </c>
      <c r="X453" s="10" t="s">
        <v>29</v>
      </c>
      <c r="Y453" s="15">
        <v>0</v>
      </c>
      <c r="Z453" s="15">
        <v>0</v>
      </c>
      <c r="AA453" s="15">
        <v>0</v>
      </c>
      <c r="AB453" s="14">
        <v>-1840408</v>
      </c>
      <c r="AC453" s="14">
        <v>8300461.75</v>
      </c>
      <c r="AD453" t="s">
        <v>2606</v>
      </c>
      <c r="AE453" t="s">
        <v>2606</v>
      </c>
      <c r="AF453">
        <v>3</v>
      </c>
    </row>
    <row r="454" spans="1:32" x14ac:dyDescent="0.25">
      <c r="A454" s="22" t="str">
        <f t="shared" si="7"/>
        <v>3000000273-0</v>
      </c>
      <c r="B454" s="9" t="s">
        <v>911</v>
      </c>
      <c r="C454" s="10" t="s">
        <v>29</v>
      </c>
      <c r="D454" s="10" t="s">
        <v>29</v>
      </c>
      <c r="E454" s="9" t="s">
        <v>30</v>
      </c>
      <c r="F454" s="10" t="s">
        <v>207</v>
      </c>
      <c r="G454" s="10" t="s">
        <v>32</v>
      </c>
      <c r="H454" s="11">
        <v>43555</v>
      </c>
      <c r="I454" s="12">
        <v>43497</v>
      </c>
      <c r="J454" s="10" t="s">
        <v>215</v>
      </c>
      <c r="K454" s="13" t="s">
        <v>912</v>
      </c>
      <c r="L454" s="10" t="s">
        <v>398</v>
      </c>
      <c r="M454" s="10" t="s">
        <v>29</v>
      </c>
      <c r="N454" s="14">
        <v>25019024.640000001</v>
      </c>
      <c r="O454" s="12"/>
      <c r="P454" s="10" t="s">
        <v>29</v>
      </c>
      <c r="Q454" s="14">
        <v>-14093315</v>
      </c>
      <c r="R454" s="15"/>
      <c r="S454" s="10" t="s">
        <v>29</v>
      </c>
      <c r="T454" s="14">
        <v>10925709.640000001</v>
      </c>
      <c r="U454" s="10" t="s">
        <v>29</v>
      </c>
      <c r="V454" s="10" t="s">
        <v>29</v>
      </c>
      <c r="W454" s="10" t="s">
        <v>37</v>
      </c>
      <c r="X454" s="10" t="s">
        <v>29</v>
      </c>
      <c r="Y454" s="15">
        <v>0</v>
      </c>
      <c r="Z454" s="15">
        <v>0</v>
      </c>
      <c r="AA454" s="15">
        <v>0</v>
      </c>
      <c r="AB454" s="14">
        <v>-1982844</v>
      </c>
      <c r="AC454" s="14">
        <v>8942865.6400000006</v>
      </c>
      <c r="AD454" t="s">
        <v>2606</v>
      </c>
      <c r="AE454" t="s">
        <v>2606</v>
      </c>
      <c r="AF454">
        <v>3</v>
      </c>
    </row>
    <row r="455" spans="1:32" x14ac:dyDescent="0.25">
      <c r="A455" s="22" t="str">
        <f t="shared" si="7"/>
        <v>3000000274-0</v>
      </c>
      <c r="B455" s="9" t="s">
        <v>913</v>
      </c>
      <c r="C455" s="10" t="s">
        <v>29</v>
      </c>
      <c r="D455" s="10" t="s">
        <v>29</v>
      </c>
      <c r="E455" s="9" t="s">
        <v>30</v>
      </c>
      <c r="F455" s="10" t="s">
        <v>207</v>
      </c>
      <c r="G455" s="10" t="s">
        <v>32</v>
      </c>
      <c r="H455" s="11">
        <v>43555</v>
      </c>
      <c r="I455" s="12">
        <v>43405</v>
      </c>
      <c r="J455" s="10" t="s">
        <v>215</v>
      </c>
      <c r="K455" s="13" t="s">
        <v>914</v>
      </c>
      <c r="L455" s="10" t="s">
        <v>398</v>
      </c>
      <c r="M455" s="10" t="s">
        <v>29</v>
      </c>
      <c r="N455" s="14">
        <v>24513072.16</v>
      </c>
      <c r="O455" s="12"/>
      <c r="P455" s="10" t="s">
        <v>29</v>
      </c>
      <c r="Q455" s="14">
        <v>-14311504</v>
      </c>
      <c r="R455" s="15"/>
      <c r="S455" s="10" t="s">
        <v>29</v>
      </c>
      <c r="T455" s="14">
        <v>10201568.16</v>
      </c>
      <c r="U455" s="10" t="s">
        <v>29</v>
      </c>
      <c r="V455" s="10" t="s">
        <v>29</v>
      </c>
      <c r="W455" s="10" t="s">
        <v>37</v>
      </c>
      <c r="X455" s="10" t="s">
        <v>29</v>
      </c>
      <c r="Y455" s="15">
        <v>0</v>
      </c>
      <c r="Z455" s="15">
        <v>0</v>
      </c>
      <c r="AA455" s="15">
        <v>0</v>
      </c>
      <c r="AB455" s="14">
        <v>-1851424</v>
      </c>
      <c r="AC455" s="14">
        <v>8350144.1600000001</v>
      </c>
      <c r="AD455" t="s">
        <v>2606</v>
      </c>
      <c r="AE455" t="s">
        <v>2606</v>
      </c>
      <c r="AF455">
        <v>3</v>
      </c>
    </row>
    <row r="456" spans="1:32" x14ac:dyDescent="0.25">
      <c r="A456" s="22" t="str">
        <f t="shared" si="7"/>
        <v>3000000275-0</v>
      </c>
      <c r="B456" s="9" t="s">
        <v>915</v>
      </c>
      <c r="C456" s="10" t="s">
        <v>29</v>
      </c>
      <c r="D456" s="10" t="s">
        <v>29</v>
      </c>
      <c r="E456" s="9" t="s">
        <v>30</v>
      </c>
      <c r="F456" s="10" t="s">
        <v>916</v>
      </c>
      <c r="G456" s="10" t="s">
        <v>32</v>
      </c>
      <c r="H456" s="11">
        <v>43555</v>
      </c>
      <c r="I456" s="12">
        <v>43405</v>
      </c>
      <c r="J456" s="10" t="s">
        <v>608</v>
      </c>
      <c r="K456" s="13" t="s">
        <v>917</v>
      </c>
      <c r="L456" s="10" t="s">
        <v>398</v>
      </c>
      <c r="M456" s="10" t="s">
        <v>29</v>
      </c>
      <c r="N456" s="14">
        <v>3348564.57</v>
      </c>
      <c r="O456" s="12"/>
      <c r="P456" s="10" t="s">
        <v>29</v>
      </c>
      <c r="Q456" s="14">
        <v>-1954812</v>
      </c>
      <c r="R456" s="15"/>
      <c r="S456" s="10" t="s">
        <v>29</v>
      </c>
      <c r="T456" s="14">
        <v>1393752.57</v>
      </c>
      <c r="U456" s="10" t="s">
        <v>29</v>
      </c>
      <c r="V456" s="10" t="s">
        <v>29</v>
      </c>
      <c r="W456" s="10" t="s">
        <v>37</v>
      </c>
      <c r="X456" s="10" t="s">
        <v>29</v>
      </c>
      <c r="Y456" s="15">
        <v>0</v>
      </c>
      <c r="Z456" s="15">
        <v>0</v>
      </c>
      <c r="AA456" s="15">
        <v>0</v>
      </c>
      <c r="AB456" s="14">
        <v>-252269</v>
      </c>
      <c r="AC456" s="14">
        <v>1141483.57</v>
      </c>
      <c r="AD456" t="s">
        <v>2606</v>
      </c>
      <c r="AE456" t="s">
        <v>2606</v>
      </c>
      <c r="AF456">
        <v>3</v>
      </c>
    </row>
    <row r="457" spans="1:32" x14ac:dyDescent="0.25">
      <c r="A457" s="22" t="str">
        <f t="shared" si="7"/>
        <v>3000000276-0</v>
      </c>
      <c r="B457" s="9" t="s">
        <v>918</v>
      </c>
      <c r="C457" s="10" t="s">
        <v>29</v>
      </c>
      <c r="D457" s="10" t="s">
        <v>29</v>
      </c>
      <c r="E457" s="9" t="s">
        <v>30</v>
      </c>
      <c r="F457" s="10" t="s">
        <v>207</v>
      </c>
      <c r="G457" s="10" t="s">
        <v>32</v>
      </c>
      <c r="H457" s="11">
        <v>43555</v>
      </c>
      <c r="I457" s="12">
        <v>43554</v>
      </c>
      <c r="J457" s="10" t="s">
        <v>215</v>
      </c>
      <c r="K457" s="13" t="s">
        <v>919</v>
      </c>
      <c r="L457" s="10" t="s">
        <v>398</v>
      </c>
      <c r="M457" s="10" t="s">
        <v>29</v>
      </c>
      <c r="N457" s="14">
        <v>24399013.059999999</v>
      </c>
      <c r="O457" s="12"/>
      <c r="P457" s="10" t="s">
        <v>29</v>
      </c>
      <c r="Q457" s="14">
        <v>-13433748</v>
      </c>
      <c r="R457" s="15"/>
      <c r="S457" s="10" t="s">
        <v>29</v>
      </c>
      <c r="T457" s="14">
        <v>10965265.060000001</v>
      </c>
      <c r="U457" s="10" t="s">
        <v>29</v>
      </c>
      <c r="V457" s="10" t="s">
        <v>29</v>
      </c>
      <c r="W457" s="10" t="s">
        <v>37</v>
      </c>
      <c r="X457" s="10" t="s">
        <v>29</v>
      </c>
      <c r="Y457" s="15">
        <v>0</v>
      </c>
      <c r="Z457" s="15">
        <v>0</v>
      </c>
      <c r="AA457" s="15">
        <v>0</v>
      </c>
      <c r="AB457" s="14">
        <v>-1990023</v>
      </c>
      <c r="AC457" s="14">
        <v>8975242.0600000005</v>
      </c>
      <c r="AD457" t="s">
        <v>2606</v>
      </c>
      <c r="AE457" t="s">
        <v>2606</v>
      </c>
      <c r="AF457">
        <v>3</v>
      </c>
    </row>
    <row r="458" spans="1:32" x14ac:dyDescent="0.25">
      <c r="A458" s="22" t="str">
        <f t="shared" si="7"/>
        <v>3000000277-0</v>
      </c>
      <c r="B458" s="9" t="s">
        <v>920</v>
      </c>
      <c r="C458" s="10" t="s">
        <v>29</v>
      </c>
      <c r="D458" s="10" t="s">
        <v>29</v>
      </c>
      <c r="E458" s="9" t="s">
        <v>30</v>
      </c>
      <c r="F458" s="10" t="s">
        <v>207</v>
      </c>
      <c r="G458" s="10" t="s">
        <v>32</v>
      </c>
      <c r="H458" s="11">
        <v>43555</v>
      </c>
      <c r="I458" s="12">
        <v>43405</v>
      </c>
      <c r="J458" s="10" t="s">
        <v>215</v>
      </c>
      <c r="K458" s="13" t="s">
        <v>921</v>
      </c>
      <c r="L458" s="10" t="s">
        <v>398</v>
      </c>
      <c r="M458" s="10" t="s">
        <v>29</v>
      </c>
      <c r="N458" s="14">
        <v>1671244.69</v>
      </c>
      <c r="O458" s="12"/>
      <c r="P458" s="10" t="s">
        <v>29</v>
      </c>
      <c r="Q458" s="14">
        <v>-975725</v>
      </c>
      <c r="R458" s="15"/>
      <c r="S458" s="10" t="s">
        <v>29</v>
      </c>
      <c r="T458" s="14">
        <v>695519.69</v>
      </c>
      <c r="U458" s="10" t="s">
        <v>29</v>
      </c>
      <c r="V458" s="10" t="s">
        <v>29</v>
      </c>
      <c r="W458" s="10" t="s">
        <v>37</v>
      </c>
      <c r="X458" s="10" t="s">
        <v>29</v>
      </c>
      <c r="Y458" s="15">
        <v>0</v>
      </c>
      <c r="Z458" s="15">
        <v>0</v>
      </c>
      <c r="AA458" s="15">
        <v>0</v>
      </c>
      <c r="AB458" s="14">
        <v>-126226</v>
      </c>
      <c r="AC458" s="14">
        <v>569293.68999999994</v>
      </c>
      <c r="AD458" t="s">
        <v>2606</v>
      </c>
      <c r="AE458" t="s">
        <v>2606</v>
      </c>
      <c r="AF458">
        <v>3</v>
      </c>
    </row>
    <row r="459" spans="1:32" x14ac:dyDescent="0.25">
      <c r="A459" s="22" t="str">
        <f t="shared" si="7"/>
        <v>3000000278-0</v>
      </c>
      <c r="B459" s="9" t="s">
        <v>922</v>
      </c>
      <c r="C459" s="10" t="s">
        <v>29</v>
      </c>
      <c r="D459" s="10" t="s">
        <v>29</v>
      </c>
      <c r="E459" s="9" t="s">
        <v>30</v>
      </c>
      <c r="F459" s="10" t="s">
        <v>207</v>
      </c>
      <c r="G459" s="10" t="s">
        <v>32</v>
      </c>
      <c r="H459" s="11">
        <v>43555</v>
      </c>
      <c r="I459" s="12">
        <v>43405</v>
      </c>
      <c r="J459" s="10" t="s">
        <v>905</v>
      </c>
      <c r="K459" s="13" t="s">
        <v>923</v>
      </c>
      <c r="L459" s="10" t="s">
        <v>398</v>
      </c>
      <c r="M459" s="10" t="s">
        <v>29</v>
      </c>
      <c r="N459" s="14">
        <v>620000</v>
      </c>
      <c r="O459" s="12"/>
      <c r="P459" s="10" t="s">
        <v>29</v>
      </c>
      <c r="Q459" s="14">
        <v>-361976</v>
      </c>
      <c r="R459" s="15"/>
      <c r="S459" s="10" t="s">
        <v>29</v>
      </c>
      <c r="T459" s="14">
        <v>258024</v>
      </c>
      <c r="U459" s="10" t="s">
        <v>29</v>
      </c>
      <c r="V459" s="10" t="s">
        <v>29</v>
      </c>
      <c r="W459" s="10" t="s">
        <v>37</v>
      </c>
      <c r="X459" s="10" t="s">
        <v>29</v>
      </c>
      <c r="Y459" s="15">
        <v>0</v>
      </c>
      <c r="Z459" s="15">
        <v>0</v>
      </c>
      <c r="AA459" s="15">
        <v>0</v>
      </c>
      <c r="AB459" s="14">
        <v>-46827</v>
      </c>
      <c r="AC459" s="14">
        <v>211197</v>
      </c>
      <c r="AD459" t="s">
        <v>2606</v>
      </c>
      <c r="AE459" t="s">
        <v>2606</v>
      </c>
      <c r="AF459">
        <v>3</v>
      </c>
    </row>
    <row r="460" spans="1:32" x14ac:dyDescent="0.25">
      <c r="A460" s="22" t="str">
        <f t="shared" si="7"/>
        <v>3000000279-0</v>
      </c>
      <c r="B460" s="9" t="s">
        <v>924</v>
      </c>
      <c r="C460" s="10" t="s">
        <v>29</v>
      </c>
      <c r="D460" s="10" t="s">
        <v>29</v>
      </c>
      <c r="E460" s="9" t="s">
        <v>30</v>
      </c>
      <c r="F460" s="10" t="s">
        <v>207</v>
      </c>
      <c r="G460" s="10" t="s">
        <v>32</v>
      </c>
      <c r="H460" s="11">
        <v>43555</v>
      </c>
      <c r="I460" s="12">
        <v>43405</v>
      </c>
      <c r="J460" s="10" t="s">
        <v>905</v>
      </c>
      <c r="K460" s="13" t="s">
        <v>925</v>
      </c>
      <c r="L460" s="10" t="s">
        <v>398</v>
      </c>
      <c r="M460" s="10" t="s">
        <v>29</v>
      </c>
      <c r="N460" s="14">
        <v>640000</v>
      </c>
      <c r="O460" s="12"/>
      <c r="P460" s="10" t="s">
        <v>29</v>
      </c>
      <c r="Q460" s="14">
        <v>-373652</v>
      </c>
      <c r="R460" s="15"/>
      <c r="S460" s="10" t="s">
        <v>29</v>
      </c>
      <c r="T460" s="14">
        <v>266348</v>
      </c>
      <c r="U460" s="10" t="s">
        <v>29</v>
      </c>
      <c r="V460" s="10" t="s">
        <v>29</v>
      </c>
      <c r="W460" s="10" t="s">
        <v>37</v>
      </c>
      <c r="X460" s="10" t="s">
        <v>29</v>
      </c>
      <c r="Y460" s="15">
        <v>0</v>
      </c>
      <c r="Z460" s="15">
        <v>0</v>
      </c>
      <c r="AA460" s="15">
        <v>0</v>
      </c>
      <c r="AB460" s="14">
        <v>-48338</v>
      </c>
      <c r="AC460" s="14">
        <v>218010</v>
      </c>
      <c r="AD460" t="s">
        <v>2606</v>
      </c>
      <c r="AE460" t="s">
        <v>2606</v>
      </c>
      <c r="AF460">
        <v>3</v>
      </c>
    </row>
    <row r="461" spans="1:32" x14ac:dyDescent="0.25">
      <c r="A461" s="22" t="str">
        <f t="shared" si="7"/>
        <v>3000000280-0</v>
      </c>
      <c r="B461" s="9" t="s">
        <v>926</v>
      </c>
      <c r="C461" s="10" t="s">
        <v>29</v>
      </c>
      <c r="D461" s="10" t="s">
        <v>29</v>
      </c>
      <c r="E461" s="9" t="s">
        <v>30</v>
      </c>
      <c r="F461" s="10" t="s">
        <v>207</v>
      </c>
      <c r="G461" s="10" t="s">
        <v>32</v>
      </c>
      <c r="H461" s="11">
        <v>43555</v>
      </c>
      <c r="I461" s="12">
        <v>43405</v>
      </c>
      <c r="J461" s="10" t="s">
        <v>608</v>
      </c>
      <c r="K461" s="13" t="s">
        <v>927</v>
      </c>
      <c r="L461" s="10" t="s">
        <v>398</v>
      </c>
      <c r="M461" s="10" t="s">
        <v>29</v>
      </c>
      <c r="N461" s="14">
        <v>1244500</v>
      </c>
      <c r="O461" s="12"/>
      <c r="P461" s="10" t="s">
        <v>29</v>
      </c>
      <c r="Q461" s="14">
        <v>-726578</v>
      </c>
      <c r="R461" s="15"/>
      <c r="S461" s="10" t="s">
        <v>29</v>
      </c>
      <c r="T461" s="14">
        <v>517922</v>
      </c>
      <c r="U461" s="10" t="s">
        <v>29</v>
      </c>
      <c r="V461" s="10" t="s">
        <v>29</v>
      </c>
      <c r="W461" s="10" t="s">
        <v>37</v>
      </c>
      <c r="X461" s="10" t="s">
        <v>29</v>
      </c>
      <c r="Y461" s="15">
        <v>0</v>
      </c>
      <c r="Z461" s="15">
        <v>0</v>
      </c>
      <c r="AA461" s="15">
        <v>0</v>
      </c>
      <c r="AB461" s="14">
        <v>-93995</v>
      </c>
      <c r="AC461" s="14">
        <v>423927</v>
      </c>
      <c r="AD461" t="s">
        <v>2606</v>
      </c>
      <c r="AE461" t="s">
        <v>2606</v>
      </c>
      <c r="AF461">
        <v>3</v>
      </c>
    </row>
    <row r="462" spans="1:32" x14ac:dyDescent="0.25">
      <c r="A462" s="22" t="str">
        <f t="shared" si="7"/>
        <v>3000000281-0</v>
      </c>
      <c r="B462" s="9" t="s">
        <v>928</v>
      </c>
      <c r="C462" s="10" t="s">
        <v>29</v>
      </c>
      <c r="D462" s="10" t="s">
        <v>29</v>
      </c>
      <c r="E462" s="9" t="s">
        <v>30</v>
      </c>
      <c r="F462" s="10" t="s">
        <v>207</v>
      </c>
      <c r="G462" s="10" t="s">
        <v>32</v>
      </c>
      <c r="H462" s="11">
        <v>43555</v>
      </c>
      <c r="I462" s="12">
        <v>43405</v>
      </c>
      <c r="J462" s="10" t="s">
        <v>503</v>
      </c>
      <c r="K462" s="13" t="s">
        <v>929</v>
      </c>
      <c r="L462" s="10" t="s">
        <v>398</v>
      </c>
      <c r="M462" s="10" t="s">
        <v>29</v>
      </c>
      <c r="N462" s="14">
        <v>2372716.7999999998</v>
      </c>
      <c r="O462" s="12"/>
      <c r="P462" s="10" t="s">
        <v>29</v>
      </c>
      <c r="Q462" s="14">
        <v>-1385267</v>
      </c>
      <c r="R462" s="15"/>
      <c r="S462" s="10" t="s">
        <v>29</v>
      </c>
      <c r="T462" s="14">
        <v>987449.8</v>
      </c>
      <c r="U462" s="10" t="s">
        <v>29</v>
      </c>
      <c r="V462" s="10" t="s">
        <v>29</v>
      </c>
      <c r="W462" s="10" t="s">
        <v>37</v>
      </c>
      <c r="X462" s="10" t="s">
        <v>29</v>
      </c>
      <c r="Y462" s="15">
        <v>0</v>
      </c>
      <c r="Z462" s="15">
        <v>0</v>
      </c>
      <c r="AA462" s="15">
        <v>0</v>
      </c>
      <c r="AB462" s="14">
        <v>-179207</v>
      </c>
      <c r="AC462" s="14">
        <v>808242.8</v>
      </c>
      <c r="AD462" t="s">
        <v>2606</v>
      </c>
      <c r="AE462" t="s">
        <v>2606</v>
      </c>
      <c r="AF462">
        <v>3</v>
      </c>
    </row>
    <row r="463" spans="1:32" x14ac:dyDescent="0.25">
      <c r="A463" s="22" t="str">
        <f t="shared" si="7"/>
        <v>3000000282-0</v>
      </c>
      <c r="B463" s="9" t="s">
        <v>930</v>
      </c>
      <c r="C463" s="10" t="s">
        <v>29</v>
      </c>
      <c r="D463" s="10" t="s">
        <v>29</v>
      </c>
      <c r="E463" s="9" t="s">
        <v>30</v>
      </c>
      <c r="F463" s="10" t="s">
        <v>207</v>
      </c>
      <c r="G463" s="10" t="s">
        <v>32</v>
      </c>
      <c r="H463" s="11">
        <v>43555</v>
      </c>
      <c r="I463" s="12">
        <v>43405</v>
      </c>
      <c r="J463" s="10" t="s">
        <v>503</v>
      </c>
      <c r="K463" s="13" t="s">
        <v>931</v>
      </c>
      <c r="L463" s="10" t="s">
        <v>398</v>
      </c>
      <c r="M463" s="10" t="s">
        <v>29</v>
      </c>
      <c r="N463" s="14">
        <v>16213400.960000001</v>
      </c>
      <c r="O463" s="12"/>
      <c r="P463" s="10" t="s">
        <v>29</v>
      </c>
      <c r="Q463" s="14">
        <v>-9465894</v>
      </c>
      <c r="R463" s="15"/>
      <c r="S463" s="10" t="s">
        <v>29</v>
      </c>
      <c r="T463" s="14">
        <v>6747506.96</v>
      </c>
      <c r="U463" s="10" t="s">
        <v>29</v>
      </c>
      <c r="V463" s="10" t="s">
        <v>29</v>
      </c>
      <c r="W463" s="10" t="s">
        <v>37</v>
      </c>
      <c r="X463" s="10" t="s">
        <v>29</v>
      </c>
      <c r="Y463" s="15">
        <v>0</v>
      </c>
      <c r="Z463" s="15">
        <v>0</v>
      </c>
      <c r="AA463" s="15">
        <v>0</v>
      </c>
      <c r="AB463" s="14">
        <v>-1224566</v>
      </c>
      <c r="AC463" s="14">
        <v>5522940.96</v>
      </c>
      <c r="AD463" t="s">
        <v>2606</v>
      </c>
      <c r="AE463" t="s">
        <v>2606</v>
      </c>
      <c r="AF463">
        <v>3</v>
      </c>
    </row>
    <row r="464" spans="1:32" x14ac:dyDescent="0.25">
      <c r="A464" s="22" t="str">
        <f t="shared" si="7"/>
        <v>3000000283-0</v>
      </c>
      <c r="B464" s="9" t="s">
        <v>932</v>
      </c>
      <c r="C464" s="10" t="s">
        <v>29</v>
      </c>
      <c r="D464" s="10" t="s">
        <v>29</v>
      </c>
      <c r="E464" s="9" t="s">
        <v>30</v>
      </c>
      <c r="F464" s="10" t="s">
        <v>207</v>
      </c>
      <c r="G464" s="10" t="s">
        <v>32</v>
      </c>
      <c r="H464" s="11">
        <v>43831</v>
      </c>
      <c r="I464" s="12">
        <v>43831</v>
      </c>
      <c r="J464" s="10" t="s">
        <v>210</v>
      </c>
      <c r="K464" s="13" t="s">
        <v>933</v>
      </c>
      <c r="L464" s="10" t="s">
        <v>398</v>
      </c>
      <c r="M464" s="10" t="s">
        <v>934</v>
      </c>
      <c r="N464" s="14">
        <v>3740000</v>
      </c>
      <c r="O464" s="12"/>
      <c r="P464" s="10" t="s">
        <v>935</v>
      </c>
      <c r="Q464" s="14">
        <v>-1778140</v>
      </c>
      <c r="R464" s="15">
        <v>2</v>
      </c>
      <c r="S464" s="10" t="s">
        <v>29</v>
      </c>
      <c r="T464" s="14">
        <v>1961860</v>
      </c>
      <c r="U464" s="10" t="s">
        <v>339</v>
      </c>
      <c r="V464" s="10" t="s">
        <v>29</v>
      </c>
      <c r="W464" s="10" t="s">
        <v>37</v>
      </c>
      <c r="X464" s="10" t="s">
        <v>29</v>
      </c>
      <c r="Y464" s="15">
        <v>0</v>
      </c>
      <c r="Z464" s="15">
        <v>0</v>
      </c>
      <c r="AA464" s="15">
        <v>0</v>
      </c>
      <c r="AB464" s="14">
        <v>-356047</v>
      </c>
      <c r="AC464" s="14">
        <v>1605813</v>
      </c>
      <c r="AD464" t="s">
        <v>2606</v>
      </c>
      <c r="AE464" t="s">
        <v>2606</v>
      </c>
      <c r="AF464">
        <v>3</v>
      </c>
    </row>
    <row r="465" spans="1:32" x14ac:dyDescent="0.25">
      <c r="A465" s="22" t="str">
        <f t="shared" si="7"/>
        <v>3000000284-0</v>
      </c>
      <c r="B465" s="9" t="s">
        <v>936</v>
      </c>
      <c r="C465" s="10" t="s">
        <v>29</v>
      </c>
      <c r="D465" s="10" t="s">
        <v>29</v>
      </c>
      <c r="E465" s="9" t="s">
        <v>30</v>
      </c>
      <c r="F465" s="10" t="s">
        <v>207</v>
      </c>
      <c r="G465" s="10" t="s">
        <v>32</v>
      </c>
      <c r="H465" s="11">
        <v>43776</v>
      </c>
      <c r="I465" s="12">
        <v>43776</v>
      </c>
      <c r="J465" s="10" t="s">
        <v>419</v>
      </c>
      <c r="K465" s="13" t="s">
        <v>937</v>
      </c>
      <c r="L465" s="10" t="s">
        <v>398</v>
      </c>
      <c r="M465" s="10" t="s">
        <v>29</v>
      </c>
      <c r="N465" s="14">
        <v>2922135.77</v>
      </c>
      <c r="O465" s="12"/>
      <c r="P465" s="10" t="s">
        <v>938</v>
      </c>
      <c r="Q465" s="14">
        <v>-1432954</v>
      </c>
      <c r="R465" s="15">
        <v>2</v>
      </c>
      <c r="S465" s="10" t="s">
        <v>29</v>
      </c>
      <c r="T465" s="14">
        <v>1489181.77</v>
      </c>
      <c r="U465" s="10" t="s">
        <v>339</v>
      </c>
      <c r="V465" s="10" t="s">
        <v>29</v>
      </c>
      <c r="W465" s="10" t="s">
        <v>37</v>
      </c>
      <c r="X465" s="10" t="s">
        <v>29</v>
      </c>
      <c r="Y465" s="15">
        <v>0</v>
      </c>
      <c r="Z465" s="15">
        <v>0</v>
      </c>
      <c r="AA465" s="15">
        <v>0</v>
      </c>
      <c r="AB465" s="14">
        <v>-270263</v>
      </c>
      <c r="AC465" s="14">
        <v>1218918.77</v>
      </c>
      <c r="AD465" t="s">
        <v>2606</v>
      </c>
      <c r="AE465" t="s">
        <v>2606</v>
      </c>
      <c r="AF465">
        <v>3</v>
      </c>
    </row>
    <row r="466" spans="1:32" x14ac:dyDescent="0.25">
      <c r="A466" s="22" t="str">
        <f t="shared" si="7"/>
        <v>3000000285-0</v>
      </c>
      <c r="B466" s="9" t="s">
        <v>939</v>
      </c>
      <c r="C466" s="10" t="s">
        <v>29</v>
      </c>
      <c r="D466" s="10" t="s">
        <v>29</v>
      </c>
      <c r="E466" s="9" t="s">
        <v>30</v>
      </c>
      <c r="F466" s="10" t="s">
        <v>207</v>
      </c>
      <c r="G466" s="10" t="s">
        <v>32</v>
      </c>
      <c r="H466" s="11">
        <v>43776</v>
      </c>
      <c r="I466" s="12">
        <v>43776</v>
      </c>
      <c r="J466" s="10" t="s">
        <v>503</v>
      </c>
      <c r="K466" s="13" t="s">
        <v>940</v>
      </c>
      <c r="L466" s="10" t="s">
        <v>398</v>
      </c>
      <c r="M466" s="10" t="s">
        <v>29</v>
      </c>
      <c r="N466" s="14">
        <v>249020.4</v>
      </c>
      <c r="O466" s="12"/>
      <c r="P466" s="10" t="s">
        <v>941</v>
      </c>
      <c r="Q466" s="14">
        <v>-122114</v>
      </c>
      <c r="R466" s="15">
        <v>2</v>
      </c>
      <c r="S466" s="10" t="s">
        <v>29</v>
      </c>
      <c r="T466" s="14">
        <v>126906.4</v>
      </c>
      <c r="U466" s="10" t="s">
        <v>339</v>
      </c>
      <c r="V466" s="10" t="s">
        <v>29</v>
      </c>
      <c r="W466" s="10" t="s">
        <v>37</v>
      </c>
      <c r="X466" s="10" t="s">
        <v>29</v>
      </c>
      <c r="Y466" s="15">
        <v>0</v>
      </c>
      <c r="Z466" s="15">
        <v>0</v>
      </c>
      <c r="AA466" s="15">
        <v>0</v>
      </c>
      <c r="AB466" s="14">
        <v>-23032</v>
      </c>
      <c r="AC466" s="14">
        <v>103874.4</v>
      </c>
      <c r="AD466" t="s">
        <v>2606</v>
      </c>
      <c r="AE466" t="s">
        <v>2606</v>
      </c>
      <c r="AF466">
        <v>3</v>
      </c>
    </row>
    <row r="467" spans="1:32" x14ac:dyDescent="0.25">
      <c r="A467" s="22" t="str">
        <f t="shared" si="7"/>
        <v>3000000286-0</v>
      </c>
      <c r="B467" s="9" t="s">
        <v>942</v>
      </c>
      <c r="C467" s="10" t="s">
        <v>29</v>
      </c>
      <c r="D467" s="10" t="s">
        <v>29</v>
      </c>
      <c r="E467" s="9" t="s">
        <v>30</v>
      </c>
      <c r="F467" s="10" t="s">
        <v>207</v>
      </c>
      <c r="G467" s="10" t="s">
        <v>32</v>
      </c>
      <c r="H467" s="11">
        <v>43776</v>
      </c>
      <c r="I467" s="12">
        <v>43776</v>
      </c>
      <c r="J467" s="10" t="s">
        <v>608</v>
      </c>
      <c r="K467" s="13" t="s">
        <v>943</v>
      </c>
      <c r="L467" s="10" t="s">
        <v>398</v>
      </c>
      <c r="M467" s="10" t="s">
        <v>29</v>
      </c>
      <c r="N467" s="14">
        <v>208340</v>
      </c>
      <c r="O467" s="12"/>
      <c r="P467" s="10" t="s">
        <v>944</v>
      </c>
      <c r="Q467" s="14">
        <v>-102166</v>
      </c>
      <c r="R467" s="15">
        <v>2</v>
      </c>
      <c r="S467" s="10" t="s">
        <v>29</v>
      </c>
      <c r="T467" s="14">
        <v>106174</v>
      </c>
      <c r="U467" s="10" t="s">
        <v>339</v>
      </c>
      <c r="V467" s="10" t="s">
        <v>29</v>
      </c>
      <c r="W467" s="10" t="s">
        <v>37</v>
      </c>
      <c r="X467" s="10" t="s">
        <v>29</v>
      </c>
      <c r="Y467" s="15">
        <v>0</v>
      </c>
      <c r="Z467" s="15">
        <v>0</v>
      </c>
      <c r="AA467" s="15">
        <v>0</v>
      </c>
      <c r="AB467" s="14">
        <v>-19269</v>
      </c>
      <c r="AC467" s="14">
        <v>86905</v>
      </c>
      <c r="AD467" t="s">
        <v>2606</v>
      </c>
      <c r="AE467" t="s">
        <v>2606</v>
      </c>
      <c r="AF467">
        <v>3</v>
      </c>
    </row>
    <row r="468" spans="1:32" x14ac:dyDescent="0.25">
      <c r="A468" s="22" t="str">
        <f t="shared" si="7"/>
        <v>3000000287-0</v>
      </c>
      <c r="B468" s="9" t="s">
        <v>945</v>
      </c>
      <c r="C468" s="10" t="s">
        <v>29</v>
      </c>
      <c r="D468" s="10" t="s">
        <v>29</v>
      </c>
      <c r="E468" s="9" t="s">
        <v>30</v>
      </c>
      <c r="F468" s="10" t="s">
        <v>207</v>
      </c>
      <c r="G468" s="10" t="s">
        <v>32</v>
      </c>
      <c r="H468" s="11">
        <v>43776</v>
      </c>
      <c r="I468" s="12">
        <v>43776</v>
      </c>
      <c r="J468" s="10" t="s">
        <v>202</v>
      </c>
      <c r="K468" s="13" t="s">
        <v>946</v>
      </c>
      <c r="L468" s="10" t="s">
        <v>398</v>
      </c>
      <c r="M468" s="10" t="s">
        <v>29</v>
      </c>
      <c r="N468" s="14">
        <v>4259195.8099999996</v>
      </c>
      <c r="O468" s="12"/>
      <c r="P468" s="10" t="s">
        <v>741</v>
      </c>
      <c r="Q468" s="14">
        <v>-2088619</v>
      </c>
      <c r="R468" s="15">
        <v>2</v>
      </c>
      <c r="S468" s="10" t="s">
        <v>29</v>
      </c>
      <c r="T468" s="14">
        <v>2170576.81</v>
      </c>
      <c r="U468" s="10" t="s">
        <v>339</v>
      </c>
      <c r="V468" s="10" t="s">
        <v>29</v>
      </c>
      <c r="W468" s="10" t="s">
        <v>37</v>
      </c>
      <c r="X468" s="10" t="s">
        <v>29</v>
      </c>
      <c r="Y468" s="15">
        <v>0</v>
      </c>
      <c r="Z468" s="15">
        <v>0</v>
      </c>
      <c r="AA468" s="15">
        <v>0</v>
      </c>
      <c r="AB468" s="14">
        <v>-393926</v>
      </c>
      <c r="AC468" s="14">
        <v>1776650.81</v>
      </c>
      <c r="AD468" t="s">
        <v>2606</v>
      </c>
      <c r="AE468" t="s">
        <v>2606</v>
      </c>
      <c r="AF468">
        <v>3</v>
      </c>
    </row>
    <row r="469" spans="1:32" x14ac:dyDescent="0.25">
      <c r="A469" s="22" t="str">
        <f t="shared" si="7"/>
        <v>3000000288-0</v>
      </c>
      <c r="B469" s="9" t="s">
        <v>947</v>
      </c>
      <c r="C469" s="10" t="s">
        <v>29</v>
      </c>
      <c r="D469" s="10" t="s">
        <v>29</v>
      </c>
      <c r="E469" s="9" t="s">
        <v>30</v>
      </c>
      <c r="F469" s="10" t="s">
        <v>207</v>
      </c>
      <c r="G469" s="10" t="s">
        <v>32</v>
      </c>
      <c r="H469" s="11">
        <v>43776</v>
      </c>
      <c r="I469" s="12">
        <v>43776</v>
      </c>
      <c r="J469" s="10" t="s">
        <v>709</v>
      </c>
      <c r="K469" s="13" t="s">
        <v>948</v>
      </c>
      <c r="L469" s="10" t="s">
        <v>398</v>
      </c>
      <c r="M469" s="10" t="s">
        <v>29</v>
      </c>
      <c r="N469" s="14">
        <v>351069.84</v>
      </c>
      <c r="O469" s="12"/>
      <c r="P469" s="10" t="s">
        <v>949</v>
      </c>
      <c r="Q469" s="14">
        <v>-172157</v>
      </c>
      <c r="R469" s="15"/>
      <c r="S469" s="10" t="s">
        <v>29</v>
      </c>
      <c r="T469" s="14">
        <v>178912.84</v>
      </c>
      <c r="U469" s="10" t="s">
        <v>29</v>
      </c>
      <c r="V469" s="10" t="s">
        <v>29</v>
      </c>
      <c r="W469" s="10" t="s">
        <v>37</v>
      </c>
      <c r="X469" s="10" t="s">
        <v>29</v>
      </c>
      <c r="Y469" s="15">
        <v>0</v>
      </c>
      <c r="Z469" s="15">
        <v>0</v>
      </c>
      <c r="AA469" s="15">
        <v>0</v>
      </c>
      <c r="AB469" s="14">
        <v>-32470</v>
      </c>
      <c r="AC469" s="14">
        <v>146442.84</v>
      </c>
      <c r="AD469" t="s">
        <v>2606</v>
      </c>
      <c r="AE469" t="s">
        <v>2606</v>
      </c>
      <c r="AF469">
        <v>3</v>
      </c>
    </row>
    <row r="470" spans="1:32" x14ac:dyDescent="0.25">
      <c r="A470" s="22" t="str">
        <f t="shared" si="7"/>
        <v>3000000289-0</v>
      </c>
      <c r="B470" s="9" t="s">
        <v>950</v>
      </c>
      <c r="C470" s="10" t="s">
        <v>29</v>
      </c>
      <c r="D470" s="10" t="s">
        <v>29</v>
      </c>
      <c r="E470" s="9" t="s">
        <v>30</v>
      </c>
      <c r="F470" s="10" t="s">
        <v>207</v>
      </c>
      <c r="G470" s="10" t="s">
        <v>32</v>
      </c>
      <c r="H470" s="11">
        <v>43842</v>
      </c>
      <c r="I470" s="12">
        <v>43842</v>
      </c>
      <c r="J470" s="10" t="s">
        <v>951</v>
      </c>
      <c r="K470" s="13" t="s">
        <v>952</v>
      </c>
      <c r="L470" s="10" t="s">
        <v>398</v>
      </c>
      <c r="M470" s="10" t="s">
        <v>29</v>
      </c>
      <c r="N470" s="14">
        <v>2316634.7799999998</v>
      </c>
      <c r="O470" s="12"/>
      <c r="P470" s="10" t="s">
        <v>953</v>
      </c>
      <c r="Q470" s="14">
        <v>-1094496</v>
      </c>
      <c r="R470" s="15">
        <v>2</v>
      </c>
      <c r="S470" s="10" t="s">
        <v>29</v>
      </c>
      <c r="T470" s="14">
        <v>1222138.78</v>
      </c>
      <c r="U470" s="10" t="s">
        <v>339</v>
      </c>
      <c r="V470" s="10" t="s">
        <v>29</v>
      </c>
      <c r="W470" s="10" t="s">
        <v>37</v>
      </c>
      <c r="X470" s="10" t="s">
        <v>29</v>
      </c>
      <c r="Y470" s="15">
        <v>0</v>
      </c>
      <c r="Z470" s="15">
        <v>0</v>
      </c>
      <c r="AA470" s="15">
        <v>0</v>
      </c>
      <c r="AB470" s="14">
        <v>-221799</v>
      </c>
      <c r="AC470" s="14">
        <v>1000339.78</v>
      </c>
      <c r="AD470" t="s">
        <v>2606</v>
      </c>
      <c r="AE470" t="s">
        <v>2606</v>
      </c>
      <c r="AF470">
        <v>3</v>
      </c>
    </row>
    <row r="471" spans="1:32" x14ac:dyDescent="0.25">
      <c r="A471" s="22" t="str">
        <f t="shared" si="7"/>
        <v>3000000290-0</v>
      </c>
      <c r="B471" s="9" t="s">
        <v>954</v>
      </c>
      <c r="C471" s="10" t="s">
        <v>29</v>
      </c>
      <c r="D471" s="10" t="s">
        <v>29</v>
      </c>
      <c r="E471" s="9" t="s">
        <v>30</v>
      </c>
      <c r="F471" s="10" t="s">
        <v>207</v>
      </c>
      <c r="G471" s="10" t="s">
        <v>32</v>
      </c>
      <c r="H471" s="11">
        <v>43897</v>
      </c>
      <c r="I471" s="12">
        <v>43897</v>
      </c>
      <c r="J471" s="10" t="s">
        <v>503</v>
      </c>
      <c r="K471" s="13" t="s">
        <v>955</v>
      </c>
      <c r="L471" s="10" t="s">
        <v>398</v>
      </c>
      <c r="M471" s="10" t="s">
        <v>29</v>
      </c>
      <c r="N471" s="14">
        <v>3113868.76</v>
      </c>
      <c r="O471" s="12"/>
      <c r="P471" s="10" t="s">
        <v>956</v>
      </c>
      <c r="Q471" s="14">
        <v>-1424629</v>
      </c>
      <c r="R471" s="15">
        <v>2</v>
      </c>
      <c r="S471" s="10" t="s">
        <v>29</v>
      </c>
      <c r="T471" s="14">
        <v>1689239.76</v>
      </c>
      <c r="U471" s="10" t="s">
        <v>339</v>
      </c>
      <c r="V471" s="10" t="s">
        <v>29</v>
      </c>
      <c r="W471" s="10" t="s">
        <v>37</v>
      </c>
      <c r="X471" s="10" t="s">
        <v>29</v>
      </c>
      <c r="Y471" s="15">
        <v>0</v>
      </c>
      <c r="Z471" s="15">
        <v>0</v>
      </c>
      <c r="AA471" s="15">
        <v>0</v>
      </c>
      <c r="AB471" s="14">
        <v>-306570</v>
      </c>
      <c r="AC471" s="14">
        <v>1382669.76</v>
      </c>
      <c r="AD471" t="s">
        <v>2606</v>
      </c>
      <c r="AE471" t="s">
        <v>2606</v>
      </c>
      <c r="AF471">
        <v>3</v>
      </c>
    </row>
    <row r="472" spans="1:32" x14ac:dyDescent="0.25">
      <c r="A472" s="22" t="str">
        <f t="shared" si="7"/>
        <v>3000000291-0</v>
      </c>
      <c r="B472" s="9" t="s">
        <v>957</v>
      </c>
      <c r="C472" s="10" t="s">
        <v>29</v>
      </c>
      <c r="D472" s="10" t="s">
        <v>29</v>
      </c>
      <c r="E472" s="9" t="s">
        <v>30</v>
      </c>
      <c r="F472" s="10" t="s">
        <v>207</v>
      </c>
      <c r="G472" s="10" t="s">
        <v>32</v>
      </c>
      <c r="H472" s="11">
        <v>43820</v>
      </c>
      <c r="I472" s="12">
        <v>43820</v>
      </c>
      <c r="J472" s="10" t="s">
        <v>466</v>
      </c>
      <c r="K472" s="13" t="s">
        <v>958</v>
      </c>
      <c r="L472" s="10" t="s">
        <v>398</v>
      </c>
      <c r="M472" s="10" t="s">
        <v>29</v>
      </c>
      <c r="N472" s="14">
        <v>12505013.77</v>
      </c>
      <c r="O472" s="12"/>
      <c r="P472" s="10" t="s">
        <v>959</v>
      </c>
      <c r="Q472" s="14">
        <v>-5982734</v>
      </c>
      <c r="R472" s="15">
        <v>2</v>
      </c>
      <c r="S472" s="10" t="s">
        <v>29</v>
      </c>
      <c r="T472" s="14">
        <v>6522279.7699999996</v>
      </c>
      <c r="U472" s="10" t="s">
        <v>339</v>
      </c>
      <c r="V472" s="10" t="s">
        <v>29</v>
      </c>
      <c r="W472" s="10" t="s">
        <v>37</v>
      </c>
      <c r="X472" s="10" t="s">
        <v>29</v>
      </c>
      <c r="Y472" s="15">
        <v>0</v>
      </c>
      <c r="Z472" s="15">
        <v>0</v>
      </c>
      <c r="AA472" s="15">
        <v>0</v>
      </c>
      <c r="AB472" s="14">
        <v>-1183691</v>
      </c>
      <c r="AC472" s="14">
        <v>5338588.7699999996</v>
      </c>
      <c r="AD472" t="s">
        <v>2606</v>
      </c>
      <c r="AE472" t="s">
        <v>2606</v>
      </c>
      <c r="AF472">
        <v>3</v>
      </c>
    </row>
    <row r="473" spans="1:32" x14ac:dyDescent="0.25">
      <c r="A473" s="22" t="str">
        <f t="shared" si="7"/>
        <v>3000000292-0</v>
      </c>
      <c r="B473" s="9" t="s">
        <v>960</v>
      </c>
      <c r="C473" s="10" t="s">
        <v>29</v>
      </c>
      <c r="D473" s="10" t="s">
        <v>29</v>
      </c>
      <c r="E473" s="9" t="s">
        <v>30</v>
      </c>
      <c r="F473" s="10" t="s">
        <v>207</v>
      </c>
      <c r="G473" s="10" t="s">
        <v>32</v>
      </c>
      <c r="H473" s="11">
        <v>43837</v>
      </c>
      <c r="I473" s="12">
        <v>43837</v>
      </c>
      <c r="J473" s="10" t="s">
        <v>838</v>
      </c>
      <c r="K473" s="13" t="s">
        <v>961</v>
      </c>
      <c r="L473" s="10" t="s">
        <v>398</v>
      </c>
      <c r="M473" s="10" t="s">
        <v>29</v>
      </c>
      <c r="N473" s="14">
        <v>369467.62</v>
      </c>
      <c r="O473" s="12"/>
      <c r="P473" s="10" t="s">
        <v>962</v>
      </c>
      <c r="Q473" s="14">
        <v>-175057</v>
      </c>
      <c r="R473" s="15">
        <v>2</v>
      </c>
      <c r="S473" s="10" t="s">
        <v>29</v>
      </c>
      <c r="T473" s="14">
        <v>194410.62</v>
      </c>
      <c r="U473" s="10" t="s">
        <v>339</v>
      </c>
      <c r="V473" s="10" t="s">
        <v>29</v>
      </c>
      <c r="W473" s="10" t="s">
        <v>37</v>
      </c>
      <c r="X473" s="10" t="s">
        <v>29</v>
      </c>
      <c r="Y473" s="15">
        <v>0</v>
      </c>
      <c r="Z473" s="15">
        <v>0</v>
      </c>
      <c r="AA473" s="15">
        <v>0</v>
      </c>
      <c r="AB473" s="14">
        <v>-35282</v>
      </c>
      <c r="AC473" s="14">
        <v>159128.62</v>
      </c>
      <c r="AD473" t="s">
        <v>2606</v>
      </c>
      <c r="AE473" t="s">
        <v>2606</v>
      </c>
      <c r="AF473">
        <v>3</v>
      </c>
    </row>
    <row r="474" spans="1:32" x14ac:dyDescent="0.25">
      <c r="A474" s="22" t="str">
        <f t="shared" si="7"/>
        <v>3000000293-0</v>
      </c>
      <c r="B474" s="9" t="s">
        <v>963</v>
      </c>
      <c r="C474" s="10" t="s">
        <v>29</v>
      </c>
      <c r="D474" s="10" t="s">
        <v>29</v>
      </c>
      <c r="E474" s="9" t="s">
        <v>30</v>
      </c>
      <c r="F474" s="10" t="s">
        <v>207</v>
      </c>
      <c r="G474" s="10" t="s">
        <v>32</v>
      </c>
      <c r="H474" s="11">
        <v>43813</v>
      </c>
      <c r="I474" s="12">
        <v>43813</v>
      </c>
      <c r="J474" s="10" t="s">
        <v>363</v>
      </c>
      <c r="K474" s="13" t="s">
        <v>964</v>
      </c>
      <c r="L474" s="10" t="s">
        <v>398</v>
      </c>
      <c r="M474" s="10" t="s">
        <v>29</v>
      </c>
      <c r="N474" s="14">
        <v>1302604.6599999999</v>
      </c>
      <c r="O474" s="12"/>
      <c r="P474" s="10" t="s">
        <v>965</v>
      </c>
      <c r="Q474" s="14">
        <v>-625678</v>
      </c>
      <c r="R474" s="15"/>
      <c r="S474" s="10" t="s">
        <v>29</v>
      </c>
      <c r="T474" s="14">
        <v>676926.66</v>
      </c>
      <c r="U474" s="10" t="s">
        <v>29</v>
      </c>
      <c r="V474" s="10" t="s">
        <v>29</v>
      </c>
      <c r="W474" s="10" t="s">
        <v>37</v>
      </c>
      <c r="X474" s="10" t="s">
        <v>29</v>
      </c>
      <c r="Y474" s="15">
        <v>0</v>
      </c>
      <c r="Z474" s="15">
        <v>0</v>
      </c>
      <c r="AA474" s="15">
        <v>0</v>
      </c>
      <c r="AB474" s="14">
        <v>-122852</v>
      </c>
      <c r="AC474" s="14">
        <v>554074.66</v>
      </c>
      <c r="AD474" t="s">
        <v>2606</v>
      </c>
      <c r="AE474" t="s">
        <v>2606</v>
      </c>
      <c r="AF474">
        <v>3</v>
      </c>
    </row>
    <row r="475" spans="1:32" x14ac:dyDescent="0.25">
      <c r="A475" s="22" t="str">
        <f t="shared" si="7"/>
        <v>3000000294-0</v>
      </c>
      <c r="B475" s="9" t="s">
        <v>966</v>
      </c>
      <c r="C475" s="10" t="s">
        <v>29</v>
      </c>
      <c r="D475" s="10" t="s">
        <v>29</v>
      </c>
      <c r="E475" s="9" t="s">
        <v>30</v>
      </c>
      <c r="F475" s="10" t="s">
        <v>207</v>
      </c>
      <c r="G475" s="10" t="s">
        <v>32</v>
      </c>
      <c r="H475" s="11">
        <v>43885</v>
      </c>
      <c r="I475" s="12">
        <v>43885</v>
      </c>
      <c r="J475" s="10" t="s">
        <v>448</v>
      </c>
      <c r="K475" s="13" t="s">
        <v>967</v>
      </c>
      <c r="L475" s="10" t="s">
        <v>398</v>
      </c>
      <c r="M475" s="10" t="s">
        <v>29</v>
      </c>
      <c r="N475" s="14">
        <v>674203.73</v>
      </c>
      <c r="O475" s="12"/>
      <c r="P475" s="10" t="s">
        <v>968</v>
      </c>
      <c r="Q475" s="14">
        <v>-310653</v>
      </c>
      <c r="R475" s="15"/>
      <c r="S475" s="10" t="s">
        <v>29</v>
      </c>
      <c r="T475" s="14">
        <v>363550.73</v>
      </c>
      <c r="U475" s="10" t="s">
        <v>29</v>
      </c>
      <c r="V475" s="10" t="s">
        <v>29</v>
      </c>
      <c r="W475" s="10" t="s">
        <v>37</v>
      </c>
      <c r="X475" s="10" t="s">
        <v>29</v>
      </c>
      <c r="Y475" s="15">
        <v>0</v>
      </c>
      <c r="Z475" s="15">
        <v>0</v>
      </c>
      <c r="AA475" s="15">
        <v>0</v>
      </c>
      <c r="AB475" s="14">
        <v>-65979</v>
      </c>
      <c r="AC475" s="14">
        <v>297571.73</v>
      </c>
      <c r="AD475" t="s">
        <v>2606</v>
      </c>
      <c r="AE475" t="s">
        <v>2606</v>
      </c>
      <c r="AF475">
        <v>3</v>
      </c>
    </row>
    <row r="476" spans="1:32" x14ac:dyDescent="0.25">
      <c r="A476" s="22" t="str">
        <f t="shared" si="7"/>
        <v>3000000295-0</v>
      </c>
      <c r="B476" s="9" t="s">
        <v>969</v>
      </c>
      <c r="C476" s="10" t="s">
        <v>29</v>
      </c>
      <c r="D476" s="10" t="s">
        <v>29</v>
      </c>
      <c r="E476" s="9" t="s">
        <v>30</v>
      </c>
      <c r="F476" s="10" t="s">
        <v>207</v>
      </c>
      <c r="G476" s="10" t="s">
        <v>32</v>
      </c>
      <c r="H476" s="11">
        <v>44143</v>
      </c>
      <c r="I476" s="12">
        <v>44143</v>
      </c>
      <c r="J476" s="10" t="s">
        <v>407</v>
      </c>
      <c r="K476" s="13" t="s">
        <v>970</v>
      </c>
      <c r="L476" s="10" t="s">
        <v>398</v>
      </c>
      <c r="M476" s="10" t="s">
        <v>29</v>
      </c>
      <c r="N476" s="14">
        <v>2023000</v>
      </c>
      <c r="O476" s="12"/>
      <c r="P476" s="10" t="s">
        <v>971</v>
      </c>
      <c r="Q476" s="14">
        <v>-763079</v>
      </c>
      <c r="R476" s="15">
        <v>1</v>
      </c>
      <c r="S476" s="10" t="s">
        <v>29</v>
      </c>
      <c r="T476" s="14">
        <v>1259921</v>
      </c>
      <c r="U476" s="10" t="s">
        <v>339</v>
      </c>
      <c r="V476" s="10" t="s">
        <v>29</v>
      </c>
      <c r="W476" s="10" t="s">
        <v>37</v>
      </c>
      <c r="X476" s="10" t="s">
        <v>29</v>
      </c>
      <c r="Y476" s="15">
        <v>0</v>
      </c>
      <c r="Z476" s="15">
        <v>0</v>
      </c>
      <c r="AA476" s="15">
        <v>0</v>
      </c>
      <c r="AB476" s="14">
        <v>-228656</v>
      </c>
      <c r="AC476" s="14">
        <v>1031265</v>
      </c>
      <c r="AD476" t="s">
        <v>2606</v>
      </c>
      <c r="AE476" t="s">
        <v>2606</v>
      </c>
      <c r="AF476">
        <v>3</v>
      </c>
    </row>
    <row r="477" spans="1:32" x14ac:dyDescent="0.25">
      <c r="A477" s="22" t="str">
        <f t="shared" si="7"/>
        <v>3000000296-0</v>
      </c>
      <c r="B477" s="9" t="s">
        <v>972</v>
      </c>
      <c r="C477" s="10" t="s">
        <v>29</v>
      </c>
      <c r="D477" s="10" t="s">
        <v>29</v>
      </c>
      <c r="E477" s="9" t="s">
        <v>30</v>
      </c>
      <c r="F477" s="10" t="s">
        <v>207</v>
      </c>
      <c r="G477" s="10" t="s">
        <v>32</v>
      </c>
      <c r="H477" s="11">
        <v>44143</v>
      </c>
      <c r="I477" s="12">
        <v>44143</v>
      </c>
      <c r="J477" s="10" t="s">
        <v>973</v>
      </c>
      <c r="K477" s="13" t="s">
        <v>974</v>
      </c>
      <c r="L477" s="10" t="s">
        <v>398</v>
      </c>
      <c r="M477" s="10" t="s">
        <v>29</v>
      </c>
      <c r="N477" s="14">
        <v>33850</v>
      </c>
      <c r="O477" s="12"/>
      <c r="P477" s="10" t="s">
        <v>975</v>
      </c>
      <c r="Q477" s="14">
        <v>-12768</v>
      </c>
      <c r="R477" s="15">
        <v>1</v>
      </c>
      <c r="S477" s="10" t="s">
        <v>29</v>
      </c>
      <c r="T477" s="14">
        <v>21082</v>
      </c>
      <c r="U477" s="10" t="s">
        <v>339</v>
      </c>
      <c r="V477" s="10" t="s">
        <v>29</v>
      </c>
      <c r="W477" s="10" t="s">
        <v>37</v>
      </c>
      <c r="X477" s="10" t="s">
        <v>29</v>
      </c>
      <c r="Y477" s="15">
        <v>0</v>
      </c>
      <c r="Z477" s="15">
        <v>0</v>
      </c>
      <c r="AA477" s="15">
        <v>0</v>
      </c>
      <c r="AB477" s="14">
        <v>-3826</v>
      </c>
      <c r="AC477" s="14">
        <v>17256</v>
      </c>
      <c r="AD477" t="s">
        <v>2606</v>
      </c>
      <c r="AE477" t="s">
        <v>2606</v>
      </c>
      <c r="AF477">
        <v>3</v>
      </c>
    </row>
    <row r="478" spans="1:32" x14ac:dyDescent="0.25">
      <c r="A478" s="22" t="str">
        <f t="shared" si="7"/>
        <v>3000000297-0</v>
      </c>
      <c r="B478" s="9" t="s">
        <v>976</v>
      </c>
      <c r="C478" s="10" t="s">
        <v>29</v>
      </c>
      <c r="D478" s="10" t="s">
        <v>29</v>
      </c>
      <c r="E478" s="9" t="s">
        <v>30</v>
      </c>
      <c r="F478" s="10" t="s">
        <v>207</v>
      </c>
      <c r="G478" s="10" t="s">
        <v>32</v>
      </c>
      <c r="H478" s="11">
        <v>44143</v>
      </c>
      <c r="I478" s="12">
        <v>44143</v>
      </c>
      <c r="J478" s="10" t="s">
        <v>977</v>
      </c>
      <c r="K478" s="13" t="s">
        <v>978</v>
      </c>
      <c r="L478" s="10" t="s">
        <v>398</v>
      </c>
      <c r="M478" s="10" t="s">
        <v>29</v>
      </c>
      <c r="N478" s="14">
        <v>2505432</v>
      </c>
      <c r="O478" s="12"/>
      <c r="P478" s="10" t="s">
        <v>979</v>
      </c>
      <c r="Q478" s="14">
        <v>-945053</v>
      </c>
      <c r="R478" s="15">
        <v>1</v>
      </c>
      <c r="S478" s="10" t="s">
        <v>29</v>
      </c>
      <c r="T478" s="14">
        <v>1560379</v>
      </c>
      <c r="U478" s="10" t="s">
        <v>339</v>
      </c>
      <c r="V478" s="10" t="s">
        <v>29</v>
      </c>
      <c r="W478" s="10" t="s">
        <v>37</v>
      </c>
      <c r="X478" s="10" t="s">
        <v>29</v>
      </c>
      <c r="Y478" s="15">
        <v>0</v>
      </c>
      <c r="Z478" s="15">
        <v>0</v>
      </c>
      <c r="AA478" s="15">
        <v>0</v>
      </c>
      <c r="AB478" s="14">
        <v>-283184</v>
      </c>
      <c r="AC478" s="14">
        <v>1277195</v>
      </c>
      <c r="AD478" t="s">
        <v>2606</v>
      </c>
      <c r="AE478" t="s">
        <v>2606</v>
      </c>
      <c r="AF478">
        <v>3</v>
      </c>
    </row>
    <row r="479" spans="1:32" x14ac:dyDescent="0.25">
      <c r="A479" s="22" t="str">
        <f t="shared" si="7"/>
        <v>3000000298-0</v>
      </c>
      <c r="B479" s="9" t="s">
        <v>980</v>
      </c>
      <c r="C479" s="10" t="s">
        <v>29</v>
      </c>
      <c r="D479" s="10" t="s">
        <v>29</v>
      </c>
      <c r="E479" s="9" t="s">
        <v>30</v>
      </c>
      <c r="F479" s="10" t="s">
        <v>207</v>
      </c>
      <c r="G479" s="10" t="s">
        <v>32</v>
      </c>
      <c r="H479" s="11">
        <v>44221</v>
      </c>
      <c r="I479" s="12">
        <v>44221</v>
      </c>
      <c r="J479" s="10" t="s">
        <v>443</v>
      </c>
      <c r="K479" s="13" t="s">
        <v>981</v>
      </c>
      <c r="L479" s="10" t="s">
        <v>398</v>
      </c>
      <c r="M479" s="10" t="s">
        <v>29</v>
      </c>
      <c r="N479" s="14">
        <v>6938282</v>
      </c>
      <c r="O479" s="12"/>
      <c r="P479" s="10" t="s">
        <v>982</v>
      </c>
      <c r="Q479" s="14">
        <v>-2437099</v>
      </c>
      <c r="R479" s="15">
        <v>1</v>
      </c>
      <c r="S479" s="10" t="s">
        <v>29</v>
      </c>
      <c r="T479" s="14">
        <v>4501183</v>
      </c>
      <c r="U479" s="10" t="s">
        <v>339</v>
      </c>
      <c r="V479" s="10" t="s">
        <v>29</v>
      </c>
      <c r="W479" s="10" t="s">
        <v>37</v>
      </c>
      <c r="X479" s="10" t="s">
        <v>29</v>
      </c>
      <c r="Y479" s="15">
        <v>0</v>
      </c>
      <c r="Z479" s="15">
        <v>0</v>
      </c>
      <c r="AA479" s="15">
        <v>0</v>
      </c>
      <c r="AB479" s="14">
        <v>-816894</v>
      </c>
      <c r="AC479" s="14">
        <v>3684289</v>
      </c>
      <c r="AD479" t="s">
        <v>2606</v>
      </c>
      <c r="AE479" t="s">
        <v>2606</v>
      </c>
      <c r="AF479">
        <v>3</v>
      </c>
    </row>
    <row r="480" spans="1:32" x14ac:dyDescent="0.25">
      <c r="A480" s="22" t="str">
        <f t="shared" si="7"/>
        <v>3000000298-1</v>
      </c>
      <c r="B480" s="9" t="s">
        <v>980</v>
      </c>
      <c r="C480" s="10" t="s">
        <v>29</v>
      </c>
      <c r="D480" s="10" t="s">
        <v>29</v>
      </c>
      <c r="E480" s="9" t="s">
        <v>375</v>
      </c>
      <c r="F480" s="10" t="s">
        <v>207</v>
      </c>
      <c r="G480" s="10" t="s">
        <v>32</v>
      </c>
      <c r="H480" s="11">
        <v>44981</v>
      </c>
      <c r="I480" s="12">
        <v>44981</v>
      </c>
      <c r="J480" s="10" t="s">
        <v>443</v>
      </c>
      <c r="K480" s="13" t="s">
        <v>983</v>
      </c>
      <c r="L480" s="10" t="s">
        <v>398</v>
      </c>
      <c r="M480" s="10" t="s">
        <v>29</v>
      </c>
      <c r="N480" s="14">
        <v>11171293.76</v>
      </c>
      <c r="O480" s="12"/>
      <c r="P480" s="10" t="s">
        <v>984</v>
      </c>
      <c r="Q480" s="14">
        <v>-199471</v>
      </c>
      <c r="R480" s="15">
        <v>2</v>
      </c>
      <c r="S480" s="10" t="s">
        <v>29</v>
      </c>
      <c r="T480" s="14">
        <v>10971822.76</v>
      </c>
      <c r="U480" s="10" t="s">
        <v>339</v>
      </c>
      <c r="V480" s="10" t="s">
        <v>29</v>
      </c>
      <c r="W480" s="10" t="s">
        <v>37</v>
      </c>
      <c r="X480" s="10" t="s">
        <v>29</v>
      </c>
      <c r="Y480" s="15">
        <v>0</v>
      </c>
      <c r="Z480" s="15">
        <v>0</v>
      </c>
      <c r="AA480" s="15">
        <v>0</v>
      </c>
      <c r="AB480" s="14">
        <v>-1991213</v>
      </c>
      <c r="AC480" s="14">
        <v>8980609.7599999998</v>
      </c>
      <c r="AD480" t="s">
        <v>2606</v>
      </c>
      <c r="AE480" t="s">
        <v>2606</v>
      </c>
      <c r="AF480">
        <v>3</v>
      </c>
    </row>
    <row r="481" spans="1:32" x14ac:dyDescent="0.25">
      <c r="A481" s="22" t="str">
        <f t="shared" si="7"/>
        <v>3000000299-0</v>
      </c>
      <c r="B481" s="9" t="s">
        <v>985</v>
      </c>
      <c r="C481" s="10" t="s">
        <v>29</v>
      </c>
      <c r="D481" s="10" t="s">
        <v>29</v>
      </c>
      <c r="E481" s="9" t="s">
        <v>30</v>
      </c>
      <c r="F481" s="10" t="s">
        <v>207</v>
      </c>
      <c r="G481" s="10" t="s">
        <v>32</v>
      </c>
      <c r="H481" s="11">
        <v>44143</v>
      </c>
      <c r="I481" s="12">
        <v>44143</v>
      </c>
      <c r="J481" s="10" t="s">
        <v>202</v>
      </c>
      <c r="K481" s="13" t="s">
        <v>986</v>
      </c>
      <c r="L481" s="10" t="s">
        <v>398</v>
      </c>
      <c r="M481" s="10" t="s">
        <v>29</v>
      </c>
      <c r="N481" s="14">
        <v>3888887</v>
      </c>
      <c r="O481" s="12"/>
      <c r="P481" s="10" t="s">
        <v>29</v>
      </c>
      <c r="Q481" s="14">
        <v>-1466894</v>
      </c>
      <c r="R481" s="15"/>
      <c r="S481" s="10" t="s">
        <v>29</v>
      </c>
      <c r="T481" s="14">
        <v>2421993</v>
      </c>
      <c r="U481" s="10" t="s">
        <v>29</v>
      </c>
      <c r="V481" s="10" t="s">
        <v>29</v>
      </c>
      <c r="W481" s="10" t="s">
        <v>37</v>
      </c>
      <c r="X481" s="10" t="s">
        <v>29</v>
      </c>
      <c r="Y481" s="15">
        <v>0</v>
      </c>
      <c r="Z481" s="15">
        <v>0</v>
      </c>
      <c r="AA481" s="15">
        <v>0</v>
      </c>
      <c r="AB481" s="14">
        <v>-439554</v>
      </c>
      <c r="AC481" s="14">
        <v>1982439</v>
      </c>
      <c r="AD481" t="s">
        <v>2606</v>
      </c>
      <c r="AE481" t="s">
        <v>2606</v>
      </c>
      <c r="AF481">
        <v>3</v>
      </c>
    </row>
    <row r="482" spans="1:32" x14ac:dyDescent="0.25">
      <c r="A482" s="22" t="str">
        <f t="shared" si="7"/>
        <v>3000000300-0</v>
      </c>
      <c r="B482" s="9" t="s">
        <v>987</v>
      </c>
      <c r="C482" s="10" t="s">
        <v>29</v>
      </c>
      <c r="D482" s="10" t="s">
        <v>29</v>
      </c>
      <c r="E482" s="9" t="s">
        <v>30</v>
      </c>
      <c r="F482" s="10" t="s">
        <v>207</v>
      </c>
      <c r="G482" s="10" t="s">
        <v>32</v>
      </c>
      <c r="H482" s="11">
        <v>44373</v>
      </c>
      <c r="I482" s="12">
        <v>44373</v>
      </c>
      <c r="J482" s="10" t="s">
        <v>202</v>
      </c>
      <c r="K482" s="13" t="s">
        <v>988</v>
      </c>
      <c r="L482" s="10" t="s">
        <v>398</v>
      </c>
      <c r="M482" s="10" t="s">
        <v>29</v>
      </c>
      <c r="N482" s="14">
        <v>2850000</v>
      </c>
      <c r="O482" s="12"/>
      <c r="P482" s="10" t="s">
        <v>989</v>
      </c>
      <c r="Q482" s="14">
        <v>-838941</v>
      </c>
      <c r="R482" s="15">
        <v>0</v>
      </c>
      <c r="S482" s="10" t="s">
        <v>29</v>
      </c>
      <c r="T482" s="14">
        <v>2011059</v>
      </c>
      <c r="U482" s="10" t="s">
        <v>339</v>
      </c>
      <c r="V482" s="10" t="s">
        <v>29</v>
      </c>
      <c r="W482" s="10" t="s">
        <v>37</v>
      </c>
      <c r="X482" s="10" t="s">
        <v>29</v>
      </c>
      <c r="Y482" s="15">
        <v>0</v>
      </c>
      <c r="Z482" s="15">
        <v>0</v>
      </c>
      <c r="AA482" s="15">
        <v>0</v>
      </c>
      <c r="AB482" s="14">
        <v>-365033</v>
      </c>
      <c r="AC482" s="14">
        <v>1646026</v>
      </c>
      <c r="AD482" t="s">
        <v>2606</v>
      </c>
      <c r="AE482" t="s">
        <v>2606</v>
      </c>
      <c r="AF482">
        <v>3</v>
      </c>
    </row>
    <row r="483" spans="1:32" x14ac:dyDescent="0.25">
      <c r="A483" s="22" t="str">
        <f t="shared" si="7"/>
        <v>3000000301-0</v>
      </c>
      <c r="B483" s="9" t="s">
        <v>990</v>
      </c>
      <c r="C483" s="10" t="s">
        <v>29</v>
      </c>
      <c r="D483" s="10" t="s">
        <v>29</v>
      </c>
      <c r="E483" s="9" t="s">
        <v>30</v>
      </c>
      <c r="F483" s="10" t="s">
        <v>207</v>
      </c>
      <c r="G483" s="10" t="s">
        <v>32</v>
      </c>
      <c r="H483" s="11">
        <v>44470</v>
      </c>
      <c r="I483" s="12">
        <v>44470</v>
      </c>
      <c r="J483" s="10" t="s">
        <v>709</v>
      </c>
      <c r="K483" s="13" t="s">
        <v>849</v>
      </c>
      <c r="L483" s="10" t="s">
        <v>398</v>
      </c>
      <c r="M483" s="10" t="s">
        <v>29</v>
      </c>
      <c r="N483" s="14">
        <v>901584</v>
      </c>
      <c r="O483" s="12"/>
      <c r="P483" s="10" t="s">
        <v>29</v>
      </c>
      <c r="Q483" s="14">
        <v>-229872</v>
      </c>
      <c r="R483" s="15">
        <v>1</v>
      </c>
      <c r="S483" s="10" t="s">
        <v>29</v>
      </c>
      <c r="T483" s="14">
        <v>671712</v>
      </c>
      <c r="U483" s="10" t="s">
        <v>339</v>
      </c>
      <c r="V483" s="10" t="s">
        <v>29</v>
      </c>
      <c r="W483" s="10" t="s">
        <v>37</v>
      </c>
      <c r="X483" s="10" t="s">
        <v>29</v>
      </c>
      <c r="Y483" s="15">
        <v>0</v>
      </c>
      <c r="Z483" s="15">
        <v>0</v>
      </c>
      <c r="AA483" s="15">
        <v>0</v>
      </c>
      <c r="AB483" s="14">
        <v>-121905</v>
      </c>
      <c r="AC483" s="14">
        <v>549807</v>
      </c>
      <c r="AD483" t="s">
        <v>2606</v>
      </c>
      <c r="AE483" t="s">
        <v>2606</v>
      </c>
      <c r="AF483">
        <v>3</v>
      </c>
    </row>
    <row r="484" spans="1:32" x14ac:dyDescent="0.25">
      <c r="A484" s="22" t="str">
        <f t="shared" si="7"/>
        <v>3000000301-1</v>
      </c>
      <c r="B484" s="9" t="s">
        <v>990</v>
      </c>
      <c r="C484" s="10" t="s">
        <v>29</v>
      </c>
      <c r="D484" s="10" t="s">
        <v>29</v>
      </c>
      <c r="E484" s="9" t="s">
        <v>375</v>
      </c>
      <c r="F484" s="10" t="s">
        <v>207</v>
      </c>
      <c r="G484" s="10" t="s">
        <v>32</v>
      </c>
      <c r="H484" s="11">
        <v>44985</v>
      </c>
      <c r="I484" s="12">
        <v>44985</v>
      </c>
      <c r="J484" s="10" t="s">
        <v>709</v>
      </c>
      <c r="K484" s="13" t="s">
        <v>849</v>
      </c>
      <c r="L484" s="10" t="s">
        <v>398</v>
      </c>
      <c r="M484" s="10" t="s">
        <v>29</v>
      </c>
      <c r="N484" s="14">
        <v>178000</v>
      </c>
      <c r="O484" s="12"/>
      <c r="P484" s="10" t="s">
        <v>29</v>
      </c>
      <c r="Q484" s="14">
        <v>-2825</v>
      </c>
      <c r="R484" s="15">
        <v>1</v>
      </c>
      <c r="S484" s="10" t="s">
        <v>29</v>
      </c>
      <c r="T484" s="14">
        <v>175175</v>
      </c>
      <c r="U484" s="10" t="s">
        <v>339</v>
      </c>
      <c r="V484" s="10" t="s">
        <v>29</v>
      </c>
      <c r="W484" s="10" t="s">
        <v>37</v>
      </c>
      <c r="X484" s="10" t="s">
        <v>29</v>
      </c>
      <c r="Y484" s="15">
        <v>0</v>
      </c>
      <c r="Z484" s="15">
        <v>0</v>
      </c>
      <c r="AA484" s="15">
        <v>0</v>
      </c>
      <c r="AB484" s="14">
        <v>-31792</v>
      </c>
      <c r="AC484" s="14">
        <v>143383</v>
      </c>
      <c r="AD484" t="s">
        <v>2606</v>
      </c>
      <c r="AE484" t="s">
        <v>2606</v>
      </c>
      <c r="AF484">
        <v>3</v>
      </c>
    </row>
    <row r="485" spans="1:32" x14ac:dyDescent="0.25">
      <c r="A485" s="22" t="str">
        <f t="shared" si="7"/>
        <v>3000000302-0</v>
      </c>
      <c r="B485" s="9" t="s">
        <v>991</v>
      </c>
      <c r="C485" s="10" t="s">
        <v>29</v>
      </c>
      <c r="D485" s="10" t="s">
        <v>29</v>
      </c>
      <c r="E485" s="9" t="s">
        <v>30</v>
      </c>
      <c r="F485" s="10" t="s">
        <v>207</v>
      </c>
      <c r="G485" s="10" t="s">
        <v>32</v>
      </c>
      <c r="H485" s="11">
        <v>44651</v>
      </c>
      <c r="I485" s="12">
        <v>44635</v>
      </c>
      <c r="J485" s="10" t="s">
        <v>414</v>
      </c>
      <c r="K485" s="13" t="s">
        <v>992</v>
      </c>
      <c r="L485" s="10" t="s">
        <v>398</v>
      </c>
      <c r="M485" s="10" t="s">
        <v>29</v>
      </c>
      <c r="N485" s="14">
        <v>3559693</v>
      </c>
      <c r="O485" s="12"/>
      <c r="P485" s="10" t="s">
        <v>993</v>
      </c>
      <c r="Q485" s="14">
        <v>-669015</v>
      </c>
      <c r="R485" s="15">
        <v>1</v>
      </c>
      <c r="S485" s="10" t="s">
        <v>29</v>
      </c>
      <c r="T485" s="14">
        <v>2890678</v>
      </c>
      <c r="U485" s="10" t="s">
        <v>339</v>
      </c>
      <c r="V485" s="10" t="s">
        <v>29</v>
      </c>
      <c r="W485" s="10" t="s">
        <v>37</v>
      </c>
      <c r="X485" s="10" t="s">
        <v>29</v>
      </c>
      <c r="Y485" s="15">
        <v>0</v>
      </c>
      <c r="Z485" s="15">
        <v>0</v>
      </c>
      <c r="AA485" s="15">
        <v>0</v>
      </c>
      <c r="AB485" s="14">
        <v>-524613</v>
      </c>
      <c r="AC485" s="14">
        <v>2366065</v>
      </c>
      <c r="AD485" t="s">
        <v>2606</v>
      </c>
      <c r="AE485" t="s">
        <v>2606</v>
      </c>
      <c r="AF485">
        <v>3</v>
      </c>
    </row>
    <row r="486" spans="1:32" x14ac:dyDescent="0.25">
      <c r="A486" s="22" t="str">
        <f t="shared" si="7"/>
        <v>3000000302-1</v>
      </c>
      <c r="B486" s="9" t="s">
        <v>991</v>
      </c>
      <c r="C486" s="10" t="s">
        <v>29</v>
      </c>
      <c r="D486" s="10" t="s">
        <v>29</v>
      </c>
      <c r="E486" s="9" t="s">
        <v>375</v>
      </c>
      <c r="F486" s="10" t="s">
        <v>207</v>
      </c>
      <c r="G486" s="10" t="s">
        <v>32</v>
      </c>
      <c r="H486" s="11">
        <v>44965</v>
      </c>
      <c r="I486" s="12">
        <v>44965</v>
      </c>
      <c r="J486" s="10" t="s">
        <v>414</v>
      </c>
      <c r="K486" s="13" t="s">
        <v>992</v>
      </c>
      <c r="L486" s="10" t="s">
        <v>398</v>
      </c>
      <c r="M486" s="10" t="s">
        <v>29</v>
      </c>
      <c r="N486" s="14">
        <v>563069.68999999994</v>
      </c>
      <c r="O486" s="12"/>
      <c r="P486" s="10" t="s">
        <v>29</v>
      </c>
      <c r="Q486" s="14">
        <v>-14522</v>
      </c>
      <c r="R486" s="15">
        <v>4</v>
      </c>
      <c r="S486" s="10" t="s">
        <v>29</v>
      </c>
      <c r="T486" s="14">
        <v>548547.68999999994</v>
      </c>
      <c r="U486" s="10" t="s">
        <v>339</v>
      </c>
      <c r="V486" s="10" t="s">
        <v>29</v>
      </c>
      <c r="W486" s="10" t="s">
        <v>37</v>
      </c>
      <c r="X486" s="10" t="s">
        <v>29</v>
      </c>
      <c r="Y486" s="15">
        <v>0</v>
      </c>
      <c r="Z486" s="15">
        <v>0</v>
      </c>
      <c r="AA486" s="15">
        <v>0</v>
      </c>
      <c r="AB486" s="14">
        <v>-99553</v>
      </c>
      <c r="AC486" s="14">
        <v>448994.69</v>
      </c>
      <c r="AD486" t="s">
        <v>2606</v>
      </c>
      <c r="AE486" t="s">
        <v>2606</v>
      </c>
      <c r="AF486">
        <v>3</v>
      </c>
    </row>
    <row r="487" spans="1:32" x14ac:dyDescent="0.25">
      <c r="A487" s="22" t="str">
        <f t="shared" si="7"/>
        <v>3000000303-0</v>
      </c>
      <c r="B487" s="9" t="s">
        <v>994</v>
      </c>
      <c r="C487" s="10" t="s">
        <v>29</v>
      </c>
      <c r="D487" s="10" t="s">
        <v>29</v>
      </c>
      <c r="E487" s="9" t="s">
        <v>30</v>
      </c>
      <c r="F487" s="10" t="s">
        <v>207</v>
      </c>
      <c r="G487" s="10" t="s">
        <v>32</v>
      </c>
      <c r="H487" s="11">
        <v>44378</v>
      </c>
      <c r="I487" s="12">
        <v>44378</v>
      </c>
      <c r="J487" s="10" t="s">
        <v>709</v>
      </c>
      <c r="K487" s="13" t="s">
        <v>995</v>
      </c>
      <c r="L487" s="10" t="s">
        <v>398</v>
      </c>
      <c r="M487" s="10" t="s">
        <v>29</v>
      </c>
      <c r="N487" s="14">
        <v>347889</v>
      </c>
      <c r="O487" s="12"/>
      <c r="P487" s="10" t="s">
        <v>29</v>
      </c>
      <c r="Q487" s="14">
        <v>-101700</v>
      </c>
      <c r="R487" s="15"/>
      <c r="S487" s="10" t="s">
        <v>29</v>
      </c>
      <c r="T487" s="14">
        <v>246189</v>
      </c>
      <c r="U487" s="10" t="s">
        <v>29</v>
      </c>
      <c r="V487" s="10" t="s">
        <v>29</v>
      </c>
      <c r="W487" s="10" t="s">
        <v>37</v>
      </c>
      <c r="X487" s="10" t="s">
        <v>29</v>
      </c>
      <c r="Y487" s="15">
        <v>0</v>
      </c>
      <c r="Z487" s="15">
        <v>0</v>
      </c>
      <c r="AA487" s="15">
        <v>0</v>
      </c>
      <c r="AB487" s="14">
        <v>-44679</v>
      </c>
      <c r="AC487" s="14">
        <v>201510</v>
      </c>
      <c r="AD487" t="s">
        <v>2606</v>
      </c>
      <c r="AE487" t="s">
        <v>2606</v>
      </c>
      <c r="AF487">
        <v>3</v>
      </c>
    </row>
    <row r="488" spans="1:32" x14ac:dyDescent="0.25">
      <c r="A488" s="22" t="str">
        <f t="shared" si="7"/>
        <v>3000000304-0</v>
      </c>
      <c r="B488" s="9" t="s">
        <v>996</v>
      </c>
      <c r="C488" s="10" t="s">
        <v>29</v>
      </c>
      <c r="D488" s="10" t="s">
        <v>29</v>
      </c>
      <c r="E488" s="9" t="s">
        <v>30</v>
      </c>
      <c r="F488" s="10" t="s">
        <v>207</v>
      </c>
      <c r="G488" s="10" t="s">
        <v>32</v>
      </c>
      <c r="H488" s="11">
        <v>44607</v>
      </c>
      <c r="I488" s="12">
        <v>44607</v>
      </c>
      <c r="J488" s="10" t="s">
        <v>388</v>
      </c>
      <c r="K488" s="13" t="s">
        <v>997</v>
      </c>
      <c r="L488" s="10" t="s">
        <v>398</v>
      </c>
      <c r="M488" s="10" t="s">
        <v>29</v>
      </c>
      <c r="N488" s="14">
        <v>2324988</v>
      </c>
      <c r="O488" s="12"/>
      <c r="P488" s="10" t="s">
        <v>998</v>
      </c>
      <c r="Q488" s="14">
        <v>-463406</v>
      </c>
      <c r="R488" s="15">
        <v>1</v>
      </c>
      <c r="S488" s="10" t="s">
        <v>29</v>
      </c>
      <c r="T488" s="14">
        <v>1861582</v>
      </c>
      <c r="U488" s="10" t="s">
        <v>339</v>
      </c>
      <c r="V488" s="10" t="s">
        <v>29</v>
      </c>
      <c r="W488" s="10" t="s">
        <v>37</v>
      </c>
      <c r="X488" s="10" t="s">
        <v>29</v>
      </c>
      <c r="Y488" s="15">
        <v>0</v>
      </c>
      <c r="Z488" s="15">
        <v>0</v>
      </c>
      <c r="AA488" s="15">
        <v>0</v>
      </c>
      <c r="AB488" s="14">
        <v>-337848</v>
      </c>
      <c r="AC488" s="14">
        <v>1523734</v>
      </c>
      <c r="AD488" t="s">
        <v>2606</v>
      </c>
      <c r="AE488" t="s">
        <v>2606</v>
      </c>
      <c r="AF488">
        <v>3</v>
      </c>
    </row>
    <row r="489" spans="1:32" x14ac:dyDescent="0.25">
      <c r="A489" s="22" t="str">
        <f t="shared" si="7"/>
        <v>3000000305-0</v>
      </c>
      <c r="B489" s="9" t="s">
        <v>999</v>
      </c>
      <c r="C489" s="10" t="s">
        <v>29</v>
      </c>
      <c r="D489" s="10" t="s">
        <v>29</v>
      </c>
      <c r="E489" s="9" t="s">
        <v>30</v>
      </c>
      <c r="F489" s="10" t="s">
        <v>207</v>
      </c>
      <c r="G489" s="10" t="s">
        <v>32</v>
      </c>
      <c r="H489" s="11">
        <v>44607</v>
      </c>
      <c r="I489" s="12">
        <v>44607</v>
      </c>
      <c r="J489" s="10" t="s">
        <v>378</v>
      </c>
      <c r="K489" s="13" t="s">
        <v>1000</v>
      </c>
      <c r="L489" s="10" t="s">
        <v>398</v>
      </c>
      <c r="M489" s="10" t="s">
        <v>29</v>
      </c>
      <c r="N489" s="14">
        <v>9500</v>
      </c>
      <c r="O489" s="12"/>
      <c r="P489" s="10" t="s">
        <v>1001</v>
      </c>
      <c r="Q489" s="14">
        <v>-1893</v>
      </c>
      <c r="R489" s="15">
        <v>1</v>
      </c>
      <c r="S489" s="10" t="s">
        <v>29</v>
      </c>
      <c r="T489" s="14">
        <v>7607</v>
      </c>
      <c r="U489" s="10" t="s">
        <v>339</v>
      </c>
      <c r="V489" s="10" t="s">
        <v>29</v>
      </c>
      <c r="W489" s="10" t="s">
        <v>37</v>
      </c>
      <c r="X489" s="10" t="s">
        <v>29</v>
      </c>
      <c r="Y489" s="15">
        <v>0</v>
      </c>
      <c r="Z489" s="15">
        <v>0</v>
      </c>
      <c r="AA489" s="15">
        <v>0</v>
      </c>
      <c r="AB489" s="14">
        <v>-1381</v>
      </c>
      <c r="AC489" s="14">
        <v>6226</v>
      </c>
      <c r="AD489" t="s">
        <v>2606</v>
      </c>
      <c r="AE489" t="s">
        <v>2606</v>
      </c>
      <c r="AF489">
        <v>3</v>
      </c>
    </row>
    <row r="490" spans="1:32" x14ac:dyDescent="0.25">
      <c r="A490" s="22" t="str">
        <f t="shared" si="7"/>
        <v>3000000306-0</v>
      </c>
      <c r="B490" s="9" t="s">
        <v>1002</v>
      </c>
      <c r="C490" s="10" t="s">
        <v>29</v>
      </c>
      <c r="D490" s="10" t="s">
        <v>29</v>
      </c>
      <c r="E490" s="9" t="s">
        <v>30</v>
      </c>
      <c r="F490" s="10" t="s">
        <v>207</v>
      </c>
      <c r="G490" s="10" t="s">
        <v>32</v>
      </c>
      <c r="H490" s="11">
        <v>44287</v>
      </c>
      <c r="I490" s="12">
        <v>44287</v>
      </c>
      <c r="J490" s="10" t="s">
        <v>218</v>
      </c>
      <c r="K490" s="13" t="s">
        <v>1003</v>
      </c>
      <c r="L490" s="10" t="s">
        <v>398</v>
      </c>
      <c r="M490" s="10" t="s">
        <v>29</v>
      </c>
      <c r="N490" s="14">
        <v>49999</v>
      </c>
      <c r="O490" s="12"/>
      <c r="P490" s="10" t="s">
        <v>1004</v>
      </c>
      <c r="Q490" s="14">
        <v>-16465</v>
      </c>
      <c r="R490" s="15">
        <v>1</v>
      </c>
      <c r="S490" s="10" t="s">
        <v>29</v>
      </c>
      <c r="T490" s="14">
        <v>33534</v>
      </c>
      <c r="U490" s="10" t="s">
        <v>339</v>
      </c>
      <c r="V490" s="10" t="s">
        <v>29</v>
      </c>
      <c r="W490" s="10" t="s">
        <v>37</v>
      </c>
      <c r="X490" s="10" t="s">
        <v>29</v>
      </c>
      <c r="Y490" s="15">
        <v>0</v>
      </c>
      <c r="Z490" s="15">
        <v>0</v>
      </c>
      <c r="AA490" s="15">
        <v>0</v>
      </c>
      <c r="AB490" s="14">
        <v>-6086</v>
      </c>
      <c r="AC490" s="14">
        <v>27448</v>
      </c>
      <c r="AD490" t="s">
        <v>2606</v>
      </c>
      <c r="AE490" t="s">
        <v>2606</v>
      </c>
      <c r="AF490">
        <v>3</v>
      </c>
    </row>
    <row r="491" spans="1:32" x14ac:dyDescent="0.25">
      <c r="A491" s="22" t="str">
        <f t="shared" si="7"/>
        <v>3000000307-0</v>
      </c>
      <c r="B491" s="9" t="s">
        <v>1005</v>
      </c>
      <c r="C491" s="10" t="s">
        <v>29</v>
      </c>
      <c r="D491" s="10" t="s">
        <v>29</v>
      </c>
      <c r="E491" s="9" t="s">
        <v>30</v>
      </c>
      <c r="F491" s="10" t="s">
        <v>207</v>
      </c>
      <c r="G491" s="10" t="s">
        <v>32</v>
      </c>
      <c r="H491" s="11">
        <v>44507</v>
      </c>
      <c r="I491" s="12">
        <v>44507</v>
      </c>
      <c r="J491" s="10" t="s">
        <v>297</v>
      </c>
      <c r="K491" s="13" t="s">
        <v>1003</v>
      </c>
      <c r="L491" s="10" t="s">
        <v>398</v>
      </c>
      <c r="M491" s="10" t="s">
        <v>29</v>
      </c>
      <c r="N491" s="14">
        <v>42372</v>
      </c>
      <c r="O491" s="12"/>
      <c r="P491" s="10" t="s">
        <v>1004</v>
      </c>
      <c r="Q491" s="14">
        <v>-10166</v>
      </c>
      <c r="R491" s="15">
        <v>1</v>
      </c>
      <c r="S491" s="10" t="s">
        <v>29</v>
      </c>
      <c r="T491" s="14">
        <v>32206</v>
      </c>
      <c r="U491" s="10" t="s">
        <v>339</v>
      </c>
      <c r="V491" s="10" t="s">
        <v>29</v>
      </c>
      <c r="W491" s="10" t="s">
        <v>37</v>
      </c>
      <c r="X491" s="10" t="s">
        <v>29</v>
      </c>
      <c r="Y491" s="15">
        <v>0</v>
      </c>
      <c r="Z491" s="15">
        <v>0</v>
      </c>
      <c r="AA491" s="15">
        <v>0</v>
      </c>
      <c r="AB491" s="14">
        <v>-5845</v>
      </c>
      <c r="AC491" s="14">
        <v>26361</v>
      </c>
      <c r="AD491" t="s">
        <v>2606</v>
      </c>
      <c r="AE491" t="s">
        <v>2606</v>
      </c>
      <c r="AF491">
        <v>3</v>
      </c>
    </row>
    <row r="492" spans="1:32" x14ac:dyDescent="0.25">
      <c r="A492" s="22" t="str">
        <f t="shared" si="7"/>
        <v>3000000308-0</v>
      </c>
      <c r="B492" s="9" t="s">
        <v>1006</v>
      </c>
      <c r="C492" s="10" t="s">
        <v>29</v>
      </c>
      <c r="D492" s="10" t="s">
        <v>29</v>
      </c>
      <c r="E492" s="9" t="s">
        <v>30</v>
      </c>
      <c r="F492" s="10" t="s">
        <v>207</v>
      </c>
      <c r="G492" s="10" t="s">
        <v>32</v>
      </c>
      <c r="H492" s="11">
        <v>44496</v>
      </c>
      <c r="I492" s="12">
        <v>44496</v>
      </c>
      <c r="J492" s="10" t="s">
        <v>1007</v>
      </c>
      <c r="K492" s="13" t="s">
        <v>1008</v>
      </c>
      <c r="L492" s="10" t="s">
        <v>398</v>
      </c>
      <c r="M492" s="10" t="s">
        <v>29</v>
      </c>
      <c r="N492" s="14">
        <v>595000</v>
      </c>
      <c r="O492" s="12"/>
      <c r="P492" s="10" t="s">
        <v>1009</v>
      </c>
      <c r="Q492" s="14">
        <v>-145420</v>
      </c>
      <c r="R492" s="15">
        <v>1</v>
      </c>
      <c r="S492" s="10" t="s">
        <v>29</v>
      </c>
      <c r="T492" s="14">
        <v>449580</v>
      </c>
      <c r="U492" s="10" t="s">
        <v>339</v>
      </c>
      <c r="V492" s="10" t="s">
        <v>29</v>
      </c>
      <c r="W492" s="10" t="s">
        <v>37</v>
      </c>
      <c r="X492" s="10" t="s">
        <v>29</v>
      </c>
      <c r="Y492" s="15">
        <v>0</v>
      </c>
      <c r="Z492" s="15">
        <v>0</v>
      </c>
      <c r="AA492" s="15">
        <v>0</v>
      </c>
      <c r="AB492" s="14">
        <v>-81592</v>
      </c>
      <c r="AC492" s="14">
        <v>367988</v>
      </c>
      <c r="AD492" t="s">
        <v>2606</v>
      </c>
      <c r="AE492" t="s">
        <v>2606</v>
      </c>
      <c r="AF492">
        <v>3</v>
      </c>
    </row>
    <row r="493" spans="1:32" x14ac:dyDescent="0.25">
      <c r="A493" s="22" t="str">
        <f t="shared" si="7"/>
        <v>3000000309-0</v>
      </c>
      <c r="B493" s="9" t="s">
        <v>1010</v>
      </c>
      <c r="C493" s="10" t="s">
        <v>29</v>
      </c>
      <c r="D493" s="10" t="s">
        <v>29</v>
      </c>
      <c r="E493" s="9" t="s">
        <v>30</v>
      </c>
      <c r="F493" s="10" t="s">
        <v>207</v>
      </c>
      <c r="G493" s="10" t="s">
        <v>32</v>
      </c>
      <c r="H493" s="11">
        <v>44635</v>
      </c>
      <c r="I493" s="12">
        <v>44635</v>
      </c>
      <c r="J493" s="10" t="s">
        <v>388</v>
      </c>
      <c r="K493" s="13" t="s">
        <v>1011</v>
      </c>
      <c r="L493" s="10" t="s">
        <v>398</v>
      </c>
      <c r="M493" s="10" t="s">
        <v>29</v>
      </c>
      <c r="N493" s="14">
        <v>1744048</v>
      </c>
      <c r="O493" s="12"/>
      <c r="P493" s="10" t="s">
        <v>1012</v>
      </c>
      <c r="Q493" s="14">
        <v>-327780</v>
      </c>
      <c r="R493" s="15">
        <v>1</v>
      </c>
      <c r="S493" s="10" t="s">
        <v>29</v>
      </c>
      <c r="T493" s="14">
        <v>1416268</v>
      </c>
      <c r="U493" s="10" t="s">
        <v>339</v>
      </c>
      <c r="V493" s="10" t="s">
        <v>29</v>
      </c>
      <c r="W493" s="10" t="s">
        <v>37</v>
      </c>
      <c r="X493" s="10" t="s">
        <v>29</v>
      </c>
      <c r="Y493" s="15">
        <v>0</v>
      </c>
      <c r="Z493" s="15">
        <v>0</v>
      </c>
      <c r="AA493" s="15">
        <v>0</v>
      </c>
      <c r="AB493" s="14">
        <v>-257030</v>
      </c>
      <c r="AC493" s="14">
        <v>1159238</v>
      </c>
      <c r="AD493" t="s">
        <v>2606</v>
      </c>
      <c r="AE493" t="s">
        <v>2606</v>
      </c>
      <c r="AF493">
        <v>3</v>
      </c>
    </row>
    <row r="494" spans="1:32" x14ac:dyDescent="0.25">
      <c r="A494" s="22" t="str">
        <f t="shared" si="7"/>
        <v>3000000310-0</v>
      </c>
      <c r="B494" s="9" t="s">
        <v>1013</v>
      </c>
      <c r="C494" s="10" t="s">
        <v>29</v>
      </c>
      <c r="D494" s="10" t="s">
        <v>29</v>
      </c>
      <c r="E494" s="9" t="s">
        <v>30</v>
      </c>
      <c r="F494" s="10" t="s">
        <v>207</v>
      </c>
      <c r="G494" s="10" t="s">
        <v>32</v>
      </c>
      <c r="H494" s="11">
        <v>45178</v>
      </c>
      <c r="I494" s="12">
        <v>45178</v>
      </c>
      <c r="J494" s="10" t="s">
        <v>977</v>
      </c>
      <c r="K494" s="13" t="s">
        <v>2642</v>
      </c>
      <c r="L494" s="10" t="s">
        <v>398</v>
      </c>
      <c r="M494" s="10" t="s">
        <v>1016</v>
      </c>
      <c r="N494" s="15">
        <v>0</v>
      </c>
      <c r="O494" s="12"/>
      <c r="P494" s="10" t="s">
        <v>1017</v>
      </c>
      <c r="Q494" s="15">
        <v>0</v>
      </c>
      <c r="R494" s="15"/>
      <c r="S494" s="10" t="s">
        <v>29</v>
      </c>
      <c r="T494" s="15">
        <v>0</v>
      </c>
      <c r="U494" s="10" t="s">
        <v>29</v>
      </c>
      <c r="V494" s="10" t="s">
        <v>29</v>
      </c>
      <c r="W494" s="10" t="s">
        <v>37</v>
      </c>
      <c r="X494" s="10" t="s">
        <v>29</v>
      </c>
      <c r="Y494" s="15">
        <v>0</v>
      </c>
      <c r="Z494" s="14">
        <v>2199999.79</v>
      </c>
      <c r="AA494" s="15">
        <v>0</v>
      </c>
      <c r="AB494" s="14">
        <v>-223632</v>
      </c>
      <c r="AC494" s="14">
        <v>1976367.79</v>
      </c>
      <c r="AD494" t="s">
        <v>2606</v>
      </c>
      <c r="AE494" t="s">
        <v>2606</v>
      </c>
      <c r="AF494">
        <v>3</v>
      </c>
    </row>
    <row r="495" spans="1:32" x14ac:dyDescent="0.25">
      <c r="A495" s="22" t="str">
        <f t="shared" si="7"/>
        <v>3000000311-0</v>
      </c>
      <c r="B495" s="9" t="s">
        <v>1018</v>
      </c>
      <c r="C495" s="10" t="s">
        <v>29</v>
      </c>
      <c r="D495" s="10" t="s">
        <v>29</v>
      </c>
      <c r="E495" s="9" t="s">
        <v>30</v>
      </c>
      <c r="F495" s="10" t="s">
        <v>207</v>
      </c>
      <c r="G495" s="10" t="s">
        <v>32</v>
      </c>
      <c r="H495" s="11">
        <v>44874</v>
      </c>
      <c r="I495" s="12">
        <v>44874</v>
      </c>
      <c r="J495" s="10" t="s">
        <v>520</v>
      </c>
      <c r="K495" s="13" t="s">
        <v>1019</v>
      </c>
      <c r="L495" s="10" t="s">
        <v>398</v>
      </c>
      <c r="M495" s="10" t="s">
        <v>29</v>
      </c>
      <c r="N495" s="14">
        <v>129849237.23</v>
      </c>
      <c r="O495" s="12"/>
      <c r="P495" s="10" t="s">
        <v>29</v>
      </c>
      <c r="Q495" s="14">
        <v>-9209757</v>
      </c>
      <c r="R495" s="15">
        <v>1</v>
      </c>
      <c r="S495" s="10" t="s">
        <v>29</v>
      </c>
      <c r="T495" s="14">
        <v>120639480.23</v>
      </c>
      <c r="U495" s="10" t="s">
        <v>1020</v>
      </c>
      <c r="V495" s="10" t="s">
        <v>29</v>
      </c>
      <c r="W495" s="10" t="s">
        <v>37</v>
      </c>
      <c r="X495" s="10" t="s">
        <v>29</v>
      </c>
      <c r="Y495" s="15">
        <v>0</v>
      </c>
      <c r="Z495" s="15">
        <v>0</v>
      </c>
      <c r="AA495" s="15">
        <v>0</v>
      </c>
      <c r="AB495" s="14">
        <v>-21894166</v>
      </c>
      <c r="AC495" s="14">
        <v>98745314.230000004</v>
      </c>
      <c r="AD495" t="s">
        <v>2606</v>
      </c>
      <c r="AE495" t="s">
        <v>2606</v>
      </c>
      <c r="AF495">
        <v>3</v>
      </c>
    </row>
    <row r="496" spans="1:32" x14ac:dyDescent="0.25">
      <c r="A496" s="22" t="str">
        <f t="shared" si="7"/>
        <v>3000000311-1</v>
      </c>
      <c r="B496" s="9" t="s">
        <v>1018</v>
      </c>
      <c r="C496" s="10" t="s">
        <v>29</v>
      </c>
      <c r="D496" s="10" t="s">
        <v>29</v>
      </c>
      <c r="E496" s="9" t="s">
        <v>375</v>
      </c>
      <c r="F496" s="10" t="s">
        <v>207</v>
      </c>
      <c r="G496" s="10" t="s">
        <v>32</v>
      </c>
      <c r="H496" s="11">
        <v>45016</v>
      </c>
      <c r="I496" s="12">
        <v>45016</v>
      </c>
      <c r="J496" s="10" t="s">
        <v>520</v>
      </c>
      <c r="K496" s="13" t="s">
        <v>1019</v>
      </c>
      <c r="L496" s="10" t="s">
        <v>398</v>
      </c>
      <c r="M496" s="10" t="s">
        <v>29</v>
      </c>
      <c r="N496" s="14">
        <v>14927172.029999999</v>
      </c>
      <c r="O496" s="12"/>
      <c r="P496" s="10" t="s">
        <v>29</v>
      </c>
      <c r="Q496" s="14">
        <v>-7404</v>
      </c>
      <c r="R496" s="15">
        <v>0</v>
      </c>
      <c r="S496" s="10" t="s">
        <v>29</v>
      </c>
      <c r="T496" s="14">
        <v>14919768.029999999</v>
      </c>
      <c r="U496" s="10" t="s">
        <v>1020</v>
      </c>
      <c r="V496" s="10" t="s">
        <v>29</v>
      </c>
      <c r="W496" s="10" t="s">
        <v>37</v>
      </c>
      <c r="X496" s="10" t="s">
        <v>29</v>
      </c>
      <c r="Y496" s="15">
        <v>0</v>
      </c>
      <c r="Z496" s="15">
        <v>0</v>
      </c>
      <c r="AA496" s="15">
        <v>0</v>
      </c>
      <c r="AB496" s="14">
        <v>-2707703</v>
      </c>
      <c r="AC496" s="14">
        <v>12212065.029999999</v>
      </c>
      <c r="AD496" t="s">
        <v>2606</v>
      </c>
      <c r="AE496" t="s">
        <v>2606</v>
      </c>
      <c r="AF496">
        <v>3</v>
      </c>
    </row>
    <row r="497" spans="1:32" x14ac:dyDescent="0.25">
      <c r="A497" s="22" t="str">
        <f t="shared" si="7"/>
        <v>3000000311-2</v>
      </c>
      <c r="B497" s="9" t="s">
        <v>1018</v>
      </c>
      <c r="C497" s="10" t="s">
        <v>29</v>
      </c>
      <c r="D497" s="10" t="s">
        <v>29</v>
      </c>
      <c r="E497" s="9" t="s">
        <v>376</v>
      </c>
      <c r="F497" s="10" t="s">
        <v>207</v>
      </c>
      <c r="G497" s="10" t="s">
        <v>32</v>
      </c>
      <c r="H497" s="11">
        <v>44874</v>
      </c>
      <c r="I497" s="12">
        <v>45323</v>
      </c>
      <c r="J497" s="10" t="s">
        <v>520</v>
      </c>
      <c r="K497" s="13" t="s">
        <v>1019</v>
      </c>
      <c r="L497" s="10" t="s">
        <v>398</v>
      </c>
      <c r="M497" s="10" t="s">
        <v>29</v>
      </c>
      <c r="N497" s="15">
        <v>0</v>
      </c>
      <c r="O497" s="12"/>
      <c r="P497" s="10" t="s">
        <v>29</v>
      </c>
      <c r="Q497" s="15">
        <v>0</v>
      </c>
      <c r="R497" s="15">
        <v>2</v>
      </c>
      <c r="S497" s="10" t="s">
        <v>29</v>
      </c>
      <c r="T497" s="15">
        <v>0</v>
      </c>
      <c r="U497" s="10" t="s">
        <v>1020</v>
      </c>
      <c r="V497" s="10" t="s">
        <v>29</v>
      </c>
      <c r="W497" s="10" t="s">
        <v>37</v>
      </c>
      <c r="X497" s="10" t="s">
        <v>29</v>
      </c>
      <c r="Y497" s="15">
        <v>0</v>
      </c>
      <c r="Z497" s="14">
        <v>5734971.7999999998</v>
      </c>
      <c r="AA497" s="15">
        <v>0</v>
      </c>
      <c r="AB497" s="14">
        <v>-170624</v>
      </c>
      <c r="AC497" s="14">
        <v>5564347.7999999998</v>
      </c>
      <c r="AD497" t="s">
        <v>2606</v>
      </c>
      <c r="AE497" t="s">
        <v>2606</v>
      </c>
      <c r="AF497">
        <v>3</v>
      </c>
    </row>
    <row r="498" spans="1:32" x14ac:dyDescent="0.25">
      <c r="A498" s="22" t="str">
        <f t="shared" si="7"/>
        <v>3000000312-0</v>
      </c>
      <c r="B498" s="9" t="s">
        <v>1021</v>
      </c>
      <c r="C498" s="10" t="s">
        <v>29</v>
      </c>
      <c r="D498" s="10" t="s">
        <v>29</v>
      </c>
      <c r="E498" s="9" t="s">
        <v>30</v>
      </c>
      <c r="F498" s="10" t="s">
        <v>207</v>
      </c>
      <c r="G498" s="10" t="s">
        <v>29</v>
      </c>
      <c r="H498" s="11">
        <v>44985</v>
      </c>
      <c r="I498" s="12">
        <v>44985</v>
      </c>
      <c r="J498" s="10" t="s">
        <v>448</v>
      </c>
      <c r="K498" s="13" t="s">
        <v>1022</v>
      </c>
      <c r="L498" s="10" t="s">
        <v>398</v>
      </c>
      <c r="M498" s="10" t="s">
        <v>29</v>
      </c>
      <c r="N498" s="14">
        <v>25046247.670000002</v>
      </c>
      <c r="O498" s="12"/>
      <c r="P498" s="10" t="s">
        <v>29</v>
      </c>
      <c r="Q498" s="14">
        <v>-397526</v>
      </c>
      <c r="R498" s="15">
        <v>3</v>
      </c>
      <c r="S498" s="10" t="s">
        <v>29</v>
      </c>
      <c r="T498" s="14">
        <v>24648721.670000002</v>
      </c>
      <c r="U498" s="10" t="s">
        <v>1020</v>
      </c>
      <c r="V498" s="10" t="s">
        <v>29</v>
      </c>
      <c r="W498" s="10" t="s">
        <v>37</v>
      </c>
      <c r="X498" s="10" t="s">
        <v>29</v>
      </c>
      <c r="Y498" s="15">
        <v>0</v>
      </c>
      <c r="Z498" s="15">
        <v>0</v>
      </c>
      <c r="AA498" s="15">
        <v>0</v>
      </c>
      <c r="AB498" s="14">
        <v>-4473355</v>
      </c>
      <c r="AC498" s="14">
        <v>20175366.670000002</v>
      </c>
      <c r="AD498" t="s">
        <v>2606</v>
      </c>
      <c r="AE498" t="s">
        <v>2606</v>
      </c>
      <c r="AF498">
        <v>3</v>
      </c>
    </row>
    <row r="499" spans="1:32" x14ac:dyDescent="0.25">
      <c r="A499" s="22" t="str">
        <f t="shared" si="7"/>
        <v>3000000313-0</v>
      </c>
      <c r="B499" s="9" t="s">
        <v>1023</v>
      </c>
      <c r="C499" s="10" t="s">
        <v>29</v>
      </c>
      <c r="D499" s="10" t="s">
        <v>29</v>
      </c>
      <c r="E499" s="9" t="s">
        <v>30</v>
      </c>
      <c r="F499" s="10" t="s">
        <v>207</v>
      </c>
      <c r="G499" s="10" t="s">
        <v>29</v>
      </c>
      <c r="H499" s="11">
        <v>44908</v>
      </c>
      <c r="I499" s="12">
        <v>44908</v>
      </c>
      <c r="J499" s="10" t="s">
        <v>503</v>
      </c>
      <c r="K499" s="13" t="s">
        <v>1024</v>
      </c>
      <c r="L499" s="10" t="s">
        <v>398</v>
      </c>
      <c r="M499" s="10" t="s">
        <v>29</v>
      </c>
      <c r="N499" s="14">
        <v>5679360.1200000001</v>
      </c>
      <c r="O499" s="12"/>
      <c r="P499" s="10" t="s">
        <v>29</v>
      </c>
      <c r="Q499" s="14">
        <v>-307043</v>
      </c>
      <c r="R499" s="15"/>
      <c r="S499" s="10" t="s">
        <v>29</v>
      </c>
      <c r="T499" s="14">
        <v>5372317.1200000001</v>
      </c>
      <c r="U499" s="10" t="s">
        <v>29</v>
      </c>
      <c r="V499" s="10" t="s">
        <v>29</v>
      </c>
      <c r="W499" s="10" t="s">
        <v>37</v>
      </c>
      <c r="X499" s="10" t="s">
        <v>29</v>
      </c>
      <c r="Y499" s="15">
        <v>0</v>
      </c>
      <c r="Z499" s="15">
        <v>0</v>
      </c>
      <c r="AA499" s="15">
        <v>0</v>
      </c>
      <c r="AB499" s="14">
        <v>-974991</v>
      </c>
      <c r="AC499" s="14">
        <v>4397326.12</v>
      </c>
      <c r="AD499" t="s">
        <v>2606</v>
      </c>
      <c r="AE499" t="s">
        <v>2606</v>
      </c>
      <c r="AF499">
        <v>3</v>
      </c>
    </row>
    <row r="500" spans="1:32" x14ac:dyDescent="0.25">
      <c r="A500" s="22" t="str">
        <f t="shared" si="7"/>
        <v>3000000314-0</v>
      </c>
      <c r="B500" s="9" t="s">
        <v>1025</v>
      </c>
      <c r="C500" s="10" t="s">
        <v>29</v>
      </c>
      <c r="D500" s="10" t="s">
        <v>29</v>
      </c>
      <c r="E500" s="9" t="s">
        <v>30</v>
      </c>
      <c r="F500" s="10" t="s">
        <v>207</v>
      </c>
      <c r="G500" s="10" t="s">
        <v>29</v>
      </c>
      <c r="H500" s="11">
        <v>44866</v>
      </c>
      <c r="I500" s="12">
        <v>44866</v>
      </c>
      <c r="J500" s="10" t="s">
        <v>977</v>
      </c>
      <c r="K500" s="13" t="s">
        <v>1026</v>
      </c>
      <c r="L500" s="10" t="s">
        <v>398</v>
      </c>
      <c r="M500" s="10" t="s">
        <v>29</v>
      </c>
      <c r="N500" s="14">
        <v>1190163.8999999999</v>
      </c>
      <c r="O500" s="12"/>
      <c r="P500" s="10" t="s">
        <v>29</v>
      </c>
      <c r="Q500" s="14">
        <v>-89137</v>
      </c>
      <c r="R500" s="15"/>
      <c r="S500" s="10" t="s">
        <v>29</v>
      </c>
      <c r="T500" s="14">
        <v>1101026.8999999999</v>
      </c>
      <c r="U500" s="10" t="s">
        <v>29</v>
      </c>
      <c r="V500" s="10" t="s">
        <v>29</v>
      </c>
      <c r="W500" s="10" t="s">
        <v>37</v>
      </c>
      <c r="X500" s="10" t="s">
        <v>29</v>
      </c>
      <c r="Y500" s="15">
        <v>0</v>
      </c>
      <c r="Z500" s="15">
        <v>0</v>
      </c>
      <c r="AA500" s="15">
        <v>0</v>
      </c>
      <c r="AB500" s="14">
        <v>-199819</v>
      </c>
      <c r="AC500" s="14">
        <v>901207.9</v>
      </c>
      <c r="AD500" t="s">
        <v>2606</v>
      </c>
      <c r="AE500" t="s">
        <v>2606</v>
      </c>
      <c r="AF500">
        <v>3</v>
      </c>
    </row>
    <row r="501" spans="1:32" x14ac:dyDescent="0.25">
      <c r="A501" s="22" t="str">
        <f t="shared" si="7"/>
        <v>3000000315-0</v>
      </c>
      <c r="B501" s="9" t="s">
        <v>1027</v>
      </c>
      <c r="C501" s="10" t="s">
        <v>29</v>
      </c>
      <c r="D501" s="10" t="s">
        <v>29</v>
      </c>
      <c r="E501" s="9" t="s">
        <v>30</v>
      </c>
      <c r="F501" s="10" t="s">
        <v>207</v>
      </c>
      <c r="G501" s="10" t="s">
        <v>29</v>
      </c>
      <c r="H501" s="11">
        <v>44874</v>
      </c>
      <c r="I501" s="12">
        <v>44874</v>
      </c>
      <c r="J501" s="10" t="s">
        <v>202</v>
      </c>
      <c r="K501" s="13" t="s">
        <v>1028</v>
      </c>
      <c r="L501" s="10" t="s">
        <v>398</v>
      </c>
      <c r="M501" s="10" t="s">
        <v>29</v>
      </c>
      <c r="N501" s="14">
        <v>97808302.069999993</v>
      </c>
      <c r="O501" s="12"/>
      <c r="P501" s="10" t="s">
        <v>1029</v>
      </c>
      <c r="Q501" s="14">
        <v>-6937204</v>
      </c>
      <c r="R501" s="15"/>
      <c r="S501" s="10" t="s">
        <v>29</v>
      </c>
      <c r="T501" s="14">
        <v>90871098.069999993</v>
      </c>
      <c r="U501" s="10" t="s">
        <v>29</v>
      </c>
      <c r="V501" s="10" t="s">
        <v>29</v>
      </c>
      <c r="W501" s="10" t="s">
        <v>37</v>
      </c>
      <c r="X501" s="10" t="s">
        <v>29</v>
      </c>
      <c r="Y501" s="15">
        <v>0</v>
      </c>
      <c r="Z501" s="15">
        <v>0</v>
      </c>
      <c r="AA501" s="15">
        <v>0</v>
      </c>
      <c r="AB501" s="14">
        <v>-16491674</v>
      </c>
      <c r="AC501" s="14">
        <v>74379424.069999993</v>
      </c>
      <c r="AD501" t="s">
        <v>2606</v>
      </c>
      <c r="AE501" t="s">
        <v>2606</v>
      </c>
      <c r="AF501">
        <v>3</v>
      </c>
    </row>
    <row r="502" spans="1:32" x14ac:dyDescent="0.25">
      <c r="A502" s="22" t="str">
        <f t="shared" si="7"/>
        <v>3000000316-0</v>
      </c>
      <c r="B502" s="9" t="s">
        <v>1030</v>
      </c>
      <c r="C502" s="10" t="s">
        <v>29</v>
      </c>
      <c r="D502" s="10" t="s">
        <v>29</v>
      </c>
      <c r="E502" s="9" t="s">
        <v>30</v>
      </c>
      <c r="F502" s="10" t="s">
        <v>207</v>
      </c>
      <c r="G502" s="10" t="s">
        <v>29</v>
      </c>
      <c r="H502" s="11">
        <v>44874</v>
      </c>
      <c r="I502" s="12">
        <v>44874</v>
      </c>
      <c r="J502" s="10" t="s">
        <v>503</v>
      </c>
      <c r="K502" s="13" t="s">
        <v>1031</v>
      </c>
      <c r="L502" s="10" t="s">
        <v>398</v>
      </c>
      <c r="M502" s="10" t="s">
        <v>29</v>
      </c>
      <c r="N502" s="14">
        <v>144306.48000000001</v>
      </c>
      <c r="O502" s="12"/>
      <c r="P502" s="10" t="s">
        <v>29</v>
      </c>
      <c r="Q502" s="14">
        <v>-10235</v>
      </c>
      <c r="R502" s="15"/>
      <c r="S502" s="10" t="s">
        <v>29</v>
      </c>
      <c r="T502" s="14">
        <v>134071.48000000001</v>
      </c>
      <c r="U502" s="10" t="s">
        <v>29</v>
      </c>
      <c r="V502" s="10" t="s">
        <v>29</v>
      </c>
      <c r="W502" s="10" t="s">
        <v>37</v>
      </c>
      <c r="X502" s="10" t="s">
        <v>29</v>
      </c>
      <c r="Y502" s="15">
        <v>0</v>
      </c>
      <c r="Z502" s="15">
        <v>0</v>
      </c>
      <c r="AA502" s="15">
        <v>0</v>
      </c>
      <c r="AB502" s="14">
        <v>-24332</v>
      </c>
      <c r="AC502" s="14">
        <v>109739.48</v>
      </c>
      <c r="AD502" t="s">
        <v>2606</v>
      </c>
      <c r="AE502" t="s">
        <v>2606</v>
      </c>
      <c r="AF502">
        <v>3</v>
      </c>
    </row>
    <row r="503" spans="1:32" x14ac:dyDescent="0.25">
      <c r="A503" s="22" t="str">
        <f t="shared" si="7"/>
        <v>3000000317-0</v>
      </c>
      <c r="B503" s="9" t="s">
        <v>1032</v>
      </c>
      <c r="C503" s="10" t="s">
        <v>29</v>
      </c>
      <c r="D503" s="10" t="s">
        <v>29</v>
      </c>
      <c r="E503" s="9" t="s">
        <v>30</v>
      </c>
      <c r="F503" s="10" t="s">
        <v>207</v>
      </c>
      <c r="G503" s="10" t="s">
        <v>32</v>
      </c>
      <c r="H503" s="11">
        <v>45045</v>
      </c>
      <c r="I503" s="12">
        <v>45045</v>
      </c>
      <c r="J503" s="10" t="s">
        <v>1034</v>
      </c>
      <c r="K503" s="13" t="s">
        <v>2721</v>
      </c>
      <c r="L503" s="10" t="s">
        <v>398</v>
      </c>
      <c r="M503" s="10" t="s">
        <v>1037</v>
      </c>
      <c r="N503" s="15">
        <v>0</v>
      </c>
      <c r="O503" s="12"/>
      <c r="P503" s="10" t="s">
        <v>29</v>
      </c>
      <c r="Q503" s="15">
        <v>0</v>
      </c>
      <c r="R503" s="15"/>
      <c r="S503" s="10" t="s">
        <v>29</v>
      </c>
      <c r="T503" s="15">
        <v>0</v>
      </c>
      <c r="U503" s="10" t="s">
        <v>29</v>
      </c>
      <c r="V503" s="10" t="s">
        <v>29</v>
      </c>
      <c r="W503" s="10" t="s">
        <v>37</v>
      </c>
      <c r="X503" s="10" t="s">
        <v>29</v>
      </c>
      <c r="Y503" s="15">
        <v>0</v>
      </c>
      <c r="Z503" s="14">
        <v>499065.62</v>
      </c>
      <c r="AA503" s="15">
        <v>0</v>
      </c>
      <c r="AB503" s="14">
        <v>-83644</v>
      </c>
      <c r="AC503" s="14">
        <v>415421.62</v>
      </c>
      <c r="AD503" t="s">
        <v>2606</v>
      </c>
      <c r="AE503" t="s">
        <v>2606</v>
      </c>
      <c r="AF503">
        <v>3</v>
      </c>
    </row>
    <row r="504" spans="1:32" x14ac:dyDescent="0.25">
      <c r="A504" s="22" t="str">
        <f t="shared" si="7"/>
        <v>3000000318-0</v>
      </c>
      <c r="B504" s="9" t="s">
        <v>1038</v>
      </c>
      <c r="C504" s="10" t="s">
        <v>29</v>
      </c>
      <c r="D504" s="10" t="s">
        <v>29</v>
      </c>
      <c r="E504" s="9" t="s">
        <v>30</v>
      </c>
      <c r="F504" s="10" t="s">
        <v>207</v>
      </c>
      <c r="G504" s="10" t="s">
        <v>32</v>
      </c>
      <c r="H504" s="11">
        <v>44707</v>
      </c>
      <c r="I504" s="12">
        <v>44707</v>
      </c>
      <c r="J504" s="10" t="s">
        <v>977</v>
      </c>
      <c r="K504" s="13" t="s">
        <v>1039</v>
      </c>
      <c r="L504" s="10" t="s">
        <v>398</v>
      </c>
      <c r="M504" s="10" t="s">
        <v>1016</v>
      </c>
      <c r="N504" s="14">
        <v>2322697</v>
      </c>
      <c r="O504" s="12"/>
      <c r="P504" s="10" t="s">
        <v>29</v>
      </c>
      <c r="Q504" s="14">
        <v>-357131</v>
      </c>
      <c r="R504" s="15"/>
      <c r="S504" s="10" t="s">
        <v>29</v>
      </c>
      <c r="T504" s="14">
        <v>1965566</v>
      </c>
      <c r="U504" s="10" t="s">
        <v>29</v>
      </c>
      <c r="V504" s="10" t="s">
        <v>29</v>
      </c>
      <c r="W504" s="10" t="s">
        <v>37</v>
      </c>
      <c r="X504" s="10" t="s">
        <v>29</v>
      </c>
      <c r="Y504" s="15">
        <v>0</v>
      </c>
      <c r="Z504" s="15">
        <v>0</v>
      </c>
      <c r="AA504" s="15">
        <v>0</v>
      </c>
      <c r="AB504" s="14">
        <v>-356719</v>
      </c>
      <c r="AC504" s="14">
        <v>1608847</v>
      </c>
      <c r="AD504" t="s">
        <v>2606</v>
      </c>
      <c r="AE504" t="s">
        <v>2606</v>
      </c>
      <c r="AF504">
        <v>3</v>
      </c>
    </row>
    <row r="505" spans="1:32" x14ac:dyDescent="0.25">
      <c r="A505" s="22" t="str">
        <f t="shared" si="7"/>
        <v>3000000319-0</v>
      </c>
      <c r="B505" s="9" t="s">
        <v>1040</v>
      </c>
      <c r="C505" s="10" t="s">
        <v>29</v>
      </c>
      <c r="D505" s="10" t="s">
        <v>29</v>
      </c>
      <c r="E505" s="9" t="s">
        <v>30</v>
      </c>
      <c r="F505" s="10" t="s">
        <v>207</v>
      </c>
      <c r="G505" s="10" t="s">
        <v>29</v>
      </c>
      <c r="H505" s="11">
        <v>44911</v>
      </c>
      <c r="I505" s="12">
        <v>44911</v>
      </c>
      <c r="J505" s="10" t="s">
        <v>1041</v>
      </c>
      <c r="K505" s="13" t="s">
        <v>1042</v>
      </c>
      <c r="L505" s="10" t="s">
        <v>398</v>
      </c>
      <c r="M505" s="10" t="s">
        <v>29</v>
      </c>
      <c r="N505" s="14">
        <v>257439.13</v>
      </c>
      <c r="O505" s="12"/>
      <c r="P505" s="10" t="s">
        <v>29</v>
      </c>
      <c r="Q505" s="14">
        <v>-13535</v>
      </c>
      <c r="R505" s="15"/>
      <c r="S505" s="10" t="s">
        <v>29</v>
      </c>
      <c r="T505" s="14">
        <v>243904.13</v>
      </c>
      <c r="U505" s="10" t="s">
        <v>29</v>
      </c>
      <c r="V505" s="10" t="s">
        <v>29</v>
      </c>
      <c r="W505" s="10" t="s">
        <v>37</v>
      </c>
      <c r="X505" s="10" t="s">
        <v>29</v>
      </c>
      <c r="Y505" s="15">
        <v>0</v>
      </c>
      <c r="Z505" s="15">
        <v>0</v>
      </c>
      <c r="AA505" s="15">
        <v>0</v>
      </c>
      <c r="AB505" s="14">
        <v>-44265</v>
      </c>
      <c r="AC505" s="14">
        <v>199639.13</v>
      </c>
      <c r="AD505" t="s">
        <v>2606</v>
      </c>
      <c r="AE505" t="s">
        <v>2606</v>
      </c>
      <c r="AF505">
        <v>3</v>
      </c>
    </row>
    <row r="506" spans="1:32" x14ac:dyDescent="0.25">
      <c r="A506" s="22" t="str">
        <f t="shared" si="7"/>
        <v>3000000320-0</v>
      </c>
      <c r="B506" s="9" t="s">
        <v>1043</v>
      </c>
      <c r="C506" s="10" t="s">
        <v>29</v>
      </c>
      <c r="D506" s="10" t="s">
        <v>29</v>
      </c>
      <c r="E506" s="9" t="s">
        <v>30</v>
      </c>
      <c r="F506" s="10" t="s">
        <v>207</v>
      </c>
      <c r="G506" s="10" t="s">
        <v>29</v>
      </c>
      <c r="H506" s="11">
        <v>44924</v>
      </c>
      <c r="I506" s="12">
        <v>44924</v>
      </c>
      <c r="J506" s="10" t="s">
        <v>529</v>
      </c>
      <c r="K506" s="13" t="s">
        <v>1044</v>
      </c>
      <c r="L506" s="10" t="s">
        <v>398</v>
      </c>
      <c r="M506" s="10" t="s">
        <v>29</v>
      </c>
      <c r="N506" s="14">
        <v>443900</v>
      </c>
      <c r="O506" s="12"/>
      <c r="P506" s="10" t="s">
        <v>29</v>
      </c>
      <c r="Q506" s="14">
        <v>-20476</v>
      </c>
      <c r="R506" s="15"/>
      <c r="S506" s="10" t="s">
        <v>29</v>
      </c>
      <c r="T506" s="14">
        <v>423424</v>
      </c>
      <c r="U506" s="10" t="s">
        <v>29</v>
      </c>
      <c r="V506" s="10" t="s">
        <v>29</v>
      </c>
      <c r="W506" s="10" t="s">
        <v>37</v>
      </c>
      <c r="X506" s="10" t="s">
        <v>29</v>
      </c>
      <c r="Y506" s="15">
        <v>0</v>
      </c>
      <c r="Z506" s="15">
        <v>0</v>
      </c>
      <c r="AA506" s="15">
        <v>0</v>
      </c>
      <c r="AB506" s="14">
        <v>-76845</v>
      </c>
      <c r="AC506" s="14">
        <v>346579</v>
      </c>
      <c r="AD506" t="s">
        <v>2606</v>
      </c>
      <c r="AE506" t="s">
        <v>2606</v>
      </c>
      <c r="AF506">
        <v>3</v>
      </c>
    </row>
    <row r="507" spans="1:32" x14ac:dyDescent="0.25">
      <c r="A507" s="22" t="str">
        <f t="shared" si="7"/>
        <v>3000000321-0</v>
      </c>
      <c r="B507" s="9" t="s">
        <v>1045</v>
      </c>
      <c r="C507" s="10" t="s">
        <v>29</v>
      </c>
      <c r="D507" s="10" t="s">
        <v>29</v>
      </c>
      <c r="E507" s="9" t="s">
        <v>30</v>
      </c>
      <c r="F507" s="10" t="s">
        <v>207</v>
      </c>
      <c r="G507" s="10" t="s">
        <v>29</v>
      </c>
      <c r="H507" s="11">
        <v>44862</v>
      </c>
      <c r="I507" s="12">
        <v>44862</v>
      </c>
      <c r="J507" s="10" t="s">
        <v>529</v>
      </c>
      <c r="K507" s="13" t="s">
        <v>1046</v>
      </c>
      <c r="L507" s="10" t="s">
        <v>398</v>
      </c>
      <c r="M507" s="10" t="s">
        <v>29</v>
      </c>
      <c r="N507" s="14">
        <v>256200</v>
      </c>
      <c r="O507" s="12"/>
      <c r="P507" s="10" t="s">
        <v>29</v>
      </c>
      <c r="Q507" s="14">
        <v>-19696</v>
      </c>
      <c r="R507" s="15"/>
      <c r="S507" s="10" t="s">
        <v>29</v>
      </c>
      <c r="T507" s="14">
        <v>236504</v>
      </c>
      <c r="U507" s="10" t="s">
        <v>29</v>
      </c>
      <c r="V507" s="10" t="s">
        <v>29</v>
      </c>
      <c r="W507" s="10" t="s">
        <v>37</v>
      </c>
      <c r="X507" s="10" t="s">
        <v>29</v>
      </c>
      <c r="Y507" s="15">
        <v>0</v>
      </c>
      <c r="Z507" s="15">
        <v>0</v>
      </c>
      <c r="AA507" s="15">
        <v>0</v>
      </c>
      <c r="AB507" s="14">
        <v>-42922</v>
      </c>
      <c r="AC507" s="14">
        <v>193582</v>
      </c>
      <c r="AD507" t="s">
        <v>2606</v>
      </c>
      <c r="AE507" t="s">
        <v>2606</v>
      </c>
      <c r="AF507">
        <v>3</v>
      </c>
    </row>
    <row r="508" spans="1:32" x14ac:dyDescent="0.25">
      <c r="A508" s="22" t="str">
        <f t="shared" si="7"/>
        <v>3000000322-0</v>
      </c>
      <c r="B508" s="9" t="s">
        <v>2649</v>
      </c>
      <c r="C508" s="10" t="s">
        <v>29</v>
      </c>
      <c r="D508" s="10" t="s">
        <v>29</v>
      </c>
      <c r="E508" s="9" t="s">
        <v>30</v>
      </c>
      <c r="F508" s="10" t="s">
        <v>207</v>
      </c>
      <c r="G508" s="10" t="s">
        <v>32</v>
      </c>
      <c r="H508" s="11">
        <v>45260</v>
      </c>
      <c r="I508" s="12">
        <v>45260</v>
      </c>
      <c r="J508" s="10" t="s">
        <v>254</v>
      </c>
      <c r="K508" s="13" t="s">
        <v>2650</v>
      </c>
      <c r="L508" s="10" t="s">
        <v>398</v>
      </c>
      <c r="M508" s="10" t="s">
        <v>2128</v>
      </c>
      <c r="N508" s="15">
        <v>0</v>
      </c>
      <c r="O508" s="12"/>
      <c r="P508" s="10" t="s">
        <v>29</v>
      </c>
      <c r="Q508" s="15">
        <v>0</v>
      </c>
      <c r="R508" s="15"/>
      <c r="S508" s="10" t="s">
        <v>29</v>
      </c>
      <c r="T508" s="15">
        <v>0</v>
      </c>
      <c r="U508" s="10" t="s">
        <v>29</v>
      </c>
      <c r="V508" s="10" t="s">
        <v>29</v>
      </c>
      <c r="W508" s="10" t="s">
        <v>37</v>
      </c>
      <c r="X508" s="10" t="s">
        <v>29</v>
      </c>
      <c r="Y508" s="15">
        <v>0</v>
      </c>
      <c r="Z508" s="14">
        <v>2389500</v>
      </c>
      <c r="AA508" s="15">
        <v>0</v>
      </c>
      <c r="AB508" s="14">
        <v>-145737</v>
      </c>
      <c r="AC508" s="14">
        <v>2243763</v>
      </c>
      <c r="AD508" t="s">
        <v>2606</v>
      </c>
      <c r="AE508" t="s">
        <v>2606</v>
      </c>
      <c r="AF508">
        <v>3</v>
      </c>
    </row>
    <row r="509" spans="1:32" x14ac:dyDescent="0.25">
      <c r="A509" s="22" t="str">
        <f t="shared" si="7"/>
        <v>3000000323-0</v>
      </c>
      <c r="B509" s="9" t="s">
        <v>2668</v>
      </c>
      <c r="C509" s="10" t="s">
        <v>29</v>
      </c>
      <c r="D509" s="10" t="s">
        <v>29</v>
      </c>
      <c r="E509" s="9" t="s">
        <v>30</v>
      </c>
      <c r="F509" s="10" t="s">
        <v>207</v>
      </c>
      <c r="G509" s="10" t="s">
        <v>29</v>
      </c>
      <c r="H509" s="11">
        <v>45199</v>
      </c>
      <c r="I509" s="12">
        <v>45199</v>
      </c>
      <c r="J509" s="10" t="s">
        <v>709</v>
      </c>
      <c r="K509" s="13" t="s">
        <v>2669</v>
      </c>
      <c r="L509" s="10" t="s">
        <v>398</v>
      </c>
      <c r="M509" s="10" t="s">
        <v>29</v>
      </c>
      <c r="N509" s="15">
        <v>0</v>
      </c>
      <c r="O509" s="12"/>
      <c r="P509" s="10" t="s">
        <v>2670</v>
      </c>
      <c r="Q509" s="15">
        <v>0</v>
      </c>
      <c r="R509" s="15"/>
      <c r="S509" s="10" t="s">
        <v>29</v>
      </c>
      <c r="T509" s="15">
        <v>0</v>
      </c>
      <c r="U509" s="10" t="s">
        <v>29</v>
      </c>
      <c r="V509" s="10" t="s">
        <v>29</v>
      </c>
      <c r="W509" s="10" t="s">
        <v>37</v>
      </c>
      <c r="X509" s="10" t="s">
        <v>29</v>
      </c>
      <c r="Y509" s="15">
        <v>0</v>
      </c>
      <c r="Z509" s="14">
        <v>275000</v>
      </c>
      <c r="AA509" s="15">
        <v>0</v>
      </c>
      <c r="AB509" s="14">
        <v>-25090</v>
      </c>
      <c r="AC509" s="14">
        <v>249910</v>
      </c>
      <c r="AD509" t="s">
        <v>2606</v>
      </c>
      <c r="AE509" t="s">
        <v>2606</v>
      </c>
      <c r="AF509">
        <v>3</v>
      </c>
    </row>
    <row r="510" spans="1:32" x14ac:dyDescent="0.25">
      <c r="A510" s="22" t="str">
        <f t="shared" si="7"/>
        <v>3000000324-0</v>
      </c>
      <c r="B510" s="9" t="s">
        <v>2681</v>
      </c>
      <c r="C510" s="10" t="s">
        <v>29</v>
      </c>
      <c r="D510" s="10" t="s">
        <v>29</v>
      </c>
      <c r="E510" s="9" t="s">
        <v>30</v>
      </c>
      <c r="F510" s="10" t="s">
        <v>207</v>
      </c>
      <c r="G510" s="10" t="s">
        <v>32</v>
      </c>
      <c r="H510" s="11">
        <v>45245</v>
      </c>
      <c r="I510" s="12">
        <v>45245</v>
      </c>
      <c r="J510" s="10" t="s">
        <v>1241</v>
      </c>
      <c r="K510" s="13" t="s">
        <v>2682</v>
      </c>
      <c r="L510" s="10" t="s">
        <v>398</v>
      </c>
      <c r="M510" s="10" t="s">
        <v>1306</v>
      </c>
      <c r="N510" s="15">
        <v>0</v>
      </c>
      <c r="O510" s="12"/>
      <c r="P510" s="10" t="s">
        <v>29</v>
      </c>
      <c r="Q510" s="15">
        <v>0</v>
      </c>
      <c r="R510" s="15"/>
      <c r="S510" s="10" t="s">
        <v>29</v>
      </c>
      <c r="T510" s="15">
        <v>0</v>
      </c>
      <c r="U510" s="10" t="s">
        <v>29</v>
      </c>
      <c r="V510" s="10" t="s">
        <v>29</v>
      </c>
      <c r="W510" s="10" t="s">
        <v>37</v>
      </c>
      <c r="X510" s="10" t="s">
        <v>29</v>
      </c>
      <c r="Y510" s="15">
        <v>0</v>
      </c>
      <c r="Z510" s="14">
        <v>2556242.6</v>
      </c>
      <c r="AA510" s="15">
        <v>0</v>
      </c>
      <c r="AB510" s="14">
        <v>-174920</v>
      </c>
      <c r="AC510" s="14">
        <v>2381322.6</v>
      </c>
      <c r="AD510" t="s">
        <v>2606</v>
      </c>
      <c r="AE510" t="s">
        <v>2606</v>
      </c>
      <c r="AF510">
        <v>3</v>
      </c>
    </row>
    <row r="511" spans="1:32" x14ac:dyDescent="0.25">
      <c r="A511" s="22" t="str">
        <f t="shared" si="7"/>
        <v>3000000325-0</v>
      </c>
      <c r="B511" s="9" t="s">
        <v>2683</v>
      </c>
      <c r="C511" s="10" t="s">
        <v>29</v>
      </c>
      <c r="D511" s="10" t="s">
        <v>29</v>
      </c>
      <c r="E511" s="9" t="s">
        <v>30</v>
      </c>
      <c r="F511" s="10" t="s">
        <v>207</v>
      </c>
      <c r="G511" s="10" t="s">
        <v>32</v>
      </c>
      <c r="H511" s="11">
        <v>45306</v>
      </c>
      <c r="I511" s="12">
        <v>45306</v>
      </c>
      <c r="J511" s="10" t="s">
        <v>407</v>
      </c>
      <c r="K511" s="13" t="s">
        <v>2684</v>
      </c>
      <c r="L511" s="10" t="s">
        <v>398</v>
      </c>
      <c r="M511" s="10" t="s">
        <v>1306</v>
      </c>
      <c r="N511" s="15">
        <v>0</v>
      </c>
      <c r="O511" s="12"/>
      <c r="P511" s="10" t="s">
        <v>29</v>
      </c>
      <c r="Q511" s="15">
        <v>0</v>
      </c>
      <c r="R511" s="15"/>
      <c r="S511" s="10" t="s">
        <v>29</v>
      </c>
      <c r="T511" s="15">
        <v>0</v>
      </c>
      <c r="U511" s="10" t="s">
        <v>29</v>
      </c>
      <c r="V511" s="10" t="s">
        <v>29</v>
      </c>
      <c r="W511" s="10" t="s">
        <v>37</v>
      </c>
      <c r="X511" s="10" t="s">
        <v>29</v>
      </c>
      <c r="Y511" s="15">
        <v>0</v>
      </c>
      <c r="Z511" s="14">
        <v>6975360</v>
      </c>
      <c r="AA511" s="15">
        <v>0</v>
      </c>
      <c r="AB511" s="14">
        <v>-266327</v>
      </c>
      <c r="AC511" s="14">
        <v>6709033</v>
      </c>
      <c r="AD511" t="s">
        <v>2606</v>
      </c>
      <c r="AE511" t="s">
        <v>2606</v>
      </c>
      <c r="AF511">
        <v>3</v>
      </c>
    </row>
    <row r="512" spans="1:32" x14ac:dyDescent="0.25">
      <c r="A512" s="22" t="str">
        <f t="shared" si="7"/>
        <v>3000000326-0</v>
      </c>
      <c r="B512" s="9" t="s">
        <v>2685</v>
      </c>
      <c r="C512" s="10" t="s">
        <v>29</v>
      </c>
      <c r="D512" s="10" t="s">
        <v>29</v>
      </c>
      <c r="E512" s="9" t="s">
        <v>30</v>
      </c>
      <c r="F512" s="10" t="s">
        <v>207</v>
      </c>
      <c r="G512" s="10" t="s">
        <v>32</v>
      </c>
      <c r="H512" s="11">
        <v>45352</v>
      </c>
      <c r="I512" s="12">
        <v>45352</v>
      </c>
      <c r="J512" s="10" t="s">
        <v>496</v>
      </c>
      <c r="K512" s="13" t="s">
        <v>2686</v>
      </c>
      <c r="L512" s="10" t="s">
        <v>398</v>
      </c>
      <c r="M512" s="10" t="s">
        <v>1306</v>
      </c>
      <c r="N512" s="15">
        <v>0</v>
      </c>
      <c r="O512" s="12"/>
      <c r="P512" s="10" t="s">
        <v>29</v>
      </c>
      <c r="Q512" s="15">
        <v>0</v>
      </c>
      <c r="R512" s="15"/>
      <c r="S512" s="10" t="s">
        <v>29</v>
      </c>
      <c r="T512" s="15">
        <v>0</v>
      </c>
      <c r="U512" s="10" t="s">
        <v>29</v>
      </c>
      <c r="V512" s="10" t="s">
        <v>29</v>
      </c>
      <c r="W512" s="10" t="s">
        <v>37</v>
      </c>
      <c r="X512" s="10" t="s">
        <v>29</v>
      </c>
      <c r="Y512" s="15">
        <v>0</v>
      </c>
      <c r="Z512" s="14">
        <v>27718926.850000001</v>
      </c>
      <c r="AA512" s="15">
        <v>0</v>
      </c>
      <c r="AB512" s="14">
        <v>-426085</v>
      </c>
      <c r="AC512" s="14">
        <v>27292841.850000001</v>
      </c>
      <c r="AD512" t="s">
        <v>2606</v>
      </c>
      <c r="AE512" t="s">
        <v>2606</v>
      </c>
      <c r="AF512">
        <v>3</v>
      </c>
    </row>
    <row r="513" spans="1:32" x14ac:dyDescent="0.25">
      <c r="A513" s="22" t="str">
        <f t="shared" si="7"/>
        <v>3000000327-0</v>
      </c>
      <c r="B513" s="9" t="s">
        <v>2687</v>
      </c>
      <c r="C513" s="10" t="s">
        <v>29</v>
      </c>
      <c r="D513" s="10" t="s">
        <v>29</v>
      </c>
      <c r="E513" s="9" t="s">
        <v>30</v>
      </c>
      <c r="F513" s="10" t="s">
        <v>207</v>
      </c>
      <c r="G513" s="10" t="s">
        <v>32</v>
      </c>
      <c r="H513" s="11">
        <v>45309</v>
      </c>
      <c r="I513" s="12">
        <v>45309</v>
      </c>
      <c r="J513" s="10" t="s">
        <v>466</v>
      </c>
      <c r="K513" s="13" t="s">
        <v>2688</v>
      </c>
      <c r="L513" s="10" t="s">
        <v>398</v>
      </c>
      <c r="M513" s="10" t="s">
        <v>1306</v>
      </c>
      <c r="N513" s="15">
        <v>0</v>
      </c>
      <c r="O513" s="12"/>
      <c r="P513" s="10" t="s">
        <v>29</v>
      </c>
      <c r="Q513" s="15">
        <v>0</v>
      </c>
      <c r="R513" s="15"/>
      <c r="S513" s="10" t="s">
        <v>29</v>
      </c>
      <c r="T513" s="15">
        <v>0</v>
      </c>
      <c r="U513" s="10" t="s">
        <v>29</v>
      </c>
      <c r="V513" s="10" t="s">
        <v>29</v>
      </c>
      <c r="W513" s="10" t="s">
        <v>37</v>
      </c>
      <c r="X513" s="10" t="s">
        <v>29</v>
      </c>
      <c r="Y513" s="15">
        <v>0</v>
      </c>
      <c r="Z513" s="14">
        <v>8760898.7599999998</v>
      </c>
      <c r="AA513" s="15">
        <v>0</v>
      </c>
      <c r="AB513" s="14">
        <v>-321468</v>
      </c>
      <c r="AC513" s="14">
        <v>8439430.7599999998</v>
      </c>
      <c r="AD513" t="s">
        <v>2606</v>
      </c>
      <c r="AE513" t="s">
        <v>2606</v>
      </c>
      <c r="AF513">
        <v>3</v>
      </c>
    </row>
    <row r="514" spans="1:32" x14ac:dyDescent="0.25">
      <c r="A514" s="22" t="str">
        <f t="shared" si="7"/>
        <v>3000000328-0</v>
      </c>
      <c r="B514" s="9" t="s">
        <v>2689</v>
      </c>
      <c r="C514" s="10" t="s">
        <v>29</v>
      </c>
      <c r="D514" s="10" t="s">
        <v>29</v>
      </c>
      <c r="E514" s="9" t="s">
        <v>30</v>
      </c>
      <c r="F514" s="10" t="s">
        <v>207</v>
      </c>
      <c r="G514" s="10" t="s">
        <v>32</v>
      </c>
      <c r="H514" s="11">
        <v>45275</v>
      </c>
      <c r="I514" s="12">
        <v>45275</v>
      </c>
      <c r="J514" s="10" t="s">
        <v>951</v>
      </c>
      <c r="K514" s="13" t="s">
        <v>2690</v>
      </c>
      <c r="L514" s="10" t="s">
        <v>398</v>
      </c>
      <c r="M514" s="10" t="s">
        <v>1306</v>
      </c>
      <c r="N514" s="15">
        <v>0</v>
      </c>
      <c r="O514" s="12"/>
      <c r="P514" s="10" t="s">
        <v>29</v>
      </c>
      <c r="Q514" s="15">
        <v>0</v>
      </c>
      <c r="R514" s="15"/>
      <c r="S514" s="10" t="s">
        <v>29</v>
      </c>
      <c r="T514" s="15">
        <v>0</v>
      </c>
      <c r="U514" s="10" t="s">
        <v>29</v>
      </c>
      <c r="V514" s="10" t="s">
        <v>29</v>
      </c>
      <c r="W514" s="10" t="s">
        <v>37</v>
      </c>
      <c r="X514" s="10" t="s">
        <v>29</v>
      </c>
      <c r="Y514" s="15">
        <v>0</v>
      </c>
      <c r="Z514" s="14">
        <v>10835536.359999999</v>
      </c>
      <c r="AA514" s="15">
        <v>0</v>
      </c>
      <c r="AB514" s="14">
        <v>-580273</v>
      </c>
      <c r="AC514" s="14">
        <v>10255263.359999999</v>
      </c>
      <c r="AD514" t="s">
        <v>2606</v>
      </c>
      <c r="AE514" t="s">
        <v>2606</v>
      </c>
      <c r="AF514">
        <v>3</v>
      </c>
    </row>
    <row r="515" spans="1:32" x14ac:dyDescent="0.25">
      <c r="A515" s="22" t="str">
        <f t="shared" ref="A515:A578" si="8">CONCATENATE(B515,"-",E515)</f>
        <v>3000000329-0</v>
      </c>
      <c r="B515" s="9" t="s">
        <v>2691</v>
      </c>
      <c r="C515" s="10" t="s">
        <v>29</v>
      </c>
      <c r="D515" s="10" t="s">
        <v>29</v>
      </c>
      <c r="E515" s="9" t="s">
        <v>30</v>
      </c>
      <c r="F515" s="10" t="s">
        <v>207</v>
      </c>
      <c r="G515" s="10" t="s">
        <v>32</v>
      </c>
      <c r="H515" s="11">
        <v>45327</v>
      </c>
      <c r="I515" s="12">
        <v>45327</v>
      </c>
      <c r="J515" s="10" t="s">
        <v>414</v>
      </c>
      <c r="K515" s="13" t="s">
        <v>2372</v>
      </c>
      <c r="L515" s="10" t="s">
        <v>398</v>
      </c>
      <c r="M515" s="10" t="s">
        <v>2692</v>
      </c>
      <c r="N515" s="15">
        <v>0</v>
      </c>
      <c r="O515" s="12"/>
      <c r="P515" s="10" t="s">
        <v>29</v>
      </c>
      <c r="Q515" s="15">
        <v>0</v>
      </c>
      <c r="R515" s="15"/>
      <c r="S515" s="10" t="s">
        <v>29</v>
      </c>
      <c r="T515" s="15">
        <v>0</v>
      </c>
      <c r="U515" s="10" t="s">
        <v>29</v>
      </c>
      <c r="V515" s="10" t="s">
        <v>29</v>
      </c>
      <c r="W515" s="10" t="s">
        <v>37</v>
      </c>
      <c r="X515" s="10" t="s">
        <v>29</v>
      </c>
      <c r="Y515" s="15">
        <v>0</v>
      </c>
      <c r="Z515" s="14">
        <v>2801036.92</v>
      </c>
      <c r="AA515" s="15">
        <v>0</v>
      </c>
      <c r="AB515" s="14">
        <v>-77779</v>
      </c>
      <c r="AC515" s="14">
        <v>2723257.92</v>
      </c>
      <c r="AD515" t="s">
        <v>2606</v>
      </c>
      <c r="AE515" t="s">
        <v>2606</v>
      </c>
      <c r="AF515">
        <v>3</v>
      </c>
    </row>
    <row r="516" spans="1:32" x14ac:dyDescent="0.25">
      <c r="A516" s="22" t="str">
        <f t="shared" si="8"/>
        <v>3000000330-0</v>
      </c>
      <c r="B516" s="9" t="s">
        <v>2711</v>
      </c>
      <c r="C516" s="10" t="s">
        <v>29</v>
      </c>
      <c r="D516" s="10" t="s">
        <v>29</v>
      </c>
      <c r="E516" s="9" t="s">
        <v>30</v>
      </c>
      <c r="F516" s="10" t="s">
        <v>207</v>
      </c>
      <c r="G516" s="10" t="s">
        <v>32</v>
      </c>
      <c r="H516" s="11">
        <v>45231</v>
      </c>
      <c r="I516" s="12">
        <v>45231</v>
      </c>
      <c r="J516" s="10" t="s">
        <v>414</v>
      </c>
      <c r="K516" s="13" t="s">
        <v>2712</v>
      </c>
      <c r="L516" s="10" t="s">
        <v>398</v>
      </c>
      <c r="M516" s="10" t="s">
        <v>2128</v>
      </c>
      <c r="N516" s="15">
        <v>0</v>
      </c>
      <c r="O516" s="12"/>
      <c r="P516" s="10" t="s">
        <v>29</v>
      </c>
      <c r="Q516" s="15">
        <v>0</v>
      </c>
      <c r="R516" s="15"/>
      <c r="S516" s="10" t="s">
        <v>29</v>
      </c>
      <c r="T516" s="15">
        <v>0</v>
      </c>
      <c r="U516" s="10" t="s">
        <v>29</v>
      </c>
      <c r="V516" s="10" t="s">
        <v>29</v>
      </c>
      <c r="W516" s="10" t="s">
        <v>37</v>
      </c>
      <c r="X516" s="10" t="s">
        <v>29</v>
      </c>
      <c r="Y516" s="15">
        <v>0</v>
      </c>
      <c r="Z516" s="14">
        <v>1451803.28</v>
      </c>
      <c r="AA516" s="15">
        <v>0</v>
      </c>
      <c r="AB516" s="14">
        <v>-109423</v>
      </c>
      <c r="AC516" s="14">
        <v>1342380.28</v>
      </c>
      <c r="AD516" t="s">
        <v>2606</v>
      </c>
      <c r="AE516" t="s">
        <v>2606</v>
      </c>
      <c r="AF516">
        <v>3</v>
      </c>
    </row>
    <row r="517" spans="1:32" x14ac:dyDescent="0.25">
      <c r="A517" s="22" t="str">
        <f t="shared" si="8"/>
        <v>3000000331-0</v>
      </c>
      <c r="B517" s="9" t="s">
        <v>2722</v>
      </c>
      <c r="C517" s="10" t="s">
        <v>29</v>
      </c>
      <c r="D517" s="10" t="s">
        <v>29</v>
      </c>
      <c r="E517" s="9" t="s">
        <v>30</v>
      </c>
      <c r="F517" s="10" t="s">
        <v>207</v>
      </c>
      <c r="G517" s="10" t="s">
        <v>32</v>
      </c>
      <c r="H517" s="11">
        <v>45097</v>
      </c>
      <c r="I517" s="12">
        <v>45097</v>
      </c>
      <c r="J517" s="10" t="s">
        <v>263</v>
      </c>
      <c r="K517" s="13" t="s">
        <v>2723</v>
      </c>
      <c r="L517" s="10" t="s">
        <v>398</v>
      </c>
      <c r="M517" s="10" t="s">
        <v>1306</v>
      </c>
      <c r="N517" s="15">
        <v>0</v>
      </c>
      <c r="O517" s="12"/>
      <c r="P517" s="10" t="s">
        <v>29</v>
      </c>
      <c r="Q517" s="15">
        <v>0</v>
      </c>
      <c r="R517" s="15"/>
      <c r="S517" s="10" t="s">
        <v>29</v>
      </c>
      <c r="T517" s="15">
        <v>0</v>
      </c>
      <c r="U517" s="10" t="s">
        <v>29</v>
      </c>
      <c r="V517" s="10" t="s">
        <v>29</v>
      </c>
      <c r="W517" s="10" t="s">
        <v>37</v>
      </c>
      <c r="X517" s="10" t="s">
        <v>29</v>
      </c>
      <c r="Y517" s="15">
        <v>0</v>
      </c>
      <c r="Z517" s="14">
        <v>292000</v>
      </c>
      <c r="AA517" s="15">
        <v>0</v>
      </c>
      <c r="AB517" s="14">
        <v>-41410</v>
      </c>
      <c r="AC517" s="14">
        <v>250590</v>
      </c>
      <c r="AD517" t="s">
        <v>2606</v>
      </c>
      <c r="AE517" t="s">
        <v>2606</v>
      </c>
      <c r="AF517">
        <v>3</v>
      </c>
    </row>
    <row r="518" spans="1:32" x14ac:dyDescent="0.25">
      <c r="A518" s="22" t="str">
        <f t="shared" si="8"/>
        <v>3000000332-0</v>
      </c>
      <c r="B518" s="9" t="s">
        <v>2724</v>
      </c>
      <c r="C518" s="10" t="s">
        <v>29</v>
      </c>
      <c r="D518" s="10" t="s">
        <v>29</v>
      </c>
      <c r="E518" s="9" t="s">
        <v>30</v>
      </c>
      <c r="F518" s="10" t="s">
        <v>207</v>
      </c>
      <c r="G518" s="10" t="s">
        <v>32</v>
      </c>
      <c r="H518" s="11">
        <v>45214</v>
      </c>
      <c r="I518" s="12">
        <v>45214</v>
      </c>
      <c r="J518" s="10" t="s">
        <v>2725</v>
      </c>
      <c r="K518" s="13" t="s">
        <v>2726</v>
      </c>
      <c r="L518" s="10" t="s">
        <v>398</v>
      </c>
      <c r="M518" s="10" t="s">
        <v>1306</v>
      </c>
      <c r="N518" s="15">
        <v>0</v>
      </c>
      <c r="O518" s="12"/>
      <c r="P518" s="10" t="s">
        <v>29</v>
      </c>
      <c r="Q518" s="15">
        <v>0</v>
      </c>
      <c r="R518" s="15"/>
      <c r="S518" s="10" t="s">
        <v>29</v>
      </c>
      <c r="T518" s="15">
        <v>0</v>
      </c>
      <c r="U518" s="10" t="s">
        <v>29</v>
      </c>
      <c r="V518" s="10" t="s">
        <v>29</v>
      </c>
      <c r="W518" s="10" t="s">
        <v>37</v>
      </c>
      <c r="X518" s="10" t="s">
        <v>29</v>
      </c>
      <c r="Y518" s="15">
        <v>0</v>
      </c>
      <c r="Z518" s="14">
        <v>2430000</v>
      </c>
      <c r="AA518" s="15">
        <v>0</v>
      </c>
      <c r="AB518" s="14">
        <v>-203634</v>
      </c>
      <c r="AC518" s="14">
        <v>2226366</v>
      </c>
      <c r="AD518" t="s">
        <v>2606</v>
      </c>
      <c r="AE518" t="s">
        <v>2606</v>
      </c>
      <c r="AF518">
        <v>3</v>
      </c>
    </row>
    <row r="519" spans="1:32" x14ac:dyDescent="0.25">
      <c r="A519" s="22" t="str">
        <f t="shared" si="8"/>
        <v>3000000333-0</v>
      </c>
      <c r="B519" s="9" t="s">
        <v>2727</v>
      </c>
      <c r="C519" s="10" t="s">
        <v>29</v>
      </c>
      <c r="D519" s="10" t="s">
        <v>29</v>
      </c>
      <c r="E519" s="9" t="s">
        <v>30</v>
      </c>
      <c r="F519" s="10" t="s">
        <v>207</v>
      </c>
      <c r="G519" s="10" t="s">
        <v>32</v>
      </c>
      <c r="H519" s="11">
        <v>45214</v>
      </c>
      <c r="I519" s="12">
        <v>45214</v>
      </c>
      <c r="J519" s="10" t="s">
        <v>263</v>
      </c>
      <c r="K519" s="13" t="s">
        <v>2728</v>
      </c>
      <c r="L519" s="10" t="s">
        <v>398</v>
      </c>
      <c r="M519" s="10" t="s">
        <v>1306</v>
      </c>
      <c r="N519" s="15">
        <v>0</v>
      </c>
      <c r="O519" s="12"/>
      <c r="P519" s="10" t="s">
        <v>29</v>
      </c>
      <c r="Q519" s="15">
        <v>0</v>
      </c>
      <c r="R519" s="15"/>
      <c r="S519" s="10" t="s">
        <v>29</v>
      </c>
      <c r="T519" s="15">
        <v>0</v>
      </c>
      <c r="U519" s="10" t="s">
        <v>29</v>
      </c>
      <c r="V519" s="10" t="s">
        <v>29</v>
      </c>
      <c r="W519" s="10" t="s">
        <v>37</v>
      </c>
      <c r="X519" s="10" t="s">
        <v>29</v>
      </c>
      <c r="Y519" s="15">
        <v>0</v>
      </c>
      <c r="Z519" s="14">
        <v>1440000</v>
      </c>
      <c r="AA519" s="15">
        <v>0</v>
      </c>
      <c r="AB519" s="14">
        <v>-120672</v>
      </c>
      <c r="AC519" s="14">
        <v>1319328</v>
      </c>
      <c r="AD519" t="s">
        <v>2606</v>
      </c>
      <c r="AE519" t="s">
        <v>2606</v>
      </c>
      <c r="AF519">
        <v>3</v>
      </c>
    </row>
    <row r="520" spans="1:32" x14ac:dyDescent="0.25">
      <c r="A520" s="22" t="str">
        <f t="shared" si="8"/>
        <v>5000000000-0</v>
      </c>
      <c r="B520" s="9" t="s">
        <v>1049</v>
      </c>
      <c r="C520" s="10" t="s">
        <v>29</v>
      </c>
      <c r="D520" s="10" t="s">
        <v>29</v>
      </c>
      <c r="E520" s="9" t="s">
        <v>30</v>
      </c>
      <c r="F520" s="10" t="s">
        <v>207</v>
      </c>
      <c r="G520" s="10" t="s">
        <v>32</v>
      </c>
      <c r="H520" s="11">
        <v>40179</v>
      </c>
      <c r="I520" s="12">
        <v>40179</v>
      </c>
      <c r="J520" s="10" t="s">
        <v>1050</v>
      </c>
      <c r="K520" s="13" t="s">
        <v>1051</v>
      </c>
      <c r="L520" s="10" t="s">
        <v>357</v>
      </c>
      <c r="M520" s="10" t="s">
        <v>29</v>
      </c>
      <c r="N520" s="14">
        <v>122630</v>
      </c>
      <c r="O520" s="12"/>
      <c r="P520" s="10" t="s">
        <v>29</v>
      </c>
      <c r="Q520" s="14">
        <v>-116498.5</v>
      </c>
      <c r="R520" s="15">
        <v>1</v>
      </c>
      <c r="S520" s="10" t="s">
        <v>29</v>
      </c>
      <c r="T520" s="14">
        <v>6131.5</v>
      </c>
      <c r="U520" s="10" t="s">
        <v>36</v>
      </c>
      <c r="V520" s="10" t="s">
        <v>29</v>
      </c>
      <c r="W520" s="10" t="s">
        <v>37</v>
      </c>
      <c r="X520" s="10" t="s">
        <v>29</v>
      </c>
      <c r="Y520" s="15">
        <v>0</v>
      </c>
      <c r="Z520" s="15">
        <v>0</v>
      </c>
      <c r="AA520" s="15">
        <v>0</v>
      </c>
      <c r="AB520" s="15">
        <v>0</v>
      </c>
      <c r="AC520" s="14">
        <v>6131.5</v>
      </c>
      <c r="AD520" t="s">
        <v>2624</v>
      </c>
      <c r="AE520" t="s">
        <v>2624</v>
      </c>
      <c r="AF520">
        <v>4</v>
      </c>
    </row>
    <row r="521" spans="1:32" x14ac:dyDescent="0.25">
      <c r="A521" s="22" t="str">
        <f t="shared" si="8"/>
        <v>5000000001-0</v>
      </c>
      <c r="B521" s="9" t="s">
        <v>1052</v>
      </c>
      <c r="C521" s="10" t="s">
        <v>29</v>
      </c>
      <c r="D521" s="10" t="s">
        <v>29</v>
      </c>
      <c r="E521" s="9" t="s">
        <v>30</v>
      </c>
      <c r="F521" s="10" t="s">
        <v>207</v>
      </c>
      <c r="G521" s="10" t="s">
        <v>32</v>
      </c>
      <c r="H521" s="11">
        <v>41640</v>
      </c>
      <c r="I521" s="12">
        <v>41640</v>
      </c>
      <c r="J521" s="10" t="s">
        <v>1050</v>
      </c>
      <c r="K521" s="13" t="s">
        <v>1053</v>
      </c>
      <c r="L521" s="10" t="s">
        <v>357</v>
      </c>
      <c r="M521" s="10" t="s">
        <v>29</v>
      </c>
      <c r="N521" s="14">
        <v>3600</v>
      </c>
      <c r="O521" s="12"/>
      <c r="P521" s="10" t="s">
        <v>29</v>
      </c>
      <c r="Q521" s="14">
        <v>-3397</v>
      </c>
      <c r="R521" s="15">
        <v>1</v>
      </c>
      <c r="S521" s="10" t="s">
        <v>29</v>
      </c>
      <c r="T521" s="15">
        <v>203</v>
      </c>
      <c r="U521" s="10" t="s">
        <v>36</v>
      </c>
      <c r="V521" s="10" t="s">
        <v>29</v>
      </c>
      <c r="W521" s="10" t="s">
        <v>37</v>
      </c>
      <c r="X521" s="10" t="s">
        <v>29</v>
      </c>
      <c r="Y521" s="15">
        <v>0</v>
      </c>
      <c r="Z521" s="15">
        <v>0</v>
      </c>
      <c r="AA521" s="15">
        <v>0</v>
      </c>
      <c r="AB521" s="15">
        <v>-23</v>
      </c>
      <c r="AC521" s="15">
        <v>180</v>
      </c>
      <c r="AD521" t="s">
        <v>2624</v>
      </c>
      <c r="AE521" t="s">
        <v>2624</v>
      </c>
      <c r="AF521">
        <v>4</v>
      </c>
    </row>
    <row r="522" spans="1:32" x14ac:dyDescent="0.25">
      <c r="A522" s="22" t="str">
        <f t="shared" si="8"/>
        <v>5000000002-0</v>
      </c>
      <c r="B522" s="9" t="s">
        <v>1054</v>
      </c>
      <c r="C522" s="10" t="s">
        <v>29</v>
      </c>
      <c r="D522" s="10" t="s">
        <v>29</v>
      </c>
      <c r="E522" s="9" t="s">
        <v>30</v>
      </c>
      <c r="F522" s="10" t="s">
        <v>207</v>
      </c>
      <c r="G522" s="10" t="s">
        <v>32</v>
      </c>
      <c r="H522" s="11">
        <v>40238</v>
      </c>
      <c r="I522" s="12">
        <v>40238</v>
      </c>
      <c r="J522" s="10" t="s">
        <v>1050</v>
      </c>
      <c r="K522" s="13" t="s">
        <v>1055</v>
      </c>
      <c r="L522" s="10" t="s">
        <v>357</v>
      </c>
      <c r="M522" s="10" t="s">
        <v>29</v>
      </c>
      <c r="N522" s="14">
        <v>5580</v>
      </c>
      <c r="O522" s="12"/>
      <c r="P522" s="10" t="s">
        <v>29</v>
      </c>
      <c r="Q522" s="14">
        <v>-5301</v>
      </c>
      <c r="R522" s="15">
        <v>1</v>
      </c>
      <c r="S522" s="10" t="s">
        <v>29</v>
      </c>
      <c r="T522" s="15">
        <v>279</v>
      </c>
      <c r="U522" s="10" t="s">
        <v>36</v>
      </c>
      <c r="V522" s="10" t="s">
        <v>29</v>
      </c>
      <c r="W522" s="10" t="s">
        <v>37</v>
      </c>
      <c r="X522" s="10" t="s">
        <v>29</v>
      </c>
      <c r="Y522" s="15">
        <v>0</v>
      </c>
      <c r="Z522" s="15">
        <v>0</v>
      </c>
      <c r="AA522" s="15">
        <v>0</v>
      </c>
      <c r="AB522" s="15">
        <v>0</v>
      </c>
      <c r="AC522" s="15">
        <v>279</v>
      </c>
      <c r="AD522" t="s">
        <v>2624</v>
      </c>
      <c r="AE522" t="s">
        <v>2624</v>
      </c>
      <c r="AF522">
        <v>4</v>
      </c>
    </row>
    <row r="523" spans="1:32" x14ac:dyDescent="0.25">
      <c r="A523" s="22" t="str">
        <f t="shared" si="8"/>
        <v>5000000003-0</v>
      </c>
      <c r="B523" s="9" t="s">
        <v>1056</v>
      </c>
      <c r="C523" s="10" t="s">
        <v>29</v>
      </c>
      <c r="D523" s="10" t="s">
        <v>29</v>
      </c>
      <c r="E523" s="9" t="s">
        <v>30</v>
      </c>
      <c r="F523" s="10" t="s">
        <v>207</v>
      </c>
      <c r="G523" s="10" t="s">
        <v>32</v>
      </c>
      <c r="H523" s="11">
        <v>41334</v>
      </c>
      <c r="I523" s="12">
        <v>41334</v>
      </c>
      <c r="J523" s="10" t="s">
        <v>1050</v>
      </c>
      <c r="K523" s="13" t="s">
        <v>1057</v>
      </c>
      <c r="L523" s="10" t="s">
        <v>357</v>
      </c>
      <c r="M523" s="10" t="s">
        <v>29</v>
      </c>
      <c r="N523" s="14">
        <v>10000</v>
      </c>
      <c r="O523" s="12"/>
      <c r="P523" s="10" t="s">
        <v>29</v>
      </c>
      <c r="Q523" s="14">
        <v>-9488</v>
      </c>
      <c r="R523" s="15">
        <v>1</v>
      </c>
      <c r="S523" s="10" t="s">
        <v>29</v>
      </c>
      <c r="T523" s="15">
        <v>512</v>
      </c>
      <c r="U523" s="10" t="s">
        <v>36</v>
      </c>
      <c r="V523" s="10" t="s">
        <v>29</v>
      </c>
      <c r="W523" s="10" t="s">
        <v>37</v>
      </c>
      <c r="X523" s="10" t="s">
        <v>29</v>
      </c>
      <c r="Y523" s="15">
        <v>0</v>
      </c>
      <c r="Z523" s="15">
        <v>0</v>
      </c>
      <c r="AA523" s="15">
        <v>0</v>
      </c>
      <c r="AB523" s="15">
        <v>-12</v>
      </c>
      <c r="AC523" s="15">
        <v>500</v>
      </c>
      <c r="AD523" t="s">
        <v>2624</v>
      </c>
      <c r="AE523" t="s">
        <v>2624</v>
      </c>
      <c r="AF523">
        <v>4</v>
      </c>
    </row>
    <row r="524" spans="1:32" x14ac:dyDescent="0.25">
      <c r="A524" s="22" t="str">
        <f t="shared" si="8"/>
        <v>5000000004-0</v>
      </c>
      <c r="B524" s="9" t="s">
        <v>1058</v>
      </c>
      <c r="C524" s="10" t="s">
        <v>29</v>
      </c>
      <c r="D524" s="10" t="s">
        <v>29</v>
      </c>
      <c r="E524" s="9" t="s">
        <v>30</v>
      </c>
      <c r="F524" s="10" t="s">
        <v>207</v>
      </c>
      <c r="G524" s="10" t="s">
        <v>32</v>
      </c>
      <c r="H524" s="11">
        <v>41699</v>
      </c>
      <c r="I524" s="12">
        <v>41699</v>
      </c>
      <c r="J524" s="10" t="s">
        <v>1050</v>
      </c>
      <c r="K524" s="13" t="s">
        <v>1053</v>
      </c>
      <c r="L524" s="10" t="s">
        <v>357</v>
      </c>
      <c r="M524" s="10" t="s">
        <v>29</v>
      </c>
      <c r="N524" s="14">
        <v>3600</v>
      </c>
      <c r="O524" s="12"/>
      <c r="P524" s="10" t="s">
        <v>29</v>
      </c>
      <c r="Q524" s="14">
        <v>-3370</v>
      </c>
      <c r="R524" s="15">
        <v>1</v>
      </c>
      <c r="S524" s="10" t="s">
        <v>29</v>
      </c>
      <c r="T524" s="15">
        <v>230</v>
      </c>
      <c r="U524" s="10" t="s">
        <v>36</v>
      </c>
      <c r="V524" s="10" t="s">
        <v>29</v>
      </c>
      <c r="W524" s="10" t="s">
        <v>37</v>
      </c>
      <c r="X524" s="10" t="s">
        <v>29</v>
      </c>
      <c r="Y524" s="15">
        <v>0</v>
      </c>
      <c r="Z524" s="15">
        <v>0</v>
      </c>
      <c r="AA524" s="15">
        <v>0</v>
      </c>
      <c r="AB524" s="15">
        <v>-50</v>
      </c>
      <c r="AC524" s="15">
        <v>180</v>
      </c>
      <c r="AD524" t="s">
        <v>2624</v>
      </c>
      <c r="AE524" t="s">
        <v>2624</v>
      </c>
      <c r="AF524">
        <v>4</v>
      </c>
    </row>
    <row r="525" spans="1:32" x14ac:dyDescent="0.25">
      <c r="A525" s="22" t="str">
        <f t="shared" si="8"/>
        <v>5000000005-0</v>
      </c>
      <c r="B525" s="9" t="s">
        <v>1059</v>
      </c>
      <c r="C525" s="10" t="s">
        <v>29</v>
      </c>
      <c r="D525" s="10" t="s">
        <v>29</v>
      </c>
      <c r="E525" s="9" t="s">
        <v>30</v>
      </c>
      <c r="F525" s="10" t="s">
        <v>1060</v>
      </c>
      <c r="G525" s="10" t="s">
        <v>32</v>
      </c>
      <c r="H525" s="11">
        <v>39173</v>
      </c>
      <c r="I525" s="12">
        <v>39173</v>
      </c>
      <c r="J525" s="10" t="s">
        <v>1050</v>
      </c>
      <c r="K525" s="13" t="s">
        <v>1061</v>
      </c>
      <c r="L525" s="10" t="s">
        <v>357</v>
      </c>
      <c r="M525" s="10" t="s">
        <v>29</v>
      </c>
      <c r="N525" s="14">
        <v>1047252</v>
      </c>
      <c r="O525" s="12"/>
      <c r="P525" s="10" t="s">
        <v>29</v>
      </c>
      <c r="Q525" s="14">
        <v>-994889</v>
      </c>
      <c r="R525" s="15">
        <v>1</v>
      </c>
      <c r="S525" s="10" t="s">
        <v>29</v>
      </c>
      <c r="T525" s="14">
        <v>52363</v>
      </c>
      <c r="U525" s="10" t="s">
        <v>36</v>
      </c>
      <c r="V525" s="10" t="s">
        <v>29</v>
      </c>
      <c r="W525" s="10" t="s">
        <v>37</v>
      </c>
      <c r="X525" s="10" t="s">
        <v>29</v>
      </c>
      <c r="Y525" s="15">
        <v>0</v>
      </c>
      <c r="Z525" s="15">
        <v>0</v>
      </c>
      <c r="AA525" s="15">
        <v>0</v>
      </c>
      <c r="AB525" s="15">
        <v>0</v>
      </c>
      <c r="AC525" s="14">
        <v>52363</v>
      </c>
      <c r="AD525" t="s">
        <v>2624</v>
      </c>
      <c r="AE525" t="s">
        <v>2624</v>
      </c>
      <c r="AF525">
        <v>4</v>
      </c>
    </row>
    <row r="526" spans="1:32" x14ac:dyDescent="0.25">
      <c r="A526" s="22" t="str">
        <f t="shared" si="8"/>
        <v>5000000006-0</v>
      </c>
      <c r="B526" s="9" t="s">
        <v>1062</v>
      </c>
      <c r="C526" s="10" t="s">
        <v>29</v>
      </c>
      <c r="D526" s="10" t="s">
        <v>29</v>
      </c>
      <c r="E526" s="9" t="s">
        <v>30</v>
      </c>
      <c r="F526" s="10" t="s">
        <v>207</v>
      </c>
      <c r="G526" s="10" t="s">
        <v>32</v>
      </c>
      <c r="H526" s="11">
        <v>40299</v>
      </c>
      <c r="I526" s="12">
        <v>40299</v>
      </c>
      <c r="J526" s="10" t="s">
        <v>1050</v>
      </c>
      <c r="K526" s="13" t="s">
        <v>1063</v>
      </c>
      <c r="L526" s="10" t="s">
        <v>357</v>
      </c>
      <c r="M526" s="10" t="s">
        <v>29</v>
      </c>
      <c r="N526" s="14">
        <v>14970</v>
      </c>
      <c r="O526" s="12"/>
      <c r="P526" s="10" t="s">
        <v>29</v>
      </c>
      <c r="Q526" s="14">
        <v>-14221.5</v>
      </c>
      <c r="R526" s="15">
        <v>1</v>
      </c>
      <c r="S526" s="10" t="s">
        <v>29</v>
      </c>
      <c r="T526" s="15">
        <v>748.5</v>
      </c>
      <c r="U526" s="10" t="s">
        <v>36</v>
      </c>
      <c r="V526" s="10" t="s">
        <v>29</v>
      </c>
      <c r="W526" s="10" t="s">
        <v>37</v>
      </c>
      <c r="X526" s="10" t="s">
        <v>29</v>
      </c>
      <c r="Y526" s="15">
        <v>0</v>
      </c>
      <c r="Z526" s="15">
        <v>0</v>
      </c>
      <c r="AA526" s="15">
        <v>0</v>
      </c>
      <c r="AB526" s="15">
        <v>0</v>
      </c>
      <c r="AC526" s="15">
        <v>748.5</v>
      </c>
      <c r="AD526" t="s">
        <v>2624</v>
      </c>
      <c r="AE526" t="s">
        <v>2624</v>
      </c>
      <c r="AF526">
        <v>4</v>
      </c>
    </row>
    <row r="527" spans="1:32" x14ac:dyDescent="0.25">
      <c r="A527" s="22" t="str">
        <f t="shared" si="8"/>
        <v>5000000007-0</v>
      </c>
      <c r="B527" s="9" t="s">
        <v>1064</v>
      </c>
      <c r="C527" s="10" t="s">
        <v>29</v>
      </c>
      <c r="D527" s="10" t="s">
        <v>29</v>
      </c>
      <c r="E527" s="9" t="s">
        <v>30</v>
      </c>
      <c r="F527" s="10" t="s">
        <v>32</v>
      </c>
      <c r="G527" s="10" t="s">
        <v>32</v>
      </c>
      <c r="H527" s="11">
        <v>40664</v>
      </c>
      <c r="I527" s="12">
        <v>40664</v>
      </c>
      <c r="J527" s="10" t="s">
        <v>1050</v>
      </c>
      <c r="K527" s="13" t="s">
        <v>1065</v>
      </c>
      <c r="L527" s="10" t="s">
        <v>357</v>
      </c>
      <c r="M527" s="10" t="s">
        <v>29</v>
      </c>
      <c r="N527" s="14">
        <v>2600</v>
      </c>
      <c r="O527" s="12"/>
      <c r="P527" s="10" t="s">
        <v>29</v>
      </c>
      <c r="Q527" s="14">
        <v>-2470</v>
      </c>
      <c r="R527" s="15">
        <v>1</v>
      </c>
      <c r="S527" s="10" t="s">
        <v>29</v>
      </c>
      <c r="T527" s="15">
        <v>130</v>
      </c>
      <c r="U527" s="10" t="s">
        <v>36</v>
      </c>
      <c r="V527" s="10" t="s">
        <v>29</v>
      </c>
      <c r="W527" s="10" t="s">
        <v>37</v>
      </c>
      <c r="X527" s="10" t="s">
        <v>29</v>
      </c>
      <c r="Y527" s="15">
        <v>0</v>
      </c>
      <c r="Z527" s="15">
        <v>0</v>
      </c>
      <c r="AA527" s="15">
        <v>0</v>
      </c>
      <c r="AB527" s="15">
        <v>0</v>
      </c>
      <c r="AC527" s="15">
        <v>130</v>
      </c>
      <c r="AD527" t="s">
        <v>2624</v>
      </c>
      <c r="AE527" t="s">
        <v>2624</v>
      </c>
      <c r="AF527">
        <v>4</v>
      </c>
    </row>
    <row r="528" spans="1:32" x14ac:dyDescent="0.25">
      <c r="A528" s="22" t="str">
        <f t="shared" si="8"/>
        <v>5000000008-0</v>
      </c>
      <c r="B528" s="9" t="s">
        <v>1066</v>
      </c>
      <c r="C528" s="10" t="s">
        <v>29</v>
      </c>
      <c r="D528" s="10" t="s">
        <v>29</v>
      </c>
      <c r="E528" s="9" t="s">
        <v>30</v>
      </c>
      <c r="F528" s="10" t="s">
        <v>207</v>
      </c>
      <c r="G528" s="10" t="s">
        <v>32</v>
      </c>
      <c r="H528" s="11">
        <v>40725</v>
      </c>
      <c r="I528" s="12">
        <v>40725</v>
      </c>
      <c r="J528" s="10" t="s">
        <v>1050</v>
      </c>
      <c r="K528" s="13" t="s">
        <v>1067</v>
      </c>
      <c r="L528" s="10" t="s">
        <v>357</v>
      </c>
      <c r="M528" s="10" t="s">
        <v>29</v>
      </c>
      <c r="N528" s="14">
        <v>6800</v>
      </c>
      <c r="O528" s="12"/>
      <c r="P528" s="10" t="s">
        <v>29</v>
      </c>
      <c r="Q528" s="14">
        <v>-6460</v>
      </c>
      <c r="R528" s="15">
        <v>1</v>
      </c>
      <c r="S528" s="10" t="s">
        <v>29</v>
      </c>
      <c r="T528" s="15">
        <v>340</v>
      </c>
      <c r="U528" s="10" t="s">
        <v>36</v>
      </c>
      <c r="V528" s="10" t="s">
        <v>29</v>
      </c>
      <c r="W528" s="10" t="s">
        <v>37</v>
      </c>
      <c r="X528" s="10" t="s">
        <v>29</v>
      </c>
      <c r="Y528" s="15">
        <v>0</v>
      </c>
      <c r="Z528" s="15">
        <v>0</v>
      </c>
      <c r="AA528" s="15">
        <v>0</v>
      </c>
      <c r="AB528" s="15">
        <v>0</v>
      </c>
      <c r="AC528" s="15">
        <v>340</v>
      </c>
      <c r="AD528" t="s">
        <v>2624</v>
      </c>
      <c r="AE528" t="s">
        <v>2624</v>
      </c>
      <c r="AF528">
        <v>4</v>
      </c>
    </row>
    <row r="529" spans="1:32" x14ac:dyDescent="0.25">
      <c r="A529" s="22" t="str">
        <f t="shared" si="8"/>
        <v>5000000009-0</v>
      </c>
      <c r="B529" s="9" t="s">
        <v>1068</v>
      </c>
      <c r="C529" s="10" t="s">
        <v>29</v>
      </c>
      <c r="D529" s="10" t="s">
        <v>29</v>
      </c>
      <c r="E529" s="9" t="s">
        <v>30</v>
      </c>
      <c r="F529" s="10" t="s">
        <v>207</v>
      </c>
      <c r="G529" s="10" t="s">
        <v>32</v>
      </c>
      <c r="H529" s="11">
        <v>40756</v>
      </c>
      <c r="I529" s="12">
        <v>40756</v>
      </c>
      <c r="J529" s="10" t="s">
        <v>1050</v>
      </c>
      <c r="K529" s="13" t="s">
        <v>1067</v>
      </c>
      <c r="L529" s="10" t="s">
        <v>357</v>
      </c>
      <c r="M529" s="10" t="s">
        <v>29</v>
      </c>
      <c r="N529" s="14">
        <v>6800</v>
      </c>
      <c r="O529" s="12"/>
      <c r="P529" s="10" t="s">
        <v>29</v>
      </c>
      <c r="Q529" s="14">
        <v>-6460</v>
      </c>
      <c r="R529" s="15">
        <v>1</v>
      </c>
      <c r="S529" s="10" t="s">
        <v>29</v>
      </c>
      <c r="T529" s="15">
        <v>340</v>
      </c>
      <c r="U529" s="10" t="s">
        <v>36</v>
      </c>
      <c r="V529" s="10" t="s">
        <v>29</v>
      </c>
      <c r="W529" s="10" t="s">
        <v>37</v>
      </c>
      <c r="X529" s="10" t="s">
        <v>29</v>
      </c>
      <c r="Y529" s="15">
        <v>0</v>
      </c>
      <c r="Z529" s="15">
        <v>0</v>
      </c>
      <c r="AA529" s="15">
        <v>0</v>
      </c>
      <c r="AB529" s="15">
        <v>0</v>
      </c>
      <c r="AC529" s="15">
        <v>340</v>
      </c>
      <c r="AD529" t="s">
        <v>2624</v>
      </c>
      <c r="AE529" t="s">
        <v>2624</v>
      </c>
      <c r="AF529">
        <v>4</v>
      </c>
    </row>
    <row r="530" spans="1:32" x14ac:dyDescent="0.25">
      <c r="A530" s="22" t="str">
        <f t="shared" si="8"/>
        <v>5000000010-0</v>
      </c>
      <c r="B530" s="9" t="s">
        <v>1069</v>
      </c>
      <c r="C530" s="10" t="s">
        <v>29</v>
      </c>
      <c r="D530" s="10" t="s">
        <v>29</v>
      </c>
      <c r="E530" s="9" t="s">
        <v>30</v>
      </c>
      <c r="F530" s="10" t="s">
        <v>207</v>
      </c>
      <c r="G530" s="10" t="s">
        <v>32</v>
      </c>
      <c r="H530" s="11">
        <v>41518</v>
      </c>
      <c r="I530" s="12">
        <v>41518</v>
      </c>
      <c r="J530" s="10" t="s">
        <v>1050</v>
      </c>
      <c r="K530" s="13" t="s">
        <v>1070</v>
      </c>
      <c r="L530" s="10" t="s">
        <v>357</v>
      </c>
      <c r="M530" s="10" t="s">
        <v>29</v>
      </c>
      <c r="N530" s="14">
        <v>11000</v>
      </c>
      <c r="O530" s="12"/>
      <c r="P530" s="10" t="s">
        <v>29</v>
      </c>
      <c r="Q530" s="14">
        <v>-10357</v>
      </c>
      <c r="R530" s="15">
        <v>1</v>
      </c>
      <c r="S530" s="10" t="s">
        <v>29</v>
      </c>
      <c r="T530" s="15">
        <v>643</v>
      </c>
      <c r="U530" s="10" t="s">
        <v>36</v>
      </c>
      <c r="V530" s="10" t="s">
        <v>29</v>
      </c>
      <c r="W530" s="10" t="s">
        <v>37</v>
      </c>
      <c r="X530" s="10" t="s">
        <v>29</v>
      </c>
      <c r="Y530" s="15">
        <v>0</v>
      </c>
      <c r="Z530" s="15">
        <v>0</v>
      </c>
      <c r="AA530" s="15">
        <v>0</v>
      </c>
      <c r="AB530" s="15">
        <v>-93</v>
      </c>
      <c r="AC530" s="15">
        <v>550</v>
      </c>
      <c r="AD530" t="s">
        <v>2624</v>
      </c>
      <c r="AE530" t="s">
        <v>2624</v>
      </c>
      <c r="AF530">
        <v>4</v>
      </c>
    </row>
    <row r="531" spans="1:32" x14ac:dyDescent="0.25">
      <c r="A531" s="22" t="str">
        <f t="shared" si="8"/>
        <v>5000000011-0</v>
      </c>
      <c r="B531" s="9" t="s">
        <v>1071</v>
      </c>
      <c r="C531" s="10" t="s">
        <v>29</v>
      </c>
      <c r="D531" s="10" t="s">
        <v>29</v>
      </c>
      <c r="E531" s="9" t="s">
        <v>30</v>
      </c>
      <c r="F531" s="10" t="s">
        <v>207</v>
      </c>
      <c r="G531" s="10" t="s">
        <v>32</v>
      </c>
      <c r="H531" s="11">
        <v>41913</v>
      </c>
      <c r="I531" s="12">
        <v>41913</v>
      </c>
      <c r="J531" s="10" t="s">
        <v>1050</v>
      </c>
      <c r="K531" s="13" t="s">
        <v>1072</v>
      </c>
      <c r="L531" s="10" t="s">
        <v>357</v>
      </c>
      <c r="M531" s="10" t="s">
        <v>29</v>
      </c>
      <c r="N531" s="14">
        <v>10000</v>
      </c>
      <c r="O531" s="12"/>
      <c r="P531" s="10" t="s">
        <v>29</v>
      </c>
      <c r="Q531" s="14">
        <v>-9211</v>
      </c>
      <c r="R531" s="15">
        <v>1</v>
      </c>
      <c r="S531" s="10" t="s">
        <v>29</v>
      </c>
      <c r="T531" s="15">
        <v>789</v>
      </c>
      <c r="U531" s="10" t="s">
        <v>36</v>
      </c>
      <c r="V531" s="10" t="s">
        <v>29</v>
      </c>
      <c r="W531" s="10" t="s">
        <v>37</v>
      </c>
      <c r="X531" s="10" t="s">
        <v>29</v>
      </c>
      <c r="Y531" s="15">
        <v>0</v>
      </c>
      <c r="Z531" s="15">
        <v>0</v>
      </c>
      <c r="AA531" s="15">
        <v>0</v>
      </c>
      <c r="AB531" s="15">
        <v>-205</v>
      </c>
      <c r="AC531" s="15">
        <v>584</v>
      </c>
      <c r="AD531" t="s">
        <v>2624</v>
      </c>
      <c r="AE531" t="s">
        <v>2624</v>
      </c>
      <c r="AF531">
        <v>4</v>
      </c>
    </row>
    <row r="532" spans="1:32" x14ac:dyDescent="0.25">
      <c r="A532" s="22" t="str">
        <f t="shared" si="8"/>
        <v>5000000012-0</v>
      </c>
      <c r="B532" s="9" t="s">
        <v>1073</v>
      </c>
      <c r="C532" s="10" t="s">
        <v>29</v>
      </c>
      <c r="D532" s="10" t="s">
        <v>29</v>
      </c>
      <c r="E532" s="9" t="s">
        <v>30</v>
      </c>
      <c r="F532" s="10" t="s">
        <v>207</v>
      </c>
      <c r="G532" s="10" t="s">
        <v>32</v>
      </c>
      <c r="H532" s="11">
        <v>41913</v>
      </c>
      <c r="I532" s="12">
        <v>41913</v>
      </c>
      <c r="J532" s="10" t="s">
        <v>1050</v>
      </c>
      <c r="K532" s="13" t="s">
        <v>1072</v>
      </c>
      <c r="L532" s="10" t="s">
        <v>357</v>
      </c>
      <c r="M532" s="10" t="s">
        <v>29</v>
      </c>
      <c r="N532" s="14">
        <v>9150</v>
      </c>
      <c r="O532" s="12"/>
      <c r="P532" s="10" t="s">
        <v>29</v>
      </c>
      <c r="Q532" s="14">
        <v>-8428</v>
      </c>
      <c r="R532" s="15">
        <v>1</v>
      </c>
      <c r="S532" s="10" t="s">
        <v>29</v>
      </c>
      <c r="T532" s="15">
        <v>722</v>
      </c>
      <c r="U532" s="10" t="s">
        <v>36</v>
      </c>
      <c r="V532" s="10" t="s">
        <v>29</v>
      </c>
      <c r="W532" s="10" t="s">
        <v>37</v>
      </c>
      <c r="X532" s="10" t="s">
        <v>29</v>
      </c>
      <c r="Y532" s="15">
        <v>0</v>
      </c>
      <c r="Z532" s="15">
        <v>0</v>
      </c>
      <c r="AA532" s="15">
        <v>0</v>
      </c>
      <c r="AB532" s="15">
        <v>-187</v>
      </c>
      <c r="AC532" s="15">
        <v>535</v>
      </c>
      <c r="AD532" t="s">
        <v>2624</v>
      </c>
      <c r="AE532" t="s">
        <v>2624</v>
      </c>
      <c r="AF532">
        <v>4</v>
      </c>
    </row>
    <row r="533" spans="1:32" x14ac:dyDescent="0.25">
      <c r="A533" s="22" t="str">
        <f t="shared" si="8"/>
        <v>5000000013-0</v>
      </c>
      <c r="B533" s="9" t="s">
        <v>1074</v>
      </c>
      <c r="C533" s="10" t="s">
        <v>29</v>
      </c>
      <c r="D533" s="10" t="s">
        <v>29</v>
      </c>
      <c r="E533" s="9" t="s">
        <v>30</v>
      </c>
      <c r="F533" s="10" t="s">
        <v>207</v>
      </c>
      <c r="G533" s="10" t="s">
        <v>32</v>
      </c>
      <c r="H533" s="11">
        <v>41913</v>
      </c>
      <c r="I533" s="12">
        <v>41913</v>
      </c>
      <c r="J533" s="10" t="s">
        <v>1050</v>
      </c>
      <c r="K533" s="13" t="s">
        <v>1075</v>
      </c>
      <c r="L533" s="10" t="s">
        <v>357</v>
      </c>
      <c r="M533" s="10" t="s">
        <v>29</v>
      </c>
      <c r="N533" s="14">
        <v>8000</v>
      </c>
      <c r="O533" s="12"/>
      <c r="P533" s="10" t="s">
        <v>29</v>
      </c>
      <c r="Q533" s="14">
        <v>-7369</v>
      </c>
      <c r="R533" s="15">
        <v>1</v>
      </c>
      <c r="S533" s="10" t="s">
        <v>29</v>
      </c>
      <c r="T533" s="15">
        <v>631</v>
      </c>
      <c r="U533" s="10" t="s">
        <v>36</v>
      </c>
      <c r="V533" s="10" t="s">
        <v>29</v>
      </c>
      <c r="W533" s="10" t="s">
        <v>37</v>
      </c>
      <c r="X533" s="10" t="s">
        <v>29</v>
      </c>
      <c r="Y533" s="15">
        <v>0</v>
      </c>
      <c r="Z533" s="15">
        <v>0</v>
      </c>
      <c r="AA533" s="15">
        <v>0</v>
      </c>
      <c r="AB533" s="15">
        <v>-164</v>
      </c>
      <c r="AC533" s="15">
        <v>467</v>
      </c>
      <c r="AD533" t="s">
        <v>2624</v>
      </c>
      <c r="AE533" t="s">
        <v>2624</v>
      </c>
      <c r="AF533">
        <v>4</v>
      </c>
    </row>
    <row r="534" spans="1:32" x14ac:dyDescent="0.25">
      <c r="A534" s="22" t="str">
        <f t="shared" si="8"/>
        <v>5000000014-0</v>
      </c>
      <c r="B534" s="9" t="s">
        <v>1076</v>
      </c>
      <c r="C534" s="10" t="s">
        <v>29</v>
      </c>
      <c r="D534" s="10" t="s">
        <v>29</v>
      </c>
      <c r="E534" s="9" t="s">
        <v>30</v>
      </c>
      <c r="F534" s="10" t="s">
        <v>207</v>
      </c>
      <c r="G534" s="10" t="s">
        <v>32</v>
      </c>
      <c r="H534" s="11">
        <v>41913</v>
      </c>
      <c r="I534" s="12">
        <v>41913</v>
      </c>
      <c r="J534" s="10" t="s">
        <v>1050</v>
      </c>
      <c r="K534" s="13" t="s">
        <v>1077</v>
      </c>
      <c r="L534" s="10" t="s">
        <v>357</v>
      </c>
      <c r="M534" s="10" t="s">
        <v>29</v>
      </c>
      <c r="N534" s="14">
        <v>6850</v>
      </c>
      <c r="O534" s="12"/>
      <c r="P534" s="10" t="s">
        <v>29</v>
      </c>
      <c r="Q534" s="14">
        <v>-6310</v>
      </c>
      <c r="R534" s="15">
        <v>2</v>
      </c>
      <c r="S534" s="10" t="s">
        <v>29</v>
      </c>
      <c r="T534" s="15">
        <v>540</v>
      </c>
      <c r="U534" s="10" t="s">
        <v>36</v>
      </c>
      <c r="V534" s="10" t="s">
        <v>29</v>
      </c>
      <c r="W534" s="10" t="s">
        <v>37</v>
      </c>
      <c r="X534" s="10" t="s">
        <v>29</v>
      </c>
      <c r="Y534" s="15">
        <v>0</v>
      </c>
      <c r="Z534" s="15">
        <v>0</v>
      </c>
      <c r="AA534" s="15">
        <v>0</v>
      </c>
      <c r="AB534" s="15">
        <v>-140</v>
      </c>
      <c r="AC534" s="15">
        <v>400</v>
      </c>
      <c r="AD534" t="s">
        <v>2624</v>
      </c>
      <c r="AE534" t="s">
        <v>2624</v>
      </c>
      <c r="AF534">
        <v>4</v>
      </c>
    </row>
    <row r="535" spans="1:32" x14ac:dyDescent="0.25">
      <c r="A535" s="22" t="str">
        <f t="shared" si="8"/>
        <v>5000000015-0</v>
      </c>
      <c r="B535" s="9" t="s">
        <v>1078</v>
      </c>
      <c r="C535" s="10" t="s">
        <v>29</v>
      </c>
      <c r="D535" s="10" t="s">
        <v>29</v>
      </c>
      <c r="E535" s="9" t="s">
        <v>30</v>
      </c>
      <c r="F535" s="10" t="s">
        <v>207</v>
      </c>
      <c r="G535" s="10" t="s">
        <v>32</v>
      </c>
      <c r="H535" s="11">
        <v>40513</v>
      </c>
      <c r="I535" s="12">
        <v>40513</v>
      </c>
      <c r="J535" s="10" t="s">
        <v>1050</v>
      </c>
      <c r="K535" s="13" t="s">
        <v>1070</v>
      </c>
      <c r="L535" s="10" t="s">
        <v>357</v>
      </c>
      <c r="M535" s="10" t="s">
        <v>29</v>
      </c>
      <c r="N535" s="14">
        <v>5200</v>
      </c>
      <c r="O535" s="12"/>
      <c r="P535" s="10" t="s">
        <v>29</v>
      </c>
      <c r="Q535" s="14">
        <v>-4940</v>
      </c>
      <c r="R535" s="15">
        <v>1</v>
      </c>
      <c r="S535" s="10" t="s">
        <v>29</v>
      </c>
      <c r="T535" s="15">
        <v>260</v>
      </c>
      <c r="U535" s="10" t="s">
        <v>36</v>
      </c>
      <c r="V535" s="10" t="s">
        <v>29</v>
      </c>
      <c r="W535" s="10" t="s">
        <v>37</v>
      </c>
      <c r="X535" s="10" t="s">
        <v>29</v>
      </c>
      <c r="Y535" s="15">
        <v>0</v>
      </c>
      <c r="Z535" s="15">
        <v>0</v>
      </c>
      <c r="AA535" s="15">
        <v>0</v>
      </c>
      <c r="AB535" s="15">
        <v>0</v>
      </c>
      <c r="AC535" s="15">
        <v>260</v>
      </c>
      <c r="AD535" t="s">
        <v>2624</v>
      </c>
      <c r="AE535" t="s">
        <v>2624</v>
      </c>
      <c r="AF535">
        <v>4</v>
      </c>
    </row>
    <row r="536" spans="1:32" x14ac:dyDescent="0.25">
      <c r="A536" s="22" t="str">
        <f t="shared" si="8"/>
        <v>5000000016-0</v>
      </c>
      <c r="B536" s="9" t="s">
        <v>1079</v>
      </c>
      <c r="C536" s="10" t="s">
        <v>29</v>
      </c>
      <c r="D536" s="10" t="s">
        <v>29</v>
      </c>
      <c r="E536" s="9" t="s">
        <v>30</v>
      </c>
      <c r="F536" s="10" t="s">
        <v>207</v>
      </c>
      <c r="G536" s="10" t="s">
        <v>32</v>
      </c>
      <c r="H536" s="11">
        <v>42313</v>
      </c>
      <c r="I536" s="12">
        <v>42313</v>
      </c>
      <c r="J536" s="10" t="s">
        <v>1050</v>
      </c>
      <c r="K536" s="13" t="s">
        <v>1080</v>
      </c>
      <c r="L536" s="10" t="s">
        <v>357</v>
      </c>
      <c r="M536" s="10" t="s">
        <v>29</v>
      </c>
      <c r="N536" s="14">
        <v>10200</v>
      </c>
      <c r="O536" s="12"/>
      <c r="P536" s="10" t="s">
        <v>29</v>
      </c>
      <c r="Q536" s="14">
        <v>-9082</v>
      </c>
      <c r="R536" s="15">
        <v>1</v>
      </c>
      <c r="S536" s="10" t="s">
        <v>29</v>
      </c>
      <c r="T536" s="14">
        <v>1118</v>
      </c>
      <c r="U536" s="10" t="s">
        <v>36</v>
      </c>
      <c r="V536" s="10" t="s">
        <v>29</v>
      </c>
      <c r="W536" s="10" t="s">
        <v>37</v>
      </c>
      <c r="X536" s="10" t="s">
        <v>29</v>
      </c>
      <c r="Y536" s="15">
        <v>0</v>
      </c>
      <c r="Z536" s="15">
        <v>0</v>
      </c>
      <c r="AA536" s="15">
        <v>0</v>
      </c>
      <c r="AB536" s="15">
        <v>-290</v>
      </c>
      <c r="AC536" s="15">
        <v>828</v>
      </c>
      <c r="AD536" t="s">
        <v>2624</v>
      </c>
      <c r="AE536" t="s">
        <v>2624</v>
      </c>
      <c r="AF536">
        <v>4</v>
      </c>
    </row>
    <row r="537" spans="1:32" x14ac:dyDescent="0.25">
      <c r="A537" s="22" t="str">
        <f t="shared" si="8"/>
        <v>5000000017-0</v>
      </c>
      <c r="B537" s="9" t="s">
        <v>1081</v>
      </c>
      <c r="C537" s="10" t="s">
        <v>29</v>
      </c>
      <c r="D537" s="10" t="s">
        <v>29</v>
      </c>
      <c r="E537" s="9" t="s">
        <v>30</v>
      </c>
      <c r="F537" s="10" t="s">
        <v>207</v>
      </c>
      <c r="G537" s="10" t="s">
        <v>32</v>
      </c>
      <c r="H537" s="11">
        <v>42313</v>
      </c>
      <c r="I537" s="12">
        <v>42313</v>
      </c>
      <c r="J537" s="10" t="s">
        <v>1050</v>
      </c>
      <c r="K537" s="13" t="s">
        <v>1082</v>
      </c>
      <c r="L537" s="10" t="s">
        <v>357</v>
      </c>
      <c r="M537" s="10" t="s">
        <v>29</v>
      </c>
      <c r="N537" s="14">
        <v>7803</v>
      </c>
      <c r="O537" s="12"/>
      <c r="P537" s="10" t="s">
        <v>29</v>
      </c>
      <c r="Q537" s="14">
        <v>-6948</v>
      </c>
      <c r="R537" s="15">
        <v>1</v>
      </c>
      <c r="S537" s="10" t="s">
        <v>29</v>
      </c>
      <c r="T537" s="15">
        <v>855</v>
      </c>
      <c r="U537" s="10" t="s">
        <v>36</v>
      </c>
      <c r="V537" s="10" t="s">
        <v>29</v>
      </c>
      <c r="W537" s="10" t="s">
        <v>37</v>
      </c>
      <c r="X537" s="10" t="s">
        <v>29</v>
      </c>
      <c r="Y537" s="15">
        <v>0</v>
      </c>
      <c r="Z537" s="15">
        <v>0</v>
      </c>
      <c r="AA537" s="15">
        <v>0</v>
      </c>
      <c r="AB537" s="15">
        <v>-222</v>
      </c>
      <c r="AC537" s="15">
        <v>633</v>
      </c>
      <c r="AD537" t="s">
        <v>2624</v>
      </c>
      <c r="AE537" t="s">
        <v>2624</v>
      </c>
      <c r="AF537">
        <v>4</v>
      </c>
    </row>
    <row r="538" spans="1:32" x14ac:dyDescent="0.25">
      <c r="A538" s="22" t="str">
        <f t="shared" si="8"/>
        <v>5000000018-0</v>
      </c>
      <c r="B538" s="9" t="s">
        <v>1083</v>
      </c>
      <c r="C538" s="10" t="s">
        <v>29</v>
      </c>
      <c r="D538" s="10" t="s">
        <v>29</v>
      </c>
      <c r="E538" s="9" t="s">
        <v>30</v>
      </c>
      <c r="F538" s="10" t="s">
        <v>32</v>
      </c>
      <c r="G538" s="10" t="s">
        <v>32</v>
      </c>
      <c r="H538" s="11">
        <v>39823</v>
      </c>
      <c r="I538" s="12">
        <v>39823</v>
      </c>
      <c r="J538" s="10" t="s">
        <v>1050</v>
      </c>
      <c r="K538" s="13" t="s">
        <v>1065</v>
      </c>
      <c r="L538" s="10" t="s">
        <v>357</v>
      </c>
      <c r="M538" s="10" t="s">
        <v>29</v>
      </c>
      <c r="N538" s="14">
        <v>2415</v>
      </c>
      <c r="O538" s="12"/>
      <c r="P538" s="10" t="s">
        <v>29</v>
      </c>
      <c r="Q538" s="14">
        <v>-2294</v>
      </c>
      <c r="R538" s="15">
        <v>1</v>
      </c>
      <c r="S538" s="10" t="s">
        <v>29</v>
      </c>
      <c r="T538" s="15">
        <v>121</v>
      </c>
      <c r="U538" s="10" t="s">
        <v>36</v>
      </c>
      <c r="V538" s="10" t="s">
        <v>29</v>
      </c>
      <c r="W538" s="10" t="s">
        <v>37</v>
      </c>
      <c r="X538" s="10" t="s">
        <v>29</v>
      </c>
      <c r="Y538" s="15">
        <v>0</v>
      </c>
      <c r="Z538" s="15">
        <v>0</v>
      </c>
      <c r="AA538" s="15">
        <v>0</v>
      </c>
      <c r="AB538" s="15">
        <v>0</v>
      </c>
      <c r="AC538" s="15">
        <v>121</v>
      </c>
      <c r="AD538" t="s">
        <v>2624</v>
      </c>
      <c r="AE538" t="s">
        <v>2624</v>
      </c>
      <c r="AF538">
        <v>4</v>
      </c>
    </row>
    <row r="539" spans="1:32" x14ac:dyDescent="0.25">
      <c r="A539" s="22" t="str">
        <f t="shared" si="8"/>
        <v>5000000019-0</v>
      </c>
      <c r="B539" s="9" t="s">
        <v>1084</v>
      </c>
      <c r="C539" s="10" t="s">
        <v>29</v>
      </c>
      <c r="D539" s="10" t="s">
        <v>29</v>
      </c>
      <c r="E539" s="9" t="s">
        <v>30</v>
      </c>
      <c r="F539" s="10" t="s">
        <v>207</v>
      </c>
      <c r="G539" s="10" t="s">
        <v>32</v>
      </c>
      <c r="H539" s="11">
        <v>43079</v>
      </c>
      <c r="I539" s="12">
        <v>43079</v>
      </c>
      <c r="J539" s="10" t="s">
        <v>1050</v>
      </c>
      <c r="K539" s="13" t="s">
        <v>1070</v>
      </c>
      <c r="L539" s="10" t="s">
        <v>357</v>
      </c>
      <c r="M539" s="10" t="s">
        <v>29</v>
      </c>
      <c r="N539" s="14">
        <v>13666</v>
      </c>
      <c r="O539" s="12"/>
      <c r="P539" s="10" t="s">
        <v>29</v>
      </c>
      <c r="Q539" s="14">
        <v>-10855</v>
      </c>
      <c r="R539" s="15">
        <v>1</v>
      </c>
      <c r="S539" s="10" t="s">
        <v>29</v>
      </c>
      <c r="T539" s="14">
        <v>2811</v>
      </c>
      <c r="U539" s="10" t="s">
        <v>36</v>
      </c>
      <c r="V539" s="10" t="s">
        <v>29</v>
      </c>
      <c r="W539" s="10" t="s">
        <v>37</v>
      </c>
      <c r="X539" s="10" t="s">
        <v>29</v>
      </c>
      <c r="Y539" s="15">
        <v>0</v>
      </c>
      <c r="Z539" s="15">
        <v>0</v>
      </c>
      <c r="AA539" s="15">
        <v>0</v>
      </c>
      <c r="AB539" s="15">
        <v>-729</v>
      </c>
      <c r="AC539" s="14">
        <v>2082</v>
      </c>
      <c r="AD539" t="s">
        <v>2624</v>
      </c>
      <c r="AE539" t="s">
        <v>2624</v>
      </c>
      <c r="AF539">
        <v>4</v>
      </c>
    </row>
    <row r="540" spans="1:32" x14ac:dyDescent="0.25">
      <c r="A540" s="22" t="str">
        <f t="shared" si="8"/>
        <v>5000000020-0</v>
      </c>
      <c r="B540" s="9" t="s">
        <v>1085</v>
      </c>
      <c r="C540" s="10" t="s">
        <v>29</v>
      </c>
      <c r="D540" s="10" t="s">
        <v>29</v>
      </c>
      <c r="E540" s="9" t="s">
        <v>30</v>
      </c>
      <c r="F540" s="10" t="s">
        <v>207</v>
      </c>
      <c r="G540" s="10" t="s">
        <v>32</v>
      </c>
      <c r="H540" s="11">
        <v>42654</v>
      </c>
      <c r="I540" s="12">
        <v>42654</v>
      </c>
      <c r="J540" s="10" t="s">
        <v>218</v>
      </c>
      <c r="K540" s="13" t="s">
        <v>1086</v>
      </c>
      <c r="L540" s="10" t="s">
        <v>357</v>
      </c>
      <c r="M540" s="10" t="s">
        <v>29</v>
      </c>
      <c r="N540" s="14">
        <v>17490</v>
      </c>
      <c r="O540" s="12"/>
      <c r="P540" s="10" t="s">
        <v>29</v>
      </c>
      <c r="Q540" s="14">
        <v>-14951</v>
      </c>
      <c r="R540" s="15">
        <v>1</v>
      </c>
      <c r="S540" s="10" t="s">
        <v>29</v>
      </c>
      <c r="T540" s="14">
        <v>2539</v>
      </c>
      <c r="U540" s="10" t="s">
        <v>36</v>
      </c>
      <c r="V540" s="10" t="s">
        <v>29</v>
      </c>
      <c r="W540" s="10" t="s">
        <v>37</v>
      </c>
      <c r="X540" s="10" t="s">
        <v>29</v>
      </c>
      <c r="Y540" s="15">
        <v>0</v>
      </c>
      <c r="Z540" s="15">
        <v>0</v>
      </c>
      <c r="AA540" s="15">
        <v>0</v>
      </c>
      <c r="AB540" s="15">
        <v>-659</v>
      </c>
      <c r="AC540" s="14">
        <v>1880</v>
      </c>
      <c r="AD540" t="s">
        <v>2624</v>
      </c>
      <c r="AE540" t="s">
        <v>2624</v>
      </c>
      <c r="AF540">
        <v>4</v>
      </c>
    </row>
    <row r="541" spans="1:32" x14ac:dyDescent="0.25">
      <c r="A541" s="22" t="str">
        <f t="shared" si="8"/>
        <v>5000000021-0</v>
      </c>
      <c r="B541" s="9" t="s">
        <v>1087</v>
      </c>
      <c r="C541" s="10" t="s">
        <v>29</v>
      </c>
      <c r="D541" s="10" t="s">
        <v>29</v>
      </c>
      <c r="E541" s="9" t="s">
        <v>30</v>
      </c>
      <c r="F541" s="10" t="s">
        <v>207</v>
      </c>
      <c r="G541" s="10" t="s">
        <v>32</v>
      </c>
      <c r="H541" s="11">
        <v>43051</v>
      </c>
      <c r="I541" s="12">
        <v>43051</v>
      </c>
      <c r="J541" s="10" t="s">
        <v>1050</v>
      </c>
      <c r="K541" s="13" t="s">
        <v>1088</v>
      </c>
      <c r="L541" s="10" t="s">
        <v>357</v>
      </c>
      <c r="M541" s="10" t="s">
        <v>29</v>
      </c>
      <c r="N541" s="14">
        <v>14006.44</v>
      </c>
      <c r="O541" s="12"/>
      <c r="P541" s="10" t="s">
        <v>29</v>
      </c>
      <c r="Q541" s="14">
        <v>-11188.25</v>
      </c>
      <c r="R541" s="15">
        <v>1</v>
      </c>
      <c r="S541" s="10" t="s">
        <v>29</v>
      </c>
      <c r="T541" s="14">
        <v>2818.19</v>
      </c>
      <c r="U541" s="10" t="s">
        <v>36</v>
      </c>
      <c r="V541" s="10" t="s">
        <v>29</v>
      </c>
      <c r="W541" s="10" t="s">
        <v>37</v>
      </c>
      <c r="X541" s="10" t="s">
        <v>29</v>
      </c>
      <c r="Y541" s="15">
        <v>0</v>
      </c>
      <c r="Z541" s="15">
        <v>0</v>
      </c>
      <c r="AA541" s="15">
        <v>0</v>
      </c>
      <c r="AB541" s="15">
        <v>-731</v>
      </c>
      <c r="AC541" s="14">
        <v>2087.19</v>
      </c>
      <c r="AD541" t="s">
        <v>2624</v>
      </c>
      <c r="AE541" t="s">
        <v>2624</v>
      </c>
      <c r="AF541">
        <v>4</v>
      </c>
    </row>
    <row r="542" spans="1:32" x14ac:dyDescent="0.25">
      <c r="A542" s="22" t="str">
        <f t="shared" si="8"/>
        <v>5000000022-0</v>
      </c>
      <c r="B542" s="9" t="s">
        <v>1089</v>
      </c>
      <c r="C542" s="10" t="s">
        <v>29</v>
      </c>
      <c r="D542" s="10" t="s">
        <v>29</v>
      </c>
      <c r="E542" s="9" t="s">
        <v>30</v>
      </c>
      <c r="F542" s="10" t="s">
        <v>207</v>
      </c>
      <c r="G542" s="10" t="s">
        <v>32</v>
      </c>
      <c r="H542" s="11">
        <v>43051</v>
      </c>
      <c r="I542" s="12">
        <v>43051</v>
      </c>
      <c r="J542" s="10" t="s">
        <v>1050</v>
      </c>
      <c r="K542" s="13" t="s">
        <v>1090</v>
      </c>
      <c r="L542" s="10" t="s">
        <v>357</v>
      </c>
      <c r="M542" s="10" t="s">
        <v>29</v>
      </c>
      <c r="N542" s="14">
        <v>52000</v>
      </c>
      <c r="O542" s="12"/>
      <c r="P542" s="10" t="s">
        <v>29</v>
      </c>
      <c r="Q542" s="14">
        <v>-41537</v>
      </c>
      <c r="R542" s="15">
        <v>1</v>
      </c>
      <c r="S542" s="10" t="s">
        <v>29</v>
      </c>
      <c r="T542" s="14">
        <v>10463</v>
      </c>
      <c r="U542" s="10" t="s">
        <v>36</v>
      </c>
      <c r="V542" s="10" t="s">
        <v>29</v>
      </c>
      <c r="W542" s="10" t="s">
        <v>37</v>
      </c>
      <c r="X542" s="10" t="s">
        <v>29</v>
      </c>
      <c r="Y542" s="15">
        <v>0</v>
      </c>
      <c r="Z542" s="15">
        <v>0</v>
      </c>
      <c r="AA542" s="15">
        <v>0</v>
      </c>
      <c r="AB542" s="14">
        <v>-2715</v>
      </c>
      <c r="AC542" s="14">
        <v>7748</v>
      </c>
      <c r="AD542" t="s">
        <v>2624</v>
      </c>
      <c r="AE542" t="s">
        <v>2624</v>
      </c>
      <c r="AF542">
        <v>4</v>
      </c>
    </row>
    <row r="543" spans="1:32" x14ac:dyDescent="0.25">
      <c r="A543" s="22" t="str">
        <f t="shared" si="8"/>
        <v>5000000023-0</v>
      </c>
      <c r="B543" s="9" t="s">
        <v>1091</v>
      </c>
      <c r="C543" s="10" t="s">
        <v>29</v>
      </c>
      <c r="D543" s="10" t="s">
        <v>29</v>
      </c>
      <c r="E543" s="9" t="s">
        <v>30</v>
      </c>
      <c r="F543" s="10" t="s">
        <v>207</v>
      </c>
      <c r="G543" s="10" t="s">
        <v>32</v>
      </c>
      <c r="H543" s="11">
        <v>43051</v>
      </c>
      <c r="I543" s="12">
        <v>43051</v>
      </c>
      <c r="J543" s="10" t="s">
        <v>1050</v>
      </c>
      <c r="K543" s="13" t="s">
        <v>1092</v>
      </c>
      <c r="L543" s="10" t="s">
        <v>357</v>
      </c>
      <c r="M543" s="10" t="s">
        <v>29</v>
      </c>
      <c r="N543" s="14">
        <v>44000</v>
      </c>
      <c r="O543" s="12"/>
      <c r="P543" s="10" t="s">
        <v>29</v>
      </c>
      <c r="Q543" s="14">
        <v>-35147</v>
      </c>
      <c r="R543" s="15">
        <v>1</v>
      </c>
      <c r="S543" s="10" t="s">
        <v>29</v>
      </c>
      <c r="T543" s="14">
        <v>8853</v>
      </c>
      <c r="U543" s="10" t="s">
        <v>36</v>
      </c>
      <c r="V543" s="10" t="s">
        <v>29</v>
      </c>
      <c r="W543" s="10" t="s">
        <v>37</v>
      </c>
      <c r="X543" s="10" t="s">
        <v>29</v>
      </c>
      <c r="Y543" s="15">
        <v>0</v>
      </c>
      <c r="Z543" s="15">
        <v>0</v>
      </c>
      <c r="AA543" s="15">
        <v>0</v>
      </c>
      <c r="AB543" s="14">
        <v>-2297</v>
      </c>
      <c r="AC543" s="14">
        <v>6556</v>
      </c>
      <c r="AD543" t="s">
        <v>2624</v>
      </c>
      <c r="AE543" t="s">
        <v>2624</v>
      </c>
      <c r="AF543">
        <v>4</v>
      </c>
    </row>
    <row r="544" spans="1:32" x14ac:dyDescent="0.25">
      <c r="A544" s="22" t="str">
        <f t="shared" si="8"/>
        <v>5000000024-0</v>
      </c>
      <c r="B544" s="9" t="s">
        <v>1093</v>
      </c>
      <c r="C544" s="10" t="s">
        <v>29</v>
      </c>
      <c r="D544" s="10" t="s">
        <v>29</v>
      </c>
      <c r="E544" s="9" t="s">
        <v>30</v>
      </c>
      <c r="F544" s="10" t="s">
        <v>207</v>
      </c>
      <c r="G544" s="10" t="s">
        <v>32</v>
      </c>
      <c r="H544" s="11">
        <v>43113</v>
      </c>
      <c r="I544" s="12">
        <v>43113</v>
      </c>
      <c r="J544" s="10" t="s">
        <v>1050</v>
      </c>
      <c r="K544" s="13" t="s">
        <v>1070</v>
      </c>
      <c r="L544" s="10" t="s">
        <v>357</v>
      </c>
      <c r="M544" s="10" t="s">
        <v>29</v>
      </c>
      <c r="N544" s="14">
        <v>8750</v>
      </c>
      <c r="O544" s="12"/>
      <c r="P544" s="10" t="s">
        <v>29</v>
      </c>
      <c r="Q544" s="14">
        <v>-6903</v>
      </c>
      <c r="R544" s="15">
        <v>1</v>
      </c>
      <c r="S544" s="10" t="s">
        <v>29</v>
      </c>
      <c r="T544" s="14">
        <v>1847</v>
      </c>
      <c r="U544" s="10" t="s">
        <v>36</v>
      </c>
      <c r="V544" s="10" t="s">
        <v>29</v>
      </c>
      <c r="W544" s="10" t="s">
        <v>37</v>
      </c>
      <c r="X544" s="10" t="s">
        <v>29</v>
      </c>
      <c r="Y544" s="15">
        <v>0</v>
      </c>
      <c r="Z544" s="15">
        <v>0</v>
      </c>
      <c r="AA544" s="15">
        <v>0</v>
      </c>
      <c r="AB544" s="15">
        <v>-479</v>
      </c>
      <c r="AC544" s="14">
        <v>1368</v>
      </c>
      <c r="AD544" t="s">
        <v>2624</v>
      </c>
      <c r="AE544" t="s">
        <v>2624</v>
      </c>
      <c r="AF544">
        <v>4</v>
      </c>
    </row>
    <row r="545" spans="1:32" x14ac:dyDescent="0.25">
      <c r="A545" s="22" t="str">
        <f t="shared" si="8"/>
        <v>5000000025-0</v>
      </c>
      <c r="B545" s="9" t="s">
        <v>1094</v>
      </c>
      <c r="C545" s="10" t="s">
        <v>29</v>
      </c>
      <c r="D545" s="10" t="s">
        <v>29</v>
      </c>
      <c r="E545" s="9" t="s">
        <v>30</v>
      </c>
      <c r="F545" s="10" t="s">
        <v>207</v>
      </c>
      <c r="G545" s="10" t="s">
        <v>32</v>
      </c>
      <c r="H545" s="11">
        <v>42358</v>
      </c>
      <c r="I545" s="12">
        <v>42358</v>
      </c>
      <c r="J545" s="10" t="s">
        <v>1050</v>
      </c>
      <c r="K545" s="13" t="s">
        <v>1095</v>
      </c>
      <c r="L545" s="10" t="s">
        <v>357</v>
      </c>
      <c r="M545" s="10" t="s">
        <v>29</v>
      </c>
      <c r="N545" s="14">
        <v>2350</v>
      </c>
      <c r="O545" s="12"/>
      <c r="P545" s="10" t="s">
        <v>29</v>
      </c>
      <c r="Q545" s="14">
        <v>-2084</v>
      </c>
      <c r="R545" s="15">
        <v>1</v>
      </c>
      <c r="S545" s="10" t="s">
        <v>29</v>
      </c>
      <c r="T545" s="15">
        <v>266</v>
      </c>
      <c r="U545" s="10" t="s">
        <v>36</v>
      </c>
      <c r="V545" s="10" t="s">
        <v>29</v>
      </c>
      <c r="W545" s="10" t="s">
        <v>37</v>
      </c>
      <c r="X545" s="10" t="s">
        <v>29</v>
      </c>
      <c r="Y545" s="15">
        <v>0</v>
      </c>
      <c r="Z545" s="15">
        <v>0</v>
      </c>
      <c r="AA545" s="15">
        <v>0</v>
      </c>
      <c r="AB545" s="15">
        <v>-69</v>
      </c>
      <c r="AC545" s="15">
        <v>197</v>
      </c>
      <c r="AD545" t="s">
        <v>2624</v>
      </c>
      <c r="AE545" t="s">
        <v>2624</v>
      </c>
      <c r="AF545">
        <v>4</v>
      </c>
    </row>
    <row r="546" spans="1:32" x14ac:dyDescent="0.25">
      <c r="A546" s="22" t="str">
        <f t="shared" si="8"/>
        <v>5000000026-0</v>
      </c>
      <c r="B546" s="9" t="s">
        <v>1096</v>
      </c>
      <c r="C546" s="10" t="s">
        <v>29</v>
      </c>
      <c r="D546" s="10" t="s">
        <v>29</v>
      </c>
      <c r="E546" s="9" t="s">
        <v>30</v>
      </c>
      <c r="F546" s="10" t="s">
        <v>207</v>
      </c>
      <c r="G546" s="10" t="s">
        <v>32</v>
      </c>
      <c r="H546" s="11">
        <v>42358</v>
      </c>
      <c r="I546" s="12">
        <v>42358</v>
      </c>
      <c r="J546" s="10" t="s">
        <v>1050</v>
      </c>
      <c r="K546" s="13" t="s">
        <v>1072</v>
      </c>
      <c r="L546" s="10" t="s">
        <v>357</v>
      </c>
      <c r="M546" s="10" t="s">
        <v>29</v>
      </c>
      <c r="N546" s="14">
        <v>8500</v>
      </c>
      <c r="O546" s="12"/>
      <c r="P546" s="10" t="s">
        <v>29</v>
      </c>
      <c r="Q546" s="14">
        <v>-7534</v>
      </c>
      <c r="R546" s="15">
        <v>1</v>
      </c>
      <c r="S546" s="10" t="s">
        <v>29</v>
      </c>
      <c r="T546" s="15">
        <v>966</v>
      </c>
      <c r="U546" s="10" t="s">
        <v>36</v>
      </c>
      <c r="V546" s="10" t="s">
        <v>29</v>
      </c>
      <c r="W546" s="10" t="s">
        <v>37</v>
      </c>
      <c r="X546" s="10" t="s">
        <v>29</v>
      </c>
      <c r="Y546" s="15">
        <v>0</v>
      </c>
      <c r="Z546" s="15">
        <v>0</v>
      </c>
      <c r="AA546" s="15">
        <v>0</v>
      </c>
      <c r="AB546" s="15">
        <v>-251</v>
      </c>
      <c r="AC546" s="15">
        <v>715</v>
      </c>
      <c r="AD546" t="s">
        <v>2624</v>
      </c>
      <c r="AE546" t="s">
        <v>2624</v>
      </c>
      <c r="AF546">
        <v>4</v>
      </c>
    </row>
    <row r="547" spans="1:32" x14ac:dyDescent="0.25">
      <c r="A547" s="22" t="str">
        <f t="shared" si="8"/>
        <v>5000000027-0</v>
      </c>
      <c r="B547" s="9" t="s">
        <v>1097</v>
      </c>
      <c r="C547" s="10" t="s">
        <v>29</v>
      </c>
      <c r="D547" s="10" t="s">
        <v>29</v>
      </c>
      <c r="E547" s="9" t="s">
        <v>30</v>
      </c>
      <c r="F547" s="10" t="s">
        <v>207</v>
      </c>
      <c r="G547" s="10" t="s">
        <v>32</v>
      </c>
      <c r="H547" s="11">
        <v>42358</v>
      </c>
      <c r="I547" s="12">
        <v>42358</v>
      </c>
      <c r="J547" s="10" t="s">
        <v>1050</v>
      </c>
      <c r="K547" s="13" t="s">
        <v>1098</v>
      </c>
      <c r="L547" s="10" t="s">
        <v>357</v>
      </c>
      <c r="M547" s="10" t="s">
        <v>29</v>
      </c>
      <c r="N547" s="14">
        <v>1300</v>
      </c>
      <c r="O547" s="12"/>
      <c r="P547" s="10" t="s">
        <v>29</v>
      </c>
      <c r="Q547" s="14">
        <v>-1153</v>
      </c>
      <c r="R547" s="15">
        <v>1</v>
      </c>
      <c r="S547" s="10" t="s">
        <v>29</v>
      </c>
      <c r="T547" s="15">
        <v>147</v>
      </c>
      <c r="U547" s="10" t="s">
        <v>36</v>
      </c>
      <c r="V547" s="10" t="s">
        <v>29</v>
      </c>
      <c r="W547" s="10" t="s">
        <v>37</v>
      </c>
      <c r="X547" s="10" t="s">
        <v>29</v>
      </c>
      <c r="Y547" s="15">
        <v>0</v>
      </c>
      <c r="Z547" s="15">
        <v>0</v>
      </c>
      <c r="AA547" s="15">
        <v>0</v>
      </c>
      <c r="AB547" s="15">
        <v>-38</v>
      </c>
      <c r="AC547" s="15">
        <v>109</v>
      </c>
      <c r="AD547" t="s">
        <v>2624</v>
      </c>
      <c r="AE547" t="s">
        <v>2624</v>
      </c>
      <c r="AF547">
        <v>4</v>
      </c>
    </row>
    <row r="548" spans="1:32" x14ac:dyDescent="0.25">
      <c r="A548" s="22" t="str">
        <f t="shared" si="8"/>
        <v>5000000028-0</v>
      </c>
      <c r="B548" s="9" t="s">
        <v>1099</v>
      </c>
      <c r="C548" s="10" t="s">
        <v>29</v>
      </c>
      <c r="D548" s="10" t="s">
        <v>29</v>
      </c>
      <c r="E548" s="9" t="s">
        <v>30</v>
      </c>
      <c r="F548" s="10" t="s">
        <v>207</v>
      </c>
      <c r="G548" s="10" t="s">
        <v>32</v>
      </c>
      <c r="H548" s="11">
        <v>42358</v>
      </c>
      <c r="I548" s="12">
        <v>42358</v>
      </c>
      <c r="J548" s="10" t="s">
        <v>1050</v>
      </c>
      <c r="K548" s="13" t="s">
        <v>1100</v>
      </c>
      <c r="L548" s="10" t="s">
        <v>357</v>
      </c>
      <c r="M548" s="10" t="s">
        <v>29</v>
      </c>
      <c r="N548" s="14">
        <v>3300</v>
      </c>
      <c r="O548" s="12"/>
      <c r="P548" s="10" t="s">
        <v>29</v>
      </c>
      <c r="Q548" s="14">
        <v>-2926</v>
      </c>
      <c r="R548" s="15">
        <v>1</v>
      </c>
      <c r="S548" s="10" t="s">
        <v>29</v>
      </c>
      <c r="T548" s="15">
        <v>374</v>
      </c>
      <c r="U548" s="10" t="s">
        <v>36</v>
      </c>
      <c r="V548" s="10" t="s">
        <v>29</v>
      </c>
      <c r="W548" s="10" t="s">
        <v>37</v>
      </c>
      <c r="X548" s="10" t="s">
        <v>29</v>
      </c>
      <c r="Y548" s="15">
        <v>0</v>
      </c>
      <c r="Z548" s="15">
        <v>0</v>
      </c>
      <c r="AA548" s="15">
        <v>0</v>
      </c>
      <c r="AB548" s="15">
        <v>-97</v>
      </c>
      <c r="AC548" s="15">
        <v>277</v>
      </c>
      <c r="AD548" t="s">
        <v>2624</v>
      </c>
      <c r="AE548" t="s">
        <v>2624</v>
      </c>
      <c r="AF548">
        <v>4</v>
      </c>
    </row>
    <row r="549" spans="1:32" x14ac:dyDescent="0.25">
      <c r="A549" s="22" t="str">
        <f t="shared" si="8"/>
        <v>5000000029-0</v>
      </c>
      <c r="B549" s="9" t="s">
        <v>1101</v>
      </c>
      <c r="C549" s="10" t="s">
        <v>29</v>
      </c>
      <c r="D549" s="10" t="s">
        <v>29</v>
      </c>
      <c r="E549" s="9" t="s">
        <v>30</v>
      </c>
      <c r="F549" s="10" t="s">
        <v>207</v>
      </c>
      <c r="G549" s="10" t="s">
        <v>32</v>
      </c>
      <c r="H549" s="11">
        <v>42604</v>
      </c>
      <c r="I549" s="12">
        <v>42604</v>
      </c>
      <c r="J549" s="10" t="s">
        <v>1050</v>
      </c>
      <c r="K549" s="13" t="s">
        <v>1102</v>
      </c>
      <c r="L549" s="10" t="s">
        <v>357</v>
      </c>
      <c r="M549" s="10" t="s">
        <v>29</v>
      </c>
      <c r="N549" s="14">
        <v>8000</v>
      </c>
      <c r="O549" s="12"/>
      <c r="P549" s="10" t="s">
        <v>29</v>
      </c>
      <c r="Q549" s="14">
        <v>-6886</v>
      </c>
      <c r="R549" s="15">
        <v>1</v>
      </c>
      <c r="S549" s="10" t="s">
        <v>29</v>
      </c>
      <c r="T549" s="14">
        <v>1114</v>
      </c>
      <c r="U549" s="10" t="s">
        <v>36</v>
      </c>
      <c r="V549" s="10" t="s">
        <v>29</v>
      </c>
      <c r="W549" s="10" t="s">
        <v>37</v>
      </c>
      <c r="X549" s="10" t="s">
        <v>29</v>
      </c>
      <c r="Y549" s="15">
        <v>0</v>
      </c>
      <c r="Z549" s="15">
        <v>0</v>
      </c>
      <c r="AA549" s="15">
        <v>0</v>
      </c>
      <c r="AB549" s="15">
        <v>-289</v>
      </c>
      <c r="AC549" s="15">
        <v>825</v>
      </c>
      <c r="AD549" t="s">
        <v>2624</v>
      </c>
      <c r="AE549" t="s">
        <v>2624</v>
      </c>
      <c r="AF549">
        <v>4</v>
      </c>
    </row>
    <row r="550" spans="1:32" x14ac:dyDescent="0.25">
      <c r="A550" s="22" t="str">
        <f t="shared" si="8"/>
        <v>5000000030-0</v>
      </c>
      <c r="B550" s="9" t="s">
        <v>1103</v>
      </c>
      <c r="C550" s="10" t="s">
        <v>29</v>
      </c>
      <c r="D550" s="10" t="s">
        <v>29</v>
      </c>
      <c r="E550" s="9" t="s">
        <v>30</v>
      </c>
      <c r="F550" s="10" t="s">
        <v>207</v>
      </c>
      <c r="G550" s="10" t="s">
        <v>32</v>
      </c>
      <c r="H550" s="11">
        <v>42544</v>
      </c>
      <c r="I550" s="12">
        <v>42544</v>
      </c>
      <c r="J550" s="10" t="s">
        <v>1050</v>
      </c>
      <c r="K550" s="13" t="s">
        <v>1104</v>
      </c>
      <c r="L550" s="10" t="s">
        <v>357</v>
      </c>
      <c r="M550" s="10" t="s">
        <v>29</v>
      </c>
      <c r="N550" s="14">
        <v>8500</v>
      </c>
      <c r="O550" s="12"/>
      <c r="P550" s="10" t="s">
        <v>29</v>
      </c>
      <c r="Q550" s="14">
        <v>-7375</v>
      </c>
      <c r="R550" s="15">
        <v>1</v>
      </c>
      <c r="S550" s="10" t="s">
        <v>29</v>
      </c>
      <c r="T550" s="14">
        <v>1125</v>
      </c>
      <c r="U550" s="10" t="s">
        <v>36</v>
      </c>
      <c r="V550" s="10" t="s">
        <v>29</v>
      </c>
      <c r="W550" s="10" t="s">
        <v>37</v>
      </c>
      <c r="X550" s="10" t="s">
        <v>29</v>
      </c>
      <c r="Y550" s="15">
        <v>0</v>
      </c>
      <c r="Z550" s="15">
        <v>0</v>
      </c>
      <c r="AA550" s="15">
        <v>0</v>
      </c>
      <c r="AB550" s="15">
        <v>-292</v>
      </c>
      <c r="AC550" s="15">
        <v>833</v>
      </c>
      <c r="AD550" t="s">
        <v>2624</v>
      </c>
      <c r="AE550" t="s">
        <v>2624</v>
      </c>
      <c r="AF550">
        <v>4</v>
      </c>
    </row>
    <row r="551" spans="1:32" x14ac:dyDescent="0.25">
      <c r="A551" s="22" t="str">
        <f t="shared" si="8"/>
        <v>5000000031-0</v>
      </c>
      <c r="B551" s="9" t="s">
        <v>1105</v>
      </c>
      <c r="C551" s="10" t="s">
        <v>29</v>
      </c>
      <c r="D551" s="10" t="s">
        <v>29</v>
      </c>
      <c r="E551" s="9" t="s">
        <v>30</v>
      </c>
      <c r="F551" s="10" t="s">
        <v>207</v>
      </c>
      <c r="G551" s="10" t="s">
        <v>32</v>
      </c>
      <c r="H551" s="11">
        <v>42697</v>
      </c>
      <c r="I551" s="12">
        <v>42697</v>
      </c>
      <c r="J551" s="10" t="s">
        <v>1050</v>
      </c>
      <c r="K551" s="13" t="s">
        <v>1102</v>
      </c>
      <c r="L551" s="10" t="s">
        <v>357</v>
      </c>
      <c r="M551" s="10" t="s">
        <v>29</v>
      </c>
      <c r="N551" s="14">
        <v>8500</v>
      </c>
      <c r="O551" s="12"/>
      <c r="P551" s="10" t="s">
        <v>29</v>
      </c>
      <c r="Q551" s="14">
        <v>-7222</v>
      </c>
      <c r="R551" s="15">
        <v>1</v>
      </c>
      <c r="S551" s="10" t="s">
        <v>29</v>
      </c>
      <c r="T551" s="14">
        <v>1278</v>
      </c>
      <c r="U551" s="10" t="s">
        <v>36</v>
      </c>
      <c r="V551" s="10" t="s">
        <v>29</v>
      </c>
      <c r="W551" s="10" t="s">
        <v>37</v>
      </c>
      <c r="X551" s="10" t="s">
        <v>29</v>
      </c>
      <c r="Y551" s="15">
        <v>0</v>
      </c>
      <c r="Z551" s="15">
        <v>0</v>
      </c>
      <c r="AA551" s="15">
        <v>0</v>
      </c>
      <c r="AB551" s="15">
        <v>-332</v>
      </c>
      <c r="AC551" s="15">
        <v>946</v>
      </c>
      <c r="AD551" t="s">
        <v>2624</v>
      </c>
      <c r="AE551" t="s">
        <v>2624</v>
      </c>
      <c r="AF551">
        <v>4</v>
      </c>
    </row>
    <row r="552" spans="1:32" x14ac:dyDescent="0.25">
      <c r="A552" s="22" t="str">
        <f t="shared" si="8"/>
        <v>5000000032-0</v>
      </c>
      <c r="B552" s="9" t="s">
        <v>1106</v>
      </c>
      <c r="C552" s="10" t="s">
        <v>29</v>
      </c>
      <c r="D552" s="10" t="s">
        <v>29</v>
      </c>
      <c r="E552" s="9" t="s">
        <v>30</v>
      </c>
      <c r="F552" s="10" t="s">
        <v>207</v>
      </c>
      <c r="G552" s="10" t="s">
        <v>32</v>
      </c>
      <c r="H552" s="11">
        <v>42818</v>
      </c>
      <c r="I552" s="12">
        <v>42818</v>
      </c>
      <c r="J552" s="10" t="s">
        <v>1050</v>
      </c>
      <c r="K552" s="13" t="s">
        <v>1107</v>
      </c>
      <c r="L552" s="10" t="s">
        <v>357</v>
      </c>
      <c r="M552" s="10" t="s">
        <v>29</v>
      </c>
      <c r="N552" s="14">
        <v>3000</v>
      </c>
      <c r="O552" s="12"/>
      <c r="P552" s="10" t="s">
        <v>29</v>
      </c>
      <c r="Q552" s="14">
        <v>-2506</v>
      </c>
      <c r="R552" s="15">
        <v>1</v>
      </c>
      <c r="S552" s="10" t="s">
        <v>29</v>
      </c>
      <c r="T552" s="15">
        <v>494</v>
      </c>
      <c r="U552" s="10" t="s">
        <v>36</v>
      </c>
      <c r="V552" s="10" t="s">
        <v>29</v>
      </c>
      <c r="W552" s="10" t="s">
        <v>37</v>
      </c>
      <c r="X552" s="10" t="s">
        <v>29</v>
      </c>
      <c r="Y552" s="15">
        <v>0</v>
      </c>
      <c r="Z552" s="15">
        <v>0</v>
      </c>
      <c r="AA552" s="15">
        <v>0</v>
      </c>
      <c r="AB552" s="15">
        <v>-128</v>
      </c>
      <c r="AC552" s="15">
        <v>366</v>
      </c>
      <c r="AD552" t="s">
        <v>2624</v>
      </c>
      <c r="AE552" t="s">
        <v>2624</v>
      </c>
      <c r="AF552">
        <v>4</v>
      </c>
    </row>
    <row r="553" spans="1:32" x14ac:dyDescent="0.25">
      <c r="A553" s="22" t="str">
        <f t="shared" si="8"/>
        <v>5000000033-0</v>
      </c>
      <c r="B553" s="9" t="s">
        <v>1108</v>
      </c>
      <c r="C553" s="10" t="s">
        <v>29</v>
      </c>
      <c r="D553" s="10" t="s">
        <v>29</v>
      </c>
      <c r="E553" s="9" t="s">
        <v>30</v>
      </c>
      <c r="F553" s="10" t="s">
        <v>207</v>
      </c>
      <c r="G553" s="10" t="s">
        <v>32</v>
      </c>
      <c r="H553" s="11">
        <v>42818</v>
      </c>
      <c r="I553" s="12">
        <v>42818</v>
      </c>
      <c r="J553" s="10" t="s">
        <v>1050</v>
      </c>
      <c r="K553" s="13" t="s">
        <v>1109</v>
      </c>
      <c r="L553" s="10" t="s">
        <v>357</v>
      </c>
      <c r="M553" s="10" t="s">
        <v>29</v>
      </c>
      <c r="N553" s="14">
        <v>3200</v>
      </c>
      <c r="O553" s="12"/>
      <c r="P553" s="10" t="s">
        <v>29</v>
      </c>
      <c r="Q553" s="14">
        <v>-2673</v>
      </c>
      <c r="R553" s="15">
        <v>1</v>
      </c>
      <c r="S553" s="10" t="s">
        <v>29</v>
      </c>
      <c r="T553" s="15">
        <v>527</v>
      </c>
      <c r="U553" s="10" t="s">
        <v>36</v>
      </c>
      <c r="V553" s="10" t="s">
        <v>29</v>
      </c>
      <c r="W553" s="10" t="s">
        <v>37</v>
      </c>
      <c r="X553" s="10" t="s">
        <v>29</v>
      </c>
      <c r="Y553" s="15">
        <v>0</v>
      </c>
      <c r="Z553" s="15">
        <v>0</v>
      </c>
      <c r="AA553" s="15">
        <v>0</v>
      </c>
      <c r="AB553" s="15">
        <v>-137</v>
      </c>
      <c r="AC553" s="15">
        <v>390</v>
      </c>
      <c r="AD553" t="s">
        <v>2624</v>
      </c>
      <c r="AE553" t="s">
        <v>2624</v>
      </c>
      <c r="AF553">
        <v>4</v>
      </c>
    </row>
    <row r="554" spans="1:32" x14ac:dyDescent="0.25">
      <c r="A554" s="22" t="str">
        <f t="shared" si="8"/>
        <v>5000000034-0</v>
      </c>
      <c r="B554" s="9" t="s">
        <v>1110</v>
      </c>
      <c r="C554" s="10" t="s">
        <v>29</v>
      </c>
      <c r="D554" s="10" t="s">
        <v>29</v>
      </c>
      <c r="E554" s="9" t="s">
        <v>30</v>
      </c>
      <c r="F554" s="10" t="s">
        <v>207</v>
      </c>
      <c r="G554" s="10" t="s">
        <v>32</v>
      </c>
      <c r="H554" s="11">
        <v>42670</v>
      </c>
      <c r="I554" s="12">
        <v>42670</v>
      </c>
      <c r="J554" s="10" t="s">
        <v>1050</v>
      </c>
      <c r="K554" s="13" t="s">
        <v>1111</v>
      </c>
      <c r="L554" s="10" t="s">
        <v>357</v>
      </c>
      <c r="M554" s="10" t="s">
        <v>29</v>
      </c>
      <c r="N554" s="14">
        <v>3500</v>
      </c>
      <c r="O554" s="12"/>
      <c r="P554" s="10" t="s">
        <v>29</v>
      </c>
      <c r="Q554" s="14">
        <v>-2985</v>
      </c>
      <c r="R554" s="15">
        <v>1</v>
      </c>
      <c r="S554" s="10" t="s">
        <v>29</v>
      </c>
      <c r="T554" s="15">
        <v>515</v>
      </c>
      <c r="U554" s="10" t="s">
        <v>36</v>
      </c>
      <c r="V554" s="10" t="s">
        <v>29</v>
      </c>
      <c r="W554" s="10" t="s">
        <v>37</v>
      </c>
      <c r="X554" s="10" t="s">
        <v>29</v>
      </c>
      <c r="Y554" s="15">
        <v>0</v>
      </c>
      <c r="Z554" s="15">
        <v>0</v>
      </c>
      <c r="AA554" s="15">
        <v>0</v>
      </c>
      <c r="AB554" s="15">
        <v>-134</v>
      </c>
      <c r="AC554" s="15">
        <v>381</v>
      </c>
      <c r="AD554" t="s">
        <v>2624</v>
      </c>
      <c r="AE554" t="s">
        <v>2624</v>
      </c>
      <c r="AF554">
        <v>4</v>
      </c>
    </row>
    <row r="555" spans="1:32" x14ac:dyDescent="0.25">
      <c r="A555" s="22" t="str">
        <f t="shared" si="8"/>
        <v>5000000035-0</v>
      </c>
      <c r="B555" s="9" t="s">
        <v>1112</v>
      </c>
      <c r="C555" s="10" t="s">
        <v>29</v>
      </c>
      <c r="D555" s="10" t="s">
        <v>29</v>
      </c>
      <c r="E555" s="9" t="s">
        <v>30</v>
      </c>
      <c r="F555" s="10" t="s">
        <v>207</v>
      </c>
      <c r="G555" s="10" t="s">
        <v>32</v>
      </c>
      <c r="H555" s="11">
        <v>43069</v>
      </c>
      <c r="I555" s="12">
        <v>43069</v>
      </c>
      <c r="J555" s="10" t="s">
        <v>1050</v>
      </c>
      <c r="K555" s="13" t="s">
        <v>1095</v>
      </c>
      <c r="L555" s="10" t="s">
        <v>357</v>
      </c>
      <c r="M555" s="10" t="s">
        <v>29</v>
      </c>
      <c r="N555" s="14">
        <v>4550</v>
      </c>
      <c r="O555" s="12"/>
      <c r="P555" s="10" t="s">
        <v>29</v>
      </c>
      <c r="Q555" s="14">
        <v>-3621</v>
      </c>
      <c r="R555" s="15">
        <v>1</v>
      </c>
      <c r="S555" s="10" t="s">
        <v>29</v>
      </c>
      <c r="T555" s="15">
        <v>929</v>
      </c>
      <c r="U555" s="10" t="s">
        <v>36</v>
      </c>
      <c r="V555" s="10" t="s">
        <v>29</v>
      </c>
      <c r="W555" s="10" t="s">
        <v>37</v>
      </c>
      <c r="X555" s="10" t="s">
        <v>29</v>
      </c>
      <c r="Y555" s="15">
        <v>0</v>
      </c>
      <c r="Z555" s="15">
        <v>0</v>
      </c>
      <c r="AA555" s="15">
        <v>0</v>
      </c>
      <c r="AB555" s="15">
        <v>-241</v>
      </c>
      <c r="AC555" s="15">
        <v>688</v>
      </c>
      <c r="AD555" t="s">
        <v>2624</v>
      </c>
      <c r="AE555" t="s">
        <v>2624</v>
      </c>
      <c r="AF555">
        <v>4</v>
      </c>
    </row>
    <row r="556" spans="1:32" x14ac:dyDescent="0.25">
      <c r="A556" s="22" t="str">
        <f t="shared" si="8"/>
        <v>5000000036-0</v>
      </c>
      <c r="B556" s="9" t="s">
        <v>1113</v>
      </c>
      <c r="C556" s="10" t="s">
        <v>29</v>
      </c>
      <c r="D556" s="10" t="s">
        <v>29</v>
      </c>
      <c r="E556" s="9" t="s">
        <v>30</v>
      </c>
      <c r="F556" s="10" t="s">
        <v>207</v>
      </c>
      <c r="G556" s="10" t="s">
        <v>32</v>
      </c>
      <c r="H556" s="11">
        <v>43069</v>
      </c>
      <c r="I556" s="12">
        <v>43069</v>
      </c>
      <c r="J556" s="10" t="s">
        <v>1050</v>
      </c>
      <c r="K556" s="13" t="s">
        <v>1095</v>
      </c>
      <c r="L556" s="10" t="s">
        <v>357</v>
      </c>
      <c r="M556" s="10" t="s">
        <v>29</v>
      </c>
      <c r="N556" s="14">
        <v>4550</v>
      </c>
      <c r="O556" s="12"/>
      <c r="P556" s="10" t="s">
        <v>29</v>
      </c>
      <c r="Q556" s="14">
        <v>-3621</v>
      </c>
      <c r="R556" s="15">
        <v>1</v>
      </c>
      <c r="S556" s="10" t="s">
        <v>29</v>
      </c>
      <c r="T556" s="15">
        <v>929</v>
      </c>
      <c r="U556" s="10" t="s">
        <v>36</v>
      </c>
      <c r="V556" s="10" t="s">
        <v>29</v>
      </c>
      <c r="W556" s="10" t="s">
        <v>37</v>
      </c>
      <c r="X556" s="10" t="s">
        <v>29</v>
      </c>
      <c r="Y556" s="15">
        <v>0</v>
      </c>
      <c r="Z556" s="15">
        <v>0</v>
      </c>
      <c r="AA556" s="15">
        <v>0</v>
      </c>
      <c r="AB556" s="15">
        <v>-241</v>
      </c>
      <c r="AC556" s="15">
        <v>688</v>
      </c>
      <c r="AD556" t="s">
        <v>2624</v>
      </c>
      <c r="AE556" t="s">
        <v>2624</v>
      </c>
      <c r="AF556">
        <v>4</v>
      </c>
    </row>
    <row r="557" spans="1:32" x14ac:dyDescent="0.25">
      <c r="A557" s="22" t="str">
        <f t="shared" si="8"/>
        <v>5000000037-0</v>
      </c>
      <c r="B557" s="9" t="s">
        <v>1114</v>
      </c>
      <c r="C557" s="10" t="s">
        <v>29</v>
      </c>
      <c r="D557" s="10" t="s">
        <v>29</v>
      </c>
      <c r="E557" s="9" t="s">
        <v>30</v>
      </c>
      <c r="F557" s="10" t="s">
        <v>207</v>
      </c>
      <c r="G557" s="10" t="s">
        <v>32</v>
      </c>
      <c r="H557" s="11">
        <v>43190</v>
      </c>
      <c r="I557" s="12">
        <v>43190</v>
      </c>
      <c r="J557" s="10" t="s">
        <v>1050</v>
      </c>
      <c r="K557" s="13" t="s">
        <v>1070</v>
      </c>
      <c r="L557" s="10" t="s">
        <v>357</v>
      </c>
      <c r="M557" s="10" t="s">
        <v>29</v>
      </c>
      <c r="N557" s="14">
        <v>8500</v>
      </c>
      <c r="O557" s="12"/>
      <c r="P557" s="10" t="s">
        <v>29</v>
      </c>
      <c r="Q557" s="14">
        <v>-6600</v>
      </c>
      <c r="R557" s="15">
        <v>1</v>
      </c>
      <c r="S557" s="10" t="s">
        <v>29</v>
      </c>
      <c r="T557" s="14">
        <v>1900</v>
      </c>
      <c r="U557" s="10" t="s">
        <v>36</v>
      </c>
      <c r="V557" s="10" t="s">
        <v>29</v>
      </c>
      <c r="W557" s="10" t="s">
        <v>37</v>
      </c>
      <c r="X557" s="10" t="s">
        <v>29</v>
      </c>
      <c r="Y557" s="15">
        <v>0</v>
      </c>
      <c r="Z557" s="15">
        <v>0</v>
      </c>
      <c r="AA557" s="15">
        <v>0</v>
      </c>
      <c r="AB557" s="15">
        <v>-493</v>
      </c>
      <c r="AC557" s="14">
        <v>1407</v>
      </c>
      <c r="AD557" t="s">
        <v>2624</v>
      </c>
      <c r="AE557" t="s">
        <v>2624</v>
      </c>
      <c r="AF557">
        <v>4</v>
      </c>
    </row>
    <row r="558" spans="1:32" x14ac:dyDescent="0.25">
      <c r="A558" s="22" t="str">
        <f t="shared" si="8"/>
        <v>5000000038-0</v>
      </c>
      <c r="B558" s="9" t="s">
        <v>1115</v>
      </c>
      <c r="C558" s="10" t="s">
        <v>29</v>
      </c>
      <c r="D558" s="10" t="s">
        <v>29</v>
      </c>
      <c r="E558" s="9" t="s">
        <v>30</v>
      </c>
      <c r="F558" s="10" t="s">
        <v>207</v>
      </c>
      <c r="G558" s="10" t="s">
        <v>32</v>
      </c>
      <c r="H558" s="11">
        <v>43362</v>
      </c>
      <c r="I558" s="12">
        <v>43466</v>
      </c>
      <c r="J558" s="10" t="s">
        <v>254</v>
      </c>
      <c r="K558" s="13" t="s">
        <v>1116</v>
      </c>
      <c r="L558" s="10" t="s">
        <v>357</v>
      </c>
      <c r="M558" s="10" t="s">
        <v>1117</v>
      </c>
      <c r="N558" s="14">
        <v>7416</v>
      </c>
      <c r="O558" s="12"/>
      <c r="P558" s="10" t="s">
        <v>29</v>
      </c>
      <c r="Q558" s="14">
        <v>-5322</v>
      </c>
      <c r="R558" s="15">
        <v>1</v>
      </c>
      <c r="S558" s="10" t="s">
        <v>29</v>
      </c>
      <c r="T558" s="14">
        <v>2094</v>
      </c>
      <c r="U558" s="10" t="s">
        <v>339</v>
      </c>
      <c r="V558" s="10" t="s">
        <v>29</v>
      </c>
      <c r="W558" s="10" t="s">
        <v>37</v>
      </c>
      <c r="X558" s="10" t="s">
        <v>29</v>
      </c>
      <c r="Y558" s="15">
        <v>0</v>
      </c>
      <c r="Z558" s="15">
        <v>0</v>
      </c>
      <c r="AA558" s="15">
        <v>0</v>
      </c>
      <c r="AB558" s="15">
        <v>-543</v>
      </c>
      <c r="AC558" s="14">
        <v>1551</v>
      </c>
      <c r="AD558" t="s">
        <v>2624</v>
      </c>
      <c r="AE558" t="s">
        <v>2624</v>
      </c>
      <c r="AF558">
        <v>4</v>
      </c>
    </row>
    <row r="559" spans="1:32" x14ac:dyDescent="0.25">
      <c r="A559" s="22" t="str">
        <f t="shared" si="8"/>
        <v>5000000039-0</v>
      </c>
      <c r="B559" s="9" t="s">
        <v>1118</v>
      </c>
      <c r="C559" s="10" t="s">
        <v>29</v>
      </c>
      <c r="D559" s="10" t="s">
        <v>29</v>
      </c>
      <c r="E559" s="9" t="s">
        <v>30</v>
      </c>
      <c r="F559" s="10" t="s">
        <v>207</v>
      </c>
      <c r="G559" s="10" t="s">
        <v>32</v>
      </c>
      <c r="H559" s="11">
        <v>43461</v>
      </c>
      <c r="I559" s="12">
        <v>43459</v>
      </c>
      <c r="J559" s="10" t="s">
        <v>1119</v>
      </c>
      <c r="K559" s="13" t="s">
        <v>1120</v>
      </c>
      <c r="L559" s="10" t="s">
        <v>357</v>
      </c>
      <c r="M559" s="10" t="s">
        <v>29</v>
      </c>
      <c r="N559" s="14">
        <v>19999</v>
      </c>
      <c r="O559" s="12"/>
      <c r="P559" s="10" t="s">
        <v>1121</v>
      </c>
      <c r="Q559" s="14">
        <v>-14380</v>
      </c>
      <c r="R559" s="15">
        <v>7</v>
      </c>
      <c r="S559" s="10" t="s">
        <v>29</v>
      </c>
      <c r="T559" s="14">
        <v>5619</v>
      </c>
      <c r="U559" s="10" t="s">
        <v>339</v>
      </c>
      <c r="V559" s="10" t="s">
        <v>29</v>
      </c>
      <c r="W559" s="10" t="s">
        <v>37</v>
      </c>
      <c r="X559" s="10" t="s">
        <v>29</v>
      </c>
      <c r="Y559" s="15">
        <v>0</v>
      </c>
      <c r="Z559" s="15">
        <v>0</v>
      </c>
      <c r="AA559" s="15">
        <v>0</v>
      </c>
      <c r="AB559" s="14">
        <v>-1458</v>
      </c>
      <c r="AC559" s="14">
        <v>4161</v>
      </c>
      <c r="AD559" t="s">
        <v>2624</v>
      </c>
      <c r="AE559" t="s">
        <v>2624</v>
      </c>
      <c r="AF559">
        <v>4</v>
      </c>
    </row>
    <row r="560" spans="1:32" x14ac:dyDescent="0.25">
      <c r="A560" s="22" t="str">
        <f t="shared" si="8"/>
        <v>5000000040-0</v>
      </c>
      <c r="B560" s="9" t="s">
        <v>1122</v>
      </c>
      <c r="C560" s="10" t="s">
        <v>29</v>
      </c>
      <c r="D560" s="10" t="s">
        <v>29</v>
      </c>
      <c r="E560" s="9" t="s">
        <v>30</v>
      </c>
      <c r="F560" s="10" t="s">
        <v>207</v>
      </c>
      <c r="G560" s="10" t="s">
        <v>32</v>
      </c>
      <c r="H560" s="11">
        <v>43461</v>
      </c>
      <c r="I560" s="12">
        <v>43459</v>
      </c>
      <c r="J560" s="10" t="s">
        <v>1119</v>
      </c>
      <c r="K560" s="13" t="s">
        <v>1123</v>
      </c>
      <c r="L560" s="10" t="s">
        <v>357</v>
      </c>
      <c r="M560" s="10" t="s">
        <v>29</v>
      </c>
      <c r="N560" s="14">
        <v>6500</v>
      </c>
      <c r="O560" s="12"/>
      <c r="P560" s="10" t="s">
        <v>29</v>
      </c>
      <c r="Q560" s="14">
        <v>-4674</v>
      </c>
      <c r="R560" s="15">
        <v>1</v>
      </c>
      <c r="S560" s="10" t="s">
        <v>29</v>
      </c>
      <c r="T560" s="14">
        <v>1826</v>
      </c>
      <c r="U560" s="10" t="s">
        <v>339</v>
      </c>
      <c r="V560" s="10" t="s">
        <v>29</v>
      </c>
      <c r="W560" s="10" t="s">
        <v>37</v>
      </c>
      <c r="X560" s="10" t="s">
        <v>29</v>
      </c>
      <c r="Y560" s="15">
        <v>0</v>
      </c>
      <c r="Z560" s="15">
        <v>0</v>
      </c>
      <c r="AA560" s="15">
        <v>0</v>
      </c>
      <c r="AB560" s="15">
        <v>-474</v>
      </c>
      <c r="AC560" s="14">
        <v>1352</v>
      </c>
      <c r="AD560" t="s">
        <v>2624</v>
      </c>
      <c r="AE560" t="s">
        <v>2624</v>
      </c>
      <c r="AF560">
        <v>4</v>
      </c>
    </row>
    <row r="561" spans="1:32" x14ac:dyDescent="0.25">
      <c r="A561" s="22" t="str">
        <f t="shared" si="8"/>
        <v>5000000041-0</v>
      </c>
      <c r="B561" s="9" t="s">
        <v>1124</v>
      </c>
      <c r="C561" s="10" t="s">
        <v>29</v>
      </c>
      <c r="D561" s="10" t="s">
        <v>29</v>
      </c>
      <c r="E561" s="9" t="s">
        <v>30</v>
      </c>
      <c r="F561" s="10" t="s">
        <v>207</v>
      </c>
      <c r="G561" s="10" t="s">
        <v>32</v>
      </c>
      <c r="H561" s="11">
        <v>43467</v>
      </c>
      <c r="I561" s="12">
        <v>43466</v>
      </c>
      <c r="J561" s="10" t="s">
        <v>489</v>
      </c>
      <c r="K561" s="13" t="s">
        <v>1095</v>
      </c>
      <c r="L561" s="10" t="s">
        <v>357</v>
      </c>
      <c r="M561" s="10" t="s">
        <v>29</v>
      </c>
      <c r="N561" s="14">
        <v>6800</v>
      </c>
      <c r="O561" s="12"/>
      <c r="P561" s="10" t="s">
        <v>29</v>
      </c>
      <c r="Q561" s="14">
        <v>-4879</v>
      </c>
      <c r="R561" s="15">
        <v>1</v>
      </c>
      <c r="S561" s="10" t="s">
        <v>29</v>
      </c>
      <c r="T561" s="14">
        <v>1921</v>
      </c>
      <c r="U561" s="10" t="s">
        <v>339</v>
      </c>
      <c r="V561" s="10" t="s">
        <v>29</v>
      </c>
      <c r="W561" s="10" t="s">
        <v>37</v>
      </c>
      <c r="X561" s="10" t="s">
        <v>29</v>
      </c>
      <c r="Y561" s="15">
        <v>0</v>
      </c>
      <c r="Z561" s="15">
        <v>0</v>
      </c>
      <c r="AA561" s="15">
        <v>0</v>
      </c>
      <c r="AB561" s="15">
        <v>-498</v>
      </c>
      <c r="AC561" s="14">
        <v>1423</v>
      </c>
      <c r="AD561" t="s">
        <v>2624</v>
      </c>
      <c r="AE561" t="s">
        <v>2624</v>
      </c>
      <c r="AF561">
        <v>4</v>
      </c>
    </row>
    <row r="562" spans="1:32" x14ac:dyDescent="0.25">
      <c r="A562" s="22" t="str">
        <f t="shared" si="8"/>
        <v>5000000042-0</v>
      </c>
      <c r="B562" s="9" t="s">
        <v>1125</v>
      </c>
      <c r="C562" s="10" t="s">
        <v>29</v>
      </c>
      <c r="D562" s="10" t="s">
        <v>29</v>
      </c>
      <c r="E562" s="9" t="s">
        <v>30</v>
      </c>
      <c r="F562" s="10" t="s">
        <v>207</v>
      </c>
      <c r="G562" s="10" t="s">
        <v>32</v>
      </c>
      <c r="H562" s="11">
        <v>43472</v>
      </c>
      <c r="I562" s="12">
        <v>43466</v>
      </c>
      <c r="J562" s="10" t="s">
        <v>489</v>
      </c>
      <c r="K562" s="13" t="s">
        <v>1126</v>
      </c>
      <c r="L562" s="10" t="s">
        <v>357</v>
      </c>
      <c r="M562" s="10" t="s">
        <v>29</v>
      </c>
      <c r="N562" s="14">
        <v>8750</v>
      </c>
      <c r="O562" s="12"/>
      <c r="P562" s="10" t="s">
        <v>29</v>
      </c>
      <c r="Q562" s="14">
        <v>-6279</v>
      </c>
      <c r="R562" s="15">
        <v>1</v>
      </c>
      <c r="S562" s="10" t="s">
        <v>29</v>
      </c>
      <c r="T562" s="14">
        <v>2471</v>
      </c>
      <c r="U562" s="10" t="s">
        <v>339</v>
      </c>
      <c r="V562" s="10" t="s">
        <v>29</v>
      </c>
      <c r="W562" s="10" t="s">
        <v>37</v>
      </c>
      <c r="X562" s="10" t="s">
        <v>29</v>
      </c>
      <c r="Y562" s="15">
        <v>0</v>
      </c>
      <c r="Z562" s="15">
        <v>0</v>
      </c>
      <c r="AA562" s="15">
        <v>0</v>
      </c>
      <c r="AB562" s="15">
        <v>-641</v>
      </c>
      <c r="AC562" s="14">
        <v>1830</v>
      </c>
      <c r="AD562" t="s">
        <v>2624</v>
      </c>
      <c r="AE562" t="s">
        <v>2624</v>
      </c>
      <c r="AF562">
        <v>4</v>
      </c>
    </row>
    <row r="563" spans="1:32" x14ac:dyDescent="0.25">
      <c r="A563" s="22" t="str">
        <f t="shared" si="8"/>
        <v>5000000043-0</v>
      </c>
      <c r="B563" s="9" t="s">
        <v>1127</v>
      </c>
      <c r="C563" s="10" t="s">
        <v>29</v>
      </c>
      <c r="D563" s="10" t="s">
        <v>29</v>
      </c>
      <c r="E563" s="9" t="s">
        <v>30</v>
      </c>
      <c r="F563" s="10" t="s">
        <v>207</v>
      </c>
      <c r="G563" s="10" t="s">
        <v>32</v>
      </c>
      <c r="H563" s="11">
        <v>43494</v>
      </c>
      <c r="I563" s="12">
        <v>43362</v>
      </c>
      <c r="J563" s="10" t="s">
        <v>1119</v>
      </c>
      <c r="K563" s="13" t="s">
        <v>1126</v>
      </c>
      <c r="L563" s="10" t="s">
        <v>357</v>
      </c>
      <c r="M563" s="10" t="s">
        <v>29</v>
      </c>
      <c r="N563" s="14">
        <v>8750</v>
      </c>
      <c r="O563" s="12"/>
      <c r="P563" s="10" t="s">
        <v>29</v>
      </c>
      <c r="Q563" s="14">
        <v>-6474</v>
      </c>
      <c r="R563" s="15">
        <v>1</v>
      </c>
      <c r="S563" s="10" t="s">
        <v>29</v>
      </c>
      <c r="T563" s="14">
        <v>2276</v>
      </c>
      <c r="U563" s="10" t="s">
        <v>339</v>
      </c>
      <c r="V563" s="10" t="s">
        <v>29</v>
      </c>
      <c r="W563" s="10" t="s">
        <v>37</v>
      </c>
      <c r="X563" s="10" t="s">
        <v>29</v>
      </c>
      <c r="Y563" s="15">
        <v>0</v>
      </c>
      <c r="Z563" s="15">
        <v>0</v>
      </c>
      <c r="AA563" s="15">
        <v>0</v>
      </c>
      <c r="AB563" s="15">
        <v>-591</v>
      </c>
      <c r="AC563" s="14">
        <v>1685</v>
      </c>
      <c r="AD563" t="s">
        <v>2624</v>
      </c>
      <c r="AE563" t="s">
        <v>2624</v>
      </c>
      <c r="AF563">
        <v>4</v>
      </c>
    </row>
    <row r="564" spans="1:32" x14ac:dyDescent="0.25">
      <c r="A564" s="22" t="str">
        <f t="shared" si="8"/>
        <v>5000000044-0</v>
      </c>
      <c r="B564" s="9" t="s">
        <v>1128</v>
      </c>
      <c r="C564" s="10" t="s">
        <v>29</v>
      </c>
      <c r="D564" s="10" t="s">
        <v>29</v>
      </c>
      <c r="E564" s="9" t="s">
        <v>30</v>
      </c>
      <c r="F564" s="10" t="s">
        <v>207</v>
      </c>
      <c r="G564" s="10" t="s">
        <v>32</v>
      </c>
      <c r="H564" s="11">
        <v>43555</v>
      </c>
      <c r="I564" s="12">
        <v>43432</v>
      </c>
      <c r="J564" s="10" t="s">
        <v>573</v>
      </c>
      <c r="K564" s="13" t="s">
        <v>1129</v>
      </c>
      <c r="L564" s="10" t="s">
        <v>357</v>
      </c>
      <c r="M564" s="10" t="s">
        <v>29</v>
      </c>
      <c r="N564" s="14">
        <v>6800</v>
      </c>
      <c r="O564" s="12"/>
      <c r="P564" s="10" t="s">
        <v>1121</v>
      </c>
      <c r="Q564" s="14">
        <v>-4929</v>
      </c>
      <c r="R564" s="15">
        <v>1</v>
      </c>
      <c r="S564" s="10" t="s">
        <v>29</v>
      </c>
      <c r="T564" s="14">
        <v>1871</v>
      </c>
      <c r="U564" s="10" t="s">
        <v>339</v>
      </c>
      <c r="V564" s="10" t="s">
        <v>29</v>
      </c>
      <c r="W564" s="10" t="s">
        <v>37</v>
      </c>
      <c r="X564" s="10" t="s">
        <v>29</v>
      </c>
      <c r="Y564" s="15">
        <v>0</v>
      </c>
      <c r="Z564" s="15">
        <v>0</v>
      </c>
      <c r="AA564" s="15">
        <v>0</v>
      </c>
      <c r="AB564" s="15">
        <v>-485</v>
      </c>
      <c r="AC564" s="14">
        <v>1386</v>
      </c>
      <c r="AD564" t="s">
        <v>2624</v>
      </c>
      <c r="AE564" t="s">
        <v>2624</v>
      </c>
      <c r="AF564">
        <v>4</v>
      </c>
    </row>
    <row r="565" spans="1:32" x14ac:dyDescent="0.25">
      <c r="A565" s="22" t="str">
        <f t="shared" si="8"/>
        <v>5000000045-0</v>
      </c>
      <c r="B565" s="9" t="s">
        <v>1130</v>
      </c>
      <c r="C565" s="10" t="s">
        <v>29</v>
      </c>
      <c r="D565" s="10" t="s">
        <v>29</v>
      </c>
      <c r="E565" s="9" t="s">
        <v>30</v>
      </c>
      <c r="F565" s="10" t="s">
        <v>207</v>
      </c>
      <c r="G565" s="10" t="s">
        <v>32</v>
      </c>
      <c r="H565" s="11">
        <v>43555</v>
      </c>
      <c r="I565" s="12">
        <v>43466</v>
      </c>
      <c r="J565" s="10" t="s">
        <v>218</v>
      </c>
      <c r="K565" s="13" t="s">
        <v>1095</v>
      </c>
      <c r="L565" s="10" t="s">
        <v>357</v>
      </c>
      <c r="M565" s="10" t="s">
        <v>29</v>
      </c>
      <c r="N565" s="14">
        <v>48748.76</v>
      </c>
      <c r="O565" s="12"/>
      <c r="P565" s="10" t="s">
        <v>29</v>
      </c>
      <c r="Q565" s="14">
        <v>-34980</v>
      </c>
      <c r="R565" s="15">
        <v>2</v>
      </c>
      <c r="S565" s="10" t="s">
        <v>29</v>
      </c>
      <c r="T565" s="14">
        <v>13768.76</v>
      </c>
      <c r="U565" s="10" t="s">
        <v>339</v>
      </c>
      <c r="V565" s="10" t="s">
        <v>29</v>
      </c>
      <c r="W565" s="10" t="s">
        <v>37</v>
      </c>
      <c r="X565" s="10" t="s">
        <v>29</v>
      </c>
      <c r="Y565" s="15">
        <v>0</v>
      </c>
      <c r="Z565" s="15">
        <v>0</v>
      </c>
      <c r="AA565" s="15">
        <v>0</v>
      </c>
      <c r="AB565" s="14">
        <v>-3573</v>
      </c>
      <c r="AC565" s="14">
        <v>10195.76</v>
      </c>
      <c r="AD565" t="s">
        <v>2624</v>
      </c>
      <c r="AE565" t="s">
        <v>2624</v>
      </c>
      <c r="AF565">
        <v>4</v>
      </c>
    </row>
    <row r="566" spans="1:32" x14ac:dyDescent="0.25">
      <c r="A566" s="22" t="str">
        <f t="shared" si="8"/>
        <v>5000000046-0</v>
      </c>
      <c r="B566" s="9" t="s">
        <v>1131</v>
      </c>
      <c r="C566" s="10" t="s">
        <v>29</v>
      </c>
      <c r="D566" s="10" t="s">
        <v>29</v>
      </c>
      <c r="E566" s="9" t="s">
        <v>30</v>
      </c>
      <c r="F566" s="10" t="s">
        <v>207</v>
      </c>
      <c r="G566" s="10" t="s">
        <v>32</v>
      </c>
      <c r="H566" s="11">
        <v>43555</v>
      </c>
      <c r="I566" s="12">
        <v>43466</v>
      </c>
      <c r="J566" s="10" t="s">
        <v>218</v>
      </c>
      <c r="K566" s="13" t="s">
        <v>1132</v>
      </c>
      <c r="L566" s="10" t="s">
        <v>357</v>
      </c>
      <c r="M566" s="10" t="s">
        <v>29</v>
      </c>
      <c r="N566" s="14">
        <v>75831.240000000005</v>
      </c>
      <c r="O566" s="12"/>
      <c r="P566" s="10" t="s">
        <v>29</v>
      </c>
      <c r="Q566" s="14">
        <v>-54414</v>
      </c>
      <c r="R566" s="15">
        <v>6</v>
      </c>
      <c r="S566" s="10" t="s">
        <v>29</v>
      </c>
      <c r="T566" s="14">
        <v>21417.24</v>
      </c>
      <c r="U566" s="10" t="s">
        <v>339</v>
      </c>
      <c r="V566" s="10" t="s">
        <v>29</v>
      </c>
      <c r="W566" s="10" t="s">
        <v>37</v>
      </c>
      <c r="X566" s="10" t="s">
        <v>29</v>
      </c>
      <c r="Y566" s="15">
        <v>0</v>
      </c>
      <c r="Z566" s="15">
        <v>0</v>
      </c>
      <c r="AA566" s="15">
        <v>0</v>
      </c>
      <c r="AB566" s="14">
        <v>-5557</v>
      </c>
      <c r="AC566" s="14">
        <v>15860.24</v>
      </c>
      <c r="AD566" t="s">
        <v>2624</v>
      </c>
      <c r="AE566" t="s">
        <v>2624</v>
      </c>
      <c r="AF566">
        <v>4</v>
      </c>
    </row>
    <row r="567" spans="1:32" x14ac:dyDescent="0.25">
      <c r="A567" s="22" t="str">
        <f t="shared" si="8"/>
        <v>5000000047-0</v>
      </c>
      <c r="B567" s="9" t="s">
        <v>1133</v>
      </c>
      <c r="C567" s="10" t="s">
        <v>29</v>
      </c>
      <c r="D567" s="10" t="s">
        <v>29</v>
      </c>
      <c r="E567" s="9" t="s">
        <v>30</v>
      </c>
      <c r="F567" s="10" t="s">
        <v>207</v>
      </c>
      <c r="G567" s="10" t="s">
        <v>32</v>
      </c>
      <c r="H567" s="11">
        <v>43555</v>
      </c>
      <c r="I567" s="12">
        <v>43381</v>
      </c>
      <c r="J567" s="10" t="s">
        <v>218</v>
      </c>
      <c r="K567" s="13" t="s">
        <v>1134</v>
      </c>
      <c r="L567" s="10" t="s">
        <v>357</v>
      </c>
      <c r="M567" s="10" t="s">
        <v>29</v>
      </c>
      <c r="N567" s="14">
        <v>80000</v>
      </c>
      <c r="O567" s="12"/>
      <c r="P567" s="10" t="s">
        <v>29</v>
      </c>
      <c r="Q567" s="14">
        <v>-58860</v>
      </c>
      <c r="R567" s="15">
        <v>1</v>
      </c>
      <c r="S567" s="10" t="s">
        <v>29</v>
      </c>
      <c r="T567" s="14">
        <v>21140</v>
      </c>
      <c r="U567" s="10" t="s">
        <v>1020</v>
      </c>
      <c r="V567" s="10" t="s">
        <v>29</v>
      </c>
      <c r="W567" s="10" t="s">
        <v>37</v>
      </c>
      <c r="X567" s="10" t="s">
        <v>29</v>
      </c>
      <c r="Y567" s="15">
        <v>0</v>
      </c>
      <c r="Z567" s="15">
        <v>0</v>
      </c>
      <c r="AA567" s="15">
        <v>0</v>
      </c>
      <c r="AB567" s="14">
        <v>-5485</v>
      </c>
      <c r="AC567" s="14">
        <v>15655</v>
      </c>
      <c r="AD567" t="s">
        <v>2624</v>
      </c>
      <c r="AE567" t="s">
        <v>2624</v>
      </c>
      <c r="AF567">
        <v>4</v>
      </c>
    </row>
    <row r="568" spans="1:32" x14ac:dyDescent="0.25">
      <c r="A568" s="22" t="str">
        <f t="shared" si="8"/>
        <v>5000000048-0</v>
      </c>
      <c r="B568" s="9" t="s">
        <v>1135</v>
      </c>
      <c r="C568" s="10" t="s">
        <v>29</v>
      </c>
      <c r="D568" s="10" t="s">
        <v>29</v>
      </c>
      <c r="E568" s="9" t="s">
        <v>30</v>
      </c>
      <c r="F568" s="10" t="s">
        <v>207</v>
      </c>
      <c r="G568" s="10" t="s">
        <v>32</v>
      </c>
      <c r="H568" s="11">
        <v>43555</v>
      </c>
      <c r="I568" s="12">
        <v>43466</v>
      </c>
      <c r="J568" s="10" t="s">
        <v>218</v>
      </c>
      <c r="K568" s="13" t="s">
        <v>1136</v>
      </c>
      <c r="L568" s="10" t="s">
        <v>357</v>
      </c>
      <c r="M568" s="10" t="s">
        <v>29</v>
      </c>
      <c r="N568" s="14">
        <v>8800</v>
      </c>
      <c r="O568" s="12"/>
      <c r="P568" s="10" t="s">
        <v>29</v>
      </c>
      <c r="Q568" s="14">
        <v>-6314</v>
      </c>
      <c r="R568" s="15">
        <v>4</v>
      </c>
      <c r="S568" s="10" t="s">
        <v>29</v>
      </c>
      <c r="T568" s="14">
        <v>2486</v>
      </c>
      <c r="U568" s="10" t="s">
        <v>339</v>
      </c>
      <c r="V568" s="10" t="s">
        <v>29</v>
      </c>
      <c r="W568" s="10" t="s">
        <v>37</v>
      </c>
      <c r="X568" s="10" t="s">
        <v>29</v>
      </c>
      <c r="Y568" s="15">
        <v>0</v>
      </c>
      <c r="Z568" s="15">
        <v>0</v>
      </c>
      <c r="AA568" s="15">
        <v>0</v>
      </c>
      <c r="AB568" s="15">
        <v>-645</v>
      </c>
      <c r="AC568" s="14">
        <v>1841</v>
      </c>
      <c r="AD568" t="s">
        <v>2624</v>
      </c>
      <c r="AE568" t="s">
        <v>2624</v>
      </c>
      <c r="AF568">
        <v>4</v>
      </c>
    </row>
    <row r="569" spans="1:32" x14ac:dyDescent="0.25">
      <c r="A569" s="22" t="str">
        <f t="shared" si="8"/>
        <v>5000000049-0</v>
      </c>
      <c r="B569" s="9" t="s">
        <v>1137</v>
      </c>
      <c r="C569" s="10" t="s">
        <v>29</v>
      </c>
      <c r="D569" s="10" t="s">
        <v>29</v>
      </c>
      <c r="E569" s="9" t="s">
        <v>30</v>
      </c>
      <c r="F569" s="10" t="s">
        <v>207</v>
      </c>
      <c r="G569" s="10" t="s">
        <v>32</v>
      </c>
      <c r="H569" s="11">
        <v>43566</v>
      </c>
      <c r="I569" s="12">
        <v>43566</v>
      </c>
      <c r="J569" s="10" t="s">
        <v>33</v>
      </c>
      <c r="K569" s="13" t="s">
        <v>1138</v>
      </c>
      <c r="L569" s="10" t="s">
        <v>357</v>
      </c>
      <c r="M569" s="10" t="s">
        <v>1117</v>
      </c>
      <c r="N569" s="14">
        <v>79701</v>
      </c>
      <c r="O569" s="12"/>
      <c r="P569" s="10" t="s">
        <v>1139</v>
      </c>
      <c r="Q569" s="14">
        <v>-55426</v>
      </c>
      <c r="R569" s="15">
        <v>2</v>
      </c>
      <c r="S569" s="10" t="s">
        <v>29</v>
      </c>
      <c r="T569" s="14">
        <v>24275</v>
      </c>
      <c r="U569" s="10" t="s">
        <v>339</v>
      </c>
      <c r="V569" s="10" t="s">
        <v>29</v>
      </c>
      <c r="W569" s="10" t="s">
        <v>37</v>
      </c>
      <c r="X569" s="10" t="s">
        <v>29</v>
      </c>
      <c r="Y569" s="15">
        <v>0</v>
      </c>
      <c r="Z569" s="15">
        <v>0</v>
      </c>
      <c r="AA569" s="15">
        <v>0</v>
      </c>
      <c r="AB569" s="14">
        <v>-6299</v>
      </c>
      <c r="AC569" s="14">
        <v>17976</v>
      </c>
      <c r="AD569" t="s">
        <v>2624</v>
      </c>
      <c r="AE569" t="s">
        <v>2624</v>
      </c>
      <c r="AF569">
        <v>4</v>
      </c>
    </row>
    <row r="570" spans="1:32" x14ac:dyDescent="0.25">
      <c r="A570" s="22" t="str">
        <f t="shared" si="8"/>
        <v>5000000050-0</v>
      </c>
      <c r="B570" s="9" t="s">
        <v>1140</v>
      </c>
      <c r="C570" s="10" t="s">
        <v>29</v>
      </c>
      <c r="D570" s="10" t="s">
        <v>29</v>
      </c>
      <c r="E570" s="9" t="s">
        <v>30</v>
      </c>
      <c r="F570" s="10" t="s">
        <v>207</v>
      </c>
      <c r="G570" s="10" t="s">
        <v>32</v>
      </c>
      <c r="H570" s="11">
        <v>43905</v>
      </c>
      <c r="I570" s="12">
        <v>43905</v>
      </c>
      <c r="J570" s="10" t="s">
        <v>218</v>
      </c>
      <c r="K570" s="13" t="s">
        <v>1141</v>
      </c>
      <c r="L570" s="10" t="s">
        <v>357</v>
      </c>
      <c r="M570" s="10" t="s">
        <v>934</v>
      </c>
      <c r="N570" s="14">
        <v>213484.42</v>
      </c>
      <c r="O570" s="12"/>
      <c r="P570" s="10" t="s">
        <v>1142</v>
      </c>
      <c r="Q570" s="14">
        <v>-127621</v>
      </c>
      <c r="R570" s="15">
        <v>8</v>
      </c>
      <c r="S570" s="10" t="s">
        <v>29</v>
      </c>
      <c r="T570" s="14">
        <v>85863.42</v>
      </c>
      <c r="U570" s="10" t="s">
        <v>339</v>
      </c>
      <c r="V570" s="10" t="s">
        <v>29</v>
      </c>
      <c r="W570" s="10" t="s">
        <v>37</v>
      </c>
      <c r="X570" s="10" t="s">
        <v>29</v>
      </c>
      <c r="Y570" s="15">
        <v>0</v>
      </c>
      <c r="Z570" s="15">
        <v>0</v>
      </c>
      <c r="AA570" s="15">
        <v>0</v>
      </c>
      <c r="AB570" s="14">
        <v>-22279</v>
      </c>
      <c r="AC570" s="14">
        <v>63584.42</v>
      </c>
      <c r="AD570" t="s">
        <v>2624</v>
      </c>
      <c r="AE570" t="s">
        <v>2624</v>
      </c>
      <c r="AF570">
        <v>4</v>
      </c>
    </row>
    <row r="571" spans="1:32" x14ac:dyDescent="0.25">
      <c r="A571" s="22" t="str">
        <f t="shared" si="8"/>
        <v>5000000051-0</v>
      </c>
      <c r="B571" s="9" t="s">
        <v>1143</v>
      </c>
      <c r="C571" s="10" t="s">
        <v>29</v>
      </c>
      <c r="D571" s="10" t="s">
        <v>29</v>
      </c>
      <c r="E571" s="9" t="s">
        <v>30</v>
      </c>
      <c r="F571" s="10" t="s">
        <v>207</v>
      </c>
      <c r="G571" s="10" t="s">
        <v>32</v>
      </c>
      <c r="H571" s="11">
        <v>43905</v>
      </c>
      <c r="I571" s="12">
        <v>43905</v>
      </c>
      <c r="J571" s="10" t="s">
        <v>218</v>
      </c>
      <c r="K571" s="13" t="s">
        <v>1144</v>
      </c>
      <c r="L571" s="10" t="s">
        <v>357</v>
      </c>
      <c r="M571" s="10" t="s">
        <v>934</v>
      </c>
      <c r="N571" s="14">
        <v>213484.42</v>
      </c>
      <c r="O571" s="12"/>
      <c r="P571" s="10" t="s">
        <v>1142</v>
      </c>
      <c r="Q571" s="14">
        <v>-127621</v>
      </c>
      <c r="R571" s="15">
        <v>12</v>
      </c>
      <c r="S571" s="10" t="s">
        <v>29</v>
      </c>
      <c r="T571" s="14">
        <v>85863.42</v>
      </c>
      <c r="U571" s="10" t="s">
        <v>339</v>
      </c>
      <c r="V571" s="10" t="s">
        <v>29</v>
      </c>
      <c r="W571" s="10" t="s">
        <v>37</v>
      </c>
      <c r="X571" s="10" t="s">
        <v>29</v>
      </c>
      <c r="Y571" s="15">
        <v>0</v>
      </c>
      <c r="Z571" s="15">
        <v>0</v>
      </c>
      <c r="AA571" s="15">
        <v>0</v>
      </c>
      <c r="AB571" s="14">
        <v>-22279</v>
      </c>
      <c r="AC571" s="14">
        <v>63584.42</v>
      </c>
      <c r="AD571" t="s">
        <v>2624</v>
      </c>
      <c r="AE571" t="s">
        <v>2624</v>
      </c>
      <c r="AF571">
        <v>4</v>
      </c>
    </row>
    <row r="572" spans="1:32" x14ac:dyDescent="0.25">
      <c r="A572" s="22" t="str">
        <f t="shared" si="8"/>
        <v>5000000052-0</v>
      </c>
      <c r="B572" s="9" t="s">
        <v>1145</v>
      </c>
      <c r="C572" s="10" t="s">
        <v>29</v>
      </c>
      <c r="D572" s="10" t="s">
        <v>29</v>
      </c>
      <c r="E572" s="9" t="s">
        <v>30</v>
      </c>
      <c r="F572" s="10" t="s">
        <v>207</v>
      </c>
      <c r="G572" s="10" t="s">
        <v>32</v>
      </c>
      <c r="H572" s="11">
        <v>43905</v>
      </c>
      <c r="I572" s="12">
        <v>43905</v>
      </c>
      <c r="J572" s="10" t="s">
        <v>218</v>
      </c>
      <c r="K572" s="13" t="s">
        <v>1146</v>
      </c>
      <c r="L572" s="10" t="s">
        <v>357</v>
      </c>
      <c r="M572" s="10" t="s">
        <v>934</v>
      </c>
      <c r="N572" s="14">
        <v>1204384.42</v>
      </c>
      <c r="O572" s="12"/>
      <c r="P572" s="10" t="s">
        <v>1142</v>
      </c>
      <c r="Q572" s="14">
        <v>-719987</v>
      </c>
      <c r="R572" s="15">
        <v>2</v>
      </c>
      <c r="S572" s="10" t="s">
        <v>29</v>
      </c>
      <c r="T572" s="14">
        <v>484397.42</v>
      </c>
      <c r="U572" s="10" t="s">
        <v>339</v>
      </c>
      <c r="V572" s="10" t="s">
        <v>29</v>
      </c>
      <c r="W572" s="10" t="s">
        <v>37</v>
      </c>
      <c r="X572" s="10" t="s">
        <v>29</v>
      </c>
      <c r="Y572" s="15">
        <v>0</v>
      </c>
      <c r="Z572" s="15">
        <v>0</v>
      </c>
      <c r="AA572" s="15">
        <v>0</v>
      </c>
      <c r="AB572" s="14">
        <v>-125688</v>
      </c>
      <c r="AC572" s="14">
        <v>358709.42</v>
      </c>
      <c r="AD572" t="s">
        <v>2624</v>
      </c>
      <c r="AE572" t="s">
        <v>2624</v>
      </c>
      <c r="AF572">
        <v>4</v>
      </c>
    </row>
    <row r="573" spans="1:32" x14ac:dyDescent="0.25">
      <c r="A573" s="22" t="str">
        <f t="shared" si="8"/>
        <v>5000000053-0</v>
      </c>
      <c r="B573" s="9" t="s">
        <v>1147</v>
      </c>
      <c r="C573" s="10" t="s">
        <v>29</v>
      </c>
      <c r="D573" s="10" t="s">
        <v>29</v>
      </c>
      <c r="E573" s="9" t="s">
        <v>30</v>
      </c>
      <c r="F573" s="10" t="s">
        <v>207</v>
      </c>
      <c r="G573" s="10" t="s">
        <v>32</v>
      </c>
      <c r="H573" s="11">
        <v>43905</v>
      </c>
      <c r="I573" s="12">
        <v>43905</v>
      </c>
      <c r="J573" s="10" t="s">
        <v>218</v>
      </c>
      <c r="K573" s="13" t="s">
        <v>1148</v>
      </c>
      <c r="L573" s="10" t="s">
        <v>357</v>
      </c>
      <c r="M573" s="10" t="s">
        <v>934</v>
      </c>
      <c r="N573" s="14">
        <v>178084.42</v>
      </c>
      <c r="O573" s="12"/>
      <c r="P573" s="10" t="s">
        <v>1142</v>
      </c>
      <c r="Q573" s="14">
        <v>-106459</v>
      </c>
      <c r="R573" s="15">
        <v>8</v>
      </c>
      <c r="S573" s="10" t="s">
        <v>29</v>
      </c>
      <c r="T573" s="14">
        <v>71625.42</v>
      </c>
      <c r="U573" s="10" t="s">
        <v>339</v>
      </c>
      <c r="V573" s="10" t="s">
        <v>29</v>
      </c>
      <c r="W573" s="10" t="s">
        <v>37</v>
      </c>
      <c r="X573" s="10" t="s">
        <v>29</v>
      </c>
      <c r="Y573" s="15">
        <v>0</v>
      </c>
      <c r="Z573" s="15">
        <v>0</v>
      </c>
      <c r="AA573" s="15">
        <v>0</v>
      </c>
      <c r="AB573" s="14">
        <v>-18585</v>
      </c>
      <c r="AC573" s="14">
        <v>53040.42</v>
      </c>
      <c r="AD573" t="s">
        <v>2624</v>
      </c>
      <c r="AE573" t="s">
        <v>2624</v>
      </c>
      <c r="AF573">
        <v>4</v>
      </c>
    </row>
    <row r="574" spans="1:32" x14ac:dyDescent="0.25">
      <c r="A574" s="22" t="str">
        <f t="shared" si="8"/>
        <v>5000000054-0</v>
      </c>
      <c r="B574" s="9" t="s">
        <v>1149</v>
      </c>
      <c r="C574" s="10" t="s">
        <v>29</v>
      </c>
      <c r="D574" s="10" t="s">
        <v>29</v>
      </c>
      <c r="E574" s="9" t="s">
        <v>30</v>
      </c>
      <c r="F574" s="10" t="s">
        <v>207</v>
      </c>
      <c r="G574" s="10" t="s">
        <v>32</v>
      </c>
      <c r="H574" s="11">
        <v>43870</v>
      </c>
      <c r="I574" s="12">
        <v>43870</v>
      </c>
      <c r="J574" s="10" t="s">
        <v>33</v>
      </c>
      <c r="K574" s="13" t="s">
        <v>1150</v>
      </c>
      <c r="L574" s="10" t="s">
        <v>357</v>
      </c>
      <c r="M574" s="10" t="s">
        <v>1117</v>
      </c>
      <c r="N574" s="14">
        <v>7627.12</v>
      </c>
      <c r="O574" s="12"/>
      <c r="P574" s="10" t="s">
        <v>1151</v>
      </c>
      <c r="Q574" s="14">
        <v>-4637</v>
      </c>
      <c r="R574" s="15">
        <v>2</v>
      </c>
      <c r="S574" s="10" t="s">
        <v>29</v>
      </c>
      <c r="T574" s="14">
        <v>2990.12</v>
      </c>
      <c r="U574" s="10" t="s">
        <v>339</v>
      </c>
      <c r="V574" s="10" t="s">
        <v>29</v>
      </c>
      <c r="W574" s="10" t="s">
        <v>37</v>
      </c>
      <c r="X574" s="10" t="s">
        <v>29</v>
      </c>
      <c r="Y574" s="15">
        <v>0</v>
      </c>
      <c r="Z574" s="15">
        <v>0</v>
      </c>
      <c r="AA574" s="15">
        <v>0</v>
      </c>
      <c r="AB574" s="15">
        <v>-776</v>
      </c>
      <c r="AC574" s="14">
        <v>2214.12</v>
      </c>
      <c r="AD574" t="s">
        <v>2624</v>
      </c>
      <c r="AE574" t="s">
        <v>2624</v>
      </c>
      <c r="AF574">
        <v>4</v>
      </c>
    </row>
    <row r="575" spans="1:32" x14ac:dyDescent="0.25">
      <c r="A575" s="22" t="str">
        <f t="shared" si="8"/>
        <v>5000000055-0</v>
      </c>
      <c r="B575" s="9" t="s">
        <v>1152</v>
      </c>
      <c r="C575" s="10" t="s">
        <v>29</v>
      </c>
      <c r="D575" s="10" t="s">
        <v>29</v>
      </c>
      <c r="E575" s="9" t="s">
        <v>30</v>
      </c>
      <c r="F575" s="10" t="s">
        <v>207</v>
      </c>
      <c r="G575" s="10" t="s">
        <v>32</v>
      </c>
      <c r="H575" s="11">
        <v>43799</v>
      </c>
      <c r="I575" s="12">
        <v>43799</v>
      </c>
      <c r="J575" s="10" t="s">
        <v>110</v>
      </c>
      <c r="K575" s="13" t="s">
        <v>1111</v>
      </c>
      <c r="L575" s="10" t="s">
        <v>357</v>
      </c>
      <c r="M575" s="10" t="s">
        <v>29</v>
      </c>
      <c r="N575" s="14">
        <v>5508.5</v>
      </c>
      <c r="O575" s="12"/>
      <c r="P575" s="10" t="s">
        <v>1153</v>
      </c>
      <c r="Q575" s="14">
        <v>-3461</v>
      </c>
      <c r="R575" s="15">
        <v>2</v>
      </c>
      <c r="S575" s="10" t="s">
        <v>29</v>
      </c>
      <c r="T575" s="14">
        <v>2047.5</v>
      </c>
      <c r="U575" s="10" t="s">
        <v>339</v>
      </c>
      <c r="V575" s="10" t="s">
        <v>29</v>
      </c>
      <c r="W575" s="10" t="s">
        <v>37</v>
      </c>
      <c r="X575" s="10" t="s">
        <v>29</v>
      </c>
      <c r="Y575" s="15">
        <v>0</v>
      </c>
      <c r="Z575" s="15">
        <v>0</v>
      </c>
      <c r="AA575" s="15">
        <v>0</v>
      </c>
      <c r="AB575" s="15">
        <v>-531</v>
      </c>
      <c r="AC575" s="14">
        <v>1516.5</v>
      </c>
      <c r="AD575" t="s">
        <v>2624</v>
      </c>
      <c r="AE575" t="s">
        <v>2624</v>
      </c>
      <c r="AF575">
        <v>4</v>
      </c>
    </row>
    <row r="576" spans="1:32" x14ac:dyDescent="0.25">
      <c r="A576" s="22" t="str">
        <f t="shared" si="8"/>
        <v>5000000056-0</v>
      </c>
      <c r="B576" s="9" t="s">
        <v>1154</v>
      </c>
      <c r="C576" s="10" t="s">
        <v>29</v>
      </c>
      <c r="D576" s="10" t="s">
        <v>29</v>
      </c>
      <c r="E576" s="9" t="s">
        <v>30</v>
      </c>
      <c r="F576" s="10" t="s">
        <v>207</v>
      </c>
      <c r="G576" s="10" t="s">
        <v>32</v>
      </c>
      <c r="H576" s="11">
        <v>43799</v>
      </c>
      <c r="I576" s="12">
        <v>43799</v>
      </c>
      <c r="J576" s="10" t="s">
        <v>110</v>
      </c>
      <c r="K576" s="13" t="s">
        <v>1155</v>
      </c>
      <c r="L576" s="10" t="s">
        <v>357</v>
      </c>
      <c r="M576" s="10" t="s">
        <v>29</v>
      </c>
      <c r="N576" s="14">
        <v>12203.39</v>
      </c>
      <c r="O576" s="12"/>
      <c r="P576" s="10" t="s">
        <v>1153</v>
      </c>
      <c r="Q576" s="14">
        <v>-7668</v>
      </c>
      <c r="R576" s="15">
        <v>12</v>
      </c>
      <c r="S576" s="10" t="s">
        <v>29</v>
      </c>
      <c r="T576" s="14">
        <v>4535.3900000000003</v>
      </c>
      <c r="U576" s="10" t="s">
        <v>339</v>
      </c>
      <c r="V576" s="10" t="s">
        <v>29</v>
      </c>
      <c r="W576" s="10" t="s">
        <v>37</v>
      </c>
      <c r="X576" s="10" t="s">
        <v>29</v>
      </c>
      <c r="Y576" s="15">
        <v>0</v>
      </c>
      <c r="Z576" s="15">
        <v>0</v>
      </c>
      <c r="AA576" s="15">
        <v>0</v>
      </c>
      <c r="AB576" s="14">
        <v>-1177</v>
      </c>
      <c r="AC576" s="14">
        <v>3358.39</v>
      </c>
      <c r="AD576" t="s">
        <v>2624</v>
      </c>
      <c r="AE576" t="s">
        <v>2624</v>
      </c>
      <c r="AF576">
        <v>4</v>
      </c>
    </row>
    <row r="577" spans="1:32" x14ac:dyDescent="0.25">
      <c r="A577" s="22" t="str">
        <f t="shared" si="8"/>
        <v>5000000057-0</v>
      </c>
      <c r="B577" s="9" t="s">
        <v>1156</v>
      </c>
      <c r="C577" s="10" t="s">
        <v>29</v>
      </c>
      <c r="D577" s="10" t="s">
        <v>29</v>
      </c>
      <c r="E577" s="9" t="s">
        <v>30</v>
      </c>
      <c r="F577" s="10" t="s">
        <v>207</v>
      </c>
      <c r="G577" s="10" t="s">
        <v>32</v>
      </c>
      <c r="H577" s="11">
        <v>43769</v>
      </c>
      <c r="I577" s="12">
        <v>43769</v>
      </c>
      <c r="J577" s="10" t="s">
        <v>110</v>
      </c>
      <c r="K577" s="13" t="s">
        <v>1157</v>
      </c>
      <c r="L577" s="10" t="s">
        <v>357</v>
      </c>
      <c r="M577" s="10" t="s">
        <v>29</v>
      </c>
      <c r="N577" s="14">
        <v>19325</v>
      </c>
      <c r="O577" s="12"/>
      <c r="P577" s="10" t="s">
        <v>1121</v>
      </c>
      <c r="Q577" s="14">
        <v>-12309</v>
      </c>
      <c r="R577" s="15">
        <v>10</v>
      </c>
      <c r="S577" s="10" t="s">
        <v>29</v>
      </c>
      <c r="T577" s="14">
        <v>7016</v>
      </c>
      <c r="U577" s="10" t="s">
        <v>339</v>
      </c>
      <c r="V577" s="10" t="s">
        <v>29</v>
      </c>
      <c r="W577" s="10" t="s">
        <v>37</v>
      </c>
      <c r="X577" s="10" t="s">
        <v>29</v>
      </c>
      <c r="Y577" s="15">
        <v>0</v>
      </c>
      <c r="Z577" s="15">
        <v>0</v>
      </c>
      <c r="AA577" s="15">
        <v>0</v>
      </c>
      <c r="AB577" s="14">
        <v>-1820</v>
      </c>
      <c r="AC577" s="14">
        <v>5196</v>
      </c>
      <c r="AD577" t="s">
        <v>2624</v>
      </c>
      <c r="AE577" t="s">
        <v>2624</v>
      </c>
      <c r="AF577">
        <v>4</v>
      </c>
    </row>
    <row r="578" spans="1:32" x14ac:dyDescent="0.25">
      <c r="A578" s="22" t="str">
        <f t="shared" si="8"/>
        <v>5000000058-0</v>
      </c>
      <c r="B578" s="9" t="s">
        <v>1158</v>
      </c>
      <c r="C578" s="10" t="s">
        <v>29</v>
      </c>
      <c r="D578" s="10" t="s">
        <v>29</v>
      </c>
      <c r="E578" s="9" t="s">
        <v>30</v>
      </c>
      <c r="F578" s="10" t="s">
        <v>207</v>
      </c>
      <c r="G578" s="10" t="s">
        <v>32</v>
      </c>
      <c r="H578" s="11">
        <v>43799</v>
      </c>
      <c r="I578" s="12">
        <v>43799</v>
      </c>
      <c r="J578" s="10" t="s">
        <v>110</v>
      </c>
      <c r="K578" s="13" t="s">
        <v>1159</v>
      </c>
      <c r="L578" s="10" t="s">
        <v>357</v>
      </c>
      <c r="M578" s="10" t="s">
        <v>29</v>
      </c>
      <c r="N578" s="14">
        <v>13389.83</v>
      </c>
      <c r="O578" s="12"/>
      <c r="P578" s="10" t="s">
        <v>1151</v>
      </c>
      <c r="Q578" s="14">
        <v>-8413</v>
      </c>
      <c r="R578" s="15">
        <v>2</v>
      </c>
      <c r="S578" s="10" t="s">
        <v>29</v>
      </c>
      <c r="T578" s="14">
        <v>4976.83</v>
      </c>
      <c r="U578" s="10" t="s">
        <v>339</v>
      </c>
      <c r="V578" s="10" t="s">
        <v>29</v>
      </c>
      <c r="W578" s="10" t="s">
        <v>37</v>
      </c>
      <c r="X578" s="10" t="s">
        <v>29</v>
      </c>
      <c r="Y578" s="15">
        <v>0</v>
      </c>
      <c r="Z578" s="15">
        <v>0</v>
      </c>
      <c r="AA578" s="15">
        <v>0</v>
      </c>
      <c r="AB578" s="14">
        <v>-1291</v>
      </c>
      <c r="AC578" s="14">
        <v>3685.83</v>
      </c>
      <c r="AD578" t="s">
        <v>2624</v>
      </c>
      <c r="AE578" t="s">
        <v>2624</v>
      </c>
      <c r="AF578">
        <v>4</v>
      </c>
    </row>
    <row r="579" spans="1:32" x14ac:dyDescent="0.25">
      <c r="A579" s="22" t="str">
        <f t="shared" ref="A579:A642" si="9">CONCATENATE(B579,"-",E579)</f>
        <v>5000000059-0</v>
      </c>
      <c r="B579" s="9" t="s">
        <v>1160</v>
      </c>
      <c r="C579" s="10" t="s">
        <v>29</v>
      </c>
      <c r="D579" s="10" t="s">
        <v>29</v>
      </c>
      <c r="E579" s="9" t="s">
        <v>30</v>
      </c>
      <c r="F579" s="10" t="s">
        <v>207</v>
      </c>
      <c r="G579" s="10" t="s">
        <v>32</v>
      </c>
      <c r="H579" s="11">
        <v>43799</v>
      </c>
      <c r="I579" s="12">
        <v>43799</v>
      </c>
      <c r="J579" s="10" t="s">
        <v>110</v>
      </c>
      <c r="K579" s="13" t="s">
        <v>1161</v>
      </c>
      <c r="L579" s="10" t="s">
        <v>357</v>
      </c>
      <c r="M579" s="10" t="s">
        <v>29</v>
      </c>
      <c r="N579" s="14">
        <v>11864.4</v>
      </c>
      <c r="O579" s="12"/>
      <c r="P579" s="10" t="s">
        <v>1151</v>
      </c>
      <c r="Q579" s="14">
        <v>-7454</v>
      </c>
      <c r="R579" s="15">
        <v>8</v>
      </c>
      <c r="S579" s="10" t="s">
        <v>29</v>
      </c>
      <c r="T579" s="14">
        <v>4410.3999999999996</v>
      </c>
      <c r="U579" s="10" t="s">
        <v>339</v>
      </c>
      <c r="V579" s="10" t="s">
        <v>29</v>
      </c>
      <c r="W579" s="10" t="s">
        <v>37</v>
      </c>
      <c r="X579" s="10" t="s">
        <v>29</v>
      </c>
      <c r="Y579" s="15">
        <v>0</v>
      </c>
      <c r="Z579" s="15">
        <v>0</v>
      </c>
      <c r="AA579" s="15">
        <v>0</v>
      </c>
      <c r="AB579" s="14">
        <v>-1144</v>
      </c>
      <c r="AC579" s="14">
        <v>3266.4</v>
      </c>
      <c r="AD579" t="s">
        <v>2624</v>
      </c>
      <c r="AE579" t="s">
        <v>2624</v>
      </c>
      <c r="AF579">
        <v>4</v>
      </c>
    </row>
    <row r="580" spans="1:32" x14ac:dyDescent="0.25">
      <c r="A580" s="22" t="str">
        <f t="shared" si="9"/>
        <v>5000000060-0</v>
      </c>
      <c r="B580" s="9" t="s">
        <v>1162</v>
      </c>
      <c r="C580" s="10" t="s">
        <v>29</v>
      </c>
      <c r="D580" s="10" t="s">
        <v>29</v>
      </c>
      <c r="E580" s="9" t="s">
        <v>30</v>
      </c>
      <c r="F580" s="10" t="s">
        <v>207</v>
      </c>
      <c r="G580" s="10" t="s">
        <v>32</v>
      </c>
      <c r="H580" s="11">
        <v>43769</v>
      </c>
      <c r="I580" s="12">
        <v>43769</v>
      </c>
      <c r="J580" s="10" t="s">
        <v>110</v>
      </c>
      <c r="K580" s="13" t="s">
        <v>1163</v>
      </c>
      <c r="L580" s="10" t="s">
        <v>357</v>
      </c>
      <c r="M580" s="10" t="s">
        <v>29</v>
      </c>
      <c r="N580" s="14">
        <v>5500</v>
      </c>
      <c r="O580" s="12"/>
      <c r="P580" s="10" t="s">
        <v>1121</v>
      </c>
      <c r="Q580" s="14">
        <v>-3503</v>
      </c>
      <c r="R580" s="15">
        <v>2</v>
      </c>
      <c r="S580" s="10" t="s">
        <v>29</v>
      </c>
      <c r="T580" s="14">
        <v>1997</v>
      </c>
      <c r="U580" s="10" t="s">
        <v>339</v>
      </c>
      <c r="V580" s="10" t="s">
        <v>29</v>
      </c>
      <c r="W580" s="10" t="s">
        <v>37</v>
      </c>
      <c r="X580" s="10" t="s">
        <v>29</v>
      </c>
      <c r="Y580" s="15">
        <v>0</v>
      </c>
      <c r="Z580" s="15">
        <v>0</v>
      </c>
      <c r="AA580" s="15">
        <v>0</v>
      </c>
      <c r="AB580" s="15">
        <v>-518</v>
      </c>
      <c r="AC580" s="14">
        <v>1479</v>
      </c>
      <c r="AD580" t="s">
        <v>2624</v>
      </c>
      <c r="AE580" t="s">
        <v>2624</v>
      </c>
      <c r="AF580">
        <v>4</v>
      </c>
    </row>
    <row r="581" spans="1:32" x14ac:dyDescent="0.25">
      <c r="A581" s="22" t="str">
        <f t="shared" si="9"/>
        <v>5000000061-0</v>
      </c>
      <c r="B581" s="9" t="s">
        <v>1164</v>
      </c>
      <c r="C581" s="10" t="s">
        <v>29</v>
      </c>
      <c r="D581" s="10" t="s">
        <v>29</v>
      </c>
      <c r="E581" s="9" t="s">
        <v>30</v>
      </c>
      <c r="F581" s="10" t="s">
        <v>207</v>
      </c>
      <c r="G581" s="10" t="s">
        <v>32</v>
      </c>
      <c r="H581" s="11">
        <v>43769</v>
      </c>
      <c r="I581" s="12">
        <v>43769</v>
      </c>
      <c r="J581" s="10" t="s">
        <v>110</v>
      </c>
      <c r="K581" s="13" t="s">
        <v>1165</v>
      </c>
      <c r="L581" s="10" t="s">
        <v>357</v>
      </c>
      <c r="M581" s="10" t="s">
        <v>29</v>
      </c>
      <c r="N581" s="14">
        <v>6800</v>
      </c>
      <c r="O581" s="12"/>
      <c r="P581" s="10" t="s">
        <v>1121</v>
      </c>
      <c r="Q581" s="14">
        <v>-4331</v>
      </c>
      <c r="R581" s="15">
        <v>2</v>
      </c>
      <c r="S581" s="10" t="s">
        <v>29</v>
      </c>
      <c r="T581" s="14">
        <v>2469</v>
      </c>
      <c r="U581" s="10" t="s">
        <v>339</v>
      </c>
      <c r="V581" s="10" t="s">
        <v>29</v>
      </c>
      <c r="W581" s="10" t="s">
        <v>37</v>
      </c>
      <c r="X581" s="10" t="s">
        <v>29</v>
      </c>
      <c r="Y581" s="15">
        <v>0</v>
      </c>
      <c r="Z581" s="15">
        <v>0</v>
      </c>
      <c r="AA581" s="15">
        <v>0</v>
      </c>
      <c r="AB581" s="15">
        <v>-641</v>
      </c>
      <c r="AC581" s="14">
        <v>1828</v>
      </c>
      <c r="AD581" t="s">
        <v>2624</v>
      </c>
      <c r="AE581" t="s">
        <v>2624</v>
      </c>
      <c r="AF581">
        <v>4</v>
      </c>
    </row>
    <row r="582" spans="1:32" x14ac:dyDescent="0.25">
      <c r="A582" s="22" t="str">
        <f t="shared" si="9"/>
        <v>5000000062-0</v>
      </c>
      <c r="B582" s="9" t="s">
        <v>1166</v>
      </c>
      <c r="C582" s="10" t="s">
        <v>29</v>
      </c>
      <c r="D582" s="10" t="s">
        <v>29</v>
      </c>
      <c r="E582" s="9" t="s">
        <v>30</v>
      </c>
      <c r="F582" s="10" t="s">
        <v>207</v>
      </c>
      <c r="G582" s="10" t="s">
        <v>32</v>
      </c>
      <c r="H582" s="11">
        <v>43769</v>
      </c>
      <c r="I582" s="12">
        <v>43769</v>
      </c>
      <c r="J582" s="10" t="s">
        <v>110</v>
      </c>
      <c r="K582" s="13" t="s">
        <v>1167</v>
      </c>
      <c r="L582" s="10" t="s">
        <v>357</v>
      </c>
      <c r="M582" s="10" t="s">
        <v>29</v>
      </c>
      <c r="N582" s="14">
        <v>8600</v>
      </c>
      <c r="O582" s="12"/>
      <c r="P582" s="10" t="s">
        <v>1121</v>
      </c>
      <c r="Q582" s="14">
        <v>-5478</v>
      </c>
      <c r="R582" s="15">
        <v>5</v>
      </c>
      <c r="S582" s="10" t="s">
        <v>29</v>
      </c>
      <c r="T582" s="14">
        <v>3122</v>
      </c>
      <c r="U582" s="10" t="s">
        <v>339</v>
      </c>
      <c r="V582" s="10" t="s">
        <v>29</v>
      </c>
      <c r="W582" s="10" t="s">
        <v>37</v>
      </c>
      <c r="X582" s="10" t="s">
        <v>29</v>
      </c>
      <c r="Y582" s="15">
        <v>0</v>
      </c>
      <c r="Z582" s="15">
        <v>0</v>
      </c>
      <c r="AA582" s="15">
        <v>0</v>
      </c>
      <c r="AB582" s="15">
        <v>-810</v>
      </c>
      <c r="AC582" s="14">
        <v>2312</v>
      </c>
      <c r="AD582" t="s">
        <v>2624</v>
      </c>
      <c r="AE582" t="s">
        <v>2624</v>
      </c>
      <c r="AF582">
        <v>4</v>
      </c>
    </row>
    <row r="583" spans="1:32" x14ac:dyDescent="0.25">
      <c r="A583" s="22" t="str">
        <f t="shared" si="9"/>
        <v>5000000063-0</v>
      </c>
      <c r="B583" s="9" t="s">
        <v>1168</v>
      </c>
      <c r="C583" s="10" t="s">
        <v>29</v>
      </c>
      <c r="D583" s="10" t="s">
        <v>29</v>
      </c>
      <c r="E583" s="9" t="s">
        <v>30</v>
      </c>
      <c r="F583" s="10" t="s">
        <v>207</v>
      </c>
      <c r="G583" s="10" t="s">
        <v>32</v>
      </c>
      <c r="H583" s="11">
        <v>44062</v>
      </c>
      <c r="I583" s="12">
        <v>44062</v>
      </c>
      <c r="J583" s="10" t="s">
        <v>218</v>
      </c>
      <c r="K583" s="13" t="s">
        <v>1169</v>
      </c>
      <c r="L583" s="10" t="s">
        <v>357</v>
      </c>
      <c r="M583" s="10" t="s">
        <v>934</v>
      </c>
      <c r="N583" s="14">
        <v>53920</v>
      </c>
      <c r="O583" s="12"/>
      <c r="P583" s="10" t="s">
        <v>1170</v>
      </c>
      <c r="Q583" s="14">
        <v>-29029</v>
      </c>
      <c r="R583" s="15">
        <v>1</v>
      </c>
      <c r="S583" s="10" t="s">
        <v>29</v>
      </c>
      <c r="T583" s="14">
        <v>24891</v>
      </c>
      <c r="U583" s="10" t="s">
        <v>339</v>
      </c>
      <c r="V583" s="10" t="s">
        <v>29</v>
      </c>
      <c r="W583" s="10" t="s">
        <v>37</v>
      </c>
      <c r="X583" s="10" t="s">
        <v>29</v>
      </c>
      <c r="Y583" s="15">
        <v>0</v>
      </c>
      <c r="Z583" s="15">
        <v>0</v>
      </c>
      <c r="AA583" s="15">
        <v>0</v>
      </c>
      <c r="AB583" s="14">
        <v>-6459</v>
      </c>
      <c r="AC583" s="14">
        <v>18432</v>
      </c>
      <c r="AD583" t="s">
        <v>2624</v>
      </c>
      <c r="AE583" t="s">
        <v>2624</v>
      </c>
      <c r="AF583">
        <v>4</v>
      </c>
    </row>
    <row r="584" spans="1:32" x14ac:dyDescent="0.25">
      <c r="A584" s="22" t="str">
        <f t="shared" si="9"/>
        <v>5000000064-0</v>
      </c>
      <c r="B584" s="9" t="s">
        <v>1171</v>
      </c>
      <c r="C584" s="10" t="s">
        <v>29</v>
      </c>
      <c r="D584" s="10" t="s">
        <v>29</v>
      </c>
      <c r="E584" s="9" t="s">
        <v>30</v>
      </c>
      <c r="F584" s="10" t="s">
        <v>207</v>
      </c>
      <c r="G584" s="10" t="s">
        <v>32</v>
      </c>
      <c r="H584" s="11">
        <v>44141</v>
      </c>
      <c r="I584" s="12">
        <v>44141</v>
      </c>
      <c r="J584" s="10" t="s">
        <v>218</v>
      </c>
      <c r="K584" s="13" t="s">
        <v>1172</v>
      </c>
      <c r="L584" s="10" t="s">
        <v>357</v>
      </c>
      <c r="M584" s="10" t="s">
        <v>934</v>
      </c>
      <c r="N584" s="14">
        <v>12288</v>
      </c>
      <c r="O584" s="12"/>
      <c r="P584" s="10" t="s">
        <v>1121</v>
      </c>
      <c r="Q584" s="14">
        <v>-6237</v>
      </c>
      <c r="R584" s="15">
        <v>1</v>
      </c>
      <c r="S584" s="10" t="s">
        <v>29</v>
      </c>
      <c r="T584" s="14">
        <v>6051</v>
      </c>
      <c r="U584" s="10" t="s">
        <v>339</v>
      </c>
      <c r="V584" s="10" t="s">
        <v>29</v>
      </c>
      <c r="W584" s="10" t="s">
        <v>37</v>
      </c>
      <c r="X584" s="10" t="s">
        <v>29</v>
      </c>
      <c r="Y584" s="15">
        <v>0</v>
      </c>
      <c r="Z584" s="15">
        <v>0</v>
      </c>
      <c r="AA584" s="15">
        <v>0</v>
      </c>
      <c r="AB584" s="14">
        <v>-1570</v>
      </c>
      <c r="AC584" s="14">
        <v>4481</v>
      </c>
      <c r="AD584" t="s">
        <v>2624</v>
      </c>
      <c r="AE584" t="s">
        <v>2624</v>
      </c>
      <c r="AF584">
        <v>4</v>
      </c>
    </row>
    <row r="585" spans="1:32" x14ac:dyDescent="0.25">
      <c r="A585" s="22" t="str">
        <f t="shared" si="9"/>
        <v>5000000065-0</v>
      </c>
      <c r="B585" s="9" t="s">
        <v>1173</v>
      </c>
      <c r="C585" s="10" t="s">
        <v>29</v>
      </c>
      <c r="D585" s="10" t="s">
        <v>29</v>
      </c>
      <c r="E585" s="9" t="s">
        <v>30</v>
      </c>
      <c r="F585" s="10" t="s">
        <v>207</v>
      </c>
      <c r="G585" s="10" t="s">
        <v>32</v>
      </c>
      <c r="H585" s="11">
        <v>44196</v>
      </c>
      <c r="I585" s="12">
        <v>44196</v>
      </c>
      <c r="J585" s="10" t="s">
        <v>254</v>
      </c>
      <c r="K585" s="13" t="s">
        <v>1174</v>
      </c>
      <c r="L585" s="10" t="s">
        <v>357</v>
      </c>
      <c r="M585" s="10" t="s">
        <v>1117</v>
      </c>
      <c r="N585" s="14">
        <v>5254</v>
      </c>
      <c r="O585" s="12"/>
      <c r="P585" s="10" t="s">
        <v>1121</v>
      </c>
      <c r="Q585" s="14">
        <v>-2554</v>
      </c>
      <c r="R585" s="15">
        <v>1</v>
      </c>
      <c r="S585" s="10" t="s">
        <v>29</v>
      </c>
      <c r="T585" s="14">
        <v>2700</v>
      </c>
      <c r="U585" s="10" t="s">
        <v>339</v>
      </c>
      <c r="V585" s="10" t="s">
        <v>29</v>
      </c>
      <c r="W585" s="10" t="s">
        <v>37</v>
      </c>
      <c r="X585" s="10" t="s">
        <v>29</v>
      </c>
      <c r="Y585" s="15">
        <v>0</v>
      </c>
      <c r="Z585" s="15">
        <v>0</v>
      </c>
      <c r="AA585" s="15">
        <v>0</v>
      </c>
      <c r="AB585" s="15">
        <v>-701</v>
      </c>
      <c r="AC585" s="14">
        <v>1999</v>
      </c>
      <c r="AD585" t="s">
        <v>2624</v>
      </c>
      <c r="AE585" t="s">
        <v>2624</v>
      </c>
      <c r="AF585">
        <v>4</v>
      </c>
    </row>
    <row r="586" spans="1:32" x14ac:dyDescent="0.25">
      <c r="A586" s="22" t="str">
        <f t="shared" si="9"/>
        <v>5000000066-0</v>
      </c>
      <c r="B586" s="9" t="s">
        <v>1175</v>
      </c>
      <c r="C586" s="10" t="s">
        <v>29</v>
      </c>
      <c r="D586" s="10" t="s">
        <v>29</v>
      </c>
      <c r="E586" s="9" t="s">
        <v>30</v>
      </c>
      <c r="F586" s="10" t="s">
        <v>207</v>
      </c>
      <c r="G586" s="10" t="s">
        <v>32</v>
      </c>
      <c r="H586" s="11">
        <v>44196</v>
      </c>
      <c r="I586" s="12">
        <v>44196</v>
      </c>
      <c r="J586" s="10" t="s">
        <v>254</v>
      </c>
      <c r="K586" s="13" t="s">
        <v>1176</v>
      </c>
      <c r="L586" s="10" t="s">
        <v>357</v>
      </c>
      <c r="M586" s="10" t="s">
        <v>1117</v>
      </c>
      <c r="N586" s="14">
        <v>9746</v>
      </c>
      <c r="O586" s="12"/>
      <c r="P586" s="10" t="s">
        <v>1121</v>
      </c>
      <c r="Q586" s="14">
        <v>-4738</v>
      </c>
      <c r="R586" s="15">
        <v>5</v>
      </c>
      <c r="S586" s="10" t="s">
        <v>29</v>
      </c>
      <c r="T586" s="14">
        <v>5008</v>
      </c>
      <c r="U586" s="10" t="s">
        <v>339</v>
      </c>
      <c r="V586" s="10" t="s">
        <v>29</v>
      </c>
      <c r="W586" s="10" t="s">
        <v>37</v>
      </c>
      <c r="X586" s="10" t="s">
        <v>29</v>
      </c>
      <c r="Y586" s="15">
        <v>0</v>
      </c>
      <c r="Z586" s="15">
        <v>0</v>
      </c>
      <c r="AA586" s="15">
        <v>0</v>
      </c>
      <c r="AB586" s="14">
        <v>-1300</v>
      </c>
      <c r="AC586" s="14">
        <v>3708</v>
      </c>
      <c r="AD586" t="s">
        <v>2624</v>
      </c>
      <c r="AE586" t="s">
        <v>2624</v>
      </c>
      <c r="AF586">
        <v>4</v>
      </c>
    </row>
    <row r="587" spans="1:32" x14ac:dyDescent="0.25">
      <c r="A587" s="22" t="str">
        <f t="shared" si="9"/>
        <v>5000000066-1</v>
      </c>
      <c r="B587" s="9" t="s">
        <v>1175</v>
      </c>
      <c r="C587" s="10" t="s">
        <v>29</v>
      </c>
      <c r="D587" s="10" t="s">
        <v>29</v>
      </c>
      <c r="E587" s="9" t="s">
        <v>375</v>
      </c>
      <c r="F587" s="10" t="s">
        <v>207</v>
      </c>
      <c r="G587" s="10" t="s">
        <v>32</v>
      </c>
      <c r="H587" s="11">
        <v>44896</v>
      </c>
      <c r="I587" s="12">
        <v>44896</v>
      </c>
      <c r="J587" s="10" t="s">
        <v>573</v>
      </c>
      <c r="K587" s="13" t="s">
        <v>1177</v>
      </c>
      <c r="L587" s="10" t="s">
        <v>357</v>
      </c>
      <c r="M587" s="10" t="s">
        <v>370</v>
      </c>
      <c r="N587" s="14">
        <v>19661.04</v>
      </c>
      <c r="O587" s="12"/>
      <c r="P587" s="10" t="s">
        <v>29</v>
      </c>
      <c r="Q587" s="14">
        <v>-1687</v>
      </c>
      <c r="R587" s="15">
        <v>8</v>
      </c>
      <c r="S587" s="10" t="s">
        <v>29</v>
      </c>
      <c r="T587" s="14">
        <v>17974.04</v>
      </c>
      <c r="U587" s="10" t="s">
        <v>339</v>
      </c>
      <c r="V587" s="10" t="s">
        <v>29</v>
      </c>
      <c r="W587" s="10" t="s">
        <v>37</v>
      </c>
      <c r="X587" s="10" t="s">
        <v>29</v>
      </c>
      <c r="Y587" s="15">
        <v>0</v>
      </c>
      <c r="Z587" s="15">
        <v>0</v>
      </c>
      <c r="AA587" s="15">
        <v>0</v>
      </c>
      <c r="AB587" s="14">
        <v>-4664</v>
      </c>
      <c r="AC587" s="14">
        <v>13310.04</v>
      </c>
      <c r="AD587" t="s">
        <v>2624</v>
      </c>
      <c r="AE587" t="s">
        <v>2624</v>
      </c>
      <c r="AF587">
        <v>4</v>
      </c>
    </row>
    <row r="588" spans="1:32" x14ac:dyDescent="0.25">
      <c r="A588" s="22" t="str">
        <f t="shared" si="9"/>
        <v>5000000066-2</v>
      </c>
      <c r="B588" s="9" t="s">
        <v>1175</v>
      </c>
      <c r="C588" s="10" t="s">
        <v>29</v>
      </c>
      <c r="D588" s="10" t="s">
        <v>29</v>
      </c>
      <c r="E588" s="9" t="s">
        <v>376</v>
      </c>
      <c r="F588" s="10" t="s">
        <v>207</v>
      </c>
      <c r="G588" s="10" t="s">
        <v>32</v>
      </c>
      <c r="H588" s="11">
        <v>44901</v>
      </c>
      <c r="I588" s="12">
        <v>44901</v>
      </c>
      <c r="J588" s="10" t="s">
        <v>448</v>
      </c>
      <c r="K588" s="13" t="s">
        <v>1177</v>
      </c>
      <c r="L588" s="10" t="s">
        <v>357</v>
      </c>
      <c r="M588" s="10" t="s">
        <v>370</v>
      </c>
      <c r="N588" s="14">
        <v>9830.52</v>
      </c>
      <c r="O588" s="12"/>
      <c r="P588" s="10" t="s">
        <v>29</v>
      </c>
      <c r="Q588" s="15">
        <v>-809</v>
      </c>
      <c r="R588" s="15">
        <v>4</v>
      </c>
      <c r="S588" s="10" t="s">
        <v>29</v>
      </c>
      <c r="T588" s="14">
        <v>9021.52</v>
      </c>
      <c r="U588" s="10" t="s">
        <v>339</v>
      </c>
      <c r="V588" s="10" t="s">
        <v>29</v>
      </c>
      <c r="W588" s="10" t="s">
        <v>37</v>
      </c>
      <c r="X588" s="10" t="s">
        <v>29</v>
      </c>
      <c r="Y588" s="15">
        <v>0</v>
      </c>
      <c r="Z588" s="15">
        <v>0</v>
      </c>
      <c r="AA588" s="15">
        <v>0</v>
      </c>
      <c r="AB588" s="14">
        <v>-2341</v>
      </c>
      <c r="AC588" s="14">
        <v>6680.52</v>
      </c>
      <c r="AD588" t="s">
        <v>2624</v>
      </c>
      <c r="AE588" t="s">
        <v>2624</v>
      </c>
      <c r="AF588">
        <v>4</v>
      </c>
    </row>
    <row r="589" spans="1:32" x14ac:dyDescent="0.25">
      <c r="A589" s="22" t="str">
        <f t="shared" si="9"/>
        <v>5000000066-3</v>
      </c>
      <c r="B589" s="9" t="s">
        <v>1175</v>
      </c>
      <c r="C589" s="10" t="s">
        <v>29</v>
      </c>
      <c r="D589" s="10" t="s">
        <v>29</v>
      </c>
      <c r="E589" s="9" t="s">
        <v>1183</v>
      </c>
      <c r="F589" s="10" t="s">
        <v>207</v>
      </c>
      <c r="G589" s="10" t="s">
        <v>32</v>
      </c>
      <c r="H589" s="11">
        <v>44196</v>
      </c>
      <c r="I589" s="12">
        <v>45100</v>
      </c>
      <c r="J589" s="10" t="s">
        <v>33</v>
      </c>
      <c r="K589" s="13" t="s">
        <v>1176</v>
      </c>
      <c r="L589" s="10" t="s">
        <v>357</v>
      </c>
      <c r="M589" s="10" t="s">
        <v>29</v>
      </c>
      <c r="N589" s="15">
        <v>0</v>
      </c>
      <c r="O589" s="12"/>
      <c r="P589" s="10" t="s">
        <v>29</v>
      </c>
      <c r="Q589" s="15">
        <v>0</v>
      </c>
      <c r="R589" s="15">
        <v>2</v>
      </c>
      <c r="S589" s="10" t="s">
        <v>29</v>
      </c>
      <c r="T589" s="15">
        <v>0</v>
      </c>
      <c r="U589" s="10" t="s">
        <v>339</v>
      </c>
      <c r="V589" s="10" t="s">
        <v>29</v>
      </c>
      <c r="W589" s="10" t="s">
        <v>37</v>
      </c>
      <c r="X589" s="10" t="s">
        <v>29</v>
      </c>
      <c r="Y589" s="15">
        <v>0</v>
      </c>
      <c r="Z589" s="14">
        <v>4576.2700000000004</v>
      </c>
      <c r="AA589" s="15">
        <v>0</v>
      </c>
      <c r="AB589" s="15">
        <v>-918</v>
      </c>
      <c r="AC589" s="14">
        <v>3658.27</v>
      </c>
      <c r="AD589" t="s">
        <v>2624</v>
      </c>
      <c r="AE589" t="s">
        <v>2624</v>
      </c>
      <c r="AF589">
        <v>4</v>
      </c>
    </row>
    <row r="590" spans="1:32" x14ac:dyDescent="0.25">
      <c r="A590" s="22" t="str">
        <f t="shared" si="9"/>
        <v>5000000067-0</v>
      </c>
      <c r="B590" s="9" t="s">
        <v>1178</v>
      </c>
      <c r="C590" s="10" t="s">
        <v>29</v>
      </c>
      <c r="D590" s="10" t="s">
        <v>29</v>
      </c>
      <c r="E590" s="9" t="s">
        <v>30</v>
      </c>
      <c r="F590" s="10" t="s">
        <v>207</v>
      </c>
      <c r="G590" s="10" t="s">
        <v>32</v>
      </c>
      <c r="H590" s="11">
        <v>44196</v>
      </c>
      <c r="I590" s="12">
        <v>44196</v>
      </c>
      <c r="J590" s="10" t="s">
        <v>254</v>
      </c>
      <c r="K590" s="13" t="s">
        <v>1179</v>
      </c>
      <c r="L590" s="10" t="s">
        <v>357</v>
      </c>
      <c r="M590" s="10" t="s">
        <v>1117</v>
      </c>
      <c r="N590" s="14">
        <v>3390</v>
      </c>
      <c r="O590" s="12"/>
      <c r="P590" s="10" t="s">
        <v>1121</v>
      </c>
      <c r="Q590" s="14">
        <v>-1648</v>
      </c>
      <c r="R590" s="15">
        <v>1</v>
      </c>
      <c r="S590" s="10" t="s">
        <v>29</v>
      </c>
      <c r="T590" s="14">
        <v>1742</v>
      </c>
      <c r="U590" s="10" t="s">
        <v>339</v>
      </c>
      <c r="V590" s="10" t="s">
        <v>29</v>
      </c>
      <c r="W590" s="10" t="s">
        <v>37</v>
      </c>
      <c r="X590" s="10" t="s">
        <v>29</v>
      </c>
      <c r="Y590" s="15">
        <v>0</v>
      </c>
      <c r="Z590" s="15">
        <v>0</v>
      </c>
      <c r="AA590" s="15">
        <v>0</v>
      </c>
      <c r="AB590" s="15">
        <v>-452</v>
      </c>
      <c r="AC590" s="14">
        <v>1290</v>
      </c>
      <c r="AD590" t="s">
        <v>2624</v>
      </c>
      <c r="AE590" t="s">
        <v>2624</v>
      </c>
      <c r="AF590">
        <v>4</v>
      </c>
    </row>
    <row r="591" spans="1:32" x14ac:dyDescent="0.25">
      <c r="A591" s="22" t="str">
        <f t="shared" si="9"/>
        <v>5000000068-0</v>
      </c>
      <c r="B591" s="9" t="s">
        <v>1180</v>
      </c>
      <c r="C591" s="10" t="s">
        <v>29</v>
      </c>
      <c r="D591" s="10" t="s">
        <v>29</v>
      </c>
      <c r="E591" s="9" t="s">
        <v>30</v>
      </c>
      <c r="F591" s="10" t="s">
        <v>207</v>
      </c>
      <c r="G591" s="10" t="s">
        <v>32</v>
      </c>
      <c r="H591" s="11">
        <v>44196</v>
      </c>
      <c r="I591" s="12">
        <v>44196</v>
      </c>
      <c r="J591" s="10" t="s">
        <v>254</v>
      </c>
      <c r="K591" s="13" t="s">
        <v>1172</v>
      </c>
      <c r="L591" s="10" t="s">
        <v>357</v>
      </c>
      <c r="M591" s="10" t="s">
        <v>1117</v>
      </c>
      <c r="N591" s="14">
        <v>18000</v>
      </c>
      <c r="O591" s="12"/>
      <c r="P591" s="10" t="s">
        <v>1121</v>
      </c>
      <c r="Q591" s="14">
        <v>-8751</v>
      </c>
      <c r="R591" s="15">
        <v>2</v>
      </c>
      <c r="S591" s="10" t="s">
        <v>29</v>
      </c>
      <c r="T591" s="14">
        <v>9249</v>
      </c>
      <c r="U591" s="10" t="s">
        <v>339</v>
      </c>
      <c r="V591" s="10" t="s">
        <v>29</v>
      </c>
      <c r="W591" s="10" t="s">
        <v>37</v>
      </c>
      <c r="X591" s="10" t="s">
        <v>29</v>
      </c>
      <c r="Y591" s="15">
        <v>0</v>
      </c>
      <c r="Z591" s="15">
        <v>0</v>
      </c>
      <c r="AA591" s="15">
        <v>0</v>
      </c>
      <c r="AB591" s="14">
        <v>-2400</v>
      </c>
      <c r="AC591" s="14">
        <v>6849</v>
      </c>
      <c r="AD591" t="s">
        <v>2624</v>
      </c>
      <c r="AE591" t="s">
        <v>2624</v>
      </c>
      <c r="AF591">
        <v>4</v>
      </c>
    </row>
    <row r="592" spans="1:32" x14ac:dyDescent="0.25">
      <c r="A592" s="22" t="str">
        <f t="shared" si="9"/>
        <v>5000000068-1</v>
      </c>
      <c r="B592" s="9" t="s">
        <v>1180</v>
      </c>
      <c r="C592" s="10" t="s">
        <v>29</v>
      </c>
      <c r="D592" s="10" t="s">
        <v>29</v>
      </c>
      <c r="E592" s="9" t="s">
        <v>375</v>
      </c>
      <c r="F592" s="10" t="s">
        <v>207</v>
      </c>
      <c r="G592" s="10" t="s">
        <v>32</v>
      </c>
      <c r="H592" s="11">
        <v>44831</v>
      </c>
      <c r="I592" s="12">
        <v>44831</v>
      </c>
      <c r="J592" s="10" t="s">
        <v>297</v>
      </c>
      <c r="K592" s="13" t="s">
        <v>1172</v>
      </c>
      <c r="L592" s="10" t="s">
        <v>357</v>
      </c>
      <c r="M592" s="10" t="s">
        <v>1181</v>
      </c>
      <c r="N592" s="14">
        <v>11217</v>
      </c>
      <c r="O592" s="12"/>
      <c r="P592" s="10" t="s">
        <v>1182</v>
      </c>
      <c r="Q592" s="14">
        <v>-1480</v>
      </c>
      <c r="R592" s="15">
        <v>2</v>
      </c>
      <c r="S592" s="10" t="s">
        <v>29</v>
      </c>
      <c r="T592" s="14">
        <v>9737</v>
      </c>
      <c r="U592" s="10" t="s">
        <v>339</v>
      </c>
      <c r="V592" s="10" t="s">
        <v>29</v>
      </c>
      <c r="W592" s="10" t="s">
        <v>37</v>
      </c>
      <c r="X592" s="10" t="s">
        <v>29</v>
      </c>
      <c r="Y592" s="15">
        <v>0</v>
      </c>
      <c r="Z592" s="15">
        <v>0</v>
      </c>
      <c r="AA592" s="15">
        <v>0</v>
      </c>
      <c r="AB592" s="14">
        <v>-2526</v>
      </c>
      <c r="AC592" s="14">
        <v>7211</v>
      </c>
      <c r="AD592" t="s">
        <v>2624</v>
      </c>
      <c r="AE592" t="s">
        <v>2624</v>
      </c>
      <c r="AF592">
        <v>4</v>
      </c>
    </row>
    <row r="593" spans="1:32" x14ac:dyDescent="0.25">
      <c r="A593" s="22" t="str">
        <f t="shared" si="9"/>
        <v>5000000068-2</v>
      </c>
      <c r="B593" s="9" t="s">
        <v>1180</v>
      </c>
      <c r="C593" s="10" t="s">
        <v>29</v>
      </c>
      <c r="D593" s="10" t="s">
        <v>29</v>
      </c>
      <c r="E593" s="9" t="s">
        <v>376</v>
      </c>
      <c r="F593" s="10" t="s">
        <v>207</v>
      </c>
      <c r="G593" s="10" t="s">
        <v>32</v>
      </c>
      <c r="H593" s="11">
        <v>44896</v>
      </c>
      <c r="I593" s="12">
        <v>44896</v>
      </c>
      <c r="J593" s="10" t="s">
        <v>573</v>
      </c>
      <c r="K593" s="13" t="s">
        <v>1172</v>
      </c>
      <c r="L593" s="10" t="s">
        <v>357</v>
      </c>
      <c r="M593" s="10" t="s">
        <v>370</v>
      </c>
      <c r="N593" s="14">
        <v>22372.880000000001</v>
      </c>
      <c r="O593" s="12"/>
      <c r="P593" s="10" t="s">
        <v>1121</v>
      </c>
      <c r="Q593" s="14">
        <v>-1920</v>
      </c>
      <c r="R593" s="15">
        <v>4</v>
      </c>
      <c r="S593" s="10" t="s">
        <v>29</v>
      </c>
      <c r="T593" s="14">
        <v>20452.88</v>
      </c>
      <c r="U593" s="10" t="s">
        <v>339</v>
      </c>
      <c r="V593" s="10" t="s">
        <v>29</v>
      </c>
      <c r="W593" s="10" t="s">
        <v>37</v>
      </c>
      <c r="X593" s="10" t="s">
        <v>29</v>
      </c>
      <c r="Y593" s="15">
        <v>0</v>
      </c>
      <c r="Z593" s="15">
        <v>0</v>
      </c>
      <c r="AA593" s="15">
        <v>0</v>
      </c>
      <c r="AB593" s="14">
        <v>-5307</v>
      </c>
      <c r="AC593" s="14">
        <v>15145.88</v>
      </c>
      <c r="AD593" t="s">
        <v>2624</v>
      </c>
      <c r="AE593" t="s">
        <v>2624</v>
      </c>
      <c r="AF593">
        <v>4</v>
      </c>
    </row>
    <row r="594" spans="1:32" x14ac:dyDescent="0.25">
      <c r="A594" s="22" t="str">
        <f t="shared" si="9"/>
        <v>5000000068-3</v>
      </c>
      <c r="B594" s="9" t="s">
        <v>1180</v>
      </c>
      <c r="C594" s="10" t="s">
        <v>29</v>
      </c>
      <c r="D594" s="10" t="s">
        <v>29</v>
      </c>
      <c r="E594" s="9" t="s">
        <v>1183</v>
      </c>
      <c r="F594" s="10" t="s">
        <v>207</v>
      </c>
      <c r="G594" s="10" t="s">
        <v>32</v>
      </c>
      <c r="H594" s="11">
        <v>44698</v>
      </c>
      <c r="I594" s="12">
        <v>44698</v>
      </c>
      <c r="J594" s="10" t="s">
        <v>1184</v>
      </c>
      <c r="K594" s="13" t="s">
        <v>1172</v>
      </c>
      <c r="L594" s="10" t="s">
        <v>357</v>
      </c>
      <c r="M594" s="10" t="s">
        <v>370</v>
      </c>
      <c r="N594" s="14">
        <v>11017</v>
      </c>
      <c r="O594" s="12"/>
      <c r="P594" s="10" t="s">
        <v>1121</v>
      </c>
      <c r="Q594" s="14">
        <v>-2493</v>
      </c>
      <c r="R594" s="15">
        <v>3</v>
      </c>
      <c r="S594" s="10" t="s">
        <v>29</v>
      </c>
      <c r="T594" s="14">
        <v>8524</v>
      </c>
      <c r="U594" s="10" t="s">
        <v>339</v>
      </c>
      <c r="V594" s="10" t="s">
        <v>29</v>
      </c>
      <c r="W594" s="10" t="s">
        <v>37</v>
      </c>
      <c r="X594" s="10" t="s">
        <v>29</v>
      </c>
      <c r="Y594" s="15">
        <v>0</v>
      </c>
      <c r="Z594" s="15">
        <v>0</v>
      </c>
      <c r="AA594" s="15">
        <v>0</v>
      </c>
      <c r="AB594" s="14">
        <v>-2212</v>
      </c>
      <c r="AC594" s="14">
        <v>6312</v>
      </c>
      <c r="AD594" t="s">
        <v>2624</v>
      </c>
      <c r="AE594" t="s">
        <v>2624</v>
      </c>
      <c r="AF594">
        <v>4</v>
      </c>
    </row>
    <row r="595" spans="1:32" x14ac:dyDescent="0.25">
      <c r="A595" s="22" t="str">
        <f t="shared" si="9"/>
        <v>5000000069-0</v>
      </c>
      <c r="B595" s="9" t="s">
        <v>1185</v>
      </c>
      <c r="C595" s="10" t="s">
        <v>29</v>
      </c>
      <c r="D595" s="10" t="s">
        <v>29</v>
      </c>
      <c r="E595" s="9" t="s">
        <v>30</v>
      </c>
      <c r="F595" s="10" t="s">
        <v>207</v>
      </c>
      <c r="G595" s="10" t="s">
        <v>32</v>
      </c>
      <c r="H595" s="11">
        <v>44223</v>
      </c>
      <c r="I595" s="12">
        <v>44223</v>
      </c>
      <c r="J595" s="10" t="s">
        <v>254</v>
      </c>
      <c r="K595" s="13" t="s">
        <v>1159</v>
      </c>
      <c r="L595" s="10" t="s">
        <v>357</v>
      </c>
      <c r="M595" s="10" t="s">
        <v>1117</v>
      </c>
      <c r="N595" s="14">
        <v>31780</v>
      </c>
      <c r="O595" s="12"/>
      <c r="P595" s="10" t="s">
        <v>1121</v>
      </c>
      <c r="Q595" s="14">
        <v>-15116</v>
      </c>
      <c r="R595" s="15">
        <v>5</v>
      </c>
      <c r="S595" s="10" t="s">
        <v>29</v>
      </c>
      <c r="T595" s="14">
        <v>16664</v>
      </c>
      <c r="U595" s="10" t="s">
        <v>339</v>
      </c>
      <c r="V595" s="10" t="s">
        <v>29</v>
      </c>
      <c r="W595" s="10" t="s">
        <v>37</v>
      </c>
      <c r="X595" s="10" t="s">
        <v>29</v>
      </c>
      <c r="Y595" s="15">
        <v>0</v>
      </c>
      <c r="Z595" s="15">
        <v>0</v>
      </c>
      <c r="AA595" s="15">
        <v>0</v>
      </c>
      <c r="AB595" s="14">
        <v>-4324</v>
      </c>
      <c r="AC595" s="14">
        <v>12340</v>
      </c>
      <c r="AD595" t="s">
        <v>2624</v>
      </c>
      <c r="AE595" t="s">
        <v>2624</v>
      </c>
      <c r="AF595">
        <v>4</v>
      </c>
    </row>
    <row r="596" spans="1:32" x14ac:dyDescent="0.25">
      <c r="A596" s="22" t="str">
        <f t="shared" si="9"/>
        <v>5000000069-1</v>
      </c>
      <c r="B596" s="9" t="s">
        <v>1185</v>
      </c>
      <c r="C596" s="10" t="s">
        <v>29</v>
      </c>
      <c r="D596" s="10" t="s">
        <v>29</v>
      </c>
      <c r="E596" s="9" t="s">
        <v>375</v>
      </c>
      <c r="F596" s="10" t="s">
        <v>207</v>
      </c>
      <c r="G596" s="10" t="s">
        <v>32</v>
      </c>
      <c r="H596" s="11">
        <v>44896</v>
      </c>
      <c r="I596" s="12">
        <v>44896</v>
      </c>
      <c r="J596" s="10" t="s">
        <v>573</v>
      </c>
      <c r="K596" s="13" t="s">
        <v>1159</v>
      </c>
      <c r="L596" s="10" t="s">
        <v>357</v>
      </c>
      <c r="M596" s="10" t="s">
        <v>370</v>
      </c>
      <c r="N596" s="14">
        <v>15889.85</v>
      </c>
      <c r="O596" s="12"/>
      <c r="P596" s="10" t="s">
        <v>29</v>
      </c>
      <c r="Q596" s="14">
        <v>-1364</v>
      </c>
      <c r="R596" s="15">
        <v>5</v>
      </c>
      <c r="S596" s="10" t="s">
        <v>29</v>
      </c>
      <c r="T596" s="14">
        <v>14525.85</v>
      </c>
      <c r="U596" s="10" t="s">
        <v>339</v>
      </c>
      <c r="V596" s="10" t="s">
        <v>29</v>
      </c>
      <c r="W596" s="10" t="s">
        <v>37</v>
      </c>
      <c r="X596" s="10" t="s">
        <v>29</v>
      </c>
      <c r="Y596" s="15">
        <v>0</v>
      </c>
      <c r="Z596" s="15">
        <v>0</v>
      </c>
      <c r="AA596" s="15">
        <v>0</v>
      </c>
      <c r="AB596" s="14">
        <v>-3769</v>
      </c>
      <c r="AC596" s="14">
        <v>10756.85</v>
      </c>
      <c r="AD596" t="s">
        <v>2624</v>
      </c>
      <c r="AE596" t="s">
        <v>2624</v>
      </c>
      <c r="AF596">
        <v>4</v>
      </c>
    </row>
    <row r="597" spans="1:32" x14ac:dyDescent="0.25">
      <c r="A597" s="22" t="str">
        <f t="shared" si="9"/>
        <v>5000000070-0</v>
      </c>
      <c r="B597" s="9" t="s">
        <v>1186</v>
      </c>
      <c r="C597" s="10" t="s">
        <v>29</v>
      </c>
      <c r="D597" s="10" t="s">
        <v>29</v>
      </c>
      <c r="E597" s="9" t="s">
        <v>30</v>
      </c>
      <c r="F597" s="10" t="s">
        <v>207</v>
      </c>
      <c r="G597" s="10" t="s">
        <v>32</v>
      </c>
      <c r="H597" s="11">
        <v>44223</v>
      </c>
      <c r="I597" s="12">
        <v>44223</v>
      </c>
      <c r="J597" s="10" t="s">
        <v>254</v>
      </c>
      <c r="K597" s="13" t="s">
        <v>1174</v>
      </c>
      <c r="L597" s="10" t="s">
        <v>357</v>
      </c>
      <c r="M597" s="10" t="s">
        <v>1117</v>
      </c>
      <c r="N597" s="14">
        <v>6356</v>
      </c>
      <c r="O597" s="12"/>
      <c r="P597" s="10" t="s">
        <v>1121</v>
      </c>
      <c r="Q597" s="14">
        <v>-3024</v>
      </c>
      <c r="R597" s="15">
        <v>1</v>
      </c>
      <c r="S597" s="10" t="s">
        <v>29</v>
      </c>
      <c r="T597" s="14">
        <v>3332</v>
      </c>
      <c r="U597" s="10" t="s">
        <v>339</v>
      </c>
      <c r="V597" s="10" t="s">
        <v>29</v>
      </c>
      <c r="W597" s="10" t="s">
        <v>37</v>
      </c>
      <c r="X597" s="10" t="s">
        <v>29</v>
      </c>
      <c r="Y597" s="15">
        <v>0</v>
      </c>
      <c r="Z597" s="15">
        <v>0</v>
      </c>
      <c r="AA597" s="15">
        <v>0</v>
      </c>
      <c r="AB597" s="15">
        <v>-865</v>
      </c>
      <c r="AC597" s="14">
        <v>2467</v>
      </c>
      <c r="AD597" t="s">
        <v>2624</v>
      </c>
      <c r="AE597" t="s">
        <v>2624</v>
      </c>
      <c r="AF597">
        <v>4</v>
      </c>
    </row>
    <row r="598" spans="1:32" x14ac:dyDescent="0.25">
      <c r="A598" s="22" t="str">
        <f t="shared" si="9"/>
        <v>5000000071-0</v>
      </c>
      <c r="B598" s="9" t="s">
        <v>1187</v>
      </c>
      <c r="C598" s="10" t="s">
        <v>29</v>
      </c>
      <c r="D598" s="10" t="s">
        <v>29</v>
      </c>
      <c r="E598" s="9" t="s">
        <v>30</v>
      </c>
      <c r="F598" s="10" t="s">
        <v>207</v>
      </c>
      <c r="G598" s="10" t="s">
        <v>32</v>
      </c>
      <c r="H598" s="11">
        <v>44294</v>
      </c>
      <c r="I598" s="12">
        <v>44294</v>
      </c>
      <c r="J598" s="10" t="s">
        <v>218</v>
      </c>
      <c r="K598" s="13" t="s">
        <v>1188</v>
      </c>
      <c r="L598" s="10" t="s">
        <v>357</v>
      </c>
      <c r="M598" s="10" t="s">
        <v>29</v>
      </c>
      <c r="N598" s="14">
        <v>82203</v>
      </c>
      <c r="O598" s="12"/>
      <c r="P598" s="10" t="s">
        <v>1189</v>
      </c>
      <c r="Q598" s="14">
        <v>-36748</v>
      </c>
      <c r="R598" s="15">
        <v>1</v>
      </c>
      <c r="S598" s="10" t="s">
        <v>29</v>
      </c>
      <c r="T598" s="14">
        <v>45455</v>
      </c>
      <c r="U598" s="10" t="s">
        <v>339</v>
      </c>
      <c r="V598" s="10" t="s">
        <v>29</v>
      </c>
      <c r="W598" s="10" t="s">
        <v>37</v>
      </c>
      <c r="X598" s="10" t="s">
        <v>29</v>
      </c>
      <c r="Y598" s="15">
        <v>0</v>
      </c>
      <c r="Z598" s="15">
        <v>0</v>
      </c>
      <c r="AA598" s="15">
        <v>0</v>
      </c>
      <c r="AB598" s="14">
        <v>-11794</v>
      </c>
      <c r="AC598" s="14">
        <v>33661</v>
      </c>
      <c r="AD598" t="s">
        <v>2624</v>
      </c>
      <c r="AE598" t="s">
        <v>2624</v>
      </c>
      <c r="AF598">
        <v>4</v>
      </c>
    </row>
    <row r="599" spans="1:32" x14ac:dyDescent="0.25">
      <c r="A599" s="22" t="str">
        <f t="shared" si="9"/>
        <v>5000000072-0</v>
      </c>
      <c r="B599" s="9" t="s">
        <v>1190</v>
      </c>
      <c r="C599" s="10" t="s">
        <v>29</v>
      </c>
      <c r="D599" s="10" t="s">
        <v>29</v>
      </c>
      <c r="E599" s="9" t="s">
        <v>30</v>
      </c>
      <c r="F599" s="10" t="s">
        <v>207</v>
      </c>
      <c r="G599" s="10" t="s">
        <v>32</v>
      </c>
      <c r="H599" s="11">
        <v>44310</v>
      </c>
      <c r="I599" s="12">
        <v>44310</v>
      </c>
      <c r="J599" s="10" t="s">
        <v>218</v>
      </c>
      <c r="K599" s="13" t="s">
        <v>1191</v>
      </c>
      <c r="L599" s="10" t="s">
        <v>357</v>
      </c>
      <c r="M599" s="10" t="s">
        <v>29</v>
      </c>
      <c r="N599" s="14">
        <v>224500</v>
      </c>
      <c r="O599" s="12"/>
      <c r="P599" s="10" t="s">
        <v>1192</v>
      </c>
      <c r="Q599" s="14">
        <v>-98472</v>
      </c>
      <c r="R599" s="15">
        <v>28</v>
      </c>
      <c r="S599" s="10" t="s">
        <v>29</v>
      </c>
      <c r="T599" s="14">
        <v>126028</v>
      </c>
      <c r="U599" s="10" t="s">
        <v>339</v>
      </c>
      <c r="V599" s="10" t="s">
        <v>29</v>
      </c>
      <c r="W599" s="10" t="s">
        <v>37</v>
      </c>
      <c r="X599" s="10" t="s">
        <v>29</v>
      </c>
      <c r="Y599" s="15">
        <v>0</v>
      </c>
      <c r="Z599" s="15">
        <v>0</v>
      </c>
      <c r="AA599" s="15">
        <v>0</v>
      </c>
      <c r="AB599" s="14">
        <v>-32701</v>
      </c>
      <c r="AC599" s="14">
        <v>93327</v>
      </c>
      <c r="AD599" t="s">
        <v>2624</v>
      </c>
      <c r="AE599" t="s">
        <v>2624</v>
      </c>
      <c r="AF599">
        <v>4</v>
      </c>
    </row>
    <row r="600" spans="1:32" x14ac:dyDescent="0.25">
      <c r="A600" s="22" t="str">
        <f t="shared" si="9"/>
        <v>5000000073-0</v>
      </c>
      <c r="B600" s="9" t="s">
        <v>1193</v>
      </c>
      <c r="C600" s="10" t="s">
        <v>29</v>
      </c>
      <c r="D600" s="10" t="s">
        <v>29</v>
      </c>
      <c r="E600" s="9" t="s">
        <v>30</v>
      </c>
      <c r="F600" s="10" t="s">
        <v>207</v>
      </c>
      <c r="G600" s="10" t="s">
        <v>32</v>
      </c>
      <c r="H600" s="11">
        <v>44310</v>
      </c>
      <c r="I600" s="12">
        <v>44310</v>
      </c>
      <c r="J600" s="10" t="s">
        <v>218</v>
      </c>
      <c r="K600" s="13" t="s">
        <v>1191</v>
      </c>
      <c r="L600" s="10" t="s">
        <v>357</v>
      </c>
      <c r="M600" s="10" t="s">
        <v>29</v>
      </c>
      <c r="N600" s="14">
        <v>96360</v>
      </c>
      <c r="O600" s="12"/>
      <c r="P600" s="10" t="s">
        <v>1192</v>
      </c>
      <c r="Q600" s="14">
        <v>-42266</v>
      </c>
      <c r="R600" s="15">
        <v>12</v>
      </c>
      <c r="S600" s="10" t="s">
        <v>29</v>
      </c>
      <c r="T600" s="14">
        <v>54094</v>
      </c>
      <c r="U600" s="10" t="s">
        <v>339</v>
      </c>
      <c r="V600" s="10" t="s">
        <v>29</v>
      </c>
      <c r="W600" s="10" t="s">
        <v>37</v>
      </c>
      <c r="X600" s="10" t="s">
        <v>29</v>
      </c>
      <c r="Y600" s="15">
        <v>0</v>
      </c>
      <c r="Z600" s="15">
        <v>0</v>
      </c>
      <c r="AA600" s="15">
        <v>0</v>
      </c>
      <c r="AB600" s="14">
        <v>-14036</v>
      </c>
      <c r="AC600" s="14">
        <v>40058</v>
      </c>
      <c r="AD600" t="s">
        <v>2624</v>
      </c>
      <c r="AE600" t="s">
        <v>2624</v>
      </c>
      <c r="AF600">
        <v>4</v>
      </c>
    </row>
    <row r="601" spans="1:32" x14ac:dyDescent="0.25">
      <c r="A601" s="22" t="str">
        <f t="shared" si="9"/>
        <v>5000000074-0</v>
      </c>
      <c r="B601" s="9" t="s">
        <v>1194</v>
      </c>
      <c r="C601" s="10" t="s">
        <v>29</v>
      </c>
      <c r="D601" s="10" t="s">
        <v>29</v>
      </c>
      <c r="E601" s="9" t="s">
        <v>30</v>
      </c>
      <c r="F601" s="10" t="s">
        <v>207</v>
      </c>
      <c r="G601" s="10" t="s">
        <v>32</v>
      </c>
      <c r="H601" s="11">
        <v>44371</v>
      </c>
      <c r="I601" s="12">
        <v>44371</v>
      </c>
      <c r="J601" s="10" t="s">
        <v>218</v>
      </c>
      <c r="K601" s="13" t="s">
        <v>1195</v>
      </c>
      <c r="L601" s="10" t="s">
        <v>357</v>
      </c>
      <c r="M601" s="10" t="s">
        <v>29</v>
      </c>
      <c r="N601" s="14">
        <v>55500</v>
      </c>
      <c r="O601" s="12"/>
      <c r="P601" s="10" t="s">
        <v>1192</v>
      </c>
      <c r="Q601" s="14">
        <v>-22565</v>
      </c>
      <c r="R601" s="15">
        <v>1</v>
      </c>
      <c r="S601" s="10" t="s">
        <v>29</v>
      </c>
      <c r="T601" s="14">
        <v>32935</v>
      </c>
      <c r="U601" s="10" t="s">
        <v>339</v>
      </c>
      <c r="V601" s="10" t="s">
        <v>29</v>
      </c>
      <c r="W601" s="10" t="s">
        <v>37</v>
      </c>
      <c r="X601" s="10" t="s">
        <v>29</v>
      </c>
      <c r="Y601" s="15">
        <v>0</v>
      </c>
      <c r="Z601" s="15">
        <v>0</v>
      </c>
      <c r="AA601" s="15">
        <v>0</v>
      </c>
      <c r="AB601" s="14">
        <v>-8546</v>
      </c>
      <c r="AC601" s="14">
        <v>24389</v>
      </c>
      <c r="AD601" t="s">
        <v>2624</v>
      </c>
      <c r="AE601" t="s">
        <v>2624</v>
      </c>
      <c r="AF601">
        <v>4</v>
      </c>
    </row>
    <row r="602" spans="1:32" x14ac:dyDescent="0.25">
      <c r="A602" s="22" t="str">
        <f t="shared" si="9"/>
        <v>5000000075-0</v>
      </c>
      <c r="B602" s="9" t="s">
        <v>1196</v>
      </c>
      <c r="C602" s="10" t="s">
        <v>29</v>
      </c>
      <c r="D602" s="10" t="s">
        <v>29</v>
      </c>
      <c r="E602" s="9" t="s">
        <v>30</v>
      </c>
      <c r="F602" s="10" t="s">
        <v>207</v>
      </c>
      <c r="G602" s="10" t="s">
        <v>32</v>
      </c>
      <c r="H602" s="11">
        <v>44503</v>
      </c>
      <c r="I602" s="12">
        <v>44503</v>
      </c>
      <c r="J602" s="10" t="s">
        <v>218</v>
      </c>
      <c r="K602" s="13" t="s">
        <v>1197</v>
      </c>
      <c r="L602" s="10" t="s">
        <v>357</v>
      </c>
      <c r="M602" s="10" t="s">
        <v>29</v>
      </c>
      <c r="N602" s="14">
        <v>126000</v>
      </c>
      <c r="O602" s="12"/>
      <c r="P602" s="10" t="s">
        <v>1198</v>
      </c>
      <c r="Q602" s="14">
        <v>-42485</v>
      </c>
      <c r="R602" s="15">
        <v>1</v>
      </c>
      <c r="S602" s="10" t="s">
        <v>29</v>
      </c>
      <c r="T602" s="14">
        <v>83515</v>
      </c>
      <c r="U602" s="10" t="s">
        <v>339</v>
      </c>
      <c r="V602" s="10" t="s">
        <v>29</v>
      </c>
      <c r="W602" s="10" t="s">
        <v>37</v>
      </c>
      <c r="X602" s="10" t="s">
        <v>29</v>
      </c>
      <c r="Y602" s="15">
        <v>0</v>
      </c>
      <c r="Z602" s="15">
        <v>0</v>
      </c>
      <c r="AA602" s="15">
        <v>0</v>
      </c>
      <c r="AB602" s="14">
        <v>-21670</v>
      </c>
      <c r="AC602" s="14">
        <v>61845</v>
      </c>
      <c r="AD602" t="s">
        <v>2624</v>
      </c>
      <c r="AE602" t="s">
        <v>2624</v>
      </c>
      <c r="AF602">
        <v>4</v>
      </c>
    </row>
    <row r="603" spans="1:32" x14ac:dyDescent="0.25">
      <c r="A603" s="22" t="str">
        <f t="shared" si="9"/>
        <v>5000000076-0</v>
      </c>
      <c r="B603" s="9" t="s">
        <v>1199</v>
      </c>
      <c r="C603" s="10" t="s">
        <v>29</v>
      </c>
      <c r="D603" s="10" t="s">
        <v>29</v>
      </c>
      <c r="E603" s="9" t="s">
        <v>30</v>
      </c>
      <c r="F603" s="10" t="s">
        <v>207</v>
      </c>
      <c r="G603" s="10" t="s">
        <v>32</v>
      </c>
      <c r="H603" s="11">
        <v>44509</v>
      </c>
      <c r="I603" s="12">
        <v>44509</v>
      </c>
      <c r="J603" s="10" t="s">
        <v>218</v>
      </c>
      <c r="K603" s="13" t="s">
        <v>1200</v>
      </c>
      <c r="L603" s="10" t="s">
        <v>357</v>
      </c>
      <c r="M603" s="10" t="s">
        <v>29</v>
      </c>
      <c r="N603" s="14">
        <v>30720</v>
      </c>
      <c r="O603" s="12"/>
      <c r="P603" s="10" t="s">
        <v>1201</v>
      </c>
      <c r="Q603" s="14">
        <v>-10262</v>
      </c>
      <c r="R603" s="15">
        <v>1</v>
      </c>
      <c r="S603" s="10" t="s">
        <v>29</v>
      </c>
      <c r="T603" s="14">
        <v>20458</v>
      </c>
      <c r="U603" s="10" t="s">
        <v>339</v>
      </c>
      <c r="V603" s="10" t="s">
        <v>29</v>
      </c>
      <c r="W603" s="10" t="s">
        <v>37</v>
      </c>
      <c r="X603" s="10" t="s">
        <v>29</v>
      </c>
      <c r="Y603" s="15">
        <v>0</v>
      </c>
      <c r="Z603" s="15">
        <v>0</v>
      </c>
      <c r="AA603" s="15">
        <v>0</v>
      </c>
      <c r="AB603" s="14">
        <v>-5308</v>
      </c>
      <c r="AC603" s="14">
        <v>15150</v>
      </c>
      <c r="AD603" t="s">
        <v>2624</v>
      </c>
      <c r="AE603" t="s">
        <v>2624</v>
      </c>
      <c r="AF603">
        <v>4</v>
      </c>
    </row>
    <row r="604" spans="1:32" x14ac:dyDescent="0.25">
      <c r="A604" s="22" t="str">
        <f t="shared" si="9"/>
        <v>5000000077-0</v>
      </c>
      <c r="B604" s="9" t="s">
        <v>1202</v>
      </c>
      <c r="C604" s="10" t="s">
        <v>29</v>
      </c>
      <c r="D604" s="10" t="s">
        <v>29</v>
      </c>
      <c r="E604" s="9" t="s">
        <v>30</v>
      </c>
      <c r="F604" s="10" t="s">
        <v>207</v>
      </c>
      <c r="G604" s="10" t="s">
        <v>32</v>
      </c>
      <c r="H604" s="11">
        <v>44509</v>
      </c>
      <c r="I604" s="12">
        <v>44509</v>
      </c>
      <c r="J604" s="10" t="s">
        <v>218</v>
      </c>
      <c r="K604" s="13" t="s">
        <v>1203</v>
      </c>
      <c r="L604" s="10" t="s">
        <v>357</v>
      </c>
      <c r="M604" s="10" t="s">
        <v>29</v>
      </c>
      <c r="N604" s="14">
        <v>59343</v>
      </c>
      <c r="O604" s="12"/>
      <c r="P604" s="10" t="s">
        <v>1201</v>
      </c>
      <c r="Q604" s="14">
        <v>-19822</v>
      </c>
      <c r="R604" s="15">
        <v>2</v>
      </c>
      <c r="S604" s="10" t="s">
        <v>29</v>
      </c>
      <c r="T604" s="14">
        <v>39521</v>
      </c>
      <c r="U604" s="10" t="s">
        <v>339</v>
      </c>
      <c r="V604" s="10" t="s">
        <v>29</v>
      </c>
      <c r="W604" s="10" t="s">
        <v>37</v>
      </c>
      <c r="X604" s="10" t="s">
        <v>29</v>
      </c>
      <c r="Y604" s="15">
        <v>0</v>
      </c>
      <c r="Z604" s="15">
        <v>0</v>
      </c>
      <c r="AA604" s="15">
        <v>0</v>
      </c>
      <c r="AB604" s="14">
        <v>-10255</v>
      </c>
      <c r="AC604" s="14">
        <v>29266</v>
      </c>
      <c r="AD604" t="s">
        <v>2624</v>
      </c>
      <c r="AE604" t="s">
        <v>2624</v>
      </c>
      <c r="AF604">
        <v>4</v>
      </c>
    </row>
    <row r="605" spans="1:32" x14ac:dyDescent="0.25">
      <c r="A605" s="22" t="str">
        <f t="shared" si="9"/>
        <v>5000000078-0</v>
      </c>
      <c r="B605" s="9" t="s">
        <v>1204</v>
      </c>
      <c r="C605" s="10" t="s">
        <v>29</v>
      </c>
      <c r="D605" s="10" t="s">
        <v>29</v>
      </c>
      <c r="E605" s="9" t="s">
        <v>30</v>
      </c>
      <c r="F605" s="10" t="s">
        <v>207</v>
      </c>
      <c r="G605" s="10" t="s">
        <v>32</v>
      </c>
      <c r="H605" s="11">
        <v>44509</v>
      </c>
      <c r="I605" s="12">
        <v>44509</v>
      </c>
      <c r="J605" s="10" t="s">
        <v>218</v>
      </c>
      <c r="K605" s="13" t="s">
        <v>1205</v>
      </c>
      <c r="L605" s="10" t="s">
        <v>357</v>
      </c>
      <c r="M605" s="10" t="s">
        <v>29</v>
      </c>
      <c r="N605" s="14">
        <v>89155</v>
      </c>
      <c r="O605" s="12"/>
      <c r="P605" s="10" t="s">
        <v>1201</v>
      </c>
      <c r="Q605" s="14">
        <v>-29781</v>
      </c>
      <c r="R605" s="15">
        <v>2</v>
      </c>
      <c r="S605" s="10" t="s">
        <v>29</v>
      </c>
      <c r="T605" s="14">
        <v>59374</v>
      </c>
      <c r="U605" s="10" t="s">
        <v>339</v>
      </c>
      <c r="V605" s="10" t="s">
        <v>29</v>
      </c>
      <c r="W605" s="10" t="s">
        <v>37</v>
      </c>
      <c r="X605" s="10" t="s">
        <v>29</v>
      </c>
      <c r="Y605" s="15">
        <v>0</v>
      </c>
      <c r="Z605" s="15">
        <v>0</v>
      </c>
      <c r="AA605" s="15">
        <v>0</v>
      </c>
      <c r="AB605" s="14">
        <v>-15406</v>
      </c>
      <c r="AC605" s="14">
        <v>43968</v>
      </c>
      <c r="AD605" t="s">
        <v>2624</v>
      </c>
      <c r="AE605" t="s">
        <v>2624</v>
      </c>
      <c r="AF605">
        <v>4</v>
      </c>
    </row>
    <row r="606" spans="1:32" x14ac:dyDescent="0.25">
      <c r="A606" s="22" t="str">
        <f t="shared" si="9"/>
        <v>5000000079-0</v>
      </c>
      <c r="B606" s="9" t="s">
        <v>1206</v>
      </c>
      <c r="C606" s="10" t="s">
        <v>29</v>
      </c>
      <c r="D606" s="10" t="s">
        <v>29</v>
      </c>
      <c r="E606" s="9" t="s">
        <v>30</v>
      </c>
      <c r="F606" s="10" t="s">
        <v>207</v>
      </c>
      <c r="G606" s="10" t="s">
        <v>32</v>
      </c>
      <c r="H606" s="11">
        <v>44509</v>
      </c>
      <c r="I606" s="12">
        <v>44509</v>
      </c>
      <c r="J606" s="10" t="s">
        <v>218</v>
      </c>
      <c r="K606" s="13" t="s">
        <v>1207</v>
      </c>
      <c r="L606" s="10" t="s">
        <v>357</v>
      </c>
      <c r="M606" s="10" t="s">
        <v>29</v>
      </c>
      <c r="N606" s="14">
        <v>58781</v>
      </c>
      <c r="O606" s="12"/>
      <c r="P606" s="10" t="s">
        <v>1201</v>
      </c>
      <c r="Q606" s="14">
        <v>-19634</v>
      </c>
      <c r="R606" s="15">
        <v>2</v>
      </c>
      <c r="S606" s="10" t="s">
        <v>29</v>
      </c>
      <c r="T606" s="14">
        <v>39147</v>
      </c>
      <c r="U606" s="10" t="s">
        <v>339</v>
      </c>
      <c r="V606" s="10" t="s">
        <v>29</v>
      </c>
      <c r="W606" s="10" t="s">
        <v>37</v>
      </c>
      <c r="X606" s="10" t="s">
        <v>29</v>
      </c>
      <c r="Y606" s="15">
        <v>0</v>
      </c>
      <c r="Z606" s="15">
        <v>0</v>
      </c>
      <c r="AA606" s="15">
        <v>0</v>
      </c>
      <c r="AB606" s="14">
        <v>-10158</v>
      </c>
      <c r="AC606" s="14">
        <v>28989</v>
      </c>
      <c r="AD606" t="s">
        <v>2624</v>
      </c>
      <c r="AE606" t="s">
        <v>2624</v>
      </c>
      <c r="AF606">
        <v>4</v>
      </c>
    </row>
    <row r="607" spans="1:32" x14ac:dyDescent="0.25">
      <c r="A607" s="22" t="str">
        <f t="shared" si="9"/>
        <v>5000000080-0</v>
      </c>
      <c r="B607" s="9" t="s">
        <v>1208</v>
      </c>
      <c r="C607" s="10" t="s">
        <v>29</v>
      </c>
      <c r="D607" s="10" t="s">
        <v>29</v>
      </c>
      <c r="E607" s="9" t="s">
        <v>30</v>
      </c>
      <c r="F607" s="10" t="s">
        <v>207</v>
      </c>
      <c r="G607" s="10" t="s">
        <v>32</v>
      </c>
      <c r="H607" s="11">
        <v>44509</v>
      </c>
      <c r="I607" s="12">
        <v>44509</v>
      </c>
      <c r="J607" s="10" t="s">
        <v>218</v>
      </c>
      <c r="K607" s="13" t="s">
        <v>1209</v>
      </c>
      <c r="L607" s="10" t="s">
        <v>357</v>
      </c>
      <c r="M607" s="10" t="s">
        <v>29</v>
      </c>
      <c r="N607" s="14">
        <v>97593</v>
      </c>
      <c r="O607" s="12"/>
      <c r="P607" s="10" t="s">
        <v>1201</v>
      </c>
      <c r="Q607" s="14">
        <v>-32599</v>
      </c>
      <c r="R607" s="15">
        <v>1</v>
      </c>
      <c r="S607" s="10" t="s">
        <v>29</v>
      </c>
      <c r="T607" s="14">
        <v>64994</v>
      </c>
      <c r="U607" s="10" t="s">
        <v>339</v>
      </c>
      <c r="V607" s="10" t="s">
        <v>29</v>
      </c>
      <c r="W607" s="10" t="s">
        <v>37</v>
      </c>
      <c r="X607" s="10" t="s">
        <v>29</v>
      </c>
      <c r="Y607" s="15">
        <v>0</v>
      </c>
      <c r="Z607" s="15">
        <v>0</v>
      </c>
      <c r="AA607" s="15">
        <v>0</v>
      </c>
      <c r="AB607" s="14">
        <v>-16864</v>
      </c>
      <c r="AC607" s="14">
        <v>48130</v>
      </c>
      <c r="AD607" t="s">
        <v>2624</v>
      </c>
      <c r="AE607" t="s">
        <v>2624</v>
      </c>
      <c r="AF607">
        <v>4</v>
      </c>
    </row>
    <row r="608" spans="1:32" x14ac:dyDescent="0.25">
      <c r="A608" s="22" t="str">
        <f t="shared" si="9"/>
        <v>5000000081-0</v>
      </c>
      <c r="B608" s="9" t="s">
        <v>1210</v>
      </c>
      <c r="C608" s="10" t="s">
        <v>29</v>
      </c>
      <c r="D608" s="10" t="s">
        <v>29</v>
      </c>
      <c r="E608" s="9" t="s">
        <v>30</v>
      </c>
      <c r="F608" s="10" t="s">
        <v>207</v>
      </c>
      <c r="G608" s="10" t="s">
        <v>32</v>
      </c>
      <c r="H608" s="11">
        <v>44519</v>
      </c>
      <c r="I608" s="12">
        <v>44519</v>
      </c>
      <c r="J608" s="10" t="s">
        <v>218</v>
      </c>
      <c r="K608" s="13" t="s">
        <v>1211</v>
      </c>
      <c r="L608" s="10" t="s">
        <v>357</v>
      </c>
      <c r="M608" s="10" t="s">
        <v>29</v>
      </c>
      <c r="N608" s="14">
        <v>95763</v>
      </c>
      <c r="O608" s="12"/>
      <c r="P608" s="10" t="s">
        <v>1189</v>
      </c>
      <c r="Q608" s="14">
        <v>-31484</v>
      </c>
      <c r="R608" s="15">
        <v>1</v>
      </c>
      <c r="S608" s="10" t="s">
        <v>29</v>
      </c>
      <c r="T608" s="14">
        <v>64279</v>
      </c>
      <c r="U608" s="10" t="s">
        <v>339</v>
      </c>
      <c r="V608" s="10" t="s">
        <v>29</v>
      </c>
      <c r="W608" s="10" t="s">
        <v>37</v>
      </c>
      <c r="X608" s="10" t="s">
        <v>29</v>
      </c>
      <c r="Y608" s="15">
        <v>0</v>
      </c>
      <c r="Z608" s="15">
        <v>0</v>
      </c>
      <c r="AA608" s="15">
        <v>0</v>
      </c>
      <c r="AB608" s="14">
        <v>-16679</v>
      </c>
      <c r="AC608" s="14">
        <v>47600</v>
      </c>
      <c r="AD608" t="s">
        <v>2624</v>
      </c>
      <c r="AE608" t="s">
        <v>2624</v>
      </c>
      <c r="AF608">
        <v>4</v>
      </c>
    </row>
    <row r="609" spans="1:32" x14ac:dyDescent="0.25">
      <c r="A609" s="22" t="str">
        <f t="shared" si="9"/>
        <v>5000000082-0</v>
      </c>
      <c r="B609" s="9" t="s">
        <v>1212</v>
      </c>
      <c r="C609" s="10" t="s">
        <v>29</v>
      </c>
      <c r="D609" s="10" t="s">
        <v>29</v>
      </c>
      <c r="E609" s="9" t="s">
        <v>30</v>
      </c>
      <c r="F609" s="10" t="s">
        <v>207</v>
      </c>
      <c r="G609" s="10" t="s">
        <v>32</v>
      </c>
      <c r="H609" s="11">
        <v>44519</v>
      </c>
      <c r="I609" s="12">
        <v>44519</v>
      </c>
      <c r="J609" s="10" t="s">
        <v>218</v>
      </c>
      <c r="K609" s="13" t="s">
        <v>1213</v>
      </c>
      <c r="L609" s="10" t="s">
        <v>357</v>
      </c>
      <c r="M609" s="10" t="s">
        <v>29</v>
      </c>
      <c r="N609" s="14">
        <v>84746</v>
      </c>
      <c r="O609" s="12"/>
      <c r="P609" s="10" t="s">
        <v>1189</v>
      </c>
      <c r="Q609" s="14">
        <v>-27862</v>
      </c>
      <c r="R609" s="15">
        <v>1</v>
      </c>
      <c r="S609" s="10" t="s">
        <v>29</v>
      </c>
      <c r="T609" s="14">
        <v>56884</v>
      </c>
      <c r="U609" s="10" t="s">
        <v>339</v>
      </c>
      <c r="V609" s="10" t="s">
        <v>29</v>
      </c>
      <c r="W609" s="10" t="s">
        <v>37</v>
      </c>
      <c r="X609" s="10" t="s">
        <v>29</v>
      </c>
      <c r="Y609" s="15">
        <v>0</v>
      </c>
      <c r="Z609" s="15">
        <v>0</v>
      </c>
      <c r="AA609" s="15">
        <v>0</v>
      </c>
      <c r="AB609" s="14">
        <v>-14760</v>
      </c>
      <c r="AC609" s="14">
        <v>42124</v>
      </c>
      <c r="AD609" t="s">
        <v>2624</v>
      </c>
      <c r="AE609" t="s">
        <v>2624</v>
      </c>
      <c r="AF609">
        <v>4</v>
      </c>
    </row>
    <row r="610" spans="1:32" x14ac:dyDescent="0.25">
      <c r="A610" s="22" t="str">
        <f t="shared" si="9"/>
        <v>5000000083-0</v>
      </c>
      <c r="B610" s="9" t="s">
        <v>1214</v>
      </c>
      <c r="C610" s="10" t="s">
        <v>29</v>
      </c>
      <c r="D610" s="10" t="s">
        <v>29</v>
      </c>
      <c r="E610" s="9" t="s">
        <v>30</v>
      </c>
      <c r="F610" s="10" t="s">
        <v>207</v>
      </c>
      <c r="G610" s="10" t="s">
        <v>32</v>
      </c>
      <c r="H610" s="11">
        <v>44530</v>
      </c>
      <c r="I610" s="12">
        <v>44530</v>
      </c>
      <c r="J610" s="10" t="s">
        <v>218</v>
      </c>
      <c r="K610" s="13" t="s">
        <v>1215</v>
      </c>
      <c r="L610" s="10" t="s">
        <v>357</v>
      </c>
      <c r="M610" s="10" t="s">
        <v>29</v>
      </c>
      <c r="N610" s="14">
        <v>372881</v>
      </c>
      <c r="O610" s="12"/>
      <c r="P610" s="10" t="s">
        <v>1216</v>
      </c>
      <c r="Q610" s="14">
        <v>-120438</v>
      </c>
      <c r="R610" s="15">
        <v>5</v>
      </c>
      <c r="S610" s="10" t="s">
        <v>29</v>
      </c>
      <c r="T610" s="14">
        <v>252443</v>
      </c>
      <c r="U610" s="10" t="s">
        <v>339</v>
      </c>
      <c r="V610" s="10" t="s">
        <v>29</v>
      </c>
      <c r="W610" s="10" t="s">
        <v>37</v>
      </c>
      <c r="X610" s="10" t="s">
        <v>29</v>
      </c>
      <c r="Y610" s="15">
        <v>0</v>
      </c>
      <c r="Z610" s="15">
        <v>0</v>
      </c>
      <c r="AA610" s="15">
        <v>0</v>
      </c>
      <c r="AB610" s="14">
        <v>-65502</v>
      </c>
      <c r="AC610" s="14">
        <v>186941</v>
      </c>
      <c r="AD610" t="s">
        <v>2624</v>
      </c>
      <c r="AE610" t="s">
        <v>2624</v>
      </c>
      <c r="AF610">
        <v>4</v>
      </c>
    </row>
    <row r="611" spans="1:32" x14ac:dyDescent="0.25">
      <c r="A611" s="22" t="str">
        <f t="shared" si="9"/>
        <v>5000000084-0</v>
      </c>
      <c r="B611" s="9" t="s">
        <v>1217</v>
      </c>
      <c r="C611" s="10" t="s">
        <v>29</v>
      </c>
      <c r="D611" s="10" t="s">
        <v>29</v>
      </c>
      <c r="E611" s="9" t="s">
        <v>30</v>
      </c>
      <c r="F611" s="10" t="s">
        <v>207</v>
      </c>
      <c r="G611" s="10" t="s">
        <v>32</v>
      </c>
      <c r="H611" s="11">
        <v>44581</v>
      </c>
      <c r="I611" s="12">
        <v>44581</v>
      </c>
      <c r="J611" s="10" t="s">
        <v>218</v>
      </c>
      <c r="K611" s="13" t="s">
        <v>1218</v>
      </c>
      <c r="L611" s="10" t="s">
        <v>357</v>
      </c>
      <c r="M611" s="10" t="s">
        <v>29</v>
      </c>
      <c r="N611" s="14">
        <v>110169</v>
      </c>
      <c r="O611" s="12"/>
      <c r="P611" s="10" t="s">
        <v>1189</v>
      </c>
      <c r="Q611" s="14">
        <v>-32631</v>
      </c>
      <c r="R611" s="15">
        <v>1</v>
      </c>
      <c r="S611" s="10" t="s">
        <v>29</v>
      </c>
      <c r="T611" s="14">
        <v>77538</v>
      </c>
      <c r="U611" s="10" t="s">
        <v>339</v>
      </c>
      <c r="V611" s="10" t="s">
        <v>29</v>
      </c>
      <c r="W611" s="10" t="s">
        <v>37</v>
      </c>
      <c r="X611" s="10" t="s">
        <v>29</v>
      </c>
      <c r="Y611" s="15">
        <v>0</v>
      </c>
      <c r="Z611" s="15">
        <v>0</v>
      </c>
      <c r="AA611" s="15">
        <v>0</v>
      </c>
      <c r="AB611" s="14">
        <v>-20119</v>
      </c>
      <c r="AC611" s="14">
        <v>57419</v>
      </c>
      <c r="AD611" t="s">
        <v>2624</v>
      </c>
      <c r="AE611" t="s">
        <v>2624</v>
      </c>
      <c r="AF611">
        <v>4</v>
      </c>
    </row>
    <row r="612" spans="1:32" x14ac:dyDescent="0.25">
      <c r="A612" s="22" t="str">
        <f t="shared" si="9"/>
        <v>5000000085-0</v>
      </c>
      <c r="B612" s="9" t="s">
        <v>1219</v>
      </c>
      <c r="C612" s="10" t="s">
        <v>29</v>
      </c>
      <c r="D612" s="10" t="s">
        <v>29</v>
      </c>
      <c r="E612" s="9" t="s">
        <v>30</v>
      </c>
      <c r="F612" s="10" t="s">
        <v>207</v>
      </c>
      <c r="G612" s="10" t="s">
        <v>32</v>
      </c>
      <c r="H612" s="11">
        <v>44595</v>
      </c>
      <c r="I612" s="12">
        <v>44595</v>
      </c>
      <c r="J612" s="10" t="s">
        <v>218</v>
      </c>
      <c r="K612" s="13" t="s">
        <v>1220</v>
      </c>
      <c r="L612" s="10" t="s">
        <v>357</v>
      </c>
      <c r="M612" s="10" t="s">
        <v>29</v>
      </c>
      <c r="N612" s="14">
        <v>120000</v>
      </c>
      <c r="O612" s="12"/>
      <c r="P612" s="10" t="s">
        <v>1198</v>
      </c>
      <c r="Q612" s="14">
        <v>-34659</v>
      </c>
      <c r="R612" s="15">
        <v>10</v>
      </c>
      <c r="S612" s="10" t="s">
        <v>29</v>
      </c>
      <c r="T612" s="14">
        <v>85341</v>
      </c>
      <c r="U612" s="10" t="s">
        <v>339</v>
      </c>
      <c r="V612" s="10" t="s">
        <v>29</v>
      </c>
      <c r="W612" s="10" t="s">
        <v>37</v>
      </c>
      <c r="X612" s="10" t="s">
        <v>29</v>
      </c>
      <c r="Y612" s="15">
        <v>0</v>
      </c>
      <c r="Z612" s="15">
        <v>0</v>
      </c>
      <c r="AA612" s="15">
        <v>0</v>
      </c>
      <c r="AB612" s="14">
        <v>-22144</v>
      </c>
      <c r="AC612" s="14">
        <v>63197</v>
      </c>
      <c r="AD612" t="s">
        <v>2624</v>
      </c>
      <c r="AE612" t="s">
        <v>2624</v>
      </c>
      <c r="AF612">
        <v>4</v>
      </c>
    </row>
    <row r="613" spans="1:32" x14ac:dyDescent="0.25">
      <c r="A613" s="22" t="str">
        <f t="shared" si="9"/>
        <v>5000000086-0</v>
      </c>
      <c r="B613" s="9" t="s">
        <v>1221</v>
      </c>
      <c r="C613" s="10" t="s">
        <v>29</v>
      </c>
      <c r="D613" s="10" t="s">
        <v>29</v>
      </c>
      <c r="E613" s="9" t="s">
        <v>30</v>
      </c>
      <c r="F613" s="10" t="s">
        <v>207</v>
      </c>
      <c r="G613" s="10" t="s">
        <v>32</v>
      </c>
      <c r="H613" s="11">
        <v>44595</v>
      </c>
      <c r="I613" s="12">
        <v>44595</v>
      </c>
      <c r="J613" s="10" t="s">
        <v>218</v>
      </c>
      <c r="K613" s="13" t="s">
        <v>1222</v>
      </c>
      <c r="L613" s="10" t="s">
        <v>357</v>
      </c>
      <c r="M613" s="10" t="s">
        <v>29</v>
      </c>
      <c r="N613" s="14">
        <v>140000</v>
      </c>
      <c r="O613" s="12"/>
      <c r="P613" s="10" t="s">
        <v>1198</v>
      </c>
      <c r="Q613" s="14">
        <v>-40436</v>
      </c>
      <c r="R613" s="15">
        <v>7</v>
      </c>
      <c r="S613" s="10" t="s">
        <v>29</v>
      </c>
      <c r="T613" s="14">
        <v>99564</v>
      </c>
      <c r="U613" s="10" t="s">
        <v>339</v>
      </c>
      <c r="V613" s="10" t="s">
        <v>29</v>
      </c>
      <c r="W613" s="10" t="s">
        <v>37</v>
      </c>
      <c r="X613" s="10" t="s">
        <v>29</v>
      </c>
      <c r="Y613" s="15">
        <v>0</v>
      </c>
      <c r="Z613" s="15">
        <v>0</v>
      </c>
      <c r="AA613" s="15">
        <v>0</v>
      </c>
      <c r="AB613" s="14">
        <v>-25834</v>
      </c>
      <c r="AC613" s="14">
        <v>73730</v>
      </c>
      <c r="AD613" t="s">
        <v>2624</v>
      </c>
      <c r="AE613" t="s">
        <v>2624</v>
      </c>
      <c r="AF613">
        <v>4</v>
      </c>
    </row>
    <row r="614" spans="1:32" x14ac:dyDescent="0.25">
      <c r="A614" s="22" t="str">
        <f t="shared" si="9"/>
        <v>5000000086-1</v>
      </c>
      <c r="B614" s="9" t="s">
        <v>1221</v>
      </c>
      <c r="C614" s="10" t="s">
        <v>29</v>
      </c>
      <c r="D614" s="10" t="s">
        <v>29</v>
      </c>
      <c r="E614" s="9" t="s">
        <v>375</v>
      </c>
      <c r="F614" s="10" t="s">
        <v>207</v>
      </c>
      <c r="G614" s="10" t="s">
        <v>32</v>
      </c>
      <c r="H614" s="11">
        <v>44935</v>
      </c>
      <c r="I614" s="12">
        <v>44935</v>
      </c>
      <c r="J614" s="10" t="s">
        <v>218</v>
      </c>
      <c r="K614" s="13" t="s">
        <v>1222</v>
      </c>
      <c r="L614" s="10" t="s">
        <v>357</v>
      </c>
      <c r="M614" s="10" t="s">
        <v>29</v>
      </c>
      <c r="N614" s="14">
        <v>342000</v>
      </c>
      <c r="O614" s="12"/>
      <c r="P614" s="10" t="s">
        <v>1198</v>
      </c>
      <c r="Q614" s="14">
        <v>-19889</v>
      </c>
      <c r="R614" s="15">
        <v>1</v>
      </c>
      <c r="S614" s="10" t="s">
        <v>29</v>
      </c>
      <c r="T614" s="14">
        <v>322111</v>
      </c>
      <c r="U614" s="10" t="s">
        <v>339</v>
      </c>
      <c r="V614" s="10" t="s">
        <v>29</v>
      </c>
      <c r="W614" s="10" t="s">
        <v>37</v>
      </c>
      <c r="X614" s="10" t="s">
        <v>29</v>
      </c>
      <c r="Y614" s="15">
        <v>0</v>
      </c>
      <c r="Z614" s="15">
        <v>0</v>
      </c>
      <c r="AA614" s="15">
        <v>0</v>
      </c>
      <c r="AB614" s="14">
        <v>-83579</v>
      </c>
      <c r="AC614" s="14">
        <v>238532</v>
      </c>
      <c r="AD614" t="s">
        <v>2624</v>
      </c>
      <c r="AE614" t="s">
        <v>2624</v>
      </c>
      <c r="AF614">
        <v>4</v>
      </c>
    </row>
    <row r="615" spans="1:32" x14ac:dyDescent="0.25">
      <c r="A615" s="22" t="str">
        <f t="shared" si="9"/>
        <v>5000000087-0</v>
      </c>
      <c r="B615" s="9" t="s">
        <v>1223</v>
      </c>
      <c r="C615" s="10" t="s">
        <v>29</v>
      </c>
      <c r="D615" s="10" t="s">
        <v>29</v>
      </c>
      <c r="E615" s="9" t="s">
        <v>30</v>
      </c>
      <c r="F615" s="10" t="s">
        <v>207</v>
      </c>
      <c r="G615" s="10" t="s">
        <v>32</v>
      </c>
      <c r="H615" s="11">
        <v>44595</v>
      </c>
      <c r="I615" s="12">
        <v>44595</v>
      </c>
      <c r="J615" s="10" t="s">
        <v>218</v>
      </c>
      <c r="K615" s="13" t="s">
        <v>1224</v>
      </c>
      <c r="L615" s="10" t="s">
        <v>357</v>
      </c>
      <c r="M615" s="10" t="s">
        <v>29</v>
      </c>
      <c r="N615" s="14">
        <v>35000</v>
      </c>
      <c r="O615" s="12"/>
      <c r="P615" s="10" t="s">
        <v>1198</v>
      </c>
      <c r="Q615" s="14">
        <v>-10109</v>
      </c>
      <c r="R615" s="15">
        <v>1</v>
      </c>
      <c r="S615" s="10" t="s">
        <v>29</v>
      </c>
      <c r="T615" s="14">
        <v>24891</v>
      </c>
      <c r="U615" s="10" t="s">
        <v>339</v>
      </c>
      <c r="V615" s="10" t="s">
        <v>29</v>
      </c>
      <c r="W615" s="10" t="s">
        <v>37</v>
      </c>
      <c r="X615" s="10" t="s">
        <v>29</v>
      </c>
      <c r="Y615" s="15">
        <v>0</v>
      </c>
      <c r="Z615" s="15">
        <v>0</v>
      </c>
      <c r="AA615" s="15">
        <v>0</v>
      </c>
      <c r="AB615" s="14">
        <v>-6459</v>
      </c>
      <c r="AC615" s="14">
        <v>18432</v>
      </c>
      <c r="AD615" t="s">
        <v>2624</v>
      </c>
      <c r="AE615" t="s">
        <v>2624</v>
      </c>
      <c r="AF615">
        <v>4</v>
      </c>
    </row>
    <row r="616" spans="1:32" x14ac:dyDescent="0.25">
      <c r="A616" s="22" t="str">
        <f t="shared" si="9"/>
        <v>5000000088-0</v>
      </c>
      <c r="B616" s="9" t="s">
        <v>1225</v>
      </c>
      <c r="C616" s="10" t="s">
        <v>29</v>
      </c>
      <c r="D616" s="10" t="s">
        <v>29</v>
      </c>
      <c r="E616" s="9" t="s">
        <v>30</v>
      </c>
      <c r="F616" s="10" t="s">
        <v>207</v>
      </c>
      <c r="G616" s="10" t="s">
        <v>32</v>
      </c>
      <c r="H616" s="11">
        <v>44595</v>
      </c>
      <c r="I616" s="12">
        <v>44595</v>
      </c>
      <c r="J616" s="10" t="s">
        <v>218</v>
      </c>
      <c r="K616" s="13" t="s">
        <v>1226</v>
      </c>
      <c r="L616" s="10" t="s">
        <v>357</v>
      </c>
      <c r="M616" s="10" t="s">
        <v>29</v>
      </c>
      <c r="N616" s="14">
        <v>35000</v>
      </c>
      <c r="O616" s="12"/>
      <c r="P616" s="10" t="s">
        <v>1198</v>
      </c>
      <c r="Q616" s="14">
        <v>-10109</v>
      </c>
      <c r="R616" s="15">
        <v>1</v>
      </c>
      <c r="S616" s="10" t="s">
        <v>29</v>
      </c>
      <c r="T616" s="14">
        <v>24891</v>
      </c>
      <c r="U616" s="10" t="s">
        <v>339</v>
      </c>
      <c r="V616" s="10" t="s">
        <v>29</v>
      </c>
      <c r="W616" s="10" t="s">
        <v>37</v>
      </c>
      <c r="X616" s="10" t="s">
        <v>29</v>
      </c>
      <c r="Y616" s="15">
        <v>0</v>
      </c>
      <c r="Z616" s="15">
        <v>0</v>
      </c>
      <c r="AA616" s="15">
        <v>0</v>
      </c>
      <c r="AB616" s="14">
        <v>-6459</v>
      </c>
      <c r="AC616" s="14">
        <v>18432</v>
      </c>
      <c r="AD616" t="s">
        <v>2624</v>
      </c>
      <c r="AE616" t="s">
        <v>2624</v>
      </c>
      <c r="AF616">
        <v>4</v>
      </c>
    </row>
    <row r="617" spans="1:32" x14ac:dyDescent="0.25">
      <c r="A617" s="22" t="str">
        <f t="shared" si="9"/>
        <v>5000000089-0</v>
      </c>
      <c r="B617" s="9" t="s">
        <v>1227</v>
      </c>
      <c r="C617" s="10" t="s">
        <v>29</v>
      </c>
      <c r="D617" s="10" t="s">
        <v>29</v>
      </c>
      <c r="E617" s="9" t="s">
        <v>30</v>
      </c>
      <c r="F617" s="10" t="s">
        <v>207</v>
      </c>
      <c r="G617" s="10" t="s">
        <v>32</v>
      </c>
      <c r="H617" s="11">
        <v>44595</v>
      </c>
      <c r="I617" s="12">
        <v>44595</v>
      </c>
      <c r="J617" s="10" t="s">
        <v>218</v>
      </c>
      <c r="K617" s="13" t="s">
        <v>1228</v>
      </c>
      <c r="L617" s="10" t="s">
        <v>357</v>
      </c>
      <c r="M617" s="10" t="s">
        <v>29</v>
      </c>
      <c r="N617" s="14">
        <v>60000</v>
      </c>
      <c r="O617" s="12"/>
      <c r="P617" s="10" t="s">
        <v>1198</v>
      </c>
      <c r="Q617" s="14">
        <v>-17330</v>
      </c>
      <c r="R617" s="15">
        <v>1</v>
      </c>
      <c r="S617" s="10" t="s">
        <v>29</v>
      </c>
      <c r="T617" s="14">
        <v>42670</v>
      </c>
      <c r="U617" s="10" t="s">
        <v>339</v>
      </c>
      <c r="V617" s="10" t="s">
        <v>29</v>
      </c>
      <c r="W617" s="10" t="s">
        <v>37</v>
      </c>
      <c r="X617" s="10" t="s">
        <v>29</v>
      </c>
      <c r="Y617" s="15">
        <v>0</v>
      </c>
      <c r="Z617" s="15">
        <v>0</v>
      </c>
      <c r="AA617" s="15">
        <v>0</v>
      </c>
      <c r="AB617" s="14">
        <v>-11072</v>
      </c>
      <c r="AC617" s="14">
        <v>31598</v>
      </c>
      <c r="AD617" t="s">
        <v>2624</v>
      </c>
      <c r="AE617" t="s">
        <v>2624</v>
      </c>
      <c r="AF617">
        <v>4</v>
      </c>
    </row>
    <row r="618" spans="1:32" x14ac:dyDescent="0.25">
      <c r="A618" s="22" t="str">
        <f t="shared" si="9"/>
        <v>5000000090-0</v>
      </c>
      <c r="B618" s="9" t="s">
        <v>1229</v>
      </c>
      <c r="C618" s="10" t="s">
        <v>29</v>
      </c>
      <c r="D618" s="10" t="s">
        <v>29</v>
      </c>
      <c r="E618" s="9" t="s">
        <v>30</v>
      </c>
      <c r="F618" s="10" t="s">
        <v>207</v>
      </c>
      <c r="G618" s="10" t="s">
        <v>32</v>
      </c>
      <c r="H618" s="11">
        <v>44599</v>
      </c>
      <c r="I618" s="12">
        <v>44599</v>
      </c>
      <c r="J618" s="10" t="s">
        <v>218</v>
      </c>
      <c r="K618" s="13" t="s">
        <v>1230</v>
      </c>
      <c r="L618" s="10" t="s">
        <v>357</v>
      </c>
      <c r="M618" s="10" t="s">
        <v>29</v>
      </c>
      <c r="N618" s="14">
        <v>307881</v>
      </c>
      <c r="O618" s="12"/>
      <c r="P618" s="10" t="s">
        <v>1231</v>
      </c>
      <c r="Q618" s="14">
        <v>-88277</v>
      </c>
      <c r="R618" s="15">
        <v>1</v>
      </c>
      <c r="S618" s="10" t="s">
        <v>29</v>
      </c>
      <c r="T618" s="14">
        <v>219604</v>
      </c>
      <c r="U618" s="10" t="s">
        <v>339</v>
      </c>
      <c r="V618" s="10" t="s">
        <v>29</v>
      </c>
      <c r="W618" s="10" t="s">
        <v>37</v>
      </c>
      <c r="X618" s="10" t="s">
        <v>29</v>
      </c>
      <c r="Y618" s="15">
        <v>0</v>
      </c>
      <c r="Z618" s="15">
        <v>0</v>
      </c>
      <c r="AA618" s="15">
        <v>0</v>
      </c>
      <c r="AB618" s="14">
        <v>-56981</v>
      </c>
      <c r="AC618" s="14">
        <v>162623</v>
      </c>
      <c r="AD618" t="s">
        <v>2624</v>
      </c>
      <c r="AE618" t="s">
        <v>2624</v>
      </c>
      <c r="AF618">
        <v>4</v>
      </c>
    </row>
    <row r="619" spans="1:32" x14ac:dyDescent="0.25">
      <c r="A619" s="22" t="str">
        <f t="shared" si="9"/>
        <v>5000000091-0</v>
      </c>
      <c r="B619" s="9" t="s">
        <v>1232</v>
      </c>
      <c r="C619" s="10" t="s">
        <v>29</v>
      </c>
      <c r="D619" s="10" t="s">
        <v>29</v>
      </c>
      <c r="E619" s="9" t="s">
        <v>30</v>
      </c>
      <c r="F619" s="10" t="s">
        <v>207</v>
      </c>
      <c r="G619" s="10" t="s">
        <v>32</v>
      </c>
      <c r="H619" s="11">
        <v>44613</v>
      </c>
      <c r="I619" s="12">
        <v>44613</v>
      </c>
      <c r="J619" s="10" t="s">
        <v>218</v>
      </c>
      <c r="K619" s="13" t="s">
        <v>1174</v>
      </c>
      <c r="L619" s="10" t="s">
        <v>357</v>
      </c>
      <c r="M619" s="10" t="s">
        <v>29</v>
      </c>
      <c r="N619" s="14">
        <v>12881</v>
      </c>
      <c r="O619" s="12"/>
      <c r="P619" s="10" t="s">
        <v>1121</v>
      </c>
      <c r="Q619" s="14">
        <v>-3598</v>
      </c>
      <c r="R619" s="15">
        <v>2</v>
      </c>
      <c r="S619" s="10" t="s">
        <v>29</v>
      </c>
      <c r="T619" s="14">
        <v>9283</v>
      </c>
      <c r="U619" s="10" t="s">
        <v>339</v>
      </c>
      <c r="V619" s="10" t="s">
        <v>29</v>
      </c>
      <c r="W619" s="10" t="s">
        <v>37</v>
      </c>
      <c r="X619" s="10" t="s">
        <v>29</v>
      </c>
      <c r="Y619" s="15">
        <v>0</v>
      </c>
      <c r="Z619" s="15">
        <v>0</v>
      </c>
      <c r="AA619" s="15">
        <v>0</v>
      </c>
      <c r="AB619" s="14">
        <v>-2409</v>
      </c>
      <c r="AC619" s="14">
        <v>6874</v>
      </c>
      <c r="AD619" t="s">
        <v>2624</v>
      </c>
      <c r="AE619" t="s">
        <v>2624</v>
      </c>
      <c r="AF619">
        <v>4</v>
      </c>
    </row>
    <row r="620" spans="1:32" x14ac:dyDescent="0.25">
      <c r="A620" s="22" t="str">
        <f t="shared" si="9"/>
        <v>5000000091-1</v>
      </c>
      <c r="B620" s="9" t="s">
        <v>1232</v>
      </c>
      <c r="C620" s="10" t="s">
        <v>29</v>
      </c>
      <c r="D620" s="10" t="s">
        <v>29</v>
      </c>
      <c r="E620" s="9" t="s">
        <v>375</v>
      </c>
      <c r="F620" s="10" t="s">
        <v>207</v>
      </c>
      <c r="G620" s="10" t="s">
        <v>32</v>
      </c>
      <c r="H620" s="11">
        <v>44896</v>
      </c>
      <c r="I620" s="12">
        <v>44896</v>
      </c>
      <c r="J620" s="10" t="s">
        <v>573</v>
      </c>
      <c r="K620" s="13" t="s">
        <v>1174</v>
      </c>
      <c r="L620" s="10" t="s">
        <v>357</v>
      </c>
      <c r="M620" s="10" t="s">
        <v>29</v>
      </c>
      <c r="N620" s="14">
        <v>5169.49</v>
      </c>
      <c r="O620" s="12"/>
      <c r="P620" s="10" t="s">
        <v>29</v>
      </c>
      <c r="Q620" s="15">
        <v>-444</v>
      </c>
      <c r="R620" s="15">
        <v>2</v>
      </c>
      <c r="S620" s="10" t="s">
        <v>29</v>
      </c>
      <c r="T620" s="14">
        <v>4725.49</v>
      </c>
      <c r="U620" s="10" t="s">
        <v>339</v>
      </c>
      <c r="V620" s="10" t="s">
        <v>29</v>
      </c>
      <c r="W620" s="10" t="s">
        <v>37</v>
      </c>
      <c r="X620" s="10" t="s">
        <v>29</v>
      </c>
      <c r="Y620" s="15">
        <v>0</v>
      </c>
      <c r="Z620" s="15">
        <v>0</v>
      </c>
      <c r="AA620" s="15">
        <v>0</v>
      </c>
      <c r="AB620" s="14">
        <v>-1226</v>
      </c>
      <c r="AC620" s="14">
        <v>3499.49</v>
      </c>
      <c r="AD620" t="s">
        <v>2624</v>
      </c>
      <c r="AE620" t="s">
        <v>2624</v>
      </c>
      <c r="AF620">
        <v>4</v>
      </c>
    </row>
    <row r="621" spans="1:32" x14ac:dyDescent="0.25">
      <c r="A621" s="22" t="str">
        <f t="shared" si="9"/>
        <v>5000000092-0</v>
      </c>
      <c r="B621" s="9" t="s">
        <v>1233</v>
      </c>
      <c r="C621" s="10" t="s">
        <v>29</v>
      </c>
      <c r="D621" s="10" t="s">
        <v>29</v>
      </c>
      <c r="E621" s="9" t="s">
        <v>30</v>
      </c>
      <c r="F621" s="10" t="s">
        <v>207</v>
      </c>
      <c r="G621" s="10" t="s">
        <v>32</v>
      </c>
      <c r="H621" s="11">
        <v>44623</v>
      </c>
      <c r="I621" s="12">
        <v>44623</v>
      </c>
      <c r="J621" s="10" t="s">
        <v>218</v>
      </c>
      <c r="K621" s="13" t="s">
        <v>1211</v>
      </c>
      <c r="L621" s="10" t="s">
        <v>357</v>
      </c>
      <c r="M621" s="10" t="s">
        <v>29</v>
      </c>
      <c r="N621" s="14">
        <v>101695</v>
      </c>
      <c r="O621" s="12"/>
      <c r="P621" s="10" t="s">
        <v>1189</v>
      </c>
      <c r="Q621" s="14">
        <v>-27876</v>
      </c>
      <c r="R621" s="15">
        <v>1</v>
      </c>
      <c r="S621" s="10" t="s">
        <v>29</v>
      </c>
      <c r="T621" s="14">
        <v>73819</v>
      </c>
      <c r="U621" s="10" t="s">
        <v>339</v>
      </c>
      <c r="V621" s="10" t="s">
        <v>29</v>
      </c>
      <c r="W621" s="10" t="s">
        <v>37</v>
      </c>
      <c r="X621" s="10" t="s">
        <v>29</v>
      </c>
      <c r="Y621" s="15">
        <v>0</v>
      </c>
      <c r="Z621" s="15">
        <v>0</v>
      </c>
      <c r="AA621" s="15">
        <v>0</v>
      </c>
      <c r="AB621" s="14">
        <v>-19154</v>
      </c>
      <c r="AC621" s="14">
        <v>54665</v>
      </c>
      <c r="AD621" t="s">
        <v>2624</v>
      </c>
      <c r="AE621" t="s">
        <v>2624</v>
      </c>
      <c r="AF621">
        <v>4</v>
      </c>
    </row>
    <row r="622" spans="1:32" x14ac:dyDescent="0.25">
      <c r="A622" s="22" t="str">
        <f t="shared" si="9"/>
        <v>5000000092-1</v>
      </c>
      <c r="B622" s="9" t="s">
        <v>1233</v>
      </c>
      <c r="C622" s="10" t="s">
        <v>29</v>
      </c>
      <c r="D622" s="10" t="s">
        <v>29</v>
      </c>
      <c r="E622" s="9" t="s">
        <v>375</v>
      </c>
      <c r="F622" s="10" t="s">
        <v>207</v>
      </c>
      <c r="G622" s="10" t="s">
        <v>32</v>
      </c>
      <c r="H622" s="11">
        <v>44936</v>
      </c>
      <c r="I622" s="12">
        <v>44936</v>
      </c>
      <c r="J622" s="10" t="s">
        <v>218</v>
      </c>
      <c r="K622" s="13" t="s">
        <v>1234</v>
      </c>
      <c r="L622" s="10" t="s">
        <v>357</v>
      </c>
      <c r="M622" s="10" t="s">
        <v>29</v>
      </c>
      <c r="N622" s="14">
        <v>53389.83</v>
      </c>
      <c r="O622" s="12"/>
      <c r="P622" s="10" t="s">
        <v>1235</v>
      </c>
      <c r="Q622" s="14">
        <v>-3067</v>
      </c>
      <c r="R622" s="15">
        <v>2</v>
      </c>
      <c r="S622" s="10" t="s">
        <v>29</v>
      </c>
      <c r="T622" s="14">
        <v>50322.83</v>
      </c>
      <c r="U622" s="10" t="s">
        <v>339</v>
      </c>
      <c r="V622" s="10" t="s">
        <v>29</v>
      </c>
      <c r="W622" s="10" t="s">
        <v>37</v>
      </c>
      <c r="X622" s="10" t="s">
        <v>29</v>
      </c>
      <c r="Y622" s="15">
        <v>0</v>
      </c>
      <c r="Z622" s="15">
        <v>0</v>
      </c>
      <c r="AA622" s="15">
        <v>0</v>
      </c>
      <c r="AB622" s="14">
        <v>-13057</v>
      </c>
      <c r="AC622" s="14">
        <v>37265.83</v>
      </c>
      <c r="AD622" t="s">
        <v>2624</v>
      </c>
      <c r="AE622" t="s">
        <v>2624</v>
      </c>
      <c r="AF622">
        <v>4</v>
      </c>
    </row>
    <row r="623" spans="1:32" x14ac:dyDescent="0.25">
      <c r="A623" s="22" t="str">
        <f t="shared" si="9"/>
        <v>5000000093-0</v>
      </c>
      <c r="B623" s="9" t="s">
        <v>1236</v>
      </c>
      <c r="C623" s="10" t="s">
        <v>29</v>
      </c>
      <c r="D623" s="10" t="s">
        <v>29</v>
      </c>
      <c r="E623" s="9" t="s">
        <v>30</v>
      </c>
      <c r="F623" s="10" t="s">
        <v>207</v>
      </c>
      <c r="G623" s="10" t="s">
        <v>32</v>
      </c>
      <c r="H623" s="11">
        <v>44901</v>
      </c>
      <c r="I623" s="12">
        <v>44901</v>
      </c>
      <c r="J623" s="10" t="s">
        <v>448</v>
      </c>
      <c r="K623" s="13" t="s">
        <v>1159</v>
      </c>
      <c r="L623" s="10" t="s">
        <v>357</v>
      </c>
      <c r="M623" s="10" t="s">
        <v>29</v>
      </c>
      <c r="N623" s="14">
        <v>3177.97</v>
      </c>
      <c r="O623" s="12"/>
      <c r="P623" s="10" t="s">
        <v>1121</v>
      </c>
      <c r="Q623" s="15">
        <v>-261</v>
      </c>
      <c r="R623" s="15">
        <v>2</v>
      </c>
      <c r="S623" s="10" t="s">
        <v>29</v>
      </c>
      <c r="T623" s="14">
        <v>2916.97</v>
      </c>
      <c r="U623" s="10" t="s">
        <v>339</v>
      </c>
      <c r="V623" s="10" t="s">
        <v>29</v>
      </c>
      <c r="W623" s="10" t="s">
        <v>37</v>
      </c>
      <c r="X623" s="10" t="s">
        <v>29</v>
      </c>
      <c r="Y623" s="15">
        <v>0</v>
      </c>
      <c r="Z623" s="15">
        <v>0</v>
      </c>
      <c r="AA623" s="15">
        <v>0</v>
      </c>
      <c r="AB623" s="15">
        <v>-757</v>
      </c>
      <c r="AC623" s="14">
        <v>2159.9699999999998</v>
      </c>
      <c r="AD623" t="s">
        <v>2624</v>
      </c>
      <c r="AE623" t="s">
        <v>2624</v>
      </c>
      <c r="AF623">
        <v>4</v>
      </c>
    </row>
    <row r="624" spans="1:32" x14ac:dyDescent="0.25">
      <c r="A624" s="22" t="str">
        <f t="shared" si="9"/>
        <v>5000000095-0</v>
      </c>
      <c r="B624" s="9" t="s">
        <v>2693</v>
      </c>
      <c r="C624" s="10" t="s">
        <v>29</v>
      </c>
      <c r="D624" s="10" t="s">
        <v>29</v>
      </c>
      <c r="E624" s="9" t="s">
        <v>30</v>
      </c>
      <c r="F624" s="10" t="s">
        <v>207</v>
      </c>
      <c r="G624" s="10" t="s">
        <v>32</v>
      </c>
      <c r="H624" s="11">
        <v>45235</v>
      </c>
      <c r="I624" s="12">
        <v>45235</v>
      </c>
      <c r="J624" s="10" t="s">
        <v>1119</v>
      </c>
      <c r="K624" s="13" t="s">
        <v>2694</v>
      </c>
      <c r="L624" s="10" t="s">
        <v>2695</v>
      </c>
      <c r="M624" s="10" t="s">
        <v>370</v>
      </c>
      <c r="N624" s="15">
        <v>0</v>
      </c>
      <c r="O624" s="12"/>
      <c r="P624" s="10" t="s">
        <v>29</v>
      </c>
      <c r="Q624" s="15">
        <v>0</v>
      </c>
      <c r="R624" s="15"/>
      <c r="S624" s="10" t="s">
        <v>29</v>
      </c>
      <c r="T624" s="15">
        <v>0</v>
      </c>
      <c r="U624" s="10" t="s">
        <v>29</v>
      </c>
      <c r="V624" s="10" t="s">
        <v>29</v>
      </c>
      <c r="W624" s="10" t="s">
        <v>37</v>
      </c>
      <c r="X624" s="10" t="s">
        <v>29</v>
      </c>
      <c r="Y624" s="15">
        <v>0</v>
      </c>
      <c r="Z624" s="14">
        <v>1099518.5</v>
      </c>
      <c r="AA624" s="15">
        <v>0</v>
      </c>
      <c r="AB624" s="14">
        <v>-107673</v>
      </c>
      <c r="AC624" s="14">
        <v>991845.5</v>
      </c>
      <c r="AD624" t="s">
        <v>2624</v>
      </c>
      <c r="AE624" t="s">
        <v>2624</v>
      </c>
      <c r="AF624">
        <v>4</v>
      </c>
    </row>
    <row r="625" spans="1:32" x14ac:dyDescent="0.25">
      <c r="A625" s="22" t="str">
        <f t="shared" si="9"/>
        <v>5000000096-0</v>
      </c>
      <c r="B625" s="9" t="s">
        <v>2696</v>
      </c>
      <c r="C625" s="10" t="s">
        <v>29</v>
      </c>
      <c r="D625" s="10" t="s">
        <v>29</v>
      </c>
      <c r="E625" s="9" t="s">
        <v>30</v>
      </c>
      <c r="F625" s="10" t="s">
        <v>207</v>
      </c>
      <c r="G625" s="10" t="s">
        <v>32</v>
      </c>
      <c r="H625" s="11">
        <v>45118</v>
      </c>
      <c r="I625" s="12">
        <v>45118</v>
      </c>
      <c r="J625" s="10" t="s">
        <v>573</v>
      </c>
      <c r="K625" s="13" t="s">
        <v>2697</v>
      </c>
      <c r="L625" s="10" t="s">
        <v>357</v>
      </c>
      <c r="M625" s="10" t="s">
        <v>1306</v>
      </c>
      <c r="N625" s="15">
        <v>0</v>
      </c>
      <c r="O625" s="12"/>
      <c r="P625" s="10" t="s">
        <v>29</v>
      </c>
      <c r="Q625" s="15">
        <v>0</v>
      </c>
      <c r="R625" s="15"/>
      <c r="S625" s="10" t="s">
        <v>29</v>
      </c>
      <c r="T625" s="15">
        <v>0</v>
      </c>
      <c r="U625" s="10" t="s">
        <v>29</v>
      </c>
      <c r="V625" s="10" t="s">
        <v>29</v>
      </c>
      <c r="W625" s="10" t="s">
        <v>37</v>
      </c>
      <c r="X625" s="10" t="s">
        <v>29</v>
      </c>
      <c r="Y625" s="15">
        <v>0</v>
      </c>
      <c r="Z625" s="14">
        <v>12288.15</v>
      </c>
      <c r="AA625" s="15">
        <v>0</v>
      </c>
      <c r="AB625" s="14">
        <v>-2309</v>
      </c>
      <c r="AC625" s="14">
        <v>9979.15</v>
      </c>
      <c r="AD625" t="s">
        <v>2624</v>
      </c>
      <c r="AE625" t="s">
        <v>2624</v>
      </c>
      <c r="AF625">
        <v>4</v>
      </c>
    </row>
    <row r="626" spans="1:32" x14ac:dyDescent="0.25">
      <c r="A626" s="22" t="str">
        <f t="shared" si="9"/>
        <v>5000000097-0</v>
      </c>
      <c r="B626" s="9" t="s">
        <v>2698</v>
      </c>
      <c r="C626" s="10" t="s">
        <v>29</v>
      </c>
      <c r="D626" s="10" t="s">
        <v>29</v>
      </c>
      <c r="E626" s="9" t="s">
        <v>30</v>
      </c>
      <c r="F626" s="10" t="s">
        <v>207</v>
      </c>
      <c r="G626" s="10" t="s">
        <v>32</v>
      </c>
      <c r="H626" s="11">
        <v>45100</v>
      </c>
      <c r="I626" s="12">
        <v>45100</v>
      </c>
      <c r="J626" s="10" t="s">
        <v>33</v>
      </c>
      <c r="K626" s="13" t="s">
        <v>2699</v>
      </c>
      <c r="L626" s="10" t="s">
        <v>357</v>
      </c>
      <c r="M626" s="10" t="s">
        <v>370</v>
      </c>
      <c r="N626" s="15">
        <v>0</v>
      </c>
      <c r="O626" s="12"/>
      <c r="P626" s="10" t="s">
        <v>29</v>
      </c>
      <c r="Q626" s="15">
        <v>0</v>
      </c>
      <c r="R626" s="15"/>
      <c r="S626" s="10" t="s">
        <v>29</v>
      </c>
      <c r="T626" s="15">
        <v>0</v>
      </c>
      <c r="U626" s="10" t="s">
        <v>29</v>
      </c>
      <c r="V626" s="10" t="s">
        <v>29</v>
      </c>
      <c r="W626" s="10" t="s">
        <v>37</v>
      </c>
      <c r="X626" s="10" t="s">
        <v>29</v>
      </c>
      <c r="Y626" s="15">
        <v>0</v>
      </c>
      <c r="Z626" s="14">
        <v>22034</v>
      </c>
      <c r="AA626" s="15">
        <v>0</v>
      </c>
      <c r="AB626" s="14">
        <v>-4421</v>
      </c>
      <c r="AC626" s="14">
        <v>17613</v>
      </c>
      <c r="AD626" t="s">
        <v>2624</v>
      </c>
      <c r="AE626" t="s">
        <v>2624</v>
      </c>
      <c r="AF626">
        <v>4</v>
      </c>
    </row>
    <row r="627" spans="1:32" x14ac:dyDescent="0.25">
      <c r="A627" s="22" t="str">
        <f t="shared" si="9"/>
        <v>5000000098-0</v>
      </c>
      <c r="B627" s="9" t="s">
        <v>2700</v>
      </c>
      <c r="C627" s="10" t="s">
        <v>29</v>
      </c>
      <c r="D627" s="10" t="s">
        <v>29</v>
      </c>
      <c r="E627" s="9" t="s">
        <v>30</v>
      </c>
      <c r="F627" s="10" t="s">
        <v>207</v>
      </c>
      <c r="G627" s="10" t="s">
        <v>32</v>
      </c>
      <c r="H627" s="11">
        <v>45316</v>
      </c>
      <c r="I627" s="12">
        <v>45316</v>
      </c>
      <c r="J627" s="10" t="s">
        <v>33</v>
      </c>
      <c r="K627" s="13" t="s">
        <v>1111</v>
      </c>
      <c r="L627" s="10" t="s">
        <v>357</v>
      </c>
      <c r="M627" s="10" t="s">
        <v>370</v>
      </c>
      <c r="N627" s="15">
        <v>0</v>
      </c>
      <c r="O627" s="12"/>
      <c r="P627" s="10" t="s">
        <v>29</v>
      </c>
      <c r="Q627" s="15">
        <v>0</v>
      </c>
      <c r="R627" s="15"/>
      <c r="S627" s="10" t="s">
        <v>29</v>
      </c>
      <c r="T627" s="15">
        <v>0</v>
      </c>
      <c r="U627" s="10" t="s">
        <v>29</v>
      </c>
      <c r="V627" s="10" t="s">
        <v>29</v>
      </c>
      <c r="W627" s="10" t="s">
        <v>37</v>
      </c>
      <c r="X627" s="10" t="s">
        <v>29</v>
      </c>
      <c r="Y627" s="15">
        <v>0</v>
      </c>
      <c r="Z627" s="14">
        <v>13728.81</v>
      </c>
      <c r="AA627" s="15">
        <v>0</v>
      </c>
      <c r="AB627" s="15">
        <v>-652</v>
      </c>
      <c r="AC627" s="14">
        <v>13076.81</v>
      </c>
      <c r="AD627" t="s">
        <v>2624</v>
      </c>
      <c r="AE627" t="s">
        <v>2624</v>
      </c>
      <c r="AF627">
        <v>4</v>
      </c>
    </row>
    <row r="628" spans="1:32" x14ac:dyDescent="0.25">
      <c r="A628" s="22" t="str">
        <f t="shared" si="9"/>
        <v>4000000000-0</v>
      </c>
      <c r="B628" s="9" t="s">
        <v>1239</v>
      </c>
      <c r="C628" s="10" t="s">
        <v>29</v>
      </c>
      <c r="D628" s="10" t="s">
        <v>29</v>
      </c>
      <c r="E628" s="9" t="s">
        <v>30</v>
      </c>
      <c r="F628" s="10" t="s">
        <v>1240</v>
      </c>
      <c r="G628" s="10" t="s">
        <v>32</v>
      </c>
      <c r="H628" s="11">
        <v>39827</v>
      </c>
      <c r="I628" s="12">
        <v>39827</v>
      </c>
      <c r="J628" s="10" t="s">
        <v>1241</v>
      </c>
      <c r="K628" s="13" t="s">
        <v>1242</v>
      </c>
      <c r="L628" s="10" t="s">
        <v>357</v>
      </c>
      <c r="M628" s="10" t="s">
        <v>29</v>
      </c>
      <c r="N628" s="14">
        <v>5070</v>
      </c>
      <c r="O628" s="12"/>
      <c r="P628" s="10" t="s">
        <v>29</v>
      </c>
      <c r="Q628" s="14">
        <v>-4816</v>
      </c>
      <c r="R628" s="15">
        <v>1</v>
      </c>
      <c r="S628" s="10" t="s">
        <v>29</v>
      </c>
      <c r="T628" s="15">
        <v>254</v>
      </c>
      <c r="U628" s="10" t="s">
        <v>36</v>
      </c>
      <c r="V628" s="10" t="s">
        <v>29</v>
      </c>
      <c r="W628" s="10" t="s">
        <v>37</v>
      </c>
      <c r="X628" s="10" t="s">
        <v>29</v>
      </c>
      <c r="Y628" s="15">
        <v>0</v>
      </c>
      <c r="Z628" s="15">
        <v>0</v>
      </c>
      <c r="AA628" s="15">
        <v>0</v>
      </c>
      <c r="AB628" s="15">
        <v>0</v>
      </c>
      <c r="AC628" s="15">
        <v>254</v>
      </c>
      <c r="AD628" t="s">
        <v>2607</v>
      </c>
      <c r="AE628" t="s">
        <v>2607</v>
      </c>
      <c r="AF628">
        <v>5</v>
      </c>
    </row>
    <row r="629" spans="1:32" x14ac:dyDescent="0.25">
      <c r="A629" s="22" t="str">
        <f t="shared" si="9"/>
        <v>4000000001-0</v>
      </c>
      <c r="B629" s="9" t="s">
        <v>1243</v>
      </c>
      <c r="C629" s="10" t="s">
        <v>29</v>
      </c>
      <c r="D629" s="10" t="s">
        <v>29</v>
      </c>
      <c r="E629" s="9" t="s">
        <v>30</v>
      </c>
      <c r="F629" s="10" t="s">
        <v>1240</v>
      </c>
      <c r="G629" s="10" t="s">
        <v>32</v>
      </c>
      <c r="H629" s="11">
        <v>39904</v>
      </c>
      <c r="I629" s="12">
        <v>39904</v>
      </c>
      <c r="J629" s="10" t="s">
        <v>1241</v>
      </c>
      <c r="K629" s="13" t="s">
        <v>1244</v>
      </c>
      <c r="L629" s="10" t="s">
        <v>357</v>
      </c>
      <c r="M629" s="10" t="s">
        <v>29</v>
      </c>
      <c r="N629" s="14">
        <v>39900</v>
      </c>
      <c r="O629" s="12"/>
      <c r="P629" s="10" t="s">
        <v>29</v>
      </c>
      <c r="Q629" s="14">
        <v>-37905</v>
      </c>
      <c r="R629" s="15">
        <v>1</v>
      </c>
      <c r="S629" s="10" t="s">
        <v>29</v>
      </c>
      <c r="T629" s="14">
        <v>1995</v>
      </c>
      <c r="U629" s="10" t="s">
        <v>36</v>
      </c>
      <c r="V629" s="10" t="s">
        <v>29</v>
      </c>
      <c r="W629" s="10" t="s">
        <v>37</v>
      </c>
      <c r="X629" s="10" t="s">
        <v>29</v>
      </c>
      <c r="Y629" s="15">
        <v>0</v>
      </c>
      <c r="Z629" s="15">
        <v>0</v>
      </c>
      <c r="AA629" s="15">
        <v>0</v>
      </c>
      <c r="AB629" s="15">
        <v>0</v>
      </c>
      <c r="AC629" s="14">
        <v>1995</v>
      </c>
      <c r="AD629" t="s">
        <v>2607</v>
      </c>
      <c r="AE629" t="s">
        <v>2607</v>
      </c>
      <c r="AF629">
        <v>5</v>
      </c>
    </row>
    <row r="630" spans="1:32" x14ac:dyDescent="0.25">
      <c r="A630" s="22" t="str">
        <f t="shared" si="9"/>
        <v>4000000002-0</v>
      </c>
      <c r="B630" s="9" t="s">
        <v>1245</v>
      </c>
      <c r="C630" s="10" t="s">
        <v>29</v>
      </c>
      <c r="D630" s="10" t="s">
        <v>29</v>
      </c>
      <c r="E630" s="9" t="s">
        <v>30</v>
      </c>
      <c r="F630" s="10" t="s">
        <v>1246</v>
      </c>
      <c r="G630" s="10" t="s">
        <v>32</v>
      </c>
      <c r="H630" s="11">
        <v>40422</v>
      </c>
      <c r="I630" s="12">
        <v>40422</v>
      </c>
      <c r="J630" s="10" t="s">
        <v>1241</v>
      </c>
      <c r="K630" s="13" t="s">
        <v>1247</v>
      </c>
      <c r="L630" s="10" t="s">
        <v>1248</v>
      </c>
      <c r="M630" s="10" t="s">
        <v>29</v>
      </c>
      <c r="N630" s="14">
        <v>5443272</v>
      </c>
      <c r="O630" s="12"/>
      <c r="P630" s="10" t="s">
        <v>29</v>
      </c>
      <c r="Q630" s="14">
        <v>-5171108</v>
      </c>
      <c r="R630" s="15">
        <v>1</v>
      </c>
      <c r="S630" s="10" t="s">
        <v>29</v>
      </c>
      <c r="T630" s="14">
        <v>272164</v>
      </c>
      <c r="U630" s="10" t="s">
        <v>36</v>
      </c>
      <c r="V630" s="10" t="s">
        <v>29</v>
      </c>
      <c r="W630" s="10" t="s">
        <v>37</v>
      </c>
      <c r="X630" s="10" t="s">
        <v>29</v>
      </c>
      <c r="Y630" s="15">
        <v>0</v>
      </c>
      <c r="Z630" s="15">
        <v>0</v>
      </c>
      <c r="AA630" s="15">
        <v>0</v>
      </c>
      <c r="AB630" s="15">
        <v>0</v>
      </c>
      <c r="AC630" s="14">
        <v>272164</v>
      </c>
      <c r="AD630" t="s">
        <v>2607</v>
      </c>
      <c r="AE630" t="s">
        <v>2607</v>
      </c>
      <c r="AF630">
        <v>5</v>
      </c>
    </row>
    <row r="631" spans="1:32" x14ac:dyDescent="0.25">
      <c r="A631" s="22" t="str">
        <f t="shared" si="9"/>
        <v>4000000003-0</v>
      </c>
      <c r="B631" s="9" t="s">
        <v>1249</v>
      </c>
      <c r="C631" s="10" t="s">
        <v>29</v>
      </c>
      <c r="D631" s="10" t="s">
        <v>29</v>
      </c>
      <c r="E631" s="9" t="s">
        <v>30</v>
      </c>
      <c r="F631" s="10" t="s">
        <v>1240</v>
      </c>
      <c r="G631" s="10" t="s">
        <v>32</v>
      </c>
      <c r="H631" s="11">
        <v>41944</v>
      </c>
      <c r="I631" s="12">
        <v>41944</v>
      </c>
      <c r="J631" s="10" t="s">
        <v>1241</v>
      </c>
      <c r="K631" s="13" t="s">
        <v>1250</v>
      </c>
      <c r="L631" s="10" t="s">
        <v>357</v>
      </c>
      <c r="M631" s="10" t="s">
        <v>29</v>
      </c>
      <c r="N631" s="14">
        <v>135000</v>
      </c>
      <c r="O631" s="12"/>
      <c r="P631" s="10" t="s">
        <v>29</v>
      </c>
      <c r="Q631" s="14">
        <v>-124072</v>
      </c>
      <c r="R631" s="15">
        <v>1</v>
      </c>
      <c r="S631" s="10" t="s">
        <v>29</v>
      </c>
      <c r="T631" s="14">
        <v>10928</v>
      </c>
      <c r="U631" s="10" t="s">
        <v>36</v>
      </c>
      <c r="V631" s="10" t="s">
        <v>29</v>
      </c>
      <c r="W631" s="10" t="s">
        <v>37</v>
      </c>
      <c r="X631" s="10" t="s">
        <v>29</v>
      </c>
      <c r="Y631" s="15">
        <v>0</v>
      </c>
      <c r="Z631" s="15">
        <v>0</v>
      </c>
      <c r="AA631" s="15">
        <v>0</v>
      </c>
      <c r="AB631" s="14">
        <v>-2829</v>
      </c>
      <c r="AC631" s="14">
        <v>8099</v>
      </c>
      <c r="AD631" t="s">
        <v>2607</v>
      </c>
      <c r="AE631" t="s">
        <v>2607</v>
      </c>
      <c r="AF631">
        <v>5</v>
      </c>
    </row>
    <row r="632" spans="1:32" x14ac:dyDescent="0.25">
      <c r="A632" s="22" t="str">
        <f t="shared" si="9"/>
        <v>4000000004-0</v>
      </c>
      <c r="B632" s="9" t="s">
        <v>1251</v>
      </c>
      <c r="C632" s="10" t="s">
        <v>29</v>
      </c>
      <c r="D632" s="10" t="s">
        <v>29</v>
      </c>
      <c r="E632" s="9" t="s">
        <v>30</v>
      </c>
      <c r="F632" s="10" t="s">
        <v>1240</v>
      </c>
      <c r="G632" s="10" t="s">
        <v>32</v>
      </c>
      <c r="H632" s="11">
        <v>42339</v>
      </c>
      <c r="I632" s="12">
        <v>42339</v>
      </c>
      <c r="J632" s="10" t="s">
        <v>1241</v>
      </c>
      <c r="K632" s="13" t="s">
        <v>1252</v>
      </c>
      <c r="L632" s="10" t="s">
        <v>357</v>
      </c>
      <c r="M632" s="10" t="s">
        <v>29</v>
      </c>
      <c r="N632" s="14">
        <v>597667.5</v>
      </c>
      <c r="O632" s="12"/>
      <c r="P632" s="10" t="s">
        <v>29</v>
      </c>
      <c r="Q632" s="14">
        <v>-530798.5</v>
      </c>
      <c r="R632" s="15">
        <v>2</v>
      </c>
      <c r="S632" s="10" t="s">
        <v>29</v>
      </c>
      <c r="T632" s="14">
        <v>66869</v>
      </c>
      <c r="U632" s="10" t="s">
        <v>36</v>
      </c>
      <c r="V632" s="10" t="s">
        <v>29</v>
      </c>
      <c r="W632" s="10" t="s">
        <v>37</v>
      </c>
      <c r="X632" s="10" t="s">
        <v>29</v>
      </c>
      <c r="Y632" s="15">
        <v>0</v>
      </c>
      <c r="Z632" s="15">
        <v>0</v>
      </c>
      <c r="AA632" s="15">
        <v>0</v>
      </c>
      <c r="AB632" s="14">
        <v>-17312</v>
      </c>
      <c r="AC632" s="14">
        <v>49557</v>
      </c>
      <c r="AD632" t="s">
        <v>2607</v>
      </c>
      <c r="AE632" t="s">
        <v>2607</v>
      </c>
      <c r="AF632">
        <v>5</v>
      </c>
    </row>
    <row r="633" spans="1:32" x14ac:dyDescent="0.25">
      <c r="A633" s="22" t="str">
        <f t="shared" si="9"/>
        <v>4000000005-0</v>
      </c>
      <c r="B633" s="9" t="s">
        <v>1253</v>
      </c>
      <c r="C633" s="10" t="s">
        <v>29</v>
      </c>
      <c r="D633" s="10" t="s">
        <v>29</v>
      </c>
      <c r="E633" s="9" t="s">
        <v>30</v>
      </c>
      <c r="F633" s="10" t="s">
        <v>1240</v>
      </c>
      <c r="G633" s="10" t="s">
        <v>32</v>
      </c>
      <c r="H633" s="11">
        <v>42403</v>
      </c>
      <c r="I633" s="12">
        <v>42403</v>
      </c>
      <c r="J633" s="10" t="s">
        <v>1241</v>
      </c>
      <c r="K633" s="13" t="s">
        <v>1254</v>
      </c>
      <c r="L633" s="10" t="s">
        <v>357</v>
      </c>
      <c r="M633" s="10" t="s">
        <v>29</v>
      </c>
      <c r="N633" s="14">
        <v>540000</v>
      </c>
      <c r="O633" s="12"/>
      <c r="P633" s="10" t="s">
        <v>29</v>
      </c>
      <c r="Q633" s="14">
        <v>-476531</v>
      </c>
      <c r="R633" s="15">
        <v>1</v>
      </c>
      <c r="S633" s="10" t="s">
        <v>29</v>
      </c>
      <c r="T633" s="14">
        <v>63469</v>
      </c>
      <c r="U633" s="10" t="s">
        <v>36</v>
      </c>
      <c r="V633" s="10" t="s">
        <v>29</v>
      </c>
      <c r="W633" s="10" t="s">
        <v>37</v>
      </c>
      <c r="X633" s="10" t="s">
        <v>29</v>
      </c>
      <c r="Y633" s="15">
        <v>0</v>
      </c>
      <c r="Z633" s="15">
        <v>0</v>
      </c>
      <c r="AA633" s="15">
        <v>0</v>
      </c>
      <c r="AB633" s="14">
        <v>-16432</v>
      </c>
      <c r="AC633" s="14">
        <v>47037</v>
      </c>
      <c r="AD633" t="s">
        <v>2607</v>
      </c>
      <c r="AE633" t="s">
        <v>2607</v>
      </c>
      <c r="AF633">
        <v>5</v>
      </c>
    </row>
    <row r="634" spans="1:32" x14ac:dyDescent="0.25">
      <c r="A634" s="22" t="str">
        <f t="shared" si="9"/>
        <v>4000000006-0</v>
      </c>
      <c r="B634" s="9" t="s">
        <v>1255</v>
      </c>
      <c r="C634" s="10" t="s">
        <v>29</v>
      </c>
      <c r="D634" s="10" t="s">
        <v>29</v>
      </c>
      <c r="E634" s="9" t="s">
        <v>30</v>
      </c>
      <c r="F634" s="10" t="s">
        <v>1240</v>
      </c>
      <c r="G634" s="10" t="s">
        <v>32</v>
      </c>
      <c r="H634" s="11">
        <v>42569</v>
      </c>
      <c r="I634" s="12">
        <v>42569</v>
      </c>
      <c r="J634" s="10" t="s">
        <v>1241</v>
      </c>
      <c r="K634" s="13" t="s">
        <v>1256</v>
      </c>
      <c r="L634" s="10" t="s">
        <v>357</v>
      </c>
      <c r="M634" s="10" t="s">
        <v>29</v>
      </c>
      <c r="N634" s="14">
        <v>3348979</v>
      </c>
      <c r="O634" s="12"/>
      <c r="P634" s="10" t="s">
        <v>29</v>
      </c>
      <c r="Q634" s="14">
        <v>-2896048</v>
      </c>
      <c r="R634" s="15">
        <v>1</v>
      </c>
      <c r="S634" s="10" t="s">
        <v>29</v>
      </c>
      <c r="T634" s="14">
        <v>452931</v>
      </c>
      <c r="U634" s="10" t="s">
        <v>36</v>
      </c>
      <c r="V634" s="10" t="s">
        <v>29</v>
      </c>
      <c r="W634" s="10" t="s">
        <v>37</v>
      </c>
      <c r="X634" s="10" t="s">
        <v>29</v>
      </c>
      <c r="Y634" s="15">
        <v>0</v>
      </c>
      <c r="Z634" s="15">
        <v>0</v>
      </c>
      <c r="AA634" s="15">
        <v>0</v>
      </c>
      <c r="AB634" s="14">
        <v>-117264</v>
      </c>
      <c r="AC634" s="14">
        <v>335667</v>
      </c>
      <c r="AD634" t="s">
        <v>2607</v>
      </c>
      <c r="AE634" t="s">
        <v>2607</v>
      </c>
      <c r="AF634">
        <v>5</v>
      </c>
    </row>
    <row r="635" spans="1:32" x14ac:dyDescent="0.25">
      <c r="A635" s="22" t="str">
        <f t="shared" si="9"/>
        <v>4000000007-0</v>
      </c>
      <c r="B635" s="9" t="s">
        <v>1257</v>
      </c>
      <c r="C635" s="10" t="s">
        <v>29</v>
      </c>
      <c r="D635" s="10" t="s">
        <v>29</v>
      </c>
      <c r="E635" s="9" t="s">
        <v>30</v>
      </c>
      <c r="F635" s="10" t="s">
        <v>1240</v>
      </c>
      <c r="G635" s="10" t="s">
        <v>32</v>
      </c>
      <c r="H635" s="11">
        <v>42844</v>
      </c>
      <c r="I635" s="12">
        <v>42844</v>
      </c>
      <c r="J635" s="10" t="s">
        <v>1241</v>
      </c>
      <c r="K635" s="13" t="s">
        <v>1258</v>
      </c>
      <c r="L635" s="10" t="s">
        <v>357</v>
      </c>
      <c r="M635" s="10" t="s">
        <v>29</v>
      </c>
      <c r="N635" s="14">
        <v>1070964</v>
      </c>
      <c r="O635" s="12"/>
      <c r="P635" s="10" t="s">
        <v>29</v>
      </c>
      <c r="Q635" s="14">
        <v>-890499</v>
      </c>
      <c r="R635" s="15">
        <v>1</v>
      </c>
      <c r="S635" s="10" t="s">
        <v>29</v>
      </c>
      <c r="T635" s="14">
        <v>180465</v>
      </c>
      <c r="U635" s="10" t="s">
        <v>36</v>
      </c>
      <c r="V635" s="10" t="s">
        <v>29</v>
      </c>
      <c r="W635" s="10" t="s">
        <v>37</v>
      </c>
      <c r="X635" s="10" t="s">
        <v>29</v>
      </c>
      <c r="Y635" s="15">
        <v>0</v>
      </c>
      <c r="Z635" s="15">
        <v>0</v>
      </c>
      <c r="AA635" s="15">
        <v>0</v>
      </c>
      <c r="AB635" s="14">
        <v>-46722</v>
      </c>
      <c r="AC635" s="14">
        <v>133743</v>
      </c>
      <c r="AD635" t="s">
        <v>2607</v>
      </c>
      <c r="AE635" t="s">
        <v>2607</v>
      </c>
      <c r="AF635">
        <v>5</v>
      </c>
    </row>
    <row r="636" spans="1:32" x14ac:dyDescent="0.25">
      <c r="A636" s="22" t="str">
        <f t="shared" si="9"/>
        <v>4000000008-0</v>
      </c>
      <c r="B636" s="9" t="s">
        <v>1259</v>
      </c>
      <c r="C636" s="10" t="s">
        <v>29</v>
      </c>
      <c r="D636" s="10" t="s">
        <v>29</v>
      </c>
      <c r="E636" s="9" t="s">
        <v>30</v>
      </c>
      <c r="F636" s="10" t="s">
        <v>1240</v>
      </c>
      <c r="G636" s="10" t="s">
        <v>32</v>
      </c>
      <c r="H636" s="11">
        <v>42849</v>
      </c>
      <c r="I636" s="12">
        <v>42849</v>
      </c>
      <c r="J636" s="10" t="s">
        <v>1241</v>
      </c>
      <c r="K636" s="13" t="s">
        <v>1260</v>
      </c>
      <c r="L636" s="10" t="s">
        <v>357</v>
      </c>
      <c r="M636" s="10" t="s">
        <v>29</v>
      </c>
      <c r="N636" s="14">
        <v>2247250</v>
      </c>
      <c r="O636" s="12"/>
      <c r="P636" s="10" t="s">
        <v>29</v>
      </c>
      <c r="Q636" s="14">
        <v>-1866737</v>
      </c>
      <c r="R636" s="15">
        <v>1</v>
      </c>
      <c r="S636" s="10" t="s">
        <v>29</v>
      </c>
      <c r="T636" s="14">
        <v>380513</v>
      </c>
      <c r="U636" s="10" t="s">
        <v>36</v>
      </c>
      <c r="V636" s="10" t="s">
        <v>29</v>
      </c>
      <c r="W636" s="10" t="s">
        <v>37</v>
      </c>
      <c r="X636" s="10" t="s">
        <v>29</v>
      </c>
      <c r="Y636" s="15">
        <v>0</v>
      </c>
      <c r="Z636" s="15">
        <v>0</v>
      </c>
      <c r="AA636" s="15">
        <v>0</v>
      </c>
      <c r="AB636" s="14">
        <v>-98515</v>
      </c>
      <c r="AC636" s="14">
        <v>281998</v>
      </c>
      <c r="AD636" t="s">
        <v>2607</v>
      </c>
      <c r="AE636" t="s">
        <v>2607</v>
      </c>
      <c r="AF636">
        <v>5</v>
      </c>
    </row>
    <row r="637" spans="1:32" x14ac:dyDescent="0.25">
      <c r="A637" s="22" t="str">
        <f t="shared" si="9"/>
        <v>4000000009-0</v>
      </c>
      <c r="B637" s="9" t="s">
        <v>1261</v>
      </c>
      <c r="C637" s="10" t="s">
        <v>29</v>
      </c>
      <c r="D637" s="10" t="s">
        <v>29</v>
      </c>
      <c r="E637" s="9" t="s">
        <v>30</v>
      </c>
      <c r="F637" s="10" t="s">
        <v>1240</v>
      </c>
      <c r="G637" s="10" t="s">
        <v>32</v>
      </c>
      <c r="H637" s="11">
        <v>42849</v>
      </c>
      <c r="I637" s="12">
        <v>42879</v>
      </c>
      <c r="J637" s="10" t="s">
        <v>1241</v>
      </c>
      <c r="K637" s="13" t="s">
        <v>1262</v>
      </c>
      <c r="L637" s="10" t="s">
        <v>357</v>
      </c>
      <c r="M637" s="10" t="s">
        <v>29</v>
      </c>
      <c r="N637" s="15">
        <v>0</v>
      </c>
      <c r="O637" s="12"/>
      <c r="P637" s="10" t="s">
        <v>29</v>
      </c>
      <c r="Q637" s="15">
        <v>0</v>
      </c>
      <c r="R637" s="15">
        <v>1</v>
      </c>
      <c r="S637" s="10" t="s">
        <v>29</v>
      </c>
      <c r="T637" s="15">
        <v>0</v>
      </c>
      <c r="U637" s="10" t="s">
        <v>36</v>
      </c>
      <c r="V637" s="10" t="s">
        <v>29</v>
      </c>
      <c r="W637" s="10" t="s">
        <v>37</v>
      </c>
      <c r="X637" s="10" t="s">
        <v>29</v>
      </c>
      <c r="Y637" s="15">
        <v>0</v>
      </c>
      <c r="Z637" s="15">
        <v>0</v>
      </c>
      <c r="AA637" s="15">
        <v>0</v>
      </c>
      <c r="AB637" s="15">
        <v>0</v>
      </c>
      <c r="AC637" s="15">
        <v>0</v>
      </c>
      <c r="AD637" t="s">
        <v>2607</v>
      </c>
      <c r="AE637" t="s">
        <v>2607</v>
      </c>
      <c r="AF637">
        <v>5</v>
      </c>
    </row>
    <row r="638" spans="1:32" x14ac:dyDescent="0.25">
      <c r="A638" s="22" t="str">
        <f t="shared" si="9"/>
        <v>4000000010-0</v>
      </c>
      <c r="B638" s="9" t="s">
        <v>1263</v>
      </c>
      <c r="C638" s="10" t="s">
        <v>29</v>
      </c>
      <c r="D638" s="10" t="s">
        <v>29</v>
      </c>
      <c r="E638" s="9" t="s">
        <v>30</v>
      </c>
      <c r="F638" s="10" t="s">
        <v>1240</v>
      </c>
      <c r="G638" s="10" t="s">
        <v>32</v>
      </c>
      <c r="H638" s="11">
        <v>42879</v>
      </c>
      <c r="I638" s="12">
        <v>42879</v>
      </c>
      <c r="J638" s="10" t="s">
        <v>1241</v>
      </c>
      <c r="K638" s="13" t="s">
        <v>1264</v>
      </c>
      <c r="L638" s="10" t="s">
        <v>357</v>
      </c>
      <c r="M638" s="10" t="s">
        <v>29</v>
      </c>
      <c r="N638" s="14">
        <v>919681</v>
      </c>
      <c r="O638" s="12"/>
      <c r="P638" s="10" t="s">
        <v>29</v>
      </c>
      <c r="Q638" s="14">
        <v>-759649</v>
      </c>
      <c r="R638" s="15">
        <v>1</v>
      </c>
      <c r="S638" s="10" t="s">
        <v>29</v>
      </c>
      <c r="T638" s="14">
        <v>160032</v>
      </c>
      <c r="U638" s="10" t="s">
        <v>36</v>
      </c>
      <c r="V638" s="10" t="s">
        <v>29</v>
      </c>
      <c r="W638" s="10" t="s">
        <v>37</v>
      </c>
      <c r="X638" s="10" t="s">
        <v>29</v>
      </c>
      <c r="Y638" s="15">
        <v>0</v>
      </c>
      <c r="Z638" s="15">
        <v>0</v>
      </c>
      <c r="AA638" s="15">
        <v>0</v>
      </c>
      <c r="AB638" s="14">
        <v>-41432</v>
      </c>
      <c r="AC638" s="14">
        <v>118600</v>
      </c>
      <c r="AD638" t="s">
        <v>2607</v>
      </c>
      <c r="AE638" t="s">
        <v>2607</v>
      </c>
      <c r="AF638">
        <v>5</v>
      </c>
    </row>
    <row r="639" spans="1:32" x14ac:dyDescent="0.25">
      <c r="A639" s="22" t="str">
        <f t="shared" si="9"/>
        <v>4000000011-0</v>
      </c>
      <c r="B639" s="9" t="s">
        <v>1265</v>
      </c>
      <c r="C639" s="10" t="s">
        <v>29</v>
      </c>
      <c r="D639" s="10" t="s">
        <v>29</v>
      </c>
      <c r="E639" s="9" t="s">
        <v>30</v>
      </c>
      <c r="F639" s="10" t="s">
        <v>1240</v>
      </c>
      <c r="G639" s="10" t="s">
        <v>32</v>
      </c>
      <c r="H639" s="11">
        <v>42899</v>
      </c>
      <c r="I639" s="12">
        <v>42899</v>
      </c>
      <c r="J639" s="10" t="s">
        <v>1241</v>
      </c>
      <c r="K639" s="13" t="s">
        <v>1266</v>
      </c>
      <c r="L639" s="10" t="s">
        <v>357</v>
      </c>
      <c r="M639" s="10" t="s">
        <v>29</v>
      </c>
      <c r="N639" s="14">
        <v>3195000</v>
      </c>
      <c r="O639" s="12"/>
      <c r="P639" s="10" t="s">
        <v>29</v>
      </c>
      <c r="Q639" s="14">
        <v>-2629102</v>
      </c>
      <c r="R639" s="15">
        <v>1</v>
      </c>
      <c r="S639" s="10" t="s">
        <v>29</v>
      </c>
      <c r="T639" s="14">
        <v>565898</v>
      </c>
      <c r="U639" s="10" t="s">
        <v>36</v>
      </c>
      <c r="V639" s="10" t="s">
        <v>29</v>
      </c>
      <c r="W639" s="10" t="s">
        <v>37</v>
      </c>
      <c r="X639" s="10" t="s">
        <v>29</v>
      </c>
      <c r="Y639" s="15">
        <v>0</v>
      </c>
      <c r="Z639" s="15">
        <v>0</v>
      </c>
      <c r="AA639" s="15">
        <v>0</v>
      </c>
      <c r="AB639" s="14">
        <v>-146511</v>
      </c>
      <c r="AC639" s="14">
        <v>419387</v>
      </c>
      <c r="AD639" t="s">
        <v>2607</v>
      </c>
      <c r="AE639" t="s">
        <v>2607</v>
      </c>
      <c r="AF639">
        <v>5</v>
      </c>
    </row>
    <row r="640" spans="1:32" x14ac:dyDescent="0.25">
      <c r="A640" s="22" t="str">
        <f t="shared" si="9"/>
        <v>4000000012-0</v>
      </c>
      <c r="B640" s="9" t="s">
        <v>1267</v>
      </c>
      <c r="C640" s="10" t="s">
        <v>29</v>
      </c>
      <c r="D640" s="10" t="s">
        <v>29</v>
      </c>
      <c r="E640" s="9" t="s">
        <v>30</v>
      </c>
      <c r="F640" s="10" t="s">
        <v>1240</v>
      </c>
      <c r="G640" s="10" t="s">
        <v>32</v>
      </c>
      <c r="H640" s="11">
        <v>42962</v>
      </c>
      <c r="I640" s="12">
        <v>42962</v>
      </c>
      <c r="J640" s="10" t="s">
        <v>1241</v>
      </c>
      <c r="K640" s="13" t="s">
        <v>1268</v>
      </c>
      <c r="L640" s="10" t="s">
        <v>357</v>
      </c>
      <c r="M640" s="10" t="s">
        <v>29</v>
      </c>
      <c r="N640" s="14">
        <v>23250000</v>
      </c>
      <c r="O640" s="12"/>
      <c r="P640" s="10" t="s">
        <v>29</v>
      </c>
      <c r="Q640" s="14">
        <v>-18900253</v>
      </c>
      <c r="R640" s="15">
        <v>1</v>
      </c>
      <c r="S640" s="10" t="s">
        <v>29</v>
      </c>
      <c r="T640" s="14">
        <v>4349747</v>
      </c>
      <c r="U640" s="10" t="s">
        <v>36</v>
      </c>
      <c r="V640" s="10" t="s">
        <v>29</v>
      </c>
      <c r="W640" s="10" t="s">
        <v>37</v>
      </c>
      <c r="X640" s="10" t="s">
        <v>29</v>
      </c>
      <c r="Y640" s="15">
        <v>0</v>
      </c>
      <c r="Z640" s="15">
        <v>0</v>
      </c>
      <c r="AA640" s="15">
        <v>0</v>
      </c>
      <c r="AB640" s="14">
        <v>-1126150</v>
      </c>
      <c r="AC640" s="14">
        <v>3223597</v>
      </c>
      <c r="AD640" t="s">
        <v>2607</v>
      </c>
      <c r="AE640" t="s">
        <v>2607</v>
      </c>
      <c r="AF640">
        <v>5</v>
      </c>
    </row>
    <row r="641" spans="1:32" x14ac:dyDescent="0.25">
      <c r="A641" s="22" t="str">
        <f t="shared" si="9"/>
        <v>4000000013-0</v>
      </c>
      <c r="B641" s="9" t="s">
        <v>1269</v>
      </c>
      <c r="C641" s="10" t="s">
        <v>29</v>
      </c>
      <c r="D641" s="10" t="s">
        <v>29</v>
      </c>
      <c r="E641" s="9" t="s">
        <v>30</v>
      </c>
      <c r="F641" s="10" t="s">
        <v>1240</v>
      </c>
      <c r="G641" s="10" t="s">
        <v>32</v>
      </c>
      <c r="H641" s="11">
        <v>43075</v>
      </c>
      <c r="I641" s="12">
        <v>43075</v>
      </c>
      <c r="J641" s="10" t="s">
        <v>1241</v>
      </c>
      <c r="K641" s="13" t="s">
        <v>1270</v>
      </c>
      <c r="L641" s="10" t="s">
        <v>357</v>
      </c>
      <c r="M641" s="10" t="s">
        <v>29</v>
      </c>
      <c r="N641" s="14">
        <v>561500</v>
      </c>
      <c r="O641" s="12"/>
      <c r="P641" s="10" t="s">
        <v>29</v>
      </c>
      <c r="Q641" s="14">
        <v>-446415</v>
      </c>
      <c r="R641" s="15">
        <v>1</v>
      </c>
      <c r="S641" s="10" t="s">
        <v>29</v>
      </c>
      <c r="T641" s="14">
        <v>115085</v>
      </c>
      <c r="U641" s="10" t="s">
        <v>36</v>
      </c>
      <c r="V641" s="10" t="s">
        <v>29</v>
      </c>
      <c r="W641" s="10" t="s">
        <v>37</v>
      </c>
      <c r="X641" s="10" t="s">
        <v>29</v>
      </c>
      <c r="Y641" s="15">
        <v>0</v>
      </c>
      <c r="Z641" s="15">
        <v>0</v>
      </c>
      <c r="AA641" s="15">
        <v>0</v>
      </c>
      <c r="AB641" s="14">
        <v>-29796</v>
      </c>
      <c r="AC641" s="14">
        <v>85289</v>
      </c>
      <c r="AD641" t="s">
        <v>2607</v>
      </c>
      <c r="AE641" t="s">
        <v>2607</v>
      </c>
      <c r="AF641">
        <v>5</v>
      </c>
    </row>
    <row r="642" spans="1:32" x14ac:dyDescent="0.25">
      <c r="A642" s="22" t="str">
        <f t="shared" si="9"/>
        <v>4000000014-0</v>
      </c>
      <c r="B642" s="9" t="s">
        <v>1271</v>
      </c>
      <c r="C642" s="10" t="s">
        <v>29</v>
      </c>
      <c r="D642" s="10" t="s">
        <v>29</v>
      </c>
      <c r="E642" s="9" t="s">
        <v>30</v>
      </c>
      <c r="F642" s="10" t="s">
        <v>1240</v>
      </c>
      <c r="G642" s="10" t="s">
        <v>32</v>
      </c>
      <c r="H642" s="11">
        <v>43100</v>
      </c>
      <c r="I642" s="12">
        <v>43100</v>
      </c>
      <c r="J642" s="10" t="s">
        <v>1241</v>
      </c>
      <c r="K642" s="13" t="s">
        <v>1272</v>
      </c>
      <c r="L642" s="10" t="s">
        <v>357</v>
      </c>
      <c r="M642" s="10" t="s">
        <v>29</v>
      </c>
      <c r="N642" s="14">
        <v>720162.85</v>
      </c>
      <c r="O642" s="12"/>
      <c r="P642" s="10" t="s">
        <v>29</v>
      </c>
      <c r="Q642" s="14">
        <v>-569676.76</v>
      </c>
      <c r="R642" s="15">
        <v>1</v>
      </c>
      <c r="S642" s="10" t="s">
        <v>29</v>
      </c>
      <c r="T642" s="14">
        <v>150486.09</v>
      </c>
      <c r="U642" s="10" t="s">
        <v>36</v>
      </c>
      <c r="V642" s="10" t="s">
        <v>29</v>
      </c>
      <c r="W642" s="10" t="s">
        <v>37</v>
      </c>
      <c r="X642" s="10" t="s">
        <v>29</v>
      </c>
      <c r="Y642" s="15">
        <v>0</v>
      </c>
      <c r="Z642" s="15">
        <v>0</v>
      </c>
      <c r="AA642" s="15">
        <v>0</v>
      </c>
      <c r="AB642" s="14">
        <v>-38961</v>
      </c>
      <c r="AC642" s="14">
        <v>111525.09</v>
      </c>
      <c r="AD642" t="s">
        <v>2607</v>
      </c>
      <c r="AE642" t="s">
        <v>2607</v>
      </c>
      <c r="AF642">
        <v>5</v>
      </c>
    </row>
    <row r="643" spans="1:32" x14ac:dyDescent="0.25">
      <c r="A643" s="22" t="str">
        <f t="shared" ref="A643:A706" si="10">CONCATENATE(B643,"-",E643)</f>
        <v>4000000015-0</v>
      </c>
      <c r="B643" s="9" t="s">
        <v>1273</v>
      </c>
      <c r="C643" s="10" t="s">
        <v>29</v>
      </c>
      <c r="D643" s="10" t="s">
        <v>29</v>
      </c>
      <c r="E643" s="9" t="s">
        <v>30</v>
      </c>
      <c r="F643" s="10" t="s">
        <v>1246</v>
      </c>
      <c r="G643" s="10" t="s">
        <v>32</v>
      </c>
      <c r="H643" s="11">
        <v>39934</v>
      </c>
      <c r="I643" s="12">
        <v>39934</v>
      </c>
      <c r="J643" s="10" t="s">
        <v>1241</v>
      </c>
      <c r="K643" s="13" t="s">
        <v>1274</v>
      </c>
      <c r="L643" s="10" t="s">
        <v>1248</v>
      </c>
      <c r="M643" s="10" t="s">
        <v>29</v>
      </c>
      <c r="N643" s="14">
        <v>438074</v>
      </c>
      <c r="O643" s="12"/>
      <c r="P643" s="10" t="s">
        <v>29</v>
      </c>
      <c r="Q643" s="14">
        <v>-416170</v>
      </c>
      <c r="R643" s="15">
        <v>1</v>
      </c>
      <c r="S643" s="10" t="s">
        <v>29</v>
      </c>
      <c r="T643" s="14">
        <v>21904</v>
      </c>
      <c r="U643" s="10" t="s">
        <v>36</v>
      </c>
      <c r="V643" s="10" t="s">
        <v>29</v>
      </c>
      <c r="W643" s="10" t="s">
        <v>37</v>
      </c>
      <c r="X643" s="10" t="s">
        <v>29</v>
      </c>
      <c r="Y643" s="15">
        <v>0</v>
      </c>
      <c r="Z643" s="15">
        <v>0</v>
      </c>
      <c r="AA643" s="15">
        <v>0</v>
      </c>
      <c r="AB643" s="15">
        <v>0</v>
      </c>
      <c r="AC643" s="14">
        <v>21904</v>
      </c>
      <c r="AD643" t="s">
        <v>2607</v>
      </c>
      <c r="AE643" t="s">
        <v>2607</v>
      </c>
      <c r="AF643">
        <v>5</v>
      </c>
    </row>
    <row r="644" spans="1:32" x14ac:dyDescent="0.25">
      <c r="A644" s="22" t="str">
        <f t="shared" si="10"/>
        <v>4000000016-0</v>
      </c>
      <c r="B644" s="9" t="s">
        <v>1275</v>
      </c>
      <c r="C644" s="10" t="s">
        <v>29</v>
      </c>
      <c r="D644" s="10" t="s">
        <v>29</v>
      </c>
      <c r="E644" s="9" t="s">
        <v>30</v>
      </c>
      <c r="F644" s="10" t="s">
        <v>1246</v>
      </c>
      <c r="G644" s="10" t="s">
        <v>32</v>
      </c>
      <c r="H644" s="11">
        <v>39934</v>
      </c>
      <c r="I644" s="12">
        <v>39934</v>
      </c>
      <c r="J644" s="10" t="s">
        <v>1241</v>
      </c>
      <c r="K644" s="13" t="s">
        <v>1276</v>
      </c>
      <c r="L644" s="10" t="s">
        <v>1248</v>
      </c>
      <c r="M644" s="10" t="s">
        <v>29</v>
      </c>
      <c r="N644" s="14">
        <v>438864</v>
      </c>
      <c r="O644" s="12"/>
      <c r="P644" s="10" t="s">
        <v>29</v>
      </c>
      <c r="Q644" s="14">
        <v>-416921</v>
      </c>
      <c r="R644" s="15">
        <v>1</v>
      </c>
      <c r="S644" s="10" t="s">
        <v>29</v>
      </c>
      <c r="T644" s="14">
        <v>21943</v>
      </c>
      <c r="U644" s="10" t="s">
        <v>36</v>
      </c>
      <c r="V644" s="10" t="s">
        <v>29</v>
      </c>
      <c r="W644" s="10" t="s">
        <v>37</v>
      </c>
      <c r="X644" s="10" t="s">
        <v>29</v>
      </c>
      <c r="Y644" s="15">
        <v>0</v>
      </c>
      <c r="Z644" s="15">
        <v>0</v>
      </c>
      <c r="AA644" s="15">
        <v>0</v>
      </c>
      <c r="AB644" s="15">
        <v>0</v>
      </c>
      <c r="AC644" s="14">
        <v>21943</v>
      </c>
      <c r="AD644" t="s">
        <v>2607</v>
      </c>
      <c r="AE644" t="s">
        <v>2607</v>
      </c>
      <c r="AF644">
        <v>5</v>
      </c>
    </row>
    <row r="645" spans="1:32" x14ac:dyDescent="0.25">
      <c r="A645" s="22" t="str">
        <f t="shared" si="10"/>
        <v>4000000017-0</v>
      </c>
      <c r="B645" s="9" t="s">
        <v>1277</v>
      </c>
      <c r="C645" s="10" t="s">
        <v>29</v>
      </c>
      <c r="D645" s="10" t="s">
        <v>29</v>
      </c>
      <c r="E645" s="9" t="s">
        <v>30</v>
      </c>
      <c r="F645" s="10" t="s">
        <v>1246</v>
      </c>
      <c r="G645" s="10" t="s">
        <v>32</v>
      </c>
      <c r="H645" s="11">
        <v>40179</v>
      </c>
      <c r="I645" s="12">
        <v>40179</v>
      </c>
      <c r="J645" s="10" t="s">
        <v>1241</v>
      </c>
      <c r="K645" s="13" t="s">
        <v>1278</v>
      </c>
      <c r="L645" s="10" t="s">
        <v>1248</v>
      </c>
      <c r="M645" s="10" t="s">
        <v>29</v>
      </c>
      <c r="N645" s="14">
        <v>960451</v>
      </c>
      <c r="O645" s="12"/>
      <c r="P645" s="10" t="s">
        <v>29</v>
      </c>
      <c r="Q645" s="14">
        <v>-912428</v>
      </c>
      <c r="R645" s="15">
        <v>1</v>
      </c>
      <c r="S645" s="10" t="s">
        <v>29</v>
      </c>
      <c r="T645" s="14">
        <v>48023</v>
      </c>
      <c r="U645" s="10" t="s">
        <v>36</v>
      </c>
      <c r="V645" s="10" t="s">
        <v>29</v>
      </c>
      <c r="W645" s="10" t="s">
        <v>37</v>
      </c>
      <c r="X645" s="10" t="s">
        <v>29</v>
      </c>
      <c r="Y645" s="15">
        <v>0</v>
      </c>
      <c r="Z645" s="15">
        <v>0</v>
      </c>
      <c r="AA645" s="15">
        <v>0</v>
      </c>
      <c r="AB645" s="15">
        <v>0</v>
      </c>
      <c r="AC645" s="14">
        <v>48023</v>
      </c>
      <c r="AD645" t="s">
        <v>2607</v>
      </c>
      <c r="AE645" t="s">
        <v>2607</v>
      </c>
      <c r="AF645">
        <v>5</v>
      </c>
    </row>
    <row r="646" spans="1:32" x14ac:dyDescent="0.25">
      <c r="A646" s="22" t="str">
        <f t="shared" si="10"/>
        <v>4000000018-0</v>
      </c>
      <c r="B646" s="9" t="s">
        <v>1279</v>
      </c>
      <c r="C646" s="10" t="s">
        <v>29</v>
      </c>
      <c r="D646" s="10" t="s">
        <v>29</v>
      </c>
      <c r="E646" s="9" t="s">
        <v>30</v>
      </c>
      <c r="F646" s="10" t="s">
        <v>1240</v>
      </c>
      <c r="G646" s="10" t="s">
        <v>32</v>
      </c>
      <c r="H646" s="11">
        <v>42879</v>
      </c>
      <c r="I646" s="12">
        <v>42879</v>
      </c>
      <c r="J646" s="10" t="s">
        <v>1241</v>
      </c>
      <c r="K646" s="13" t="s">
        <v>1280</v>
      </c>
      <c r="L646" s="10" t="s">
        <v>357</v>
      </c>
      <c r="M646" s="10" t="s">
        <v>29</v>
      </c>
      <c r="N646" s="14">
        <v>824150.13</v>
      </c>
      <c r="O646" s="12"/>
      <c r="P646" s="10" t="s">
        <v>29</v>
      </c>
      <c r="Q646" s="14">
        <v>-680740.13</v>
      </c>
      <c r="R646" s="15">
        <v>1</v>
      </c>
      <c r="S646" s="10" t="s">
        <v>29</v>
      </c>
      <c r="T646" s="14">
        <v>143410</v>
      </c>
      <c r="U646" s="10" t="s">
        <v>36</v>
      </c>
      <c r="V646" s="10" t="s">
        <v>29</v>
      </c>
      <c r="W646" s="10" t="s">
        <v>37</v>
      </c>
      <c r="X646" s="10" t="s">
        <v>29</v>
      </c>
      <c r="Y646" s="15">
        <v>0</v>
      </c>
      <c r="Z646" s="15">
        <v>0</v>
      </c>
      <c r="AA646" s="15">
        <v>0</v>
      </c>
      <c r="AB646" s="14">
        <v>-37129</v>
      </c>
      <c r="AC646" s="14">
        <v>106281</v>
      </c>
      <c r="AD646" t="s">
        <v>2607</v>
      </c>
      <c r="AE646" t="s">
        <v>2607</v>
      </c>
      <c r="AF646">
        <v>5</v>
      </c>
    </row>
    <row r="647" spans="1:32" x14ac:dyDescent="0.25">
      <c r="A647" s="22" t="str">
        <f t="shared" si="10"/>
        <v>4000000020-0</v>
      </c>
      <c r="B647" s="9" t="s">
        <v>1281</v>
      </c>
      <c r="C647" s="10" t="s">
        <v>29</v>
      </c>
      <c r="D647" s="10" t="s">
        <v>29</v>
      </c>
      <c r="E647" s="9" t="s">
        <v>30</v>
      </c>
      <c r="F647" s="10" t="s">
        <v>1240</v>
      </c>
      <c r="G647" s="10" t="s">
        <v>32</v>
      </c>
      <c r="H647" s="11">
        <v>43465</v>
      </c>
      <c r="I647" s="12">
        <v>43405</v>
      </c>
      <c r="J647" s="10" t="s">
        <v>1241</v>
      </c>
      <c r="K647" s="13" t="s">
        <v>1282</v>
      </c>
      <c r="L647" s="10" t="s">
        <v>357</v>
      </c>
      <c r="M647" s="10" t="s">
        <v>29</v>
      </c>
      <c r="N647" s="14">
        <v>531500</v>
      </c>
      <c r="O647" s="12"/>
      <c r="P647" s="10" t="s">
        <v>1283</v>
      </c>
      <c r="Q647" s="14">
        <v>-388341</v>
      </c>
      <c r="R647" s="15">
        <v>3</v>
      </c>
      <c r="S647" s="10" t="s">
        <v>29</v>
      </c>
      <c r="T647" s="14">
        <v>143159</v>
      </c>
      <c r="U647" s="10" t="s">
        <v>339</v>
      </c>
      <c r="V647" s="10" t="s">
        <v>29</v>
      </c>
      <c r="W647" s="10" t="s">
        <v>37</v>
      </c>
      <c r="X647" s="10" t="s">
        <v>29</v>
      </c>
      <c r="Y647" s="15">
        <v>0</v>
      </c>
      <c r="Z647" s="15">
        <v>0</v>
      </c>
      <c r="AA647" s="15">
        <v>0</v>
      </c>
      <c r="AB647" s="14">
        <v>-37064</v>
      </c>
      <c r="AC647" s="14">
        <v>106095</v>
      </c>
      <c r="AD647" t="s">
        <v>2607</v>
      </c>
      <c r="AE647" t="s">
        <v>2607</v>
      </c>
      <c r="AF647">
        <v>5</v>
      </c>
    </row>
    <row r="648" spans="1:32" x14ac:dyDescent="0.25">
      <c r="A648" s="22" t="str">
        <f t="shared" si="10"/>
        <v>4000000021-0</v>
      </c>
      <c r="B648" s="9" t="s">
        <v>1284</v>
      </c>
      <c r="C648" s="10" t="s">
        <v>29</v>
      </c>
      <c r="D648" s="10" t="s">
        <v>29</v>
      </c>
      <c r="E648" s="9" t="s">
        <v>30</v>
      </c>
      <c r="F648" s="10" t="s">
        <v>1246</v>
      </c>
      <c r="G648" s="10" t="s">
        <v>32</v>
      </c>
      <c r="H648" s="11">
        <v>43816</v>
      </c>
      <c r="I648" s="12">
        <v>43816</v>
      </c>
      <c r="J648" s="10" t="s">
        <v>1241</v>
      </c>
      <c r="K648" s="13" t="s">
        <v>1285</v>
      </c>
      <c r="L648" s="10" t="s">
        <v>1248</v>
      </c>
      <c r="M648" s="10" t="s">
        <v>1286</v>
      </c>
      <c r="N648" s="14">
        <v>2564608.48</v>
      </c>
      <c r="O648" s="12"/>
      <c r="P648" s="10" t="s">
        <v>1287</v>
      </c>
      <c r="Q648" s="14">
        <v>-1805951</v>
      </c>
      <c r="R648" s="15">
        <v>1</v>
      </c>
      <c r="S648" s="10" t="s">
        <v>29</v>
      </c>
      <c r="T648" s="14">
        <v>758657.48</v>
      </c>
      <c r="U648" s="10" t="s">
        <v>339</v>
      </c>
      <c r="V648" s="10" t="s">
        <v>29</v>
      </c>
      <c r="W648" s="10" t="s">
        <v>37</v>
      </c>
      <c r="X648" s="10" t="s">
        <v>29</v>
      </c>
      <c r="Y648" s="15">
        <v>0</v>
      </c>
      <c r="Z648" s="15">
        <v>0</v>
      </c>
      <c r="AA648" s="15">
        <v>0</v>
      </c>
      <c r="AB648" s="14">
        <v>-236929</v>
      </c>
      <c r="AC648" s="14">
        <v>521728.48</v>
      </c>
      <c r="AD648" t="s">
        <v>2607</v>
      </c>
      <c r="AE648" t="s">
        <v>2607</v>
      </c>
      <c r="AF648">
        <v>5</v>
      </c>
    </row>
    <row r="649" spans="1:32" x14ac:dyDescent="0.25">
      <c r="A649" s="22" t="str">
        <f t="shared" si="10"/>
        <v>4000000022-0</v>
      </c>
      <c r="B649" s="9" t="s">
        <v>1288</v>
      </c>
      <c r="C649" s="10" t="s">
        <v>29</v>
      </c>
      <c r="D649" s="10" t="s">
        <v>29</v>
      </c>
      <c r="E649" s="9" t="s">
        <v>30</v>
      </c>
      <c r="F649" s="10" t="s">
        <v>1246</v>
      </c>
      <c r="G649" s="10" t="s">
        <v>32</v>
      </c>
      <c r="H649" s="11">
        <v>43816</v>
      </c>
      <c r="I649" s="12">
        <v>43816</v>
      </c>
      <c r="J649" s="10" t="s">
        <v>1241</v>
      </c>
      <c r="K649" s="13" t="s">
        <v>1289</v>
      </c>
      <c r="L649" s="10" t="s">
        <v>1248</v>
      </c>
      <c r="M649" s="10" t="s">
        <v>1286</v>
      </c>
      <c r="N649" s="15">
        <v>0</v>
      </c>
      <c r="O649" s="12"/>
      <c r="P649" s="10" t="s">
        <v>1287</v>
      </c>
      <c r="Q649" s="15">
        <v>0</v>
      </c>
      <c r="R649" s="15">
        <v>1</v>
      </c>
      <c r="S649" s="10" t="s">
        <v>29</v>
      </c>
      <c r="T649" s="15">
        <v>0</v>
      </c>
      <c r="U649" s="10" t="s">
        <v>339</v>
      </c>
      <c r="V649" s="10" t="s">
        <v>29</v>
      </c>
      <c r="W649" s="10" t="s">
        <v>37</v>
      </c>
      <c r="X649" s="10" t="s">
        <v>29</v>
      </c>
      <c r="Y649" s="15">
        <v>0</v>
      </c>
      <c r="Z649" s="15">
        <v>0</v>
      </c>
      <c r="AA649" s="15">
        <v>0</v>
      </c>
      <c r="AB649" s="15">
        <v>0</v>
      </c>
      <c r="AC649" s="15">
        <v>0</v>
      </c>
      <c r="AD649" t="s">
        <v>2607</v>
      </c>
      <c r="AE649" t="s">
        <v>2607</v>
      </c>
      <c r="AF649">
        <v>5</v>
      </c>
    </row>
    <row r="650" spans="1:32" x14ac:dyDescent="0.25">
      <c r="A650" s="22" t="str">
        <f t="shared" si="10"/>
        <v>4000000023-0</v>
      </c>
      <c r="B650" s="9" t="s">
        <v>1290</v>
      </c>
      <c r="C650" s="10" t="s">
        <v>29</v>
      </c>
      <c r="D650" s="10" t="s">
        <v>29</v>
      </c>
      <c r="E650" s="9" t="s">
        <v>30</v>
      </c>
      <c r="F650" s="10" t="s">
        <v>1246</v>
      </c>
      <c r="G650" s="10" t="s">
        <v>32</v>
      </c>
      <c r="H650" s="11">
        <v>43904</v>
      </c>
      <c r="I650" s="12">
        <v>43904</v>
      </c>
      <c r="J650" s="10" t="s">
        <v>1241</v>
      </c>
      <c r="K650" s="13" t="s">
        <v>1291</v>
      </c>
      <c r="L650" s="10" t="s">
        <v>1248</v>
      </c>
      <c r="M650" s="10" t="s">
        <v>1292</v>
      </c>
      <c r="N650" s="14">
        <v>3454384</v>
      </c>
      <c r="O650" s="12"/>
      <c r="P650" s="10" t="s">
        <v>1293</v>
      </c>
      <c r="Q650" s="14">
        <v>-2348154</v>
      </c>
      <c r="R650" s="15">
        <v>1</v>
      </c>
      <c r="S650" s="10" t="s">
        <v>29</v>
      </c>
      <c r="T650" s="14">
        <v>1106230</v>
      </c>
      <c r="U650" s="10" t="s">
        <v>339</v>
      </c>
      <c r="V650" s="10" t="s">
        <v>29</v>
      </c>
      <c r="W650" s="10" t="s">
        <v>37</v>
      </c>
      <c r="X650" s="10" t="s">
        <v>29</v>
      </c>
      <c r="Y650" s="15">
        <v>0</v>
      </c>
      <c r="Z650" s="15">
        <v>0</v>
      </c>
      <c r="AA650" s="15">
        <v>0</v>
      </c>
      <c r="AB650" s="14">
        <v>-345476</v>
      </c>
      <c r="AC650" s="14">
        <v>760754</v>
      </c>
      <c r="AD650" t="s">
        <v>2607</v>
      </c>
      <c r="AE650" t="s">
        <v>2607</v>
      </c>
      <c r="AF650">
        <v>5</v>
      </c>
    </row>
    <row r="651" spans="1:32" x14ac:dyDescent="0.25">
      <c r="A651" s="22" t="str">
        <f t="shared" si="10"/>
        <v>4000000024-0</v>
      </c>
      <c r="B651" s="9" t="s">
        <v>1294</v>
      </c>
      <c r="C651" s="10" t="s">
        <v>29</v>
      </c>
      <c r="D651" s="10" t="s">
        <v>29</v>
      </c>
      <c r="E651" s="9" t="s">
        <v>30</v>
      </c>
      <c r="F651" s="10" t="s">
        <v>207</v>
      </c>
      <c r="G651" s="10" t="s">
        <v>32</v>
      </c>
      <c r="H651" s="11">
        <v>44301</v>
      </c>
      <c r="I651" s="12">
        <v>44301</v>
      </c>
      <c r="J651" s="10" t="s">
        <v>1295</v>
      </c>
      <c r="K651" s="13" t="s">
        <v>1296</v>
      </c>
      <c r="L651" s="10" t="s">
        <v>1248</v>
      </c>
      <c r="M651" s="10" t="s">
        <v>29</v>
      </c>
      <c r="N651" s="14">
        <v>303571</v>
      </c>
      <c r="O651" s="12"/>
      <c r="P651" s="10" t="s">
        <v>1297</v>
      </c>
      <c r="Q651" s="14">
        <v>-157520</v>
      </c>
      <c r="R651" s="15">
        <v>2</v>
      </c>
      <c r="S651" s="10" t="s">
        <v>29</v>
      </c>
      <c r="T651" s="14">
        <v>146051</v>
      </c>
      <c r="U651" s="10" t="s">
        <v>339</v>
      </c>
      <c r="V651" s="10" t="s">
        <v>29</v>
      </c>
      <c r="W651" s="10" t="s">
        <v>37</v>
      </c>
      <c r="X651" s="10" t="s">
        <v>29</v>
      </c>
      <c r="Y651" s="15">
        <v>0</v>
      </c>
      <c r="Z651" s="15">
        <v>0</v>
      </c>
      <c r="AA651" s="15">
        <v>0</v>
      </c>
      <c r="AB651" s="14">
        <v>-45721</v>
      </c>
      <c r="AC651" s="14">
        <v>100330</v>
      </c>
      <c r="AD651" t="s">
        <v>2607</v>
      </c>
      <c r="AE651" t="s">
        <v>2607</v>
      </c>
      <c r="AF651">
        <v>5</v>
      </c>
    </row>
    <row r="652" spans="1:32" x14ac:dyDescent="0.25">
      <c r="A652" s="22" t="str">
        <f t="shared" si="10"/>
        <v>4000000025-0</v>
      </c>
      <c r="B652" s="9" t="s">
        <v>1298</v>
      </c>
      <c r="C652" s="10" t="s">
        <v>29</v>
      </c>
      <c r="D652" s="10" t="s">
        <v>29</v>
      </c>
      <c r="E652" s="9" t="s">
        <v>30</v>
      </c>
      <c r="F652" s="10" t="s">
        <v>207</v>
      </c>
      <c r="G652" s="10" t="s">
        <v>32</v>
      </c>
      <c r="H652" s="11">
        <v>44385</v>
      </c>
      <c r="I652" s="12">
        <v>44385</v>
      </c>
      <c r="J652" s="10" t="s">
        <v>363</v>
      </c>
      <c r="K652" s="13" t="s">
        <v>1299</v>
      </c>
      <c r="L652" s="10" t="s">
        <v>1248</v>
      </c>
      <c r="M652" s="10" t="s">
        <v>29</v>
      </c>
      <c r="N652" s="14">
        <v>868304</v>
      </c>
      <c r="O652" s="12"/>
      <c r="P652" s="10" t="s">
        <v>1297</v>
      </c>
      <c r="Q652" s="14">
        <v>-407635</v>
      </c>
      <c r="R652" s="15">
        <v>2</v>
      </c>
      <c r="S652" s="10" t="s">
        <v>29</v>
      </c>
      <c r="T652" s="14">
        <v>460669</v>
      </c>
      <c r="U652" s="10" t="s">
        <v>339</v>
      </c>
      <c r="V652" s="10" t="s">
        <v>29</v>
      </c>
      <c r="W652" s="10" t="s">
        <v>37</v>
      </c>
      <c r="X652" s="10" t="s">
        <v>29</v>
      </c>
      <c r="Y652" s="15">
        <v>0</v>
      </c>
      <c r="Z652" s="15">
        <v>0</v>
      </c>
      <c r="AA652" s="15">
        <v>0</v>
      </c>
      <c r="AB652" s="14">
        <v>-144212</v>
      </c>
      <c r="AC652" s="14">
        <v>316457</v>
      </c>
      <c r="AD652" t="s">
        <v>2607</v>
      </c>
      <c r="AE652" t="s">
        <v>2607</v>
      </c>
      <c r="AF652">
        <v>5</v>
      </c>
    </row>
    <row r="653" spans="1:32" x14ac:dyDescent="0.25">
      <c r="A653" s="22" t="str">
        <f t="shared" si="10"/>
        <v>4000000026-0</v>
      </c>
      <c r="B653" s="9" t="s">
        <v>1300</v>
      </c>
      <c r="C653" s="10" t="s">
        <v>29</v>
      </c>
      <c r="D653" s="10" t="s">
        <v>29</v>
      </c>
      <c r="E653" s="9" t="s">
        <v>30</v>
      </c>
      <c r="F653" s="10" t="s">
        <v>207</v>
      </c>
      <c r="G653" s="10" t="s">
        <v>32</v>
      </c>
      <c r="H653" s="11">
        <v>45119</v>
      </c>
      <c r="I653" s="12">
        <v>45119</v>
      </c>
      <c r="J653" s="10" t="s">
        <v>1241</v>
      </c>
      <c r="K653" s="13" t="s">
        <v>1301</v>
      </c>
      <c r="L653" s="10" t="s">
        <v>1248</v>
      </c>
      <c r="M653" s="10" t="s">
        <v>1037</v>
      </c>
      <c r="N653" s="15">
        <v>0</v>
      </c>
      <c r="O653" s="12"/>
      <c r="P653" s="10" t="s">
        <v>1283</v>
      </c>
      <c r="Q653" s="15">
        <v>0</v>
      </c>
      <c r="R653" s="15"/>
      <c r="S653" s="10" t="s">
        <v>29</v>
      </c>
      <c r="T653" s="15">
        <v>0</v>
      </c>
      <c r="U653" s="10" t="s">
        <v>29</v>
      </c>
      <c r="V653" s="10" t="s">
        <v>29</v>
      </c>
      <c r="W653" s="10" t="s">
        <v>37</v>
      </c>
      <c r="X653" s="10" t="s">
        <v>29</v>
      </c>
      <c r="Y653" s="15">
        <v>0</v>
      </c>
      <c r="Z653" s="14">
        <v>725321</v>
      </c>
      <c r="AA653" s="15">
        <v>0</v>
      </c>
      <c r="AB653" s="14">
        <v>-163782</v>
      </c>
      <c r="AC653" s="14">
        <v>561539</v>
      </c>
      <c r="AD653" t="s">
        <v>2607</v>
      </c>
      <c r="AE653" t="s">
        <v>2607</v>
      </c>
      <c r="AF653">
        <v>5</v>
      </c>
    </row>
    <row r="654" spans="1:32" x14ac:dyDescent="0.25">
      <c r="A654" s="22" t="str">
        <f t="shared" si="10"/>
        <v>4000000027-0</v>
      </c>
      <c r="B654" s="9" t="s">
        <v>1302</v>
      </c>
      <c r="C654" s="10" t="s">
        <v>29</v>
      </c>
      <c r="D654" s="10" t="s">
        <v>29</v>
      </c>
      <c r="E654" s="9" t="s">
        <v>30</v>
      </c>
      <c r="F654" s="10" t="s">
        <v>207</v>
      </c>
      <c r="G654" s="10" t="s">
        <v>32</v>
      </c>
      <c r="H654" s="11">
        <v>45119</v>
      </c>
      <c r="I654" s="12">
        <v>45119</v>
      </c>
      <c r="J654" s="10" t="s">
        <v>1241</v>
      </c>
      <c r="K654" s="13" t="s">
        <v>1303</v>
      </c>
      <c r="L654" s="10" t="s">
        <v>1248</v>
      </c>
      <c r="M654" s="10" t="s">
        <v>1037</v>
      </c>
      <c r="N654" s="15">
        <v>0</v>
      </c>
      <c r="O654" s="12"/>
      <c r="P654" s="10" t="s">
        <v>1283</v>
      </c>
      <c r="Q654" s="15">
        <v>0</v>
      </c>
      <c r="R654" s="15"/>
      <c r="S654" s="10" t="s">
        <v>29</v>
      </c>
      <c r="T654" s="15">
        <v>0</v>
      </c>
      <c r="U654" s="10" t="s">
        <v>29</v>
      </c>
      <c r="V654" s="10" t="s">
        <v>29</v>
      </c>
      <c r="W654" s="10" t="s">
        <v>37</v>
      </c>
      <c r="X654" s="10" t="s">
        <v>29</v>
      </c>
      <c r="Y654" s="15">
        <v>0</v>
      </c>
      <c r="Z654" s="14">
        <v>314404</v>
      </c>
      <c r="AA654" s="15">
        <v>0</v>
      </c>
      <c r="AB654" s="14">
        <v>-70994</v>
      </c>
      <c r="AC654" s="14">
        <v>243410</v>
      </c>
      <c r="AD654" t="s">
        <v>2607</v>
      </c>
      <c r="AE654" t="s">
        <v>2607</v>
      </c>
      <c r="AF654">
        <v>5</v>
      </c>
    </row>
    <row r="655" spans="1:32" x14ac:dyDescent="0.25">
      <c r="A655" s="22" t="str">
        <f t="shared" si="10"/>
        <v>4000000028-0</v>
      </c>
      <c r="B655" s="9" t="s">
        <v>1304</v>
      </c>
      <c r="C655" s="10" t="s">
        <v>29</v>
      </c>
      <c r="D655" s="10" t="s">
        <v>29</v>
      </c>
      <c r="E655" s="9" t="s">
        <v>30</v>
      </c>
      <c r="F655" s="10" t="s">
        <v>207</v>
      </c>
      <c r="G655" s="10" t="s">
        <v>32</v>
      </c>
      <c r="H655" s="11">
        <v>45118</v>
      </c>
      <c r="I655" s="12">
        <v>45118</v>
      </c>
      <c r="J655" s="10" t="s">
        <v>363</v>
      </c>
      <c r="K655" s="13" t="s">
        <v>1305</v>
      </c>
      <c r="L655" s="10" t="s">
        <v>1248</v>
      </c>
      <c r="M655" s="10" t="s">
        <v>1306</v>
      </c>
      <c r="N655" s="15">
        <v>0</v>
      </c>
      <c r="O655" s="12"/>
      <c r="P655" s="10" t="s">
        <v>29</v>
      </c>
      <c r="Q655" s="15">
        <v>0</v>
      </c>
      <c r="R655" s="15"/>
      <c r="S655" s="10" t="s">
        <v>29</v>
      </c>
      <c r="T655" s="15">
        <v>0</v>
      </c>
      <c r="U655" s="10" t="s">
        <v>29</v>
      </c>
      <c r="V655" s="10" t="s">
        <v>29</v>
      </c>
      <c r="W655" s="10" t="s">
        <v>37</v>
      </c>
      <c r="X655" s="10" t="s">
        <v>29</v>
      </c>
      <c r="Y655" s="15">
        <v>0</v>
      </c>
      <c r="Z655" s="14">
        <v>680579</v>
      </c>
      <c r="AA655" s="15">
        <v>0</v>
      </c>
      <c r="AB655" s="14">
        <v>-154261</v>
      </c>
      <c r="AC655" s="14">
        <v>526318</v>
      </c>
      <c r="AD655" t="s">
        <v>2607</v>
      </c>
      <c r="AE655" t="s">
        <v>2607</v>
      </c>
      <c r="AF655">
        <v>5</v>
      </c>
    </row>
    <row r="656" spans="1:32" x14ac:dyDescent="0.25">
      <c r="A656" s="22" t="str">
        <f t="shared" si="10"/>
        <v>4000000029-0</v>
      </c>
      <c r="B656" s="9" t="s">
        <v>1307</v>
      </c>
      <c r="C656" s="10" t="s">
        <v>29</v>
      </c>
      <c r="D656" s="10" t="s">
        <v>29</v>
      </c>
      <c r="E656" s="9" t="s">
        <v>30</v>
      </c>
      <c r="F656" s="10" t="s">
        <v>207</v>
      </c>
      <c r="G656" s="10" t="s">
        <v>32</v>
      </c>
      <c r="H656" s="11">
        <v>44943</v>
      </c>
      <c r="I656" s="12">
        <v>44943</v>
      </c>
      <c r="J656" s="10" t="s">
        <v>1241</v>
      </c>
      <c r="K656" s="13" t="s">
        <v>1308</v>
      </c>
      <c r="L656" s="10" t="s">
        <v>1248</v>
      </c>
      <c r="M656" s="10" t="s">
        <v>370</v>
      </c>
      <c r="N656" s="14">
        <v>1282341</v>
      </c>
      <c r="O656" s="12"/>
      <c r="P656" s="10" t="s">
        <v>1309</v>
      </c>
      <c r="Q656" s="14">
        <v>-81204</v>
      </c>
      <c r="R656" s="15"/>
      <c r="S656" s="10" t="s">
        <v>29</v>
      </c>
      <c r="T656" s="14">
        <v>1201137</v>
      </c>
      <c r="U656" s="10" t="s">
        <v>29</v>
      </c>
      <c r="V656" s="10" t="s">
        <v>29</v>
      </c>
      <c r="W656" s="10" t="s">
        <v>37</v>
      </c>
      <c r="X656" s="10" t="s">
        <v>29</v>
      </c>
      <c r="Y656" s="15">
        <v>0</v>
      </c>
      <c r="Z656" s="15">
        <v>0</v>
      </c>
      <c r="AA656" s="15">
        <v>0</v>
      </c>
      <c r="AB656" s="14">
        <v>-376015</v>
      </c>
      <c r="AC656" s="14">
        <v>825122</v>
      </c>
      <c r="AD656" t="s">
        <v>2607</v>
      </c>
      <c r="AE656" t="s">
        <v>2607</v>
      </c>
      <c r="AF656">
        <v>5</v>
      </c>
    </row>
    <row r="657" spans="1:32" x14ac:dyDescent="0.25">
      <c r="A657" s="22" t="str">
        <f t="shared" si="10"/>
        <v>4000000030-0</v>
      </c>
      <c r="B657" s="9" t="s">
        <v>1310</v>
      </c>
      <c r="C657" s="10" t="s">
        <v>29</v>
      </c>
      <c r="D657" s="10" t="s">
        <v>29</v>
      </c>
      <c r="E657" s="9" t="s">
        <v>30</v>
      </c>
      <c r="F657" s="10" t="s">
        <v>207</v>
      </c>
      <c r="G657" s="10" t="s">
        <v>32</v>
      </c>
      <c r="H657" s="11">
        <v>45142</v>
      </c>
      <c r="I657" s="12">
        <v>45142</v>
      </c>
      <c r="J657" s="10" t="s">
        <v>1311</v>
      </c>
      <c r="K657" s="13" t="s">
        <v>1312</v>
      </c>
      <c r="L657" s="10" t="s">
        <v>1248</v>
      </c>
      <c r="M657" s="10" t="s">
        <v>370</v>
      </c>
      <c r="N657" s="15">
        <v>0</v>
      </c>
      <c r="O657" s="12"/>
      <c r="P657" s="10" t="s">
        <v>1314</v>
      </c>
      <c r="Q657" s="15">
        <v>0</v>
      </c>
      <c r="R657" s="15"/>
      <c r="S657" s="10" t="s">
        <v>29</v>
      </c>
      <c r="T657" s="15">
        <v>0</v>
      </c>
      <c r="U657" s="10" t="s">
        <v>29</v>
      </c>
      <c r="V657" s="10" t="s">
        <v>29</v>
      </c>
      <c r="W657" s="10" t="s">
        <v>37</v>
      </c>
      <c r="X657" s="10" t="s">
        <v>29</v>
      </c>
      <c r="Y657" s="15">
        <v>0</v>
      </c>
      <c r="Z657" s="14">
        <v>2351937.29</v>
      </c>
      <c r="AA657" s="15">
        <v>0</v>
      </c>
      <c r="AB657" s="14">
        <v>-484813</v>
      </c>
      <c r="AC657" s="14">
        <v>1867124.29</v>
      </c>
      <c r="AD657" t="s">
        <v>2607</v>
      </c>
      <c r="AE657" t="s">
        <v>2607</v>
      </c>
      <c r="AF657">
        <v>5</v>
      </c>
    </row>
    <row r="658" spans="1:32" x14ac:dyDescent="0.25">
      <c r="A658" s="22" t="str">
        <f t="shared" si="10"/>
        <v>6000000000-0</v>
      </c>
      <c r="B658" s="9" t="s">
        <v>1317</v>
      </c>
      <c r="C658" s="10" t="s">
        <v>29</v>
      </c>
      <c r="D658" s="10" t="s">
        <v>29</v>
      </c>
      <c r="E658" s="9" t="s">
        <v>30</v>
      </c>
      <c r="F658" s="10" t="s">
        <v>1318</v>
      </c>
      <c r="G658" s="10" t="s">
        <v>32</v>
      </c>
      <c r="H658" s="11">
        <v>39580</v>
      </c>
      <c r="I658" s="12">
        <v>39580</v>
      </c>
      <c r="J658" s="10" t="s">
        <v>1319</v>
      </c>
      <c r="K658" s="13" t="s">
        <v>1320</v>
      </c>
      <c r="L658" s="10" t="s">
        <v>1321</v>
      </c>
      <c r="M658" s="10" t="s">
        <v>29</v>
      </c>
      <c r="N658" s="14">
        <v>1475</v>
      </c>
      <c r="O658" s="12"/>
      <c r="P658" s="10" t="s">
        <v>29</v>
      </c>
      <c r="Q658" s="14">
        <v>-1401</v>
      </c>
      <c r="R658" s="15">
        <v>1</v>
      </c>
      <c r="S658" s="10" t="s">
        <v>29</v>
      </c>
      <c r="T658" s="15">
        <v>74</v>
      </c>
      <c r="U658" s="10" t="s">
        <v>36</v>
      </c>
      <c r="V658" s="10" t="s">
        <v>29</v>
      </c>
      <c r="W658" s="10" t="s">
        <v>37</v>
      </c>
      <c r="X658" s="10" t="s">
        <v>29</v>
      </c>
      <c r="Y658" s="15">
        <v>0</v>
      </c>
      <c r="Z658" s="15">
        <v>0</v>
      </c>
      <c r="AA658" s="15">
        <v>0</v>
      </c>
      <c r="AB658" s="15">
        <v>0</v>
      </c>
      <c r="AC658" s="15">
        <v>74</v>
      </c>
      <c r="AD658" t="s">
        <v>2625</v>
      </c>
      <c r="AE658" t="s">
        <v>2625</v>
      </c>
      <c r="AF658">
        <v>6</v>
      </c>
    </row>
    <row r="659" spans="1:32" x14ac:dyDescent="0.25">
      <c r="A659" s="22" t="str">
        <f t="shared" si="10"/>
        <v>6000000001-0</v>
      </c>
      <c r="B659" s="9" t="s">
        <v>1322</v>
      </c>
      <c r="C659" s="10" t="s">
        <v>29</v>
      </c>
      <c r="D659" s="10" t="s">
        <v>29</v>
      </c>
      <c r="E659" s="9" t="s">
        <v>30</v>
      </c>
      <c r="F659" s="10" t="s">
        <v>1318</v>
      </c>
      <c r="G659" s="10" t="s">
        <v>32</v>
      </c>
      <c r="H659" s="11">
        <v>39580</v>
      </c>
      <c r="I659" s="12">
        <v>39580</v>
      </c>
      <c r="J659" s="10" t="s">
        <v>1319</v>
      </c>
      <c r="K659" s="13" t="s">
        <v>1323</v>
      </c>
      <c r="L659" s="10" t="s">
        <v>1321</v>
      </c>
      <c r="M659" s="10" t="s">
        <v>29</v>
      </c>
      <c r="N659" s="14">
        <v>2600</v>
      </c>
      <c r="O659" s="12"/>
      <c r="P659" s="10" t="s">
        <v>29</v>
      </c>
      <c r="Q659" s="14">
        <v>-2470</v>
      </c>
      <c r="R659" s="15">
        <v>2</v>
      </c>
      <c r="S659" s="10" t="s">
        <v>29</v>
      </c>
      <c r="T659" s="15">
        <v>130</v>
      </c>
      <c r="U659" s="10" t="s">
        <v>36</v>
      </c>
      <c r="V659" s="10" t="s">
        <v>29</v>
      </c>
      <c r="W659" s="10" t="s">
        <v>37</v>
      </c>
      <c r="X659" s="10" t="s">
        <v>29</v>
      </c>
      <c r="Y659" s="15">
        <v>0</v>
      </c>
      <c r="Z659" s="15">
        <v>0</v>
      </c>
      <c r="AA659" s="15">
        <v>0</v>
      </c>
      <c r="AB659" s="15">
        <v>0</v>
      </c>
      <c r="AC659" s="15">
        <v>130</v>
      </c>
      <c r="AD659" t="s">
        <v>2625</v>
      </c>
      <c r="AE659" t="s">
        <v>2625</v>
      </c>
      <c r="AF659">
        <v>6</v>
      </c>
    </row>
    <row r="660" spans="1:32" x14ac:dyDescent="0.25">
      <c r="A660" s="22" t="str">
        <f t="shared" si="10"/>
        <v>6000000002-0</v>
      </c>
      <c r="B660" s="9" t="s">
        <v>1324</v>
      </c>
      <c r="C660" s="10" t="s">
        <v>29</v>
      </c>
      <c r="D660" s="10" t="s">
        <v>29</v>
      </c>
      <c r="E660" s="9" t="s">
        <v>30</v>
      </c>
      <c r="F660" s="10" t="s">
        <v>1318</v>
      </c>
      <c r="G660" s="10" t="s">
        <v>32</v>
      </c>
      <c r="H660" s="11">
        <v>39616</v>
      </c>
      <c r="I660" s="12">
        <v>39616</v>
      </c>
      <c r="J660" s="10" t="s">
        <v>218</v>
      </c>
      <c r="K660" s="13" t="s">
        <v>1325</v>
      </c>
      <c r="L660" s="10" t="s">
        <v>1321</v>
      </c>
      <c r="M660" s="10" t="s">
        <v>29</v>
      </c>
      <c r="N660" s="14">
        <v>10990</v>
      </c>
      <c r="O660" s="12"/>
      <c r="P660" s="10" t="s">
        <v>29</v>
      </c>
      <c r="Q660" s="14">
        <v>-10440</v>
      </c>
      <c r="R660" s="15">
        <v>1</v>
      </c>
      <c r="S660" s="10" t="s">
        <v>29</v>
      </c>
      <c r="T660" s="15">
        <v>550</v>
      </c>
      <c r="U660" s="10" t="s">
        <v>36</v>
      </c>
      <c r="V660" s="10" t="s">
        <v>29</v>
      </c>
      <c r="W660" s="10" t="s">
        <v>37</v>
      </c>
      <c r="X660" s="10" t="s">
        <v>29</v>
      </c>
      <c r="Y660" s="15">
        <v>0</v>
      </c>
      <c r="Z660" s="15">
        <v>0</v>
      </c>
      <c r="AA660" s="15">
        <v>0</v>
      </c>
      <c r="AB660" s="15">
        <v>0</v>
      </c>
      <c r="AC660" s="15">
        <v>550</v>
      </c>
      <c r="AD660" t="s">
        <v>2625</v>
      </c>
      <c r="AE660" t="s">
        <v>2625</v>
      </c>
      <c r="AF660">
        <v>6</v>
      </c>
    </row>
    <row r="661" spans="1:32" x14ac:dyDescent="0.25">
      <c r="A661" s="22" t="str">
        <f t="shared" si="10"/>
        <v>6000000003-0</v>
      </c>
      <c r="B661" s="9" t="s">
        <v>1326</v>
      </c>
      <c r="C661" s="10" t="s">
        <v>29</v>
      </c>
      <c r="D661" s="10" t="s">
        <v>29</v>
      </c>
      <c r="E661" s="9" t="s">
        <v>30</v>
      </c>
      <c r="F661" s="10" t="s">
        <v>1318</v>
      </c>
      <c r="G661" s="10" t="s">
        <v>32</v>
      </c>
      <c r="H661" s="11">
        <v>39616</v>
      </c>
      <c r="I661" s="12">
        <v>39616</v>
      </c>
      <c r="J661" s="10" t="s">
        <v>218</v>
      </c>
      <c r="K661" s="13" t="s">
        <v>1327</v>
      </c>
      <c r="L661" s="10" t="s">
        <v>1321</v>
      </c>
      <c r="M661" s="10" t="s">
        <v>29</v>
      </c>
      <c r="N661" s="14">
        <v>3000</v>
      </c>
      <c r="O661" s="12"/>
      <c r="P661" s="10" t="s">
        <v>29</v>
      </c>
      <c r="Q661" s="14">
        <v>-2850</v>
      </c>
      <c r="R661" s="15">
        <v>1</v>
      </c>
      <c r="S661" s="10" t="s">
        <v>29</v>
      </c>
      <c r="T661" s="15">
        <v>150</v>
      </c>
      <c r="U661" s="10" t="s">
        <v>36</v>
      </c>
      <c r="V661" s="10" t="s">
        <v>29</v>
      </c>
      <c r="W661" s="10" t="s">
        <v>37</v>
      </c>
      <c r="X661" s="10" t="s">
        <v>29</v>
      </c>
      <c r="Y661" s="15">
        <v>0</v>
      </c>
      <c r="Z661" s="15">
        <v>0</v>
      </c>
      <c r="AA661" s="15">
        <v>0</v>
      </c>
      <c r="AB661" s="15">
        <v>0</v>
      </c>
      <c r="AC661" s="15">
        <v>150</v>
      </c>
      <c r="AD661" t="s">
        <v>2625</v>
      </c>
      <c r="AE661" t="s">
        <v>2625</v>
      </c>
      <c r="AF661">
        <v>6</v>
      </c>
    </row>
    <row r="662" spans="1:32" x14ac:dyDescent="0.25">
      <c r="A662" s="22" t="str">
        <f t="shared" si="10"/>
        <v>6000000004-0</v>
      </c>
      <c r="B662" s="9" t="s">
        <v>1328</v>
      </c>
      <c r="C662" s="10" t="s">
        <v>29</v>
      </c>
      <c r="D662" s="10" t="s">
        <v>29</v>
      </c>
      <c r="E662" s="9" t="s">
        <v>30</v>
      </c>
      <c r="F662" s="10" t="s">
        <v>1318</v>
      </c>
      <c r="G662" s="10" t="s">
        <v>32</v>
      </c>
      <c r="H662" s="11">
        <v>39617</v>
      </c>
      <c r="I662" s="12">
        <v>39617</v>
      </c>
      <c r="J662" s="10" t="s">
        <v>573</v>
      </c>
      <c r="K662" s="13" t="s">
        <v>1070</v>
      </c>
      <c r="L662" s="10" t="s">
        <v>1321</v>
      </c>
      <c r="M662" s="10" t="s">
        <v>29</v>
      </c>
      <c r="N662" s="14">
        <v>5700</v>
      </c>
      <c r="O662" s="12"/>
      <c r="P662" s="10" t="s">
        <v>29</v>
      </c>
      <c r="Q662" s="14">
        <v>-5415</v>
      </c>
      <c r="R662" s="15">
        <v>1</v>
      </c>
      <c r="S662" s="10" t="s">
        <v>29</v>
      </c>
      <c r="T662" s="15">
        <v>285</v>
      </c>
      <c r="U662" s="10" t="s">
        <v>36</v>
      </c>
      <c r="V662" s="10" t="s">
        <v>29</v>
      </c>
      <c r="W662" s="10" t="s">
        <v>37</v>
      </c>
      <c r="X662" s="10" t="s">
        <v>29</v>
      </c>
      <c r="Y662" s="15">
        <v>0</v>
      </c>
      <c r="Z662" s="15">
        <v>0</v>
      </c>
      <c r="AA662" s="15">
        <v>0</v>
      </c>
      <c r="AB662" s="15">
        <v>0</v>
      </c>
      <c r="AC662" s="15">
        <v>285</v>
      </c>
      <c r="AD662" t="s">
        <v>2625</v>
      </c>
      <c r="AE662" t="s">
        <v>2625</v>
      </c>
      <c r="AF662">
        <v>6</v>
      </c>
    </row>
    <row r="663" spans="1:32" x14ac:dyDescent="0.25">
      <c r="A663" s="22" t="str">
        <f t="shared" si="10"/>
        <v>6000000005-0</v>
      </c>
      <c r="B663" s="9" t="s">
        <v>1329</v>
      </c>
      <c r="C663" s="10" t="s">
        <v>29</v>
      </c>
      <c r="D663" s="10" t="s">
        <v>29</v>
      </c>
      <c r="E663" s="9" t="s">
        <v>30</v>
      </c>
      <c r="F663" s="10" t="s">
        <v>1318</v>
      </c>
      <c r="G663" s="10" t="s">
        <v>32</v>
      </c>
      <c r="H663" s="11">
        <v>39619</v>
      </c>
      <c r="I663" s="12">
        <v>39619</v>
      </c>
      <c r="J663" s="10" t="s">
        <v>218</v>
      </c>
      <c r="K663" s="13" t="s">
        <v>1330</v>
      </c>
      <c r="L663" s="10" t="s">
        <v>1321</v>
      </c>
      <c r="M663" s="10" t="s">
        <v>29</v>
      </c>
      <c r="N663" s="15">
        <v>750</v>
      </c>
      <c r="O663" s="12"/>
      <c r="P663" s="10" t="s">
        <v>29</v>
      </c>
      <c r="Q663" s="15">
        <v>-712</v>
      </c>
      <c r="R663" s="15">
        <v>1</v>
      </c>
      <c r="S663" s="10" t="s">
        <v>29</v>
      </c>
      <c r="T663" s="15">
        <v>38</v>
      </c>
      <c r="U663" s="10" t="s">
        <v>36</v>
      </c>
      <c r="V663" s="10" t="s">
        <v>29</v>
      </c>
      <c r="W663" s="10" t="s">
        <v>37</v>
      </c>
      <c r="X663" s="10" t="s">
        <v>29</v>
      </c>
      <c r="Y663" s="15">
        <v>0</v>
      </c>
      <c r="Z663" s="15">
        <v>0</v>
      </c>
      <c r="AA663" s="15">
        <v>0</v>
      </c>
      <c r="AB663" s="15">
        <v>0</v>
      </c>
      <c r="AC663" s="15">
        <v>38</v>
      </c>
      <c r="AD663" t="s">
        <v>2625</v>
      </c>
      <c r="AE663" t="s">
        <v>2625</v>
      </c>
      <c r="AF663">
        <v>6</v>
      </c>
    </row>
    <row r="664" spans="1:32" x14ac:dyDescent="0.25">
      <c r="A664" s="22" t="str">
        <f t="shared" si="10"/>
        <v>6000000006-0</v>
      </c>
      <c r="B664" s="9" t="s">
        <v>1331</v>
      </c>
      <c r="C664" s="10" t="s">
        <v>29</v>
      </c>
      <c r="D664" s="10" t="s">
        <v>29</v>
      </c>
      <c r="E664" s="9" t="s">
        <v>30</v>
      </c>
      <c r="F664" s="10" t="s">
        <v>1318</v>
      </c>
      <c r="G664" s="10" t="s">
        <v>32</v>
      </c>
      <c r="H664" s="11">
        <v>39619</v>
      </c>
      <c r="I664" s="12">
        <v>39619</v>
      </c>
      <c r="J664" s="10" t="s">
        <v>218</v>
      </c>
      <c r="K664" s="13" t="s">
        <v>1332</v>
      </c>
      <c r="L664" s="10" t="s">
        <v>1321</v>
      </c>
      <c r="M664" s="10" t="s">
        <v>29</v>
      </c>
      <c r="N664" s="14">
        <v>1750</v>
      </c>
      <c r="O664" s="12"/>
      <c r="P664" s="10" t="s">
        <v>29</v>
      </c>
      <c r="Q664" s="14">
        <v>-1662</v>
      </c>
      <c r="R664" s="15">
        <v>1</v>
      </c>
      <c r="S664" s="10" t="s">
        <v>29</v>
      </c>
      <c r="T664" s="15">
        <v>88</v>
      </c>
      <c r="U664" s="10" t="s">
        <v>36</v>
      </c>
      <c r="V664" s="10" t="s">
        <v>29</v>
      </c>
      <c r="W664" s="10" t="s">
        <v>37</v>
      </c>
      <c r="X664" s="10" t="s">
        <v>29</v>
      </c>
      <c r="Y664" s="15">
        <v>0</v>
      </c>
      <c r="Z664" s="15">
        <v>0</v>
      </c>
      <c r="AA664" s="15">
        <v>0</v>
      </c>
      <c r="AB664" s="15">
        <v>0</v>
      </c>
      <c r="AC664" s="15">
        <v>88</v>
      </c>
      <c r="AD664" t="s">
        <v>2625</v>
      </c>
      <c r="AE664" t="s">
        <v>2625</v>
      </c>
      <c r="AF664">
        <v>6</v>
      </c>
    </row>
    <row r="665" spans="1:32" x14ac:dyDescent="0.25">
      <c r="A665" s="22" t="str">
        <f t="shared" si="10"/>
        <v>6000000007-0</v>
      </c>
      <c r="B665" s="9" t="s">
        <v>1333</v>
      </c>
      <c r="C665" s="10" t="s">
        <v>29</v>
      </c>
      <c r="D665" s="10" t="s">
        <v>29</v>
      </c>
      <c r="E665" s="9" t="s">
        <v>30</v>
      </c>
      <c r="F665" s="10" t="s">
        <v>1318</v>
      </c>
      <c r="G665" s="10" t="s">
        <v>32</v>
      </c>
      <c r="H665" s="11">
        <v>39624</v>
      </c>
      <c r="I665" s="12">
        <v>39624</v>
      </c>
      <c r="J665" s="10" t="s">
        <v>573</v>
      </c>
      <c r="K665" s="13" t="s">
        <v>1334</v>
      </c>
      <c r="L665" s="10" t="s">
        <v>1321</v>
      </c>
      <c r="M665" s="10" t="s">
        <v>29</v>
      </c>
      <c r="N665" s="15">
        <v>170</v>
      </c>
      <c r="O665" s="12"/>
      <c r="P665" s="10" t="s">
        <v>29</v>
      </c>
      <c r="Q665" s="15">
        <v>-161</v>
      </c>
      <c r="R665" s="15">
        <v>1</v>
      </c>
      <c r="S665" s="10" t="s">
        <v>29</v>
      </c>
      <c r="T665" s="15">
        <v>9</v>
      </c>
      <c r="U665" s="10" t="s">
        <v>36</v>
      </c>
      <c r="V665" s="10" t="s">
        <v>29</v>
      </c>
      <c r="W665" s="10" t="s">
        <v>37</v>
      </c>
      <c r="X665" s="10" t="s">
        <v>29</v>
      </c>
      <c r="Y665" s="15">
        <v>0</v>
      </c>
      <c r="Z665" s="15">
        <v>0</v>
      </c>
      <c r="AA665" s="15">
        <v>0</v>
      </c>
      <c r="AB665" s="15">
        <v>0</v>
      </c>
      <c r="AC665" s="15">
        <v>9</v>
      </c>
      <c r="AD665" t="s">
        <v>2625</v>
      </c>
      <c r="AE665" t="s">
        <v>2625</v>
      </c>
      <c r="AF665">
        <v>6</v>
      </c>
    </row>
    <row r="666" spans="1:32" x14ac:dyDescent="0.25">
      <c r="A666" s="22" t="str">
        <f t="shared" si="10"/>
        <v>6000000008-0</v>
      </c>
      <c r="B666" s="9" t="s">
        <v>1335</v>
      </c>
      <c r="C666" s="10" t="s">
        <v>29</v>
      </c>
      <c r="D666" s="10" t="s">
        <v>29</v>
      </c>
      <c r="E666" s="9" t="s">
        <v>30</v>
      </c>
      <c r="F666" s="10" t="s">
        <v>1318</v>
      </c>
      <c r="G666" s="10" t="s">
        <v>32</v>
      </c>
      <c r="H666" s="11">
        <v>39626</v>
      </c>
      <c r="I666" s="12">
        <v>39626</v>
      </c>
      <c r="J666" s="10" t="s">
        <v>573</v>
      </c>
      <c r="K666" s="13" t="s">
        <v>1336</v>
      </c>
      <c r="L666" s="10" t="s">
        <v>1321</v>
      </c>
      <c r="M666" s="10" t="s">
        <v>29</v>
      </c>
      <c r="N666" s="14">
        <v>5500</v>
      </c>
      <c r="O666" s="12"/>
      <c r="P666" s="10" t="s">
        <v>29</v>
      </c>
      <c r="Q666" s="14">
        <v>-5225</v>
      </c>
      <c r="R666" s="15">
        <v>1</v>
      </c>
      <c r="S666" s="10" t="s">
        <v>29</v>
      </c>
      <c r="T666" s="15">
        <v>275</v>
      </c>
      <c r="U666" s="10" t="s">
        <v>36</v>
      </c>
      <c r="V666" s="10" t="s">
        <v>29</v>
      </c>
      <c r="W666" s="10" t="s">
        <v>37</v>
      </c>
      <c r="X666" s="10" t="s">
        <v>29</v>
      </c>
      <c r="Y666" s="15">
        <v>0</v>
      </c>
      <c r="Z666" s="15">
        <v>0</v>
      </c>
      <c r="AA666" s="15">
        <v>0</v>
      </c>
      <c r="AB666" s="15">
        <v>0</v>
      </c>
      <c r="AC666" s="15">
        <v>275</v>
      </c>
      <c r="AD666" t="s">
        <v>2625</v>
      </c>
      <c r="AE666" t="s">
        <v>2625</v>
      </c>
      <c r="AF666">
        <v>6</v>
      </c>
    </row>
    <row r="667" spans="1:32" x14ac:dyDescent="0.25">
      <c r="A667" s="22" t="str">
        <f t="shared" si="10"/>
        <v>6000000009-0</v>
      </c>
      <c r="B667" s="9" t="s">
        <v>1337</v>
      </c>
      <c r="C667" s="10" t="s">
        <v>29</v>
      </c>
      <c r="D667" s="10" t="s">
        <v>29</v>
      </c>
      <c r="E667" s="9" t="s">
        <v>30</v>
      </c>
      <c r="F667" s="10" t="s">
        <v>1318</v>
      </c>
      <c r="G667" s="10" t="s">
        <v>32</v>
      </c>
      <c r="H667" s="11">
        <v>39636</v>
      </c>
      <c r="I667" s="12">
        <v>39636</v>
      </c>
      <c r="J667" s="10" t="s">
        <v>573</v>
      </c>
      <c r="K667" s="13" t="s">
        <v>1338</v>
      </c>
      <c r="L667" s="10" t="s">
        <v>1321</v>
      </c>
      <c r="M667" s="10" t="s">
        <v>29</v>
      </c>
      <c r="N667" s="14">
        <v>10800</v>
      </c>
      <c r="O667" s="12"/>
      <c r="P667" s="10" t="s">
        <v>29</v>
      </c>
      <c r="Q667" s="14">
        <v>-10260</v>
      </c>
      <c r="R667" s="15">
        <v>1</v>
      </c>
      <c r="S667" s="10" t="s">
        <v>29</v>
      </c>
      <c r="T667" s="15">
        <v>540</v>
      </c>
      <c r="U667" s="10" t="s">
        <v>36</v>
      </c>
      <c r="V667" s="10" t="s">
        <v>29</v>
      </c>
      <c r="W667" s="10" t="s">
        <v>37</v>
      </c>
      <c r="X667" s="10" t="s">
        <v>29</v>
      </c>
      <c r="Y667" s="15">
        <v>0</v>
      </c>
      <c r="Z667" s="15">
        <v>0</v>
      </c>
      <c r="AA667" s="15">
        <v>0</v>
      </c>
      <c r="AB667" s="15">
        <v>0</v>
      </c>
      <c r="AC667" s="15">
        <v>540</v>
      </c>
      <c r="AD667" t="s">
        <v>2625</v>
      </c>
      <c r="AE667" t="s">
        <v>2625</v>
      </c>
      <c r="AF667">
        <v>6</v>
      </c>
    </row>
    <row r="668" spans="1:32" x14ac:dyDescent="0.25">
      <c r="A668" s="22" t="str">
        <f t="shared" si="10"/>
        <v>6000000010-0</v>
      </c>
      <c r="B668" s="9" t="s">
        <v>1339</v>
      </c>
      <c r="C668" s="10" t="s">
        <v>29</v>
      </c>
      <c r="D668" s="10" t="s">
        <v>29</v>
      </c>
      <c r="E668" s="9" t="s">
        <v>30</v>
      </c>
      <c r="F668" s="10" t="s">
        <v>1318</v>
      </c>
      <c r="G668" s="10" t="s">
        <v>32</v>
      </c>
      <c r="H668" s="11">
        <v>39651</v>
      </c>
      <c r="I668" s="12">
        <v>39651</v>
      </c>
      <c r="J668" s="10" t="s">
        <v>573</v>
      </c>
      <c r="K668" s="13" t="s">
        <v>1340</v>
      </c>
      <c r="L668" s="10" t="s">
        <v>1321</v>
      </c>
      <c r="M668" s="10" t="s">
        <v>29</v>
      </c>
      <c r="N668" s="14">
        <v>5414</v>
      </c>
      <c r="O668" s="12"/>
      <c r="P668" s="10" t="s">
        <v>29</v>
      </c>
      <c r="Q668" s="14">
        <v>-5143</v>
      </c>
      <c r="R668" s="15">
        <v>1</v>
      </c>
      <c r="S668" s="10" t="s">
        <v>29</v>
      </c>
      <c r="T668" s="15">
        <v>271</v>
      </c>
      <c r="U668" s="10" t="s">
        <v>36</v>
      </c>
      <c r="V668" s="10" t="s">
        <v>29</v>
      </c>
      <c r="W668" s="10" t="s">
        <v>37</v>
      </c>
      <c r="X668" s="10" t="s">
        <v>29</v>
      </c>
      <c r="Y668" s="15">
        <v>0</v>
      </c>
      <c r="Z668" s="15">
        <v>0</v>
      </c>
      <c r="AA668" s="15">
        <v>0</v>
      </c>
      <c r="AB668" s="15">
        <v>0</v>
      </c>
      <c r="AC668" s="15">
        <v>271</v>
      </c>
      <c r="AD668" t="s">
        <v>2625</v>
      </c>
      <c r="AE668" t="s">
        <v>2625</v>
      </c>
      <c r="AF668">
        <v>6</v>
      </c>
    </row>
    <row r="669" spans="1:32" x14ac:dyDescent="0.25">
      <c r="A669" s="22" t="str">
        <f t="shared" si="10"/>
        <v>6000000011-0</v>
      </c>
      <c r="B669" s="9" t="s">
        <v>1341</v>
      </c>
      <c r="C669" s="10" t="s">
        <v>29</v>
      </c>
      <c r="D669" s="10" t="s">
        <v>29</v>
      </c>
      <c r="E669" s="9" t="s">
        <v>30</v>
      </c>
      <c r="F669" s="10" t="s">
        <v>1318</v>
      </c>
      <c r="G669" s="10" t="s">
        <v>32</v>
      </c>
      <c r="H669" s="11">
        <v>39651</v>
      </c>
      <c r="I669" s="12">
        <v>39651</v>
      </c>
      <c r="J669" s="10" t="s">
        <v>573</v>
      </c>
      <c r="K669" s="13" t="s">
        <v>1342</v>
      </c>
      <c r="L669" s="10" t="s">
        <v>1321</v>
      </c>
      <c r="M669" s="10" t="s">
        <v>29</v>
      </c>
      <c r="N669" s="14">
        <v>18500</v>
      </c>
      <c r="O669" s="12"/>
      <c r="P669" s="10" t="s">
        <v>29</v>
      </c>
      <c r="Q669" s="14">
        <v>-17575</v>
      </c>
      <c r="R669" s="15">
        <v>1</v>
      </c>
      <c r="S669" s="10" t="s">
        <v>29</v>
      </c>
      <c r="T669" s="15">
        <v>925</v>
      </c>
      <c r="U669" s="10" t="s">
        <v>36</v>
      </c>
      <c r="V669" s="10" t="s">
        <v>29</v>
      </c>
      <c r="W669" s="10" t="s">
        <v>37</v>
      </c>
      <c r="X669" s="10" t="s">
        <v>29</v>
      </c>
      <c r="Y669" s="15">
        <v>0</v>
      </c>
      <c r="Z669" s="15">
        <v>0</v>
      </c>
      <c r="AA669" s="15">
        <v>0</v>
      </c>
      <c r="AB669" s="15">
        <v>0</v>
      </c>
      <c r="AC669" s="15">
        <v>925</v>
      </c>
      <c r="AD669" t="s">
        <v>2625</v>
      </c>
      <c r="AE669" t="s">
        <v>2625</v>
      </c>
      <c r="AF669">
        <v>6</v>
      </c>
    </row>
    <row r="670" spans="1:32" x14ac:dyDescent="0.25">
      <c r="A670" s="22" t="str">
        <f t="shared" si="10"/>
        <v>6000000012-0</v>
      </c>
      <c r="B670" s="9" t="s">
        <v>1343</v>
      </c>
      <c r="C670" s="10" t="s">
        <v>29</v>
      </c>
      <c r="D670" s="10" t="s">
        <v>29</v>
      </c>
      <c r="E670" s="9" t="s">
        <v>30</v>
      </c>
      <c r="F670" s="10" t="s">
        <v>1318</v>
      </c>
      <c r="G670" s="10" t="s">
        <v>32</v>
      </c>
      <c r="H670" s="11">
        <v>39661</v>
      </c>
      <c r="I670" s="12">
        <v>39661</v>
      </c>
      <c r="J670" s="10" t="s">
        <v>573</v>
      </c>
      <c r="K670" s="13" t="s">
        <v>1344</v>
      </c>
      <c r="L670" s="10" t="s">
        <v>1321</v>
      </c>
      <c r="M670" s="10" t="s">
        <v>29</v>
      </c>
      <c r="N670" s="14">
        <v>2500</v>
      </c>
      <c r="O670" s="12"/>
      <c r="P670" s="10" t="s">
        <v>29</v>
      </c>
      <c r="Q670" s="14">
        <v>-2375</v>
      </c>
      <c r="R670" s="15">
        <v>10</v>
      </c>
      <c r="S670" s="10" t="s">
        <v>29</v>
      </c>
      <c r="T670" s="15">
        <v>125</v>
      </c>
      <c r="U670" s="10" t="s">
        <v>36</v>
      </c>
      <c r="V670" s="10" t="s">
        <v>29</v>
      </c>
      <c r="W670" s="10" t="s">
        <v>37</v>
      </c>
      <c r="X670" s="10" t="s">
        <v>29</v>
      </c>
      <c r="Y670" s="15">
        <v>0</v>
      </c>
      <c r="Z670" s="15">
        <v>0</v>
      </c>
      <c r="AA670" s="15">
        <v>0</v>
      </c>
      <c r="AB670" s="15">
        <v>0</v>
      </c>
      <c r="AC670" s="15">
        <v>125</v>
      </c>
      <c r="AD670" t="s">
        <v>2625</v>
      </c>
      <c r="AE670" t="s">
        <v>2625</v>
      </c>
      <c r="AF670">
        <v>6</v>
      </c>
    </row>
    <row r="671" spans="1:32" x14ac:dyDescent="0.25">
      <c r="A671" s="22" t="str">
        <f t="shared" si="10"/>
        <v>6000000013-0</v>
      </c>
      <c r="B671" s="9" t="s">
        <v>1345</v>
      </c>
      <c r="C671" s="10" t="s">
        <v>29</v>
      </c>
      <c r="D671" s="10" t="s">
        <v>29</v>
      </c>
      <c r="E671" s="9" t="s">
        <v>30</v>
      </c>
      <c r="F671" s="10" t="s">
        <v>1318</v>
      </c>
      <c r="G671" s="10" t="s">
        <v>32</v>
      </c>
      <c r="H671" s="11">
        <v>39664</v>
      </c>
      <c r="I671" s="12">
        <v>39664</v>
      </c>
      <c r="J671" s="10" t="s">
        <v>218</v>
      </c>
      <c r="K671" s="13" t="s">
        <v>1346</v>
      </c>
      <c r="L671" s="10" t="s">
        <v>1321</v>
      </c>
      <c r="M671" s="10" t="s">
        <v>29</v>
      </c>
      <c r="N671" s="14">
        <v>12000</v>
      </c>
      <c r="O671" s="12"/>
      <c r="P671" s="10" t="s">
        <v>29</v>
      </c>
      <c r="Q671" s="14">
        <v>-11400</v>
      </c>
      <c r="R671" s="15">
        <v>1</v>
      </c>
      <c r="S671" s="10" t="s">
        <v>29</v>
      </c>
      <c r="T671" s="15">
        <v>600</v>
      </c>
      <c r="U671" s="10" t="s">
        <v>36</v>
      </c>
      <c r="V671" s="10" t="s">
        <v>29</v>
      </c>
      <c r="W671" s="10" t="s">
        <v>37</v>
      </c>
      <c r="X671" s="10" t="s">
        <v>29</v>
      </c>
      <c r="Y671" s="15">
        <v>0</v>
      </c>
      <c r="Z671" s="15">
        <v>0</v>
      </c>
      <c r="AA671" s="15">
        <v>0</v>
      </c>
      <c r="AB671" s="15">
        <v>0</v>
      </c>
      <c r="AC671" s="15">
        <v>600</v>
      </c>
      <c r="AD671" t="s">
        <v>2625</v>
      </c>
      <c r="AE671" t="s">
        <v>2625</v>
      </c>
      <c r="AF671">
        <v>6</v>
      </c>
    </row>
    <row r="672" spans="1:32" x14ac:dyDescent="0.25">
      <c r="A672" s="22" t="str">
        <f t="shared" si="10"/>
        <v>6000000014-0</v>
      </c>
      <c r="B672" s="9" t="s">
        <v>1347</v>
      </c>
      <c r="C672" s="10" t="s">
        <v>29</v>
      </c>
      <c r="D672" s="10" t="s">
        <v>29</v>
      </c>
      <c r="E672" s="9" t="s">
        <v>30</v>
      </c>
      <c r="F672" s="10" t="s">
        <v>1318</v>
      </c>
      <c r="G672" s="10" t="s">
        <v>32</v>
      </c>
      <c r="H672" s="11">
        <v>39668</v>
      </c>
      <c r="I672" s="12">
        <v>39668</v>
      </c>
      <c r="J672" s="10" t="s">
        <v>573</v>
      </c>
      <c r="K672" s="13" t="s">
        <v>1348</v>
      </c>
      <c r="L672" s="10" t="s">
        <v>1321</v>
      </c>
      <c r="M672" s="10" t="s">
        <v>29</v>
      </c>
      <c r="N672" s="15">
        <v>580</v>
      </c>
      <c r="O672" s="12"/>
      <c r="P672" s="10" t="s">
        <v>29</v>
      </c>
      <c r="Q672" s="15">
        <v>-551</v>
      </c>
      <c r="R672" s="15">
        <v>1</v>
      </c>
      <c r="S672" s="10" t="s">
        <v>29</v>
      </c>
      <c r="T672" s="15">
        <v>29</v>
      </c>
      <c r="U672" s="10" t="s">
        <v>36</v>
      </c>
      <c r="V672" s="10" t="s">
        <v>29</v>
      </c>
      <c r="W672" s="10" t="s">
        <v>37</v>
      </c>
      <c r="X672" s="10" t="s">
        <v>29</v>
      </c>
      <c r="Y672" s="15">
        <v>0</v>
      </c>
      <c r="Z672" s="15">
        <v>0</v>
      </c>
      <c r="AA672" s="15">
        <v>0</v>
      </c>
      <c r="AB672" s="15">
        <v>0</v>
      </c>
      <c r="AC672" s="15">
        <v>29</v>
      </c>
      <c r="AD672" t="s">
        <v>2625</v>
      </c>
      <c r="AE672" t="s">
        <v>2625</v>
      </c>
      <c r="AF672">
        <v>6</v>
      </c>
    </row>
    <row r="673" spans="1:32" x14ac:dyDescent="0.25">
      <c r="A673" s="22" t="str">
        <f t="shared" si="10"/>
        <v>6000000015-0</v>
      </c>
      <c r="B673" s="9" t="s">
        <v>1349</v>
      </c>
      <c r="C673" s="10" t="s">
        <v>29</v>
      </c>
      <c r="D673" s="10" t="s">
        <v>29</v>
      </c>
      <c r="E673" s="9" t="s">
        <v>30</v>
      </c>
      <c r="F673" s="10" t="s">
        <v>1318</v>
      </c>
      <c r="G673" s="10" t="s">
        <v>32</v>
      </c>
      <c r="H673" s="11">
        <v>39668</v>
      </c>
      <c r="I673" s="12">
        <v>39668</v>
      </c>
      <c r="J673" s="10" t="s">
        <v>573</v>
      </c>
      <c r="K673" s="13" t="s">
        <v>1350</v>
      </c>
      <c r="L673" s="10" t="s">
        <v>1321</v>
      </c>
      <c r="M673" s="10" t="s">
        <v>29</v>
      </c>
      <c r="N673" s="15">
        <v>100</v>
      </c>
      <c r="O673" s="12"/>
      <c r="P673" s="10" t="s">
        <v>29</v>
      </c>
      <c r="Q673" s="15">
        <v>-95</v>
      </c>
      <c r="R673" s="15">
        <v>1</v>
      </c>
      <c r="S673" s="10" t="s">
        <v>29</v>
      </c>
      <c r="T673" s="15">
        <v>5</v>
      </c>
      <c r="U673" s="10" t="s">
        <v>36</v>
      </c>
      <c r="V673" s="10" t="s">
        <v>29</v>
      </c>
      <c r="W673" s="10" t="s">
        <v>37</v>
      </c>
      <c r="X673" s="10" t="s">
        <v>29</v>
      </c>
      <c r="Y673" s="15">
        <v>0</v>
      </c>
      <c r="Z673" s="15">
        <v>0</v>
      </c>
      <c r="AA673" s="15">
        <v>0</v>
      </c>
      <c r="AB673" s="15">
        <v>0</v>
      </c>
      <c r="AC673" s="15">
        <v>5</v>
      </c>
      <c r="AD673" t="s">
        <v>2625</v>
      </c>
      <c r="AE673" t="s">
        <v>2625</v>
      </c>
      <c r="AF673">
        <v>6</v>
      </c>
    </row>
    <row r="674" spans="1:32" x14ac:dyDescent="0.25">
      <c r="A674" s="22" t="str">
        <f t="shared" si="10"/>
        <v>6000000016-0</v>
      </c>
      <c r="B674" s="9" t="s">
        <v>1351</v>
      </c>
      <c r="C674" s="10" t="s">
        <v>29</v>
      </c>
      <c r="D674" s="10" t="s">
        <v>29</v>
      </c>
      <c r="E674" s="9" t="s">
        <v>30</v>
      </c>
      <c r="F674" s="10" t="s">
        <v>1318</v>
      </c>
      <c r="G674" s="10" t="s">
        <v>32</v>
      </c>
      <c r="H674" s="11">
        <v>39693</v>
      </c>
      <c r="I674" s="12">
        <v>39693</v>
      </c>
      <c r="J674" s="10" t="s">
        <v>573</v>
      </c>
      <c r="K674" s="13" t="s">
        <v>1070</v>
      </c>
      <c r="L674" s="10" t="s">
        <v>1321</v>
      </c>
      <c r="M674" s="10" t="s">
        <v>29</v>
      </c>
      <c r="N674" s="14">
        <v>4590</v>
      </c>
      <c r="O674" s="12"/>
      <c r="P674" s="10" t="s">
        <v>29</v>
      </c>
      <c r="Q674" s="14">
        <v>-4360</v>
      </c>
      <c r="R674" s="15">
        <v>1</v>
      </c>
      <c r="S674" s="10" t="s">
        <v>29</v>
      </c>
      <c r="T674" s="15">
        <v>230</v>
      </c>
      <c r="U674" s="10" t="s">
        <v>36</v>
      </c>
      <c r="V674" s="10" t="s">
        <v>29</v>
      </c>
      <c r="W674" s="10" t="s">
        <v>37</v>
      </c>
      <c r="X674" s="10" t="s">
        <v>29</v>
      </c>
      <c r="Y674" s="15">
        <v>0</v>
      </c>
      <c r="Z674" s="15">
        <v>0</v>
      </c>
      <c r="AA674" s="15">
        <v>0</v>
      </c>
      <c r="AB674" s="15">
        <v>0</v>
      </c>
      <c r="AC674" s="15">
        <v>230</v>
      </c>
      <c r="AD674" t="s">
        <v>2625</v>
      </c>
      <c r="AE674" t="s">
        <v>2625</v>
      </c>
      <c r="AF674">
        <v>6</v>
      </c>
    </row>
    <row r="675" spans="1:32" x14ac:dyDescent="0.25">
      <c r="A675" s="22" t="str">
        <f t="shared" si="10"/>
        <v>6000000017-0</v>
      </c>
      <c r="B675" s="9" t="s">
        <v>1352</v>
      </c>
      <c r="C675" s="10" t="s">
        <v>29</v>
      </c>
      <c r="D675" s="10" t="s">
        <v>29</v>
      </c>
      <c r="E675" s="9" t="s">
        <v>30</v>
      </c>
      <c r="F675" s="10" t="s">
        <v>1318</v>
      </c>
      <c r="G675" s="10" t="s">
        <v>32</v>
      </c>
      <c r="H675" s="11">
        <v>39699</v>
      </c>
      <c r="I675" s="12">
        <v>39699</v>
      </c>
      <c r="J675" s="10" t="s">
        <v>573</v>
      </c>
      <c r="K675" s="13" t="s">
        <v>1070</v>
      </c>
      <c r="L675" s="10" t="s">
        <v>1321</v>
      </c>
      <c r="M675" s="10" t="s">
        <v>29</v>
      </c>
      <c r="N675" s="14">
        <v>2200</v>
      </c>
      <c r="O675" s="12"/>
      <c r="P675" s="10" t="s">
        <v>29</v>
      </c>
      <c r="Q675" s="14">
        <v>-2090</v>
      </c>
      <c r="R675" s="15">
        <v>1</v>
      </c>
      <c r="S675" s="10" t="s">
        <v>29</v>
      </c>
      <c r="T675" s="15">
        <v>110</v>
      </c>
      <c r="U675" s="10" t="s">
        <v>36</v>
      </c>
      <c r="V675" s="10" t="s">
        <v>29</v>
      </c>
      <c r="W675" s="10" t="s">
        <v>37</v>
      </c>
      <c r="X675" s="10" t="s">
        <v>29</v>
      </c>
      <c r="Y675" s="15">
        <v>0</v>
      </c>
      <c r="Z675" s="15">
        <v>0</v>
      </c>
      <c r="AA675" s="15">
        <v>0</v>
      </c>
      <c r="AB675" s="15">
        <v>0</v>
      </c>
      <c r="AC675" s="15">
        <v>110</v>
      </c>
      <c r="AD675" t="s">
        <v>2625</v>
      </c>
      <c r="AE675" t="s">
        <v>2625</v>
      </c>
      <c r="AF675">
        <v>6</v>
      </c>
    </row>
    <row r="676" spans="1:32" x14ac:dyDescent="0.25">
      <c r="A676" s="22" t="str">
        <f t="shared" si="10"/>
        <v>6000000018-0</v>
      </c>
      <c r="B676" s="9" t="s">
        <v>1353</v>
      </c>
      <c r="C676" s="10" t="s">
        <v>29</v>
      </c>
      <c r="D676" s="10" t="s">
        <v>29</v>
      </c>
      <c r="E676" s="9" t="s">
        <v>30</v>
      </c>
      <c r="F676" s="10" t="s">
        <v>1318</v>
      </c>
      <c r="G676" s="10" t="s">
        <v>32</v>
      </c>
      <c r="H676" s="11">
        <v>39706</v>
      </c>
      <c r="I676" s="12">
        <v>39706</v>
      </c>
      <c r="J676" s="10" t="s">
        <v>218</v>
      </c>
      <c r="K676" s="13" t="s">
        <v>1330</v>
      </c>
      <c r="L676" s="10" t="s">
        <v>1321</v>
      </c>
      <c r="M676" s="10" t="s">
        <v>29</v>
      </c>
      <c r="N676" s="15">
        <v>150</v>
      </c>
      <c r="O676" s="12"/>
      <c r="P676" s="10" t="s">
        <v>29</v>
      </c>
      <c r="Q676" s="15">
        <v>-142</v>
      </c>
      <c r="R676" s="15">
        <v>1</v>
      </c>
      <c r="S676" s="10" t="s">
        <v>29</v>
      </c>
      <c r="T676" s="15">
        <v>8</v>
      </c>
      <c r="U676" s="10" t="s">
        <v>36</v>
      </c>
      <c r="V676" s="10" t="s">
        <v>29</v>
      </c>
      <c r="W676" s="10" t="s">
        <v>37</v>
      </c>
      <c r="X676" s="10" t="s">
        <v>29</v>
      </c>
      <c r="Y676" s="15">
        <v>0</v>
      </c>
      <c r="Z676" s="15">
        <v>0</v>
      </c>
      <c r="AA676" s="15">
        <v>0</v>
      </c>
      <c r="AB676" s="15">
        <v>0</v>
      </c>
      <c r="AC676" s="15">
        <v>8</v>
      </c>
      <c r="AD676" t="s">
        <v>2625</v>
      </c>
      <c r="AE676" t="s">
        <v>2625</v>
      </c>
      <c r="AF676">
        <v>6</v>
      </c>
    </row>
    <row r="677" spans="1:32" x14ac:dyDescent="0.25">
      <c r="A677" s="22" t="str">
        <f t="shared" si="10"/>
        <v>6000000019-0</v>
      </c>
      <c r="B677" s="9" t="s">
        <v>1354</v>
      </c>
      <c r="C677" s="10" t="s">
        <v>29</v>
      </c>
      <c r="D677" s="10" t="s">
        <v>29</v>
      </c>
      <c r="E677" s="9" t="s">
        <v>30</v>
      </c>
      <c r="F677" s="10" t="s">
        <v>1318</v>
      </c>
      <c r="G677" s="10" t="s">
        <v>32</v>
      </c>
      <c r="H677" s="11">
        <v>39722</v>
      </c>
      <c r="I677" s="12">
        <v>39722</v>
      </c>
      <c r="J677" s="10" t="s">
        <v>573</v>
      </c>
      <c r="K677" s="13" t="s">
        <v>1342</v>
      </c>
      <c r="L677" s="10" t="s">
        <v>1321</v>
      </c>
      <c r="M677" s="10" t="s">
        <v>29</v>
      </c>
      <c r="N677" s="14">
        <v>30300</v>
      </c>
      <c r="O677" s="12"/>
      <c r="P677" s="10" t="s">
        <v>29</v>
      </c>
      <c r="Q677" s="14">
        <v>-28785</v>
      </c>
      <c r="R677" s="15">
        <v>1</v>
      </c>
      <c r="S677" s="10" t="s">
        <v>29</v>
      </c>
      <c r="T677" s="14">
        <v>1515</v>
      </c>
      <c r="U677" s="10" t="s">
        <v>36</v>
      </c>
      <c r="V677" s="10" t="s">
        <v>29</v>
      </c>
      <c r="W677" s="10" t="s">
        <v>37</v>
      </c>
      <c r="X677" s="10" t="s">
        <v>29</v>
      </c>
      <c r="Y677" s="15">
        <v>0</v>
      </c>
      <c r="Z677" s="15">
        <v>0</v>
      </c>
      <c r="AA677" s="15">
        <v>0</v>
      </c>
      <c r="AB677" s="15">
        <v>0</v>
      </c>
      <c r="AC677" s="14">
        <v>1515</v>
      </c>
      <c r="AD677" t="s">
        <v>2625</v>
      </c>
      <c r="AE677" t="s">
        <v>2625</v>
      </c>
      <c r="AF677">
        <v>6</v>
      </c>
    </row>
    <row r="678" spans="1:32" x14ac:dyDescent="0.25">
      <c r="A678" s="22" t="str">
        <f t="shared" si="10"/>
        <v>6000000020-0</v>
      </c>
      <c r="B678" s="9" t="s">
        <v>1355</v>
      </c>
      <c r="C678" s="10" t="s">
        <v>29</v>
      </c>
      <c r="D678" s="10" t="s">
        <v>29</v>
      </c>
      <c r="E678" s="9" t="s">
        <v>30</v>
      </c>
      <c r="F678" s="10" t="s">
        <v>1318</v>
      </c>
      <c r="G678" s="10" t="s">
        <v>32</v>
      </c>
      <c r="H678" s="11">
        <v>39727</v>
      </c>
      <c r="I678" s="12">
        <v>39727</v>
      </c>
      <c r="J678" s="10" t="s">
        <v>218</v>
      </c>
      <c r="K678" s="13" t="s">
        <v>1332</v>
      </c>
      <c r="L678" s="10" t="s">
        <v>1321</v>
      </c>
      <c r="M678" s="10" t="s">
        <v>29</v>
      </c>
      <c r="N678" s="14">
        <v>2695</v>
      </c>
      <c r="O678" s="12"/>
      <c r="P678" s="10" t="s">
        <v>29</v>
      </c>
      <c r="Q678" s="14">
        <v>-2560</v>
      </c>
      <c r="R678" s="15">
        <v>1</v>
      </c>
      <c r="S678" s="10" t="s">
        <v>29</v>
      </c>
      <c r="T678" s="15">
        <v>135</v>
      </c>
      <c r="U678" s="10" t="s">
        <v>36</v>
      </c>
      <c r="V678" s="10" t="s">
        <v>29</v>
      </c>
      <c r="W678" s="10" t="s">
        <v>37</v>
      </c>
      <c r="X678" s="10" t="s">
        <v>29</v>
      </c>
      <c r="Y678" s="15">
        <v>0</v>
      </c>
      <c r="Z678" s="15">
        <v>0</v>
      </c>
      <c r="AA678" s="15">
        <v>0</v>
      </c>
      <c r="AB678" s="15">
        <v>0</v>
      </c>
      <c r="AC678" s="15">
        <v>135</v>
      </c>
      <c r="AD678" t="s">
        <v>2625</v>
      </c>
      <c r="AE678" t="s">
        <v>2625</v>
      </c>
      <c r="AF678">
        <v>6</v>
      </c>
    </row>
    <row r="679" spans="1:32" x14ac:dyDescent="0.25">
      <c r="A679" s="22" t="str">
        <f t="shared" si="10"/>
        <v>6000000021-0</v>
      </c>
      <c r="B679" s="9" t="s">
        <v>1356</v>
      </c>
      <c r="C679" s="10" t="s">
        <v>29</v>
      </c>
      <c r="D679" s="10" t="s">
        <v>29</v>
      </c>
      <c r="E679" s="9" t="s">
        <v>30</v>
      </c>
      <c r="F679" s="10" t="s">
        <v>1318</v>
      </c>
      <c r="G679" s="10" t="s">
        <v>32</v>
      </c>
      <c r="H679" s="11">
        <v>39755</v>
      </c>
      <c r="I679" s="12">
        <v>39755</v>
      </c>
      <c r="J679" s="10" t="s">
        <v>218</v>
      </c>
      <c r="K679" s="13" t="s">
        <v>1357</v>
      </c>
      <c r="L679" s="10" t="s">
        <v>1321</v>
      </c>
      <c r="M679" s="10" t="s">
        <v>29</v>
      </c>
      <c r="N679" s="14">
        <v>13700</v>
      </c>
      <c r="O679" s="12"/>
      <c r="P679" s="10" t="s">
        <v>29</v>
      </c>
      <c r="Q679" s="14">
        <v>-13015</v>
      </c>
      <c r="R679" s="15">
        <v>1</v>
      </c>
      <c r="S679" s="10" t="s">
        <v>29</v>
      </c>
      <c r="T679" s="15">
        <v>685</v>
      </c>
      <c r="U679" s="10" t="s">
        <v>36</v>
      </c>
      <c r="V679" s="10" t="s">
        <v>29</v>
      </c>
      <c r="W679" s="10" t="s">
        <v>37</v>
      </c>
      <c r="X679" s="10" t="s">
        <v>29</v>
      </c>
      <c r="Y679" s="15">
        <v>0</v>
      </c>
      <c r="Z679" s="15">
        <v>0</v>
      </c>
      <c r="AA679" s="15">
        <v>0</v>
      </c>
      <c r="AB679" s="15">
        <v>0</v>
      </c>
      <c r="AC679" s="15">
        <v>685</v>
      </c>
      <c r="AD679" t="s">
        <v>2625</v>
      </c>
      <c r="AE679" t="s">
        <v>2625</v>
      </c>
      <c r="AF679">
        <v>6</v>
      </c>
    </row>
    <row r="680" spans="1:32" x14ac:dyDescent="0.25">
      <c r="A680" s="22" t="str">
        <f t="shared" si="10"/>
        <v>6000000022-0</v>
      </c>
      <c r="B680" s="9" t="s">
        <v>1358</v>
      </c>
      <c r="C680" s="10" t="s">
        <v>29</v>
      </c>
      <c r="D680" s="10" t="s">
        <v>29</v>
      </c>
      <c r="E680" s="9" t="s">
        <v>30</v>
      </c>
      <c r="F680" s="10" t="s">
        <v>1318</v>
      </c>
      <c r="G680" s="10" t="s">
        <v>32</v>
      </c>
      <c r="H680" s="11">
        <v>39782</v>
      </c>
      <c r="I680" s="12">
        <v>39782</v>
      </c>
      <c r="J680" s="10" t="s">
        <v>573</v>
      </c>
      <c r="K680" s="13" t="s">
        <v>1359</v>
      </c>
      <c r="L680" s="10" t="s">
        <v>1321</v>
      </c>
      <c r="M680" s="10" t="s">
        <v>29</v>
      </c>
      <c r="N680" s="14">
        <v>110240</v>
      </c>
      <c r="O680" s="12"/>
      <c r="P680" s="10" t="s">
        <v>29</v>
      </c>
      <c r="Q680" s="14">
        <v>-104728</v>
      </c>
      <c r="R680" s="15">
        <v>1</v>
      </c>
      <c r="S680" s="10" t="s">
        <v>29</v>
      </c>
      <c r="T680" s="14">
        <v>5512</v>
      </c>
      <c r="U680" s="10" t="s">
        <v>36</v>
      </c>
      <c r="V680" s="10" t="s">
        <v>29</v>
      </c>
      <c r="W680" s="10" t="s">
        <v>37</v>
      </c>
      <c r="X680" s="10" t="s">
        <v>29</v>
      </c>
      <c r="Y680" s="15">
        <v>0</v>
      </c>
      <c r="Z680" s="15">
        <v>0</v>
      </c>
      <c r="AA680" s="15">
        <v>0</v>
      </c>
      <c r="AB680" s="15">
        <v>0</v>
      </c>
      <c r="AC680" s="14">
        <v>5512</v>
      </c>
      <c r="AD680" t="s">
        <v>2625</v>
      </c>
      <c r="AE680" t="s">
        <v>2625</v>
      </c>
      <c r="AF680">
        <v>6</v>
      </c>
    </row>
    <row r="681" spans="1:32" x14ac:dyDescent="0.25">
      <c r="A681" s="22" t="str">
        <f t="shared" si="10"/>
        <v>6000000023-0</v>
      </c>
      <c r="B681" s="9" t="s">
        <v>1360</v>
      </c>
      <c r="C681" s="10" t="s">
        <v>29</v>
      </c>
      <c r="D681" s="10" t="s">
        <v>29</v>
      </c>
      <c r="E681" s="9" t="s">
        <v>30</v>
      </c>
      <c r="F681" s="10" t="s">
        <v>1318</v>
      </c>
      <c r="G681" s="10" t="s">
        <v>32</v>
      </c>
      <c r="H681" s="11">
        <v>39789</v>
      </c>
      <c r="I681" s="12">
        <v>39789</v>
      </c>
      <c r="J681" s="10" t="s">
        <v>218</v>
      </c>
      <c r="K681" s="13" t="s">
        <v>1361</v>
      </c>
      <c r="L681" s="10" t="s">
        <v>1321</v>
      </c>
      <c r="M681" s="10" t="s">
        <v>29</v>
      </c>
      <c r="N681" s="14">
        <v>14500</v>
      </c>
      <c r="O681" s="12"/>
      <c r="P681" s="10" t="s">
        <v>29</v>
      </c>
      <c r="Q681" s="14">
        <v>-13775</v>
      </c>
      <c r="R681" s="15">
        <v>1</v>
      </c>
      <c r="S681" s="10" t="s">
        <v>29</v>
      </c>
      <c r="T681" s="15">
        <v>725</v>
      </c>
      <c r="U681" s="10" t="s">
        <v>36</v>
      </c>
      <c r="V681" s="10" t="s">
        <v>29</v>
      </c>
      <c r="W681" s="10" t="s">
        <v>37</v>
      </c>
      <c r="X681" s="10" t="s">
        <v>29</v>
      </c>
      <c r="Y681" s="15">
        <v>0</v>
      </c>
      <c r="Z681" s="15">
        <v>0</v>
      </c>
      <c r="AA681" s="15">
        <v>0</v>
      </c>
      <c r="AB681" s="15">
        <v>0</v>
      </c>
      <c r="AC681" s="15">
        <v>725</v>
      </c>
      <c r="AD681" t="s">
        <v>2625</v>
      </c>
      <c r="AE681" t="s">
        <v>2625</v>
      </c>
      <c r="AF681">
        <v>6</v>
      </c>
    </row>
    <row r="682" spans="1:32" x14ac:dyDescent="0.25">
      <c r="A682" s="22" t="str">
        <f t="shared" si="10"/>
        <v>6000000024-0</v>
      </c>
      <c r="B682" s="9" t="s">
        <v>1362</v>
      </c>
      <c r="C682" s="10" t="s">
        <v>29</v>
      </c>
      <c r="D682" s="10" t="s">
        <v>29</v>
      </c>
      <c r="E682" s="9" t="s">
        <v>30</v>
      </c>
      <c r="F682" s="10" t="s">
        <v>1318</v>
      </c>
      <c r="G682" s="10" t="s">
        <v>32</v>
      </c>
      <c r="H682" s="11">
        <v>39814</v>
      </c>
      <c r="I682" s="12">
        <v>39814</v>
      </c>
      <c r="J682" s="10" t="s">
        <v>218</v>
      </c>
      <c r="K682" s="13" t="s">
        <v>1363</v>
      </c>
      <c r="L682" s="10" t="s">
        <v>1321</v>
      </c>
      <c r="M682" s="10" t="s">
        <v>29</v>
      </c>
      <c r="N682" s="14">
        <v>10820</v>
      </c>
      <c r="O682" s="12"/>
      <c r="P682" s="10" t="s">
        <v>29</v>
      </c>
      <c r="Q682" s="14">
        <v>-10279</v>
      </c>
      <c r="R682" s="15">
        <v>1</v>
      </c>
      <c r="S682" s="10" t="s">
        <v>29</v>
      </c>
      <c r="T682" s="15">
        <v>541</v>
      </c>
      <c r="U682" s="10" t="s">
        <v>36</v>
      </c>
      <c r="V682" s="10" t="s">
        <v>29</v>
      </c>
      <c r="W682" s="10" t="s">
        <v>37</v>
      </c>
      <c r="X682" s="10" t="s">
        <v>29</v>
      </c>
      <c r="Y682" s="15">
        <v>0</v>
      </c>
      <c r="Z682" s="15">
        <v>0</v>
      </c>
      <c r="AA682" s="15">
        <v>0</v>
      </c>
      <c r="AB682" s="15">
        <v>0</v>
      </c>
      <c r="AC682" s="15">
        <v>541</v>
      </c>
      <c r="AD682" t="s">
        <v>2625</v>
      </c>
      <c r="AE682" t="s">
        <v>2625</v>
      </c>
      <c r="AF682">
        <v>6</v>
      </c>
    </row>
    <row r="683" spans="1:32" x14ac:dyDescent="0.25">
      <c r="A683" s="22" t="str">
        <f t="shared" si="10"/>
        <v>6000000025-0</v>
      </c>
      <c r="B683" s="9" t="s">
        <v>1364</v>
      </c>
      <c r="C683" s="10" t="s">
        <v>29</v>
      </c>
      <c r="D683" s="10" t="s">
        <v>29</v>
      </c>
      <c r="E683" s="9" t="s">
        <v>30</v>
      </c>
      <c r="F683" s="10" t="s">
        <v>1318</v>
      </c>
      <c r="G683" s="10" t="s">
        <v>32</v>
      </c>
      <c r="H683" s="11">
        <v>39814</v>
      </c>
      <c r="I683" s="12">
        <v>39814</v>
      </c>
      <c r="J683" s="10" t="s">
        <v>218</v>
      </c>
      <c r="K683" s="13" t="s">
        <v>1365</v>
      </c>
      <c r="L683" s="10" t="s">
        <v>1321</v>
      </c>
      <c r="M683" s="10" t="s">
        <v>29</v>
      </c>
      <c r="N683" s="14">
        <v>16930</v>
      </c>
      <c r="O683" s="12"/>
      <c r="P683" s="10" t="s">
        <v>29</v>
      </c>
      <c r="Q683" s="14">
        <v>-16084</v>
      </c>
      <c r="R683" s="15">
        <v>1</v>
      </c>
      <c r="S683" s="10" t="s">
        <v>29</v>
      </c>
      <c r="T683" s="15">
        <v>846</v>
      </c>
      <c r="U683" s="10" t="s">
        <v>36</v>
      </c>
      <c r="V683" s="10" t="s">
        <v>29</v>
      </c>
      <c r="W683" s="10" t="s">
        <v>37</v>
      </c>
      <c r="X683" s="10" t="s">
        <v>29</v>
      </c>
      <c r="Y683" s="15">
        <v>0</v>
      </c>
      <c r="Z683" s="15">
        <v>0</v>
      </c>
      <c r="AA683" s="15">
        <v>0</v>
      </c>
      <c r="AB683" s="15">
        <v>0</v>
      </c>
      <c r="AC683" s="15">
        <v>846</v>
      </c>
      <c r="AD683" t="s">
        <v>2625</v>
      </c>
      <c r="AE683" t="s">
        <v>2625</v>
      </c>
      <c r="AF683">
        <v>6</v>
      </c>
    </row>
    <row r="684" spans="1:32" x14ac:dyDescent="0.25">
      <c r="A684" s="22" t="str">
        <f t="shared" si="10"/>
        <v>6000000026-0</v>
      </c>
      <c r="B684" s="9" t="s">
        <v>1366</v>
      </c>
      <c r="C684" s="10" t="s">
        <v>29</v>
      </c>
      <c r="D684" s="10" t="s">
        <v>29</v>
      </c>
      <c r="E684" s="9" t="s">
        <v>30</v>
      </c>
      <c r="F684" s="10" t="s">
        <v>1318</v>
      </c>
      <c r="G684" s="10" t="s">
        <v>32</v>
      </c>
      <c r="H684" s="11">
        <v>40148</v>
      </c>
      <c r="I684" s="12">
        <v>40148</v>
      </c>
      <c r="J684" s="10" t="s">
        <v>573</v>
      </c>
      <c r="K684" s="13" t="s">
        <v>1367</v>
      </c>
      <c r="L684" s="10" t="s">
        <v>1321</v>
      </c>
      <c r="M684" s="10" t="s">
        <v>29</v>
      </c>
      <c r="N684" s="14">
        <v>267852</v>
      </c>
      <c r="O684" s="12"/>
      <c r="P684" s="10" t="s">
        <v>29</v>
      </c>
      <c r="Q684" s="14">
        <v>-254459</v>
      </c>
      <c r="R684" s="15">
        <v>1</v>
      </c>
      <c r="S684" s="10" t="s">
        <v>29</v>
      </c>
      <c r="T684" s="14">
        <v>13393</v>
      </c>
      <c r="U684" s="10" t="s">
        <v>36</v>
      </c>
      <c r="V684" s="10" t="s">
        <v>29</v>
      </c>
      <c r="W684" s="10" t="s">
        <v>37</v>
      </c>
      <c r="X684" s="10" t="s">
        <v>29</v>
      </c>
      <c r="Y684" s="15">
        <v>0</v>
      </c>
      <c r="Z684" s="15">
        <v>0</v>
      </c>
      <c r="AA684" s="15">
        <v>0</v>
      </c>
      <c r="AB684" s="15">
        <v>0</v>
      </c>
      <c r="AC684" s="14">
        <v>13393</v>
      </c>
      <c r="AD684" t="s">
        <v>2625</v>
      </c>
      <c r="AE684" t="s">
        <v>2625</v>
      </c>
      <c r="AF684">
        <v>6</v>
      </c>
    </row>
    <row r="685" spans="1:32" x14ac:dyDescent="0.25">
      <c r="A685" s="22" t="str">
        <f t="shared" si="10"/>
        <v>6000000027-0</v>
      </c>
      <c r="B685" s="9" t="s">
        <v>1368</v>
      </c>
      <c r="C685" s="10" t="s">
        <v>29</v>
      </c>
      <c r="D685" s="10" t="s">
        <v>29</v>
      </c>
      <c r="E685" s="9" t="s">
        <v>30</v>
      </c>
      <c r="F685" s="10" t="s">
        <v>1318</v>
      </c>
      <c r="G685" s="10" t="s">
        <v>32</v>
      </c>
      <c r="H685" s="11">
        <v>40148</v>
      </c>
      <c r="I685" s="12">
        <v>40148</v>
      </c>
      <c r="J685" s="10" t="s">
        <v>573</v>
      </c>
      <c r="K685" s="13" t="s">
        <v>1369</v>
      </c>
      <c r="L685" s="10" t="s">
        <v>1321</v>
      </c>
      <c r="M685" s="10" t="s">
        <v>29</v>
      </c>
      <c r="N685" s="14">
        <v>78577</v>
      </c>
      <c r="O685" s="12"/>
      <c r="P685" s="10" t="s">
        <v>29</v>
      </c>
      <c r="Q685" s="14">
        <v>-74648</v>
      </c>
      <c r="R685" s="15">
        <v>1</v>
      </c>
      <c r="S685" s="10" t="s">
        <v>29</v>
      </c>
      <c r="T685" s="14">
        <v>3929</v>
      </c>
      <c r="U685" s="10" t="s">
        <v>36</v>
      </c>
      <c r="V685" s="10" t="s">
        <v>29</v>
      </c>
      <c r="W685" s="10" t="s">
        <v>37</v>
      </c>
      <c r="X685" s="10" t="s">
        <v>29</v>
      </c>
      <c r="Y685" s="15">
        <v>0</v>
      </c>
      <c r="Z685" s="15">
        <v>0</v>
      </c>
      <c r="AA685" s="15">
        <v>0</v>
      </c>
      <c r="AB685" s="15">
        <v>0</v>
      </c>
      <c r="AC685" s="14">
        <v>3929</v>
      </c>
      <c r="AD685" t="s">
        <v>2625</v>
      </c>
      <c r="AE685" t="s">
        <v>2625</v>
      </c>
      <c r="AF685">
        <v>6</v>
      </c>
    </row>
    <row r="686" spans="1:32" x14ac:dyDescent="0.25">
      <c r="A686" s="22" t="str">
        <f t="shared" si="10"/>
        <v>6000000028-0</v>
      </c>
      <c r="B686" s="9" t="s">
        <v>1370</v>
      </c>
      <c r="C686" s="10" t="s">
        <v>29</v>
      </c>
      <c r="D686" s="10" t="s">
        <v>29</v>
      </c>
      <c r="E686" s="9" t="s">
        <v>30</v>
      </c>
      <c r="F686" s="10" t="s">
        <v>1318</v>
      </c>
      <c r="G686" s="10" t="s">
        <v>32</v>
      </c>
      <c r="H686" s="11">
        <v>40148</v>
      </c>
      <c r="I686" s="12">
        <v>40148</v>
      </c>
      <c r="J686" s="10" t="s">
        <v>573</v>
      </c>
      <c r="K686" s="13" t="s">
        <v>1371</v>
      </c>
      <c r="L686" s="10" t="s">
        <v>1321</v>
      </c>
      <c r="M686" s="10" t="s">
        <v>29</v>
      </c>
      <c r="N686" s="14">
        <v>4700</v>
      </c>
      <c r="O686" s="12"/>
      <c r="P686" s="10" t="s">
        <v>29</v>
      </c>
      <c r="Q686" s="14">
        <v>-4465</v>
      </c>
      <c r="R686" s="15">
        <v>1</v>
      </c>
      <c r="S686" s="10" t="s">
        <v>29</v>
      </c>
      <c r="T686" s="15">
        <v>235</v>
      </c>
      <c r="U686" s="10" t="s">
        <v>36</v>
      </c>
      <c r="V686" s="10" t="s">
        <v>29</v>
      </c>
      <c r="W686" s="10" t="s">
        <v>37</v>
      </c>
      <c r="X686" s="10" t="s">
        <v>29</v>
      </c>
      <c r="Y686" s="15">
        <v>0</v>
      </c>
      <c r="Z686" s="15">
        <v>0</v>
      </c>
      <c r="AA686" s="15">
        <v>0</v>
      </c>
      <c r="AB686" s="15">
        <v>0</v>
      </c>
      <c r="AC686" s="15">
        <v>235</v>
      </c>
      <c r="AD686" t="s">
        <v>2625</v>
      </c>
      <c r="AE686" t="s">
        <v>2625</v>
      </c>
      <c r="AF686">
        <v>6</v>
      </c>
    </row>
    <row r="687" spans="1:32" x14ac:dyDescent="0.25">
      <c r="A687" s="22" t="str">
        <f t="shared" si="10"/>
        <v>6000000029-0</v>
      </c>
      <c r="B687" s="9" t="s">
        <v>1372</v>
      </c>
      <c r="C687" s="10" t="s">
        <v>29</v>
      </c>
      <c r="D687" s="10" t="s">
        <v>29</v>
      </c>
      <c r="E687" s="9" t="s">
        <v>30</v>
      </c>
      <c r="F687" s="10" t="s">
        <v>1318</v>
      </c>
      <c r="G687" s="10" t="s">
        <v>32</v>
      </c>
      <c r="H687" s="11">
        <v>40148</v>
      </c>
      <c r="I687" s="12">
        <v>40148</v>
      </c>
      <c r="J687" s="10" t="s">
        <v>573</v>
      </c>
      <c r="K687" s="13" t="s">
        <v>1373</v>
      </c>
      <c r="L687" s="10" t="s">
        <v>1321</v>
      </c>
      <c r="M687" s="10" t="s">
        <v>29</v>
      </c>
      <c r="N687" s="14">
        <v>5200</v>
      </c>
      <c r="O687" s="12"/>
      <c r="P687" s="10" t="s">
        <v>29</v>
      </c>
      <c r="Q687" s="14">
        <v>-4940</v>
      </c>
      <c r="R687" s="15">
        <v>1</v>
      </c>
      <c r="S687" s="10" t="s">
        <v>29</v>
      </c>
      <c r="T687" s="15">
        <v>260</v>
      </c>
      <c r="U687" s="10" t="s">
        <v>36</v>
      </c>
      <c r="V687" s="10" t="s">
        <v>29</v>
      </c>
      <c r="W687" s="10" t="s">
        <v>37</v>
      </c>
      <c r="X687" s="10" t="s">
        <v>29</v>
      </c>
      <c r="Y687" s="15">
        <v>0</v>
      </c>
      <c r="Z687" s="15">
        <v>0</v>
      </c>
      <c r="AA687" s="15">
        <v>0</v>
      </c>
      <c r="AB687" s="15">
        <v>0</v>
      </c>
      <c r="AC687" s="15">
        <v>260</v>
      </c>
      <c r="AD687" t="s">
        <v>2625</v>
      </c>
      <c r="AE687" t="s">
        <v>2625</v>
      </c>
      <c r="AF687">
        <v>6</v>
      </c>
    </row>
    <row r="688" spans="1:32" x14ac:dyDescent="0.25">
      <c r="A688" s="22" t="str">
        <f t="shared" si="10"/>
        <v>6000000030-0</v>
      </c>
      <c r="B688" s="9" t="s">
        <v>1374</v>
      </c>
      <c r="C688" s="10" t="s">
        <v>29</v>
      </c>
      <c r="D688" s="10" t="s">
        <v>29</v>
      </c>
      <c r="E688" s="9" t="s">
        <v>30</v>
      </c>
      <c r="F688" s="10" t="s">
        <v>1318</v>
      </c>
      <c r="G688" s="10" t="s">
        <v>32</v>
      </c>
      <c r="H688" s="11">
        <v>40148</v>
      </c>
      <c r="I688" s="12">
        <v>40148</v>
      </c>
      <c r="J688" s="10" t="s">
        <v>1119</v>
      </c>
      <c r="K688" s="13" t="s">
        <v>1375</v>
      </c>
      <c r="L688" s="10" t="s">
        <v>1321</v>
      </c>
      <c r="M688" s="10" t="s">
        <v>29</v>
      </c>
      <c r="N688" s="14">
        <v>49500</v>
      </c>
      <c r="O688" s="12"/>
      <c r="P688" s="10" t="s">
        <v>29</v>
      </c>
      <c r="Q688" s="14">
        <v>-47025</v>
      </c>
      <c r="R688" s="15">
        <v>1</v>
      </c>
      <c r="S688" s="10" t="s">
        <v>29</v>
      </c>
      <c r="T688" s="14">
        <v>2475</v>
      </c>
      <c r="U688" s="10" t="s">
        <v>36</v>
      </c>
      <c r="V688" s="10" t="s">
        <v>29</v>
      </c>
      <c r="W688" s="10" t="s">
        <v>37</v>
      </c>
      <c r="X688" s="10" t="s">
        <v>29</v>
      </c>
      <c r="Y688" s="15">
        <v>0</v>
      </c>
      <c r="Z688" s="15">
        <v>0</v>
      </c>
      <c r="AA688" s="15">
        <v>0</v>
      </c>
      <c r="AB688" s="15">
        <v>0</v>
      </c>
      <c r="AC688" s="14">
        <v>2475</v>
      </c>
      <c r="AD688" t="s">
        <v>2625</v>
      </c>
      <c r="AE688" t="s">
        <v>2625</v>
      </c>
      <c r="AF688">
        <v>6</v>
      </c>
    </row>
    <row r="689" spans="1:32" x14ac:dyDescent="0.25">
      <c r="A689" s="22" t="str">
        <f t="shared" si="10"/>
        <v>6000000031-0</v>
      </c>
      <c r="B689" s="9" t="s">
        <v>1376</v>
      </c>
      <c r="C689" s="10" t="s">
        <v>29</v>
      </c>
      <c r="D689" s="10" t="s">
        <v>29</v>
      </c>
      <c r="E689" s="9" t="s">
        <v>30</v>
      </c>
      <c r="F689" s="10" t="s">
        <v>1318</v>
      </c>
      <c r="G689" s="10" t="s">
        <v>32</v>
      </c>
      <c r="H689" s="11">
        <v>40210</v>
      </c>
      <c r="I689" s="12">
        <v>40210</v>
      </c>
      <c r="J689" s="10" t="s">
        <v>573</v>
      </c>
      <c r="K689" s="13" t="s">
        <v>1377</v>
      </c>
      <c r="L689" s="10" t="s">
        <v>1321</v>
      </c>
      <c r="M689" s="10" t="s">
        <v>29</v>
      </c>
      <c r="N689" s="14">
        <v>15100</v>
      </c>
      <c r="O689" s="12"/>
      <c r="P689" s="10" t="s">
        <v>29</v>
      </c>
      <c r="Q689" s="14">
        <v>-14345</v>
      </c>
      <c r="R689" s="15">
        <v>1</v>
      </c>
      <c r="S689" s="10" t="s">
        <v>29</v>
      </c>
      <c r="T689" s="15">
        <v>755</v>
      </c>
      <c r="U689" s="10" t="s">
        <v>36</v>
      </c>
      <c r="V689" s="10" t="s">
        <v>29</v>
      </c>
      <c r="W689" s="10" t="s">
        <v>37</v>
      </c>
      <c r="X689" s="10" t="s">
        <v>29</v>
      </c>
      <c r="Y689" s="15">
        <v>0</v>
      </c>
      <c r="Z689" s="15">
        <v>0</v>
      </c>
      <c r="AA689" s="15">
        <v>0</v>
      </c>
      <c r="AB689" s="15">
        <v>0</v>
      </c>
      <c r="AC689" s="15">
        <v>755</v>
      </c>
      <c r="AD689" t="s">
        <v>2625</v>
      </c>
      <c r="AE689" t="s">
        <v>2625</v>
      </c>
      <c r="AF689">
        <v>6</v>
      </c>
    </row>
    <row r="690" spans="1:32" x14ac:dyDescent="0.25">
      <c r="A690" s="22" t="str">
        <f t="shared" si="10"/>
        <v>6000000032-0</v>
      </c>
      <c r="B690" s="9" t="s">
        <v>1378</v>
      </c>
      <c r="C690" s="10" t="s">
        <v>29</v>
      </c>
      <c r="D690" s="10" t="s">
        <v>29</v>
      </c>
      <c r="E690" s="9" t="s">
        <v>30</v>
      </c>
      <c r="F690" s="10" t="s">
        <v>1318</v>
      </c>
      <c r="G690" s="10" t="s">
        <v>32</v>
      </c>
      <c r="H690" s="11">
        <v>40299</v>
      </c>
      <c r="I690" s="12">
        <v>40299</v>
      </c>
      <c r="J690" s="10" t="s">
        <v>573</v>
      </c>
      <c r="K690" s="13" t="s">
        <v>1379</v>
      </c>
      <c r="L690" s="10" t="s">
        <v>1321</v>
      </c>
      <c r="M690" s="10" t="s">
        <v>29</v>
      </c>
      <c r="N690" s="14">
        <v>19980</v>
      </c>
      <c r="O690" s="12"/>
      <c r="P690" s="10" t="s">
        <v>29</v>
      </c>
      <c r="Q690" s="14">
        <v>-18981</v>
      </c>
      <c r="R690" s="15">
        <v>2</v>
      </c>
      <c r="S690" s="10" t="s">
        <v>29</v>
      </c>
      <c r="T690" s="15">
        <v>999</v>
      </c>
      <c r="U690" s="10" t="s">
        <v>36</v>
      </c>
      <c r="V690" s="10" t="s">
        <v>29</v>
      </c>
      <c r="W690" s="10" t="s">
        <v>37</v>
      </c>
      <c r="X690" s="10" t="s">
        <v>29</v>
      </c>
      <c r="Y690" s="15">
        <v>0</v>
      </c>
      <c r="Z690" s="15">
        <v>0</v>
      </c>
      <c r="AA690" s="15">
        <v>0</v>
      </c>
      <c r="AB690" s="15">
        <v>0</v>
      </c>
      <c r="AC690" s="15">
        <v>999</v>
      </c>
      <c r="AD690" t="s">
        <v>2625</v>
      </c>
      <c r="AE690" t="s">
        <v>2625</v>
      </c>
      <c r="AF690">
        <v>6</v>
      </c>
    </row>
    <row r="691" spans="1:32" x14ac:dyDescent="0.25">
      <c r="A691" s="22" t="str">
        <f t="shared" si="10"/>
        <v>6000000033-0</v>
      </c>
      <c r="B691" s="9" t="s">
        <v>1380</v>
      </c>
      <c r="C691" s="10" t="s">
        <v>29</v>
      </c>
      <c r="D691" s="10" t="s">
        <v>29</v>
      </c>
      <c r="E691" s="9" t="s">
        <v>30</v>
      </c>
      <c r="F691" s="10" t="s">
        <v>1318</v>
      </c>
      <c r="G691" s="10" t="s">
        <v>32</v>
      </c>
      <c r="H691" s="11">
        <v>40360</v>
      </c>
      <c r="I691" s="12">
        <v>40360</v>
      </c>
      <c r="J691" s="10" t="s">
        <v>573</v>
      </c>
      <c r="K691" s="13" t="s">
        <v>1381</v>
      </c>
      <c r="L691" s="10" t="s">
        <v>1321</v>
      </c>
      <c r="M691" s="10" t="s">
        <v>29</v>
      </c>
      <c r="N691" s="15">
        <v>495</v>
      </c>
      <c r="O691" s="12"/>
      <c r="P691" s="10" t="s">
        <v>29</v>
      </c>
      <c r="Q691" s="15">
        <v>-470</v>
      </c>
      <c r="R691" s="15">
        <v>1</v>
      </c>
      <c r="S691" s="10" t="s">
        <v>29</v>
      </c>
      <c r="T691" s="15">
        <v>25</v>
      </c>
      <c r="U691" s="10" t="s">
        <v>36</v>
      </c>
      <c r="V691" s="10" t="s">
        <v>29</v>
      </c>
      <c r="W691" s="10" t="s">
        <v>37</v>
      </c>
      <c r="X691" s="10" t="s">
        <v>29</v>
      </c>
      <c r="Y691" s="15">
        <v>0</v>
      </c>
      <c r="Z691" s="15">
        <v>0</v>
      </c>
      <c r="AA691" s="15">
        <v>0</v>
      </c>
      <c r="AB691" s="15">
        <v>0</v>
      </c>
      <c r="AC691" s="15">
        <v>25</v>
      </c>
      <c r="AD691" t="s">
        <v>2625</v>
      </c>
      <c r="AE691" t="s">
        <v>2625</v>
      </c>
      <c r="AF691">
        <v>6</v>
      </c>
    </row>
    <row r="692" spans="1:32" x14ac:dyDescent="0.25">
      <c r="A692" s="22" t="str">
        <f t="shared" si="10"/>
        <v>6000000034-0</v>
      </c>
      <c r="B692" s="9" t="s">
        <v>1382</v>
      </c>
      <c r="C692" s="10" t="s">
        <v>29</v>
      </c>
      <c r="D692" s="10" t="s">
        <v>29</v>
      </c>
      <c r="E692" s="9" t="s">
        <v>30</v>
      </c>
      <c r="F692" s="10" t="s">
        <v>1318</v>
      </c>
      <c r="G692" s="10" t="s">
        <v>32</v>
      </c>
      <c r="H692" s="11">
        <v>40483</v>
      </c>
      <c r="I692" s="12">
        <v>40483</v>
      </c>
      <c r="J692" s="10" t="s">
        <v>573</v>
      </c>
      <c r="K692" s="13" t="s">
        <v>1383</v>
      </c>
      <c r="L692" s="10" t="s">
        <v>1321</v>
      </c>
      <c r="M692" s="10" t="s">
        <v>29</v>
      </c>
      <c r="N692" s="14">
        <v>154210.29</v>
      </c>
      <c r="O692" s="12"/>
      <c r="P692" s="10" t="s">
        <v>29</v>
      </c>
      <c r="Q692" s="14">
        <v>-146499.29</v>
      </c>
      <c r="R692" s="15">
        <v>1</v>
      </c>
      <c r="S692" s="10" t="s">
        <v>29</v>
      </c>
      <c r="T692" s="14">
        <v>7711</v>
      </c>
      <c r="U692" s="10" t="s">
        <v>36</v>
      </c>
      <c r="V692" s="10" t="s">
        <v>29</v>
      </c>
      <c r="W692" s="10" t="s">
        <v>37</v>
      </c>
      <c r="X692" s="10" t="s">
        <v>29</v>
      </c>
      <c r="Y692" s="15">
        <v>0</v>
      </c>
      <c r="Z692" s="15">
        <v>0</v>
      </c>
      <c r="AA692" s="15">
        <v>0</v>
      </c>
      <c r="AB692" s="15">
        <v>0</v>
      </c>
      <c r="AC692" s="14">
        <v>7711</v>
      </c>
      <c r="AD692" t="s">
        <v>2625</v>
      </c>
      <c r="AE692" t="s">
        <v>2625</v>
      </c>
      <c r="AF692">
        <v>6</v>
      </c>
    </row>
    <row r="693" spans="1:32" x14ac:dyDescent="0.25">
      <c r="A693" s="22" t="str">
        <f t="shared" si="10"/>
        <v>6000000035-0</v>
      </c>
      <c r="B693" s="9" t="s">
        <v>1384</v>
      </c>
      <c r="C693" s="10" t="s">
        <v>29</v>
      </c>
      <c r="D693" s="10" t="s">
        <v>29</v>
      </c>
      <c r="E693" s="9" t="s">
        <v>30</v>
      </c>
      <c r="F693" s="10" t="s">
        <v>1318</v>
      </c>
      <c r="G693" s="10" t="s">
        <v>32</v>
      </c>
      <c r="H693" s="11">
        <v>40483</v>
      </c>
      <c r="I693" s="12">
        <v>40483</v>
      </c>
      <c r="J693" s="10" t="s">
        <v>573</v>
      </c>
      <c r="K693" s="13" t="s">
        <v>1385</v>
      </c>
      <c r="L693" s="10" t="s">
        <v>1321</v>
      </c>
      <c r="M693" s="10" t="s">
        <v>29</v>
      </c>
      <c r="N693" s="15">
        <v>900</v>
      </c>
      <c r="O693" s="12"/>
      <c r="P693" s="10" t="s">
        <v>29</v>
      </c>
      <c r="Q693" s="15">
        <v>-855</v>
      </c>
      <c r="R693" s="15">
        <v>2</v>
      </c>
      <c r="S693" s="10" t="s">
        <v>29</v>
      </c>
      <c r="T693" s="15">
        <v>45</v>
      </c>
      <c r="U693" s="10" t="s">
        <v>36</v>
      </c>
      <c r="V693" s="10" t="s">
        <v>29</v>
      </c>
      <c r="W693" s="10" t="s">
        <v>37</v>
      </c>
      <c r="X693" s="10" t="s">
        <v>29</v>
      </c>
      <c r="Y693" s="15">
        <v>0</v>
      </c>
      <c r="Z693" s="15">
        <v>0</v>
      </c>
      <c r="AA693" s="15">
        <v>0</v>
      </c>
      <c r="AB693" s="15">
        <v>0</v>
      </c>
      <c r="AC693" s="15">
        <v>45</v>
      </c>
      <c r="AD693" t="s">
        <v>2625</v>
      </c>
      <c r="AE693" t="s">
        <v>2625</v>
      </c>
      <c r="AF693">
        <v>6</v>
      </c>
    </row>
    <row r="694" spans="1:32" x14ac:dyDescent="0.25">
      <c r="A694" s="22" t="str">
        <f t="shared" si="10"/>
        <v>6000000036-0</v>
      </c>
      <c r="B694" s="9" t="s">
        <v>1386</v>
      </c>
      <c r="C694" s="10" t="s">
        <v>29</v>
      </c>
      <c r="D694" s="10" t="s">
        <v>29</v>
      </c>
      <c r="E694" s="9" t="s">
        <v>30</v>
      </c>
      <c r="F694" s="10" t="s">
        <v>1318</v>
      </c>
      <c r="G694" s="10" t="s">
        <v>32</v>
      </c>
      <c r="H694" s="11">
        <v>40634</v>
      </c>
      <c r="I694" s="12">
        <v>40634</v>
      </c>
      <c r="J694" s="10" t="s">
        <v>573</v>
      </c>
      <c r="K694" s="13" t="s">
        <v>1387</v>
      </c>
      <c r="L694" s="10" t="s">
        <v>1321</v>
      </c>
      <c r="M694" s="10" t="s">
        <v>29</v>
      </c>
      <c r="N694" s="14">
        <v>20000</v>
      </c>
      <c r="O694" s="12"/>
      <c r="P694" s="10" t="s">
        <v>29</v>
      </c>
      <c r="Q694" s="14">
        <v>-19000</v>
      </c>
      <c r="R694" s="15">
        <v>1</v>
      </c>
      <c r="S694" s="10" t="s">
        <v>29</v>
      </c>
      <c r="T694" s="14">
        <v>1000</v>
      </c>
      <c r="U694" s="10" t="s">
        <v>36</v>
      </c>
      <c r="V694" s="10" t="s">
        <v>29</v>
      </c>
      <c r="W694" s="10" t="s">
        <v>37</v>
      </c>
      <c r="X694" s="10" t="s">
        <v>29</v>
      </c>
      <c r="Y694" s="15">
        <v>0</v>
      </c>
      <c r="Z694" s="15">
        <v>0</v>
      </c>
      <c r="AA694" s="15">
        <v>0</v>
      </c>
      <c r="AB694" s="15">
        <v>0</v>
      </c>
      <c r="AC694" s="14">
        <v>1000</v>
      </c>
      <c r="AD694" t="s">
        <v>2625</v>
      </c>
      <c r="AE694" t="s">
        <v>2625</v>
      </c>
      <c r="AF694">
        <v>6</v>
      </c>
    </row>
    <row r="695" spans="1:32" x14ac:dyDescent="0.25">
      <c r="A695" s="22" t="str">
        <f t="shared" si="10"/>
        <v>6000000037-0</v>
      </c>
      <c r="B695" s="9" t="s">
        <v>1388</v>
      </c>
      <c r="C695" s="10" t="s">
        <v>29</v>
      </c>
      <c r="D695" s="10" t="s">
        <v>29</v>
      </c>
      <c r="E695" s="9" t="s">
        <v>30</v>
      </c>
      <c r="F695" s="10" t="s">
        <v>1318</v>
      </c>
      <c r="G695" s="10" t="s">
        <v>32</v>
      </c>
      <c r="H695" s="11">
        <v>40787</v>
      </c>
      <c r="I695" s="12">
        <v>40787</v>
      </c>
      <c r="J695" s="10" t="s">
        <v>573</v>
      </c>
      <c r="K695" s="13" t="s">
        <v>1389</v>
      </c>
      <c r="L695" s="10" t="s">
        <v>1321</v>
      </c>
      <c r="M695" s="10" t="s">
        <v>29</v>
      </c>
      <c r="N695" s="14">
        <v>1596</v>
      </c>
      <c r="O695" s="12"/>
      <c r="P695" s="10" t="s">
        <v>29</v>
      </c>
      <c r="Q695" s="14">
        <v>-1516</v>
      </c>
      <c r="R695" s="15">
        <v>4</v>
      </c>
      <c r="S695" s="10" t="s">
        <v>29</v>
      </c>
      <c r="T695" s="15">
        <v>80</v>
      </c>
      <c r="U695" s="10" t="s">
        <v>36</v>
      </c>
      <c r="V695" s="10" t="s">
        <v>29</v>
      </c>
      <c r="W695" s="10" t="s">
        <v>37</v>
      </c>
      <c r="X695" s="10" t="s">
        <v>29</v>
      </c>
      <c r="Y695" s="15">
        <v>0</v>
      </c>
      <c r="Z695" s="15">
        <v>0</v>
      </c>
      <c r="AA695" s="15">
        <v>0</v>
      </c>
      <c r="AB695" s="15">
        <v>0</v>
      </c>
      <c r="AC695" s="15">
        <v>80</v>
      </c>
      <c r="AD695" t="s">
        <v>2625</v>
      </c>
      <c r="AE695" t="s">
        <v>2625</v>
      </c>
      <c r="AF695">
        <v>6</v>
      </c>
    </row>
    <row r="696" spans="1:32" x14ac:dyDescent="0.25">
      <c r="A696" s="22" t="str">
        <f t="shared" si="10"/>
        <v>6000000038-0</v>
      </c>
      <c r="B696" s="9" t="s">
        <v>1390</v>
      </c>
      <c r="C696" s="10" t="s">
        <v>29</v>
      </c>
      <c r="D696" s="10" t="s">
        <v>29</v>
      </c>
      <c r="E696" s="9" t="s">
        <v>30</v>
      </c>
      <c r="F696" s="10" t="s">
        <v>1318</v>
      </c>
      <c r="G696" s="10" t="s">
        <v>32</v>
      </c>
      <c r="H696" s="11">
        <v>40878</v>
      </c>
      <c r="I696" s="12">
        <v>40878</v>
      </c>
      <c r="J696" s="10" t="s">
        <v>573</v>
      </c>
      <c r="K696" s="13" t="s">
        <v>1391</v>
      </c>
      <c r="L696" s="10" t="s">
        <v>1321</v>
      </c>
      <c r="M696" s="10" t="s">
        <v>29</v>
      </c>
      <c r="N696" s="15">
        <v>500</v>
      </c>
      <c r="O696" s="12"/>
      <c r="P696" s="10" t="s">
        <v>29</v>
      </c>
      <c r="Q696" s="15">
        <v>-475</v>
      </c>
      <c r="R696" s="15">
        <v>1</v>
      </c>
      <c r="S696" s="10" t="s">
        <v>29</v>
      </c>
      <c r="T696" s="15">
        <v>25</v>
      </c>
      <c r="U696" s="10" t="s">
        <v>36</v>
      </c>
      <c r="V696" s="10" t="s">
        <v>29</v>
      </c>
      <c r="W696" s="10" t="s">
        <v>37</v>
      </c>
      <c r="X696" s="10" t="s">
        <v>29</v>
      </c>
      <c r="Y696" s="15">
        <v>0</v>
      </c>
      <c r="Z696" s="15">
        <v>0</v>
      </c>
      <c r="AA696" s="15">
        <v>0</v>
      </c>
      <c r="AB696" s="15">
        <v>0</v>
      </c>
      <c r="AC696" s="15">
        <v>25</v>
      </c>
      <c r="AD696" t="s">
        <v>2625</v>
      </c>
      <c r="AE696" t="s">
        <v>2625</v>
      </c>
      <c r="AF696">
        <v>6</v>
      </c>
    </row>
    <row r="697" spans="1:32" x14ac:dyDescent="0.25">
      <c r="A697" s="22" t="str">
        <f t="shared" si="10"/>
        <v>6000000039-0</v>
      </c>
      <c r="B697" s="9" t="s">
        <v>1392</v>
      </c>
      <c r="C697" s="10" t="s">
        <v>29</v>
      </c>
      <c r="D697" s="10" t="s">
        <v>29</v>
      </c>
      <c r="E697" s="9" t="s">
        <v>30</v>
      </c>
      <c r="F697" s="10" t="s">
        <v>1318</v>
      </c>
      <c r="G697" s="10" t="s">
        <v>32</v>
      </c>
      <c r="H697" s="11">
        <v>40909</v>
      </c>
      <c r="I697" s="12">
        <v>40909</v>
      </c>
      <c r="J697" s="10" t="s">
        <v>573</v>
      </c>
      <c r="K697" s="13" t="s">
        <v>1344</v>
      </c>
      <c r="L697" s="10" t="s">
        <v>1321</v>
      </c>
      <c r="M697" s="10" t="s">
        <v>29</v>
      </c>
      <c r="N697" s="14">
        <v>3990</v>
      </c>
      <c r="O697" s="12"/>
      <c r="P697" s="10" t="s">
        <v>29</v>
      </c>
      <c r="Q697" s="14">
        <v>-3791</v>
      </c>
      <c r="R697" s="15">
        <v>10</v>
      </c>
      <c r="S697" s="10" t="s">
        <v>29</v>
      </c>
      <c r="T697" s="15">
        <v>199</v>
      </c>
      <c r="U697" s="10" t="s">
        <v>36</v>
      </c>
      <c r="V697" s="10" t="s">
        <v>29</v>
      </c>
      <c r="W697" s="10" t="s">
        <v>37</v>
      </c>
      <c r="X697" s="10" t="s">
        <v>29</v>
      </c>
      <c r="Y697" s="15">
        <v>0</v>
      </c>
      <c r="Z697" s="15">
        <v>0</v>
      </c>
      <c r="AA697" s="15">
        <v>0</v>
      </c>
      <c r="AB697" s="15">
        <v>0</v>
      </c>
      <c r="AC697" s="15">
        <v>199</v>
      </c>
      <c r="AD697" t="s">
        <v>2625</v>
      </c>
      <c r="AE697" t="s">
        <v>2625</v>
      </c>
      <c r="AF697">
        <v>6</v>
      </c>
    </row>
    <row r="698" spans="1:32" x14ac:dyDescent="0.25">
      <c r="A698" s="22" t="str">
        <f t="shared" si="10"/>
        <v>6000000040-0</v>
      </c>
      <c r="B698" s="9" t="s">
        <v>1393</v>
      </c>
      <c r="C698" s="10" t="s">
        <v>29</v>
      </c>
      <c r="D698" s="10" t="s">
        <v>29</v>
      </c>
      <c r="E698" s="9" t="s">
        <v>30</v>
      </c>
      <c r="F698" s="10" t="s">
        <v>1318</v>
      </c>
      <c r="G698" s="10" t="s">
        <v>32</v>
      </c>
      <c r="H698" s="11">
        <v>40909</v>
      </c>
      <c r="I698" s="12">
        <v>40909</v>
      </c>
      <c r="J698" s="10" t="s">
        <v>573</v>
      </c>
      <c r="K698" s="13" t="s">
        <v>1394</v>
      </c>
      <c r="L698" s="10" t="s">
        <v>1321</v>
      </c>
      <c r="M698" s="10" t="s">
        <v>29</v>
      </c>
      <c r="N698" s="15">
        <v>200</v>
      </c>
      <c r="O698" s="12"/>
      <c r="P698" s="10" t="s">
        <v>29</v>
      </c>
      <c r="Q698" s="15">
        <v>-190</v>
      </c>
      <c r="R698" s="15">
        <v>1</v>
      </c>
      <c r="S698" s="10" t="s">
        <v>29</v>
      </c>
      <c r="T698" s="15">
        <v>10</v>
      </c>
      <c r="U698" s="10" t="s">
        <v>36</v>
      </c>
      <c r="V698" s="10" t="s">
        <v>29</v>
      </c>
      <c r="W698" s="10" t="s">
        <v>37</v>
      </c>
      <c r="X698" s="10" t="s">
        <v>29</v>
      </c>
      <c r="Y698" s="15">
        <v>0</v>
      </c>
      <c r="Z698" s="15">
        <v>0</v>
      </c>
      <c r="AA698" s="15">
        <v>0</v>
      </c>
      <c r="AB698" s="15">
        <v>0</v>
      </c>
      <c r="AC698" s="15">
        <v>10</v>
      </c>
      <c r="AD698" t="s">
        <v>2625</v>
      </c>
      <c r="AE698" t="s">
        <v>2625</v>
      </c>
      <c r="AF698">
        <v>6</v>
      </c>
    </row>
    <row r="699" spans="1:32" x14ac:dyDescent="0.25">
      <c r="A699" s="22" t="str">
        <f t="shared" si="10"/>
        <v>6000000041-0</v>
      </c>
      <c r="B699" s="9" t="s">
        <v>1395</v>
      </c>
      <c r="C699" s="10" t="s">
        <v>29</v>
      </c>
      <c r="D699" s="10" t="s">
        <v>29</v>
      </c>
      <c r="E699" s="9" t="s">
        <v>30</v>
      </c>
      <c r="F699" s="10" t="s">
        <v>1318</v>
      </c>
      <c r="G699" s="10" t="s">
        <v>32</v>
      </c>
      <c r="H699" s="11">
        <v>41395</v>
      </c>
      <c r="I699" s="12">
        <v>41395</v>
      </c>
      <c r="J699" s="10" t="s">
        <v>1119</v>
      </c>
      <c r="K699" s="13" t="s">
        <v>1396</v>
      </c>
      <c r="L699" s="10" t="s">
        <v>1321</v>
      </c>
      <c r="M699" s="10" t="s">
        <v>29</v>
      </c>
      <c r="N699" s="14">
        <v>48805</v>
      </c>
      <c r="O699" s="12"/>
      <c r="P699" s="10" t="s">
        <v>29</v>
      </c>
      <c r="Q699" s="14">
        <v>-46365</v>
      </c>
      <c r="R699" s="15">
        <v>1</v>
      </c>
      <c r="S699" s="10" t="s">
        <v>29</v>
      </c>
      <c r="T699" s="14">
        <v>2440</v>
      </c>
      <c r="U699" s="10" t="s">
        <v>36</v>
      </c>
      <c r="V699" s="10" t="s">
        <v>29</v>
      </c>
      <c r="W699" s="10" t="s">
        <v>37</v>
      </c>
      <c r="X699" s="10" t="s">
        <v>29</v>
      </c>
      <c r="Y699" s="15">
        <v>0</v>
      </c>
      <c r="Z699" s="15">
        <v>0</v>
      </c>
      <c r="AA699" s="15">
        <v>0</v>
      </c>
      <c r="AB699" s="15">
        <v>0</v>
      </c>
      <c r="AC699" s="14">
        <v>2440</v>
      </c>
      <c r="AD699" t="s">
        <v>2625</v>
      </c>
      <c r="AE699" t="s">
        <v>2625</v>
      </c>
      <c r="AF699">
        <v>6</v>
      </c>
    </row>
    <row r="700" spans="1:32" x14ac:dyDescent="0.25">
      <c r="A700" s="22" t="str">
        <f t="shared" si="10"/>
        <v>6000000042-0</v>
      </c>
      <c r="B700" s="9" t="s">
        <v>1397</v>
      </c>
      <c r="C700" s="10" t="s">
        <v>29</v>
      </c>
      <c r="D700" s="10" t="s">
        <v>29</v>
      </c>
      <c r="E700" s="9" t="s">
        <v>30</v>
      </c>
      <c r="F700" s="10" t="s">
        <v>207</v>
      </c>
      <c r="G700" s="10" t="s">
        <v>32</v>
      </c>
      <c r="H700" s="11">
        <v>41913</v>
      </c>
      <c r="I700" s="12">
        <v>41913</v>
      </c>
      <c r="J700" s="10" t="s">
        <v>573</v>
      </c>
      <c r="K700" s="13" t="s">
        <v>1398</v>
      </c>
      <c r="L700" s="10" t="s">
        <v>1321</v>
      </c>
      <c r="M700" s="10" t="s">
        <v>29</v>
      </c>
      <c r="N700" s="14">
        <v>1150</v>
      </c>
      <c r="O700" s="12"/>
      <c r="P700" s="10" t="s">
        <v>29</v>
      </c>
      <c r="Q700" s="14">
        <v>-1092.5</v>
      </c>
      <c r="R700" s="15">
        <v>1</v>
      </c>
      <c r="S700" s="10" t="s">
        <v>29</v>
      </c>
      <c r="T700" s="15">
        <v>57.5</v>
      </c>
      <c r="U700" s="10" t="s">
        <v>36</v>
      </c>
      <c r="V700" s="10" t="s">
        <v>29</v>
      </c>
      <c r="W700" s="10" t="s">
        <v>37</v>
      </c>
      <c r="X700" s="10" t="s">
        <v>29</v>
      </c>
      <c r="Y700" s="15">
        <v>0</v>
      </c>
      <c r="Z700" s="15">
        <v>0</v>
      </c>
      <c r="AA700" s="15">
        <v>0</v>
      </c>
      <c r="AB700" s="15">
        <v>0</v>
      </c>
      <c r="AC700" s="15">
        <v>57.5</v>
      </c>
      <c r="AD700" t="s">
        <v>2625</v>
      </c>
      <c r="AE700" t="s">
        <v>2625</v>
      </c>
      <c r="AF700">
        <v>6</v>
      </c>
    </row>
    <row r="701" spans="1:32" x14ac:dyDescent="0.25">
      <c r="A701" s="22" t="str">
        <f t="shared" si="10"/>
        <v>6000000043-0</v>
      </c>
      <c r="B701" s="9" t="s">
        <v>1399</v>
      </c>
      <c r="C701" s="10" t="s">
        <v>29</v>
      </c>
      <c r="D701" s="10" t="s">
        <v>29</v>
      </c>
      <c r="E701" s="9" t="s">
        <v>30</v>
      </c>
      <c r="F701" s="10" t="s">
        <v>207</v>
      </c>
      <c r="G701" s="10" t="s">
        <v>32</v>
      </c>
      <c r="H701" s="11">
        <v>41913</v>
      </c>
      <c r="I701" s="12">
        <v>41913</v>
      </c>
      <c r="J701" s="10" t="s">
        <v>1184</v>
      </c>
      <c r="K701" s="13" t="s">
        <v>1400</v>
      </c>
      <c r="L701" s="10" t="s">
        <v>1321</v>
      </c>
      <c r="M701" s="10" t="s">
        <v>29</v>
      </c>
      <c r="N701" s="14">
        <v>29070</v>
      </c>
      <c r="O701" s="12"/>
      <c r="P701" s="10" t="s">
        <v>29</v>
      </c>
      <c r="Q701" s="14">
        <v>-27616.5</v>
      </c>
      <c r="R701" s="15">
        <v>1</v>
      </c>
      <c r="S701" s="10" t="s">
        <v>29</v>
      </c>
      <c r="T701" s="14">
        <v>1453.5</v>
      </c>
      <c r="U701" s="10" t="s">
        <v>36</v>
      </c>
      <c r="V701" s="10" t="s">
        <v>29</v>
      </c>
      <c r="W701" s="10" t="s">
        <v>37</v>
      </c>
      <c r="X701" s="10" t="s">
        <v>29</v>
      </c>
      <c r="Y701" s="15">
        <v>0</v>
      </c>
      <c r="Z701" s="15">
        <v>0</v>
      </c>
      <c r="AA701" s="15">
        <v>0</v>
      </c>
      <c r="AB701" s="15">
        <v>0</v>
      </c>
      <c r="AC701" s="14">
        <v>1453.5</v>
      </c>
      <c r="AD701" t="s">
        <v>2625</v>
      </c>
      <c r="AE701" t="s">
        <v>2625</v>
      </c>
      <c r="AF701">
        <v>6</v>
      </c>
    </row>
    <row r="702" spans="1:32" x14ac:dyDescent="0.25">
      <c r="A702" s="22" t="str">
        <f t="shared" si="10"/>
        <v>6000000044-0</v>
      </c>
      <c r="B702" s="9" t="s">
        <v>1401</v>
      </c>
      <c r="C702" s="10" t="s">
        <v>29</v>
      </c>
      <c r="D702" s="10" t="s">
        <v>29</v>
      </c>
      <c r="E702" s="9" t="s">
        <v>30</v>
      </c>
      <c r="F702" s="10" t="s">
        <v>207</v>
      </c>
      <c r="G702" s="10" t="s">
        <v>32</v>
      </c>
      <c r="H702" s="11">
        <v>41913</v>
      </c>
      <c r="I702" s="12">
        <v>41913</v>
      </c>
      <c r="J702" s="10" t="s">
        <v>573</v>
      </c>
      <c r="K702" s="13" t="s">
        <v>1402</v>
      </c>
      <c r="L702" s="10" t="s">
        <v>1321</v>
      </c>
      <c r="M702" s="10" t="s">
        <v>29</v>
      </c>
      <c r="N702" s="14">
        <v>20400</v>
      </c>
      <c r="O702" s="12"/>
      <c r="P702" s="10" t="s">
        <v>29</v>
      </c>
      <c r="Q702" s="14">
        <v>-19380</v>
      </c>
      <c r="R702" s="15">
        <v>1</v>
      </c>
      <c r="S702" s="10" t="s">
        <v>29</v>
      </c>
      <c r="T702" s="14">
        <v>1020</v>
      </c>
      <c r="U702" s="10" t="s">
        <v>36</v>
      </c>
      <c r="V702" s="10" t="s">
        <v>29</v>
      </c>
      <c r="W702" s="10" t="s">
        <v>37</v>
      </c>
      <c r="X702" s="10" t="s">
        <v>29</v>
      </c>
      <c r="Y702" s="15">
        <v>0</v>
      </c>
      <c r="Z702" s="15">
        <v>0</v>
      </c>
      <c r="AA702" s="15">
        <v>0</v>
      </c>
      <c r="AB702" s="15">
        <v>0</v>
      </c>
      <c r="AC702" s="14">
        <v>1020</v>
      </c>
      <c r="AD702" t="s">
        <v>2625</v>
      </c>
      <c r="AE702" t="s">
        <v>2625</v>
      </c>
      <c r="AF702">
        <v>6</v>
      </c>
    </row>
    <row r="703" spans="1:32" x14ac:dyDescent="0.25">
      <c r="A703" s="22" t="str">
        <f t="shared" si="10"/>
        <v>6000000045-0</v>
      </c>
      <c r="B703" s="9" t="s">
        <v>1403</v>
      </c>
      <c r="C703" s="10" t="s">
        <v>29</v>
      </c>
      <c r="D703" s="10" t="s">
        <v>29</v>
      </c>
      <c r="E703" s="9" t="s">
        <v>30</v>
      </c>
      <c r="F703" s="10" t="s">
        <v>207</v>
      </c>
      <c r="G703" s="10" t="s">
        <v>32</v>
      </c>
      <c r="H703" s="11">
        <v>41913</v>
      </c>
      <c r="I703" s="12">
        <v>41913</v>
      </c>
      <c r="J703" s="10" t="s">
        <v>573</v>
      </c>
      <c r="K703" s="13" t="s">
        <v>1402</v>
      </c>
      <c r="L703" s="10" t="s">
        <v>1321</v>
      </c>
      <c r="M703" s="10" t="s">
        <v>29</v>
      </c>
      <c r="N703" s="14">
        <v>20400</v>
      </c>
      <c r="O703" s="12"/>
      <c r="P703" s="10" t="s">
        <v>29</v>
      </c>
      <c r="Q703" s="14">
        <v>-19380</v>
      </c>
      <c r="R703" s="15">
        <v>1</v>
      </c>
      <c r="S703" s="10" t="s">
        <v>29</v>
      </c>
      <c r="T703" s="14">
        <v>1020</v>
      </c>
      <c r="U703" s="10" t="s">
        <v>36</v>
      </c>
      <c r="V703" s="10" t="s">
        <v>29</v>
      </c>
      <c r="W703" s="10" t="s">
        <v>37</v>
      </c>
      <c r="X703" s="10" t="s">
        <v>29</v>
      </c>
      <c r="Y703" s="15">
        <v>0</v>
      </c>
      <c r="Z703" s="15">
        <v>0</v>
      </c>
      <c r="AA703" s="15">
        <v>0</v>
      </c>
      <c r="AB703" s="15">
        <v>0</v>
      </c>
      <c r="AC703" s="14">
        <v>1020</v>
      </c>
      <c r="AD703" t="s">
        <v>2625</v>
      </c>
      <c r="AE703" t="s">
        <v>2625</v>
      </c>
      <c r="AF703">
        <v>6</v>
      </c>
    </row>
    <row r="704" spans="1:32" x14ac:dyDescent="0.25">
      <c r="A704" s="22" t="str">
        <f t="shared" si="10"/>
        <v>6000000046-0</v>
      </c>
      <c r="B704" s="9" t="s">
        <v>1404</v>
      </c>
      <c r="C704" s="10" t="s">
        <v>29</v>
      </c>
      <c r="D704" s="10" t="s">
        <v>29</v>
      </c>
      <c r="E704" s="9" t="s">
        <v>30</v>
      </c>
      <c r="F704" s="10" t="s">
        <v>207</v>
      </c>
      <c r="G704" s="10" t="s">
        <v>32</v>
      </c>
      <c r="H704" s="11">
        <v>41913</v>
      </c>
      <c r="I704" s="12">
        <v>41913</v>
      </c>
      <c r="J704" s="10" t="s">
        <v>573</v>
      </c>
      <c r="K704" s="13" t="s">
        <v>1402</v>
      </c>
      <c r="L704" s="10" t="s">
        <v>1321</v>
      </c>
      <c r="M704" s="10" t="s">
        <v>29</v>
      </c>
      <c r="N704" s="14">
        <v>10200</v>
      </c>
      <c r="O704" s="12"/>
      <c r="P704" s="10" t="s">
        <v>29</v>
      </c>
      <c r="Q704" s="14">
        <v>-9690</v>
      </c>
      <c r="R704" s="15">
        <v>1</v>
      </c>
      <c r="S704" s="10" t="s">
        <v>29</v>
      </c>
      <c r="T704" s="15">
        <v>510</v>
      </c>
      <c r="U704" s="10" t="s">
        <v>36</v>
      </c>
      <c r="V704" s="10" t="s">
        <v>29</v>
      </c>
      <c r="W704" s="10" t="s">
        <v>37</v>
      </c>
      <c r="X704" s="10" t="s">
        <v>29</v>
      </c>
      <c r="Y704" s="15">
        <v>0</v>
      </c>
      <c r="Z704" s="15">
        <v>0</v>
      </c>
      <c r="AA704" s="15">
        <v>0</v>
      </c>
      <c r="AB704" s="15">
        <v>0</v>
      </c>
      <c r="AC704" s="15">
        <v>510</v>
      </c>
      <c r="AD704" t="s">
        <v>2625</v>
      </c>
      <c r="AE704" t="s">
        <v>2625</v>
      </c>
      <c r="AF704">
        <v>6</v>
      </c>
    </row>
    <row r="705" spans="1:32" x14ac:dyDescent="0.25">
      <c r="A705" s="22" t="str">
        <f t="shared" si="10"/>
        <v>6000000047-0</v>
      </c>
      <c r="B705" s="9" t="s">
        <v>1405</v>
      </c>
      <c r="C705" s="10" t="s">
        <v>29</v>
      </c>
      <c r="D705" s="10" t="s">
        <v>29</v>
      </c>
      <c r="E705" s="9" t="s">
        <v>30</v>
      </c>
      <c r="F705" s="10" t="s">
        <v>207</v>
      </c>
      <c r="G705" s="10" t="s">
        <v>32</v>
      </c>
      <c r="H705" s="11">
        <v>41913</v>
      </c>
      <c r="I705" s="12">
        <v>41913</v>
      </c>
      <c r="J705" s="10" t="s">
        <v>573</v>
      </c>
      <c r="K705" s="13" t="s">
        <v>1406</v>
      </c>
      <c r="L705" s="10" t="s">
        <v>1321</v>
      </c>
      <c r="M705" s="10" t="s">
        <v>29</v>
      </c>
      <c r="N705" s="14">
        <v>16322</v>
      </c>
      <c r="O705" s="12"/>
      <c r="P705" s="10" t="s">
        <v>29</v>
      </c>
      <c r="Q705" s="14">
        <v>-15505.9</v>
      </c>
      <c r="R705" s="15">
        <v>1</v>
      </c>
      <c r="S705" s="10" t="s">
        <v>29</v>
      </c>
      <c r="T705" s="15">
        <v>816.1</v>
      </c>
      <c r="U705" s="10" t="s">
        <v>36</v>
      </c>
      <c r="V705" s="10" t="s">
        <v>29</v>
      </c>
      <c r="W705" s="10" t="s">
        <v>37</v>
      </c>
      <c r="X705" s="10" t="s">
        <v>29</v>
      </c>
      <c r="Y705" s="15">
        <v>0</v>
      </c>
      <c r="Z705" s="15">
        <v>0</v>
      </c>
      <c r="AA705" s="15">
        <v>0</v>
      </c>
      <c r="AB705" s="15">
        <v>0</v>
      </c>
      <c r="AC705" s="15">
        <v>816.1</v>
      </c>
      <c r="AD705" t="s">
        <v>2625</v>
      </c>
      <c r="AE705" t="s">
        <v>2625</v>
      </c>
      <c r="AF705">
        <v>6</v>
      </c>
    </row>
    <row r="706" spans="1:32" x14ac:dyDescent="0.25">
      <c r="A706" s="22" t="str">
        <f t="shared" si="10"/>
        <v>6000000048-0</v>
      </c>
      <c r="B706" s="9" t="s">
        <v>1407</v>
      </c>
      <c r="C706" s="10" t="s">
        <v>29</v>
      </c>
      <c r="D706" s="10" t="s">
        <v>29</v>
      </c>
      <c r="E706" s="9" t="s">
        <v>30</v>
      </c>
      <c r="F706" s="10" t="s">
        <v>207</v>
      </c>
      <c r="G706" s="10" t="s">
        <v>32</v>
      </c>
      <c r="H706" s="11">
        <v>41913</v>
      </c>
      <c r="I706" s="12">
        <v>41913</v>
      </c>
      <c r="J706" s="10" t="s">
        <v>573</v>
      </c>
      <c r="K706" s="13" t="s">
        <v>1408</v>
      </c>
      <c r="L706" s="10" t="s">
        <v>1321</v>
      </c>
      <c r="M706" s="10" t="s">
        <v>29</v>
      </c>
      <c r="N706" s="14">
        <v>4050</v>
      </c>
      <c r="O706" s="12"/>
      <c r="P706" s="10" t="s">
        <v>29</v>
      </c>
      <c r="Q706" s="14">
        <v>-3847.5</v>
      </c>
      <c r="R706" s="15">
        <v>1</v>
      </c>
      <c r="S706" s="10" t="s">
        <v>29</v>
      </c>
      <c r="T706" s="15">
        <v>202.5</v>
      </c>
      <c r="U706" s="10" t="s">
        <v>36</v>
      </c>
      <c r="V706" s="10" t="s">
        <v>29</v>
      </c>
      <c r="W706" s="10" t="s">
        <v>37</v>
      </c>
      <c r="X706" s="10" t="s">
        <v>29</v>
      </c>
      <c r="Y706" s="15">
        <v>0</v>
      </c>
      <c r="Z706" s="15">
        <v>0</v>
      </c>
      <c r="AA706" s="15">
        <v>0</v>
      </c>
      <c r="AB706" s="15">
        <v>0</v>
      </c>
      <c r="AC706" s="15">
        <v>202.5</v>
      </c>
      <c r="AD706" t="s">
        <v>2625</v>
      </c>
      <c r="AE706" t="s">
        <v>2625</v>
      </c>
      <c r="AF706">
        <v>6</v>
      </c>
    </row>
    <row r="707" spans="1:32" x14ac:dyDescent="0.25">
      <c r="A707" s="22" t="str">
        <f t="shared" ref="A707:A770" si="11">CONCATENATE(B707,"-",E707)</f>
        <v>6000000049-0</v>
      </c>
      <c r="B707" s="9" t="s">
        <v>1409</v>
      </c>
      <c r="C707" s="10" t="s">
        <v>29</v>
      </c>
      <c r="D707" s="10" t="s">
        <v>29</v>
      </c>
      <c r="E707" s="9" t="s">
        <v>30</v>
      </c>
      <c r="F707" s="10" t="s">
        <v>207</v>
      </c>
      <c r="G707" s="10" t="s">
        <v>32</v>
      </c>
      <c r="H707" s="11">
        <v>41913</v>
      </c>
      <c r="I707" s="12">
        <v>41913</v>
      </c>
      <c r="J707" s="10" t="s">
        <v>573</v>
      </c>
      <c r="K707" s="13" t="s">
        <v>1410</v>
      </c>
      <c r="L707" s="10" t="s">
        <v>1321</v>
      </c>
      <c r="M707" s="10" t="s">
        <v>29</v>
      </c>
      <c r="N707" s="14">
        <v>56305.73</v>
      </c>
      <c r="O707" s="12"/>
      <c r="P707" s="10" t="s">
        <v>29</v>
      </c>
      <c r="Q707" s="14">
        <v>-53490.44</v>
      </c>
      <c r="R707" s="15">
        <v>1</v>
      </c>
      <c r="S707" s="10" t="s">
        <v>29</v>
      </c>
      <c r="T707" s="14">
        <v>2815.29</v>
      </c>
      <c r="U707" s="10" t="s">
        <v>36</v>
      </c>
      <c r="V707" s="10" t="s">
        <v>29</v>
      </c>
      <c r="W707" s="10" t="s">
        <v>37</v>
      </c>
      <c r="X707" s="10" t="s">
        <v>29</v>
      </c>
      <c r="Y707" s="15">
        <v>0</v>
      </c>
      <c r="Z707" s="15">
        <v>0</v>
      </c>
      <c r="AA707" s="15">
        <v>0</v>
      </c>
      <c r="AB707" s="15">
        <v>0</v>
      </c>
      <c r="AC707" s="14">
        <v>2815.29</v>
      </c>
      <c r="AD707" t="s">
        <v>2625</v>
      </c>
      <c r="AE707" t="s">
        <v>2625</v>
      </c>
      <c r="AF707">
        <v>6</v>
      </c>
    </row>
    <row r="708" spans="1:32" x14ac:dyDescent="0.25">
      <c r="A708" s="22" t="str">
        <f t="shared" si="11"/>
        <v>6000000050-0</v>
      </c>
      <c r="B708" s="9" t="s">
        <v>1411</v>
      </c>
      <c r="C708" s="10" t="s">
        <v>29</v>
      </c>
      <c r="D708" s="10" t="s">
        <v>29</v>
      </c>
      <c r="E708" s="9" t="s">
        <v>30</v>
      </c>
      <c r="F708" s="10" t="s">
        <v>207</v>
      </c>
      <c r="G708" s="10" t="s">
        <v>32</v>
      </c>
      <c r="H708" s="11">
        <v>41913</v>
      </c>
      <c r="I708" s="12">
        <v>41913</v>
      </c>
      <c r="J708" s="10" t="s">
        <v>573</v>
      </c>
      <c r="K708" s="13" t="s">
        <v>1412</v>
      </c>
      <c r="L708" s="10" t="s">
        <v>1321</v>
      </c>
      <c r="M708" s="10" t="s">
        <v>29</v>
      </c>
      <c r="N708" s="14">
        <v>71400</v>
      </c>
      <c r="O708" s="12"/>
      <c r="P708" s="10" t="s">
        <v>29</v>
      </c>
      <c r="Q708" s="14">
        <v>-67830</v>
      </c>
      <c r="R708" s="15">
        <v>1</v>
      </c>
      <c r="S708" s="10" t="s">
        <v>29</v>
      </c>
      <c r="T708" s="14">
        <v>3570</v>
      </c>
      <c r="U708" s="10" t="s">
        <v>36</v>
      </c>
      <c r="V708" s="10" t="s">
        <v>29</v>
      </c>
      <c r="W708" s="10" t="s">
        <v>37</v>
      </c>
      <c r="X708" s="10" t="s">
        <v>29</v>
      </c>
      <c r="Y708" s="15">
        <v>0</v>
      </c>
      <c r="Z708" s="15">
        <v>0</v>
      </c>
      <c r="AA708" s="15">
        <v>0</v>
      </c>
      <c r="AB708" s="15">
        <v>0</v>
      </c>
      <c r="AC708" s="14">
        <v>3570</v>
      </c>
      <c r="AD708" t="s">
        <v>2625</v>
      </c>
      <c r="AE708" t="s">
        <v>2625</v>
      </c>
      <c r="AF708">
        <v>6</v>
      </c>
    </row>
    <row r="709" spans="1:32" x14ac:dyDescent="0.25">
      <c r="A709" s="22" t="str">
        <f t="shared" si="11"/>
        <v>6000000051-0</v>
      </c>
      <c r="B709" s="9" t="s">
        <v>1413</v>
      </c>
      <c r="C709" s="10" t="s">
        <v>29</v>
      </c>
      <c r="D709" s="10" t="s">
        <v>29</v>
      </c>
      <c r="E709" s="9" t="s">
        <v>30</v>
      </c>
      <c r="F709" s="10" t="s">
        <v>207</v>
      </c>
      <c r="G709" s="10" t="s">
        <v>32</v>
      </c>
      <c r="H709" s="11">
        <v>41913</v>
      </c>
      <c r="I709" s="12">
        <v>41913</v>
      </c>
      <c r="J709" s="10" t="s">
        <v>573</v>
      </c>
      <c r="K709" s="13" t="s">
        <v>1414</v>
      </c>
      <c r="L709" s="10" t="s">
        <v>1321</v>
      </c>
      <c r="M709" s="10" t="s">
        <v>29</v>
      </c>
      <c r="N709" s="14">
        <v>49395</v>
      </c>
      <c r="O709" s="12"/>
      <c r="P709" s="10" t="s">
        <v>29</v>
      </c>
      <c r="Q709" s="14">
        <v>-46925.25</v>
      </c>
      <c r="R709" s="15">
        <v>1</v>
      </c>
      <c r="S709" s="10" t="s">
        <v>29</v>
      </c>
      <c r="T709" s="14">
        <v>2469.75</v>
      </c>
      <c r="U709" s="10" t="s">
        <v>36</v>
      </c>
      <c r="V709" s="10" t="s">
        <v>29</v>
      </c>
      <c r="W709" s="10" t="s">
        <v>37</v>
      </c>
      <c r="X709" s="10" t="s">
        <v>29</v>
      </c>
      <c r="Y709" s="15">
        <v>0</v>
      </c>
      <c r="Z709" s="15">
        <v>0</v>
      </c>
      <c r="AA709" s="15">
        <v>0</v>
      </c>
      <c r="AB709" s="15">
        <v>0</v>
      </c>
      <c r="AC709" s="14">
        <v>2469.75</v>
      </c>
      <c r="AD709" t="s">
        <v>2625</v>
      </c>
      <c r="AE709" t="s">
        <v>2625</v>
      </c>
      <c r="AF709">
        <v>6</v>
      </c>
    </row>
    <row r="710" spans="1:32" x14ac:dyDescent="0.25">
      <c r="A710" s="22" t="str">
        <f t="shared" si="11"/>
        <v>6000000052-0</v>
      </c>
      <c r="B710" s="9" t="s">
        <v>1415</v>
      </c>
      <c r="C710" s="10" t="s">
        <v>29</v>
      </c>
      <c r="D710" s="10" t="s">
        <v>29</v>
      </c>
      <c r="E710" s="9" t="s">
        <v>30</v>
      </c>
      <c r="F710" s="10" t="s">
        <v>207</v>
      </c>
      <c r="G710" s="10" t="s">
        <v>32</v>
      </c>
      <c r="H710" s="11">
        <v>41974</v>
      </c>
      <c r="I710" s="12">
        <v>41974</v>
      </c>
      <c r="J710" s="10" t="s">
        <v>573</v>
      </c>
      <c r="K710" s="13" t="s">
        <v>1416</v>
      </c>
      <c r="L710" s="10" t="s">
        <v>1321</v>
      </c>
      <c r="M710" s="10" t="s">
        <v>29</v>
      </c>
      <c r="N710" s="14">
        <v>168566</v>
      </c>
      <c r="O710" s="12"/>
      <c r="P710" s="10" t="s">
        <v>29</v>
      </c>
      <c r="Q710" s="14">
        <v>-160137.70000000001</v>
      </c>
      <c r="R710" s="15">
        <v>1</v>
      </c>
      <c r="S710" s="10" t="s">
        <v>29</v>
      </c>
      <c r="T710" s="14">
        <v>8428.2999999999993</v>
      </c>
      <c r="U710" s="10" t="s">
        <v>36</v>
      </c>
      <c r="V710" s="10" t="s">
        <v>29</v>
      </c>
      <c r="W710" s="10" t="s">
        <v>37</v>
      </c>
      <c r="X710" s="10" t="s">
        <v>29</v>
      </c>
      <c r="Y710" s="15">
        <v>0</v>
      </c>
      <c r="Z710" s="15">
        <v>0</v>
      </c>
      <c r="AA710" s="15">
        <v>0</v>
      </c>
      <c r="AB710" s="15">
        <v>0</v>
      </c>
      <c r="AC710" s="14">
        <v>8428.2999999999993</v>
      </c>
      <c r="AD710" t="s">
        <v>2625</v>
      </c>
      <c r="AE710" t="s">
        <v>2625</v>
      </c>
      <c r="AF710">
        <v>6</v>
      </c>
    </row>
    <row r="711" spans="1:32" x14ac:dyDescent="0.25">
      <c r="A711" s="22" t="str">
        <f t="shared" si="11"/>
        <v>6000000053-0</v>
      </c>
      <c r="B711" s="9" t="s">
        <v>1417</v>
      </c>
      <c r="C711" s="10" t="s">
        <v>29</v>
      </c>
      <c r="D711" s="10" t="s">
        <v>29</v>
      </c>
      <c r="E711" s="9" t="s">
        <v>30</v>
      </c>
      <c r="F711" s="10" t="s">
        <v>207</v>
      </c>
      <c r="G711" s="10" t="s">
        <v>32</v>
      </c>
      <c r="H711" s="11">
        <v>41974</v>
      </c>
      <c r="I711" s="12">
        <v>41974</v>
      </c>
      <c r="J711" s="10" t="s">
        <v>218</v>
      </c>
      <c r="K711" s="13" t="s">
        <v>1418</v>
      </c>
      <c r="L711" s="10" t="s">
        <v>1321</v>
      </c>
      <c r="M711" s="10" t="s">
        <v>29</v>
      </c>
      <c r="N711" s="14">
        <v>32086.639999999999</v>
      </c>
      <c r="O711" s="12"/>
      <c r="P711" s="10" t="s">
        <v>29</v>
      </c>
      <c r="Q711" s="14">
        <v>-30482.31</v>
      </c>
      <c r="R711" s="15">
        <v>1</v>
      </c>
      <c r="S711" s="10" t="s">
        <v>29</v>
      </c>
      <c r="T711" s="14">
        <v>1604.33</v>
      </c>
      <c r="U711" s="10" t="s">
        <v>36</v>
      </c>
      <c r="V711" s="10" t="s">
        <v>29</v>
      </c>
      <c r="W711" s="10" t="s">
        <v>37</v>
      </c>
      <c r="X711" s="10" t="s">
        <v>29</v>
      </c>
      <c r="Y711" s="15">
        <v>0</v>
      </c>
      <c r="Z711" s="15">
        <v>0</v>
      </c>
      <c r="AA711" s="15">
        <v>0</v>
      </c>
      <c r="AB711" s="15">
        <v>0</v>
      </c>
      <c r="AC711" s="14">
        <v>1604.33</v>
      </c>
      <c r="AD711" t="s">
        <v>2625</v>
      </c>
      <c r="AE711" t="s">
        <v>2625</v>
      </c>
      <c r="AF711">
        <v>6</v>
      </c>
    </row>
    <row r="712" spans="1:32" x14ac:dyDescent="0.25">
      <c r="A712" s="22" t="str">
        <f t="shared" si="11"/>
        <v>6000000054-0</v>
      </c>
      <c r="B712" s="9" t="s">
        <v>1419</v>
      </c>
      <c r="C712" s="10" t="s">
        <v>29</v>
      </c>
      <c r="D712" s="10" t="s">
        <v>29</v>
      </c>
      <c r="E712" s="9" t="s">
        <v>30</v>
      </c>
      <c r="F712" s="10" t="s">
        <v>207</v>
      </c>
      <c r="G712" s="10" t="s">
        <v>32</v>
      </c>
      <c r="H712" s="11">
        <v>41974</v>
      </c>
      <c r="I712" s="12">
        <v>41974</v>
      </c>
      <c r="J712" s="10" t="s">
        <v>218</v>
      </c>
      <c r="K712" s="13" t="s">
        <v>1420</v>
      </c>
      <c r="L712" s="10" t="s">
        <v>1321</v>
      </c>
      <c r="M712" s="10" t="s">
        <v>29</v>
      </c>
      <c r="N712" s="14">
        <v>5700</v>
      </c>
      <c r="O712" s="12"/>
      <c r="P712" s="10" t="s">
        <v>29</v>
      </c>
      <c r="Q712" s="14">
        <v>-5415</v>
      </c>
      <c r="R712" s="15">
        <v>1</v>
      </c>
      <c r="S712" s="10" t="s">
        <v>29</v>
      </c>
      <c r="T712" s="15">
        <v>285</v>
      </c>
      <c r="U712" s="10" t="s">
        <v>36</v>
      </c>
      <c r="V712" s="10" t="s">
        <v>29</v>
      </c>
      <c r="W712" s="10" t="s">
        <v>37</v>
      </c>
      <c r="X712" s="10" t="s">
        <v>29</v>
      </c>
      <c r="Y712" s="15">
        <v>0</v>
      </c>
      <c r="Z712" s="15">
        <v>0</v>
      </c>
      <c r="AA712" s="15">
        <v>0</v>
      </c>
      <c r="AB712" s="15">
        <v>0</v>
      </c>
      <c r="AC712" s="15">
        <v>285</v>
      </c>
      <c r="AD712" t="s">
        <v>2625</v>
      </c>
      <c r="AE712" t="s">
        <v>2625</v>
      </c>
      <c r="AF712">
        <v>6</v>
      </c>
    </row>
    <row r="713" spans="1:32" x14ac:dyDescent="0.25">
      <c r="A713" s="22" t="str">
        <f t="shared" si="11"/>
        <v>6000000055-0</v>
      </c>
      <c r="B713" s="9" t="s">
        <v>1421</v>
      </c>
      <c r="C713" s="10" t="s">
        <v>29</v>
      </c>
      <c r="D713" s="10" t="s">
        <v>29</v>
      </c>
      <c r="E713" s="9" t="s">
        <v>30</v>
      </c>
      <c r="F713" s="10" t="s">
        <v>207</v>
      </c>
      <c r="G713" s="10" t="s">
        <v>32</v>
      </c>
      <c r="H713" s="11">
        <v>41974</v>
      </c>
      <c r="I713" s="12">
        <v>41974</v>
      </c>
      <c r="J713" s="10" t="s">
        <v>218</v>
      </c>
      <c r="K713" s="13" t="s">
        <v>1422</v>
      </c>
      <c r="L713" s="10" t="s">
        <v>1321</v>
      </c>
      <c r="M713" s="10" t="s">
        <v>29</v>
      </c>
      <c r="N713" s="14">
        <v>11600</v>
      </c>
      <c r="O713" s="12"/>
      <c r="P713" s="10" t="s">
        <v>29</v>
      </c>
      <c r="Q713" s="14">
        <v>-11020</v>
      </c>
      <c r="R713" s="15">
        <v>1</v>
      </c>
      <c r="S713" s="10" t="s">
        <v>29</v>
      </c>
      <c r="T713" s="15">
        <v>580</v>
      </c>
      <c r="U713" s="10" t="s">
        <v>36</v>
      </c>
      <c r="V713" s="10" t="s">
        <v>29</v>
      </c>
      <c r="W713" s="10" t="s">
        <v>37</v>
      </c>
      <c r="X713" s="10" t="s">
        <v>29</v>
      </c>
      <c r="Y713" s="15">
        <v>0</v>
      </c>
      <c r="Z713" s="15">
        <v>0</v>
      </c>
      <c r="AA713" s="15">
        <v>0</v>
      </c>
      <c r="AB713" s="15">
        <v>0</v>
      </c>
      <c r="AC713" s="15">
        <v>580</v>
      </c>
      <c r="AD713" t="s">
        <v>2625</v>
      </c>
      <c r="AE713" t="s">
        <v>2625</v>
      </c>
      <c r="AF713">
        <v>6</v>
      </c>
    </row>
    <row r="714" spans="1:32" x14ac:dyDescent="0.25">
      <c r="A714" s="22" t="str">
        <f t="shared" si="11"/>
        <v>6000000056-0</v>
      </c>
      <c r="B714" s="9" t="s">
        <v>1423</v>
      </c>
      <c r="C714" s="10" t="s">
        <v>29</v>
      </c>
      <c r="D714" s="10" t="s">
        <v>29</v>
      </c>
      <c r="E714" s="9" t="s">
        <v>30</v>
      </c>
      <c r="F714" s="10" t="s">
        <v>207</v>
      </c>
      <c r="G714" s="10" t="s">
        <v>32</v>
      </c>
      <c r="H714" s="11">
        <v>41974</v>
      </c>
      <c r="I714" s="12">
        <v>41974</v>
      </c>
      <c r="J714" s="10" t="s">
        <v>218</v>
      </c>
      <c r="K714" s="13" t="s">
        <v>1424</v>
      </c>
      <c r="L714" s="10" t="s">
        <v>1321</v>
      </c>
      <c r="M714" s="10" t="s">
        <v>29</v>
      </c>
      <c r="N714" s="14">
        <v>40800</v>
      </c>
      <c r="O714" s="12"/>
      <c r="P714" s="10" t="s">
        <v>29</v>
      </c>
      <c r="Q714" s="14">
        <v>-38760</v>
      </c>
      <c r="R714" s="15">
        <v>1</v>
      </c>
      <c r="S714" s="10" t="s">
        <v>29</v>
      </c>
      <c r="T714" s="14">
        <v>2040</v>
      </c>
      <c r="U714" s="10" t="s">
        <v>36</v>
      </c>
      <c r="V714" s="10" t="s">
        <v>29</v>
      </c>
      <c r="W714" s="10" t="s">
        <v>37</v>
      </c>
      <c r="X714" s="10" t="s">
        <v>29</v>
      </c>
      <c r="Y714" s="15">
        <v>0</v>
      </c>
      <c r="Z714" s="15">
        <v>0</v>
      </c>
      <c r="AA714" s="15">
        <v>0</v>
      </c>
      <c r="AB714" s="15">
        <v>0</v>
      </c>
      <c r="AC714" s="14">
        <v>2040</v>
      </c>
      <c r="AD714" t="s">
        <v>2625</v>
      </c>
      <c r="AE714" t="s">
        <v>2625</v>
      </c>
      <c r="AF714">
        <v>6</v>
      </c>
    </row>
    <row r="715" spans="1:32" x14ac:dyDescent="0.25">
      <c r="A715" s="22" t="str">
        <f t="shared" si="11"/>
        <v>6000000057-0</v>
      </c>
      <c r="B715" s="9" t="s">
        <v>1425</v>
      </c>
      <c r="C715" s="10" t="s">
        <v>29</v>
      </c>
      <c r="D715" s="10" t="s">
        <v>29</v>
      </c>
      <c r="E715" s="9" t="s">
        <v>30</v>
      </c>
      <c r="F715" s="10" t="s">
        <v>207</v>
      </c>
      <c r="G715" s="10" t="s">
        <v>32</v>
      </c>
      <c r="H715" s="11">
        <v>42160</v>
      </c>
      <c r="I715" s="12">
        <v>42160</v>
      </c>
      <c r="J715" s="10" t="s">
        <v>573</v>
      </c>
      <c r="K715" s="13" t="s">
        <v>1426</v>
      </c>
      <c r="L715" s="10" t="s">
        <v>1321</v>
      </c>
      <c r="M715" s="10" t="s">
        <v>29</v>
      </c>
      <c r="N715" s="14">
        <v>6000</v>
      </c>
      <c r="O715" s="12"/>
      <c r="P715" s="10" t="s">
        <v>29</v>
      </c>
      <c r="Q715" s="14">
        <v>-5700</v>
      </c>
      <c r="R715" s="15">
        <v>1</v>
      </c>
      <c r="S715" s="10" t="s">
        <v>29</v>
      </c>
      <c r="T715" s="15">
        <v>300</v>
      </c>
      <c r="U715" s="10" t="s">
        <v>36</v>
      </c>
      <c r="V715" s="10" t="s">
        <v>29</v>
      </c>
      <c r="W715" s="10" t="s">
        <v>37</v>
      </c>
      <c r="X715" s="10" t="s">
        <v>29</v>
      </c>
      <c r="Y715" s="15">
        <v>0</v>
      </c>
      <c r="Z715" s="15">
        <v>0</v>
      </c>
      <c r="AA715" s="15">
        <v>0</v>
      </c>
      <c r="AB715" s="15">
        <v>0</v>
      </c>
      <c r="AC715" s="15">
        <v>300</v>
      </c>
      <c r="AD715" t="s">
        <v>2625</v>
      </c>
      <c r="AE715" t="s">
        <v>2625</v>
      </c>
      <c r="AF715">
        <v>6</v>
      </c>
    </row>
    <row r="716" spans="1:32" x14ac:dyDescent="0.25">
      <c r="A716" s="22" t="str">
        <f t="shared" si="11"/>
        <v>6000000058-0</v>
      </c>
      <c r="B716" s="9" t="s">
        <v>1427</v>
      </c>
      <c r="C716" s="10" t="s">
        <v>29</v>
      </c>
      <c r="D716" s="10" t="s">
        <v>29</v>
      </c>
      <c r="E716" s="9" t="s">
        <v>30</v>
      </c>
      <c r="F716" s="10" t="s">
        <v>207</v>
      </c>
      <c r="G716" s="10" t="s">
        <v>32</v>
      </c>
      <c r="H716" s="11">
        <v>42185</v>
      </c>
      <c r="I716" s="12">
        <v>42185</v>
      </c>
      <c r="J716" s="10" t="s">
        <v>573</v>
      </c>
      <c r="K716" s="13" t="s">
        <v>1426</v>
      </c>
      <c r="L716" s="10" t="s">
        <v>1321</v>
      </c>
      <c r="M716" s="10" t="s">
        <v>29</v>
      </c>
      <c r="N716" s="14">
        <v>6000</v>
      </c>
      <c r="O716" s="12"/>
      <c r="P716" s="10" t="s">
        <v>29</v>
      </c>
      <c r="Q716" s="14">
        <v>-5700</v>
      </c>
      <c r="R716" s="15">
        <v>1</v>
      </c>
      <c r="S716" s="10" t="s">
        <v>29</v>
      </c>
      <c r="T716" s="15">
        <v>300</v>
      </c>
      <c r="U716" s="10" t="s">
        <v>36</v>
      </c>
      <c r="V716" s="10" t="s">
        <v>29</v>
      </c>
      <c r="W716" s="10" t="s">
        <v>37</v>
      </c>
      <c r="X716" s="10" t="s">
        <v>29</v>
      </c>
      <c r="Y716" s="15">
        <v>0</v>
      </c>
      <c r="Z716" s="15">
        <v>0</v>
      </c>
      <c r="AA716" s="15">
        <v>0</v>
      </c>
      <c r="AB716" s="15">
        <v>0</v>
      </c>
      <c r="AC716" s="15">
        <v>300</v>
      </c>
      <c r="AD716" t="s">
        <v>2625</v>
      </c>
      <c r="AE716" t="s">
        <v>2625</v>
      </c>
      <c r="AF716">
        <v>6</v>
      </c>
    </row>
    <row r="717" spans="1:32" x14ac:dyDescent="0.25">
      <c r="A717" s="22" t="str">
        <f t="shared" si="11"/>
        <v>6000000059-0</v>
      </c>
      <c r="B717" s="9" t="s">
        <v>1428</v>
      </c>
      <c r="C717" s="10" t="s">
        <v>29</v>
      </c>
      <c r="D717" s="10" t="s">
        <v>29</v>
      </c>
      <c r="E717" s="9" t="s">
        <v>30</v>
      </c>
      <c r="F717" s="10" t="s">
        <v>1429</v>
      </c>
      <c r="G717" s="10" t="s">
        <v>32</v>
      </c>
      <c r="H717" s="11">
        <v>42358</v>
      </c>
      <c r="I717" s="12">
        <v>42358</v>
      </c>
      <c r="J717" s="10" t="s">
        <v>573</v>
      </c>
      <c r="K717" s="13" t="s">
        <v>1430</v>
      </c>
      <c r="L717" s="10" t="s">
        <v>284</v>
      </c>
      <c r="M717" s="10" t="s">
        <v>29</v>
      </c>
      <c r="N717" s="14">
        <v>37944</v>
      </c>
      <c r="O717" s="12"/>
      <c r="P717" s="10" t="s">
        <v>29</v>
      </c>
      <c r="Q717" s="14">
        <v>-36047</v>
      </c>
      <c r="R717" s="15">
        <v>1</v>
      </c>
      <c r="S717" s="10" t="s">
        <v>29</v>
      </c>
      <c r="T717" s="14">
        <v>1897</v>
      </c>
      <c r="U717" s="10" t="s">
        <v>36</v>
      </c>
      <c r="V717" s="10" t="s">
        <v>29</v>
      </c>
      <c r="W717" s="10" t="s">
        <v>37</v>
      </c>
      <c r="X717" s="10" t="s">
        <v>29</v>
      </c>
      <c r="Y717" s="15">
        <v>0</v>
      </c>
      <c r="Z717" s="15">
        <v>0</v>
      </c>
      <c r="AA717" s="15">
        <v>0</v>
      </c>
      <c r="AB717" s="15">
        <v>0</v>
      </c>
      <c r="AC717" s="14">
        <v>1897</v>
      </c>
      <c r="AD717" t="s">
        <v>2625</v>
      </c>
      <c r="AE717" t="s">
        <v>2625</v>
      </c>
      <c r="AF717">
        <v>6</v>
      </c>
    </row>
    <row r="718" spans="1:32" x14ac:dyDescent="0.25">
      <c r="A718" s="22" t="str">
        <f t="shared" si="11"/>
        <v>6000000060-0</v>
      </c>
      <c r="B718" s="9" t="s">
        <v>1431</v>
      </c>
      <c r="C718" s="10" t="s">
        <v>29</v>
      </c>
      <c r="D718" s="10" t="s">
        <v>29</v>
      </c>
      <c r="E718" s="9" t="s">
        <v>30</v>
      </c>
      <c r="F718" s="10" t="s">
        <v>207</v>
      </c>
      <c r="G718" s="10" t="s">
        <v>32</v>
      </c>
      <c r="H718" s="11">
        <v>42366</v>
      </c>
      <c r="I718" s="12">
        <v>42366</v>
      </c>
      <c r="J718" s="10" t="s">
        <v>218</v>
      </c>
      <c r="K718" s="13" t="s">
        <v>1432</v>
      </c>
      <c r="L718" s="10" t="s">
        <v>1321</v>
      </c>
      <c r="M718" s="10" t="s">
        <v>29</v>
      </c>
      <c r="N718" s="14">
        <v>5500</v>
      </c>
      <c r="O718" s="12"/>
      <c r="P718" s="10" t="s">
        <v>29</v>
      </c>
      <c r="Q718" s="14">
        <v>-5225</v>
      </c>
      <c r="R718" s="15">
        <v>1</v>
      </c>
      <c r="S718" s="10" t="s">
        <v>29</v>
      </c>
      <c r="T718" s="15">
        <v>275</v>
      </c>
      <c r="U718" s="10" t="s">
        <v>36</v>
      </c>
      <c r="V718" s="10" t="s">
        <v>29</v>
      </c>
      <c r="W718" s="10" t="s">
        <v>37</v>
      </c>
      <c r="X718" s="10" t="s">
        <v>29</v>
      </c>
      <c r="Y718" s="15">
        <v>0</v>
      </c>
      <c r="Z718" s="15">
        <v>0</v>
      </c>
      <c r="AA718" s="15">
        <v>0</v>
      </c>
      <c r="AB718" s="15">
        <v>0</v>
      </c>
      <c r="AC718" s="15">
        <v>275</v>
      </c>
      <c r="AD718" t="s">
        <v>2625</v>
      </c>
      <c r="AE718" t="s">
        <v>2625</v>
      </c>
      <c r="AF718">
        <v>6</v>
      </c>
    </row>
    <row r="719" spans="1:32" x14ac:dyDescent="0.25">
      <c r="A719" s="22" t="str">
        <f t="shared" si="11"/>
        <v>6000000061-0</v>
      </c>
      <c r="B719" s="9" t="s">
        <v>1433</v>
      </c>
      <c r="C719" s="10" t="s">
        <v>29</v>
      </c>
      <c r="D719" s="10" t="s">
        <v>29</v>
      </c>
      <c r="E719" s="9" t="s">
        <v>30</v>
      </c>
      <c r="F719" s="10" t="s">
        <v>207</v>
      </c>
      <c r="G719" s="10" t="s">
        <v>32</v>
      </c>
      <c r="H719" s="11">
        <v>42367</v>
      </c>
      <c r="I719" s="12">
        <v>42367</v>
      </c>
      <c r="J719" s="10" t="s">
        <v>573</v>
      </c>
      <c r="K719" s="13" t="s">
        <v>1426</v>
      </c>
      <c r="L719" s="10" t="s">
        <v>1321</v>
      </c>
      <c r="M719" s="10" t="s">
        <v>29</v>
      </c>
      <c r="N719" s="14">
        <v>9340</v>
      </c>
      <c r="O719" s="12"/>
      <c r="P719" s="10" t="s">
        <v>29</v>
      </c>
      <c r="Q719" s="14">
        <v>-8873</v>
      </c>
      <c r="R719" s="15">
        <v>1</v>
      </c>
      <c r="S719" s="10" t="s">
        <v>29</v>
      </c>
      <c r="T719" s="15">
        <v>467</v>
      </c>
      <c r="U719" s="10" t="s">
        <v>36</v>
      </c>
      <c r="V719" s="10" t="s">
        <v>29</v>
      </c>
      <c r="W719" s="10" t="s">
        <v>37</v>
      </c>
      <c r="X719" s="10" t="s">
        <v>29</v>
      </c>
      <c r="Y719" s="15">
        <v>0</v>
      </c>
      <c r="Z719" s="15">
        <v>0</v>
      </c>
      <c r="AA719" s="15">
        <v>0</v>
      </c>
      <c r="AB719" s="15">
        <v>0</v>
      </c>
      <c r="AC719" s="15">
        <v>467</v>
      </c>
      <c r="AD719" t="s">
        <v>2625</v>
      </c>
      <c r="AE719" t="s">
        <v>2625</v>
      </c>
      <c r="AF719">
        <v>6</v>
      </c>
    </row>
    <row r="720" spans="1:32" x14ac:dyDescent="0.25">
      <c r="A720" s="22" t="str">
        <f t="shared" si="11"/>
        <v>6000000061-1</v>
      </c>
      <c r="B720" s="9" t="s">
        <v>1433</v>
      </c>
      <c r="C720" s="10" t="s">
        <v>29</v>
      </c>
      <c r="D720" s="10" t="s">
        <v>29</v>
      </c>
      <c r="E720" s="9" t="s">
        <v>375</v>
      </c>
      <c r="F720" s="10" t="s">
        <v>207</v>
      </c>
      <c r="G720" s="10" t="s">
        <v>32</v>
      </c>
      <c r="H720" s="11">
        <v>44733</v>
      </c>
      <c r="I720" s="12">
        <v>44733</v>
      </c>
      <c r="J720" s="10" t="s">
        <v>503</v>
      </c>
      <c r="K720" s="13" t="s">
        <v>1434</v>
      </c>
      <c r="L720" s="10" t="s">
        <v>1321</v>
      </c>
      <c r="M720" s="10" t="s">
        <v>29</v>
      </c>
      <c r="N720" s="14">
        <v>8389.83</v>
      </c>
      <c r="O720" s="12"/>
      <c r="P720" s="10" t="s">
        <v>29</v>
      </c>
      <c r="Q720" s="14">
        <v>-2942</v>
      </c>
      <c r="R720" s="15">
        <v>1</v>
      </c>
      <c r="S720" s="10" t="s">
        <v>29</v>
      </c>
      <c r="T720" s="14">
        <v>5447.83</v>
      </c>
      <c r="U720" s="10" t="s">
        <v>36</v>
      </c>
      <c r="V720" s="10" t="s">
        <v>29</v>
      </c>
      <c r="W720" s="10" t="s">
        <v>37</v>
      </c>
      <c r="X720" s="10" t="s">
        <v>29</v>
      </c>
      <c r="Y720" s="15">
        <v>0</v>
      </c>
      <c r="Z720" s="15">
        <v>0</v>
      </c>
      <c r="AA720" s="15">
        <v>0</v>
      </c>
      <c r="AB720" s="14">
        <v>-2460</v>
      </c>
      <c r="AC720" s="14">
        <v>2987.83</v>
      </c>
      <c r="AD720" t="s">
        <v>2625</v>
      </c>
      <c r="AE720" t="s">
        <v>2625</v>
      </c>
      <c r="AF720">
        <v>6</v>
      </c>
    </row>
    <row r="721" spans="1:32" x14ac:dyDescent="0.25">
      <c r="A721" s="22" t="str">
        <f t="shared" si="11"/>
        <v>6000000062-0</v>
      </c>
      <c r="B721" s="9" t="s">
        <v>1435</v>
      </c>
      <c r="C721" s="10" t="s">
        <v>29</v>
      </c>
      <c r="D721" s="10" t="s">
        <v>29</v>
      </c>
      <c r="E721" s="9" t="s">
        <v>30</v>
      </c>
      <c r="F721" s="10" t="s">
        <v>1429</v>
      </c>
      <c r="G721" s="10" t="s">
        <v>32</v>
      </c>
      <c r="H721" s="11">
        <v>42369</v>
      </c>
      <c r="I721" s="12">
        <v>42369</v>
      </c>
      <c r="J721" s="10" t="s">
        <v>1184</v>
      </c>
      <c r="K721" s="13" t="s">
        <v>1436</v>
      </c>
      <c r="L721" s="10" t="s">
        <v>284</v>
      </c>
      <c r="M721" s="10" t="s">
        <v>29</v>
      </c>
      <c r="N721" s="14">
        <v>29070</v>
      </c>
      <c r="O721" s="12"/>
      <c r="P721" s="10" t="s">
        <v>29</v>
      </c>
      <c r="Q721" s="14">
        <v>-27616</v>
      </c>
      <c r="R721" s="15">
        <v>1</v>
      </c>
      <c r="S721" s="10" t="s">
        <v>29</v>
      </c>
      <c r="T721" s="14">
        <v>1454</v>
      </c>
      <c r="U721" s="10" t="s">
        <v>36</v>
      </c>
      <c r="V721" s="10" t="s">
        <v>29</v>
      </c>
      <c r="W721" s="10" t="s">
        <v>37</v>
      </c>
      <c r="X721" s="10" t="s">
        <v>29</v>
      </c>
      <c r="Y721" s="15">
        <v>0</v>
      </c>
      <c r="Z721" s="15">
        <v>0</v>
      </c>
      <c r="AA721" s="15">
        <v>0</v>
      </c>
      <c r="AB721" s="15">
        <v>0</v>
      </c>
      <c r="AC721" s="14">
        <v>1454</v>
      </c>
      <c r="AD721" t="s">
        <v>2625</v>
      </c>
      <c r="AE721" t="s">
        <v>2625</v>
      </c>
      <c r="AF721">
        <v>6</v>
      </c>
    </row>
    <row r="722" spans="1:32" x14ac:dyDescent="0.25">
      <c r="A722" s="22" t="str">
        <f t="shared" si="11"/>
        <v>6000000062-1</v>
      </c>
      <c r="B722" s="9" t="s">
        <v>1435</v>
      </c>
      <c r="C722" s="10" t="s">
        <v>29</v>
      </c>
      <c r="D722" s="10" t="s">
        <v>29</v>
      </c>
      <c r="E722" s="9" t="s">
        <v>375</v>
      </c>
      <c r="F722" s="10" t="s">
        <v>207</v>
      </c>
      <c r="G722" s="10" t="s">
        <v>32</v>
      </c>
      <c r="H722" s="11">
        <v>44926</v>
      </c>
      <c r="I722" s="12">
        <v>44926</v>
      </c>
      <c r="J722" s="10" t="s">
        <v>1184</v>
      </c>
      <c r="K722" s="13" t="s">
        <v>1437</v>
      </c>
      <c r="L722" s="10" t="s">
        <v>284</v>
      </c>
      <c r="M722" s="10" t="s">
        <v>29</v>
      </c>
      <c r="N722" s="14">
        <v>78000</v>
      </c>
      <c r="O722" s="12"/>
      <c r="P722" s="10" t="s">
        <v>29</v>
      </c>
      <c r="Q722" s="14">
        <v>-12282</v>
      </c>
      <c r="R722" s="15">
        <v>3</v>
      </c>
      <c r="S722" s="10" t="s">
        <v>29</v>
      </c>
      <c r="T722" s="14">
        <v>65718</v>
      </c>
      <c r="U722" s="10" t="s">
        <v>36</v>
      </c>
      <c r="V722" s="10" t="s">
        <v>29</v>
      </c>
      <c r="W722" s="10" t="s">
        <v>37</v>
      </c>
      <c r="X722" s="10" t="s">
        <v>29</v>
      </c>
      <c r="Y722" s="15">
        <v>0</v>
      </c>
      <c r="Z722" s="15">
        <v>0</v>
      </c>
      <c r="AA722" s="15">
        <v>0</v>
      </c>
      <c r="AB722" s="14">
        <v>-41573</v>
      </c>
      <c r="AC722" s="14">
        <v>24145</v>
      </c>
      <c r="AD722" t="s">
        <v>2625</v>
      </c>
      <c r="AE722" t="s">
        <v>2625</v>
      </c>
      <c r="AF722">
        <v>6</v>
      </c>
    </row>
    <row r="723" spans="1:32" x14ac:dyDescent="0.25">
      <c r="A723" s="22" t="str">
        <f t="shared" si="11"/>
        <v>6000000063-0</v>
      </c>
      <c r="B723" s="9" t="s">
        <v>1438</v>
      </c>
      <c r="C723" s="10" t="s">
        <v>29</v>
      </c>
      <c r="D723" s="10" t="s">
        <v>29</v>
      </c>
      <c r="E723" s="9" t="s">
        <v>30</v>
      </c>
      <c r="F723" s="10" t="s">
        <v>207</v>
      </c>
      <c r="G723" s="10" t="s">
        <v>32</v>
      </c>
      <c r="H723" s="11">
        <v>42372</v>
      </c>
      <c r="I723" s="12">
        <v>42372</v>
      </c>
      <c r="J723" s="10" t="s">
        <v>218</v>
      </c>
      <c r="K723" s="13" t="s">
        <v>1439</v>
      </c>
      <c r="L723" s="10" t="s">
        <v>1321</v>
      </c>
      <c r="M723" s="10" t="s">
        <v>29</v>
      </c>
      <c r="N723" s="14">
        <v>178806.96</v>
      </c>
      <c r="O723" s="12"/>
      <c r="P723" s="10" t="s">
        <v>29</v>
      </c>
      <c r="Q723" s="14">
        <v>-169866.61</v>
      </c>
      <c r="R723" s="15">
        <v>1</v>
      </c>
      <c r="S723" s="10" t="s">
        <v>29</v>
      </c>
      <c r="T723" s="14">
        <v>8940.35</v>
      </c>
      <c r="U723" s="10" t="s">
        <v>36</v>
      </c>
      <c r="V723" s="10" t="s">
        <v>29</v>
      </c>
      <c r="W723" s="10" t="s">
        <v>37</v>
      </c>
      <c r="X723" s="10" t="s">
        <v>29</v>
      </c>
      <c r="Y723" s="15">
        <v>0</v>
      </c>
      <c r="Z723" s="15">
        <v>0</v>
      </c>
      <c r="AA723" s="15">
        <v>0</v>
      </c>
      <c r="AB723" s="15">
        <v>0</v>
      </c>
      <c r="AC723" s="14">
        <v>8940.35</v>
      </c>
      <c r="AD723" t="s">
        <v>2625</v>
      </c>
      <c r="AE723" t="s">
        <v>2625</v>
      </c>
      <c r="AF723">
        <v>6</v>
      </c>
    </row>
    <row r="724" spans="1:32" x14ac:dyDescent="0.25">
      <c r="A724" s="22" t="str">
        <f t="shared" si="11"/>
        <v>6000000064-0</v>
      </c>
      <c r="B724" s="9" t="s">
        <v>1440</v>
      </c>
      <c r="C724" s="10" t="s">
        <v>29</v>
      </c>
      <c r="D724" s="10" t="s">
        <v>29</v>
      </c>
      <c r="E724" s="9" t="s">
        <v>30</v>
      </c>
      <c r="F724" s="10" t="s">
        <v>207</v>
      </c>
      <c r="G724" s="10" t="s">
        <v>32</v>
      </c>
      <c r="H724" s="11">
        <v>42385</v>
      </c>
      <c r="I724" s="12">
        <v>42385</v>
      </c>
      <c r="J724" s="10" t="s">
        <v>218</v>
      </c>
      <c r="K724" s="13" t="s">
        <v>1439</v>
      </c>
      <c r="L724" s="10" t="s">
        <v>1321</v>
      </c>
      <c r="M724" s="10" t="s">
        <v>29</v>
      </c>
      <c r="N724" s="14">
        <v>177706.66</v>
      </c>
      <c r="O724" s="12"/>
      <c r="P724" s="10" t="s">
        <v>29</v>
      </c>
      <c r="Q724" s="14">
        <v>-168821.33</v>
      </c>
      <c r="R724" s="15">
        <v>1</v>
      </c>
      <c r="S724" s="10" t="s">
        <v>29</v>
      </c>
      <c r="T724" s="14">
        <v>8885.33</v>
      </c>
      <c r="U724" s="10" t="s">
        <v>36</v>
      </c>
      <c r="V724" s="10" t="s">
        <v>29</v>
      </c>
      <c r="W724" s="10" t="s">
        <v>37</v>
      </c>
      <c r="X724" s="10" t="s">
        <v>29</v>
      </c>
      <c r="Y724" s="15">
        <v>0</v>
      </c>
      <c r="Z724" s="15">
        <v>0</v>
      </c>
      <c r="AA724" s="15">
        <v>0</v>
      </c>
      <c r="AB724" s="15">
        <v>0</v>
      </c>
      <c r="AC724" s="14">
        <v>8885.33</v>
      </c>
      <c r="AD724" t="s">
        <v>2625</v>
      </c>
      <c r="AE724" t="s">
        <v>2625</v>
      </c>
      <c r="AF724">
        <v>6</v>
      </c>
    </row>
    <row r="725" spans="1:32" x14ac:dyDescent="0.25">
      <c r="A725" s="22" t="str">
        <f t="shared" si="11"/>
        <v>6000000065-0</v>
      </c>
      <c r="B725" s="9" t="s">
        <v>1441</v>
      </c>
      <c r="C725" s="10" t="s">
        <v>29</v>
      </c>
      <c r="D725" s="10" t="s">
        <v>29</v>
      </c>
      <c r="E725" s="9" t="s">
        <v>30</v>
      </c>
      <c r="F725" s="10" t="s">
        <v>1429</v>
      </c>
      <c r="G725" s="10" t="s">
        <v>32</v>
      </c>
      <c r="H725" s="11">
        <v>42385</v>
      </c>
      <c r="I725" s="12">
        <v>42385</v>
      </c>
      <c r="J725" s="10" t="s">
        <v>573</v>
      </c>
      <c r="K725" s="13" t="s">
        <v>1442</v>
      </c>
      <c r="L725" s="10" t="s">
        <v>284</v>
      </c>
      <c r="M725" s="10" t="s">
        <v>29</v>
      </c>
      <c r="N725" s="14">
        <v>5500</v>
      </c>
      <c r="O725" s="12"/>
      <c r="P725" s="10" t="s">
        <v>29</v>
      </c>
      <c r="Q725" s="14">
        <v>-5225</v>
      </c>
      <c r="R725" s="15">
        <v>1</v>
      </c>
      <c r="S725" s="10" t="s">
        <v>29</v>
      </c>
      <c r="T725" s="15">
        <v>275</v>
      </c>
      <c r="U725" s="10" t="s">
        <v>36</v>
      </c>
      <c r="V725" s="10" t="s">
        <v>29</v>
      </c>
      <c r="W725" s="10" t="s">
        <v>37</v>
      </c>
      <c r="X725" s="10" t="s">
        <v>29</v>
      </c>
      <c r="Y725" s="15">
        <v>0</v>
      </c>
      <c r="Z725" s="15">
        <v>0</v>
      </c>
      <c r="AA725" s="15">
        <v>0</v>
      </c>
      <c r="AB725" s="15">
        <v>0</v>
      </c>
      <c r="AC725" s="15">
        <v>275</v>
      </c>
      <c r="AD725" t="s">
        <v>2625</v>
      </c>
      <c r="AE725" t="s">
        <v>2625</v>
      </c>
      <c r="AF725">
        <v>6</v>
      </c>
    </row>
    <row r="726" spans="1:32" x14ac:dyDescent="0.25">
      <c r="A726" s="22" t="str">
        <f t="shared" si="11"/>
        <v>6000000066-0</v>
      </c>
      <c r="B726" s="9" t="s">
        <v>1443</v>
      </c>
      <c r="C726" s="10" t="s">
        <v>29</v>
      </c>
      <c r="D726" s="10" t="s">
        <v>29</v>
      </c>
      <c r="E726" s="9" t="s">
        <v>30</v>
      </c>
      <c r="F726" s="10" t="s">
        <v>1429</v>
      </c>
      <c r="G726" s="10" t="s">
        <v>32</v>
      </c>
      <c r="H726" s="11">
        <v>42417</v>
      </c>
      <c r="I726" s="12">
        <v>42417</v>
      </c>
      <c r="J726" s="10" t="s">
        <v>573</v>
      </c>
      <c r="K726" s="13" t="s">
        <v>1444</v>
      </c>
      <c r="L726" s="10" t="s">
        <v>284</v>
      </c>
      <c r="M726" s="10" t="s">
        <v>29</v>
      </c>
      <c r="N726" s="14">
        <v>2448</v>
      </c>
      <c r="O726" s="12"/>
      <c r="P726" s="10" t="s">
        <v>29</v>
      </c>
      <c r="Q726" s="14">
        <v>-2326</v>
      </c>
      <c r="R726" s="15">
        <v>1</v>
      </c>
      <c r="S726" s="10" t="s">
        <v>29</v>
      </c>
      <c r="T726" s="15">
        <v>122</v>
      </c>
      <c r="U726" s="10" t="s">
        <v>36</v>
      </c>
      <c r="V726" s="10" t="s">
        <v>29</v>
      </c>
      <c r="W726" s="10" t="s">
        <v>37</v>
      </c>
      <c r="X726" s="10" t="s">
        <v>29</v>
      </c>
      <c r="Y726" s="15">
        <v>0</v>
      </c>
      <c r="Z726" s="15">
        <v>0</v>
      </c>
      <c r="AA726" s="15">
        <v>0</v>
      </c>
      <c r="AB726" s="15">
        <v>0</v>
      </c>
      <c r="AC726" s="15">
        <v>122</v>
      </c>
      <c r="AD726" t="s">
        <v>2625</v>
      </c>
      <c r="AE726" t="s">
        <v>2625</v>
      </c>
      <c r="AF726">
        <v>6</v>
      </c>
    </row>
    <row r="727" spans="1:32" x14ac:dyDescent="0.25">
      <c r="A727" s="22" t="str">
        <f t="shared" si="11"/>
        <v>6000000067-0</v>
      </c>
      <c r="B727" s="9" t="s">
        <v>1445</v>
      </c>
      <c r="C727" s="10" t="s">
        <v>29</v>
      </c>
      <c r="D727" s="10" t="s">
        <v>29</v>
      </c>
      <c r="E727" s="9" t="s">
        <v>30</v>
      </c>
      <c r="F727" s="10" t="s">
        <v>207</v>
      </c>
      <c r="G727" s="10" t="s">
        <v>32</v>
      </c>
      <c r="H727" s="11">
        <v>42917</v>
      </c>
      <c r="I727" s="12">
        <v>42917</v>
      </c>
      <c r="J727" s="10" t="s">
        <v>573</v>
      </c>
      <c r="K727" s="13" t="s">
        <v>1446</v>
      </c>
      <c r="L727" s="10" t="s">
        <v>284</v>
      </c>
      <c r="M727" s="10" t="s">
        <v>29</v>
      </c>
      <c r="N727" s="14">
        <v>12985</v>
      </c>
      <c r="O727" s="12"/>
      <c r="P727" s="10" t="s">
        <v>29</v>
      </c>
      <c r="Q727" s="14">
        <v>-12335.75</v>
      </c>
      <c r="R727" s="15">
        <v>1</v>
      </c>
      <c r="S727" s="10" t="s">
        <v>29</v>
      </c>
      <c r="T727" s="15">
        <v>649.25</v>
      </c>
      <c r="U727" s="10" t="s">
        <v>36</v>
      </c>
      <c r="V727" s="10" t="s">
        <v>29</v>
      </c>
      <c r="W727" s="10" t="s">
        <v>37</v>
      </c>
      <c r="X727" s="10" t="s">
        <v>29</v>
      </c>
      <c r="Y727" s="15">
        <v>0</v>
      </c>
      <c r="Z727" s="15">
        <v>0</v>
      </c>
      <c r="AA727" s="15">
        <v>0</v>
      </c>
      <c r="AB727" s="15">
        <v>0</v>
      </c>
      <c r="AC727" s="15">
        <v>649.25</v>
      </c>
      <c r="AD727" t="s">
        <v>2625</v>
      </c>
      <c r="AE727" t="s">
        <v>2625</v>
      </c>
      <c r="AF727">
        <v>6</v>
      </c>
    </row>
    <row r="728" spans="1:32" x14ac:dyDescent="0.25">
      <c r="A728" s="22" t="str">
        <f t="shared" si="11"/>
        <v>6000000068-0</v>
      </c>
      <c r="B728" s="9" t="s">
        <v>1447</v>
      </c>
      <c r="C728" s="10" t="s">
        <v>29</v>
      </c>
      <c r="D728" s="10" t="s">
        <v>29</v>
      </c>
      <c r="E728" s="9" t="s">
        <v>30</v>
      </c>
      <c r="F728" s="10" t="s">
        <v>207</v>
      </c>
      <c r="G728" s="10" t="s">
        <v>32</v>
      </c>
      <c r="H728" s="11">
        <v>42957</v>
      </c>
      <c r="I728" s="12">
        <v>42957</v>
      </c>
      <c r="J728" s="10" t="s">
        <v>218</v>
      </c>
      <c r="K728" s="13" t="s">
        <v>1448</v>
      </c>
      <c r="L728" s="10" t="s">
        <v>284</v>
      </c>
      <c r="M728" s="10" t="s">
        <v>29</v>
      </c>
      <c r="N728" s="14">
        <v>1275</v>
      </c>
      <c r="O728" s="12"/>
      <c r="P728" s="10" t="s">
        <v>29</v>
      </c>
      <c r="Q728" s="14">
        <v>-1211.25</v>
      </c>
      <c r="R728" s="15">
        <v>1</v>
      </c>
      <c r="S728" s="10" t="s">
        <v>29</v>
      </c>
      <c r="T728" s="15">
        <v>63.75</v>
      </c>
      <c r="U728" s="10" t="s">
        <v>36</v>
      </c>
      <c r="V728" s="10" t="s">
        <v>29</v>
      </c>
      <c r="W728" s="10" t="s">
        <v>37</v>
      </c>
      <c r="X728" s="10" t="s">
        <v>29</v>
      </c>
      <c r="Y728" s="15">
        <v>0</v>
      </c>
      <c r="Z728" s="15">
        <v>0</v>
      </c>
      <c r="AA728" s="15">
        <v>0</v>
      </c>
      <c r="AB728" s="15">
        <v>0</v>
      </c>
      <c r="AC728" s="15">
        <v>63.75</v>
      </c>
      <c r="AD728" t="s">
        <v>2625</v>
      </c>
      <c r="AE728" t="s">
        <v>2625</v>
      </c>
      <c r="AF728">
        <v>6</v>
      </c>
    </row>
    <row r="729" spans="1:32" x14ac:dyDescent="0.25">
      <c r="A729" s="22" t="str">
        <f t="shared" si="11"/>
        <v>6000000069-0</v>
      </c>
      <c r="B729" s="9" t="s">
        <v>1449</v>
      </c>
      <c r="C729" s="10" t="s">
        <v>29</v>
      </c>
      <c r="D729" s="10" t="s">
        <v>29</v>
      </c>
      <c r="E729" s="9" t="s">
        <v>30</v>
      </c>
      <c r="F729" s="10" t="s">
        <v>207</v>
      </c>
      <c r="G729" s="10" t="s">
        <v>32</v>
      </c>
      <c r="H729" s="11">
        <v>42971</v>
      </c>
      <c r="I729" s="12">
        <v>42971</v>
      </c>
      <c r="J729" s="10" t="s">
        <v>218</v>
      </c>
      <c r="K729" s="13" t="s">
        <v>1448</v>
      </c>
      <c r="L729" s="10" t="s">
        <v>284</v>
      </c>
      <c r="M729" s="10" t="s">
        <v>29</v>
      </c>
      <c r="N729" s="14">
        <v>2550</v>
      </c>
      <c r="O729" s="12"/>
      <c r="P729" s="10" t="s">
        <v>29</v>
      </c>
      <c r="Q729" s="14">
        <v>-2422.5</v>
      </c>
      <c r="R729" s="15">
        <v>1</v>
      </c>
      <c r="S729" s="10" t="s">
        <v>29</v>
      </c>
      <c r="T729" s="15">
        <v>127.5</v>
      </c>
      <c r="U729" s="10" t="s">
        <v>36</v>
      </c>
      <c r="V729" s="10" t="s">
        <v>29</v>
      </c>
      <c r="W729" s="10" t="s">
        <v>37</v>
      </c>
      <c r="X729" s="10" t="s">
        <v>29</v>
      </c>
      <c r="Y729" s="15">
        <v>0</v>
      </c>
      <c r="Z729" s="15">
        <v>0</v>
      </c>
      <c r="AA729" s="15">
        <v>0</v>
      </c>
      <c r="AB729" s="15">
        <v>0</v>
      </c>
      <c r="AC729" s="15">
        <v>127.5</v>
      </c>
      <c r="AD729" t="s">
        <v>2625</v>
      </c>
      <c r="AE729" t="s">
        <v>2625</v>
      </c>
      <c r="AF729">
        <v>6</v>
      </c>
    </row>
    <row r="730" spans="1:32" x14ac:dyDescent="0.25">
      <c r="A730" s="22" t="str">
        <f t="shared" si="11"/>
        <v>6000000069-1</v>
      </c>
      <c r="B730" s="9" t="s">
        <v>1449</v>
      </c>
      <c r="C730" s="10" t="s">
        <v>29</v>
      </c>
      <c r="D730" s="10" t="s">
        <v>29</v>
      </c>
      <c r="E730" s="9" t="s">
        <v>375</v>
      </c>
      <c r="F730" s="10" t="s">
        <v>207</v>
      </c>
      <c r="G730" s="10" t="s">
        <v>32</v>
      </c>
      <c r="H730" s="11">
        <v>45012</v>
      </c>
      <c r="I730" s="12">
        <v>45012</v>
      </c>
      <c r="J730" s="10" t="s">
        <v>218</v>
      </c>
      <c r="K730" s="13" t="s">
        <v>1448</v>
      </c>
      <c r="L730" s="10" t="s">
        <v>1321</v>
      </c>
      <c r="M730" s="10" t="s">
        <v>29</v>
      </c>
      <c r="N730" s="14">
        <v>1999.28</v>
      </c>
      <c r="O730" s="12"/>
      <c r="P730" s="10" t="s">
        <v>1450</v>
      </c>
      <c r="Q730" s="15">
        <v>-12</v>
      </c>
      <c r="R730" s="15"/>
      <c r="S730" s="10" t="s">
        <v>29</v>
      </c>
      <c r="T730" s="14">
        <v>1987.28</v>
      </c>
      <c r="U730" s="10" t="s">
        <v>29</v>
      </c>
      <c r="V730" s="10" t="s">
        <v>29</v>
      </c>
      <c r="W730" s="10" t="s">
        <v>37</v>
      </c>
      <c r="X730" s="10" t="s">
        <v>29</v>
      </c>
      <c r="Y730" s="15">
        <v>0</v>
      </c>
      <c r="Z730" s="15">
        <v>0</v>
      </c>
      <c r="AA730" s="15">
        <v>0</v>
      </c>
      <c r="AB730" s="15">
        <v>-898</v>
      </c>
      <c r="AC730" s="14">
        <v>1089.28</v>
      </c>
      <c r="AD730" t="s">
        <v>2625</v>
      </c>
      <c r="AE730" t="s">
        <v>2625</v>
      </c>
      <c r="AF730">
        <v>6</v>
      </c>
    </row>
    <row r="731" spans="1:32" x14ac:dyDescent="0.25">
      <c r="A731" s="22" t="str">
        <f t="shared" si="11"/>
        <v>6000000069-2</v>
      </c>
      <c r="B731" s="9" t="s">
        <v>1449</v>
      </c>
      <c r="C731" s="10" t="s">
        <v>29</v>
      </c>
      <c r="D731" s="10" t="s">
        <v>29</v>
      </c>
      <c r="E731" s="9" t="s">
        <v>376</v>
      </c>
      <c r="F731" s="10" t="s">
        <v>207</v>
      </c>
      <c r="G731" s="10" t="s">
        <v>32</v>
      </c>
      <c r="H731" s="11">
        <v>45012</v>
      </c>
      <c r="I731" s="12">
        <v>45012</v>
      </c>
      <c r="J731" s="10" t="s">
        <v>363</v>
      </c>
      <c r="K731" s="13" t="s">
        <v>1448</v>
      </c>
      <c r="L731" s="10" t="s">
        <v>1321</v>
      </c>
      <c r="M731" s="10" t="s">
        <v>29</v>
      </c>
      <c r="N731" s="14">
        <v>6997.48</v>
      </c>
      <c r="O731" s="12"/>
      <c r="P731" s="10" t="s">
        <v>1450</v>
      </c>
      <c r="Q731" s="15">
        <v>-43</v>
      </c>
      <c r="R731" s="15"/>
      <c r="S731" s="10" t="s">
        <v>29</v>
      </c>
      <c r="T731" s="14">
        <v>6954.48</v>
      </c>
      <c r="U731" s="10" t="s">
        <v>29</v>
      </c>
      <c r="V731" s="10" t="s">
        <v>29</v>
      </c>
      <c r="W731" s="10" t="s">
        <v>37</v>
      </c>
      <c r="X731" s="10" t="s">
        <v>29</v>
      </c>
      <c r="Y731" s="15">
        <v>0</v>
      </c>
      <c r="Z731" s="15">
        <v>0</v>
      </c>
      <c r="AA731" s="15">
        <v>0</v>
      </c>
      <c r="AB731" s="14">
        <v>-3141</v>
      </c>
      <c r="AC731" s="14">
        <v>3813.48</v>
      </c>
      <c r="AD731" t="s">
        <v>2625</v>
      </c>
      <c r="AE731" t="s">
        <v>2625</v>
      </c>
      <c r="AF731">
        <v>6</v>
      </c>
    </row>
    <row r="732" spans="1:32" x14ac:dyDescent="0.25">
      <c r="A732" s="22" t="str">
        <f t="shared" si="11"/>
        <v>6000000069-3</v>
      </c>
      <c r="B732" s="9" t="s">
        <v>1449</v>
      </c>
      <c r="C732" s="10" t="s">
        <v>29</v>
      </c>
      <c r="D732" s="10" t="s">
        <v>29</v>
      </c>
      <c r="E732" s="9" t="s">
        <v>1183</v>
      </c>
      <c r="F732" s="10" t="s">
        <v>207</v>
      </c>
      <c r="G732" s="10" t="s">
        <v>32</v>
      </c>
      <c r="H732" s="11">
        <v>45012</v>
      </c>
      <c r="I732" s="12">
        <v>45012</v>
      </c>
      <c r="J732" s="10" t="s">
        <v>388</v>
      </c>
      <c r="K732" s="13" t="s">
        <v>1448</v>
      </c>
      <c r="L732" s="10" t="s">
        <v>1321</v>
      </c>
      <c r="M732" s="10" t="s">
        <v>29</v>
      </c>
      <c r="N732" s="14">
        <v>1039.6400000000001</v>
      </c>
      <c r="O732" s="12"/>
      <c r="P732" s="10" t="s">
        <v>1450</v>
      </c>
      <c r="Q732" s="15">
        <v>-6</v>
      </c>
      <c r="R732" s="15"/>
      <c r="S732" s="10" t="s">
        <v>29</v>
      </c>
      <c r="T732" s="14">
        <v>1033.6400000000001</v>
      </c>
      <c r="U732" s="10" t="s">
        <v>29</v>
      </c>
      <c r="V732" s="10" t="s">
        <v>29</v>
      </c>
      <c r="W732" s="10" t="s">
        <v>37</v>
      </c>
      <c r="X732" s="10" t="s">
        <v>29</v>
      </c>
      <c r="Y732" s="15">
        <v>0</v>
      </c>
      <c r="Z732" s="15">
        <v>0</v>
      </c>
      <c r="AA732" s="15">
        <v>0</v>
      </c>
      <c r="AB732" s="15">
        <v>-467</v>
      </c>
      <c r="AC732" s="15">
        <v>566.64</v>
      </c>
      <c r="AD732" t="s">
        <v>2625</v>
      </c>
      <c r="AE732" t="s">
        <v>2625</v>
      </c>
      <c r="AF732">
        <v>6</v>
      </c>
    </row>
    <row r="733" spans="1:32" x14ac:dyDescent="0.25">
      <c r="A733" s="22" t="str">
        <f t="shared" si="11"/>
        <v>6000000069-4</v>
      </c>
      <c r="B733" s="9" t="s">
        <v>1449</v>
      </c>
      <c r="C733" s="10" t="s">
        <v>29</v>
      </c>
      <c r="D733" s="10" t="s">
        <v>29</v>
      </c>
      <c r="E733" s="9" t="s">
        <v>1451</v>
      </c>
      <c r="F733" s="10" t="s">
        <v>207</v>
      </c>
      <c r="G733" s="10" t="s">
        <v>32</v>
      </c>
      <c r="H733" s="11">
        <v>45012</v>
      </c>
      <c r="I733" s="12">
        <v>45012</v>
      </c>
      <c r="J733" s="10" t="s">
        <v>110</v>
      </c>
      <c r="K733" s="13" t="s">
        <v>1448</v>
      </c>
      <c r="L733" s="10" t="s">
        <v>1321</v>
      </c>
      <c r="M733" s="10" t="s">
        <v>29</v>
      </c>
      <c r="N733" s="14">
        <v>1999.28</v>
      </c>
      <c r="O733" s="12"/>
      <c r="P733" s="10" t="s">
        <v>1450</v>
      </c>
      <c r="Q733" s="15">
        <v>-12</v>
      </c>
      <c r="R733" s="15"/>
      <c r="S733" s="10" t="s">
        <v>29</v>
      </c>
      <c r="T733" s="14">
        <v>1987.28</v>
      </c>
      <c r="U733" s="10" t="s">
        <v>29</v>
      </c>
      <c r="V733" s="10" t="s">
        <v>29</v>
      </c>
      <c r="W733" s="10" t="s">
        <v>37</v>
      </c>
      <c r="X733" s="10" t="s">
        <v>29</v>
      </c>
      <c r="Y733" s="15">
        <v>0</v>
      </c>
      <c r="Z733" s="15">
        <v>0</v>
      </c>
      <c r="AA733" s="15">
        <v>0</v>
      </c>
      <c r="AB733" s="15">
        <v>-898</v>
      </c>
      <c r="AC733" s="14">
        <v>1089.28</v>
      </c>
      <c r="AD733" t="s">
        <v>2625</v>
      </c>
      <c r="AE733" t="s">
        <v>2625</v>
      </c>
      <c r="AF733">
        <v>6</v>
      </c>
    </row>
    <row r="734" spans="1:32" x14ac:dyDescent="0.25">
      <c r="A734" s="22" t="str">
        <f t="shared" si="11"/>
        <v>6000000069-5</v>
      </c>
      <c r="B734" s="9" t="s">
        <v>1449</v>
      </c>
      <c r="C734" s="10" t="s">
        <v>29</v>
      </c>
      <c r="D734" s="10" t="s">
        <v>29</v>
      </c>
      <c r="E734" s="9" t="s">
        <v>1452</v>
      </c>
      <c r="F734" s="10" t="s">
        <v>207</v>
      </c>
      <c r="G734" s="10" t="s">
        <v>32</v>
      </c>
      <c r="H734" s="11">
        <v>45012</v>
      </c>
      <c r="I734" s="12">
        <v>45012</v>
      </c>
      <c r="J734" s="10" t="s">
        <v>448</v>
      </c>
      <c r="K734" s="13" t="s">
        <v>1448</v>
      </c>
      <c r="L734" s="10" t="s">
        <v>1321</v>
      </c>
      <c r="M734" s="10" t="s">
        <v>29</v>
      </c>
      <c r="N734" s="15">
        <v>999.64</v>
      </c>
      <c r="O734" s="12"/>
      <c r="P734" s="10" t="s">
        <v>1450</v>
      </c>
      <c r="Q734" s="15">
        <v>-6</v>
      </c>
      <c r="R734" s="15"/>
      <c r="S734" s="10" t="s">
        <v>29</v>
      </c>
      <c r="T734" s="15">
        <v>993.64</v>
      </c>
      <c r="U734" s="10" t="s">
        <v>29</v>
      </c>
      <c r="V734" s="10" t="s">
        <v>29</v>
      </c>
      <c r="W734" s="10" t="s">
        <v>37</v>
      </c>
      <c r="X734" s="10" t="s">
        <v>29</v>
      </c>
      <c r="Y734" s="15">
        <v>0</v>
      </c>
      <c r="Z734" s="15">
        <v>0</v>
      </c>
      <c r="AA734" s="15">
        <v>0</v>
      </c>
      <c r="AB734" s="15">
        <v>-449</v>
      </c>
      <c r="AC734" s="15">
        <v>544.64</v>
      </c>
      <c r="AD734" t="s">
        <v>2625</v>
      </c>
      <c r="AE734" t="s">
        <v>2625</v>
      </c>
      <c r="AF734">
        <v>6</v>
      </c>
    </row>
    <row r="735" spans="1:32" x14ac:dyDescent="0.25">
      <c r="A735" s="22" t="str">
        <f t="shared" si="11"/>
        <v>6000000070-0</v>
      </c>
      <c r="B735" s="9" t="s">
        <v>1453</v>
      </c>
      <c r="C735" s="10" t="s">
        <v>29</v>
      </c>
      <c r="D735" s="10" t="s">
        <v>29</v>
      </c>
      <c r="E735" s="9" t="s">
        <v>30</v>
      </c>
      <c r="F735" s="10" t="s">
        <v>207</v>
      </c>
      <c r="G735" s="10" t="s">
        <v>32</v>
      </c>
      <c r="H735" s="11">
        <v>43054</v>
      </c>
      <c r="I735" s="12">
        <v>43054</v>
      </c>
      <c r="J735" s="10" t="s">
        <v>573</v>
      </c>
      <c r="K735" s="13" t="s">
        <v>1454</v>
      </c>
      <c r="L735" s="10" t="s">
        <v>284</v>
      </c>
      <c r="M735" s="10" t="s">
        <v>29</v>
      </c>
      <c r="N735" s="14">
        <v>26850</v>
      </c>
      <c r="O735" s="12"/>
      <c r="P735" s="10" t="s">
        <v>29</v>
      </c>
      <c r="Q735" s="14">
        <v>-25507.5</v>
      </c>
      <c r="R735" s="15">
        <v>1</v>
      </c>
      <c r="S735" s="10" t="s">
        <v>29</v>
      </c>
      <c r="T735" s="14">
        <v>1342.5</v>
      </c>
      <c r="U735" s="10" t="s">
        <v>36</v>
      </c>
      <c r="V735" s="10" t="s">
        <v>29</v>
      </c>
      <c r="W735" s="10" t="s">
        <v>37</v>
      </c>
      <c r="X735" s="10" t="s">
        <v>29</v>
      </c>
      <c r="Y735" s="15">
        <v>0</v>
      </c>
      <c r="Z735" s="15">
        <v>0</v>
      </c>
      <c r="AA735" s="15">
        <v>0</v>
      </c>
      <c r="AB735" s="15">
        <v>0</v>
      </c>
      <c r="AC735" s="14">
        <v>1342.5</v>
      </c>
      <c r="AD735" t="s">
        <v>2625</v>
      </c>
      <c r="AE735" t="s">
        <v>2625</v>
      </c>
      <c r="AF735">
        <v>6</v>
      </c>
    </row>
    <row r="736" spans="1:32" x14ac:dyDescent="0.25">
      <c r="A736" s="22" t="str">
        <f t="shared" si="11"/>
        <v>6000000071-0</v>
      </c>
      <c r="B736" s="9" t="s">
        <v>1455</v>
      </c>
      <c r="C736" s="10" t="s">
        <v>29</v>
      </c>
      <c r="D736" s="10" t="s">
        <v>29</v>
      </c>
      <c r="E736" s="9" t="s">
        <v>30</v>
      </c>
      <c r="F736" s="10" t="s">
        <v>207</v>
      </c>
      <c r="G736" s="10" t="s">
        <v>32</v>
      </c>
      <c r="H736" s="11">
        <v>43054</v>
      </c>
      <c r="I736" s="12">
        <v>43054</v>
      </c>
      <c r="J736" s="10" t="s">
        <v>573</v>
      </c>
      <c r="K736" s="13" t="s">
        <v>1454</v>
      </c>
      <c r="L736" s="10" t="s">
        <v>284</v>
      </c>
      <c r="M736" s="10" t="s">
        <v>29</v>
      </c>
      <c r="N736" s="14">
        <v>8950</v>
      </c>
      <c r="O736" s="12"/>
      <c r="P736" s="10" t="s">
        <v>29</v>
      </c>
      <c r="Q736" s="14">
        <v>-8502.5</v>
      </c>
      <c r="R736" s="15">
        <v>1</v>
      </c>
      <c r="S736" s="10" t="s">
        <v>29</v>
      </c>
      <c r="T736" s="15">
        <v>447.5</v>
      </c>
      <c r="U736" s="10" t="s">
        <v>36</v>
      </c>
      <c r="V736" s="10" t="s">
        <v>29</v>
      </c>
      <c r="W736" s="10" t="s">
        <v>37</v>
      </c>
      <c r="X736" s="10" t="s">
        <v>29</v>
      </c>
      <c r="Y736" s="15">
        <v>0</v>
      </c>
      <c r="Z736" s="15">
        <v>0</v>
      </c>
      <c r="AA736" s="15">
        <v>0</v>
      </c>
      <c r="AB736" s="15">
        <v>0</v>
      </c>
      <c r="AC736" s="15">
        <v>447.5</v>
      </c>
      <c r="AD736" t="s">
        <v>2625</v>
      </c>
      <c r="AE736" t="s">
        <v>2625</v>
      </c>
      <c r="AF736">
        <v>6</v>
      </c>
    </row>
    <row r="737" spans="1:32" x14ac:dyDescent="0.25">
      <c r="A737" s="22" t="str">
        <f t="shared" si="11"/>
        <v>6000000072-0</v>
      </c>
      <c r="B737" s="9" t="s">
        <v>1456</v>
      </c>
      <c r="C737" s="10" t="s">
        <v>29</v>
      </c>
      <c r="D737" s="10" t="s">
        <v>29</v>
      </c>
      <c r="E737" s="9" t="s">
        <v>30</v>
      </c>
      <c r="F737" s="10" t="s">
        <v>207</v>
      </c>
      <c r="G737" s="10" t="s">
        <v>32</v>
      </c>
      <c r="H737" s="11">
        <v>43054</v>
      </c>
      <c r="I737" s="12">
        <v>43054</v>
      </c>
      <c r="J737" s="10" t="s">
        <v>573</v>
      </c>
      <c r="K737" s="13" t="s">
        <v>1457</v>
      </c>
      <c r="L737" s="10" t="s">
        <v>284</v>
      </c>
      <c r="M737" s="10" t="s">
        <v>29</v>
      </c>
      <c r="N737" s="14">
        <v>32811.9</v>
      </c>
      <c r="O737" s="12"/>
      <c r="P737" s="10" t="s">
        <v>29</v>
      </c>
      <c r="Q737" s="14">
        <v>-31171.3</v>
      </c>
      <c r="R737" s="15">
        <v>1</v>
      </c>
      <c r="S737" s="10" t="s">
        <v>29</v>
      </c>
      <c r="T737" s="14">
        <v>1640.6</v>
      </c>
      <c r="U737" s="10" t="s">
        <v>36</v>
      </c>
      <c r="V737" s="10" t="s">
        <v>29</v>
      </c>
      <c r="W737" s="10" t="s">
        <v>37</v>
      </c>
      <c r="X737" s="10" t="s">
        <v>29</v>
      </c>
      <c r="Y737" s="15">
        <v>0</v>
      </c>
      <c r="Z737" s="15">
        <v>0</v>
      </c>
      <c r="AA737" s="15">
        <v>0</v>
      </c>
      <c r="AB737" s="15">
        <v>0</v>
      </c>
      <c r="AC737" s="14">
        <v>1640.6</v>
      </c>
      <c r="AD737" t="s">
        <v>2625</v>
      </c>
      <c r="AE737" t="s">
        <v>2625</v>
      </c>
      <c r="AF737">
        <v>6</v>
      </c>
    </row>
    <row r="738" spans="1:32" x14ac:dyDescent="0.25">
      <c r="A738" s="22" t="str">
        <f t="shared" si="11"/>
        <v>6000000073-0</v>
      </c>
      <c r="B738" s="9" t="s">
        <v>1458</v>
      </c>
      <c r="C738" s="10" t="s">
        <v>29</v>
      </c>
      <c r="D738" s="10" t="s">
        <v>29</v>
      </c>
      <c r="E738" s="9" t="s">
        <v>30</v>
      </c>
      <c r="F738" s="10" t="s">
        <v>207</v>
      </c>
      <c r="G738" s="10" t="s">
        <v>32</v>
      </c>
      <c r="H738" s="11">
        <v>43054</v>
      </c>
      <c r="I738" s="12">
        <v>43054</v>
      </c>
      <c r="J738" s="10" t="s">
        <v>573</v>
      </c>
      <c r="K738" s="13" t="s">
        <v>1457</v>
      </c>
      <c r="L738" s="10" t="s">
        <v>284</v>
      </c>
      <c r="M738" s="10" t="s">
        <v>29</v>
      </c>
      <c r="N738" s="14">
        <v>65623.8</v>
      </c>
      <c r="O738" s="12"/>
      <c r="P738" s="10" t="s">
        <v>29</v>
      </c>
      <c r="Q738" s="14">
        <v>-62342.61</v>
      </c>
      <c r="R738" s="15">
        <v>1</v>
      </c>
      <c r="S738" s="10" t="s">
        <v>29</v>
      </c>
      <c r="T738" s="14">
        <v>3281.19</v>
      </c>
      <c r="U738" s="10" t="s">
        <v>36</v>
      </c>
      <c r="V738" s="10" t="s">
        <v>29</v>
      </c>
      <c r="W738" s="10" t="s">
        <v>37</v>
      </c>
      <c r="X738" s="10" t="s">
        <v>29</v>
      </c>
      <c r="Y738" s="15">
        <v>0</v>
      </c>
      <c r="Z738" s="15">
        <v>0</v>
      </c>
      <c r="AA738" s="15">
        <v>0</v>
      </c>
      <c r="AB738" s="15">
        <v>0</v>
      </c>
      <c r="AC738" s="14">
        <v>3281.19</v>
      </c>
      <c r="AD738" t="s">
        <v>2625</v>
      </c>
      <c r="AE738" t="s">
        <v>2625</v>
      </c>
      <c r="AF738">
        <v>6</v>
      </c>
    </row>
    <row r="739" spans="1:32" x14ac:dyDescent="0.25">
      <c r="A739" s="22" t="str">
        <f t="shared" si="11"/>
        <v>6000000074-0</v>
      </c>
      <c r="B739" s="9" t="s">
        <v>1459</v>
      </c>
      <c r="C739" s="10" t="s">
        <v>29</v>
      </c>
      <c r="D739" s="10" t="s">
        <v>29</v>
      </c>
      <c r="E739" s="9" t="s">
        <v>30</v>
      </c>
      <c r="F739" s="10" t="s">
        <v>207</v>
      </c>
      <c r="G739" s="10" t="s">
        <v>32</v>
      </c>
      <c r="H739" s="11">
        <v>43054</v>
      </c>
      <c r="I739" s="12">
        <v>43054</v>
      </c>
      <c r="J739" s="10" t="s">
        <v>573</v>
      </c>
      <c r="K739" s="13" t="s">
        <v>1460</v>
      </c>
      <c r="L739" s="10" t="s">
        <v>284</v>
      </c>
      <c r="M739" s="10" t="s">
        <v>29</v>
      </c>
      <c r="N739" s="14">
        <v>35300</v>
      </c>
      <c r="O739" s="12"/>
      <c r="P739" s="10" t="s">
        <v>29</v>
      </c>
      <c r="Q739" s="14">
        <v>-33535</v>
      </c>
      <c r="R739" s="15">
        <v>1</v>
      </c>
      <c r="S739" s="10" t="s">
        <v>29</v>
      </c>
      <c r="T739" s="14">
        <v>1765</v>
      </c>
      <c r="U739" s="10" t="s">
        <v>36</v>
      </c>
      <c r="V739" s="10" t="s">
        <v>29</v>
      </c>
      <c r="W739" s="10" t="s">
        <v>37</v>
      </c>
      <c r="X739" s="10" t="s">
        <v>29</v>
      </c>
      <c r="Y739" s="15">
        <v>0</v>
      </c>
      <c r="Z739" s="15">
        <v>0</v>
      </c>
      <c r="AA739" s="15">
        <v>0</v>
      </c>
      <c r="AB739" s="15">
        <v>0</v>
      </c>
      <c r="AC739" s="14">
        <v>1765</v>
      </c>
      <c r="AD739" t="s">
        <v>2625</v>
      </c>
      <c r="AE739" t="s">
        <v>2625</v>
      </c>
      <c r="AF739">
        <v>6</v>
      </c>
    </row>
    <row r="740" spans="1:32" x14ac:dyDescent="0.25">
      <c r="A740" s="22" t="str">
        <f t="shared" si="11"/>
        <v>6000000075-0</v>
      </c>
      <c r="B740" s="9" t="s">
        <v>1461</v>
      </c>
      <c r="C740" s="10" t="s">
        <v>29</v>
      </c>
      <c r="D740" s="10" t="s">
        <v>29</v>
      </c>
      <c r="E740" s="9" t="s">
        <v>30</v>
      </c>
      <c r="F740" s="10" t="s">
        <v>207</v>
      </c>
      <c r="G740" s="10" t="s">
        <v>32</v>
      </c>
      <c r="H740" s="11">
        <v>43054</v>
      </c>
      <c r="I740" s="12">
        <v>43054</v>
      </c>
      <c r="J740" s="10" t="s">
        <v>573</v>
      </c>
      <c r="K740" s="13" t="s">
        <v>1462</v>
      </c>
      <c r="L740" s="10" t="s">
        <v>284</v>
      </c>
      <c r="M740" s="10" t="s">
        <v>29</v>
      </c>
      <c r="N740" s="14">
        <v>3400</v>
      </c>
      <c r="O740" s="12"/>
      <c r="P740" s="10" t="s">
        <v>29</v>
      </c>
      <c r="Q740" s="14">
        <v>-3230</v>
      </c>
      <c r="R740" s="15">
        <v>1</v>
      </c>
      <c r="S740" s="10" t="s">
        <v>29</v>
      </c>
      <c r="T740" s="15">
        <v>170</v>
      </c>
      <c r="U740" s="10" t="s">
        <v>36</v>
      </c>
      <c r="V740" s="10" t="s">
        <v>29</v>
      </c>
      <c r="W740" s="10" t="s">
        <v>37</v>
      </c>
      <c r="X740" s="10" t="s">
        <v>29</v>
      </c>
      <c r="Y740" s="15">
        <v>0</v>
      </c>
      <c r="Z740" s="15">
        <v>0</v>
      </c>
      <c r="AA740" s="15">
        <v>0</v>
      </c>
      <c r="AB740" s="15">
        <v>0</v>
      </c>
      <c r="AC740" s="15">
        <v>170</v>
      </c>
      <c r="AD740" t="s">
        <v>2625</v>
      </c>
      <c r="AE740" t="s">
        <v>2625</v>
      </c>
      <c r="AF740">
        <v>6</v>
      </c>
    </row>
    <row r="741" spans="1:32" x14ac:dyDescent="0.25">
      <c r="A741" s="22" t="str">
        <f t="shared" si="11"/>
        <v>6000000076-0</v>
      </c>
      <c r="B741" s="9" t="s">
        <v>1463</v>
      </c>
      <c r="C741" s="10" t="s">
        <v>29</v>
      </c>
      <c r="D741" s="10" t="s">
        <v>29</v>
      </c>
      <c r="E741" s="9" t="s">
        <v>30</v>
      </c>
      <c r="F741" s="10" t="s">
        <v>207</v>
      </c>
      <c r="G741" s="10" t="s">
        <v>32</v>
      </c>
      <c r="H741" s="11">
        <v>43054</v>
      </c>
      <c r="I741" s="12">
        <v>43054</v>
      </c>
      <c r="J741" s="10" t="s">
        <v>573</v>
      </c>
      <c r="K741" s="13" t="s">
        <v>1460</v>
      </c>
      <c r="L741" s="10" t="s">
        <v>284</v>
      </c>
      <c r="M741" s="10" t="s">
        <v>29</v>
      </c>
      <c r="N741" s="14">
        <v>35300</v>
      </c>
      <c r="O741" s="12"/>
      <c r="P741" s="10" t="s">
        <v>29</v>
      </c>
      <c r="Q741" s="14">
        <v>-33535</v>
      </c>
      <c r="R741" s="15">
        <v>1</v>
      </c>
      <c r="S741" s="10" t="s">
        <v>29</v>
      </c>
      <c r="T741" s="14">
        <v>1765</v>
      </c>
      <c r="U741" s="10" t="s">
        <v>36</v>
      </c>
      <c r="V741" s="10" t="s">
        <v>29</v>
      </c>
      <c r="W741" s="10" t="s">
        <v>37</v>
      </c>
      <c r="X741" s="10" t="s">
        <v>29</v>
      </c>
      <c r="Y741" s="15">
        <v>0</v>
      </c>
      <c r="Z741" s="15">
        <v>0</v>
      </c>
      <c r="AA741" s="15">
        <v>0</v>
      </c>
      <c r="AB741" s="15">
        <v>0</v>
      </c>
      <c r="AC741" s="14">
        <v>1765</v>
      </c>
      <c r="AD741" t="s">
        <v>2625</v>
      </c>
      <c r="AE741" t="s">
        <v>2625</v>
      </c>
      <c r="AF741">
        <v>6</v>
      </c>
    </row>
    <row r="742" spans="1:32" x14ac:dyDescent="0.25">
      <c r="A742" s="22" t="str">
        <f t="shared" si="11"/>
        <v>6000000077-0</v>
      </c>
      <c r="B742" s="9" t="s">
        <v>1464</v>
      </c>
      <c r="C742" s="10" t="s">
        <v>29</v>
      </c>
      <c r="D742" s="10" t="s">
        <v>29</v>
      </c>
      <c r="E742" s="9" t="s">
        <v>30</v>
      </c>
      <c r="F742" s="10" t="s">
        <v>207</v>
      </c>
      <c r="G742" s="10" t="s">
        <v>32</v>
      </c>
      <c r="H742" s="11">
        <v>43054</v>
      </c>
      <c r="I742" s="12">
        <v>43054</v>
      </c>
      <c r="J742" s="10" t="s">
        <v>573</v>
      </c>
      <c r="K742" s="13" t="s">
        <v>1462</v>
      </c>
      <c r="L742" s="10" t="s">
        <v>284</v>
      </c>
      <c r="M742" s="10" t="s">
        <v>29</v>
      </c>
      <c r="N742" s="14">
        <v>3400</v>
      </c>
      <c r="O742" s="12"/>
      <c r="P742" s="10" t="s">
        <v>29</v>
      </c>
      <c r="Q742" s="14">
        <v>-3230</v>
      </c>
      <c r="R742" s="15">
        <v>1</v>
      </c>
      <c r="S742" s="10" t="s">
        <v>29</v>
      </c>
      <c r="T742" s="15">
        <v>170</v>
      </c>
      <c r="U742" s="10" t="s">
        <v>36</v>
      </c>
      <c r="V742" s="10" t="s">
        <v>29</v>
      </c>
      <c r="W742" s="10" t="s">
        <v>37</v>
      </c>
      <c r="X742" s="10" t="s">
        <v>29</v>
      </c>
      <c r="Y742" s="15">
        <v>0</v>
      </c>
      <c r="Z742" s="15">
        <v>0</v>
      </c>
      <c r="AA742" s="15">
        <v>0</v>
      </c>
      <c r="AB742" s="15">
        <v>0</v>
      </c>
      <c r="AC742" s="15">
        <v>170</v>
      </c>
      <c r="AD742" t="s">
        <v>2625</v>
      </c>
      <c r="AE742" t="s">
        <v>2625</v>
      </c>
      <c r="AF742">
        <v>6</v>
      </c>
    </row>
    <row r="743" spans="1:32" x14ac:dyDescent="0.25">
      <c r="A743" s="22" t="str">
        <f t="shared" si="11"/>
        <v>6000000078-0</v>
      </c>
      <c r="B743" s="9" t="s">
        <v>1465</v>
      </c>
      <c r="C743" s="10" t="s">
        <v>29</v>
      </c>
      <c r="D743" s="10" t="s">
        <v>29</v>
      </c>
      <c r="E743" s="9" t="s">
        <v>30</v>
      </c>
      <c r="F743" s="10" t="s">
        <v>207</v>
      </c>
      <c r="G743" s="10" t="s">
        <v>32</v>
      </c>
      <c r="H743" s="11">
        <v>43054</v>
      </c>
      <c r="I743" s="12">
        <v>43054</v>
      </c>
      <c r="J743" s="10" t="s">
        <v>218</v>
      </c>
      <c r="K743" s="13" t="s">
        <v>1466</v>
      </c>
      <c r="L743" s="10" t="s">
        <v>284</v>
      </c>
      <c r="M743" s="10" t="s">
        <v>29</v>
      </c>
      <c r="N743" s="14">
        <v>10839</v>
      </c>
      <c r="O743" s="12"/>
      <c r="P743" s="10" t="s">
        <v>29</v>
      </c>
      <c r="Q743" s="14">
        <v>-10297.049999999999</v>
      </c>
      <c r="R743" s="15">
        <v>1</v>
      </c>
      <c r="S743" s="10" t="s">
        <v>29</v>
      </c>
      <c r="T743" s="15">
        <v>541.95000000000005</v>
      </c>
      <c r="U743" s="10" t="s">
        <v>36</v>
      </c>
      <c r="V743" s="10" t="s">
        <v>29</v>
      </c>
      <c r="W743" s="10" t="s">
        <v>37</v>
      </c>
      <c r="X743" s="10" t="s">
        <v>29</v>
      </c>
      <c r="Y743" s="15">
        <v>0</v>
      </c>
      <c r="Z743" s="15">
        <v>0</v>
      </c>
      <c r="AA743" s="15">
        <v>0</v>
      </c>
      <c r="AB743" s="15">
        <v>0</v>
      </c>
      <c r="AC743" s="15">
        <v>541.95000000000005</v>
      </c>
      <c r="AD743" t="s">
        <v>2625</v>
      </c>
      <c r="AE743" t="s">
        <v>2625</v>
      </c>
      <c r="AF743">
        <v>6</v>
      </c>
    </row>
    <row r="744" spans="1:32" x14ac:dyDescent="0.25">
      <c r="A744" s="22" t="str">
        <f t="shared" si="11"/>
        <v>6000000079-0</v>
      </c>
      <c r="B744" s="9" t="s">
        <v>1467</v>
      </c>
      <c r="C744" s="10" t="s">
        <v>29</v>
      </c>
      <c r="D744" s="10" t="s">
        <v>29</v>
      </c>
      <c r="E744" s="9" t="s">
        <v>30</v>
      </c>
      <c r="F744" s="10" t="s">
        <v>207</v>
      </c>
      <c r="G744" s="10" t="s">
        <v>32</v>
      </c>
      <c r="H744" s="11">
        <v>43054</v>
      </c>
      <c r="I744" s="12">
        <v>43054</v>
      </c>
      <c r="J744" s="10" t="s">
        <v>218</v>
      </c>
      <c r="K744" s="13" t="s">
        <v>569</v>
      </c>
      <c r="L744" s="10" t="s">
        <v>284</v>
      </c>
      <c r="M744" s="10" t="s">
        <v>29</v>
      </c>
      <c r="N744" s="14">
        <v>15300</v>
      </c>
      <c r="O744" s="12"/>
      <c r="P744" s="10" t="s">
        <v>29</v>
      </c>
      <c r="Q744" s="14">
        <v>-14535</v>
      </c>
      <c r="R744" s="15">
        <v>1</v>
      </c>
      <c r="S744" s="10" t="s">
        <v>29</v>
      </c>
      <c r="T744" s="15">
        <v>765</v>
      </c>
      <c r="U744" s="10" t="s">
        <v>36</v>
      </c>
      <c r="V744" s="10" t="s">
        <v>29</v>
      </c>
      <c r="W744" s="10" t="s">
        <v>37</v>
      </c>
      <c r="X744" s="10" t="s">
        <v>29</v>
      </c>
      <c r="Y744" s="15">
        <v>0</v>
      </c>
      <c r="Z744" s="15">
        <v>0</v>
      </c>
      <c r="AA744" s="15">
        <v>0</v>
      </c>
      <c r="AB744" s="15">
        <v>0</v>
      </c>
      <c r="AC744" s="15">
        <v>765</v>
      </c>
      <c r="AD744" t="s">
        <v>2625</v>
      </c>
      <c r="AE744" t="s">
        <v>2625</v>
      </c>
      <c r="AF744">
        <v>6</v>
      </c>
    </row>
    <row r="745" spans="1:32" x14ac:dyDescent="0.25">
      <c r="A745" s="22" t="str">
        <f t="shared" si="11"/>
        <v>6000000080-0</v>
      </c>
      <c r="B745" s="9" t="s">
        <v>1468</v>
      </c>
      <c r="C745" s="10" t="s">
        <v>29</v>
      </c>
      <c r="D745" s="10" t="s">
        <v>29</v>
      </c>
      <c r="E745" s="9" t="s">
        <v>30</v>
      </c>
      <c r="F745" s="10" t="s">
        <v>207</v>
      </c>
      <c r="G745" s="10" t="s">
        <v>32</v>
      </c>
      <c r="H745" s="11">
        <v>43054</v>
      </c>
      <c r="I745" s="12">
        <v>43054</v>
      </c>
      <c r="J745" s="10" t="s">
        <v>573</v>
      </c>
      <c r="K745" s="13" t="s">
        <v>1457</v>
      </c>
      <c r="L745" s="10" t="s">
        <v>284</v>
      </c>
      <c r="M745" s="10" t="s">
        <v>29</v>
      </c>
      <c r="N745" s="14">
        <v>32811.9</v>
      </c>
      <c r="O745" s="12"/>
      <c r="P745" s="10" t="s">
        <v>29</v>
      </c>
      <c r="Q745" s="14">
        <v>-31171.3</v>
      </c>
      <c r="R745" s="15">
        <v>1</v>
      </c>
      <c r="S745" s="10" t="s">
        <v>29</v>
      </c>
      <c r="T745" s="14">
        <v>1640.6</v>
      </c>
      <c r="U745" s="10" t="s">
        <v>36</v>
      </c>
      <c r="V745" s="10" t="s">
        <v>29</v>
      </c>
      <c r="W745" s="10" t="s">
        <v>37</v>
      </c>
      <c r="X745" s="10" t="s">
        <v>29</v>
      </c>
      <c r="Y745" s="15">
        <v>0</v>
      </c>
      <c r="Z745" s="15">
        <v>0</v>
      </c>
      <c r="AA745" s="15">
        <v>0</v>
      </c>
      <c r="AB745" s="15">
        <v>0</v>
      </c>
      <c r="AC745" s="14">
        <v>1640.6</v>
      </c>
      <c r="AD745" t="s">
        <v>2625</v>
      </c>
      <c r="AE745" t="s">
        <v>2625</v>
      </c>
      <c r="AF745">
        <v>6</v>
      </c>
    </row>
    <row r="746" spans="1:32" x14ac:dyDescent="0.25">
      <c r="A746" s="22" t="str">
        <f t="shared" si="11"/>
        <v>6000000081-0</v>
      </c>
      <c r="B746" s="9" t="s">
        <v>1469</v>
      </c>
      <c r="C746" s="10" t="s">
        <v>29</v>
      </c>
      <c r="D746" s="10" t="s">
        <v>29</v>
      </c>
      <c r="E746" s="9" t="s">
        <v>30</v>
      </c>
      <c r="F746" s="10" t="s">
        <v>207</v>
      </c>
      <c r="G746" s="10" t="s">
        <v>32</v>
      </c>
      <c r="H746" s="11">
        <v>43054</v>
      </c>
      <c r="I746" s="12">
        <v>43054</v>
      </c>
      <c r="J746" s="10" t="s">
        <v>218</v>
      </c>
      <c r="K746" s="13" t="s">
        <v>1460</v>
      </c>
      <c r="L746" s="10" t="s">
        <v>284</v>
      </c>
      <c r="M746" s="10" t="s">
        <v>29</v>
      </c>
      <c r="N746" s="14">
        <v>24998.91</v>
      </c>
      <c r="O746" s="12"/>
      <c r="P746" s="10" t="s">
        <v>29</v>
      </c>
      <c r="Q746" s="14">
        <v>-23748.959999999999</v>
      </c>
      <c r="R746" s="15">
        <v>1</v>
      </c>
      <c r="S746" s="10" t="s">
        <v>29</v>
      </c>
      <c r="T746" s="14">
        <v>1249.95</v>
      </c>
      <c r="U746" s="10" t="s">
        <v>36</v>
      </c>
      <c r="V746" s="10" t="s">
        <v>29</v>
      </c>
      <c r="W746" s="10" t="s">
        <v>37</v>
      </c>
      <c r="X746" s="10" t="s">
        <v>29</v>
      </c>
      <c r="Y746" s="15">
        <v>0</v>
      </c>
      <c r="Z746" s="15">
        <v>0</v>
      </c>
      <c r="AA746" s="15">
        <v>0</v>
      </c>
      <c r="AB746" s="15">
        <v>0</v>
      </c>
      <c r="AC746" s="14">
        <v>1249.95</v>
      </c>
      <c r="AD746" t="s">
        <v>2625</v>
      </c>
      <c r="AE746" t="s">
        <v>2625</v>
      </c>
      <c r="AF746">
        <v>6</v>
      </c>
    </row>
    <row r="747" spans="1:32" x14ac:dyDescent="0.25">
      <c r="A747" s="22" t="str">
        <f t="shared" si="11"/>
        <v>6000000082-0</v>
      </c>
      <c r="B747" s="9" t="s">
        <v>1470</v>
      </c>
      <c r="C747" s="10" t="s">
        <v>29</v>
      </c>
      <c r="D747" s="10" t="s">
        <v>29</v>
      </c>
      <c r="E747" s="9" t="s">
        <v>30</v>
      </c>
      <c r="F747" s="10" t="s">
        <v>207</v>
      </c>
      <c r="G747" s="10" t="s">
        <v>32</v>
      </c>
      <c r="H747" s="11">
        <v>43054</v>
      </c>
      <c r="I747" s="12">
        <v>43054</v>
      </c>
      <c r="J747" s="10" t="s">
        <v>218</v>
      </c>
      <c r="K747" s="13" t="s">
        <v>1471</v>
      </c>
      <c r="L747" s="10" t="s">
        <v>284</v>
      </c>
      <c r="M747" s="10" t="s">
        <v>29</v>
      </c>
      <c r="N747" s="14">
        <v>45313.56</v>
      </c>
      <c r="O747" s="12"/>
      <c r="P747" s="10" t="s">
        <v>29</v>
      </c>
      <c r="Q747" s="14">
        <v>-43047.88</v>
      </c>
      <c r="R747" s="15">
        <v>1</v>
      </c>
      <c r="S747" s="10" t="s">
        <v>29</v>
      </c>
      <c r="T747" s="14">
        <v>2265.6799999999998</v>
      </c>
      <c r="U747" s="10" t="s">
        <v>36</v>
      </c>
      <c r="V747" s="10" t="s">
        <v>29</v>
      </c>
      <c r="W747" s="10" t="s">
        <v>37</v>
      </c>
      <c r="X747" s="10" t="s">
        <v>29</v>
      </c>
      <c r="Y747" s="15">
        <v>0</v>
      </c>
      <c r="Z747" s="15">
        <v>0</v>
      </c>
      <c r="AA747" s="15">
        <v>0</v>
      </c>
      <c r="AB747" s="15">
        <v>0</v>
      </c>
      <c r="AC747" s="14">
        <v>2265.6799999999998</v>
      </c>
      <c r="AD747" t="s">
        <v>2625</v>
      </c>
      <c r="AE747" t="s">
        <v>2625</v>
      </c>
      <c r="AF747">
        <v>6</v>
      </c>
    </row>
    <row r="748" spans="1:32" x14ac:dyDescent="0.25">
      <c r="A748" s="22" t="str">
        <f t="shared" si="11"/>
        <v>6000000083-0</v>
      </c>
      <c r="B748" s="9" t="s">
        <v>1472</v>
      </c>
      <c r="C748" s="10" t="s">
        <v>29</v>
      </c>
      <c r="D748" s="10" t="s">
        <v>29</v>
      </c>
      <c r="E748" s="9" t="s">
        <v>30</v>
      </c>
      <c r="F748" s="10" t="s">
        <v>207</v>
      </c>
      <c r="G748" s="10" t="s">
        <v>32</v>
      </c>
      <c r="H748" s="11">
        <v>43054</v>
      </c>
      <c r="I748" s="12">
        <v>43054</v>
      </c>
      <c r="J748" s="10" t="s">
        <v>218</v>
      </c>
      <c r="K748" s="13" t="s">
        <v>1460</v>
      </c>
      <c r="L748" s="10" t="s">
        <v>284</v>
      </c>
      <c r="M748" s="10" t="s">
        <v>29</v>
      </c>
      <c r="N748" s="14">
        <v>224990.19</v>
      </c>
      <c r="O748" s="12"/>
      <c r="P748" s="10" t="s">
        <v>29</v>
      </c>
      <c r="Q748" s="14">
        <v>-213740.68</v>
      </c>
      <c r="R748" s="15">
        <v>1</v>
      </c>
      <c r="S748" s="10" t="s">
        <v>29</v>
      </c>
      <c r="T748" s="14">
        <v>11249.51</v>
      </c>
      <c r="U748" s="10" t="s">
        <v>36</v>
      </c>
      <c r="V748" s="10" t="s">
        <v>29</v>
      </c>
      <c r="W748" s="10" t="s">
        <v>37</v>
      </c>
      <c r="X748" s="10" t="s">
        <v>29</v>
      </c>
      <c r="Y748" s="15">
        <v>0</v>
      </c>
      <c r="Z748" s="15">
        <v>0</v>
      </c>
      <c r="AA748" s="15">
        <v>0</v>
      </c>
      <c r="AB748" s="15">
        <v>0</v>
      </c>
      <c r="AC748" s="14">
        <v>11249.51</v>
      </c>
      <c r="AD748" t="s">
        <v>2625</v>
      </c>
      <c r="AE748" t="s">
        <v>2625</v>
      </c>
      <c r="AF748">
        <v>6</v>
      </c>
    </row>
    <row r="749" spans="1:32" x14ac:dyDescent="0.25">
      <c r="A749" s="22" t="str">
        <f t="shared" si="11"/>
        <v>6000000084-0</v>
      </c>
      <c r="B749" s="9" t="s">
        <v>1473</v>
      </c>
      <c r="C749" s="10" t="s">
        <v>29</v>
      </c>
      <c r="D749" s="10" t="s">
        <v>29</v>
      </c>
      <c r="E749" s="9" t="s">
        <v>30</v>
      </c>
      <c r="F749" s="10" t="s">
        <v>207</v>
      </c>
      <c r="G749" s="10" t="s">
        <v>32</v>
      </c>
      <c r="H749" s="11">
        <v>43054</v>
      </c>
      <c r="I749" s="12">
        <v>43054</v>
      </c>
      <c r="J749" s="10" t="s">
        <v>218</v>
      </c>
      <c r="K749" s="13" t="s">
        <v>1474</v>
      </c>
      <c r="L749" s="10" t="s">
        <v>284</v>
      </c>
      <c r="M749" s="10" t="s">
        <v>29</v>
      </c>
      <c r="N749" s="14">
        <v>90000</v>
      </c>
      <c r="O749" s="12"/>
      <c r="P749" s="10" t="s">
        <v>29</v>
      </c>
      <c r="Q749" s="14">
        <v>-85500</v>
      </c>
      <c r="R749" s="15">
        <v>1</v>
      </c>
      <c r="S749" s="10" t="s">
        <v>29</v>
      </c>
      <c r="T749" s="14">
        <v>4500</v>
      </c>
      <c r="U749" s="10" t="s">
        <v>36</v>
      </c>
      <c r="V749" s="10" t="s">
        <v>29</v>
      </c>
      <c r="W749" s="10" t="s">
        <v>37</v>
      </c>
      <c r="X749" s="10" t="s">
        <v>29</v>
      </c>
      <c r="Y749" s="15">
        <v>0</v>
      </c>
      <c r="Z749" s="15">
        <v>0</v>
      </c>
      <c r="AA749" s="15">
        <v>0</v>
      </c>
      <c r="AB749" s="15">
        <v>0</v>
      </c>
      <c r="AC749" s="14">
        <v>4500</v>
      </c>
      <c r="AD749" t="s">
        <v>2625</v>
      </c>
      <c r="AE749" t="s">
        <v>2625</v>
      </c>
      <c r="AF749">
        <v>6</v>
      </c>
    </row>
    <row r="750" spans="1:32" x14ac:dyDescent="0.25">
      <c r="A750" s="22" t="str">
        <f t="shared" si="11"/>
        <v>6000000085-0</v>
      </c>
      <c r="B750" s="9" t="s">
        <v>1475</v>
      </c>
      <c r="C750" s="10" t="s">
        <v>29</v>
      </c>
      <c r="D750" s="10" t="s">
        <v>29</v>
      </c>
      <c r="E750" s="9" t="s">
        <v>30</v>
      </c>
      <c r="F750" s="10" t="s">
        <v>207</v>
      </c>
      <c r="G750" s="10" t="s">
        <v>32</v>
      </c>
      <c r="H750" s="11">
        <v>43054</v>
      </c>
      <c r="I750" s="12">
        <v>43054</v>
      </c>
      <c r="J750" s="10" t="s">
        <v>218</v>
      </c>
      <c r="K750" s="13" t="s">
        <v>1476</v>
      </c>
      <c r="L750" s="10" t="s">
        <v>284</v>
      </c>
      <c r="M750" s="10" t="s">
        <v>29</v>
      </c>
      <c r="N750" s="14">
        <v>135000</v>
      </c>
      <c r="O750" s="12"/>
      <c r="P750" s="10" t="s">
        <v>29</v>
      </c>
      <c r="Q750" s="14">
        <v>-128250</v>
      </c>
      <c r="R750" s="15">
        <v>1</v>
      </c>
      <c r="S750" s="10" t="s">
        <v>29</v>
      </c>
      <c r="T750" s="14">
        <v>6750</v>
      </c>
      <c r="U750" s="10" t="s">
        <v>36</v>
      </c>
      <c r="V750" s="10" t="s">
        <v>29</v>
      </c>
      <c r="W750" s="10" t="s">
        <v>37</v>
      </c>
      <c r="X750" s="10" t="s">
        <v>29</v>
      </c>
      <c r="Y750" s="15">
        <v>0</v>
      </c>
      <c r="Z750" s="15">
        <v>0</v>
      </c>
      <c r="AA750" s="15">
        <v>0</v>
      </c>
      <c r="AB750" s="15">
        <v>0</v>
      </c>
      <c r="AC750" s="14">
        <v>6750</v>
      </c>
      <c r="AD750" t="s">
        <v>2625</v>
      </c>
      <c r="AE750" t="s">
        <v>2625</v>
      </c>
      <c r="AF750">
        <v>6</v>
      </c>
    </row>
    <row r="751" spans="1:32" x14ac:dyDescent="0.25">
      <c r="A751" s="22" t="str">
        <f t="shared" si="11"/>
        <v>6000000086-0</v>
      </c>
      <c r="B751" s="9" t="s">
        <v>1477</v>
      </c>
      <c r="C751" s="10" t="s">
        <v>29</v>
      </c>
      <c r="D751" s="10" t="s">
        <v>29</v>
      </c>
      <c r="E751" s="9" t="s">
        <v>30</v>
      </c>
      <c r="F751" s="10" t="s">
        <v>207</v>
      </c>
      <c r="G751" s="10" t="s">
        <v>32</v>
      </c>
      <c r="H751" s="11">
        <v>43054</v>
      </c>
      <c r="I751" s="12">
        <v>43054</v>
      </c>
      <c r="J751" s="10" t="s">
        <v>218</v>
      </c>
      <c r="K751" s="13" t="s">
        <v>1478</v>
      </c>
      <c r="L751" s="10" t="s">
        <v>284</v>
      </c>
      <c r="M751" s="10" t="s">
        <v>29</v>
      </c>
      <c r="N751" s="14">
        <v>155000</v>
      </c>
      <c r="O751" s="12"/>
      <c r="P751" s="10" t="s">
        <v>29</v>
      </c>
      <c r="Q751" s="14">
        <v>-147250</v>
      </c>
      <c r="R751" s="15">
        <v>1</v>
      </c>
      <c r="S751" s="10" t="s">
        <v>29</v>
      </c>
      <c r="T751" s="14">
        <v>7750</v>
      </c>
      <c r="U751" s="10" t="s">
        <v>36</v>
      </c>
      <c r="V751" s="10" t="s">
        <v>29</v>
      </c>
      <c r="W751" s="10" t="s">
        <v>37</v>
      </c>
      <c r="X751" s="10" t="s">
        <v>29</v>
      </c>
      <c r="Y751" s="15">
        <v>0</v>
      </c>
      <c r="Z751" s="15">
        <v>0</v>
      </c>
      <c r="AA751" s="15">
        <v>0</v>
      </c>
      <c r="AB751" s="15">
        <v>0</v>
      </c>
      <c r="AC751" s="14">
        <v>7750</v>
      </c>
      <c r="AD751" t="s">
        <v>2625</v>
      </c>
      <c r="AE751" t="s">
        <v>2625</v>
      </c>
      <c r="AF751">
        <v>6</v>
      </c>
    </row>
    <row r="752" spans="1:32" x14ac:dyDescent="0.25">
      <c r="A752" s="22" t="str">
        <f t="shared" si="11"/>
        <v>6000000087-0</v>
      </c>
      <c r="B752" s="9" t="s">
        <v>1479</v>
      </c>
      <c r="C752" s="10" t="s">
        <v>29</v>
      </c>
      <c r="D752" s="10" t="s">
        <v>29</v>
      </c>
      <c r="E752" s="9" t="s">
        <v>30</v>
      </c>
      <c r="F752" s="10" t="s">
        <v>207</v>
      </c>
      <c r="G752" s="10" t="s">
        <v>32</v>
      </c>
      <c r="H752" s="11">
        <v>43120</v>
      </c>
      <c r="I752" s="12">
        <v>43120</v>
      </c>
      <c r="J752" s="10" t="s">
        <v>218</v>
      </c>
      <c r="K752" s="13" t="s">
        <v>1480</v>
      </c>
      <c r="L752" s="10" t="s">
        <v>284</v>
      </c>
      <c r="M752" s="10" t="s">
        <v>29</v>
      </c>
      <c r="N752" s="14">
        <v>5800</v>
      </c>
      <c r="O752" s="12"/>
      <c r="P752" s="10" t="s">
        <v>29</v>
      </c>
      <c r="Q752" s="14">
        <v>-5510</v>
      </c>
      <c r="R752" s="15">
        <v>1</v>
      </c>
      <c r="S752" s="10" t="s">
        <v>29</v>
      </c>
      <c r="T752" s="15">
        <v>290</v>
      </c>
      <c r="U752" s="10" t="s">
        <v>36</v>
      </c>
      <c r="V752" s="10" t="s">
        <v>29</v>
      </c>
      <c r="W752" s="10" t="s">
        <v>37</v>
      </c>
      <c r="X752" s="10" t="s">
        <v>29</v>
      </c>
      <c r="Y752" s="15">
        <v>0</v>
      </c>
      <c r="Z752" s="15">
        <v>0</v>
      </c>
      <c r="AA752" s="15">
        <v>0</v>
      </c>
      <c r="AB752" s="15">
        <v>0</v>
      </c>
      <c r="AC752" s="15">
        <v>290</v>
      </c>
      <c r="AD752" t="s">
        <v>2625</v>
      </c>
      <c r="AE752" t="s">
        <v>2625</v>
      </c>
      <c r="AF752">
        <v>6</v>
      </c>
    </row>
    <row r="753" spans="1:32" x14ac:dyDescent="0.25">
      <c r="A753" s="22" t="str">
        <f t="shared" si="11"/>
        <v>6000000088-0</v>
      </c>
      <c r="B753" s="9" t="s">
        <v>1481</v>
      </c>
      <c r="C753" s="10" t="s">
        <v>29</v>
      </c>
      <c r="D753" s="10" t="s">
        <v>29</v>
      </c>
      <c r="E753" s="9" t="s">
        <v>30</v>
      </c>
      <c r="F753" s="10" t="s">
        <v>207</v>
      </c>
      <c r="G753" s="10" t="s">
        <v>32</v>
      </c>
      <c r="H753" s="11">
        <v>43120</v>
      </c>
      <c r="I753" s="12">
        <v>43120</v>
      </c>
      <c r="J753" s="10" t="s">
        <v>218</v>
      </c>
      <c r="K753" s="13" t="s">
        <v>1482</v>
      </c>
      <c r="L753" s="10" t="s">
        <v>284</v>
      </c>
      <c r="M753" s="10" t="s">
        <v>29</v>
      </c>
      <c r="N753" s="14">
        <v>49000</v>
      </c>
      <c r="O753" s="12"/>
      <c r="P753" s="10" t="s">
        <v>29</v>
      </c>
      <c r="Q753" s="14">
        <v>-46550</v>
      </c>
      <c r="R753" s="15">
        <v>1</v>
      </c>
      <c r="S753" s="10" t="s">
        <v>29</v>
      </c>
      <c r="T753" s="14">
        <v>2450</v>
      </c>
      <c r="U753" s="10" t="s">
        <v>36</v>
      </c>
      <c r="V753" s="10" t="s">
        <v>29</v>
      </c>
      <c r="W753" s="10" t="s">
        <v>37</v>
      </c>
      <c r="X753" s="10" t="s">
        <v>29</v>
      </c>
      <c r="Y753" s="15">
        <v>0</v>
      </c>
      <c r="Z753" s="15">
        <v>0</v>
      </c>
      <c r="AA753" s="15">
        <v>0</v>
      </c>
      <c r="AB753" s="15">
        <v>0</v>
      </c>
      <c r="AC753" s="14">
        <v>2450</v>
      </c>
      <c r="AD753" t="s">
        <v>2625</v>
      </c>
      <c r="AE753" t="s">
        <v>2625</v>
      </c>
      <c r="AF753">
        <v>6</v>
      </c>
    </row>
    <row r="754" spans="1:32" x14ac:dyDescent="0.25">
      <c r="A754" s="22" t="str">
        <f t="shared" si="11"/>
        <v>6000000089-0</v>
      </c>
      <c r="B754" s="9" t="s">
        <v>1483</v>
      </c>
      <c r="C754" s="10" t="s">
        <v>29</v>
      </c>
      <c r="D754" s="10" t="s">
        <v>29</v>
      </c>
      <c r="E754" s="9" t="s">
        <v>30</v>
      </c>
      <c r="F754" s="10" t="s">
        <v>1318</v>
      </c>
      <c r="G754" s="10" t="s">
        <v>32</v>
      </c>
      <c r="H754" s="11">
        <v>39705</v>
      </c>
      <c r="I754" s="12">
        <v>39705</v>
      </c>
      <c r="J754" s="10" t="s">
        <v>218</v>
      </c>
      <c r="K754" s="13" t="s">
        <v>1484</v>
      </c>
      <c r="L754" s="10" t="s">
        <v>1321</v>
      </c>
      <c r="M754" s="10" t="s">
        <v>29</v>
      </c>
      <c r="N754" s="14">
        <v>1902</v>
      </c>
      <c r="O754" s="12"/>
      <c r="P754" s="10" t="s">
        <v>29</v>
      </c>
      <c r="Q754" s="14">
        <v>-1807</v>
      </c>
      <c r="R754" s="15">
        <v>1</v>
      </c>
      <c r="S754" s="10" t="s">
        <v>29</v>
      </c>
      <c r="T754" s="15">
        <v>95</v>
      </c>
      <c r="U754" s="10" t="s">
        <v>36</v>
      </c>
      <c r="V754" s="10" t="s">
        <v>29</v>
      </c>
      <c r="W754" s="10" t="s">
        <v>37</v>
      </c>
      <c r="X754" s="10" t="s">
        <v>29</v>
      </c>
      <c r="Y754" s="15">
        <v>0</v>
      </c>
      <c r="Z754" s="15">
        <v>0</v>
      </c>
      <c r="AA754" s="15">
        <v>0</v>
      </c>
      <c r="AB754" s="15">
        <v>0</v>
      </c>
      <c r="AC754" s="15">
        <v>95</v>
      </c>
      <c r="AD754" t="s">
        <v>2625</v>
      </c>
      <c r="AE754" t="s">
        <v>2625</v>
      </c>
      <c r="AF754">
        <v>6</v>
      </c>
    </row>
    <row r="755" spans="1:32" x14ac:dyDescent="0.25">
      <c r="A755" s="22" t="str">
        <f t="shared" si="11"/>
        <v>6000000089-1</v>
      </c>
      <c r="B755" s="9" t="s">
        <v>1483</v>
      </c>
      <c r="C755" s="10" t="s">
        <v>29</v>
      </c>
      <c r="D755" s="10" t="s">
        <v>29</v>
      </c>
      <c r="E755" s="9" t="s">
        <v>375</v>
      </c>
      <c r="F755" s="10" t="s">
        <v>207</v>
      </c>
      <c r="G755" s="10" t="s">
        <v>32</v>
      </c>
      <c r="H755" s="11">
        <v>44673</v>
      </c>
      <c r="I755" s="12">
        <v>44673</v>
      </c>
      <c r="J755" s="10" t="s">
        <v>388</v>
      </c>
      <c r="K755" s="13" t="s">
        <v>1484</v>
      </c>
      <c r="L755" s="10" t="s">
        <v>1321</v>
      </c>
      <c r="M755" s="10" t="s">
        <v>29</v>
      </c>
      <c r="N755" s="14">
        <v>12204</v>
      </c>
      <c r="O755" s="12"/>
      <c r="P755" s="10" t="s">
        <v>29</v>
      </c>
      <c r="Q755" s="14">
        <v>-5184</v>
      </c>
      <c r="R755" s="15">
        <v>4</v>
      </c>
      <c r="S755" s="10" t="s">
        <v>29</v>
      </c>
      <c r="T755" s="14">
        <v>7020</v>
      </c>
      <c r="U755" s="10" t="s">
        <v>36</v>
      </c>
      <c r="V755" s="10" t="s">
        <v>29</v>
      </c>
      <c r="W755" s="10" t="s">
        <v>37</v>
      </c>
      <c r="X755" s="10" t="s">
        <v>29</v>
      </c>
      <c r="Y755" s="15">
        <v>0</v>
      </c>
      <c r="Z755" s="15">
        <v>0</v>
      </c>
      <c r="AA755" s="15">
        <v>0</v>
      </c>
      <c r="AB755" s="14">
        <v>-3170</v>
      </c>
      <c r="AC755" s="14">
        <v>3850</v>
      </c>
      <c r="AD755" t="s">
        <v>2625</v>
      </c>
      <c r="AE755" t="s">
        <v>2625</v>
      </c>
      <c r="AF755">
        <v>6</v>
      </c>
    </row>
    <row r="756" spans="1:32" x14ac:dyDescent="0.25">
      <c r="A756" s="22" t="str">
        <f t="shared" si="11"/>
        <v>6000000090-0</v>
      </c>
      <c r="B756" s="9" t="s">
        <v>1485</v>
      </c>
      <c r="C756" s="10" t="s">
        <v>29</v>
      </c>
      <c r="D756" s="10" t="s">
        <v>29</v>
      </c>
      <c r="E756" s="9" t="s">
        <v>30</v>
      </c>
      <c r="F756" s="10" t="s">
        <v>1318</v>
      </c>
      <c r="G756" s="10" t="s">
        <v>32</v>
      </c>
      <c r="H756" s="11">
        <v>39776</v>
      </c>
      <c r="I756" s="12">
        <v>39776</v>
      </c>
      <c r="J756" s="10" t="s">
        <v>573</v>
      </c>
      <c r="K756" s="13" t="s">
        <v>1486</v>
      </c>
      <c r="L756" s="10" t="s">
        <v>1321</v>
      </c>
      <c r="M756" s="10" t="s">
        <v>29</v>
      </c>
      <c r="N756" s="14">
        <v>114648</v>
      </c>
      <c r="O756" s="12"/>
      <c r="P756" s="10" t="s">
        <v>29</v>
      </c>
      <c r="Q756" s="14">
        <v>-108916</v>
      </c>
      <c r="R756" s="15">
        <v>1</v>
      </c>
      <c r="S756" s="10" t="s">
        <v>29</v>
      </c>
      <c r="T756" s="14">
        <v>5732</v>
      </c>
      <c r="U756" s="10" t="s">
        <v>36</v>
      </c>
      <c r="V756" s="10" t="s">
        <v>29</v>
      </c>
      <c r="W756" s="10" t="s">
        <v>37</v>
      </c>
      <c r="X756" s="10" t="s">
        <v>29</v>
      </c>
      <c r="Y756" s="15">
        <v>0</v>
      </c>
      <c r="Z756" s="15">
        <v>0</v>
      </c>
      <c r="AA756" s="15">
        <v>0</v>
      </c>
      <c r="AB756" s="15">
        <v>0</v>
      </c>
      <c r="AC756" s="14">
        <v>5732</v>
      </c>
      <c r="AD756" t="s">
        <v>2625</v>
      </c>
      <c r="AE756" t="s">
        <v>2625</v>
      </c>
      <c r="AF756">
        <v>6</v>
      </c>
    </row>
    <row r="757" spans="1:32" x14ac:dyDescent="0.25">
      <c r="A757" s="22" t="str">
        <f t="shared" si="11"/>
        <v>6000000091-0</v>
      </c>
      <c r="B757" s="9" t="s">
        <v>1487</v>
      </c>
      <c r="C757" s="10" t="s">
        <v>29</v>
      </c>
      <c r="D757" s="10" t="s">
        <v>29</v>
      </c>
      <c r="E757" s="9" t="s">
        <v>30</v>
      </c>
      <c r="F757" s="10" t="s">
        <v>1318</v>
      </c>
      <c r="G757" s="10" t="s">
        <v>32</v>
      </c>
      <c r="H757" s="11">
        <v>40148</v>
      </c>
      <c r="I757" s="12">
        <v>40148</v>
      </c>
      <c r="J757" s="10" t="s">
        <v>573</v>
      </c>
      <c r="K757" s="13" t="s">
        <v>1488</v>
      </c>
      <c r="L757" s="10" t="s">
        <v>1321</v>
      </c>
      <c r="M757" s="10" t="s">
        <v>29</v>
      </c>
      <c r="N757" s="14">
        <v>1287</v>
      </c>
      <c r="O757" s="12"/>
      <c r="P757" s="10" t="s">
        <v>29</v>
      </c>
      <c r="Q757" s="14">
        <v>-1223</v>
      </c>
      <c r="R757" s="15">
        <v>1</v>
      </c>
      <c r="S757" s="10" t="s">
        <v>29</v>
      </c>
      <c r="T757" s="15">
        <v>64</v>
      </c>
      <c r="U757" s="10" t="s">
        <v>36</v>
      </c>
      <c r="V757" s="10" t="s">
        <v>29</v>
      </c>
      <c r="W757" s="10" t="s">
        <v>37</v>
      </c>
      <c r="X757" s="10" t="s">
        <v>29</v>
      </c>
      <c r="Y757" s="15">
        <v>0</v>
      </c>
      <c r="Z757" s="15">
        <v>0</v>
      </c>
      <c r="AA757" s="15">
        <v>0</v>
      </c>
      <c r="AB757" s="15">
        <v>0</v>
      </c>
      <c r="AC757" s="15">
        <v>64</v>
      </c>
      <c r="AD757" t="s">
        <v>2625</v>
      </c>
      <c r="AE757" t="s">
        <v>2625</v>
      </c>
      <c r="AF757">
        <v>6</v>
      </c>
    </row>
    <row r="758" spans="1:32" x14ac:dyDescent="0.25">
      <c r="A758" s="22" t="str">
        <f t="shared" si="11"/>
        <v>6000000092-0</v>
      </c>
      <c r="B758" s="9" t="s">
        <v>1489</v>
      </c>
      <c r="C758" s="10" t="s">
        <v>29</v>
      </c>
      <c r="D758" s="10" t="s">
        <v>29</v>
      </c>
      <c r="E758" s="9" t="s">
        <v>30</v>
      </c>
      <c r="F758" s="10" t="s">
        <v>1318</v>
      </c>
      <c r="G758" s="10" t="s">
        <v>32</v>
      </c>
      <c r="H758" s="11">
        <v>40179</v>
      </c>
      <c r="I758" s="12">
        <v>40179</v>
      </c>
      <c r="J758" s="10" t="s">
        <v>573</v>
      </c>
      <c r="K758" s="13" t="s">
        <v>1490</v>
      </c>
      <c r="L758" s="10" t="s">
        <v>1321</v>
      </c>
      <c r="M758" s="10" t="s">
        <v>29</v>
      </c>
      <c r="N758" s="14">
        <v>2105</v>
      </c>
      <c r="O758" s="12"/>
      <c r="P758" s="10" t="s">
        <v>29</v>
      </c>
      <c r="Q758" s="14">
        <v>-2000</v>
      </c>
      <c r="R758" s="15">
        <v>5</v>
      </c>
      <c r="S758" s="10" t="s">
        <v>29</v>
      </c>
      <c r="T758" s="15">
        <v>105</v>
      </c>
      <c r="U758" s="10" t="s">
        <v>36</v>
      </c>
      <c r="V758" s="10" t="s">
        <v>29</v>
      </c>
      <c r="W758" s="10" t="s">
        <v>37</v>
      </c>
      <c r="X758" s="10" t="s">
        <v>29</v>
      </c>
      <c r="Y758" s="15">
        <v>0</v>
      </c>
      <c r="Z758" s="15">
        <v>0</v>
      </c>
      <c r="AA758" s="15">
        <v>0</v>
      </c>
      <c r="AB758" s="15">
        <v>0</v>
      </c>
      <c r="AC758" s="15">
        <v>105</v>
      </c>
      <c r="AD758" t="s">
        <v>2625</v>
      </c>
      <c r="AE758" t="s">
        <v>2625</v>
      </c>
      <c r="AF758">
        <v>6</v>
      </c>
    </row>
    <row r="759" spans="1:32" x14ac:dyDescent="0.25">
      <c r="A759" s="22" t="str">
        <f t="shared" si="11"/>
        <v>6000000093-0</v>
      </c>
      <c r="B759" s="9" t="s">
        <v>1491</v>
      </c>
      <c r="C759" s="10" t="s">
        <v>29</v>
      </c>
      <c r="D759" s="10" t="s">
        <v>29</v>
      </c>
      <c r="E759" s="9" t="s">
        <v>30</v>
      </c>
      <c r="F759" s="10" t="s">
        <v>1318</v>
      </c>
      <c r="G759" s="10" t="s">
        <v>32</v>
      </c>
      <c r="H759" s="11">
        <v>40179</v>
      </c>
      <c r="I759" s="12">
        <v>40179</v>
      </c>
      <c r="J759" s="10" t="s">
        <v>573</v>
      </c>
      <c r="K759" s="13" t="s">
        <v>1492</v>
      </c>
      <c r="L759" s="10" t="s">
        <v>1321</v>
      </c>
      <c r="M759" s="10" t="s">
        <v>29</v>
      </c>
      <c r="N759" s="14">
        <v>6565</v>
      </c>
      <c r="O759" s="12"/>
      <c r="P759" s="10" t="s">
        <v>29</v>
      </c>
      <c r="Q759" s="14">
        <v>-6237</v>
      </c>
      <c r="R759" s="15">
        <v>1</v>
      </c>
      <c r="S759" s="10" t="s">
        <v>29</v>
      </c>
      <c r="T759" s="15">
        <v>328</v>
      </c>
      <c r="U759" s="10" t="s">
        <v>36</v>
      </c>
      <c r="V759" s="10" t="s">
        <v>29</v>
      </c>
      <c r="W759" s="10" t="s">
        <v>37</v>
      </c>
      <c r="X759" s="10" t="s">
        <v>29</v>
      </c>
      <c r="Y759" s="15">
        <v>0</v>
      </c>
      <c r="Z759" s="15">
        <v>0</v>
      </c>
      <c r="AA759" s="15">
        <v>0</v>
      </c>
      <c r="AB759" s="15">
        <v>0</v>
      </c>
      <c r="AC759" s="15">
        <v>328</v>
      </c>
      <c r="AD759" t="s">
        <v>2625</v>
      </c>
      <c r="AE759" t="s">
        <v>2625</v>
      </c>
      <c r="AF759">
        <v>6</v>
      </c>
    </row>
    <row r="760" spans="1:32" x14ac:dyDescent="0.25">
      <c r="A760" s="22" t="str">
        <f t="shared" si="11"/>
        <v>6000000094-0</v>
      </c>
      <c r="B760" s="9" t="s">
        <v>1493</v>
      </c>
      <c r="C760" s="10" t="s">
        <v>29</v>
      </c>
      <c r="D760" s="10" t="s">
        <v>29</v>
      </c>
      <c r="E760" s="9" t="s">
        <v>30</v>
      </c>
      <c r="F760" s="10" t="s">
        <v>1318</v>
      </c>
      <c r="G760" s="10" t="s">
        <v>32</v>
      </c>
      <c r="H760" s="11">
        <v>40299</v>
      </c>
      <c r="I760" s="12">
        <v>40299</v>
      </c>
      <c r="J760" s="10" t="s">
        <v>573</v>
      </c>
      <c r="K760" s="13" t="s">
        <v>1494</v>
      </c>
      <c r="L760" s="10" t="s">
        <v>1321</v>
      </c>
      <c r="M760" s="10" t="s">
        <v>29</v>
      </c>
      <c r="N760" s="14">
        <v>9990</v>
      </c>
      <c r="O760" s="12"/>
      <c r="P760" s="10" t="s">
        <v>29</v>
      </c>
      <c r="Q760" s="14">
        <v>-9490</v>
      </c>
      <c r="R760" s="15">
        <v>1</v>
      </c>
      <c r="S760" s="10" t="s">
        <v>29</v>
      </c>
      <c r="T760" s="15">
        <v>500</v>
      </c>
      <c r="U760" s="10" t="s">
        <v>36</v>
      </c>
      <c r="V760" s="10" t="s">
        <v>29</v>
      </c>
      <c r="W760" s="10" t="s">
        <v>37</v>
      </c>
      <c r="X760" s="10" t="s">
        <v>29</v>
      </c>
      <c r="Y760" s="15">
        <v>0</v>
      </c>
      <c r="Z760" s="15">
        <v>0</v>
      </c>
      <c r="AA760" s="15">
        <v>0</v>
      </c>
      <c r="AB760" s="15">
        <v>0</v>
      </c>
      <c r="AC760" s="15">
        <v>500</v>
      </c>
      <c r="AD760" t="s">
        <v>2625</v>
      </c>
      <c r="AE760" t="s">
        <v>2625</v>
      </c>
      <c r="AF760">
        <v>6</v>
      </c>
    </row>
    <row r="761" spans="1:32" x14ac:dyDescent="0.25">
      <c r="A761" s="22" t="str">
        <f t="shared" si="11"/>
        <v>6000000095-0</v>
      </c>
      <c r="B761" s="9" t="s">
        <v>1495</v>
      </c>
      <c r="C761" s="10" t="s">
        <v>29</v>
      </c>
      <c r="D761" s="10" t="s">
        <v>29</v>
      </c>
      <c r="E761" s="9" t="s">
        <v>30</v>
      </c>
      <c r="F761" s="10" t="s">
        <v>1318</v>
      </c>
      <c r="G761" s="10" t="s">
        <v>32</v>
      </c>
      <c r="H761" s="11">
        <v>40299</v>
      </c>
      <c r="I761" s="12">
        <v>40299</v>
      </c>
      <c r="J761" s="10" t="s">
        <v>573</v>
      </c>
      <c r="K761" s="13" t="s">
        <v>1496</v>
      </c>
      <c r="L761" s="10" t="s">
        <v>1321</v>
      </c>
      <c r="M761" s="10" t="s">
        <v>29</v>
      </c>
      <c r="N761" s="15">
        <v>750</v>
      </c>
      <c r="O761" s="12"/>
      <c r="P761" s="10" t="s">
        <v>29</v>
      </c>
      <c r="Q761" s="15">
        <v>-712</v>
      </c>
      <c r="R761" s="15">
        <v>3</v>
      </c>
      <c r="S761" s="10" t="s">
        <v>29</v>
      </c>
      <c r="T761" s="15">
        <v>38</v>
      </c>
      <c r="U761" s="10" t="s">
        <v>36</v>
      </c>
      <c r="V761" s="10" t="s">
        <v>29</v>
      </c>
      <c r="W761" s="10" t="s">
        <v>37</v>
      </c>
      <c r="X761" s="10" t="s">
        <v>29</v>
      </c>
      <c r="Y761" s="15">
        <v>0</v>
      </c>
      <c r="Z761" s="15">
        <v>0</v>
      </c>
      <c r="AA761" s="15">
        <v>0</v>
      </c>
      <c r="AB761" s="15">
        <v>0</v>
      </c>
      <c r="AC761" s="15">
        <v>38</v>
      </c>
      <c r="AD761" t="s">
        <v>2625</v>
      </c>
      <c r="AE761" t="s">
        <v>2625</v>
      </c>
      <c r="AF761">
        <v>6</v>
      </c>
    </row>
    <row r="762" spans="1:32" x14ac:dyDescent="0.25">
      <c r="A762" s="22" t="str">
        <f t="shared" si="11"/>
        <v>6000000096-0</v>
      </c>
      <c r="B762" s="9" t="s">
        <v>1497</v>
      </c>
      <c r="C762" s="10" t="s">
        <v>29</v>
      </c>
      <c r="D762" s="10" t="s">
        <v>29</v>
      </c>
      <c r="E762" s="9" t="s">
        <v>30</v>
      </c>
      <c r="F762" s="10" t="s">
        <v>1318</v>
      </c>
      <c r="G762" s="10" t="s">
        <v>32</v>
      </c>
      <c r="H762" s="11">
        <v>40422</v>
      </c>
      <c r="I762" s="12">
        <v>40422</v>
      </c>
      <c r="J762" s="10" t="s">
        <v>573</v>
      </c>
      <c r="K762" s="13" t="s">
        <v>1498</v>
      </c>
      <c r="L762" s="10" t="s">
        <v>1321</v>
      </c>
      <c r="M762" s="10" t="s">
        <v>29</v>
      </c>
      <c r="N762" s="15">
        <v>685</v>
      </c>
      <c r="O762" s="12"/>
      <c r="P762" s="10" t="s">
        <v>29</v>
      </c>
      <c r="Q762" s="15">
        <v>-651</v>
      </c>
      <c r="R762" s="15">
        <v>1</v>
      </c>
      <c r="S762" s="10" t="s">
        <v>29</v>
      </c>
      <c r="T762" s="15">
        <v>34</v>
      </c>
      <c r="U762" s="10" t="s">
        <v>36</v>
      </c>
      <c r="V762" s="10" t="s">
        <v>29</v>
      </c>
      <c r="W762" s="10" t="s">
        <v>37</v>
      </c>
      <c r="X762" s="10" t="s">
        <v>29</v>
      </c>
      <c r="Y762" s="15">
        <v>0</v>
      </c>
      <c r="Z762" s="15">
        <v>0</v>
      </c>
      <c r="AA762" s="15">
        <v>0</v>
      </c>
      <c r="AB762" s="15">
        <v>0</v>
      </c>
      <c r="AC762" s="15">
        <v>34</v>
      </c>
      <c r="AD762" t="s">
        <v>2625</v>
      </c>
      <c r="AE762" t="s">
        <v>2625</v>
      </c>
      <c r="AF762">
        <v>6</v>
      </c>
    </row>
    <row r="763" spans="1:32" x14ac:dyDescent="0.25">
      <c r="A763" s="22" t="str">
        <f t="shared" si="11"/>
        <v>6000000097-0</v>
      </c>
      <c r="B763" s="9" t="s">
        <v>1499</v>
      </c>
      <c r="C763" s="10" t="s">
        <v>29</v>
      </c>
      <c r="D763" s="10" t="s">
        <v>29</v>
      </c>
      <c r="E763" s="9" t="s">
        <v>30</v>
      </c>
      <c r="F763" s="10" t="s">
        <v>1318</v>
      </c>
      <c r="G763" s="10" t="s">
        <v>32</v>
      </c>
      <c r="H763" s="11">
        <v>40452</v>
      </c>
      <c r="I763" s="12">
        <v>40452</v>
      </c>
      <c r="J763" s="10" t="s">
        <v>573</v>
      </c>
      <c r="K763" s="13" t="s">
        <v>1500</v>
      </c>
      <c r="L763" s="10" t="s">
        <v>1321</v>
      </c>
      <c r="M763" s="10" t="s">
        <v>29</v>
      </c>
      <c r="N763" s="15">
        <v>830</v>
      </c>
      <c r="O763" s="12"/>
      <c r="P763" s="10" t="s">
        <v>29</v>
      </c>
      <c r="Q763" s="15">
        <v>-788</v>
      </c>
      <c r="R763" s="15">
        <v>2</v>
      </c>
      <c r="S763" s="10" t="s">
        <v>29</v>
      </c>
      <c r="T763" s="15">
        <v>42</v>
      </c>
      <c r="U763" s="10" t="s">
        <v>36</v>
      </c>
      <c r="V763" s="10" t="s">
        <v>29</v>
      </c>
      <c r="W763" s="10" t="s">
        <v>37</v>
      </c>
      <c r="X763" s="10" t="s">
        <v>29</v>
      </c>
      <c r="Y763" s="15">
        <v>0</v>
      </c>
      <c r="Z763" s="15">
        <v>0</v>
      </c>
      <c r="AA763" s="15">
        <v>0</v>
      </c>
      <c r="AB763" s="15">
        <v>0</v>
      </c>
      <c r="AC763" s="15">
        <v>42</v>
      </c>
      <c r="AD763" t="s">
        <v>2625</v>
      </c>
      <c r="AE763" t="s">
        <v>2625</v>
      </c>
      <c r="AF763">
        <v>6</v>
      </c>
    </row>
    <row r="764" spans="1:32" x14ac:dyDescent="0.25">
      <c r="A764" s="22" t="str">
        <f t="shared" si="11"/>
        <v>6000000098-0</v>
      </c>
      <c r="B764" s="9" t="s">
        <v>1501</v>
      </c>
      <c r="C764" s="10" t="s">
        <v>29</v>
      </c>
      <c r="D764" s="10" t="s">
        <v>29</v>
      </c>
      <c r="E764" s="9" t="s">
        <v>30</v>
      </c>
      <c r="F764" s="10" t="s">
        <v>1318</v>
      </c>
      <c r="G764" s="10" t="s">
        <v>32</v>
      </c>
      <c r="H764" s="11">
        <v>40513</v>
      </c>
      <c r="I764" s="12">
        <v>40513</v>
      </c>
      <c r="J764" s="10" t="s">
        <v>573</v>
      </c>
      <c r="K764" s="13" t="s">
        <v>1498</v>
      </c>
      <c r="L764" s="10" t="s">
        <v>1321</v>
      </c>
      <c r="M764" s="10" t="s">
        <v>29</v>
      </c>
      <c r="N764" s="15">
        <v>390</v>
      </c>
      <c r="O764" s="12"/>
      <c r="P764" s="10" t="s">
        <v>29</v>
      </c>
      <c r="Q764" s="15">
        <v>-370</v>
      </c>
      <c r="R764" s="15">
        <v>1</v>
      </c>
      <c r="S764" s="10" t="s">
        <v>29</v>
      </c>
      <c r="T764" s="15">
        <v>20</v>
      </c>
      <c r="U764" s="10" t="s">
        <v>36</v>
      </c>
      <c r="V764" s="10" t="s">
        <v>29</v>
      </c>
      <c r="W764" s="10" t="s">
        <v>37</v>
      </c>
      <c r="X764" s="10" t="s">
        <v>29</v>
      </c>
      <c r="Y764" s="15">
        <v>0</v>
      </c>
      <c r="Z764" s="15">
        <v>0</v>
      </c>
      <c r="AA764" s="15">
        <v>0</v>
      </c>
      <c r="AB764" s="15">
        <v>0</v>
      </c>
      <c r="AC764" s="15">
        <v>20</v>
      </c>
      <c r="AD764" t="s">
        <v>2625</v>
      </c>
      <c r="AE764" t="s">
        <v>2625</v>
      </c>
      <c r="AF764">
        <v>6</v>
      </c>
    </row>
    <row r="765" spans="1:32" x14ac:dyDescent="0.25">
      <c r="A765" s="22" t="str">
        <f t="shared" si="11"/>
        <v>6000000099-0</v>
      </c>
      <c r="B765" s="9" t="s">
        <v>1502</v>
      </c>
      <c r="C765" s="10" t="s">
        <v>29</v>
      </c>
      <c r="D765" s="10" t="s">
        <v>29</v>
      </c>
      <c r="E765" s="9" t="s">
        <v>30</v>
      </c>
      <c r="F765" s="10" t="s">
        <v>1318</v>
      </c>
      <c r="G765" s="10" t="s">
        <v>32</v>
      </c>
      <c r="H765" s="11">
        <v>40878</v>
      </c>
      <c r="I765" s="12">
        <v>40878</v>
      </c>
      <c r="J765" s="10" t="s">
        <v>573</v>
      </c>
      <c r="K765" s="13" t="s">
        <v>1503</v>
      </c>
      <c r="L765" s="10" t="s">
        <v>1321</v>
      </c>
      <c r="M765" s="10" t="s">
        <v>29</v>
      </c>
      <c r="N765" s="14">
        <v>1548</v>
      </c>
      <c r="O765" s="12"/>
      <c r="P765" s="10" t="s">
        <v>29</v>
      </c>
      <c r="Q765" s="14">
        <v>-1471</v>
      </c>
      <c r="R765" s="15">
        <v>4</v>
      </c>
      <c r="S765" s="10" t="s">
        <v>29</v>
      </c>
      <c r="T765" s="15">
        <v>77</v>
      </c>
      <c r="U765" s="10" t="s">
        <v>36</v>
      </c>
      <c r="V765" s="10" t="s">
        <v>29</v>
      </c>
      <c r="W765" s="10" t="s">
        <v>37</v>
      </c>
      <c r="X765" s="10" t="s">
        <v>29</v>
      </c>
      <c r="Y765" s="15">
        <v>0</v>
      </c>
      <c r="Z765" s="15">
        <v>0</v>
      </c>
      <c r="AA765" s="15">
        <v>0</v>
      </c>
      <c r="AB765" s="15">
        <v>0</v>
      </c>
      <c r="AC765" s="15">
        <v>77</v>
      </c>
      <c r="AD765" t="s">
        <v>2625</v>
      </c>
      <c r="AE765" t="s">
        <v>2625</v>
      </c>
      <c r="AF765">
        <v>6</v>
      </c>
    </row>
    <row r="766" spans="1:32" x14ac:dyDescent="0.25">
      <c r="A766" s="22" t="str">
        <f t="shared" si="11"/>
        <v>6000000100-0</v>
      </c>
      <c r="B766" s="9" t="s">
        <v>1504</v>
      </c>
      <c r="C766" s="10" t="s">
        <v>29</v>
      </c>
      <c r="D766" s="10" t="s">
        <v>29</v>
      </c>
      <c r="E766" s="9" t="s">
        <v>30</v>
      </c>
      <c r="F766" s="10" t="s">
        <v>1318</v>
      </c>
      <c r="G766" s="10" t="s">
        <v>32</v>
      </c>
      <c r="H766" s="11">
        <v>40909</v>
      </c>
      <c r="I766" s="12">
        <v>40909</v>
      </c>
      <c r="J766" s="10" t="s">
        <v>573</v>
      </c>
      <c r="K766" s="13" t="s">
        <v>1505</v>
      </c>
      <c r="L766" s="10" t="s">
        <v>1321</v>
      </c>
      <c r="M766" s="10" t="s">
        <v>29</v>
      </c>
      <c r="N766" s="14">
        <v>12203</v>
      </c>
      <c r="O766" s="12"/>
      <c r="P766" s="10" t="s">
        <v>29</v>
      </c>
      <c r="Q766" s="14">
        <v>-11593</v>
      </c>
      <c r="R766" s="15">
        <v>1</v>
      </c>
      <c r="S766" s="10" t="s">
        <v>29</v>
      </c>
      <c r="T766" s="15">
        <v>610</v>
      </c>
      <c r="U766" s="10" t="s">
        <v>36</v>
      </c>
      <c r="V766" s="10" t="s">
        <v>29</v>
      </c>
      <c r="W766" s="10" t="s">
        <v>37</v>
      </c>
      <c r="X766" s="10" t="s">
        <v>29</v>
      </c>
      <c r="Y766" s="15">
        <v>0</v>
      </c>
      <c r="Z766" s="15">
        <v>0</v>
      </c>
      <c r="AA766" s="15">
        <v>0</v>
      </c>
      <c r="AB766" s="15">
        <v>0</v>
      </c>
      <c r="AC766" s="15">
        <v>610</v>
      </c>
      <c r="AD766" t="s">
        <v>2625</v>
      </c>
      <c r="AE766" t="s">
        <v>2625</v>
      </c>
      <c r="AF766">
        <v>6</v>
      </c>
    </row>
    <row r="767" spans="1:32" x14ac:dyDescent="0.25">
      <c r="A767" s="22" t="str">
        <f t="shared" si="11"/>
        <v>6000000106-0</v>
      </c>
      <c r="B767" s="9" t="s">
        <v>1506</v>
      </c>
      <c r="C767" s="10" t="s">
        <v>29</v>
      </c>
      <c r="D767" s="10" t="s">
        <v>29</v>
      </c>
      <c r="E767" s="9" t="s">
        <v>30</v>
      </c>
      <c r="F767" s="10" t="s">
        <v>207</v>
      </c>
      <c r="G767" s="10" t="s">
        <v>32</v>
      </c>
      <c r="H767" s="11">
        <v>43555</v>
      </c>
      <c r="I767" s="12">
        <v>43443</v>
      </c>
      <c r="J767" s="10" t="s">
        <v>573</v>
      </c>
      <c r="K767" s="13" t="s">
        <v>1507</v>
      </c>
      <c r="L767" s="10" t="s">
        <v>284</v>
      </c>
      <c r="M767" s="10" t="s">
        <v>29</v>
      </c>
      <c r="N767" s="14">
        <v>246144</v>
      </c>
      <c r="O767" s="12"/>
      <c r="P767" s="10" t="s">
        <v>1508</v>
      </c>
      <c r="Q767" s="14">
        <v>-233836.79999999999</v>
      </c>
      <c r="R767" s="15">
        <v>48</v>
      </c>
      <c r="S767" s="10" t="s">
        <v>29</v>
      </c>
      <c r="T767" s="14">
        <v>12307.2</v>
      </c>
      <c r="U767" s="10" t="s">
        <v>339</v>
      </c>
      <c r="V767" s="10" t="s">
        <v>29</v>
      </c>
      <c r="W767" s="10" t="s">
        <v>37</v>
      </c>
      <c r="X767" s="10" t="s">
        <v>29</v>
      </c>
      <c r="Y767" s="15">
        <v>0</v>
      </c>
      <c r="Z767" s="15">
        <v>0</v>
      </c>
      <c r="AA767" s="15">
        <v>0</v>
      </c>
      <c r="AB767" s="15">
        <v>0</v>
      </c>
      <c r="AC767" s="14">
        <v>12307.2</v>
      </c>
      <c r="AD767" t="s">
        <v>2625</v>
      </c>
      <c r="AE767" t="s">
        <v>2625</v>
      </c>
      <c r="AF767">
        <v>6</v>
      </c>
    </row>
    <row r="768" spans="1:32" x14ac:dyDescent="0.25">
      <c r="A768" s="22" t="str">
        <f t="shared" si="11"/>
        <v>6000000107-0</v>
      </c>
      <c r="B768" s="9" t="s">
        <v>1509</v>
      </c>
      <c r="C768" s="10" t="s">
        <v>29</v>
      </c>
      <c r="D768" s="10" t="s">
        <v>29</v>
      </c>
      <c r="E768" s="9" t="s">
        <v>30</v>
      </c>
      <c r="F768" s="10" t="s">
        <v>207</v>
      </c>
      <c r="G768" s="10" t="s">
        <v>32</v>
      </c>
      <c r="H768" s="11">
        <v>43555</v>
      </c>
      <c r="I768" s="12">
        <v>43434</v>
      </c>
      <c r="J768" s="10" t="s">
        <v>218</v>
      </c>
      <c r="K768" s="13" t="s">
        <v>1510</v>
      </c>
      <c r="L768" s="10" t="s">
        <v>284</v>
      </c>
      <c r="M768" s="10" t="s">
        <v>29</v>
      </c>
      <c r="N768" s="14">
        <v>16864.400000000001</v>
      </c>
      <c r="O768" s="12"/>
      <c r="P768" s="10" t="s">
        <v>1511</v>
      </c>
      <c r="Q768" s="14">
        <v>-16021.18</v>
      </c>
      <c r="R768" s="15">
        <v>2</v>
      </c>
      <c r="S768" s="10" t="s">
        <v>29</v>
      </c>
      <c r="T768" s="15">
        <v>843.22</v>
      </c>
      <c r="U768" s="10" t="s">
        <v>339</v>
      </c>
      <c r="V768" s="10" t="s">
        <v>29</v>
      </c>
      <c r="W768" s="10" t="s">
        <v>37</v>
      </c>
      <c r="X768" s="10" t="s">
        <v>29</v>
      </c>
      <c r="Y768" s="15">
        <v>0</v>
      </c>
      <c r="Z768" s="15">
        <v>0</v>
      </c>
      <c r="AA768" s="15">
        <v>0</v>
      </c>
      <c r="AB768" s="15">
        <v>0</v>
      </c>
      <c r="AC768" s="15">
        <v>843.22</v>
      </c>
      <c r="AD768" t="s">
        <v>2625</v>
      </c>
      <c r="AE768" t="s">
        <v>2625</v>
      </c>
      <c r="AF768">
        <v>6</v>
      </c>
    </row>
    <row r="769" spans="1:32" x14ac:dyDescent="0.25">
      <c r="A769" s="22" t="str">
        <f t="shared" si="11"/>
        <v>6000000108-0</v>
      </c>
      <c r="B769" s="9" t="s">
        <v>1512</v>
      </c>
      <c r="C769" s="10" t="s">
        <v>29</v>
      </c>
      <c r="D769" s="10" t="s">
        <v>29</v>
      </c>
      <c r="E769" s="9" t="s">
        <v>30</v>
      </c>
      <c r="F769" s="10" t="s">
        <v>207</v>
      </c>
      <c r="G769" s="10" t="s">
        <v>32</v>
      </c>
      <c r="H769" s="11">
        <v>43555</v>
      </c>
      <c r="I769" s="12">
        <v>43465</v>
      </c>
      <c r="J769" s="10" t="s">
        <v>218</v>
      </c>
      <c r="K769" s="13" t="s">
        <v>1513</v>
      </c>
      <c r="L769" s="10" t="s">
        <v>284</v>
      </c>
      <c r="M769" s="10" t="s">
        <v>29</v>
      </c>
      <c r="N769" s="14">
        <v>44920</v>
      </c>
      <c r="O769" s="12"/>
      <c r="P769" s="10" t="s">
        <v>1514</v>
      </c>
      <c r="Q769" s="14">
        <v>-42674</v>
      </c>
      <c r="R769" s="15">
        <v>2</v>
      </c>
      <c r="S769" s="10" t="s">
        <v>29</v>
      </c>
      <c r="T769" s="14">
        <v>2246</v>
      </c>
      <c r="U769" s="10" t="s">
        <v>339</v>
      </c>
      <c r="V769" s="10" t="s">
        <v>29</v>
      </c>
      <c r="W769" s="10" t="s">
        <v>37</v>
      </c>
      <c r="X769" s="10" t="s">
        <v>29</v>
      </c>
      <c r="Y769" s="15">
        <v>0</v>
      </c>
      <c r="Z769" s="15">
        <v>0</v>
      </c>
      <c r="AA769" s="15">
        <v>0</v>
      </c>
      <c r="AB769" s="15">
        <v>0</v>
      </c>
      <c r="AC769" s="14">
        <v>2246</v>
      </c>
      <c r="AD769" t="s">
        <v>2625</v>
      </c>
      <c r="AE769" t="s">
        <v>2625</v>
      </c>
      <c r="AF769">
        <v>6</v>
      </c>
    </row>
    <row r="770" spans="1:32" x14ac:dyDescent="0.25">
      <c r="A770" s="22" t="str">
        <f t="shared" si="11"/>
        <v>6000000109-0</v>
      </c>
      <c r="B770" s="9" t="s">
        <v>1515</v>
      </c>
      <c r="C770" s="10" t="s">
        <v>29</v>
      </c>
      <c r="D770" s="10" t="s">
        <v>29</v>
      </c>
      <c r="E770" s="9" t="s">
        <v>30</v>
      </c>
      <c r="F770" s="10" t="s">
        <v>207</v>
      </c>
      <c r="G770" s="10" t="s">
        <v>32</v>
      </c>
      <c r="H770" s="11">
        <v>43555</v>
      </c>
      <c r="I770" s="12">
        <v>43425</v>
      </c>
      <c r="J770" s="10" t="s">
        <v>218</v>
      </c>
      <c r="K770" s="13" t="s">
        <v>1513</v>
      </c>
      <c r="L770" s="10" t="s">
        <v>284</v>
      </c>
      <c r="M770" s="10" t="s">
        <v>29</v>
      </c>
      <c r="N770" s="14">
        <v>16865</v>
      </c>
      <c r="O770" s="12"/>
      <c r="P770" s="10" t="s">
        <v>1516</v>
      </c>
      <c r="Q770" s="14">
        <v>-16021.75</v>
      </c>
      <c r="R770" s="15">
        <v>1</v>
      </c>
      <c r="S770" s="10" t="s">
        <v>29</v>
      </c>
      <c r="T770" s="15">
        <v>843.25</v>
      </c>
      <c r="U770" s="10" t="s">
        <v>339</v>
      </c>
      <c r="V770" s="10" t="s">
        <v>29</v>
      </c>
      <c r="W770" s="10" t="s">
        <v>37</v>
      </c>
      <c r="X770" s="10" t="s">
        <v>29</v>
      </c>
      <c r="Y770" s="15">
        <v>0</v>
      </c>
      <c r="Z770" s="15">
        <v>0</v>
      </c>
      <c r="AA770" s="15">
        <v>0</v>
      </c>
      <c r="AB770" s="15">
        <v>0</v>
      </c>
      <c r="AC770" s="15">
        <v>843.25</v>
      </c>
      <c r="AD770" t="s">
        <v>2625</v>
      </c>
      <c r="AE770" t="s">
        <v>2625</v>
      </c>
      <c r="AF770">
        <v>6</v>
      </c>
    </row>
    <row r="771" spans="1:32" x14ac:dyDescent="0.25">
      <c r="A771" s="22" t="str">
        <f t="shared" ref="A771:A834" si="12">CONCATENATE(B771,"-",E771)</f>
        <v>6000000110-0</v>
      </c>
      <c r="B771" s="9" t="s">
        <v>1517</v>
      </c>
      <c r="C771" s="10" t="s">
        <v>29</v>
      </c>
      <c r="D771" s="10" t="s">
        <v>29</v>
      </c>
      <c r="E771" s="9" t="s">
        <v>30</v>
      </c>
      <c r="F771" s="10" t="s">
        <v>207</v>
      </c>
      <c r="G771" s="10" t="s">
        <v>32</v>
      </c>
      <c r="H771" s="11">
        <v>43555</v>
      </c>
      <c r="I771" s="12">
        <v>43447</v>
      </c>
      <c r="J771" s="10" t="s">
        <v>218</v>
      </c>
      <c r="K771" s="13" t="s">
        <v>1518</v>
      </c>
      <c r="L771" s="10" t="s">
        <v>284</v>
      </c>
      <c r="M771" s="10" t="s">
        <v>29</v>
      </c>
      <c r="N771" s="14">
        <v>11865</v>
      </c>
      <c r="O771" s="12"/>
      <c r="P771" s="10" t="s">
        <v>1514</v>
      </c>
      <c r="Q771" s="14">
        <v>-11271.75</v>
      </c>
      <c r="R771" s="15">
        <v>1</v>
      </c>
      <c r="S771" s="10" t="s">
        <v>29</v>
      </c>
      <c r="T771" s="15">
        <v>593.25</v>
      </c>
      <c r="U771" s="10" t="s">
        <v>339</v>
      </c>
      <c r="V771" s="10" t="s">
        <v>29</v>
      </c>
      <c r="W771" s="10" t="s">
        <v>37</v>
      </c>
      <c r="X771" s="10" t="s">
        <v>29</v>
      </c>
      <c r="Y771" s="15">
        <v>0</v>
      </c>
      <c r="Z771" s="15">
        <v>0</v>
      </c>
      <c r="AA771" s="15">
        <v>0</v>
      </c>
      <c r="AB771" s="15">
        <v>0</v>
      </c>
      <c r="AC771" s="15">
        <v>593.25</v>
      </c>
      <c r="AD771" t="s">
        <v>2625</v>
      </c>
      <c r="AE771" t="s">
        <v>2625</v>
      </c>
      <c r="AF771">
        <v>6</v>
      </c>
    </row>
    <row r="772" spans="1:32" x14ac:dyDescent="0.25">
      <c r="A772" s="22" t="str">
        <f t="shared" si="12"/>
        <v>6000000111-0</v>
      </c>
      <c r="B772" s="9" t="s">
        <v>1519</v>
      </c>
      <c r="C772" s="10" t="s">
        <v>29</v>
      </c>
      <c r="D772" s="10" t="s">
        <v>29</v>
      </c>
      <c r="E772" s="9" t="s">
        <v>30</v>
      </c>
      <c r="F772" s="10" t="s">
        <v>207</v>
      </c>
      <c r="G772" s="10" t="s">
        <v>32</v>
      </c>
      <c r="H772" s="11">
        <v>43555</v>
      </c>
      <c r="I772" s="12">
        <v>43288</v>
      </c>
      <c r="J772" s="10" t="s">
        <v>218</v>
      </c>
      <c r="K772" s="13" t="s">
        <v>1520</v>
      </c>
      <c r="L772" s="10" t="s">
        <v>284</v>
      </c>
      <c r="M772" s="10" t="s">
        <v>29</v>
      </c>
      <c r="N772" s="14">
        <v>34000</v>
      </c>
      <c r="O772" s="12"/>
      <c r="P772" s="10" t="s">
        <v>29</v>
      </c>
      <c r="Q772" s="14">
        <v>-32300</v>
      </c>
      <c r="R772" s="15">
        <v>1</v>
      </c>
      <c r="S772" s="10" t="s">
        <v>29</v>
      </c>
      <c r="T772" s="14">
        <v>1700</v>
      </c>
      <c r="U772" s="10" t="s">
        <v>339</v>
      </c>
      <c r="V772" s="10" t="s">
        <v>29</v>
      </c>
      <c r="W772" s="10" t="s">
        <v>37</v>
      </c>
      <c r="X772" s="10" t="s">
        <v>29</v>
      </c>
      <c r="Y772" s="15">
        <v>0</v>
      </c>
      <c r="Z772" s="15">
        <v>0</v>
      </c>
      <c r="AA772" s="15">
        <v>0</v>
      </c>
      <c r="AB772" s="15">
        <v>0</v>
      </c>
      <c r="AC772" s="14">
        <v>1700</v>
      </c>
      <c r="AD772" t="s">
        <v>2625</v>
      </c>
      <c r="AE772" t="s">
        <v>2625</v>
      </c>
      <c r="AF772">
        <v>6</v>
      </c>
    </row>
    <row r="773" spans="1:32" x14ac:dyDescent="0.25">
      <c r="A773" s="22" t="str">
        <f t="shared" si="12"/>
        <v>6000000112-0</v>
      </c>
      <c r="B773" s="9" t="s">
        <v>1521</v>
      </c>
      <c r="C773" s="10" t="s">
        <v>29</v>
      </c>
      <c r="D773" s="10" t="s">
        <v>29</v>
      </c>
      <c r="E773" s="9" t="s">
        <v>30</v>
      </c>
      <c r="F773" s="10" t="s">
        <v>207</v>
      </c>
      <c r="G773" s="10" t="s">
        <v>32</v>
      </c>
      <c r="H773" s="11">
        <v>43870</v>
      </c>
      <c r="I773" s="12">
        <v>43870</v>
      </c>
      <c r="J773" s="10" t="s">
        <v>175</v>
      </c>
      <c r="K773" s="13" t="s">
        <v>1522</v>
      </c>
      <c r="L773" s="10" t="s">
        <v>1321</v>
      </c>
      <c r="M773" s="10" t="s">
        <v>934</v>
      </c>
      <c r="N773" s="14">
        <v>51622.53</v>
      </c>
      <c r="O773" s="12"/>
      <c r="P773" s="10" t="s">
        <v>1523</v>
      </c>
      <c r="Q773" s="14">
        <v>-43615</v>
      </c>
      <c r="R773" s="15">
        <v>858.7</v>
      </c>
      <c r="S773" s="10" t="s">
        <v>29</v>
      </c>
      <c r="T773" s="14">
        <v>8007.53</v>
      </c>
      <c r="U773" s="10" t="s">
        <v>1524</v>
      </c>
      <c r="V773" s="10" t="s">
        <v>29</v>
      </c>
      <c r="W773" s="10" t="s">
        <v>37</v>
      </c>
      <c r="X773" s="10" t="s">
        <v>29</v>
      </c>
      <c r="Y773" s="15">
        <v>0</v>
      </c>
      <c r="Z773" s="15">
        <v>0</v>
      </c>
      <c r="AA773" s="15">
        <v>0</v>
      </c>
      <c r="AB773" s="14">
        <v>-3616</v>
      </c>
      <c r="AC773" s="14">
        <v>4391.53</v>
      </c>
      <c r="AD773" t="s">
        <v>2625</v>
      </c>
      <c r="AE773" t="s">
        <v>2625</v>
      </c>
      <c r="AF773">
        <v>6</v>
      </c>
    </row>
    <row r="774" spans="1:32" x14ac:dyDescent="0.25">
      <c r="A774" s="22" t="str">
        <f t="shared" si="12"/>
        <v>6000000113-0</v>
      </c>
      <c r="B774" s="9" t="s">
        <v>1525</v>
      </c>
      <c r="C774" s="10" t="s">
        <v>29</v>
      </c>
      <c r="D774" s="10" t="s">
        <v>29</v>
      </c>
      <c r="E774" s="9" t="s">
        <v>30</v>
      </c>
      <c r="F774" s="10" t="s">
        <v>207</v>
      </c>
      <c r="G774" s="10" t="s">
        <v>32</v>
      </c>
      <c r="H774" s="11">
        <v>43870</v>
      </c>
      <c r="I774" s="12">
        <v>43870</v>
      </c>
      <c r="J774" s="10" t="s">
        <v>175</v>
      </c>
      <c r="K774" s="13" t="s">
        <v>1526</v>
      </c>
      <c r="L774" s="10" t="s">
        <v>1321</v>
      </c>
      <c r="M774" s="10" t="s">
        <v>934</v>
      </c>
      <c r="N774" s="14">
        <v>790798.24</v>
      </c>
      <c r="O774" s="12"/>
      <c r="P774" s="10" t="s">
        <v>1527</v>
      </c>
      <c r="Q774" s="14">
        <v>-668137</v>
      </c>
      <c r="R774" s="15">
        <v>2</v>
      </c>
      <c r="S774" s="10" t="s">
        <v>29</v>
      </c>
      <c r="T774" s="14">
        <v>122661.24</v>
      </c>
      <c r="U774" s="10" t="s">
        <v>339</v>
      </c>
      <c r="V774" s="10" t="s">
        <v>29</v>
      </c>
      <c r="W774" s="10" t="s">
        <v>37</v>
      </c>
      <c r="X774" s="10" t="s">
        <v>29</v>
      </c>
      <c r="Y774" s="15">
        <v>0</v>
      </c>
      <c r="Z774" s="15">
        <v>0</v>
      </c>
      <c r="AA774" s="15">
        <v>0</v>
      </c>
      <c r="AB774" s="14">
        <v>-55396</v>
      </c>
      <c r="AC774" s="14">
        <v>67265.240000000005</v>
      </c>
      <c r="AD774" t="s">
        <v>2625</v>
      </c>
      <c r="AE774" t="s">
        <v>2625</v>
      </c>
      <c r="AF774">
        <v>6</v>
      </c>
    </row>
    <row r="775" spans="1:32" x14ac:dyDescent="0.25">
      <c r="A775" s="22" t="str">
        <f t="shared" si="12"/>
        <v>6000000114-0</v>
      </c>
      <c r="B775" s="9" t="s">
        <v>1528</v>
      </c>
      <c r="C775" s="10" t="s">
        <v>29</v>
      </c>
      <c r="D775" s="10" t="s">
        <v>29</v>
      </c>
      <c r="E775" s="9" t="s">
        <v>30</v>
      </c>
      <c r="F775" s="10" t="s">
        <v>207</v>
      </c>
      <c r="G775" s="10" t="s">
        <v>32</v>
      </c>
      <c r="H775" s="11">
        <v>43870</v>
      </c>
      <c r="I775" s="12">
        <v>43870</v>
      </c>
      <c r="J775" s="10" t="s">
        <v>175</v>
      </c>
      <c r="K775" s="13" t="s">
        <v>1529</v>
      </c>
      <c r="L775" s="10" t="s">
        <v>1321</v>
      </c>
      <c r="M775" s="10" t="s">
        <v>934</v>
      </c>
      <c r="N775" s="14">
        <v>325762.59999999998</v>
      </c>
      <c r="O775" s="12"/>
      <c r="P775" s="10" t="s">
        <v>1527</v>
      </c>
      <c r="Q775" s="14">
        <v>-275233</v>
      </c>
      <c r="R775" s="15">
        <v>2</v>
      </c>
      <c r="S775" s="10" t="s">
        <v>29</v>
      </c>
      <c r="T775" s="14">
        <v>50529.599999999999</v>
      </c>
      <c r="U775" s="10" t="s">
        <v>339</v>
      </c>
      <c r="V775" s="10" t="s">
        <v>29</v>
      </c>
      <c r="W775" s="10" t="s">
        <v>37</v>
      </c>
      <c r="X775" s="10" t="s">
        <v>29</v>
      </c>
      <c r="Y775" s="15">
        <v>0</v>
      </c>
      <c r="Z775" s="15">
        <v>0</v>
      </c>
      <c r="AA775" s="15">
        <v>0</v>
      </c>
      <c r="AB775" s="14">
        <v>-22820</v>
      </c>
      <c r="AC775" s="14">
        <v>27709.599999999999</v>
      </c>
      <c r="AD775" t="s">
        <v>2625</v>
      </c>
      <c r="AE775" t="s">
        <v>2625</v>
      </c>
      <c r="AF775">
        <v>6</v>
      </c>
    </row>
    <row r="776" spans="1:32" x14ac:dyDescent="0.25">
      <c r="A776" s="22" t="str">
        <f t="shared" si="12"/>
        <v>6000000115-0</v>
      </c>
      <c r="B776" s="9" t="s">
        <v>1530</v>
      </c>
      <c r="C776" s="10" t="s">
        <v>29</v>
      </c>
      <c r="D776" s="10" t="s">
        <v>29</v>
      </c>
      <c r="E776" s="9" t="s">
        <v>30</v>
      </c>
      <c r="F776" s="10" t="s">
        <v>207</v>
      </c>
      <c r="G776" s="10" t="s">
        <v>32</v>
      </c>
      <c r="H776" s="11">
        <v>43870</v>
      </c>
      <c r="I776" s="12">
        <v>43870</v>
      </c>
      <c r="J776" s="10" t="s">
        <v>175</v>
      </c>
      <c r="K776" s="13" t="s">
        <v>1531</v>
      </c>
      <c r="L776" s="10" t="s">
        <v>1321</v>
      </c>
      <c r="M776" s="10" t="s">
        <v>934</v>
      </c>
      <c r="N776" s="14">
        <v>396295.92</v>
      </c>
      <c r="O776" s="12"/>
      <c r="P776" s="10" t="s">
        <v>1527</v>
      </c>
      <c r="Q776" s="14">
        <v>-334826</v>
      </c>
      <c r="R776" s="15">
        <v>2</v>
      </c>
      <c r="S776" s="10" t="s">
        <v>29</v>
      </c>
      <c r="T776" s="14">
        <v>61469.919999999998</v>
      </c>
      <c r="U776" s="10" t="s">
        <v>339</v>
      </c>
      <c r="V776" s="10" t="s">
        <v>29</v>
      </c>
      <c r="W776" s="10" t="s">
        <v>37</v>
      </c>
      <c r="X776" s="10" t="s">
        <v>29</v>
      </c>
      <c r="Y776" s="15">
        <v>0</v>
      </c>
      <c r="Z776" s="15">
        <v>0</v>
      </c>
      <c r="AA776" s="15">
        <v>0</v>
      </c>
      <c r="AB776" s="14">
        <v>-27761</v>
      </c>
      <c r="AC776" s="14">
        <v>33708.92</v>
      </c>
      <c r="AD776" t="s">
        <v>2625</v>
      </c>
      <c r="AE776" t="s">
        <v>2625</v>
      </c>
      <c r="AF776">
        <v>6</v>
      </c>
    </row>
    <row r="777" spans="1:32" x14ac:dyDescent="0.25">
      <c r="A777" s="22" t="str">
        <f t="shared" si="12"/>
        <v>6000000116-0</v>
      </c>
      <c r="B777" s="9" t="s">
        <v>1532</v>
      </c>
      <c r="C777" s="10" t="s">
        <v>29</v>
      </c>
      <c r="D777" s="10" t="s">
        <v>29</v>
      </c>
      <c r="E777" s="9" t="s">
        <v>30</v>
      </c>
      <c r="F777" s="10" t="s">
        <v>207</v>
      </c>
      <c r="G777" s="10" t="s">
        <v>32</v>
      </c>
      <c r="H777" s="11">
        <v>43870</v>
      </c>
      <c r="I777" s="12">
        <v>43870</v>
      </c>
      <c r="J777" s="10" t="s">
        <v>175</v>
      </c>
      <c r="K777" s="13" t="s">
        <v>1533</v>
      </c>
      <c r="L777" s="10" t="s">
        <v>1321</v>
      </c>
      <c r="M777" s="10" t="s">
        <v>934</v>
      </c>
      <c r="N777" s="14">
        <v>84478.56</v>
      </c>
      <c r="O777" s="12"/>
      <c r="P777" s="10" t="s">
        <v>1527</v>
      </c>
      <c r="Q777" s="14">
        <v>-71375</v>
      </c>
      <c r="R777" s="15">
        <v>2</v>
      </c>
      <c r="S777" s="10" t="s">
        <v>29</v>
      </c>
      <c r="T777" s="14">
        <v>13103.56</v>
      </c>
      <c r="U777" s="10" t="s">
        <v>339</v>
      </c>
      <c r="V777" s="10" t="s">
        <v>29</v>
      </c>
      <c r="W777" s="10" t="s">
        <v>37</v>
      </c>
      <c r="X777" s="10" t="s">
        <v>29</v>
      </c>
      <c r="Y777" s="15">
        <v>0</v>
      </c>
      <c r="Z777" s="15">
        <v>0</v>
      </c>
      <c r="AA777" s="15">
        <v>0</v>
      </c>
      <c r="AB777" s="14">
        <v>-5918</v>
      </c>
      <c r="AC777" s="14">
        <v>7185.56</v>
      </c>
      <c r="AD777" t="s">
        <v>2625</v>
      </c>
      <c r="AE777" t="s">
        <v>2625</v>
      </c>
      <c r="AF777">
        <v>6</v>
      </c>
    </row>
    <row r="778" spans="1:32" x14ac:dyDescent="0.25">
      <c r="A778" s="22" t="str">
        <f t="shared" si="12"/>
        <v>6000000117-0</v>
      </c>
      <c r="B778" s="9" t="s">
        <v>1534</v>
      </c>
      <c r="C778" s="10" t="s">
        <v>29</v>
      </c>
      <c r="D778" s="10" t="s">
        <v>29</v>
      </c>
      <c r="E778" s="9" t="s">
        <v>30</v>
      </c>
      <c r="F778" s="10" t="s">
        <v>207</v>
      </c>
      <c r="G778" s="10" t="s">
        <v>32</v>
      </c>
      <c r="H778" s="11">
        <v>43870</v>
      </c>
      <c r="I778" s="12">
        <v>43870</v>
      </c>
      <c r="J778" s="10" t="s">
        <v>175</v>
      </c>
      <c r="K778" s="13" t="s">
        <v>1535</v>
      </c>
      <c r="L778" s="10" t="s">
        <v>1321</v>
      </c>
      <c r="M778" s="10" t="s">
        <v>934</v>
      </c>
      <c r="N778" s="14">
        <v>65376.72</v>
      </c>
      <c r="O778" s="12"/>
      <c r="P778" s="10" t="s">
        <v>1527</v>
      </c>
      <c r="Q778" s="14">
        <v>-55236</v>
      </c>
      <c r="R778" s="15">
        <v>2</v>
      </c>
      <c r="S778" s="10" t="s">
        <v>29</v>
      </c>
      <c r="T778" s="14">
        <v>10140.719999999999</v>
      </c>
      <c r="U778" s="10" t="s">
        <v>339</v>
      </c>
      <c r="V778" s="10" t="s">
        <v>29</v>
      </c>
      <c r="W778" s="10" t="s">
        <v>37</v>
      </c>
      <c r="X778" s="10" t="s">
        <v>29</v>
      </c>
      <c r="Y778" s="15">
        <v>0</v>
      </c>
      <c r="Z778" s="15">
        <v>0</v>
      </c>
      <c r="AA778" s="15">
        <v>0</v>
      </c>
      <c r="AB778" s="14">
        <v>-4580</v>
      </c>
      <c r="AC778" s="14">
        <v>5560.72</v>
      </c>
      <c r="AD778" t="s">
        <v>2625</v>
      </c>
      <c r="AE778" t="s">
        <v>2625</v>
      </c>
      <c r="AF778">
        <v>6</v>
      </c>
    </row>
    <row r="779" spans="1:32" x14ac:dyDescent="0.25">
      <c r="A779" s="22" t="str">
        <f t="shared" si="12"/>
        <v>6000000118-0</v>
      </c>
      <c r="B779" s="9" t="s">
        <v>1536</v>
      </c>
      <c r="C779" s="10" t="s">
        <v>29</v>
      </c>
      <c r="D779" s="10" t="s">
        <v>29</v>
      </c>
      <c r="E779" s="9" t="s">
        <v>30</v>
      </c>
      <c r="F779" s="10" t="s">
        <v>207</v>
      </c>
      <c r="G779" s="10" t="s">
        <v>32</v>
      </c>
      <c r="H779" s="11">
        <v>43870</v>
      </c>
      <c r="I779" s="12">
        <v>43870</v>
      </c>
      <c r="J779" s="10" t="s">
        <v>175</v>
      </c>
      <c r="K779" s="13" t="s">
        <v>1537</v>
      </c>
      <c r="L779" s="10" t="s">
        <v>1321</v>
      </c>
      <c r="M779" s="10" t="s">
        <v>934</v>
      </c>
      <c r="N779" s="14">
        <v>71985.899999999994</v>
      </c>
      <c r="O779" s="12"/>
      <c r="P779" s="10" t="s">
        <v>1527</v>
      </c>
      <c r="Q779" s="14">
        <v>-60820</v>
      </c>
      <c r="R779" s="15">
        <v>2</v>
      </c>
      <c r="S779" s="10" t="s">
        <v>29</v>
      </c>
      <c r="T779" s="14">
        <v>11165.9</v>
      </c>
      <c r="U779" s="10" t="s">
        <v>339</v>
      </c>
      <c r="V779" s="10" t="s">
        <v>29</v>
      </c>
      <c r="W779" s="10" t="s">
        <v>37</v>
      </c>
      <c r="X779" s="10" t="s">
        <v>29</v>
      </c>
      <c r="Y779" s="15">
        <v>0</v>
      </c>
      <c r="Z779" s="15">
        <v>0</v>
      </c>
      <c r="AA779" s="15">
        <v>0</v>
      </c>
      <c r="AB779" s="14">
        <v>-5043</v>
      </c>
      <c r="AC779" s="14">
        <v>6122.9</v>
      </c>
      <c r="AD779" t="s">
        <v>2625</v>
      </c>
      <c r="AE779" t="s">
        <v>2625</v>
      </c>
      <c r="AF779">
        <v>6</v>
      </c>
    </row>
    <row r="780" spans="1:32" x14ac:dyDescent="0.25">
      <c r="A780" s="22" t="str">
        <f t="shared" si="12"/>
        <v>6000000119-0</v>
      </c>
      <c r="B780" s="9" t="s">
        <v>1538</v>
      </c>
      <c r="C780" s="10" t="s">
        <v>29</v>
      </c>
      <c r="D780" s="10" t="s">
        <v>29</v>
      </c>
      <c r="E780" s="9" t="s">
        <v>30</v>
      </c>
      <c r="F780" s="10" t="s">
        <v>207</v>
      </c>
      <c r="G780" s="10" t="s">
        <v>32</v>
      </c>
      <c r="H780" s="11">
        <v>43870</v>
      </c>
      <c r="I780" s="12">
        <v>43870</v>
      </c>
      <c r="J780" s="10" t="s">
        <v>175</v>
      </c>
      <c r="K780" s="13" t="s">
        <v>1539</v>
      </c>
      <c r="L780" s="10" t="s">
        <v>1321</v>
      </c>
      <c r="M780" s="10" t="s">
        <v>934</v>
      </c>
      <c r="N780" s="14">
        <v>72595.960000000006</v>
      </c>
      <c r="O780" s="12"/>
      <c r="P780" s="10" t="s">
        <v>1527</v>
      </c>
      <c r="Q780" s="14">
        <v>-61336</v>
      </c>
      <c r="R780" s="15">
        <v>2</v>
      </c>
      <c r="S780" s="10" t="s">
        <v>29</v>
      </c>
      <c r="T780" s="14">
        <v>11259.96</v>
      </c>
      <c r="U780" s="10" t="s">
        <v>339</v>
      </c>
      <c r="V780" s="10" t="s">
        <v>29</v>
      </c>
      <c r="W780" s="10" t="s">
        <v>37</v>
      </c>
      <c r="X780" s="10" t="s">
        <v>29</v>
      </c>
      <c r="Y780" s="15">
        <v>0</v>
      </c>
      <c r="Z780" s="15">
        <v>0</v>
      </c>
      <c r="AA780" s="15">
        <v>0</v>
      </c>
      <c r="AB780" s="14">
        <v>-5085</v>
      </c>
      <c r="AC780" s="14">
        <v>6174.96</v>
      </c>
      <c r="AD780" t="s">
        <v>2625</v>
      </c>
      <c r="AE780" t="s">
        <v>2625</v>
      </c>
      <c r="AF780">
        <v>6</v>
      </c>
    </row>
    <row r="781" spans="1:32" x14ac:dyDescent="0.25">
      <c r="A781" s="22" t="str">
        <f t="shared" si="12"/>
        <v>6000000120-0</v>
      </c>
      <c r="B781" s="9" t="s">
        <v>1540</v>
      </c>
      <c r="C781" s="10" t="s">
        <v>29</v>
      </c>
      <c r="D781" s="10" t="s">
        <v>29</v>
      </c>
      <c r="E781" s="9" t="s">
        <v>30</v>
      </c>
      <c r="F781" s="10" t="s">
        <v>207</v>
      </c>
      <c r="G781" s="10" t="s">
        <v>32</v>
      </c>
      <c r="H781" s="11">
        <v>43870</v>
      </c>
      <c r="I781" s="12">
        <v>43870</v>
      </c>
      <c r="J781" s="10" t="s">
        <v>175</v>
      </c>
      <c r="K781" s="13" t="s">
        <v>1541</v>
      </c>
      <c r="L781" s="10" t="s">
        <v>1321</v>
      </c>
      <c r="M781" s="10" t="s">
        <v>934</v>
      </c>
      <c r="N781" s="14">
        <v>192453.28</v>
      </c>
      <c r="O781" s="12"/>
      <c r="P781" s="10" t="s">
        <v>1527</v>
      </c>
      <c r="Q781" s="14">
        <v>-162602</v>
      </c>
      <c r="R781" s="15">
        <v>2</v>
      </c>
      <c r="S781" s="10" t="s">
        <v>29</v>
      </c>
      <c r="T781" s="14">
        <v>29851.279999999999</v>
      </c>
      <c r="U781" s="10" t="s">
        <v>339</v>
      </c>
      <c r="V781" s="10" t="s">
        <v>29</v>
      </c>
      <c r="W781" s="10" t="s">
        <v>37</v>
      </c>
      <c r="X781" s="10" t="s">
        <v>29</v>
      </c>
      <c r="Y781" s="15">
        <v>0</v>
      </c>
      <c r="Z781" s="15">
        <v>0</v>
      </c>
      <c r="AA781" s="15">
        <v>0</v>
      </c>
      <c r="AB781" s="14">
        <v>-13481</v>
      </c>
      <c r="AC781" s="14">
        <v>16370.28</v>
      </c>
      <c r="AD781" t="s">
        <v>2625</v>
      </c>
      <c r="AE781" t="s">
        <v>2625</v>
      </c>
      <c r="AF781">
        <v>6</v>
      </c>
    </row>
    <row r="782" spans="1:32" x14ac:dyDescent="0.25">
      <c r="A782" s="22" t="str">
        <f t="shared" si="12"/>
        <v>6000000121-0</v>
      </c>
      <c r="B782" s="9" t="s">
        <v>1542</v>
      </c>
      <c r="C782" s="10" t="s">
        <v>29</v>
      </c>
      <c r="D782" s="10" t="s">
        <v>29</v>
      </c>
      <c r="E782" s="9" t="s">
        <v>30</v>
      </c>
      <c r="F782" s="10" t="s">
        <v>207</v>
      </c>
      <c r="G782" s="10" t="s">
        <v>32</v>
      </c>
      <c r="H782" s="11">
        <v>43870</v>
      </c>
      <c r="I782" s="12">
        <v>43870</v>
      </c>
      <c r="J782" s="10" t="s">
        <v>175</v>
      </c>
      <c r="K782" s="13" t="s">
        <v>1543</v>
      </c>
      <c r="L782" s="10" t="s">
        <v>1321</v>
      </c>
      <c r="M782" s="10" t="s">
        <v>934</v>
      </c>
      <c r="N782" s="14">
        <v>83178.2</v>
      </c>
      <c r="O782" s="12"/>
      <c r="P782" s="10" t="s">
        <v>1527</v>
      </c>
      <c r="Q782" s="14">
        <v>-70277</v>
      </c>
      <c r="R782" s="15">
        <v>2</v>
      </c>
      <c r="S782" s="10" t="s">
        <v>29</v>
      </c>
      <c r="T782" s="14">
        <v>12901.2</v>
      </c>
      <c r="U782" s="10" t="s">
        <v>339</v>
      </c>
      <c r="V782" s="10" t="s">
        <v>29</v>
      </c>
      <c r="W782" s="10" t="s">
        <v>37</v>
      </c>
      <c r="X782" s="10" t="s">
        <v>29</v>
      </c>
      <c r="Y782" s="15">
        <v>0</v>
      </c>
      <c r="Z782" s="15">
        <v>0</v>
      </c>
      <c r="AA782" s="15">
        <v>0</v>
      </c>
      <c r="AB782" s="14">
        <v>-5826</v>
      </c>
      <c r="AC782" s="14">
        <v>7075.2</v>
      </c>
      <c r="AD782" t="s">
        <v>2625</v>
      </c>
      <c r="AE782" t="s">
        <v>2625</v>
      </c>
      <c r="AF782">
        <v>6</v>
      </c>
    </row>
    <row r="783" spans="1:32" x14ac:dyDescent="0.25">
      <c r="A783" s="22" t="str">
        <f t="shared" si="12"/>
        <v>6000000122-0</v>
      </c>
      <c r="B783" s="9" t="s">
        <v>1544</v>
      </c>
      <c r="C783" s="10" t="s">
        <v>29</v>
      </c>
      <c r="D783" s="10" t="s">
        <v>29</v>
      </c>
      <c r="E783" s="9" t="s">
        <v>30</v>
      </c>
      <c r="F783" s="10" t="s">
        <v>207</v>
      </c>
      <c r="G783" s="10" t="s">
        <v>32</v>
      </c>
      <c r="H783" s="11">
        <v>43870</v>
      </c>
      <c r="I783" s="12">
        <v>43870</v>
      </c>
      <c r="J783" s="10" t="s">
        <v>175</v>
      </c>
      <c r="K783" s="13" t="s">
        <v>1545</v>
      </c>
      <c r="L783" s="10" t="s">
        <v>1321</v>
      </c>
      <c r="M783" s="10" t="s">
        <v>934</v>
      </c>
      <c r="N783" s="14">
        <v>107974.72</v>
      </c>
      <c r="O783" s="12"/>
      <c r="P783" s="10" t="s">
        <v>1527</v>
      </c>
      <c r="Q783" s="14">
        <v>-91227</v>
      </c>
      <c r="R783" s="15">
        <v>2</v>
      </c>
      <c r="S783" s="10" t="s">
        <v>29</v>
      </c>
      <c r="T783" s="14">
        <v>16747.72</v>
      </c>
      <c r="U783" s="10" t="s">
        <v>339</v>
      </c>
      <c r="V783" s="10" t="s">
        <v>29</v>
      </c>
      <c r="W783" s="10" t="s">
        <v>37</v>
      </c>
      <c r="X783" s="10" t="s">
        <v>29</v>
      </c>
      <c r="Y783" s="15">
        <v>0</v>
      </c>
      <c r="Z783" s="15">
        <v>0</v>
      </c>
      <c r="AA783" s="15">
        <v>0</v>
      </c>
      <c r="AB783" s="14">
        <v>-7564</v>
      </c>
      <c r="AC783" s="14">
        <v>9183.7199999999993</v>
      </c>
      <c r="AD783" t="s">
        <v>2625</v>
      </c>
      <c r="AE783" t="s">
        <v>2625</v>
      </c>
      <c r="AF783">
        <v>6</v>
      </c>
    </row>
    <row r="784" spans="1:32" x14ac:dyDescent="0.25">
      <c r="A784" s="22" t="str">
        <f t="shared" si="12"/>
        <v>6000000123-0</v>
      </c>
      <c r="B784" s="9" t="s">
        <v>1546</v>
      </c>
      <c r="C784" s="10" t="s">
        <v>29</v>
      </c>
      <c r="D784" s="10" t="s">
        <v>29</v>
      </c>
      <c r="E784" s="9" t="s">
        <v>30</v>
      </c>
      <c r="F784" s="10" t="s">
        <v>207</v>
      </c>
      <c r="G784" s="10" t="s">
        <v>32</v>
      </c>
      <c r="H784" s="11">
        <v>43870</v>
      </c>
      <c r="I784" s="12">
        <v>43870</v>
      </c>
      <c r="J784" s="10" t="s">
        <v>175</v>
      </c>
      <c r="K784" s="13" t="s">
        <v>1547</v>
      </c>
      <c r="L784" s="10" t="s">
        <v>1321</v>
      </c>
      <c r="M784" s="10" t="s">
        <v>934</v>
      </c>
      <c r="N784" s="14">
        <v>88542.48</v>
      </c>
      <c r="O784" s="12"/>
      <c r="P784" s="10" t="s">
        <v>1527</v>
      </c>
      <c r="Q784" s="14">
        <v>-74809</v>
      </c>
      <c r="R784" s="15">
        <v>2</v>
      </c>
      <c r="S784" s="10" t="s">
        <v>29</v>
      </c>
      <c r="T784" s="14">
        <v>13733.48</v>
      </c>
      <c r="U784" s="10" t="s">
        <v>339</v>
      </c>
      <c r="V784" s="10" t="s">
        <v>29</v>
      </c>
      <c r="W784" s="10" t="s">
        <v>37</v>
      </c>
      <c r="X784" s="10" t="s">
        <v>29</v>
      </c>
      <c r="Y784" s="15">
        <v>0</v>
      </c>
      <c r="Z784" s="15">
        <v>0</v>
      </c>
      <c r="AA784" s="15">
        <v>0</v>
      </c>
      <c r="AB784" s="14">
        <v>-6202</v>
      </c>
      <c r="AC784" s="14">
        <v>7531.48</v>
      </c>
      <c r="AD784" t="s">
        <v>2625</v>
      </c>
      <c r="AE784" t="s">
        <v>2625</v>
      </c>
      <c r="AF784">
        <v>6</v>
      </c>
    </row>
    <row r="785" spans="1:32" x14ac:dyDescent="0.25">
      <c r="A785" s="22" t="str">
        <f t="shared" si="12"/>
        <v>6000000124-0</v>
      </c>
      <c r="B785" s="9" t="s">
        <v>1548</v>
      </c>
      <c r="C785" s="10" t="s">
        <v>29</v>
      </c>
      <c r="D785" s="10" t="s">
        <v>29</v>
      </c>
      <c r="E785" s="9" t="s">
        <v>30</v>
      </c>
      <c r="F785" s="10" t="s">
        <v>207</v>
      </c>
      <c r="G785" s="10" t="s">
        <v>32</v>
      </c>
      <c r="H785" s="11">
        <v>43697</v>
      </c>
      <c r="I785" s="12">
        <v>43697</v>
      </c>
      <c r="J785" s="10" t="s">
        <v>175</v>
      </c>
      <c r="K785" s="13" t="s">
        <v>1549</v>
      </c>
      <c r="L785" s="10" t="s">
        <v>1321</v>
      </c>
      <c r="M785" s="10" t="s">
        <v>934</v>
      </c>
      <c r="N785" s="14">
        <v>236440.68</v>
      </c>
      <c r="O785" s="12"/>
      <c r="P785" s="10" t="s">
        <v>1550</v>
      </c>
      <c r="Q785" s="14">
        <v>-208113</v>
      </c>
      <c r="R785" s="15">
        <v>2</v>
      </c>
      <c r="S785" s="10" t="s">
        <v>29</v>
      </c>
      <c r="T785" s="14">
        <v>28327.68</v>
      </c>
      <c r="U785" s="10" t="s">
        <v>339</v>
      </c>
      <c r="V785" s="10" t="s">
        <v>29</v>
      </c>
      <c r="W785" s="10" t="s">
        <v>37</v>
      </c>
      <c r="X785" s="10" t="s">
        <v>29</v>
      </c>
      <c r="Y785" s="15">
        <v>0</v>
      </c>
      <c r="Z785" s="15">
        <v>0</v>
      </c>
      <c r="AA785" s="15">
        <v>0</v>
      </c>
      <c r="AB785" s="14">
        <v>-12793</v>
      </c>
      <c r="AC785" s="14">
        <v>15534.68</v>
      </c>
      <c r="AD785" t="s">
        <v>2625</v>
      </c>
      <c r="AE785" t="s">
        <v>2625</v>
      </c>
      <c r="AF785">
        <v>6</v>
      </c>
    </row>
    <row r="786" spans="1:32" x14ac:dyDescent="0.25">
      <c r="A786" s="22" t="str">
        <f t="shared" si="12"/>
        <v>6000000125-0</v>
      </c>
      <c r="B786" s="9" t="s">
        <v>1551</v>
      </c>
      <c r="C786" s="10" t="s">
        <v>29</v>
      </c>
      <c r="D786" s="10" t="s">
        <v>29</v>
      </c>
      <c r="E786" s="9" t="s">
        <v>30</v>
      </c>
      <c r="F786" s="10" t="s">
        <v>207</v>
      </c>
      <c r="G786" s="10" t="s">
        <v>32</v>
      </c>
      <c r="H786" s="11">
        <v>43574</v>
      </c>
      <c r="I786" s="12">
        <v>43574</v>
      </c>
      <c r="J786" s="10" t="s">
        <v>218</v>
      </c>
      <c r="K786" s="13" t="s">
        <v>1552</v>
      </c>
      <c r="L786" s="10" t="s">
        <v>1321</v>
      </c>
      <c r="M786" s="10" t="s">
        <v>934</v>
      </c>
      <c r="N786" s="14">
        <v>201374.6</v>
      </c>
      <c r="O786" s="12"/>
      <c r="P786" s="10" t="s">
        <v>1553</v>
      </c>
      <c r="Q786" s="14">
        <v>-182303</v>
      </c>
      <c r="R786" s="15">
        <v>2</v>
      </c>
      <c r="S786" s="10" t="s">
        <v>29</v>
      </c>
      <c r="T786" s="14">
        <v>19071.599999999999</v>
      </c>
      <c r="U786" s="10" t="s">
        <v>339</v>
      </c>
      <c r="V786" s="10" t="s">
        <v>29</v>
      </c>
      <c r="W786" s="10" t="s">
        <v>37</v>
      </c>
      <c r="X786" s="10" t="s">
        <v>29</v>
      </c>
      <c r="Y786" s="15">
        <v>0</v>
      </c>
      <c r="Z786" s="15">
        <v>0</v>
      </c>
      <c r="AA786" s="15">
        <v>0</v>
      </c>
      <c r="AB786" s="14">
        <v>-8613</v>
      </c>
      <c r="AC786" s="14">
        <v>10458.6</v>
      </c>
      <c r="AD786" t="s">
        <v>2625</v>
      </c>
      <c r="AE786" t="s">
        <v>2625</v>
      </c>
      <c r="AF786">
        <v>6</v>
      </c>
    </row>
    <row r="787" spans="1:32" x14ac:dyDescent="0.25">
      <c r="A787" s="22" t="str">
        <f t="shared" si="12"/>
        <v>6000000126-0</v>
      </c>
      <c r="B787" s="9" t="s">
        <v>1554</v>
      </c>
      <c r="C787" s="10" t="s">
        <v>29</v>
      </c>
      <c r="D787" s="10" t="s">
        <v>29</v>
      </c>
      <c r="E787" s="9" t="s">
        <v>30</v>
      </c>
      <c r="F787" s="10" t="s">
        <v>207</v>
      </c>
      <c r="G787" s="10" t="s">
        <v>32</v>
      </c>
      <c r="H787" s="11">
        <v>43655</v>
      </c>
      <c r="I787" s="12">
        <v>43655</v>
      </c>
      <c r="J787" s="10" t="s">
        <v>254</v>
      </c>
      <c r="K787" s="13" t="s">
        <v>1555</v>
      </c>
      <c r="L787" s="10" t="s">
        <v>1321</v>
      </c>
      <c r="M787" s="10" t="s">
        <v>1117</v>
      </c>
      <c r="N787" s="14">
        <v>28907</v>
      </c>
      <c r="O787" s="12"/>
      <c r="P787" s="10" t="s">
        <v>1556</v>
      </c>
      <c r="Q787" s="14">
        <v>-25692</v>
      </c>
      <c r="R787" s="15">
        <v>1</v>
      </c>
      <c r="S787" s="10" t="s">
        <v>29</v>
      </c>
      <c r="T787" s="14">
        <v>3215</v>
      </c>
      <c r="U787" s="10" t="s">
        <v>339</v>
      </c>
      <c r="V787" s="10" t="s">
        <v>29</v>
      </c>
      <c r="W787" s="10" t="s">
        <v>37</v>
      </c>
      <c r="X787" s="10" t="s">
        <v>29</v>
      </c>
      <c r="Y787" s="15">
        <v>0</v>
      </c>
      <c r="Z787" s="15">
        <v>0</v>
      </c>
      <c r="AA787" s="15">
        <v>0</v>
      </c>
      <c r="AB787" s="14">
        <v>-1452</v>
      </c>
      <c r="AC787" s="14">
        <v>1763</v>
      </c>
      <c r="AD787" t="s">
        <v>2625</v>
      </c>
      <c r="AE787" t="s">
        <v>2625</v>
      </c>
      <c r="AF787">
        <v>6</v>
      </c>
    </row>
    <row r="788" spans="1:32" x14ac:dyDescent="0.25">
      <c r="A788" s="22" t="str">
        <f t="shared" si="12"/>
        <v>6000000127-0</v>
      </c>
      <c r="B788" s="9" t="s">
        <v>1557</v>
      </c>
      <c r="C788" s="10" t="s">
        <v>29</v>
      </c>
      <c r="D788" s="10" t="s">
        <v>29</v>
      </c>
      <c r="E788" s="9" t="s">
        <v>30</v>
      </c>
      <c r="F788" s="10" t="s">
        <v>207</v>
      </c>
      <c r="G788" s="10" t="s">
        <v>32</v>
      </c>
      <c r="H788" s="11">
        <v>43691</v>
      </c>
      <c r="I788" s="12">
        <v>43691</v>
      </c>
      <c r="J788" s="10" t="s">
        <v>1050</v>
      </c>
      <c r="K788" s="13" t="s">
        <v>1558</v>
      </c>
      <c r="L788" s="10" t="s">
        <v>1321</v>
      </c>
      <c r="M788" s="10" t="s">
        <v>1117</v>
      </c>
      <c r="N788" s="14">
        <v>86076</v>
      </c>
      <c r="O788" s="12"/>
      <c r="P788" s="10" t="s">
        <v>1559</v>
      </c>
      <c r="Q788" s="14">
        <v>-75869</v>
      </c>
      <c r="R788" s="15">
        <v>3</v>
      </c>
      <c r="S788" s="10" t="s">
        <v>29</v>
      </c>
      <c r="T788" s="14">
        <v>10207</v>
      </c>
      <c r="U788" s="10" t="s">
        <v>339</v>
      </c>
      <c r="V788" s="10" t="s">
        <v>29</v>
      </c>
      <c r="W788" s="10" t="s">
        <v>37</v>
      </c>
      <c r="X788" s="10" t="s">
        <v>29</v>
      </c>
      <c r="Y788" s="15">
        <v>0</v>
      </c>
      <c r="Z788" s="15">
        <v>0</v>
      </c>
      <c r="AA788" s="15">
        <v>0</v>
      </c>
      <c r="AB788" s="14">
        <v>-4610</v>
      </c>
      <c r="AC788" s="14">
        <v>5597</v>
      </c>
      <c r="AD788" t="s">
        <v>2625</v>
      </c>
      <c r="AE788" t="s">
        <v>2625</v>
      </c>
      <c r="AF788">
        <v>6</v>
      </c>
    </row>
    <row r="789" spans="1:32" x14ac:dyDescent="0.25">
      <c r="A789" s="22" t="str">
        <f t="shared" si="12"/>
        <v>6000000128-0</v>
      </c>
      <c r="B789" s="9" t="s">
        <v>1560</v>
      </c>
      <c r="C789" s="10" t="s">
        <v>29</v>
      </c>
      <c r="D789" s="10" t="s">
        <v>29</v>
      </c>
      <c r="E789" s="9" t="s">
        <v>30</v>
      </c>
      <c r="F789" s="10" t="s">
        <v>207</v>
      </c>
      <c r="G789" s="10" t="s">
        <v>32</v>
      </c>
      <c r="H789" s="11">
        <v>43782</v>
      </c>
      <c r="I789" s="12">
        <v>43782</v>
      </c>
      <c r="J789" s="10" t="s">
        <v>210</v>
      </c>
      <c r="K789" s="13" t="s">
        <v>1561</v>
      </c>
      <c r="L789" s="10" t="s">
        <v>1321</v>
      </c>
      <c r="M789" s="10" t="s">
        <v>370</v>
      </c>
      <c r="N789" s="14">
        <v>28277</v>
      </c>
      <c r="O789" s="12"/>
      <c r="P789" s="10" t="s">
        <v>1559</v>
      </c>
      <c r="Q789" s="14">
        <v>-24399</v>
      </c>
      <c r="R789" s="15">
        <v>1</v>
      </c>
      <c r="S789" s="10" t="s">
        <v>29</v>
      </c>
      <c r="T789" s="14">
        <v>3878</v>
      </c>
      <c r="U789" s="10" t="s">
        <v>339</v>
      </c>
      <c r="V789" s="10" t="s">
        <v>29</v>
      </c>
      <c r="W789" s="10" t="s">
        <v>37</v>
      </c>
      <c r="X789" s="10" t="s">
        <v>29</v>
      </c>
      <c r="Y789" s="15">
        <v>0</v>
      </c>
      <c r="Z789" s="15">
        <v>0</v>
      </c>
      <c r="AA789" s="15">
        <v>0</v>
      </c>
      <c r="AB789" s="14">
        <v>-1751</v>
      </c>
      <c r="AC789" s="14">
        <v>2127</v>
      </c>
      <c r="AD789" t="s">
        <v>2625</v>
      </c>
      <c r="AE789" t="s">
        <v>2625</v>
      </c>
      <c r="AF789">
        <v>6</v>
      </c>
    </row>
    <row r="790" spans="1:32" x14ac:dyDescent="0.25">
      <c r="A790" s="22" t="str">
        <f t="shared" si="12"/>
        <v>6000000129-0</v>
      </c>
      <c r="B790" s="9" t="s">
        <v>1562</v>
      </c>
      <c r="C790" s="10" t="s">
        <v>29</v>
      </c>
      <c r="D790" s="10" t="s">
        <v>29</v>
      </c>
      <c r="E790" s="9" t="s">
        <v>30</v>
      </c>
      <c r="F790" s="10" t="s">
        <v>207</v>
      </c>
      <c r="G790" s="10" t="s">
        <v>32</v>
      </c>
      <c r="H790" s="11">
        <v>43782</v>
      </c>
      <c r="I790" s="12">
        <v>43782</v>
      </c>
      <c r="J790" s="10" t="s">
        <v>210</v>
      </c>
      <c r="K790" s="13" t="s">
        <v>1563</v>
      </c>
      <c r="L790" s="10" t="s">
        <v>1321</v>
      </c>
      <c r="M790" s="10" t="s">
        <v>1117</v>
      </c>
      <c r="N790" s="14">
        <v>59312.5</v>
      </c>
      <c r="O790" s="12"/>
      <c r="P790" s="10" t="s">
        <v>1564</v>
      </c>
      <c r="Q790" s="14">
        <v>-51178</v>
      </c>
      <c r="R790" s="15">
        <v>2</v>
      </c>
      <c r="S790" s="10" t="s">
        <v>29</v>
      </c>
      <c r="T790" s="14">
        <v>8134.5</v>
      </c>
      <c r="U790" s="10" t="s">
        <v>339</v>
      </c>
      <c r="V790" s="10" t="s">
        <v>29</v>
      </c>
      <c r="W790" s="10" t="s">
        <v>37</v>
      </c>
      <c r="X790" s="10" t="s">
        <v>29</v>
      </c>
      <c r="Y790" s="15">
        <v>0</v>
      </c>
      <c r="Z790" s="15">
        <v>0</v>
      </c>
      <c r="AA790" s="15">
        <v>0</v>
      </c>
      <c r="AB790" s="14">
        <v>-3674</v>
      </c>
      <c r="AC790" s="14">
        <v>4460.5</v>
      </c>
      <c r="AD790" t="s">
        <v>2625</v>
      </c>
      <c r="AE790" t="s">
        <v>2625</v>
      </c>
      <c r="AF790">
        <v>6</v>
      </c>
    </row>
    <row r="791" spans="1:32" x14ac:dyDescent="0.25">
      <c r="A791" s="22" t="str">
        <f t="shared" si="12"/>
        <v>6000000130-0</v>
      </c>
      <c r="B791" s="9" t="s">
        <v>1565</v>
      </c>
      <c r="C791" s="10" t="s">
        <v>29</v>
      </c>
      <c r="D791" s="10" t="s">
        <v>29</v>
      </c>
      <c r="E791" s="9" t="s">
        <v>30</v>
      </c>
      <c r="F791" s="10" t="s">
        <v>207</v>
      </c>
      <c r="G791" s="10" t="s">
        <v>32</v>
      </c>
      <c r="H791" s="11">
        <v>43728</v>
      </c>
      <c r="I791" s="12">
        <v>43728</v>
      </c>
      <c r="J791" s="10" t="s">
        <v>210</v>
      </c>
      <c r="K791" s="13" t="s">
        <v>1566</v>
      </c>
      <c r="L791" s="10" t="s">
        <v>1321</v>
      </c>
      <c r="M791" s="10" t="s">
        <v>1117</v>
      </c>
      <c r="N791" s="14">
        <v>23046.87</v>
      </c>
      <c r="O791" s="12"/>
      <c r="P791" s="10" t="s">
        <v>1559</v>
      </c>
      <c r="Q791" s="14">
        <v>-20140</v>
      </c>
      <c r="R791" s="15">
        <v>1</v>
      </c>
      <c r="S791" s="10" t="s">
        <v>29</v>
      </c>
      <c r="T791" s="14">
        <v>2906.87</v>
      </c>
      <c r="U791" s="10" t="s">
        <v>339</v>
      </c>
      <c r="V791" s="10" t="s">
        <v>29</v>
      </c>
      <c r="W791" s="10" t="s">
        <v>37</v>
      </c>
      <c r="X791" s="10" t="s">
        <v>29</v>
      </c>
      <c r="Y791" s="15">
        <v>0</v>
      </c>
      <c r="Z791" s="15">
        <v>0</v>
      </c>
      <c r="AA791" s="15">
        <v>0</v>
      </c>
      <c r="AB791" s="14">
        <v>-1313</v>
      </c>
      <c r="AC791" s="14">
        <v>1593.87</v>
      </c>
      <c r="AD791" t="s">
        <v>2625</v>
      </c>
      <c r="AE791" t="s">
        <v>2625</v>
      </c>
      <c r="AF791">
        <v>6</v>
      </c>
    </row>
    <row r="792" spans="1:32" x14ac:dyDescent="0.25">
      <c r="A792" s="22" t="str">
        <f t="shared" si="12"/>
        <v>6000000131-0</v>
      </c>
      <c r="B792" s="9" t="s">
        <v>1567</v>
      </c>
      <c r="C792" s="10" t="s">
        <v>29</v>
      </c>
      <c r="D792" s="10" t="s">
        <v>29</v>
      </c>
      <c r="E792" s="9" t="s">
        <v>30</v>
      </c>
      <c r="F792" s="10" t="s">
        <v>207</v>
      </c>
      <c r="G792" s="10" t="s">
        <v>32</v>
      </c>
      <c r="H792" s="11">
        <v>44021</v>
      </c>
      <c r="I792" s="12">
        <v>44021</v>
      </c>
      <c r="J792" s="10" t="s">
        <v>218</v>
      </c>
      <c r="K792" s="13" t="s">
        <v>1568</v>
      </c>
      <c r="L792" s="10" t="s">
        <v>1321</v>
      </c>
      <c r="M792" s="10" t="s">
        <v>934</v>
      </c>
      <c r="N792" s="14">
        <v>224000</v>
      </c>
      <c r="O792" s="12"/>
      <c r="P792" s="10" t="s">
        <v>1556</v>
      </c>
      <c r="Q792" s="14">
        <v>-178616</v>
      </c>
      <c r="R792" s="15">
        <v>2</v>
      </c>
      <c r="S792" s="10" t="s">
        <v>29</v>
      </c>
      <c r="T792" s="14">
        <v>45384</v>
      </c>
      <c r="U792" s="10" t="s">
        <v>339</v>
      </c>
      <c r="V792" s="10" t="s">
        <v>29</v>
      </c>
      <c r="W792" s="10" t="s">
        <v>37</v>
      </c>
      <c r="X792" s="10" t="s">
        <v>29</v>
      </c>
      <c r="Y792" s="15">
        <v>0</v>
      </c>
      <c r="Z792" s="15">
        <v>0</v>
      </c>
      <c r="AA792" s="15">
        <v>0</v>
      </c>
      <c r="AB792" s="14">
        <v>-20496</v>
      </c>
      <c r="AC792" s="14">
        <v>24888</v>
      </c>
      <c r="AD792" t="s">
        <v>2625</v>
      </c>
      <c r="AE792" t="s">
        <v>2625</v>
      </c>
      <c r="AF792">
        <v>6</v>
      </c>
    </row>
    <row r="793" spans="1:32" x14ac:dyDescent="0.25">
      <c r="A793" s="22" t="str">
        <f t="shared" si="12"/>
        <v>6000000132-0</v>
      </c>
      <c r="B793" s="9" t="s">
        <v>1569</v>
      </c>
      <c r="C793" s="10" t="s">
        <v>29</v>
      </c>
      <c r="D793" s="10" t="s">
        <v>29</v>
      </c>
      <c r="E793" s="9" t="s">
        <v>30</v>
      </c>
      <c r="F793" s="10" t="s">
        <v>207</v>
      </c>
      <c r="G793" s="10" t="s">
        <v>32</v>
      </c>
      <c r="H793" s="11">
        <v>44021</v>
      </c>
      <c r="I793" s="12">
        <v>44021</v>
      </c>
      <c r="J793" s="10" t="s">
        <v>218</v>
      </c>
      <c r="K793" s="13" t="s">
        <v>1570</v>
      </c>
      <c r="L793" s="10" t="s">
        <v>1321</v>
      </c>
      <c r="M793" s="10" t="s">
        <v>934</v>
      </c>
      <c r="N793" s="14">
        <v>140000</v>
      </c>
      <c r="O793" s="12"/>
      <c r="P793" s="10" t="s">
        <v>1556</v>
      </c>
      <c r="Q793" s="14">
        <v>-111635</v>
      </c>
      <c r="R793" s="15">
        <v>2</v>
      </c>
      <c r="S793" s="10" t="s">
        <v>29</v>
      </c>
      <c r="T793" s="14">
        <v>28365</v>
      </c>
      <c r="U793" s="10" t="s">
        <v>339</v>
      </c>
      <c r="V793" s="10" t="s">
        <v>29</v>
      </c>
      <c r="W793" s="10" t="s">
        <v>37</v>
      </c>
      <c r="X793" s="10" t="s">
        <v>29</v>
      </c>
      <c r="Y793" s="15">
        <v>0</v>
      </c>
      <c r="Z793" s="15">
        <v>0</v>
      </c>
      <c r="AA793" s="15">
        <v>0</v>
      </c>
      <c r="AB793" s="14">
        <v>-12810</v>
      </c>
      <c r="AC793" s="14">
        <v>15555</v>
      </c>
      <c r="AD793" t="s">
        <v>2625</v>
      </c>
      <c r="AE793" t="s">
        <v>2625</v>
      </c>
      <c r="AF793">
        <v>6</v>
      </c>
    </row>
    <row r="794" spans="1:32" x14ac:dyDescent="0.25">
      <c r="A794" s="22" t="str">
        <f t="shared" si="12"/>
        <v>6000000133-0</v>
      </c>
      <c r="B794" s="9" t="s">
        <v>1571</v>
      </c>
      <c r="C794" s="10" t="s">
        <v>29</v>
      </c>
      <c r="D794" s="10" t="s">
        <v>29</v>
      </c>
      <c r="E794" s="9" t="s">
        <v>30</v>
      </c>
      <c r="F794" s="10" t="s">
        <v>207</v>
      </c>
      <c r="G794" s="10" t="s">
        <v>32</v>
      </c>
      <c r="H794" s="11">
        <v>44021</v>
      </c>
      <c r="I794" s="12">
        <v>44021</v>
      </c>
      <c r="J794" s="10" t="s">
        <v>175</v>
      </c>
      <c r="K794" s="13" t="s">
        <v>1572</v>
      </c>
      <c r="L794" s="10" t="s">
        <v>1321</v>
      </c>
      <c r="M794" s="10" t="s">
        <v>934</v>
      </c>
      <c r="N794" s="14">
        <v>246785</v>
      </c>
      <c r="O794" s="12"/>
      <c r="P794" s="10" t="s">
        <v>1527</v>
      </c>
      <c r="Q794" s="14">
        <v>-196785</v>
      </c>
      <c r="R794" s="15">
        <v>2</v>
      </c>
      <c r="S794" s="10" t="s">
        <v>29</v>
      </c>
      <c r="T794" s="14">
        <v>50000</v>
      </c>
      <c r="U794" s="10" t="s">
        <v>1020</v>
      </c>
      <c r="V794" s="10" t="s">
        <v>29</v>
      </c>
      <c r="W794" s="10" t="s">
        <v>37</v>
      </c>
      <c r="X794" s="10" t="s">
        <v>29</v>
      </c>
      <c r="Y794" s="15">
        <v>0</v>
      </c>
      <c r="Z794" s="15">
        <v>0</v>
      </c>
      <c r="AA794" s="15">
        <v>0</v>
      </c>
      <c r="AB794" s="14">
        <v>-22581</v>
      </c>
      <c r="AC794" s="14">
        <v>27419</v>
      </c>
      <c r="AD794" t="s">
        <v>2625</v>
      </c>
      <c r="AE794" t="s">
        <v>2625</v>
      </c>
      <c r="AF794">
        <v>6</v>
      </c>
    </row>
    <row r="795" spans="1:32" x14ac:dyDescent="0.25">
      <c r="A795" s="22" t="str">
        <f t="shared" si="12"/>
        <v>6000000134-0</v>
      </c>
      <c r="B795" s="9" t="s">
        <v>1573</v>
      </c>
      <c r="C795" s="10" t="s">
        <v>29</v>
      </c>
      <c r="D795" s="10" t="s">
        <v>29</v>
      </c>
      <c r="E795" s="9" t="s">
        <v>30</v>
      </c>
      <c r="F795" s="10" t="s">
        <v>207</v>
      </c>
      <c r="G795" s="10" t="s">
        <v>32</v>
      </c>
      <c r="H795" s="11">
        <v>44064</v>
      </c>
      <c r="I795" s="12">
        <v>44064</v>
      </c>
      <c r="J795" s="10" t="s">
        <v>218</v>
      </c>
      <c r="K795" s="13" t="s">
        <v>1574</v>
      </c>
      <c r="L795" s="10" t="s">
        <v>1321</v>
      </c>
      <c r="M795" s="10" t="s">
        <v>934</v>
      </c>
      <c r="N795" s="14">
        <v>21900</v>
      </c>
      <c r="O795" s="12"/>
      <c r="P795" s="10" t="s">
        <v>1575</v>
      </c>
      <c r="Q795" s="14">
        <v>-17112</v>
      </c>
      <c r="R795" s="15">
        <v>2</v>
      </c>
      <c r="S795" s="10" t="s">
        <v>29</v>
      </c>
      <c r="T795" s="14">
        <v>4788</v>
      </c>
      <c r="U795" s="10" t="s">
        <v>339</v>
      </c>
      <c r="V795" s="10" t="s">
        <v>29</v>
      </c>
      <c r="W795" s="10" t="s">
        <v>37</v>
      </c>
      <c r="X795" s="10" t="s">
        <v>29</v>
      </c>
      <c r="Y795" s="15">
        <v>0</v>
      </c>
      <c r="Z795" s="15">
        <v>0</v>
      </c>
      <c r="AA795" s="15">
        <v>0</v>
      </c>
      <c r="AB795" s="14">
        <v>-2162</v>
      </c>
      <c r="AC795" s="14">
        <v>2626</v>
      </c>
      <c r="AD795" t="s">
        <v>2625</v>
      </c>
      <c r="AE795" t="s">
        <v>2625</v>
      </c>
      <c r="AF795">
        <v>6</v>
      </c>
    </row>
    <row r="796" spans="1:32" x14ac:dyDescent="0.25">
      <c r="A796" s="22" t="str">
        <f t="shared" si="12"/>
        <v>6000000135-0</v>
      </c>
      <c r="B796" s="9" t="s">
        <v>1576</v>
      </c>
      <c r="C796" s="10" t="s">
        <v>29</v>
      </c>
      <c r="D796" s="10" t="s">
        <v>29</v>
      </c>
      <c r="E796" s="9" t="s">
        <v>30</v>
      </c>
      <c r="F796" s="10" t="s">
        <v>207</v>
      </c>
      <c r="G796" s="10" t="s">
        <v>32</v>
      </c>
      <c r="H796" s="11">
        <v>44064</v>
      </c>
      <c r="I796" s="12">
        <v>44064</v>
      </c>
      <c r="J796" s="10" t="s">
        <v>218</v>
      </c>
      <c r="K796" s="13" t="s">
        <v>1577</v>
      </c>
      <c r="L796" s="10" t="s">
        <v>1321</v>
      </c>
      <c r="M796" s="10" t="s">
        <v>934</v>
      </c>
      <c r="N796" s="14">
        <v>19300</v>
      </c>
      <c r="O796" s="12"/>
      <c r="P796" s="10" t="s">
        <v>1575</v>
      </c>
      <c r="Q796" s="14">
        <v>-15080</v>
      </c>
      <c r="R796" s="15">
        <v>2</v>
      </c>
      <c r="S796" s="10" t="s">
        <v>29</v>
      </c>
      <c r="T796" s="14">
        <v>4220</v>
      </c>
      <c r="U796" s="10" t="s">
        <v>339</v>
      </c>
      <c r="V796" s="10" t="s">
        <v>29</v>
      </c>
      <c r="W796" s="10" t="s">
        <v>37</v>
      </c>
      <c r="X796" s="10" t="s">
        <v>29</v>
      </c>
      <c r="Y796" s="15">
        <v>0</v>
      </c>
      <c r="Z796" s="15">
        <v>0</v>
      </c>
      <c r="AA796" s="15">
        <v>0</v>
      </c>
      <c r="AB796" s="14">
        <v>-1906</v>
      </c>
      <c r="AC796" s="14">
        <v>2314</v>
      </c>
      <c r="AD796" t="s">
        <v>2625</v>
      </c>
      <c r="AE796" t="s">
        <v>2625</v>
      </c>
      <c r="AF796">
        <v>6</v>
      </c>
    </row>
    <row r="797" spans="1:32" x14ac:dyDescent="0.25">
      <c r="A797" s="22" t="str">
        <f t="shared" si="12"/>
        <v>6000000136-0</v>
      </c>
      <c r="B797" s="9" t="s">
        <v>1578</v>
      </c>
      <c r="C797" s="10" t="s">
        <v>29</v>
      </c>
      <c r="D797" s="10" t="s">
        <v>29</v>
      </c>
      <c r="E797" s="9" t="s">
        <v>30</v>
      </c>
      <c r="F797" s="10" t="s">
        <v>207</v>
      </c>
      <c r="G797" s="10" t="s">
        <v>32</v>
      </c>
      <c r="H797" s="11">
        <v>44125</v>
      </c>
      <c r="I797" s="12">
        <v>44125</v>
      </c>
      <c r="J797" s="10" t="s">
        <v>218</v>
      </c>
      <c r="K797" s="13" t="s">
        <v>1579</v>
      </c>
      <c r="L797" s="10" t="s">
        <v>1321</v>
      </c>
      <c r="M797" s="10" t="s">
        <v>934</v>
      </c>
      <c r="N797" s="14">
        <v>163625</v>
      </c>
      <c r="O797" s="12"/>
      <c r="P797" s="10" t="s">
        <v>1580</v>
      </c>
      <c r="Q797" s="14">
        <v>-124133</v>
      </c>
      <c r="R797" s="15">
        <v>2</v>
      </c>
      <c r="S797" s="10" t="s">
        <v>29</v>
      </c>
      <c r="T797" s="14">
        <v>39492</v>
      </c>
      <c r="U797" s="10" t="s">
        <v>339</v>
      </c>
      <c r="V797" s="10" t="s">
        <v>29</v>
      </c>
      <c r="W797" s="10" t="s">
        <v>37</v>
      </c>
      <c r="X797" s="10" t="s">
        <v>29</v>
      </c>
      <c r="Y797" s="15">
        <v>0</v>
      </c>
      <c r="Z797" s="15">
        <v>0</v>
      </c>
      <c r="AA797" s="15">
        <v>0</v>
      </c>
      <c r="AB797" s="14">
        <v>-17835</v>
      </c>
      <c r="AC797" s="14">
        <v>21657</v>
      </c>
      <c r="AD797" t="s">
        <v>2625</v>
      </c>
      <c r="AE797" t="s">
        <v>2625</v>
      </c>
      <c r="AF797">
        <v>6</v>
      </c>
    </row>
    <row r="798" spans="1:32" x14ac:dyDescent="0.25">
      <c r="A798" s="22" t="str">
        <f t="shared" si="12"/>
        <v>6000000137-0</v>
      </c>
      <c r="B798" s="9" t="s">
        <v>1581</v>
      </c>
      <c r="C798" s="10" t="s">
        <v>29</v>
      </c>
      <c r="D798" s="10" t="s">
        <v>29</v>
      </c>
      <c r="E798" s="9" t="s">
        <v>30</v>
      </c>
      <c r="F798" s="10" t="s">
        <v>207</v>
      </c>
      <c r="G798" s="10" t="s">
        <v>32</v>
      </c>
      <c r="H798" s="11">
        <v>44125</v>
      </c>
      <c r="I798" s="12">
        <v>44125</v>
      </c>
      <c r="J798" s="10" t="s">
        <v>218</v>
      </c>
      <c r="K798" s="13" t="s">
        <v>1582</v>
      </c>
      <c r="L798" s="10" t="s">
        <v>1321</v>
      </c>
      <c r="M798" s="10" t="s">
        <v>934</v>
      </c>
      <c r="N798" s="14">
        <v>81980</v>
      </c>
      <c r="O798" s="12"/>
      <c r="P798" s="10" t="s">
        <v>1580</v>
      </c>
      <c r="Q798" s="14">
        <v>-62194</v>
      </c>
      <c r="R798" s="15">
        <v>1</v>
      </c>
      <c r="S798" s="10" t="s">
        <v>29</v>
      </c>
      <c r="T798" s="14">
        <v>19786</v>
      </c>
      <c r="U798" s="10" t="s">
        <v>339</v>
      </c>
      <c r="V798" s="10" t="s">
        <v>29</v>
      </c>
      <c r="W798" s="10" t="s">
        <v>37</v>
      </c>
      <c r="X798" s="10" t="s">
        <v>29</v>
      </c>
      <c r="Y798" s="15">
        <v>0</v>
      </c>
      <c r="Z798" s="15">
        <v>0</v>
      </c>
      <c r="AA798" s="15">
        <v>0</v>
      </c>
      <c r="AB798" s="14">
        <v>-8936</v>
      </c>
      <c r="AC798" s="14">
        <v>10850</v>
      </c>
      <c r="AD798" t="s">
        <v>2625</v>
      </c>
      <c r="AE798" t="s">
        <v>2625</v>
      </c>
      <c r="AF798">
        <v>6</v>
      </c>
    </row>
    <row r="799" spans="1:32" x14ac:dyDescent="0.25">
      <c r="A799" s="22" t="str">
        <f t="shared" si="12"/>
        <v>6000000138-0</v>
      </c>
      <c r="B799" s="9" t="s">
        <v>1583</v>
      </c>
      <c r="C799" s="10" t="s">
        <v>29</v>
      </c>
      <c r="D799" s="10" t="s">
        <v>29</v>
      </c>
      <c r="E799" s="9" t="s">
        <v>30</v>
      </c>
      <c r="F799" s="10" t="s">
        <v>207</v>
      </c>
      <c r="G799" s="10" t="s">
        <v>32</v>
      </c>
      <c r="H799" s="11">
        <v>44125</v>
      </c>
      <c r="I799" s="12">
        <v>44125</v>
      </c>
      <c r="J799" s="10" t="s">
        <v>218</v>
      </c>
      <c r="K799" s="13" t="s">
        <v>1584</v>
      </c>
      <c r="L799" s="10" t="s">
        <v>1321</v>
      </c>
      <c r="M799" s="10" t="s">
        <v>934</v>
      </c>
      <c r="N799" s="14">
        <v>17850</v>
      </c>
      <c r="O799" s="12"/>
      <c r="P799" s="10" t="s">
        <v>1580</v>
      </c>
      <c r="Q799" s="14">
        <v>-13542</v>
      </c>
      <c r="R799" s="15">
        <v>2</v>
      </c>
      <c r="S799" s="10" t="s">
        <v>29</v>
      </c>
      <c r="T799" s="14">
        <v>4308</v>
      </c>
      <c r="U799" s="10" t="s">
        <v>339</v>
      </c>
      <c r="V799" s="10" t="s">
        <v>29</v>
      </c>
      <c r="W799" s="10" t="s">
        <v>37</v>
      </c>
      <c r="X799" s="10" t="s">
        <v>29</v>
      </c>
      <c r="Y799" s="15">
        <v>0</v>
      </c>
      <c r="Z799" s="15">
        <v>0</v>
      </c>
      <c r="AA799" s="15">
        <v>0</v>
      </c>
      <c r="AB799" s="14">
        <v>-1946</v>
      </c>
      <c r="AC799" s="14">
        <v>2362</v>
      </c>
      <c r="AD799" t="s">
        <v>2625</v>
      </c>
      <c r="AE799" t="s">
        <v>2625</v>
      </c>
      <c r="AF799">
        <v>6</v>
      </c>
    </row>
    <row r="800" spans="1:32" x14ac:dyDescent="0.25">
      <c r="A800" s="22" t="str">
        <f t="shared" si="12"/>
        <v>6000000139-0</v>
      </c>
      <c r="B800" s="9" t="s">
        <v>1585</v>
      </c>
      <c r="C800" s="10" t="s">
        <v>29</v>
      </c>
      <c r="D800" s="10" t="s">
        <v>29</v>
      </c>
      <c r="E800" s="9" t="s">
        <v>30</v>
      </c>
      <c r="F800" s="10" t="s">
        <v>207</v>
      </c>
      <c r="G800" s="10" t="s">
        <v>32</v>
      </c>
      <c r="H800" s="11">
        <v>44125</v>
      </c>
      <c r="I800" s="12">
        <v>44125</v>
      </c>
      <c r="J800" s="10" t="s">
        <v>218</v>
      </c>
      <c r="K800" s="13" t="s">
        <v>1586</v>
      </c>
      <c r="L800" s="10" t="s">
        <v>1321</v>
      </c>
      <c r="M800" s="10" t="s">
        <v>934</v>
      </c>
      <c r="N800" s="14">
        <v>84990</v>
      </c>
      <c r="O800" s="12"/>
      <c r="P800" s="10" t="s">
        <v>1511</v>
      </c>
      <c r="Q800" s="14">
        <v>-64478</v>
      </c>
      <c r="R800" s="15">
        <v>1</v>
      </c>
      <c r="S800" s="10" t="s">
        <v>29</v>
      </c>
      <c r="T800" s="14">
        <v>20512</v>
      </c>
      <c r="U800" s="10" t="s">
        <v>339</v>
      </c>
      <c r="V800" s="10" t="s">
        <v>29</v>
      </c>
      <c r="W800" s="10" t="s">
        <v>37</v>
      </c>
      <c r="X800" s="10" t="s">
        <v>29</v>
      </c>
      <c r="Y800" s="15">
        <v>0</v>
      </c>
      <c r="Z800" s="15">
        <v>0</v>
      </c>
      <c r="AA800" s="15">
        <v>0</v>
      </c>
      <c r="AB800" s="14">
        <v>-9264</v>
      </c>
      <c r="AC800" s="14">
        <v>11248</v>
      </c>
      <c r="AD800" t="s">
        <v>2625</v>
      </c>
      <c r="AE800" t="s">
        <v>2625</v>
      </c>
      <c r="AF800">
        <v>6</v>
      </c>
    </row>
    <row r="801" spans="1:32" x14ac:dyDescent="0.25">
      <c r="A801" s="22" t="str">
        <f t="shared" si="12"/>
        <v>6000000140-0</v>
      </c>
      <c r="B801" s="9" t="s">
        <v>1587</v>
      </c>
      <c r="C801" s="10" t="s">
        <v>29</v>
      </c>
      <c r="D801" s="10" t="s">
        <v>29</v>
      </c>
      <c r="E801" s="9" t="s">
        <v>30</v>
      </c>
      <c r="F801" s="10" t="s">
        <v>207</v>
      </c>
      <c r="G801" s="10" t="s">
        <v>32</v>
      </c>
      <c r="H801" s="11">
        <v>44064</v>
      </c>
      <c r="I801" s="12">
        <v>44064</v>
      </c>
      <c r="J801" s="10" t="s">
        <v>218</v>
      </c>
      <c r="K801" s="13" t="s">
        <v>1588</v>
      </c>
      <c r="L801" s="10" t="s">
        <v>1321</v>
      </c>
      <c r="M801" s="10" t="s">
        <v>1117</v>
      </c>
      <c r="N801" s="14">
        <v>3611764</v>
      </c>
      <c r="O801" s="12"/>
      <c r="P801" s="10" t="s">
        <v>1527</v>
      </c>
      <c r="Q801" s="14">
        <v>-2822135</v>
      </c>
      <c r="R801" s="15">
        <v>1</v>
      </c>
      <c r="S801" s="10" t="s">
        <v>29</v>
      </c>
      <c r="T801" s="14">
        <v>789629</v>
      </c>
      <c r="U801" s="10" t="s">
        <v>1589</v>
      </c>
      <c r="V801" s="10" t="s">
        <v>29</v>
      </c>
      <c r="W801" s="10" t="s">
        <v>37</v>
      </c>
      <c r="X801" s="10" t="s">
        <v>29</v>
      </c>
      <c r="Y801" s="15">
        <v>0</v>
      </c>
      <c r="Z801" s="15">
        <v>0</v>
      </c>
      <c r="AA801" s="15">
        <v>0</v>
      </c>
      <c r="AB801" s="14">
        <v>-356613</v>
      </c>
      <c r="AC801" s="14">
        <v>433016</v>
      </c>
      <c r="AD801" t="s">
        <v>2625</v>
      </c>
      <c r="AE801" t="s">
        <v>2625</v>
      </c>
      <c r="AF801">
        <v>6</v>
      </c>
    </row>
    <row r="802" spans="1:32" x14ac:dyDescent="0.25">
      <c r="A802" s="22" t="str">
        <f t="shared" si="12"/>
        <v>6000000141-0</v>
      </c>
      <c r="B802" s="9" t="s">
        <v>1590</v>
      </c>
      <c r="C802" s="10" t="s">
        <v>29</v>
      </c>
      <c r="D802" s="10" t="s">
        <v>29</v>
      </c>
      <c r="E802" s="9" t="s">
        <v>30</v>
      </c>
      <c r="F802" s="10" t="s">
        <v>207</v>
      </c>
      <c r="G802" s="10" t="s">
        <v>32</v>
      </c>
      <c r="H802" s="11">
        <v>44017</v>
      </c>
      <c r="I802" s="12">
        <v>44017</v>
      </c>
      <c r="J802" s="10" t="s">
        <v>1119</v>
      </c>
      <c r="K802" s="13" t="s">
        <v>1591</v>
      </c>
      <c r="L802" s="10" t="s">
        <v>1321</v>
      </c>
      <c r="M802" s="10" t="s">
        <v>1117</v>
      </c>
      <c r="N802" s="14">
        <v>210000</v>
      </c>
      <c r="O802" s="12"/>
      <c r="P802" s="10" t="s">
        <v>1592</v>
      </c>
      <c r="Q802" s="14">
        <v>-167766</v>
      </c>
      <c r="R802" s="15">
        <v>1</v>
      </c>
      <c r="S802" s="10" t="s">
        <v>29</v>
      </c>
      <c r="T802" s="14">
        <v>42234</v>
      </c>
      <c r="U802" s="10" t="s">
        <v>339</v>
      </c>
      <c r="V802" s="10" t="s">
        <v>29</v>
      </c>
      <c r="W802" s="10" t="s">
        <v>37</v>
      </c>
      <c r="X802" s="10" t="s">
        <v>29</v>
      </c>
      <c r="Y802" s="15">
        <v>0</v>
      </c>
      <c r="Z802" s="15">
        <v>0</v>
      </c>
      <c r="AA802" s="15">
        <v>0</v>
      </c>
      <c r="AB802" s="14">
        <v>-19074</v>
      </c>
      <c r="AC802" s="14">
        <v>23160</v>
      </c>
      <c r="AD802" t="s">
        <v>2625</v>
      </c>
      <c r="AE802" t="s">
        <v>2625</v>
      </c>
      <c r="AF802">
        <v>6</v>
      </c>
    </row>
    <row r="803" spans="1:32" x14ac:dyDescent="0.25">
      <c r="A803" s="22" t="str">
        <f t="shared" si="12"/>
        <v>6000000142-0</v>
      </c>
      <c r="B803" s="9" t="s">
        <v>1593</v>
      </c>
      <c r="C803" s="10" t="s">
        <v>29</v>
      </c>
      <c r="D803" s="10" t="s">
        <v>29</v>
      </c>
      <c r="E803" s="9" t="s">
        <v>30</v>
      </c>
      <c r="F803" s="10" t="s">
        <v>207</v>
      </c>
      <c r="G803" s="10" t="s">
        <v>32</v>
      </c>
      <c r="H803" s="11">
        <v>44017</v>
      </c>
      <c r="I803" s="12">
        <v>44017</v>
      </c>
      <c r="J803" s="10" t="s">
        <v>1119</v>
      </c>
      <c r="K803" s="13" t="s">
        <v>1594</v>
      </c>
      <c r="L803" s="10" t="s">
        <v>1321</v>
      </c>
      <c r="M803" s="10" t="s">
        <v>1117</v>
      </c>
      <c r="N803" s="14">
        <v>220000</v>
      </c>
      <c r="O803" s="12"/>
      <c r="P803" s="10" t="s">
        <v>1592</v>
      </c>
      <c r="Q803" s="14">
        <v>-175754</v>
      </c>
      <c r="R803" s="15">
        <v>1</v>
      </c>
      <c r="S803" s="10" t="s">
        <v>29</v>
      </c>
      <c r="T803" s="14">
        <v>44246</v>
      </c>
      <c r="U803" s="10" t="s">
        <v>339</v>
      </c>
      <c r="V803" s="10" t="s">
        <v>29</v>
      </c>
      <c r="W803" s="10" t="s">
        <v>37</v>
      </c>
      <c r="X803" s="10" t="s">
        <v>29</v>
      </c>
      <c r="Y803" s="15">
        <v>0</v>
      </c>
      <c r="Z803" s="15">
        <v>0</v>
      </c>
      <c r="AA803" s="15">
        <v>0</v>
      </c>
      <c r="AB803" s="14">
        <v>-19982</v>
      </c>
      <c r="AC803" s="14">
        <v>24264</v>
      </c>
      <c r="AD803" t="s">
        <v>2625</v>
      </c>
      <c r="AE803" t="s">
        <v>2625</v>
      </c>
      <c r="AF803">
        <v>6</v>
      </c>
    </row>
    <row r="804" spans="1:32" x14ac:dyDescent="0.25">
      <c r="A804" s="22" t="str">
        <f t="shared" si="12"/>
        <v>6000000143-0</v>
      </c>
      <c r="B804" s="9" t="s">
        <v>1595</v>
      </c>
      <c r="C804" s="10" t="s">
        <v>29</v>
      </c>
      <c r="D804" s="10" t="s">
        <v>29</v>
      </c>
      <c r="E804" s="9" t="s">
        <v>30</v>
      </c>
      <c r="F804" s="10" t="s">
        <v>207</v>
      </c>
      <c r="G804" s="10" t="s">
        <v>32</v>
      </c>
      <c r="H804" s="11">
        <v>44055</v>
      </c>
      <c r="I804" s="12">
        <v>44055</v>
      </c>
      <c r="J804" s="10" t="s">
        <v>1119</v>
      </c>
      <c r="K804" s="13" t="s">
        <v>1596</v>
      </c>
      <c r="L804" s="10" t="s">
        <v>1321</v>
      </c>
      <c r="M804" s="10" t="s">
        <v>1117</v>
      </c>
      <c r="N804" s="14">
        <v>769094</v>
      </c>
      <c r="O804" s="12"/>
      <c r="P804" s="10" t="s">
        <v>1556</v>
      </c>
      <c r="Q804" s="14">
        <v>-603528</v>
      </c>
      <c r="R804" s="15">
        <v>21</v>
      </c>
      <c r="S804" s="10" t="s">
        <v>29</v>
      </c>
      <c r="T804" s="14">
        <v>165566</v>
      </c>
      <c r="U804" s="10" t="s">
        <v>339</v>
      </c>
      <c r="V804" s="10" t="s">
        <v>29</v>
      </c>
      <c r="W804" s="10" t="s">
        <v>37</v>
      </c>
      <c r="X804" s="10" t="s">
        <v>29</v>
      </c>
      <c r="Y804" s="15">
        <v>0</v>
      </c>
      <c r="Z804" s="15">
        <v>0</v>
      </c>
      <c r="AA804" s="15">
        <v>0</v>
      </c>
      <c r="AB804" s="14">
        <v>-74773</v>
      </c>
      <c r="AC804" s="14">
        <v>90793</v>
      </c>
      <c r="AD804" t="s">
        <v>2625</v>
      </c>
      <c r="AE804" t="s">
        <v>2625</v>
      </c>
      <c r="AF804">
        <v>6</v>
      </c>
    </row>
    <row r="805" spans="1:32" x14ac:dyDescent="0.25">
      <c r="A805" s="22" t="str">
        <f t="shared" si="12"/>
        <v>6000000144-0</v>
      </c>
      <c r="B805" s="9" t="s">
        <v>1597</v>
      </c>
      <c r="C805" s="10" t="s">
        <v>29</v>
      </c>
      <c r="D805" s="10" t="s">
        <v>29</v>
      </c>
      <c r="E805" s="9" t="s">
        <v>30</v>
      </c>
      <c r="F805" s="10" t="s">
        <v>207</v>
      </c>
      <c r="G805" s="10" t="s">
        <v>32</v>
      </c>
      <c r="H805" s="11">
        <v>44039</v>
      </c>
      <c r="I805" s="12">
        <v>44039</v>
      </c>
      <c r="J805" s="10" t="s">
        <v>1119</v>
      </c>
      <c r="K805" s="13" t="s">
        <v>1596</v>
      </c>
      <c r="L805" s="10" t="s">
        <v>1321</v>
      </c>
      <c r="M805" s="10" t="s">
        <v>1117</v>
      </c>
      <c r="N805" s="14">
        <v>35938</v>
      </c>
      <c r="O805" s="12"/>
      <c r="P805" s="10" t="s">
        <v>1556</v>
      </c>
      <c r="Q805" s="14">
        <v>-28416</v>
      </c>
      <c r="R805" s="15">
        <v>1</v>
      </c>
      <c r="S805" s="10" t="s">
        <v>29</v>
      </c>
      <c r="T805" s="14">
        <v>7522</v>
      </c>
      <c r="U805" s="10" t="s">
        <v>339</v>
      </c>
      <c r="V805" s="10" t="s">
        <v>29</v>
      </c>
      <c r="W805" s="10" t="s">
        <v>37</v>
      </c>
      <c r="X805" s="10" t="s">
        <v>29</v>
      </c>
      <c r="Y805" s="15">
        <v>0</v>
      </c>
      <c r="Z805" s="15">
        <v>0</v>
      </c>
      <c r="AA805" s="15">
        <v>0</v>
      </c>
      <c r="AB805" s="14">
        <v>-3397</v>
      </c>
      <c r="AC805" s="14">
        <v>4125</v>
      </c>
      <c r="AD805" t="s">
        <v>2625</v>
      </c>
      <c r="AE805" t="s">
        <v>2625</v>
      </c>
      <c r="AF805">
        <v>6</v>
      </c>
    </row>
    <row r="806" spans="1:32" x14ac:dyDescent="0.25">
      <c r="A806" s="22" t="str">
        <f t="shared" si="12"/>
        <v>6000000145-0</v>
      </c>
      <c r="B806" s="9" t="s">
        <v>1598</v>
      </c>
      <c r="C806" s="10" t="s">
        <v>29</v>
      </c>
      <c r="D806" s="10" t="s">
        <v>29</v>
      </c>
      <c r="E806" s="9" t="s">
        <v>30</v>
      </c>
      <c r="F806" s="10" t="s">
        <v>207</v>
      </c>
      <c r="G806" s="10" t="s">
        <v>32</v>
      </c>
      <c r="H806" s="11">
        <v>44039</v>
      </c>
      <c r="I806" s="12">
        <v>44039</v>
      </c>
      <c r="J806" s="10" t="s">
        <v>33</v>
      </c>
      <c r="K806" s="13" t="s">
        <v>1599</v>
      </c>
      <c r="L806" s="10" t="s">
        <v>1321</v>
      </c>
      <c r="M806" s="10" t="s">
        <v>1117</v>
      </c>
      <c r="N806" s="14">
        <v>274269</v>
      </c>
      <c r="O806" s="12"/>
      <c r="P806" s="10" t="s">
        <v>1556</v>
      </c>
      <c r="Q806" s="14">
        <v>-216861</v>
      </c>
      <c r="R806" s="15">
        <v>10</v>
      </c>
      <c r="S806" s="10" t="s">
        <v>29</v>
      </c>
      <c r="T806" s="14">
        <v>57408</v>
      </c>
      <c r="U806" s="10" t="s">
        <v>339</v>
      </c>
      <c r="V806" s="10" t="s">
        <v>29</v>
      </c>
      <c r="W806" s="10" t="s">
        <v>37</v>
      </c>
      <c r="X806" s="10" t="s">
        <v>29</v>
      </c>
      <c r="Y806" s="15">
        <v>0</v>
      </c>
      <c r="Z806" s="15">
        <v>0</v>
      </c>
      <c r="AA806" s="15">
        <v>0</v>
      </c>
      <c r="AB806" s="14">
        <v>-25927</v>
      </c>
      <c r="AC806" s="14">
        <v>31481</v>
      </c>
      <c r="AD806" t="s">
        <v>2625</v>
      </c>
      <c r="AE806" t="s">
        <v>2625</v>
      </c>
      <c r="AF806">
        <v>6</v>
      </c>
    </row>
    <row r="807" spans="1:32" x14ac:dyDescent="0.25">
      <c r="A807" s="22" t="str">
        <f t="shared" si="12"/>
        <v>6000000146-0</v>
      </c>
      <c r="B807" s="9" t="s">
        <v>1600</v>
      </c>
      <c r="C807" s="10" t="s">
        <v>29</v>
      </c>
      <c r="D807" s="10" t="s">
        <v>29</v>
      </c>
      <c r="E807" s="9" t="s">
        <v>30</v>
      </c>
      <c r="F807" s="10" t="s">
        <v>207</v>
      </c>
      <c r="G807" s="10" t="s">
        <v>32</v>
      </c>
      <c r="H807" s="11">
        <v>44062</v>
      </c>
      <c r="I807" s="12">
        <v>44062</v>
      </c>
      <c r="J807" s="10" t="s">
        <v>1119</v>
      </c>
      <c r="K807" s="13" t="s">
        <v>1601</v>
      </c>
      <c r="L807" s="10" t="s">
        <v>1321</v>
      </c>
      <c r="M807" s="10" t="s">
        <v>1117</v>
      </c>
      <c r="N807" s="14">
        <v>44800</v>
      </c>
      <c r="O807" s="12"/>
      <c r="P807" s="10" t="s">
        <v>1592</v>
      </c>
      <c r="Q807" s="14">
        <v>-35039</v>
      </c>
      <c r="R807" s="15">
        <v>1</v>
      </c>
      <c r="S807" s="10" t="s">
        <v>29</v>
      </c>
      <c r="T807" s="14">
        <v>9761</v>
      </c>
      <c r="U807" s="10" t="s">
        <v>339</v>
      </c>
      <c r="V807" s="10" t="s">
        <v>29</v>
      </c>
      <c r="W807" s="10" t="s">
        <v>37</v>
      </c>
      <c r="X807" s="10" t="s">
        <v>29</v>
      </c>
      <c r="Y807" s="15">
        <v>0</v>
      </c>
      <c r="Z807" s="15">
        <v>0</v>
      </c>
      <c r="AA807" s="15">
        <v>0</v>
      </c>
      <c r="AB807" s="14">
        <v>-4408</v>
      </c>
      <c r="AC807" s="14">
        <v>5353</v>
      </c>
      <c r="AD807" t="s">
        <v>2625</v>
      </c>
      <c r="AE807" t="s">
        <v>2625</v>
      </c>
      <c r="AF807">
        <v>6</v>
      </c>
    </row>
    <row r="808" spans="1:32" x14ac:dyDescent="0.25">
      <c r="A808" s="22" t="str">
        <f t="shared" si="12"/>
        <v>6000000147-0</v>
      </c>
      <c r="B808" s="9" t="s">
        <v>1602</v>
      </c>
      <c r="C808" s="10" t="s">
        <v>29</v>
      </c>
      <c r="D808" s="10" t="s">
        <v>29</v>
      </c>
      <c r="E808" s="9" t="s">
        <v>30</v>
      </c>
      <c r="F808" s="10" t="s">
        <v>207</v>
      </c>
      <c r="G808" s="10" t="s">
        <v>32</v>
      </c>
      <c r="H808" s="11">
        <v>44144</v>
      </c>
      <c r="I808" s="12">
        <v>44144</v>
      </c>
      <c r="J808" s="10" t="s">
        <v>33</v>
      </c>
      <c r="K808" s="13" t="s">
        <v>1603</v>
      </c>
      <c r="L808" s="10" t="s">
        <v>1321</v>
      </c>
      <c r="M808" s="10" t="s">
        <v>1117</v>
      </c>
      <c r="N808" s="14">
        <v>273875</v>
      </c>
      <c r="O808" s="12"/>
      <c r="P808" s="10" t="s">
        <v>1556</v>
      </c>
      <c r="Q808" s="14">
        <v>-205836</v>
      </c>
      <c r="R808" s="15">
        <v>10</v>
      </c>
      <c r="S808" s="10" t="s">
        <v>29</v>
      </c>
      <c r="T808" s="14">
        <v>68039</v>
      </c>
      <c r="U808" s="10" t="s">
        <v>339</v>
      </c>
      <c r="V808" s="10" t="s">
        <v>29</v>
      </c>
      <c r="W808" s="10" t="s">
        <v>37</v>
      </c>
      <c r="X808" s="10" t="s">
        <v>29</v>
      </c>
      <c r="Y808" s="15">
        <v>0</v>
      </c>
      <c r="Z808" s="15">
        <v>0</v>
      </c>
      <c r="AA808" s="15">
        <v>0</v>
      </c>
      <c r="AB808" s="14">
        <v>-30728</v>
      </c>
      <c r="AC808" s="14">
        <v>37311</v>
      </c>
      <c r="AD808" t="s">
        <v>2625</v>
      </c>
      <c r="AE808" t="s">
        <v>2625</v>
      </c>
      <c r="AF808">
        <v>6</v>
      </c>
    </row>
    <row r="809" spans="1:32" x14ac:dyDescent="0.25">
      <c r="A809" s="22" t="str">
        <f t="shared" si="12"/>
        <v>6000000148-0</v>
      </c>
      <c r="B809" s="9" t="s">
        <v>1604</v>
      </c>
      <c r="C809" s="10" t="s">
        <v>29</v>
      </c>
      <c r="D809" s="10" t="s">
        <v>29</v>
      </c>
      <c r="E809" s="9" t="s">
        <v>30</v>
      </c>
      <c r="F809" s="10" t="s">
        <v>207</v>
      </c>
      <c r="G809" s="10" t="s">
        <v>32</v>
      </c>
      <c r="H809" s="11">
        <v>44235</v>
      </c>
      <c r="I809" s="12">
        <v>44235</v>
      </c>
      <c r="J809" s="10" t="s">
        <v>33</v>
      </c>
      <c r="K809" s="13" t="s">
        <v>1605</v>
      </c>
      <c r="L809" s="10" t="s">
        <v>1321</v>
      </c>
      <c r="M809" s="10" t="s">
        <v>29</v>
      </c>
      <c r="N809" s="14">
        <v>225000</v>
      </c>
      <c r="O809" s="12"/>
      <c r="P809" s="10" t="s">
        <v>1606</v>
      </c>
      <c r="Q809" s="14">
        <v>-161475</v>
      </c>
      <c r="R809" s="15">
        <v>1</v>
      </c>
      <c r="S809" s="10" t="s">
        <v>29</v>
      </c>
      <c r="T809" s="14">
        <v>63525</v>
      </c>
      <c r="U809" s="10" t="s">
        <v>339</v>
      </c>
      <c r="V809" s="10" t="s">
        <v>29</v>
      </c>
      <c r="W809" s="10" t="s">
        <v>37</v>
      </c>
      <c r="X809" s="10" t="s">
        <v>29</v>
      </c>
      <c r="Y809" s="15">
        <v>0</v>
      </c>
      <c r="Z809" s="15">
        <v>0</v>
      </c>
      <c r="AA809" s="15">
        <v>0</v>
      </c>
      <c r="AB809" s="14">
        <v>-28689</v>
      </c>
      <c r="AC809" s="14">
        <v>34836</v>
      </c>
      <c r="AD809" t="s">
        <v>2625</v>
      </c>
      <c r="AE809" t="s">
        <v>2625</v>
      </c>
      <c r="AF809">
        <v>6</v>
      </c>
    </row>
    <row r="810" spans="1:32" x14ac:dyDescent="0.25">
      <c r="A810" s="22" t="str">
        <f t="shared" si="12"/>
        <v>6000000149-0</v>
      </c>
      <c r="B810" s="9" t="s">
        <v>1607</v>
      </c>
      <c r="C810" s="10" t="s">
        <v>29</v>
      </c>
      <c r="D810" s="10" t="s">
        <v>29</v>
      </c>
      <c r="E810" s="9" t="s">
        <v>30</v>
      </c>
      <c r="F810" s="10" t="s">
        <v>207</v>
      </c>
      <c r="G810" s="10" t="s">
        <v>32</v>
      </c>
      <c r="H810" s="11">
        <v>44067</v>
      </c>
      <c r="I810" s="12">
        <v>44067</v>
      </c>
      <c r="J810" s="10" t="s">
        <v>218</v>
      </c>
      <c r="K810" s="13" t="s">
        <v>1608</v>
      </c>
      <c r="L810" s="10" t="s">
        <v>1321</v>
      </c>
      <c r="M810" s="10" t="s">
        <v>934</v>
      </c>
      <c r="N810" s="14">
        <v>47780</v>
      </c>
      <c r="O810" s="12"/>
      <c r="P810" s="10" t="s">
        <v>1580</v>
      </c>
      <c r="Q810" s="14">
        <v>-37281</v>
      </c>
      <c r="R810" s="15">
        <v>1</v>
      </c>
      <c r="S810" s="10" t="s">
        <v>29</v>
      </c>
      <c r="T810" s="14">
        <v>10499</v>
      </c>
      <c r="U810" s="10" t="s">
        <v>339</v>
      </c>
      <c r="V810" s="10" t="s">
        <v>29</v>
      </c>
      <c r="W810" s="10" t="s">
        <v>37</v>
      </c>
      <c r="X810" s="10" t="s">
        <v>29</v>
      </c>
      <c r="Y810" s="15">
        <v>0</v>
      </c>
      <c r="Z810" s="15">
        <v>0</v>
      </c>
      <c r="AA810" s="15">
        <v>0</v>
      </c>
      <c r="AB810" s="14">
        <v>-4742</v>
      </c>
      <c r="AC810" s="14">
        <v>5757</v>
      </c>
      <c r="AD810" t="s">
        <v>2625</v>
      </c>
      <c r="AE810" t="s">
        <v>2625</v>
      </c>
      <c r="AF810">
        <v>6</v>
      </c>
    </row>
    <row r="811" spans="1:32" x14ac:dyDescent="0.25">
      <c r="A811" s="22" t="str">
        <f t="shared" si="12"/>
        <v>6000000150-0</v>
      </c>
      <c r="B811" s="9" t="s">
        <v>1609</v>
      </c>
      <c r="C811" s="10" t="s">
        <v>29</v>
      </c>
      <c r="D811" s="10" t="s">
        <v>29</v>
      </c>
      <c r="E811" s="9" t="s">
        <v>30</v>
      </c>
      <c r="F811" s="10" t="s">
        <v>207</v>
      </c>
      <c r="G811" s="10" t="s">
        <v>32</v>
      </c>
      <c r="H811" s="11">
        <v>44210</v>
      </c>
      <c r="I811" s="12">
        <v>44210</v>
      </c>
      <c r="J811" s="10" t="s">
        <v>573</v>
      </c>
      <c r="K811" s="13" t="s">
        <v>1610</v>
      </c>
      <c r="L811" s="10" t="s">
        <v>1321</v>
      </c>
      <c r="M811" s="10" t="s">
        <v>1117</v>
      </c>
      <c r="N811" s="14">
        <v>45500</v>
      </c>
      <c r="O811" s="12"/>
      <c r="P811" s="10" t="s">
        <v>1611</v>
      </c>
      <c r="Q811" s="14">
        <v>-33077</v>
      </c>
      <c r="R811" s="15">
        <v>1</v>
      </c>
      <c r="S811" s="10" t="s">
        <v>29</v>
      </c>
      <c r="T811" s="14">
        <v>12423</v>
      </c>
      <c r="U811" s="10" t="s">
        <v>339</v>
      </c>
      <c r="V811" s="10" t="s">
        <v>29</v>
      </c>
      <c r="W811" s="10" t="s">
        <v>37</v>
      </c>
      <c r="X811" s="10" t="s">
        <v>29</v>
      </c>
      <c r="Y811" s="15">
        <v>0</v>
      </c>
      <c r="Z811" s="15">
        <v>0</v>
      </c>
      <c r="AA811" s="15">
        <v>0</v>
      </c>
      <c r="AB811" s="14">
        <v>-5610</v>
      </c>
      <c r="AC811" s="14">
        <v>6813</v>
      </c>
      <c r="AD811" t="s">
        <v>2625</v>
      </c>
      <c r="AE811" t="s">
        <v>2625</v>
      </c>
      <c r="AF811">
        <v>6</v>
      </c>
    </row>
    <row r="812" spans="1:32" x14ac:dyDescent="0.25">
      <c r="A812" s="22" t="str">
        <f t="shared" si="12"/>
        <v>6000000151-0</v>
      </c>
      <c r="B812" s="9" t="s">
        <v>1612</v>
      </c>
      <c r="C812" s="10" t="s">
        <v>29</v>
      </c>
      <c r="D812" s="10" t="s">
        <v>29</v>
      </c>
      <c r="E812" s="9" t="s">
        <v>30</v>
      </c>
      <c r="F812" s="10" t="s">
        <v>207</v>
      </c>
      <c r="G812" s="10" t="s">
        <v>32</v>
      </c>
      <c r="H812" s="11">
        <v>44378</v>
      </c>
      <c r="I812" s="12">
        <v>44378</v>
      </c>
      <c r="J812" s="10" t="s">
        <v>232</v>
      </c>
      <c r="K812" s="13" t="s">
        <v>1613</v>
      </c>
      <c r="L812" s="10" t="s">
        <v>1321</v>
      </c>
      <c r="M812" s="10" t="s">
        <v>1306</v>
      </c>
      <c r="N812" s="14">
        <v>37199</v>
      </c>
      <c r="O812" s="12"/>
      <c r="P812" s="10" t="s">
        <v>1614</v>
      </c>
      <c r="Q812" s="14">
        <v>-23680</v>
      </c>
      <c r="R812" s="15">
        <v>1</v>
      </c>
      <c r="S812" s="10" t="s">
        <v>29</v>
      </c>
      <c r="T812" s="14">
        <v>13519</v>
      </c>
      <c r="U812" s="10" t="s">
        <v>339</v>
      </c>
      <c r="V812" s="10" t="s">
        <v>29</v>
      </c>
      <c r="W812" s="10" t="s">
        <v>37</v>
      </c>
      <c r="X812" s="10" t="s">
        <v>29</v>
      </c>
      <c r="Y812" s="15">
        <v>0</v>
      </c>
      <c r="Z812" s="15">
        <v>0</v>
      </c>
      <c r="AA812" s="15">
        <v>0</v>
      </c>
      <c r="AB812" s="14">
        <v>-6105</v>
      </c>
      <c r="AC812" s="14">
        <v>7414</v>
      </c>
      <c r="AD812" t="s">
        <v>2625</v>
      </c>
      <c r="AE812" t="s">
        <v>2625</v>
      </c>
      <c r="AF812">
        <v>6</v>
      </c>
    </row>
    <row r="813" spans="1:32" x14ac:dyDescent="0.25">
      <c r="A813" s="22" t="str">
        <f t="shared" si="12"/>
        <v>6000000152-0</v>
      </c>
      <c r="B813" s="9" t="s">
        <v>1615</v>
      </c>
      <c r="C813" s="10" t="s">
        <v>29</v>
      </c>
      <c r="D813" s="10" t="s">
        <v>29</v>
      </c>
      <c r="E813" s="9" t="s">
        <v>30</v>
      </c>
      <c r="F813" s="10" t="s">
        <v>207</v>
      </c>
      <c r="G813" s="10" t="s">
        <v>32</v>
      </c>
      <c r="H813" s="11">
        <v>44287</v>
      </c>
      <c r="I813" s="12">
        <v>44287</v>
      </c>
      <c r="J813" s="10" t="s">
        <v>218</v>
      </c>
      <c r="K813" s="13" t="s">
        <v>1616</v>
      </c>
      <c r="L813" s="10" t="s">
        <v>1321</v>
      </c>
      <c r="M813" s="10" t="s">
        <v>29</v>
      </c>
      <c r="N813" s="14">
        <v>1069794</v>
      </c>
      <c r="O813" s="12"/>
      <c r="P813" s="10" t="s">
        <v>1527</v>
      </c>
      <c r="Q813" s="14">
        <v>-747028</v>
      </c>
      <c r="R813" s="15">
        <v>1</v>
      </c>
      <c r="S813" s="10" t="s">
        <v>29</v>
      </c>
      <c r="T813" s="14">
        <v>322766</v>
      </c>
      <c r="U813" s="10" t="s">
        <v>1020</v>
      </c>
      <c r="V813" s="10" t="s">
        <v>29</v>
      </c>
      <c r="W813" s="10" t="s">
        <v>37</v>
      </c>
      <c r="X813" s="10" t="s">
        <v>29</v>
      </c>
      <c r="Y813" s="15">
        <v>0</v>
      </c>
      <c r="Z813" s="15">
        <v>0</v>
      </c>
      <c r="AA813" s="15">
        <v>0</v>
      </c>
      <c r="AB813" s="14">
        <v>-145768</v>
      </c>
      <c r="AC813" s="14">
        <v>176998</v>
      </c>
      <c r="AD813" t="s">
        <v>2625</v>
      </c>
      <c r="AE813" t="s">
        <v>2625</v>
      </c>
      <c r="AF813">
        <v>6</v>
      </c>
    </row>
    <row r="814" spans="1:32" x14ac:dyDescent="0.25">
      <c r="A814" s="22" t="str">
        <f t="shared" si="12"/>
        <v>6000000152-1</v>
      </c>
      <c r="B814" s="9" t="s">
        <v>1615</v>
      </c>
      <c r="C814" s="10" t="s">
        <v>29</v>
      </c>
      <c r="D814" s="10" t="s">
        <v>29</v>
      </c>
      <c r="E814" s="9" t="s">
        <v>375</v>
      </c>
      <c r="F814" s="10" t="s">
        <v>207</v>
      </c>
      <c r="G814" s="10" t="s">
        <v>32</v>
      </c>
      <c r="H814" s="11">
        <v>44935</v>
      </c>
      <c r="I814" s="12">
        <v>44935</v>
      </c>
      <c r="J814" s="10" t="s">
        <v>218</v>
      </c>
      <c r="K814" s="13" t="s">
        <v>1616</v>
      </c>
      <c r="L814" s="10" t="s">
        <v>1321</v>
      </c>
      <c r="M814" s="10" t="s">
        <v>29</v>
      </c>
      <c r="N814" s="14">
        <v>850663</v>
      </c>
      <c r="O814" s="12"/>
      <c r="P814" s="10" t="s">
        <v>1617</v>
      </c>
      <c r="Q814" s="14">
        <v>-86136</v>
      </c>
      <c r="R814" s="15">
        <v>2</v>
      </c>
      <c r="S814" s="10" t="s">
        <v>29</v>
      </c>
      <c r="T814" s="14">
        <v>764527</v>
      </c>
      <c r="U814" s="10" t="s">
        <v>1020</v>
      </c>
      <c r="V814" s="10" t="s">
        <v>29</v>
      </c>
      <c r="W814" s="10" t="s">
        <v>37</v>
      </c>
      <c r="X814" s="10" t="s">
        <v>29</v>
      </c>
      <c r="Y814" s="15">
        <v>0</v>
      </c>
      <c r="Z814" s="15">
        <v>0</v>
      </c>
      <c r="AA814" s="15">
        <v>0</v>
      </c>
      <c r="AB814" s="14">
        <v>-345276</v>
      </c>
      <c r="AC814" s="14">
        <v>419251</v>
      </c>
      <c r="AD814" t="s">
        <v>2625</v>
      </c>
      <c r="AE814" t="s">
        <v>2625</v>
      </c>
      <c r="AF814">
        <v>6</v>
      </c>
    </row>
    <row r="815" spans="1:32" x14ac:dyDescent="0.25">
      <c r="A815" s="22" t="str">
        <f t="shared" si="12"/>
        <v>6000000153-0</v>
      </c>
      <c r="B815" s="9" t="s">
        <v>1618</v>
      </c>
      <c r="C815" s="10" t="s">
        <v>29</v>
      </c>
      <c r="D815" s="10" t="s">
        <v>29</v>
      </c>
      <c r="E815" s="9" t="s">
        <v>30</v>
      </c>
      <c r="F815" s="10" t="s">
        <v>207</v>
      </c>
      <c r="G815" s="10" t="s">
        <v>32</v>
      </c>
      <c r="H815" s="11">
        <v>44312</v>
      </c>
      <c r="I815" s="12">
        <v>44312</v>
      </c>
      <c r="J815" s="10" t="s">
        <v>218</v>
      </c>
      <c r="K815" s="13" t="s">
        <v>1619</v>
      </c>
      <c r="L815" s="10" t="s">
        <v>1321</v>
      </c>
      <c r="M815" s="10" t="s">
        <v>29</v>
      </c>
      <c r="N815" s="14">
        <v>143750</v>
      </c>
      <c r="O815" s="12"/>
      <c r="P815" s="10" t="s">
        <v>1620</v>
      </c>
      <c r="Q815" s="14">
        <v>-97942</v>
      </c>
      <c r="R815" s="15">
        <v>4</v>
      </c>
      <c r="S815" s="10" t="s">
        <v>29</v>
      </c>
      <c r="T815" s="14">
        <v>45808</v>
      </c>
      <c r="U815" s="10" t="s">
        <v>339</v>
      </c>
      <c r="V815" s="10" t="s">
        <v>29</v>
      </c>
      <c r="W815" s="10" t="s">
        <v>37</v>
      </c>
      <c r="X815" s="10" t="s">
        <v>29</v>
      </c>
      <c r="Y815" s="15">
        <v>0</v>
      </c>
      <c r="Z815" s="15">
        <v>0</v>
      </c>
      <c r="AA815" s="15">
        <v>0</v>
      </c>
      <c r="AB815" s="14">
        <v>-20688</v>
      </c>
      <c r="AC815" s="14">
        <v>25120</v>
      </c>
      <c r="AD815" t="s">
        <v>2625</v>
      </c>
      <c r="AE815" t="s">
        <v>2625</v>
      </c>
      <c r="AF815">
        <v>6</v>
      </c>
    </row>
    <row r="816" spans="1:32" x14ac:dyDescent="0.25">
      <c r="A816" s="22" t="str">
        <f t="shared" si="12"/>
        <v>6000000154-0</v>
      </c>
      <c r="B816" s="9" t="s">
        <v>1621</v>
      </c>
      <c r="C816" s="10" t="s">
        <v>29</v>
      </c>
      <c r="D816" s="10" t="s">
        <v>29</v>
      </c>
      <c r="E816" s="9" t="s">
        <v>30</v>
      </c>
      <c r="F816" s="10" t="s">
        <v>207</v>
      </c>
      <c r="G816" s="10" t="s">
        <v>32</v>
      </c>
      <c r="H816" s="11">
        <v>44313</v>
      </c>
      <c r="I816" s="12">
        <v>44313</v>
      </c>
      <c r="J816" s="10" t="s">
        <v>218</v>
      </c>
      <c r="K816" s="13" t="s">
        <v>1619</v>
      </c>
      <c r="L816" s="10" t="s">
        <v>1321</v>
      </c>
      <c r="M816" s="10" t="s">
        <v>29</v>
      </c>
      <c r="N816" s="14">
        <v>35781</v>
      </c>
      <c r="O816" s="12"/>
      <c r="P816" s="10" t="s">
        <v>1620</v>
      </c>
      <c r="Q816" s="14">
        <v>-24354</v>
      </c>
      <c r="R816" s="15">
        <v>1</v>
      </c>
      <c r="S816" s="10" t="s">
        <v>29</v>
      </c>
      <c r="T816" s="14">
        <v>11427</v>
      </c>
      <c r="U816" s="10" t="s">
        <v>339</v>
      </c>
      <c r="V816" s="10" t="s">
        <v>29</v>
      </c>
      <c r="W816" s="10" t="s">
        <v>37</v>
      </c>
      <c r="X816" s="10" t="s">
        <v>29</v>
      </c>
      <c r="Y816" s="15">
        <v>0</v>
      </c>
      <c r="Z816" s="15">
        <v>0</v>
      </c>
      <c r="AA816" s="15">
        <v>0</v>
      </c>
      <c r="AB816" s="14">
        <v>-5161</v>
      </c>
      <c r="AC816" s="14">
        <v>6266</v>
      </c>
      <c r="AD816" t="s">
        <v>2625</v>
      </c>
      <c r="AE816" t="s">
        <v>2625</v>
      </c>
      <c r="AF816">
        <v>6</v>
      </c>
    </row>
    <row r="817" spans="1:32" x14ac:dyDescent="0.25">
      <c r="A817" s="22" t="str">
        <f t="shared" si="12"/>
        <v>6000000155-0</v>
      </c>
      <c r="B817" s="9" t="s">
        <v>1622</v>
      </c>
      <c r="C817" s="10" t="s">
        <v>29</v>
      </c>
      <c r="D817" s="10" t="s">
        <v>29</v>
      </c>
      <c r="E817" s="9" t="s">
        <v>30</v>
      </c>
      <c r="F817" s="10" t="s">
        <v>207</v>
      </c>
      <c r="G817" s="10" t="s">
        <v>32</v>
      </c>
      <c r="H817" s="11">
        <v>44348</v>
      </c>
      <c r="I817" s="12">
        <v>44348</v>
      </c>
      <c r="J817" s="10" t="s">
        <v>218</v>
      </c>
      <c r="K817" s="13" t="s">
        <v>1623</v>
      </c>
      <c r="L817" s="10" t="s">
        <v>1321</v>
      </c>
      <c r="M817" s="10" t="s">
        <v>29</v>
      </c>
      <c r="N817" s="14">
        <v>206000</v>
      </c>
      <c r="O817" s="12"/>
      <c r="P817" s="10" t="s">
        <v>1624</v>
      </c>
      <c r="Q817" s="14">
        <v>-135325</v>
      </c>
      <c r="R817" s="15">
        <v>2</v>
      </c>
      <c r="S817" s="10" t="s">
        <v>29</v>
      </c>
      <c r="T817" s="14">
        <v>70675</v>
      </c>
      <c r="U817" s="10" t="s">
        <v>339</v>
      </c>
      <c r="V817" s="10" t="s">
        <v>29</v>
      </c>
      <c r="W817" s="10" t="s">
        <v>37</v>
      </c>
      <c r="X817" s="10" t="s">
        <v>29</v>
      </c>
      <c r="Y817" s="15">
        <v>0</v>
      </c>
      <c r="Z817" s="15">
        <v>0</v>
      </c>
      <c r="AA817" s="15">
        <v>0</v>
      </c>
      <c r="AB817" s="14">
        <v>-31918</v>
      </c>
      <c r="AC817" s="14">
        <v>38757</v>
      </c>
      <c r="AD817" t="s">
        <v>2625</v>
      </c>
      <c r="AE817" t="s">
        <v>2625</v>
      </c>
      <c r="AF817">
        <v>6</v>
      </c>
    </row>
    <row r="818" spans="1:32" x14ac:dyDescent="0.25">
      <c r="A818" s="22" t="str">
        <f t="shared" si="12"/>
        <v>6000000156-0</v>
      </c>
      <c r="B818" s="9" t="s">
        <v>1625</v>
      </c>
      <c r="C818" s="10" t="s">
        <v>29</v>
      </c>
      <c r="D818" s="10" t="s">
        <v>29</v>
      </c>
      <c r="E818" s="9" t="s">
        <v>30</v>
      </c>
      <c r="F818" s="10" t="s">
        <v>207</v>
      </c>
      <c r="G818" s="10" t="s">
        <v>32</v>
      </c>
      <c r="H818" s="11">
        <v>44348</v>
      </c>
      <c r="I818" s="12">
        <v>44348</v>
      </c>
      <c r="J818" s="10" t="s">
        <v>218</v>
      </c>
      <c r="K818" s="13" t="s">
        <v>1626</v>
      </c>
      <c r="L818" s="10" t="s">
        <v>1321</v>
      </c>
      <c r="M818" s="10" t="s">
        <v>29</v>
      </c>
      <c r="N818" s="14">
        <v>81750</v>
      </c>
      <c r="O818" s="12"/>
      <c r="P818" s="10" t="s">
        <v>1624</v>
      </c>
      <c r="Q818" s="14">
        <v>-53703</v>
      </c>
      <c r="R818" s="15">
        <v>1</v>
      </c>
      <c r="S818" s="10" t="s">
        <v>29</v>
      </c>
      <c r="T818" s="14">
        <v>28047</v>
      </c>
      <c r="U818" s="10" t="s">
        <v>339</v>
      </c>
      <c r="V818" s="10" t="s">
        <v>29</v>
      </c>
      <c r="W818" s="10" t="s">
        <v>37</v>
      </c>
      <c r="X818" s="10" t="s">
        <v>29</v>
      </c>
      <c r="Y818" s="15">
        <v>0</v>
      </c>
      <c r="Z818" s="15">
        <v>0</v>
      </c>
      <c r="AA818" s="15">
        <v>0</v>
      </c>
      <c r="AB818" s="14">
        <v>-12667</v>
      </c>
      <c r="AC818" s="14">
        <v>15380</v>
      </c>
      <c r="AD818" t="s">
        <v>2625</v>
      </c>
      <c r="AE818" t="s">
        <v>2625</v>
      </c>
      <c r="AF818">
        <v>6</v>
      </c>
    </row>
    <row r="819" spans="1:32" x14ac:dyDescent="0.25">
      <c r="A819" s="22" t="str">
        <f t="shared" si="12"/>
        <v>6000000157-0</v>
      </c>
      <c r="B819" s="9" t="s">
        <v>1627</v>
      </c>
      <c r="C819" s="10" t="s">
        <v>29</v>
      </c>
      <c r="D819" s="10" t="s">
        <v>29</v>
      </c>
      <c r="E819" s="9" t="s">
        <v>30</v>
      </c>
      <c r="F819" s="10" t="s">
        <v>207</v>
      </c>
      <c r="G819" s="10" t="s">
        <v>32</v>
      </c>
      <c r="H819" s="11">
        <v>44348</v>
      </c>
      <c r="I819" s="12">
        <v>44348</v>
      </c>
      <c r="J819" s="10" t="s">
        <v>218</v>
      </c>
      <c r="K819" s="13" t="s">
        <v>1628</v>
      </c>
      <c r="L819" s="10" t="s">
        <v>1321</v>
      </c>
      <c r="M819" s="10" t="s">
        <v>29</v>
      </c>
      <c r="N819" s="14">
        <v>195000</v>
      </c>
      <c r="O819" s="12"/>
      <c r="P819" s="10" t="s">
        <v>1624</v>
      </c>
      <c r="Q819" s="14">
        <v>-128099</v>
      </c>
      <c r="R819" s="15">
        <v>1</v>
      </c>
      <c r="S819" s="10" t="s">
        <v>29</v>
      </c>
      <c r="T819" s="14">
        <v>66901</v>
      </c>
      <c r="U819" s="10" t="s">
        <v>339</v>
      </c>
      <c r="V819" s="10" t="s">
        <v>29</v>
      </c>
      <c r="W819" s="10" t="s">
        <v>37</v>
      </c>
      <c r="X819" s="10" t="s">
        <v>29</v>
      </c>
      <c r="Y819" s="15">
        <v>0</v>
      </c>
      <c r="Z819" s="15">
        <v>0</v>
      </c>
      <c r="AA819" s="15">
        <v>0</v>
      </c>
      <c r="AB819" s="14">
        <v>-30214</v>
      </c>
      <c r="AC819" s="14">
        <v>36687</v>
      </c>
      <c r="AD819" t="s">
        <v>2625</v>
      </c>
      <c r="AE819" t="s">
        <v>2625</v>
      </c>
      <c r="AF819">
        <v>6</v>
      </c>
    </row>
    <row r="820" spans="1:32" x14ac:dyDescent="0.25">
      <c r="A820" s="22" t="str">
        <f t="shared" si="12"/>
        <v>6000000158-0</v>
      </c>
      <c r="B820" s="9" t="s">
        <v>1629</v>
      </c>
      <c r="C820" s="10" t="s">
        <v>29</v>
      </c>
      <c r="D820" s="10" t="s">
        <v>29</v>
      </c>
      <c r="E820" s="9" t="s">
        <v>30</v>
      </c>
      <c r="F820" s="10" t="s">
        <v>207</v>
      </c>
      <c r="G820" s="10" t="s">
        <v>32</v>
      </c>
      <c r="H820" s="11">
        <v>44351</v>
      </c>
      <c r="I820" s="12">
        <v>44351</v>
      </c>
      <c r="J820" s="10" t="s">
        <v>218</v>
      </c>
      <c r="K820" s="13" t="s">
        <v>1630</v>
      </c>
      <c r="L820" s="10" t="s">
        <v>1321</v>
      </c>
      <c r="M820" s="10" t="s">
        <v>29</v>
      </c>
      <c r="N820" s="14">
        <v>39313</v>
      </c>
      <c r="O820" s="12"/>
      <c r="P820" s="10" t="s">
        <v>1631</v>
      </c>
      <c r="Q820" s="14">
        <v>-25745</v>
      </c>
      <c r="R820" s="15">
        <v>1</v>
      </c>
      <c r="S820" s="10" t="s">
        <v>29</v>
      </c>
      <c r="T820" s="14">
        <v>13568</v>
      </c>
      <c r="U820" s="10" t="s">
        <v>339</v>
      </c>
      <c r="V820" s="10" t="s">
        <v>29</v>
      </c>
      <c r="W820" s="10" t="s">
        <v>37</v>
      </c>
      <c r="X820" s="10" t="s">
        <v>29</v>
      </c>
      <c r="Y820" s="15">
        <v>0</v>
      </c>
      <c r="Z820" s="15">
        <v>0</v>
      </c>
      <c r="AA820" s="15">
        <v>0</v>
      </c>
      <c r="AB820" s="14">
        <v>-6128</v>
      </c>
      <c r="AC820" s="14">
        <v>7440</v>
      </c>
      <c r="AD820" t="s">
        <v>2625</v>
      </c>
      <c r="AE820" t="s">
        <v>2625</v>
      </c>
      <c r="AF820">
        <v>6</v>
      </c>
    </row>
    <row r="821" spans="1:32" x14ac:dyDescent="0.25">
      <c r="A821" s="22" t="str">
        <f t="shared" si="12"/>
        <v>6000000159-0</v>
      </c>
      <c r="B821" s="9" t="s">
        <v>1632</v>
      </c>
      <c r="C821" s="10" t="s">
        <v>29</v>
      </c>
      <c r="D821" s="10" t="s">
        <v>29</v>
      </c>
      <c r="E821" s="9" t="s">
        <v>30</v>
      </c>
      <c r="F821" s="10" t="s">
        <v>207</v>
      </c>
      <c r="G821" s="10" t="s">
        <v>32</v>
      </c>
      <c r="H821" s="11">
        <v>44390</v>
      </c>
      <c r="I821" s="12">
        <v>44390</v>
      </c>
      <c r="J821" s="10" t="s">
        <v>218</v>
      </c>
      <c r="K821" s="13" t="s">
        <v>1630</v>
      </c>
      <c r="L821" s="10" t="s">
        <v>1321</v>
      </c>
      <c r="M821" s="10" t="s">
        <v>29</v>
      </c>
      <c r="N821" s="14">
        <v>39313</v>
      </c>
      <c r="O821" s="12"/>
      <c r="P821" s="10" t="s">
        <v>1631</v>
      </c>
      <c r="Q821" s="14">
        <v>-24705</v>
      </c>
      <c r="R821" s="15">
        <v>1</v>
      </c>
      <c r="S821" s="10" t="s">
        <v>29</v>
      </c>
      <c r="T821" s="14">
        <v>14608</v>
      </c>
      <c r="U821" s="10" t="s">
        <v>339</v>
      </c>
      <c r="V821" s="10" t="s">
        <v>29</v>
      </c>
      <c r="W821" s="10" t="s">
        <v>37</v>
      </c>
      <c r="X821" s="10" t="s">
        <v>29</v>
      </c>
      <c r="Y821" s="15">
        <v>0</v>
      </c>
      <c r="Z821" s="15">
        <v>0</v>
      </c>
      <c r="AA821" s="15">
        <v>0</v>
      </c>
      <c r="AB821" s="14">
        <v>-6597</v>
      </c>
      <c r="AC821" s="14">
        <v>8011</v>
      </c>
      <c r="AD821" t="s">
        <v>2625</v>
      </c>
      <c r="AE821" t="s">
        <v>2625</v>
      </c>
      <c r="AF821">
        <v>6</v>
      </c>
    </row>
    <row r="822" spans="1:32" x14ac:dyDescent="0.25">
      <c r="A822" s="22" t="str">
        <f t="shared" si="12"/>
        <v>6000000160-0</v>
      </c>
      <c r="B822" s="9" t="s">
        <v>1633</v>
      </c>
      <c r="C822" s="10" t="s">
        <v>29</v>
      </c>
      <c r="D822" s="10" t="s">
        <v>29</v>
      </c>
      <c r="E822" s="9" t="s">
        <v>30</v>
      </c>
      <c r="F822" s="10" t="s">
        <v>207</v>
      </c>
      <c r="G822" s="10" t="s">
        <v>32</v>
      </c>
      <c r="H822" s="11">
        <v>44418</v>
      </c>
      <c r="I822" s="12">
        <v>44418</v>
      </c>
      <c r="J822" s="10" t="s">
        <v>218</v>
      </c>
      <c r="K822" s="13" t="s">
        <v>1619</v>
      </c>
      <c r="L822" s="10" t="s">
        <v>1321</v>
      </c>
      <c r="M822" s="10" t="s">
        <v>29</v>
      </c>
      <c r="N822" s="14">
        <v>27344</v>
      </c>
      <c r="O822" s="12"/>
      <c r="P822" s="10" t="s">
        <v>1620</v>
      </c>
      <c r="Q822" s="14">
        <v>-16664</v>
      </c>
      <c r="R822" s="15">
        <v>1</v>
      </c>
      <c r="S822" s="10" t="s">
        <v>29</v>
      </c>
      <c r="T822" s="14">
        <v>10680</v>
      </c>
      <c r="U822" s="10" t="s">
        <v>339</v>
      </c>
      <c r="V822" s="10" t="s">
        <v>29</v>
      </c>
      <c r="W822" s="10" t="s">
        <v>37</v>
      </c>
      <c r="X822" s="10" t="s">
        <v>29</v>
      </c>
      <c r="Y822" s="15">
        <v>0</v>
      </c>
      <c r="Z822" s="15">
        <v>0</v>
      </c>
      <c r="AA822" s="15">
        <v>0</v>
      </c>
      <c r="AB822" s="14">
        <v>-4823</v>
      </c>
      <c r="AC822" s="14">
        <v>5857</v>
      </c>
      <c r="AD822" t="s">
        <v>2625</v>
      </c>
      <c r="AE822" t="s">
        <v>2625</v>
      </c>
      <c r="AF822">
        <v>6</v>
      </c>
    </row>
    <row r="823" spans="1:32" x14ac:dyDescent="0.25">
      <c r="A823" s="22" t="str">
        <f t="shared" si="12"/>
        <v>6000000160-1</v>
      </c>
      <c r="B823" s="9" t="s">
        <v>1633</v>
      </c>
      <c r="C823" s="10" t="s">
        <v>29</v>
      </c>
      <c r="D823" s="10" t="s">
        <v>29</v>
      </c>
      <c r="E823" s="9" t="s">
        <v>375</v>
      </c>
      <c r="F823" s="10" t="s">
        <v>207</v>
      </c>
      <c r="G823" s="10" t="s">
        <v>32</v>
      </c>
      <c r="H823" s="11">
        <v>44813</v>
      </c>
      <c r="I823" s="12">
        <v>44813</v>
      </c>
      <c r="J823" s="10" t="s">
        <v>218</v>
      </c>
      <c r="K823" s="13" t="s">
        <v>1619</v>
      </c>
      <c r="L823" s="10" t="s">
        <v>1321</v>
      </c>
      <c r="M823" s="10" t="s">
        <v>29</v>
      </c>
      <c r="N823" s="14">
        <v>32453.41</v>
      </c>
      <c r="O823" s="12"/>
      <c r="P823" s="10" t="s">
        <v>1634</v>
      </c>
      <c r="Q823" s="14">
        <v>-8175</v>
      </c>
      <c r="R823" s="15">
        <v>3</v>
      </c>
      <c r="S823" s="10" t="s">
        <v>29</v>
      </c>
      <c r="T823" s="14">
        <v>24278.41</v>
      </c>
      <c r="U823" s="10" t="s">
        <v>339</v>
      </c>
      <c r="V823" s="10" t="s">
        <v>29</v>
      </c>
      <c r="W823" s="10" t="s">
        <v>37</v>
      </c>
      <c r="X823" s="10" t="s">
        <v>29</v>
      </c>
      <c r="Y823" s="15">
        <v>0</v>
      </c>
      <c r="Z823" s="15">
        <v>0</v>
      </c>
      <c r="AA823" s="15">
        <v>0</v>
      </c>
      <c r="AB823" s="14">
        <v>-10965</v>
      </c>
      <c r="AC823" s="14">
        <v>13313.41</v>
      </c>
      <c r="AD823" t="s">
        <v>2625</v>
      </c>
      <c r="AE823" t="s">
        <v>2625</v>
      </c>
      <c r="AF823">
        <v>6</v>
      </c>
    </row>
    <row r="824" spans="1:32" x14ac:dyDescent="0.25">
      <c r="A824" s="22" t="str">
        <f t="shared" si="12"/>
        <v>6000000160-2</v>
      </c>
      <c r="B824" s="9" t="s">
        <v>1633</v>
      </c>
      <c r="C824" s="10" t="s">
        <v>29</v>
      </c>
      <c r="D824" s="10" t="s">
        <v>29</v>
      </c>
      <c r="E824" s="9" t="s">
        <v>376</v>
      </c>
      <c r="F824" s="10" t="s">
        <v>207</v>
      </c>
      <c r="G824" s="10" t="s">
        <v>32</v>
      </c>
      <c r="H824" s="11">
        <v>44848</v>
      </c>
      <c r="I824" s="12">
        <v>44848</v>
      </c>
      <c r="J824" s="10" t="s">
        <v>1119</v>
      </c>
      <c r="K824" s="13" t="s">
        <v>1619</v>
      </c>
      <c r="L824" s="10" t="s">
        <v>1321</v>
      </c>
      <c r="M824" s="10" t="s">
        <v>29</v>
      </c>
      <c r="N824" s="14">
        <v>34459.410000000003</v>
      </c>
      <c r="O824" s="12"/>
      <c r="P824" s="10" t="s">
        <v>1634</v>
      </c>
      <c r="Q824" s="14">
        <v>-7191</v>
      </c>
      <c r="R824" s="15">
        <v>3</v>
      </c>
      <c r="S824" s="10" t="s">
        <v>29</v>
      </c>
      <c r="T824" s="14">
        <v>27268.41</v>
      </c>
      <c r="U824" s="10" t="s">
        <v>339</v>
      </c>
      <c r="V824" s="10" t="s">
        <v>29</v>
      </c>
      <c r="W824" s="10" t="s">
        <v>37</v>
      </c>
      <c r="X824" s="10" t="s">
        <v>29</v>
      </c>
      <c r="Y824" s="15">
        <v>0</v>
      </c>
      <c r="Z824" s="15">
        <v>0</v>
      </c>
      <c r="AA824" s="15">
        <v>0</v>
      </c>
      <c r="AB824" s="14">
        <v>-12315</v>
      </c>
      <c r="AC824" s="14">
        <v>14953.41</v>
      </c>
      <c r="AD824" t="s">
        <v>2625</v>
      </c>
      <c r="AE824" t="s">
        <v>2625</v>
      </c>
      <c r="AF824">
        <v>6</v>
      </c>
    </row>
    <row r="825" spans="1:32" x14ac:dyDescent="0.25">
      <c r="A825" s="22" t="str">
        <f t="shared" si="12"/>
        <v>6000000161-0</v>
      </c>
      <c r="B825" s="9" t="s">
        <v>1635</v>
      </c>
      <c r="C825" s="10" t="s">
        <v>29</v>
      </c>
      <c r="D825" s="10" t="s">
        <v>29</v>
      </c>
      <c r="E825" s="9" t="s">
        <v>30</v>
      </c>
      <c r="F825" s="10" t="s">
        <v>207</v>
      </c>
      <c r="G825" s="10" t="s">
        <v>32</v>
      </c>
      <c r="H825" s="11">
        <v>44507</v>
      </c>
      <c r="I825" s="12">
        <v>44507</v>
      </c>
      <c r="J825" s="10" t="s">
        <v>218</v>
      </c>
      <c r="K825" s="13" t="s">
        <v>1636</v>
      </c>
      <c r="L825" s="10" t="s">
        <v>1321</v>
      </c>
      <c r="M825" s="10" t="s">
        <v>29</v>
      </c>
      <c r="N825" s="14">
        <v>34276</v>
      </c>
      <c r="O825" s="12"/>
      <c r="P825" s="10" t="s">
        <v>1637</v>
      </c>
      <c r="Q825" s="14">
        <v>-18820</v>
      </c>
      <c r="R825" s="15">
        <v>3</v>
      </c>
      <c r="S825" s="10" t="s">
        <v>29</v>
      </c>
      <c r="T825" s="14">
        <v>15456</v>
      </c>
      <c r="U825" s="10" t="s">
        <v>339</v>
      </c>
      <c r="V825" s="10" t="s">
        <v>29</v>
      </c>
      <c r="W825" s="10" t="s">
        <v>37</v>
      </c>
      <c r="X825" s="10" t="s">
        <v>29</v>
      </c>
      <c r="Y825" s="15">
        <v>0</v>
      </c>
      <c r="Z825" s="15">
        <v>0</v>
      </c>
      <c r="AA825" s="15">
        <v>0</v>
      </c>
      <c r="AB825" s="14">
        <v>-6980</v>
      </c>
      <c r="AC825" s="14">
        <v>8476</v>
      </c>
      <c r="AD825" t="s">
        <v>2625</v>
      </c>
      <c r="AE825" t="s">
        <v>2625</v>
      </c>
      <c r="AF825">
        <v>6</v>
      </c>
    </row>
    <row r="826" spans="1:32" x14ac:dyDescent="0.25">
      <c r="A826" s="22" t="str">
        <f t="shared" si="12"/>
        <v>6000000162-0</v>
      </c>
      <c r="B826" s="9" t="s">
        <v>1638</v>
      </c>
      <c r="C826" s="10" t="s">
        <v>29</v>
      </c>
      <c r="D826" s="10" t="s">
        <v>29</v>
      </c>
      <c r="E826" s="9" t="s">
        <v>30</v>
      </c>
      <c r="F826" s="10" t="s">
        <v>207</v>
      </c>
      <c r="G826" s="10" t="s">
        <v>32</v>
      </c>
      <c r="H826" s="11">
        <v>44507</v>
      </c>
      <c r="I826" s="12">
        <v>44507</v>
      </c>
      <c r="J826" s="10" t="s">
        <v>218</v>
      </c>
      <c r="K826" s="13" t="s">
        <v>1636</v>
      </c>
      <c r="L826" s="10" t="s">
        <v>1321</v>
      </c>
      <c r="M826" s="10" t="s">
        <v>29</v>
      </c>
      <c r="N826" s="14">
        <v>22851</v>
      </c>
      <c r="O826" s="12"/>
      <c r="P826" s="10" t="s">
        <v>1637</v>
      </c>
      <c r="Q826" s="14">
        <v>-12547</v>
      </c>
      <c r="R826" s="15">
        <v>2</v>
      </c>
      <c r="S826" s="10" t="s">
        <v>29</v>
      </c>
      <c r="T826" s="14">
        <v>10304</v>
      </c>
      <c r="U826" s="10" t="s">
        <v>339</v>
      </c>
      <c r="V826" s="10" t="s">
        <v>29</v>
      </c>
      <c r="W826" s="10" t="s">
        <v>37</v>
      </c>
      <c r="X826" s="10" t="s">
        <v>29</v>
      </c>
      <c r="Y826" s="15">
        <v>0</v>
      </c>
      <c r="Z826" s="15">
        <v>0</v>
      </c>
      <c r="AA826" s="15">
        <v>0</v>
      </c>
      <c r="AB826" s="14">
        <v>-4654</v>
      </c>
      <c r="AC826" s="14">
        <v>5650</v>
      </c>
      <c r="AD826" t="s">
        <v>2625</v>
      </c>
      <c r="AE826" t="s">
        <v>2625</v>
      </c>
      <c r="AF826">
        <v>6</v>
      </c>
    </row>
    <row r="827" spans="1:32" x14ac:dyDescent="0.25">
      <c r="A827" s="22" t="str">
        <f t="shared" si="12"/>
        <v>6000000163-0</v>
      </c>
      <c r="B827" s="9" t="s">
        <v>1639</v>
      </c>
      <c r="C827" s="10" t="s">
        <v>29</v>
      </c>
      <c r="D827" s="10" t="s">
        <v>29</v>
      </c>
      <c r="E827" s="9" t="s">
        <v>30</v>
      </c>
      <c r="F827" s="10" t="s">
        <v>207</v>
      </c>
      <c r="G827" s="10" t="s">
        <v>32</v>
      </c>
      <c r="H827" s="11">
        <v>44499</v>
      </c>
      <c r="I827" s="12">
        <v>44499</v>
      </c>
      <c r="J827" s="10" t="s">
        <v>218</v>
      </c>
      <c r="K827" s="13" t="s">
        <v>1640</v>
      </c>
      <c r="L827" s="10" t="s">
        <v>1321</v>
      </c>
      <c r="M827" s="10" t="s">
        <v>29</v>
      </c>
      <c r="N827" s="14">
        <v>43750</v>
      </c>
      <c r="O827" s="12"/>
      <c r="P827" s="10" t="s">
        <v>1641</v>
      </c>
      <c r="Q827" s="14">
        <v>-24259</v>
      </c>
      <c r="R827" s="15">
        <v>1</v>
      </c>
      <c r="S827" s="10" t="s">
        <v>29</v>
      </c>
      <c r="T827" s="14">
        <v>19491</v>
      </c>
      <c r="U827" s="10" t="s">
        <v>339</v>
      </c>
      <c r="V827" s="10" t="s">
        <v>29</v>
      </c>
      <c r="W827" s="10" t="s">
        <v>37</v>
      </c>
      <c r="X827" s="10" t="s">
        <v>29</v>
      </c>
      <c r="Y827" s="15">
        <v>0</v>
      </c>
      <c r="Z827" s="15">
        <v>0</v>
      </c>
      <c r="AA827" s="15">
        <v>0</v>
      </c>
      <c r="AB827" s="14">
        <v>-8803</v>
      </c>
      <c r="AC827" s="14">
        <v>10688</v>
      </c>
      <c r="AD827" t="s">
        <v>2625</v>
      </c>
      <c r="AE827" t="s">
        <v>2625</v>
      </c>
      <c r="AF827">
        <v>6</v>
      </c>
    </row>
    <row r="828" spans="1:32" x14ac:dyDescent="0.25">
      <c r="A828" s="22" t="str">
        <f t="shared" si="12"/>
        <v>6000000164-0</v>
      </c>
      <c r="B828" s="9" t="s">
        <v>1642</v>
      </c>
      <c r="C828" s="10" t="s">
        <v>29</v>
      </c>
      <c r="D828" s="10" t="s">
        <v>29</v>
      </c>
      <c r="E828" s="9" t="s">
        <v>30</v>
      </c>
      <c r="F828" s="10" t="s">
        <v>207</v>
      </c>
      <c r="G828" s="10" t="s">
        <v>32</v>
      </c>
      <c r="H828" s="11">
        <v>44509</v>
      </c>
      <c r="I828" s="12">
        <v>44509</v>
      </c>
      <c r="J828" s="10" t="s">
        <v>218</v>
      </c>
      <c r="K828" s="13" t="s">
        <v>1643</v>
      </c>
      <c r="L828" s="10" t="s">
        <v>1321</v>
      </c>
      <c r="M828" s="10" t="s">
        <v>29</v>
      </c>
      <c r="N828" s="14">
        <v>16610</v>
      </c>
      <c r="O828" s="12"/>
      <c r="P828" s="10" t="s">
        <v>1637</v>
      </c>
      <c r="Q828" s="14">
        <v>-9097</v>
      </c>
      <c r="R828" s="15">
        <v>2</v>
      </c>
      <c r="S828" s="10" t="s">
        <v>29</v>
      </c>
      <c r="T828" s="14">
        <v>7513</v>
      </c>
      <c r="U828" s="10" t="s">
        <v>339</v>
      </c>
      <c r="V828" s="10" t="s">
        <v>29</v>
      </c>
      <c r="W828" s="10" t="s">
        <v>37</v>
      </c>
      <c r="X828" s="10" t="s">
        <v>29</v>
      </c>
      <c r="Y828" s="15">
        <v>0</v>
      </c>
      <c r="Z828" s="15">
        <v>0</v>
      </c>
      <c r="AA828" s="15">
        <v>0</v>
      </c>
      <c r="AB828" s="14">
        <v>-3393</v>
      </c>
      <c r="AC828" s="14">
        <v>4120</v>
      </c>
      <c r="AD828" t="s">
        <v>2625</v>
      </c>
      <c r="AE828" t="s">
        <v>2625</v>
      </c>
      <c r="AF828">
        <v>6</v>
      </c>
    </row>
    <row r="829" spans="1:32" x14ac:dyDescent="0.25">
      <c r="A829" s="22" t="str">
        <f t="shared" si="12"/>
        <v>6000000165-0</v>
      </c>
      <c r="B829" s="9" t="s">
        <v>1644</v>
      </c>
      <c r="C829" s="10" t="s">
        <v>29</v>
      </c>
      <c r="D829" s="10" t="s">
        <v>29</v>
      </c>
      <c r="E829" s="9" t="s">
        <v>30</v>
      </c>
      <c r="F829" s="10" t="s">
        <v>207</v>
      </c>
      <c r="G829" s="10" t="s">
        <v>32</v>
      </c>
      <c r="H829" s="11">
        <v>44567</v>
      </c>
      <c r="I829" s="12">
        <v>44567</v>
      </c>
      <c r="J829" s="10" t="s">
        <v>218</v>
      </c>
      <c r="K829" s="13" t="s">
        <v>1645</v>
      </c>
      <c r="L829" s="10" t="s">
        <v>1321</v>
      </c>
      <c r="M829" s="10" t="s">
        <v>29</v>
      </c>
      <c r="N829" s="14">
        <v>410169</v>
      </c>
      <c r="O829" s="12"/>
      <c r="P829" s="10" t="s">
        <v>1646</v>
      </c>
      <c r="Q829" s="14">
        <v>-208519</v>
      </c>
      <c r="R829" s="15">
        <v>4</v>
      </c>
      <c r="S829" s="10" t="s">
        <v>29</v>
      </c>
      <c r="T829" s="14">
        <v>201650</v>
      </c>
      <c r="U829" s="10" t="s">
        <v>339</v>
      </c>
      <c r="V829" s="10" t="s">
        <v>29</v>
      </c>
      <c r="W829" s="10" t="s">
        <v>37</v>
      </c>
      <c r="X829" s="10" t="s">
        <v>29</v>
      </c>
      <c r="Y829" s="15">
        <v>0</v>
      </c>
      <c r="Z829" s="15">
        <v>0</v>
      </c>
      <c r="AA829" s="15">
        <v>0</v>
      </c>
      <c r="AB829" s="14">
        <v>-91069</v>
      </c>
      <c r="AC829" s="14">
        <v>110581</v>
      </c>
      <c r="AD829" t="s">
        <v>2625</v>
      </c>
      <c r="AE829" t="s">
        <v>2625</v>
      </c>
      <c r="AF829">
        <v>6</v>
      </c>
    </row>
    <row r="830" spans="1:32" x14ac:dyDescent="0.25">
      <c r="A830" s="22" t="str">
        <f t="shared" si="12"/>
        <v>6000000166-0</v>
      </c>
      <c r="B830" s="9" t="s">
        <v>1647</v>
      </c>
      <c r="C830" s="10" t="s">
        <v>29</v>
      </c>
      <c r="D830" s="10" t="s">
        <v>29</v>
      </c>
      <c r="E830" s="9" t="s">
        <v>30</v>
      </c>
      <c r="F830" s="10" t="s">
        <v>207</v>
      </c>
      <c r="G830" s="10" t="s">
        <v>32</v>
      </c>
      <c r="H830" s="11">
        <v>44287</v>
      </c>
      <c r="I830" s="12">
        <v>44287</v>
      </c>
      <c r="J830" s="10" t="s">
        <v>1648</v>
      </c>
      <c r="K830" s="13" t="s">
        <v>1649</v>
      </c>
      <c r="L830" s="10" t="s">
        <v>1321</v>
      </c>
      <c r="M830" s="10" t="s">
        <v>29</v>
      </c>
      <c r="N830" s="14">
        <v>93135</v>
      </c>
      <c r="O830" s="12"/>
      <c r="P830" s="10" t="s">
        <v>1620</v>
      </c>
      <c r="Q830" s="14">
        <v>-65035</v>
      </c>
      <c r="R830" s="15">
        <v>1</v>
      </c>
      <c r="S830" s="10" t="s">
        <v>29</v>
      </c>
      <c r="T830" s="14">
        <v>28100</v>
      </c>
      <c r="U830" s="10" t="s">
        <v>339</v>
      </c>
      <c r="V830" s="10" t="s">
        <v>29</v>
      </c>
      <c r="W830" s="10" t="s">
        <v>37</v>
      </c>
      <c r="X830" s="10" t="s">
        <v>29</v>
      </c>
      <c r="Y830" s="15">
        <v>0</v>
      </c>
      <c r="Z830" s="15">
        <v>0</v>
      </c>
      <c r="AA830" s="15">
        <v>0</v>
      </c>
      <c r="AB830" s="14">
        <v>-12691</v>
      </c>
      <c r="AC830" s="14">
        <v>15409</v>
      </c>
      <c r="AD830" t="s">
        <v>2625</v>
      </c>
      <c r="AE830" t="s">
        <v>2625</v>
      </c>
      <c r="AF830">
        <v>6</v>
      </c>
    </row>
    <row r="831" spans="1:32" x14ac:dyDescent="0.25">
      <c r="A831" s="22" t="str">
        <f t="shared" si="12"/>
        <v>6000000167-0</v>
      </c>
      <c r="B831" s="9" t="s">
        <v>1650</v>
      </c>
      <c r="C831" s="10" t="s">
        <v>29</v>
      </c>
      <c r="D831" s="10" t="s">
        <v>29</v>
      </c>
      <c r="E831" s="9" t="s">
        <v>30</v>
      </c>
      <c r="F831" s="10" t="s">
        <v>207</v>
      </c>
      <c r="G831" s="10" t="s">
        <v>32</v>
      </c>
      <c r="H831" s="11">
        <v>45008</v>
      </c>
      <c r="I831" s="12">
        <v>45008</v>
      </c>
      <c r="J831" s="10" t="s">
        <v>218</v>
      </c>
      <c r="K831" s="13" t="s">
        <v>1651</v>
      </c>
      <c r="L831" s="10" t="s">
        <v>1321</v>
      </c>
      <c r="M831" s="10" t="s">
        <v>370</v>
      </c>
      <c r="N831" s="14">
        <v>147500</v>
      </c>
      <c r="O831" s="12"/>
      <c r="P831" s="10" t="s">
        <v>1652</v>
      </c>
      <c r="Q831" s="14">
        <v>-1639</v>
      </c>
      <c r="R831" s="15"/>
      <c r="S831" s="10" t="s">
        <v>29</v>
      </c>
      <c r="T831" s="14">
        <v>145861</v>
      </c>
      <c r="U831" s="10" t="s">
        <v>29</v>
      </c>
      <c r="V831" s="10" t="s">
        <v>29</v>
      </c>
      <c r="W831" s="10" t="s">
        <v>37</v>
      </c>
      <c r="X831" s="10" t="s">
        <v>29</v>
      </c>
      <c r="Y831" s="15">
        <v>0</v>
      </c>
      <c r="Z831" s="15">
        <v>0</v>
      </c>
      <c r="AA831" s="15">
        <v>0</v>
      </c>
      <c r="AB831" s="14">
        <v>-65874</v>
      </c>
      <c r="AC831" s="14">
        <v>79987</v>
      </c>
      <c r="AD831" t="s">
        <v>2625</v>
      </c>
      <c r="AE831" t="s">
        <v>2625</v>
      </c>
      <c r="AF831">
        <v>6</v>
      </c>
    </row>
    <row r="832" spans="1:32" x14ac:dyDescent="0.25">
      <c r="A832" s="22" t="str">
        <f t="shared" si="12"/>
        <v>6000000168-0</v>
      </c>
      <c r="B832" s="9" t="s">
        <v>1653</v>
      </c>
      <c r="C832" s="10" t="s">
        <v>29</v>
      </c>
      <c r="D832" s="10" t="s">
        <v>29</v>
      </c>
      <c r="E832" s="9" t="s">
        <v>30</v>
      </c>
      <c r="F832" s="10" t="s">
        <v>207</v>
      </c>
      <c r="G832" s="10" t="s">
        <v>32</v>
      </c>
      <c r="H832" s="11">
        <v>44942</v>
      </c>
      <c r="I832" s="12">
        <v>44942</v>
      </c>
      <c r="J832" s="10" t="s">
        <v>175</v>
      </c>
      <c r="K832" s="13" t="s">
        <v>1654</v>
      </c>
      <c r="L832" s="10" t="s">
        <v>1321</v>
      </c>
      <c r="M832" s="10" t="s">
        <v>370</v>
      </c>
      <c r="N832" s="14">
        <v>51572</v>
      </c>
      <c r="O832" s="12"/>
      <c r="P832" s="10" t="s">
        <v>1655</v>
      </c>
      <c r="Q832" s="14">
        <v>-4776</v>
      </c>
      <c r="R832" s="15"/>
      <c r="S832" s="10" t="s">
        <v>29</v>
      </c>
      <c r="T832" s="14">
        <v>46796</v>
      </c>
      <c r="U832" s="10" t="s">
        <v>29</v>
      </c>
      <c r="V832" s="10" t="s">
        <v>29</v>
      </c>
      <c r="W832" s="10" t="s">
        <v>37</v>
      </c>
      <c r="X832" s="10" t="s">
        <v>29</v>
      </c>
      <c r="Y832" s="15">
        <v>0</v>
      </c>
      <c r="Z832" s="15">
        <v>0</v>
      </c>
      <c r="AA832" s="15">
        <v>0</v>
      </c>
      <c r="AB832" s="14">
        <v>-21134</v>
      </c>
      <c r="AC832" s="14">
        <v>25662</v>
      </c>
      <c r="AD832" t="s">
        <v>2625</v>
      </c>
      <c r="AE832" t="s">
        <v>2625</v>
      </c>
      <c r="AF832">
        <v>6</v>
      </c>
    </row>
    <row r="833" spans="1:32" x14ac:dyDescent="0.25">
      <c r="A833" s="22" t="str">
        <f t="shared" si="12"/>
        <v>6000000169-0</v>
      </c>
      <c r="B833" s="9" t="s">
        <v>1656</v>
      </c>
      <c r="C833" s="10" t="s">
        <v>29</v>
      </c>
      <c r="D833" s="10" t="s">
        <v>29</v>
      </c>
      <c r="E833" s="9" t="s">
        <v>30</v>
      </c>
      <c r="F833" s="10" t="s">
        <v>207</v>
      </c>
      <c r="G833" s="10" t="s">
        <v>32</v>
      </c>
      <c r="H833" s="11">
        <v>44936</v>
      </c>
      <c r="I833" s="12">
        <v>44936</v>
      </c>
      <c r="J833" s="10" t="s">
        <v>175</v>
      </c>
      <c r="K833" s="13" t="s">
        <v>1657</v>
      </c>
      <c r="L833" s="10" t="s">
        <v>357</v>
      </c>
      <c r="M833" s="10" t="s">
        <v>370</v>
      </c>
      <c r="N833" s="14">
        <v>5250</v>
      </c>
      <c r="O833" s="12"/>
      <c r="P833" s="10" t="s">
        <v>1658</v>
      </c>
      <c r="Q833" s="15">
        <v>-302</v>
      </c>
      <c r="R833" s="15"/>
      <c r="S833" s="10" t="s">
        <v>29</v>
      </c>
      <c r="T833" s="14">
        <v>4948</v>
      </c>
      <c r="U833" s="10" t="s">
        <v>29</v>
      </c>
      <c r="V833" s="10" t="s">
        <v>29</v>
      </c>
      <c r="W833" s="10" t="s">
        <v>37</v>
      </c>
      <c r="X833" s="10" t="s">
        <v>29</v>
      </c>
      <c r="Y833" s="15">
        <v>0</v>
      </c>
      <c r="Z833" s="15">
        <v>0</v>
      </c>
      <c r="AA833" s="15">
        <v>0</v>
      </c>
      <c r="AB833" s="14">
        <v>-1284</v>
      </c>
      <c r="AC833" s="14">
        <v>3664</v>
      </c>
      <c r="AD833" t="s">
        <v>2625</v>
      </c>
      <c r="AE833" t="s">
        <v>2625</v>
      </c>
      <c r="AF833">
        <v>6</v>
      </c>
    </row>
    <row r="834" spans="1:32" x14ac:dyDescent="0.25">
      <c r="A834" s="22" t="str">
        <f t="shared" si="12"/>
        <v>6000000170-0</v>
      </c>
      <c r="B834" s="9" t="s">
        <v>1659</v>
      </c>
      <c r="C834" s="10" t="s">
        <v>29</v>
      </c>
      <c r="D834" s="10" t="s">
        <v>29</v>
      </c>
      <c r="E834" s="9" t="s">
        <v>30</v>
      </c>
      <c r="F834" s="10" t="s">
        <v>207</v>
      </c>
      <c r="G834" s="10" t="s">
        <v>32</v>
      </c>
      <c r="H834" s="11">
        <v>44936</v>
      </c>
      <c r="I834" s="12">
        <v>44936</v>
      </c>
      <c r="J834" s="10" t="s">
        <v>175</v>
      </c>
      <c r="K834" s="13" t="s">
        <v>1660</v>
      </c>
      <c r="L834" s="10" t="s">
        <v>1321</v>
      </c>
      <c r="M834" s="10" t="s">
        <v>370</v>
      </c>
      <c r="N834" s="14">
        <v>29051.78</v>
      </c>
      <c r="O834" s="12"/>
      <c r="P834" s="10" t="s">
        <v>1661</v>
      </c>
      <c r="Q834" s="14">
        <v>-2906</v>
      </c>
      <c r="R834" s="15"/>
      <c r="S834" s="10" t="s">
        <v>29</v>
      </c>
      <c r="T834" s="14">
        <v>26145.78</v>
      </c>
      <c r="U834" s="10" t="s">
        <v>29</v>
      </c>
      <c r="V834" s="10" t="s">
        <v>29</v>
      </c>
      <c r="W834" s="10" t="s">
        <v>37</v>
      </c>
      <c r="X834" s="10" t="s">
        <v>29</v>
      </c>
      <c r="Y834" s="15">
        <v>0</v>
      </c>
      <c r="Z834" s="15">
        <v>0</v>
      </c>
      <c r="AA834" s="15">
        <v>0</v>
      </c>
      <c r="AB834" s="14">
        <v>-11808</v>
      </c>
      <c r="AC834" s="14">
        <v>14337.78</v>
      </c>
      <c r="AD834" t="s">
        <v>2625</v>
      </c>
      <c r="AE834" t="s">
        <v>2625</v>
      </c>
      <c r="AF834">
        <v>6</v>
      </c>
    </row>
    <row r="835" spans="1:32" x14ac:dyDescent="0.25">
      <c r="A835" s="22" t="str">
        <f t="shared" ref="A835:A898" si="13">CONCATENATE(B835,"-",E835)</f>
        <v>6000000171-0</v>
      </c>
      <c r="B835" s="9" t="s">
        <v>1662</v>
      </c>
      <c r="C835" s="10" t="s">
        <v>29</v>
      </c>
      <c r="D835" s="10" t="s">
        <v>29</v>
      </c>
      <c r="E835" s="9" t="s">
        <v>30</v>
      </c>
      <c r="F835" s="10" t="s">
        <v>207</v>
      </c>
      <c r="G835" s="10" t="s">
        <v>32</v>
      </c>
      <c r="H835" s="11">
        <v>44820</v>
      </c>
      <c r="I835" s="12">
        <v>44820</v>
      </c>
      <c r="J835" s="10" t="s">
        <v>218</v>
      </c>
      <c r="K835" s="13" t="s">
        <v>1663</v>
      </c>
      <c r="L835" s="10" t="s">
        <v>1321</v>
      </c>
      <c r="M835" s="10" t="s">
        <v>370</v>
      </c>
      <c r="N835" s="14">
        <v>43999.839999999997</v>
      </c>
      <c r="O835" s="12"/>
      <c r="P835" s="10" t="s">
        <v>1664</v>
      </c>
      <c r="Q835" s="14">
        <v>-10704</v>
      </c>
      <c r="R835" s="15"/>
      <c r="S835" s="10" t="s">
        <v>29</v>
      </c>
      <c r="T835" s="14">
        <v>33295.839999999997</v>
      </c>
      <c r="U835" s="10" t="s">
        <v>29</v>
      </c>
      <c r="V835" s="10" t="s">
        <v>29</v>
      </c>
      <c r="W835" s="10" t="s">
        <v>37</v>
      </c>
      <c r="X835" s="10" t="s">
        <v>29</v>
      </c>
      <c r="Y835" s="15">
        <v>0</v>
      </c>
      <c r="Z835" s="15">
        <v>0</v>
      </c>
      <c r="AA835" s="15">
        <v>0</v>
      </c>
      <c r="AB835" s="14">
        <v>-15037</v>
      </c>
      <c r="AC835" s="14">
        <v>18258.84</v>
      </c>
      <c r="AD835" t="s">
        <v>2625</v>
      </c>
      <c r="AE835" t="s">
        <v>2625</v>
      </c>
      <c r="AF835">
        <v>6</v>
      </c>
    </row>
    <row r="836" spans="1:32" x14ac:dyDescent="0.25">
      <c r="A836" s="22" t="str">
        <f t="shared" si="13"/>
        <v>6000000173-0</v>
      </c>
      <c r="B836" s="9" t="s">
        <v>2643</v>
      </c>
      <c r="C836" s="10" t="s">
        <v>29</v>
      </c>
      <c r="D836" s="10" t="s">
        <v>29</v>
      </c>
      <c r="E836" s="9" t="s">
        <v>30</v>
      </c>
      <c r="F836" s="10" t="s">
        <v>207</v>
      </c>
      <c r="G836" s="10" t="s">
        <v>32</v>
      </c>
      <c r="H836" s="11">
        <v>45229</v>
      </c>
      <c r="I836" s="12">
        <v>45229</v>
      </c>
      <c r="J836" s="10" t="s">
        <v>221</v>
      </c>
      <c r="K836" s="13" t="s">
        <v>2644</v>
      </c>
      <c r="L836" s="10" t="s">
        <v>1321</v>
      </c>
      <c r="M836" s="10" t="s">
        <v>2203</v>
      </c>
      <c r="N836" s="15">
        <v>0</v>
      </c>
      <c r="O836" s="12"/>
      <c r="P836" s="10" t="s">
        <v>29</v>
      </c>
      <c r="Q836" s="15">
        <v>0</v>
      </c>
      <c r="R836" s="15"/>
      <c r="S836" s="10" t="s">
        <v>29</v>
      </c>
      <c r="T836" s="15">
        <v>0</v>
      </c>
      <c r="U836" s="10" t="s">
        <v>29</v>
      </c>
      <c r="V836" s="10" t="s">
        <v>29</v>
      </c>
      <c r="W836" s="10" t="s">
        <v>37</v>
      </c>
      <c r="X836" s="10" t="s">
        <v>29</v>
      </c>
      <c r="Y836" s="15">
        <v>0</v>
      </c>
      <c r="Z836" s="14">
        <v>107900</v>
      </c>
      <c r="AA836" s="15">
        <v>0</v>
      </c>
      <c r="AB836" s="14">
        <v>-20504</v>
      </c>
      <c r="AC836" s="14">
        <v>87396</v>
      </c>
      <c r="AD836" t="s">
        <v>2625</v>
      </c>
      <c r="AE836" t="s">
        <v>2625</v>
      </c>
      <c r="AF836">
        <v>6</v>
      </c>
    </row>
    <row r="837" spans="1:32" x14ac:dyDescent="0.25">
      <c r="A837" s="22" t="str">
        <f t="shared" si="13"/>
        <v>6000000176-0</v>
      </c>
      <c r="B837" s="9" t="s">
        <v>2701</v>
      </c>
      <c r="C837" s="10" t="s">
        <v>29</v>
      </c>
      <c r="D837" s="10" t="s">
        <v>29</v>
      </c>
      <c r="E837" s="9" t="s">
        <v>30</v>
      </c>
      <c r="F837" s="10" t="s">
        <v>207</v>
      </c>
      <c r="G837" s="10" t="s">
        <v>32</v>
      </c>
      <c r="H837" s="11">
        <v>45180</v>
      </c>
      <c r="I837" s="12">
        <v>45180</v>
      </c>
      <c r="J837" s="10" t="s">
        <v>175</v>
      </c>
      <c r="K837" s="13" t="s">
        <v>2702</v>
      </c>
      <c r="L837" s="10" t="s">
        <v>1321</v>
      </c>
      <c r="M837" s="10" t="s">
        <v>2703</v>
      </c>
      <c r="N837" s="15">
        <v>0</v>
      </c>
      <c r="O837" s="12"/>
      <c r="P837" s="10" t="s">
        <v>29</v>
      </c>
      <c r="Q837" s="15">
        <v>0</v>
      </c>
      <c r="R837" s="15"/>
      <c r="S837" s="10" t="s">
        <v>29</v>
      </c>
      <c r="T837" s="15">
        <v>0</v>
      </c>
      <c r="U837" s="10" t="s">
        <v>29</v>
      </c>
      <c r="V837" s="10" t="s">
        <v>29</v>
      </c>
      <c r="W837" s="10" t="s">
        <v>37</v>
      </c>
      <c r="X837" s="10" t="s">
        <v>29</v>
      </c>
      <c r="Y837" s="15">
        <v>0</v>
      </c>
      <c r="Z837" s="14">
        <v>19059.32</v>
      </c>
      <c r="AA837" s="15">
        <v>0</v>
      </c>
      <c r="AB837" s="14">
        <v>-4774</v>
      </c>
      <c r="AC837" s="14">
        <v>14285.32</v>
      </c>
      <c r="AD837" t="s">
        <v>2625</v>
      </c>
      <c r="AE837" t="s">
        <v>2625</v>
      </c>
      <c r="AF837">
        <v>6</v>
      </c>
    </row>
    <row r="838" spans="1:32" x14ac:dyDescent="0.25">
      <c r="A838" s="22" t="str">
        <f t="shared" si="13"/>
        <v>6000000177-0</v>
      </c>
      <c r="B838" s="9" t="s">
        <v>2704</v>
      </c>
      <c r="C838" s="10" t="s">
        <v>29</v>
      </c>
      <c r="D838" s="10" t="s">
        <v>29</v>
      </c>
      <c r="E838" s="9" t="s">
        <v>30</v>
      </c>
      <c r="F838" s="10" t="s">
        <v>207</v>
      </c>
      <c r="G838" s="10" t="s">
        <v>32</v>
      </c>
      <c r="H838" s="11">
        <v>45351</v>
      </c>
      <c r="I838" s="12">
        <v>45351</v>
      </c>
      <c r="J838" s="10" t="s">
        <v>175</v>
      </c>
      <c r="K838" s="13" t="s">
        <v>2705</v>
      </c>
      <c r="L838" s="10" t="s">
        <v>1321</v>
      </c>
      <c r="M838" s="10" t="s">
        <v>2703</v>
      </c>
      <c r="N838" s="15">
        <v>0</v>
      </c>
      <c r="O838" s="12"/>
      <c r="P838" s="10" t="s">
        <v>29</v>
      </c>
      <c r="Q838" s="15">
        <v>0</v>
      </c>
      <c r="R838" s="15"/>
      <c r="S838" s="10" t="s">
        <v>29</v>
      </c>
      <c r="T838" s="15">
        <v>0</v>
      </c>
      <c r="U838" s="10" t="s">
        <v>29</v>
      </c>
      <c r="V838" s="10" t="s">
        <v>29</v>
      </c>
      <c r="W838" s="10" t="s">
        <v>37</v>
      </c>
      <c r="X838" s="10" t="s">
        <v>29</v>
      </c>
      <c r="Y838" s="15">
        <v>0</v>
      </c>
      <c r="Z838" s="14">
        <v>15673.73</v>
      </c>
      <c r="AA838" s="15">
        <v>0</v>
      </c>
      <c r="AB838" s="15">
        <v>-619</v>
      </c>
      <c r="AC838" s="14">
        <v>15054.73</v>
      </c>
      <c r="AD838" t="s">
        <v>2625</v>
      </c>
      <c r="AE838" t="s">
        <v>2625</v>
      </c>
      <c r="AF838">
        <v>6</v>
      </c>
    </row>
    <row r="839" spans="1:32" x14ac:dyDescent="0.25">
      <c r="A839" s="22" t="str">
        <f t="shared" si="13"/>
        <v>6000000178-0</v>
      </c>
      <c r="B839" s="9" t="s">
        <v>2706</v>
      </c>
      <c r="C839" s="10" t="s">
        <v>29</v>
      </c>
      <c r="D839" s="10" t="s">
        <v>29</v>
      </c>
      <c r="E839" s="9" t="s">
        <v>30</v>
      </c>
      <c r="F839" s="10" t="s">
        <v>207</v>
      </c>
      <c r="G839" s="10" t="s">
        <v>32</v>
      </c>
      <c r="H839" s="11">
        <v>45382</v>
      </c>
      <c r="I839" s="12">
        <v>45382</v>
      </c>
      <c r="J839" s="10" t="s">
        <v>2707</v>
      </c>
      <c r="K839" s="13" t="s">
        <v>2708</v>
      </c>
      <c r="L839" s="10" t="s">
        <v>1321</v>
      </c>
      <c r="M839" s="10" t="s">
        <v>1306</v>
      </c>
      <c r="N839" s="15">
        <v>0</v>
      </c>
      <c r="O839" s="12"/>
      <c r="P839" s="10" t="s">
        <v>29</v>
      </c>
      <c r="Q839" s="15">
        <v>0</v>
      </c>
      <c r="R839" s="15"/>
      <c r="S839" s="10" t="s">
        <v>29</v>
      </c>
      <c r="T839" s="15">
        <v>0</v>
      </c>
      <c r="U839" s="10" t="s">
        <v>29</v>
      </c>
      <c r="V839" s="10" t="s">
        <v>29</v>
      </c>
      <c r="W839" s="10" t="s">
        <v>37</v>
      </c>
      <c r="X839" s="10" t="s">
        <v>29</v>
      </c>
      <c r="Y839" s="15">
        <v>0</v>
      </c>
      <c r="Z839" s="14">
        <v>1703376.56</v>
      </c>
      <c r="AA839" s="15">
        <v>0</v>
      </c>
      <c r="AB839" s="14">
        <v>-2102</v>
      </c>
      <c r="AC839" s="14">
        <v>1701274.56</v>
      </c>
      <c r="AD839" t="s">
        <v>2625</v>
      </c>
      <c r="AE839" t="s">
        <v>2625</v>
      </c>
      <c r="AF839">
        <v>6</v>
      </c>
    </row>
    <row r="840" spans="1:32" x14ac:dyDescent="0.25">
      <c r="A840" s="22" t="str">
        <f t="shared" si="13"/>
        <v>7000000000-0</v>
      </c>
      <c r="B840" s="9" t="s">
        <v>1667</v>
      </c>
      <c r="C840" s="10" t="s">
        <v>29</v>
      </c>
      <c r="D840" s="10" t="s">
        <v>29</v>
      </c>
      <c r="E840" s="9" t="s">
        <v>30</v>
      </c>
      <c r="F840" s="10" t="s">
        <v>32</v>
      </c>
      <c r="G840" s="10" t="s">
        <v>32</v>
      </c>
      <c r="H840" s="11">
        <v>39934</v>
      </c>
      <c r="I840" s="12">
        <v>39934</v>
      </c>
      <c r="J840" s="10" t="s">
        <v>210</v>
      </c>
      <c r="K840" s="13" t="s">
        <v>1668</v>
      </c>
      <c r="L840" s="10" t="s">
        <v>357</v>
      </c>
      <c r="M840" s="10" t="s">
        <v>29</v>
      </c>
      <c r="N840" s="14">
        <v>7800</v>
      </c>
      <c r="O840" s="12"/>
      <c r="P840" s="10" t="s">
        <v>29</v>
      </c>
      <c r="Q840" s="14">
        <v>-7410</v>
      </c>
      <c r="R840" s="15">
        <v>2</v>
      </c>
      <c r="S840" s="10" t="s">
        <v>29</v>
      </c>
      <c r="T840" s="15">
        <v>390</v>
      </c>
      <c r="U840" s="10" t="s">
        <v>36</v>
      </c>
      <c r="V840" s="10" t="s">
        <v>29</v>
      </c>
      <c r="W840" s="10" t="s">
        <v>37</v>
      </c>
      <c r="X840" s="10" t="s">
        <v>29</v>
      </c>
      <c r="Y840" s="15">
        <v>0</v>
      </c>
      <c r="Z840" s="15">
        <v>0</v>
      </c>
      <c r="AA840" s="15">
        <v>0</v>
      </c>
      <c r="AB840" s="15">
        <v>0</v>
      </c>
      <c r="AC840" s="15">
        <v>390</v>
      </c>
      <c r="AD840" t="s">
        <v>2606</v>
      </c>
      <c r="AE840" t="s">
        <v>2606</v>
      </c>
      <c r="AF840">
        <v>3</v>
      </c>
    </row>
    <row r="841" spans="1:32" x14ac:dyDescent="0.25">
      <c r="A841" s="22" t="str">
        <f t="shared" si="13"/>
        <v>7000000001-0</v>
      </c>
      <c r="B841" s="9" t="s">
        <v>1669</v>
      </c>
      <c r="C841" s="10" t="s">
        <v>29</v>
      </c>
      <c r="D841" s="10" t="s">
        <v>29</v>
      </c>
      <c r="E841" s="9" t="s">
        <v>30</v>
      </c>
      <c r="F841" s="10" t="s">
        <v>207</v>
      </c>
      <c r="G841" s="10" t="s">
        <v>32</v>
      </c>
      <c r="H841" s="11">
        <v>39934</v>
      </c>
      <c r="I841" s="12">
        <v>39934</v>
      </c>
      <c r="J841" s="10" t="s">
        <v>210</v>
      </c>
      <c r="K841" s="13" t="s">
        <v>1670</v>
      </c>
      <c r="L841" s="10" t="s">
        <v>357</v>
      </c>
      <c r="M841" s="10" t="s">
        <v>29</v>
      </c>
      <c r="N841" s="14">
        <v>63980</v>
      </c>
      <c r="O841" s="12"/>
      <c r="P841" s="10" t="s">
        <v>29</v>
      </c>
      <c r="Q841" s="14">
        <v>-60781</v>
      </c>
      <c r="R841" s="15">
        <v>2</v>
      </c>
      <c r="S841" s="10" t="s">
        <v>29</v>
      </c>
      <c r="T841" s="14">
        <v>3199</v>
      </c>
      <c r="U841" s="10" t="s">
        <v>36</v>
      </c>
      <c r="V841" s="10" t="s">
        <v>29</v>
      </c>
      <c r="W841" s="10" t="s">
        <v>37</v>
      </c>
      <c r="X841" s="10" t="s">
        <v>29</v>
      </c>
      <c r="Y841" s="15">
        <v>0</v>
      </c>
      <c r="Z841" s="15">
        <v>0</v>
      </c>
      <c r="AA841" s="15">
        <v>0</v>
      </c>
      <c r="AB841" s="15">
        <v>0</v>
      </c>
      <c r="AC841" s="14">
        <v>3199</v>
      </c>
      <c r="AD841" t="s">
        <v>2606</v>
      </c>
      <c r="AE841" t="s">
        <v>2606</v>
      </c>
      <c r="AF841">
        <v>3</v>
      </c>
    </row>
    <row r="842" spans="1:32" x14ac:dyDescent="0.25">
      <c r="A842" s="22" t="str">
        <f t="shared" si="13"/>
        <v>7000000002-0</v>
      </c>
      <c r="B842" s="9" t="s">
        <v>1671</v>
      </c>
      <c r="C842" s="10" t="s">
        <v>29</v>
      </c>
      <c r="D842" s="10" t="s">
        <v>29</v>
      </c>
      <c r="E842" s="9" t="s">
        <v>30</v>
      </c>
      <c r="F842" s="10" t="s">
        <v>32</v>
      </c>
      <c r="G842" s="10" t="s">
        <v>32</v>
      </c>
      <c r="H842" s="11">
        <v>39934</v>
      </c>
      <c r="I842" s="12">
        <v>39934</v>
      </c>
      <c r="J842" s="10" t="s">
        <v>210</v>
      </c>
      <c r="K842" s="13" t="s">
        <v>1668</v>
      </c>
      <c r="L842" s="10" t="s">
        <v>357</v>
      </c>
      <c r="M842" s="10" t="s">
        <v>29</v>
      </c>
      <c r="N842" s="14">
        <v>6000</v>
      </c>
      <c r="O842" s="12"/>
      <c r="P842" s="10" t="s">
        <v>29</v>
      </c>
      <c r="Q842" s="14">
        <v>-5700</v>
      </c>
      <c r="R842" s="15">
        <v>2</v>
      </c>
      <c r="S842" s="10" t="s">
        <v>29</v>
      </c>
      <c r="T842" s="15">
        <v>300</v>
      </c>
      <c r="U842" s="10" t="s">
        <v>36</v>
      </c>
      <c r="V842" s="10" t="s">
        <v>29</v>
      </c>
      <c r="W842" s="10" t="s">
        <v>37</v>
      </c>
      <c r="X842" s="10" t="s">
        <v>29</v>
      </c>
      <c r="Y842" s="15">
        <v>0</v>
      </c>
      <c r="Z842" s="15">
        <v>0</v>
      </c>
      <c r="AA842" s="15">
        <v>0</v>
      </c>
      <c r="AB842" s="15">
        <v>0</v>
      </c>
      <c r="AC842" s="15">
        <v>300</v>
      </c>
      <c r="AD842" t="s">
        <v>2606</v>
      </c>
      <c r="AE842" t="s">
        <v>2606</v>
      </c>
      <c r="AF842">
        <v>3</v>
      </c>
    </row>
    <row r="843" spans="1:32" x14ac:dyDescent="0.25">
      <c r="A843" s="22" t="str">
        <f t="shared" si="13"/>
        <v>7000000003-0</v>
      </c>
      <c r="B843" s="9" t="s">
        <v>1672</v>
      </c>
      <c r="C843" s="10" t="s">
        <v>29</v>
      </c>
      <c r="D843" s="10" t="s">
        <v>29</v>
      </c>
      <c r="E843" s="9" t="s">
        <v>30</v>
      </c>
      <c r="F843" s="10" t="s">
        <v>207</v>
      </c>
      <c r="G843" s="10" t="s">
        <v>32</v>
      </c>
      <c r="H843" s="11">
        <v>39934</v>
      </c>
      <c r="I843" s="12">
        <v>39934</v>
      </c>
      <c r="J843" s="10" t="s">
        <v>573</v>
      </c>
      <c r="K843" s="13" t="s">
        <v>1673</v>
      </c>
      <c r="L843" s="10" t="s">
        <v>357</v>
      </c>
      <c r="M843" s="10" t="s">
        <v>29</v>
      </c>
      <c r="N843" s="14">
        <v>19233</v>
      </c>
      <c r="O843" s="12"/>
      <c r="P843" s="10" t="s">
        <v>29</v>
      </c>
      <c r="Q843" s="14">
        <v>-18271.349999999999</v>
      </c>
      <c r="R843" s="15">
        <v>2</v>
      </c>
      <c r="S843" s="10" t="s">
        <v>29</v>
      </c>
      <c r="T843" s="15">
        <v>961.65</v>
      </c>
      <c r="U843" s="10" t="s">
        <v>36</v>
      </c>
      <c r="V843" s="10" t="s">
        <v>29</v>
      </c>
      <c r="W843" s="10" t="s">
        <v>37</v>
      </c>
      <c r="X843" s="10" t="s">
        <v>29</v>
      </c>
      <c r="Y843" s="15">
        <v>0</v>
      </c>
      <c r="Z843" s="15">
        <v>0</v>
      </c>
      <c r="AA843" s="15">
        <v>0</v>
      </c>
      <c r="AB843" s="15">
        <v>0</v>
      </c>
      <c r="AC843" s="15">
        <v>961.65</v>
      </c>
      <c r="AD843" t="s">
        <v>2606</v>
      </c>
      <c r="AE843" t="s">
        <v>2606</v>
      </c>
      <c r="AF843">
        <v>3</v>
      </c>
    </row>
    <row r="844" spans="1:32" x14ac:dyDescent="0.25">
      <c r="A844" s="22" t="str">
        <f t="shared" si="13"/>
        <v>7000000004-0</v>
      </c>
      <c r="B844" s="9" t="s">
        <v>1674</v>
      </c>
      <c r="C844" s="10" t="s">
        <v>29</v>
      </c>
      <c r="D844" s="10" t="s">
        <v>29</v>
      </c>
      <c r="E844" s="9" t="s">
        <v>30</v>
      </c>
      <c r="F844" s="10" t="s">
        <v>32</v>
      </c>
      <c r="G844" s="10" t="s">
        <v>32</v>
      </c>
      <c r="H844" s="11">
        <v>39965</v>
      </c>
      <c r="I844" s="12">
        <v>39965</v>
      </c>
      <c r="J844" s="10" t="s">
        <v>210</v>
      </c>
      <c r="K844" s="13" t="s">
        <v>1675</v>
      </c>
      <c r="L844" s="10" t="s">
        <v>357</v>
      </c>
      <c r="M844" s="10" t="s">
        <v>29</v>
      </c>
      <c r="N844" s="14">
        <v>16400</v>
      </c>
      <c r="O844" s="12"/>
      <c r="P844" s="10" t="s">
        <v>29</v>
      </c>
      <c r="Q844" s="14">
        <v>-15580</v>
      </c>
      <c r="R844" s="15">
        <v>1</v>
      </c>
      <c r="S844" s="10" t="s">
        <v>29</v>
      </c>
      <c r="T844" s="15">
        <v>820</v>
      </c>
      <c r="U844" s="10" t="s">
        <v>36</v>
      </c>
      <c r="V844" s="10" t="s">
        <v>29</v>
      </c>
      <c r="W844" s="10" t="s">
        <v>37</v>
      </c>
      <c r="X844" s="10" t="s">
        <v>29</v>
      </c>
      <c r="Y844" s="15">
        <v>0</v>
      </c>
      <c r="Z844" s="15">
        <v>0</v>
      </c>
      <c r="AA844" s="15">
        <v>0</v>
      </c>
      <c r="AB844" s="15">
        <v>0</v>
      </c>
      <c r="AC844" s="15">
        <v>820</v>
      </c>
      <c r="AD844" t="s">
        <v>2606</v>
      </c>
      <c r="AE844" t="s">
        <v>2606</v>
      </c>
      <c r="AF844">
        <v>3</v>
      </c>
    </row>
    <row r="845" spans="1:32" x14ac:dyDescent="0.25">
      <c r="A845" s="22" t="str">
        <f t="shared" si="13"/>
        <v>7000000005-0</v>
      </c>
      <c r="B845" s="9" t="s">
        <v>1676</v>
      </c>
      <c r="C845" s="10" t="s">
        <v>29</v>
      </c>
      <c r="D845" s="10" t="s">
        <v>29</v>
      </c>
      <c r="E845" s="9" t="s">
        <v>30</v>
      </c>
      <c r="F845" s="10" t="s">
        <v>32</v>
      </c>
      <c r="G845" s="10" t="s">
        <v>32</v>
      </c>
      <c r="H845" s="11">
        <v>39965</v>
      </c>
      <c r="I845" s="12">
        <v>39965</v>
      </c>
      <c r="J845" s="10" t="s">
        <v>210</v>
      </c>
      <c r="K845" s="13" t="s">
        <v>1677</v>
      </c>
      <c r="L845" s="10" t="s">
        <v>357</v>
      </c>
      <c r="M845" s="10" t="s">
        <v>29</v>
      </c>
      <c r="N845" s="14">
        <v>8200</v>
      </c>
      <c r="O845" s="12"/>
      <c r="P845" s="10" t="s">
        <v>29</v>
      </c>
      <c r="Q845" s="14">
        <v>-7790</v>
      </c>
      <c r="R845" s="15">
        <v>4</v>
      </c>
      <c r="S845" s="10" t="s">
        <v>29</v>
      </c>
      <c r="T845" s="15">
        <v>410</v>
      </c>
      <c r="U845" s="10" t="s">
        <v>36</v>
      </c>
      <c r="V845" s="10" t="s">
        <v>29</v>
      </c>
      <c r="W845" s="10" t="s">
        <v>37</v>
      </c>
      <c r="X845" s="10" t="s">
        <v>29</v>
      </c>
      <c r="Y845" s="15">
        <v>0</v>
      </c>
      <c r="Z845" s="15">
        <v>0</v>
      </c>
      <c r="AA845" s="15">
        <v>0</v>
      </c>
      <c r="AB845" s="15">
        <v>0</v>
      </c>
      <c r="AC845" s="15">
        <v>410</v>
      </c>
      <c r="AD845" t="s">
        <v>2606</v>
      </c>
      <c r="AE845" t="s">
        <v>2606</v>
      </c>
      <c r="AF845">
        <v>3</v>
      </c>
    </row>
    <row r="846" spans="1:32" x14ac:dyDescent="0.25">
      <c r="A846" s="22" t="str">
        <f t="shared" si="13"/>
        <v>7000000006-0</v>
      </c>
      <c r="B846" s="9" t="s">
        <v>1678</v>
      </c>
      <c r="C846" s="10" t="s">
        <v>29</v>
      </c>
      <c r="D846" s="10" t="s">
        <v>29</v>
      </c>
      <c r="E846" s="9" t="s">
        <v>30</v>
      </c>
      <c r="F846" s="10" t="s">
        <v>32</v>
      </c>
      <c r="G846" s="10" t="s">
        <v>32</v>
      </c>
      <c r="H846" s="11">
        <v>39965</v>
      </c>
      <c r="I846" s="12">
        <v>39965</v>
      </c>
      <c r="J846" s="10" t="s">
        <v>210</v>
      </c>
      <c r="K846" s="13" t="s">
        <v>1679</v>
      </c>
      <c r="L846" s="10" t="s">
        <v>357</v>
      </c>
      <c r="M846" s="10" t="s">
        <v>29</v>
      </c>
      <c r="N846" s="14">
        <v>16700</v>
      </c>
      <c r="O846" s="12"/>
      <c r="P846" s="10" t="s">
        <v>29</v>
      </c>
      <c r="Q846" s="14">
        <v>-15865</v>
      </c>
      <c r="R846" s="15">
        <v>2</v>
      </c>
      <c r="S846" s="10" t="s">
        <v>29</v>
      </c>
      <c r="T846" s="15">
        <v>835</v>
      </c>
      <c r="U846" s="10" t="s">
        <v>36</v>
      </c>
      <c r="V846" s="10" t="s">
        <v>29</v>
      </c>
      <c r="W846" s="10" t="s">
        <v>37</v>
      </c>
      <c r="X846" s="10" t="s">
        <v>29</v>
      </c>
      <c r="Y846" s="15">
        <v>0</v>
      </c>
      <c r="Z846" s="15">
        <v>0</v>
      </c>
      <c r="AA846" s="15">
        <v>0</v>
      </c>
      <c r="AB846" s="15">
        <v>0</v>
      </c>
      <c r="AC846" s="15">
        <v>835</v>
      </c>
      <c r="AD846" t="s">
        <v>2606</v>
      </c>
      <c r="AE846" t="s">
        <v>2606</v>
      </c>
      <c r="AF846">
        <v>3</v>
      </c>
    </row>
    <row r="847" spans="1:32" x14ac:dyDescent="0.25">
      <c r="A847" s="22" t="str">
        <f t="shared" si="13"/>
        <v>7000000007-0</v>
      </c>
      <c r="B847" s="9" t="s">
        <v>1680</v>
      </c>
      <c r="C847" s="10" t="s">
        <v>29</v>
      </c>
      <c r="D847" s="10" t="s">
        <v>29</v>
      </c>
      <c r="E847" s="9" t="s">
        <v>30</v>
      </c>
      <c r="F847" s="10" t="s">
        <v>32</v>
      </c>
      <c r="G847" s="10" t="s">
        <v>32</v>
      </c>
      <c r="H847" s="11">
        <v>39965</v>
      </c>
      <c r="I847" s="12">
        <v>39965</v>
      </c>
      <c r="J847" s="10" t="s">
        <v>210</v>
      </c>
      <c r="K847" s="13" t="s">
        <v>1681</v>
      </c>
      <c r="L847" s="10" t="s">
        <v>357</v>
      </c>
      <c r="M847" s="10" t="s">
        <v>29</v>
      </c>
      <c r="N847" s="14">
        <v>12300</v>
      </c>
      <c r="O847" s="12"/>
      <c r="P847" s="10" t="s">
        <v>29</v>
      </c>
      <c r="Q847" s="14">
        <v>-11685</v>
      </c>
      <c r="R847" s="15">
        <v>20</v>
      </c>
      <c r="S847" s="10" t="s">
        <v>29</v>
      </c>
      <c r="T847" s="15">
        <v>615</v>
      </c>
      <c r="U847" s="10" t="s">
        <v>36</v>
      </c>
      <c r="V847" s="10" t="s">
        <v>29</v>
      </c>
      <c r="W847" s="10" t="s">
        <v>37</v>
      </c>
      <c r="X847" s="10" t="s">
        <v>29</v>
      </c>
      <c r="Y847" s="15">
        <v>0</v>
      </c>
      <c r="Z847" s="15">
        <v>0</v>
      </c>
      <c r="AA847" s="15">
        <v>0</v>
      </c>
      <c r="AB847" s="15">
        <v>0</v>
      </c>
      <c r="AC847" s="15">
        <v>615</v>
      </c>
      <c r="AD847" t="s">
        <v>2606</v>
      </c>
      <c r="AE847" t="s">
        <v>2606</v>
      </c>
      <c r="AF847">
        <v>3</v>
      </c>
    </row>
    <row r="848" spans="1:32" x14ac:dyDescent="0.25">
      <c r="A848" s="22" t="str">
        <f t="shared" si="13"/>
        <v>7000000008-0</v>
      </c>
      <c r="B848" s="9" t="s">
        <v>1682</v>
      </c>
      <c r="C848" s="10" t="s">
        <v>29</v>
      </c>
      <c r="D848" s="10" t="s">
        <v>29</v>
      </c>
      <c r="E848" s="9" t="s">
        <v>30</v>
      </c>
      <c r="F848" s="10" t="s">
        <v>32</v>
      </c>
      <c r="G848" s="10" t="s">
        <v>32</v>
      </c>
      <c r="H848" s="11">
        <v>39965</v>
      </c>
      <c r="I848" s="12">
        <v>39995</v>
      </c>
      <c r="J848" s="10" t="s">
        <v>210</v>
      </c>
      <c r="K848" s="13" t="s">
        <v>1683</v>
      </c>
      <c r="L848" s="10" t="s">
        <v>357</v>
      </c>
      <c r="M848" s="10" t="s">
        <v>29</v>
      </c>
      <c r="N848" s="14">
        <v>3000</v>
      </c>
      <c r="O848" s="12"/>
      <c r="P848" s="10" t="s">
        <v>29</v>
      </c>
      <c r="Q848" s="14">
        <v>-2850</v>
      </c>
      <c r="R848" s="15">
        <v>3</v>
      </c>
      <c r="S848" s="10" t="s">
        <v>29</v>
      </c>
      <c r="T848" s="15">
        <v>150</v>
      </c>
      <c r="U848" s="10" t="s">
        <v>36</v>
      </c>
      <c r="V848" s="10" t="s">
        <v>29</v>
      </c>
      <c r="W848" s="10" t="s">
        <v>37</v>
      </c>
      <c r="X848" s="10" t="s">
        <v>29</v>
      </c>
      <c r="Y848" s="15">
        <v>0</v>
      </c>
      <c r="Z848" s="15">
        <v>0</v>
      </c>
      <c r="AA848" s="15">
        <v>0</v>
      </c>
      <c r="AB848" s="15">
        <v>0</v>
      </c>
      <c r="AC848" s="15">
        <v>150</v>
      </c>
      <c r="AD848" t="s">
        <v>2606</v>
      </c>
      <c r="AE848" t="s">
        <v>2606</v>
      </c>
      <c r="AF848">
        <v>3</v>
      </c>
    </row>
    <row r="849" spans="1:32" x14ac:dyDescent="0.25">
      <c r="A849" s="22" t="str">
        <f t="shared" si="13"/>
        <v>7000000009-0</v>
      </c>
      <c r="B849" s="9" t="s">
        <v>1684</v>
      </c>
      <c r="C849" s="10" t="s">
        <v>29</v>
      </c>
      <c r="D849" s="10" t="s">
        <v>29</v>
      </c>
      <c r="E849" s="9" t="s">
        <v>30</v>
      </c>
      <c r="F849" s="10" t="s">
        <v>32</v>
      </c>
      <c r="G849" s="10" t="s">
        <v>32</v>
      </c>
      <c r="H849" s="11">
        <v>39965</v>
      </c>
      <c r="I849" s="12">
        <v>39995</v>
      </c>
      <c r="J849" s="10" t="s">
        <v>210</v>
      </c>
      <c r="K849" s="13" t="s">
        <v>1681</v>
      </c>
      <c r="L849" s="10" t="s">
        <v>357</v>
      </c>
      <c r="M849" s="10" t="s">
        <v>29</v>
      </c>
      <c r="N849" s="14">
        <v>9750</v>
      </c>
      <c r="O849" s="12"/>
      <c r="P849" s="10" t="s">
        <v>29</v>
      </c>
      <c r="Q849" s="14">
        <v>-9262</v>
      </c>
      <c r="R849" s="15">
        <v>1</v>
      </c>
      <c r="S849" s="10" t="s">
        <v>29</v>
      </c>
      <c r="T849" s="15">
        <v>488</v>
      </c>
      <c r="U849" s="10" t="s">
        <v>36</v>
      </c>
      <c r="V849" s="10" t="s">
        <v>29</v>
      </c>
      <c r="W849" s="10" t="s">
        <v>37</v>
      </c>
      <c r="X849" s="10" t="s">
        <v>29</v>
      </c>
      <c r="Y849" s="15">
        <v>0</v>
      </c>
      <c r="Z849" s="15">
        <v>0</v>
      </c>
      <c r="AA849" s="15">
        <v>0</v>
      </c>
      <c r="AB849" s="15">
        <v>0</v>
      </c>
      <c r="AC849" s="15">
        <v>488</v>
      </c>
      <c r="AD849" t="s">
        <v>2606</v>
      </c>
      <c r="AE849" t="s">
        <v>2606</v>
      </c>
      <c r="AF849">
        <v>3</v>
      </c>
    </row>
    <row r="850" spans="1:32" x14ac:dyDescent="0.25">
      <c r="A850" s="22" t="str">
        <f t="shared" si="13"/>
        <v>7000000010-0</v>
      </c>
      <c r="B850" s="9" t="s">
        <v>1685</v>
      </c>
      <c r="C850" s="10" t="s">
        <v>29</v>
      </c>
      <c r="D850" s="10" t="s">
        <v>29</v>
      </c>
      <c r="E850" s="9" t="s">
        <v>30</v>
      </c>
      <c r="F850" s="10" t="s">
        <v>32</v>
      </c>
      <c r="G850" s="10" t="s">
        <v>32</v>
      </c>
      <c r="H850" s="11">
        <v>40026</v>
      </c>
      <c r="I850" s="12">
        <v>40026</v>
      </c>
      <c r="J850" s="10" t="s">
        <v>210</v>
      </c>
      <c r="K850" s="13" t="s">
        <v>1686</v>
      </c>
      <c r="L850" s="10" t="s">
        <v>357</v>
      </c>
      <c r="M850" s="10" t="s">
        <v>29</v>
      </c>
      <c r="N850" s="14">
        <v>4175</v>
      </c>
      <c r="O850" s="12"/>
      <c r="P850" s="10" t="s">
        <v>29</v>
      </c>
      <c r="Q850" s="14">
        <v>-3966</v>
      </c>
      <c r="R850" s="15">
        <v>3</v>
      </c>
      <c r="S850" s="10" t="s">
        <v>29</v>
      </c>
      <c r="T850" s="15">
        <v>209</v>
      </c>
      <c r="U850" s="10" t="s">
        <v>36</v>
      </c>
      <c r="V850" s="10" t="s">
        <v>29</v>
      </c>
      <c r="W850" s="10" t="s">
        <v>37</v>
      </c>
      <c r="X850" s="10" t="s">
        <v>29</v>
      </c>
      <c r="Y850" s="15">
        <v>0</v>
      </c>
      <c r="Z850" s="15">
        <v>0</v>
      </c>
      <c r="AA850" s="15">
        <v>0</v>
      </c>
      <c r="AB850" s="15">
        <v>0</v>
      </c>
      <c r="AC850" s="15">
        <v>209</v>
      </c>
      <c r="AD850" t="s">
        <v>2606</v>
      </c>
      <c r="AE850" t="s">
        <v>2606</v>
      </c>
      <c r="AF850">
        <v>3</v>
      </c>
    </row>
    <row r="851" spans="1:32" x14ac:dyDescent="0.25">
      <c r="A851" s="22" t="str">
        <f t="shared" si="13"/>
        <v>7000000011-0</v>
      </c>
      <c r="B851" s="9" t="s">
        <v>1687</v>
      </c>
      <c r="C851" s="10" t="s">
        <v>29</v>
      </c>
      <c r="D851" s="10" t="s">
        <v>29</v>
      </c>
      <c r="E851" s="9" t="s">
        <v>30</v>
      </c>
      <c r="F851" s="10" t="s">
        <v>207</v>
      </c>
      <c r="G851" s="10" t="s">
        <v>32</v>
      </c>
      <c r="H851" s="11">
        <v>40148</v>
      </c>
      <c r="I851" s="12">
        <v>40148</v>
      </c>
      <c r="J851" s="10" t="s">
        <v>210</v>
      </c>
      <c r="K851" s="13" t="s">
        <v>1688</v>
      </c>
      <c r="L851" s="10" t="s">
        <v>357</v>
      </c>
      <c r="M851" s="10" t="s">
        <v>29</v>
      </c>
      <c r="N851" s="14">
        <v>63143</v>
      </c>
      <c r="O851" s="12"/>
      <c r="P851" s="10" t="s">
        <v>29</v>
      </c>
      <c r="Q851" s="14">
        <v>-59985.85</v>
      </c>
      <c r="R851" s="15">
        <v>5</v>
      </c>
      <c r="S851" s="10" t="s">
        <v>29</v>
      </c>
      <c r="T851" s="14">
        <v>3157.15</v>
      </c>
      <c r="U851" s="10" t="s">
        <v>36</v>
      </c>
      <c r="V851" s="10" t="s">
        <v>29</v>
      </c>
      <c r="W851" s="10" t="s">
        <v>37</v>
      </c>
      <c r="X851" s="10" t="s">
        <v>29</v>
      </c>
      <c r="Y851" s="15">
        <v>0</v>
      </c>
      <c r="Z851" s="15">
        <v>0</v>
      </c>
      <c r="AA851" s="15">
        <v>0</v>
      </c>
      <c r="AB851" s="15">
        <v>0</v>
      </c>
      <c r="AC851" s="14">
        <v>3157.15</v>
      </c>
      <c r="AD851" t="s">
        <v>2606</v>
      </c>
      <c r="AE851" t="s">
        <v>2606</v>
      </c>
      <c r="AF851">
        <v>3</v>
      </c>
    </row>
    <row r="852" spans="1:32" x14ac:dyDescent="0.25">
      <c r="A852" s="22" t="str">
        <f t="shared" si="13"/>
        <v>7000000012-0</v>
      </c>
      <c r="B852" s="9" t="s">
        <v>1689</v>
      </c>
      <c r="C852" s="10" t="s">
        <v>29</v>
      </c>
      <c r="D852" s="10" t="s">
        <v>29</v>
      </c>
      <c r="E852" s="9" t="s">
        <v>30</v>
      </c>
      <c r="F852" s="10" t="s">
        <v>32</v>
      </c>
      <c r="G852" s="10" t="s">
        <v>32</v>
      </c>
      <c r="H852" s="11">
        <v>40148</v>
      </c>
      <c r="I852" s="12">
        <v>40148</v>
      </c>
      <c r="J852" s="10" t="s">
        <v>210</v>
      </c>
      <c r="K852" s="13" t="s">
        <v>1668</v>
      </c>
      <c r="L852" s="10" t="s">
        <v>357</v>
      </c>
      <c r="M852" s="10" t="s">
        <v>29</v>
      </c>
      <c r="N852" s="14">
        <v>8400</v>
      </c>
      <c r="O852" s="12"/>
      <c r="P852" s="10" t="s">
        <v>29</v>
      </c>
      <c r="Q852" s="14">
        <v>-7980</v>
      </c>
      <c r="R852" s="15">
        <v>2</v>
      </c>
      <c r="S852" s="10" t="s">
        <v>29</v>
      </c>
      <c r="T852" s="15">
        <v>420</v>
      </c>
      <c r="U852" s="10" t="s">
        <v>36</v>
      </c>
      <c r="V852" s="10" t="s">
        <v>29</v>
      </c>
      <c r="W852" s="10" t="s">
        <v>37</v>
      </c>
      <c r="X852" s="10" t="s">
        <v>29</v>
      </c>
      <c r="Y852" s="15">
        <v>0</v>
      </c>
      <c r="Z852" s="15">
        <v>0</v>
      </c>
      <c r="AA852" s="15">
        <v>0</v>
      </c>
      <c r="AB852" s="15">
        <v>0</v>
      </c>
      <c r="AC852" s="15">
        <v>420</v>
      </c>
      <c r="AD852" t="s">
        <v>2606</v>
      </c>
      <c r="AE852" t="s">
        <v>2606</v>
      </c>
      <c r="AF852">
        <v>3</v>
      </c>
    </row>
    <row r="853" spans="1:32" x14ac:dyDescent="0.25">
      <c r="A853" s="22" t="str">
        <f t="shared" si="13"/>
        <v>7000000013-0</v>
      </c>
      <c r="B853" s="9" t="s">
        <v>1690</v>
      </c>
      <c r="C853" s="10" t="s">
        <v>29</v>
      </c>
      <c r="D853" s="10" t="s">
        <v>29</v>
      </c>
      <c r="E853" s="9" t="s">
        <v>30</v>
      </c>
      <c r="F853" s="10" t="s">
        <v>32</v>
      </c>
      <c r="G853" s="10" t="s">
        <v>32</v>
      </c>
      <c r="H853" s="11">
        <v>40148</v>
      </c>
      <c r="I853" s="12">
        <v>40148</v>
      </c>
      <c r="J853" s="10" t="s">
        <v>573</v>
      </c>
      <c r="K853" s="13" t="s">
        <v>590</v>
      </c>
      <c r="L853" s="10" t="s">
        <v>357</v>
      </c>
      <c r="M853" s="10" t="s">
        <v>29</v>
      </c>
      <c r="N853" s="15">
        <v>450</v>
      </c>
      <c r="O853" s="12"/>
      <c r="P853" s="10" t="s">
        <v>29</v>
      </c>
      <c r="Q853" s="15">
        <v>-427</v>
      </c>
      <c r="R853" s="15">
        <v>2</v>
      </c>
      <c r="S853" s="10" t="s">
        <v>29</v>
      </c>
      <c r="T853" s="15">
        <v>23</v>
      </c>
      <c r="U853" s="10" t="s">
        <v>36</v>
      </c>
      <c r="V853" s="10" t="s">
        <v>29</v>
      </c>
      <c r="W853" s="10" t="s">
        <v>37</v>
      </c>
      <c r="X853" s="10" t="s">
        <v>29</v>
      </c>
      <c r="Y853" s="15">
        <v>0</v>
      </c>
      <c r="Z853" s="15">
        <v>0</v>
      </c>
      <c r="AA853" s="15">
        <v>0</v>
      </c>
      <c r="AB853" s="15">
        <v>0</v>
      </c>
      <c r="AC853" s="15">
        <v>23</v>
      </c>
      <c r="AD853" t="s">
        <v>2606</v>
      </c>
      <c r="AE853" t="s">
        <v>2606</v>
      </c>
      <c r="AF853">
        <v>3</v>
      </c>
    </row>
    <row r="854" spans="1:32" x14ac:dyDescent="0.25">
      <c r="A854" s="22" t="str">
        <f t="shared" si="13"/>
        <v>7000000014-0</v>
      </c>
      <c r="B854" s="9" t="s">
        <v>1691</v>
      </c>
      <c r="C854" s="10" t="s">
        <v>29</v>
      </c>
      <c r="D854" s="10" t="s">
        <v>29</v>
      </c>
      <c r="E854" s="9" t="s">
        <v>30</v>
      </c>
      <c r="F854" s="10" t="s">
        <v>207</v>
      </c>
      <c r="G854" s="10" t="s">
        <v>32</v>
      </c>
      <c r="H854" s="11">
        <v>40148</v>
      </c>
      <c r="I854" s="12">
        <v>40148</v>
      </c>
      <c r="J854" s="10" t="s">
        <v>573</v>
      </c>
      <c r="K854" s="13" t="s">
        <v>1692</v>
      </c>
      <c r="L854" s="10" t="s">
        <v>357</v>
      </c>
      <c r="M854" s="10" t="s">
        <v>29</v>
      </c>
      <c r="N854" s="14">
        <v>12807</v>
      </c>
      <c r="O854" s="12"/>
      <c r="P854" s="10" t="s">
        <v>29</v>
      </c>
      <c r="Q854" s="14">
        <v>-12166.65</v>
      </c>
      <c r="R854" s="15">
        <v>1</v>
      </c>
      <c r="S854" s="10" t="s">
        <v>29</v>
      </c>
      <c r="T854" s="15">
        <v>640.35</v>
      </c>
      <c r="U854" s="10" t="s">
        <v>36</v>
      </c>
      <c r="V854" s="10" t="s">
        <v>29</v>
      </c>
      <c r="W854" s="10" t="s">
        <v>37</v>
      </c>
      <c r="X854" s="10" t="s">
        <v>29</v>
      </c>
      <c r="Y854" s="15">
        <v>0</v>
      </c>
      <c r="Z854" s="15">
        <v>0</v>
      </c>
      <c r="AA854" s="15">
        <v>0</v>
      </c>
      <c r="AB854" s="15">
        <v>0</v>
      </c>
      <c r="AC854" s="15">
        <v>640.35</v>
      </c>
      <c r="AD854" t="s">
        <v>2606</v>
      </c>
      <c r="AE854" t="s">
        <v>2606</v>
      </c>
      <c r="AF854">
        <v>3</v>
      </c>
    </row>
    <row r="855" spans="1:32" x14ac:dyDescent="0.25">
      <c r="A855" s="22" t="str">
        <f t="shared" si="13"/>
        <v>7000000015-0</v>
      </c>
      <c r="B855" s="9" t="s">
        <v>1693</v>
      </c>
      <c r="C855" s="10" t="s">
        <v>29</v>
      </c>
      <c r="D855" s="10" t="s">
        <v>29</v>
      </c>
      <c r="E855" s="9" t="s">
        <v>30</v>
      </c>
      <c r="F855" s="10" t="s">
        <v>207</v>
      </c>
      <c r="G855" s="10" t="s">
        <v>32</v>
      </c>
      <c r="H855" s="11">
        <v>40148</v>
      </c>
      <c r="I855" s="12">
        <v>40148</v>
      </c>
      <c r="J855" s="10" t="s">
        <v>210</v>
      </c>
      <c r="K855" s="13" t="s">
        <v>1694</v>
      </c>
      <c r="L855" s="10" t="s">
        <v>357</v>
      </c>
      <c r="M855" s="10" t="s">
        <v>29</v>
      </c>
      <c r="N855" s="14">
        <v>384387.39</v>
      </c>
      <c r="O855" s="12"/>
      <c r="P855" s="10" t="s">
        <v>29</v>
      </c>
      <c r="Q855" s="14">
        <v>-365168.02</v>
      </c>
      <c r="R855" s="15">
        <v>1</v>
      </c>
      <c r="S855" s="10" t="s">
        <v>29</v>
      </c>
      <c r="T855" s="14">
        <v>19219.37</v>
      </c>
      <c r="U855" s="10" t="s">
        <v>36</v>
      </c>
      <c r="V855" s="10" t="s">
        <v>29</v>
      </c>
      <c r="W855" s="10" t="s">
        <v>37</v>
      </c>
      <c r="X855" s="10" t="s">
        <v>29</v>
      </c>
      <c r="Y855" s="15">
        <v>0</v>
      </c>
      <c r="Z855" s="15">
        <v>0</v>
      </c>
      <c r="AA855" s="15">
        <v>0</v>
      </c>
      <c r="AB855" s="15">
        <v>0</v>
      </c>
      <c r="AC855" s="14">
        <v>19219.37</v>
      </c>
      <c r="AD855" t="s">
        <v>2606</v>
      </c>
      <c r="AE855" t="s">
        <v>2606</v>
      </c>
      <c r="AF855">
        <v>3</v>
      </c>
    </row>
    <row r="856" spans="1:32" x14ac:dyDescent="0.25">
      <c r="A856" s="22" t="str">
        <f t="shared" si="13"/>
        <v>7000000016-0</v>
      </c>
      <c r="B856" s="9" t="s">
        <v>1695</v>
      </c>
      <c r="C856" s="10" t="s">
        <v>29</v>
      </c>
      <c r="D856" s="10" t="s">
        <v>29</v>
      </c>
      <c r="E856" s="9" t="s">
        <v>30</v>
      </c>
      <c r="F856" s="10" t="s">
        <v>207</v>
      </c>
      <c r="G856" s="10" t="s">
        <v>32</v>
      </c>
      <c r="H856" s="11">
        <v>40148</v>
      </c>
      <c r="I856" s="12">
        <v>40148</v>
      </c>
      <c r="J856" s="10" t="s">
        <v>210</v>
      </c>
      <c r="K856" s="13" t="s">
        <v>1694</v>
      </c>
      <c r="L856" s="10" t="s">
        <v>357</v>
      </c>
      <c r="M856" s="10" t="s">
        <v>29</v>
      </c>
      <c r="N856" s="14">
        <v>1473485.54</v>
      </c>
      <c r="O856" s="12"/>
      <c r="P856" s="10" t="s">
        <v>29</v>
      </c>
      <c r="Q856" s="14">
        <v>-1399811.26</v>
      </c>
      <c r="R856" s="15">
        <v>1</v>
      </c>
      <c r="S856" s="10" t="s">
        <v>29</v>
      </c>
      <c r="T856" s="14">
        <v>73674.28</v>
      </c>
      <c r="U856" s="10" t="s">
        <v>36</v>
      </c>
      <c r="V856" s="10" t="s">
        <v>29</v>
      </c>
      <c r="W856" s="10" t="s">
        <v>37</v>
      </c>
      <c r="X856" s="10" t="s">
        <v>29</v>
      </c>
      <c r="Y856" s="15">
        <v>0</v>
      </c>
      <c r="Z856" s="15">
        <v>0</v>
      </c>
      <c r="AA856" s="15">
        <v>0</v>
      </c>
      <c r="AB856" s="15">
        <v>0</v>
      </c>
      <c r="AC856" s="14">
        <v>73674.28</v>
      </c>
      <c r="AD856" t="s">
        <v>2606</v>
      </c>
      <c r="AE856" t="s">
        <v>2606</v>
      </c>
      <c r="AF856">
        <v>3</v>
      </c>
    </row>
    <row r="857" spans="1:32" x14ac:dyDescent="0.25">
      <c r="A857" s="22" t="str">
        <f t="shared" si="13"/>
        <v>7000000017-0</v>
      </c>
      <c r="B857" s="9" t="s">
        <v>1696</v>
      </c>
      <c r="C857" s="10" t="s">
        <v>29</v>
      </c>
      <c r="D857" s="10" t="s">
        <v>29</v>
      </c>
      <c r="E857" s="9" t="s">
        <v>30</v>
      </c>
      <c r="F857" s="10" t="s">
        <v>207</v>
      </c>
      <c r="G857" s="10" t="s">
        <v>32</v>
      </c>
      <c r="H857" s="11">
        <v>40148</v>
      </c>
      <c r="I857" s="12">
        <v>40148</v>
      </c>
      <c r="J857" s="10" t="s">
        <v>210</v>
      </c>
      <c r="K857" s="13" t="s">
        <v>1694</v>
      </c>
      <c r="L857" s="10" t="s">
        <v>357</v>
      </c>
      <c r="M857" s="10" t="s">
        <v>29</v>
      </c>
      <c r="N857" s="14">
        <v>640278.86</v>
      </c>
      <c r="O857" s="12"/>
      <c r="P857" s="10" t="s">
        <v>29</v>
      </c>
      <c r="Q857" s="14">
        <v>-608264.92000000004</v>
      </c>
      <c r="R857" s="15">
        <v>1</v>
      </c>
      <c r="S857" s="10" t="s">
        <v>29</v>
      </c>
      <c r="T857" s="14">
        <v>32013.94</v>
      </c>
      <c r="U857" s="10" t="s">
        <v>36</v>
      </c>
      <c r="V857" s="10" t="s">
        <v>29</v>
      </c>
      <c r="W857" s="10" t="s">
        <v>37</v>
      </c>
      <c r="X857" s="10" t="s">
        <v>29</v>
      </c>
      <c r="Y857" s="15">
        <v>0</v>
      </c>
      <c r="Z857" s="15">
        <v>0</v>
      </c>
      <c r="AA857" s="15">
        <v>0</v>
      </c>
      <c r="AB857" s="15">
        <v>0</v>
      </c>
      <c r="AC857" s="14">
        <v>32013.94</v>
      </c>
      <c r="AD857" t="s">
        <v>2606</v>
      </c>
      <c r="AE857" t="s">
        <v>2606</v>
      </c>
      <c r="AF857">
        <v>3</v>
      </c>
    </row>
    <row r="858" spans="1:32" x14ac:dyDescent="0.25">
      <c r="A858" s="22" t="str">
        <f t="shared" si="13"/>
        <v>7000000018-0</v>
      </c>
      <c r="B858" s="9" t="s">
        <v>1697</v>
      </c>
      <c r="C858" s="10" t="s">
        <v>29</v>
      </c>
      <c r="D858" s="10" t="s">
        <v>29</v>
      </c>
      <c r="E858" s="9" t="s">
        <v>30</v>
      </c>
      <c r="F858" s="10" t="s">
        <v>207</v>
      </c>
      <c r="G858" s="10" t="s">
        <v>32</v>
      </c>
      <c r="H858" s="11">
        <v>40179</v>
      </c>
      <c r="I858" s="12">
        <v>40179</v>
      </c>
      <c r="J858" s="10" t="s">
        <v>573</v>
      </c>
      <c r="K858" s="13" t="s">
        <v>1692</v>
      </c>
      <c r="L858" s="10" t="s">
        <v>357</v>
      </c>
      <c r="M858" s="10" t="s">
        <v>29</v>
      </c>
      <c r="N858" s="14">
        <v>12161</v>
      </c>
      <c r="O858" s="12"/>
      <c r="P858" s="10" t="s">
        <v>29</v>
      </c>
      <c r="Q858" s="14">
        <v>-11552.95</v>
      </c>
      <c r="R858" s="15">
        <v>1</v>
      </c>
      <c r="S858" s="10" t="s">
        <v>29</v>
      </c>
      <c r="T858" s="15">
        <v>608.04999999999995</v>
      </c>
      <c r="U858" s="10" t="s">
        <v>36</v>
      </c>
      <c r="V858" s="10" t="s">
        <v>29</v>
      </c>
      <c r="W858" s="10" t="s">
        <v>37</v>
      </c>
      <c r="X858" s="10" t="s">
        <v>29</v>
      </c>
      <c r="Y858" s="15">
        <v>0</v>
      </c>
      <c r="Z858" s="15">
        <v>0</v>
      </c>
      <c r="AA858" s="15">
        <v>0</v>
      </c>
      <c r="AB858" s="15">
        <v>0</v>
      </c>
      <c r="AC858" s="15">
        <v>608.04999999999995</v>
      </c>
      <c r="AD858" t="s">
        <v>2606</v>
      </c>
      <c r="AE858" t="s">
        <v>2606</v>
      </c>
      <c r="AF858">
        <v>3</v>
      </c>
    </row>
    <row r="859" spans="1:32" x14ac:dyDescent="0.25">
      <c r="A859" s="22" t="str">
        <f t="shared" si="13"/>
        <v>7000000019-0</v>
      </c>
      <c r="B859" s="9" t="s">
        <v>1698</v>
      </c>
      <c r="C859" s="10" t="s">
        <v>29</v>
      </c>
      <c r="D859" s="10" t="s">
        <v>29</v>
      </c>
      <c r="E859" s="9" t="s">
        <v>30</v>
      </c>
      <c r="F859" s="10" t="s">
        <v>32</v>
      </c>
      <c r="G859" s="10" t="s">
        <v>32</v>
      </c>
      <c r="H859" s="11">
        <v>40238</v>
      </c>
      <c r="I859" s="12">
        <v>40238</v>
      </c>
      <c r="J859" s="10" t="s">
        <v>210</v>
      </c>
      <c r="K859" s="13" t="s">
        <v>1699</v>
      </c>
      <c r="L859" s="10" t="s">
        <v>357</v>
      </c>
      <c r="M859" s="10" t="s">
        <v>29</v>
      </c>
      <c r="N859" s="15">
        <v>940</v>
      </c>
      <c r="O859" s="12"/>
      <c r="P859" s="10" t="s">
        <v>29</v>
      </c>
      <c r="Q859" s="15">
        <v>-893</v>
      </c>
      <c r="R859" s="15">
        <v>1</v>
      </c>
      <c r="S859" s="10" t="s">
        <v>29</v>
      </c>
      <c r="T859" s="15">
        <v>47</v>
      </c>
      <c r="U859" s="10" t="s">
        <v>36</v>
      </c>
      <c r="V859" s="10" t="s">
        <v>29</v>
      </c>
      <c r="W859" s="10" t="s">
        <v>37</v>
      </c>
      <c r="X859" s="10" t="s">
        <v>29</v>
      </c>
      <c r="Y859" s="15">
        <v>0</v>
      </c>
      <c r="Z859" s="15">
        <v>0</v>
      </c>
      <c r="AA859" s="15">
        <v>0</v>
      </c>
      <c r="AB859" s="15">
        <v>0</v>
      </c>
      <c r="AC859" s="15">
        <v>47</v>
      </c>
      <c r="AD859" t="s">
        <v>2606</v>
      </c>
      <c r="AE859" t="s">
        <v>2606</v>
      </c>
      <c r="AF859">
        <v>3</v>
      </c>
    </row>
    <row r="860" spans="1:32" x14ac:dyDescent="0.25">
      <c r="A860" s="22" t="str">
        <f t="shared" si="13"/>
        <v>7000000020-0</v>
      </c>
      <c r="B860" s="9" t="s">
        <v>1700</v>
      </c>
      <c r="C860" s="10" t="s">
        <v>29</v>
      </c>
      <c r="D860" s="10" t="s">
        <v>29</v>
      </c>
      <c r="E860" s="9" t="s">
        <v>30</v>
      </c>
      <c r="F860" s="10" t="s">
        <v>207</v>
      </c>
      <c r="G860" s="10" t="s">
        <v>32</v>
      </c>
      <c r="H860" s="11">
        <v>40238</v>
      </c>
      <c r="I860" s="12">
        <v>40238</v>
      </c>
      <c r="J860" s="10" t="s">
        <v>210</v>
      </c>
      <c r="K860" s="13" t="s">
        <v>1701</v>
      </c>
      <c r="L860" s="10" t="s">
        <v>357</v>
      </c>
      <c r="M860" s="10" t="s">
        <v>29</v>
      </c>
      <c r="N860" s="14">
        <v>17999</v>
      </c>
      <c r="O860" s="12"/>
      <c r="P860" s="10" t="s">
        <v>29</v>
      </c>
      <c r="Q860" s="14">
        <v>-17099.05</v>
      </c>
      <c r="R860" s="15">
        <v>1</v>
      </c>
      <c r="S860" s="10" t="s">
        <v>29</v>
      </c>
      <c r="T860" s="15">
        <v>899.95</v>
      </c>
      <c r="U860" s="10" t="s">
        <v>36</v>
      </c>
      <c r="V860" s="10" t="s">
        <v>29</v>
      </c>
      <c r="W860" s="10" t="s">
        <v>37</v>
      </c>
      <c r="X860" s="10" t="s">
        <v>29</v>
      </c>
      <c r="Y860" s="15">
        <v>0</v>
      </c>
      <c r="Z860" s="15">
        <v>0</v>
      </c>
      <c r="AA860" s="15">
        <v>0</v>
      </c>
      <c r="AB860" s="15">
        <v>0</v>
      </c>
      <c r="AC860" s="15">
        <v>899.95</v>
      </c>
      <c r="AD860" t="s">
        <v>2606</v>
      </c>
      <c r="AE860" t="s">
        <v>2606</v>
      </c>
      <c r="AF860">
        <v>3</v>
      </c>
    </row>
    <row r="861" spans="1:32" x14ac:dyDescent="0.25">
      <c r="A861" s="22" t="str">
        <f t="shared" si="13"/>
        <v>7000000021-0</v>
      </c>
      <c r="B861" s="9" t="s">
        <v>1702</v>
      </c>
      <c r="C861" s="10" t="s">
        <v>29</v>
      </c>
      <c r="D861" s="10" t="s">
        <v>29</v>
      </c>
      <c r="E861" s="9" t="s">
        <v>30</v>
      </c>
      <c r="F861" s="10" t="s">
        <v>32</v>
      </c>
      <c r="G861" s="10" t="s">
        <v>32</v>
      </c>
      <c r="H861" s="11">
        <v>40634</v>
      </c>
      <c r="I861" s="12">
        <v>40634</v>
      </c>
      <c r="J861" s="10" t="s">
        <v>210</v>
      </c>
      <c r="K861" s="13" t="s">
        <v>555</v>
      </c>
      <c r="L861" s="10" t="s">
        <v>357</v>
      </c>
      <c r="M861" s="10" t="s">
        <v>29</v>
      </c>
      <c r="N861" s="14">
        <v>2000</v>
      </c>
      <c r="O861" s="12"/>
      <c r="P861" s="10" t="s">
        <v>29</v>
      </c>
      <c r="Q861" s="14">
        <v>-1900</v>
      </c>
      <c r="R861" s="15">
        <v>2</v>
      </c>
      <c r="S861" s="10" t="s">
        <v>29</v>
      </c>
      <c r="T861" s="15">
        <v>100</v>
      </c>
      <c r="U861" s="10" t="s">
        <v>36</v>
      </c>
      <c r="V861" s="10" t="s">
        <v>29</v>
      </c>
      <c r="W861" s="10" t="s">
        <v>37</v>
      </c>
      <c r="X861" s="10" t="s">
        <v>29</v>
      </c>
      <c r="Y861" s="15">
        <v>0</v>
      </c>
      <c r="Z861" s="15">
        <v>0</v>
      </c>
      <c r="AA861" s="15">
        <v>0</v>
      </c>
      <c r="AB861" s="15">
        <v>0</v>
      </c>
      <c r="AC861" s="15">
        <v>100</v>
      </c>
      <c r="AD861" t="s">
        <v>2606</v>
      </c>
      <c r="AE861" t="s">
        <v>2606</v>
      </c>
      <c r="AF861">
        <v>3</v>
      </c>
    </row>
    <row r="862" spans="1:32" x14ac:dyDescent="0.25">
      <c r="A862" s="22" t="str">
        <f t="shared" si="13"/>
        <v>7000000022-0</v>
      </c>
      <c r="B862" s="9" t="s">
        <v>1703</v>
      </c>
      <c r="C862" s="10" t="s">
        <v>29</v>
      </c>
      <c r="D862" s="10" t="s">
        <v>29</v>
      </c>
      <c r="E862" s="9" t="s">
        <v>30</v>
      </c>
      <c r="F862" s="10" t="s">
        <v>32</v>
      </c>
      <c r="G862" s="10" t="s">
        <v>32</v>
      </c>
      <c r="H862" s="11">
        <v>40634</v>
      </c>
      <c r="I862" s="12">
        <v>40634</v>
      </c>
      <c r="J862" s="10" t="s">
        <v>210</v>
      </c>
      <c r="K862" s="13" t="s">
        <v>1704</v>
      </c>
      <c r="L862" s="10" t="s">
        <v>357</v>
      </c>
      <c r="M862" s="10" t="s">
        <v>29</v>
      </c>
      <c r="N862" s="14">
        <v>1950</v>
      </c>
      <c r="O862" s="12"/>
      <c r="P862" s="10" t="s">
        <v>29</v>
      </c>
      <c r="Q862" s="14">
        <v>-1852</v>
      </c>
      <c r="R862" s="15">
        <v>2</v>
      </c>
      <c r="S862" s="10" t="s">
        <v>29</v>
      </c>
      <c r="T862" s="15">
        <v>98</v>
      </c>
      <c r="U862" s="10" t="s">
        <v>36</v>
      </c>
      <c r="V862" s="10" t="s">
        <v>29</v>
      </c>
      <c r="W862" s="10" t="s">
        <v>37</v>
      </c>
      <c r="X862" s="10" t="s">
        <v>29</v>
      </c>
      <c r="Y862" s="15">
        <v>0</v>
      </c>
      <c r="Z862" s="15">
        <v>0</v>
      </c>
      <c r="AA862" s="15">
        <v>0</v>
      </c>
      <c r="AB862" s="15">
        <v>0</v>
      </c>
      <c r="AC862" s="15">
        <v>98</v>
      </c>
      <c r="AD862" t="s">
        <v>2606</v>
      </c>
      <c r="AE862" t="s">
        <v>2606</v>
      </c>
      <c r="AF862">
        <v>3</v>
      </c>
    </row>
    <row r="863" spans="1:32" x14ac:dyDescent="0.25">
      <c r="A863" s="22" t="str">
        <f t="shared" si="13"/>
        <v>7000000023-0</v>
      </c>
      <c r="B863" s="9" t="s">
        <v>1705</v>
      </c>
      <c r="C863" s="10" t="s">
        <v>29</v>
      </c>
      <c r="D863" s="10" t="s">
        <v>29</v>
      </c>
      <c r="E863" s="9" t="s">
        <v>30</v>
      </c>
      <c r="F863" s="10" t="s">
        <v>32</v>
      </c>
      <c r="G863" s="10" t="s">
        <v>32</v>
      </c>
      <c r="H863" s="11">
        <v>40664</v>
      </c>
      <c r="I863" s="12">
        <v>40664</v>
      </c>
      <c r="J863" s="10" t="s">
        <v>210</v>
      </c>
      <c r="K863" s="13" t="s">
        <v>1706</v>
      </c>
      <c r="L863" s="10" t="s">
        <v>357</v>
      </c>
      <c r="M863" s="10" t="s">
        <v>29</v>
      </c>
      <c r="N863" s="14">
        <v>4300</v>
      </c>
      <c r="O863" s="12"/>
      <c r="P863" s="10" t="s">
        <v>29</v>
      </c>
      <c r="Q863" s="14">
        <v>-4085</v>
      </c>
      <c r="R863" s="15">
        <v>12</v>
      </c>
      <c r="S863" s="10" t="s">
        <v>29</v>
      </c>
      <c r="T863" s="15">
        <v>215</v>
      </c>
      <c r="U863" s="10" t="s">
        <v>36</v>
      </c>
      <c r="V863" s="10" t="s">
        <v>29</v>
      </c>
      <c r="W863" s="10" t="s">
        <v>37</v>
      </c>
      <c r="X863" s="10" t="s">
        <v>29</v>
      </c>
      <c r="Y863" s="15">
        <v>0</v>
      </c>
      <c r="Z863" s="15">
        <v>0</v>
      </c>
      <c r="AA863" s="15">
        <v>0</v>
      </c>
      <c r="AB863" s="15">
        <v>0</v>
      </c>
      <c r="AC863" s="15">
        <v>215</v>
      </c>
      <c r="AD863" t="s">
        <v>2606</v>
      </c>
      <c r="AE863" t="s">
        <v>2606</v>
      </c>
      <c r="AF863">
        <v>3</v>
      </c>
    </row>
    <row r="864" spans="1:32" x14ac:dyDescent="0.25">
      <c r="A864" s="22" t="str">
        <f t="shared" si="13"/>
        <v>7000000024-0</v>
      </c>
      <c r="B864" s="9" t="s">
        <v>1707</v>
      </c>
      <c r="C864" s="10" t="s">
        <v>29</v>
      </c>
      <c r="D864" s="10" t="s">
        <v>29</v>
      </c>
      <c r="E864" s="9" t="s">
        <v>30</v>
      </c>
      <c r="F864" s="10" t="s">
        <v>207</v>
      </c>
      <c r="G864" s="10" t="s">
        <v>32</v>
      </c>
      <c r="H864" s="11">
        <v>40664</v>
      </c>
      <c r="I864" s="12">
        <v>40664</v>
      </c>
      <c r="J864" s="10" t="s">
        <v>210</v>
      </c>
      <c r="K864" s="13" t="s">
        <v>1708</v>
      </c>
      <c r="L864" s="10" t="s">
        <v>357</v>
      </c>
      <c r="M864" s="10" t="s">
        <v>29</v>
      </c>
      <c r="N864" s="14">
        <v>53909</v>
      </c>
      <c r="O864" s="12"/>
      <c r="P864" s="10" t="s">
        <v>29</v>
      </c>
      <c r="Q864" s="14">
        <v>-51213.55</v>
      </c>
      <c r="R864" s="15">
        <v>2</v>
      </c>
      <c r="S864" s="10" t="s">
        <v>29</v>
      </c>
      <c r="T864" s="14">
        <v>2695.45</v>
      </c>
      <c r="U864" s="10" t="s">
        <v>36</v>
      </c>
      <c r="V864" s="10" t="s">
        <v>29</v>
      </c>
      <c r="W864" s="10" t="s">
        <v>37</v>
      </c>
      <c r="X864" s="10" t="s">
        <v>29</v>
      </c>
      <c r="Y864" s="15">
        <v>0</v>
      </c>
      <c r="Z864" s="15">
        <v>0</v>
      </c>
      <c r="AA864" s="15">
        <v>0</v>
      </c>
      <c r="AB864" s="15">
        <v>0</v>
      </c>
      <c r="AC864" s="14">
        <v>2695.45</v>
      </c>
      <c r="AD864" t="s">
        <v>2606</v>
      </c>
      <c r="AE864" t="s">
        <v>2606</v>
      </c>
      <c r="AF864">
        <v>3</v>
      </c>
    </row>
    <row r="865" spans="1:32" x14ac:dyDescent="0.25">
      <c r="A865" s="22" t="str">
        <f t="shared" si="13"/>
        <v>7000000025-0</v>
      </c>
      <c r="B865" s="9" t="s">
        <v>1709</v>
      </c>
      <c r="C865" s="10" t="s">
        <v>29</v>
      </c>
      <c r="D865" s="10" t="s">
        <v>29</v>
      </c>
      <c r="E865" s="9" t="s">
        <v>30</v>
      </c>
      <c r="F865" s="10" t="s">
        <v>32</v>
      </c>
      <c r="G865" s="10" t="s">
        <v>32</v>
      </c>
      <c r="H865" s="11">
        <v>40664</v>
      </c>
      <c r="I865" s="12">
        <v>40664</v>
      </c>
      <c r="J865" s="10" t="s">
        <v>210</v>
      </c>
      <c r="K865" s="13" t="s">
        <v>1710</v>
      </c>
      <c r="L865" s="10" t="s">
        <v>357</v>
      </c>
      <c r="M865" s="10" t="s">
        <v>29</v>
      </c>
      <c r="N865" s="14">
        <v>7440</v>
      </c>
      <c r="O865" s="12"/>
      <c r="P865" s="10" t="s">
        <v>29</v>
      </c>
      <c r="Q865" s="14">
        <v>-7068</v>
      </c>
      <c r="R865" s="15">
        <v>2</v>
      </c>
      <c r="S865" s="10" t="s">
        <v>29</v>
      </c>
      <c r="T865" s="15">
        <v>372</v>
      </c>
      <c r="U865" s="10" t="s">
        <v>36</v>
      </c>
      <c r="V865" s="10" t="s">
        <v>29</v>
      </c>
      <c r="W865" s="10" t="s">
        <v>37</v>
      </c>
      <c r="X865" s="10" t="s">
        <v>29</v>
      </c>
      <c r="Y865" s="15">
        <v>0</v>
      </c>
      <c r="Z865" s="15">
        <v>0</v>
      </c>
      <c r="AA865" s="15">
        <v>0</v>
      </c>
      <c r="AB865" s="15">
        <v>0</v>
      </c>
      <c r="AC865" s="15">
        <v>372</v>
      </c>
      <c r="AD865" t="s">
        <v>2606</v>
      </c>
      <c r="AE865" t="s">
        <v>2606</v>
      </c>
      <c r="AF865">
        <v>3</v>
      </c>
    </row>
    <row r="866" spans="1:32" x14ac:dyDescent="0.25">
      <c r="A866" s="22" t="str">
        <f t="shared" si="13"/>
        <v>7000000026-0</v>
      </c>
      <c r="B866" s="9" t="s">
        <v>1711</v>
      </c>
      <c r="C866" s="10" t="s">
        <v>29</v>
      </c>
      <c r="D866" s="10" t="s">
        <v>29</v>
      </c>
      <c r="E866" s="9" t="s">
        <v>30</v>
      </c>
      <c r="F866" s="10" t="s">
        <v>32</v>
      </c>
      <c r="G866" s="10" t="s">
        <v>32</v>
      </c>
      <c r="H866" s="11">
        <v>40664</v>
      </c>
      <c r="I866" s="12">
        <v>40664</v>
      </c>
      <c r="J866" s="10" t="s">
        <v>210</v>
      </c>
      <c r="K866" s="13" t="s">
        <v>1706</v>
      </c>
      <c r="L866" s="10" t="s">
        <v>357</v>
      </c>
      <c r="M866" s="10" t="s">
        <v>29</v>
      </c>
      <c r="N866" s="14">
        <v>3500</v>
      </c>
      <c r="O866" s="12"/>
      <c r="P866" s="10" t="s">
        <v>29</v>
      </c>
      <c r="Q866" s="14">
        <v>-3325</v>
      </c>
      <c r="R866" s="15">
        <v>1</v>
      </c>
      <c r="S866" s="10" t="s">
        <v>29</v>
      </c>
      <c r="T866" s="15">
        <v>175</v>
      </c>
      <c r="U866" s="10" t="s">
        <v>36</v>
      </c>
      <c r="V866" s="10" t="s">
        <v>29</v>
      </c>
      <c r="W866" s="10" t="s">
        <v>37</v>
      </c>
      <c r="X866" s="10" t="s">
        <v>29</v>
      </c>
      <c r="Y866" s="15">
        <v>0</v>
      </c>
      <c r="Z866" s="15">
        <v>0</v>
      </c>
      <c r="AA866" s="15">
        <v>0</v>
      </c>
      <c r="AB866" s="15">
        <v>0</v>
      </c>
      <c r="AC866" s="15">
        <v>175</v>
      </c>
      <c r="AD866" t="s">
        <v>2606</v>
      </c>
      <c r="AE866" t="s">
        <v>2606</v>
      </c>
      <c r="AF866">
        <v>3</v>
      </c>
    </row>
    <row r="867" spans="1:32" x14ac:dyDescent="0.25">
      <c r="A867" s="22" t="str">
        <f t="shared" si="13"/>
        <v>7000000027-0</v>
      </c>
      <c r="B867" s="9" t="s">
        <v>1712</v>
      </c>
      <c r="C867" s="10" t="s">
        <v>29</v>
      </c>
      <c r="D867" s="10" t="s">
        <v>29</v>
      </c>
      <c r="E867" s="9" t="s">
        <v>30</v>
      </c>
      <c r="F867" s="10" t="s">
        <v>207</v>
      </c>
      <c r="G867" s="10" t="s">
        <v>32</v>
      </c>
      <c r="H867" s="11">
        <v>40664</v>
      </c>
      <c r="I867" s="12">
        <v>40664</v>
      </c>
      <c r="J867" s="10" t="s">
        <v>210</v>
      </c>
      <c r="K867" s="13" t="s">
        <v>1713</v>
      </c>
      <c r="L867" s="10" t="s">
        <v>357</v>
      </c>
      <c r="M867" s="10" t="s">
        <v>29</v>
      </c>
      <c r="N867" s="14">
        <v>8600</v>
      </c>
      <c r="O867" s="12"/>
      <c r="P867" s="10" t="s">
        <v>29</v>
      </c>
      <c r="Q867" s="14">
        <v>-8170</v>
      </c>
      <c r="R867" s="15">
        <v>1</v>
      </c>
      <c r="S867" s="10" t="s">
        <v>29</v>
      </c>
      <c r="T867" s="15">
        <v>430</v>
      </c>
      <c r="U867" s="10" t="s">
        <v>36</v>
      </c>
      <c r="V867" s="10" t="s">
        <v>29</v>
      </c>
      <c r="W867" s="10" t="s">
        <v>37</v>
      </c>
      <c r="X867" s="10" t="s">
        <v>29</v>
      </c>
      <c r="Y867" s="15">
        <v>0</v>
      </c>
      <c r="Z867" s="15">
        <v>0</v>
      </c>
      <c r="AA867" s="15">
        <v>0</v>
      </c>
      <c r="AB867" s="15">
        <v>0</v>
      </c>
      <c r="AC867" s="15">
        <v>430</v>
      </c>
      <c r="AD867" t="s">
        <v>2606</v>
      </c>
      <c r="AE867" t="s">
        <v>2606</v>
      </c>
      <c r="AF867">
        <v>3</v>
      </c>
    </row>
    <row r="868" spans="1:32" x14ac:dyDescent="0.25">
      <c r="A868" s="22" t="str">
        <f t="shared" si="13"/>
        <v>7000000028-0</v>
      </c>
      <c r="B868" s="9" t="s">
        <v>1714</v>
      </c>
      <c r="C868" s="10" t="s">
        <v>29</v>
      </c>
      <c r="D868" s="10" t="s">
        <v>29</v>
      </c>
      <c r="E868" s="9" t="s">
        <v>30</v>
      </c>
      <c r="F868" s="10" t="s">
        <v>32</v>
      </c>
      <c r="G868" s="10" t="s">
        <v>32</v>
      </c>
      <c r="H868" s="11">
        <v>40695</v>
      </c>
      <c r="I868" s="12">
        <v>40695</v>
      </c>
      <c r="J868" s="10" t="s">
        <v>210</v>
      </c>
      <c r="K868" s="13" t="s">
        <v>1715</v>
      </c>
      <c r="L868" s="10" t="s">
        <v>357</v>
      </c>
      <c r="M868" s="10" t="s">
        <v>29</v>
      </c>
      <c r="N868" s="14">
        <v>4990</v>
      </c>
      <c r="O868" s="12"/>
      <c r="P868" s="10" t="s">
        <v>29</v>
      </c>
      <c r="Q868" s="14">
        <v>-4740</v>
      </c>
      <c r="R868" s="15">
        <v>1</v>
      </c>
      <c r="S868" s="10" t="s">
        <v>29</v>
      </c>
      <c r="T868" s="15">
        <v>250</v>
      </c>
      <c r="U868" s="10" t="s">
        <v>36</v>
      </c>
      <c r="V868" s="10" t="s">
        <v>29</v>
      </c>
      <c r="W868" s="10" t="s">
        <v>37</v>
      </c>
      <c r="X868" s="10" t="s">
        <v>29</v>
      </c>
      <c r="Y868" s="15">
        <v>0</v>
      </c>
      <c r="Z868" s="15">
        <v>0</v>
      </c>
      <c r="AA868" s="15">
        <v>0</v>
      </c>
      <c r="AB868" s="15">
        <v>0</v>
      </c>
      <c r="AC868" s="15">
        <v>250</v>
      </c>
      <c r="AD868" t="s">
        <v>2606</v>
      </c>
      <c r="AE868" t="s">
        <v>2606</v>
      </c>
      <c r="AF868">
        <v>3</v>
      </c>
    </row>
    <row r="869" spans="1:32" x14ac:dyDescent="0.25">
      <c r="A869" s="22" t="str">
        <f t="shared" si="13"/>
        <v>7000000029-0</v>
      </c>
      <c r="B869" s="9" t="s">
        <v>1716</v>
      </c>
      <c r="C869" s="10" t="s">
        <v>29</v>
      </c>
      <c r="D869" s="10" t="s">
        <v>29</v>
      </c>
      <c r="E869" s="9" t="s">
        <v>30</v>
      </c>
      <c r="F869" s="10" t="s">
        <v>207</v>
      </c>
      <c r="G869" s="10" t="s">
        <v>32</v>
      </c>
      <c r="H869" s="11">
        <v>40695</v>
      </c>
      <c r="I869" s="12">
        <v>40695</v>
      </c>
      <c r="J869" s="10" t="s">
        <v>210</v>
      </c>
      <c r="K869" s="13" t="s">
        <v>1717</v>
      </c>
      <c r="L869" s="10" t="s">
        <v>357</v>
      </c>
      <c r="M869" s="10" t="s">
        <v>29</v>
      </c>
      <c r="N869" s="14">
        <v>28500</v>
      </c>
      <c r="O869" s="12"/>
      <c r="P869" s="10" t="s">
        <v>29</v>
      </c>
      <c r="Q869" s="14">
        <v>-27075</v>
      </c>
      <c r="R869" s="15">
        <v>1</v>
      </c>
      <c r="S869" s="10" t="s">
        <v>29</v>
      </c>
      <c r="T869" s="14">
        <v>1425</v>
      </c>
      <c r="U869" s="10" t="s">
        <v>36</v>
      </c>
      <c r="V869" s="10" t="s">
        <v>29</v>
      </c>
      <c r="W869" s="10" t="s">
        <v>37</v>
      </c>
      <c r="X869" s="10" t="s">
        <v>29</v>
      </c>
      <c r="Y869" s="15">
        <v>0</v>
      </c>
      <c r="Z869" s="15">
        <v>0</v>
      </c>
      <c r="AA869" s="15">
        <v>0</v>
      </c>
      <c r="AB869" s="15">
        <v>0</v>
      </c>
      <c r="AC869" s="14">
        <v>1425</v>
      </c>
      <c r="AD869" t="s">
        <v>2606</v>
      </c>
      <c r="AE869" t="s">
        <v>2606</v>
      </c>
      <c r="AF869">
        <v>3</v>
      </c>
    </row>
    <row r="870" spans="1:32" x14ac:dyDescent="0.25">
      <c r="A870" s="22" t="str">
        <f t="shared" si="13"/>
        <v>7000000030-0</v>
      </c>
      <c r="B870" s="9" t="s">
        <v>1718</v>
      </c>
      <c r="C870" s="10" t="s">
        <v>29</v>
      </c>
      <c r="D870" s="10" t="s">
        <v>29</v>
      </c>
      <c r="E870" s="9" t="s">
        <v>30</v>
      </c>
      <c r="F870" s="10" t="s">
        <v>32</v>
      </c>
      <c r="G870" s="10" t="s">
        <v>32</v>
      </c>
      <c r="H870" s="11">
        <v>40695</v>
      </c>
      <c r="I870" s="12">
        <v>40695</v>
      </c>
      <c r="J870" s="10" t="s">
        <v>210</v>
      </c>
      <c r="K870" s="13" t="s">
        <v>1719</v>
      </c>
      <c r="L870" s="10" t="s">
        <v>357</v>
      </c>
      <c r="M870" s="10" t="s">
        <v>29</v>
      </c>
      <c r="N870" s="14">
        <v>83355</v>
      </c>
      <c r="O870" s="12"/>
      <c r="P870" s="10" t="s">
        <v>29</v>
      </c>
      <c r="Q870" s="14">
        <v>-79187</v>
      </c>
      <c r="R870" s="15">
        <v>70</v>
      </c>
      <c r="S870" s="10" t="s">
        <v>29</v>
      </c>
      <c r="T870" s="14">
        <v>4168</v>
      </c>
      <c r="U870" s="10" t="s">
        <v>36</v>
      </c>
      <c r="V870" s="10" t="s">
        <v>29</v>
      </c>
      <c r="W870" s="10" t="s">
        <v>37</v>
      </c>
      <c r="X870" s="10" t="s">
        <v>29</v>
      </c>
      <c r="Y870" s="15">
        <v>0</v>
      </c>
      <c r="Z870" s="15">
        <v>0</v>
      </c>
      <c r="AA870" s="15">
        <v>0</v>
      </c>
      <c r="AB870" s="15">
        <v>0</v>
      </c>
      <c r="AC870" s="14">
        <v>4168</v>
      </c>
      <c r="AD870" t="s">
        <v>2606</v>
      </c>
      <c r="AE870" t="s">
        <v>2606</v>
      </c>
      <c r="AF870">
        <v>3</v>
      </c>
    </row>
    <row r="871" spans="1:32" x14ac:dyDescent="0.25">
      <c r="A871" s="22" t="str">
        <f t="shared" si="13"/>
        <v>7000000031-0</v>
      </c>
      <c r="B871" s="9" t="s">
        <v>1720</v>
      </c>
      <c r="C871" s="10" t="s">
        <v>29</v>
      </c>
      <c r="D871" s="10" t="s">
        <v>29</v>
      </c>
      <c r="E871" s="9" t="s">
        <v>30</v>
      </c>
      <c r="F871" s="10" t="s">
        <v>32</v>
      </c>
      <c r="G871" s="10" t="s">
        <v>32</v>
      </c>
      <c r="H871" s="11">
        <v>40695</v>
      </c>
      <c r="I871" s="12">
        <v>40695</v>
      </c>
      <c r="J871" s="10" t="s">
        <v>210</v>
      </c>
      <c r="K871" s="13" t="s">
        <v>1704</v>
      </c>
      <c r="L871" s="10" t="s">
        <v>357</v>
      </c>
      <c r="M871" s="10" t="s">
        <v>29</v>
      </c>
      <c r="N871" s="14">
        <v>2500</v>
      </c>
      <c r="O871" s="12"/>
      <c r="P871" s="10" t="s">
        <v>29</v>
      </c>
      <c r="Q871" s="14">
        <v>-2375</v>
      </c>
      <c r="R871" s="15">
        <v>2</v>
      </c>
      <c r="S871" s="10" t="s">
        <v>29</v>
      </c>
      <c r="T871" s="15">
        <v>125</v>
      </c>
      <c r="U871" s="10" t="s">
        <v>36</v>
      </c>
      <c r="V871" s="10" t="s">
        <v>29</v>
      </c>
      <c r="W871" s="10" t="s">
        <v>37</v>
      </c>
      <c r="X871" s="10" t="s">
        <v>29</v>
      </c>
      <c r="Y871" s="15">
        <v>0</v>
      </c>
      <c r="Z871" s="15">
        <v>0</v>
      </c>
      <c r="AA871" s="15">
        <v>0</v>
      </c>
      <c r="AB871" s="15">
        <v>0</v>
      </c>
      <c r="AC871" s="15">
        <v>125</v>
      </c>
      <c r="AD871" t="s">
        <v>2606</v>
      </c>
      <c r="AE871" t="s">
        <v>2606</v>
      </c>
      <c r="AF871">
        <v>3</v>
      </c>
    </row>
    <row r="872" spans="1:32" x14ac:dyDescent="0.25">
      <c r="A872" s="22" t="str">
        <f t="shared" si="13"/>
        <v>7000000032-0</v>
      </c>
      <c r="B872" s="9" t="s">
        <v>1721</v>
      </c>
      <c r="C872" s="10" t="s">
        <v>29</v>
      </c>
      <c r="D872" s="10" t="s">
        <v>29</v>
      </c>
      <c r="E872" s="9" t="s">
        <v>30</v>
      </c>
      <c r="F872" s="10" t="s">
        <v>32</v>
      </c>
      <c r="G872" s="10" t="s">
        <v>32</v>
      </c>
      <c r="H872" s="11">
        <v>40725</v>
      </c>
      <c r="I872" s="12">
        <v>40725</v>
      </c>
      <c r="J872" s="10" t="s">
        <v>210</v>
      </c>
      <c r="K872" s="13" t="s">
        <v>565</v>
      </c>
      <c r="L872" s="10" t="s">
        <v>357</v>
      </c>
      <c r="M872" s="10" t="s">
        <v>29</v>
      </c>
      <c r="N872" s="14">
        <v>1700</v>
      </c>
      <c r="O872" s="12"/>
      <c r="P872" s="10" t="s">
        <v>29</v>
      </c>
      <c r="Q872" s="14">
        <v>-1615</v>
      </c>
      <c r="R872" s="15">
        <v>1</v>
      </c>
      <c r="S872" s="10" t="s">
        <v>29</v>
      </c>
      <c r="T872" s="15">
        <v>85</v>
      </c>
      <c r="U872" s="10" t="s">
        <v>36</v>
      </c>
      <c r="V872" s="10" t="s">
        <v>29</v>
      </c>
      <c r="W872" s="10" t="s">
        <v>37</v>
      </c>
      <c r="X872" s="10" t="s">
        <v>29</v>
      </c>
      <c r="Y872" s="15">
        <v>0</v>
      </c>
      <c r="Z872" s="15">
        <v>0</v>
      </c>
      <c r="AA872" s="15">
        <v>0</v>
      </c>
      <c r="AB872" s="15">
        <v>0</v>
      </c>
      <c r="AC872" s="15">
        <v>85</v>
      </c>
      <c r="AD872" t="s">
        <v>2606</v>
      </c>
      <c r="AE872" t="s">
        <v>2606</v>
      </c>
      <c r="AF872">
        <v>3</v>
      </c>
    </row>
    <row r="873" spans="1:32" x14ac:dyDescent="0.25">
      <c r="A873" s="22" t="str">
        <f t="shared" si="13"/>
        <v>7000000033-0</v>
      </c>
      <c r="B873" s="9" t="s">
        <v>1722</v>
      </c>
      <c r="C873" s="10" t="s">
        <v>29</v>
      </c>
      <c r="D873" s="10" t="s">
        <v>29</v>
      </c>
      <c r="E873" s="9" t="s">
        <v>30</v>
      </c>
      <c r="F873" s="10" t="s">
        <v>32</v>
      </c>
      <c r="G873" s="10" t="s">
        <v>32</v>
      </c>
      <c r="H873" s="11">
        <v>40725</v>
      </c>
      <c r="I873" s="12">
        <v>40725</v>
      </c>
      <c r="J873" s="10" t="s">
        <v>210</v>
      </c>
      <c r="K873" s="13" t="s">
        <v>1723</v>
      </c>
      <c r="L873" s="10" t="s">
        <v>357</v>
      </c>
      <c r="M873" s="10" t="s">
        <v>29</v>
      </c>
      <c r="N873" s="14">
        <v>3600</v>
      </c>
      <c r="O873" s="12"/>
      <c r="P873" s="10" t="s">
        <v>29</v>
      </c>
      <c r="Q873" s="14">
        <v>-3420</v>
      </c>
      <c r="R873" s="15">
        <v>1</v>
      </c>
      <c r="S873" s="10" t="s">
        <v>29</v>
      </c>
      <c r="T873" s="15">
        <v>180</v>
      </c>
      <c r="U873" s="10" t="s">
        <v>36</v>
      </c>
      <c r="V873" s="10" t="s">
        <v>29</v>
      </c>
      <c r="W873" s="10" t="s">
        <v>37</v>
      </c>
      <c r="X873" s="10" t="s">
        <v>29</v>
      </c>
      <c r="Y873" s="15">
        <v>0</v>
      </c>
      <c r="Z873" s="15">
        <v>0</v>
      </c>
      <c r="AA873" s="15">
        <v>0</v>
      </c>
      <c r="AB873" s="15">
        <v>0</v>
      </c>
      <c r="AC873" s="15">
        <v>180</v>
      </c>
      <c r="AD873" t="s">
        <v>2606</v>
      </c>
      <c r="AE873" t="s">
        <v>2606</v>
      </c>
      <c r="AF873">
        <v>3</v>
      </c>
    </row>
    <row r="874" spans="1:32" x14ac:dyDescent="0.25">
      <c r="A874" s="22" t="str">
        <f t="shared" si="13"/>
        <v>7000000034-0</v>
      </c>
      <c r="B874" s="9" t="s">
        <v>1724</v>
      </c>
      <c r="C874" s="10" t="s">
        <v>29</v>
      </c>
      <c r="D874" s="10" t="s">
        <v>29</v>
      </c>
      <c r="E874" s="9" t="s">
        <v>30</v>
      </c>
      <c r="F874" s="10" t="s">
        <v>207</v>
      </c>
      <c r="G874" s="10" t="s">
        <v>32</v>
      </c>
      <c r="H874" s="11">
        <v>40725</v>
      </c>
      <c r="I874" s="12">
        <v>40725</v>
      </c>
      <c r="J874" s="10" t="s">
        <v>210</v>
      </c>
      <c r="K874" s="13" t="s">
        <v>1725</v>
      </c>
      <c r="L874" s="10" t="s">
        <v>357</v>
      </c>
      <c r="M874" s="10" t="s">
        <v>29</v>
      </c>
      <c r="N874" s="14">
        <v>46183</v>
      </c>
      <c r="O874" s="12"/>
      <c r="P874" s="10" t="s">
        <v>29</v>
      </c>
      <c r="Q874" s="14">
        <v>-43873.85</v>
      </c>
      <c r="R874" s="15">
        <v>2</v>
      </c>
      <c r="S874" s="10" t="s">
        <v>29</v>
      </c>
      <c r="T874" s="14">
        <v>2309.15</v>
      </c>
      <c r="U874" s="10" t="s">
        <v>36</v>
      </c>
      <c r="V874" s="10" t="s">
        <v>29</v>
      </c>
      <c r="W874" s="10" t="s">
        <v>37</v>
      </c>
      <c r="X874" s="10" t="s">
        <v>29</v>
      </c>
      <c r="Y874" s="15">
        <v>0</v>
      </c>
      <c r="Z874" s="15">
        <v>0</v>
      </c>
      <c r="AA874" s="15">
        <v>0</v>
      </c>
      <c r="AB874" s="15">
        <v>0</v>
      </c>
      <c r="AC874" s="14">
        <v>2309.15</v>
      </c>
      <c r="AD874" t="s">
        <v>2606</v>
      </c>
      <c r="AE874" t="s">
        <v>2606</v>
      </c>
      <c r="AF874">
        <v>3</v>
      </c>
    </row>
    <row r="875" spans="1:32" x14ac:dyDescent="0.25">
      <c r="A875" s="22" t="str">
        <f t="shared" si="13"/>
        <v>7000000035-0</v>
      </c>
      <c r="B875" s="9" t="s">
        <v>1726</v>
      </c>
      <c r="C875" s="10" t="s">
        <v>29</v>
      </c>
      <c r="D875" s="10" t="s">
        <v>29</v>
      </c>
      <c r="E875" s="9" t="s">
        <v>30</v>
      </c>
      <c r="F875" s="10" t="s">
        <v>207</v>
      </c>
      <c r="G875" s="10" t="s">
        <v>32</v>
      </c>
      <c r="H875" s="11">
        <v>40725</v>
      </c>
      <c r="I875" s="12">
        <v>40725</v>
      </c>
      <c r="J875" s="10" t="s">
        <v>218</v>
      </c>
      <c r="K875" s="13" t="s">
        <v>1727</v>
      </c>
      <c r="L875" s="10" t="s">
        <v>357</v>
      </c>
      <c r="M875" s="10" t="s">
        <v>29</v>
      </c>
      <c r="N875" s="14">
        <v>42255</v>
      </c>
      <c r="O875" s="12"/>
      <c r="P875" s="10" t="s">
        <v>29</v>
      </c>
      <c r="Q875" s="14">
        <v>-40142.25</v>
      </c>
      <c r="R875" s="15">
        <v>1</v>
      </c>
      <c r="S875" s="10" t="s">
        <v>29</v>
      </c>
      <c r="T875" s="14">
        <v>2112.75</v>
      </c>
      <c r="U875" s="10" t="s">
        <v>36</v>
      </c>
      <c r="V875" s="10" t="s">
        <v>29</v>
      </c>
      <c r="W875" s="10" t="s">
        <v>37</v>
      </c>
      <c r="X875" s="10" t="s">
        <v>29</v>
      </c>
      <c r="Y875" s="15">
        <v>0</v>
      </c>
      <c r="Z875" s="15">
        <v>0</v>
      </c>
      <c r="AA875" s="15">
        <v>0</v>
      </c>
      <c r="AB875" s="15">
        <v>0</v>
      </c>
      <c r="AC875" s="14">
        <v>2112.75</v>
      </c>
      <c r="AD875" t="s">
        <v>2606</v>
      </c>
      <c r="AE875" t="s">
        <v>2606</v>
      </c>
      <c r="AF875">
        <v>3</v>
      </c>
    </row>
    <row r="876" spans="1:32" x14ac:dyDescent="0.25">
      <c r="A876" s="22" t="str">
        <f t="shared" si="13"/>
        <v>7000000036-0</v>
      </c>
      <c r="B876" s="9" t="s">
        <v>1728</v>
      </c>
      <c r="C876" s="10" t="s">
        <v>29</v>
      </c>
      <c r="D876" s="10" t="s">
        <v>29</v>
      </c>
      <c r="E876" s="9" t="s">
        <v>30</v>
      </c>
      <c r="F876" s="10" t="s">
        <v>207</v>
      </c>
      <c r="G876" s="10" t="s">
        <v>32</v>
      </c>
      <c r="H876" s="11">
        <v>40756</v>
      </c>
      <c r="I876" s="12">
        <v>40756</v>
      </c>
      <c r="J876" s="10" t="s">
        <v>210</v>
      </c>
      <c r="K876" s="13" t="s">
        <v>1729</v>
      </c>
      <c r="L876" s="10" t="s">
        <v>357</v>
      </c>
      <c r="M876" s="10" t="s">
        <v>29</v>
      </c>
      <c r="N876" s="14">
        <v>200344</v>
      </c>
      <c r="O876" s="12"/>
      <c r="P876" s="10" t="s">
        <v>29</v>
      </c>
      <c r="Q876" s="14">
        <v>-190326.8</v>
      </c>
      <c r="R876" s="15">
        <v>3</v>
      </c>
      <c r="S876" s="10" t="s">
        <v>29</v>
      </c>
      <c r="T876" s="14">
        <v>10017.200000000001</v>
      </c>
      <c r="U876" s="10" t="s">
        <v>36</v>
      </c>
      <c r="V876" s="10" t="s">
        <v>29</v>
      </c>
      <c r="W876" s="10" t="s">
        <v>37</v>
      </c>
      <c r="X876" s="10" t="s">
        <v>29</v>
      </c>
      <c r="Y876" s="15">
        <v>0</v>
      </c>
      <c r="Z876" s="15">
        <v>0</v>
      </c>
      <c r="AA876" s="15">
        <v>0</v>
      </c>
      <c r="AB876" s="15">
        <v>0</v>
      </c>
      <c r="AC876" s="14">
        <v>10017.200000000001</v>
      </c>
      <c r="AD876" t="s">
        <v>2606</v>
      </c>
      <c r="AE876" t="s">
        <v>2606</v>
      </c>
      <c r="AF876">
        <v>3</v>
      </c>
    </row>
    <row r="877" spans="1:32" x14ac:dyDescent="0.25">
      <c r="A877" s="22" t="str">
        <f t="shared" si="13"/>
        <v>7000000037-0</v>
      </c>
      <c r="B877" s="9" t="s">
        <v>1730</v>
      </c>
      <c r="C877" s="10" t="s">
        <v>29</v>
      </c>
      <c r="D877" s="10" t="s">
        <v>29</v>
      </c>
      <c r="E877" s="9" t="s">
        <v>30</v>
      </c>
      <c r="F877" s="10" t="s">
        <v>207</v>
      </c>
      <c r="G877" s="10" t="s">
        <v>32</v>
      </c>
      <c r="H877" s="11">
        <v>40756</v>
      </c>
      <c r="I877" s="12">
        <v>40756</v>
      </c>
      <c r="J877" s="10" t="s">
        <v>210</v>
      </c>
      <c r="K877" s="13" t="s">
        <v>1731</v>
      </c>
      <c r="L877" s="10" t="s">
        <v>357</v>
      </c>
      <c r="M877" s="10" t="s">
        <v>29</v>
      </c>
      <c r="N877" s="14">
        <v>143760</v>
      </c>
      <c r="O877" s="12"/>
      <c r="P877" s="10" t="s">
        <v>29</v>
      </c>
      <c r="Q877" s="14">
        <v>-136572</v>
      </c>
      <c r="R877" s="15">
        <v>2</v>
      </c>
      <c r="S877" s="10" t="s">
        <v>29</v>
      </c>
      <c r="T877" s="14">
        <v>7188</v>
      </c>
      <c r="U877" s="10" t="s">
        <v>36</v>
      </c>
      <c r="V877" s="10" t="s">
        <v>29</v>
      </c>
      <c r="W877" s="10" t="s">
        <v>37</v>
      </c>
      <c r="X877" s="10" t="s">
        <v>29</v>
      </c>
      <c r="Y877" s="15">
        <v>0</v>
      </c>
      <c r="Z877" s="15">
        <v>0</v>
      </c>
      <c r="AA877" s="15">
        <v>0</v>
      </c>
      <c r="AB877" s="15">
        <v>0</v>
      </c>
      <c r="AC877" s="14">
        <v>7188</v>
      </c>
      <c r="AD877" t="s">
        <v>2606</v>
      </c>
      <c r="AE877" t="s">
        <v>2606</v>
      </c>
      <c r="AF877">
        <v>3</v>
      </c>
    </row>
    <row r="878" spans="1:32" x14ac:dyDescent="0.25">
      <c r="A878" s="22" t="str">
        <f t="shared" si="13"/>
        <v>7000000038-0</v>
      </c>
      <c r="B878" s="9" t="s">
        <v>1732</v>
      </c>
      <c r="C878" s="10" t="s">
        <v>29</v>
      </c>
      <c r="D878" s="10" t="s">
        <v>29</v>
      </c>
      <c r="E878" s="9" t="s">
        <v>30</v>
      </c>
      <c r="F878" s="10" t="s">
        <v>32</v>
      </c>
      <c r="G878" s="10" t="s">
        <v>32</v>
      </c>
      <c r="H878" s="11">
        <v>40756</v>
      </c>
      <c r="I878" s="12">
        <v>40756</v>
      </c>
      <c r="J878" s="10" t="s">
        <v>210</v>
      </c>
      <c r="K878" s="13" t="s">
        <v>1733</v>
      </c>
      <c r="L878" s="10" t="s">
        <v>357</v>
      </c>
      <c r="M878" s="10" t="s">
        <v>29</v>
      </c>
      <c r="N878" s="14">
        <v>17436</v>
      </c>
      <c r="O878" s="12"/>
      <c r="P878" s="10" t="s">
        <v>29</v>
      </c>
      <c r="Q878" s="14">
        <v>-16564</v>
      </c>
      <c r="R878" s="15">
        <v>5</v>
      </c>
      <c r="S878" s="10" t="s">
        <v>29</v>
      </c>
      <c r="T878" s="15">
        <v>872</v>
      </c>
      <c r="U878" s="10" t="s">
        <v>36</v>
      </c>
      <c r="V878" s="10" t="s">
        <v>29</v>
      </c>
      <c r="W878" s="10" t="s">
        <v>37</v>
      </c>
      <c r="X878" s="10" t="s">
        <v>29</v>
      </c>
      <c r="Y878" s="15">
        <v>0</v>
      </c>
      <c r="Z878" s="15">
        <v>0</v>
      </c>
      <c r="AA878" s="15">
        <v>0</v>
      </c>
      <c r="AB878" s="15">
        <v>0</v>
      </c>
      <c r="AC878" s="15">
        <v>872</v>
      </c>
      <c r="AD878" t="s">
        <v>2606</v>
      </c>
      <c r="AE878" t="s">
        <v>2606</v>
      </c>
      <c r="AF878">
        <v>3</v>
      </c>
    </row>
    <row r="879" spans="1:32" x14ac:dyDescent="0.25">
      <c r="A879" s="22" t="str">
        <f t="shared" si="13"/>
        <v>7000000039-0</v>
      </c>
      <c r="B879" s="9" t="s">
        <v>1734</v>
      </c>
      <c r="C879" s="10" t="s">
        <v>29</v>
      </c>
      <c r="D879" s="10" t="s">
        <v>29</v>
      </c>
      <c r="E879" s="9" t="s">
        <v>30</v>
      </c>
      <c r="F879" s="10" t="s">
        <v>207</v>
      </c>
      <c r="G879" s="10" t="s">
        <v>32</v>
      </c>
      <c r="H879" s="11">
        <v>40878</v>
      </c>
      <c r="I879" s="12">
        <v>40878</v>
      </c>
      <c r="J879" s="10" t="s">
        <v>210</v>
      </c>
      <c r="K879" s="13" t="s">
        <v>1735</v>
      </c>
      <c r="L879" s="10" t="s">
        <v>357</v>
      </c>
      <c r="M879" s="10" t="s">
        <v>29</v>
      </c>
      <c r="N879" s="14">
        <v>37477</v>
      </c>
      <c r="O879" s="12"/>
      <c r="P879" s="10" t="s">
        <v>29</v>
      </c>
      <c r="Q879" s="14">
        <v>-35603.15</v>
      </c>
      <c r="R879" s="15">
        <v>1</v>
      </c>
      <c r="S879" s="10" t="s">
        <v>29</v>
      </c>
      <c r="T879" s="14">
        <v>1873.85</v>
      </c>
      <c r="U879" s="10" t="s">
        <v>36</v>
      </c>
      <c r="V879" s="10" t="s">
        <v>29</v>
      </c>
      <c r="W879" s="10" t="s">
        <v>37</v>
      </c>
      <c r="X879" s="10" t="s">
        <v>29</v>
      </c>
      <c r="Y879" s="15">
        <v>0</v>
      </c>
      <c r="Z879" s="15">
        <v>0</v>
      </c>
      <c r="AA879" s="15">
        <v>0</v>
      </c>
      <c r="AB879" s="15">
        <v>0</v>
      </c>
      <c r="AC879" s="14">
        <v>1873.85</v>
      </c>
      <c r="AD879" t="s">
        <v>2606</v>
      </c>
      <c r="AE879" t="s">
        <v>2606</v>
      </c>
      <c r="AF879">
        <v>3</v>
      </c>
    </row>
    <row r="880" spans="1:32" x14ac:dyDescent="0.25">
      <c r="A880" s="22" t="str">
        <f t="shared" si="13"/>
        <v>7000000040-0</v>
      </c>
      <c r="B880" s="9" t="s">
        <v>1736</v>
      </c>
      <c r="C880" s="10" t="s">
        <v>29</v>
      </c>
      <c r="D880" s="10" t="s">
        <v>29</v>
      </c>
      <c r="E880" s="9" t="s">
        <v>30</v>
      </c>
      <c r="F880" s="10" t="s">
        <v>207</v>
      </c>
      <c r="G880" s="10" t="s">
        <v>32</v>
      </c>
      <c r="H880" s="11">
        <v>40878</v>
      </c>
      <c r="I880" s="12">
        <v>40878</v>
      </c>
      <c r="J880" s="10" t="s">
        <v>210</v>
      </c>
      <c r="K880" s="13" t="s">
        <v>1737</v>
      </c>
      <c r="L880" s="10" t="s">
        <v>357</v>
      </c>
      <c r="M880" s="10" t="s">
        <v>29</v>
      </c>
      <c r="N880" s="14">
        <v>117030</v>
      </c>
      <c r="O880" s="12"/>
      <c r="P880" s="10" t="s">
        <v>29</v>
      </c>
      <c r="Q880" s="14">
        <v>-111178.5</v>
      </c>
      <c r="R880" s="15">
        <v>1</v>
      </c>
      <c r="S880" s="10" t="s">
        <v>29</v>
      </c>
      <c r="T880" s="14">
        <v>5851.5</v>
      </c>
      <c r="U880" s="10" t="s">
        <v>36</v>
      </c>
      <c r="V880" s="10" t="s">
        <v>29</v>
      </c>
      <c r="W880" s="10" t="s">
        <v>37</v>
      </c>
      <c r="X880" s="10" t="s">
        <v>29</v>
      </c>
      <c r="Y880" s="15">
        <v>0</v>
      </c>
      <c r="Z880" s="15">
        <v>0</v>
      </c>
      <c r="AA880" s="15">
        <v>0</v>
      </c>
      <c r="AB880" s="15">
        <v>0</v>
      </c>
      <c r="AC880" s="14">
        <v>5851.5</v>
      </c>
      <c r="AD880" t="s">
        <v>2606</v>
      </c>
      <c r="AE880" t="s">
        <v>2606</v>
      </c>
      <c r="AF880">
        <v>3</v>
      </c>
    </row>
    <row r="881" spans="1:32" x14ac:dyDescent="0.25">
      <c r="A881" s="22" t="str">
        <f t="shared" si="13"/>
        <v>7000000041-0</v>
      </c>
      <c r="B881" s="9" t="s">
        <v>1738</v>
      </c>
      <c r="C881" s="10" t="s">
        <v>29</v>
      </c>
      <c r="D881" s="10" t="s">
        <v>29</v>
      </c>
      <c r="E881" s="9" t="s">
        <v>30</v>
      </c>
      <c r="F881" s="10" t="s">
        <v>32</v>
      </c>
      <c r="G881" s="10" t="s">
        <v>32</v>
      </c>
      <c r="H881" s="11">
        <v>40878</v>
      </c>
      <c r="I881" s="12">
        <v>40878</v>
      </c>
      <c r="J881" s="10" t="s">
        <v>210</v>
      </c>
      <c r="K881" s="13" t="s">
        <v>1739</v>
      </c>
      <c r="L881" s="10" t="s">
        <v>357</v>
      </c>
      <c r="M881" s="10" t="s">
        <v>29</v>
      </c>
      <c r="N881" s="14">
        <v>6138</v>
      </c>
      <c r="O881" s="12"/>
      <c r="P881" s="10" t="s">
        <v>29</v>
      </c>
      <c r="Q881" s="14">
        <v>-5831</v>
      </c>
      <c r="R881" s="15">
        <v>2</v>
      </c>
      <c r="S881" s="10" t="s">
        <v>29</v>
      </c>
      <c r="T881" s="15">
        <v>307</v>
      </c>
      <c r="U881" s="10" t="s">
        <v>36</v>
      </c>
      <c r="V881" s="10" t="s">
        <v>29</v>
      </c>
      <c r="W881" s="10" t="s">
        <v>37</v>
      </c>
      <c r="X881" s="10" t="s">
        <v>29</v>
      </c>
      <c r="Y881" s="15">
        <v>0</v>
      </c>
      <c r="Z881" s="15">
        <v>0</v>
      </c>
      <c r="AA881" s="15">
        <v>0</v>
      </c>
      <c r="AB881" s="15">
        <v>0</v>
      </c>
      <c r="AC881" s="15">
        <v>307</v>
      </c>
      <c r="AD881" t="s">
        <v>2606</v>
      </c>
      <c r="AE881" t="s">
        <v>2606</v>
      </c>
      <c r="AF881">
        <v>3</v>
      </c>
    </row>
    <row r="882" spans="1:32" x14ac:dyDescent="0.25">
      <c r="A882" s="22" t="str">
        <f t="shared" si="13"/>
        <v>7000000042-0</v>
      </c>
      <c r="B882" s="9" t="s">
        <v>1740</v>
      </c>
      <c r="C882" s="10" t="s">
        <v>29</v>
      </c>
      <c r="D882" s="10" t="s">
        <v>29</v>
      </c>
      <c r="E882" s="9" t="s">
        <v>30</v>
      </c>
      <c r="F882" s="10" t="s">
        <v>207</v>
      </c>
      <c r="G882" s="10" t="s">
        <v>32</v>
      </c>
      <c r="H882" s="11">
        <v>40909</v>
      </c>
      <c r="I882" s="12">
        <v>40909</v>
      </c>
      <c r="J882" s="10" t="s">
        <v>210</v>
      </c>
      <c r="K882" s="13" t="s">
        <v>1741</v>
      </c>
      <c r="L882" s="10" t="s">
        <v>357</v>
      </c>
      <c r="M882" s="10" t="s">
        <v>29</v>
      </c>
      <c r="N882" s="14">
        <v>56641</v>
      </c>
      <c r="O882" s="12"/>
      <c r="P882" s="10" t="s">
        <v>29</v>
      </c>
      <c r="Q882" s="14">
        <v>-53808.95</v>
      </c>
      <c r="R882" s="15">
        <v>1</v>
      </c>
      <c r="S882" s="10" t="s">
        <v>29</v>
      </c>
      <c r="T882" s="14">
        <v>2832.05</v>
      </c>
      <c r="U882" s="10" t="s">
        <v>36</v>
      </c>
      <c r="V882" s="10" t="s">
        <v>29</v>
      </c>
      <c r="W882" s="10" t="s">
        <v>37</v>
      </c>
      <c r="X882" s="10" t="s">
        <v>29</v>
      </c>
      <c r="Y882" s="15">
        <v>0</v>
      </c>
      <c r="Z882" s="15">
        <v>0</v>
      </c>
      <c r="AA882" s="15">
        <v>0</v>
      </c>
      <c r="AB882" s="15">
        <v>0</v>
      </c>
      <c r="AC882" s="14">
        <v>2832.05</v>
      </c>
      <c r="AD882" t="s">
        <v>2606</v>
      </c>
      <c r="AE882" t="s">
        <v>2606</v>
      </c>
      <c r="AF882">
        <v>3</v>
      </c>
    </row>
    <row r="883" spans="1:32" x14ac:dyDescent="0.25">
      <c r="A883" s="22" t="str">
        <f t="shared" si="13"/>
        <v>7000000043-0</v>
      </c>
      <c r="B883" s="9" t="s">
        <v>1742</v>
      </c>
      <c r="C883" s="10" t="s">
        <v>29</v>
      </c>
      <c r="D883" s="10" t="s">
        <v>29</v>
      </c>
      <c r="E883" s="9" t="s">
        <v>30</v>
      </c>
      <c r="F883" s="10" t="s">
        <v>32</v>
      </c>
      <c r="G883" s="10" t="s">
        <v>32</v>
      </c>
      <c r="H883" s="11">
        <v>41000</v>
      </c>
      <c r="I883" s="12">
        <v>41000</v>
      </c>
      <c r="J883" s="10" t="s">
        <v>210</v>
      </c>
      <c r="K883" s="13" t="s">
        <v>1743</v>
      </c>
      <c r="L883" s="10" t="s">
        <v>357</v>
      </c>
      <c r="M883" s="10" t="s">
        <v>29</v>
      </c>
      <c r="N883" s="14">
        <v>4700</v>
      </c>
      <c r="O883" s="12"/>
      <c r="P883" s="10" t="s">
        <v>29</v>
      </c>
      <c r="Q883" s="14">
        <v>-4465</v>
      </c>
      <c r="R883" s="15">
        <v>1</v>
      </c>
      <c r="S883" s="10" t="s">
        <v>29</v>
      </c>
      <c r="T883" s="15">
        <v>235</v>
      </c>
      <c r="U883" s="10" t="s">
        <v>36</v>
      </c>
      <c r="V883" s="10" t="s">
        <v>29</v>
      </c>
      <c r="W883" s="10" t="s">
        <v>37</v>
      </c>
      <c r="X883" s="10" t="s">
        <v>29</v>
      </c>
      <c r="Y883" s="15">
        <v>0</v>
      </c>
      <c r="Z883" s="15">
        <v>0</v>
      </c>
      <c r="AA883" s="15">
        <v>0</v>
      </c>
      <c r="AB883" s="15">
        <v>0</v>
      </c>
      <c r="AC883" s="15">
        <v>235</v>
      </c>
      <c r="AD883" t="s">
        <v>2606</v>
      </c>
      <c r="AE883" t="s">
        <v>2606</v>
      </c>
      <c r="AF883">
        <v>3</v>
      </c>
    </row>
    <row r="884" spans="1:32" x14ac:dyDescent="0.25">
      <c r="A884" s="22" t="str">
        <f t="shared" si="13"/>
        <v>7000000044-0</v>
      </c>
      <c r="B884" s="9" t="s">
        <v>1744</v>
      </c>
      <c r="C884" s="10" t="s">
        <v>29</v>
      </c>
      <c r="D884" s="10" t="s">
        <v>29</v>
      </c>
      <c r="E884" s="9" t="s">
        <v>30</v>
      </c>
      <c r="F884" s="10" t="s">
        <v>207</v>
      </c>
      <c r="G884" s="10" t="s">
        <v>32</v>
      </c>
      <c r="H884" s="11">
        <v>41061</v>
      </c>
      <c r="I884" s="12">
        <v>41061</v>
      </c>
      <c r="J884" s="10" t="s">
        <v>210</v>
      </c>
      <c r="K884" s="13" t="s">
        <v>1745</v>
      </c>
      <c r="L884" s="10" t="s">
        <v>357</v>
      </c>
      <c r="M884" s="10" t="s">
        <v>29</v>
      </c>
      <c r="N884" s="14">
        <v>10500</v>
      </c>
      <c r="O884" s="12"/>
      <c r="P884" s="10" t="s">
        <v>29</v>
      </c>
      <c r="Q884" s="14">
        <v>-9975</v>
      </c>
      <c r="R884" s="15">
        <v>2</v>
      </c>
      <c r="S884" s="10" t="s">
        <v>29</v>
      </c>
      <c r="T884" s="15">
        <v>525</v>
      </c>
      <c r="U884" s="10" t="s">
        <v>36</v>
      </c>
      <c r="V884" s="10" t="s">
        <v>29</v>
      </c>
      <c r="W884" s="10" t="s">
        <v>37</v>
      </c>
      <c r="X884" s="10" t="s">
        <v>29</v>
      </c>
      <c r="Y884" s="15">
        <v>0</v>
      </c>
      <c r="Z884" s="15">
        <v>0</v>
      </c>
      <c r="AA884" s="15">
        <v>0</v>
      </c>
      <c r="AB884" s="15">
        <v>0</v>
      </c>
      <c r="AC884" s="15">
        <v>525</v>
      </c>
      <c r="AD884" t="s">
        <v>2606</v>
      </c>
      <c r="AE884" t="s">
        <v>2606</v>
      </c>
      <c r="AF884">
        <v>3</v>
      </c>
    </row>
    <row r="885" spans="1:32" x14ac:dyDescent="0.25">
      <c r="A885" s="22" t="str">
        <f t="shared" si="13"/>
        <v>7000000045-0</v>
      </c>
      <c r="B885" s="9" t="s">
        <v>1746</v>
      </c>
      <c r="C885" s="10" t="s">
        <v>29</v>
      </c>
      <c r="D885" s="10" t="s">
        <v>29</v>
      </c>
      <c r="E885" s="9" t="s">
        <v>30</v>
      </c>
      <c r="F885" s="10" t="s">
        <v>207</v>
      </c>
      <c r="G885" s="10" t="s">
        <v>32</v>
      </c>
      <c r="H885" s="11">
        <v>41061</v>
      </c>
      <c r="I885" s="12">
        <v>41061</v>
      </c>
      <c r="J885" s="10" t="s">
        <v>210</v>
      </c>
      <c r="K885" s="13" t="s">
        <v>1747</v>
      </c>
      <c r="L885" s="10" t="s">
        <v>357</v>
      </c>
      <c r="M885" s="10" t="s">
        <v>29</v>
      </c>
      <c r="N885" s="14">
        <v>85500</v>
      </c>
      <c r="O885" s="12"/>
      <c r="P885" s="10" t="s">
        <v>29</v>
      </c>
      <c r="Q885" s="14">
        <v>-81225</v>
      </c>
      <c r="R885" s="15">
        <v>1</v>
      </c>
      <c r="S885" s="10" t="s">
        <v>29</v>
      </c>
      <c r="T885" s="14">
        <v>4275</v>
      </c>
      <c r="U885" s="10" t="s">
        <v>36</v>
      </c>
      <c r="V885" s="10" t="s">
        <v>29</v>
      </c>
      <c r="W885" s="10" t="s">
        <v>37</v>
      </c>
      <c r="X885" s="10" t="s">
        <v>29</v>
      </c>
      <c r="Y885" s="15">
        <v>0</v>
      </c>
      <c r="Z885" s="15">
        <v>0</v>
      </c>
      <c r="AA885" s="15">
        <v>0</v>
      </c>
      <c r="AB885" s="15">
        <v>0</v>
      </c>
      <c r="AC885" s="14">
        <v>4275</v>
      </c>
      <c r="AD885" t="s">
        <v>2606</v>
      </c>
      <c r="AE885" t="s">
        <v>2606</v>
      </c>
      <c r="AF885">
        <v>3</v>
      </c>
    </row>
    <row r="886" spans="1:32" x14ac:dyDescent="0.25">
      <c r="A886" s="22" t="str">
        <f t="shared" si="13"/>
        <v>7000000046-0</v>
      </c>
      <c r="B886" s="9" t="s">
        <v>1748</v>
      </c>
      <c r="C886" s="10" t="s">
        <v>29</v>
      </c>
      <c r="D886" s="10" t="s">
        <v>29</v>
      </c>
      <c r="E886" s="9" t="s">
        <v>30</v>
      </c>
      <c r="F886" s="10" t="s">
        <v>32</v>
      </c>
      <c r="G886" s="10" t="s">
        <v>32</v>
      </c>
      <c r="H886" s="11">
        <v>41061</v>
      </c>
      <c r="I886" s="12">
        <v>41061</v>
      </c>
      <c r="J886" s="10" t="s">
        <v>210</v>
      </c>
      <c r="K886" s="13" t="s">
        <v>565</v>
      </c>
      <c r="L886" s="10" t="s">
        <v>357</v>
      </c>
      <c r="M886" s="10" t="s">
        <v>29</v>
      </c>
      <c r="N886" s="14">
        <v>1940</v>
      </c>
      <c r="O886" s="12"/>
      <c r="P886" s="10" t="s">
        <v>29</v>
      </c>
      <c r="Q886" s="14">
        <v>-1843</v>
      </c>
      <c r="R886" s="15">
        <v>1</v>
      </c>
      <c r="S886" s="10" t="s">
        <v>29</v>
      </c>
      <c r="T886" s="15">
        <v>97</v>
      </c>
      <c r="U886" s="10" t="s">
        <v>36</v>
      </c>
      <c r="V886" s="10" t="s">
        <v>29</v>
      </c>
      <c r="W886" s="10" t="s">
        <v>37</v>
      </c>
      <c r="X886" s="10" t="s">
        <v>29</v>
      </c>
      <c r="Y886" s="15">
        <v>0</v>
      </c>
      <c r="Z886" s="15">
        <v>0</v>
      </c>
      <c r="AA886" s="15">
        <v>0</v>
      </c>
      <c r="AB886" s="15">
        <v>0</v>
      </c>
      <c r="AC886" s="15">
        <v>97</v>
      </c>
      <c r="AD886" t="s">
        <v>2606</v>
      </c>
      <c r="AE886" t="s">
        <v>2606</v>
      </c>
      <c r="AF886">
        <v>3</v>
      </c>
    </row>
    <row r="887" spans="1:32" x14ac:dyDescent="0.25">
      <c r="A887" s="22" t="str">
        <f t="shared" si="13"/>
        <v>7000000047-0</v>
      </c>
      <c r="B887" s="9" t="s">
        <v>1749</v>
      </c>
      <c r="C887" s="10" t="s">
        <v>29</v>
      </c>
      <c r="D887" s="10" t="s">
        <v>29</v>
      </c>
      <c r="E887" s="9" t="s">
        <v>30</v>
      </c>
      <c r="F887" s="10" t="s">
        <v>32</v>
      </c>
      <c r="G887" s="10" t="s">
        <v>32</v>
      </c>
      <c r="H887" s="11">
        <v>41061</v>
      </c>
      <c r="I887" s="12">
        <v>41061</v>
      </c>
      <c r="J887" s="10" t="s">
        <v>210</v>
      </c>
      <c r="K887" s="13" t="s">
        <v>1750</v>
      </c>
      <c r="L887" s="10" t="s">
        <v>357</v>
      </c>
      <c r="M887" s="10" t="s">
        <v>29</v>
      </c>
      <c r="N887" s="14">
        <v>9500</v>
      </c>
      <c r="O887" s="12"/>
      <c r="P887" s="10" t="s">
        <v>29</v>
      </c>
      <c r="Q887" s="14">
        <v>-9025</v>
      </c>
      <c r="R887" s="15">
        <v>2</v>
      </c>
      <c r="S887" s="10" t="s">
        <v>29</v>
      </c>
      <c r="T887" s="15">
        <v>475</v>
      </c>
      <c r="U887" s="10" t="s">
        <v>36</v>
      </c>
      <c r="V887" s="10" t="s">
        <v>29</v>
      </c>
      <c r="W887" s="10" t="s">
        <v>37</v>
      </c>
      <c r="X887" s="10" t="s">
        <v>29</v>
      </c>
      <c r="Y887" s="15">
        <v>0</v>
      </c>
      <c r="Z887" s="15">
        <v>0</v>
      </c>
      <c r="AA887" s="15">
        <v>0</v>
      </c>
      <c r="AB887" s="15">
        <v>0</v>
      </c>
      <c r="AC887" s="15">
        <v>475</v>
      </c>
      <c r="AD887" t="s">
        <v>2606</v>
      </c>
      <c r="AE887" t="s">
        <v>2606</v>
      </c>
      <c r="AF887">
        <v>3</v>
      </c>
    </row>
    <row r="888" spans="1:32" x14ac:dyDescent="0.25">
      <c r="A888" s="22" t="str">
        <f t="shared" si="13"/>
        <v>7000000048-0</v>
      </c>
      <c r="B888" s="9" t="s">
        <v>1751</v>
      </c>
      <c r="C888" s="10" t="s">
        <v>29</v>
      </c>
      <c r="D888" s="10" t="s">
        <v>29</v>
      </c>
      <c r="E888" s="9" t="s">
        <v>30</v>
      </c>
      <c r="F888" s="10" t="s">
        <v>207</v>
      </c>
      <c r="G888" s="10" t="s">
        <v>32</v>
      </c>
      <c r="H888" s="11">
        <v>41122</v>
      </c>
      <c r="I888" s="12">
        <v>41122</v>
      </c>
      <c r="J888" s="10" t="s">
        <v>210</v>
      </c>
      <c r="K888" s="13" t="s">
        <v>1752</v>
      </c>
      <c r="L888" s="10" t="s">
        <v>357</v>
      </c>
      <c r="M888" s="10" t="s">
        <v>29</v>
      </c>
      <c r="N888" s="14">
        <v>45000</v>
      </c>
      <c r="O888" s="12"/>
      <c r="P888" s="10" t="s">
        <v>29</v>
      </c>
      <c r="Q888" s="14">
        <v>-42750</v>
      </c>
      <c r="R888" s="15">
        <v>1</v>
      </c>
      <c r="S888" s="10" t="s">
        <v>29</v>
      </c>
      <c r="T888" s="14">
        <v>2250</v>
      </c>
      <c r="U888" s="10" t="s">
        <v>36</v>
      </c>
      <c r="V888" s="10" t="s">
        <v>29</v>
      </c>
      <c r="W888" s="10" t="s">
        <v>37</v>
      </c>
      <c r="X888" s="10" t="s">
        <v>29</v>
      </c>
      <c r="Y888" s="15">
        <v>0</v>
      </c>
      <c r="Z888" s="15">
        <v>0</v>
      </c>
      <c r="AA888" s="15">
        <v>0</v>
      </c>
      <c r="AB888" s="15">
        <v>0</v>
      </c>
      <c r="AC888" s="14">
        <v>2250</v>
      </c>
      <c r="AD888" t="s">
        <v>2606</v>
      </c>
      <c r="AE888" t="s">
        <v>2606</v>
      </c>
      <c r="AF888">
        <v>3</v>
      </c>
    </row>
    <row r="889" spans="1:32" x14ac:dyDescent="0.25">
      <c r="A889" s="22" t="str">
        <f t="shared" si="13"/>
        <v>7000000049-0</v>
      </c>
      <c r="B889" s="9" t="s">
        <v>1753</v>
      </c>
      <c r="C889" s="10" t="s">
        <v>29</v>
      </c>
      <c r="D889" s="10" t="s">
        <v>29</v>
      </c>
      <c r="E889" s="9" t="s">
        <v>30</v>
      </c>
      <c r="F889" s="10" t="s">
        <v>207</v>
      </c>
      <c r="G889" s="10" t="s">
        <v>32</v>
      </c>
      <c r="H889" s="11">
        <v>41395</v>
      </c>
      <c r="I889" s="12">
        <v>41395</v>
      </c>
      <c r="J889" s="10" t="s">
        <v>210</v>
      </c>
      <c r="K889" s="13" t="s">
        <v>1727</v>
      </c>
      <c r="L889" s="10" t="s">
        <v>357</v>
      </c>
      <c r="M889" s="10" t="s">
        <v>29</v>
      </c>
      <c r="N889" s="14">
        <v>10300</v>
      </c>
      <c r="O889" s="12"/>
      <c r="P889" s="10" t="s">
        <v>29</v>
      </c>
      <c r="Q889" s="14">
        <v>-9709</v>
      </c>
      <c r="R889" s="15">
        <v>1</v>
      </c>
      <c r="S889" s="10" t="s">
        <v>29</v>
      </c>
      <c r="T889" s="15">
        <v>591</v>
      </c>
      <c r="U889" s="10" t="s">
        <v>36</v>
      </c>
      <c r="V889" s="10" t="s">
        <v>29</v>
      </c>
      <c r="W889" s="10" t="s">
        <v>37</v>
      </c>
      <c r="X889" s="10" t="s">
        <v>29</v>
      </c>
      <c r="Y889" s="15">
        <v>0</v>
      </c>
      <c r="Z889" s="15">
        <v>0</v>
      </c>
      <c r="AA889" s="15">
        <v>0</v>
      </c>
      <c r="AB889" s="15">
        <v>-76</v>
      </c>
      <c r="AC889" s="15">
        <v>515</v>
      </c>
      <c r="AD889" t="s">
        <v>2606</v>
      </c>
      <c r="AE889" t="s">
        <v>2606</v>
      </c>
      <c r="AF889">
        <v>3</v>
      </c>
    </row>
    <row r="890" spans="1:32" x14ac:dyDescent="0.25">
      <c r="A890" s="22" t="str">
        <f t="shared" si="13"/>
        <v>7000000050-0</v>
      </c>
      <c r="B890" s="9" t="s">
        <v>1754</v>
      </c>
      <c r="C890" s="10" t="s">
        <v>29</v>
      </c>
      <c r="D890" s="10" t="s">
        <v>29</v>
      </c>
      <c r="E890" s="9" t="s">
        <v>30</v>
      </c>
      <c r="F890" s="10" t="s">
        <v>207</v>
      </c>
      <c r="G890" s="10" t="s">
        <v>32</v>
      </c>
      <c r="H890" s="11">
        <v>41518</v>
      </c>
      <c r="I890" s="12">
        <v>41518</v>
      </c>
      <c r="J890" s="10" t="s">
        <v>210</v>
      </c>
      <c r="K890" s="13" t="s">
        <v>1755</v>
      </c>
      <c r="L890" s="10" t="s">
        <v>357</v>
      </c>
      <c r="M890" s="10" t="s">
        <v>29</v>
      </c>
      <c r="N890" s="14">
        <v>7690</v>
      </c>
      <c r="O890" s="12"/>
      <c r="P890" s="10" t="s">
        <v>29</v>
      </c>
      <c r="Q890" s="14">
        <v>-7305.5</v>
      </c>
      <c r="R890" s="15">
        <v>1</v>
      </c>
      <c r="S890" s="10" t="s">
        <v>29</v>
      </c>
      <c r="T890" s="15">
        <v>384.5</v>
      </c>
      <c r="U890" s="10" t="s">
        <v>36</v>
      </c>
      <c r="V890" s="10" t="s">
        <v>29</v>
      </c>
      <c r="W890" s="10" t="s">
        <v>37</v>
      </c>
      <c r="X890" s="10" t="s">
        <v>29</v>
      </c>
      <c r="Y890" s="15">
        <v>0</v>
      </c>
      <c r="Z890" s="15">
        <v>0</v>
      </c>
      <c r="AA890" s="15">
        <v>0</v>
      </c>
      <c r="AB890" s="15">
        <v>0</v>
      </c>
      <c r="AC890" s="15">
        <v>384.5</v>
      </c>
      <c r="AD890" t="s">
        <v>2606</v>
      </c>
      <c r="AE890" t="s">
        <v>2606</v>
      </c>
      <c r="AF890">
        <v>3</v>
      </c>
    </row>
    <row r="891" spans="1:32" x14ac:dyDescent="0.25">
      <c r="A891" s="22" t="str">
        <f t="shared" si="13"/>
        <v>7000000051-0</v>
      </c>
      <c r="B891" s="9" t="s">
        <v>1756</v>
      </c>
      <c r="C891" s="10" t="s">
        <v>29</v>
      </c>
      <c r="D891" s="10" t="s">
        <v>29</v>
      </c>
      <c r="E891" s="9" t="s">
        <v>30</v>
      </c>
      <c r="F891" s="10" t="s">
        <v>207</v>
      </c>
      <c r="G891" s="10" t="s">
        <v>32</v>
      </c>
      <c r="H891" s="11">
        <v>41579</v>
      </c>
      <c r="I891" s="12">
        <v>41579</v>
      </c>
      <c r="J891" s="10" t="s">
        <v>218</v>
      </c>
      <c r="K891" s="13" t="s">
        <v>1432</v>
      </c>
      <c r="L891" s="10" t="s">
        <v>357</v>
      </c>
      <c r="M891" s="10" t="s">
        <v>29</v>
      </c>
      <c r="N891" s="14">
        <v>8900</v>
      </c>
      <c r="O891" s="12"/>
      <c r="P891" s="10" t="s">
        <v>29</v>
      </c>
      <c r="Q891" s="14">
        <v>-8326</v>
      </c>
      <c r="R891" s="15">
        <v>1</v>
      </c>
      <c r="S891" s="10" t="s">
        <v>29</v>
      </c>
      <c r="T891" s="15">
        <v>574</v>
      </c>
      <c r="U891" s="10" t="s">
        <v>36</v>
      </c>
      <c r="V891" s="10" t="s">
        <v>29</v>
      </c>
      <c r="W891" s="10" t="s">
        <v>37</v>
      </c>
      <c r="X891" s="10" t="s">
        <v>29</v>
      </c>
      <c r="Y891" s="15">
        <v>0</v>
      </c>
      <c r="Z891" s="15">
        <v>0</v>
      </c>
      <c r="AA891" s="15">
        <v>0</v>
      </c>
      <c r="AB891" s="15">
        <v>-129</v>
      </c>
      <c r="AC891" s="15">
        <v>445</v>
      </c>
      <c r="AD891" t="s">
        <v>2606</v>
      </c>
      <c r="AE891" t="s">
        <v>2606</v>
      </c>
      <c r="AF891">
        <v>3</v>
      </c>
    </row>
    <row r="892" spans="1:32" x14ac:dyDescent="0.25">
      <c r="A892" s="22" t="str">
        <f t="shared" si="13"/>
        <v>7000000052-0</v>
      </c>
      <c r="B892" s="9" t="s">
        <v>1757</v>
      </c>
      <c r="C892" s="10" t="s">
        <v>29</v>
      </c>
      <c r="D892" s="10" t="s">
        <v>29</v>
      </c>
      <c r="E892" s="9" t="s">
        <v>30</v>
      </c>
      <c r="F892" s="10" t="s">
        <v>207</v>
      </c>
      <c r="G892" s="10" t="s">
        <v>32</v>
      </c>
      <c r="H892" s="11">
        <v>41579</v>
      </c>
      <c r="I892" s="12">
        <v>41579</v>
      </c>
      <c r="J892" s="10" t="s">
        <v>218</v>
      </c>
      <c r="K892" s="13" t="s">
        <v>1758</v>
      </c>
      <c r="L892" s="10" t="s">
        <v>357</v>
      </c>
      <c r="M892" s="10" t="s">
        <v>29</v>
      </c>
      <c r="N892" s="14">
        <v>10530</v>
      </c>
      <c r="O892" s="12"/>
      <c r="P892" s="10" t="s">
        <v>29</v>
      </c>
      <c r="Q892" s="14">
        <v>-9852</v>
      </c>
      <c r="R892" s="15">
        <v>1</v>
      </c>
      <c r="S892" s="10" t="s">
        <v>29</v>
      </c>
      <c r="T892" s="15">
        <v>678</v>
      </c>
      <c r="U892" s="10" t="s">
        <v>36</v>
      </c>
      <c r="V892" s="10" t="s">
        <v>29</v>
      </c>
      <c r="W892" s="10" t="s">
        <v>37</v>
      </c>
      <c r="X892" s="10" t="s">
        <v>29</v>
      </c>
      <c r="Y892" s="15">
        <v>0</v>
      </c>
      <c r="Z892" s="15">
        <v>0</v>
      </c>
      <c r="AA892" s="15">
        <v>0</v>
      </c>
      <c r="AB892" s="15">
        <v>-151.5</v>
      </c>
      <c r="AC892" s="15">
        <v>526.5</v>
      </c>
      <c r="AD892" t="s">
        <v>2606</v>
      </c>
      <c r="AE892" t="s">
        <v>2606</v>
      </c>
      <c r="AF892">
        <v>3</v>
      </c>
    </row>
    <row r="893" spans="1:32" x14ac:dyDescent="0.25">
      <c r="A893" s="22" t="str">
        <f t="shared" si="13"/>
        <v>7000000053-0</v>
      </c>
      <c r="B893" s="9" t="s">
        <v>1759</v>
      </c>
      <c r="C893" s="10" t="s">
        <v>29</v>
      </c>
      <c r="D893" s="10" t="s">
        <v>29</v>
      </c>
      <c r="E893" s="9" t="s">
        <v>30</v>
      </c>
      <c r="F893" s="10" t="s">
        <v>207</v>
      </c>
      <c r="G893" s="10" t="s">
        <v>32</v>
      </c>
      <c r="H893" s="11">
        <v>41640</v>
      </c>
      <c r="I893" s="12">
        <v>41640</v>
      </c>
      <c r="J893" s="10" t="s">
        <v>218</v>
      </c>
      <c r="K893" s="13" t="s">
        <v>1760</v>
      </c>
      <c r="L893" s="10" t="s">
        <v>357</v>
      </c>
      <c r="M893" s="10" t="s">
        <v>29</v>
      </c>
      <c r="N893" s="14">
        <v>2200</v>
      </c>
      <c r="O893" s="12"/>
      <c r="P893" s="10" t="s">
        <v>29</v>
      </c>
      <c r="Q893" s="14">
        <v>-2070</v>
      </c>
      <c r="R893" s="15">
        <v>0</v>
      </c>
      <c r="S893" s="10" t="s">
        <v>29</v>
      </c>
      <c r="T893" s="15">
        <v>130</v>
      </c>
      <c r="U893" s="10" t="s">
        <v>36</v>
      </c>
      <c r="V893" s="10" t="s">
        <v>29</v>
      </c>
      <c r="W893" s="10" t="s">
        <v>37</v>
      </c>
      <c r="X893" s="10" t="s">
        <v>29</v>
      </c>
      <c r="Y893" s="15">
        <v>0</v>
      </c>
      <c r="Z893" s="15">
        <v>0</v>
      </c>
      <c r="AA893" s="15">
        <v>0</v>
      </c>
      <c r="AB893" s="15">
        <v>-20</v>
      </c>
      <c r="AC893" s="15">
        <v>110</v>
      </c>
      <c r="AD893" t="s">
        <v>2606</v>
      </c>
      <c r="AE893" t="s">
        <v>2606</v>
      </c>
      <c r="AF893">
        <v>3</v>
      </c>
    </row>
    <row r="894" spans="1:32" x14ac:dyDescent="0.25">
      <c r="A894" s="22" t="str">
        <f t="shared" si="13"/>
        <v>7000000053-1</v>
      </c>
      <c r="B894" s="9" t="s">
        <v>1759</v>
      </c>
      <c r="C894" s="10" t="s">
        <v>29</v>
      </c>
      <c r="D894" s="10" t="s">
        <v>29</v>
      </c>
      <c r="E894" s="9" t="s">
        <v>375</v>
      </c>
      <c r="F894" s="10" t="s">
        <v>207</v>
      </c>
      <c r="G894" s="10" t="s">
        <v>32</v>
      </c>
      <c r="H894" s="11">
        <v>44958</v>
      </c>
      <c r="I894" s="12">
        <v>44958</v>
      </c>
      <c r="J894" s="10" t="s">
        <v>218</v>
      </c>
      <c r="K894" s="13" t="s">
        <v>1760</v>
      </c>
      <c r="L894" s="10" t="s">
        <v>357</v>
      </c>
      <c r="M894" s="10" t="s">
        <v>29</v>
      </c>
      <c r="N894" s="14">
        <v>6357</v>
      </c>
      <c r="O894" s="12"/>
      <c r="P894" s="10" t="s">
        <v>29</v>
      </c>
      <c r="Q894" s="15">
        <v>-266</v>
      </c>
      <c r="R894" s="15">
        <v>2</v>
      </c>
      <c r="S894" s="10" t="s">
        <v>29</v>
      </c>
      <c r="T894" s="14">
        <v>6091</v>
      </c>
      <c r="U894" s="10" t="s">
        <v>36</v>
      </c>
      <c r="V894" s="10" t="s">
        <v>29</v>
      </c>
      <c r="W894" s="10" t="s">
        <v>37</v>
      </c>
      <c r="X894" s="10" t="s">
        <v>29</v>
      </c>
      <c r="Y894" s="15">
        <v>0</v>
      </c>
      <c r="Z894" s="15">
        <v>0</v>
      </c>
      <c r="AA894" s="15">
        <v>0</v>
      </c>
      <c r="AB894" s="14">
        <v>-1580</v>
      </c>
      <c r="AC894" s="14">
        <v>4511</v>
      </c>
      <c r="AD894" t="s">
        <v>2606</v>
      </c>
      <c r="AE894" t="s">
        <v>2606</v>
      </c>
      <c r="AF894">
        <v>3</v>
      </c>
    </row>
    <row r="895" spans="1:32" x14ac:dyDescent="0.25">
      <c r="A895" s="22" t="str">
        <f t="shared" si="13"/>
        <v>7000000054-0</v>
      </c>
      <c r="B895" s="9" t="s">
        <v>1761</v>
      </c>
      <c r="C895" s="10" t="s">
        <v>29</v>
      </c>
      <c r="D895" s="10" t="s">
        <v>29</v>
      </c>
      <c r="E895" s="9" t="s">
        <v>30</v>
      </c>
      <c r="F895" s="10" t="s">
        <v>207</v>
      </c>
      <c r="G895" s="10" t="s">
        <v>32</v>
      </c>
      <c r="H895" s="11">
        <v>41974</v>
      </c>
      <c r="I895" s="12">
        <v>41974</v>
      </c>
      <c r="J895" s="10" t="s">
        <v>210</v>
      </c>
      <c r="K895" s="13" t="s">
        <v>1762</v>
      </c>
      <c r="L895" s="10" t="s">
        <v>357</v>
      </c>
      <c r="M895" s="10" t="s">
        <v>29</v>
      </c>
      <c r="N895" s="14">
        <v>236669.27</v>
      </c>
      <c r="O895" s="12"/>
      <c r="P895" s="10" t="s">
        <v>29</v>
      </c>
      <c r="Q895" s="14">
        <v>-216266.27</v>
      </c>
      <c r="R895" s="15">
        <v>1</v>
      </c>
      <c r="S895" s="10" t="s">
        <v>29</v>
      </c>
      <c r="T895" s="14">
        <v>20403</v>
      </c>
      <c r="U895" s="10" t="s">
        <v>36</v>
      </c>
      <c r="V895" s="10" t="s">
        <v>29</v>
      </c>
      <c r="W895" s="10" t="s">
        <v>37</v>
      </c>
      <c r="X895" s="10" t="s">
        <v>29</v>
      </c>
      <c r="Y895" s="15">
        <v>0</v>
      </c>
      <c r="Z895" s="15">
        <v>0</v>
      </c>
      <c r="AA895" s="15">
        <v>0</v>
      </c>
      <c r="AB895" s="14">
        <v>-5294</v>
      </c>
      <c r="AC895" s="14">
        <v>15109</v>
      </c>
      <c r="AD895" t="s">
        <v>2606</v>
      </c>
      <c r="AE895" t="s">
        <v>2606</v>
      </c>
      <c r="AF895">
        <v>3</v>
      </c>
    </row>
    <row r="896" spans="1:32" x14ac:dyDescent="0.25">
      <c r="A896" s="22" t="str">
        <f t="shared" si="13"/>
        <v>7000000055-0</v>
      </c>
      <c r="B896" s="9" t="s">
        <v>1763</v>
      </c>
      <c r="C896" s="10" t="s">
        <v>29</v>
      </c>
      <c r="D896" s="10" t="s">
        <v>29</v>
      </c>
      <c r="E896" s="9" t="s">
        <v>30</v>
      </c>
      <c r="F896" s="10" t="s">
        <v>207</v>
      </c>
      <c r="G896" s="10" t="s">
        <v>32</v>
      </c>
      <c r="H896" s="11">
        <v>42383</v>
      </c>
      <c r="I896" s="12">
        <v>42383</v>
      </c>
      <c r="J896" s="10" t="s">
        <v>573</v>
      </c>
      <c r="K896" s="13" t="s">
        <v>1764</v>
      </c>
      <c r="L896" s="10" t="s">
        <v>357</v>
      </c>
      <c r="M896" s="10" t="s">
        <v>29</v>
      </c>
      <c r="N896" s="14">
        <v>292500</v>
      </c>
      <c r="O896" s="12"/>
      <c r="P896" s="10" t="s">
        <v>29</v>
      </c>
      <c r="Q896" s="14">
        <v>-257449</v>
      </c>
      <c r="R896" s="15">
        <v>1</v>
      </c>
      <c r="S896" s="10" t="s">
        <v>29</v>
      </c>
      <c r="T896" s="14">
        <v>35051</v>
      </c>
      <c r="U896" s="10" t="s">
        <v>36</v>
      </c>
      <c r="V896" s="10" t="s">
        <v>29</v>
      </c>
      <c r="W896" s="10" t="s">
        <v>37</v>
      </c>
      <c r="X896" s="10" t="s">
        <v>29</v>
      </c>
      <c r="Y896" s="15">
        <v>0</v>
      </c>
      <c r="Z896" s="15">
        <v>0</v>
      </c>
      <c r="AA896" s="15">
        <v>0</v>
      </c>
      <c r="AB896" s="14">
        <v>-9095</v>
      </c>
      <c r="AC896" s="14">
        <v>25956</v>
      </c>
      <c r="AD896" t="s">
        <v>2606</v>
      </c>
      <c r="AE896" t="s">
        <v>2606</v>
      </c>
      <c r="AF896">
        <v>3</v>
      </c>
    </row>
    <row r="897" spans="1:32" x14ac:dyDescent="0.25">
      <c r="A897" s="22" t="str">
        <f t="shared" si="13"/>
        <v>7000000056-0</v>
      </c>
      <c r="B897" s="9" t="s">
        <v>1765</v>
      </c>
      <c r="C897" s="10" t="s">
        <v>29</v>
      </c>
      <c r="D897" s="10" t="s">
        <v>29</v>
      </c>
      <c r="E897" s="9" t="s">
        <v>30</v>
      </c>
      <c r="F897" s="10" t="s">
        <v>32</v>
      </c>
      <c r="G897" s="10" t="s">
        <v>32</v>
      </c>
      <c r="H897" s="11">
        <v>40026</v>
      </c>
      <c r="I897" s="12">
        <v>40026</v>
      </c>
      <c r="J897" s="10" t="s">
        <v>210</v>
      </c>
      <c r="K897" s="13" t="s">
        <v>1766</v>
      </c>
      <c r="L897" s="10" t="s">
        <v>357</v>
      </c>
      <c r="M897" s="10" t="s">
        <v>29</v>
      </c>
      <c r="N897" s="14">
        <v>2925</v>
      </c>
      <c r="O897" s="12"/>
      <c r="P897" s="10" t="s">
        <v>29</v>
      </c>
      <c r="Q897" s="14">
        <v>-2779</v>
      </c>
      <c r="R897" s="15">
        <v>3</v>
      </c>
      <c r="S897" s="10" t="s">
        <v>29</v>
      </c>
      <c r="T897" s="15">
        <v>146</v>
      </c>
      <c r="U897" s="10" t="s">
        <v>36</v>
      </c>
      <c r="V897" s="10" t="s">
        <v>29</v>
      </c>
      <c r="W897" s="10" t="s">
        <v>37</v>
      </c>
      <c r="X897" s="10" t="s">
        <v>29</v>
      </c>
      <c r="Y897" s="15">
        <v>0</v>
      </c>
      <c r="Z897" s="15">
        <v>0</v>
      </c>
      <c r="AA897" s="15">
        <v>0</v>
      </c>
      <c r="AB897" s="15">
        <v>0</v>
      </c>
      <c r="AC897" s="15">
        <v>146</v>
      </c>
      <c r="AD897" t="s">
        <v>2606</v>
      </c>
      <c r="AE897" t="s">
        <v>2606</v>
      </c>
      <c r="AF897">
        <v>3</v>
      </c>
    </row>
    <row r="898" spans="1:32" x14ac:dyDescent="0.25">
      <c r="A898" s="22" t="str">
        <f t="shared" si="13"/>
        <v>7000000057-0</v>
      </c>
      <c r="B898" s="9" t="s">
        <v>1767</v>
      </c>
      <c r="C898" s="10" t="s">
        <v>29</v>
      </c>
      <c r="D898" s="10" t="s">
        <v>29</v>
      </c>
      <c r="E898" s="9" t="s">
        <v>30</v>
      </c>
      <c r="F898" s="10" t="s">
        <v>32</v>
      </c>
      <c r="G898" s="10" t="s">
        <v>32</v>
      </c>
      <c r="H898" s="11">
        <v>40664</v>
      </c>
      <c r="I898" s="12">
        <v>40664</v>
      </c>
      <c r="J898" s="10" t="s">
        <v>210</v>
      </c>
      <c r="K898" s="13" t="s">
        <v>1768</v>
      </c>
      <c r="L898" s="10" t="s">
        <v>357</v>
      </c>
      <c r="M898" s="10" t="s">
        <v>29</v>
      </c>
      <c r="N898" s="14">
        <v>37046</v>
      </c>
      <c r="O898" s="12"/>
      <c r="P898" s="10" t="s">
        <v>29</v>
      </c>
      <c r="Q898" s="14">
        <v>-35194</v>
      </c>
      <c r="R898" s="15">
        <v>32</v>
      </c>
      <c r="S898" s="10" t="s">
        <v>29</v>
      </c>
      <c r="T898" s="14">
        <v>1852</v>
      </c>
      <c r="U898" s="10" t="s">
        <v>36</v>
      </c>
      <c r="V898" s="10" t="s">
        <v>29</v>
      </c>
      <c r="W898" s="10" t="s">
        <v>37</v>
      </c>
      <c r="X898" s="10" t="s">
        <v>29</v>
      </c>
      <c r="Y898" s="15">
        <v>0</v>
      </c>
      <c r="Z898" s="15">
        <v>0</v>
      </c>
      <c r="AA898" s="15">
        <v>0</v>
      </c>
      <c r="AB898" s="15">
        <v>0</v>
      </c>
      <c r="AC898" s="14">
        <v>1852</v>
      </c>
      <c r="AD898" t="s">
        <v>2606</v>
      </c>
      <c r="AE898" t="s">
        <v>2606</v>
      </c>
      <c r="AF898">
        <v>3</v>
      </c>
    </row>
    <row r="899" spans="1:32" x14ac:dyDescent="0.25">
      <c r="A899" s="22" t="str">
        <f t="shared" ref="A899:A962" si="14">CONCATENATE(B899,"-",E899)</f>
        <v>7000000058-0</v>
      </c>
      <c r="B899" s="9" t="s">
        <v>1769</v>
      </c>
      <c r="C899" s="10" t="s">
        <v>29</v>
      </c>
      <c r="D899" s="10" t="s">
        <v>29</v>
      </c>
      <c r="E899" s="9" t="s">
        <v>30</v>
      </c>
      <c r="F899" s="10" t="s">
        <v>32</v>
      </c>
      <c r="G899" s="10" t="s">
        <v>32</v>
      </c>
      <c r="H899" s="11">
        <v>43574</v>
      </c>
      <c r="I899" s="12">
        <v>43574</v>
      </c>
      <c r="J899" s="10" t="s">
        <v>218</v>
      </c>
      <c r="K899" s="13" t="s">
        <v>1552</v>
      </c>
      <c r="L899" s="10" t="s">
        <v>40</v>
      </c>
      <c r="M899" s="10" t="s">
        <v>934</v>
      </c>
      <c r="N899" s="15">
        <v>0</v>
      </c>
      <c r="O899" s="12"/>
      <c r="P899" s="10" t="s">
        <v>1553</v>
      </c>
      <c r="Q899" s="15">
        <v>0</v>
      </c>
      <c r="R899" s="15"/>
      <c r="S899" s="10" t="s">
        <v>29</v>
      </c>
      <c r="T899" s="15">
        <v>0</v>
      </c>
      <c r="U899" s="10" t="s">
        <v>29</v>
      </c>
      <c r="V899" s="10" t="s">
        <v>29</v>
      </c>
      <c r="W899" s="10" t="s">
        <v>37</v>
      </c>
      <c r="X899" s="10" t="s">
        <v>29</v>
      </c>
      <c r="Y899" s="15">
        <v>0</v>
      </c>
      <c r="Z899" s="15">
        <v>0</v>
      </c>
      <c r="AA899" s="15">
        <v>0</v>
      </c>
      <c r="AB899" s="15">
        <v>0</v>
      </c>
      <c r="AC899" s="15">
        <v>0</v>
      </c>
      <c r="AD899" t="s">
        <v>2606</v>
      </c>
      <c r="AE899" t="s">
        <v>2606</v>
      </c>
      <c r="AF899">
        <v>3</v>
      </c>
    </row>
    <row r="900" spans="1:32" x14ac:dyDescent="0.25">
      <c r="A900" s="22" t="str">
        <f t="shared" si="14"/>
        <v>7000000059-0</v>
      </c>
      <c r="B900" s="9" t="s">
        <v>1770</v>
      </c>
      <c r="C900" s="10" t="s">
        <v>29</v>
      </c>
      <c r="D900" s="10" t="s">
        <v>29</v>
      </c>
      <c r="E900" s="9" t="s">
        <v>30</v>
      </c>
      <c r="F900" s="10" t="s">
        <v>1771</v>
      </c>
      <c r="G900" s="10" t="s">
        <v>32</v>
      </c>
      <c r="H900" s="11">
        <v>43655</v>
      </c>
      <c r="I900" s="12">
        <v>43655</v>
      </c>
      <c r="J900" s="10" t="s">
        <v>254</v>
      </c>
      <c r="K900" s="13" t="s">
        <v>1555</v>
      </c>
      <c r="L900" s="10" t="s">
        <v>357</v>
      </c>
      <c r="M900" s="10" t="s">
        <v>1117</v>
      </c>
      <c r="N900" s="15">
        <v>0</v>
      </c>
      <c r="O900" s="12"/>
      <c r="P900" s="10" t="s">
        <v>1556</v>
      </c>
      <c r="Q900" s="15">
        <v>0</v>
      </c>
      <c r="R900" s="15">
        <v>1</v>
      </c>
      <c r="S900" s="10" t="s">
        <v>29</v>
      </c>
      <c r="T900" s="15">
        <v>0</v>
      </c>
      <c r="U900" s="10" t="s">
        <v>339</v>
      </c>
      <c r="V900" s="10" t="s">
        <v>29</v>
      </c>
      <c r="W900" s="10" t="s">
        <v>37</v>
      </c>
      <c r="X900" s="10" t="s">
        <v>29</v>
      </c>
      <c r="Y900" s="15">
        <v>0</v>
      </c>
      <c r="Z900" s="15">
        <v>0</v>
      </c>
      <c r="AA900" s="15">
        <v>0</v>
      </c>
      <c r="AB900" s="15">
        <v>0</v>
      </c>
      <c r="AC900" s="15">
        <v>0</v>
      </c>
      <c r="AD900" t="s">
        <v>2606</v>
      </c>
      <c r="AE900" t="s">
        <v>2606</v>
      </c>
      <c r="AF900">
        <v>3</v>
      </c>
    </row>
    <row r="901" spans="1:32" x14ac:dyDescent="0.25">
      <c r="A901" s="22" t="str">
        <f t="shared" si="14"/>
        <v>7000000060-0</v>
      </c>
      <c r="B901" s="9" t="s">
        <v>1772</v>
      </c>
      <c r="C901" s="10" t="s">
        <v>29</v>
      </c>
      <c r="D901" s="10" t="s">
        <v>29</v>
      </c>
      <c r="E901" s="9" t="s">
        <v>30</v>
      </c>
      <c r="F901" s="10" t="s">
        <v>1771</v>
      </c>
      <c r="G901" s="10" t="s">
        <v>32</v>
      </c>
      <c r="H901" s="11">
        <v>43691</v>
      </c>
      <c r="I901" s="12">
        <v>43691</v>
      </c>
      <c r="J901" s="10" t="s">
        <v>1050</v>
      </c>
      <c r="K901" s="13" t="s">
        <v>1773</v>
      </c>
      <c r="L901" s="10" t="s">
        <v>357</v>
      </c>
      <c r="M901" s="10" t="s">
        <v>1117</v>
      </c>
      <c r="N901" s="15">
        <v>0</v>
      </c>
      <c r="O901" s="12"/>
      <c r="P901" s="10" t="s">
        <v>1559</v>
      </c>
      <c r="Q901" s="15">
        <v>0</v>
      </c>
      <c r="R901" s="15">
        <v>0</v>
      </c>
      <c r="S901" s="10" t="s">
        <v>29</v>
      </c>
      <c r="T901" s="15">
        <v>0</v>
      </c>
      <c r="U901" s="10" t="s">
        <v>339</v>
      </c>
      <c r="V901" s="10" t="s">
        <v>29</v>
      </c>
      <c r="W901" s="10" t="s">
        <v>37</v>
      </c>
      <c r="X901" s="10" t="s">
        <v>29</v>
      </c>
      <c r="Y901" s="15">
        <v>0</v>
      </c>
      <c r="Z901" s="15">
        <v>0</v>
      </c>
      <c r="AA901" s="15">
        <v>0</v>
      </c>
      <c r="AB901" s="15">
        <v>0</v>
      </c>
      <c r="AC901" s="15">
        <v>0</v>
      </c>
      <c r="AD901" t="s">
        <v>2606</v>
      </c>
      <c r="AE901" t="s">
        <v>2606</v>
      </c>
      <c r="AF901">
        <v>3</v>
      </c>
    </row>
    <row r="902" spans="1:32" x14ac:dyDescent="0.25">
      <c r="A902" s="22" t="str">
        <f t="shared" si="14"/>
        <v>7000000061-0</v>
      </c>
      <c r="B902" s="9" t="s">
        <v>1774</v>
      </c>
      <c r="C902" s="10" t="s">
        <v>29</v>
      </c>
      <c r="D902" s="10" t="s">
        <v>29</v>
      </c>
      <c r="E902" s="9" t="s">
        <v>30</v>
      </c>
      <c r="F902" s="10" t="s">
        <v>1771</v>
      </c>
      <c r="G902" s="10" t="s">
        <v>32</v>
      </c>
      <c r="H902" s="11">
        <v>43782</v>
      </c>
      <c r="I902" s="12">
        <v>43782</v>
      </c>
      <c r="J902" s="10" t="s">
        <v>210</v>
      </c>
      <c r="K902" s="13" t="s">
        <v>1775</v>
      </c>
      <c r="L902" s="10" t="s">
        <v>357</v>
      </c>
      <c r="M902" s="10" t="s">
        <v>370</v>
      </c>
      <c r="N902" s="15">
        <v>0</v>
      </c>
      <c r="O902" s="12"/>
      <c r="P902" s="10" t="s">
        <v>1559</v>
      </c>
      <c r="Q902" s="15">
        <v>0</v>
      </c>
      <c r="R902" s="15">
        <v>0</v>
      </c>
      <c r="S902" s="10" t="s">
        <v>29</v>
      </c>
      <c r="T902" s="15">
        <v>0</v>
      </c>
      <c r="U902" s="10" t="s">
        <v>339</v>
      </c>
      <c r="V902" s="10" t="s">
        <v>29</v>
      </c>
      <c r="W902" s="10" t="s">
        <v>37</v>
      </c>
      <c r="X902" s="10" t="s">
        <v>29</v>
      </c>
      <c r="Y902" s="15">
        <v>0</v>
      </c>
      <c r="Z902" s="15">
        <v>0</v>
      </c>
      <c r="AA902" s="15">
        <v>0</v>
      </c>
      <c r="AB902" s="15">
        <v>0</v>
      </c>
      <c r="AC902" s="15">
        <v>0</v>
      </c>
      <c r="AD902" t="s">
        <v>2606</v>
      </c>
      <c r="AE902" t="s">
        <v>2606</v>
      </c>
      <c r="AF902">
        <v>3</v>
      </c>
    </row>
    <row r="903" spans="1:32" x14ac:dyDescent="0.25">
      <c r="A903" s="22" t="str">
        <f t="shared" si="14"/>
        <v>7000000062-0</v>
      </c>
      <c r="B903" s="9" t="s">
        <v>1776</v>
      </c>
      <c r="C903" s="10" t="s">
        <v>29</v>
      </c>
      <c r="D903" s="10" t="s">
        <v>29</v>
      </c>
      <c r="E903" s="9" t="s">
        <v>30</v>
      </c>
      <c r="F903" s="10" t="s">
        <v>1771</v>
      </c>
      <c r="G903" s="10" t="s">
        <v>32</v>
      </c>
      <c r="H903" s="11">
        <v>43782</v>
      </c>
      <c r="I903" s="12">
        <v>43782</v>
      </c>
      <c r="J903" s="10" t="s">
        <v>210</v>
      </c>
      <c r="K903" s="13" t="s">
        <v>1777</v>
      </c>
      <c r="L903" s="10" t="s">
        <v>357</v>
      </c>
      <c r="M903" s="10" t="s">
        <v>1117</v>
      </c>
      <c r="N903" s="15">
        <v>0</v>
      </c>
      <c r="O903" s="12"/>
      <c r="P903" s="10" t="s">
        <v>1564</v>
      </c>
      <c r="Q903" s="15">
        <v>0</v>
      </c>
      <c r="R903" s="15">
        <v>0</v>
      </c>
      <c r="S903" s="10" t="s">
        <v>29</v>
      </c>
      <c r="T903" s="15">
        <v>0</v>
      </c>
      <c r="U903" s="10" t="s">
        <v>339</v>
      </c>
      <c r="V903" s="10" t="s">
        <v>29</v>
      </c>
      <c r="W903" s="10" t="s">
        <v>37</v>
      </c>
      <c r="X903" s="10" t="s">
        <v>29</v>
      </c>
      <c r="Y903" s="15">
        <v>0</v>
      </c>
      <c r="Z903" s="15">
        <v>0</v>
      </c>
      <c r="AA903" s="15">
        <v>0</v>
      </c>
      <c r="AB903" s="15">
        <v>0</v>
      </c>
      <c r="AC903" s="15">
        <v>0</v>
      </c>
      <c r="AD903" t="s">
        <v>2606</v>
      </c>
      <c r="AE903" t="s">
        <v>2606</v>
      </c>
      <c r="AF903">
        <v>3</v>
      </c>
    </row>
    <row r="904" spans="1:32" x14ac:dyDescent="0.25">
      <c r="A904" s="22" t="str">
        <f t="shared" si="14"/>
        <v>7000000063-0</v>
      </c>
      <c r="B904" s="9" t="s">
        <v>1778</v>
      </c>
      <c r="C904" s="10" t="s">
        <v>29</v>
      </c>
      <c r="D904" s="10" t="s">
        <v>29</v>
      </c>
      <c r="E904" s="9" t="s">
        <v>30</v>
      </c>
      <c r="F904" s="10" t="s">
        <v>1771</v>
      </c>
      <c r="G904" s="10" t="s">
        <v>32</v>
      </c>
      <c r="H904" s="11">
        <v>43728</v>
      </c>
      <c r="I904" s="12">
        <v>43728</v>
      </c>
      <c r="J904" s="10" t="s">
        <v>210</v>
      </c>
      <c r="K904" s="13" t="s">
        <v>1779</v>
      </c>
      <c r="L904" s="10" t="s">
        <v>357</v>
      </c>
      <c r="M904" s="10" t="s">
        <v>1117</v>
      </c>
      <c r="N904" s="15">
        <v>0</v>
      </c>
      <c r="O904" s="12"/>
      <c r="P904" s="10" t="s">
        <v>1559</v>
      </c>
      <c r="Q904" s="15">
        <v>0</v>
      </c>
      <c r="R904" s="15">
        <v>0</v>
      </c>
      <c r="S904" s="10" t="s">
        <v>29</v>
      </c>
      <c r="T904" s="15">
        <v>0</v>
      </c>
      <c r="U904" s="10" t="s">
        <v>339</v>
      </c>
      <c r="V904" s="10" t="s">
        <v>29</v>
      </c>
      <c r="W904" s="10" t="s">
        <v>37</v>
      </c>
      <c r="X904" s="10" t="s">
        <v>29</v>
      </c>
      <c r="Y904" s="15">
        <v>0</v>
      </c>
      <c r="Z904" s="15">
        <v>0</v>
      </c>
      <c r="AA904" s="15">
        <v>0</v>
      </c>
      <c r="AB904" s="15">
        <v>0</v>
      </c>
      <c r="AC904" s="15">
        <v>0</v>
      </c>
      <c r="AD904" t="s">
        <v>2606</v>
      </c>
      <c r="AE904" t="s">
        <v>2606</v>
      </c>
      <c r="AF904">
        <v>3</v>
      </c>
    </row>
    <row r="905" spans="1:32" x14ac:dyDescent="0.25">
      <c r="A905" s="22" t="str">
        <f t="shared" si="14"/>
        <v>8000000000-0</v>
      </c>
      <c r="B905" s="9" t="s">
        <v>1782</v>
      </c>
      <c r="C905" s="10" t="s">
        <v>29</v>
      </c>
      <c r="D905" s="10" t="s">
        <v>29</v>
      </c>
      <c r="E905" s="9" t="s">
        <v>30</v>
      </c>
      <c r="F905" s="10" t="s">
        <v>1783</v>
      </c>
      <c r="G905" s="10" t="s">
        <v>32</v>
      </c>
      <c r="H905" s="11">
        <v>39626</v>
      </c>
      <c r="I905" s="12">
        <v>39626</v>
      </c>
      <c r="J905" s="10" t="s">
        <v>573</v>
      </c>
      <c r="K905" s="13" t="s">
        <v>1784</v>
      </c>
      <c r="L905" s="10" t="s">
        <v>284</v>
      </c>
      <c r="M905" s="10" t="s">
        <v>29</v>
      </c>
      <c r="N905" s="14">
        <v>1955</v>
      </c>
      <c r="O905" s="12"/>
      <c r="P905" s="10" t="s">
        <v>29</v>
      </c>
      <c r="Q905" s="14">
        <v>-1857</v>
      </c>
      <c r="R905" s="15">
        <v>1</v>
      </c>
      <c r="S905" s="10" t="s">
        <v>29</v>
      </c>
      <c r="T905" s="15">
        <v>98</v>
      </c>
      <c r="U905" s="10" t="s">
        <v>36</v>
      </c>
      <c r="V905" s="10" t="s">
        <v>29</v>
      </c>
      <c r="W905" s="10" t="s">
        <v>37</v>
      </c>
      <c r="X905" s="10" t="s">
        <v>29</v>
      </c>
      <c r="Y905" s="15">
        <v>0</v>
      </c>
      <c r="Z905" s="15">
        <v>0</v>
      </c>
      <c r="AA905" s="15">
        <v>0</v>
      </c>
      <c r="AB905" s="15">
        <v>0</v>
      </c>
      <c r="AC905" s="15">
        <v>98</v>
      </c>
      <c r="AD905" t="s">
        <v>2608</v>
      </c>
      <c r="AE905" t="s">
        <v>2608</v>
      </c>
      <c r="AF905">
        <v>7</v>
      </c>
    </row>
    <row r="906" spans="1:32" x14ac:dyDescent="0.25">
      <c r="A906" s="22" t="str">
        <f t="shared" si="14"/>
        <v>8000000001-0</v>
      </c>
      <c r="B906" s="9" t="s">
        <v>1785</v>
      </c>
      <c r="C906" s="10" t="s">
        <v>29</v>
      </c>
      <c r="D906" s="10" t="s">
        <v>29</v>
      </c>
      <c r="E906" s="9" t="s">
        <v>30</v>
      </c>
      <c r="F906" s="10" t="s">
        <v>1783</v>
      </c>
      <c r="G906" s="10" t="s">
        <v>32</v>
      </c>
      <c r="H906" s="11">
        <v>39673</v>
      </c>
      <c r="I906" s="12">
        <v>39673</v>
      </c>
      <c r="J906" s="10" t="s">
        <v>573</v>
      </c>
      <c r="K906" s="13" t="s">
        <v>1786</v>
      </c>
      <c r="L906" s="10" t="s">
        <v>284</v>
      </c>
      <c r="M906" s="10" t="s">
        <v>29</v>
      </c>
      <c r="N906" s="14">
        <v>9360</v>
      </c>
      <c r="O906" s="12"/>
      <c r="P906" s="10" t="s">
        <v>29</v>
      </c>
      <c r="Q906" s="14">
        <v>-8892</v>
      </c>
      <c r="R906" s="15">
        <v>1</v>
      </c>
      <c r="S906" s="10" t="s">
        <v>29</v>
      </c>
      <c r="T906" s="15">
        <v>468</v>
      </c>
      <c r="U906" s="10" t="s">
        <v>36</v>
      </c>
      <c r="V906" s="10" t="s">
        <v>29</v>
      </c>
      <c r="W906" s="10" t="s">
        <v>37</v>
      </c>
      <c r="X906" s="10" t="s">
        <v>29</v>
      </c>
      <c r="Y906" s="15">
        <v>0</v>
      </c>
      <c r="Z906" s="15">
        <v>0</v>
      </c>
      <c r="AA906" s="15">
        <v>0</v>
      </c>
      <c r="AB906" s="15">
        <v>0</v>
      </c>
      <c r="AC906" s="15">
        <v>468</v>
      </c>
      <c r="AD906" t="s">
        <v>2608</v>
      </c>
      <c r="AE906" t="s">
        <v>2608</v>
      </c>
      <c r="AF906">
        <v>7</v>
      </c>
    </row>
    <row r="907" spans="1:32" x14ac:dyDescent="0.25">
      <c r="A907" s="22" t="str">
        <f t="shared" si="14"/>
        <v>8000000002-0</v>
      </c>
      <c r="B907" s="9" t="s">
        <v>1787</v>
      </c>
      <c r="C907" s="10" t="s">
        <v>29</v>
      </c>
      <c r="D907" s="10" t="s">
        <v>29</v>
      </c>
      <c r="E907" s="9" t="s">
        <v>30</v>
      </c>
      <c r="F907" s="10" t="s">
        <v>1783</v>
      </c>
      <c r="G907" s="10" t="s">
        <v>32</v>
      </c>
      <c r="H907" s="11">
        <v>39673</v>
      </c>
      <c r="I907" s="12">
        <v>39673</v>
      </c>
      <c r="J907" s="10" t="s">
        <v>573</v>
      </c>
      <c r="K907" s="13" t="s">
        <v>1788</v>
      </c>
      <c r="L907" s="10" t="s">
        <v>284</v>
      </c>
      <c r="M907" s="10" t="s">
        <v>29</v>
      </c>
      <c r="N907" s="14">
        <v>13000</v>
      </c>
      <c r="O907" s="12"/>
      <c r="P907" s="10" t="s">
        <v>29</v>
      </c>
      <c r="Q907" s="14">
        <v>-12350</v>
      </c>
      <c r="R907" s="15">
        <v>1</v>
      </c>
      <c r="S907" s="10" t="s">
        <v>29</v>
      </c>
      <c r="T907" s="15">
        <v>650</v>
      </c>
      <c r="U907" s="10" t="s">
        <v>36</v>
      </c>
      <c r="V907" s="10" t="s">
        <v>29</v>
      </c>
      <c r="W907" s="10" t="s">
        <v>37</v>
      </c>
      <c r="X907" s="10" t="s">
        <v>29</v>
      </c>
      <c r="Y907" s="15">
        <v>0</v>
      </c>
      <c r="Z907" s="15">
        <v>0</v>
      </c>
      <c r="AA907" s="15">
        <v>0</v>
      </c>
      <c r="AB907" s="15">
        <v>0</v>
      </c>
      <c r="AC907" s="15">
        <v>650</v>
      </c>
      <c r="AD907" t="s">
        <v>2608</v>
      </c>
      <c r="AE907" t="s">
        <v>2608</v>
      </c>
      <c r="AF907">
        <v>7</v>
      </c>
    </row>
    <row r="908" spans="1:32" x14ac:dyDescent="0.25">
      <c r="A908" s="22" t="str">
        <f t="shared" si="14"/>
        <v>8000000003-0</v>
      </c>
      <c r="B908" s="9" t="s">
        <v>1789</v>
      </c>
      <c r="C908" s="10" t="s">
        <v>29</v>
      </c>
      <c r="D908" s="10" t="s">
        <v>29</v>
      </c>
      <c r="E908" s="9" t="s">
        <v>30</v>
      </c>
      <c r="F908" s="10" t="s">
        <v>1783</v>
      </c>
      <c r="G908" s="10" t="s">
        <v>32</v>
      </c>
      <c r="H908" s="11">
        <v>39741</v>
      </c>
      <c r="I908" s="12">
        <v>39741</v>
      </c>
      <c r="J908" s="10" t="s">
        <v>573</v>
      </c>
      <c r="K908" s="13" t="s">
        <v>1790</v>
      </c>
      <c r="L908" s="10" t="s">
        <v>284</v>
      </c>
      <c r="M908" s="10" t="s">
        <v>29</v>
      </c>
      <c r="N908" s="14">
        <v>6300</v>
      </c>
      <c r="O908" s="12"/>
      <c r="P908" s="10" t="s">
        <v>29</v>
      </c>
      <c r="Q908" s="14">
        <v>-5985</v>
      </c>
      <c r="R908" s="15">
        <v>1</v>
      </c>
      <c r="S908" s="10" t="s">
        <v>29</v>
      </c>
      <c r="T908" s="15">
        <v>315</v>
      </c>
      <c r="U908" s="10" t="s">
        <v>36</v>
      </c>
      <c r="V908" s="10" t="s">
        <v>29</v>
      </c>
      <c r="W908" s="10" t="s">
        <v>37</v>
      </c>
      <c r="X908" s="10" t="s">
        <v>29</v>
      </c>
      <c r="Y908" s="15">
        <v>0</v>
      </c>
      <c r="Z908" s="15">
        <v>0</v>
      </c>
      <c r="AA908" s="15">
        <v>0</v>
      </c>
      <c r="AB908" s="15">
        <v>0</v>
      </c>
      <c r="AC908" s="15">
        <v>315</v>
      </c>
      <c r="AD908" t="s">
        <v>2608</v>
      </c>
      <c r="AE908" t="s">
        <v>2608</v>
      </c>
      <c r="AF908">
        <v>7</v>
      </c>
    </row>
    <row r="909" spans="1:32" x14ac:dyDescent="0.25">
      <c r="A909" s="22" t="str">
        <f t="shared" si="14"/>
        <v>8000000004-0</v>
      </c>
      <c r="B909" s="9" t="s">
        <v>1791</v>
      </c>
      <c r="C909" s="10" t="s">
        <v>29</v>
      </c>
      <c r="D909" s="10" t="s">
        <v>29</v>
      </c>
      <c r="E909" s="9" t="s">
        <v>30</v>
      </c>
      <c r="F909" s="10" t="s">
        <v>1783</v>
      </c>
      <c r="G909" s="10" t="s">
        <v>32</v>
      </c>
      <c r="H909" s="11">
        <v>39753</v>
      </c>
      <c r="I909" s="12">
        <v>39753</v>
      </c>
      <c r="J909" s="10" t="s">
        <v>573</v>
      </c>
      <c r="K909" s="13" t="s">
        <v>1792</v>
      </c>
      <c r="L909" s="10" t="s">
        <v>284</v>
      </c>
      <c r="M909" s="10" t="s">
        <v>29</v>
      </c>
      <c r="N909" s="14">
        <v>450000</v>
      </c>
      <c r="O909" s="12"/>
      <c r="P909" s="10" t="s">
        <v>29</v>
      </c>
      <c r="Q909" s="14">
        <v>-427500</v>
      </c>
      <c r="R909" s="15">
        <v>1</v>
      </c>
      <c r="S909" s="10" t="s">
        <v>29</v>
      </c>
      <c r="T909" s="14">
        <v>22500</v>
      </c>
      <c r="U909" s="10" t="s">
        <v>36</v>
      </c>
      <c r="V909" s="10" t="s">
        <v>29</v>
      </c>
      <c r="W909" s="10" t="s">
        <v>37</v>
      </c>
      <c r="X909" s="10" t="s">
        <v>29</v>
      </c>
      <c r="Y909" s="15">
        <v>0</v>
      </c>
      <c r="Z909" s="15">
        <v>0</v>
      </c>
      <c r="AA909" s="15">
        <v>0</v>
      </c>
      <c r="AB909" s="15">
        <v>0</v>
      </c>
      <c r="AC909" s="14">
        <v>22500</v>
      </c>
      <c r="AD909" t="s">
        <v>2608</v>
      </c>
      <c r="AE909" t="s">
        <v>2608</v>
      </c>
      <c r="AF909">
        <v>7</v>
      </c>
    </row>
    <row r="910" spans="1:32" x14ac:dyDescent="0.25">
      <c r="A910" s="22" t="str">
        <f t="shared" si="14"/>
        <v>8000000005-0</v>
      </c>
      <c r="B910" s="9" t="s">
        <v>1793</v>
      </c>
      <c r="C910" s="10" t="s">
        <v>29</v>
      </c>
      <c r="D910" s="10" t="s">
        <v>29</v>
      </c>
      <c r="E910" s="9" t="s">
        <v>30</v>
      </c>
      <c r="F910" s="10" t="s">
        <v>1783</v>
      </c>
      <c r="G910" s="10" t="s">
        <v>32</v>
      </c>
      <c r="H910" s="11">
        <v>39788</v>
      </c>
      <c r="I910" s="12">
        <v>39788</v>
      </c>
      <c r="J910" s="10" t="s">
        <v>573</v>
      </c>
      <c r="K910" s="13" t="s">
        <v>1794</v>
      </c>
      <c r="L910" s="10" t="s">
        <v>284</v>
      </c>
      <c r="M910" s="10" t="s">
        <v>29</v>
      </c>
      <c r="N910" s="14">
        <v>206550</v>
      </c>
      <c r="O910" s="12"/>
      <c r="P910" s="10" t="s">
        <v>29</v>
      </c>
      <c r="Q910" s="14">
        <v>-196223</v>
      </c>
      <c r="R910" s="15">
        <v>3</v>
      </c>
      <c r="S910" s="10" t="s">
        <v>29</v>
      </c>
      <c r="T910" s="14">
        <v>10327</v>
      </c>
      <c r="U910" s="10" t="s">
        <v>36</v>
      </c>
      <c r="V910" s="10" t="s">
        <v>29</v>
      </c>
      <c r="W910" s="10" t="s">
        <v>37</v>
      </c>
      <c r="X910" s="10" t="s">
        <v>29</v>
      </c>
      <c r="Y910" s="15">
        <v>0</v>
      </c>
      <c r="Z910" s="15">
        <v>0</v>
      </c>
      <c r="AA910" s="15">
        <v>0</v>
      </c>
      <c r="AB910" s="15">
        <v>0</v>
      </c>
      <c r="AC910" s="14">
        <v>10327</v>
      </c>
      <c r="AD910" t="s">
        <v>2608</v>
      </c>
      <c r="AE910" t="s">
        <v>2608</v>
      </c>
      <c r="AF910">
        <v>7</v>
      </c>
    </row>
    <row r="911" spans="1:32" x14ac:dyDescent="0.25">
      <c r="A911" s="22" t="str">
        <f t="shared" si="14"/>
        <v>8000000006-0</v>
      </c>
      <c r="B911" s="9" t="s">
        <v>1795</v>
      </c>
      <c r="C911" s="10" t="s">
        <v>29</v>
      </c>
      <c r="D911" s="10" t="s">
        <v>29</v>
      </c>
      <c r="E911" s="9" t="s">
        <v>30</v>
      </c>
      <c r="F911" s="10" t="s">
        <v>1783</v>
      </c>
      <c r="G911" s="10" t="s">
        <v>32</v>
      </c>
      <c r="H911" s="11">
        <v>39788</v>
      </c>
      <c r="I911" s="12">
        <v>39788</v>
      </c>
      <c r="J911" s="10" t="s">
        <v>573</v>
      </c>
      <c r="K911" s="13" t="s">
        <v>1796</v>
      </c>
      <c r="L911" s="10" t="s">
        <v>284</v>
      </c>
      <c r="M911" s="10" t="s">
        <v>29</v>
      </c>
      <c r="N911" s="14">
        <v>63113</v>
      </c>
      <c r="O911" s="12"/>
      <c r="P911" s="10" t="s">
        <v>29</v>
      </c>
      <c r="Q911" s="14">
        <v>-59957</v>
      </c>
      <c r="R911" s="15">
        <v>5</v>
      </c>
      <c r="S911" s="10" t="s">
        <v>29</v>
      </c>
      <c r="T911" s="14">
        <v>3156</v>
      </c>
      <c r="U911" s="10" t="s">
        <v>36</v>
      </c>
      <c r="V911" s="10" t="s">
        <v>29</v>
      </c>
      <c r="W911" s="10" t="s">
        <v>37</v>
      </c>
      <c r="X911" s="10" t="s">
        <v>29</v>
      </c>
      <c r="Y911" s="15">
        <v>0</v>
      </c>
      <c r="Z911" s="15">
        <v>0</v>
      </c>
      <c r="AA911" s="15">
        <v>0</v>
      </c>
      <c r="AB911" s="15">
        <v>0</v>
      </c>
      <c r="AC911" s="14">
        <v>3156</v>
      </c>
      <c r="AD911" t="s">
        <v>2608</v>
      </c>
      <c r="AE911" t="s">
        <v>2608</v>
      </c>
      <c r="AF911">
        <v>7</v>
      </c>
    </row>
    <row r="912" spans="1:32" x14ac:dyDescent="0.25">
      <c r="A912" s="22" t="str">
        <f t="shared" si="14"/>
        <v>8000000007-0</v>
      </c>
      <c r="B912" s="9" t="s">
        <v>1797</v>
      </c>
      <c r="C912" s="10" t="s">
        <v>29</v>
      </c>
      <c r="D912" s="10" t="s">
        <v>29</v>
      </c>
      <c r="E912" s="9" t="s">
        <v>30</v>
      </c>
      <c r="F912" s="10" t="s">
        <v>1783</v>
      </c>
      <c r="G912" s="10" t="s">
        <v>32</v>
      </c>
      <c r="H912" s="11">
        <v>39823</v>
      </c>
      <c r="I912" s="12">
        <v>39823</v>
      </c>
      <c r="J912" s="10" t="s">
        <v>573</v>
      </c>
      <c r="K912" s="13" t="s">
        <v>1798</v>
      </c>
      <c r="L912" s="10" t="s">
        <v>284</v>
      </c>
      <c r="M912" s="10" t="s">
        <v>29</v>
      </c>
      <c r="N912" s="14">
        <v>5650</v>
      </c>
      <c r="O912" s="12"/>
      <c r="P912" s="10" t="s">
        <v>29</v>
      </c>
      <c r="Q912" s="14">
        <v>-5368</v>
      </c>
      <c r="R912" s="15">
        <v>1</v>
      </c>
      <c r="S912" s="10" t="s">
        <v>29</v>
      </c>
      <c r="T912" s="15">
        <v>282</v>
      </c>
      <c r="U912" s="10" t="s">
        <v>36</v>
      </c>
      <c r="V912" s="10" t="s">
        <v>29</v>
      </c>
      <c r="W912" s="10" t="s">
        <v>37</v>
      </c>
      <c r="X912" s="10" t="s">
        <v>29</v>
      </c>
      <c r="Y912" s="15">
        <v>0</v>
      </c>
      <c r="Z912" s="15">
        <v>0</v>
      </c>
      <c r="AA912" s="15">
        <v>0</v>
      </c>
      <c r="AB912" s="15">
        <v>0</v>
      </c>
      <c r="AC912" s="15">
        <v>282</v>
      </c>
      <c r="AD912" t="s">
        <v>2608</v>
      </c>
      <c r="AE912" t="s">
        <v>2608</v>
      </c>
      <c r="AF912">
        <v>7</v>
      </c>
    </row>
    <row r="913" spans="1:32" x14ac:dyDescent="0.25">
      <c r="A913" s="22" t="str">
        <f t="shared" si="14"/>
        <v>8000000008-0</v>
      </c>
      <c r="B913" s="9" t="s">
        <v>1799</v>
      </c>
      <c r="C913" s="10" t="s">
        <v>29</v>
      </c>
      <c r="D913" s="10" t="s">
        <v>29</v>
      </c>
      <c r="E913" s="9" t="s">
        <v>30</v>
      </c>
      <c r="F913" s="10" t="s">
        <v>1783</v>
      </c>
      <c r="G913" s="10" t="s">
        <v>32</v>
      </c>
      <c r="H913" s="11">
        <v>39900</v>
      </c>
      <c r="I913" s="12">
        <v>39900</v>
      </c>
      <c r="J913" s="10" t="s">
        <v>573</v>
      </c>
      <c r="K913" s="13" t="s">
        <v>1800</v>
      </c>
      <c r="L913" s="10" t="s">
        <v>284</v>
      </c>
      <c r="M913" s="10" t="s">
        <v>29</v>
      </c>
      <c r="N913" s="14">
        <v>157200</v>
      </c>
      <c r="O913" s="12"/>
      <c r="P913" s="10" t="s">
        <v>29</v>
      </c>
      <c r="Q913" s="14">
        <v>-149340</v>
      </c>
      <c r="R913" s="15">
        <v>8</v>
      </c>
      <c r="S913" s="10" t="s">
        <v>29</v>
      </c>
      <c r="T913" s="14">
        <v>7860</v>
      </c>
      <c r="U913" s="10" t="s">
        <v>36</v>
      </c>
      <c r="V913" s="10" t="s">
        <v>29</v>
      </c>
      <c r="W913" s="10" t="s">
        <v>37</v>
      </c>
      <c r="X913" s="10" t="s">
        <v>29</v>
      </c>
      <c r="Y913" s="15">
        <v>0</v>
      </c>
      <c r="Z913" s="15">
        <v>0</v>
      </c>
      <c r="AA913" s="15">
        <v>0</v>
      </c>
      <c r="AB913" s="15">
        <v>0</v>
      </c>
      <c r="AC913" s="14">
        <v>7860</v>
      </c>
      <c r="AD913" t="s">
        <v>2608</v>
      </c>
      <c r="AE913" t="s">
        <v>2608</v>
      </c>
      <c r="AF913">
        <v>7</v>
      </c>
    </row>
    <row r="914" spans="1:32" x14ac:dyDescent="0.25">
      <c r="A914" s="22" t="str">
        <f t="shared" si="14"/>
        <v>8000000009-0</v>
      </c>
      <c r="B914" s="9" t="s">
        <v>1801</v>
      </c>
      <c r="C914" s="10" t="s">
        <v>29</v>
      </c>
      <c r="D914" s="10" t="s">
        <v>29</v>
      </c>
      <c r="E914" s="9" t="s">
        <v>30</v>
      </c>
      <c r="F914" s="10" t="s">
        <v>1783</v>
      </c>
      <c r="G914" s="10" t="s">
        <v>32</v>
      </c>
      <c r="H914" s="11">
        <v>40057</v>
      </c>
      <c r="I914" s="12">
        <v>40057</v>
      </c>
      <c r="J914" s="10" t="s">
        <v>573</v>
      </c>
      <c r="K914" s="13" t="s">
        <v>1802</v>
      </c>
      <c r="L914" s="10" t="s">
        <v>284</v>
      </c>
      <c r="M914" s="10" t="s">
        <v>29</v>
      </c>
      <c r="N914" s="14">
        <v>183050</v>
      </c>
      <c r="O914" s="12"/>
      <c r="P914" s="10" t="s">
        <v>29</v>
      </c>
      <c r="Q914" s="14">
        <v>-173898</v>
      </c>
      <c r="R914" s="15">
        <v>7</v>
      </c>
      <c r="S914" s="10" t="s">
        <v>29</v>
      </c>
      <c r="T914" s="14">
        <v>9152</v>
      </c>
      <c r="U914" s="10" t="s">
        <v>36</v>
      </c>
      <c r="V914" s="10" t="s">
        <v>29</v>
      </c>
      <c r="W914" s="10" t="s">
        <v>37</v>
      </c>
      <c r="X914" s="10" t="s">
        <v>29</v>
      </c>
      <c r="Y914" s="15">
        <v>0</v>
      </c>
      <c r="Z914" s="15">
        <v>0</v>
      </c>
      <c r="AA914" s="15">
        <v>0</v>
      </c>
      <c r="AB914" s="15">
        <v>0</v>
      </c>
      <c r="AC914" s="14">
        <v>9152</v>
      </c>
      <c r="AD914" t="s">
        <v>2608</v>
      </c>
      <c r="AE914" t="s">
        <v>2608</v>
      </c>
      <c r="AF914">
        <v>7</v>
      </c>
    </row>
    <row r="915" spans="1:32" x14ac:dyDescent="0.25">
      <c r="A915" s="22" t="str">
        <f t="shared" si="14"/>
        <v>8000000010-0</v>
      </c>
      <c r="B915" s="9" t="s">
        <v>1803</v>
      </c>
      <c r="C915" s="10" t="s">
        <v>29</v>
      </c>
      <c r="D915" s="10" t="s">
        <v>29</v>
      </c>
      <c r="E915" s="9" t="s">
        <v>30</v>
      </c>
      <c r="F915" s="10" t="s">
        <v>1783</v>
      </c>
      <c r="G915" s="10" t="s">
        <v>32</v>
      </c>
      <c r="H915" s="11">
        <v>40057</v>
      </c>
      <c r="I915" s="12">
        <v>40057</v>
      </c>
      <c r="J915" s="10" t="s">
        <v>573</v>
      </c>
      <c r="K915" s="13" t="s">
        <v>1804</v>
      </c>
      <c r="L915" s="10" t="s">
        <v>284</v>
      </c>
      <c r="M915" s="10" t="s">
        <v>29</v>
      </c>
      <c r="N915" s="14">
        <v>28800</v>
      </c>
      <c r="O915" s="12"/>
      <c r="P915" s="10" t="s">
        <v>29</v>
      </c>
      <c r="Q915" s="14">
        <v>-27360</v>
      </c>
      <c r="R915" s="15">
        <v>4</v>
      </c>
      <c r="S915" s="10" t="s">
        <v>29</v>
      </c>
      <c r="T915" s="14">
        <v>1440</v>
      </c>
      <c r="U915" s="10" t="s">
        <v>36</v>
      </c>
      <c r="V915" s="10" t="s">
        <v>29</v>
      </c>
      <c r="W915" s="10" t="s">
        <v>37</v>
      </c>
      <c r="X915" s="10" t="s">
        <v>29</v>
      </c>
      <c r="Y915" s="15">
        <v>0</v>
      </c>
      <c r="Z915" s="15">
        <v>0</v>
      </c>
      <c r="AA915" s="15">
        <v>0</v>
      </c>
      <c r="AB915" s="15">
        <v>0</v>
      </c>
      <c r="AC915" s="14">
        <v>1440</v>
      </c>
      <c r="AD915" t="s">
        <v>2608</v>
      </c>
      <c r="AE915" t="s">
        <v>2608</v>
      </c>
      <c r="AF915">
        <v>7</v>
      </c>
    </row>
    <row r="916" spans="1:32" x14ac:dyDescent="0.25">
      <c r="A916" s="22" t="str">
        <f t="shared" si="14"/>
        <v>8000000011-0</v>
      </c>
      <c r="B916" s="9" t="s">
        <v>1805</v>
      </c>
      <c r="C916" s="10" t="s">
        <v>29</v>
      </c>
      <c r="D916" s="10" t="s">
        <v>29</v>
      </c>
      <c r="E916" s="9" t="s">
        <v>30</v>
      </c>
      <c r="F916" s="10" t="s">
        <v>1783</v>
      </c>
      <c r="G916" s="10" t="s">
        <v>32</v>
      </c>
      <c r="H916" s="11">
        <v>40057</v>
      </c>
      <c r="I916" s="12">
        <v>40057</v>
      </c>
      <c r="J916" s="10" t="s">
        <v>573</v>
      </c>
      <c r="K916" s="13" t="s">
        <v>1806</v>
      </c>
      <c r="L916" s="10" t="s">
        <v>284</v>
      </c>
      <c r="M916" s="10" t="s">
        <v>29</v>
      </c>
      <c r="N916" s="14">
        <v>18500</v>
      </c>
      <c r="O916" s="12"/>
      <c r="P916" s="10" t="s">
        <v>29</v>
      </c>
      <c r="Q916" s="14">
        <v>-17575</v>
      </c>
      <c r="R916" s="15">
        <v>2</v>
      </c>
      <c r="S916" s="10" t="s">
        <v>29</v>
      </c>
      <c r="T916" s="15">
        <v>925</v>
      </c>
      <c r="U916" s="10" t="s">
        <v>36</v>
      </c>
      <c r="V916" s="10" t="s">
        <v>29</v>
      </c>
      <c r="W916" s="10" t="s">
        <v>37</v>
      </c>
      <c r="X916" s="10" t="s">
        <v>29</v>
      </c>
      <c r="Y916" s="15">
        <v>0</v>
      </c>
      <c r="Z916" s="15">
        <v>0</v>
      </c>
      <c r="AA916" s="15">
        <v>0</v>
      </c>
      <c r="AB916" s="15">
        <v>0</v>
      </c>
      <c r="AC916" s="15">
        <v>925</v>
      </c>
      <c r="AD916" t="s">
        <v>2608</v>
      </c>
      <c r="AE916" t="s">
        <v>2608</v>
      </c>
      <c r="AF916">
        <v>7</v>
      </c>
    </row>
    <row r="917" spans="1:32" x14ac:dyDescent="0.25">
      <c r="A917" s="22" t="str">
        <f t="shared" si="14"/>
        <v>8000000012-0</v>
      </c>
      <c r="B917" s="9" t="s">
        <v>1807</v>
      </c>
      <c r="C917" s="10" t="s">
        <v>29</v>
      </c>
      <c r="D917" s="10" t="s">
        <v>29</v>
      </c>
      <c r="E917" s="9" t="s">
        <v>30</v>
      </c>
      <c r="F917" s="10" t="s">
        <v>1783</v>
      </c>
      <c r="G917" s="10" t="s">
        <v>32</v>
      </c>
      <c r="H917" s="11">
        <v>40057</v>
      </c>
      <c r="I917" s="12">
        <v>40057</v>
      </c>
      <c r="J917" s="10" t="s">
        <v>573</v>
      </c>
      <c r="K917" s="13" t="s">
        <v>1798</v>
      </c>
      <c r="L917" s="10" t="s">
        <v>284</v>
      </c>
      <c r="M917" s="10" t="s">
        <v>29</v>
      </c>
      <c r="N917" s="14">
        <v>5650</v>
      </c>
      <c r="O917" s="12"/>
      <c r="P917" s="10" t="s">
        <v>29</v>
      </c>
      <c r="Q917" s="14">
        <v>-5368</v>
      </c>
      <c r="R917" s="15">
        <v>1</v>
      </c>
      <c r="S917" s="10" t="s">
        <v>29</v>
      </c>
      <c r="T917" s="15">
        <v>282</v>
      </c>
      <c r="U917" s="10" t="s">
        <v>36</v>
      </c>
      <c r="V917" s="10" t="s">
        <v>29</v>
      </c>
      <c r="W917" s="10" t="s">
        <v>37</v>
      </c>
      <c r="X917" s="10" t="s">
        <v>29</v>
      </c>
      <c r="Y917" s="15">
        <v>0</v>
      </c>
      <c r="Z917" s="15">
        <v>0</v>
      </c>
      <c r="AA917" s="15">
        <v>0</v>
      </c>
      <c r="AB917" s="15">
        <v>0</v>
      </c>
      <c r="AC917" s="15">
        <v>282</v>
      </c>
      <c r="AD917" t="s">
        <v>2608</v>
      </c>
      <c r="AE917" t="s">
        <v>2608</v>
      </c>
      <c r="AF917">
        <v>7</v>
      </c>
    </row>
    <row r="918" spans="1:32" x14ac:dyDescent="0.25">
      <c r="A918" s="22" t="str">
        <f t="shared" si="14"/>
        <v>8000000013-0</v>
      </c>
      <c r="B918" s="9" t="s">
        <v>1808</v>
      </c>
      <c r="C918" s="10" t="s">
        <v>29</v>
      </c>
      <c r="D918" s="10" t="s">
        <v>29</v>
      </c>
      <c r="E918" s="9" t="s">
        <v>30</v>
      </c>
      <c r="F918" s="10" t="s">
        <v>1783</v>
      </c>
      <c r="G918" s="10" t="s">
        <v>32</v>
      </c>
      <c r="H918" s="11">
        <v>40118</v>
      </c>
      <c r="I918" s="12">
        <v>40118</v>
      </c>
      <c r="J918" s="10" t="s">
        <v>573</v>
      </c>
      <c r="K918" s="13" t="s">
        <v>1809</v>
      </c>
      <c r="L918" s="10" t="s">
        <v>284</v>
      </c>
      <c r="M918" s="10" t="s">
        <v>29</v>
      </c>
      <c r="N918" s="14">
        <v>70000</v>
      </c>
      <c r="O918" s="12"/>
      <c r="P918" s="10" t="s">
        <v>29</v>
      </c>
      <c r="Q918" s="14">
        <v>-66500</v>
      </c>
      <c r="R918" s="15">
        <v>2</v>
      </c>
      <c r="S918" s="10" t="s">
        <v>29</v>
      </c>
      <c r="T918" s="14">
        <v>3500</v>
      </c>
      <c r="U918" s="10" t="s">
        <v>36</v>
      </c>
      <c r="V918" s="10" t="s">
        <v>29</v>
      </c>
      <c r="W918" s="10" t="s">
        <v>37</v>
      </c>
      <c r="X918" s="10" t="s">
        <v>29</v>
      </c>
      <c r="Y918" s="15">
        <v>0</v>
      </c>
      <c r="Z918" s="15">
        <v>0</v>
      </c>
      <c r="AA918" s="15">
        <v>0</v>
      </c>
      <c r="AB918" s="15">
        <v>0</v>
      </c>
      <c r="AC918" s="14">
        <v>3500</v>
      </c>
      <c r="AD918" t="s">
        <v>2608</v>
      </c>
      <c r="AE918" t="s">
        <v>2608</v>
      </c>
      <c r="AF918">
        <v>7</v>
      </c>
    </row>
    <row r="919" spans="1:32" x14ac:dyDescent="0.25">
      <c r="A919" s="22" t="str">
        <f t="shared" si="14"/>
        <v>8000000014-0</v>
      </c>
      <c r="B919" s="9" t="s">
        <v>1810</v>
      </c>
      <c r="C919" s="10" t="s">
        <v>29</v>
      </c>
      <c r="D919" s="10" t="s">
        <v>29</v>
      </c>
      <c r="E919" s="9" t="s">
        <v>30</v>
      </c>
      <c r="F919" s="10" t="s">
        <v>1783</v>
      </c>
      <c r="G919" s="10" t="s">
        <v>32</v>
      </c>
      <c r="H919" s="11">
        <v>40118</v>
      </c>
      <c r="I919" s="12">
        <v>40118</v>
      </c>
      <c r="J919" s="10" t="s">
        <v>573</v>
      </c>
      <c r="K919" s="13" t="s">
        <v>1811</v>
      </c>
      <c r="L919" s="10" t="s">
        <v>284</v>
      </c>
      <c r="M919" s="10" t="s">
        <v>29</v>
      </c>
      <c r="N919" s="14">
        <v>22616</v>
      </c>
      <c r="O919" s="12"/>
      <c r="P919" s="10" t="s">
        <v>29</v>
      </c>
      <c r="Q919" s="14">
        <v>-21485</v>
      </c>
      <c r="R919" s="15">
        <v>1</v>
      </c>
      <c r="S919" s="10" t="s">
        <v>29</v>
      </c>
      <c r="T919" s="14">
        <v>1131</v>
      </c>
      <c r="U919" s="10" t="s">
        <v>36</v>
      </c>
      <c r="V919" s="10" t="s">
        <v>29</v>
      </c>
      <c r="W919" s="10" t="s">
        <v>37</v>
      </c>
      <c r="X919" s="10" t="s">
        <v>29</v>
      </c>
      <c r="Y919" s="15">
        <v>0</v>
      </c>
      <c r="Z919" s="15">
        <v>0</v>
      </c>
      <c r="AA919" s="15">
        <v>0</v>
      </c>
      <c r="AB919" s="15">
        <v>0</v>
      </c>
      <c r="AC919" s="14">
        <v>1131</v>
      </c>
      <c r="AD919" t="s">
        <v>2608</v>
      </c>
      <c r="AE919" t="s">
        <v>2608</v>
      </c>
      <c r="AF919">
        <v>7</v>
      </c>
    </row>
    <row r="920" spans="1:32" x14ac:dyDescent="0.25">
      <c r="A920" s="22" t="str">
        <f t="shared" si="14"/>
        <v>8000000015-0</v>
      </c>
      <c r="B920" s="9" t="s">
        <v>1812</v>
      </c>
      <c r="C920" s="10" t="s">
        <v>29</v>
      </c>
      <c r="D920" s="10" t="s">
        <v>29</v>
      </c>
      <c r="E920" s="9" t="s">
        <v>30</v>
      </c>
      <c r="F920" s="10" t="s">
        <v>1783</v>
      </c>
      <c r="G920" s="10" t="s">
        <v>32</v>
      </c>
      <c r="H920" s="11">
        <v>40148</v>
      </c>
      <c r="I920" s="12">
        <v>40148</v>
      </c>
      <c r="J920" s="10" t="s">
        <v>573</v>
      </c>
      <c r="K920" s="13" t="s">
        <v>1813</v>
      </c>
      <c r="L920" s="10" t="s">
        <v>284</v>
      </c>
      <c r="M920" s="10" t="s">
        <v>29</v>
      </c>
      <c r="N920" s="14">
        <v>5750</v>
      </c>
      <c r="O920" s="12"/>
      <c r="P920" s="10" t="s">
        <v>29</v>
      </c>
      <c r="Q920" s="14">
        <v>-5463</v>
      </c>
      <c r="R920" s="15">
        <v>1</v>
      </c>
      <c r="S920" s="10" t="s">
        <v>29</v>
      </c>
      <c r="T920" s="15">
        <v>287</v>
      </c>
      <c r="U920" s="10" t="s">
        <v>36</v>
      </c>
      <c r="V920" s="10" t="s">
        <v>29</v>
      </c>
      <c r="W920" s="10" t="s">
        <v>37</v>
      </c>
      <c r="X920" s="10" t="s">
        <v>29</v>
      </c>
      <c r="Y920" s="15">
        <v>0</v>
      </c>
      <c r="Z920" s="15">
        <v>0</v>
      </c>
      <c r="AA920" s="15">
        <v>0</v>
      </c>
      <c r="AB920" s="15">
        <v>0</v>
      </c>
      <c r="AC920" s="15">
        <v>287</v>
      </c>
      <c r="AD920" t="s">
        <v>2608</v>
      </c>
      <c r="AE920" t="s">
        <v>2608</v>
      </c>
      <c r="AF920">
        <v>7</v>
      </c>
    </row>
    <row r="921" spans="1:32" x14ac:dyDescent="0.25">
      <c r="A921" s="22" t="str">
        <f t="shared" si="14"/>
        <v>8000000016-0</v>
      </c>
      <c r="B921" s="9" t="s">
        <v>1814</v>
      </c>
      <c r="C921" s="10" t="s">
        <v>29</v>
      </c>
      <c r="D921" s="10" t="s">
        <v>29</v>
      </c>
      <c r="E921" s="9" t="s">
        <v>30</v>
      </c>
      <c r="F921" s="10" t="s">
        <v>1783</v>
      </c>
      <c r="G921" s="10" t="s">
        <v>32</v>
      </c>
      <c r="H921" s="11">
        <v>40148</v>
      </c>
      <c r="I921" s="12">
        <v>40148</v>
      </c>
      <c r="J921" s="10" t="s">
        <v>573</v>
      </c>
      <c r="K921" s="13" t="s">
        <v>1815</v>
      </c>
      <c r="L921" s="10" t="s">
        <v>284</v>
      </c>
      <c r="M921" s="10" t="s">
        <v>29</v>
      </c>
      <c r="N921" s="14">
        <v>13400</v>
      </c>
      <c r="O921" s="12"/>
      <c r="P921" s="10" t="s">
        <v>29</v>
      </c>
      <c r="Q921" s="14">
        <v>-12730</v>
      </c>
      <c r="R921" s="15">
        <v>2</v>
      </c>
      <c r="S921" s="10" t="s">
        <v>29</v>
      </c>
      <c r="T921" s="15">
        <v>670</v>
      </c>
      <c r="U921" s="10" t="s">
        <v>36</v>
      </c>
      <c r="V921" s="10" t="s">
        <v>29</v>
      </c>
      <c r="W921" s="10" t="s">
        <v>37</v>
      </c>
      <c r="X921" s="10" t="s">
        <v>29</v>
      </c>
      <c r="Y921" s="15">
        <v>0</v>
      </c>
      <c r="Z921" s="15">
        <v>0</v>
      </c>
      <c r="AA921" s="15">
        <v>0</v>
      </c>
      <c r="AB921" s="15">
        <v>0</v>
      </c>
      <c r="AC921" s="15">
        <v>670</v>
      </c>
      <c r="AD921" t="s">
        <v>2608</v>
      </c>
      <c r="AE921" t="s">
        <v>2608</v>
      </c>
      <c r="AF921">
        <v>7</v>
      </c>
    </row>
    <row r="922" spans="1:32" x14ac:dyDescent="0.25">
      <c r="A922" s="22" t="str">
        <f t="shared" si="14"/>
        <v>8000000017-0</v>
      </c>
      <c r="B922" s="9" t="s">
        <v>1816</v>
      </c>
      <c r="C922" s="10" t="s">
        <v>29</v>
      </c>
      <c r="D922" s="10" t="s">
        <v>29</v>
      </c>
      <c r="E922" s="9" t="s">
        <v>30</v>
      </c>
      <c r="F922" s="10" t="s">
        <v>1783</v>
      </c>
      <c r="G922" s="10" t="s">
        <v>32</v>
      </c>
      <c r="H922" s="11">
        <v>40179</v>
      </c>
      <c r="I922" s="12">
        <v>40179</v>
      </c>
      <c r="J922" s="10" t="s">
        <v>573</v>
      </c>
      <c r="K922" s="13" t="s">
        <v>1817</v>
      </c>
      <c r="L922" s="10" t="s">
        <v>284</v>
      </c>
      <c r="M922" s="10" t="s">
        <v>29</v>
      </c>
      <c r="N922" s="14">
        <v>131500</v>
      </c>
      <c r="O922" s="12"/>
      <c r="P922" s="10" t="s">
        <v>29</v>
      </c>
      <c r="Q922" s="14">
        <v>-124925</v>
      </c>
      <c r="R922" s="15">
        <v>0</v>
      </c>
      <c r="S922" s="10" t="s">
        <v>29</v>
      </c>
      <c r="T922" s="14">
        <v>6575</v>
      </c>
      <c r="U922" s="10" t="s">
        <v>36</v>
      </c>
      <c r="V922" s="10" t="s">
        <v>29</v>
      </c>
      <c r="W922" s="10" t="s">
        <v>37</v>
      </c>
      <c r="X922" s="10" t="s">
        <v>29</v>
      </c>
      <c r="Y922" s="15">
        <v>0</v>
      </c>
      <c r="Z922" s="15">
        <v>0</v>
      </c>
      <c r="AA922" s="15">
        <v>0</v>
      </c>
      <c r="AB922" s="15">
        <v>0</v>
      </c>
      <c r="AC922" s="14">
        <v>6575</v>
      </c>
      <c r="AD922" t="s">
        <v>2608</v>
      </c>
      <c r="AE922" t="s">
        <v>2608</v>
      </c>
      <c r="AF922">
        <v>7</v>
      </c>
    </row>
    <row r="923" spans="1:32" x14ac:dyDescent="0.25">
      <c r="A923" s="22" t="str">
        <f t="shared" si="14"/>
        <v>8000000018-0</v>
      </c>
      <c r="B923" s="9" t="s">
        <v>1818</v>
      </c>
      <c r="C923" s="10" t="s">
        <v>29</v>
      </c>
      <c r="D923" s="10" t="s">
        <v>29</v>
      </c>
      <c r="E923" s="9" t="s">
        <v>30</v>
      </c>
      <c r="F923" s="10" t="s">
        <v>1783</v>
      </c>
      <c r="G923" s="10" t="s">
        <v>32</v>
      </c>
      <c r="H923" s="11">
        <v>40179</v>
      </c>
      <c r="I923" s="12">
        <v>40179</v>
      </c>
      <c r="J923" s="10" t="s">
        <v>573</v>
      </c>
      <c r="K923" s="13" t="s">
        <v>1819</v>
      </c>
      <c r="L923" s="10" t="s">
        <v>284</v>
      </c>
      <c r="M923" s="10" t="s">
        <v>29</v>
      </c>
      <c r="N923" s="14">
        <v>45900</v>
      </c>
      <c r="O923" s="12"/>
      <c r="P923" s="10" t="s">
        <v>29</v>
      </c>
      <c r="Q923" s="14">
        <v>-43605</v>
      </c>
      <c r="R923" s="15">
        <v>1</v>
      </c>
      <c r="S923" s="10" t="s">
        <v>29</v>
      </c>
      <c r="T923" s="14">
        <v>2295</v>
      </c>
      <c r="U923" s="10" t="s">
        <v>36</v>
      </c>
      <c r="V923" s="10" t="s">
        <v>29</v>
      </c>
      <c r="W923" s="10" t="s">
        <v>37</v>
      </c>
      <c r="X923" s="10" t="s">
        <v>29</v>
      </c>
      <c r="Y923" s="15">
        <v>0</v>
      </c>
      <c r="Z923" s="15">
        <v>0</v>
      </c>
      <c r="AA923" s="15">
        <v>0</v>
      </c>
      <c r="AB923" s="15">
        <v>0</v>
      </c>
      <c r="AC923" s="14">
        <v>2295</v>
      </c>
      <c r="AD923" t="s">
        <v>2608</v>
      </c>
      <c r="AE923" t="s">
        <v>2608</v>
      </c>
      <c r="AF923">
        <v>7</v>
      </c>
    </row>
    <row r="924" spans="1:32" x14ac:dyDescent="0.25">
      <c r="A924" s="22" t="str">
        <f t="shared" si="14"/>
        <v>8000000019-0</v>
      </c>
      <c r="B924" s="9" t="s">
        <v>1820</v>
      </c>
      <c r="C924" s="10" t="s">
        <v>29</v>
      </c>
      <c r="D924" s="10" t="s">
        <v>29</v>
      </c>
      <c r="E924" s="9" t="s">
        <v>30</v>
      </c>
      <c r="F924" s="10" t="s">
        <v>1783</v>
      </c>
      <c r="G924" s="10" t="s">
        <v>32</v>
      </c>
      <c r="H924" s="11">
        <v>40483</v>
      </c>
      <c r="I924" s="12">
        <v>40483</v>
      </c>
      <c r="J924" s="10" t="s">
        <v>573</v>
      </c>
      <c r="K924" s="13" t="s">
        <v>1821</v>
      </c>
      <c r="L924" s="10" t="s">
        <v>284</v>
      </c>
      <c r="M924" s="10" t="s">
        <v>29</v>
      </c>
      <c r="N924" s="14">
        <v>143849.71</v>
      </c>
      <c r="O924" s="12"/>
      <c r="P924" s="10" t="s">
        <v>29</v>
      </c>
      <c r="Q924" s="14">
        <v>-136657.71</v>
      </c>
      <c r="R924" s="15">
        <v>3</v>
      </c>
      <c r="S924" s="10" t="s">
        <v>29</v>
      </c>
      <c r="T924" s="14">
        <v>7192</v>
      </c>
      <c r="U924" s="10" t="s">
        <v>36</v>
      </c>
      <c r="V924" s="10" t="s">
        <v>29</v>
      </c>
      <c r="W924" s="10" t="s">
        <v>37</v>
      </c>
      <c r="X924" s="10" t="s">
        <v>29</v>
      </c>
      <c r="Y924" s="15">
        <v>0</v>
      </c>
      <c r="Z924" s="15">
        <v>0</v>
      </c>
      <c r="AA924" s="15">
        <v>0</v>
      </c>
      <c r="AB924" s="15">
        <v>0</v>
      </c>
      <c r="AC924" s="14">
        <v>7192</v>
      </c>
      <c r="AD924" t="s">
        <v>2608</v>
      </c>
      <c r="AE924" t="s">
        <v>2608</v>
      </c>
      <c r="AF924">
        <v>7</v>
      </c>
    </row>
    <row r="925" spans="1:32" x14ac:dyDescent="0.25">
      <c r="A925" s="22" t="str">
        <f t="shared" si="14"/>
        <v>8000000020-0</v>
      </c>
      <c r="B925" s="9" t="s">
        <v>1822</v>
      </c>
      <c r="C925" s="10" t="s">
        <v>29</v>
      </c>
      <c r="D925" s="10" t="s">
        <v>29</v>
      </c>
      <c r="E925" s="9" t="s">
        <v>30</v>
      </c>
      <c r="F925" s="10" t="s">
        <v>1783</v>
      </c>
      <c r="G925" s="10" t="s">
        <v>32</v>
      </c>
      <c r="H925" s="11">
        <v>40483</v>
      </c>
      <c r="I925" s="12">
        <v>40483</v>
      </c>
      <c r="J925" s="10" t="s">
        <v>573</v>
      </c>
      <c r="K925" s="13" t="s">
        <v>1823</v>
      </c>
      <c r="L925" s="10" t="s">
        <v>284</v>
      </c>
      <c r="M925" s="10" t="s">
        <v>29</v>
      </c>
      <c r="N925" s="14">
        <v>326500</v>
      </c>
      <c r="O925" s="12"/>
      <c r="P925" s="10" t="s">
        <v>29</v>
      </c>
      <c r="Q925" s="14">
        <v>-310175</v>
      </c>
      <c r="R925" s="15">
        <v>11</v>
      </c>
      <c r="S925" s="10" t="s">
        <v>29</v>
      </c>
      <c r="T925" s="14">
        <v>16325</v>
      </c>
      <c r="U925" s="10" t="s">
        <v>36</v>
      </c>
      <c r="V925" s="10" t="s">
        <v>29</v>
      </c>
      <c r="W925" s="10" t="s">
        <v>37</v>
      </c>
      <c r="X925" s="10" t="s">
        <v>29</v>
      </c>
      <c r="Y925" s="15">
        <v>0</v>
      </c>
      <c r="Z925" s="15">
        <v>0</v>
      </c>
      <c r="AA925" s="15">
        <v>0</v>
      </c>
      <c r="AB925" s="15">
        <v>0</v>
      </c>
      <c r="AC925" s="14">
        <v>16325</v>
      </c>
      <c r="AD925" t="s">
        <v>2608</v>
      </c>
      <c r="AE925" t="s">
        <v>2608</v>
      </c>
      <c r="AF925">
        <v>7</v>
      </c>
    </row>
    <row r="926" spans="1:32" x14ac:dyDescent="0.25">
      <c r="A926" s="22" t="str">
        <f t="shared" si="14"/>
        <v>8000000021-0</v>
      </c>
      <c r="B926" s="9" t="s">
        <v>1824</v>
      </c>
      <c r="C926" s="10" t="s">
        <v>29</v>
      </c>
      <c r="D926" s="10" t="s">
        <v>29</v>
      </c>
      <c r="E926" s="9" t="s">
        <v>30</v>
      </c>
      <c r="F926" s="10" t="s">
        <v>1783</v>
      </c>
      <c r="G926" s="10" t="s">
        <v>32</v>
      </c>
      <c r="H926" s="11">
        <v>40483</v>
      </c>
      <c r="I926" s="12">
        <v>40483</v>
      </c>
      <c r="J926" s="10" t="s">
        <v>573</v>
      </c>
      <c r="K926" s="13" t="s">
        <v>1825</v>
      </c>
      <c r="L926" s="10" t="s">
        <v>284</v>
      </c>
      <c r="M926" s="10" t="s">
        <v>29</v>
      </c>
      <c r="N926" s="14">
        <v>3000</v>
      </c>
      <c r="O926" s="12"/>
      <c r="P926" s="10" t="s">
        <v>29</v>
      </c>
      <c r="Q926" s="14">
        <v>-2850</v>
      </c>
      <c r="R926" s="15">
        <v>1</v>
      </c>
      <c r="S926" s="10" t="s">
        <v>29</v>
      </c>
      <c r="T926" s="15">
        <v>150</v>
      </c>
      <c r="U926" s="10" t="s">
        <v>36</v>
      </c>
      <c r="V926" s="10" t="s">
        <v>29</v>
      </c>
      <c r="W926" s="10" t="s">
        <v>37</v>
      </c>
      <c r="X926" s="10" t="s">
        <v>29</v>
      </c>
      <c r="Y926" s="15">
        <v>0</v>
      </c>
      <c r="Z926" s="15">
        <v>0</v>
      </c>
      <c r="AA926" s="15">
        <v>0</v>
      </c>
      <c r="AB926" s="15">
        <v>0</v>
      </c>
      <c r="AC926" s="15">
        <v>150</v>
      </c>
      <c r="AD926" t="s">
        <v>2608</v>
      </c>
      <c r="AE926" t="s">
        <v>2608</v>
      </c>
      <c r="AF926">
        <v>7</v>
      </c>
    </row>
    <row r="927" spans="1:32" x14ac:dyDescent="0.25">
      <c r="A927" s="22" t="str">
        <f t="shared" si="14"/>
        <v>8000000022-0</v>
      </c>
      <c r="B927" s="9" t="s">
        <v>1826</v>
      </c>
      <c r="C927" s="10" t="s">
        <v>29</v>
      </c>
      <c r="D927" s="10" t="s">
        <v>29</v>
      </c>
      <c r="E927" s="9" t="s">
        <v>30</v>
      </c>
      <c r="F927" s="10" t="s">
        <v>1783</v>
      </c>
      <c r="G927" s="10" t="s">
        <v>32</v>
      </c>
      <c r="H927" s="11">
        <v>40483</v>
      </c>
      <c r="I927" s="12">
        <v>40483</v>
      </c>
      <c r="J927" s="10" t="s">
        <v>573</v>
      </c>
      <c r="K927" s="13" t="s">
        <v>1827</v>
      </c>
      <c r="L927" s="10" t="s">
        <v>284</v>
      </c>
      <c r="M927" s="10" t="s">
        <v>29</v>
      </c>
      <c r="N927" s="14">
        <v>7530.04</v>
      </c>
      <c r="O927" s="12"/>
      <c r="P927" s="10" t="s">
        <v>29</v>
      </c>
      <c r="Q927" s="14">
        <v>-7154.04</v>
      </c>
      <c r="R927" s="15">
        <v>3</v>
      </c>
      <c r="S927" s="10" t="s">
        <v>29</v>
      </c>
      <c r="T927" s="15">
        <v>376</v>
      </c>
      <c r="U927" s="10" t="s">
        <v>36</v>
      </c>
      <c r="V927" s="10" t="s">
        <v>29</v>
      </c>
      <c r="W927" s="10" t="s">
        <v>37</v>
      </c>
      <c r="X927" s="10" t="s">
        <v>29</v>
      </c>
      <c r="Y927" s="15">
        <v>0</v>
      </c>
      <c r="Z927" s="15">
        <v>0</v>
      </c>
      <c r="AA927" s="15">
        <v>0</v>
      </c>
      <c r="AB927" s="15">
        <v>0</v>
      </c>
      <c r="AC927" s="15">
        <v>376</v>
      </c>
      <c r="AD927" t="s">
        <v>2608</v>
      </c>
      <c r="AE927" t="s">
        <v>2608</v>
      </c>
      <c r="AF927">
        <v>7</v>
      </c>
    </row>
    <row r="928" spans="1:32" x14ac:dyDescent="0.25">
      <c r="A928" s="22" t="str">
        <f t="shared" si="14"/>
        <v>8000000023-0</v>
      </c>
      <c r="B928" s="9" t="s">
        <v>1828</v>
      </c>
      <c r="C928" s="10" t="s">
        <v>29</v>
      </c>
      <c r="D928" s="10" t="s">
        <v>29</v>
      </c>
      <c r="E928" s="9" t="s">
        <v>30</v>
      </c>
      <c r="F928" s="10" t="s">
        <v>1783</v>
      </c>
      <c r="G928" s="10" t="s">
        <v>32</v>
      </c>
      <c r="H928" s="11">
        <v>40483</v>
      </c>
      <c r="I928" s="12">
        <v>40483</v>
      </c>
      <c r="J928" s="10" t="s">
        <v>573</v>
      </c>
      <c r="K928" s="13" t="s">
        <v>1829</v>
      </c>
      <c r="L928" s="10" t="s">
        <v>284</v>
      </c>
      <c r="M928" s="10" t="s">
        <v>29</v>
      </c>
      <c r="N928" s="14">
        <v>9999.91</v>
      </c>
      <c r="O928" s="12"/>
      <c r="P928" s="10" t="s">
        <v>29</v>
      </c>
      <c r="Q928" s="14">
        <v>-9499.91</v>
      </c>
      <c r="R928" s="15">
        <v>2</v>
      </c>
      <c r="S928" s="10" t="s">
        <v>29</v>
      </c>
      <c r="T928" s="15">
        <v>500</v>
      </c>
      <c r="U928" s="10" t="s">
        <v>36</v>
      </c>
      <c r="V928" s="10" t="s">
        <v>29</v>
      </c>
      <c r="W928" s="10" t="s">
        <v>37</v>
      </c>
      <c r="X928" s="10" t="s">
        <v>29</v>
      </c>
      <c r="Y928" s="15">
        <v>0</v>
      </c>
      <c r="Z928" s="15">
        <v>0</v>
      </c>
      <c r="AA928" s="15">
        <v>0</v>
      </c>
      <c r="AB928" s="15">
        <v>0</v>
      </c>
      <c r="AC928" s="15">
        <v>500</v>
      </c>
      <c r="AD928" t="s">
        <v>2608</v>
      </c>
      <c r="AE928" t="s">
        <v>2608</v>
      </c>
      <c r="AF928">
        <v>7</v>
      </c>
    </row>
    <row r="929" spans="1:32" x14ac:dyDescent="0.25">
      <c r="A929" s="22" t="str">
        <f t="shared" si="14"/>
        <v>8000000024-0</v>
      </c>
      <c r="B929" s="9" t="s">
        <v>1830</v>
      </c>
      <c r="C929" s="10" t="s">
        <v>29</v>
      </c>
      <c r="D929" s="10" t="s">
        <v>29</v>
      </c>
      <c r="E929" s="9" t="s">
        <v>30</v>
      </c>
      <c r="F929" s="10" t="s">
        <v>1783</v>
      </c>
      <c r="G929" s="10" t="s">
        <v>32</v>
      </c>
      <c r="H929" s="11">
        <v>40483</v>
      </c>
      <c r="I929" s="12">
        <v>40483</v>
      </c>
      <c r="J929" s="10" t="s">
        <v>573</v>
      </c>
      <c r="K929" s="13" t="s">
        <v>1831</v>
      </c>
      <c r="L929" s="10" t="s">
        <v>284</v>
      </c>
      <c r="M929" s="10" t="s">
        <v>29</v>
      </c>
      <c r="N929" s="14">
        <v>8499.98</v>
      </c>
      <c r="O929" s="12"/>
      <c r="P929" s="10" t="s">
        <v>29</v>
      </c>
      <c r="Q929" s="14">
        <v>-8074.98</v>
      </c>
      <c r="R929" s="15">
        <v>10</v>
      </c>
      <c r="S929" s="10" t="s">
        <v>29</v>
      </c>
      <c r="T929" s="15">
        <v>425</v>
      </c>
      <c r="U929" s="10" t="s">
        <v>36</v>
      </c>
      <c r="V929" s="10" t="s">
        <v>29</v>
      </c>
      <c r="W929" s="10" t="s">
        <v>37</v>
      </c>
      <c r="X929" s="10" t="s">
        <v>29</v>
      </c>
      <c r="Y929" s="15">
        <v>0</v>
      </c>
      <c r="Z929" s="15">
        <v>0</v>
      </c>
      <c r="AA929" s="15">
        <v>0</v>
      </c>
      <c r="AB929" s="15">
        <v>0</v>
      </c>
      <c r="AC929" s="15">
        <v>425</v>
      </c>
      <c r="AD929" t="s">
        <v>2608</v>
      </c>
      <c r="AE929" t="s">
        <v>2608</v>
      </c>
      <c r="AF929">
        <v>7</v>
      </c>
    </row>
    <row r="930" spans="1:32" x14ac:dyDescent="0.25">
      <c r="A930" s="22" t="str">
        <f t="shared" si="14"/>
        <v>8000000025-0</v>
      </c>
      <c r="B930" s="9" t="s">
        <v>1832</v>
      </c>
      <c r="C930" s="10" t="s">
        <v>29</v>
      </c>
      <c r="D930" s="10" t="s">
        <v>29</v>
      </c>
      <c r="E930" s="9" t="s">
        <v>30</v>
      </c>
      <c r="F930" s="10" t="s">
        <v>1783</v>
      </c>
      <c r="G930" s="10" t="s">
        <v>32</v>
      </c>
      <c r="H930" s="11">
        <v>40483</v>
      </c>
      <c r="I930" s="12">
        <v>40483</v>
      </c>
      <c r="J930" s="10" t="s">
        <v>573</v>
      </c>
      <c r="K930" s="13" t="s">
        <v>1833</v>
      </c>
      <c r="L930" s="10" t="s">
        <v>284</v>
      </c>
      <c r="M930" s="10" t="s">
        <v>29</v>
      </c>
      <c r="N930" s="14">
        <v>64050</v>
      </c>
      <c r="O930" s="12"/>
      <c r="P930" s="10" t="s">
        <v>29</v>
      </c>
      <c r="Q930" s="14">
        <v>-60848</v>
      </c>
      <c r="R930" s="15">
        <v>1</v>
      </c>
      <c r="S930" s="10" t="s">
        <v>29</v>
      </c>
      <c r="T930" s="14">
        <v>3202</v>
      </c>
      <c r="U930" s="10" t="s">
        <v>36</v>
      </c>
      <c r="V930" s="10" t="s">
        <v>29</v>
      </c>
      <c r="W930" s="10" t="s">
        <v>37</v>
      </c>
      <c r="X930" s="10" t="s">
        <v>29</v>
      </c>
      <c r="Y930" s="15">
        <v>0</v>
      </c>
      <c r="Z930" s="15">
        <v>0</v>
      </c>
      <c r="AA930" s="15">
        <v>0</v>
      </c>
      <c r="AB930" s="15">
        <v>0</v>
      </c>
      <c r="AC930" s="14">
        <v>3202</v>
      </c>
      <c r="AD930" t="s">
        <v>2608</v>
      </c>
      <c r="AE930" t="s">
        <v>2608</v>
      </c>
      <c r="AF930">
        <v>7</v>
      </c>
    </row>
    <row r="931" spans="1:32" x14ac:dyDescent="0.25">
      <c r="A931" s="22" t="str">
        <f t="shared" si="14"/>
        <v>8000000026-0</v>
      </c>
      <c r="B931" s="9" t="s">
        <v>1834</v>
      </c>
      <c r="C931" s="10" t="s">
        <v>29</v>
      </c>
      <c r="D931" s="10" t="s">
        <v>29</v>
      </c>
      <c r="E931" s="9" t="s">
        <v>30</v>
      </c>
      <c r="F931" s="10" t="s">
        <v>1783</v>
      </c>
      <c r="G931" s="10" t="s">
        <v>32</v>
      </c>
      <c r="H931" s="11">
        <v>40483</v>
      </c>
      <c r="I931" s="12">
        <v>40483</v>
      </c>
      <c r="J931" s="10" t="s">
        <v>573</v>
      </c>
      <c r="K931" s="13" t="s">
        <v>1835</v>
      </c>
      <c r="L931" s="10" t="s">
        <v>284</v>
      </c>
      <c r="M931" s="10" t="s">
        <v>29</v>
      </c>
      <c r="N931" s="14">
        <v>115500</v>
      </c>
      <c r="O931" s="12"/>
      <c r="P931" s="10" t="s">
        <v>29</v>
      </c>
      <c r="Q931" s="14">
        <v>-109725</v>
      </c>
      <c r="R931" s="15">
        <v>7</v>
      </c>
      <c r="S931" s="10" t="s">
        <v>29</v>
      </c>
      <c r="T931" s="14">
        <v>5775</v>
      </c>
      <c r="U931" s="10" t="s">
        <v>36</v>
      </c>
      <c r="V931" s="10" t="s">
        <v>29</v>
      </c>
      <c r="W931" s="10" t="s">
        <v>37</v>
      </c>
      <c r="X931" s="10" t="s">
        <v>29</v>
      </c>
      <c r="Y931" s="15">
        <v>0</v>
      </c>
      <c r="Z931" s="15">
        <v>0</v>
      </c>
      <c r="AA931" s="15">
        <v>0</v>
      </c>
      <c r="AB931" s="15">
        <v>0</v>
      </c>
      <c r="AC931" s="14">
        <v>5775</v>
      </c>
      <c r="AD931" t="s">
        <v>2608</v>
      </c>
      <c r="AE931" t="s">
        <v>2608</v>
      </c>
      <c r="AF931">
        <v>7</v>
      </c>
    </row>
    <row r="932" spans="1:32" x14ac:dyDescent="0.25">
      <c r="A932" s="22" t="str">
        <f t="shared" si="14"/>
        <v>8000000027-0</v>
      </c>
      <c r="B932" s="9" t="s">
        <v>1836</v>
      </c>
      <c r="C932" s="10" t="s">
        <v>29</v>
      </c>
      <c r="D932" s="10" t="s">
        <v>29</v>
      </c>
      <c r="E932" s="9" t="s">
        <v>30</v>
      </c>
      <c r="F932" s="10" t="s">
        <v>1783</v>
      </c>
      <c r="G932" s="10" t="s">
        <v>32</v>
      </c>
      <c r="H932" s="11">
        <v>40483</v>
      </c>
      <c r="I932" s="12">
        <v>40483</v>
      </c>
      <c r="J932" s="10" t="s">
        <v>573</v>
      </c>
      <c r="K932" s="13" t="s">
        <v>1837</v>
      </c>
      <c r="L932" s="10" t="s">
        <v>284</v>
      </c>
      <c r="M932" s="10" t="s">
        <v>29</v>
      </c>
      <c r="N932" s="14">
        <v>1732.5</v>
      </c>
      <c r="O932" s="12"/>
      <c r="P932" s="10" t="s">
        <v>29</v>
      </c>
      <c r="Q932" s="14">
        <v>-1645.5</v>
      </c>
      <c r="R932" s="15">
        <v>3</v>
      </c>
      <c r="S932" s="10" t="s">
        <v>29</v>
      </c>
      <c r="T932" s="15">
        <v>87</v>
      </c>
      <c r="U932" s="10" t="s">
        <v>36</v>
      </c>
      <c r="V932" s="10" t="s">
        <v>29</v>
      </c>
      <c r="W932" s="10" t="s">
        <v>37</v>
      </c>
      <c r="X932" s="10" t="s">
        <v>29</v>
      </c>
      <c r="Y932" s="15">
        <v>0</v>
      </c>
      <c r="Z932" s="15">
        <v>0</v>
      </c>
      <c r="AA932" s="15">
        <v>0</v>
      </c>
      <c r="AB932" s="15">
        <v>0</v>
      </c>
      <c r="AC932" s="15">
        <v>87</v>
      </c>
      <c r="AD932" t="s">
        <v>2608</v>
      </c>
      <c r="AE932" t="s">
        <v>2608</v>
      </c>
      <c r="AF932">
        <v>7</v>
      </c>
    </row>
    <row r="933" spans="1:32" x14ac:dyDescent="0.25">
      <c r="A933" s="22" t="str">
        <f t="shared" si="14"/>
        <v>8000000028-0</v>
      </c>
      <c r="B933" s="9" t="s">
        <v>1838</v>
      </c>
      <c r="C933" s="10" t="s">
        <v>29</v>
      </c>
      <c r="D933" s="10" t="s">
        <v>29</v>
      </c>
      <c r="E933" s="9" t="s">
        <v>30</v>
      </c>
      <c r="F933" s="10" t="s">
        <v>1783</v>
      </c>
      <c r="G933" s="10" t="s">
        <v>32</v>
      </c>
      <c r="H933" s="11">
        <v>40483</v>
      </c>
      <c r="I933" s="12">
        <v>40483</v>
      </c>
      <c r="J933" s="10" t="s">
        <v>573</v>
      </c>
      <c r="K933" s="13" t="s">
        <v>1839</v>
      </c>
      <c r="L933" s="10" t="s">
        <v>284</v>
      </c>
      <c r="M933" s="10" t="s">
        <v>29</v>
      </c>
      <c r="N933" s="15">
        <v>315</v>
      </c>
      <c r="O933" s="12"/>
      <c r="P933" s="10" t="s">
        <v>29</v>
      </c>
      <c r="Q933" s="15">
        <v>-299</v>
      </c>
      <c r="R933" s="15">
        <v>2</v>
      </c>
      <c r="S933" s="10" t="s">
        <v>29</v>
      </c>
      <c r="T933" s="15">
        <v>16</v>
      </c>
      <c r="U933" s="10" t="s">
        <v>36</v>
      </c>
      <c r="V933" s="10" t="s">
        <v>29</v>
      </c>
      <c r="W933" s="10" t="s">
        <v>37</v>
      </c>
      <c r="X933" s="10" t="s">
        <v>29</v>
      </c>
      <c r="Y933" s="15">
        <v>0</v>
      </c>
      <c r="Z933" s="15">
        <v>0</v>
      </c>
      <c r="AA933" s="15">
        <v>0</v>
      </c>
      <c r="AB933" s="15">
        <v>0</v>
      </c>
      <c r="AC933" s="15">
        <v>16</v>
      </c>
      <c r="AD933" t="s">
        <v>2608</v>
      </c>
      <c r="AE933" t="s">
        <v>2608</v>
      </c>
      <c r="AF933">
        <v>7</v>
      </c>
    </row>
    <row r="934" spans="1:32" x14ac:dyDescent="0.25">
      <c r="A934" s="22" t="str">
        <f t="shared" si="14"/>
        <v>8000000029-0</v>
      </c>
      <c r="B934" s="9" t="s">
        <v>1840</v>
      </c>
      <c r="C934" s="10" t="s">
        <v>29</v>
      </c>
      <c r="D934" s="10" t="s">
        <v>29</v>
      </c>
      <c r="E934" s="9" t="s">
        <v>30</v>
      </c>
      <c r="F934" s="10" t="s">
        <v>1783</v>
      </c>
      <c r="G934" s="10" t="s">
        <v>32</v>
      </c>
      <c r="H934" s="11">
        <v>40483</v>
      </c>
      <c r="I934" s="12">
        <v>40483</v>
      </c>
      <c r="J934" s="10" t="s">
        <v>573</v>
      </c>
      <c r="K934" s="13" t="s">
        <v>1841</v>
      </c>
      <c r="L934" s="10" t="s">
        <v>284</v>
      </c>
      <c r="M934" s="10" t="s">
        <v>29</v>
      </c>
      <c r="N934" s="14">
        <v>9555.01</v>
      </c>
      <c r="O934" s="12"/>
      <c r="P934" s="10" t="s">
        <v>29</v>
      </c>
      <c r="Q934" s="14">
        <v>-9077.01</v>
      </c>
      <c r="R934" s="15">
        <v>2</v>
      </c>
      <c r="S934" s="10" t="s">
        <v>29</v>
      </c>
      <c r="T934" s="15">
        <v>478</v>
      </c>
      <c r="U934" s="10" t="s">
        <v>36</v>
      </c>
      <c r="V934" s="10" t="s">
        <v>29</v>
      </c>
      <c r="W934" s="10" t="s">
        <v>37</v>
      </c>
      <c r="X934" s="10" t="s">
        <v>29</v>
      </c>
      <c r="Y934" s="15">
        <v>0</v>
      </c>
      <c r="Z934" s="15">
        <v>0</v>
      </c>
      <c r="AA934" s="15">
        <v>0</v>
      </c>
      <c r="AB934" s="15">
        <v>0</v>
      </c>
      <c r="AC934" s="15">
        <v>478</v>
      </c>
      <c r="AD934" t="s">
        <v>2608</v>
      </c>
      <c r="AE934" t="s">
        <v>2608</v>
      </c>
      <c r="AF934">
        <v>7</v>
      </c>
    </row>
    <row r="935" spans="1:32" x14ac:dyDescent="0.25">
      <c r="A935" s="22" t="str">
        <f t="shared" si="14"/>
        <v>8000000030-0</v>
      </c>
      <c r="B935" s="9" t="s">
        <v>1842</v>
      </c>
      <c r="C935" s="10" t="s">
        <v>29</v>
      </c>
      <c r="D935" s="10" t="s">
        <v>29</v>
      </c>
      <c r="E935" s="9" t="s">
        <v>30</v>
      </c>
      <c r="F935" s="10" t="s">
        <v>1783</v>
      </c>
      <c r="G935" s="10" t="s">
        <v>32</v>
      </c>
      <c r="H935" s="11">
        <v>40483</v>
      </c>
      <c r="I935" s="12">
        <v>40483</v>
      </c>
      <c r="J935" s="10" t="s">
        <v>573</v>
      </c>
      <c r="K935" s="13" t="s">
        <v>1843</v>
      </c>
      <c r="L935" s="10" t="s">
        <v>284</v>
      </c>
      <c r="M935" s="10" t="s">
        <v>29</v>
      </c>
      <c r="N935" s="14">
        <v>2992.5</v>
      </c>
      <c r="O935" s="12"/>
      <c r="P935" s="10" t="s">
        <v>29</v>
      </c>
      <c r="Q935" s="14">
        <v>-2842.5</v>
      </c>
      <c r="R935" s="15">
        <v>1</v>
      </c>
      <c r="S935" s="10" t="s">
        <v>29</v>
      </c>
      <c r="T935" s="15">
        <v>150</v>
      </c>
      <c r="U935" s="10" t="s">
        <v>36</v>
      </c>
      <c r="V935" s="10" t="s">
        <v>29</v>
      </c>
      <c r="W935" s="10" t="s">
        <v>37</v>
      </c>
      <c r="X935" s="10" t="s">
        <v>29</v>
      </c>
      <c r="Y935" s="15">
        <v>0</v>
      </c>
      <c r="Z935" s="15">
        <v>0</v>
      </c>
      <c r="AA935" s="15">
        <v>0</v>
      </c>
      <c r="AB935" s="15">
        <v>0</v>
      </c>
      <c r="AC935" s="15">
        <v>150</v>
      </c>
      <c r="AD935" t="s">
        <v>2608</v>
      </c>
      <c r="AE935" t="s">
        <v>2608</v>
      </c>
      <c r="AF935">
        <v>7</v>
      </c>
    </row>
    <row r="936" spans="1:32" x14ac:dyDescent="0.25">
      <c r="A936" s="22" t="str">
        <f t="shared" si="14"/>
        <v>8000000031-0</v>
      </c>
      <c r="B936" s="9" t="s">
        <v>1844</v>
      </c>
      <c r="C936" s="10" t="s">
        <v>29</v>
      </c>
      <c r="D936" s="10" t="s">
        <v>29</v>
      </c>
      <c r="E936" s="9" t="s">
        <v>30</v>
      </c>
      <c r="F936" s="10" t="s">
        <v>1783</v>
      </c>
      <c r="G936" s="10" t="s">
        <v>32</v>
      </c>
      <c r="H936" s="11">
        <v>40544</v>
      </c>
      <c r="I936" s="12">
        <v>40544</v>
      </c>
      <c r="J936" s="10" t="s">
        <v>573</v>
      </c>
      <c r="K936" s="13" t="s">
        <v>1845</v>
      </c>
      <c r="L936" s="10" t="s">
        <v>284</v>
      </c>
      <c r="M936" s="10" t="s">
        <v>29</v>
      </c>
      <c r="N936" s="14">
        <v>76650</v>
      </c>
      <c r="O936" s="12"/>
      <c r="P936" s="10" t="s">
        <v>29</v>
      </c>
      <c r="Q936" s="14">
        <v>-72818</v>
      </c>
      <c r="R936" s="15">
        <v>2</v>
      </c>
      <c r="S936" s="10" t="s">
        <v>29</v>
      </c>
      <c r="T936" s="14">
        <v>3832</v>
      </c>
      <c r="U936" s="10" t="s">
        <v>36</v>
      </c>
      <c r="V936" s="10" t="s">
        <v>29</v>
      </c>
      <c r="W936" s="10" t="s">
        <v>37</v>
      </c>
      <c r="X936" s="10" t="s">
        <v>29</v>
      </c>
      <c r="Y936" s="15">
        <v>0</v>
      </c>
      <c r="Z936" s="15">
        <v>0</v>
      </c>
      <c r="AA936" s="15">
        <v>0</v>
      </c>
      <c r="AB936" s="15">
        <v>0</v>
      </c>
      <c r="AC936" s="14">
        <v>3832</v>
      </c>
      <c r="AD936" t="s">
        <v>2608</v>
      </c>
      <c r="AE936" t="s">
        <v>2608</v>
      </c>
      <c r="AF936">
        <v>7</v>
      </c>
    </row>
    <row r="937" spans="1:32" x14ac:dyDescent="0.25">
      <c r="A937" s="22" t="str">
        <f t="shared" si="14"/>
        <v>8000000032-0</v>
      </c>
      <c r="B937" s="9" t="s">
        <v>1846</v>
      </c>
      <c r="C937" s="10" t="s">
        <v>29</v>
      </c>
      <c r="D937" s="10" t="s">
        <v>29</v>
      </c>
      <c r="E937" s="9" t="s">
        <v>30</v>
      </c>
      <c r="F937" s="10" t="s">
        <v>1783</v>
      </c>
      <c r="G937" s="10" t="s">
        <v>32</v>
      </c>
      <c r="H937" s="11">
        <v>40634</v>
      </c>
      <c r="I937" s="12">
        <v>40634</v>
      </c>
      <c r="J937" s="10" t="s">
        <v>573</v>
      </c>
      <c r="K937" s="13" t="s">
        <v>1847</v>
      </c>
      <c r="L937" s="10" t="s">
        <v>284</v>
      </c>
      <c r="M937" s="10" t="s">
        <v>29</v>
      </c>
      <c r="N937" s="14">
        <v>17100</v>
      </c>
      <c r="O937" s="12"/>
      <c r="P937" s="10" t="s">
        <v>29</v>
      </c>
      <c r="Q937" s="14">
        <v>-16245</v>
      </c>
      <c r="R937" s="15">
        <v>1</v>
      </c>
      <c r="S937" s="10" t="s">
        <v>29</v>
      </c>
      <c r="T937" s="15">
        <v>855</v>
      </c>
      <c r="U937" s="10" t="s">
        <v>36</v>
      </c>
      <c r="V937" s="10" t="s">
        <v>29</v>
      </c>
      <c r="W937" s="10" t="s">
        <v>37</v>
      </c>
      <c r="X937" s="10" t="s">
        <v>29</v>
      </c>
      <c r="Y937" s="15">
        <v>0</v>
      </c>
      <c r="Z937" s="15">
        <v>0</v>
      </c>
      <c r="AA937" s="15">
        <v>0</v>
      </c>
      <c r="AB937" s="15">
        <v>0</v>
      </c>
      <c r="AC937" s="15">
        <v>855</v>
      </c>
      <c r="AD937" t="s">
        <v>2608</v>
      </c>
      <c r="AE937" t="s">
        <v>2608</v>
      </c>
      <c r="AF937">
        <v>7</v>
      </c>
    </row>
    <row r="938" spans="1:32" x14ac:dyDescent="0.25">
      <c r="A938" s="22" t="str">
        <f t="shared" si="14"/>
        <v>8000000033-0</v>
      </c>
      <c r="B938" s="9" t="s">
        <v>1848</v>
      </c>
      <c r="C938" s="10" t="s">
        <v>29</v>
      </c>
      <c r="D938" s="10" t="s">
        <v>29</v>
      </c>
      <c r="E938" s="9" t="s">
        <v>30</v>
      </c>
      <c r="F938" s="10" t="s">
        <v>1783</v>
      </c>
      <c r="G938" s="10" t="s">
        <v>32</v>
      </c>
      <c r="H938" s="11">
        <v>40664</v>
      </c>
      <c r="I938" s="12">
        <v>40664</v>
      </c>
      <c r="J938" s="10" t="s">
        <v>573</v>
      </c>
      <c r="K938" s="13" t="s">
        <v>1849</v>
      </c>
      <c r="L938" s="10" t="s">
        <v>284</v>
      </c>
      <c r="M938" s="10" t="s">
        <v>29</v>
      </c>
      <c r="N938" s="14">
        <v>122400</v>
      </c>
      <c r="O938" s="12"/>
      <c r="P938" s="10" t="s">
        <v>29</v>
      </c>
      <c r="Q938" s="14">
        <v>-116280</v>
      </c>
      <c r="R938" s="15">
        <v>1</v>
      </c>
      <c r="S938" s="10" t="s">
        <v>29</v>
      </c>
      <c r="T938" s="14">
        <v>6120</v>
      </c>
      <c r="U938" s="10" t="s">
        <v>36</v>
      </c>
      <c r="V938" s="10" t="s">
        <v>29</v>
      </c>
      <c r="W938" s="10" t="s">
        <v>37</v>
      </c>
      <c r="X938" s="10" t="s">
        <v>29</v>
      </c>
      <c r="Y938" s="15">
        <v>0</v>
      </c>
      <c r="Z938" s="15">
        <v>0</v>
      </c>
      <c r="AA938" s="15">
        <v>0</v>
      </c>
      <c r="AB938" s="15">
        <v>0</v>
      </c>
      <c r="AC938" s="14">
        <v>6120</v>
      </c>
      <c r="AD938" t="s">
        <v>2608</v>
      </c>
      <c r="AE938" t="s">
        <v>2608</v>
      </c>
      <c r="AF938">
        <v>7</v>
      </c>
    </row>
    <row r="939" spans="1:32" x14ac:dyDescent="0.25">
      <c r="A939" s="22" t="str">
        <f t="shared" si="14"/>
        <v>8000000034-0</v>
      </c>
      <c r="B939" s="9" t="s">
        <v>1850</v>
      </c>
      <c r="C939" s="10" t="s">
        <v>29</v>
      </c>
      <c r="D939" s="10" t="s">
        <v>29</v>
      </c>
      <c r="E939" s="9" t="s">
        <v>30</v>
      </c>
      <c r="F939" s="10" t="s">
        <v>1783</v>
      </c>
      <c r="G939" s="10" t="s">
        <v>32</v>
      </c>
      <c r="H939" s="11">
        <v>40695</v>
      </c>
      <c r="I939" s="12">
        <v>40695</v>
      </c>
      <c r="J939" s="10" t="s">
        <v>573</v>
      </c>
      <c r="K939" s="13" t="s">
        <v>1851</v>
      </c>
      <c r="L939" s="10" t="s">
        <v>284</v>
      </c>
      <c r="M939" s="10" t="s">
        <v>29</v>
      </c>
      <c r="N939" s="14">
        <v>173250</v>
      </c>
      <c r="O939" s="12"/>
      <c r="P939" s="10" t="s">
        <v>29</v>
      </c>
      <c r="Q939" s="14">
        <v>-164588</v>
      </c>
      <c r="R939" s="15">
        <v>1</v>
      </c>
      <c r="S939" s="10" t="s">
        <v>29</v>
      </c>
      <c r="T939" s="14">
        <v>8662</v>
      </c>
      <c r="U939" s="10" t="s">
        <v>36</v>
      </c>
      <c r="V939" s="10" t="s">
        <v>29</v>
      </c>
      <c r="W939" s="10" t="s">
        <v>37</v>
      </c>
      <c r="X939" s="10" t="s">
        <v>29</v>
      </c>
      <c r="Y939" s="15">
        <v>0</v>
      </c>
      <c r="Z939" s="15">
        <v>0</v>
      </c>
      <c r="AA939" s="15">
        <v>0</v>
      </c>
      <c r="AB939" s="15">
        <v>0</v>
      </c>
      <c r="AC939" s="14">
        <v>8662</v>
      </c>
      <c r="AD939" t="s">
        <v>2608</v>
      </c>
      <c r="AE939" t="s">
        <v>2608</v>
      </c>
      <c r="AF939">
        <v>7</v>
      </c>
    </row>
    <row r="940" spans="1:32" x14ac:dyDescent="0.25">
      <c r="A940" s="22" t="str">
        <f t="shared" si="14"/>
        <v>8000000035-0</v>
      </c>
      <c r="B940" s="9" t="s">
        <v>1852</v>
      </c>
      <c r="C940" s="10" t="s">
        <v>29</v>
      </c>
      <c r="D940" s="10" t="s">
        <v>29</v>
      </c>
      <c r="E940" s="9" t="s">
        <v>30</v>
      </c>
      <c r="F940" s="10" t="s">
        <v>1783</v>
      </c>
      <c r="G940" s="10" t="s">
        <v>32</v>
      </c>
      <c r="H940" s="11">
        <v>40695</v>
      </c>
      <c r="I940" s="12">
        <v>40695</v>
      </c>
      <c r="J940" s="10" t="s">
        <v>573</v>
      </c>
      <c r="K940" s="13" t="s">
        <v>1853</v>
      </c>
      <c r="L940" s="10" t="s">
        <v>284</v>
      </c>
      <c r="M940" s="10" t="s">
        <v>29</v>
      </c>
      <c r="N940" s="14">
        <v>5000</v>
      </c>
      <c r="O940" s="12"/>
      <c r="P940" s="10" t="s">
        <v>29</v>
      </c>
      <c r="Q940" s="14">
        <v>-4750</v>
      </c>
      <c r="R940" s="15">
        <v>1</v>
      </c>
      <c r="S940" s="10" t="s">
        <v>29</v>
      </c>
      <c r="T940" s="15">
        <v>250</v>
      </c>
      <c r="U940" s="10" t="s">
        <v>36</v>
      </c>
      <c r="V940" s="10" t="s">
        <v>29</v>
      </c>
      <c r="W940" s="10" t="s">
        <v>37</v>
      </c>
      <c r="X940" s="10" t="s">
        <v>29</v>
      </c>
      <c r="Y940" s="15">
        <v>0</v>
      </c>
      <c r="Z940" s="15">
        <v>0</v>
      </c>
      <c r="AA940" s="15">
        <v>0</v>
      </c>
      <c r="AB940" s="15">
        <v>0</v>
      </c>
      <c r="AC940" s="15">
        <v>250</v>
      </c>
      <c r="AD940" t="s">
        <v>2608</v>
      </c>
      <c r="AE940" t="s">
        <v>2608</v>
      </c>
      <c r="AF940">
        <v>7</v>
      </c>
    </row>
    <row r="941" spans="1:32" x14ac:dyDescent="0.25">
      <c r="A941" s="22" t="str">
        <f t="shared" si="14"/>
        <v>8000000036-0</v>
      </c>
      <c r="B941" s="9" t="s">
        <v>1854</v>
      </c>
      <c r="C941" s="10" t="s">
        <v>29</v>
      </c>
      <c r="D941" s="10" t="s">
        <v>29</v>
      </c>
      <c r="E941" s="9" t="s">
        <v>30</v>
      </c>
      <c r="F941" s="10" t="s">
        <v>1783</v>
      </c>
      <c r="G941" s="10" t="s">
        <v>32</v>
      </c>
      <c r="H941" s="11">
        <v>40695</v>
      </c>
      <c r="I941" s="12">
        <v>40695</v>
      </c>
      <c r="J941" s="10" t="s">
        <v>573</v>
      </c>
      <c r="K941" s="13" t="s">
        <v>1853</v>
      </c>
      <c r="L941" s="10" t="s">
        <v>284</v>
      </c>
      <c r="M941" s="10" t="s">
        <v>29</v>
      </c>
      <c r="N941" s="14">
        <v>5100</v>
      </c>
      <c r="O941" s="12"/>
      <c r="P941" s="10" t="s">
        <v>29</v>
      </c>
      <c r="Q941" s="14">
        <v>-4845</v>
      </c>
      <c r="R941" s="15">
        <v>1</v>
      </c>
      <c r="S941" s="10" t="s">
        <v>29</v>
      </c>
      <c r="T941" s="15">
        <v>255</v>
      </c>
      <c r="U941" s="10" t="s">
        <v>36</v>
      </c>
      <c r="V941" s="10" t="s">
        <v>29</v>
      </c>
      <c r="W941" s="10" t="s">
        <v>37</v>
      </c>
      <c r="X941" s="10" t="s">
        <v>29</v>
      </c>
      <c r="Y941" s="15">
        <v>0</v>
      </c>
      <c r="Z941" s="15">
        <v>0</v>
      </c>
      <c r="AA941" s="15">
        <v>0</v>
      </c>
      <c r="AB941" s="15">
        <v>0</v>
      </c>
      <c r="AC941" s="15">
        <v>255</v>
      </c>
      <c r="AD941" t="s">
        <v>2608</v>
      </c>
      <c r="AE941" t="s">
        <v>2608</v>
      </c>
      <c r="AF941">
        <v>7</v>
      </c>
    </row>
    <row r="942" spans="1:32" x14ac:dyDescent="0.25">
      <c r="A942" s="22" t="str">
        <f t="shared" si="14"/>
        <v>8000000037-0</v>
      </c>
      <c r="B942" s="9" t="s">
        <v>1855</v>
      </c>
      <c r="C942" s="10" t="s">
        <v>29</v>
      </c>
      <c r="D942" s="10" t="s">
        <v>29</v>
      </c>
      <c r="E942" s="9" t="s">
        <v>30</v>
      </c>
      <c r="F942" s="10" t="s">
        <v>1783</v>
      </c>
      <c r="G942" s="10" t="s">
        <v>32</v>
      </c>
      <c r="H942" s="11">
        <v>40695</v>
      </c>
      <c r="I942" s="12">
        <v>40695</v>
      </c>
      <c r="J942" s="10" t="s">
        <v>573</v>
      </c>
      <c r="K942" s="13" t="s">
        <v>1856</v>
      </c>
      <c r="L942" s="10" t="s">
        <v>284</v>
      </c>
      <c r="M942" s="10" t="s">
        <v>29</v>
      </c>
      <c r="N942" s="14">
        <v>10200</v>
      </c>
      <c r="O942" s="12"/>
      <c r="P942" s="10" t="s">
        <v>29</v>
      </c>
      <c r="Q942" s="14">
        <v>-9690</v>
      </c>
      <c r="R942" s="15">
        <v>100</v>
      </c>
      <c r="S942" s="10" t="s">
        <v>29</v>
      </c>
      <c r="T942" s="15">
        <v>510</v>
      </c>
      <c r="U942" s="10" t="s">
        <v>36</v>
      </c>
      <c r="V942" s="10" t="s">
        <v>29</v>
      </c>
      <c r="W942" s="10" t="s">
        <v>37</v>
      </c>
      <c r="X942" s="10" t="s">
        <v>29</v>
      </c>
      <c r="Y942" s="15">
        <v>0</v>
      </c>
      <c r="Z942" s="15">
        <v>0</v>
      </c>
      <c r="AA942" s="15">
        <v>0</v>
      </c>
      <c r="AB942" s="15">
        <v>0</v>
      </c>
      <c r="AC942" s="15">
        <v>510</v>
      </c>
      <c r="AD942" t="s">
        <v>2608</v>
      </c>
      <c r="AE942" t="s">
        <v>2608</v>
      </c>
      <c r="AF942">
        <v>7</v>
      </c>
    </row>
    <row r="943" spans="1:32" x14ac:dyDescent="0.25">
      <c r="A943" s="22" t="str">
        <f t="shared" si="14"/>
        <v>8000000038-0</v>
      </c>
      <c r="B943" s="9" t="s">
        <v>1857</v>
      </c>
      <c r="C943" s="10" t="s">
        <v>29</v>
      </c>
      <c r="D943" s="10" t="s">
        <v>29</v>
      </c>
      <c r="E943" s="9" t="s">
        <v>30</v>
      </c>
      <c r="F943" s="10" t="s">
        <v>1783</v>
      </c>
      <c r="G943" s="10" t="s">
        <v>32</v>
      </c>
      <c r="H943" s="11">
        <v>40695</v>
      </c>
      <c r="I943" s="12">
        <v>40695</v>
      </c>
      <c r="J943" s="10" t="s">
        <v>573</v>
      </c>
      <c r="K943" s="13" t="s">
        <v>1858</v>
      </c>
      <c r="L943" s="10" t="s">
        <v>284</v>
      </c>
      <c r="M943" s="10" t="s">
        <v>29</v>
      </c>
      <c r="N943" s="14">
        <v>52020</v>
      </c>
      <c r="O943" s="12"/>
      <c r="P943" s="10" t="s">
        <v>29</v>
      </c>
      <c r="Q943" s="14">
        <v>-49419</v>
      </c>
      <c r="R943" s="15">
        <v>3</v>
      </c>
      <c r="S943" s="10" t="s">
        <v>29</v>
      </c>
      <c r="T943" s="14">
        <v>2601</v>
      </c>
      <c r="U943" s="10" t="s">
        <v>36</v>
      </c>
      <c r="V943" s="10" t="s">
        <v>29</v>
      </c>
      <c r="W943" s="10" t="s">
        <v>37</v>
      </c>
      <c r="X943" s="10" t="s">
        <v>29</v>
      </c>
      <c r="Y943" s="15">
        <v>0</v>
      </c>
      <c r="Z943" s="15">
        <v>0</v>
      </c>
      <c r="AA943" s="15">
        <v>0</v>
      </c>
      <c r="AB943" s="15">
        <v>0</v>
      </c>
      <c r="AC943" s="14">
        <v>2601</v>
      </c>
      <c r="AD943" t="s">
        <v>2608</v>
      </c>
      <c r="AE943" t="s">
        <v>2608</v>
      </c>
      <c r="AF943">
        <v>7</v>
      </c>
    </row>
    <row r="944" spans="1:32" x14ac:dyDescent="0.25">
      <c r="A944" s="22" t="str">
        <f t="shared" si="14"/>
        <v>8000000039-0</v>
      </c>
      <c r="B944" s="9" t="s">
        <v>1859</v>
      </c>
      <c r="C944" s="10" t="s">
        <v>29</v>
      </c>
      <c r="D944" s="10" t="s">
        <v>29</v>
      </c>
      <c r="E944" s="9" t="s">
        <v>30</v>
      </c>
      <c r="F944" s="10" t="s">
        <v>1783</v>
      </c>
      <c r="G944" s="10" t="s">
        <v>32</v>
      </c>
      <c r="H944" s="11">
        <v>40817</v>
      </c>
      <c r="I944" s="12">
        <v>40817</v>
      </c>
      <c r="J944" s="10" t="s">
        <v>573</v>
      </c>
      <c r="K944" s="13" t="s">
        <v>1860</v>
      </c>
      <c r="L944" s="10" t="s">
        <v>284</v>
      </c>
      <c r="M944" s="10" t="s">
        <v>29</v>
      </c>
      <c r="N944" s="14">
        <v>77520</v>
      </c>
      <c r="O944" s="12"/>
      <c r="P944" s="10" t="s">
        <v>29</v>
      </c>
      <c r="Q944" s="14">
        <v>-73644</v>
      </c>
      <c r="R944" s="15">
        <v>2</v>
      </c>
      <c r="S944" s="10" t="s">
        <v>29</v>
      </c>
      <c r="T944" s="14">
        <v>3876</v>
      </c>
      <c r="U944" s="10" t="s">
        <v>36</v>
      </c>
      <c r="V944" s="10" t="s">
        <v>29</v>
      </c>
      <c r="W944" s="10" t="s">
        <v>37</v>
      </c>
      <c r="X944" s="10" t="s">
        <v>29</v>
      </c>
      <c r="Y944" s="15">
        <v>0</v>
      </c>
      <c r="Z944" s="15">
        <v>0</v>
      </c>
      <c r="AA944" s="15">
        <v>0</v>
      </c>
      <c r="AB944" s="15">
        <v>0</v>
      </c>
      <c r="AC944" s="14">
        <v>3876</v>
      </c>
      <c r="AD944" t="s">
        <v>2608</v>
      </c>
      <c r="AE944" t="s">
        <v>2608</v>
      </c>
      <c r="AF944">
        <v>7</v>
      </c>
    </row>
    <row r="945" spans="1:32" x14ac:dyDescent="0.25">
      <c r="A945" s="22" t="str">
        <f t="shared" si="14"/>
        <v>8000000040-0</v>
      </c>
      <c r="B945" s="9" t="s">
        <v>1861</v>
      </c>
      <c r="C945" s="10" t="s">
        <v>29</v>
      </c>
      <c r="D945" s="10" t="s">
        <v>29</v>
      </c>
      <c r="E945" s="9" t="s">
        <v>30</v>
      </c>
      <c r="F945" s="10" t="s">
        <v>1783</v>
      </c>
      <c r="G945" s="10" t="s">
        <v>32</v>
      </c>
      <c r="H945" s="11">
        <v>40848</v>
      </c>
      <c r="I945" s="12">
        <v>40848</v>
      </c>
      <c r="J945" s="10" t="s">
        <v>573</v>
      </c>
      <c r="K945" s="13" t="s">
        <v>1862</v>
      </c>
      <c r="L945" s="10" t="s">
        <v>284</v>
      </c>
      <c r="M945" s="10" t="s">
        <v>29</v>
      </c>
      <c r="N945" s="14">
        <v>141795</v>
      </c>
      <c r="O945" s="12"/>
      <c r="P945" s="10" t="s">
        <v>29</v>
      </c>
      <c r="Q945" s="14">
        <v>-134705</v>
      </c>
      <c r="R945" s="15">
        <v>5</v>
      </c>
      <c r="S945" s="10" t="s">
        <v>29</v>
      </c>
      <c r="T945" s="14">
        <v>7090</v>
      </c>
      <c r="U945" s="10" t="s">
        <v>36</v>
      </c>
      <c r="V945" s="10" t="s">
        <v>29</v>
      </c>
      <c r="W945" s="10" t="s">
        <v>37</v>
      </c>
      <c r="X945" s="10" t="s">
        <v>29</v>
      </c>
      <c r="Y945" s="15">
        <v>0</v>
      </c>
      <c r="Z945" s="15">
        <v>0</v>
      </c>
      <c r="AA945" s="15">
        <v>0</v>
      </c>
      <c r="AB945" s="15">
        <v>0</v>
      </c>
      <c r="AC945" s="14">
        <v>7090</v>
      </c>
      <c r="AD945" t="s">
        <v>2608</v>
      </c>
      <c r="AE945" t="s">
        <v>2608</v>
      </c>
      <c r="AF945">
        <v>7</v>
      </c>
    </row>
    <row r="946" spans="1:32" x14ac:dyDescent="0.25">
      <c r="A946" s="22" t="str">
        <f t="shared" si="14"/>
        <v>8000000041-0</v>
      </c>
      <c r="B946" s="9" t="s">
        <v>1863</v>
      </c>
      <c r="C946" s="10" t="s">
        <v>29</v>
      </c>
      <c r="D946" s="10" t="s">
        <v>29</v>
      </c>
      <c r="E946" s="9" t="s">
        <v>30</v>
      </c>
      <c r="F946" s="10" t="s">
        <v>1783</v>
      </c>
      <c r="G946" s="10" t="s">
        <v>32</v>
      </c>
      <c r="H946" s="11">
        <v>40848</v>
      </c>
      <c r="I946" s="12">
        <v>40848</v>
      </c>
      <c r="J946" s="10" t="s">
        <v>573</v>
      </c>
      <c r="K946" s="13" t="s">
        <v>1864</v>
      </c>
      <c r="L946" s="10" t="s">
        <v>284</v>
      </c>
      <c r="M946" s="10" t="s">
        <v>29</v>
      </c>
      <c r="N946" s="14">
        <v>68312</v>
      </c>
      <c r="O946" s="12"/>
      <c r="P946" s="10" t="s">
        <v>29</v>
      </c>
      <c r="Q946" s="14">
        <v>-64896</v>
      </c>
      <c r="R946" s="15">
        <v>2</v>
      </c>
      <c r="S946" s="10" t="s">
        <v>29</v>
      </c>
      <c r="T946" s="14">
        <v>3416</v>
      </c>
      <c r="U946" s="10" t="s">
        <v>36</v>
      </c>
      <c r="V946" s="10" t="s">
        <v>29</v>
      </c>
      <c r="W946" s="10" t="s">
        <v>37</v>
      </c>
      <c r="X946" s="10" t="s">
        <v>29</v>
      </c>
      <c r="Y946" s="15">
        <v>0</v>
      </c>
      <c r="Z946" s="15">
        <v>0</v>
      </c>
      <c r="AA946" s="15">
        <v>0</v>
      </c>
      <c r="AB946" s="15">
        <v>0</v>
      </c>
      <c r="AC946" s="14">
        <v>3416</v>
      </c>
      <c r="AD946" t="s">
        <v>2608</v>
      </c>
      <c r="AE946" t="s">
        <v>2608</v>
      </c>
      <c r="AF946">
        <v>7</v>
      </c>
    </row>
    <row r="947" spans="1:32" x14ac:dyDescent="0.25">
      <c r="A947" s="22" t="str">
        <f t="shared" si="14"/>
        <v>8000000042-0</v>
      </c>
      <c r="B947" s="9" t="s">
        <v>1865</v>
      </c>
      <c r="C947" s="10" t="s">
        <v>29</v>
      </c>
      <c r="D947" s="10" t="s">
        <v>29</v>
      </c>
      <c r="E947" s="9" t="s">
        <v>30</v>
      </c>
      <c r="F947" s="10" t="s">
        <v>1783</v>
      </c>
      <c r="G947" s="10" t="s">
        <v>32</v>
      </c>
      <c r="H947" s="11">
        <v>40848</v>
      </c>
      <c r="I947" s="12">
        <v>40848</v>
      </c>
      <c r="J947" s="10" t="s">
        <v>573</v>
      </c>
      <c r="K947" s="13" t="s">
        <v>1866</v>
      </c>
      <c r="L947" s="10" t="s">
        <v>284</v>
      </c>
      <c r="M947" s="10" t="s">
        <v>29</v>
      </c>
      <c r="N947" s="14">
        <v>237620</v>
      </c>
      <c r="O947" s="12"/>
      <c r="P947" s="10" t="s">
        <v>29</v>
      </c>
      <c r="Q947" s="14">
        <v>-225739</v>
      </c>
      <c r="R947" s="15">
        <v>1</v>
      </c>
      <c r="S947" s="10" t="s">
        <v>29</v>
      </c>
      <c r="T947" s="14">
        <v>11881</v>
      </c>
      <c r="U947" s="10" t="s">
        <v>36</v>
      </c>
      <c r="V947" s="10" t="s">
        <v>29</v>
      </c>
      <c r="W947" s="10" t="s">
        <v>37</v>
      </c>
      <c r="X947" s="10" t="s">
        <v>29</v>
      </c>
      <c r="Y947" s="15">
        <v>0</v>
      </c>
      <c r="Z947" s="15">
        <v>0</v>
      </c>
      <c r="AA947" s="15">
        <v>0</v>
      </c>
      <c r="AB947" s="15">
        <v>0</v>
      </c>
      <c r="AC947" s="14">
        <v>11881</v>
      </c>
      <c r="AD947" t="s">
        <v>2608</v>
      </c>
      <c r="AE947" t="s">
        <v>2608</v>
      </c>
      <c r="AF947">
        <v>7</v>
      </c>
    </row>
    <row r="948" spans="1:32" x14ac:dyDescent="0.25">
      <c r="A948" s="22" t="str">
        <f t="shared" si="14"/>
        <v>8000000043-0</v>
      </c>
      <c r="B948" s="9" t="s">
        <v>1867</v>
      </c>
      <c r="C948" s="10" t="s">
        <v>29</v>
      </c>
      <c r="D948" s="10" t="s">
        <v>29</v>
      </c>
      <c r="E948" s="9" t="s">
        <v>30</v>
      </c>
      <c r="F948" s="10" t="s">
        <v>1783</v>
      </c>
      <c r="G948" s="10" t="s">
        <v>32</v>
      </c>
      <c r="H948" s="11">
        <v>40878</v>
      </c>
      <c r="I948" s="12">
        <v>40878</v>
      </c>
      <c r="J948" s="10" t="s">
        <v>573</v>
      </c>
      <c r="K948" s="13" t="s">
        <v>1827</v>
      </c>
      <c r="L948" s="10" t="s">
        <v>284</v>
      </c>
      <c r="M948" s="10" t="s">
        <v>29</v>
      </c>
      <c r="N948" s="14">
        <v>7357</v>
      </c>
      <c r="O948" s="12"/>
      <c r="P948" s="10" t="s">
        <v>29</v>
      </c>
      <c r="Q948" s="14">
        <v>-6989</v>
      </c>
      <c r="R948" s="15">
        <v>3</v>
      </c>
      <c r="S948" s="10" t="s">
        <v>29</v>
      </c>
      <c r="T948" s="15">
        <v>368</v>
      </c>
      <c r="U948" s="10" t="s">
        <v>36</v>
      </c>
      <c r="V948" s="10" t="s">
        <v>29</v>
      </c>
      <c r="W948" s="10" t="s">
        <v>37</v>
      </c>
      <c r="X948" s="10" t="s">
        <v>29</v>
      </c>
      <c r="Y948" s="15">
        <v>0</v>
      </c>
      <c r="Z948" s="15">
        <v>0</v>
      </c>
      <c r="AA948" s="15">
        <v>0</v>
      </c>
      <c r="AB948" s="15">
        <v>0</v>
      </c>
      <c r="AC948" s="15">
        <v>368</v>
      </c>
      <c r="AD948" t="s">
        <v>2608</v>
      </c>
      <c r="AE948" t="s">
        <v>2608</v>
      </c>
      <c r="AF948">
        <v>7</v>
      </c>
    </row>
    <row r="949" spans="1:32" x14ac:dyDescent="0.25">
      <c r="A949" s="22" t="str">
        <f t="shared" si="14"/>
        <v>8000000044-0</v>
      </c>
      <c r="B949" s="9" t="s">
        <v>1868</v>
      </c>
      <c r="C949" s="10" t="s">
        <v>29</v>
      </c>
      <c r="D949" s="10" t="s">
        <v>29</v>
      </c>
      <c r="E949" s="9" t="s">
        <v>30</v>
      </c>
      <c r="F949" s="10" t="s">
        <v>1783</v>
      </c>
      <c r="G949" s="10" t="s">
        <v>32</v>
      </c>
      <c r="H949" s="11">
        <v>40878</v>
      </c>
      <c r="I949" s="12">
        <v>40878</v>
      </c>
      <c r="J949" s="10" t="s">
        <v>573</v>
      </c>
      <c r="K949" s="13" t="s">
        <v>1869</v>
      </c>
      <c r="L949" s="10" t="s">
        <v>284</v>
      </c>
      <c r="M949" s="10" t="s">
        <v>29</v>
      </c>
      <c r="N949" s="14">
        <v>9938</v>
      </c>
      <c r="O949" s="12"/>
      <c r="P949" s="10" t="s">
        <v>29</v>
      </c>
      <c r="Q949" s="14">
        <v>-9441</v>
      </c>
      <c r="R949" s="15">
        <v>7</v>
      </c>
      <c r="S949" s="10" t="s">
        <v>29</v>
      </c>
      <c r="T949" s="15">
        <v>497</v>
      </c>
      <c r="U949" s="10" t="s">
        <v>36</v>
      </c>
      <c r="V949" s="10" t="s">
        <v>29</v>
      </c>
      <c r="W949" s="10" t="s">
        <v>37</v>
      </c>
      <c r="X949" s="10" t="s">
        <v>29</v>
      </c>
      <c r="Y949" s="15">
        <v>0</v>
      </c>
      <c r="Z949" s="15">
        <v>0</v>
      </c>
      <c r="AA949" s="15">
        <v>0</v>
      </c>
      <c r="AB949" s="15">
        <v>0</v>
      </c>
      <c r="AC949" s="15">
        <v>497</v>
      </c>
      <c r="AD949" t="s">
        <v>2608</v>
      </c>
      <c r="AE949" t="s">
        <v>2608</v>
      </c>
      <c r="AF949">
        <v>7</v>
      </c>
    </row>
    <row r="950" spans="1:32" x14ac:dyDescent="0.25">
      <c r="A950" s="22" t="str">
        <f t="shared" si="14"/>
        <v>8000000045-0</v>
      </c>
      <c r="B950" s="9" t="s">
        <v>1870</v>
      </c>
      <c r="C950" s="10" t="s">
        <v>29</v>
      </c>
      <c r="D950" s="10" t="s">
        <v>29</v>
      </c>
      <c r="E950" s="9" t="s">
        <v>30</v>
      </c>
      <c r="F950" s="10" t="s">
        <v>1783</v>
      </c>
      <c r="G950" s="10" t="s">
        <v>32</v>
      </c>
      <c r="H950" s="11">
        <v>40878</v>
      </c>
      <c r="I950" s="12">
        <v>40878</v>
      </c>
      <c r="J950" s="10" t="s">
        <v>573</v>
      </c>
      <c r="K950" s="13" t="s">
        <v>1871</v>
      </c>
      <c r="L950" s="10" t="s">
        <v>284</v>
      </c>
      <c r="M950" s="10" t="s">
        <v>29</v>
      </c>
      <c r="N950" s="14">
        <v>9315</v>
      </c>
      <c r="O950" s="12"/>
      <c r="P950" s="10" t="s">
        <v>29</v>
      </c>
      <c r="Q950" s="14">
        <v>-8849</v>
      </c>
      <c r="R950" s="15">
        <v>10</v>
      </c>
      <c r="S950" s="10" t="s">
        <v>29</v>
      </c>
      <c r="T950" s="15">
        <v>466</v>
      </c>
      <c r="U950" s="10" t="s">
        <v>36</v>
      </c>
      <c r="V950" s="10" t="s">
        <v>29</v>
      </c>
      <c r="W950" s="10" t="s">
        <v>37</v>
      </c>
      <c r="X950" s="10" t="s">
        <v>29</v>
      </c>
      <c r="Y950" s="15">
        <v>0</v>
      </c>
      <c r="Z950" s="15">
        <v>0</v>
      </c>
      <c r="AA950" s="15">
        <v>0</v>
      </c>
      <c r="AB950" s="15">
        <v>0</v>
      </c>
      <c r="AC950" s="15">
        <v>466</v>
      </c>
      <c r="AD950" t="s">
        <v>2608</v>
      </c>
      <c r="AE950" t="s">
        <v>2608</v>
      </c>
      <c r="AF950">
        <v>7</v>
      </c>
    </row>
    <row r="951" spans="1:32" x14ac:dyDescent="0.25">
      <c r="A951" s="22" t="str">
        <f t="shared" si="14"/>
        <v>8000000046-0</v>
      </c>
      <c r="B951" s="9" t="s">
        <v>1872</v>
      </c>
      <c r="C951" s="10" t="s">
        <v>29</v>
      </c>
      <c r="D951" s="10" t="s">
        <v>29</v>
      </c>
      <c r="E951" s="9" t="s">
        <v>30</v>
      </c>
      <c r="F951" s="10" t="s">
        <v>1783</v>
      </c>
      <c r="G951" s="10" t="s">
        <v>32</v>
      </c>
      <c r="H951" s="11">
        <v>40878</v>
      </c>
      <c r="I951" s="12">
        <v>40878</v>
      </c>
      <c r="J951" s="10" t="s">
        <v>573</v>
      </c>
      <c r="K951" s="13" t="s">
        <v>1873</v>
      </c>
      <c r="L951" s="10" t="s">
        <v>284</v>
      </c>
      <c r="M951" s="10" t="s">
        <v>29</v>
      </c>
      <c r="N951" s="14">
        <v>506736</v>
      </c>
      <c r="O951" s="12"/>
      <c r="P951" s="10" t="s">
        <v>29</v>
      </c>
      <c r="Q951" s="14">
        <v>-481399</v>
      </c>
      <c r="R951" s="15">
        <v>30</v>
      </c>
      <c r="S951" s="10" t="s">
        <v>29</v>
      </c>
      <c r="T951" s="14">
        <v>25337</v>
      </c>
      <c r="U951" s="10" t="s">
        <v>36</v>
      </c>
      <c r="V951" s="10" t="s">
        <v>29</v>
      </c>
      <c r="W951" s="10" t="s">
        <v>37</v>
      </c>
      <c r="X951" s="10" t="s">
        <v>29</v>
      </c>
      <c r="Y951" s="15">
        <v>0</v>
      </c>
      <c r="Z951" s="15">
        <v>0</v>
      </c>
      <c r="AA951" s="15">
        <v>0</v>
      </c>
      <c r="AB951" s="15">
        <v>0</v>
      </c>
      <c r="AC951" s="14">
        <v>25337</v>
      </c>
      <c r="AD951" t="s">
        <v>2608</v>
      </c>
      <c r="AE951" t="s">
        <v>2608</v>
      </c>
      <c r="AF951">
        <v>7</v>
      </c>
    </row>
    <row r="952" spans="1:32" x14ac:dyDescent="0.25">
      <c r="A952" s="22" t="str">
        <f t="shared" si="14"/>
        <v>8000000047-0</v>
      </c>
      <c r="B952" s="9" t="s">
        <v>1874</v>
      </c>
      <c r="C952" s="10" t="s">
        <v>29</v>
      </c>
      <c r="D952" s="10" t="s">
        <v>29</v>
      </c>
      <c r="E952" s="9" t="s">
        <v>30</v>
      </c>
      <c r="F952" s="10" t="s">
        <v>1783</v>
      </c>
      <c r="G952" s="10" t="s">
        <v>32</v>
      </c>
      <c r="H952" s="11">
        <v>40878</v>
      </c>
      <c r="I952" s="12">
        <v>40878</v>
      </c>
      <c r="J952" s="10" t="s">
        <v>573</v>
      </c>
      <c r="K952" s="13" t="s">
        <v>1875</v>
      </c>
      <c r="L952" s="10" t="s">
        <v>284</v>
      </c>
      <c r="M952" s="10" t="s">
        <v>29</v>
      </c>
      <c r="N952" s="14">
        <v>18375</v>
      </c>
      <c r="O952" s="12"/>
      <c r="P952" s="10" t="s">
        <v>29</v>
      </c>
      <c r="Q952" s="14">
        <v>-17456</v>
      </c>
      <c r="R952" s="15">
        <v>1</v>
      </c>
      <c r="S952" s="10" t="s">
        <v>29</v>
      </c>
      <c r="T952" s="15">
        <v>919</v>
      </c>
      <c r="U952" s="10" t="s">
        <v>36</v>
      </c>
      <c r="V952" s="10" t="s">
        <v>29</v>
      </c>
      <c r="W952" s="10" t="s">
        <v>37</v>
      </c>
      <c r="X952" s="10" t="s">
        <v>29</v>
      </c>
      <c r="Y952" s="15">
        <v>0</v>
      </c>
      <c r="Z952" s="15">
        <v>0</v>
      </c>
      <c r="AA952" s="15">
        <v>0</v>
      </c>
      <c r="AB952" s="15">
        <v>0</v>
      </c>
      <c r="AC952" s="15">
        <v>919</v>
      </c>
      <c r="AD952" t="s">
        <v>2608</v>
      </c>
      <c r="AE952" t="s">
        <v>2608</v>
      </c>
      <c r="AF952">
        <v>7</v>
      </c>
    </row>
    <row r="953" spans="1:32" x14ac:dyDescent="0.25">
      <c r="A953" s="22" t="str">
        <f t="shared" si="14"/>
        <v>8000000048-0</v>
      </c>
      <c r="B953" s="9" t="s">
        <v>1876</v>
      </c>
      <c r="C953" s="10" t="s">
        <v>29</v>
      </c>
      <c r="D953" s="10" t="s">
        <v>29</v>
      </c>
      <c r="E953" s="9" t="s">
        <v>30</v>
      </c>
      <c r="F953" s="10" t="s">
        <v>1783</v>
      </c>
      <c r="G953" s="10" t="s">
        <v>32</v>
      </c>
      <c r="H953" s="11">
        <v>40878</v>
      </c>
      <c r="I953" s="12">
        <v>40878</v>
      </c>
      <c r="J953" s="10" t="s">
        <v>573</v>
      </c>
      <c r="K953" s="13" t="s">
        <v>1877</v>
      </c>
      <c r="L953" s="10" t="s">
        <v>284</v>
      </c>
      <c r="M953" s="10" t="s">
        <v>29</v>
      </c>
      <c r="N953" s="14">
        <v>112280</v>
      </c>
      <c r="O953" s="12"/>
      <c r="P953" s="10" t="s">
        <v>29</v>
      </c>
      <c r="Q953" s="14">
        <v>-106666</v>
      </c>
      <c r="R953" s="15">
        <v>1</v>
      </c>
      <c r="S953" s="10" t="s">
        <v>29</v>
      </c>
      <c r="T953" s="14">
        <v>5614</v>
      </c>
      <c r="U953" s="10" t="s">
        <v>36</v>
      </c>
      <c r="V953" s="10" t="s">
        <v>29</v>
      </c>
      <c r="W953" s="10" t="s">
        <v>37</v>
      </c>
      <c r="X953" s="10" t="s">
        <v>29</v>
      </c>
      <c r="Y953" s="15">
        <v>0</v>
      </c>
      <c r="Z953" s="15">
        <v>0</v>
      </c>
      <c r="AA953" s="15">
        <v>0</v>
      </c>
      <c r="AB953" s="15">
        <v>0</v>
      </c>
      <c r="AC953" s="14">
        <v>5614</v>
      </c>
      <c r="AD953" t="s">
        <v>2608</v>
      </c>
      <c r="AE953" t="s">
        <v>2608</v>
      </c>
      <c r="AF953">
        <v>7</v>
      </c>
    </row>
    <row r="954" spans="1:32" x14ac:dyDescent="0.25">
      <c r="A954" s="22" t="str">
        <f t="shared" si="14"/>
        <v>8000000049-0</v>
      </c>
      <c r="B954" s="9" t="s">
        <v>1878</v>
      </c>
      <c r="C954" s="10" t="s">
        <v>29</v>
      </c>
      <c r="D954" s="10" t="s">
        <v>29</v>
      </c>
      <c r="E954" s="9" t="s">
        <v>30</v>
      </c>
      <c r="F954" s="10" t="s">
        <v>1783</v>
      </c>
      <c r="G954" s="10" t="s">
        <v>32</v>
      </c>
      <c r="H954" s="11">
        <v>40909</v>
      </c>
      <c r="I954" s="12">
        <v>40909</v>
      </c>
      <c r="J954" s="10" t="s">
        <v>573</v>
      </c>
      <c r="K954" s="13" t="s">
        <v>1879</v>
      </c>
      <c r="L954" s="10" t="s">
        <v>284</v>
      </c>
      <c r="M954" s="10" t="s">
        <v>29</v>
      </c>
      <c r="N954" s="14">
        <v>21000</v>
      </c>
      <c r="O954" s="12"/>
      <c r="P954" s="10" t="s">
        <v>29</v>
      </c>
      <c r="Q954" s="14">
        <v>-19950</v>
      </c>
      <c r="R954" s="15">
        <v>200</v>
      </c>
      <c r="S954" s="10" t="s">
        <v>29</v>
      </c>
      <c r="T954" s="14">
        <v>1050</v>
      </c>
      <c r="U954" s="10" t="s">
        <v>36</v>
      </c>
      <c r="V954" s="10" t="s">
        <v>29</v>
      </c>
      <c r="W954" s="10" t="s">
        <v>37</v>
      </c>
      <c r="X954" s="10" t="s">
        <v>29</v>
      </c>
      <c r="Y954" s="15">
        <v>0</v>
      </c>
      <c r="Z954" s="15">
        <v>0</v>
      </c>
      <c r="AA954" s="15">
        <v>0</v>
      </c>
      <c r="AB954" s="15">
        <v>0</v>
      </c>
      <c r="AC954" s="14">
        <v>1050</v>
      </c>
      <c r="AD954" t="s">
        <v>2608</v>
      </c>
      <c r="AE954" t="s">
        <v>2608</v>
      </c>
      <c r="AF954">
        <v>7</v>
      </c>
    </row>
    <row r="955" spans="1:32" x14ac:dyDescent="0.25">
      <c r="A955" s="22" t="str">
        <f t="shared" si="14"/>
        <v>8000000050-0</v>
      </c>
      <c r="B955" s="9" t="s">
        <v>1880</v>
      </c>
      <c r="C955" s="10" t="s">
        <v>29</v>
      </c>
      <c r="D955" s="10" t="s">
        <v>29</v>
      </c>
      <c r="E955" s="9" t="s">
        <v>30</v>
      </c>
      <c r="F955" s="10" t="s">
        <v>1783</v>
      </c>
      <c r="G955" s="10" t="s">
        <v>32</v>
      </c>
      <c r="H955" s="11">
        <v>40909</v>
      </c>
      <c r="I955" s="12">
        <v>40909</v>
      </c>
      <c r="J955" s="10" t="s">
        <v>573</v>
      </c>
      <c r="K955" s="13" t="s">
        <v>1881</v>
      </c>
      <c r="L955" s="10" t="s">
        <v>284</v>
      </c>
      <c r="M955" s="10" t="s">
        <v>29</v>
      </c>
      <c r="N955" s="14">
        <v>12400</v>
      </c>
      <c r="O955" s="12"/>
      <c r="P955" s="10" t="s">
        <v>29</v>
      </c>
      <c r="Q955" s="14">
        <v>-11780</v>
      </c>
      <c r="R955" s="15">
        <v>1</v>
      </c>
      <c r="S955" s="10" t="s">
        <v>29</v>
      </c>
      <c r="T955" s="15">
        <v>620</v>
      </c>
      <c r="U955" s="10" t="s">
        <v>36</v>
      </c>
      <c r="V955" s="10" t="s">
        <v>29</v>
      </c>
      <c r="W955" s="10" t="s">
        <v>37</v>
      </c>
      <c r="X955" s="10" t="s">
        <v>29</v>
      </c>
      <c r="Y955" s="15">
        <v>0</v>
      </c>
      <c r="Z955" s="15">
        <v>0</v>
      </c>
      <c r="AA955" s="15">
        <v>0</v>
      </c>
      <c r="AB955" s="15">
        <v>0</v>
      </c>
      <c r="AC955" s="15">
        <v>620</v>
      </c>
      <c r="AD955" t="s">
        <v>2608</v>
      </c>
      <c r="AE955" t="s">
        <v>2608</v>
      </c>
      <c r="AF955">
        <v>7</v>
      </c>
    </row>
    <row r="956" spans="1:32" x14ac:dyDescent="0.25">
      <c r="A956" s="22" t="str">
        <f t="shared" si="14"/>
        <v>8000000050-1</v>
      </c>
      <c r="B956" s="9" t="s">
        <v>1880</v>
      </c>
      <c r="C956" s="10" t="s">
        <v>29</v>
      </c>
      <c r="D956" s="10" t="s">
        <v>29</v>
      </c>
      <c r="E956" s="9" t="s">
        <v>375</v>
      </c>
      <c r="F956" s="10" t="s">
        <v>207</v>
      </c>
      <c r="G956" s="10" t="s">
        <v>32</v>
      </c>
      <c r="H956" s="11">
        <v>44914</v>
      </c>
      <c r="I956" s="12">
        <v>44914</v>
      </c>
      <c r="J956" s="10" t="s">
        <v>573</v>
      </c>
      <c r="K956" s="13" t="s">
        <v>1882</v>
      </c>
      <c r="L956" s="10" t="s">
        <v>284</v>
      </c>
      <c r="M956" s="10" t="s">
        <v>29</v>
      </c>
      <c r="N956" s="14">
        <v>27000</v>
      </c>
      <c r="O956" s="12"/>
      <c r="P956" s="10" t="s">
        <v>29</v>
      </c>
      <c r="Q956" s="14">
        <v>-4812</v>
      </c>
      <c r="R956" s="15">
        <v>1</v>
      </c>
      <c r="S956" s="10" t="s">
        <v>29</v>
      </c>
      <c r="T956" s="14">
        <v>22188</v>
      </c>
      <c r="U956" s="10" t="s">
        <v>36</v>
      </c>
      <c r="V956" s="10" t="s">
        <v>29</v>
      </c>
      <c r="W956" s="10" t="s">
        <v>37</v>
      </c>
      <c r="X956" s="10" t="s">
        <v>29</v>
      </c>
      <c r="Y956" s="15">
        <v>0</v>
      </c>
      <c r="Z956" s="15">
        <v>0</v>
      </c>
      <c r="AA956" s="15">
        <v>0</v>
      </c>
      <c r="AB956" s="14">
        <v>-14036</v>
      </c>
      <c r="AC956" s="14">
        <v>8152</v>
      </c>
      <c r="AD956" t="s">
        <v>2608</v>
      </c>
      <c r="AE956" t="s">
        <v>2608</v>
      </c>
      <c r="AF956">
        <v>7</v>
      </c>
    </row>
    <row r="957" spans="1:32" x14ac:dyDescent="0.25">
      <c r="A957" s="22" t="str">
        <f t="shared" si="14"/>
        <v>8000000051-0</v>
      </c>
      <c r="B957" s="9" t="s">
        <v>1883</v>
      </c>
      <c r="C957" s="10" t="s">
        <v>29</v>
      </c>
      <c r="D957" s="10" t="s">
        <v>29</v>
      </c>
      <c r="E957" s="9" t="s">
        <v>30</v>
      </c>
      <c r="F957" s="10" t="s">
        <v>1783</v>
      </c>
      <c r="G957" s="10" t="s">
        <v>32</v>
      </c>
      <c r="H957" s="11">
        <v>40909</v>
      </c>
      <c r="I957" s="12">
        <v>40909</v>
      </c>
      <c r="J957" s="10" t="s">
        <v>573</v>
      </c>
      <c r="K957" s="13" t="s">
        <v>1884</v>
      </c>
      <c r="L957" s="10" t="s">
        <v>284</v>
      </c>
      <c r="M957" s="10" t="s">
        <v>29</v>
      </c>
      <c r="N957" s="14">
        <v>30600</v>
      </c>
      <c r="O957" s="12"/>
      <c r="P957" s="10" t="s">
        <v>29</v>
      </c>
      <c r="Q957" s="14">
        <v>-29070</v>
      </c>
      <c r="R957" s="15">
        <v>3</v>
      </c>
      <c r="S957" s="10" t="s">
        <v>29</v>
      </c>
      <c r="T957" s="14">
        <v>1530</v>
      </c>
      <c r="U957" s="10" t="s">
        <v>36</v>
      </c>
      <c r="V957" s="10" t="s">
        <v>29</v>
      </c>
      <c r="W957" s="10" t="s">
        <v>37</v>
      </c>
      <c r="X957" s="10" t="s">
        <v>29</v>
      </c>
      <c r="Y957" s="15">
        <v>0</v>
      </c>
      <c r="Z957" s="15">
        <v>0</v>
      </c>
      <c r="AA957" s="15">
        <v>0</v>
      </c>
      <c r="AB957" s="15">
        <v>0</v>
      </c>
      <c r="AC957" s="14">
        <v>1530</v>
      </c>
      <c r="AD957" t="s">
        <v>2608</v>
      </c>
      <c r="AE957" t="s">
        <v>2608</v>
      </c>
      <c r="AF957">
        <v>7</v>
      </c>
    </row>
    <row r="958" spans="1:32" x14ac:dyDescent="0.25">
      <c r="A958" s="22" t="str">
        <f t="shared" si="14"/>
        <v>8000000052-0</v>
      </c>
      <c r="B958" s="9" t="s">
        <v>1885</v>
      </c>
      <c r="C958" s="10" t="s">
        <v>29</v>
      </c>
      <c r="D958" s="10" t="s">
        <v>29</v>
      </c>
      <c r="E958" s="9" t="s">
        <v>30</v>
      </c>
      <c r="F958" s="10" t="s">
        <v>1783</v>
      </c>
      <c r="G958" s="10" t="s">
        <v>32</v>
      </c>
      <c r="H958" s="11">
        <v>40909</v>
      </c>
      <c r="I958" s="12">
        <v>40909</v>
      </c>
      <c r="J958" s="10" t="s">
        <v>573</v>
      </c>
      <c r="K958" s="13" t="s">
        <v>1886</v>
      </c>
      <c r="L958" s="10" t="s">
        <v>284</v>
      </c>
      <c r="M958" s="10" t="s">
        <v>29</v>
      </c>
      <c r="N958" s="14">
        <v>19095</v>
      </c>
      <c r="O958" s="12"/>
      <c r="P958" s="10" t="s">
        <v>29</v>
      </c>
      <c r="Q958" s="14">
        <v>-18140</v>
      </c>
      <c r="R958" s="15">
        <v>1</v>
      </c>
      <c r="S958" s="10" t="s">
        <v>29</v>
      </c>
      <c r="T958" s="15">
        <v>955</v>
      </c>
      <c r="U958" s="10" t="s">
        <v>36</v>
      </c>
      <c r="V958" s="10" t="s">
        <v>29</v>
      </c>
      <c r="W958" s="10" t="s">
        <v>37</v>
      </c>
      <c r="X958" s="10" t="s">
        <v>29</v>
      </c>
      <c r="Y958" s="15">
        <v>0</v>
      </c>
      <c r="Z958" s="15">
        <v>0</v>
      </c>
      <c r="AA958" s="15">
        <v>0</v>
      </c>
      <c r="AB958" s="15">
        <v>0</v>
      </c>
      <c r="AC958" s="15">
        <v>955</v>
      </c>
      <c r="AD958" t="s">
        <v>2608</v>
      </c>
      <c r="AE958" t="s">
        <v>2608</v>
      </c>
      <c r="AF958">
        <v>7</v>
      </c>
    </row>
    <row r="959" spans="1:32" x14ac:dyDescent="0.25">
      <c r="A959" s="22" t="str">
        <f t="shared" si="14"/>
        <v>8000000053-0</v>
      </c>
      <c r="B959" s="9" t="s">
        <v>1887</v>
      </c>
      <c r="C959" s="10" t="s">
        <v>29</v>
      </c>
      <c r="D959" s="10" t="s">
        <v>29</v>
      </c>
      <c r="E959" s="9" t="s">
        <v>30</v>
      </c>
      <c r="F959" s="10" t="s">
        <v>1783</v>
      </c>
      <c r="G959" s="10" t="s">
        <v>32</v>
      </c>
      <c r="H959" s="11">
        <v>40969</v>
      </c>
      <c r="I959" s="12">
        <v>40969</v>
      </c>
      <c r="J959" s="10" t="s">
        <v>573</v>
      </c>
      <c r="K959" s="13" t="s">
        <v>1888</v>
      </c>
      <c r="L959" s="10" t="s">
        <v>284</v>
      </c>
      <c r="M959" s="10" t="s">
        <v>29</v>
      </c>
      <c r="N959" s="14">
        <v>2520</v>
      </c>
      <c r="O959" s="12"/>
      <c r="P959" s="10" t="s">
        <v>29</v>
      </c>
      <c r="Q959" s="14">
        <v>-2394</v>
      </c>
      <c r="R959" s="15">
        <v>1</v>
      </c>
      <c r="S959" s="10" t="s">
        <v>29</v>
      </c>
      <c r="T959" s="15">
        <v>126</v>
      </c>
      <c r="U959" s="10" t="s">
        <v>36</v>
      </c>
      <c r="V959" s="10" t="s">
        <v>29</v>
      </c>
      <c r="W959" s="10" t="s">
        <v>37</v>
      </c>
      <c r="X959" s="10" t="s">
        <v>29</v>
      </c>
      <c r="Y959" s="15">
        <v>0</v>
      </c>
      <c r="Z959" s="15">
        <v>0</v>
      </c>
      <c r="AA959" s="15">
        <v>0</v>
      </c>
      <c r="AB959" s="15">
        <v>0</v>
      </c>
      <c r="AC959" s="15">
        <v>126</v>
      </c>
      <c r="AD959" t="s">
        <v>2608</v>
      </c>
      <c r="AE959" t="s">
        <v>2608</v>
      </c>
      <c r="AF959">
        <v>7</v>
      </c>
    </row>
    <row r="960" spans="1:32" x14ac:dyDescent="0.25">
      <c r="A960" s="22" t="str">
        <f t="shared" si="14"/>
        <v>8000000054-0</v>
      </c>
      <c r="B960" s="9" t="s">
        <v>1889</v>
      </c>
      <c r="C960" s="10" t="s">
        <v>29</v>
      </c>
      <c r="D960" s="10" t="s">
        <v>29</v>
      </c>
      <c r="E960" s="9" t="s">
        <v>30</v>
      </c>
      <c r="F960" s="10" t="s">
        <v>1783</v>
      </c>
      <c r="G960" s="10" t="s">
        <v>32</v>
      </c>
      <c r="H960" s="11">
        <v>41183</v>
      </c>
      <c r="I960" s="12">
        <v>41183</v>
      </c>
      <c r="J960" s="10" t="s">
        <v>573</v>
      </c>
      <c r="K960" s="13" t="s">
        <v>1890</v>
      </c>
      <c r="L960" s="10" t="s">
        <v>284</v>
      </c>
      <c r="M960" s="10" t="s">
        <v>29</v>
      </c>
      <c r="N960" s="14">
        <v>116039</v>
      </c>
      <c r="O960" s="12"/>
      <c r="P960" s="10" t="s">
        <v>29</v>
      </c>
      <c r="Q960" s="14">
        <v>-110237</v>
      </c>
      <c r="R960" s="15">
        <v>3</v>
      </c>
      <c r="S960" s="10" t="s">
        <v>29</v>
      </c>
      <c r="T960" s="14">
        <v>5802</v>
      </c>
      <c r="U960" s="10" t="s">
        <v>36</v>
      </c>
      <c r="V960" s="10" t="s">
        <v>29</v>
      </c>
      <c r="W960" s="10" t="s">
        <v>37</v>
      </c>
      <c r="X960" s="10" t="s">
        <v>29</v>
      </c>
      <c r="Y960" s="15">
        <v>0</v>
      </c>
      <c r="Z960" s="15">
        <v>0</v>
      </c>
      <c r="AA960" s="15">
        <v>0</v>
      </c>
      <c r="AB960" s="15">
        <v>0</v>
      </c>
      <c r="AC960" s="14">
        <v>5802</v>
      </c>
      <c r="AD960" t="s">
        <v>2608</v>
      </c>
      <c r="AE960" t="s">
        <v>2608</v>
      </c>
      <c r="AF960">
        <v>7</v>
      </c>
    </row>
    <row r="961" spans="1:32" x14ac:dyDescent="0.25">
      <c r="A961" s="22" t="str">
        <f t="shared" si="14"/>
        <v>8000000055-0</v>
      </c>
      <c r="B961" s="9" t="s">
        <v>1891</v>
      </c>
      <c r="C961" s="10" t="s">
        <v>29</v>
      </c>
      <c r="D961" s="10" t="s">
        <v>29</v>
      </c>
      <c r="E961" s="9" t="s">
        <v>30</v>
      </c>
      <c r="F961" s="10" t="s">
        <v>1783</v>
      </c>
      <c r="G961" s="10" t="s">
        <v>32</v>
      </c>
      <c r="H961" s="11">
        <v>41183</v>
      </c>
      <c r="I961" s="12">
        <v>41183</v>
      </c>
      <c r="J961" s="10" t="s">
        <v>573</v>
      </c>
      <c r="K961" s="13" t="s">
        <v>1892</v>
      </c>
      <c r="L961" s="10" t="s">
        <v>284</v>
      </c>
      <c r="M961" s="10" t="s">
        <v>29</v>
      </c>
      <c r="N961" s="14">
        <v>40612</v>
      </c>
      <c r="O961" s="12"/>
      <c r="P961" s="10" t="s">
        <v>29</v>
      </c>
      <c r="Q961" s="14">
        <v>-38581</v>
      </c>
      <c r="R961" s="15">
        <v>1</v>
      </c>
      <c r="S961" s="10" t="s">
        <v>29</v>
      </c>
      <c r="T961" s="14">
        <v>2031</v>
      </c>
      <c r="U961" s="10" t="s">
        <v>36</v>
      </c>
      <c r="V961" s="10" t="s">
        <v>29</v>
      </c>
      <c r="W961" s="10" t="s">
        <v>37</v>
      </c>
      <c r="X961" s="10" t="s">
        <v>29</v>
      </c>
      <c r="Y961" s="15">
        <v>0</v>
      </c>
      <c r="Z961" s="15">
        <v>0</v>
      </c>
      <c r="AA961" s="15">
        <v>0</v>
      </c>
      <c r="AB961" s="15">
        <v>0</v>
      </c>
      <c r="AC961" s="14">
        <v>2031</v>
      </c>
      <c r="AD961" t="s">
        <v>2608</v>
      </c>
      <c r="AE961" t="s">
        <v>2608</v>
      </c>
      <c r="AF961">
        <v>7</v>
      </c>
    </row>
    <row r="962" spans="1:32" x14ac:dyDescent="0.25">
      <c r="A962" s="22" t="str">
        <f t="shared" si="14"/>
        <v>8000000056-0</v>
      </c>
      <c r="B962" s="9" t="s">
        <v>1893</v>
      </c>
      <c r="C962" s="10" t="s">
        <v>29</v>
      </c>
      <c r="D962" s="10" t="s">
        <v>29</v>
      </c>
      <c r="E962" s="9" t="s">
        <v>30</v>
      </c>
      <c r="F962" s="10" t="s">
        <v>1783</v>
      </c>
      <c r="G962" s="10" t="s">
        <v>32</v>
      </c>
      <c r="H962" s="11">
        <v>41183</v>
      </c>
      <c r="I962" s="12">
        <v>41183</v>
      </c>
      <c r="J962" s="10" t="s">
        <v>573</v>
      </c>
      <c r="K962" s="13" t="s">
        <v>1894</v>
      </c>
      <c r="L962" s="10" t="s">
        <v>284</v>
      </c>
      <c r="M962" s="10" t="s">
        <v>29</v>
      </c>
      <c r="N962" s="14">
        <v>5358</v>
      </c>
      <c r="O962" s="12"/>
      <c r="P962" s="10" t="s">
        <v>29</v>
      </c>
      <c r="Q962" s="14">
        <v>-5090</v>
      </c>
      <c r="R962" s="15">
        <v>1</v>
      </c>
      <c r="S962" s="10" t="s">
        <v>29</v>
      </c>
      <c r="T962" s="15">
        <v>268</v>
      </c>
      <c r="U962" s="10" t="s">
        <v>36</v>
      </c>
      <c r="V962" s="10" t="s">
        <v>29</v>
      </c>
      <c r="W962" s="10" t="s">
        <v>37</v>
      </c>
      <c r="X962" s="10" t="s">
        <v>29</v>
      </c>
      <c r="Y962" s="15">
        <v>0</v>
      </c>
      <c r="Z962" s="15">
        <v>0</v>
      </c>
      <c r="AA962" s="15">
        <v>0</v>
      </c>
      <c r="AB962" s="15">
        <v>0</v>
      </c>
      <c r="AC962" s="15">
        <v>268</v>
      </c>
      <c r="AD962" t="s">
        <v>2608</v>
      </c>
      <c r="AE962" t="s">
        <v>2608</v>
      </c>
      <c r="AF962">
        <v>7</v>
      </c>
    </row>
    <row r="963" spans="1:32" x14ac:dyDescent="0.25">
      <c r="A963" s="22" t="str">
        <f t="shared" ref="A963:A1026" si="15">CONCATENATE(B963,"-",E963)</f>
        <v>8000000057-0</v>
      </c>
      <c r="B963" s="9" t="s">
        <v>1895</v>
      </c>
      <c r="C963" s="10" t="s">
        <v>29</v>
      </c>
      <c r="D963" s="10" t="s">
        <v>29</v>
      </c>
      <c r="E963" s="9" t="s">
        <v>30</v>
      </c>
      <c r="F963" s="10" t="s">
        <v>1783</v>
      </c>
      <c r="G963" s="10" t="s">
        <v>32</v>
      </c>
      <c r="H963" s="11">
        <v>41214</v>
      </c>
      <c r="I963" s="12">
        <v>41214</v>
      </c>
      <c r="J963" s="10" t="s">
        <v>573</v>
      </c>
      <c r="K963" s="13" t="s">
        <v>1896</v>
      </c>
      <c r="L963" s="10" t="s">
        <v>284</v>
      </c>
      <c r="M963" s="10" t="s">
        <v>29</v>
      </c>
      <c r="N963" s="14">
        <v>84000</v>
      </c>
      <c r="O963" s="12"/>
      <c r="P963" s="10" t="s">
        <v>29</v>
      </c>
      <c r="Q963" s="14">
        <v>-79800</v>
      </c>
      <c r="R963" s="15">
        <v>2</v>
      </c>
      <c r="S963" s="10" t="s">
        <v>29</v>
      </c>
      <c r="T963" s="14">
        <v>4200</v>
      </c>
      <c r="U963" s="10" t="s">
        <v>36</v>
      </c>
      <c r="V963" s="10" t="s">
        <v>29</v>
      </c>
      <c r="W963" s="10" t="s">
        <v>37</v>
      </c>
      <c r="X963" s="10" t="s">
        <v>29</v>
      </c>
      <c r="Y963" s="15">
        <v>0</v>
      </c>
      <c r="Z963" s="15">
        <v>0</v>
      </c>
      <c r="AA963" s="15">
        <v>0</v>
      </c>
      <c r="AB963" s="15">
        <v>0</v>
      </c>
      <c r="AC963" s="14">
        <v>4200</v>
      </c>
      <c r="AD963" t="s">
        <v>2608</v>
      </c>
      <c r="AE963" t="s">
        <v>2608</v>
      </c>
      <c r="AF963">
        <v>7</v>
      </c>
    </row>
    <row r="964" spans="1:32" x14ac:dyDescent="0.25">
      <c r="A964" s="22" t="str">
        <f t="shared" si="15"/>
        <v>8000000058-0</v>
      </c>
      <c r="B964" s="9" t="s">
        <v>1897</v>
      </c>
      <c r="C964" s="10" t="s">
        <v>29</v>
      </c>
      <c r="D964" s="10" t="s">
        <v>29</v>
      </c>
      <c r="E964" s="9" t="s">
        <v>30</v>
      </c>
      <c r="F964" s="10" t="s">
        <v>1783</v>
      </c>
      <c r="G964" s="10" t="s">
        <v>32</v>
      </c>
      <c r="H964" s="11">
        <v>41214</v>
      </c>
      <c r="I964" s="12">
        <v>41214</v>
      </c>
      <c r="J964" s="10" t="s">
        <v>573</v>
      </c>
      <c r="K964" s="13" t="s">
        <v>1898</v>
      </c>
      <c r="L964" s="10" t="s">
        <v>284</v>
      </c>
      <c r="M964" s="10" t="s">
        <v>29</v>
      </c>
      <c r="N964" s="14">
        <v>232815</v>
      </c>
      <c r="O964" s="12"/>
      <c r="P964" s="10" t="s">
        <v>29</v>
      </c>
      <c r="Q964" s="14">
        <v>-221174</v>
      </c>
      <c r="R964" s="15">
        <v>1</v>
      </c>
      <c r="S964" s="10" t="s">
        <v>29</v>
      </c>
      <c r="T964" s="14">
        <v>11641</v>
      </c>
      <c r="U964" s="10" t="s">
        <v>36</v>
      </c>
      <c r="V964" s="10" t="s">
        <v>29</v>
      </c>
      <c r="W964" s="10" t="s">
        <v>37</v>
      </c>
      <c r="X964" s="10" t="s">
        <v>29</v>
      </c>
      <c r="Y964" s="15">
        <v>0</v>
      </c>
      <c r="Z964" s="15">
        <v>0</v>
      </c>
      <c r="AA964" s="15">
        <v>0</v>
      </c>
      <c r="AB964" s="15">
        <v>0</v>
      </c>
      <c r="AC964" s="14">
        <v>11641</v>
      </c>
      <c r="AD964" t="s">
        <v>2608</v>
      </c>
      <c r="AE964" t="s">
        <v>2608</v>
      </c>
      <c r="AF964">
        <v>7</v>
      </c>
    </row>
    <row r="965" spans="1:32" x14ac:dyDescent="0.25">
      <c r="A965" s="22" t="str">
        <f t="shared" si="15"/>
        <v>8000000059-0</v>
      </c>
      <c r="B965" s="9" t="s">
        <v>1899</v>
      </c>
      <c r="C965" s="10" t="s">
        <v>29</v>
      </c>
      <c r="D965" s="10" t="s">
        <v>29</v>
      </c>
      <c r="E965" s="9" t="s">
        <v>30</v>
      </c>
      <c r="F965" s="10" t="s">
        <v>1783</v>
      </c>
      <c r="G965" s="10" t="s">
        <v>32</v>
      </c>
      <c r="H965" s="11">
        <v>41426</v>
      </c>
      <c r="I965" s="12">
        <v>41426</v>
      </c>
      <c r="J965" s="10" t="s">
        <v>573</v>
      </c>
      <c r="K965" s="13" t="s">
        <v>1823</v>
      </c>
      <c r="L965" s="10" t="s">
        <v>284</v>
      </c>
      <c r="M965" s="10" t="s">
        <v>29</v>
      </c>
      <c r="N965" s="14">
        <v>41268</v>
      </c>
      <c r="O965" s="12"/>
      <c r="P965" s="10" t="s">
        <v>29</v>
      </c>
      <c r="Q965" s="14">
        <v>-39205</v>
      </c>
      <c r="R965" s="15">
        <v>11</v>
      </c>
      <c r="S965" s="10" t="s">
        <v>29</v>
      </c>
      <c r="T965" s="14">
        <v>2063</v>
      </c>
      <c r="U965" s="10" t="s">
        <v>36</v>
      </c>
      <c r="V965" s="10" t="s">
        <v>29</v>
      </c>
      <c r="W965" s="10" t="s">
        <v>37</v>
      </c>
      <c r="X965" s="10" t="s">
        <v>29</v>
      </c>
      <c r="Y965" s="15">
        <v>0</v>
      </c>
      <c r="Z965" s="15">
        <v>0</v>
      </c>
      <c r="AA965" s="15">
        <v>0</v>
      </c>
      <c r="AB965" s="15">
        <v>0</v>
      </c>
      <c r="AC965" s="14">
        <v>2063</v>
      </c>
      <c r="AD965" t="s">
        <v>2608</v>
      </c>
      <c r="AE965" t="s">
        <v>2608</v>
      </c>
      <c r="AF965">
        <v>7</v>
      </c>
    </row>
    <row r="966" spans="1:32" x14ac:dyDescent="0.25">
      <c r="A966" s="22" t="str">
        <f t="shared" si="15"/>
        <v>8000000060-0</v>
      </c>
      <c r="B966" s="9" t="s">
        <v>1900</v>
      </c>
      <c r="C966" s="10" t="s">
        <v>29</v>
      </c>
      <c r="D966" s="10" t="s">
        <v>29</v>
      </c>
      <c r="E966" s="9" t="s">
        <v>30</v>
      </c>
      <c r="F966" s="10" t="s">
        <v>1783</v>
      </c>
      <c r="G966" s="10" t="s">
        <v>32</v>
      </c>
      <c r="H966" s="11">
        <v>41426</v>
      </c>
      <c r="I966" s="12">
        <v>41426</v>
      </c>
      <c r="J966" s="10" t="s">
        <v>573</v>
      </c>
      <c r="K966" s="13" t="s">
        <v>1873</v>
      </c>
      <c r="L966" s="10" t="s">
        <v>284</v>
      </c>
      <c r="M966" s="10" t="s">
        <v>29</v>
      </c>
      <c r="N966" s="14">
        <v>888330</v>
      </c>
      <c r="O966" s="12"/>
      <c r="P966" s="10" t="s">
        <v>29</v>
      </c>
      <c r="Q966" s="14">
        <v>-843914</v>
      </c>
      <c r="R966" s="15">
        <v>30</v>
      </c>
      <c r="S966" s="10" t="s">
        <v>29</v>
      </c>
      <c r="T966" s="14">
        <v>44416</v>
      </c>
      <c r="U966" s="10" t="s">
        <v>36</v>
      </c>
      <c r="V966" s="10" t="s">
        <v>29</v>
      </c>
      <c r="W966" s="10" t="s">
        <v>37</v>
      </c>
      <c r="X966" s="10" t="s">
        <v>29</v>
      </c>
      <c r="Y966" s="15">
        <v>0</v>
      </c>
      <c r="Z966" s="15">
        <v>0</v>
      </c>
      <c r="AA966" s="15">
        <v>0</v>
      </c>
      <c r="AB966" s="15">
        <v>0</v>
      </c>
      <c r="AC966" s="14">
        <v>44416</v>
      </c>
      <c r="AD966" t="s">
        <v>2608</v>
      </c>
      <c r="AE966" t="s">
        <v>2608</v>
      </c>
      <c r="AF966">
        <v>7</v>
      </c>
    </row>
    <row r="967" spans="1:32" x14ac:dyDescent="0.25">
      <c r="A967" s="22" t="str">
        <f t="shared" si="15"/>
        <v>8000000061-0</v>
      </c>
      <c r="B967" s="9" t="s">
        <v>1901</v>
      </c>
      <c r="C967" s="10" t="s">
        <v>29</v>
      </c>
      <c r="D967" s="10" t="s">
        <v>29</v>
      </c>
      <c r="E967" s="9" t="s">
        <v>30</v>
      </c>
      <c r="F967" s="10" t="s">
        <v>1783</v>
      </c>
      <c r="G967" s="10" t="s">
        <v>32</v>
      </c>
      <c r="H967" s="11">
        <v>41426</v>
      </c>
      <c r="I967" s="12">
        <v>41426</v>
      </c>
      <c r="J967" s="10" t="s">
        <v>573</v>
      </c>
      <c r="K967" s="13" t="s">
        <v>1902</v>
      </c>
      <c r="L967" s="10" t="s">
        <v>284</v>
      </c>
      <c r="M967" s="10" t="s">
        <v>29</v>
      </c>
      <c r="N967" s="14">
        <v>12750</v>
      </c>
      <c r="O967" s="12"/>
      <c r="P967" s="10" t="s">
        <v>29</v>
      </c>
      <c r="Q967" s="14">
        <v>-12113</v>
      </c>
      <c r="R967" s="15">
        <v>3</v>
      </c>
      <c r="S967" s="10" t="s">
        <v>29</v>
      </c>
      <c r="T967" s="15">
        <v>637</v>
      </c>
      <c r="U967" s="10" t="s">
        <v>36</v>
      </c>
      <c r="V967" s="10" t="s">
        <v>29</v>
      </c>
      <c r="W967" s="10" t="s">
        <v>37</v>
      </c>
      <c r="X967" s="10" t="s">
        <v>29</v>
      </c>
      <c r="Y967" s="15">
        <v>0</v>
      </c>
      <c r="Z967" s="15">
        <v>0</v>
      </c>
      <c r="AA967" s="15">
        <v>0</v>
      </c>
      <c r="AB967" s="15">
        <v>0</v>
      </c>
      <c r="AC967" s="15">
        <v>637</v>
      </c>
      <c r="AD967" t="s">
        <v>2608</v>
      </c>
      <c r="AE967" t="s">
        <v>2608</v>
      </c>
      <c r="AF967">
        <v>7</v>
      </c>
    </row>
    <row r="968" spans="1:32" x14ac:dyDescent="0.25">
      <c r="A968" s="22" t="str">
        <f t="shared" si="15"/>
        <v>8000000062-0</v>
      </c>
      <c r="B968" s="9" t="s">
        <v>1903</v>
      </c>
      <c r="C968" s="10" t="s">
        <v>29</v>
      </c>
      <c r="D968" s="10" t="s">
        <v>29</v>
      </c>
      <c r="E968" s="9" t="s">
        <v>30</v>
      </c>
      <c r="F968" s="10" t="s">
        <v>1783</v>
      </c>
      <c r="G968" s="10" t="s">
        <v>32</v>
      </c>
      <c r="H968" s="11">
        <v>41426</v>
      </c>
      <c r="I968" s="12">
        <v>41426</v>
      </c>
      <c r="J968" s="10" t="s">
        <v>573</v>
      </c>
      <c r="K968" s="13" t="s">
        <v>1904</v>
      </c>
      <c r="L968" s="10" t="s">
        <v>284</v>
      </c>
      <c r="M968" s="10" t="s">
        <v>29</v>
      </c>
      <c r="N968" s="14">
        <v>191250</v>
      </c>
      <c r="O968" s="12"/>
      <c r="P968" s="10" t="s">
        <v>29</v>
      </c>
      <c r="Q968" s="14">
        <v>-181688</v>
      </c>
      <c r="R968" s="15">
        <v>1</v>
      </c>
      <c r="S968" s="10" t="s">
        <v>29</v>
      </c>
      <c r="T968" s="14">
        <v>9562</v>
      </c>
      <c r="U968" s="10" t="s">
        <v>36</v>
      </c>
      <c r="V968" s="10" t="s">
        <v>29</v>
      </c>
      <c r="W968" s="10" t="s">
        <v>37</v>
      </c>
      <c r="X968" s="10" t="s">
        <v>29</v>
      </c>
      <c r="Y968" s="15">
        <v>0</v>
      </c>
      <c r="Z968" s="15">
        <v>0</v>
      </c>
      <c r="AA968" s="15">
        <v>0</v>
      </c>
      <c r="AB968" s="15">
        <v>0</v>
      </c>
      <c r="AC968" s="14">
        <v>9562</v>
      </c>
      <c r="AD968" t="s">
        <v>2608</v>
      </c>
      <c r="AE968" t="s">
        <v>2608</v>
      </c>
      <c r="AF968">
        <v>7</v>
      </c>
    </row>
    <row r="969" spans="1:32" x14ac:dyDescent="0.25">
      <c r="A969" s="22" t="str">
        <f t="shared" si="15"/>
        <v>8000000063-0</v>
      </c>
      <c r="B969" s="9" t="s">
        <v>1905</v>
      </c>
      <c r="C969" s="10" t="s">
        <v>29</v>
      </c>
      <c r="D969" s="10" t="s">
        <v>29</v>
      </c>
      <c r="E969" s="9" t="s">
        <v>30</v>
      </c>
      <c r="F969" s="10" t="s">
        <v>1783</v>
      </c>
      <c r="G969" s="10" t="s">
        <v>32</v>
      </c>
      <c r="H969" s="11">
        <v>41456</v>
      </c>
      <c r="I969" s="12">
        <v>41456</v>
      </c>
      <c r="J969" s="10" t="s">
        <v>573</v>
      </c>
      <c r="K969" s="13" t="s">
        <v>1906</v>
      </c>
      <c r="L969" s="10" t="s">
        <v>284</v>
      </c>
      <c r="M969" s="10" t="s">
        <v>29</v>
      </c>
      <c r="N969" s="14">
        <v>6750</v>
      </c>
      <c r="O969" s="12"/>
      <c r="P969" s="10" t="s">
        <v>29</v>
      </c>
      <c r="Q969" s="14">
        <v>-6413</v>
      </c>
      <c r="R969" s="15">
        <v>2</v>
      </c>
      <c r="S969" s="10" t="s">
        <v>29</v>
      </c>
      <c r="T969" s="15">
        <v>337</v>
      </c>
      <c r="U969" s="10" t="s">
        <v>36</v>
      </c>
      <c r="V969" s="10" t="s">
        <v>29</v>
      </c>
      <c r="W969" s="10" t="s">
        <v>37</v>
      </c>
      <c r="X969" s="10" t="s">
        <v>29</v>
      </c>
      <c r="Y969" s="15">
        <v>0</v>
      </c>
      <c r="Z969" s="15">
        <v>0</v>
      </c>
      <c r="AA969" s="15">
        <v>0</v>
      </c>
      <c r="AB969" s="15">
        <v>0</v>
      </c>
      <c r="AC969" s="15">
        <v>337</v>
      </c>
      <c r="AD969" t="s">
        <v>2608</v>
      </c>
      <c r="AE969" t="s">
        <v>2608</v>
      </c>
      <c r="AF969">
        <v>7</v>
      </c>
    </row>
    <row r="970" spans="1:32" x14ac:dyDescent="0.25">
      <c r="A970" s="22" t="str">
        <f t="shared" si="15"/>
        <v>8000000064-0</v>
      </c>
      <c r="B970" s="9" t="s">
        <v>1907</v>
      </c>
      <c r="C970" s="10" t="s">
        <v>29</v>
      </c>
      <c r="D970" s="10" t="s">
        <v>29</v>
      </c>
      <c r="E970" s="9" t="s">
        <v>30</v>
      </c>
      <c r="F970" s="10" t="s">
        <v>1783</v>
      </c>
      <c r="G970" s="10" t="s">
        <v>32</v>
      </c>
      <c r="H970" s="11">
        <v>41518</v>
      </c>
      <c r="I970" s="12">
        <v>41518</v>
      </c>
      <c r="J970" s="10" t="s">
        <v>573</v>
      </c>
      <c r="K970" s="13" t="s">
        <v>1908</v>
      </c>
      <c r="L970" s="10" t="s">
        <v>284</v>
      </c>
      <c r="M970" s="10" t="s">
        <v>29</v>
      </c>
      <c r="N970" s="14">
        <v>29500</v>
      </c>
      <c r="O970" s="12"/>
      <c r="P970" s="10" t="s">
        <v>29</v>
      </c>
      <c r="Q970" s="14">
        <v>-28025</v>
      </c>
      <c r="R970" s="15">
        <v>1</v>
      </c>
      <c r="S970" s="10" t="s">
        <v>29</v>
      </c>
      <c r="T970" s="14">
        <v>1475</v>
      </c>
      <c r="U970" s="10" t="s">
        <v>36</v>
      </c>
      <c r="V970" s="10" t="s">
        <v>29</v>
      </c>
      <c r="W970" s="10" t="s">
        <v>37</v>
      </c>
      <c r="X970" s="10" t="s">
        <v>29</v>
      </c>
      <c r="Y970" s="15">
        <v>0</v>
      </c>
      <c r="Z970" s="15">
        <v>0</v>
      </c>
      <c r="AA970" s="15">
        <v>0</v>
      </c>
      <c r="AB970" s="15">
        <v>0</v>
      </c>
      <c r="AC970" s="14">
        <v>1475</v>
      </c>
      <c r="AD970" t="s">
        <v>2608</v>
      </c>
      <c r="AE970" t="s">
        <v>2608</v>
      </c>
      <c r="AF970">
        <v>7</v>
      </c>
    </row>
    <row r="971" spans="1:32" x14ac:dyDescent="0.25">
      <c r="A971" s="22" t="str">
        <f t="shared" si="15"/>
        <v>8000000065-0</v>
      </c>
      <c r="B971" s="9" t="s">
        <v>1909</v>
      </c>
      <c r="C971" s="10" t="s">
        <v>29</v>
      </c>
      <c r="D971" s="10" t="s">
        <v>29</v>
      </c>
      <c r="E971" s="9" t="s">
        <v>30</v>
      </c>
      <c r="F971" s="10" t="s">
        <v>1783</v>
      </c>
      <c r="G971" s="10" t="s">
        <v>32</v>
      </c>
      <c r="H971" s="11">
        <v>41518</v>
      </c>
      <c r="I971" s="12">
        <v>41518</v>
      </c>
      <c r="J971" s="10" t="s">
        <v>573</v>
      </c>
      <c r="K971" s="13" t="s">
        <v>1910</v>
      </c>
      <c r="L971" s="10" t="s">
        <v>284</v>
      </c>
      <c r="M971" s="10" t="s">
        <v>29</v>
      </c>
      <c r="N971" s="14">
        <v>12400</v>
      </c>
      <c r="O971" s="12"/>
      <c r="P971" s="10" t="s">
        <v>29</v>
      </c>
      <c r="Q971" s="14">
        <v>-11780</v>
      </c>
      <c r="R971" s="15">
        <v>15</v>
      </c>
      <c r="S971" s="10" t="s">
        <v>29</v>
      </c>
      <c r="T971" s="15">
        <v>620</v>
      </c>
      <c r="U971" s="10" t="s">
        <v>36</v>
      </c>
      <c r="V971" s="10" t="s">
        <v>29</v>
      </c>
      <c r="W971" s="10" t="s">
        <v>37</v>
      </c>
      <c r="X971" s="10" t="s">
        <v>29</v>
      </c>
      <c r="Y971" s="15">
        <v>0</v>
      </c>
      <c r="Z971" s="15">
        <v>0</v>
      </c>
      <c r="AA971" s="15">
        <v>0</v>
      </c>
      <c r="AB971" s="15">
        <v>0</v>
      </c>
      <c r="AC971" s="15">
        <v>620</v>
      </c>
      <c r="AD971" t="s">
        <v>2608</v>
      </c>
      <c r="AE971" t="s">
        <v>2608</v>
      </c>
      <c r="AF971">
        <v>7</v>
      </c>
    </row>
    <row r="972" spans="1:32" x14ac:dyDescent="0.25">
      <c r="A972" s="22" t="str">
        <f t="shared" si="15"/>
        <v>8000000066-0</v>
      </c>
      <c r="B972" s="9" t="s">
        <v>1911</v>
      </c>
      <c r="C972" s="10" t="s">
        <v>29</v>
      </c>
      <c r="D972" s="10" t="s">
        <v>29</v>
      </c>
      <c r="E972" s="9" t="s">
        <v>30</v>
      </c>
      <c r="F972" s="10" t="s">
        <v>1783</v>
      </c>
      <c r="G972" s="10" t="s">
        <v>32</v>
      </c>
      <c r="H972" s="11">
        <v>41548</v>
      </c>
      <c r="I972" s="12">
        <v>41548</v>
      </c>
      <c r="J972" s="10" t="s">
        <v>573</v>
      </c>
      <c r="K972" s="13" t="s">
        <v>1912</v>
      </c>
      <c r="L972" s="10" t="s">
        <v>284</v>
      </c>
      <c r="M972" s="10" t="s">
        <v>29</v>
      </c>
      <c r="N972" s="14">
        <v>114750</v>
      </c>
      <c r="O972" s="12"/>
      <c r="P972" s="10" t="s">
        <v>29</v>
      </c>
      <c r="Q972" s="14">
        <v>-109013</v>
      </c>
      <c r="R972" s="15">
        <v>1</v>
      </c>
      <c r="S972" s="10" t="s">
        <v>29</v>
      </c>
      <c r="T972" s="14">
        <v>5737</v>
      </c>
      <c r="U972" s="10" t="s">
        <v>36</v>
      </c>
      <c r="V972" s="10" t="s">
        <v>29</v>
      </c>
      <c r="W972" s="10" t="s">
        <v>37</v>
      </c>
      <c r="X972" s="10" t="s">
        <v>29</v>
      </c>
      <c r="Y972" s="15">
        <v>0</v>
      </c>
      <c r="Z972" s="15">
        <v>0</v>
      </c>
      <c r="AA972" s="15">
        <v>0</v>
      </c>
      <c r="AB972" s="15">
        <v>0</v>
      </c>
      <c r="AC972" s="14">
        <v>5737</v>
      </c>
      <c r="AD972" t="s">
        <v>2608</v>
      </c>
      <c r="AE972" t="s">
        <v>2608</v>
      </c>
      <c r="AF972">
        <v>7</v>
      </c>
    </row>
    <row r="973" spans="1:32" x14ac:dyDescent="0.25">
      <c r="A973" s="22" t="str">
        <f t="shared" si="15"/>
        <v>8000000067-0</v>
      </c>
      <c r="B973" s="9" t="s">
        <v>1913</v>
      </c>
      <c r="C973" s="10" t="s">
        <v>29</v>
      </c>
      <c r="D973" s="10" t="s">
        <v>29</v>
      </c>
      <c r="E973" s="9" t="s">
        <v>30</v>
      </c>
      <c r="F973" s="10" t="s">
        <v>1783</v>
      </c>
      <c r="G973" s="10" t="s">
        <v>32</v>
      </c>
      <c r="H973" s="11">
        <v>41548</v>
      </c>
      <c r="I973" s="12">
        <v>41548</v>
      </c>
      <c r="J973" s="10" t="s">
        <v>573</v>
      </c>
      <c r="K973" s="13" t="s">
        <v>1914</v>
      </c>
      <c r="L973" s="10" t="s">
        <v>284</v>
      </c>
      <c r="M973" s="10" t="s">
        <v>29</v>
      </c>
      <c r="N973" s="14">
        <v>14100</v>
      </c>
      <c r="O973" s="12"/>
      <c r="P973" s="10" t="s">
        <v>29</v>
      </c>
      <c r="Q973" s="14">
        <v>-13395</v>
      </c>
      <c r="R973" s="15">
        <v>1</v>
      </c>
      <c r="S973" s="10" t="s">
        <v>29</v>
      </c>
      <c r="T973" s="15">
        <v>705</v>
      </c>
      <c r="U973" s="10" t="s">
        <v>36</v>
      </c>
      <c r="V973" s="10" t="s">
        <v>29</v>
      </c>
      <c r="W973" s="10" t="s">
        <v>37</v>
      </c>
      <c r="X973" s="10" t="s">
        <v>29</v>
      </c>
      <c r="Y973" s="15">
        <v>0</v>
      </c>
      <c r="Z973" s="15">
        <v>0</v>
      </c>
      <c r="AA973" s="15">
        <v>0</v>
      </c>
      <c r="AB973" s="15">
        <v>0</v>
      </c>
      <c r="AC973" s="15">
        <v>705</v>
      </c>
      <c r="AD973" t="s">
        <v>2608</v>
      </c>
      <c r="AE973" t="s">
        <v>2608</v>
      </c>
      <c r="AF973">
        <v>7</v>
      </c>
    </row>
    <row r="974" spans="1:32" x14ac:dyDescent="0.25">
      <c r="A974" s="22" t="str">
        <f t="shared" si="15"/>
        <v>8000000068-0</v>
      </c>
      <c r="B974" s="9" t="s">
        <v>1915</v>
      </c>
      <c r="C974" s="10" t="s">
        <v>29</v>
      </c>
      <c r="D974" s="10" t="s">
        <v>29</v>
      </c>
      <c r="E974" s="9" t="s">
        <v>30</v>
      </c>
      <c r="F974" s="10" t="s">
        <v>1783</v>
      </c>
      <c r="G974" s="10" t="s">
        <v>32</v>
      </c>
      <c r="H974" s="11">
        <v>41548</v>
      </c>
      <c r="I974" s="12">
        <v>41548</v>
      </c>
      <c r="J974" s="10" t="s">
        <v>573</v>
      </c>
      <c r="K974" s="13" t="s">
        <v>1916</v>
      </c>
      <c r="L974" s="10" t="s">
        <v>284</v>
      </c>
      <c r="M974" s="10" t="s">
        <v>29</v>
      </c>
      <c r="N974" s="14">
        <v>4850</v>
      </c>
      <c r="O974" s="12"/>
      <c r="P974" s="10" t="s">
        <v>29</v>
      </c>
      <c r="Q974" s="14">
        <v>-4608</v>
      </c>
      <c r="R974" s="15">
        <v>1</v>
      </c>
      <c r="S974" s="10" t="s">
        <v>29</v>
      </c>
      <c r="T974" s="15">
        <v>242</v>
      </c>
      <c r="U974" s="10" t="s">
        <v>36</v>
      </c>
      <c r="V974" s="10" t="s">
        <v>29</v>
      </c>
      <c r="W974" s="10" t="s">
        <v>37</v>
      </c>
      <c r="X974" s="10" t="s">
        <v>29</v>
      </c>
      <c r="Y974" s="15">
        <v>0</v>
      </c>
      <c r="Z974" s="15">
        <v>0</v>
      </c>
      <c r="AA974" s="15">
        <v>0</v>
      </c>
      <c r="AB974" s="15">
        <v>0</v>
      </c>
      <c r="AC974" s="15">
        <v>242</v>
      </c>
      <c r="AD974" t="s">
        <v>2608</v>
      </c>
      <c r="AE974" t="s">
        <v>2608</v>
      </c>
      <c r="AF974">
        <v>7</v>
      </c>
    </row>
    <row r="975" spans="1:32" x14ac:dyDescent="0.25">
      <c r="A975" s="22" t="str">
        <f t="shared" si="15"/>
        <v>8000000069-0</v>
      </c>
      <c r="B975" s="9" t="s">
        <v>1917</v>
      </c>
      <c r="C975" s="10" t="s">
        <v>29</v>
      </c>
      <c r="D975" s="10" t="s">
        <v>29</v>
      </c>
      <c r="E975" s="9" t="s">
        <v>30</v>
      </c>
      <c r="F975" s="10" t="s">
        <v>1783</v>
      </c>
      <c r="G975" s="10" t="s">
        <v>32</v>
      </c>
      <c r="H975" s="11">
        <v>41579</v>
      </c>
      <c r="I975" s="12">
        <v>41579</v>
      </c>
      <c r="J975" s="10" t="s">
        <v>573</v>
      </c>
      <c r="K975" s="13" t="s">
        <v>1918</v>
      </c>
      <c r="L975" s="10" t="s">
        <v>284</v>
      </c>
      <c r="M975" s="10" t="s">
        <v>29</v>
      </c>
      <c r="N975" s="14">
        <v>149864</v>
      </c>
      <c r="O975" s="12"/>
      <c r="P975" s="10" t="s">
        <v>29</v>
      </c>
      <c r="Q975" s="14">
        <v>-142371</v>
      </c>
      <c r="R975" s="15">
        <v>1</v>
      </c>
      <c r="S975" s="10" t="s">
        <v>29</v>
      </c>
      <c r="T975" s="14">
        <v>7493</v>
      </c>
      <c r="U975" s="10" t="s">
        <v>36</v>
      </c>
      <c r="V975" s="10" t="s">
        <v>29</v>
      </c>
      <c r="W975" s="10" t="s">
        <v>37</v>
      </c>
      <c r="X975" s="10" t="s">
        <v>29</v>
      </c>
      <c r="Y975" s="15">
        <v>0</v>
      </c>
      <c r="Z975" s="15">
        <v>0</v>
      </c>
      <c r="AA975" s="15">
        <v>0</v>
      </c>
      <c r="AB975" s="15">
        <v>0</v>
      </c>
      <c r="AC975" s="14">
        <v>7493</v>
      </c>
      <c r="AD975" t="s">
        <v>2608</v>
      </c>
      <c r="AE975" t="s">
        <v>2608</v>
      </c>
      <c r="AF975">
        <v>7</v>
      </c>
    </row>
    <row r="976" spans="1:32" x14ac:dyDescent="0.25">
      <c r="A976" s="22" t="str">
        <f t="shared" si="15"/>
        <v>8000000070-0</v>
      </c>
      <c r="B976" s="9" t="s">
        <v>1919</v>
      </c>
      <c r="C976" s="10" t="s">
        <v>29</v>
      </c>
      <c r="D976" s="10" t="s">
        <v>29</v>
      </c>
      <c r="E976" s="9" t="s">
        <v>30</v>
      </c>
      <c r="F976" s="10" t="s">
        <v>1783</v>
      </c>
      <c r="G976" s="10" t="s">
        <v>32</v>
      </c>
      <c r="H976" s="11">
        <v>41579</v>
      </c>
      <c r="I976" s="12">
        <v>41579</v>
      </c>
      <c r="J976" s="10" t="s">
        <v>573</v>
      </c>
      <c r="K976" s="13" t="s">
        <v>1920</v>
      </c>
      <c r="L976" s="10" t="s">
        <v>284</v>
      </c>
      <c r="M976" s="10" t="s">
        <v>29</v>
      </c>
      <c r="N976" s="14">
        <v>110160</v>
      </c>
      <c r="O976" s="12"/>
      <c r="P976" s="10" t="s">
        <v>29</v>
      </c>
      <c r="Q976" s="14">
        <v>-104652</v>
      </c>
      <c r="R976" s="15">
        <v>1</v>
      </c>
      <c r="S976" s="10" t="s">
        <v>29</v>
      </c>
      <c r="T976" s="14">
        <v>5508</v>
      </c>
      <c r="U976" s="10" t="s">
        <v>36</v>
      </c>
      <c r="V976" s="10" t="s">
        <v>29</v>
      </c>
      <c r="W976" s="10" t="s">
        <v>37</v>
      </c>
      <c r="X976" s="10" t="s">
        <v>29</v>
      </c>
      <c r="Y976" s="15">
        <v>0</v>
      </c>
      <c r="Z976" s="15">
        <v>0</v>
      </c>
      <c r="AA976" s="15">
        <v>0</v>
      </c>
      <c r="AB976" s="15">
        <v>0</v>
      </c>
      <c r="AC976" s="14">
        <v>5508</v>
      </c>
      <c r="AD976" t="s">
        <v>2608</v>
      </c>
      <c r="AE976" t="s">
        <v>2608</v>
      </c>
      <c r="AF976">
        <v>7</v>
      </c>
    </row>
    <row r="977" spans="1:32" x14ac:dyDescent="0.25">
      <c r="A977" s="22" t="str">
        <f t="shared" si="15"/>
        <v>8000000071-0</v>
      </c>
      <c r="B977" s="9" t="s">
        <v>1921</v>
      </c>
      <c r="C977" s="10" t="s">
        <v>29</v>
      </c>
      <c r="D977" s="10" t="s">
        <v>29</v>
      </c>
      <c r="E977" s="9" t="s">
        <v>30</v>
      </c>
      <c r="F977" s="10" t="s">
        <v>1783</v>
      </c>
      <c r="G977" s="10" t="s">
        <v>32</v>
      </c>
      <c r="H977" s="11">
        <v>41579</v>
      </c>
      <c r="I977" s="12">
        <v>41579</v>
      </c>
      <c r="J977" s="10" t="s">
        <v>573</v>
      </c>
      <c r="K977" s="13" t="s">
        <v>1922</v>
      </c>
      <c r="L977" s="10" t="s">
        <v>284</v>
      </c>
      <c r="M977" s="10" t="s">
        <v>29</v>
      </c>
      <c r="N977" s="14">
        <v>91800</v>
      </c>
      <c r="O977" s="12"/>
      <c r="P977" s="10" t="s">
        <v>29</v>
      </c>
      <c r="Q977" s="14">
        <v>-87210</v>
      </c>
      <c r="R977" s="15">
        <v>1</v>
      </c>
      <c r="S977" s="10" t="s">
        <v>29</v>
      </c>
      <c r="T977" s="14">
        <v>4590</v>
      </c>
      <c r="U977" s="10" t="s">
        <v>36</v>
      </c>
      <c r="V977" s="10" t="s">
        <v>29</v>
      </c>
      <c r="W977" s="10" t="s">
        <v>37</v>
      </c>
      <c r="X977" s="10" t="s">
        <v>29</v>
      </c>
      <c r="Y977" s="15">
        <v>0</v>
      </c>
      <c r="Z977" s="15">
        <v>0</v>
      </c>
      <c r="AA977" s="15">
        <v>0</v>
      </c>
      <c r="AB977" s="15">
        <v>0</v>
      </c>
      <c r="AC977" s="14">
        <v>4590</v>
      </c>
      <c r="AD977" t="s">
        <v>2608</v>
      </c>
      <c r="AE977" t="s">
        <v>2608</v>
      </c>
      <c r="AF977">
        <v>7</v>
      </c>
    </row>
    <row r="978" spans="1:32" x14ac:dyDescent="0.25">
      <c r="A978" s="22" t="str">
        <f t="shared" si="15"/>
        <v>8000000072-0</v>
      </c>
      <c r="B978" s="9" t="s">
        <v>1923</v>
      </c>
      <c r="C978" s="10" t="s">
        <v>29</v>
      </c>
      <c r="D978" s="10" t="s">
        <v>29</v>
      </c>
      <c r="E978" s="9" t="s">
        <v>30</v>
      </c>
      <c r="F978" s="10" t="s">
        <v>1783</v>
      </c>
      <c r="G978" s="10" t="s">
        <v>32</v>
      </c>
      <c r="H978" s="11">
        <v>41609</v>
      </c>
      <c r="I978" s="12">
        <v>41609</v>
      </c>
      <c r="J978" s="10" t="s">
        <v>573</v>
      </c>
      <c r="K978" s="13" t="s">
        <v>1894</v>
      </c>
      <c r="L978" s="10" t="s">
        <v>284</v>
      </c>
      <c r="M978" s="10" t="s">
        <v>29</v>
      </c>
      <c r="N978" s="14">
        <v>4500</v>
      </c>
      <c r="O978" s="12"/>
      <c r="P978" s="10" t="s">
        <v>29</v>
      </c>
      <c r="Q978" s="14">
        <v>-4275</v>
      </c>
      <c r="R978" s="15">
        <v>1</v>
      </c>
      <c r="S978" s="10" t="s">
        <v>29</v>
      </c>
      <c r="T978" s="15">
        <v>225</v>
      </c>
      <c r="U978" s="10" t="s">
        <v>36</v>
      </c>
      <c r="V978" s="10" t="s">
        <v>29</v>
      </c>
      <c r="W978" s="10" t="s">
        <v>37</v>
      </c>
      <c r="X978" s="10" t="s">
        <v>29</v>
      </c>
      <c r="Y978" s="15">
        <v>0</v>
      </c>
      <c r="Z978" s="15">
        <v>0</v>
      </c>
      <c r="AA978" s="15">
        <v>0</v>
      </c>
      <c r="AB978" s="15">
        <v>0</v>
      </c>
      <c r="AC978" s="15">
        <v>225</v>
      </c>
      <c r="AD978" t="s">
        <v>2608</v>
      </c>
      <c r="AE978" t="s">
        <v>2608</v>
      </c>
      <c r="AF978">
        <v>7</v>
      </c>
    </row>
    <row r="979" spans="1:32" x14ac:dyDescent="0.25">
      <c r="A979" s="22" t="str">
        <f t="shared" si="15"/>
        <v>8000000073-0</v>
      </c>
      <c r="B979" s="9" t="s">
        <v>1924</v>
      </c>
      <c r="C979" s="10" t="s">
        <v>29</v>
      </c>
      <c r="D979" s="10" t="s">
        <v>29</v>
      </c>
      <c r="E979" s="9" t="s">
        <v>30</v>
      </c>
      <c r="F979" s="10" t="s">
        <v>1783</v>
      </c>
      <c r="G979" s="10" t="s">
        <v>32</v>
      </c>
      <c r="H979" s="11">
        <v>41609</v>
      </c>
      <c r="I979" s="12">
        <v>41609</v>
      </c>
      <c r="J979" s="10" t="s">
        <v>573</v>
      </c>
      <c r="K979" s="13" t="s">
        <v>1925</v>
      </c>
      <c r="L979" s="10" t="s">
        <v>284</v>
      </c>
      <c r="M979" s="10" t="s">
        <v>29</v>
      </c>
      <c r="N979" s="14">
        <v>295680</v>
      </c>
      <c r="O979" s="12"/>
      <c r="P979" s="10" t="s">
        <v>29</v>
      </c>
      <c r="Q979" s="14">
        <v>-280896</v>
      </c>
      <c r="R979" s="15">
        <v>1</v>
      </c>
      <c r="S979" s="10" t="s">
        <v>29</v>
      </c>
      <c r="T979" s="14">
        <v>14784</v>
      </c>
      <c r="U979" s="10" t="s">
        <v>36</v>
      </c>
      <c r="V979" s="10" t="s">
        <v>29</v>
      </c>
      <c r="W979" s="10" t="s">
        <v>37</v>
      </c>
      <c r="X979" s="10" t="s">
        <v>29</v>
      </c>
      <c r="Y979" s="15">
        <v>0</v>
      </c>
      <c r="Z979" s="15">
        <v>0</v>
      </c>
      <c r="AA979" s="15">
        <v>0</v>
      </c>
      <c r="AB979" s="15">
        <v>0</v>
      </c>
      <c r="AC979" s="14">
        <v>14784</v>
      </c>
      <c r="AD979" t="s">
        <v>2608</v>
      </c>
      <c r="AE979" t="s">
        <v>2608</v>
      </c>
      <c r="AF979">
        <v>7</v>
      </c>
    </row>
    <row r="980" spans="1:32" x14ac:dyDescent="0.25">
      <c r="A980" s="22" t="str">
        <f t="shared" si="15"/>
        <v>8000000074-0</v>
      </c>
      <c r="B980" s="9" t="s">
        <v>1926</v>
      </c>
      <c r="C980" s="10" t="s">
        <v>29</v>
      </c>
      <c r="D980" s="10" t="s">
        <v>29</v>
      </c>
      <c r="E980" s="9" t="s">
        <v>30</v>
      </c>
      <c r="F980" s="10" t="s">
        <v>1783</v>
      </c>
      <c r="G980" s="10" t="s">
        <v>32</v>
      </c>
      <c r="H980" s="11">
        <v>41609</v>
      </c>
      <c r="I980" s="12">
        <v>41609</v>
      </c>
      <c r="J980" s="10" t="s">
        <v>573</v>
      </c>
      <c r="K980" s="13" t="s">
        <v>1927</v>
      </c>
      <c r="L980" s="10" t="s">
        <v>284</v>
      </c>
      <c r="M980" s="10" t="s">
        <v>29</v>
      </c>
      <c r="N980" s="14">
        <v>6983</v>
      </c>
      <c r="O980" s="12"/>
      <c r="P980" s="10" t="s">
        <v>29</v>
      </c>
      <c r="Q980" s="14">
        <v>-6634</v>
      </c>
      <c r="R980" s="15">
        <v>1</v>
      </c>
      <c r="S980" s="10" t="s">
        <v>29</v>
      </c>
      <c r="T980" s="15">
        <v>349</v>
      </c>
      <c r="U980" s="10" t="s">
        <v>36</v>
      </c>
      <c r="V980" s="10" t="s">
        <v>29</v>
      </c>
      <c r="W980" s="10" t="s">
        <v>37</v>
      </c>
      <c r="X980" s="10" t="s">
        <v>29</v>
      </c>
      <c r="Y980" s="15">
        <v>0</v>
      </c>
      <c r="Z980" s="15">
        <v>0</v>
      </c>
      <c r="AA980" s="15">
        <v>0</v>
      </c>
      <c r="AB980" s="15">
        <v>0</v>
      </c>
      <c r="AC980" s="15">
        <v>349</v>
      </c>
      <c r="AD980" t="s">
        <v>2608</v>
      </c>
      <c r="AE980" t="s">
        <v>2608</v>
      </c>
      <c r="AF980">
        <v>7</v>
      </c>
    </row>
    <row r="981" spans="1:32" x14ac:dyDescent="0.25">
      <c r="A981" s="22" t="str">
        <f t="shared" si="15"/>
        <v>8000000075-0</v>
      </c>
      <c r="B981" s="9" t="s">
        <v>1928</v>
      </c>
      <c r="C981" s="10" t="s">
        <v>29</v>
      </c>
      <c r="D981" s="10" t="s">
        <v>29</v>
      </c>
      <c r="E981" s="9" t="s">
        <v>30</v>
      </c>
      <c r="F981" s="10" t="s">
        <v>1783</v>
      </c>
      <c r="G981" s="10" t="s">
        <v>32</v>
      </c>
      <c r="H981" s="11">
        <v>41609</v>
      </c>
      <c r="I981" s="12">
        <v>41609</v>
      </c>
      <c r="J981" s="10" t="s">
        <v>573</v>
      </c>
      <c r="K981" s="13" t="s">
        <v>1929</v>
      </c>
      <c r="L981" s="10" t="s">
        <v>284</v>
      </c>
      <c r="M981" s="10" t="s">
        <v>29</v>
      </c>
      <c r="N981" s="14">
        <v>110000</v>
      </c>
      <c r="O981" s="12"/>
      <c r="P981" s="10" t="s">
        <v>29</v>
      </c>
      <c r="Q981" s="14">
        <v>-104500</v>
      </c>
      <c r="R981" s="15">
        <v>1</v>
      </c>
      <c r="S981" s="10" t="s">
        <v>29</v>
      </c>
      <c r="T981" s="14">
        <v>5500</v>
      </c>
      <c r="U981" s="10" t="s">
        <v>36</v>
      </c>
      <c r="V981" s="10" t="s">
        <v>29</v>
      </c>
      <c r="W981" s="10" t="s">
        <v>37</v>
      </c>
      <c r="X981" s="10" t="s">
        <v>29</v>
      </c>
      <c r="Y981" s="15">
        <v>0</v>
      </c>
      <c r="Z981" s="15">
        <v>0</v>
      </c>
      <c r="AA981" s="15">
        <v>0</v>
      </c>
      <c r="AB981" s="15">
        <v>0</v>
      </c>
      <c r="AC981" s="14">
        <v>5500</v>
      </c>
      <c r="AD981" t="s">
        <v>2608</v>
      </c>
      <c r="AE981" t="s">
        <v>2608</v>
      </c>
      <c r="AF981">
        <v>7</v>
      </c>
    </row>
    <row r="982" spans="1:32" x14ac:dyDescent="0.25">
      <c r="A982" s="22" t="str">
        <f t="shared" si="15"/>
        <v>8000000076-0</v>
      </c>
      <c r="B982" s="9" t="s">
        <v>1930</v>
      </c>
      <c r="C982" s="10" t="s">
        <v>29</v>
      </c>
      <c r="D982" s="10" t="s">
        <v>29</v>
      </c>
      <c r="E982" s="9" t="s">
        <v>30</v>
      </c>
      <c r="F982" s="10" t="s">
        <v>1783</v>
      </c>
      <c r="G982" s="10" t="s">
        <v>32</v>
      </c>
      <c r="H982" s="11">
        <v>41609</v>
      </c>
      <c r="I982" s="12">
        <v>41609</v>
      </c>
      <c r="J982" s="10" t="s">
        <v>573</v>
      </c>
      <c r="K982" s="13" t="s">
        <v>1931</v>
      </c>
      <c r="L982" s="10" t="s">
        <v>284</v>
      </c>
      <c r="M982" s="10" t="s">
        <v>29</v>
      </c>
      <c r="N982" s="14">
        <v>14700</v>
      </c>
      <c r="O982" s="12"/>
      <c r="P982" s="10" t="s">
        <v>29</v>
      </c>
      <c r="Q982" s="14">
        <v>-13965</v>
      </c>
      <c r="R982" s="15">
        <v>1</v>
      </c>
      <c r="S982" s="10" t="s">
        <v>29</v>
      </c>
      <c r="T982" s="15">
        <v>735</v>
      </c>
      <c r="U982" s="10" t="s">
        <v>36</v>
      </c>
      <c r="V982" s="10" t="s">
        <v>29</v>
      </c>
      <c r="W982" s="10" t="s">
        <v>37</v>
      </c>
      <c r="X982" s="10" t="s">
        <v>29</v>
      </c>
      <c r="Y982" s="15">
        <v>0</v>
      </c>
      <c r="Z982" s="15">
        <v>0</v>
      </c>
      <c r="AA982" s="15">
        <v>0</v>
      </c>
      <c r="AB982" s="15">
        <v>0</v>
      </c>
      <c r="AC982" s="15">
        <v>735</v>
      </c>
      <c r="AD982" t="s">
        <v>2608</v>
      </c>
      <c r="AE982" t="s">
        <v>2608</v>
      </c>
      <c r="AF982">
        <v>7</v>
      </c>
    </row>
    <row r="983" spans="1:32" x14ac:dyDescent="0.25">
      <c r="A983" s="22" t="str">
        <f t="shared" si="15"/>
        <v>8000000077-0</v>
      </c>
      <c r="B983" s="9" t="s">
        <v>1932</v>
      </c>
      <c r="C983" s="10" t="s">
        <v>29</v>
      </c>
      <c r="D983" s="10" t="s">
        <v>29</v>
      </c>
      <c r="E983" s="9" t="s">
        <v>30</v>
      </c>
      <c r="F983" s="10" t="s">
        <v>1783</v>
      </c>
      <c r="G983" s="10" t="s">
        <v>32</v>
      </c>
      <c r="H983" s="11">
        <v>41609</v>
      </c>
      <c r="I983" s="12">
        <v>41609</v>
      </c>
      <c r="J983" s="10" t="s">
        <v>573</v>
      </c>
      <c r="K983" s="13" t="s">
        <v>1933</v>
      </c>
      <c r="L983" s="10" t="s">
        <v>284</v>
      </c>
      <c r="M983" s="10" t="s">
        <v>29</v>
      </c>
      <c r="N983" s="14">
        <v>3727</v>
      </c>
      <c r="O983" s="12"/>
      <c r="P983" s="10" t="s">
        <v>29</v>
      </c>
      <c r="Q983" s="14">
        <v>-3541</v>
      </c>
      <c r="R983" s="15">
        <v>1</v>
      </c>
      <c r="S983" s="10" t="s">
        <v>29</v>
      </c>
      <c r="T983" s="15">
        <v>186</v>
      </c>
      <c r="U983" s="10" t="s">
        <v>36</v>
      </c>
      <c r="V983" s="10" t="s">
        <v>29</v>
      </c>
      <c r="W983" s="10" t="s">
        <v>37</v>
      </c>
      <c r="X983" s="10" t="s">
        <v>29</v>
      </c>
      <c r="Y983" s="15">
        <v>0</v>
      </c>
      <c r="Z983" s="15">
        <v>0</v>
      </c>
      <c r="AA983" s="15">
        <v>0</v>
      </c>
      <c r="AB983" s="15">
        <v>0</v>
      </c>
      <c r="AC983" s="15">
        <v>186</v>
      </c>
      <c r="AD983" t="s">
        <v>2608</v>
      </c>
      <c r="AE983" t="s">
        <v>2608</v>
      </c>
      <c r="AF983">
        <v>7</v>
      </c>
    </row>
    <row r="984" spans="1:32" x14ac:dyDescent="0.25">
      <c r="A984" s="22" t="str">
        <f t="shared" si="15"/>
        <v>8000000078-0</v>
      </c>
      <c r="B984" s="9" t="s">
        <v>1934</v>
      </c>
      <c r="C984" s="10" t="s">
        <v>29</v>
      </c>
      <c r="D984" s="10" t="s">
        <v>29</v>
      </c>
      <c r="E984" s="9" t="s">
        <v>30</v>
      </c>
      <c r="F984" s="10" t="s">
        <v>1783</v>
      </c>
      <c r="G984" s="10" t="s">
        <v>32</v>
      </c>
      <c r="H984" s="11">
        <v>41699</v>
      </c>
      <c r="I984" s="12">
        <v>41699</v>
      </c>
      <c r="J984" s="10" t="s">
        <v>573</v>
      </c>
      <c r="K984" s="13" t="s">
        <v>1935</v>
      </c>
      <c r="L984" s="10" t="s">
        <v>284</v>
      </c>
      <c r="M984" s="10" t="s">
        <v>29</v>
      </c>
      <c r="N984" s="14">
        <v>4410</v>
      </c>
      <c r="O984" s="12"/>
      <c r="P984" s="10" t="s">
        <v>29</v>
      </c>
      <c r="Q984" s="14">
        <v>-4190</v>
      </c>
      <c r="R984" s="15">
        <v>1</v>
      </c>
      <c r="S984" s="10" t="s">
        <v>29</v>
      </c>
      <c r="T984" s="15">
        <v>220</v>
      </c>
      <c r="U984" s="10" t="s">
        <v>36</v>
      </c>
      <c r="V984" s="10" t="s">
        <v>29</v>
      </c>
      <c r="W984" s="10" t="s">
        <v>37</v>
      </c>
      <c r="X984" s="10" t="s">
        <v>29</v>
      </c>
      <c r="Y984" s="15">
        <v>0</v>
      </c>
      <c r="Z984" s="15">
        <v>0</v>
      </c>
      <c r="AA984" s="15">
        <v>0</v>
      </c>
      <c r="AB984" s="15">
        <v>0</v>
      </c>
      <c r="AC984" s="15">
        <v>220</v>
      </c>
      <c r="AD984" t="s">
        <v>2608</v>
      </c>
      <c r="AE984" t="s">
        <v>2608</v>
      </c>
      <c r="AF984">
        <v>7</v>
      </c>
    </row>
    <row r="985" spans="1:32" x14ac:dyDescent="0.25">
      <c r="A985" s="22" t="str">
        <f t="shared" si="15"/>
        <v>8000000078-1</v>
      </c>
      <c r="B985" s="9" t="s">
        <v>1934</v>
      </c>
      <c r="C985" s="10" t="s">
        <v>29</v>
      </c>
      <c r="D985" s="10" t="s">
        <v>29</v>
      </c>
      <c r="E985" s="9" t="s">
        <v>375</v>
      </c>
      <c r="F985" s="10" t="s">
        <v>207</v>
      </c>
      <c r="G985" s="10" t="s">
        <v>32</v>
      </c>
      <c r="H985" s="11">
        <v>44921</v>
      </c>
      <c r="I985" s="12">
        <v>44921</v>
      </c>
      <c r="J985" s="10" t="s">
        <v>573</v>
      </c>
      <c r="K985" s="13" t="s">
        <v>1936</v>
      </c>
      <c r="L985" s="10" t="s">
        <v>284</v>
      </c>
      <c r="M985" s="10" t="s">
        <v>29</v>
      </c>
      <c r="N985" s="14">
        <v>18220</v>
      </c>
      <c r="O985" s="12"/>
      <c r="P985" s="10" t="s">
        <v>29</v>
      </c>
      <c r="Q985" s="14">
        <v>-3027</v>
      </c>
      <c r="R985" s="15">
        <v>1</v>
      </c>
      <c r="S985" s="10" t="s">
        <v>29</v>
      </c>
      <c r="T985" s="14">
        <v>15193</v>
      </c>
      <c r="U985" s="10" t="s">
        <v>36</v>
      </c>
      <c r="V985" s="10" t="s">
        <v>29</v>
      </c>
      <c r="W985" s="10" t="s">
        <v>37</v>
      </c>
      <c r="X985" s="10" t="s">
        <v>29</v>
      </c>
      <c r="Y985" s="15">
        <v>0</v>
      </c>
      <c r="Z985" s="15">
        <v>0</v>
      </c>
      <c r="AA985" s="15">
        <v>0</v>
      </c>
      <c r="AB985" s="14">
        <v>-9611</v>
      </c>
      <c r="AC985" s="14">
        <v>5582</v>
      </c>
      <c r="AD985" t="s">
        <v>2608</v>
      </c>
      <c r="AE985" t="s">
        <v>2608</v>
      </c>
      <c r="AF985">
        <v>7</v>
      </c>
    </row>
    <row r="986" spans="1:32" x14ac:dyDescent="0.25">
      <c r="A986" s="22" t="str">
        <f t="shared" si="15"/>
        <v>8000000078-2</v>
      </c>
      <c r="B986" s="9" t="s">
        <v>1934</v>
      </c>
      <c r="C986" s="10" t="s">
        <v>29</v>
      </c>
      <c r="D986" s="10" t="s">
        <v>29</v>
      </c>
      <c r="E986" s="9" t="s">
        <v>376</v>
      </c>
      <c r="F986" s="10" t="s">
        <v>207</v>
      </c>
      <c r="G986" s="10" t="s">
        <v>32</v>
      </c>
      <c r="H986" s="11">
        <v>44956</v>
      </c>
      <c r="I986" s="12">
        <v>44956</v>
      </c>
      <c r="J986" s="10" t="s">
        <v>573</v>
      </c>
      <c r="K986" s="13" t="s">
        <v>1936</v>
      </c>
      <c r="L986" s="10" t="s">
        <v>284</v>
      </c>
      <c r="M986" s="10" t="s">
        <v>29</v>
      </c>
      <c r="N986" s="14">
        <v>18220</v>
      </c>
      <c r="O986" s="12"/>
      <c r="P986" s="10" t="s">
        <v>29</v>
      </c>
      <c r="Q986" s="14">
        <v>-1923</v>
      </c>
      <c r="R986" s="15">
        <v>1</v>
      </c>
      <c r="S986" s="10" t="s">
        <v>29</v>
      </c>
      <c r="T986" s="14">
        <v>16297</v>
      </c>
      <c r="U986" s="10" t="s">
        <v>36</v>
      </c>
      <c r="V986" s="10" t="s">
        <v>29</v>
      </c>
      <c r="W986" s="10" t="s">
        <v>37</v>
      </c>
      <c r="X986" s="10" t="s">
        <v>29</v>
      </c>
      <c r="Y986" s="15">
        <v>0</v>
      </c>
      <c r="Z986" s="15">
        <v>0</v>
      </c>
      <c r="AA986" s="15">
        <v>0</v>
      </c>
      <c r="AB986" s="14">
        <v>-10310</v>
      </c>
      <c r="AC986" s="14">
        <v>5987</v>
      </c>
      <c r="AD986" t="s">
        <v>2608</v>
      </c>
      <c r="AE986" t="s">
        <v>2608</v>
      </c>
      <c r="AF986">
        <v>7</v>
      </c>
    </row>
    <row r="987" spans="1:32" x14ac:dyDescent="0.25">
      <c r="A987" s="22" t="str">
        <f t="shared" si="15"/>
        <v>8000000079-0</v>
      </c>
      <c r="B987" s="9" t="s">
        <v>1937</v>
      </c>
      <c r="C987" s="10" t="s">
        <v>29</v>
      </c>
      <c r="D987" s="10" t="s">
        <v>29</v>
      </c>
      <c r="E987" s="9" t="s">
        <v>30</v>
      </c>
      <c r="F987" s="10" t="s">
        <v>1783</v>
      </c>
      <c r="G987" s="10" t="s">
        <v>32</v>
      </c>
      <c r="H987" s="11">
        <v>41913</v>
      </c>
      <c r="I987" s="12">
        <v>41913</v>
      </c>
      <c r="J987" s="10" t="s">
        <v>573</v>
      </c>
      <c r="K987" s="13" t="s">
        <v>1938</v>
      </c>
      <c r="L987" s="10" t="s">
        <v>284</v>
      </c>
      <c r="M987" s="10" t="s">
        <v>29</v>
      </c>
      <c r="N987" s="14">
        <v>69929.990000000005</v>
      </c>
      <c r="O987" s="12"/>
      <c r="P987" s="10" t="s">
        <v>29</v>
      </c>
      <c r="Q987" s="14">
        <v>-66433.990000000005</v>
      </c>
      <c r="R987" s="15">
        <v>1</v>
      </c>
      <c r="S987" s="10" t="s">
        <v>29</v>
      </c>
      <c r="T987" s="14">
        <v>3496</v>
      </c>
      <c r="U987" s="10" t="s">
        <v>36</v>
      </c>
      <c r="V987" s="10" t="s">
        <v>29</v>
      </c>
      <c r="W987" s="10" t="s">
        <v>37</v>
      </c>
      <c r="X987" s="10" t="s">
        <v>29</v>
      </c>
      <c r="Y987" s="15">
        <v>0</v>
      </c>
      <c r="Z987" s="15">
        <v>0</v>
      </c>
      <c r="AA987" s="15">
        <v>0</v>
      </c>
      <c r="AB987" s="15">
        <v>0</v>
      </c>
      <c r="AC987" s="14">
        <v>3496</v>
      </c>
      <c r="AD987" t="s">
        <v>2608</v>
      </c>
      <c r="AE987" t="s">
        <v>2608</v>
      </c>
      <c r="AF987">
        <v>7</v>
      </c>
    </row>
    <row r="988" spans="1:32" x14ac:dyDescent="0.25">
      <c r="A988" s="22" t="str">
        <f t="shared" si="15"/>
        <v>8000000080-0</v>
      </c>
      <c r="B988" s="9" t="s">
        <v>1939</v>
      </c>
      <c r="C988" s="10" t="s">
        <v>29</v>
      </c>
      <c r="D988" s="10" t="s">
        <v>29</v>
      </c>
      <c r="E988" s="9" t="s">
        <v>30</v>
      </c>
      <c r="F988" s="10" t="s">
        <v>1783</v>
      </c>
      <c r="G988" s="10" t="s">
        <v>32</v>
      </c>
      <c r="H988" s="11">
        <v>41913</v>
      </c>
      <c r="I988" s="12">
        <v>41913</v>
      </c>
      <c r="J988" s="10" t="s">
        <v>573</v>
      </c>
      <c r="K988" s="13" t="s">
        <v>1940</v>
      </c>
      <c r="L988" s="10" t="s">
        <v>284</v>
      </c>
      <c r="M988" s="10" t="s">
        <v>29</v>
      </c>
      <c r="N988" s="14">
        <v>13200</v>
      </c>
      <c r="O988" s="12"/>
      <c r="P988" s="10" t="s">
        <v>29</v>
      </c>
      <c r="Q988" s="14">
        <v>-12540</v>
      </c>
      <c r="R988" s="15">
        <v>1</v>
      </c>
      <c r="S988" s="10" t="s">
        <v>29</v>
      </c>
      <c r="T988" s="15">
        <v>660</v>
      </c>
      <c r="U988" s="10" t="s">
        <v>36</v>
      </c>
      <c r="V988" s="10" t="s">
        <v>29</v>
      </c>
      <c r="W988" s="10" t="s">
        <v>37</v>
      </c>
      <c r="X988" s="10" t="s">
        <v>29</v>
      </c>
      <c r="Y988" s="15">
        <v>0</v>
      </c>
      <c r="Z988" s="15">
        <v>0</v>
      </c>
      <c r="AA988" s="15">
        <v>0</v>
      </c>
      <c r="AB988" s="15">
        <v>0</v>
      </c>
      <c r="AC988" s="15">
        <v>660</v>
      </c>
      <c r="AD988" t="s">
        <v>2608</v>
      </c>
      <c r="AE988" t="s">
        <v>2608</v>
      </c>
      <c r="AF988">
        <v>7</v>
      </c>
    </row>
    <row r="989" spans="1:32" x14ac:dyDescent="0.25">
      <c r="A989" s="22" t="str">
        <f t="shared" si="15"/>
        <v>8000000081-0</v>
      </c>
      <c r="B989" s="9" t="s">
        <v>1941</v>
      </c>
      <c r="C989" s="10" t="s">
        <v>29</v>
      </c>
      <c r="D989" s="10" t="s">
        <v>29</v>
      </c>
      <c r="E989" s="9" t="s">
        <v>30</v>
      </c>
      <c r="F989" s="10" t="s">
        <v>1783</v>
      </c>
      <c r="G989" s="10" t="s">
        <v>32</v>
      </c>
      <c r="H989" s="11">
        <v>41913</v>
      </c>
      <c r="I989" s="12">
        <v>41913</v>
      </c>
      <c r="J989" s="10" t="s">
        <v>573</v>
      </c>
      <c r="K989" s="13" t="s">
        <v>1942</v>
      </c>
      <c r="L989" s="10" t="s">
        <v>284</v>
      </c>
      <c r="M989" s="10" t="s">
        <v>29</v>
      </c>
      <c r="N989" s="14">
        <v>45055.98</v>
      </c>
      <c r="O989" s="12"/>
      <c r="P989" s="10" t="s">
        <v>29</v>
      </c>
      <c r="Q989" s="14">
        <v>-42802.98</v>
      </c>
      <c r="R989" s="15">
        <v>1</v>
      </c>
      <c r="S989" s="10" t="s">
        <v>29</v>
      </c>
      <c r="T989" s="14">
        <v>2253</v>
      </c>
      <c r="U989" s="10" t="s">
        <v>36</v>
      </c>
      <c r="V989" s="10" t="s">
        <v>29</v>
      </c>
      <c r="W989" s="10" t="s">
        <v>37</v>
      </c>
      <c r="X989" s="10" t="s">
        <v>29</v>
      </c>
      <c r="Y989" s="15">
        <v>0</v>
      </c>
      <c r="Z989" s="15">
        <v>0</v>
      </c>
      <c r="AA989" s="15">
        <v>0</v>
      </c>
      <c r="AB989" s="15">
        <v>0</v>
      </c>
      <c r="AC989" s="14">
        <v>2253</v>
      </c>
      <c r="AD989" t="s">
        <v>2608</v>
      </c>
      <c r="AE989" t="s">
        <v>2608</v>
      </c>
      <c r="AF989">
        <v>7</v>
      </c>
    </row>
    <row r="990" spans="1:32" x14ac:dyDescent="0.25">
      <c r="A990" s="22" t="str">
        <f t="shared" si="15"/>
        <v>8000000082-0</v>
      </c>
      <c r="B990" s="9" t="s">
        <v>1943</v>
      </c>
      <c r="C990" s="10" t="s">
        <v>29</v>
      </c>
      <c r="D990" s="10" t="s">
        <v>29</v>
      </c>
      <c r="E990" s="9" t="s">
        <v>30</v>
      </c>
      <c r="F990" s="10" t="s">
        <v>1783</v>
      </c>
      <c r="G990" s="10" t="s">
        <v>32</v>
      </c>
      <c r="H990" s="11">
        <v>41913</v>
      </c>
      <c r="I990" s="12">
        <v>41913</v>
      </c>
      <c r="J990" s="10" t="s">
        <v>573</v>
      </c>
      <c r="K990" s="13" t="s">
        <v>1944</v>
      </c>
      <c r="L990" s="10" t="s">
        <v>284</v>
      </c>
      <c r="M990" s="10" t="s">
        <v>29</v>
      </c>
      <c r="N990" s="14">
        <v>31733.03</v>
      </c>
      <c r="O990" s="12"/>
      <c r="P990" s="10" t="s">
        <v>29</v>
      </c>
      <c r="Q990" s="14">
        <v>-30146.03</v>
      </c>
      <c r="R990" s="15">
        <v>1</v>
      </c>
      <c r="S990" s="10" t="s">
        <v>29</v>
      </c>
      <c r="T990" s="14">
        <v>1587</v>
      </c>
      <c r="U990" s="10" t="s">
        <v>36</v>
      </c>
      <c r="V990" s="10" t="s">
        <v>29</v>
      </c>
      <c r="W990" s="10" t="s">
        <v>37</v>
      </c>
      <c r="X990" s="10" t="s">
        <v>29</v>
      </c>
      <c r="Y990" s="15">
        <v>0</v>
      </c>
      <c r="Z990" s="15">
        <v>0</v>
      </c>
      <c r="AA990" s="15">
        <v>0</v>
      </c>
      <c r="AB990" s="15">
        <v>0</v>
      </c>
      <c r="AC990" s="14">
        <v>1587</v>
      </c>
      <c r="AD990" t="s">
        <v>2608</v>
      </c>
      <c r="AE990" t="s">
        <v>2608</v>
      </c>
      <c r="AF990">
        <v>7</v>
      </c>
    </row>
    <row r="991" spans="1:32" x14ac:dyDescent="0.25">
      <c r="A991" s="22" t="str">
        <f t="shared" si="15"/>
        <v>8000000083-0</v>
      </c>
      <c r="B991" s="9" t="s">
        <v>1945</v>
      </c>
      <c r="C991" s="10" t="s">
        <v>29</v>
      </c>
      <c r="D991" s="10" t="s">
        <v>29</v>
      </c>
      <c r="E991" s="9" t="s">
        <v>30</v>
      </c>
      <c r="F991" s="10" t="s">
        <v>1783</v>
      </c>
      <c r="G991" s="10" t="s">
        <v>32</v>
      </c>
      <c r="H991" s="11">
        <v>41913</v>
      </c>
      <c r="I991" s="12">
        <v>41913</v>
      </c>
      <c r="J991" s="10" t="s">
        <v>573</v>
      </c>
      <c r="K991" s="13" t="s">
        <v>1946</v>
      </c>
      <c r="L991" s="10" t="s">
        <v>284</v>
      </c>
      <c r="M991" s="10" t="s">
        <v>29</v>
      </c>
      <c r="N991" s="14">
        <v>22266.52</v>
      </c>
      <c r="O991" s="12"/>
      <c r="P991" s="10" t="s">
        <v>29</v>
      </c>
      <c r="Q991" s="14">
        <v>-21153.52</v>
      </c>
      <c r="R991" s="15">
        <v>1</v>
      </c>
      <c r="S991" s="10" t="s">
        <v>29</v>
      </c>
      <c r="T991" s="14">
        <v>1113</v>
      </c>
      <c r="U991" s="10" t="s">
        <v>36</v>
      </c>
      <c r="V991" s="10" t="s">
        <v>29</v>
      </c>
      <c r="W991" s="10" t="s">
        <v>37</v>
      </c>
      <c r="X991" s="10" t="s">
        <v>29</v>
      </c>
      <c r="Y991" s="15">
        <v>0</v>
      </c>
      <c r="Z991" s="15">
        <v>0</v>
      </c>
      <c r="AA991" s="15">
        <v>0</v>
      </c>
      <c r="AB991" s="15">
        <v>0</v>
      </c>
      <c r="AC991" s="14">
        <v>1113</v>
      </c>
      <c r="AD991" t="s">
        <v>2608</v>
      </c>
      <c r="AE991" t="s">
        <v>2608</v>
      </c>
      <c r="AF991">
        <v>7</v>
      </c>
    </row>
    <row r="992" spans="1:32" x14ac:dyDescent="0.25">
      <c r="A992" s="22" t="str">
        <f t="shared" si="15"/>
        <v>8000000084-0</v>
      </c>
      <c r="B992" s="9" t="s">
        <v>1947</v>
      </c>
      <c r="C992" s="10" t="s">
        <v>29</v>
      </c>
      <c r="D992" s="10" t="s">
        <v>29</v>
      </c>
      <c r="E992" s="9" t="s">
        <v>30</v>
      </c>
      <c r="F992" s="10" t="s">
        <v>1783</v>
      </c>
      <c r="G992" s="10" t="s">
        <v>32</v>
      </c>
      <c r="H992" s="11">
        <v>41913</v>
      </c>
      <c r="I992" s="12">
        <v>41913</v>
      </c>
      <c r="J992" s="10" t="s">
        <v>573</v>
      </c>
      <c r="K992" s="13" t="s">
        <v>1948</v>
      </c>
      <c r="L992" s="10" t="s">
        <v>284</v>
      </c>
      <c r="M992" s="10" t="s">
        <v>29</v>
      </c>
      <c r="N992" s="14">
        <v>7587.66</v>
      </c>
      <c r="O992" s="12"/>
      <c r="P992" s="10" t="s">
        <v>29</v>
      </c>
      <c r="Q992" s="14">
        <v>-7208.66</v>
      </c>
      <c r="R992" s="15">
        <v>1</v>
      </c>
      <c r="S992" s="10" t="s">
        <v>29</v>
      </c>
      <c r="T992" s="15">
        <v>379</v>
      </c>
      <c r="U992" s="10" t="s">
        <v>36</v>
      </c>
      <c r="V992" s="10" t="s">
        <v>29</v>
      </c>
      <c r="W992" s="10" t="s">
        <v>37</v>
      </c>
      <c r="X992" s="10" t="s">
        <v>29</v>
      </c>
      <c r="Y992" s="15">
        <v>0</v>
      </c>
      <c r="Z992" s="15">
        <v>0</v>
      </c>
      <c r="AA992" s="15">
        <v>0</v>
      </c>
      <c r="AB992" s="15">
        <v>0</v>
      </c>
      <c r="AC992" s="15">
        <v>379</v>
      </c>
      <c r="AD992" t="s">
        <v>2608</v>
      </c>
      <c r="AE992" t="s">
        <v>2608</v>
      </c>
      <c r="AF992">
        <v>7</v>
      </c>
    </row>
    <row r="993" spans="1:32" x14ac:dyDescent="0.25">
      <c r="A993" s="22" t="str">
        <f t="shared" si="15"/>
        <v>8000000085-0</v>
      </c>
      <c r="B993" s="9" t="s">
        <v>1949</v>
      </c>
      <c r="C993" s="10" t="s">
        <v>29</v>
      </c>
      <c r="D993" s="10" t="s">
        <v>29</v>
      </c>
      <c r="E993" s="9" t="s">
        <v>30</v>
      </c>
      <c r="F993" s="10" t="s">
        <v>1783</v>
      </c>
      <c r="G993" s="10" t="s">
        <v>32</v>
      </c>
      <c r="H993" s="11">
        <v>41913</v>
      </c>
      <c r="I993" s="12">
        <v>41913</v>
      </c>
      <c r="J993" s="10" t="s">
        <v>573</v>
      </c>
      <c r="K993" s="13" t="s">
        <v>1950</v>
      </c>
      <c r="L993" s="10" t="s">
        <v>284</v>
      </c>
      <c r="M993" s="10" t="s">
        <v>29</v>
      </c>
      <c r="N993" s="14">
        <v>14072.94</v>
      </c>
      <c r="O993" s="12"/>
      <c r="P993" s="10" t="s">
        <v>29</v>
      </c>
      <c r="Q993" s="14">
        <v>-13368.94</v>
      </c>
      <c r="R993" s="15">
        <v>1</v>
      </c>
      <c r="S993" s="10" t="s">
        <v>29</v>
      </c>
      <c r="T993" s="15">
        <v>704</v>
      </c>
      <c r="U993" s="10" t="s">
        <v>36</v>
      </c>
      <c r="V993" s="10" t="s">
        <v>29</v>
      </c>
      <c r="W993" s="10" t="s">
        <v>37</v>
      </c>
      <c r="X993" s="10" t="s">
        <v>29</v>
      </c>
      <c r="Y993" s="15">
        <v>0</v>
      </c>
      <c r="Z993" s="15">
        <v>0</v>
      </c>
      <c r="AA993" s="15">
        <v>0</v>
      </c>
      <c r="AB993" s="15">
        <v>0</v>
      </c>
      <c r="AC993" s="15">
        <v>704</v>
      </c>
      <c r="AD993" t="s">
        <v>2608</v>
      </c>
      <c r="AE993" t="s">
        <v>2608</v>
      </c>
      <c r="AF993">
        <v>7</v>
      </c>
    </row>
    <row r="994" spans="1:32" x14ac:dyDescent="0.25">
      <c r="A994" s="22" t="str">
        <f t="shared" si="15"/>
        <v>8000000086-0</v>
      </c>
      <c r="B994" s="9" t="s">
        <v>1951</v>
      </c>
      <c r="C994" s="10" t="s">
        <v>29</v>
      </c>
      <c r="D994" s="10" t="s">
        <v>29</v>
      </c>
      <c r="E994" s="9" t="s">
        <v>30</v>
      </c>
      <c r="F994" s="10" t="s">
        <v>1783</v>
      </c>
      <c r="G994" s="10" t="s">
        <v>32</v>
      </c>
      <c r="H994" s="11">
        <v>41913</v>
      </c>
      <c r="I994" s="12">
        <v>41913</v>
      </c>
      <c r="J994" s="10" t="s">
        <v>573</v>
      </c>
      <c r="K994" s="13" t="s">
        <v>1952</v>
      </c>
      <c r="L994" s="10" t="s">
        <v>284</v>
      </c>
      <c r="M994" s="10" t="s">
        <v>29</v>
      </c>
      <c r="N994" s="14">
        <v>19514.88</v>
      </c>
      <c r="O994" s="12"/>
      <c r="P994" s="10" t="s">
        <v>29</v>
      </c>
      <c r="Q994" s="14">
        <v>-18538.88</v>
      </c>
      <c r="R994" s="15">
        <v>1</v>
      </c>
      <c r="S994" s="10" t="s">
        <v>29</v>
      </c>
      <c r="T994" s="15">
        <v>976</v>
      </c>
      <c r="U994" s="10" t="s">
        <v>36</v>
      </c>
      <c r="V994" s="10" t="s">
        <v>29</v>
      </c>
      <c r="W994" s="10" t="s">
        <v>37</v>
      </c>
      <c r="X994" s="10" t="s">
        <v>29</v>
      </c>
      <c r="Y994" s="15">
        <v>0</v>
      </c>
      <c r="Z994" s="15">
        <v>0</v>
      </c>
      <c r="AA994" s="15">
        <v>0</v>
      </c>
      <c r="AB994" s="15">
        <v>0</v>
      </c>
      <c r="AC994" s="15">
        <v>976</v>
      </c>
      <c r="AD994" t="s">
        <v>2608</v>
      </c>
      <c r="AE994" t="s">
        <v>2608</v>
      </c>
      <c r="AF994">
        <v>7</v>
      </c>
    </row>
    <row r="995" spans="1:32" x14ac:dyDescent="0.25">
      <c r="A995" s="22" t="str">
        <f t="shared" si="15"/>
        <v>8000000087-0</v>
      </c>
      <c r="B995" s="9" t="s">
        <v>1953</v>
      </c>
      <c r="C995" s="10" t="s">
        <v>29</v>
      </c>
      <c r="D995" s="10" t="s">
        <v>29</v>
      </c>
      <c r="E995" s="9" t="s">
        <v>30</v>
      </c>
      <c r="F995" s="10" t="s">
        <v>1783</v>
      </c>
      <c r="G995" s="10" t="s">
        <v>32</v>
      </c>
      <c r="H995" s="11">
        <v>41913</v>
      </c>
      <c r="I995" s="12">
        <v>41913</v>
      </c>
      <c r="J995" s="10" t="s">
        <v>573</v>
      </c>
      <c r="K995" s="13" t="s">
        <v>1927</v>
      </c>
      <c r="L995" s="10" t="s">
        <v>284</v>
      </c>
      <c r="M995" s="10" t="s">
        <v>29</v>
      </c>
      <c r="N995" s="14">
        <v>6900</v>
      </c>
      <c r="O995" s="12"/>
      <c r="P995" s="10" t="s">
        <v>29</v>
      </c>
      <c r="Q995" s="14">
        <v>-6555</v>
      </c>
      <c r="R995" s="15">
        <v>1</v>
      </c>
      <c r="S995" s="10" t="s">
        <v>29</v>
      </c>
      <c r="T995" s="15">
        <v>345</v>
      </c>
      <c r="U995" s="10" t="s">
        <v>36</v>
      </c>
      <c r="V995" s="10" t="s">
        <v>29</v>
      </c>
      <c r="W995" s="10" t="s">
        <v>37</v>
      </c>
      <c r="X995" s="10" t="s">
        <v>29</v>
      </c>
      <c r="Y995" s="15">
        <v>0</v>
      </c>
      <c r="Z995" s="15">
        <v>0</v>
      </c>
      <c r="AA995" s="15">
        <v>0</v>
      </c>
      <c r="AB995" s="15">
        <v>0</v>
      </c>
      <c r="AC995" s="15">
        <v>345</v>
      </c>
      <c r="AD995" t="s">
        <v>2608</v>
      </c>
      <c r="AE995" t="s">
        <v>2608</v>
      </c>
      <c r="AF995">
        <v>7</v>
      </c>
    </row>
    <row r="996" spans="1:32" x14ac:dyDescent="0.25">
      <c r="A996" s="22" t="str">
        <f t="shared" si="15"/>
        <v>8000000088-0</v>
      </c>
      <c r="B996" s="9" t="s">
        <v>1954</v>
      </c>
      <c r="C996" s="10" t="s">
        <v>29</v>
      </c>
      <c r="D996" s="10" t="s">
        <v>29</v>
      </c>
      <c r="E996" s="9" t="s">
        <v>30</v>
      </c>
      <c r="F996" s="10" t="s">
        <v>1783</v>
      </c>
      <c r="G996" s="10" t="s">
        <v>32</v>
      </c>
      <c r="H996" s="11">
        <v>41913</v>
      </c>
      <c r="I996" s="12">
        <v>41913</v>
      </c>
      <c r="J996" s="10" t="s">
        <v>573</v>
      </c>
      <c r="K996" s="13" t="s">
        <v>1955</v>
      </c>
      <c r="L996" s="10" t="s">
        <v>284</v>
      </c>
      <c r="M996" s="10" t="s">
        <v>29</v>
      </c>
      <c r="N996" s="14">
        <v>37970.76</v>
      </c>
      <c r="O996" s="12"/>
      <c r="P996" s="10" t="s">
        <v>29</v>
      </c>
      <c r="Q996" s="14">
        <v>-36071.760000000002</v>
      </c>
      <c r="R996" s="15">
        <v>1</v>
      </c>
      <c r="S996" s="10" t="s">
        <v>29</v>
      </c>
      <c r="T996" s="14">
        <v>1899</v>
      </c>
      <c r="U996" s="10" t="s">
        <v>36</v>
      </c>
      <c r="V996" s="10" t="s">
        <v>29</v>
      </c>
      <c r="W996" s="10" t="s">
        <v>37</v>
      </c>
      <c r="X996" s="10" t="s">
        <v>29</v>
      </c>
      <c r="Y996" s="15">
        <v>0</v>
      </c>
      <c r="Z996" s="15">
        <v>0</v>
      </c>
      <c r="AA996" s="15">
        <v>0</v>
      </c>
      <c r="AB996" s="15">
        <v>0</v>
      </c>
      <c r="AC996" s="14">
        <v>1899</v>
      </c>
      <c r="AD996" t="s">
        <v>2608</v>
      </c>
      <c r="AE996" t="s">
        <v>2608</v>
      </c>
      <c r="AF996">
        <v>7</v>
      </c>
    </row>
    <row r="997" spans="1:32" x14ac:dyDescent="0.25">
      <c r="A997" s="22" t="str">
        <f t="shared" si="15"/>
        <v>8000000089-0</v>
      </c>
      <c r="B997" s="9" t="s">
        <v>1956</v>
      </c>
      <c r="C997" s="10" t="s">
        <v>29</v>
      </c>
      <c r="D997" s="10" t="s">
        <v>29</v>
      </c>
      <c r="E997" s="9" t="s">
        <v>30</v>
      </c>
      <c r="F997" s="10" t="s">
        <v>1783</v>
      </c>
      <c r="G997" s="10" t="s">
        <v>32</v>
      </c>
      <c r="H997" s="11">
        <v>41913</v>
      </c>
      <c r="I997" s="12">
        <v>41913</v>
      </c>
      <c r="J997" s="10" t="s">
        <v>573</v>
      </c>
      <c r="K997" s="13" t="s">
        <v>1957</v>
      </c>
      <c r="L997" s="10" t="s">
        <v>284</v>
      </c>
      <c r="M997" s="10" t="s">
        <v>29</v>
      </c>
      <c r="N997" s="14">
        <v>13260</v>
      </c>
      <c r="O997" s="12"/>
      <c r="P997" s="10" t="s">
        <v>29</v>
      </c>
      <c r="Q997" s="14">
        <v>-12597</v>
      </c>
      <c r="R997" s="15">
        <v>1</v>
      </c>
      <c r="S997" s="10" t="s">
        <v>29</v>
      </c>
      <c r="T997" s="15">
        <v>663</v>
      </c>
      <c r="U997" s="10" t="s">
        <v>36</v>
      </c>
      <c r="V997" s="10" t="s">
        <v>29</v>
      </c>
      <c r="W997" s="10" t="s">
        <v>37</v>
      </c>
      <c r="X997" s="10" t="s">
        <v>29</v>
      </c>
      <c r="Y997" s="15">
        <v>0</v>
      </c>
      <c r="Z997" s="15">
        <v>0</v>
      </c>
      <c r="AA997" s="15">
        <v>0</v>
      </c>
      <c r="AB997" s="15">
        <v>0</v>
      </c>
      <c r="AC997" s="15">
        <v>663</v>
      </c>
      <c r="AD997" t="s">
        <v>2608</v>
      </c>
      <c r="AE997" t="s">
        <v>2608</v>
      </c>
      <c r="AF997">
        <v>7</v>
      </c>
    </row>
    <row r="998" spans="1:32" x14ac:dyDescent="0.25">
      <c r="A998" s="22" t="str">
        <f t="shared" si="15"/>
        <v>8000000090-0</v>
      </c>
      <c r="B998" s="9" t="s">
        <v>1958</v>
      </c>
      <c r="C998" s="10" t="s">
        <v>29</v>
      </c>
      <c r="D998" s="10" t="s">
        <v>29</v>
      </c>
      <c r="E998" s="9" t="s">
        <v>30</v>
      </c>
      <c r="F998" s="10" t="s">
        <v>1783</v>
      </c>
      <c r="G998" s="10" t="s">
        <v>32</v>
      </c>
      <c r="H998" s="11">
        <v>41913</v>
      </c>
      <c r="I998" s="12">
        <v>41913</v>
      </c>
      <c r="J998" s="10" t="s">
        <v>573</v>
      </c>
      <c r="K998" s="13" t="s">
        <v>1959</v>
      </c>
      <c r="L998" s="10" t="s">
        <v>284</v>
      </c>
      <c r="M998" s="10" t="s">
        <v>29</v>
      </c>
      <c r="N998" s="14">
        <v>15500</v>
      </c>
      <c r="O998" s="12"/>
      <c r="P998" s="10" t="s">
        <v>29</v>
      </c>
      <c r="Q998" s="14">
        <v>-14725</v>
      </c>
      <c r="R998" s="15">
        <v>1</v>
      </c>
      <c r="S998" s="10" t="s">
        <v>29</v>
      </c>
      <c r="T998" s="15">
        <v>775</v>
      </c>
      <c r="U998" s="10" t="s">
        <v>36</v>
      </c>
      <c r="V998" s="10" t="s">
        <v>29</v>
      </c>
      <c r="W998" s="10" t="s">
        <v>37</v>
      </c>
      <c r="X998" s="10" t="s">
        <v>29</v>
      </c>
      <c r="Y998" s="15">
        <v>0</v>
      </c>
      <c r="Z998" s="15">
        <v>0</v>
      </c>
      <c r="AA998" s="15">
        <v>0</v>
      </c>
      <c r="AB998" s="15">
        <v>0</v>
      </c>
      <c r="AC998" s="15">
        <v>775</v>
      </c>
      <c r="AD998" t="s">
        <v>2608</v>
      </c>
      <c r="AE998" t="s">
        <v>2608</v>
      </c>
      <c r="AF998">
        <v>7</v>
      </c>
    </row>
    <row r="999" spans="1:32" x14ac:dyDescent="0.25">
      <c r="A999" s="22" t="str">
        <f t="shared" si="15"/>
        <v>8000000091-0</v>
      </c>
      <c r="B999" s="9" t="s">
        <v>1960</v>
      </c>
      <c r="C999" s="10" t="s">
        <v>29</v>
      </c>
      <c r="D999" s="10" t="s">
        <v>29</v>
      </c>
      <c r="E999" s="9" t="s">
        <v>30</v>
      </c>
      <c r="F999" s="10" t="s">
        <v>1783</v>
      </c>
      <c r="G999" s="10" t="s">
        <v>32</v>
      </c>
      <c r="H999" s="11">
        <v>41913</v>
      </c>
      <c r="I999" s="12">
        <v>41913</v>
      </c>
      <c r="J999" s="10" t="s">
        <v>573</v>
      </c>
      <c r="K999" s="13" t="s">
        <v>1961</v>
      </c>
      <c r="L999" s="10" t="s">
        <v>284</v>
      </c>
      <c r="M999" s="10" t="s">
        <v>29</v>
      </c>
      <c r="N999" s="14">
        <v>12200</v>
      </c>
      <c r="O999" s="12"/>
      <c r="P999" s="10" t="s">
        <v>29</v>
      </c>
      <c r="Q999" s="14">
        <v>-11590</v>
      </c>
      <c r="R999" s="15">
        <v>1</v>
      </c>
      <c r="S999" s="10" t="s">
        <v>29</v>
      </c>
      <c r="T999" s="15">
        <v>610</v>
      </c>
      <c r="U999" s="10" t="s">
        <v>36</v>
      </c>
      <c r="V999" s="10" t="s">
        <v>29</v>
      </c>
      <c r="W999" s="10" t="s">
        <v>37</v>
      </c>
      <c r="X999" s="10" t="s">
        <v>29</v>
      </c>
      <c r="Y999" s="15">
        <v>0</v>
      </c>
      <c r="Z999" s="15">
        <v>0</v>
      </c>
      <c r="AA999" s="15">
        <v>0</v>
      </c>
      <c r="AB999" s="15">
        <v>0</v>
      </c>
      <c r="AC999" s="15">
        <v>610</v>
      </c>
      <c r="AD999" t="s">
        <v>2608</v>
      </c>
      <c r="AE999" t="s">
        <v>2608</v>
      </c>
      <c r="AF999">
        <v>7</v>
      </c>
    </row>
    <row r="1000" spans="1:32" x14ac:dyDescent="0.25">
      <c r="A1000" s="22" t="str">
        <f t="shared" si="15"/>
        <v>8000000092-0</v>
      </c>
      <c r="B1000" s="9" t="s">
        <v>1962</v>
      </c>
      <c r="C1000" s="10" t="s">
        <v>29</v>
      </c>
      <c r="D1000" s="10" t="s">
        <v>29</v>
      </c>
      <c r="E1000" s="9" t="s">
        <v>30</v>
      </c>
      <c r="F1000" s="10" t="s">
        <v>1783</v>
      </c>
      <c r="G1000" s="10" t="s">
        <v>32</v>
      </c>
      <c r="H1000" s="11">
        <v>41913</v>
      </c>
      <c r="I1000" s="12">
        <v>41913</v>
      </c>
      <c r="J1000" s="10" t="s">
        <v>573</v>
      </c>
      <c r="K1000" s="13" t="s">
        <v>1963</v>
      </c>
      <c r="L1000" s="10" t="s">
        <v>284</v>
      </c>
      <c r="M1000" s="10" t="s">
        <v>29</v>
      </c>
      <c r="N1000" s="14">
        <v>331016.09000000003</v>
      </c>
      <c r="O1000" s="12"/>
      <c r="P1000" s="10" t="s">
        <v>29</v>
      </c>
      <c r="Q1000" s="14">
        <v>-314465.09000000003</v>
      </c>
      <c r="R1000" s="15">
        <v>1</v>
      </c>
      <c r="S1000" s="10" t="s">
        <v>29</v>
      </c>
      <c r="T1000" s="14">
        <v>16551</v>
      </c>
      <c r="U1000" s="10" t="s">
        <v>36</v>
      </c>
      <c r="V1000" s="10" t="s">
        <v>29</v>
      </c>
      <c r="W1000" s="10" t="s">
        <v>37</v>
      </c>
      <c r="X1000" s="10" t="s">
        <v>29</v>
      </c>
      <c r="Y1000" s="15">
        <v>0</v>
      </c>
      <c r="Z1000" s="15">
        <v>0</v>
      </c>
      <c r="AA1000" s="15">
        <v>0</v>
      </c>
      <c r="AB1000" s="15">
        <v>0</v>
      </c>
      <c r="AC1000" s="14">
        <v>16551</v>
      </c>
      <c r="AD1000" t="s">
        <v>2608</v>
      </c>
      <c r="AE1000" t="s">
        <v>2608</v>
      </c>
      <c r="AF1000">
        <v>7</v>
      </c>
    </row>
    <row r="1001" spans="1:32" x14ac:dyDescent="0.25">
      <c r="A1001" s="22" t="str">
        <f t="shared" si="15"/>
        <v>8000000093-0</v>
      </c>
      <c r="B1001" s="9" t="s">
        <v>1964</v>
      </c>
      <c r="C1001" s="10" t="s">
        <v>29</v>
      </c>
      <c r="D1001" s="10" t="s">
        <v>29</v>
      </c>
      <c r="E1001" s="9" t="s">
        <v>30</v>
      </c>
      <c r="F1001" s="10" t="s">
        <v>1783</v>
      </c>
      <c r="G1001" s="10" t="s">
        <v>32</v>
      </c>
      <c r="H1001" s="11">
        <v>41913</v>
      </c>
      <c r="I1001" s="12">
        <v>41913</v>
      </c>
      <c r="J1001" s="10" t="s">
        <v>573</v>
      </c>
      <c r="K1001" s="13" t="s">
        <v>1965</v>
      </c>
      <c r="L1001" s="10" t="s">
        <v>284</v>
      </c>
      <c r="M1001" s="10" t="s">
        <v>29</v>
      </c>
      <c r="N1001" s="14">
        <v>14400</v>
      </c>
      <c r="O1001" s="12"/>
      <c r="P1001" s="10" t="s">
        <v>29</v>
      </c>
      <c r="Q1001" s="14">
        <v>-13680</v>
      </c>
      <c r="R1001" s="15">
        <v>1</v>
      </c>
      <c r="S1001" s="10" t="s">
        <v>29</v>
      </c>
      <c r="T1001" s="15">
        <v>720</v>
      </c>
      <c r="U1001" s="10" t="s">
        <v>36</v>
      </c>
      <c r="V1001" s="10" t="s">
        <v>29</v>
      </c>
      <c r="W1001" s="10" t="s">
        <v>37</v>
      </c>
      <c r="X1001" s="10" t="s">
        <v>29</v>
      </c>
      <c r="Y1001" s="15">
        <v>0</v>
      </c>
      <c r="Z1001" s="15">
        <v>0</v>
      </c>
      <c r="AA1001" s="15">
        <v>0</v>
      </c>
      <c r="AB1001" s="15">
        <v>0</v>
      </c>
      <c r="AC1001" s="15">
        <v>720</v>
      </c>
      <c r="AD1001" t="s">
        <v>2608</v>
      </c>
      <c r="AE1001" t="s">
        <v>2608</v>
      </c>
      <c r="AF1001">
        <v>7</v>
      </c>
    </row>
    <row r="1002" spans="1:32" x14ac:dyDescent="0.25">
      <c r="A1002" s="22" t="str">
        <f t="shared" si="15"/>
        <v>8000000094-0</v>
      </c>
      <c r="B1002" s="9" t="s">
        <v>1966</v>
      </c>
      <c r="C1002" s="10" t="s">
        <v>29</v>
      </c>
      <c r="D1002" s="10" t="s">
        <v>29</v>
      </c>
      <c r="E1002" s="9" t="s">
        <v>30</v>
      </c>
      <c r="F1002" s="10" t="s">
        <v>1783</v>
      </c>
      <c r="G1002" s="10" t="s">
        <v>32</v>
      </c>
      <c r="H1002" s="11">
        <v>41913</v>
      </c>
      <c r="I1002" s="12">
        <v>41913</v>
      </c>
      <c r="J1002" s="10" t="s">
        <v>573</v>
      </c>
      <c r="K1002" s="13" t="s">
        <v>1967</v>
      </c>
      <c r="L1002" s="10" t="s">
        <v>284</v>
      </c>
      <c r="M1002" s="10" t="s">
        <v>29</v>
      </c>
      <c r="N1002" s="14">
        <v>14500</v>
      </c>
      <c r="O1002" s="12"/>
      <c r="P1002" s="10" t="s">
        <v>29</v>
      </c>
      <c r="Q1002" s="14">
        <v>-13775</v>
      </c>
      <c r="R1002" s="15">
        <v>1</v>
      </c>
      <c r="S1002" s="10" t="s">
        <v>29</v>
      </c>
      <c r="T1002" s="15">
        <v>725</v>
      </c>
      <c r="U1002" s="10" t="s">
        <v>36</v>
      </c>
      <c r="V1002" s="10" t="s">
        <v>29</v>
      </c>
      <c r="W1002" s="10" t="s">
        <v>37</v>
      </c>
      <c r="X1002" s="10" t="s">
        <v>29</v>
      </c>
      <c r="Y1002" s="15">
        <v>0</v>
      </c>
      <c r="Z1002" s="15">
        <v>0</v>
      </c>
      <c r="AA1002" s="15">
        <v>0</v>
      </c>
      <c r="AB1002" s="15">
        <v>0</v>
      </c>
      <c r="AC1002" s="15">
        <v>725</v>
      </c>
      <c r="AD1002" t="s">
        <v>2608</v>
      </c>
      <c r="AE1002" t="s">
        <v>2608</v>
      </c>
      <c r="AF1002">
        <v>7</v>
      </c>
    </row>
    <row r="1003" spans="1:32" x14ac:dyDescent="0.25">
      <c r="A1003" s="22" t="str">
        <f t="shared" si="15"/>
        <v>8000000095-0</v>
      </c>
      <c r="B1003" s="9" t="s">
        <v>1968</v>
      </c>
      <c r="C1003" s="10" t="s">
        <v>29</v>
      </c>
      <c r="D1003" s="10" t="s">
        <v>29</v>
      </c>
      <c r="E1003" s="9" t="s">
        <v>30</v>
      </c>
      <c r="F1003" s="10" t="s">
        <v>1783</v>
      </c>
      <c r="G1003" s="10" t="s">
        <v>32</v>
      </c>
      <c r="H1003" s="11">
        <v>42311</v>
      </c>
      <c r="I1003" s="12">
        <v>42311</v>
      </c>
      <c r="J1003" s="10" t="s">
        <v>573</v>
      </c>
      <c r="K1003" s="13" t="s">
        <v>1969</v>
      </c>
      <c r="L1003" s="10" t="s">
        <v>284</v>
      </c>
      <c r="M1003" s="10" t="s">
        <v>29</v>
      </c>
      <c r="N1003" s="14">
        <v>19992</v>
      </c>
      <c r="O1003" s="12"/>
      <c r="P1003" s="10" t="s">
        <v>29</v>
      </c>
      <c r="Q1003" s="14">
        <v>-18992</v>
      </c>
      <c r="R1003" s="15">
        <v>1</v>
      </c>
      <c r="S1003" s="10" t="s">
        <v>29</v>
      </c>
      <c r="T1003" s="14">
        <v>1000</v>
      </c>
      <c r="U1003" s="10" t="s">
        <v>36</v>
      </c>
      <c r="V1003" s="10" t="s">
        <v>29</v>
      </c>
      <c r="W1003" s="10" t="s">
        <v>37</v>
      </c>
      <c r="X1003" s="10" t="s">
        <v>29</v>
      </c>
      <c r="Y1003" s="15">
        <v>0</v>
      </c>
      <c r="Z1003" s="15">
        <v>0</v>
      </c>
      <c r="AA1003" s="15">
        <v>0</v>
      </c>
      <c r="AB1003" s="15">
        <v>0</v>
      </c>
      <c r="AC1003" s="14">
        <v>1000</v>
      </c>
      <c r="AD1003" t="s">
        <v>2608</v>
      </c>
      <c r="AE1003" t="s">
        <v>2608</v>
      </c>
      <c r="AF1003">
        <v>7</v>
      </c>
    </row>
    <row r="1004" spans="1:32" x14ac:dyDescent="0.25">
      <c r="A1004" s="22" t="str">
        <f t="shared" si="15"/>
        <v>8000000096-0</v>
      </c>
      <c r="B1004" s="9" t="s">
        <v>1970</v>
      </c>
      <c r="C1004" s="10" t="s">
        <v>29</v>
      </c>
      <c r="D1004" s="10" t="s">
        <v>29</v>
      </c>
      <c r="E1004" s="9" t="s">
        <v>30</v>
      </c>
      <c r="F1004" s="10" t="s">
        <v>1783</v>
      </c>
      <c r="G1004" s="10" t="s">
        <v>32</v>
      </c>
      <c r="H1004" s="11">
        <v>42311</v>
      </c>
      <c r="I1004" s="12">
        <v>42311</v>
      </c>
      <c r="J1004" s="10" t="s">
        <v>573</v>
      </c>
      <c r="K1004" s="13" t="s">
        <v>1971</v>
      </c>
      <c r="L1004" s="10" t="s">
        <v>284</v>
      </c>
      <c r="M1004" s="10" t="s">
        <v>29</v>
      </c>
      <c r="N1004" s="14">
        <v>1438.2</v>
      </c>
      <c r="O1004" s="12"/>
      <c r="P1004" s="10" t="s">
        <v>29</v>
      </c>
      <c r="Q1004" s="14">
        <v>-1366.2</v>
      </c>
      <c r="R1004" s="15">
        <v>1</v>
      </c>
      <c r="S1004" s="10" t="s">
        <v>29</v>
      </c>
      <c r="T1004" s="15">
        <v>72</v>
      </c>
      <c r="U1004" s="10" t="s">
        <v>36</v>
      </c>
      <c r="V1004" s="10" t="s">
        <v>29</v>
      </c>
      <c r="W1004" s="10" t="s">
        <v>37</v>
      </c>
      <c r="X1004" s="10" t="s">
        <v>29</v>
      </c>
      <c r="Y1004" s="15">
        <v>0</v>
      </c>
      <c r="Z1004" s="15">
        <v>0</v>
      </c>
      <c r="AA1004" s="15">
        <v>0</v>
      </c>
      <c r="AB1004" s="15">
        <v>0</v>
      </c>
      <c r="AC1004" s="15">
        <v>72</v>
      </c>
      <c r="AD1004" t="s">
        <v>2608</v>
      </c>
      <c r="AE1004" t="s">
        <v>2608</v>
      </c>
      <c r="AF1004">
        <v>7</v>
      </c>
    </row>
    <row r="1005" spans="1:32" x14ac:dyDescent="0.25">
      <c r="A1005" s="22" t="str">
        <f t="shared" si="15"/>
        <v>8000000097-0</v>
      </c>
      <c r="B1005" s="9" t="s">
        <v>1972</v>
      </c>
      <c r="C1005" s="10" t="s">
        <v>29</v>
      </c>
      <c r="D1005" s="10" t="s">
        <v>29</v>
      </c>
      <c r="E1005" s="9" t="s">
        <v>30</v>
      </c>
      <c r="F1005" s="10" t="s">
        <v>1783</v>
      </c>
      <c r="G1005" s="10" t="s">
        <v>32</v>
      </c>
      <c r="H1005" s="11">
        <v>42311</v>
      </c>
      <c r="I1005" s="12">
        <v>42311</v>
      </c>
      <c r="J1005" s="10" t="s">
        <v>573</v>
      </c>
      <c r="K1005" s="13" t="s">
        <v>1973</v>
      </c>
      <c r="L1005" s="10" t="s">
        <v>284</v>
      </c>
      <c r="M1005" s="10" t="s">
        <v>29</v>
      </c>
      <c r="N1005" s="14">
        <v>9853.2000000000007</v>
      </c>
      <c r="O1005" s="12"/>
      <c r="P1005" s="10" t="s">
        <v>29</v>
      </c>
      <c r="Q1005" s="14">
        <v>-9360.2000000000007</v>
      </c>
      <c r="R1005" s="15">
        <v>1</v>
      </c>
      <c r="S1005" s="10" t="s">
        <v>29</v>
      </c>
      <c r="T1005" s="15">
        <v>493</v>
      </c>
      <c r="U1005" s="10" t="s">
        <v>36</v>
      </c>
      <c r="V1005" s="10" t="s">
        <v>29</v>
      </c>
      <c r="W1005" s="10" t="s">
        <v>37</v>
      </c>
      <c r="X1005" s="10" t="s">
        <v>29</v>
      </c>
      <c r="Y1005" s="15">
        <v>0</v>
      </c>
      <c r="Z1005" s="15">
        <v>0</v>
      </c>
      <c r="AA1005" s="15">
        <v>0</v>
      </c>
      <c r="AB1005" s="15">
        <v>0</v>
      </c>
      <c r="AC1005" s="15">
        <v>493</v>
      </c>
      <c r="AD1005" t="s">
        <v>2608</v>
      </c>
      <c r="AE1005" t="s">
        <v>2608</v>
      </c>
      <c r="AF1005">
        <v>7</v>
      </c>
    </row>
    <row r="1006" spans="1:32" x14ac:dyDescent="0.25">
      <c r="A1006" s="22" t="str">
        <f t="shared" si="15"/>
        <v>8000000098-0</v>
      </c>
      <c r="B1006" s="9" t="s">
        <v>1974</v>
      </c>
      <c r="C1006" s="10" t="s">
        <v>29</v>
      </c>
      <c r="D1006" s="10" t="s">
        <v>29</v>
      </c>
      <c r="E1006" s="9" t="s">
        <v>30</v>
      </c>
      <c r="F1006" s="10" t="s">
        <v>1783</v>
      </c>
      <c r="G1006" s="10" t="s">
        <v>32</v>
      </c>
      <c r="H1006" s="11">
        <v>42311</v>
      </c>
      <c r="I1006" s="12">
        <v>42311</v>
      </c>
      <c r="J1006" s="10" t="s">
        <v>573</v>
      </c>
      <c r="K1006" s="13" t="s">
        <v>1975</v>
      </c>
      <c r="L1006" s="10" t="s">
        <v>284</v>
      </c>
      <c r="M1006" s="10" t="s">
        <v>29</v>
      </c>
      <c r="N1006" s="14">
        <v>17136</v>
      </c>
      <c r="O1006" s="12"/>
      <c r="P1006" s="10" t="s">
        <v>29</v>
      </c>
      <c r="Q1006" s="14">
        <v>-16279</v>
      </c>
      <c r="R1006" s="15">
        <v>1</v>
      </c>
      <c r="S1006" s="10" t="s">
        <v>29</v>
      </c>
      <c r="T1006" s="15">
        <v>857</v>
      </c>
      <c r="U1006" s="10" t="s">
        <v>36</v>
      </c>
      <c r="V1006" s="10" t="s">
        <v>29</v>
      </c>
      <c r="W1006" s="10" t="s">
        <v>37</v>
      </c>
      <c r="X1006" s="10" t="s">
        <v>29</v>
      </c>
      <c r="Y1006" s="15">
        <v>0</v>
      </c>
      <c r="Z1006" s="15">
        <v>0</v>
      </c>
      <c r="AA1006" s="15">
        <v>0</v>
      </c>
      <c r="AB1006" s="15">
        <v>0</v>
      </c>
      <c r="AC1006" s="15">
        <v>857</v>
      </c>
      <c r="AD1006" t="s">
        <v>2608</v>
      </c>
      <c r="AE1006" t="s">
        <v>2608</v>
      </c>
      <c r="AF1006">
        <v>7</v>
      </c>
    </row>
    <row r="1007" spans="1:32" x14ac:dyDescent="0.25">
      <c r="A1007" s="22" t="str">
        <f t="shared" si="15"/>
        <v>8000000099-0</v>
      </c>
      <c r="B1007" s="9" t="s">
        <v>1976</v>
      </c>
      <c r="C1007" s="10" t="s">
        <v>29</v>
      </c>
      <c r="D1007" s="10" t="s">
        <v>29</v>
      </c>
      <c r="E1007" s="9" t="s">
        <v>30</v>
      </c>
      <c r="F1007" s="10" t="s">
        <v>1783</v>
      </c>
      <c r="G1007" s="10" t="s">
        <v>32</v>
      </c>
      <c r="H1007" s="11">
        <v>42311</v>
      </c>
      <c r="I1007" s="12">
        <v>42311</v>
      </c>
      <c r="J1007" s="10" t="s">
        <v>573</v>
      </c>
      <c r="K1007" s="13" t="s">
        <v>1977</v>
      </c>
      <c r="L1007" s="10" t="s">
        <v>284</v>
      </c>
      <c r="M1007" s="10" t="s">
        <v>29</v>
      </c>
      <c r="N1007" s="14">
        <v>85680</v>
      </c>
      <c r="O1007" s="12"/>
      <c r="P1007" s="10" t="s">
        <v>29</v>
      </c>
      <c r="Q1007" s="14">
        <v>-81396</v>
      </c>
      <c r="R1007" s="15">
        <v>1</v>
      </c>
      <c r="S1007" s="10" t="s">
        <v>29</v>
      </c>
      <c r="T1007" s="14">
        <v>4284</v>
      </c>
      <c r="U1007" s="10" t="s">
        <v>36</v>
      </c>
      <c r="V1007" s="10" t="s">
        <v>29</v>
      </c>
      <c r="W1007" s="10" t="s">
        <v>37</v>
      </c>
      <c r="X1007" s="10" t="s">
        <v>29</v>
      </c>
      <c r="Y1007" s="15">
        <v>0</v>
      </c>
      <c r="Z1007" s="15">
        <v>0</v>
      </c>
      <c r="AA1007" s="15">
        <v>0</v>
      </c>
      <c r="AB1007" s="15">
        <v>0</v>
      </c>
      <c r="AC1007" s="14">
        <v>4284</v>
      </c>
      <c r="AD1007" t="s">
        <v>2608</v>
      </c>
      <c r="AE1007" t="s">
        <v>2608</v>
      </c>
      <c r="AF1007">
        <v>7</v>
      </c>
    </row>
    <row r="1008" spans="1:32" x14ac:dyDescent="0.25">
      <c r="A1008" s="22" t="str">
        <f t="shared" si="15"/>
        <v>8000000100-0</v>
      </c>
      <c r="B1008" s="9" t="s">
        <v>1978</v>
      </c>
      <c r="C1008" s="10" t="s">
        <v>29</v>
      </c>
      <c r="D1008" s="10" t="s">
        <v>29</v>
      </c>
      <c r="E1008" s="9" t="s">
        <v>30</v>
      </c>
      <c r="F1008" s="10" t="s">
        <v>1783</v>
      </c>
      <c r="G1008" s="10" t="s">
        <v>32</v>
      </c>
      <c r="H1008" s="11">
        <v>42333</v>
      </c>
      <c r="I1008" s="12">
        <v>42333</v>
      </c>
      <c r="J1008" s="10" t="s">
        <v>573</v>
      </c>
      <c r="K1008" s="13" t="s">
        <v>1979</v>
      </c>
      <c r="L1008" s="10" t="s">
        <v>284</v>
      </c>
      <c r="M1008" s="10" t="s">
        <v>29</v>
      </c>
      <c r="N1008" s="14">
        <v>89000</v>
      </c>
      <c r="O1008" s="12"/>
      <c r="P1008" s="10" t="s">
        <v>29</v>
      </c>
      <c r="Q1008" s="14">
        <v>-84550</v>
      </c>
      <c r="R1008" s="15">
        <v>0</v>
      </c>
      <c r="S1008" s="10" t="s">
        <v>29</v>
      </c>
      <c r="T1008" s="14">
        <v>4450</v>
      </c>
      <c r="U1008" s="10" t="s">
        <v>36</v>
      </c>
      <c r="V1008" s="10" t="s">
        <v>29</v>
      </c>
      <c r="W1008" s="10" t="s">
        <v>37</v>
      </c>
      <c r="X1008" s="10" t="s">
        <v>29</v>
      </c>
      <c r="Y1008" s="15">
        <v>0</v>
      </c>
      <c r="Z1008" s="15">
        <v>0</v>
      </c>
      <c r="AA1008" s="15">
        <v>0</v>
      </c>
      <c r="AB1008" s="15">
        <v>0</v>
      </c>
      <c r="AC1008" s="14">
        <v>4450</v>
      </c>
      <c r="AD1008" t="s">
        <v>2608</v>
      </c>
      <c r="AE1008" t="s">
        <v>2608</v>
      </c>
      <c r="AF1008">
        <v>7</v>
      </c>
    </row>
    <row r="1009" spans="1:32" x14ac:dyDescent="0.25">
      <c r="A1009" s="22" t="str">
        <f t="shared" si="15"/>
        <v>8000000101-0</v>
      </c>
      <c r="B1009" s="9" t="s">
        <v>1980</v>
      </c>
      <c r="C1009" s="10" t="s">
        <v>29</v>
      </c>
      <c r="D1009" s="10" t="s">
        <v>29</v>
      </c>
      <c r="E1009" s="9" t="s">
        <v>30</v>
      </c>
      <c r="F1009" s="10" t="s">
        <v>1783</v>
      </c>
      <c r="G1009" s="10" t="s">
        <v>32</v>
      </c>
      <c r="H1009" s="11">
        <v>42411</v>
      </c>
      <c r="I1009" s="12">
        <v>42411</v>
      </c>
      <c r="J1009" s="10" t="s">
        <v>573</v>
      </c>
      <c r="K1009" s="13" t="s">
        <v>1981</v>
      </c>
      <c r="L1009" s="10" t="s">
        <v>284</v>
      </c>
      <c r="M1009" s="10" t="s">
        <v>29</v>
      </c>
      <c r="N1009" s="14">
        <v>20196</v>
      </c>
      <c r="O1009" s="12"/>
      <c r="P1009" s="10" t="s">
        <v>29</v>
      </c>
      <c r="Q1009" s="14">
        <v>-19186</v>
      </c>
      <c r="R1009" s="15">
        <v>1</v>
      </c>
      <c r="S1009" s="10" t="s">
        <v>29</v>
      </c>
      <c r="T1009" s="14">
        <v>1010</v>
      </c>
      <c r="U1009" s="10" t="s">
        <v>36</v>
      </c>
      <c r="V1009" s="10" t="s">
        <v>29</v>
      </c>
      <c r="W1009" s="10" t="s">
        <v>37</v>
      </c>
      <c r="X1009" s="10" t="s">
        <v>29</v>
      </c>
      <c r="Y1009" s="15">
        <v>0</v>
      </c>
      <c r="Z1009" s="15">
        <v>0</v>
      </c>
      <c r="AA1009" s="15">
        <v>0</v>
      </c>
      <c r="AB1009" s="15">
        <v>0</v>
      </c>
      <c r="AC1009" s="14">
        <v>1010</v>
      </c>
      <c r="AD1009" t="s">
        <v>2608</v>
      </c>
      <c r="AE1009" t="s">
        <v>2608</v>
      </c>
      <c r="AF1009">
        <v>7</v>
      </c>
    </row>
    <row r="1010" spans="1:32" x14ac:dyDescent="0.25">
      <c r="A1010" s="22" t="str">
        <f t="shared" si="15"/>
        <v>8000000102-0</v>
      </c>
      <c r="B1010" s="9" t="s">
        <v>1982</v>
      </c>
      <c r="C1010" s="10" t="s">
        <v>29</v>
      </c>
      <c r="D1010" s="10" t="s">
        <v>29</v>
      </c>
      <c r="E1010" s="9" t="s">
        <v>30</v>
      </c>
      <c r="F1010" s="10" t="s">
        <v>1783</v>
      </c>
      <c r="G1010" s="10" t="s">
        <v>32</v>
      </c>
      <c r="H1010" s="11">
        <v>42417</v>
      </c>
      <c r="I1010" s="12">
        <v>42417</v>
      </c>
      <c r="J1010" s="10" t="s">
        <v>573</v>
      </c>
      <c r="K1010" s="13" t="s">
        <v>1983</v>
      </c>
      <c r="L1010" s="10" t="s">
        <v>284</v>
      </c>
      <c r="M1010" s="10" t="s">
        <v>29</v>
      </c>
      <c r="N1010" s="14">
        <v>4182</v>
      </c>
      <c r="O1010" s="12"/>
      <c r="P1010" s="10" t="s">
        <v>29</v>
      </c>
      <c r="Q1010" s="14">
        <v>-3973</v>
      </c>
      <c r="R1010" s="15">
        <v>1</v>
      </c>
      <c r="S1010" s="10" t="s">
        <v>29</v>
      </c>
      <c r="T1010" s="15">
        <v>209</v>
      </c>
      <c r="U1010" s="10" t="s">
        <v>36</v>
      </c>
      <c r="V1010" s="10" t="s">
        <v>29</v>
      </c>
      <c r="W1010" s="10" t="s">
        <v>37</v>
      </c>
      <c r="X1010" s="10" t="s">
        <v>29</v>
      </c>
      <c r="Y1010" s="15">
        <v>0</v>
      </c>
      <c r="Z1010" s="15">
        <v>0</v>
      </c>
      <c r="AA1010" s="15">
        <v>0</v>
      </c>
      <c r="AB1010" s="15">
        <v>0</v>
      </c>
      <c r="AC1010" s="15">
        <v>209</v>
      </c>
      <c r="AD1010" t="s">
        <v>2608</v>
      </c>
      <c r="AE1010" t="s">
        <v>2608</v>
      </c>
      <c r="AF1010">
        <v>7</v>
      </c>
    </row>
    <row r="1011" spans="1:32" x14ac:dyDescent="0.25">
      <c r="A1011" s="22" t="str">
        <f t="shared" si="15"/>
        <v>8000000103-0</v>
      </c>
      <c r="B1011" s="9" t="s">
        <v>1984</v>
      </c>
      <c r="C1011" s="10" t="s">
        <v>29</v>
      </c>
      <c r="D1011" s="10" t="s">
        <v>29</v>
      </c>
      <c r="E1011" s="9" t="s">
        <v>30</v>
      </c>
      <c r="F1011" s="10" t="s">
        <v>207</v>
      </c>
      <c r="G1011" s="10" t="s">
        <v>32</v>
      </c>
      <c r="H1011" s="11">
        <v>42520</v>
      </c>
      <c r="I1011" s="12">
        <v>42520</v>
      </c>
      <c r="J1011" s="10" t="s">
        <v>573</v>
      </c>
      <c r="K1011" s="13" t="s">
        <v>1985</v>
      </c>
      <c r="L1011" s="10" t="s">
        <v>284</v>
      </c>
      <c r="M1011" s="10" t="s">
        <v>29</v>
      </c>
      <c r="N1011" s="14">
        <v>370770</v>
      </c>
      <c r="O1011" s="12"/>
      <c r="P1011" s="10" t="s">
        <v>29</v>
      </c>
      <c r="Q1011" s="14">
        <v>-352231.5</v>
      </c>
      <c r="R1011" s="15">
        <v>1</v>
      </c>
      <c r="S1011" s="10" t="s">
        <v>29</v>
      </c>
      <c r="T1011" s="14">
        <v>18538.5</v>
      </c>
      <c r="U1011" s="10" t="s">
        <v>36</v>
      </c>
      <c r="V1011" s="10" t="s">
        <v>29</v>
      </c>
      <c r="W1011" s="10" t="s">
        <v>37</v>
      </c>
      <c r="X1011" s="10" t="s">
        <v>29</v>
      </c>
      <c r="Y1011" s="15">
        <v>0</v>
      </c>
      <c r="Z1011" s="15">
        <v>0</v>
      </c>
      <c r="AA1011" s="15">
        <v>0</v>
      </c>
      <c r="AB1011" s="15">
        <v>0</v>
      </c>
      <c r="AC1011" s="14">
        <v>18538.5</v>
      </c>
      <c r="AD1011" t="s">
        <v>2608</v>
      </c>
      <c r="AE1011" t="s">
        <v>2608</v>
      </c>
      <c r="AF1011">
        <v>7</v>
      </c>
    </row>
    <row r="1012" spans="1:32" x14ac:dyDescent="0.25">
      <c r="A1012" s="22" t="str">
        <f t="shared" si="15"/>
        <v>8000000104-0</v>
      </c>
      <c r="B1012" s="9" t="s">
        <v>1986</v>
      </c>
      <c r="C1012" s="10" t="s">
        <v>29</v>
      </c>
      <c r="D1012" s="10" t="s">
        <v>29</v>
      </c>
      <c r="E1012" s="9" t="s">
        <v>30</v>
      </c>
      <c r="F1012" s="10" t="s">
        <v>207</v>
      </c>
      <c r="G1012" s="10" t="s">
        <v>32</v>
      </c>
      <c r="H1012" s="11">
        <v>42675</v>
      </c>
      <c r="I1012" s="12">
        <v>42675</v>
      </c>
      <c r="J1012" s="10" t="s">
        <v>573</v>
      </c>
      <c r="K1012" s="13" t="s">
        <v>1987</v>
      </c>
      <c r="L1012" s="10" t="s">
        <v>284</v>
      </c>
      <c r="M1012" s="10" t="s">
        <v>29</v>
      </c>
      <c r="N1012" s="14">
        <v>840092.9</v>
      </c>
      <c r="O1012" s="12"/>
      <c r="P1012" s="10" t="s">
        <v>29</v>
      </c>
      <c r="Q1012" s="14">
        <v>-798088.25</v>
      </c>
      <c r="R1012" s="15">
        <v>1</v>
      </c>
      <c r="S1012" s="10" t="s">
        <v>29</v>
      </c>
      <c r="T1012" s="14">
        <v>42004.65</v>
      </c>
      <c r="U1012" s="10" t="s">
        <v>36</v>
      </c>
      <c r="V1012" s="10" t="s">
        <v>29</v>
      </c>
      <c r="W1012" s="10" t="s">
        <v>37</v>
      </c>
      <c r="X1012" s="10" t="s">
        <v>29</v>
      </c>
      <c r="Y1012" s="15">
        <v>0</v>
      </c>
      <c r="Z1012" s="15">
        <v>0</v>
      </c>
      <c r="AA1012" s="15">
        <v>0</v>
      </c>
      <c r="AB1012" s="15">
        <v>0</v>
      </c>
      <c r="AC1012" s="14">
        <v>42004.65</v>
      </c>
      <c r="AD1012" t="s">
        <v>2608</v>
      </c>
      <c r="AE1012" t="s">
        <v>2608</v>
      </c>
      <c r="AF1012">
        <v>7</v>
      </c>
    </row>
    <row r="1013" spans="1:32" x14ac:dyDescent="0.25">
      <c r="A1013" s="22" t="str">
        <f t="shared" si="15"/>
        <v>8000000105-0</v>
      </c>
      <c r="B1013" s="9" t="s">
        <v>1988</v>
      </c>
      <c r="C1013" s="10" t="s">
        <v>29</v>
      </c>
      <c r="D1013" s="10" t="s">
        <v>29</v>
      </c>
      <c r="E1013" s="9" t="s">
        <v>30</v>
      </c>
      <c r="F1013" s="10" t="s">
        <v>1783</v>
      </c>
      <c r="G1013" s="10" t="s">
        <v>32</v>
      </c>
      <c r="H1013" s="11">
        <v>42826</v>
      </c>
      <c r="I1013" s="12">
        <v>42826</v>
      </c>
      <c r="J1013" s="10" t="s">
        <v>573</v>
      </c>
      <c r="K1013" s="13" t="s">
        <v>1925</v>
      </c>
      <c r="L1013" s="10" t="s">
        <v>284</v>
      </c>
      <c r="M1013" s="10" t="s">
        <v>29</v>
      </c>
      <c r="N1013" s="14">
        <v>48500</v>
      </c>
      <c r="O1013" s="12"/>
      <c r="P1013" s="10" t="s">
        <v>29</v>
      </c>
      <c r="Q1013" s="14">
        <v>-46075</v>
      </c>
      <c r="R1013" s="15">
        <v>1</v>
      </c>
      <c r="S1013" s="10" t="s">
        <v>29</v>
      </c>
      <c r="T1013" s="14">
        <v>2425</v>
      </c>
      <c r="U1013" s="10" t="s">
        <v>36</v>
      </c>
      <c r="V1013" s="10" t="s">
        <v>29</v>
      </c>
      <c r="W1013" s="10" t="s">
        <v>37</v>
      </c>
      <c r="X1013" s="10" t="s">
        <v>29</v>
      </c>
      <c r="Y1013" s="15">
        <v>0</v>
      </c>
      <c r="Z1013" s="15">
        <v>0</v>
      </c>
      <c r="AA1013" s="15">
        <v>0</v>
      </c>
      <c r="AB1013" s="15">
        <v>0</v>
      </c>
      <c r="AC1013" s="14">
        <v>2425</v>
      </c>
      <c r="AD1013" t="s">
        <v>2608</v>
      </c>
      <c r="AE1013" t="s">
        <v>2608</v>
      </c>
      <c r="AF1013">
        <v>7</v>
      </c>
    </row>
    <row r="1014" spans="1:32" x14ac:dyDescent="0.25">
      <c r="A1014" s="22" t="str">
        <f t="shared" si="15"/>
        <v>8000000106-0</v>
      </c>
      <c r="B1014" s="9" t="s">
        <v>1989</v>
      </c>
      <c r="C1014" s="10" t="s">
        <v>29</v>
      </c>
      <c r="D1014" s="10" t="s">
        <v>29</v>
      </c>
      <c r="E1014" s="9" t="s">
        <v>30</v>
      </c>
      <c r="F1014" s="10" t="s">
        <v>207</v>
      </c>
      <c r="G1014" s="10" t="s">
        <v>32</v>
      </c>
      <c r="H1014" s="11">
        <v>43058</v>
      </c>
      <c r="I1014" s="12">
        <v>43058</v>
      </c>
      <c r="J1014" s="10" t="s">
        <v>573</v>
      </c>
      <c r="K1014" s="13" t="s">
        <v>1990</v>
      </c>
      <c r="L1014" s="10" t="s">
        <v>284</v>
      </c>
      <c r="M1014" s="10" t="s">
        <v>29</v>
      </c>
      <c r="N1014" s="14">
        <v>17500</v>
      </c>
      <c r="O1014" s="12"/>
      <c r="P1014" s="10" t="s">
        <v>29</v>
      </c>
      <c r="Q1014" s="14">
        <v>-16625</v>
      </c>
      <c r="R1014" s="15">
        <v>1</v>
      </c>
      <c r="S1014" s="10" t="s">
        <v>29</v>
      </c>
      <c r="T1014" s="15">
        <v>875</v>
      </c>
      <c r="U1014" s="10" t="s">
        <v>36</v>
      </c>
      <c r="V1014" s="10" t="s">
        <v>29</v>
      </c>
      <c r="W1014" s="10" t="s">
        <v>37</v>
      </c>
      <c r="X1014" s="10" t="s">
        <v>29</v>
      </c>
      <c r="Y1014" s="15">
        <v>0</v>
      </c>
      <c r="Z1014" s="15">
        <v>0</v>
      </c>
      <c r="AA1014" s="15">
        <v>0</v>
      </c>
      <c r="AB1014" s="15">
        <v>0</v>
      </c>
      <c r="AC1014" s="15">
        <v>875</v>
      </c>
      <c r="AD1014" t="s">
        <v>2608</v>
      </c>
      <c r="AE1014" t="s">
        <v>2608</v>
      </c>
      <c r="AF1014">
        <v>7</v>
      </c>
    </row>
    <row r="1015" spans="1:32" x14ac:dyDescent="0.25">
      <c r="A1015" s="22" t="str">
        <f t="shared" si="15"/>
        <v>8000000107-0</v>
      </c>
      <c r="B1015" s="9" t="s">
        <v>1991</v>
      </c>
      <c r="C1015" s="10" t="s">
        <v>29</v>
      </c>
      <c r="D1015" s="10" t="s">
        <v>29</v>
      </c>
      <c r="E1015" s="9" t="s">
        <v>30</v>
      </c>
      <c r="F1015" s="10" t="s">
        <v>207</v>
      </c>
      <c r="G1015" s="10" t="s">
        <v>32</v>
      </c>
      <c r="H1015" s="11">
        <v>43058</v>
      </c>
      <c r="I1015" s="12">
        <v>43058</v>
      </c>
      <c r="J1015" s="10" t="s">
        <v>573</v>
      </c>
      <c r="K1015" s="13" t="s">
        <v>1992</v>
      </c>
      <c r="L1015" s="10" t="s">
        <v>284</v>
      </c>
      <c r="M1015" s="10" t="s">
        <v>29</v>
      </c>
      <c r="N1015" s="14">
        <v>50848</v>
      </c>
      <c r="O1015" s="12"/>
      <c r="P1015" s="10" t="s">
        <v>29</v>
      </c>
      <c r="Q1015" s="14">
        <v>-48305.599999999999</v>
      </c>
      <c r="R1015" s="15">
        <v>1</v>
      </c>
      <c r="S1015" s="10" t="s">
        <v>29</v>
      </c>
      <c r="T1015" s="14">
        <v>2542.4</v>
      </c>
      <c r="U1015" s="10" t="s">
        <v>36</v>
      </c>
      <c r="V1015" s="10" t="s">
        <v>29</v>
      </c>
      <c r="W1015" s="10" t="s">
        <v>37</v>
      </c>
      <c r="X1015" s="10" t="s">
        <v>29</v>
      </c>
      <c r="Y1015" s="15">
        <v>0</v>
      </c>
      <c r="Z1015" s="15">
        <v>0</v>
      </c>
      <c r="AA1015" s="15">
        <v>0</v>
      </c>
      <c r="AB1015" s="15">
        <v>0</v>
      </c>
      <c r="AC1015" s="14">
        <v>2542.4</v>
      </c>
      <c r="AD1015" t="s">
        <v>2608</v>
      </c>
      <c r="AE1015" t="s">
        <v>2608</v>
      </c>
      <c r="AF1015">
        <v>7</v>
      </c>
    </row>
    <row r="1016" spans="1:32" x14ac:dyDescent="0.25">
      <c r="A1016" s="22" t="str">
        <f t="shared" si="15"/>
        <v>8000000108-0</v>
      </c>
      <c r="B1016" s="9" t="s">
        <v>1993</v>
      </c>
      <c r="C1016" s="10" t="s">
        <v>29</v>
      </c>
      <c r="D1016" s="10" t="s">
        <v>29</v>
      </c>
      <c r="E1016" s="9" t="s">
        <v>30</v>
      </c>
      <c r="F1016" s="10" t="s">
        <v>207</v>
      </c>
      <c r="G1016" s="10" t="s">
        <v>32</v>
      </c>
      <c r="H1016" s="11">
        <v>43058</v>
      </c>
      <c r="I1016" s="12">
        <v>43058</v>
      </c>
      <c r="J1016" s="10" t="s">
        <v>573</v>
      </c>
      <c r="K1016" s="13" t="s">
        <v>1992</v>
      </c>
      <c r="L1016" s="10" t="s">
        <v>284</v>
      </c>
      <c r="M1016" s="10" t="s">
        <v>29</v>
      </c>
      <c r="N1016" s="14">
        <v>25424</v>
      </c>
      <c r="O1016" s="12"/>
      <c r="P1016" s="10" t="s">
        <v>29</v>
      </c>
      <c r="Q1016" s="14">
        <v>-24152.799999999999</v>
      </c>
      <c r="R1016" s="15">
        <v>1</v>
      </c>
      <c r="S1016" s="10" t="s">
        <v>29</v>
      </c>
      <c r="T1016" s="14">
        <v>1271.2</v>
      </c>
      <c r="U1016" s="10" t="s">
        <v>36</v>
      </c>
      <c r="V1016" s="10" t="s">
        <v>29</v>
      </c>
      <c r="W1016" s="10" t="s">
        <v>37</v>
      </c>
      <c r="X1016" s="10" t="s">
        <v>29</v>
      </c>
      <c r="Y1016" s="15">
        <v>0</v>
      </c>
      <c r="Z1016" s="15">
        <v>0</v>
      </c>
      <c r="AA1016" s="15">
        <v>0</v>
      </c>
      <c r="AB1016" s="15">
        <v>0</v>
      </c>
      <c r="AC1016" s="14">
        <v>1271.2</v>
      </c>
      <c r="AD1016" t="s">
        <v>2608</v>
      </c>
      <c r="AE1016" t="s">
        <v>2608</v>
      </c>
      <c r="AF1016">
        <v>7</v>
      </c>
    </row>
    <row r="1017" spans="1:32" x14ac:dyDescent="0.25">
      <c r="A1017" s="22" t="str">
        <f t="shared" si="15"/>
        <v>8000000109-0</v>
      </c>
      <c r="B1017" s="9" t="s">
        <v>1994</v>
      </c>
      <c r="C1017" s="10" t="s">
        <v>29</v>
      </c>
      <c r="D1017" s="10" t="s">
        <v>29</v>
      </c>
      <c r="E1017" s="9" t="s">
        <v>30</v>
      </c>
      <c r="F1017" s="10" t="s">
        <v>207</v>
      </c>
      <c r="G1017" s="10" t="s">
        <v>32</v>
      </c>
      <c r="H1017" s="11">
        <v>43120</v>
      </c>
      <c r="I1017" s="12">
        <v>43120</v>
      </c>
      <c r="J1017" s="10" t="s">
        <v>573</v>
      </c>
      <c r="K1017" s="13" t="s">
        <v>1995</v>
      </c>
      <c r="L1017" s="10" t="s">
        <v>284</v>
      </c>
      <c r="M1017" s="10" t="s">
        <v>29</v>
      </c>
      <c r="N1017" s="14">
        <v>24000</v>
      </c>
      <c r="O1017" s="12"/>
      <c r="P1017" s="10" t="s">
        <v>29</v>
      </c>
      <c r="Q1017" s="14">
        <v>-22800</v>
      </c>
      <c r="R1017" s="15">
        <v>1</v>
      </c>
      <c r="S1017" s="10" t="s">
        <v>29</v>
      </c>
      <c r="T1017" s="14">
        <v>1200</v>
      </c>
      <c r="U1017" s="10" t="s">
        <v>36</v>
      </c>
      <c r="V1017" s="10" t="s">
        <v>29</v>
      </c>
      <c r="W1017" s="10" t="s">
        <v>37</v>
      </c>
      <c r="X1017" s="10" t="s">
        <v>29</v>
      </c>
      <c r="Y1017" s="15">
        <v>0</v>
      </c>
      <c r="Z1017" s="15">
        <v>0</v>
      </c>
      <c r="AA1017" s="15">
        <v>0</v>
      </c>
      <c r="AB1017" s="15">
        <v>0</v>
      </c>
      <c r="AC1017" s="14">
        <v>1200</v>
      </c>
      <c r="AD1017" t="s">
        <v>2608</v>
      </c>
      <c r="AE1017" t="s">
        <v>2608</v>
      </c>
      <c r="AF1017">
        <v>7</v>
      </c>
    </row>
    <row r="1018" spans="1:32" x14ac:dyDescent="0.25">
      <c r="A1018" s="22" t="str">
        <f t="shared" si="15"/>
        <v>8000000110-0</v>
      </c>
      <c r="B1018" s="9" t="s">
        <v>1996</v>
      </c>
      <c r="C1018" s="10" t="s">
        <v>29</v>
      </c>
      <c r="D1018" s="10" t="s">
        <v>29</v>
      </c>
      <c r="E1018" s="9" t="s">
        <v>30</v>
      </c>
      <c r="F1018" s="10" t="s">
        <v>207</v>
      </c>
      <c r="G1018" s="10" t="s">
        <v>32</v>
      </c>
      <c r="H1018" s="11">
        <v>43120</v>
      </c>
      <c r="I1018" s="12">
        <v>43120</v>
      </c>
      <c r="J1018" s="10" t="s">
        <v>573</v>
      </c>
      <c r="K1018" s="13" t="s">
        <v>1997</v>
      </c>
      <c r="L1018" s="10" t="s">
        <v>284</v>
      </c>
      <c r="M1018" s="10" t="s">
        <v>29</v>
      </c>
      <c r="N1018" s="14">
        <v>82000</v>
      </c>
      <c r="O1018" s="12"/>
      <c r="P1018" s="10" t="s">
        <v>29</v>
      </c>
      <c r="Q1018" s="14">
        <v>-77900</v>
      </c>
      <c r="R1018" s="15">
        <v>1</v>
      </c>
      <c r="S1018" s="10" t="s">
        <v>29</v>
      </c>
      <c r="T1018" s="14">
        <v>4100</v>
      </c>
      <c r="U1018" s="10" t="s">
        <v>36</v>
      </c>
      <c r="V1018" s="10" t="s">
        <v>29</v>
      </c>
      <c r="W1018" s="10" t="s">
        <v>37</v>
      </c>
      <c r="X1018" s="10" t="s">
        <v>29</v>
      </c>
      <c r="Y1018" s="15">
        <v>0</v>
      </c>
      <c r="Z1018" s="15">
        <v>0</v>
      </c>
      <c r="AA1018" s="15">
        <v>0</v>
      </c>
      <c r="AB1018" s="15">
        <v>0</v>
      </c>
      <c r="AC1018" s="14">
        <v>4100</v>
      </c>
      <c r="AD1018" t="s">
        <v>2608</v>
      </c>
      <c r="AE1018" t="s">
        <v>2608</v>
      </c>
      <c r="AF1018">
        <v>7</v>
      </c>
    </row>
    <row r="1019" spans="1:32" x14ac:dyDescent="0.25">
      <c r="A1019" s="22" t="str">
        <f t="shared" si="15"/>
        <v>8000000111-0</v>
      </c>
      <c r="B1019" s="9" t="s">
        <v>1998</v>
      </c>
      <c r="C1019" s="10" t="s">
        <v>29</v>
      </c>
      <c r="D1019" s="10" t="s">
        <v>29</v>
      </c>
      <c r="E1019" s="9" t="s">
        <v>30</v>
      </c>
      <c r="F1019" s="10" t="s">
        <v>207</v>
      </c>
      <c r="G1019" s="10" t="s">
        <v>32</v>
      </c>
      <c r="H1019" s="11">
        <v>43124</v>
      </c>
      <c r="I1019" s="12">
        <v>43124</v>
      </c>
      <c r="J1019" s="10" t="s">
        <v>573</v>
      </c>
      <c r="K1019" s="13" t="s">
        <v>1999</v>
      </c>
      <c r="L1019" s="10" t="s">
        <v>284</v>
      </c>
      <c r="M1019" s="10" t="s">
        <v>29</v>
      </c>
      <c r="N1019" s="14">
        <v>552266</v>
      </c>
      <c r="O1019" s="12"/>
      <c r="P1019" s="10" t="s">
        <v>29</v>
      </c>
      <c r="Q1019" s="14">
        <v>-524652.69999999995</v>
      </c>
      <c r="R1019" s="15">
        <v>1</v>
      </c>
      <c r="S1019" s="10" t="s">
        <v>29</v>
      </c>
      <c r="T1019" s="14">
        <v>27613.3</v>
      </c>
      <c r="U1019" s="10" t="s">
        <v>36</v>
      </c>
      <c r="V1019" s="10" t="s">
        <v>29</v>
      </c>
      <c r="W1019" s="10" t="s">
        <v>37</v>
      </c>
      <c r="X1019" s="10" t="s">
        <v>29</v>
      </c>
      <c r="Y1019" s="15">
        <v>0</v>
      </c>
      <c r="Z1019" s="15">
        <v>0</v>
      </c>
      <c r="AA1019" s="15">
        <v>0</v>
      </c>
      <c r="AB1019" s="15">
        <v>0</v>
      </c>
      <c r="AC1019" s="14">
        <v>27613.3</v>
      </c>
      <c r="AD1019" t="s">
        <v>2608</v>
      </c>
      <c r="AE1019" t="s">
        <v>2608</v>
      </c>
      <c r="AF1019">
        <v>7</v>
      </c>
    </row>
    <row r="1020" spans="1:32" x14ac:dyDescent="0.25">
      <c r="A1020" s="22" t="str">
        <f t="shared" si="15"/>
        <v>8000000112-0</v>
      </c>
      <c r="B1020" s="9" t="s">
        <v>2000</v>
      </c>
      <c r="C1020" s="10" t="s">
        <v>29</v>
      </c>
      <c r="D1020" s="10" t="s">
        <v>29</v>
      </c>
      <c r="E1020" s="9" t="s">
        <v>30</v>
      </c>
      <c r="F1020" s="10" t="s">
        <v>207</v>
      </c>
      <c r="G1020" s="10" t="s">
        <v>32</v>
      </c>
      <c r="H1020" s="11">
        <v>43124</v>
      </c>
      <c r="I1020" s="12">
        <v>43124</v>
      </c>
      <c r="J1020" s="10" t="s">
        <v>573</v>
      </c>
      <c r="K1020" s="13" t="s">
        <v>2001</v>
      </c>
      <c r="L1020" s="10" t="s">
        <v>284</v>
      </c>
      <c r="M1020" s="10" t="s">
        <v>29</v>
      </c>
      <c r="N1020" s="14">
        <v>922310</v>
      </c>
      <c r="O1020" s="12"/>
      <c r="P1020" s="10" t="s">
        <v>29</v>
      </c>
      <c r="Q1020" s="14">
        <v>-876194.5</v>
      </c>
      <c r="R1020" s="15">
        <v>1</v>
      </c>
      <c r="S1020" s="10" t="s">
        <v>29</v>
      </c>
      <c r="T1020" s="14">
        <v>46115.5</v>
      </c>
      <c r="U1020" s="10" t="s">
        <v>36</v>
      </c>
      <c r="V1020" s="10" t="s">
        <v>29</v>
      </c>
      <c r="W1020" s="10" t="s">
        <v>37</v>
      </c>
      <c r="X1020" s="10" t="s">
        <v>29</v>
      </c>
      <c r="Y1020" s="15">
        <v>0</v>
      </c>
      <c r="Z1020" s="15">
        <v>0</v>
      </c>
      <c r="AA1020" s="15">
        <v>0</v>
      </c>
      <c r="AB1020" s="15">
        <v>0</v>
      </c>
      <c r="AC1020" s="14">
        <v>46115.5</v>
      </c>
      <c r="AD1020" t="s">
        <v>2608</v>
      </c>
      <c r="AE1020" t="s">
        <v>2608</v>
      </c>
      <c r="AF1020">
        <v>7</v>
      </c>
    </row>
    <row r="1021" spans="1:32" x14ac:dyDescent="0.25">
      <c r="A1021" s="22" t="str">
        <f t="shared" si="15"/>
        <v>8000000113-0</v>
      </c>
      <c r="B1021" s="9" t="s">
        <v>2002</v>
      </c>
      <c r="C1021" s="10" t="s">
        <v>29</v>
      </c>
      <c r="D1021" s="10" t="s">
        <v>29</v>
      </c>
      <c r="E1021" s="9" t="s">
        <v>30</v>
      </c>
      <c r="F1021" s="10" t="s">
        <v>207</v>
      </c>
      <c r="G1021" s="10" t="s">
        <v>32</v>
      </c>
      <c r="H1021" s="11">
        <v>43124</v>
      </c>
      <c r="I1021" s="12">
        <v>43124</v>
      </c>
      <c r="J1021" s="10" t="s">
        <v>573</v>
      </c>
      <c r="K1021" s="13" t="s">
        <v>2001</v>
      </c>
      <c r="L1021" s="10" t="s">
        <v>284</v>
      </c>
      <c r="M1021" s="10" t="s">
        <v>29</v>
      </c>
      <c r="N1021" s="14">
        <v>1218026</v>
      </c>
      <c r="O1021" s="12"/>
      <c r="P1021" s="10" t="s">
        <v>29</v>
      </c>
      <c r="Q1021" s="14">
        <v>-1157124.7</v>
      </c>
      <c r="R1021" s="15">
        <v>1</v>
      </c>
      <c r="S1021" s="10" t="s">
        <v>29</v>
      </c>
      <c r="T1021" s="14">
        <v>60901.3</v>
      </c>
      <c r="U1021" s="10" t="s">
        <v>36</v>
      </c>
      <c r="V1021" s="10" t="s">
        <v>29</v>
      </c>
      <c r="W1021" s="10" t="s">
        <v>37</v>
      </c>
      <c r="X1021" s="10" t="s">
        <v>29</v>
      </c>
      <c r="Y1021" s="15">
        <v>0</v>
      </c>
      <c r="Z1021" s="15">
        <v>0</v>
      </c>
      <c r="AA1021" s="15">
        <v>0</v>
      </c>
      <c r="AB1021" s="15">
        <v>0</v>
      </c>
      <c r="AC1021" s="14">
        <v>60901.3</v>
      </c>
      <c r="AD1021" t="s">
        <v>2608</v>
      </c>
      <c r="AE1021" t="s">
        <v>2608</v>
      </c>
      <c r="AF1021">
        <v>7</v>
      </c>
    </row>
    <row r="1022" spans="1:32" x14ac:dyDescent="0.25">
      <c r="A1022" s="22" t="str">
        <f t="shared" si="15"/>
        <v>8000000114-0</v>
      </c>
      <c r="B1022" s="9" t="s">
        <v>2003</v>
      </c>
      <c r="C1022" s="10" t="s">
        <v>29</v>
      </c>
      <c r="D1022" s="10" t="s">
        <v>29</v>
      </c>
      <c r="E1022" s="9" t="s">
        <v>30</v>
      </c>
      <c r="F1022" s="10" t="s">
        <v>207</v>
      </c>
      <c r="G1022" s="10" t="s">
        <v>32</v>
      </c>
      <c r="H1022" s="11">
        <v>43124</v>
      </c>
      <c r="I1022" s="12">
        <v>43124</v>
      </c>
      <c r="J1022" s="10" t="s">
        <v>573</v>
      </c>
      <c r="K1022" s="13" t="s">
        <v>2001</v>
      </c>
      <c r="L1022" s="10" t="s">
        <v>284</v>
      </c>
      <c r="M1022" s="10" t="s">
        <v>29</v>
      </c>
      <c r="N1022" s="14">
        <v>891872</v>
      </c>
      <c r="O1022" s="12"/>
      <c r="P1022" s="10" t="s">
        <v>29</v>
      </c>
      <c r="Q1022" s="14">
        <v>-847278.4</v>
      </c>
      <c r="R1022" s="15">
        <v>1</v>
      </c>
      <c r="S1022" s="10" t="s">
        <v>29</v>
      </c>
      <c r="T1022" s="14">
        <v>44593.599999999999</v>
      </c>
      <c r="U1022" s="10" t="s">
        <v>36</v>
      </c>
      <c r="V1022" s="10" t="s">
        <v>29</v>
      </c>
      <c r="W1022" s="10" t="s">
        <v>37</v>
      </c>
      <c r="X1022" s="10" t="s">
        <v>29</v>
      </c>
      <c r="Y1022" s="15">
        <v>0</v>
      </c>
      <c r="Z1022" s="15">
        <v>0</v>
      </c>
      <c r="AA1022" s="15">
        <v>0</v>
      </c>
      <c r="AB1022" s="15">
        <v>0</v>
      </c>
      <c r="AC1022" s="14">
        <v>44593.599999999999</v>
      </c>
      <c r="AD1022" t="s">
        <v>2608</v>
      </c>
      <c r="AE1022" t="s">
        <v>2608</v>
      </c>
      <c r="AF1022">
        <v>7</v>
      </c>
    </row>
    <row r="1023" spans="1:32" x14ac:dyDescent="0.25">
      <c r="A1023" s="22" t="str">
        <f t="shared" si="15"/>
        <v>8000000115-0</v>
      </c>
      <c r="B1023" s="9" t="s">
        <v>2004</v>
      </c>
      <c r="C1023" s="10" t="s">
        <v>29</v>
      </c>
      <c r="D1023" s="10" t="s">
        <v>29</v>
      </c>
      <c r="E1023" s="9" t="s">
        <v>30</v>
      </c>
      <c r="F1023" s="10" t="s">
        <v>207</v>
      </c>
      <c r="G1023" s="10" t="s">
        <v>32</v>
      </c>
      <c r="H1023" s="11">
        <v>43124</v>
      </c>
      <c r="I1023" s="12">
        <v>43124</v>
      </c>
      <c r="J1023" s="10" t="s">
        <v>573</v>
      </c>
      <c r="K1023" s="13" t="s">
        <v>2005</v>
      </c>
      <c r="L1023" s="10" t="s">
        <v>284</v>
      </c>
      <c r="M1023" s="10" t="s">
        <v>29</v>
      </c>
      <c r="N1023" s="14">
        <v>76259</v>
      </c>
      <c r="O1023" s="12"/>
      <c r="P1023" s="10" t="s">
        <v>29</v>
      </c>
      <c r="Q1023" s="14">
        <v>-72446.05</v>
      </c>
      <c r="R1023" s="15">
        <v>1</v>
      </c>
      <c r="S1023" s="10" t="s">
        <v>29</v>
      </c>
      <c r="T1023" s="14">
        <v>3812.95</v>
      </c>
      <c r="U1023" s="10" t="s">
        <v>36</v>
      </c>
      <c r="V1023" s="10" t="s">
        <v>29</v>
      </c>
      <c r="W1023" s="10" t="s">
        <v>37</v>
      </c>
      <c r="X1023" s="10" t="s">
        <v>29</v>
      </c>
      <c r="Y1023" s="15">
        <v>0</v>
      </c>
      <c r="Z1023" s="15">
        <v>0</v>
      </c>
      <c r="AA1023" s="15">
        <v>0</v>
      </c>
      <c r="AB1023" s="15">
        <v>0</v>
      </c>
      <c r="AC1023" s="14">
        <v>3812.95</v>
      </c>
      <c r="AD1023" t="s">
        <v>2608</v>
      </c>
      <c r="AE1023" t="s">
        <v>2608</v>
      </c>
      <c r="AF1023">
        <v>7</v>
      </c>
    </row>
    <row r="1024" spans="1:32" x14ac:dyDescent="0.25">
      <c r="A1024" s="22" t="str">
        <f t="shared" si="15"/>
        <v>8000000116-0</v>
      </c>
      <c r="B1024" s="9" t="s">
        <v>2006</v>
      </c>
      <c r="C1024" s="10" t="s">
        <v>29</v>
      </c>
      <c r="D1024" s="10" t="s">
        <v>29</v>
      </c>
      <c r="E1024" s="9" t="s">
        <v>30</v>
      </c>
      <c r="F1024" s="10" t="s">
        <v>1783</v>
      </c>
      <c r="G1024" s="10" t="s">
        <v>32</v>
      </c>
      <c r="H1024" s="11">
        <v>40483</v>
      </c>
      <c r="I1024" s="12">
        <v>40483</v>
      </c>
      <c r="J1024" s="10" t="s">
        <v>573</v>
      </c>
      <c r="K1024" s="13" t="s">
        <v>2007</v>
      </c>
      <c r="L1024" s="10" t="s">
        <v>284</v>
      </c>
      <c r="M1024" s="10" t="s">
        <v>29</v>
      </c>
      <c r="N1024" s="14">
        <v>1489206</v>
      </c>
      <c r="O1024" s="12"/>
      <c r="P1024" s="10" t="s">
        <v>29</v>
      </c>
      <c r="Q1024" s="14">
        <v>-1414746</v>
      </c>
      <c r="R1024" s="15">
        <v>1</v>
      </c>
      <c r="S1024" s="10" t="s">
        <v>29</v>
      </c>
      <c r="T1024" s="14">
        <v>74460</v>
      </c>
      <c r="U1024" s="10" t="s">
        <v>36</v>
      </c>
      <c r="V1024" s="10" t="s">
        <v>29</v>
      </c>
      <c r="W1024" s="10" t="s">
        <v>37</v>
      </c>
      <c r="X1024" s="10" t="s">
        <v>29</v>
      </c>
      <c r="Y1024" s="15">
        <v>0</v>
      </c>
      <c r="Z1024" s="15">
        <v>0</v>
      </c>
      <c r="AA1024" s="15">
        <v>0</v>
      </c>
      <c r="AB1024" s="15">
        <v>0</v>
      </c>
      <c r="AC1024" s="14">
        <v>74460</v>
      </c>
      <c r="AD1024" t="s">
        <v>2608</v>
      </c>
      <c r="AE1024" t="s">
        <v>2608</v>
      </c>
      <c r="AF1024">
        <v>7</v>
      </c>
    </row>
    <row r="1025" spans="1:32" x14ac:dyDescent="0.25">
      <c r="A1025" s="22" t="str">
        <f t="shared" si="15"/>
        <v>8000000117-0</v>
      </c>
      <c r="B1025" s="9" t="s">
        <v>2008</v>
      </c>
      <c r="C1025" s="10" t="s">
        <v>29</v>
      </c>
      <c r="D1025" s="10" t="s">
        <v>29</v>
      </c>
      <c r="E1025" s="9" t="s">
        <v>30</v>
      </c>
      <c r="F1025" s="10" t="s">
        <v>1783</v>
      </c>
      <c r="G1025" s="10" t="s">
        <v>32</v>
      </c>
      <c r="H1025" s="11">
        <v>40483</v>
      </c>
      <c r="I1025" s="12">
        <v>40483</v>
      </c>
      <c r="J1025" s="10" t="s">
        <v>573</v>
      </c>
      <c r="K1025" s="13" t="s">
        <v>2009</v>
      </c>
      <c r="L1025" s="10" t="s">
        <v>284</v>
      </c>
      <c r="M1025" s="10" t="s">
        <v>29</v>
      </c>
      <c r="N1025" s="14">
        <v>77401</v>
      </c>
      <c r="O1025" s="12"/>
      <c r="P1025" s="10" t="s">
        <v>29</v>
      </c>
      <c r="Q1025" s="14">
        <v>-73531</v>
      </c>
      <c r="R1025" s="15">
        <v>2</v>
      </c>
      <c r="S1025" s="10" t="s">
        <v>29</v>
      </c>
      <c r="T1025" s="14">
        <v>3870</v>
      </c>
      <c r="U1025" s="10" t="s">
        <v>36</v>
      </c>
      <c r="V1025" s="10" t="s">
        <v>29</v>
      </c>
      <c r="W1025" s="10" t="s">
        <v>37</v>
      </c>
      <c r="X1025" s="10" t="s">
        <v>29</v>
      </c>
      <c r="Y1025" s="15">
        <v>0</v>
      </c>
      <c r="Z1025" s="15">
        <v>0</v>
      </c>
      <c r="AA1025" s="15">
        <v>0</v>
      </c>
      <c r="AB1025" s="15">
        <v>0</v>
      </c>
      <c r="AC1025" s="14">
        <v>3870</v>
      </c>
      <c r="AD1025" t="s">
        <v>2608</v>
      </c>
      <c r="AE1025" t="s">
        <v>2608</v>
      </c>
      <c r="AF1025">
        <v>7</v>
      </c>
    </row>
    <row r="1026" spans="1:32" x14ac:dyDescent="0.25">
      <c r="A1026" s="22" t="str">
        <f t="shared" si="15"/>
        <v>8000000118-0</v>
      </c>
      <c r="B1026" s="9" t="s">
        <v>2010</v>
      </c>
      <c r="C1026" s="10" t="s">
        <v>29</v>
      </c>
      <c r="D1026" s="10" t="s">
        <v>29</v>
      </c>
      <c r="E1026" s="9" t="s">
        <v>30</v>
      </c>
      <c r="F1026" s="10" t="s">
        <v>1783</v>
      </c>
      <c r="G1026" s="10" t="s">
        <v>32</v>
      </c>
      <c r="H1026" s="11">
        <v>40695</v>
      </c>
      <c r="I1026" s="12">
        <v>40695</v>
      </c>
      <c r="J1026" s="10" t="s">
        <v>573</v>
      </c>
      <c r="K1026" s="13" t="s">
        <v>2011</v>
      </c>
      <c r="L1026" s="10" t="s">
        <v>284</v>
      </c>
      <c r="M1026" s="10" t="s">
        <v>29</v>
      </c>
      <c r="N1026" s="14">
        <v>137604</v>
      </c>
      <c r="O1026" s="12"/>
      <c r="P1026" s="10" t="s">
        <v>29</v>
      </c>
      <c r="Q1026" s="14">
        <v>-130724</v>
      </c>
      <c r="R1026" s="15">
        <v>4</v>
      </c>
      <c r="S1026" s="10" t="s">
        <v>29</v>
      </c>
      <c r="T1026" s="14">
        <v>6880</v>
      </c>
      <c r="U1026" s="10" t="s">
        <v>36</v>
      </c>
      <c r="V1026" s="10" t="s">
        <v>29</v>
      </c>
      <c r="W1026" s="10" t="s">
        <v>37</v>
      </c>
      <c r="X1026" s="10" t="s">
        <v>29</v>
      </c>
      <c r="Y1026" s="15">
        <v>0</v>
      </c>
      <c r="Z1026" s="15">
        <v>0</v>
      </c>
      <c r="AA1026" s="15">
        <v>0</v>
      </c>
      <c r="AB1026" s="15">
        <v>0</v>
      </c>
      <c r="AC1026" s="14">
        <v>6880</v>
      </c>
      <c r="AD1026" t="s">
        <v>2608</v>
      </c>
      <c r="AE1026" t="s">
        <v>2608</v>
      </c>
      <c r="AF1026">
        <v>7</v>
      </c>
    </row>
    <row r="1027" spans="1:32" x14ac:dyDescent="0.25">
      <c r="A1027" s="22" t="str">
        <f t="shared" ref="A1027:A1090" si="16">CONCATENATE(B1027,"-",E1027)</f>
        <v>8000000119-0</v>
      </c>
      <c r="B1027" s="9" t="s">
        <v>2012</v>
      </c>
      <c r="C1027" s="10" t="s">
        <v>29</v>
      </c>
      <c r="D1027" s="10" t="s">
        <v>29</v>
      </c>
      <c r="E1027" s="9" t="s">
        <v>30</v>
      </c>
      <c r="F1027" s="10" t="s">
        <v>1783</v>
      </c>
      <c r="G1027" s="10" t="s">
        <v>32</v>
      </c>
      <c r="H1027" s="11">
        <v>40817</v>
      </c>
      <c r="I1027" s="12">
        <v>40817</v>
      </c>
      <c r="J1027" s="10" t="s">
        <v>573</v>
      </c>
      <c r="K1027" s="13" t="s">
        <v>2013</v>
      </c>
      <c r="L1027" s="10" t="s">
        <v>284</v>
      </c>
      <c r="M1027" s="10" t="s">
        <v>29</v>
      </c>
      <c r="N1027" s="14">
        <v>15028</v>
      </c>
      <c r="O1027" s="12"/>
      <c r="P1027" s="10" t="s">
        <v>29</v>
      </c>
      <c r="Q1027" s="14">
        <v>-14277</v>
      </c>
      <c r="R1027" s="15">
        <v>1</v>
      </c>
      <c r="S1027" s="10" t="s">
        <v>29</v>
      </c>
      <c r="T1027" s="15">
        <v>751</v>
      </c>
      <c r="U1027" s="10" t="s">
        <v>36</v>
      </c>
      <c r="V1027" s="10" t="s">
        <v>29</v>
      </c>
      <c r="W1027" s="10" t="s">
        <v>37</v>
      </c>
      <c r="X1027" s="10" t="s">
        <v>29</v>
      </c>
      <c r="Y1027" s="15">
        <v>0</v>
      </c>
      <c r="Z1027" s="15">
        <v>0</v>
      </c>
      <c r="AA1027" s="15">
        <v>0</v>
      </c>
      <c r="AB1027" s="15">
        <v>0</v>
      </c>
      <c r="AC1027" s="15">
        <v>751</v>
      </c>
      <c r="AD1027" t="s">
        <v>2608</v>
      </c>
      <c r="AE1027" t="s">
        <v>2608</v>
      </c>
      <c r="AF1027">
        <v>7</v>
      </c>
    </row>
    <row r="1028" spans="1:32" x14ac:dyDescent="0.25">
      <c r="A1028" s="22" t="str">
        <f t="shared" si="16"/>
        <v>8000000120-0</v>
      </c>
      <c r="B1028" s="9" t="s">
        <v>2014</v>
      </c>
      <c r="C1028" s="10" t="s">
        <v>29</v>
      </c>
      <c r="D1028" s="10" t="s">
        <v>29</v>
      </c>
      <c r="E1028" s="9" t="s">
        <v>30</v>
      </c>
      <c r="F1028" s="10" t="s">
        <v>1783</v>
      </c>
      <c r="G1028" s="10" t="s">
        <v>32</v>
      </c>
      <c r="H1028" s="11">
        <v>40817</v>
      </c>
      <c r="I1028" s="12">
        <v>40817</v>
      </c>
      <c r="J1028" s="10" t="s">
        <v>573</v>
      </c>
      <c r="K1028" s="13" t="s">
        <v>2015</v>
      </c>
      <c r="L1028" s="10" t="s">
        <v>284</v>
      </c>
      <c r="M1028" s="10" t="s">
        <v>29</v>
      </c>
      <c r="N1028" s="14">
        <v>51103</v>
      </c>
      <c r="O1028" s="12"/>
      <c r="P1028" s="10" t="s">
        <v>29</v>
      </c>
      <c r="Q1028" s="14">
        <v>-48548</v>
      </c>
      <c r="R1028" s="15">
        <v>1</v>
      </c>
      <c r="S1028" s="10" t="s">
        <v>29</v>
      </c>
      <c r="T1028" s="14">
        <v>2555</v>
      </c>
      <c r="U1028" s="10" t="s">
        <v>36</v>
      </c>
      <c r="V1028" s="10" t="s">
        <v>29</v>
      </c>
      <c r="W1028" s="10" t="s">
        <v>37</v>
      </c>
      <c r="X1028" s="10" t="s">
        <v>29</v>
      </c>
      <c r="Y1028" s="15">
        <v>0</v>
      </c>
      <c r="Z1028" s="15">
        <v>0</v>
      </c>
      <c r="AA1028" s="15">
        <v>0</v>
      </c>
      <c r="AB1028" s="15">
        <v>0</v>
      </c>
      <c r="AC1028" s="14">
        <v>2555</v>
      </c>
      <c r="AD1028" t="s">
        <v>2608</v>
      </c>
      <c r="AE1028" t="s">
        <v>2608</v>
      </c>
      <c r="AF1028">
        <v>7</v>
      </c>
    </row>
    <row r="1029" spans="1:32" x14ac:dyDescent="0.25">
      <c r="A1029" s="22" t="str">
        <f t="shared" si="16"/>
        <v>8000000121-0</v>
      </c>
      <c r="B1029" s="9" t="s">
        <v>2016</v>
      </c>
      <c r="C1029" s="10" t="s">
        <v>29</v>
      </c>
      <c r="D1029" s="10" t="s">
        <v>29</v>
      </c>
      <c r="E1029" s="9" t="s">
        <v>30</v>
      </c>
      <c r="F1029" s="10" t="s">
        <v>1783</v>
      </c>
      <c r="G1029" s="10" t="s">
        <v>32</v>
      </c>
      <c r="H1029" s="11">
        <v>40878</v>
      </c>
      <c r="I1029" s="12">
        <v>40878</v>
      </c>
      <c r="J1029" s="10" t="s">
        <v>573</v>
      </c>
      <c r="K1029" s="13" t="s">
        <v>2017</v>
      </c>
      <c r="L1029" s="10" t="s">
        <v>284</v>
      </c>
      <c r="M1029" s="10" t="s">
        <v>29</v>
      </c>
      <c r="N1029" s="14">
        <v>6366</v>
      </c>
      <c r="O1029" s="12"/>
      <c r="P1029" s="10" t="s">
        <v>29</v>
      </c>
      <c r="Q1029" s="14">
        <v>-6048</v>
      </c>
      <c r="R1029" s="15">
        <v>1</v>
      </c>
      <c r="S1029" s="10" t="s">
        <v>29</v>
      </c>
      <c r="T1029" s="15">
        <v>318</v>
      </c>
      <c r="U1029" s="10" t="s">
        <v>36</v>
      </c>
      <c r="V1029" s="10" t="s">
        <v>29</v>
      </c>
      <c r="W1029" s="10" t="s">
        <v>37</v>
      </c>
      <c r="X1029" s="10" t="s">
        <v>29</v>
      </c>
      <c r="Y1029" s="15">
        <v>0</v>
      </c>
      <c r="Z1029" s="15">
        <v>0</v>
      </c>
      <c r="AA1029" s="15">
        <v>0</v>
      </c>
      <c r="AB1029" s="15">
        <v>0</v>
      </c>
      <c r="AC1029" s="15">
        <v>318</v>
      </c>
      <c r="AD1029" t="s">
        <v>2608</v>
      </c>
      <c r="AE1029" t="s">
        <v>2608</v>
      </c>
      <c r="AF1029">
        <v>7</v>
      </c>
    </row>
    <row r="1030" spans="1:32" x14ac:dyDescent="0.25">
      <c r="A1030" s="22" t="str">
        <f t="shared" si="16"/>
        <v>8000000122-0</v>
      </c>
      <c r="B1030" s="9" t="s">
        <v>2018</v>
      </c>
      <c r="C1030" s="10" t="s">
        <v>29</v>
      </c>
      <c r="D1030" s="10" t="s">
        <v>29</v>
      </c>
      <c r="E1030" s="9" t="s">
        <v>30</v>
      </c>
      <c r="F1030" s="10" t="s">
        <v>1783</v>
      </c>
      <c r="G1030" s="10" t="s">
        <v>32</v>
      </c>
      <c r="H1030" s="11">
        <v>40878</v>
      </c>
      <c r="I1030" s="12">
        <v>40878</v>
      </c>
      <c r="J1030" s="10" t="s">
        <v>573</v>
      </c>
      <c r="K1030" s="13" t="s">
        <v>2019</v>
      </c>
      <c r="L1030" s="10" t="s">
        <v>284</v>
      </c>
      <c r="M1030" s="10" t="s">
        <v>29</v>
      </c>
      <c r="N1030" s="15">
        <v>465</v>
      </c>
      <c r="O1030" s="12"/>
      <c r="P1030" s="10" t="s">
        <v>29</v>
      </c>
      <c r="Q1030" s="15">
        <v>-442</v>
      </c>
      <c r="R1030" s="15">
        <v>1</v>
      </c>
      <c r="S1030" s="10" t="s">
        <v>29</v>
      </c>
      <c r="T1030" s="15">
        <v>23</v>
      </c>
      <c r="U1030" s="10" t="s">
        <v>36</v>
      </c>
      <c r="V1030" s="10" t="s">
        <v>29</v>
      </c>
      <c r="W1030" s="10" t="s">
        <v>37</v>
      </c>
      <c r="X1030" s="10" t="s">
        <v>29</v>
      </c>
      <c r="Y1030" s="15">
        <v>0</v>
      </c>
      <c r="Z1030" s="15">
        <v>0</v>
      </c>
      <c r="AA1030" s="15">
        <v>0</v>
      </c>
      <c r="AB1030" s="15">
        <v>0</v>
      </c>
      <c r="AC1030" s="15">
        <v>23</v>
      </c>
      <c r="AD1030" t="s">
        <v>2608</v>
      </c>
      <c r="AE1030" t="s">
        <v>2608</v>
      </c>
      <c r="AF1030">
        <v>7</v>
      </c>
    </row>
    <row r="1031" spans="1:32" x14ac:dyDescent="0.25">
      <c r="A1031" s="22" t="str">
        <f t="shared" si="16"/>
        <v>8000000123-0</v>
      </c>
      <c r="B1031" s="9" t="s">
        <v>2020</v>
      </c>
      <c r="C1031" s="10" t="s">
        <v>29</v>
      </c>
      <c r="D1031" s="10" t="s">
        <v>29</v>
      </c>
      <c r="E1031" s="9" t="s">
        <v>30</v>
      </c>
      <c r="F1031" s="10" t="s">
        <v>1783</v>
      </c>
      <c r="G1031" s="10" t="s">
        <v>32</v>
      </c>
      <c r="H1031" s="11">
        <v>40878</v>
      </c>
      <c r="I1031" s="12">
        <v>40878</v>
      </c>
      <c r="J1031" s="10" t="s">
        <v>573</v>
      </c>
      <c r="K1031" s="13" t="s">
        <v>2021</v>
      </c>
      <c r="L1031" s="10" t="s">
        <v>284</v>
      </c>
      <c r="M1031" s="10" t="s">
        <v>29</v>
      </c>
      <c r="N1031" s="14">
        <v>1342</v>
      </c>
      <c r="O1031" s="12"/>
      <c r="P1031" s="10" t="s">
        <v>29</v>
      </c>
      <c r="Q1031" s="14">
        <v>-1275</v>
      </c>
      <c r="R1031" s="15">
        <v>10</v>
      </c>
      <c r="S1031" s="10" t="s">
        <v>29</v>
      </c>
      <c r="T1031" s="15">
        <v>67</v>
      </c>
      <c r="U1031" s="10" t="s">
        <v>36</v>
      </c>
      <c r="V1031" s="10" t="s">
        <v>29</v>
      </c>
      <c r="W1031" s="10" t="s">
        <v>37</v>
      </c>
      <c r="X1031" s="10" t="s">
        <v>29</v>
      </c>
      <c r="Y1031" s="15">
        <v>0</v>
      </c>
      <c r="Z1031" s="15">
        <v>0</v>
      </c>
      <c r="AA1031" s="15">
        <v>0</v>
      </c>
      <c r="AB1031" s="15">
        <v>0</v>
      </c>
      <c r="AC1031" s="15">
        <v>67</v>
      </c>
      <c r="AD1031" t="s">
        <v>2608</v>
      </c>
      <c r="AE1031" t="s">
        <v>2608</v>
      </c>
      <c r="AF1031">
        <v>7</v>
      </c>
    </row>
    <row r="1032" spans="1:32" x14ac:dyDescent="0.25">
      <c r="A1032" s="22" t="str">
        <f t="shared" si="16"/>
        <v>8000000124-0</v>
      </c>
      <c r="B1032" s="9" t="s">
        <v>2022</v>
      </c>
      <c r="C1032" s="10" t="s">
        <v>29</v>
      </c>
      <c r="D1032" s="10" t="s">
        <v>29</v>
      </c>
      <c r="E1032" s="9" t="s">
        <v>30</v>
      </c>
      <c r="F1032" s="10" t="s">
        <v>1783</v>
      </c>
      <c r="G1032" s="10" t="s">
        <v>32</v>
      </c>
      <c r="H1032" s="11">
        <v>40878</v>
      </c>
      <c r="I1032" s="12">
        <v>40878</v>
      </c>
      <c r="J1032" s="10" t="s">
        <v>573</v>
      </c>
      <c r="K1032" s="13" t="s">
        <v>2023</v>
      </c>
      <c r="L1032" s="10" t="s">
        <v>284</v>
      </c>
      <c r="M1032" s="10" t="s">
        <v>29</v>
      </c>
      <c r="N1032" s="14">
        <v>3206</v>
      </c>
      <c r="O1032" s="12"/>
      <c r="P1032" s="10" t="s">
        <v>29</v>
      </c>
      <c r="Q1032" s="14">
        <v>-3046</v>
      </c>
      <c r="R1032" s="15">
        <v>3</v>
      </c>
      <c r="S1032" s="10" t="s">
        <v>29</v>
      </c>
      <c r="T1032" s="15">
        <v>160</v>
      </c>
      <c r="U1032" s="10" t="s">
        <v>36</v>
      </c>
      <c r="V1032" s="10" t="s">
        <v>29</v>
      </c>
      <c r="W1032" s="10" t="s">
        <v>37</v>
      </c>
      <c r="X1032" s="10" t="s">
        <v>29</v>
      </c>
      <c r="Y1032" s="15">
        <v>0</v>
      </c>
      <c r="Z1032" s="15">
        <v>0</v>
      </c>
      <c r="AA1032" s="15">
        <v>0</v>
      </c>
      <c r="AB1032" s="15">
        <v>0</v>
      </c>
      <c r="AC1032" s="15">
        <v>160</v>
      </c>
      <c r="AD1032" t="s">
        <v>2608</v>
      </c>
      <c r="AE1032" t="s">
        <v>2608</v>
      </c>
      <c r="AF1032">
        <v>7</v>
      </c>
    </row>
    <row r="1033" spans="1:32" x14ac:dyDescent="0.25">
      <c r="A1033" s="22" t="str">
        <f t="shared" si="16"/>
        <v>8000000125-0</v>
      </c>
      <c r="B1033" s="9" t="s">
        <v>2024</v>
      </c>
      <c r="C1033" s="10" t="s">
        <v>29</v>
      </c>
      <c r="D1033" s="10" t="s">
        <v>29</v>
      </c>
      <c r="E1033" s="9" t="s">
        <v>30</v>
      </c>
      <c r="F1033" s="10" t="s">
        <v>1783</v>
      </c>
      <c r="G1033" s="10" t="s">
        <v>32</v>
      </c>
      <c r="H1033" s="11">
        <v>40878</v>
      </c>
      <c r="I1033" s="12">
        <v>40878</v>
      </c>
      <c r="J1033" s="10" t="s">
        <v>573</v>
      </c>
      <c r="K1033" s="13" t="s">
        <v>2025</v>
      </c>
      <c r="L1033" s="10" t="s">
        <v>284</v>
      </c>
      <c r="M1033" s="10" t="s">
        <v>29</v>
      </c>
      <c r="N1033" s="14">
        <v>35707</v>
      </c>
      <c r="O1033" s="12"/>
      <c r="P1033" s="10" t="s">
        <v>29</v>
      </c>
      <c r="Q1033" s="14">
        <v>-33922</v>
      </c>
      <c r="R1033" s="15">
        <v>5</v>
      </c>
      <c r="S1033" s="10" t="s">
        <v>29</v>
      </c>
      <c r="T1033" s="14">
        <v>1785</v>
      </c>
      <c r="U1033" s="10" t="s">
        <v>36</v>
      </c>
      <c r="V1033" s="10" t="s">
        <v>29</v>
      </c>
      <c r="W1033" s="10" t="s">
        <v>37</v>
      </c>
      <c r="X1033" s="10" t="s">
        <v>29</v>
      </c>
      <c r="Y1033" s="15">
        <v>0</v>
      </c>
      <c r="Z1033" s="15">
        <v>0</v>
      </c>
      <c r="AA1033" s="15">
        <v>0</v>
      </c>
      <c r="AB1033" s="15">
        <v>0</v>
      </c>
      <c r="AC1033" s="14">
        <v>1785</v>
      </c>
      <c r="AD1033" t="s">
        <v>2608</v>
      </c>
      <c r="AE1033" t="s">
        <v>2608</v>
      </c>
      <c r="AF1033">
        <v>7</v>
      </c>
    </row>
    <row r="1034" spans="1:32" x14ac:dyDescent="0.25">
      <c r="A1034" s="22" t="str">
        <f t="shared" si="16"/>
        <v>8000000126-0</v>
      </c>
      <c r="B1034" s="9" t="s">
        <v>2026</v>
      </c>
      <c r="C1034" s="10" t="s">
        <v>29</v>
      </c>
      <c r="D1034" s="10" t="s">
        <v>29</v>
      </c>
      <c r="E1034" s="9" t="s">
        <v>30</v>
      </c>
      <c r="F1034" s="10" t="s">
        <v>1783</v>
      </c>
      <c r="G1034" s="10" t="s">
        <v>32</v>
      </c>
      <c r="H1034" s="11">
        <v>40878</v>
      </c>
      <c r="I1034" s="12">
        <v>40878</v>
      </c>
      <c r="J1034" s="10" t="s">
        <v>573</v>
      </c>
      <c r="K1034" s="13" t="s">
        <v>2027</v>
      </c>
      <c r="L1034" s="10" t="s">
        <v>284</v>
      </c>
      <c r="M1034" s="10" t="s">
        <v>29</v>
      </c>
      <c r="N1034" s="14">
        <v>3881</v>
      </c>
      <c r="O1034" s="12"/>
      <c r="P1034" s="10" t="s">
        <v>29</v>
      </c>
      <c r="Q1034" s="14">
        <v>-3687</v>
      </c>
      <c r="R1034" s="15">
        <v>5</v>
      </c>
      <c r="S1034" s="10" t="s">
        <v>29</v>
      </c>
      <c r="T1034" s="15">
        <v>194</v>
      </c>
      <c r="U1034" s="10" t="s">
        <v>36</v>
      </c>
      <c r="V1034" s="10" t="s">
        <v>29</v>
      </c>
      <c r="W1034" s="10" t="s">
        <v>37</v>
      </c>
      <c r="X1034" s="10" t="s">
        <v>29</v>
      </c>
      <c r="Y1034" s="15">
        <v>0</v>
      </c>
      <c r="Z1034" s="15">
        <v>0</v>
      </c>
      <c r="AA1034" s="15">
        <v>0</v>
      </c>
      <c r="AB1034" s="15">
        <v>0</v>
      </c>
      <c r="AC1034" s="15">
        <v>194</v>
      </c>
      <c r="AD1034" t="s">
        <v>2608</v>
      </c>
      <c r="AE1034" t="s">
        <v>2608</v>
      </c>
      <c r="AF1034">
        <v>7</v>
      </c>
    </row>
    <row r="1035" spans="1:32" x14ac:dyDescent="0.25">
      <c r="A1035" s="22" t="str">
        <f t="shared" si="16"/>
        <v>8000000127-0</v>
      </c>
      <c r="B1035" s="9" t="s">
        <v>2028</v>
      </c>
      <c r="C1035" s="10" t="s">
        <v>29</v>
      </c>
      <c r="D1035" s="10" t="s">
        <v>29</v>
      </c>
      <c r="E1035" s="9" t="s">
        <v>30</v>
      </c>
      <c r="F1035" s="10" t="s">
        <v>1783</v>
      </c>
      <c r="G1035" s="10" t="s">
        <v>32</v>
      </c>
      <c r="H1035" s="11">
        <v>40909</v>
      </c>
      <c r="I1035" s="12">
        <v>40909</v>
      </c>
      <c r="J1035" s="10" t="s">
        <v>573</v>
      </c>
      <c r="K1035" s="13" t="s">
        <v>2029</v>
      </c>
      <c r="L1035" s="10" t="s">
        <v>284</v>
      </c>
      <c r="M1035" s="10" t="s">
        <v>29</v>
      </c>
      <c r="N1035" s="14">
        <v>89022</v>
      </c>
      <c r="O1035" s="12"/>
      <c r="P1035" s="10" t="s">
        <v>29</v>
      </c>
      <c r="Q1035" s="14">
        <v>-84571</v>
      </c>
      <c r="R1035" s="15">
        <v>4</v>
      </c>
      <c r="S1035" s="10" t="s">
        <v>29</v>
      </c>
      <c r="T1035" s="14">
        <v>4451</v>
      </c>
      <c r="U1035" s="10" t="s">
        <v>36</v>
      </c>
      <c r="V1035" s="10" t="s">
        <v>29</v>
      </c>
      <c r="W1035" s="10" t="s">
        <v>37</v>
      </c>
      <c r="X1035" s="10" t="s">
        <v>29</v>
      </c>
      <c r="Y1035" s="15">
        <v>0</v>
      </c>
      <c r="Z1035" s="15">
        <v>0</v>
      </c>
      <c r="AA1035" s="15">
        <v>0</v>
      </c>
      <c r="AB1035" s="15">
        <v>0</v>
      </c>
      <c r="AC1035" s="14">
        <v>4451</v>
      </c>
      <c r="AD1035" t="s">
        <v>2608</v>
      </c>
      <c r="AE1035" t="s">
        <v>2608</v>
      </c>
      <c r="AF1035">
        <v>7</v>
      </c>
    </row>
    <row r="1036" spans="1:32" x14ac:dyDescent="0.25">
      <c r="A1036" s="22" t="str">
        <f t="shared" si="16"/>
        <v>8000000128-0</v>
      </c>
      <c r="B1036" s="9" t="s">
        <v>2030</v>
      </c>
      <c r="C1036" s="10" t="s">
        <v>29</v>
      </c>
      <c r="D1036" s="10" t="s">
        <v>29</v>
      </c>
      <c r="E1036" s="9" t="s">
        <v>30</v>
      </c>
      <c r="F1036" s="10" t="s">
        <v>1783</v>
      </c>
      <c r="G1036" s="10" t="s">
        <v>32</v>
      </c>
      <c r="H1036" s="11">
        <v>40969</v>
      </c>
      <c r="I1036" s="12">
        <v>40969</v>
      </c>
      <c r="J1036" s="10" t="s">
        <v>573</v>
      </c>
      <c r="K1036" s="13" t="s">
        <v>2031</v>
      </c>
      <c r="L1036" s="10" t="s">
        <v>284</v>
      </c>
      <c r="M1036" s="10" t="s">
        <v>29</v>
      </c>
      <c r="N1036" s="14">
        <v>36225</v>
      </c>
      <c r="O1036" s="12"/>
      <c r="P1036" s="10" t="s">
        <v>29</v>
      </c>
      <c r="Q1036" s="14">
        <v>-34414</v>
      </c>
      <c r="R1036" s="15">
        <v>1</v>
      </c>
      <c r="S1036" s="10" t="s">
        <v>29</v>
      </c>
      <c r="T1036" s="14">
        <v>1811</v>
      </c>
      <c r="U1036" s="10" t="s">
        <v>36</v>
      </c>
      <c r="V1036" s="10" t="s">
        <v>29</v>
      </c>
      <c r="W1036" s="10" t="s">
        <v>37</v>
      </c>
      <c r="X1036" s="10" t="s">
        <v>29</v>
      </c>
      <c r="Y1036" s="15">
        <v>0</v>
      </c>
      <c r="Z1036" s="15">
        <v>0</v>
      </c>
      <c r="AA1036" s="15">
        <v>0</v>
      </c>
      <c r="AB1036" s="15">
        <v>0</v>
      </c>
      <c r="AC1036" s="14">
        <v>1811</v>
      </c>
      <c r="AD1036" t="s">
        <v>2608</v>
      </c>
      <c r="AE1036" t="s">
        <v>2608</v>
      </c>
      <c r="AF1036">
        <v>7</v>
      </c>
    </row>
    <row r="1037" spans="1:32" x14ac:dyDescent="0.25">
      <c r="A1037" s="22" t="str">
        <f t="shared" si="16"/>
        <v>8000000129-0</v>
      </c>
      <c r="B1037" s="9" t="s">
        <v>2032</v>
      </c>
      <c r="C1037" s="10" t="s">
        <v>29</v>
      </c>
      <c r="D1037" s="10" t="s">
        <v>29</v>
      </c>
      <c r="E1037" s="9" t="s">
        <v>30</v>
      </c>
      <c r="F1037" s="10" t="s">
        <v>1783</v>
      </c>
      <c r="G1037" s="10" t="s">
        <v>32</v>
      </c>
      <c r="H1037" s="11">
        <v>41091</v>
      </c>
      <c r="I1037" s="12">
        <v>41091</v>
      </c>
      <c r="J1037" s="10" t="s">
        <v>573</v>
      </c>
      <c r="K1037" s="13" t="s">
        <v>2033</v>
      </c>
      <c r="L1037" s="10" t="s">
        <v>284</v>
      </c>
      <c r="M1037" s="10" t="s">
        <v>29</v>
      </c>
      <c r="N1037" s="14">
        <v>61229</v>
      </c>
      <c r="O1037" s="12"/>
      <c r="P1037" s="10" t="s">
        <v>29</v>
      </c>
      <c r="Q1037" s="14">
        <v>-58168</v>
      </c>
      <c r="R1037" s="15">
        <v>1</v>
      </c>
      <c r="S1037" s="10" t="s">
        <v>29</v>
      </c>
      <c r="T1037" s="14">
        <v>3061</v>
      </c>
      <c r="U1037" s="10" t="s">
        <v>36</v>
      </c>
      <c r="V1037" s="10" t="s">
        <v>29</v>
      </c>
      <c r="W1037" s="10" t="s">
        <v>37</v>
      </c>
      <c r="X1037" s="10" t="s">
        <v>29</v>
      </c>
      <c r="Y1037" s="15">
        <v>0</v>
      </c>
      <c r="Z1037" s="15">
        <v>0</v>
      </c>
      <c r="AA1037" s="15">
        <v>0</v>
      </c>
      <c r="AB1037" s="15">
        <v>0</v>
      </c>
      <c r="AC1037" s="14">
        <v>3061</v>
      </c>
      <c r="AD1037" t="s">
        <v>2608</v>
      </c>
      <c r="AE1037" t="s">
        <v>2608</v>
      </c>
      <c r="AF1037">
        <v>7</v>
      </c>
    </row>
    <row r="1038" spans="1:32" x14ac:dyDescent="0.25">
      <c r="A1038" s="22" t="str">
        <f t="shared" si="16"/>
        <v>8000000130-0</v>
      </c>
      <c r="B1038" s="9" t="s">
        <v>2034</v>
      </c>
      <c r="C1038" s="10" t="s">
        <v>29</v>
      </c>
      <c r="D1038" s="10" t="s">
        <v>29</v>
      </c>
      <c r="E1038" s="9" t="s">
        <v>30</v>
      </c>
      <c r="F1038" s="10" t="s">
        <v>1783</v>
      </c>
      <c r="G1038" s="10" t="s">
        <v>32</v>
      </c>
      <c r="H1038" s="11">
        <v>41091</v>
      </c>
      <c r="I1038" s="12">
        <v>41091</v>
      </c>
      <c r="J1038" s="10" t="s">
        <v>573</v>
      </c>
      <c r="K1038" s="13" t="s">
        <v>2035</v>
      </c>
      <c r="L1038" s="10" t="s">
        <v>284</v>
      </c>
      <c r="M1038" s="10" t="s">
        <v>29</v>
      </c>
      <c r="N1038" s="14">
        <v>7725</v>
      </c>
      <c r="O1038" s="12"/>
      <c r="P1038" s="10" t="s">
        <v>29</v>
      </c>
      <c r="Q1038" s="14">
        <v>-7339</v>
      </c>
      <c r="R1038" s="15">
        <v>1</v>
      </c>
      <c r="S1038" s="10" t="s">
        <v>29</v>
      </c>
      <c r="T1038" s="15">
        <v>386</v>
      </c>
      <c r="U1038" s="10" t="s">
        <v>36</v>
      </c>
      <c r="V1038" s="10" t="s">
        <v>29</v>
      </c>
      <c r="W1038" s="10" t="s">
        <v>37</v>
      </c>
      <c r="X1038" s="10" t="s">
        <v>29</v>
      </c>
      <c r="Y1038" s="15">
        <v>0</v>
      </c>
      <c r="Z1038" s="15">
        <v>0</v>
      </c>
      <c r="AA1038" s="15">
        <v>0</v>
      </c>
      <c r="AB1038" s="15">
        <v>0</v>
      </c>
      <c r="AC1038" s="15">
        <v>386</v>
      </c>
      <c r="AD1038" t="s">
        <v>2608</v>
      </c>
      <c r="AE1038" t="s">
        <v>2608</v>
      </c>
      <c r="AF1038">
        <v>7</v>
      </c>
    </row>
    <row r="1039" spans="1:32" x14ac:dyDescent="0.25">
      <c r="A1039" s="22" t="str">
        <f t="shared" si="16"/>
        <v>8000000131-0</v>
      </c>
      <c r="B1039" s="9" t="s">
        <v>2036</v>
      </c>
      <c r="C1039" s="10" t="s">
        <v>29</v>
      </c>
      <c r="D1039" s="10" t="s">
        <v>29</v>
      </c>
      <c r="E1039" s="9" t="s">
        <v>30</v>
      </c>
      <c r="F1039" s="10" t="s">
        <v>1783</v>
      </c>
      <c r="G1039" s="10" t="s">
        <v>32</v>
      </c>
      <c r="H1039" s="11">
        <v>41183</v>
      </c>
      <c r="I1039" s="12">
        <v>41183</v>
      </c>
      <c r="J1039" s="10" t="s">
        <v>573</v>
      </c>
      <c r="K1039" s="13" t="s">
        <v>2037</v>
      </c>
      <c r="L1039" s="10" t="s">
        <v>284</v>
      </c>
      <c r="M1039" s="10" t="s">
        <v>29</v>
      </c>
      <c r="N1039" s="14">
        <v>13650</v>
      </c>
      <c r="O1039" s="12"/>
      <c r="P1039" s="10" t="s">
        <v>29</v>
      </c>
      <c r="Q1039" s="14">
        <v>-12967</v>
      </c>
      <c r="R1039" s="15">
        <v>2</v>
      </c>
      <c r="S1039" s="10" t="s">
        <v>29</v>
      </c>
      <c r="T1039" s="15">
        <v>683</v>
      </c>
      <c r="U1039" s="10" t="s">
        <v>36</v>
      </c>
      <c r="V1039" s="10" t="s">
        <v>29</v>
      </c>
      <c r="W1039" s="10" t="s">
        <v>37</v>
      </c>
      <c r="X1039" s="10" t="s">
        <v>29</v>
      </c>
      <c r="Y1039" s="15">
        <v>0</v>
      </c>
      <c r="Z1039" s="15">
        <v>0</v>
      </c>
      <c r="AA1039" s="15">
        <v>0</v>
      </c>
      <c r="AB1039" s="15">
        <v>0</v>
      </c>
      <c r="AC1039" s="15">
        <v>683</v>
      </c>
      <c r="AD1039" t="s">
        <v>2608</v>
      </c>
      <c r="AE1039" t="s">
        <v>2608</v>
      </c>
      <c r="AF1039">
        <v>7</v>
      </c>
    </row>
    <row r="1040" spans="1:32" x14ac:dyDescent="0.25">
      <c r="A1040" s="22" t="str">
        <f t="shared" si="16"/>
        <v>8000000132-0</v>
      </c>
      <c r="B1040" s="9" t="s">
        <v>2038</v>
      </c>
      <c r="C1040" s="10" t="s">
        <v>29</v>
      </c>
      <c r="D1040" s="10" t="s">
        <v>29</v>
      </c>
      <c r="E1040" s="9" t="s">
        <v>30</v>
      </c>
      <c r="F1040" s="10" t="s">
        <v>1783</v>
      </c>
      <c r="G1040" s="10" t="s">
        <v>32</v>
      </c>
      <c r="H1040" s="11">
        <v>41183</v>
      </c>
      <c r="I1040" s="12">
        <v>41183</v>
      </c>
      <c r="J1040" s="10" t="s">
        <v>573</v>
      </c>
      <c r="K1040" s="13" t="s">
        <v>2039</v>
      </c>
      <c r="L1040" s="10" t="s">
        <v>284</v>
      </c>
      <c r="M1040" s="10" t="s">
        <v>29</v>
      </c>
      <c r="N1040" s="14">
        <v>3423</v>
      </c>
      <c r="O1040" s="12"/>
      <c r="P1040" s="10" t="s">
        <v>29</v>
      </c>
      <c r="Q1040" s="14">
        <v>-3252</v>
      </c>
      <c r="R1040" s="15">
        <v>1</v>
      </c>
      <c r="S1040" s="10" t="s">
        <v>29</v>
      </c>
      <c r="T1040" s="15">
        <v>171</v>
      </c>
      <c r="U1040" s="10" t="s">
        <v>36</v>
      </c>
      <c r="V1040" s="10" t="s">
        <v>29</v>
      </c>
      <c r="W1040" s="10" t="s">
        <v>37</v>
      </c>
      <c r="X1040" s="10" t="s">
        <v>29</v>
      </c>
      <c r="Y1040" s="15">
        <v>0</v>
      </c>
      <c r="Z1040" s="15">
        <v>0</v>
      </c>
      <c r="AA1040" s="15">
        <v>0</v>
      </c>
      <c r="AB1040" s="15">
        <v>0</v>
      </c>
      <c r="AC1040" s="15">
        <v>171</v>
      </c>
      <c r="AD1040" t="s">
        <v>2608</v>
      </c>
      <c r="AE1040" t="s">
        <v>2608</v>
      </c>
      <c r="AF1040">
        <v>7</v>
      </c>
    </row>
    <row r="1041" spans="1:32" x14ac:dyDescent="0.25">
      <c r="A1041" s="22" t="str">
        <f t="shared" si="16"/>
        <v>8000000133-0</v>
      </c>
      <c r="B1041" s="9" t="s">
        <v>2040</v>
      </c>
      <c r="C1041" s="10" t="s">
        <v>29</v>
      </c>
      <c r="D1041" s="10" t="s">
        <v>29</v>
      </c>
      <c r="E1041" s="9" t="s">
        <v>30</v>
      </c>
      <c r="F1041" s="10" t="s">
        <v>1783</v>
      </c>
      <c r="G1041" s="10" t="s">
        <v>32</v>
      </c>
      <c r="H1041" s="11">
        <v>41183</v>
      </c>
      <c r="I1041" s="12">
        <v>41183</v>
      </c>
      <c r="J1041" s="10" t="s">
        <v>573</v>
      </c>
      <c r="K1041" s="13" t="s">
        <v>2041</v>
      </c>
      <c r="L1041" s="10" t="s">
        <v>284</v>
      </c>
      <c r="M1041" s="10" t="s">
        <v>29</v>
      </c>
      <c r="N1041" s="14">
        <v>23625</v>
      </c>
      <c r="O1041" s="12"/>
      <c r="P1041" s="10" t="s">
        <v>29</v>
      </c>
      <c r="Q1041" s="14">
        <v>-22444</v>
      </c>
      <c r="R1041" s="15">
        <v>3</v>
      </c>
      <c r="S1041" s="10" t="s">
        <v>29</v>
      </c>
      <c r="T1041" s="14">
        <v>1181</v>
      </c>
      <c r="U1041" s="10" t="s">
        <v>36</v>
      </c>
      <c r="V1041" s="10" t="s">
        <v>29</v>
      </c>
      <c r="W1041" s="10" t="s">
        <v>37</v>
      </c>
      <c r="X1041" s="10" t="s">
        <v>29</v>
      </c>
      <c r="Y1041" s="15">
        <v>0</v>
      </c>
      <c r="Z1041" s="15">
        <v>0</v>
      </c>
      <c r="AA1041" s="15">
        <v>0</v>
      </c>
      <c r="AB1041" s="15">
        <v>0</v>
      </c>
      <c r="AC1041" s="14">
        <v>1181</v>
      </c>
      <c r="AD1041" t="s">
        <v>2608</v>
      </c>
      <c r="AE1041" t="s">
        <v>2608</v>
      </c>
      <c r="AF1041">
        <v>7</v>
      </c>
    </row>
    <row r="1042" spans="1:32" x14ac:dyDescent="0.25">
      <c r="A1042" s="22" t="str">
        <f t="shared" si="16"/>
        <v>8000000133-1</v>
      </c>
      <c r="B1042" s="9" t="s">
        <v>2040</v>
      </c>
      <c r="C1042" s="10" t="s">
        <v>29</v>
      </c>
      <c r="D1042" s="10" t="s">
        <v>29</v>
      </c>
      <c r="E1042" s="9" t="s">
        <v>375</v>
      </c>
      <c r="F1042" s="10" t="s">
        <v>207</v>
      </c>
      <c r="G1042" s="10" t="s">
        <v>32</v>
      </c>
      <c r="H1042" s="11">
        <v>44883</v>
      </c>
      <c r="I1042" s="12">
        <v>44883</v>
      </c>
      <c r="J1042" s="10" t="s">
        <v>573</v>
      </c>
      <c r="K1042" s="13" t="s">
        <v>2042</v>
      </c>
      <c r="L1042" s="10" t="s">
        <v>284</v>
      </c>
      <c r="M1042" s="10" t="s">
        <v>29</v>
      </c>
      <c r="N1042" s="14">
        <v>36500</v>
      </c>
      <c r="O1042" s="12"/>
      <c r="P1042" s="10" t="s">
        <v>29</v>
      </c>
      <c r="Q1042" s="14">
        <v>-8463</v>
      </c>
      <c r="R1042" s="15">
        <v>1</v>
      </c>
      <c r="S1042" s="10" t="s">
        <v>29</v>
      </c>
      <c r="T1042" s="14">
        <v>28037</v>
      </c>
      <c r="U1042" s="10" t="s">
        <v>36</v>
      </c>
      <c r="V1042" s="10" t="s">
        <v>29</v>
      </c>
      <c r="W1042" s="10" t="s">
        <v>37</v>
      </c>
      <c r="X1042" s="10" t="s">
        <v>29</v>
      </c>
      <c r="Y1042" s="15">
        <v>0</v>
      </c>
      <c r="Z1042" s="15">
        <v>0</v>
      </c>
      <c r="AA1042" s="15">
        <v>0</v>
      </c>
      <c r="AB1042" s="14">
        <v>-17736</v>
      </c>
      <c r="AC1042" s="14">
        <v>10301</v>
      </c>
      <c r="AD1042" t="s">
        <v>2608</v>
      </c>
      <c r="AE1042" t="s">
        <v>2608</v>
      </c>
      <c r="AF1042">
        <v>7</v>
      </c>
    </row>
    <row r="1043" spans="1:32" x14ac:dyDescent="0.25">
      <c r="A1043" s="22" t="str">
        <f t="shared" si="16"/>
        <v>8000000133-2</v>
      </c>
      <c r="B1043" s="9" t="s">
        <v>2040</v>
      </c>
      <c r="C1043" s="10" t="s">
        <v>29</v>
      </c>
      <c r="D1043" s="10" t="s">
        <v>29</v>
      </c>
      <c r="E1043" s="9" t="s">
        <v>376</v>
      </c>
      <c r="F1043" s="10" t="s">
        <v>207</v>
      </c>
      <c r="G1043" s="10" t="s">
        <v>32</v>
      </c>
      <c r="H1043" s="11">
        <v>44898</v>
      </c>
      <c r="I1043" s="12">
        <v>44898</v>
      </c>
      <c r="J1043" s="10" t="s">
        <v>573</v>
      </c>
      <c r="K1043" s="13" t="s">
        <v>2042</v>
      </c>
      <c r="L1043" s="10" t="s">
        <v>284</v>
      </c>
      <c r="M1043" s="10" t="s">
        <v>29</v>
      </c>
      <c r="N1043" s="14">
        <v>36500</v>
      </c>
      <c r="O1043" s="12"/>
      <c r="P1043" s="10" t="s">
        <v>29</v>
      </c>
      <c r="Q1043" s="14">
        <v>-7516</v>
      </c>
      <c r="R1043" s="15">
        <v>1</v>
      </c>
      <c r="S1043" s="10" t="s">
        <v>29</v>
      </c>
      <c r="T1043" s="14">
        <v>28984</v>
      </c>
      <c r="U1043" s="10" t="s">
        <v>36</v>
      </c>
      <c r="V1043" s="10" t="s">
        <v>29</v>
      </c>
      <c r="W1043" s="10" t="s">
        <v>37</v>
      </c>
      <c r="X1043" s="10" t="s">
        <v>29</v>
      </c>
      <c r="Y1043" s="15">
        <v>0</v>
      </c>
      <c r="Z1043" s="15">
        <v>0</v>
      </c>
      <c r="AA1043" s="15">
        <v>0</v>
      </c>
      <c r="AB1043" s="14">
        <v>-18335</v>
      </c>
      <c r="AC1043" s="14">
        <v>10649</v>
      </c>
      <c r="AD1043" t="s">
        <v>2608</v>
      </c>
      <c r="AE1043" t="s">
        <v>2608</v>
      </c>
      <c r="AF1043">
        <v>7</v>
      </c>
    </row>
    <row r="1044" spans="1:32" x14ac:dyDescent="0.25">
      <c r="A1044" s="22" t="str">
        <f t="shared" si="16"/>
        <v>8000000133-3</v>
      </c>
      <c r="B1044" s="9" t="s">
        <v>2040</v>
      </c>
      <c r="C1044" s="10" t="s">
        <v>29</v>
      </c>
      <c r="D1044" s="10" t="s">
        <v>29</v>
      </c>
      <c r="E1044" s="9" t="s">
        <v>1183</v>
      </c>
      <c r="F1044" s="10" t="s">
        <v>207</v>
      </c>
      <c r="G1044" s="10" t="s">
        <v>32</v>
      </c>
      <c r="H1044" s="11">
        <v>44902</v>
      </c>
      <c r="I1044" s="12">
        <v>44902</v>
      </c>
      <c r="J1044" s="10" t="s">
        <v>573</v>
      </c>
      <c r="K1044" s="13" t="s">
        <v>2042</v>
      </c>
      <c r="L1044" s="10" t="s">
        <v>284</v>
      </c>
      <c r="M1044" s="10" t="s">
        <v>29</v>
      </c>
      <c r="N1044" s="14">
        <v>73000</v>
      </c>
      <c r="O1044" s="12"/>
      <c r="P1044" s="10" t="s">
        <v>29</v>
      </c>
      <c r="Q1044" s="14">
        <v>-14527</v>
      </c>
      <c r="R1044" s="15">
        <v>2</v>
      </c>
      <c r="S1044" s="10" t="s">
        <v>29</v>
      </c>
      <c r="T1044" s="14">
        <v>58473</v>
      </c>
      <c r="U1044" s="10" t="s">
        <v>36</v>
      </c>
      <c r="V1044" s="10" t="s">
        <v>29</v>
      </c>
      <c r="W1044" s="10" t="s">
        <v>37</v>
      </c>
      <c r="X1044" s="10" t="s">
        <v>29</v>
      </c>
      <c r="Y1044" s="15">
        <v>0</v>
      </c>
      <c r="Z1044" s="15">
        <v>0</v>
      </c>
      <c r="AA1044" s="15">
        <v>0</v>
      </c>
      <c r="AB1044" s="14">
        <v>-36990</v>
      </c>
      <c r="AC1044" s="14">
        <v>21483</v>
      </c>
      <c r="AD1044" t="s">
        <v>2608</v>
      </c>
      <c r="AE1044" t="s">
        <v>2608</v>
      </c>
      <c r="AF1044">
        <v>7</v>
      </c>
    </row>
    <row r="1045" spans="1:32" x14ac:dyDescent="0.25">
      <c r="A1045" s="22" t="str">
        <f t="shared" si="16"/>
        <v>8000000133-4</v>
      </c>
      <c r="B1045" s="9" t="s">
        <v>2040</v>
      </c>
      <c r="C1045" s="10" t="s">
        <v>29</v>
      </c>
      <c r="D1045" s="10" t="s">
        <v>29</v>
      </c>
      <c r="E1045" s="9" t="s">
        <v>1451</v>
      </c>
      <c r="F1045" s="10" t="s">
        <v>207</v>
      </c>
      <c r="G1045" s="10" t="s">
        <v>32</v>
      </c>
      <c r="H1045" s="11">
        <v>44911</v>
      </c>
      <c r="I1045" s="12">
        <v>44911</v>
      </c>
      <c r="J1045" s="10" t="s">
        <v>573</v>
      </c>
      <c r="K1045" s="13" t="s">
        <v>2042</v>
      </c>
      <c r="L1045" s="10" t="s">
        <v>284</v>
      </c>
      <c r="M1045" s="10" t="s">
        <v>29</v>
      </c>
      <c r="N1045" s="14">
        <v>109500</v>
      </c>
      <c r="O1045" s="12"/>
      <c r="P1045" s="10" t="s">
        <v>29</v>
      </c>
      <c r="Q1045" s="14">
        <v>-20085</v>
      </c>
      <c r="R1045" s="15">
        <v>3</v>
      </c>
      <c r="S1045" s="10" t="s">
        <v>29</v>
      </c>
      <c r="T1045" s="14">
        <v>89415</v>
      </c>
      <c r="U1045" s="10" t="s">
        <v>36</v>
      </c>
      <c r="V1045" s="10" t="s">
        <v>29</v>
      </c>
      <c r="W1045" s="10" t="s">
        <v>37</v>
      </c>
      <c r="X1045" s="10" t="s">
        <v>29</v>
      </c>
      <c r="Y1045" s="15">
        <v>0</v>
      </c>
      <c r="Z1045" s="15">
        <v>0</v>
      </c>
      <c r="AA1045" s="15">
        <v>0</v>
      </c>
      <c r="AB1045" s="14">
        <v>-56564</v>
      </c>
      <c r="AC1045" s="14">
        <v>32851</v>
      </c>
      <c r="AD1045" t="s">
        <v>2608</v>
      </c>
      <c r="AE1045" t="s">
        <v>2608</v>
      </c>
      <c r="AF1045">
        <v>7</v>
      </c>
    </row>
    <row r="1046" spans="1:32" x14ac:dyDescent="0.25">
      <c r="A1046" s="22" t="str">
        <f t="shared" si="16"/>
        <v>8000000133-5</v>
      </c>
      <c r="B1046" s="9" t="s">
        <v>2040</v>
      </c>
      <c r="C1046" s="10" t="s">
        <v>29</v>
      </c>
      <c r="D1046" s="10" t="s">
        <v>29</v>
      </c>
      <c r="E1046" s="9" t="s">
        <v>1452</v>
      </c>
      <c r="F1046" s="10" t="s">
        <v>207</v>
      </c>
      <c r="G1046" s="10" t="s">
        <v>32</v>
      </c>
      <c r="H1046" s="11">
        <v>44726</v>
      </c>
      <c r="I1046" s="12">
        <v>44726</v>
      </c>
      <c r="J1046" s="10" t="s">
        <v>573</v>
      </c>
      <c r="K1046" s="13" t="s">
        <v>2043</v>
      </c>
      <c r="L1046" s="10" t="s">
        <v>284</v>
      </c>
      <c r="M1046" s="10" t="s">
        <v>29</v>
      </c>
      <c r="N1046" s="14">
        <v>30508</v>
      </c>
      <c r="O1046" s="12"/>
      <c r="P1046" s="10" t="s">
        <v>29</v>
      </c>
      <c r="Q1046" s="14">
        <v>-15362</v>
      </c>
      <c r="R1046" s="15">
        <v>4</v>
      </c>
      <c r="S1046" s="10" t="s">
        <v>29</v>
      </c>
      <c r="T1046" s="14">
        <v>15146</v>
      </c>
      <c r="U1046" s="10" t="s">
        <v>36</v>
      </c>
      <c r="V1046" s="10" t="s">
        <v>29</v>
      </c>
      <c r="W1046" s="10" t="s">
        <v>37</v>
      </c>
      <c r="X1046" s="10" t="s">
        <v>29</v>
      </c>
      <c r="Y1046" s="15">
        <v>0</v>
      </c>
      <c r="Z1046" s="15">
        <v>0</v>
      </c>
      <c r="AA1046" s="15">
        <v>0</v>
      </c>
      <c r="AB1046" s="14">
        <v>-9581</v>
      </c>
      <c r="AC1046" s="14">
        <v>5565</v>
      </c>
      <c r="AD1046" t="s">
        <v>2608</v>
      </c>
      <c r="AE1046" t="s">
        <v>2608</v>
      </c>
      <c r="AF1046">
        <v>7</v>
      </c>
    </row>
    <row r="1047" spans="1:32" x14ac:dyDescent="0.25">
      <c r="A1047" s="22" t="str">
        <f t="shared" si="16"/>
        <v>8000000134-0</v>
      </c>
      <c r="B1047" s="9" t="s">
        <v>2044</v>
      </c>
      <c r="C1047" s="10" t="s">
        <v>29</v>
      </c>
      <c r="D1047" s="10" t="s">
        <v>29</v>
      </c>
      <c r="E1047" s="9" t="s">
        <v>30</v>
      </c>
      <c r="F1047" s="10" t="s">
        <v>1783</v>
      </c>
      <c r="G1047" s="10" t="s">
        <v>32</v>
      </c>
      <c r="H1047" s="11">
        <v>41183</v>
      </c>
      <c r="I1047" s="12">
        <v>41183</v>
      </c>
      <c r="J1047" s="10" t="s">
        <v>573</v>
      </c>
      <c r="K1047" s="13" t="s">
        <v>2045</v>
      </c>
      <c r="L1047" s="10" t="s">
        <v>284</v>
      </c>
      <c r="M1047" s="10" t="s">
        <v>29</v>
      </c>
      <c r="N1047" s="14">
        <v>26888</v>
      </c>
      <c r="O1047" s="12"/>
      <c r="P1047" s="10" t="s">
        <v>29</v>
      </c>
      <c r="Q1047" s="14">
        <v>-25544</v>
      </c>
      <c r="R1047" s="15">
        <v>1</v>
      </c>
      <c r="S1047" s="10" t="s">
        <v>29</v>
      </c>
      <c r="T1047" s="14">
        <v>1344</v>
      </c>
      <c r="U1047" s="10" t="s">
        <v>36</v>
      </c>
      <c r="V1047" s="10" t="s">
        <v>29</v>
      </c>
      <c r="W1047" s="10" t="s">
        <v>37</v>
      </c>
      <c r="X1047" s="10" t="s">
        <v>29</v>
      </c>
      <c r="Y1047" s="15">
        <v>0</v>
      </c>
      <c r="Z1047" s="15">
        <v>0</v>
      </c>
      <c r="AA1047" s="15">
        <v>0</v>
      </c>
      <c r="AB1047" s="15">
        <v>0</v>
      </c>
      <c r="AC1047" s="14">
        <v>1344</v>
      </c>
      <c r="AD1047" t="s">
        <v>2608</v>
      </c>
      <c r="AE1047" t="s">
        <v>2608</v>
      </c>
      <c r="AF1047">
        <v>7</v>
      </c>
    </row>
    <row r="1048" spans="1:32" x14ac:dyDescent="0.25">
      <c r="A1048" s="22" t="str">
        <f t="shared" si="16"/>
        <v>8000000135-0</v>
      </c>
      <c r="B1048" s="9" t="s">
        <v>2046</v>
      </c>
      <c r="C1048" s="10" t="s">
        <v>29</v>
      </c>
      <c r="D1048" s="10" t="s">
        <v>29</v>
      </c>
      <c r="E1048" s="9" t="s">
        <v>30</v>
      </c>
      <c r="F1048" s="10" t="s">
        <v>1783</v>
      </c>
      <c r="G1048" s="10" t="s">
        <v>32</v>
      </c>
      <c r="H1048" s="11">
        <v>41183</v>
      </c>
      <c r="I1048" s="12">
        <v>41183</v>
      </c>
      <c r="J1048" s="10" t="s">
        <v>573</v>
      </c>
      <c r="K1048" s="13" t="s">
        <v>2047</v>
      </c>
      <c r="L1048" s="10" t="s">
        <v>284</v>
      </c>
      <c r="M1048" s="10" t="s">
        <v>29</v>
      </c>
      <c r="N1048" s="14">
        <v>26550</v>
      </c>
      <c r="O1048" s="12"/>
      <c r="P1048" s="10" t="s">
        <v>29</v>
      </c>
      <c r="Q1048" s="14">
        <v>-25222</v>
      </c>
      <c r="R1048" s="15">
        <v>2</v>
      </c>
      <c r="S1048" s="10" t="s">
        <v>29</v>
      </c>
      <c r="T1048" s="14">
        <v>1328</v>
      </c>
      <c r="U1048" s="10" t="s">
        <v>36</v>
      </c>
      <c r="V1048" s="10" t="s">
        <v>29</v>
      </c>
      <c r="W1048" s="10" t="s">
        <v>37</v>
      </c>
      <c r="X1048" s="10" t="s">
        <v>29</v>
      </c>
      <c r="Y1048" s="15">
        <v>0</v>
      </c>
      <c r="Z1048" s="15">
        <v>0</v>
      </c>
      <c r="AA1048" s="15">
        <v>0</v>
      </c>
      <c r="AB1048" s="15">
        <v>0</v>
      </c>
      <c r="AC1048" s="14">
        <v>1328</v>
      </c>
      <c r="AD1048" t="s">
        <v>2608</v>
      </c>
      <c r="AE1048" t="s">
        <v>2608</v>
      </c>
      <c r="AF1048">
        <v>7</v>
      </c>
    </row>
    <row r="1049" spans="1:32" x14ac:dyDescent="0.25">
      <c r="A1049" s="22" t="str">
        <f t="shared" si="16"/>
        <v>8000000136-0</v>
      </c>
      <c r="B1049" s="9" t="s">
        <v>2048</v>
      </c>
      <c r="C1049" s="10" t="s">
        <v>29</v>
      </c>
      <c r="D1049" s="10" t="s">
        <v>29</v>
      </c>
      <c r="E1049" s="9" t="s">
        <v>30</v>
      </c>
      <c r="F1049" s="10" t="s">
        <v>1783</v>
      </c>
      <c r="G1049" s="10" t="s">
        <v>32</v>
      </c>
      <c r="H1049" s="11">
        <v>41913</v>
      </c>
      <c r="I1049" s="12">
        <v>41913</v>
      </c>
      <c r="J1049" s="10" t="s">
        <v>573</v>
      </c>
      <c r="K1049" s="13" t="s">
        <v>2049</v>
      </c>
      <c r="L1049" s="10" t="s">
        <v>284</v>
      </c>
      <c r="M1049" s="10" t="s">
        <v>29</v>
      </c>
      <c r="N1049" s="14">
        <v>12926.26</v>
      </c>
      <c r="O1049" s="12"/>
      <c r="P1049" s="10" t="s">
        <v>29</v>
      </c>
      <c r="Q1049" s="14">
        <v>-12280.26</v>
      </c>
      <c r="R1049" s="15">
        <v>1</v>
      </c>
      <c r="S1049" s="10" t="s">
        <v>29</v>
      </c>
      <c r="T1049" s="15">
        <v>646</v>
      </c>
      <c r="U1049" s="10" t="s">
        <v>36</v>
      </c>
      <c r="V1049" s="10" t="s">
        <v>29</v>
      </c>
      <c r="W1049" s="10" t="s">
        <v>37</v>
      </c>
      <c r="X1049" s="10" t="s">
        <v>29</v>
      </c>
      <c r="Y1049" s="15">
        <v>0</v>
      </c>
      <c r="Z1049" s="15">
        <v>0</v>
      </c>
      <c r="AA1049" s="15">
        <v>0</v>
      </c>
      <c r="AB1049" s="15">
        <v>0</v>
      </c>
      <c r="AC1049" s="15">
        <v>646</v>
      </c>
      <c r="AD1049" t="s">
        <v>2608</v>
      </c>
      <c r="AE1049" t="s">
        <v>2608</v>
      </c>
      <c r="AF1049">
        <v>7</v>
      </c>
    </row>
    <row r="1050" spans="1:32" x14ac:dyDescent="0.25">
      <c r="A1050" s="22" t="str">
        <f t="shared" si="16"/>
        <v>8000000137-0</v>
      </c>
      <c r="B1050" s="9" t="s">
        <v>2050</v>
      </c>
      <c r="C1050" s="10" t="s">
        <v>29</v>
      </c>
      <c r="D1050" s="10" t="s">
        <v>29</v>
      </c>
      <c r="E1050" s="9" t="s">
        <v>30</v>
      </c>
      <c r="F1050" s="10" t="s">
        <v>1783</v>
      </c>
      <c r="G1050" s="10" t="s">
        <v>32</v>
      </c>
      <c r="H1050" s="11">
        <v>41913</v>
      </c>
      <c r="I1050" s="12">
        <v>41913</v>
      </c>
      <c r="J1050" s="10" t="s">
        <v>573</v>
      </c>
      <c r="K1050" s="13" t="s">
        <v>1979</v>
      </c>
      <c r="L1050" s="10" t="s">
        <v>284</v>
      </c>
      <c r="M1050" s="10" t="s">
        <v>29</v>
      </c>
      <c r="N1050" s="14">
        <v>27707.9</v>
      </c>
      <c r="O1050" s="12"/>
      <c r="P1050" s="10" t="s">
        <v>29</v>
      </c>
      <c r="Q1050" s="14">
        <v>-26322.9</v>
      </c>
      <c r="R1050" s="15">
        <v>1</v>
      </c>
      <c r="S1050" s="10" t="s">
        <v>29</v>
      </c>
      <c r="T1050" s="14">
        <v>1385</v>
      </c>
      <c r="U1050" s="10" t="s">
        <v>36</v>
      </c>
      <c r="V1050" s="10" t="s">
        <v>29</v>
      </c>
      <c r="W1050" s="10" t="s">
        <v>37</v>
      </c>
      <c r="X1050" s="10" t="s">
        <v>29</v>
      </c>
      <c r="Y1050" s="15">
        <v>0</v>
      </c>
      <c r="Z1050" s="15">
        <v>0</v>
      </c>
      <c r="AA1050" s="15">
        <v>0</v>
      </c>
      <c r="AB1050" s="15">
        <v>0</v>
      </c>
      <c r="AC1050" s="14">
        <v>1385</v>
      </c>
      <c r="AD1050" t="s">
        <v>2608</v>
      </c>
      <c r="AE1050" t="s">
        <v>2608</v>
      </c>
      <c r="AF1050">
        <v>7</v>
      </c>
    </row>
    <row r="1051" spans="1:32" x14ac:dyDescent="0.25">
      <c r="A1051" s="22" t="str">
        <f t="shared" si="16"/>
        <v>8000000138-0</v>
      </c>
      <c r="B1051" s="9" t="s">
        <v>2051</v>
      </c>
      <c r="C1051" s="10" t="s">
        <v>29</v>
      </c>
      <c r="D1051" s="10" t="s">
        <v>29</v>
      </c>
      <c r="E1051" s="9" t="s">
        <v>30</v>
      </c>
      <c r="F1051" s="10" t="s">
        <v>1783</v>
      </c>
      <c r="G1051" s="10" t="s">
        <v>32</v>
      </c>
      <c r="H1051" s="11">
        <v>41913</v>
      </c>
      <c r="I1051" s="12">
        <v>41913</v>
      </c>
      <c r="J1051" s="10" t="s">
        <v>573</v>
      </c>
      <c r="K1051" s="13" t="s">
        <v>2052</v>
      </c>
      <c r="L1051" s="10" t="s">
        <v>284</v>
      </c>
      <c r="M1051" s="10" t="s">
        <v>29</v>
      </c>
      <c r="N1051" s="14">
        <v>8609.41</v>
      </c>
      <c r="O1051" s="12"/>
      <c r="P1051" s="10" t="s">
        <v>29</v>
      </c>
      <c r="Q1051" s="14">
        <v>-8179.41</v>
      </c>
      <c r="R1051" s="15">
        <v>1</v>
      </c>
      <c r="S1051" s="10" t="s">
        <v>29</v>
      </c>
      <c r="T1051" s="15">
        <v>430</v>
      </c>
      <c r="U1051" s="10" t="s">
        <v>36</v>
      </c>
      <c r="V1051" s="10" t="s">
        <v>29</v>
      </c>
      <c r="W1051" s="10" t="s">
        <v>37</v>
      </c>
      <c r="X1051" s="10" t="s">
        <v>29</v>
      </c>
      <c r="Y1051" s="15">
        <v>0</v>
      </c>
      <c r="Z1051" s="15">
        <v>0</v>
      </c>
      <c r="AA1051" s="15">
        <v>0</v>
      </c>
      <c r="AB1051" s="15">
        <v>0</v>
      </c>
      <c r="AC1051" s="15">
        <v>430</v>
      </c>
      <c r="AD1051" t="s">
        <v>2608</v>
      </c>
      <c r="AE1051" t="s">
        <v>2608</v>
      </c>
      <c r="AF1051">
        <v>7</v>
      </c>
    </row>
    <row r="1052" spans="1:32" x14ac:dyDescent="0.25">
      <c r="A1052" s="22" t="str">
        <f t="shared" si="16"/>
        <v>8000000139-0</v>
      </c>
      <c r="B1052" s="9" t="s">
        <v>2053</v>
      </c>
      <c r="C1052" s="10" t="s">
        <v>29</v>
      </c>
      <c r="D1052" s="10" t="s">
        <v>29</v>
      </c>
      <c r="E1052" s="9" t="s">
        <v>30</v>
      </c>
      <c r="F1052" s="10" t="s">
        <v>1783</v>
      </c>
      <c r="G1052" s="10" t="s">
        <v>32</v>
      </c>
      <c r="H1052" s="11">
        <v>41913</v>
      </c>
      <c r="I1052" s="12">
        <v>41913</v>
      </c>
      <c r="J1052" s="10" t="s">
        <v>573</v>
      </c>
      <c r="K1052" s="13" t="s">
        <v>2054</v>
      </c>
      <c r="L1052" s="10" t="s">
        <v>284</v>
      </c>
      <c r="M1052" s="10" t="s">
        <v>29</v>
      </c>
      <c r="N1052" s="14">
        <v>35275.379999999997</v>
      </c>
      <c r="O1052" s="12"/>
      <c r="P1052" s="10" t="s">
        <v>29</v>
      </c>
      <c r="Q1052" s="14">
        <v>-33511.379999999997</v>
      </c>
      <c r="R1052" s="15">
        <v>1</v>
      </c>
      <c r="S1052" s="10" t="s">
        <v>29</v>
      </c>
      <c r="T1052" s="14">
        <v>1764</v>
      </c>
      <c r="U1052" s="10" t="s">
        <v>36</v>
      </c>
      <c r="V1052" s="10" t="s">
        <v>29</v>
      </c>
      <c r="W1052" s="10" t="s">
        <v>37</v>
      </c>
      <c r="X1052" s="10" t="s">
        <v>29</v>
      </c>
      <c r="Y1052" s="15">
        <v>0</v>
      </c>
      <c r="Z1052" s="15">
        <v>0</v>
      </c>
      <c r="AA1052" s="15">
        <v>0</v>
      </c>
      <c r="AB1052" s="15">
        <v>0</v>
      </c>
      <c r="AC1052" s="14">
        <v>1764</v>
      </c>
      <c r="AD1052" t="s">
        <v>2608</v>
      </c>
      <c r="AE1052" t="s">
        <v>2608</v>
      </c>
      <c r="AF1052">
        <v>7</v>
      </c>
    </row>
    <row r="1053" spans="1:32" x14ac:dyDescent="0.25">
      <c r="A1053" s="22" t="str">
        <f t="shared" si="16"/>
        <v>8000000140-0</v>
      </c>
      <c r="B1053" s="9" t="s">
        <v>2055</v>
      </c>
      <c r="C1053" s="10" t="s">
        <v>29</v>
      </c>
      <c r="D1053" s="10" t="s">
        <v>29</v>
      </c>
      <c r="E1053" s="9" t="s">
        <v>30</v>
      </c>
      <c r="F1053" s="10" t="s">
        <v>1783</v>
      </c>
      <c r="G1053" s="10" t="s">
        <v>32</v>
      </c>
      <c r="H1053" s="11">
        <v>41913</v>
      </c>
      <c r="I1053" s="12">
        <v>41913</v>
      </c>
      <c r="J1053" s="10" t="s">
        <v>573</v>
      </c>
      <c r="K1053" s="13" t="s">
        <v>1843</v>
      </c>
      <c r="L1053" s="10" t="s">
        <v>284</v>
      </c>
      <c r="M1053" s="10" t="s">
        <v>29</v>
      </c>
      <c r="N1053" s="14">
        <v>15750</v>
      </c>
      <c r="O1053" s="12"/>
      <c r="P1053" s="10" t="s">
        <v>29</v>
      </c>
      <c r="Q1053" s="14">
        <v>-14962</v>
      </c>
      <c r="R1053" s="15">
        <v>1</v>
      </c>
      <c r="S1053" s="10" t="s">
        <v>29</v>
      </c>
      <c r="T1053" s="15">
        <v>788</v>
      </c>
      <c r="U1053" s="10" t="s">
        <v>36</v>
      </c>
      <c r="V1053" s="10" t="s">
        <v>29</v>
      </c>
      <c r="W1053" s="10" t="s">
        <v>37</v>
      </c>
      <c r="X1053" s="10" t="s">
        <v>29</v>
      </c>
      <c r="Y1053" s="15">
        <v>0</v>
      </c>
      <c r="Z1053" s="15">
        <v>0</v>
      </c>
      <c r="AA1053" s="15">
        <v>0</v>
      </c>
      <c r="AB1053" s="15">
        <v>0</v>
      </c>
      <c r="AC1053" s="15">
        <v>788</v>
      </c>
      <c r="AD1053" t="s">
        <v>2608</v>
      </c>
      <c r="AE1053" t="s">
        <v>2608</v>
      </c>
      <c r="AF1053">
        <v>7</v>
      </c>
    </row>
    <row r="1054" spans="1:32" x14ac:dyDescent="0.25">
      <c r="A1054" s="22" t="str">
        <f t="shared" si="16"/>
        <v>8000000141-0</v>
      </c>
      <c r="B1054" s="9" t="s">
        <v>2056</v>
      </c>
      <c r="C1054" s="10" t="s">
        <v>29</v>
      </c>
      <c r="D1054" s="10" t="s">
        <v>29</v>
      </c>
      <c r="E1054" s="9" t="s">
        <v>30</v>
      </c>
      <c r="F1054" s="10" t="s">
        <v>1783</v>
      </c>
      <c r="G1054" s="10" t="s">
        <v>32</v>
      </c>
      <c r="H1054" s="11">
        <v>41913</v>
      </c>
      <c r="I1054" s="12">
        <v>41913</v>
      </c>
      <c r="J1054" s="10" t="s">
        <v>573</v>
      </c>
      <c r="K1054" s="13" t="s">
        <v>2057</v>
      </c>
      <c r="L1054" s="10" t="s">
        <v>284</v>
      </c>
      <c r="M1054" s="10" t="s">
        <v>29</v>
      </c>
      <c r="N1054" s="14">
        <v>40025.15</v>
      </c>
      <c r="O1054" s="12"/>
      <c r="P1054" s="10" t="s">
        <v>29</v>
      </c>
      <c r="Q1054" s="14">
        <v>-38024.15</v>
      </c>
      <c r="R1054" s="15">
        <v>1</v>
      </c>
      <c r="S1054" s="10" t="s">
        <v>29</v>
      </c>
      <c r="T1054" s="14">
        <v>2001</v>
      </c>
      <c r="U1054" s="10" t="s">
        <v>36</v>
      </c>
      <c r="V1054" s="10" t="s">
        <v>29</v>
      </c>
      <c r="W1054" s="10" t="s">
        <v>37</v>
      </c>
      <c r="X1054" s="10" t="s">
        <v>29</v>
      </c>
      <c r="Y1054" s="15">
        <v>0</v>
      </c>
      <c r="Z1054" s="15">
        <v>0</v>
      </c>
      <c r="AA1054" s="15">
        <v>0</v>
      </c>
      <c r="AB1054" s="15">
        <v>0</v>
      </c>
      <c r="AC1054" s="14">
        <v>2001</v>
      </c>
      <c r="AD1054" t="s">
        <v>2608</v>
      </c>
      <c r="AE1054" t="s">
        <v>2608</v>
      </c>
      <c r="AF1054">
        <v>7</v>
      </c>
    </row>
    <row r="1055" spans="1:32" x14ac:dyDescent="0.25">
      <c r="A1055" s="22" t="str">
        <f t="shared" si="16"/>
        <v>8000000142-0</v>
      </c>
      <c r="B1055" s="9" t="s">
        <v>2058</v>
      </c>
      <c r="C1055" s="10" t="s">
        <v>29</v>
      </c>
      <c r="D1055" s="10" t="s">
        <v>29</v>
      </c>
      <c r="E1055" s="9" t="s">
        <v>30</v>
      </c>
      <c r="F1055" s="10" t="s">
        <v>1783</v>
      </c>
      <c r="G1055" s="10" t="s">
        <v>32</v>
      </c>
      <c r="H1055" s="11">
        <v>41913</v>
      </c>
      <c r="I1055" s="12">
        <v>41913</v>
      </c>
      <c r="J1055" s="10" t="s">
        <v>573</v>
      </c>
      <c r="K1055" s="13" t="s">
        <v>2059</v>
      </c>
      <c r="L1055" s="10" t="s">
        <v>284</v>
      </c>
      <c r="M1055" s="10" t="s">
        <v>29</v>
      </c>
      <c r="N1055" s="14">
        <v>28963.91</v>
      </c>
      <c r="O1055" s="12"/>
      <c r="P1055" s="10" t="s">
        <v>29</v>
      </c>
      <c r="Q1055" s="14">
        <v>-27515.91</v>
      </c>
      <c r="R1055" s="15">
        <v>1</v>
      </c>
      <c r="S1055" s="10" t="s">
        <v>29</v>
      </c>
      <c r="T1055" s="14">
        <v>1448</v>
      </c>
      <c r="U1055" s="10" t="s">
        <v>36</v>
      </c>
      <c r="V1055" s="10" t="s">
        <v>29</v>
      </c>
      <c r="W1055" s="10" t="s">
        <v>37</v>
      </c>
      <c r="X1055" s="10" t="s">
        <v>29</v>
      </c>
      <c r="Y1055" s="15">
        <v>0</v>
      </c>
      <c r="Z1055" s="15">
        <v>0</v>
      </c>
      <c r="AA1055" s="15">
        <v>0</v>
      </c>
      <c r="AB1055" s="15">
        <v>0</v>
      </c>
      <c r="AC1055" s="14">
        <v>1448</v>
      </c>
      <c r="AD1055" t="s">
        <v>2608</v>
      </c>
      <c r="AE1055" t="s">
        <v>2608</v>
      </c>
      <c r="AF1055">
        <v>7</v>
      </c>
    </row>
    <row r="1056" spans="1:32" x14ac:dyDescent="0.25">
      <c r="A1056" s="22" t="str">
        <f t="shared" si="16"/>
        <v>8000000143-0</v>
      </c>
      <c r="B1056" s="9" t="s">
        <v>2060</v>
      </c>
      <c r="C1056" s="10" t="s">
        <v>29</v>
      </c>
      <c r="D1056" s="10" t="s">
        <v>29</v>
      </c>
      <c r="E1056" s="9" t="s">
        <v>30</v>
      </c>
      <c r="F1056" s="10" t="s">
        <v>1783</v>
      </c>
      <c r="G1056" s="10" t="s">
        <v>32</v>
      </c>
      <c r="H1056" s="11">
        <v>41913</v>
      </c>
      <c r="I1056" s="12">
        <v>41913</v>
      </c>
      <c r="J1056" s="10" t="s">
        <v>573</v>
      </c>
      <c r="K1056" s="13" t="s">
        <v>2061</v>
      </c>
      <c r="L1056" s="10" t="s">
        <v>284</v>
      </c>
      <c r="M1056" s="10" t="s">
        <v>29</v>
      </c>
      <c r="N1056" s="14">
        <v>83870</v>
      </c>
      <c r="O1056" s="12"/>
      <c r="P1056" s="10" t="s">
        <v>29</v>
      </c>
      <c r="Q1056" s="14">
        <v>-79676</v>
      </c>
      <c r="R1056" s="15">
        <v>1</v>
      </c>
      <c r="S1056" s="10" t="s">
        <v>29</v>
      </c>
      <c r="T1056" s="14">
        <v>4194</v>
      </c>
      <c r="U1056" s="10" t="s">
        <v>36</v>
      </c>
      <c r="V1056" s="10" t="s">
        <v>29</v>
      </c>
      <c r="W1056" s="10" t="s">
        <v>37</v>
      </c>
      <c r="X1056" s="10" t="s">
        <v>29</v>
      </c>
      <c r="Y1056" s="15">
        <v>0</v>
      </c>
      <c r="Z1056" s="15">
        <v>0</v>
      </c>
      <c r="AA1056" s="15">
        <v>0</v>
      </c>
      <c r="AB1056" s="15">
        <v>0</v>
      </c>
      <c r="AC1056" s="14">
        <v>4194</v>
      </c>
      <c r="AD1056" t="s">
        <v>2608</v>
      </c>
      <c r="AE1056" t="s">
        <v>2608</v>
      </c>
      <c r="AF1056">
        <v>7</v>
      </c>
    </row>
    <row r="1057" spans="1:32" x14ac:dyDescent="0.25">
      <c r="A1057" s="22" t="str">
        <f t="shared" si="16"/>
        <v>8000000144-0</v>
      </c>
      <c r="B1057" s="9" t="s">
        <v>2062</v>
      </c>
      <c r="C1057" s="10" t="s">
        <v>29</v>
      </c>
      <c r="D1057" s="10" t="s">
        <v>29</v>
      </c>
      <c r="E1057" s="9" t="s">
        <v>30</v>
      </c>
      <c r="F1057" s="10" t="s">
        <v>1783</v>
      </c>
      <c r="G1057" s="10" t="s">
        <v>32</v>
      </c>
      <c r="H1057" s="11">
        <v>41913</v>
      </c>
      <c r="I1057" s="12">
        <v>41913</v>
      </c>
      <c r="J1057" s="10" t="s">
        <v>573</v>
      </c>
      <c r="K1057" s="13" t="s">
        <v>2063</v>
      </c>
      <c r="L1057" s="10" t="s">
        <v>284</v>
      </c>
      <c r="M1057" s="10" t="s">
        <v>29</v>
      </c>
      <c r="N1057" s="14">
        <v>11967.05</v>
      </c>
      <c r="O1057" s="12"/>
      <c r="P1057" s="10" t="s">
        <v>29</v>
      </c>
      <c r="Q1057" s="14">
        <v>-11369.05</v>
      </c>
      <c r="R1057" s="15">
        <v>1</v>
      </c>
      <c r="S1057" s="10" t="s">
        <v>29</v>
      </c>
      <c r="T1057" s="15">
        <v>598</v>
      </c>
      <c r="U1057" s="10" t="s">
        <v>36</v>
      </c>
      <c r="V1057" s="10" t="s">
        <v>29</v>
      </c>
      <c r="W1057" s="10" t="s">
        <v>37</v>
      </c>
      <c r="X1057" s="10" t="s">
        <v>29</v>
      </c>
      <c r="Y1057" s="15">
        <v>0</v>
      </c>
      <c r="Z1057" s="15">
        <v>0</v>
      </c>
      <c r="AA1057" s="15">
        <v>0</v>
      </c>
      <c r="AB1057" s="15">
        <v>0</v>
      </c>
      <c r="AC1057" s="15">
        <v>598</v>
      </c>
      <c r="AD1057" t="s">
        <v>2608</v>
      </c>
      <c r="AE1057" t="s">
        <v>2608</v>
      </c>
      <c r="AF1057">
        <v>7</v>
      </c>
    </row>
    <row r="1058" spans="1:32" x14ac:dyDescent="0.25">
      <c r="A1058" s="22" t="str">
        <f t="shared" si="16"/>
        <v>8000000145-0</v>
      </c>
      <c r="B1058" s="9" t="s">
        <v>2064</v>
      </c>
      <c r="C1058" s="10" t="s">
        <v>29</v>
      </c>
      <c r="D1058" s="10" t="s">
        <v>29</v>
      </c>
      <c r="E1058" s="9" t="s">
        <v>30</v>
      </c>
      <c r="F1058" s="10" t="s">
        <v>1783</v>
      </c>
      <c r="G1058" s="10" t="s">
        <v>32</v>
      </c>
      <c r="H1058" s="11">
        <v>41913</v>
      </c>
      <c r="I1058" s="12">
        <v>41913</v>
      </c>
      <c r="J1058" s="10" t="s">
        <v>573</v>
      </c>
      <c r="K1058" s="13" t="s">
        <v>2065</v>
      </c>
      <c r="L1058" s="10" t="s">
        <v>284</v>
      </c>
      <c r="M1058" s="10" t="s">
        <v>29</v>
      </c>
      <c r="N1058" s="14">
        <v>63010</v>
      </c>
      <c r="O1058" s="12"/>
      <c r="P1058" s="10" t="s">
        <v>29</v>
      </c>
      <c r="Q1058" s="14">
        <v>-59859</v>
      </c>
      <c r="R1058" s="15">
        <v>1</v>
      </c>
      <c r="S1058" s="10" t="s">
        <v>29</v>
      </c>
      <c r="T1058" s="14">
        <v>3151</v>
      </c>
      <c r="U1058" s="10" t="s">
        <v>36</v>
      </c>
      <c r="V1058" s="10" t="s">
        <v>29</v>
      </c>
      <c r="W1058" s="10" t="s">
        <v>37</v>
      </c>
      <c r="X1058" s="10" t="s">
        <v>29</v>
      </c>
      <c r="Y1058" s="15">
        <v>0</v>
      </c>
      <c r="Z1058" s="15">
        <v>0</v>
      </c>
      <c r="AA1058" s="15">
        <v>0</v>
      </c>
      <c r="AB1058" s="15">
        <v>0</v>
      </c>
      <c r="AC1058" s="14">
        <v>3151</v>
      </c>
      <c r="AD1058" t="s">
        <v>2608</v>
      </c>
      <c r="AE1058" t="s">
        <v>2608</v>
      </c>
      <c r="AF1058">
        <v>7</v>
      </c>
    </row>
    <row r="1059" spans="1:32" x14ac:dyDescent="0.25">
      <c r="A1059" s="22" t="str">
        <f t="shared" si="16"/>
        <v>8000000146-0</v>
      </c>
      <c r="B1059" s="9" t="s">
        <v>2066</v>
      </c>
      <c r="C1059" s="10" t="s">
        <v>29</v>
      </c>
      <c r="D1059" s="10" t="s">
        <v>29</v>
      </c>
      <c r="E1059" s="9" t="s">
        <v>30</v>
      </c>
      <c r="F1059" s="10" t="s">
        <v>1783</v>
      </c>
      <c r="G1059" s="10" t="s">
        <v>32</v>
      </c>
      <c r="H1059" s="11">
        <v>41913</v>
      </c>
      <c r="I1059" s="12">
        <v>41913</v>
      </c>
      <c r="J1059" s="10" t="s">
        <v>573</v>
      </c>
      <c r="K1059" s="13" t="s">
        <v>2067</v>
      </c>
      <c r="L1059" s="10" t="s">
        <v>284</v>
      </c>
      <c r="M1059" s="10" t="s">
        <v>29</v>
      </c>
      <c r="N1059" s="14">
        <v>34830</v>
      </c>
      <c r="O1059" s="12"/>
      <c r="P1059" s="10" t="s">
        <v>29</v>
      </c>
      <c r="Q1059" s="14">
        <v>-33088</v>
      </c>
      <c r="R1059" s="15">
        <v>1</v>
      </c>
      <c r="S1059" s="10" t="s">
        <v>29</v>
      </c>
      <c r="T1059" s="14">
        <v>1742</v>
      </c>
      <c r="U1059" s="10" t="s">
        <v>36</v>
      </c>
      <c r="V1059" s="10" t="s">
        <v>29</v>
      </c>
      <c r="W1059" s="10" t="s">
        <v>37</v>
      </c>
      <c r="X1059" s="10" t="s">
        <v>29</v>
      </c>
      <c r="Y1059" s="15">
        <v>0</v>
      </c>
      <c r="Z1059" s="15">
        <v>0</v>
      </c>
      <c r="AA1059" s="15">
        <v>0</v>
      </c>
      <c r="AB1059" s="15">
        <v>0</v>
      </c>
      <c r="AC1059" s="14">
        <v>1742</v>
      </c>
      <c r="AD1059" t="s">
        <v>2608</v>
      </c>
      <c r="AE1059" t="s">
        <v>2608</v>
      </c>
      <c r="AF1059">
        <v>7</v>
      </c>
    </row>
    <row r="1060" spans="1:32" x14ac:dyDescent="0.25">
      <c r="A1060" s="22" t="str">
        <f t="shared" si="16"/>
        <v>8000000152-0</v>
      </c>
      <c r="B1060" s="9" t="s">
        <v>2068</v>
      </c>
      <c r="C1060" s="10" t="s">
        <v>29</v>
      </c>
      <c r="D1060" s="10" t="s">
        <v>29</v>
      </c>
      <c r="E1060" s="9" t="s">
        <v>30</v>
      </c>
      <c r="F1060" s="10" t="s">
        <v>207</v>
      </c>
      <c r="G1060" s="10" t="s">
        <v>32</v>
      </c>
      <c r="H1060" s="11">
        <v>43555</v>
      </c>
      <c r="I1060" s="12">
        <v>43432</v>
      </c>
      <c r="J1060" s="10" t="s">
        <v>573</v>
      </c>
      <c r="K1060" s="13" t="s">
        <v>2069</v>
      </c>
      <c r="L1060" s="10" t="s">
        <v>284</v>
      </c>
      <c r="M1060" s="10" t="s">
        <v>29</v>
      </c>
      <c r="N1060" s="14">
        <v>41218.68</v>
      </c>
      <c r="O1060" s="12"/>
      <c r="P1060" s="10" t="s">
        <v>29</v>
      </c>
      <c r="Q1060" s="14">
        <v>-39157.75</v>
      </c>
      <c r="R1060" s="15">
        <v>1</v>
      </c>
      <c r="S1060" s="10" t="s">
        <v>29</v>
      </c>
      <c r="T1060" s="14">
        <v>2060.9299999999998</v>
      </c>
      <c r="U1060" s="10" t="s">
        <v>339</v>
      </c>
      <c r="V1060" s="10" t="s">
        <v>29</v>
      </c>
      <c r="W1060" s="10" t="s">
        <v>37</v>
      </c>
      <c r="X1060" s="10" t="s">
        <v>29</v>
      </c>
      <c r="Y1060" s="15">
        <v>0</v>
      </c>
      <c r="Z1060" s="15">
        <v>0</v>
      </c>
      <c r="AA1060" s="15">
        <v>0</v>
      </c>
      <c r="AB1060" s="15">
        <v>0</v>
      </c>
      <c r="AC1060" s="14">
        <v>2060.9299999999998</v>
      </c>
      <c r="AD1060" t="s">
        <v>2608</v>
      </c>
      <c r="AE1060" t="s">
        <v>2608</v>
      </c>
      <c r="AF1060">
        <v>7</v>
      </c>
    </row>
    <row r="1061" spans="1:32" x14ac:dyDescent="0.25">
      <c r="A1061" s="22" t="str">
        <f t="shared" si="16"/>
        <v>8000000154-0</v>
      </c>
      <c r="B1061" s="9" t="s">
        <v>2070</v>
      </c>
      <c r="C1061" s="10" t="s">
        <v>29</v>
      </c>
      <c r="D1061" s="10" t="s">
        <v>29</v>
      </c>
      <c r="E1061" s="9" t="s">
        <v>30</v>
      </c>
      <c r="F1061" s="10" t="s">
        <v>207</v>
      </c>
      <c r="G1061" s="10" t="s">
        <v>32</v>
      </c>
      <c r="H1061" s="11">
        <v>43555</v>
      </c>
      <c r="I1061" s="12">
        <v>43401</v>
      </c>
      <c r="J1061" s="10" t="s">
        <v>573</v>
      </c>
      <c r="K1061" s="13" t="s">
        <v>2071</v>
      </c>
      <c r="L1061" s="10" t="s">
        <v>284</v>
      </c>
      <c r="M1061" s="10" t="s">
        <v>29</v>
      </c>
      <c r="N1061" s="14">
        <v>78000</v>
      </c>
      <c r="O1061" s="12"/>
      <c r="P1061" s="10" t="s">
        <v>2072</v>
      </c>
      <c r="Q1061" s="14">
        <v>-74100</v>
      </c>
      <c r="R1061" s="15">
        <v>6</v>
      </c>
      <c r="S1061" s="10" t="s">
        <v>29</v>
      </c>
      <c r="T1061" s="14">
        <v>3900</v>
      </c>
      <c r="U1061" s="10" t="s">
        <v>339</v>
      </c>
      <c r="V1061" s="10" t="s">
        <v>29</v>
      </c>
      <c r="W1061" s="10" t="s">
        <v>37</v>
      </c>
      <c r="X1061" s="10" t="s">
        <v>29</v>
      </c>
      <c r="Y1061" s="15">
        <v>0</v>
      </c>
      <c r="Z1061" s="15">
        <v>0</v>
      </c>
      <c r="AA1061" s="15">
        <v>0</v>
      </c>
      <c r="AB1061" s="15">
        <v>0</v>
      </c>
      <c r="AC1061" s="14">
        <v>3900</v>
      </c>
      <c r="AD1061" t="s">
        <v>2608</v>
      </c>
      <c r="AE1061" t="s">
        <v>2608</v>
      </c>
      <c r="AF1061">
        <v>7</v>
      </c>
    </row>
    <row r="1062" spans="1:32" x14ac:dyDescent="0.25">
      <c r="A1062" s="22" t="str">
        <f t="shared" si="16"/>
        <v>8000000155-0</v>
      </c>
      <c r="B1062" s="9" t="s">
        <v>2073</v>
      </c>
      <c r="C1062" s="10" t="s">
        <v>29</v>
      </c>
      <c r="D1062" s="10" t="s">
        <v>29</v>
      </c>
      <c r="E1062" s="9" t="s">
        <v>30</v>
      </c>
      <c r="F1062" s="10" t="s">
        <v>207</v>
      </c>
      <c r="G1062" s="10" t="s">
        <v>32</v>
      </c>
      <c r="H1062" s="11">
        <v>43555</v>
      </c>
      <c r="I1062" s="12">
        <v>43401</v>
      </c>
      <c r="J1062" s="10" t="s">
        <v>573</v>
      </c>
      <c r="K1062" s="13" t="s">
        <v>2074</v>
      </c>
      <c r="L1062" s="10" t="s">
        <v>284</v>
      </c>
      <c r="M1062" s="10" t="s">
        <v>29</v>
      </c>
      <c r="N1062" s="14">
        <v>191000</v>
      </c>
      <c r="O1062" s="12"/>
      <c r="P1062" s="10" t="s">
        <v>2072</v>
      </c>
      <c r="Q1062" s="14">
        <v>-181450</v>
      </c>
      <c r="R1062" s="15">
        <v>10</v>
      </c>
      <c r="S1062" s="10" t="s">
        <v>29</v>
      </c>
      <c r="T1062" s="14">
        <v>9550</v>
      </c>
      <c r="U1062" s="10" t="s">
        <v>339</v>
      </c>
      <c r="V1062" s="10" t="s">
        <v>29</v>
      </c>
      <c r="W1062" s="10" t="s">
        <v>37</v>
      </c>
      <c r="X1062" s="10" t="s">
        <v>29</v>
      </c>
      <c r="Y1062" s="15">
        <v>0</v>
      </c>
      <c r="Z1062" s="15">
        <v>0</v>
      </c>
      <c r="AA1062" s="15">
        <v>0</v>
      </c>
      <c r="AB1062" s="15">
        <v>0</v>
      </c>
      <c r="AC1062" s="14">
        <v>9550</v>
      </c>
      <c r="AD1062" t="s">
        <v>2608</v>
      </c>
      <c r="AE1062" t="s">
        <v>2608</v>
      </c>
      <c r="AF1062">
        <v>7</v>
      </c>
    </row>
    <row r="1063" spans="1:32" x14ac:dyDescent="0.25">
      <c r="A1063" s="22" t="str">
        <f t="shared" si="16"/>
        <v>8000000156-0</v>
      </c>
      <c r="B1063" s="9" t="s">
        <v>2075</v>
      </c>
      <c r="C1063" s="10" t="s">
        <v>29</v>
      </c>
      <c r="D1063" s="10" t="s">
        <v>29</v>
      </c>
      <c r="E1063" s="9" t="s">
        <v>30</v>
      </c>
      <c r="F1063" s="10" t="s">
        <v>207</v>
      </c>
      <c r="G1063" s="10" t="s">
        <v>32</v>
      </c>
      <c r="H1063" s="11">
        <v>43556</v>
      </c>
      <c r="I1063" s="12">
        <v>43556</v>
      </c>
      <c r="J1063" s="10" t="s">
        <v>2076</v>
      </c>
      <c r="K1063" s="13" t="s">
        <v>2077</v>
      </c>
      <c r="L1063" s="10" t="s">
        <v>284</v>
      </c>
      <c r="M1063" s="10" t="s">
        <v>1117</v>
      </c>
      <c r="N1063" s="14">
        <v>222880</v>
      </c>
      <c r="O1063" s="12"/>
      <c r="P1063" s="10" t="s">
        <v>2072</v>
      </c>
      <c r="Q1063" s="14">
        <v>-211736</v>
      </c>
      <c r="R1063" s="15">
        <v>20</v>
      </c>
      <c r="S1063" s="10" t="s">
        <v>29</v>
      </c>
      <c r="T1063" s="14">
        <v>11144</v>
      </c>
      <c r="U1063" s="10" t="s">
        <v>339</v>
      </c>
      <c r="V1063" s="10" t="s">
        <v>29</v>
      </c>
      <c r="W1063" s="10" t="s">
        <v>37</v>
      </c>
      <c r="X1063" s="10" t="s">
        <v>29</v>
      </c>
      <c r="Y1063" s="15">
        <v>0</v>
      </c>
      <c r="Z1063" s="15">
        <v>0</v>
      </c>
      <c r="AA1063" s="15">
        <v>0</v>
      </c>
      <c r="AB1063" s="15">
        <v>0</v>
      </c>
      <c r="AC1063" s="14">
        <v>11144</v>
      </c>
      <c r="AD1063" t="s">
        <v>2608</v>
      </c>
      <c r="AE1063" t="s">
        <v>2608</v>
      </c>
      <c r="AF1063">
        <v>7</v>
      </c>
    </row>
    <row r="1064" spans="1:32" x14ac:dyDescent="0.25">
      <c r="A1064" s="22" t="str">
        <f t="shared" si="16"/>
        <v>8000000157-0</v>
      </c>
      <c r="B1064" s="9" t="s">
        <v>2078</v>
      </c>
      <c r="C1064" s="10" t="s">
        <v>29</v>
      </c>
      <c r="D1064" s="10" t="s">
        <v>29</v>
      </c>
      <c r="E1064" s="9" t="s">
        <v>30</v>
      </c>
      <c r="F1064" s="10" t="s">
        <v>207</v>
      </c>
      <c r="G1064" s="10" t="s">
        <v>32</v>
      </c>
      <c r="H1064" s="11">
        <v>43569</v>
      </c>
      <c r="I1064" s="12">
        <v>43569</v>
      </c>
      <c r="J1064" s="10" t="s">
        <v>2076</v>
      </c>
      <c r="K1064" s="13" t="s">
        <v>2079</v>
      </c>
      <c r="L1064" s="10" t="s">
        <v>284</v>
      </c>
      <c r="M1064" s="10" t="s">
        <v>1117</v>
      </c>
      <c r="N1064" s="14">
        <v>39500</v>
      </c>
      <c r="O1064" s="12"/>
      <c r="P1064" s="10" t="s">
        <v>2072</v>
      </c>
      <c r="Q1064" s="14">
        <v>-37525</v>
      </c>
      <c r="R1064" s="15">
        <v>2</v>
      </c>
      <c r="S1064" s="10" t="s">
        <v>29</v>
      </c>
      <c r="T1064" s="14">
        <v>1975</v>
      </c>
      <c r="U1064" s="10" t="s">
        <v>339</v>
      </c>
      <c r="V1064" s="10" t="s">
        <v>29</v>
      </c>
      <c r="W1064" s="10" t="s">
        <v>37</v>
      </c>
      <c r="X1064" s="10" t="s">
        <v>29</v>
      </c>
      <c r="Y1064" s="15">
        <v>0</v>
      </c>
      <c r="Z1064" s="15">
        <v>0</v>
      </c>
      <c r="AA1064" s="15">
        <v>0</v>
      </c>
      <c r="AB1064" s="15">
        <v>0</v>
      </c>
      <c r="AC1064" s="14">
        <v>1975</v>
      </c>
      <c r="AD1064" t="s">
        <v>2608</v>
      </c>
      <c r="AE1064" t="s">
        <v>2608</v>
      </c>
      <c r="AF1064">
        <v>7</v>
      </c>
    </row>
    <row r="1065" spans="1:32" x14ac:dyDescent="0.25">
      <c r="A1065" s="22" t="str">
        <f t="shared" si="16"/>
        <v>8000000158-0</v>
      </c>
      <c r="B1065" s="9" t="s">
        <v>2080</v>
      </c>
      <c r="C1065" s="10" t="s">
        <v>29</v>
      </c>
      <c r="D1065" s="10" t="s">
        <v>29</v>
      </c>
      <c r="E1065" s="9" t="s">
        <v>30</v>
      </c>
      <c r="F1065" s="10" t="s">
        <v>207</v>
      </c>
      <c r="G1065" s="10" t="s">
        <v>32</v>
      </c>
      <c r="H1065" s="11">
        <v>43781</v>
      </c>
      <c r="I1065" s="12">
        <v>43781</v>
      </c>
      <c r="J1065" s="10" t="s">
        <v>2076</v>
      </c>
      <c r="K1065" s="13" t="s">
        <v>2081</v>
      </c>
      <c r="L1065" s="10" t="s">
        <v>284</v>
      </c>
      <c r="M1065" s="10" t="s">
        <v>29</v>
      </c>
      <c r="N1065" s="14">
        <v>40685</v>
      </c>
      <c r="O1065" s="12"/>
      <c r="P1065" s="10" t="s">
        <v>2072</v>
      </c>
      <c r="Q1065" s="14">
        <v>-38650.75</v>
      </c>
      <c r="R1065" s="15">
        <v>2</v>
      </c>
      <c r="S1065" s="10" t="s">
        <v>29</v>
      </c>
      <c r="T1065" s="14">
        <v>2034.25</v>
      </c>
      <c r="U1065" s="10" t="s">
        <v>339</v>
      </c>
      <c r="V1065" s="10" t="s">
        <v>29</v>
      </c>
      <c r="W1065" s="10" t="s">
        <v>37</v>
      </c>
      <c r="X1065" s="10" t="s">
        <v>29</v>
      </c>
      <c r="Y1065" s="15">
        <v>0</v>
      </c>
      <c r="Z1065" s="15">
        <v>0</v>
      </c>
      <c r="AA1065" s="15">
        <v>0</v>
      </c>
      <c r="AB1065" s="15">
        <v>0</v>
      </c>
      <c r="AC1065" s="14">
        <v>2034.25</v>
      </c>
      <c r="AD1065" t="s">
        <v>2608</v>
      </c>
      <c r="AE1065" t="s">
        <v>2608</v>
      </c>
      <c r="AF1065">
        <v>7</v>
      </c>
    </row>
    <row r="1066" spans="1:32" x14ac:dyDescent="0.25">
      <c r="A1066" s="22" t="str">
        <f t="shared" si="16"/>
        <v>8000000159-0</v>
      </c>
      <c r="B1066" s="9" t="s">
        <v>2082</v>
      </c>
      <c r="C1066" s="10" t="s">
        <v>29</v>
      </c>
      <c r="D1066" s="10" t="s">
        <v>29</v>
      </c>
      <c r="E1066" s="9" t="s">
        <v>30</v>
      </c>
      <c r="F1066" s="10" t="s">
        <v>207</v>
      </c>
      <c r="G1066" s="10" t="s">
        <v>32</v>
      </c>
      <c r="H1066" s="11">
        <v>43781</v>
      </c>
      <c r="I1066" s="12">
        <v>43781</v>
      </c>
      <c r="J1066" s="10" t="s">
        <v>2076</v>
      </c>
      <c r="K1066" s="13" t="s">
        <v>2083</v>
      </c>
      <c r="L1066" s="10" t="s">
        <v>284</v>
      </c>
      <c r="M1066" s="10" t="s">
        <v>29</v>
      </c>
      <c r="N1066" s="14">
        <v>52000</v>
      </c>
      <c r="O1066" s="12"/>
      <c r="P1066" s="10" t="s">
        <v>2072</v>
      </c>
      <c r="Q1066" s="14">
        <v>-49400</v>
      </c>
      <c r="R1066" s="15">
        <v>4</v>
      </c>
      <c r="S1066" s="10" t="s">
        <v>29</v>
      </c>
      <c r="T1066" s="14">
        <v>2600</v>
      </c>
      <c r="U1066" s="10" t="s">
        <v>339</v>
      </c>
      <c r="V1066" s="10" t="s">
        <v>29</v>
      </c>
      <c r="W1066" s="10" t="s">
        <v>37</v>
      </c>
      <c r="X1066" s="10" t="s">
        <v>29</v>
      </c>
      <c r="Y1066" s="15">
        <v>0</v>
      </c>
      <c r="Z1066" s="15">
        <v>0</v>
      </c>
      <c r="AA1066" s="15">
        <v>0</v>
      </c>
      <c r="AB1066" s="15">
        <v>0</v>
      </c>
      <c r="AC1066" s="14">
        <v>2600</v>
      </c>
      <c r="AD1066" t="s">
        <v>2608</v>
      </c>
      <c r="AE1066" t="s">
        <v>2608</v>
      </c>
      <c r="AF1066">
        <v>7</v>
      </c>
    </row>
    <row r="1067" spans="1:32" x14ac:dyDescent="0.25">
      <c r="A1067" s="22" t="str">
        <f t="shared" si="16"/>
        <v>8000000160-0</v>
      </c>
      <c r="B1067" s="9" t="s">
        <v>2084</v>
      </c>
      <c r="C1067" s="10" t="s">
        <v>29</v>
      </c>
      <c r="D1067" s="10" t="s">
        <v>29</v>
      </c>
      <c r="E1067" s="9" t="s">
        <v>30</v>
      </c>
      <c r="F1067" s="10" t="s">
        <v>207</v>
      </c>
      <c r="G1067" s="10" t="s">
        <v>32</v>
      </c>
      <c r="H1067" s="11">
        <v>44064</v>
      </c>
      <c r="I1067" s="12">
        <v>44064</v>
      </c>
      <c r="J1067" s="10" t="s">
        <v>2076</v>
      </c>
      <c r="K1067" s="13" t="s">
        <v>2085</v>
      </c>
      <c r="L1067" s="10" t="s">
        <v>284</v>
      </c>
      <c r="M1067" s="10" t="s">
        <v>1117</v>
      </c>
      <c r="N1067" s="14">
        <v>59148</v>
      </c>
      <c r="O1067" s="12"/>
      <c r="P1067" s="10" t="s">
        <v>2086</v>
      </c>
      <c r="Q1067" s="14">
        <v>-54218</v>
      </c>
      <c r="R1067" s="15">
        <v>2</v>
      </c>
      <c r="S1067" s="10" t="s">
        <v>29</v>
      </c>
      <c r="T1067" s="14">
        <v>4930</v>
      </c>
      <c r="U1067" s="10" t="s">
        <v>339</v>
      </c>
      <c r="V1067" s="10" t="s">
        <v>29</v>
      </c>
      <c r="W1067" s="10" t="s">
        <v>37</v>
      </c>
      <c r="X1067" s="10" t="s">
        <v>29</v>
      </c>
      <c r="Y1067" s="15">
        <v>0</v>
      </c>
      <c r="Z1067" s="15">
        <v>0</v>
      </c>
      <c r="AA1067" s="15">
        <v>0</v>
      </c>
      <c r="AB1067" s="14">
        <v>-1972.6</v>
      </c>
      <c r="AC1067" s="14">
        <v>2957.4</v>
      </c>
      <c r="AD1067" t="s">
        <v>2608</v>
      </c>
      <c r="AE1067" t="s">
        <v>2608</v>
      </c>
      <c r="AF1067">
        <v>7</v>
      </c>
    </row>
    <row r="1068" spans="1:32" x14ac:dyDescent="0.25">
      <c r="A1068" s="22" t="str">
        <f t="shared" si="16"/>
        <v>8000000161-0</v>
      </c>
      <c r="B1068" s="9" t="s">
        <v>2087</v>
      </c>
      <c r="C1068" s="10" t="s">
        <v>29</v>
      </c>
      <c r="D1068" s="10" t="s">
        <v>29</v>
      </c>
      <c r="E1068" s="9" t="s">
        <v>30</v>
      </c>
      <c r="F1068" s="10" t="s">
        <v>207</v>
      </c>
      <c r="G1068" s="10" t="s">
        <v>32</v>
      </c>
      <c r="H1068" s="11">
        <v>44064</v>
      </c>
      <c r="I1068" s="12">
        <v>44064</v>
      </c>
      <c r="J1068" s="10" t="s">
        <v>2076</v>
      </c>
      <c r="K1068" s="13" t="s">
        <v>2088</v>
      </c>
      <c r="L1068" s="10" t="s">
        <v>284</v>
      </c>
      <c r="M1068" s="10" t="s">
        <v>1117</v>
      </c>
      <c r="N1068" s="14">
        <v>33305</v>
      </c>
      <c r="O1068" s="12"/>
      <c r="P1068" s="10" t="s">
        <v>2089</v>
      </c>
      <c r="Q1068" s="14">
        <v>-30529</v>
      </c>
      <c r="R1068" s="15">
        <v>1</v>
      </c>
      <c r="S1068" s="10" t="s">
        <v>29</v>
      </c>
      <c r="T1068" s="14">
        <v>2776</v>
      </c>
      <c r="U1068" s="10" t="s">
        <v>339</v>
      </c>
      <c r="V1068" s="10" t="s">
        <v>29</v>
      </c>
      <c r="W1068" s="10" t="s">
        <v>37</v>
      </c>
      <c r="X1068" s="10" t="s">
        <v>29</v>
      </c>
      <c r="Y1068" s="15">
        <v>0</v>
      </c>
      <c r="Z1068" s="15">
        <v>0</v>
      </c>
      <c r="AA1068" s="15">
        <v>0</v>
      </c>
      <c r="AB1068" s="14">
        <v>-1110.75</v>
      </c>
      <c r="AC1068" s="14">
        <v>1665.25</v>
      </c>
      <c r="AD1068" t="s">
        <v>2608</v>
      </c>
      <c r="AE1068" t="s">
        <v>2608</v>
      </c>
      <c r="AF1068">
        <v>7</v>
      </c>
    </row>
    <row r="1069" spans="1:32" x14ac:dyDescent="0.25">
      <c r="A1069" s="22" t="str">
        <f t="shared" si="16"/>
        <v>8000000162-0</v>
      </c>
      <c r="B1069" s="9" t="s">
        <v>2090</v>
      </c>
      <c r="C1069" s="10" t="s">
        <v>29</v>
      </c>
      <c r="D1069" s="10" t="s">
        <v>29</v>
      </c>
      <c r="E1069" s="9" t="s">
        <v>30</v>
      </c>
      <c r="F1069" s="10" t="s">
        <v>207</v>
      </c>
      <c r="G1069" s="10" t="s">
        <v>32</v>
      </c>
      <c r="H1069" s="11">
        <v>44064</v>
      </c>
      <c r="I1069" s="12">
        <v>44064</v>
      </c>
      <c r="J1069" s="10" t="s">
        <v>2076</v>
      </c>
      <c r="K1069" s="13" t="s">
        <v>2091</v>
      </c>
      <c r="L1069" s="10" t="s">
        <v>284</v>
      </c>
      <c r="M1069" s="10" t="s">
        <v>29</v>
      </c>
      <c r="N1069" s="14">
        <v>50000</v>
      </c>
      <c r="O1069" s="12"/>
      <c r="P1069" s="10" t="s">
        <v>2086</v>
      </c>
      <c r="Q1069" s="14">
        <v>-45833</v>
      </c>
      <c r="R1069" s="15">
        <v>1</v>
      </c>
      <c r="S1069" s="10" t="s">
        <v>29</v>
      </c>
      <c r="T1069" s="14">
        <v>4167</v>
      </c>
      <c r="U1069" s="10" t="s">
        <v>339</v>
      </c>
      <c r="V1069" s="10" t="s">
        <v>29</v>
      </c>
      <c r="W1069" s="10" t="s">
        <v>37</v>
      </c>
      <c r="X1069" s="10" t="s">
        <v>29</v>
      </c>
      <c r="Y1069" s="15">
        <v>0</v>
      </c>
      <c r="Z1069" s="15">
        <v>0</v>
      </c>
      <c r="AA1069" s="15">
        <v>0</v>
      </c>
      <c r="AB1069" s="14">
        <v>-1667</v>
      </c>
      <c r="AC1069" s="14">
        <v>2500</v>
      </c>
      <c r="AD1069" t="s">
        <v>2608</v>
      </c>
      <c r="AE1069" t="s">
        <v>2608</v>
      </c>
      <c r="AF1069">
        <v>7</v>
      </c>
    </row>
    <row r="1070" spans="1:32" x14ac:dyDescent="0.25">
      <c r="A1070" s="22" t="str">
        <f t="shared" si="16"/>
        <v>8000000163-0</v>
      </c>
      <c r="B1070" s="9" t="s">
        <v>2092</v>
      </c>
      <c r="C1070" s="10" t="s">
        <v>29</v>
      </c>
      <c r="D1070" s="10" t="s">
        <v>29</v>
      </c>
      <c r="E1070" s="9" t="s">
        <v>30</v>
      </c>
      <c r="F1070" s="10" t="s">
        <v>207</v>
      </c>
      <c r="G1070" s="10" t="s">
        <v>32</v>
      </c>
      <c r="H1070" s="11">
        <v>44064</v>
      </c>
      <c r="I1070" s="12">
        <v>44064</v>
      </c>
      <c r="J1070" s="10" t="s">
        <v>2076</v>
      </c>
      <c r="K1070" s="13" t="s">
        <v>2093</v>
      </c>
      <c r="L1070" s="10" t="s">
        <v>284</v>
      </c>
      <c r="M1070" s="10" t="s">
        <v>29</v>
      </c>
      <c r="N1070" s="14">
        <v>15424</v>
      </c>
      <c r="O1070" s="12"/>
      <c r="P1070" s="10" t="s">
        <v>2089</v>
      </c>
      <c r="Q1070" s="14">
        <v>-14138</v>
      </c>
      <c r="R1070" s="15">
        <v>1</v>
      </c>
      <c r="S1070" s="10" t="s">
        <v>29</v>
      </c>
      <c r="T1070" s="14">
        <v>1286</v>
      </c>
      <c r="U1070" s="10" t="s">
        <v>339</v>
      </c>
      <c r="V1070" s="10" t="s">
        <v>29</v>
      </c>
      <c r="W1070" s="10" t="s">
        <v>37</v>
      </c>
      <c r="X1070" s="10" t="s">
        <v>29</v>
      </c>
      <c r="Y1070" s="15">
        <v>0</v>
      </c>
      <c r="Z1070" s="15">
        <v>0</v>
      </c>
      <c r="AA1070" s="15">
        <v>0</v>
      </c>
      <c r="AB1070" s="15">
        <v>-514.79999999999995</v>
      </c>
      <c r="AC1070" s="15">
        <v>771.2</v>
      </c>
      <c r="AD1070" t="s">
        <v>2608</v>
      </c>
      <c r="AE1070" t="s">
        <v>2608</v>
      </c>
      <c r="AF1070">
        <v>7</v>
      </c>
    </row>
    <row r="1071" spans="1:32" x14ac:dyDescent="0.25">
      <c r="A1071" s="22" t="str">
        <f t="shared" si="16"/>
        <v>8000000164-0</v>
      </c>
      <c r="B1071" s="9" t="s">
        <v>2094</v>
      </c>
      <c r="C1071" s="10" t="s">
        <v>29</v>
      </c>
      <c r="D1071" s="10" t="s">
        <v>29</v>
      </c>
      <c r="E1071" s="9" t="s">
        <v>30</v>
      </c>
      <c r="F1071" s="10" t="s">
        <v>207</v>
      </c>
      <c r="G1071" s="10" t="s">
        <v>32</v>
      </c>
      <c r="H1071" s="11">
        <v>44109</v>
      </c>
      <c r="I1071" s="12">
        <v>44109</v>
      </c>
      <c r="J1071" s="10" t="s">
        <v>573</v>
      </c>
      <c r="K1071" s="13" t="s">
        <v>2095</v>
      </c>
      <c r="L1071" s="10" t="s">
        <v>284</v>
      </c>
      <c r="M1071" s="10" t="s">
        <v>1117</v>
      </c>
      <c r="N1071" s="14">
        <v>465000</v>
      </c>
      <c r="O1071" s="12"/>
      <c r="P1071" s="10" t="s">
        <v>2096</v>
      </c>
      <c r="Q1071" s="14">
        <v>-421328</v>
      </c>
      <c r="R1071" s="15">
        <v>1</v>
      </c>
      <c r="S1071" s="10" t="s">
        <v>29</v>
      </c>
      <c r="T1071" s="14">
        <v>43672</v>
      </c>
      <c r="U1071" s="10" t="s">
        <v>339</v>
      </c>
      <c r="V1071" s="10" t="s">
        <v>29</v>
      </c>
      <c r="W1071" s="10" t="s">
        <v>37</v>
      </c>
      <c r="X1071" s="10" t="s">
        <v>29</v>
      </c>
      <c r="Y1071" s="15">
        <v>0</v>
      </c>
      <c r="Z1071" s="15">
        <v>0</v>
      </c>
      <c r="AA1071" s="15">
        <v>0</v>
      </c>
      <c r="AB1071" s="14">
        <v>-20422</v>
      </c>
      <c r="AC1071" s="14">
        <v>23250</v>
      </c>
      <c r="AD1071" t="s">
        <v>2608</v>
      </c>
      <c r="AE1071" t="s">
        <v>2608</v>
      </c>
      <c r="AF1071">
        <v>7</v>
      </c>
    </row>
    <row r="1072" spans="1:32" x14ac:dyDescent="0.25">
      <c r="A1072" s="22" t="str">
        <f t="shared" si="16"/>
        <v>8000000165-0</v>
      </c>
      <c r="B1072" s="9" t="s">
        <v>2097</v>
      </c>
      <c r="C1072" s="10" t="s">
        <v>29</v>
      </c>
      <c r="D1072" s="10" t="s">
        <v>29</v>
      </c>
      <c r="E1072" s="9" t="s">
        <v>30</v>
      </c>
      <c r="F1072" s="10" t="s">
        <v>207</v>
      </c>
      <c r="G1072" s="10" t="s">
        <v>32</v>
      </c>
      <c r="H1072" s="11">
        <v>44109</v>
      </c>
      <c r="I1072" s="12">
        <v>44109</v>
      </c>
      <c r="J1072" s="10" t="s">
        <v>573</v>
      </c>
      <c r="K1072" s="13" t="s">
        <v>2098</v>
      </c>
      <c r="L1072" s="10" t="s">
        <v>284</v>
      </c>
      <c r="M1072" s="10" t="s">
        <v>1117</v>
      </c>
      <c r="N1072" s="14">
        <v>207000</v>
      </c>
      <c r="O1072" s="12"/>
      <c r="P1072" s="10" t="s">
        <v>2096</v>
      </c>
      <c r="Q1072" s="14">
        <v>-187559</v>
      </c>
      <c r="R1072" s="15">
        <v>1</v>
      </c>
      <c r="S1072" s="10" t="s">
        <v>29</v>
      </c>
      <c r="T1072" s="14">
        <v>19441</v>
      </c>
      <c r="U1072" s="10" t="s">
        <v>339</v>
      </c>
      <c r="V1072" s="10" t="s">
        <v>29</v>
      </c>
      <c r="W1072" s="10" t="s">
        <v>37</v>
      </c>
      <c r="X1072" s="10" t="s">
        <v>29</v>
      </c>
      <c r="Y1072" s="15">
        <v>0</v>
      </c>
      <c r="Z1072" s="15">
        <v>0</v>
      </c>
      <c r="AA1072" s="15">
        <v>0</v>
      </c>
      <c r="AB1072" s="14">
        <v>-9091</v>
      </c>
      <c r="AC1072" s="14">
        <v>10350</v>
      </c>
      <c r="AD1072" t="s">
        <v>2608</v>
      </c>
      <c r="AE1072" t="s">
        <v>2608</v>
      </c>
      <c r="AF1072">
        <v>7</v>
      </c>
    </row>
    <row r="1073" spans="1:32" x14ac:dyDescent="0.25">
      <c r="A1073" s="22" t="str">
        <f t="shared" si="16"/>
        <v>8000000166-0</v>
      </c>
      <c r="B1073" s="9" t="s">
        <v>2099</v>
      </c>
      <c r="C1073" s="10" t="s">
        <v>29</v>
      </c>
      <c r="D1073" s="10" t="s">
        <v>29</v>
      </c>
      <c r="E1073" s="9" t="s">
        <v>30</v>
      </c>
      <c r="F1073" s="10" t="s">
        <v>207</v>
      </c>
      <c r="G1073" s="10" t="s">
        <v>32</v>
      </c>
      <c r="H1073" s="11">
        <v>44109</v>
      </c>
      <c r="I1073" s="12">
        <v>44109</v>
      </c>
      <c r="J1073" s="10" t="s">
        <v>2076</v>
      </c>
      <c r="K1073" s="13" t="s">
        <v>2100</v>
      </c>
      <c r="L1073" s="10" t="s">
        <v>284</v>
      </c>
      <c r="M1073" s="10" t="s">
        <v>1117</v>
      </c>
      <c r="N1073" s="14">
        <v>78000</v>
      </c>
      <c r="O1073" s="12"/>
      <c r="P1073" s="10" t="s">
        <v>2096</v>
      </c>
      <c r="Q1073" s="14">
        <v>-70674</v>
      </c>
      <c r="R1073" s="15">
        <v>1</v>
      </c>
      <c r="S1073" s="10" t="s">
        <v>29</v>
      </c>
      <c r="T1073" s="14">
        <v>7326</v>
      </c>
      <c r="U1073" s="10" t="s">
        <v>339</v>
      </c>
      <c r="V1073" s="10" t="s">
        <v>29</v>
      </c>
      <c r="W1073" s="10" t="s">
        <v>37</v>
      </c>
      <c r="X1073" s="10" t="s">
        <v>29</v>
      </c>
      <c r="Y1073" s="15">
        <v>0</v>
      </c>
      <c r="Z1073" s="15">
        <v>0</v>
      </c>
      <c r="AA1073" s="15">
        <v>0</v>
      </c>
      <c r="AB1073" s="14">
        <v>-3426</v>
      </c>
      <c r="AC1073" s="14">
        <v>3900</v>
      </c>
      <c r="AD1073" t="s">
        <v>2608</v>
      </c>
      <c r="AE1073" t="s">
        <v>2608</v>
      </c>
      <c r="AF1073">
        <v>7</v>
      </c>
    </row>
    <row r="1074" spans="1:32" x14ac:dyDescent="0.25">
      <c r="A1074" s="22" t="str">
        <f t="shared" si="16"/>
        <v>8000000167-0</v>
      </c>
      <c r="B1074" s="9" t="s">
        <v>2101</v>
      </c>
      <c r="C1074" s="10" t="s">
        <v>29</v>
      </c>
      <c r="D1074" s="10" t="s">
        <v>29</v>
      </c>
      <c r="E1074" s="9" t="s">
        <v>30</v>
      </c>
      <c r="F1074" s="10" t="s">
        <v>207</v>
      </c>
      <c r="G1074" s="10" t="s">
        <v>32</v>
      </c>
      <c r="H1074" s="11">
        <v>44114</v>
      </c>
      <c r="I1074" s="12">
        <v>44114</v>
      </c>
      <c r="J1074" s="10" t="s">
        <v>2076</v>
      </c>
      <c r="K1074" s="13" t="s">
        <v>2102</v>
      </c>
      <c r="L1074" s="10" t="s">
        <v>2103</v>
      </c>
      <c r="M1074" s="10" t="s">
        <v>1117</v>
      </c>
      <c r="N1074" s="14">
        <v>60000</v>
      </c>
      <c r="O1074" s="12"/>
      <c r="P1074" s="10" t="s">
        <v>2096</v>
      </c>
      <c r="Q1074" s="14">
        <v>-42013</v>
      </c>
      <c r="R1074" s="15">
        <v>1</v>
      </c>
      <c r="S1074" s="10" t="s">
        <v>29</v>
      </c>
      <c r="T1074" s="14">
        <v>17987</v>
      </c>
      <c r="U1074" s="10" t="s">
        <v>339</v>
      </c>
      <c r="V1074" s="10" t="s">
        <v>29</v>
      </c>
      <c r="W1074" s="10" t="s">
        <v>37</v>
      </c>
      <c r="X1074" s="10" t="s">
        <v>29</v>
      </c>
      <c r="Y1074" s="15">
        <v>0</v>
      </c>
      <c r="Z1074" s="15">
        <v>0</v>
      </c>
      <c r="AA1074" s="15">
        <v>0</v>
      </c>
      <c r="AB1074" s="14">
        <v>-7084</v>
      </c>
      <c r="AC1074" s="14">
        <v>10903</v>
      </c>
      <c r="AD1074" t="s">
        <v>2608</v>
      </c>
      <c r="AE1074" t="s">
        <v>2608</v>
      </c>
      <c r="AF1074">
        <v>7</v>
      </c>
    </row>
    <row r="1075" spans="1:32" x14ac:dyDescent="0.25">
      <c r="A1075" s="22" t="str">
        <f t="shared" si="16"/>
        <v>8000000168-0</v>
      </c>
      <c r="B1075" s="9" t="s">
        <v>2104</v>
      </c>
      <c r="C1075" s="10" t="s">
        <v>29</v>
      </c>
      <c r="D1075" s="10" t="s">
        <v>29</v>
      </c>
      <c r="E1075" s="9" t="s">
        <v>30</v>
      </c>
      <c r="F1075" s="10" t="s">
        <v>207</v>
      </c>
      <c r="G1075" s="10" t="s">
        <v>32</v>
      </c>
      <c r="H1075" s="11">
        <v>44230</v>
      </c>
      <c r="I1075" s="12">
        <v>44230</v>
      </c>
      <c r="J1075" s="10" t="s">
        <v>573</v>
      </c>
      <c r="K1075" s="13" t="s">
        <v>2105</v>
      </c>
      <c r="L1075" s="10" t="s">
        <v>284</v>
      </c>
      <c r="M1075" s="10" t="s">
        <v>1117</v>
      </c>
      <c r="N1075" s="14">
        <v>52500</v>
      </c>
      <c r="O1075" s="12"/>
      <c r="P1075" s="10" t="s">
        <v>2072</v>
      </c>
      <c r="Q1075" s="14">
        <v>-46077</v>
      </c>
      <c r="R1075" s="15">
        <v>1</v>
      </c>
      <c r="S1075" s="10" t="s">
        <v>29</v>
      </c>
      <c r="T1075" s="14">
        <v>6423</v>
      </c>
      <c r="U1075" s="10" t="s">
        <v>339</v>
      </c>
      <c r="V1075" s="10" t="s">
        <v>29</v>
      </c>
      <c r="W1075" s="10" t="s">
        <v>37</v>
      </c>
      <c r="X1075" s="10" t="s">
        <v>29</v>
      </c>
      <c r="Y1075" s="15">
        <v>0</v>
      </c>
      <c r="Z1075" s="15">
        <v>0</v>
      </c>
      <c r="AA1075" s="15">
        <v>0</v>
      </c>
      <c r="AB1075" s="14">
        <v>-3798</v>
      </c>
      <c r="AC1075" s="14">
        <v>2625</v>
      </c>
      <c r="AD1075" t="s">
        <v>2608</v>
      </c>
      <c r="AE1075" t="s">
        <v>2608</v>
      </c>
      <c r="AF1075">
        <v>7</v>
      </c>
    </row>
    <row r="1076" spans="1:32" x14ac:dyDescent="0.25">
      <c r="A1076" s="22" t="str">
        <f t="shared" si="16"/>
        <v>8000000169-0</v>
      </c>
      <c r="B1076" s="9" t="s">
        <v>2106</v>
      </c>
      <c r="C1076" s="10" t="s">
        <v>29</v>
      </c>
      <c r="D1076" s="10" t="s">
        <v>29</v>
      </c>
      <c r="E1076" s="9" t="s">
        <v>30</v>
      </c>
      <c r="F1076" s="10" t="s">
        <v>207</v>
      </c>
      <c r="G1076" s="10" t="s">
        <v>32</v>
      </c>
      <c r="H1076" s="11">
        <v>44264</v>
      </c>
      <c r="I1076" s="12">
        <v>44264</v>
      </c>
      <c r="J1076" s="10" t="s">
        <v>573</v>
      </c>
      <c r="K1076" s="13" t="s">
        <v>2107</v>
      </c>
      <c r="L1076" s="10" t="s">
        <v>284</v>
      </c>
      <c r="M1076" s="10" t="s">
        <v>1117</v>
      </c>
      <c r="N1076" s="14">
        <v>13559</v>
      </c>
      <c r="O1076" s="12"/>
      <c r="P1076" s="10" t="s">
        <v>2089</v>
      </c>
      <c r="Q1076" s="14">
        <v>-11792</v>
      </c>
      <c r="R1076" s="15">
        <v>1</v>
      </c>
      <c r="S1076" s="10" t="s">
        <v>29</v>
      </c>
      <c r="T1076" s="14">
        <v>1767</v>
      </c>
      <c r="U1076" s="10" t="s">
        <v>339</v>
      </c>
      <c r="V1076" s="10" t="s">
        <v>29</v>
      </c>
      <c r="W1076" s="10" t="s">
        <v>37</v>
      </c>
      <c r="X1076" s="10" t="s">
        <v>29</v>
      </c>
      <c r="Y1076" s="15">
        <v>0</v>
      </c>
      <c r="Z1076" s="15">
        <v>0</v>
      </c>
      <c r="AA1076" s="15">
        <v>0</v>
      </c>
      <c r="AB1076" s="14">
        <v>-1089.05</v>
      </c>
      <c r="AC1076" s="15">
        <v>677.95</v>
      </c>
      <c r="AD1076" t="s">
        <v>2608</v>
      </c>
      <c r="AE1076" t="s">
        <v>2608</v>
      </c>
      <c r="AF1076">
        <v>7</v>
      </c>
    </row>
    <row r="1077" spans="1:32" x14ac:dyDescent="0.25">
      <c r="A1077" s="22" t="str">
        <f t="shared" si="16"/>
        <v>8000000170-0</v>
      </c>
      <c r="B1077" s="9" t="s">
        <v>2108</v>
      </c>
      <c r="C1077" s="10" t="s">
        <v>29</v>
      </c>
      <c r="D1077" s="10" t="s">
        <v>29</v>
      </c>
      <c r="E1077" s="9" t="s">
        <v>30</v>
      </c>
      <c r="F1077" s="10" t="s">
        <v>207</v>
      </c>
      <c r="G1077" s="10" t="s">
        <v>32</v>
      </c>
      <c r="H1077" s="11">
        <v>44281</v>
      </c>
      <c r="I1077" s="12">
        <v>44281</v>
      </c>
      <c r="J1077" s="10" t="s">
        <v>573</v>
      </c>
      <c r="K1077" s="13" t="s">
        <v>2105</v>
      </c>
      <c r="L1077" s="10" t="s">
        <v>284</v>
      </c>
      <c r="M1077" s="10" t="s">
        <v>1117</v>
      </c>
      <c r="N1077" s="14">
        <v>52500</v>
      </c>
      <c r="O1077" s="12"/>
      <c r="P1077" s="10" t="s">
        <v>1652</v>
      </c>
      <c r="Q1077" s="14">
        <v>-45449</v>
      </c>
      <c r="R1077" s="15">
        <v>1</v>
      </c>
      <c r="S1077" s="10" t="s">
        <v>29</v>
      </c>
      <c r="T1077" s="14">
        <v>7051</v>
      </c>
      <c r="U1077" s="10" t="s">
        <v>339</v>
      </c>
      <c r="V1077" s="10" t="s">
        <v>29</v>
      </c>
      <c r="W1077" s="10" t="s">
        <v>37</v>
      </c>
      <c r="X1077" s="10" t="s">
        <v>29</v>
      </c>
      <c r="Y1077" s="15">
        <v>0</v>
      </c>
      <c r="Z1077" s="15">
        <v>0</v>
      </c>
      <c r="AA1077" s="15">
        <v>0</v>
      </c>
      <c r="AB1077" s="14">
        <v>-4426</v>
      </c>
      <c r="AC1077" s="14">
        <v>2625</v>
      </c>
      <c r="AD1077" t="s">
        <v>2608</v>
      </c>
      <c r="AE1077" t="s">
        <v>2608</v>
      </c>
      <c r="AF1077">
        <v>7</v>
      </c>
    </row>
    <row r="1078" spans="1:32" x14ac:dyDescent="0.25">
      <c r="A1078" s="22" t="str">
        <f t="shared" si="16"/>
        <v>8000000170-1</v>
      </c>
      <c r="B1078" s="9" t="s">
        <v>2108</v>
      </c>
      <c r="C1078" s="10" t="s">
        <v>29</v>
      </c>
      <c r="D1078" s="10" t="s">
        <v>29</v>
      </c>
      <c r="E1078" s="9" t="s">
        <v>375</v>
      </c>
      <c r="F1078" s="10" t="s">
        <v>207</v>
      </c>
      <c r="G1078" s="10" t="s">
        <v>32</v>
      </c>
      <c r="H1078" s="11">
        <v>44880</v>
      </c>
      <c r="I1078" s="12">
        <v>44880</v>
      </c>
      <c r="J1078" s="10" t="s">
        <v>573</v>
      </c>
      <c r="K1078" s="13" t="s">
        <v>2069</v>
      </c>
      <c r="L1078" s="10" t="s">
        <v>284</v>
      </c>
      <c r="M1078" s="10" t="s">
        <v>370</v>
      </c>
      <c r="N1078" s="14">
        <v>113592</v>
      </c>
      <c r="O1078" s="12"/>
      <c r="P1078" s="10" t="s">
        <v>29</v>
      </c>
      <c r="Q1078" s="14">
        <v>-26929</v>
      </c>
      <c r="R1078" s="15">
        <v>5</v>
      </c>
      <c r="S1078" s="10" t="s">
        <v>29</v>
      </c>
      <c r="T1078" s="14">
        <v>86663</v>
      </c>
      <c r="U1078" s="10" t="s">
        <v>339</v>
      </c>
      <c r="V1078" s="10" t="s">
        <v>29</v>
      </c>
      <c r="W1078" s="10" t="s">
        <v>37</v>
      </c>
      <c r="X1078" s="10" t="s">
        <v>29</v>
      </c>
      <c r="Y1078" s="15">
        <v>0</v>
      </c>
      <c r="Z1078" s="15">
        <v>0</v>
      </c>
      <c r="AA1078" s="15">
        <v>0</v>
      </c>
      <c r="AB1078" s="14">
        <v>-54823</v>
      </c>
      <c r="AC1078" s="14">
        <v>31840</v>
      </c>
      <c r="AD1078" t="s">
        <v>2608</v>
      </c>
      <c r="AE1078" t="s">
        <v>2608</v>
      </c>
      <c r="AF1078">
        <v>7</v>
      </c>
    </row>
    <row r="1079" spans="1:32" x14ac:dyDescent="0.25">
      <c r="A1079" s="22" t="str">
        <f t="shared" si="16"/>
        <v>8000000170-2</v>
      </c>
      <c r="B1079" s="9" t="s">
        <v>2108</v>
      </c>
      <c r="C1079" s="10" t="s">
        <v>29</v>
      </c>
      <c r="D1079" s="10" t="s">
        <v>29</v>
      </c>
      <c r="E1079" s="9" t="s">
        <v>376</v>
      </c>
      <c r="F1079" s="10" t="s">
        <v>207</v>
      </c>
      <c r="G1079" s="10" t="s">
        <v>32</v>
      </c>
      <c r="H1079" s="11">
        <v>44896</v>
      </c>
      <c r="I1079" s="12">
        <v>44896</v>
      </c>
      <c r="J1079" s="10" t="s">
        <v>573</v>
      </c>
      <c r="K1079" s="13" t="s">
        <v>2069</v>
      </c>
      <c r="L1079" s="10" t="s">
        <v>284</v>
      </c>
      <c r="M1079" s="10" t="s">
        <v>370</v>
      </c>
      <c r="N1079" s="14">
        <v>28398</v>
      </c>
      <c r="O1079" s="12"/>
      <c r="P1079" s="10" t="s">
        <v>29</v>
      </c>
      <c r="Q1079" s="14">
        <v>-5946</v>
      </c>
      <c r="R1079" s="15">
        <v>2</v>
      </c>
      <c r="S1079" s="10" t="s">
        <v>29</v>
      </c>
      <c r="T1079" s="14">
        <v>22452</v>
      </c>
      <c r="U1079" s="10" t="s">
        <v>339</v>
      </c>
      <c r="V1079" s="10" t="s">
        <v>29</v>
      </c>
      <c r="W1079" s="10" t="s">
        <v>37</v>
      </c>
      <c r="X1079" s="10" t="s">
        <v>29</v>
      </c>
      <c r="Y1079" s="15">
        <v>0</v>
      </c>
      <c r="Z1079" s="15">
        <v>0</v>
      </c>
      <c r="AA1079" s="15">
        <v>0</v>
      </c>
      <c r="AB1079" s="14">
        <v>-14203</v>
      </c>
      <c r="AC1079" s="14">
        <v>8249</v>
      </c>
      <c r="AD1079" t="s">
        <v>2608</v>
      </c>
      <c r="AE1079" t="s">
        <v>2608</v>
      </c>
      <c r="AF1079">
        <v>7</v>
      </c>
    </row>
    <row r="1080" spans="1:32" x14ac:dyDescent="0.25">
      <c r="A1080" s="22" t="str">
        <f t="shared" si="16"/>
        <v>8000000170-3</v>
      </c>
      <c r="B1080" s="9" t="s">
        <v>2108</v>
      </c>
      <c r="C1080" s="10" t="s">
        <v>29</v>
      </c>
      <c r="D1080" s="10" t="s">
        <v>29</v>
      </c>
      <c r="E1080" s="9" t="s">
        <v>1183</v>
      </c>
      <c r="F1080" s="10" t="s">
        <v>207</v>
      </c>
      <c r="G1080" s="10" t="s">
        <v>32</v>
      </c>
      <c r="H1080" s="11">
        <v>44281</v>
      </c>
      <c r="I1080" s="12">
        <v>45229</v>
      </c>
      <c r="J1080" s="10" t="s">
        <v>573</v>
      </c>
      <c r="K1080" s="13" t="s">
        <v>2069</v>
      </c>
      <c r="L1080" s="10" t="s">
        <v>284</v>
      </c>
      <c r="M1080" s="10" t="s">
        <v>29</v>
      </c>
      <c r="N1080" s="15">
        <v>0</v>
      </c>
      <c r="O1080" s="12"/>
      <c r="P1080" s="10" t="s">
        <v>29</v>
      </c>
      <c r="Q1080" s="15">
        <v>0</v>
      </c>
      <c r="R1080" s="15">
        <v>9</v>
      </c>
      <c r="S1080" s="10" t="s">
        <v>29</v>
      </c>
      <c r="T1080" s="15">
        <v>0</v>
      </c>
      <c r="U1080" s="10" t="s">
        <v>339</v>
      </c>
      <c r="V1080" s="10" t="s">
        <v>29</v>
      </c>
      <c r="W1080" s="10" t="s">
        <v>37</v>
      </c>
      <c r="X1080" s="10" t="s">
        <v>29</v>
      </c>
      <c r="Y1080" s="15">
        <v>0</v>
      </c>
      <c r="Z1080" s="14">
        <v>402400</v>
      </c>
      <c r="AA1080" s="15">
        <v>0</v>
      </c>
      <c r="AB1080" s="14">
        <v>-107110</v>
      </c>
      <c r="AC1080" s="14">
        <v>295290</v>
      </c>
      <c r="AD1080" t="s">
        <v>2608</v>
      </c>
      <c r="AE1080" t="s">
        <v>2608</v>
      </c>
      <c r="AF1080">
        <v>7</v>
      </c>
    </row>
    <row r="1081" spans="1:32" x14ac:dyDescent="0.25">
      <c r="A1081" s="22" t="str">
        <f t="shared" si="16"/>
        <v>8000000170-4</v>
      </c>
      <c r="B1081" s="9" t="s">
        <v>2108</v>
      </c>
      <c r="C1081" s="10" t="s">
        <v>29</v>
      </c>
      <c r="D1081" s="10" t="s">
        <v>29</v>
      </c>
      <c r="E1081" s="9" t="s">
        <v>1451</v>
      </c>
      <c r="F1081" s="10" t="s">
        <v>207</v>
      </c>
      <c r="G1081" s="10" t="s">
        <v>32</v>
      </c>
      <c r="H1081" s="11">
        <v>44281</v>
      </c>
      <c r="I1081" s="12">
        <v>45267</v>
      </c>
      <c r="J1081" s="10" t="s">
        <v>573</v>
      </c>
      <c r="K1081" s="13" t="s">
        <v>2658</v>
      </c>
      <c r="L1081" s="10" t="s">
        <v>284</v>
      </c>
      <c r="M1081" s="10" t="s">
        <v>29</v>
      </c>
      <c r="N1081" s="15">
        <v>0</v>
      </c>
      <c r="O1081" s="12"/>
      <c r="P1081" s="10" t="s">
        <v>29</v>
      </c>
      <c r="Q1081" s="15">
        <v>0</v>
      </c>
      <c r="R1081" s="15">
        <v>2</v>
      </c>
      <c r="S1081" s="10" t="s">
        <v>29</v>
      </c>
      <c r="T1081" s="15">
        <v>0</v>
      </c>
      <c r="U1081" s="10" t="s">
        <v>339</v>
      </c>
      <c r="V1081" s="10" t="s">
        <v>29</v>
      </c>
      <c r="W1081" s="10" t="s">
        <v>37</v>
      </c>
      <c r="X1081" s="10" t="s">
        <v>29</v>
      </c>
      <c r="Y1081" s="15">
        <v>0</v>
      </c>
      <c r="Z1081" s="14">
        <v>79161.87</v>
      </c>
      <c r="AA1081" s="15">
        <v>0</v>
      </c>
      <c r="AB1081" s="14">
        <v>-15872</v>
      </c>
      <c r="AC1081" s="14">
        <v>63289.87</v>
      </c>
      <c r="AD1081" t="s">
        <v>2608</v>
      </c>
      <c r="AE1081" t="s">
        <v>2608</v>
      </c>
      <c r="AF1081">
        <v>7</v>
      </c>
    </row>
    <row r="1082" spans="1:32" x14ac:dyDescent="0.25">
      <c r="A1082" s="22" t="str">
        <f t="shared" si="16"/>
        <v>8000000171-0</v>
      </c>
      <c r="B1082" s="9" t="s">
        <v>2109</v>
      </c>
      <c r="C1082" s="10" t="s">
        <v>29</v>
      </c>
      <c r="D1082" s="10" t="s">
        <v>29</v>
      </c>
      <c r="E1082" s="9" t="s">
        <v>30</v>
      </c>
      <c r="F1082" s="10" t="s">
        <v>207</v>
      </c>
      <c r="G1082" s="10" t="s">
        <v>32</v>
      </c>
      <c r="H1082" s="11">
        <v>44098</v>
      </c>
      <c r="I1082" s="12">
        <v>44098</v>
      </c>
      <c r="J1082" s="10" t="s">
        <v>573</v>
      </c>
      <c r="K1082" s="13" t="s">
        <v>2110</v>
      </c>
      <c r="L1082" s="10" t="s">
        <v>284</v>
      </c>
      <c r="M1082" s="10" t="s">
        <v>1117</v>
      </c>
      <c r="N1082" s="14">
        <v>85000</v>
      </c>
      <c r="O1082" s="12"/>
      <c r="P1082" s="10" t="s">
        <v>2111</v>
      </c>
      <c r="Q1082" s="14">
        <v>-77237</v>
      </c>
      <c r="R1082" s="15">
        <v>1</v>
      </c>
      <c r="S1082" s="10" t="s">
        <v>29</v>
      </c>
      <c r="T1082" s="14">
        <v>7763</v>
      </c>
      <c r="U1082" s="10" t="s">
        <v>339</v>
      </c>
      <c r="V1082" s="10" t="s">
        <v>29</v>
      </c>
      <c r="W1082" s="10" t="s">
        <v>37</v>
      </c>
      <c r="X1082" s="10" t="s">
        <v>29</v>
      </c>
      <c r="Y1082" s="15">
        <v>0</v>
      </c>
      <c r="Z1082" s="15">
        <v>0</v>
      </c>
      <c r="AA1082" s="15">
        <v>0</v>
      </c>
      <c r="AB1082" s="14">
        <v>-3513</v>
      </c>
      <c r="AC1082" s="14">
        <v>4250</v>
      </c>
      <c r="AD1082" t="s">
        <v>2608</v>
      </c>
      <c r="AE1082" t="s">
        <v>2608</v>
      </c>
      <c r="AF1082">
        <v>7</v>
      </c>
    </row>
    <row r="1083" spans="1:32" x14ac:dyDescent="0.25">
      <c r="A1083" s="22" t="str">
        <f t="shared" si="16"/>
        <v>8000000172-0</v>
      </c>
      <c r="B1083" s="9" t="s">
        <v>2112</v>
      </c>
      <c r="C1083" s="10" t="s">
        <v>29</v>
      </c>
      <c r="D1083" s="10" t="s">
        <v>29</v>
      </c>
      <c r="E1083" s="9" t="s">
        <v>30</v>
      </c>
      <c r="F1083" s="10" t="s">
        <v>207</v>
      </c>
      <c r="G1083" s="10" t="s">
        <v>32</v>
      </c>
      <c r="H1083" s="11">
        <v>44281</v>
      </c>
      <c r="I1083" s="12">
        <v>44281</v>
      </c>
      <c r="J1083" s="10" t="s">
        <v>573</v>
      </c>
      <c r="K1083" s="13" t="s">
        <v>2113</v>
      </c>
      <c r="L1083" s="10" t="s">
        <v>284</v>
      </c>
      <c r="M1083" s="10" t="s">
        <v>1117</v>
      </c>
      <c r="N1083" s="14">
        <v>67500</v>
      </c>
      <c r="O1083" s="12"/>
      <c r="P1083" s="10" t="s">
        <v>1652</v>
      </c>
      <c r="Q1083" s="14">
        <v>-58434</v>
      </c>
      <c r="R1083" s="15">
        <v>1</v>
      </c>
      <c r="S1083" s="10" t="s">
        <v>29</v>
      </c>
      <c r="T1083" s="14">
        <v>9066</v>
      </c>
      <c r="U1083" s="10" t="s">
        <v>339</v>
      </c>
      <c r="V1083" s="10" t="s">
        <v>29</v>
      </c>
      <c r="W1083" s="10" t="s">
        <v>37</v>
      </c>
      <c r="X1083" s="10" t="s">
        <v>29</v>
      </c>
      <c r="Y1083" s="15">
        <v>0</v>
      </c>
      <c r="Z1083" s="15">
        <v>0</v>
      </c>
      <c r="AA1083" s="15">
        <v>0</v>
      </c>
      <c r="AB1083" s="14">
        <v>-5691</v>
      </c>
      <c r="AC1083" s="14">
        <v>3375</v>
      </c>
      <c r="AD1083" t="s">
        <v>2608</v>
      </c>
      <c r="AE1083" t="s">
        <v>2608</v>
      </c>
      <c r="AF1083">
        <v>7</v>
      </c>
    </row>
    <row r="1084" spans="1:32" x14ac:dyDescent="0.25">
      <c r="A1084" s="22" t="str">
        <f t="shared" si="16"/>
        <v>8000000173-0</v>
      </c>
      <c r="B1084" s="9" t="s">
        <v>2114</v>
      </c>
      <c r="C1084" s="10" t="s">
        <v>29</v>
      </c>
      <c r="D1084" s="10" t="s">
        <v>29</v>
      </c>
      <c r="E1084" s="9" t="s">
        <v>30</v>
      </c>
      <c r="F1084" s="10" t="s">
        <v>207</v>
      </c>
      <c r="G1084" s="10" t="s">
        <v>32</v>
      </c>
      <c r="H1084" s="11">
        <v>44421</v>
      </c>
      <c r="I1084" s="12">
        <v>44421</v>
      </c>
      <c r="J1084" s="10" t="s">
        <v>2076</v>
      </c>
      <c r="K1084" s="13" t="s">
        <v>2115</v>
      </c>
      <c r="L1084" s="10" t="s">
        <v>2103</v>
      </c>
      <c r="M1084" s="10" t="s">
        <v>370</v>
      </c>
      <c r="N1084" s="14">
        <v>1213000</v>
      </c>
      <c r="O1084" s="12"/>
      <c r="P1084" s="10" t="s">
        <v>2096</v>
      </c>
      <c r="Q1084" s="14">
        <v>-659892</v>
      </c>
      <c r="R1084" s="15">
        <v>2</v>
      </c>
      <c r="S1084" s="10" t="s">
        <v>29</v>
      </c>
      <c r="T1084" s="14">
        <v>553108</v>
      </c>
      <c r="U1084" s="10" t="s">
        <v>1020</v>
      </c>
      <c r="V1084" s="10" t="s">
        <v>29</v>
      </c>
      <c r="W1084" s="10" t="s">
        <v>37</v>
      </c>
      <c r="X1084" s="10" t="s">
        <v>29</v>
      </c>
      <c r="Y1084" s="15">
        <v>0</v>
      </c>
      <c r="Z1084" s="15">
        <v>0</v>
      </c>
      <c r="AA1084" s="15">
        <v>0</v>
      </c>
      <c r="AB1084" s="14">
        <v>-217851</v>
      </c>
      <c r="AC1084" s="14">
        <v>335257</v>
      </c>
      <c r="AD1084" t="s">
        <v>2608</v>
      </c>
      <c r="AE1084" t="s">
        <v>2608</v>
      </c>
      <c r="AF1084">
        <v>7</v>
      </c>
    </row>
    <row r="1085" spans="1:32" x14ac:dyDescent="0.25">
      <c r="A1085" s="22" t="str">
        <f t="shared" si="16"/>
        <v>8000000174-0</v>
      </c>
      <c r="B1085" s="9" t="s">
        <v>2116</v>
      </c>
      <c r="C1085" s="10" t="s">
        <v>29</v>
      </c>
      <c r="D1085" s="10" t="s">
        <v>29</v>
      </c>
      <c r="E1085" s="9" t="s">
        <v>30</v>
      </c>
      <c r="F1085" s="10" t="s">
        <v>207</v>
      </c>
      <c r="G1085" s="10" t="s">
        <v>32</v>
      </c>
      <c r="H1085" s="11">
        <v>44480</v>
      </c>
      <c r="I1085" s="12">
        <v>44480</v>
      </c>
      <c r="J1085" s="10" t="s">
        <v>2076</v>
      </c>
      <c r="K1085" s="13" t="s">
        <v>2117</v>
      </c>
      <c r="L1085" s="10" t="s">
        <v>2103</v>
      </c>
      <c r="M1085" s="10" t="s">
        <v>29</v>
      </c>
      <c r="N1085" s="14">
        <v>526050</v>
      </c>
      <c r="O1085" s="12"/>
      <c r="P1085" s="10" t="s">
        <v>2096</v>
      </c>
      <c r="Q1085" s="14">
        <v>-265894</v>
      </c>
      <c r="R1085" s="15">
        <v>1</v>
      </c>
      <c r="S1085" s="10" t="s">
        <v>29</v>
      </c>
      <c r="T1085" s="14">
        <v>260156</v>
      </c>
      <c r="U1085" s="10" t="s">
        <v>339</v>
      </c>
      <c r="V1085" s="10" t="s">
        <v>29</v>
      </c>
      <c r="W1085" s="10" t="s">
        <v>37</v>
      </c>
      <c r="X1085" s="10" t="s">
        <v>29</v>
      </c>
      <c r="Y1085" s="15">
        <v>0</v>
      </c>
      <c r="Z1085" s="15">
        <v>0</v>
      </c>
      <c r="AA1085" s="15">
        <v>0</v>
      </c>
      <c r="AB1085" s="14">
        <v>-102467</v>
      </c>
      <c r="AC1085" s="14">
        <v>157689</v>
      </c>
      <c r="AD1085" t="s">
        <v>2608</v>
      </c>
      <c r="AE1085" t="s">
        <v>2608</v>
      </c>
      <c r="AF1085">
        <v>7</v>
      </c>
    </row>
    <row r="1086" spans="1:32" x14ac:dyDescent="0.25">
      <c r="A1086" s="22" t="str">
        <f t="shared" si="16"/>
        <v>8000000175-0</v>
      </c>
      <c r="B1086" s="9" t="s">
        <v>2118</v>
      </c>
      <c r="C1086" s="10" t="s">
        <v>29</v>
      </c>
      <c r="D1086" s="10" t="s">
        <v>29</v>
      </c>
      <c r="E1086" s="9" t="s">
        <v>30</v>
      </c>
      <c r="F1086" s="10" t="s">
        <v>207</v>
      </c>
      <c r="G1086" s="10" t="s">
        <v>32</v>
      </c>
      <c r="H1086" s="11">
        <v>44480</v>
      </c>
      <c r="I1086" s="12">
        <v>44480</v>
      </c>
      <c r="J1086" s="10" t="s">
        <v>2076</v>
      </c>
      <c r="K1086" s="13" t="s">
        <v>2119</v>
      </c>
      <c r="L1086" s="10" t="s">
        <v>284</v>
      </c>
      <c r="M1086" s="10" t="s">
        <v>29</v>
      </c>
      <c r="N1086" s="14">
        <v>39830</v>
      </c>
      <c r="O1086" s="12"/>
      <c r="P1086" s="10" t="s">
        <v>1652</v>
      </c>
      <c r="Q1086" s="14">
        <v>-29524</v>
      </c>
      <c r="R1086" s="15">
        <v>4</v>
      </c>
      <c r="S1086" s="10" t="s">
        <v>29</v>
      </c>
      <c r="T1086" s="14">
        <v>10306</v>
      </c>
      <c r="U1086" s="10" t="s">
        <v>339</v>
      </c>
      <c r="V1086" s="10" t="s">
        <v>29</v>
      </c>
      <c r="W1086" s="10" t="s">
        <v>37</v>
      </c>
      <c r="X1086" s="10" t="s">
        <v>29</v>
      </c>
      <c r="Y1086" s="15">
        <v>0</v>
      </c>
      <c r="Z1086" s="15">
        <v>0</v>
      </c>
      <c r="AA1086" s="15">
        <v>0</v>
      </c>
      <c r="AB1086" s="14">
        <v>-6519</v>
      </c>
      <c r="AC1086" s="14">
        <v>3787</v>
      </c>
      <c r="AD1086" t="s">
        <v>2608</v>
      </c>
      <c r="AE1086" t="s">
        <v>2608</v>
      </c>
      <c r="AF1086">
        <v>7</v>
      </c>
    </row>
    <row r="1087" spans="1:32" x14ac:dyDescent="0.25">
      <c r="A1087" s="22" t="str">
        <f t="shared" si="16"/>
        <v>8000000176-0</v>
      </c>
      <c r="B1087" s="9" t="s">
        <v>2120</v>
      </c>
      <c r="C1087" s="10" t="s">
        <v>29</v>
      </c>
      <c r="D1087" s="10" t="s">
        <v>29</v>
      </c>
      <c r="E1087" s="9" t="s">
        <v>30</v>
      </c>
      <c r="F1087" s="10" t="s">
        <v>207</v>
      </c>
      <c r="G1087" s="10" t="s">
        <v>32</v>
      </c>
      <c r="H1087" s="11">
        <v>44523</v>
      </c>
      <c r="I1087" s="12">
        <v>44523</v>
      </c>
      <c r="J1087" s="10" t="s">
        <v>2076</v>
      </c>
      <c r="K1087" s="13" t="s">
        <v>2121</v>
      </c>
      <c r="L1087" s="10" t="s">
        <v>284</v>
      </c>
      <c r="M1087" s="10" t="s">
        <v>29</v>
      </c>
      <c r="N1087" s="14">
        <v>11597</v>
      </c>
      <c r="O1087" s="12"/>
      <c r="P1087" s="10" t="s">
        <v>2122</v>
      </c>
      <c r="Q1087" s="14">
        <v>-8278</v>
      </c>
      <c r="R1087" s="15">
        <v>1</v>
      </c>
      <c r="S1087" s="10" t="s">
        <v>29</v>
      </c>
      <c r="T1087" s="14">
        <v>3319</v>
      </c>
      <c r="U1087" s="10" t="s">
        <v>339</v>
      </c>
      <c r="V1087" s="10" t="s">
        <v>29</v>
      </c>
      <c r="W1087" s="10" t="s">
        <v>37</v>
      </c>
      <c r="X1087" s="10" t="s">
        <v>29</v>
      </c>
      <c r="Y1087" s="15">
        <v>0</v>
      </c>
      <c r="Z1087" s="15">
        <v>0</v>
      </c>
      <c r="AA1087" s="15">
        <v>0</v>
      </c>
      <c r="AB1087" s="14">
        <v>-2100</v>
      </c>
      <c r="AC1087" s="14">
        <v>1219</v>
      </c>
      <c r="AD1087" t="s">
        <v>2608</v>
      </c>
      <c r="AE1087" t="s">
        <v>2608</v>
      </c>
      <c r="AF1087">
        <v>7</v>
      </c>
    </row>
    <row r="1088" spans="1:32" x14ac:dyDescent="0.25">
      <c r="A1088" s="22" t="str">
        <f t="shared" si="16"/>
        <v>8000000177-0</v>
      </c>
      <c r="B1088" s="9" t="s">
        <v>2123</v>
      </c>
      <c r="C1088" s="10" t="s">
        <v>29</v>
      </c>
      <c r="D1088" s="10" t="s">
        <v>29</v>
      </c>
      <c r="E1088" s="9" t="s">
        <v>30</v>
      </c>
      <c r="F1088" s="10" t="s">
        <v>207</v>
      </c>
      <c r="G1088" s="10" t="s">
        <v>32</v>
      </c>
      <c r="H1088" s="11">
        <v>44803</v>
      </c>
      <c r="I1088" s="12">
        <v>44803</v>
      </c>
      <c r="J1088" s="10" t="s">
        <v>218</v>
      </c>
      <c r="K1088" s="13" t="s">
        <v>2124</v>
      </c>
      <c r="L1088" s="10" t="s">
        <v>284</v>
      </c>
      <c r="M1088" s="10" t="s">
        <v>370</v>
      </c>
      <c r="N1088" s="14">
        <v>8182.58</v>
      </c>
      <c r="O1088" s="12"/>
      <c r="P1088" s="10" t="s">
        <v>2125</v>
      </c>
      <c r="Q1088" s="14">
        <v>-3030</v>
      </c>
      <c r="R1088" s="15"/>
      <c r="S1088" s="10" t="s">
        <v>29</v>
      </c>
      <c r="T1088" s="14">
        <v>5152.58</v>
      </c>
      <c r="U1088" s="10" t="s">
        <v>29</v>
      </c>
      <c r="V1088" s="10" t="s">
        <v>29</v>
      </c>
      <c r="W1088" s="10" t="s">
        <v>37</v>
      </c>
      <c r="X1088" s="10" t="s">
        <v>29</v>
      </c>
      <c r="Y1088" s="15">
        <v>0</v>
      </c>
      <c r="Z1088" s="15">
        <v>0</v>
      </c>
      <c r="AA1088" s="15">
        <v>0</v>
      </c>
      <c r="AB1088" s="14">
        <v>-3260</v>
      </c>
      <c r="AC1088" s="14">
        <v>1892.58</v>
      </c>
      <c r="AD1088" t="s">
        <v>2608</v>
      </c>
      <c r="AE1088" t="s">
        <v>2608</v>
      </c>
      <c r="AF1088">
        <v>7</v>
      </c>
    </row>
    <row r="1089" spans="1:32" x14ac:dyDescent="0.25">
      <c r="A1089" s="22" t="str">
        <f t="shared" si="16"/>
        <v>8000000178-0</v>
      </c>
      <c r="B1089" s="9" t="s">
        <v>2126</v>
      </c>
      <c r="C1089" s="10" t="s">
        <v>29</v>
      </c>
      <c r="D1089" s="10" t="s">
        <v>29</v>
      </c>
      <c r="E1089" s="9" t="s">
        <v>30</v>
      </c>
      <c r="F1089" s="10" t="s">
        <v>1783</v>
      </c>
      <c r="G1089" s="10" t="s">
        <v>32</v>
      </c>
      <c r="H1089" s="11">
        <v>45096</v>
      </c>
      <c r="I1089" s="12">
        <v>45096</v>
      </c>
      <c r="J1089" s="10" t="s">
        <v>573</v>
      </c>
      <c r="K1089" s="13" t="s">
        <v>2127</v>
      </c>
      <c r="L1089" s="10" t="s">
        <v>284</v>
      </c>
      <c r="M1089" s="10" t="s">
        <v>2128</v>
      </c>
      <c r="N1089" s="15">
        <v>0</v>
      </c>
      <c r="O1089" s="12"/>
      <c r="P1089" s="10" t="s">
        <v>2129</v>
      </c>
      <c r="Q1089" s="15">
        <v>0</v>
      </c>
      <c r="R1089" s="15"/>
      <c r="S1089" s="10" t="s">
        <v>29</v>
      </c>
      <c r="T1089" s="15">
        <v>0</v>
      </c>
      <c r="U1089" s="10" t="s">
        <v>29</v>
      </c>
      <c r="V1089" s="10" t="s">
        <v>29</v>
      </c>
      <c r="W1089" s="10" t="s">
        <v>37</v>
      </c>
      <c r="X1089" s="10" t="s">
        <v>29</v>
      </c>
      <c r="Y1089" s="15">
        <v>0</v>
      </c>
      <c r="Z1089" s="15">
        <v>0</v>
      </c>
      <c r="AA1089" s="15">
        <v>0</v>
      </c>
      <c r="AB1089" s="15">
        <v>0</v>
      </c>
      <c r="AC1089" s="15">
        <v>0</v>
      </c>
      <c r="AD1089" t="s">
        <v>2608</v>
      </c>
      <c r="AE1089" t="s">
        <v>2608</v>
      </c>
      <c r="AF1089">
        <v>7</v>
      </c>
    </row>
    <row r="1090" spans="1:32" x14ac:dyDescent="0.25">
      <c r="A1090" s="22" t="str">
        <f t="shared" si="16"/>
        <v>8000000179-0</v>
      </c>
      <c r="B1090" s="9" t="s">
        <v>2666</v>
      </c>
      <c r="C1090" s="10" t="s">
        <v>29</v>
      </c>
      <c r="D1090" s="10" t="s">
        <v>29</v>
      </c>
      <c r="E1090" s="9" t="s">
        <v>30</v>
      </c>
      <c r="F1090" s="10" t="s">
        <v>207</v>
      </c>
      <c r="G1090" s="10" t="s">
        <v>32</v>
      </c>
      <c r="H1090" s="11">
        <v>45348</v>
      </c>
      <c r="I1090" s="12">
        <v>45348</v>
      </c>
      <c r="J1090" s="10" t="s">
        <v>573</v>
      </c>
      <c r="K1090" s="13" t="s">
        <v>2667</v>
      </c>
      <c r="L1090" s="10" t="s">
        <v>284</v>
      </c>
      <c r="M1090" s="10" t="s">
        <v>2203</v>
      </c>
      <c r="N1090" s="15">
        <v>0</v>
      </c>
      <c r="O1090" s="12"/>
      <c r="P1090" s="10" t="s">
        <v>29</v>
      </c>
      <c r="Q1090" s="15">
        <v>0</v>
      </c>
      <c r="R1090" s="15">
        <v>12</v>
      </c>
      <c r="S1090" s="10" t="s">
        <v>29</v>
      </c>
      <c r="T1090" s="15">
        <v>0</v>
      </c>
      <c r="U1090" s="10" t="s">
        <v>339</v>
      </c>
      <c r="V1090" s="10" t="s">
        <v>29</v>
      </c>
      <c r="W1090" s="10" t="s">
        <v>37</v>
      </c>
      <c r="X1090" s="10" t="s">
        <v>29</v>
      </c>
      <c r="Y1090" s="15">
        <v>0</v>
      </c>
      <c r="Z1090" s="14">
        <v>53400</v>
      </c>
      <c r="AA1090" s="15">
        <v>0</v>
      </c>
      <c r="AB1090" s="14">
        <v>-3230</v>
      </c>
      <c r="AC1090" s="14">
        <v>50170</v>
      </c>
      <c r="AD1090" t="s">
        <v>2608</v>
      </c>
      <c r="AE1090" t="s">
        <v>2608</v>
      </c>
      <c r="AF1090">
        <v>7</v>
      </c>
    </row>
    <row r="1091" spans="1:32" x14ac:dyDescent="0.25">
      <c r="A1091" s="22" t="str">
        <f t="shared" ref="A1091:A1154" si="17">CONCATENATE(B1091,"-",E1091)</f>
        <v>8000000181-0</v>
      </c>
      <c r="B1091" s="9" t="s">
        <v>2729</v>
      </c>
      <c r="C1091" s="10" t="s">
        <v>29</v>
      </c>
      <c r="D1091" s="10" t="s">
        <v>29</v>
      </c>
      <c r="E1091" s="9" t="s">
        <v>30</v>
      </c>
      <c r="F1091" s="10" t="s">
        <v>207</v>
      </c>
      <c r="G1091" s="10" t="s">
        <v>32</v>
      </c>
      <c r="H1091" s="11">
        <v>45227</v>
      </c>
      <c r="I1091" s="12">
        <v>45227</v>
      </c>
      <c r="J1091" s="10" t="s">
        <v>573</v>
      </c>
      <c r="K1091" s="13" t="s">
        <v>2730</v>
      </c>
      <c r="L1091" s="10" t="s">
        <v>284</v>
      </c>
      <c r="M1091" s="10" t="s">
        <v>1306</v>
      </c>
      <c r="N1091" s="15">
        <v>0</v>
      </c>
      <c r="O1091" s="12"/>
      <c r="P1091" s="10" t="s">
        <v>29</v>
      </c>
      <c r="Q1091" s="15">
        <v>0</v>
      </c>
      <c r="R1091" s="15"/>
      <c r="S1091" s="10" t="s">
        <v>29</v>
      </c>
      <c r="T1091" s="15">
        <v>0</v>
      </c>
      <c r="U1091" s="10" t="s">
        <v>29</v>
      </c>
      <c r="V1091" s="10" t="s">
        <v>29</v>
      </c>
      <c r="W1091" s="10" t="s">
        <v>37</v>
      </c>
      <c r="X1091" s="10" t="s">
        <v>29</v>
      </c>
      <c r="Y1091" s="15">
        <v>0</v>
      </c>
      <c r="Z1091" s="14">
        <v>402400</v>
      </c>
      <c r="AA1091" s="15">
        <v>0</v>
      </c>
      <c r="AB1091" s="14">
        <v>-108501</v>
      </c>
      <c r="AC1091" s="14">
        <v>293899</v>
      </c>
      <c r="AD1091" t="s">
        <v>2608</v>
      </c>
      <c r="AE1091" t="s">
        <v>2608</v>
      </c>
      <c r="AF1091">
        <v>7</v>
      </c>
    </row>
    <row r="1092" spans="1:32" x14ac:dyDescent="0.25">
      <c r="A1092" s="22" t="str">
        <f t="shared" si="17"/>
        <v>9000000000-0</v>
      </c>
      <c r="B1092" s="9" t="s">
        <v>2132</v>
      </c>
      <c r="C1092" s="10" t="s">
        <v>29</v>
      </c>
      <c r="D1092" s="10" t="s">
        <v>29</v>
      </c>
      <c r="E1092" s="9" t="s">
        <v>30</v>
      </c>
      <c r="F1092" s="10" t="s">
        <v>2133</v>
      </c>
      <c r="G1092" s="10" t="s">
        <v>32</v>
      </c>
      <c r="H1092" s="11">
        <v>41579</v>
      </c>
      <c r="I1092" s="12">
        <v>41579</v>
      </c>
      <c r="J1092" s="10" t="s">
        <v>573</v>
      </c>
      <c r="K1092" s="13" t="s">
        <v>2134</v>
      </c>
      <c r="L1092" s="10" t="s">
        <v>2103</v>
      </c>
      <c r="M1092" s="10" t="s">
        <v>29</v>
      </c>
      <c r="N1092" s="15">
        <v>0</v>
      </c>
      <c r="O1092" s="12"/>
      <c r="P1092" s="10" t="s">
        <v>29</v>
      </c>
      <c r="Q1092" s="15">
        <v>0</v>
      </c>
      <c r="R1092" s="15">
        <v>1</v>
      </c>
      <c r="S1092" s="10" t="s">
        <v>29</v>
      </c>
      <c r="T1092" s="15">
        <v>0</v>
      </c>
      <c r="U1092" s="10" t="s">
        <v>36</v>
      </c>
      <c r="V1092" s="10" t="s">
        <v>29</v>
      </c>
      <c r="W1092" s="10" t="s">
        <v>37</v>
      </c>
      <c r="X1092" s="10" t="s">
        <v>29</v>
      </c>
      <c r="Y1092" s="15">
        <v>0</v>
      </c>
      <c r="Z1092" s="15">
        <v>0</v>
      </c>
      <c r="AA1092" s="15">
        <v>0</v>
      </c>
      <c r="AB1092" s="15">
        <v>0</v>
      </c>
      <c r="AC1092" s="15">
        <v>0</v>
      </c>
      <c r="AD1092" t="s">
        <v>2626</v>
      </c>
      <c r="AE1092" t="s">
        <v>2626</v>
      </c>
      <c r="AF1092">
        <v>8</v>
      </c>
    </row>
    <row r="1093" spans="1:32" x14ac:dyDescent="0.25">
      <c r="A1093" s="22" t="str">
        <f t="shared" si="17"/>
        <v>9000000001-0</v>
      </c>
      <c r="B1093" s="9" t="s">
        <v>2135</v>
      </c>
      <c r="C1093" s="10" t="s">
        <v>29</v>
      </c>
      <c r="D1093" s="10" t="s">
        <v>29</v>
      </c>
      <c r="E1093" s="9" t="s">
        <v>30</v>
      </c>
      <c r="F1093" s="10" t="s">
        <v>207</v>
      </c>
      <c r="G1093" s="10" t="s">
        <v>32</v>
      </c>
      <c r="H1093" s="11">
        <v>41579</v>
      </c>
      <c r="I1093" s="12">
        <v>41579</v>
      </c>
      <c r="J1093" s="10" t="s">
        <v>573</v>
      </c>
      <c r="K1093" s="13" t="s">
        <v>2134</v>
      </c>
      <c r="L1093" s="10" t="s">
        <v>2103</v>
      </c>
      <c r="M1093" s="10" t="s">
        <v>29</v>
      </c>
      <c r="N1093" s="14">
        <v>320699</v>
      </c>
      <c r="O1093" s="12"/>
      <c r="P1093" s="10" t="s">
        <v>29</v>
      </c>
      <c r="Q1093" s="14">
        <v>-304664.05</v>
      </c>
      <c r="R1093" s="15">
        <v>1</v>
      </c>
      <c r="S1093" s="10" t="s">
        <v>29</v>
      </c>
      <c r="T1093" s="14">
        <v>16034.95</v>
      </c>
      <c r="U1093" s="10" t="s">
        <v>36</v>
      </c>
      <c r="V1093" s="10" t="s">
        <v>29</v>
      </c>
      <c r="W1093" s="10" t="s">
        <v>37</v>
      </c>
      <c r="X1093" s="10" t="s">
        <v>29</v>
      </c>
      <c r="Y1093" s="15">
        <v>0</v>
      </c>
      <c r="Z1093" s="15">
        <v>0</v>
      </c>
      <c r="AA1093" s="15">
        <v>0</v>
      </c>
      <c r="AB1093" s="15">
        <v>0</v>
      </c>
      <c r="AC1093" s="14">
        <v>16034.95</v>
      </c>
      <c r="AD1093" t="s">
        <v>2626</v>
      </c>
      <c r="AE1093" t="s">
        <v>2626</v>
      </c>
      <c r="AF1093">
        <v>8</v>
      </c>
    </row>
    <row r="1094" spans="1:32" x14ac:dyDescent="0.25">
      <c r="A1094" s="22" t="str">
        <f t="shared" si="17"/>
        <v>9000000002-0</v>
      </c>
      <c r="B1094" s="9" t="s">
        <v>2136</v>
      </c>
      <c r="C1094" s="10" t="s">
        <v>29</v>
      </c>
      <c r="D1094" s="10" t="s">
        <v>29</v>
      </c>
      <c r="E1094" s="9" t="s">
        <v>30</v>
      </c>
      <c r="F1094" s="10" t="s">
        <v>207</v>
      </c>
      <c r="G1094" s="10" t="s">
        <v>29</v>
      </c>
      <c r="H1094" s="11">
        <v>41456</v>
      </c>
      <c r="I1094" s="12">
        <v>41456</v>
      </c>
      <c r="J1094" s="10" t="s">
        <v>573</v>
      </c>
      <c r="K1094" s="13" t="s">
        <v>2137</v>
      </c>
      <c r="L1094" s="10" t="s">
        <v>2103</v>
      </c>
      <c r="M1094" s="10" t="s">
        <v>29</v>
      </c>
      <c r="N1094" s="14">
        <v>900000</v>
      </c>
      <c r="O1094" s="12"/>
      <c r="P1094" s="10" t="s">
        <v>29</v>
      </c>
      <c r="Q1094" s="14">
        <v>-855000</v>
      </c>
      <c r="R1094" s="15">
        <v>1</v>
      </c>
      <c r="S1094" s="10" t="s">
        <v>29</v>
      </c>
      <c r="T1094" s="14">
        <v>45000</v>
      </c>
      <c r="U1094" s="10" t="s">
        <v>36</v>
      </c>
      <c r="V1094" s="10" t="s">
        <v>29</v>
      </c>
      <c r="W1094" s="10" t="s">
        <v>37</v>
      </c>
      <c r="X1094" s="10" t="s">
        <v>29</v>
      </c>
      <c r="Y1094" s="15">
        <v>0</v>
      </c>
      <c r="Z1094" s="15">
        <v>0</v>
      </c>
      <c r="AA1094" s="15">
        <v>0</v>
      </c>
      <c r="AB1094" s="15">
        <v>0</v>
      </c>
      <c r="AC1094" s="14">
        <v>45000</v>
      </c>
      <c r="AD1094" t="s">
        <v>2626</v>
      </c>
      <c r="AE1094" t="s">
        <v>2626</v>
      </c>
      <c r="AF1094">
        <v>8</v>
      </c>
    </row>
    <row r="1095" spans="1:32" x14ac:dyDescent="0.25">
      <c r="A1095" s="22" t="str">
        <f t="shared" si="17"/>
        <v>9000000003-0</v>
      </c>
      <c r="B1095" s="9" t="s">
        <v>2138</v>
      </c>
      <c r="C1095" s="10" t="s">
        <v>29</v>
      </c>
      <c r="D1095" s="10" t="s">
        <v>29</v>
      </c>
      <c r="E1095" s="9" t="s">
        <v>30</v>
      </c>
      <c r="F1095" s="10" t="s">
        <v>207</v>
      </c>
      <c r="G1095" s="10" t="s">
        <v>32</v>
      </c>
      <c r="H1095" s="11">
        <v>41913</v>
      </c>
      <c r="I1095" s="12">
        <v>41913</v>
      </c>
      <c r="J1095" s="10" t="s">
        <v>573</v>
      </c>
      <c r="K1095" s="13" t="s">
        <v>2139</v>
      </c>
      <c r="L1095" s="10" t="s">
        <v>2103</v>
      </c>
      <c r="M1095" s="10" t="s">
        <v>29</v>
      </c>
      <c r="N1095" s="14">
        <v>191760.07</v>
      </c>
      <c r="O1095" s="12"/>
      <c r="P1095" s="10" t="s">
        <v>29</v>
      </c>
      <c r="Q1095" s="14">
        <v>-182172.07</v>
      </c>
      <c r="R1095" s="15">
        <v>1</v>
      </c>
      <c r="S1095" s="10" t="s">
        <v>29</v>
      </c>
      <c r="T1095" s="14">
        <v>9588</v>
      </c>
      <c r="U1095" s="10" t="s">
        <v>36</v>
      </c>
      <c r="V1095" s="10" t="s">
        <v>29</v>
      </c>
      <c r="W1095" s="10" t="s">
        <v>37</v>
      </c>
      <c r="X1095" s="10" t="s">
        <v>29</v>
      </c>
      <c r="Y1095" s="15">
        <v>0</v>
      </c>
      <c r="Z1095" s="15">
        <v>0</v>
      </c>
      <c r="AA1095" s="15">
        <v>0</v>
      </c>
      <c r="AB1095" s="15">
        <v>0</v>
      </c>
      <c r="AC1095" s="14">
        <v>9588</v>
      </c>
      <c r="AD1095" t="s">
        <v>2626</v>
      </c>
      <c r="AE1095" t="s">
        <v>2626</v>
      </c>
      <c r="AF1095">
        <v>8</v>
      </c>
    </row>
    <row r="1096" spans="1:32" x14ac:dyDescent="0.25">
      <c r="A1096" s="22" t="str">
        <f t="shared" si="17"/>
        <v>9000000004-0</v>
      </c>
      <c r="B1096" s="9" t="s">
        <v>2140</v>
      </c>
      <c r="C1096" s="10" t="s">
        <v>29</v>
      </c>
      <c r="D1096" s="10" t="s">
        <v>29</v>
      </c>
      <c r="E1096" s="9" t="s">
        <v>30</v>
      </c>
      <c r="F1096" s="10" t="s">
        <v>207</v>
      </c>
      <c r="G1096" s="10" t="s">
        <v>32</v>
      </c>
      <c r="H1096" s="11">
        <v>41913</v>
      </c>
      <c r="I1096" s="12">
        <v>41913</v>
      </c>
      <c r="J1096" s="10" t="s">
        <v>573</v>
      </c>
      <c r="K1096" s="13" t="s">
        <v>2141</v>
      </c>
      <c r="L1096" s="10" t="s">
        <v>2103</v>
      </c>
      <c r="M1096" s="10" t="s">
        <v>29</v>
      </c>
      <c r="N1096" s="14">
        <v>357000.13</v>
      </c>
      <c r="O1096" s="12"/>
      <c r="P1096" s="10" t="s">
        <v>29</v>
      </c>
      <c r="Q1096" s="14">
        <v>-339150.12</v>
      </c>
      <c r="R1096" s="15">
        <v>1</v>
      </c>
      <c r="S1096" s="10" t="s">
        <v>29</v>
      </c>
      <c r="T1096" s="14">
        <v>17850.009999999998</v>
      </c>
      <c r="U1096" s="10" t="s">
        <v>36</v>
      </c>
      <c r="V1096" s="10" t="s">
        <v>29</v>
      </c>
      <c r="W1096" s="10" t="s">
        <v>37</v>
      </c>
      <c r="X1096" s="10" t="s">
        <v>29</v>
      </c>
      <c r="Y1096" s="15">
        <v>0</v>
      </c>
      <c r="Z1096" s="15">
        <v>0</v>
      </c>
      <c r="AA1096" s="15">
        <v>0</v>
      </c>
      <c r="AB1096" s="15">
        <v>0</v>
      </c>
      <c r="AC1096" s="14">
        <v>17850.009999999998</v>
      </c>
      <c r="AD1096" t="s">
        <v>2626</v>
      </c>
      <c r="AE1096" t="s">
        <v>2626</v>
      </c>
      <c r="AF1096">
        <v>8</v>
      </c>
    </row>
    <row r="1097" spans="1:32" x14ac:dyDescent="0.25">
      <c r="A1097" s="22" t="str">
        <f t="shared" si="17"/>
        <v>9000000005-0</v>
      </c>
      <c r="B1097" s="9" t="s">
        <v>2142</v>
      </c>
      <c r="C1097" s="10" t="s">
        <v>29</v>
      </c>
      <c r="D1097" s="10" t="s">
        <v>29</v>
      </c>
      <c r="E1097" s="9" t="s">
        <v>30</v>
      </c>
      <c r="F1097" s="10" t="s">
        <v>207</v>
      </c>
      <c r="G1097" s="10" t="s">
        <v>32</v>
      </c>
      <c r="H1097" s="11">
        <v>41913</v>
      </c>
      <c r="I1097" s="12">
        <v>41913</v>
      </c>
      <c r="J1097" s="10" t="s">
        <v>573</v>
      </c>
      <c r="K1097" s="13" t="s">
        <v>2143</v>
      </c>
      <c r="L1097" s="10" t="s">
        <v>2103</v>
      </c>
      <c r="M1097" s="10" t="s">
        <v>29</v>
      </c>
      <c r="N1097" s="14">
        <v>71400</v>
      </c>
      <c r="O1097" s="12"/>
      <c r="P1097" s="10" t="s">
        <v>29</v>
      </c>
      <c r="Q1097" s="14">
        <v>-67830</v>
      </c>
      <c r="R1097" s="15">
        <v>1</v>
      </c>
      <c r="S1097" s="10" t="s">
        <v>29</v>
      </c>
      <c r="T1097" s="14">
        <v>3570</v>
      </c>
      <c r="U1097" s="10" t="s">
        <v>36</v>
      </c>
      <c r="V1097" s="10" t="s">
        <v>29</v>
      </c>
      <c r="W1097" s="10" t="s">
        <v>37</v>
      </c>
      <c r="X1097" s="10" t="s">
        <v>29</v>
      </c>
      <c r="Y1097" s="15">
        <v>0</v>
      </c>
      <c r="Z1097" s="15">
        <v>0</v>
      </c>
      <c r="AA1097" s="15">
        <v>0</v>
      </c>
      <c r="AB1097" s="15">
        <v>0</v>
      </c>
      <c r="AC1097" s="14">
        <v>3570</v>
      </c>
      <c r="AD1097" t="s">
        <v>2626</v>
      </c>
      <c r="AE1097" t="s">
        <v>2626</v>
      </c>
      <c r="AF1097">
        <v>8</v>
      </c>
    </row>
    <row r="1098" spans="1:32" x14ac:dyDescent="0.25">
      <c r="A1098" s="22" t="str">
        <f t="shared" si="17"/>
        <v>9000000006-0</v>
      </c>
      <c r="B1098" s="9" t="s">
        <v>2144</v>
      </c>
      <c r="C1098" s="10" t="s">
        <v>29</v>
      </c>
      <c r="D1098" s="10" t="s">
        <v>29</v>
      </c>
      <c r="E1098" s="9" t="s">
        <v>30</v>
      </c>
      <c r="F1098" s="10" t="s">
        <v>207</v>
      </c>
      <c r="G1098" s="10" t="s">
        <v>32</v>
      </c>
      <c r="H1098" s="11">
        <v>41913</v>
      </c>
      <c r="I1098" s="12">
        <v>41913</v>
      </c>
      <c r="J1098" s="10" t="s">
        <v>573</v>
      </c>
      <c r="K1098" s="13" t="s">
        <v>2145</v>
      </c>
      <c r="L1098" s="10" t="s">
        <v>2103</v>
      </c>
      <c r="M1098" s="10" t="s">
        <v>29</v>
      </c>
      <c r="N1098" s="14">
        <v>663000</v>
      </c>
      <c r="O1098" s="12"/>
      <c r="P1098" s="10" t="s">
        <v>29</v>
      </c>
      <c r="Q1098" s="14">
        <v>-629850</v>
      </c>
      <c r="R1098" s="15">
        <v>1</v>
      </c>
      <c r="S1098" s="10" t="s">
        <v>29</v>
      </c>
      <c r="T1098" s="14">
        <v>33150</v>
      </c>
      <c r="U1098" s="10" t="s">
        <v>36</v>
      </c>
      <c r="V1098" s="10" t="s">
        <v>29</v>
      </c>
      <c r="W1098" s="10" t="s">
        <v>37</v>
      </c>
      <c r="X1098" s="10" t="s">
        <v>29</v>
      </c>
      <c r="Y1098" s="15">
        <v>0</v>
      </c>
      <c r="Z1098" s="15">
        <v>0</v>
      </c>
      <c r="AA1098" s="15">
        <v>0</v>
      </c>
      <c r="AB1098" s="15">
        <v>0</v>
      </c>
      <c r="AC1098" s="14">
        <v>33150</v>
      </c>
      <c r="AD1098" t="s">
        <v>2626</v>
      </c>
      <c r="AE1098" t="s">
        <v>2626</v>
      </c>
      <c r="AF1098">
        <v>8</v>
      </c>
    </row>
    <row r="1099" spans="1:32" x14ac:dyDescent="0.25">
      <c r="A1099" s="22" t="str">
        <f t="shared" si="17"/>
        <v>9000000007-0</v>
      </c>
      <c r="B1099" s="9" t="s">
        <v>2146</v>
      </c>
      <c r="C1099" s="10" t="s">
        <v>29</v>
      </c>
      <c r="D1099" s="10" t="s">
        <v>29</v>
      </c>
      <c r="E1099" s="9" t="s">
        <v>30</v>
      </c>
      <c r="F1099" s="10" t="s">
        <v>207</v>
      </c>
      <c r="G1099" s="10" t="s">
        <v>32</v>
      </c>
      <c r="H1099" s="11">
        <v>41913</v>
      </c>
      <c r="I1099" s="12">
        <v>41913</v>
      </c>
      <c r="J1099" s="10" t="s">
        <v>573</v>
      </c>
      <c r="K1099" s="13" t="s">
        <v>2147</v>
      </c>
      <c r="L1099" s="10" t="s">
        <v>2103</v>
      </c>
      <c r="M1099" s="10" t="s">
        <v>29</v>
      </c>
      <c r="N1099" s="14">
        <v>135000</v>
      </c>
      <c r="O1099" s="12"/>
      <c r="P1099" s="10" t="s">
        <v>29</v>
      </c>
      <c r="Q1099" s="14">
        <v>-128250</v>
      </c>
      <c r="R1099" s="15">
        <v>1</v>
      </c>
      <c r="S1099" s="10" t="s">
        <v>29</v>
      </c>
      <c r="T1099" s="14">
        <v>6750</v>
      </c>
      <c r="U1099" s="10" t="s">
        <v>36</v>
      </c>
      <c r="V1099" s="10" t="s">
        <v>29</v>
      </c>
      <c r="W1099" s="10" t="s">
        <v>37</v>
      </c>
      <c r="X1099" s="10" t="s">
        <v>29</v>
      </c>
      <c r="Y1099" s="15">
        <v>0</v>
      </c>
      <c r="Z1099" s="15">
        <v>0</v>
      </c>
      <c r="AA1099" s="15">
        <v>0</v>
      </c>
      <c r="AB1099" s="15">
        <v>0</v>
      </c>
      <c r="AC1099" s="14">
        <v>6750</v>
      </c>
      <c r="AD1099" t="s">
        <v>2626</v>
      </c>
      <c r="AE1099" t="s">
        <v>2626</v>
      </c>
      <c r="AF1099">
        <v>8</v>
      </c>
    </row>
    <row r="1100" spans="1:32" x14ac:dyDescent="0.25">
      <c r="A1100" s="22" t="str">
        <f t="shared" si="17"/>
        <v>9000000008-0</v>
      </c>
      <c r="B1100" s="9" t="s">
        <v>2148</v>
      </c>
      <c r="C1100" s="10" t="s">
        <v>29</v>
      </c>
      <c r="D1100" s="10" t="s">
        <v>29</v>
      </c>
      <c r="E1100" s="9" t="s">
        <v>30</v>
      </c>
      <c r="F1100" s="10" t="s">
        <v>2133</v>
      </c>
      <c r="G1100" s="10" t="s">
        <v>32</v>
      </c>
      <c r="H1100" s="11">
        <v>42095</v>
      </c>
      <c r="I1100" s="12">
        <v>42095</v>
      </c>
      <c r="J1100" s="10" t="s">
        <v>573</v>
      </c>
      <c r="K1100" s="13" t="s">
        <v>2149</v>
      </c>
      <c r="L1100" s="10" t="s">
        <v>2103</v>
      </c>
      <c r="M1100" s="10" t="s">
        <v>29</v>
      </c>
      <c r="N1100" s="14">
        <v>1886345</v>
      </c>
      <c r="O1100" s="12"/>
      <c r="P1100" s="10" t="s">
        <v>29</v>
      </c>
      <c r="Q1100" s="14">
        <v>-1792027.75</v>
      </c>
      <c r="R1100" s="15">
        <v>1</v>
      </c>
      <c r="S1100" s="10" t="s">
        <v>29</v>
      </c>
      <c r="T1100" s="14">
        <v>94317.25</v>
      </c>
      <c r="U1100" s="10" t="s">
        <v>36</v>
      </c>
      <c r="V1100" s="10" t="s">
        <v>29</v>
      </c>
      <c r="W1100" s="10" t="s">
        <v>37</v>
      </c>
      <c r="X1100" s="10" t="s">
        <v>29</v>
      </c>
      <c r="Y1100" s="15">
        <v>0</v>
      </c>
      <c r="Z1100" s="15">
        <v>0</v>
      </c>
      <c r="AA1100" s="15">
        <v>0</v>
      </c>
      <c r="AB1100" s="15">
        <v>0</v>
      </c>
      <c r="AC1100" s="14">
        <v>94317.25</v>
      </c>
      <c r="AD1100" t="s">
        <v>2626</v>
      </c>
      <c r="AE1100" t="s">
        <v>2626</v>
      </c>
      <c r="AF1100">
        <v>8</v>
      </c>
    </row>
    <row r="1101" spans="1:32" x14ac:dyDescent="0.25">
      <c r="A1101" s="22" t="str">
        <f t="shared" si="17"/>
        <v>9000000009-0</v>
      </c>
      <c r="B1101" s="9" t="s">
        <v>2150</v>
      </c>
      <c r="C1101" s="10" t="s">
        <v>29</v>
      </c>
      <c r="D1101" s="10" t="s">
        <v>29</v>
      </c>
      <c r="E1101" s="9" t="s">
        <v>30</v>
      </c>
      <c r="F1101" s="10" t="s">
        <v>2133</v>
      </c>
      <c r="G1101" s="10" t="s">
        <v>32</v>
      </c>
      <c r="H1101" s="11">
        <v>42185</v>
      </c>
      <c r="I1101" s="12">
        <v>42185</v>
      </c>
      <c r="J1101" s="10" t="s">
        <v>573</v>
      </c>
      <c r="K1101" s="13" t="s">
        <v>2151</v>
      </c>
      <c r="L1101" s="10" t="s">
        <v>2103</v>
      </c>
      <c r="M1101" s="10" t="s">
        <v>29</v>
      </c>
      <c r="N1101" s="14">
        <v>18650</v>
      </c>
      <c r="O1101" s="12"/>
      <c r="P1101" s="10" t="s">
        <v>29</v>
      </c>
      <c r="Q1101" s="14">
        <v>-17687</v>
      </c>
      <c r="R1101" s="15">
        <v>1</v>
      </c>
      <c r="S1101" s="10" t="s">
        <v>29</v>
      </c>
      <c r="T1101" s="15">
        <v>963</v>
      </c>
      <c r="U1101" s="10" t="s">
        <v>36</v>
      </c>
      <c r="V1101" s="10" t="s">
        <v>29</v>
      </c>
      <c r="W1101" s="10" t="s">
        <v>37</v>
      </c>
      <c r="X1101" s="10" t="s">
        <v>29</v>
      </c>
      <c r="Y1101" s="15">
        <v>0</v>
      </c>
      <c r="Z1101" s="15">
        <v>0</v>
      </c>
      <c r="AA1101" s="15">
        <v>0</v>
      </c>
      <c r="AB1101" s="15">
        <v>0</v>
      </c>
      <c r="AC1101" s="15">
        <v>963</v>
      </c>
      <c r="AD1101" t="s">
        <v>2626</v>
      </c>
      <c r="AE1101" t="s">
        <v>2626</v>
      </c>
      <c r="AF1101">
        <v>8</v>
      </c>
    </row>
    <row r="1102" spans="1:32" x14ac:dyDescent="0.25">
      <c r="A1102" s="22" t="str">
        <f t="shared" si="17"/>
        <v>9000000010-0</v>
      </c>
      <c r="B1102" s="9" t="s">
        <v>2152</v>
      </c>
      <c r="C1102" s="10" t="s">
        <v>29</v>
      </c>
      <c r="D1102" s="10" t="s">
        <v>29</v>
      </c>
      <c r="E1102" s="9" t="s">
        <v>30</v>
      </c>
      <c r="F1102" s="10" t="s">
        <v>2133</v>
      </c>
      <c r="G1102" s="10" t="s">
        <v>32</v>
      </c>
      <c r="H1102" s="11">
        <v>42551</v>
      </c>
      <c r="I1102" s="12">
        <v>42551</v>
      </c>
      <c r="J1102" s="10" t="s">
        <v>573</v>
      </c>
      <c r="K1102" s="13" t="s">
        <v>2153</v>
      </c>
      <c r="L1102" s="10" t="s">
        <v>2103</v>
      </c>
      <c r="M1102" s="10" t="s">
        <v>29</v>
      </c>
      <c r="N1102" s="14">
        <v>153000</v>
      </c>
      <c r="O1102" s="12"/>
      <c r="P1102" s="10" t="s">
        <v>29</v>
      </c>
      <c r="Q1102" s="14">
        <v>-145057</v>
      </c>
      <c r="R1102" s="15">
        <v>1</v>
      </c>
      <c r="S1102" s="10" t="s">
        <v>29</v>
      </c>
      <c r="T1102" s="14">
        <v>7943</v>
      </c>
      <c r="U1102" s="10" t="s">
        <v>36</v>
      </c>
      <c r="V1102" s="10" t="s">
        <v>29</v>
      </c>
      <c r="W1102" s="10" t="s">
        <v>37</v>
      </c>
      <c r="X1102" s="10" t="s">
        <v>29</v>
      </c>
      <c r="Y1102" s="15">
        <v>0</v>
      </c>
      <c r="Z1102" s="15">
        <v>0</v>
      </c>
      <c r="AA1102" s="15">
        <v>0</v>
      </c>
      <c r="AB1102" s="15">
        <v>0</v>
      </c>
      <c r="AC1102" s="14">
        <v>7943</v>
      </c>
      <c r="AD1102" t="s">
        <v>2626</v>
      </c>
      <c r="AE1102" t="s">
        <v>2626</v>
      </c>
      <c r="AF1102">
        <v>8</v>
      </c>
    </row>
    <row r="1103" spans="1:32" x14ac:dyDescent="0.25">
      <c r="A1103" s="22" t="str">
        <f t="shared" si="17"/>
        <v>9000000011-0</v>
      </c>
      <c r="B1103" s="9" t="s">
        <v>2154</v>
      </c>
      <c r="C1103" s="10" t="s">
        <v>29</v>
      </c>
      <c r="D1103" s="10" t="s">
        <v>29</v>
      </c>
      <c r="E1103" s="9" t="s">
        <v>30</v>
      </c>
      <c r="F1103" s="10" t="s">
        <v>2133</v>
      </c>
      <c r="G1103" s="10" t="s">
        <v>32</v>
      </c>
      <c r="H1103" s="11">
        <v>42551</v>
      </c>
      <c r="I1103" s="12">
        <v>42551</v>
      </c>
      <c r="J1103" s="10" t="s">
        <v>573</v>
      </c>
      <c r="K1103" s="13" t="s">
        <v>2155</v>
      </c>
      <c r="L1103" s="10" t="s">
        <v>2103</v>
      </c>
      <c r="M1103" s="10" t="s">
        <v>29</v>
      </c>
      <c r="N1103" s="14">
        <v>30150</v>
      </c>
      <c r="O1103" s="12"/>
      <c r="P1103" s="10" t="s">
        <v>29</v>
      </c>
      <c r="Q1103" s="14">
        <v>-28585</v>
      </c>
      <c r="R1103" s="15">
        <v>1</v>
      </c>
      <c r="S1103" s="10" t="s">
        <v>29</v>
      </c>
      <c r="T1103" s="14">
        <v>1565</v>
      </c>
      <c r="U1103" s="10" t="s">
        <v>36</v>
      </c>
      <c r="V1103" s="10" t="s">
        <v>29</v>
      </c>
      <c r="W1103" s="10" t="s">
        <v>37</v>
      </c>
      <c r="X1103" s="10" t="s">
        <v>29</v>
      </c>
      <c r="Y1103" s="15">
        <v>0</v>
      </c>
      <c r="Z1103" s="15">
        <v>0</v>
      </c>
      <c r="AA1103" s="15">
        <v>0</v>
      </c>
      <c r="AB1103" s="15">
        <v>0</v>
      </c>
      <c r="AC1103" s="14">
        <v>1565</v>
      </c>
      <c r="AD1103" t="s">
        <v>2626</v>
      </c>
      <c r="AE1103" t="s">
        <v>2626</v>
      </c>
      <c r="AF1103">
        <v>8</v>
      </c>
    </row>
    <row r="1104" spans="1:32" x14ac:dyDescent="0.25">
      <c r="A1104" s="22" t="str">
        <f t="shared" si="17"/>
        <v>9000000012-0</v>
      </c>
      <c r="B1104" s="9" t="s">
        <v>2156</v>
      </c>
      <c r="C1104" s="10" t="s">
        <v>29</v>
      </c>
      <c r="D1104" s="10" t="s">
        <v>29</v>
      </c>
      <c r="E1104" s="9" t="s">
        <v>30</v>
      </c>
      <c r="F1104" s="10" t="s">
        <v>2133</v>
      </c>
      <c r="G1104" s="10" t="s">
        <v>32</v>
      </c>
      <c r="H1104" s="11">
        <v>42855</v>
      </c>
      <c r="I1104" s="12">
        <v>42855</v>
      </c>
      <c r="J1104" s="10" t="s">
        <v>573</v>
      </c>
      <c r="K1104" s="13" t="s">
        <v>2157</v>
      </c>
      <c r="L1104" s="10" t="s">
        <v>2103</v>
      </c>
      <c r="M1104" s="10" t="s">
        <v>29</v>
      </c>
      <c r="N1104" s="14">
        <v>763001</v>
      </c>
      <c r="O1104" s="12"/>
      <c r="P1104" s="10" t="s">
        <v>29</v>
      </c>
      <c r="Q1104" s="14">
        <v>-722958</v>
      </c>
      <c r="R1104" s="15">
        <v>1</v>
      </c>
      <c r="S1104" s="10" t="s">
        <v>29</v>
      </c>
      <c r="T1104" s="14">
        <v>40043</v>
      </c>
      <c r="U1104" s="10" t="s">
        <v>36</v>
      </c>
      <c r="V1104" s="10" t="s">
        <v>29</v>
      </c>
      <c r="W1104" s="10" t="s">
        <v>37</v>
      </c>
      <c r="X1104" s="10" t="s">
        <v>29</v>
      </c>
      <c r="Y1104" s="15">
        <v>0</v>
      </c>
      <c r="Z1104" s="15">
        <v>0</v>
      </c>
      <c r="AA1104" s="15">
        <v>0</v>
      </c>
      <c r="AB1104" s="14">
        <v>-1247</v>
      </c>
      <c r="AC1104" s="14">
        <v>38796</v>
      </c>
      <c r="AD1104" t="s">
        <v>2626</v>
      </c>
      <c r="AE1104" t="s">
        <v>2626</v>
      </c>
      <c r="AF1104">
        <v>8</v>
      </c>
    </row>
    <row r="1105" spans="1:32" x14ac:dyDescent="0.25">
      <c r="A1105" s="22" t="str">
        <f t="shared" si="17"/>
        <v>9000000013-0</v>
      </c>
      <c r="B1105" s="9" t="s">
        <v>2158</v>
      </c>
      <c r="C1105" s="10" t="s">
        <v>29</v>
      </c>
      <c r="D1105" s="10" t="s">
        <v>29</v>
      </c>
      <c r="E1105" s="9" t="s">
        <v>30</v>
      </c>
      <c r="F1105" s="10" t="s">
        <v>2133</v>
      </c>
      <c r="G1105" s="10" t="s">
        <v>32</v>
      </c>
      <c r="H1105" s="11">
        <v>43119</v>
      </c>
      <c r="I1105" s="12">
        <v>43119</v>
      </c>
      <c r="J1105" s="10" t="s">
        <v>573</v>
      </c>
      <c r="K1105" s="13" t="s">
        <v>2159</v>
      </c>
      <c r="L1105" s="10" t="s">
        <v>2103</v>
      </c>
      <c r="M1105" s="10" t="s">
        <v>29</v>
      </c>
      <c r="N1105" s="14">
        <v>150000</v>
      </c>
      <c r="O1105" s="12"/>
      <c r="P1105" s="10" t="s">
        <v>29</v>
      </c>
      <c r="Q1105" s="14">
        <v>-138627</v>
      </c>
      <c r="R1105" s="15">
        <v>1</v>
      </c>
      <c r="S1105" s="10" t="s">
        <v>29</v>
      </c>
      <c r="T1105" s="14">
        <v>11373</v>
      </c>
      <c r="U1105" s="10" t="s">
        <v>36</v>
      </c>
      <c r="V1105" s="10" t="s">
        <v>29</v>
      </c>
      <c r="W1105" s="10" t="s">
        <v>37</v>
      </c>
      <c r="X1105" s="10" t="s">
        <v>29</v>
      </c>
      <c r="Y1105" s="15">
        <v>0</v>
      </c>
      <c r="Z1105" s="15">
        <v>0</v>
      </c>
      <c r="AA1105" s="15">
        <v>0</v>
      </c>
      <c r="AB1105" s="14">
        <v>-3578</v>
      </c>
      <c r="AC1105" s="14">
        <v>7795</v>
      </c>
      <c r="AD1105" t="s">
        <v>2626</v>
      </c>
      <c r="AE1105" t="s">
        <v>2626</v>
      </c>
      <c r="AF1105">
        <v>8</v>
      </c>
    </row>
    <row r="1106" spans="1:32" x14ac:dyDescent="0.25">
      <c r="A1106" s="22" t="str">
        <f t="shared" si="17"/>
        <v>9000000014-0</v>
      </c>
      <c r="B1106" s="9" t="s">
        <v>2160</v>
      </c>
      <c r="C1106" s="10" t="s">
        <v>29</v>
      </c>
      <c r="D1106" s="10" t="s">
        <v>29</v>
      </c>
      <c r="E1106" s="9" t="s">
        <v>30</v>
      </c>
      <c r="F1106" s="10" t="s">
        <v>2133</v>
      </c>
      <c r="G1106" s="10" t="s">
        <v>32</v>
      </c>
      <c r="H1106" s="11">
        <v>41579</v>
      </c>
      <c r="I1106" s="12">
        <v>41579</v>
      </c>
      <c r="J1106" s="10" t="s">
        <v>573</v>
      </c>
      <c r="K1106" s="13" t="s">
        <v>2134</v>
      </c>
      <c r="L1106" s="10" t="s">
        <v>2103</v>
      </c>
      <c r="M1106" s="10" t="s">
        <v>29</v>
      </c>
      <c r="N1106" s="15">
        <v>0</v>
      </c>
      <c r="O1106" s="12"/>
      <c r="P1106" s="10" t="s">
        <v>29</v>
      </c>
      <c r="Q1106" s="15">
        <v>0</v>
      </c>
      <c r="R1106" s="15">
        <v>1</v>
      </c>
      <c r="S1106" s="10" t="s">
        <v>29</v>
      </c>
      <c r="T1106" s="15">
        <v>0</v>
      </c>
      <c r="U1106" s="10" t="s">
        <v>36</v>
      </c>
      <c r="V1106" s="10" t="s">
        <v>29</v>
      </c>
      <c r="W1106" s="10" t="s">
        <v>37</v>
      </c>
      <c r="X1106" s="10" t="s">
        <v>29</v>
      </c>
      <c r="Y1106" s="15">
        <v>0</v>
      </c>
      <c r="Z1106" s="15">
        <v>0</v>
      </c>
      <c r="AA1106" s="15">
        <v>0</v>
      </c>
      <c r="AB1106" s="15">
        <v>0</v>
      </c>
      <c r="AC1106" s="15">
        <v>0</v>
      </c>
      <c r="AD1106" t="s">
        <v>2626</v>
      </c>
      <c r="AE1106" t="s">
        <v>2626</v>
      </c>
      <c r="AF1106">
        <v>8</v>
      </c>
    </row>
    <row r="1107" spans="1:32" x14ac:dyDescent="0.25">
      <c r="A1107" s="22" t="str">
        <f t="shared" si="17"/>
        <v>9000000015-0</v>
      </c>
      <c r="B1107" s="9" t="s">
        <v>2161</v>
      </c>
      <c r="C1107" s="10" t="s">
        <v>29</v>
      </c>
      <c r="D1107" s="10" t="s">
        <v>29</v>
      </c>
      <c r="E1107" s="9" t="s">
        <v>30</v>
      </c>
      <c r="F1107" s="10" t="s">
        <v>207</v>
      </c>
      <c r="G1107" s="10" t="s">
        <v>32</v>
      </c>
      <c r="H1107" s="11">
        <v>43586</v>
      </c>
      <c r="I1107" s="12">
        <v>43586</v>
      </c>
      <c r="J1107" s="10" t="s">
        <v>2076</v>
      </c>
      <c r="K1107" s="13" t="s">
        <v>2162</v>
      </c>
      <c r="L1107" s="10" t="s">
        <v>2103</v>
      </c>
      <c r="M1107" s="10" t="s">
        <v>29</v>
      </c>
      <c r="N1107" s="14">
        <v>8789560</v>
      </c>
      <c r="O1107" s="12"/>
      <c r="P1107" s="10" t="s">
        <v>2129</v>
      </c>
      <c r="Q1107" s="14">
        <v>-7533247</v>
      </c>
      <c r="R1107" s="15"/>
      <c r="S1107" s="10" t="s">
        <v>29</v>
      </c>
      <c r="T1107" s="14">
        <v>1256313</v>
      </c>
      <c r="U1107" s="10" t="s">
        <v>29</v>
      </c>
      <c r="V1107" s="10" t="s">
        <v>29</v>
      </c>
      <c r="W1107" s="10" t="s">
        <v>37</v>
      </c>
      <c r="X1107" s="10" t="s">
        <v>29</v>
      </c>
      <c r="Y1107" s="15">
        <v>0</v>
      </c>
      <c r="Z1107" s="15">
        <v>0</v>
      </c>
      <c r="AA1107" s="15">
        <v>0</v>
      </c>
      <c r="AB1107" s="14">
        <v>-494821</v>
      </c>
      <c r="AC1107" s="14">
        <v>761492</v>
      </c>
      <c r="AD1107" t="s">
        <v>2626</v>
      </c>
      <c r="AE1107" t="s">
        <v>2626</v>
      </c>
      <c r="AF1107">
        <v>8</v>
      </c>
    </row>
    <row r="1108" spans="1:32" x14ac:dyDescent="0.25">
      <c r="A1108" s="22" t="str">
        <f t="shared" si="17"/>
        <v>9000000016-0</v>
      </c>
      <c r="B1108" s="9" t="s">
        <v>2163</v>
      </c>
      <c r="C1108" s="10" t="s">
        <v>29</v>
      </c>
      <c r="D1108" s="10" t="s">
        <v>29</v>
      </c>
      <c r="E1108" s="9" t="s">
        <v>30</v>
      </c>
      <c r="F1108" s="10" t="s">
        <v>207</v>
      </c>
      <c r="G1108" s="10" t="s">
        <v>32</v>
      </c>
      <c r="H1108" s="11">
        <v>44348</v>
      </c>
      <c r="I1108" s="12">
        <v>44348</v>
      </c>
      <c r="J1108" s="10" t="s">
        <v>2076</v>
      </c>
      <c r="K1108" s="13" t="s">
        <v>2164</v>
      </c>
      <c r="L1108" s="10" t="s">
        <v>2103</v>
      </c>
      <c r="M1108" s="10" t="s">
        <v>29</v>
      </c>
      <c r="N1108" s="14">
        <v>75000</v>
      </c>
      <c r="O1108" s="12"/>
      <c r="P1108" s="10" t="s">
        <v>2165</v>
      </c>
      <c r="Q1108" s="14">
        <v>-44379</v>
      </c>
      <c r="R1108" s="15">
        <v>2</v>
      </c>
      <c r="S1108" s="10" t="s">
        <v>29</v>
      </c>
      <c r="T1108" s="14">
        <v>30621</v>
      </c>
      <c r="U1108" s="10" t="s">
        <v>339</v>
      </c>
      <c r="V1108" s="10" t="s">
        <v>29</v>
      </c>
      <c r="W1108" s="10" t="s">
        <v>37</v>
      </c>
      <c r="X1108" s="10" t="s">
        <v>29</v>
      </c>
      <c r="Y1108" s="15">
        <v>0</v>
      </c>
      <c r="Z1108" s="15">
        <v>0</v>
      </c>
      <c r="AA1108" s="15">
        <v>0</v>
      </c>
      <c r="AB1108" s="14">
        <v>-12061</v>
      </c>
      <c r="AC1108" s="14">
        <v>18560</v>
      </c>
      <c r="AD1108" t="s">
        <v>2626</v>
      </c>
      <c r="AE1108" t="s">
        <v>2626</v>
      </c>
      <c r="AF1108">
        <v>8</v>
      </c>
    </row>
    <row r="1109" spans="1:32" x14ac:dyDescent="0.25">
      <c r="A1109" s="22" t="str">
        <f t="shared" si="17"/>
        <v>9000000017-0</v>
      </c>
      <c r="B1109" s="9" t="s">
        <v>2166</v>
      </c>
      <c r="C1109" s="10" t="s">
        <v>29</v>
      </c>
      <c r="D1109" s="10" t="s">
        <v>29</v>
      </c>
      <c r="E1109" s="9" t="s">
        <v>30</v>
      </c>
      <c r="F1109" s="10" t="s">
        <v>207</v>
      </c>
      <c r="G1109" s="10" t="s">
        <v>32</v>
      </c>
      <c r="H1109" s="11">
        <v>44540</v>
      </c>
      <c r="I1109" s="12">
        <v>44540</v>
      </c>
      <c r="J1109" s="10" t="s">
        <v>2076</v>
      </c>
      <c r="K1109" s="13" t="s">
        <v>2167</v>
      </c>
      <c r="L1109" s="10" t="s">
        <v>2103</v>
      </c>
      <c r="M1109" s="10" t="s">
        <v>29</v>
      </c>
      <c r="N1109" s="14">
        <v>75000</v>
      </c>
      <c r="O1109" s="12"/>
      <c r="P1109" s="10" t="s">
        <v>2165</v>
      </c>
      <c r="Q1109" s="14">
        <v>-34968</v>
      </c>
      <c r="R1109" s="15">
        <v>2</v>
      </c>
      <c r="S1109" s="10" t="s">
        <v>29</v>
      </c>
      <c r="T1109" s="14">
        <v>40032</v>
      </c>
      <c r="U1109" s="10" t="s">
        <v>339</v>
      </c>
      <c r="V1109" s="10" t="s">
        <v>29</v>
      </c>
      <c r="W1109" s="10" t="s">
        <v>37</v>
      </c>
      <c r="X1109" s="10" t="s">
        <v>29</v>
      </c>
      <c r="Y1109" s="15">
        <v>0</v>
      </c>
      <c r="Z1109" s="15">
        <v>0</v>
      </c>
      <c r="AA1109" s="15">
        <v>0</v>
      </c>
      <c r="AB1109" s="14">
        <v>-15767</v>
      </c>
      <c r="AC1109" s="14">
        <v>24265</v>
      </c>
      <c r="AD1109" t="s">
        <v>2626</v>
      </c>
      <c r="AE1109" t="s">
        <v>2626</v>
      </c>
      <c r="AF1109">
        <v>8</v>
      </c>
    </row>
    <row r="1110" spans="1:32" x14ac:dyDescent="0.25">
      <c r="A1110" s="22" t="str">
        <f t="shared" si="17"/>
        <v>9000000018-0</v>
      </c>
      <c r="B1110" s="9" t="s">
        <v>2168</v>
      </c>
      <c r="C1110" s="10" t="s">
        <v>29</v>
      </c>
      <c r="D1110" s="10" t="s">
        <v>29</v>
      </c>
      <c r="E1110" s="9" t="s">
        <v>30</v>
      </c>
      <c r="F1110" s="10" t="s">
        <v>207</v>
      </c>
      <c r="G1110" s="10" t="s">
        <v>32</v>
      </c>
      <c r="H1110" s="11">
        <v>44815</v>
      </c>
      <c r="I1110" s="12">
        <v>44815</v>
      </c>
      <c r="J1110" s="10" t="s">
        <v>573</v>
      </c>
      <c r="K1110" s="13" t="s">
        <v>2169</v>
      </c>
      <c r="L1110" s="10" t="s">
        <v>2103</v>
      </c>
      <c r="M1110" s="10" t="s">
        <v>29</v>
      </c>
      <c r="N1110" s="14">
        <v>325000</v>
      </c>
      <c r="O1110" s="12"/>
      <c r="P1110" s="10" t="s">
        <v>2170</v>
      </c>
      <c r="Q1110" s="14">
        <v>-70693</v>
      </c>
      <c r="R1110" s="15"/>
      <c r="S1110" s="10" t="s">
        <v>29</v>
      </c>
      <c r="T1110" s="14">
        <v>254307</v>
      </c>
      <c r="U1110" s="10" t="s">
        <v>29</v>
      </c>
      <c r="V1110" s="10" t="s">
        <v>29</v>
      </c>
      <c r="W1110" s="10" t="s">
        <v>37</v>
      </c>
      <c r="X1110" s="10" t="s">
        <v>29</v>
      </c>
      <c r="Y1110" s="15">
        <v>0</v>
      </c>
      <c r="Z1110" s="15">
        <v>0</v>
      </c>
      <c r="AA1110" s="15">
        <v>0</v>
      </c>
      <c r="AB1110" s="14">
        <v>-100163</v>
      </c>
      <c r="AC1110" s="14">
        <v>154144</v>
      </c>
      <c r="AD1110" t="s">
        <v>2626</v>
      </c>
      <c r="AE1110" t="s">
        <v>2626</v>
      </c>
      <c r="AF1110">
        <v>8</v>
      </c>
    </row>
    <row r="1111" spans="1:32" x14ac:dyDescent="0.25">
      <c r="A1111" s="22" t="str">
        <f t="shared" si="17"/>
        <v>9000000019-0</v>
      </c>
      <c r="B1111" s="9" t="s">
        <v>2645</v>
      </c>
      <c r="C1111" s="10" t="s">
        <v>29</v>
      </c>
      <c r="D1111" s="10" t="s">
        <v>29</v>
      </c>
      <c r="E1111" s="9" t="s">
        <v>30</v>
      </c>
      <c r="F1111" s="10" t="s">
        <v>207</v>
      </c>
      <c r="G1111" s="10" t="s">
        <v>32</v>
      </c>
      <c r="H1111" s="11">
        <v>45215</v>
      </c>
      <c r="I1111" s="12">
        <v>45215</v>
      </c>
      <c r="J1111" s="10" t="s">
        <v>297</v>
      </c>
      <c r="K1111" s="13" t="s">
        <v>2646</v>
      </c>
      <c r="L1111" s="10" t="s">
        <v>2103</v>
      </c>
      <c r="M1111" s="10" t="s">
        <v>1181</v>
      </c>
      <c r="N1111" s="15">
        <v>0</v>
      </c>
      <c r="O1111" s="12"/>
      <c r="P1111" s="10" t="s">
        <v>2129</v>
      </c>
      <c r="Q1111" s="15">
        <v>0</v>
      </c>
      <c r="R1111" s="15"/>
      <c r="S1111" s="10" t="s">
        <v>29</v>
      </c>
      <c r="T1111" s="15">
        <v>0</v>
      </c>
      <c r="U1111" s="10" t="s">
        <v>29</v>
      </c>
      <c r="V1111" s="10" t="s">
        <v>29</v>
      </c>
      <c r="W1111" s="10" t="s">
        <v>37</v>
      </c>
      <c r="X1111" s="10" t="s">
        <v>29</v>
      </c>
      <c r="Y1111" s="15">
        <v>0</v>
      </c>
      <c r="Z1111" s="14">
        <v>420000</v>
      </c>
      <c r="AA1111" s="15">
        <v>0</v>
      </c>
      <c r="AB1111" s="14">
        <v>-75932</v>
      </c>
      <c r="AC1111" s="14">
        <v>344068</v>
      </c>
      <c r="AD1111" t="s">
        <v>2626</v>
      </c>
      <c r="AE1111" t="s">
        <v>2626</v>
      </c>
      <c r="AF1111">
        <v>8</v>
      </c>
    </row>
    <row r="1112" spans="1:32" x14ac:dyDescent="0.25">
      <c r="A1112" s="22" t="str">
        <f t="shared" si="17"/>
        <v>9000000020-0</v>
      </c>
      <c r="B1112" s="9" t="s">
        <v>2659</v>
      </c>
      <c r="C1112" s="10" t="s">
        <v>29</v>
      </c>
      <c r="D1112" s="10" t="s">
        <v>29</v>
      </c>
      <c r="E1112" s="9" t="s">
        <v>30</v>
      </c>
      <c r="F1112" s="10" t="s">
        <v>207</v>
      </c>
      <c r="G1112" s="10" t="s">
        <v>32</v>
      </c>
      <c r="H1112" s="11">
        <v>45329</v>
      </c>
      <c r="I1112" s="12">
        <v>45329</v>
      </c>
      <c r="J1112" s="10" t="s">
        <v>2076</v>
      </c>
      <c r="K1112" s="13" t="s">
        <v>2660</v>
      </c>
      <c r="L1112" s="10" t="s">
        <v>2103</v>
      </c>
      <c r="M1112" s="10" t="s">
        <v>29</v>
      </c>
      <c r="N1112" s="15">
        <v>0</v>
      </c>
      <c r="O1112" s="12"/>
      <c r="P1112" s="10" t="s">
        <v>2129</v>
      </c>
      <c r="Q1112" s="15">
        <v>0</v>
      </c>
      <c r="R1112" s="15"/>
      <c r="S1112" s="10" t="s">
        <v>29</v>
      </c>
      <c r="T1112" s="15">
        <v>0</v>
      </c>
      <c r="U1112" s="10" t="s">
        <v>29</v>
      </c>
      <c r="V1112" s="10" t="s">
        <v>29</v>
      </c>
      <c r="W1112" s="10" t="s">
        <v>37</v>
      </c>
      <c r="X1112" s="10" t="s">
        <v>29</v>
      </c>
      <c r="Y1112" s="15">
        <v>0</v>
      </c>
      <c r="Z1112" s="14">
        <v>848000</v>
      </c>
      <c r="AA1112" s="15">
        <v>0</v>
      </c>
      <c r="AB1112" s="14">
        <v>-49279</v>
      </c>
      <c r="AC1112" s="14">
        <v>798721</v>
      </c>
      <c r="AD1112" t="s">
        <v>2626</v>
      </c>
      <c r="AE1112" t="s">
        <v>2626</v>
      </c>
      <c r="AF1112">
        <v>8</v>
      </c>
    </row>
    <row r="1113" spans="1:32" x14ac:dyDescent="0.25">
      <c r="A1113" s="22" t="str">
        <f t="shared" si="17"/>
        <v>9000000021-0</v>
      </c>
      <c r="B1113" s="9" t="s">
        <v>2713</v>
      </c>
      <c r="C1113" s="10" t="s">
        <v>29</v>
      </c>
      <c r="D1113" s="10" t="s">
        <v>29</v>
      </c>
      <c r="E1113" s="9" t="s">
        <v>30</v>
      </c>
      <c r="F1113" s="10" t="s">
        <v>207</v>
      </c>
      <c r="G1113" s="10" t="s">
        <v>32</v>
      </c>
      <c r="H1113" s="11">
        <v>45280</v>
      </c>
      <c r="I1113" s="12">
        <v>45280</v>
      </c>
      <c r="J1113" s="10" t="s">
        <v>414</v>
      </c>
      <c r="K1113" s="13" t="s">
        <v>2714</v>
      </c>
      <c r="L1113" s="10" t="s">
        <v>2103</v>
      </c>
      <c r="M1113" s="10" t="s">
        <v>2128</v>
      </c>
      <c r="N1113" s="15">
        <v>0</v>
      </c>
      <c r="O1113" s="12"/>
      <c r="P1113" s="10" t="s">
        <v>29</v>
      </c>
      <c r="Q1113" s="15">
        <v>0</v>
      </c>
      <c r="R1113" s="15"/>
      <c r="S1113" s="10" t="s">
        <v>29</v>
      </c>
      <c r="T1113" s="15">
        <v>0</v>
      </c>
      <c r="U1113" s="10" t="s">
        <v>29</v>
      </c>
      <c r="V1113" s="10" t="s">
        <v>29</v>
      </c>
      <c r="W1113" s="10" t="s">
        <v>37</v>
      </c>
      <c r="X1113" s="10" t="s">
        <v>29</v>
      </c>
      <c r="Y1113" s="15">
        <v>0</v>
      </c>
      <c r="Z1113" s="14">
        <v>2080800</v>
      </c>
      <c r="AA1113" s="15">
        <v>0</v>
      </c>
      <c r="AB1113" s="14">
        <v>-230641</v>
      </c>
      <c r="AC1113" s="14">
        <v>1850159</v>
      </c>
      <c r="AD1113" t="s">
        <v>2626</v>
      </c>
      <c r="AE1113" t="s">
        <v>2626</v>
      </c>
      <c r="AF1113">
        <v>8</v>
      </c>
    </row>
    <row r="1114" spans="1:32" x14ac:dyDescent="0.25">
      <c r="A1114" s="22" t="str">
        <f t="shared" si="17"/>
        <v>9100000000-0</v>
      </c>
      <c r="B1114" s="9" t="s">
        <v>2173</v>
      </c>
      <c r="C1114" s="10" t="s">
        <v>29</v>
      </c>
      <c r="D1114" s="10" t="s">
        <v>29</v>
      </c>
      <c r="E1114" s="9" t="s">
        <v>30</v>
      </c>
      <c r="F1114" s="10" t="s">
        <v>31</v>
      </c>
      <c r="G1114" s="10" t="s">
        <v>32</v>
      </c>
      <c r="H1114" s="11">
        <v>43190</v>
      </c>
      <c r="I1114" s="12">
        <v>43160</v>
      </c>
      <c r="J1114" s="10" t="s">
        <v>33</v>
      </c>
      <c r="K1114" s="13" t="s">
        <v>2174</v>
      </c>
      <c r="L1114" s="10" t="s">
        <v>40</v>
      </c>
      <c r="M1114" s="10" t="s">
        <v>29</v>
      </c>
      <c r="N1114" s="15">
        <v>0</v>
      </c>
      <c r="O1114" s="12"/>
      <c r="P1114" s="10" t="s">
        <v>29</v>
      </c>
      <c r="Q1114" s="15">
        <v>0</v>
      </c>
      <c r="R1114" s="15"/>
      <c r="S1114" s="10" t="s">
        <v>29</v>
      </c>
      <c r="T1114" s="15">
        <v>0</v>
      </c>
      <c r="U1114" s="10" t="s">
        <v>29</v>
      </c>
      <c r="V1114" s="10" t="s">
        <v>29</v>
      </c>
      <c r="W1114" s="10" t="s">
        <v>37</v>
      </c>
      <c r="X1114" s="10" t="s">
        <v>29</v>
      </c>
      <c r="Y1114" s="15">
        <v>0</v>
      </c>
      <c r="Z1114" s="15">
        <v>0</v>
      </c>
      <c r="AA1114" s="15">
        <v>0</v>
      </c>
      <c r="AB1114" s="15">
        <v>0</v>
      </c>
      <c r="AC1114" s="15">
        <v>0</v>
      </c>
      <c r="AD1114" t="s">
        <v>2609</v>
      </c>
      <c r="AE1114" t="s">
        <v>2610</v>
      </c>
      <c r="AF1114">
        <v>9</v>
      </c>
    </row>
    <row r="1115" spans="1:32" x14ac:dyDescent="0.25">
      <c r="A1115" s="22" t="str">
        <f t="shared" si="17"/>
        <v>9100000001-0</v>
      </c>
      <c r="B1115" s="9" t="s">
        <v>2175</v>
      </c>
      <c r="C1115" s="10" t="s">
        <v>29</v>
      </c>
      <c r="D1115" s="10" t="s">
        <v>29</v>
      </c>
      <c r="E1115" s="9" t="s">
        <v>30</v>
      </c>
      <c r="F1115" s="10" t="s">
        <v>31</v>
      </c>
      <c r="G1115" s="10" t="s">
        <v>32</v>
      </c>
      <c r="H1115" s="11">
        <v>43190</v>
      </c>
      <c r="I1115" s="12">
        <v>43160</v>
      </c>
      <c r="J1115" s="10" t="s">
        <v>33</v>
      </c>
      <c r="K1115" s="13" t="s">
        <v>2176</v>
      </c>
      <c r="L1115" s="10" t="s">
        <v>40</v>
      </c>
      <c r="M1115" s="10" t="s">
        <v>29</v>
      </c>
      <c r="N1115" s="15">
        <v>0</v>
      </c>
      <c r="O1115" s="12"/>
      <c r="P1115" s="10" t="s">
        <v>2177</v>
      </c>
      <c r="Q1115" s="15">
        <v>0</v>
      </c>
      <c r="R1115" s="15"/>
      <c r="S1115" s="10" t="s">
        <v>29</v>
      </c>
      <c r="T1115" s="15">
        <v>0</v>
      </c>
      <c r="U1115" s="10" t="s">
        <v>29</v>
      </c>
      <c r="V1115" s="10" t="s">
        <v>29</v>
      </c>
      <c r="W1115" s="10" t="s">
        <v>37</v>
      </c>
      <c r="X1115" s="10" t="s">
        <v>29</v>
      </c>
      <c r="Y1115" s="15">
        <v>0</v>
      </c>
      <c r="Z1115" s="15">
        <v>0</v>
      </c>
      <c r="AA1115" s="15">
        <v>0</v>
      </c>
      <c r="AB1115" s="15">
        <v>0</v>
      </c>
      <c r="AC1115" s="15">
        <v>0</v>
      </c>
      <c r="AD1115" t="s">
        <v>2609</v>
      </c>
      <c r="AE1115" t="s">
        <v>2610</v>
      </c>
      <c r="AF1115">
        <v>9</v>
      </c>
    </row>
    <row r="1116" spans="1:32" x14ac:dyDescent="0.25">
      <c r="A1116" s="22" t="str">
        <f t="shared" si="17"/>
        <v>9100000002-0</v>
      </c>
      <c r="B1116" s="9" t="s">
        <v>2178</v>
      </c>
      <c r="C1116" s="10" t="s">
        <v>29</v>
      </c>
      <c r="D1116" s="10" t="s">
        <v>29</v>
      </c>
      <c r="E1116" s="9" t="s">
        <v>30</v>
      </c>
      <c r="F1116" s="10" t="s">
        <v>31</v>
      </c>
      <c r="G1116" s="10" t="s">
        <v>32</v>
      </c>
      <c r="H1116" s="11">
        <v>43190</v>
      </c>
      <c r="I1116" s="12">
        <v>43160</v>
      </c>
      <c r="J1116" s="10" t="s">
        <v>33</v>
      </c>
      <c r="K1116" s="13" t="s">
        <v>2179</v>
      </c>
      <c r="L1116" s="10" t="s">
        <v>40</v>
      </c>
      <c r="M1116" s="10" t="s">
        <v>29</v>
      </c>
      <c r="N1116" s="15">
        <v>0</v>
      </c>
      <c r="O1116" s="12"/>
      <c r="P1116" s="10" t="s">
        <v>2180</v>
      </c>
      <c r="Q1116" s="15">
        <v>0</v>
      </c>
      <c r="R1116" s="15"/>
      <c r="S1116" s="10" t="s">
        <v>29</v>
      </c>
      <c r="T1116" s="15">
        <v>0</v>
      </c>
      <c r="U1116" s="10" t="s">
        <v>29</v>
      </c>
      <c r="V1116" s="10" t="s">
        <v>29</v>
      </c>
      <c r="W1116" s="10" t="s">
        <v>37</v>
      </c>
      <c r="X1116" s="10" t="s">
        <v>29</v>
      </c>
      <c r="Y1116" s="15">
        <v>0</v>
      </c>
      <c r="Z1116" s="15">
        <v>0</v>
      </c>
      <c r="AA1116" s="15">
        <v>0</v>
      </c>
      <c r="AB1116" s="15">
        <v>0</v>
      </c>
      <c r="AC1116" s="15">
        <v>0</v>
      </c>
      <c r="AD1116" t="s">
        <v>2609</v>
      </c>
      <c r="AE1116" t="s">
        <v>2610</v>
      </c>
      <c r="AF1116">
        <v>9</v>
      </c>
    </row>
    <row r="1117" spans="1:32" x14ac:dyDescent="0.25">
      <c r="A1117" s="22" t="str">
        <f t="shared" si="17"/>
        <v>9100000003-0</v>
      </c>
      <c r="B1117" s="9" t="s">
        <v>2181</v>
      </c>
      <c r="C1117" s="10" t="s">
        <v>29</v>
      </c>
      <c r="D1117" s="10" t="s">
        <v>29</v>
      </c>
      <c r="E1117" s="9" t="s">
        <v>30</v>
      </c>
      <c r="F1117" s="10" t="s">
        <v>31</v>
      </c>
      <c r="G1117" s="10" t="s">
        <v>32</v>
      </c>
      <c r="H1117" s="11">
        <v>43190</v>
      </c>
      <c r="I1117" s="12">
        <v>43160</v>
      </c>
      <c r="J1117" s="10" t="s">
        <v>33</v>
      </c>
      <c r="K1117" s="13" t="s">
        <v>2182</v>
      </c>
      <c r="L1117" s="10" t="s">
        <v>40</v>
      </c>
      <c r="M1117" s="10" t="s">
        <v>29</v>
      </c>
      <c r="N1117" s="15">
        <v>0</v>
      </c>
      <c r="O1117" s="12"/>
      <c r="P1117" s="10" t="s">
        <v>2183</v>
      </c>
      <c r="Q1117" s="15">
        <v>0</v>
      </c>
      <c r="R1117" s="15"/>
      <c r="S1117" s="10" t="s">
        <v>29</v>
      </c>
      <c r="T1117" s="15">
        <v>0</v>
      </c>
      <c r="U1117" s="10" t="s">
        <v>29</v>
      </c>
      <c r="V1117" s="10" t="s">
        <v>29</v>
      </c>
      <c r="W1117" s="10" t="s">
        <v>37</v>
      </c>
      <c r="X1117" s="10" t="s">
        <v>29</v>
      </c>
      <c r="Y1117" s="15">
        <v>0</v>
      </c>
      <c r="Z1117" s="15">
        <v>0</v>
      </c>
      <c r="AA1117" s="15">
        <v>0</v>
      </c>
      <c r="AB1117" s="15">
        <v>0</v>
      </c>
      <c r="AC1117" s="15">
        <v>0</v>
      </c>
      <c r="AD1117" t="s">
        <v>2609</v>
      </c>
      <c r="AE1117" t="s">
        <v>2610</v>
      </c>
      <c r="AF1117">
        <v>9</v>
      </c>
    </row>
    <row r="1118" spans="1:32" x14ac:dyDescent="0.25">
      <c r="A1118" s="22" t="str">
        <f t="shared" si="17"/>
        <v>9100000004-0</v>
      </c>
      <c r="B1118" s="9" t="s">
        <v>2184</v>
      </c>
      <c r="C1118" s="10" t="s">
        <v>29</v>
      </c>
      <c r="D1118" s="10" t="s">
        <v>29</v>
      </c>
      <c r="E1118" s="9" t="s">
        <v>30</v>
      </c>
      <c r="F1118" s="10" t="s">
        <v>31</v>
      </c>
      <c r="G1118" s="10" t="s">
        <v>32</v>
      </c>
      <c r="H1118" s="11">
        <v>43190</v>
      </c>
      <c r="I1118" s="12">
        <v>43160</v>
      </c>
      <c r="J1118" s="10" t="s">
        <v>33</v>
      </c>
      <c r="K1118" s="13" t="s">
        <v>2185</v>
      </c>
      <c r="L1118" s="10" t="s">
        <v>40</v>
      </c>
      <c r="M1118" s="10" t="s">
        <v>29</v>
      </c>
      <c r="N1118" s="15">
        <v>0</v>
      </c>
      <c r="O1118" s="12"/>
      <c r="P1118" s="10" t="s">
        <v>894</v>
      </c>
      <c r="Q1118" s="15">
        <v>0</v>
      </c>
      <c r="R1118" s="15"/>
      <c r="S1118" s="10" t="s">
        <v>29</v>
      </c>
      <c r="T1118" s="15">
        <v>0</v>
      </c>
      <c r="U1118" s="10" t="s">
        <v>29</v>
      </c>
      <c r="V1118" s="10" t="s">
        <v>29</v>
      </c>
      <c r="W1118" s="10" t="s">
        <v>37</v>
      </c>
      <c r="X1118" s="10" t="s">
        <v>29</v>
      </c>
      <c r="Y1118" s="15">
        <v>0</v>
      </c>
      <c r="Z1118" s="15">
        <v>0</v>
      </c>
      <c r="AA1118" s="15">
        <v>0</v>
      </c>
      <c r="AB1118" s="15">
        <v>0</v>
      </c>
      <c r="AC1118" s="15">
        <v>0</v>
      </c>
      <c r="AD1118" t="s">
        <v>2609</v>
      </c>
      <c r="AE1118" t="s">
        <v>2610</v>
      </c>
      <c r="AF1118">
        <v>9</v>
      </c>
    </row>
    <row r="1119" spans="1:32" x14ac:dyDescent="0.25">
      <c r="A1119" s="22" t="str">
        <f t="shared" si="17"/>
        <v>9100000005-0</v>
      </c>
      <c r="B1119" s="9" t="s">
        <v>2186</v>
      </c>
      <c r="C1119" s="10" t="s">
        <v>29</v>
      </c>
      <c r="D1119" s="10" t="s">
        <v>29</v>
      </c>
      <c r="E1119" s="9" t="s">
        <v>30</v>
      </c>
      <c r="F1119" s="10" t="s">
        <v>31</v>
      </c>
      <c r="G1119" s="10" t="s">
        <v>32</v>
      </c>
      <c r="H1119" s="11">
        <v>43190</v>
      </c>
      <c r="I1119" s="12">
        <v>43160</v>
      </c>
      <c r="J1119" s="10" t="s">
        <v>33</v>
      </c>
      <c r="K1119" s="13" t="s">
        <v>2187</v>
      </c>
      <c r="L1119" s="10" t="s">
        <v>40</v>
      </c>
      <c r="M1119" s="10" t="s">
        <v>29</v>
      </c>
      <c r="N1119" s="15">
        <v>0</v>
      </c>
      <c r="O1119" s="12"/>
      <c r="P1119" s="10" t="s">
        <v>29</v>
      </c>
      <c r="Q1119" s="15">
        <v>0</v>
      </c>
      <c r="R1119" s="15"/>
      <c r="S1119" s="10" t="s">
        <v>29</v>
      </c>
      <c r="T1119" s="15">
        <v>0</v>
      </c>
      <c r="U1119" s="10" t="s">
        <v>29</v>
      </c>
      <c r="V1119" s="10" t="s">
        <v>29</v>
      </c>
      <c r="W1119" s="10" t="s">
        <v>37</v>
      </c>
      <c r="X1119" s="10" t="s">
        <v>29</v>
      </c>
      <c r="Y1119" s="15">
        <v>0</v>
      </c>
      <c r="Z1119" s="15">
        <v>0</v>
      </c>
      <c r="AA1119" s="15">
        <v>0</v>
      </c>
      <c r="AB1119" s="15">
        <v>0</v>
      </c>
      <c r="AC1119" s="15">
        <v>0</v>
      </c>
      <c r="AD1119" t="s">
        <v>2609</v>
      </c>
      <c r="AE1119" t="s">
        <v>2610</v>
      </c>
      <c r="AF1119">
        <v>9</v>
      </c>
    </row>
    <row r="1120" spans="1:32" x14ac:dyDescent="0.25">
      <c r="A1120" s="22" t="str">
        <f t="shared" si="17"/>
        <v>9100000006-0</v>
      </c>
      <c r="B1120" s="9" t="s">
        <v>2188</v>
      </c>
      <c r="C1120" s="10" t="s">
        <v>29</v>
      </c>
      <c r="D1120" s="10" t="s">
        <v>29</v>
      </c>
      <c r="E1120" s="9" t="s">
        <v>30</v>
      </c>
      <c r="F1120" s="10" t="s">
        <v>31</v>
      </c>
      <c r="G1120" s="10" t="s">
        <v>32</v>
      </c>
      <c r="H1120" s="11">
        <v>43195</v>
      </c>
      <c r="I1120" s="12">
        <v>43191</v>
      </c>
      <c r="J1120" s="10" t="s">
        <v>33</v>
      </c>
      <c r="K1120" s="13" t="s">
        <v>2189</v>
      </c>
      <c r="L1120" s="10" t="s">
        <v>40</v>
      </c>
      <c r="M1120" s="10" t="s">
        <v>29</v>
      </c>
      <c r="N1120" s="15">
        <v>0</v>
      </c>
      <c r="O1120" s="12"/>
      <c r="P1120" s="10" t="s">
        <v>29</v>
      </c>
      <c r="Q1120" s="15">
        <v>0</v>
      </c>
      <c r="R1120" s="15">
        <v>0</v>
      </c>
      <c r="S1120" s="10" t="s">
        <v>29</v>
      </c>
      <c r="T1120" s="15">
        <v>0</v>
      </c>
      <c r="U1120" s="10" t="s">
        <v>36</v>
      </c>
      <c r="V1120" s="10" t="s">
        <v>29</v>
      </c>
      <c r="W1120" s="10" t="s">
        <v>37</v>
      </c>
      <c r="X1120" s="10" t="s">
        <v>29</v>
      </c>
      <c r="Y1120" s="15">
        <v>0</v>
      </c>
      <c r="Z1120" s="15">
        <v>0</v>
      </c>
      <c r="AA1120" s="15">
        <v>0</v>
      </c>
      <c r="AB1120" s="15">
        <v>0</v>
      </c>
      <c r="AC1120" s="15">
        <v>0</v>
      </c>
      <c r="AD1120" t="s">
        <v>2609</v>
      </c>
      <c r="AE1120" t="s">
        <v>2610</v>
      </c>
      <c r="AF1120">
        <v>9</v>
      </c>
    </row>
    <row r="1121" spans="1:32" x14ac:dyDescent="0.25">
      <c r="A1121" s="22" t="str">
        <f t="shared" si="17"/>
        <v>9100000007-0</v>
      </c>
      <c r="B1121" s="9" t="s">
        <v>2190</v>
      </c>
      <c r="C1121" s="10" t="s">
        <v>29</v>
      </c>
      <c r="D1121" s="10" t="s">
        <v>29</v>
      </c>
      <c r="E1121" s="9" t="s">
        <v>30</v>
      </c>
      <c r="F1121" s="10" t="s">
        <v>31</v>
      </c>
      <c r="G1121" s="10" t="s">
        <v>32</v>
      </c>
      <c r="H1121" s="11">
        <v>43222</v>
      </c>
      <c r="I1121" s="12">
        <v>43221</v>
      </c>
      <c r="J1121" s="10" t="s">
        <v>573</v>
      </c>
      <c r="K1121" s="13" t="s">
        <v>2191</v>
      </c>
      <c r="L1121" s="10" t="s">
        <v>40</v>
      </c>
      <c r="M1121" s="10" t="s">
        <v>1117</v>
      </c>
      <c r="N1121" s="15">
        <v>0</v>
      </c>
      <c r="O1121" s="12"/>
      <c r="P1121" s="10" t="s">
        <v>2192</v>
      </c>
      <c r="Q1121" s="15">
        <v>0</v>
      </c>
      <c r="R1121" s="15">
        <v>0</v>
      </c>
      <c r="S1121" s="10" t="s">
        <v>29</v>
      </c>
      <c r="T1121" s="15">
        <v>0</v>
      </c>
      <c r="U1121" s="10" t="s">
        <v>36</v>
      </c>
      <c r="V1121" s="10" t="s">
        <v>29</v>
      </c>
      <c r="W1121" s="10" t="s">
        <v>37</v>
      </c>
      <c r="X1121" s="10" t="s">
        <v>29</v>
      </c>
      <c r="Y1121" s="15">
        <v>0</v>
      </c>
      <c r="Z1121" s="15">
        <v>0</v>
      </c>
      <c r="AA1121" s="15">
        <v>0</v>
      </c>
      <c r="AB1121" s="15">
        <v>0</v>
      </c>
      <c r="AC1121" s="15">
        <v>0</v>
      </c>
      <c r="AD1121" t="s">
        <v>2609</v>
      </c>
      <c r="AE1121" t="s">
        <v>2610</v>
      </c>
      <c r="AF1121">
        <v>9</v>
      </c>
    </row>
    <row r="1122" spans="1:32" x14ac:dyDescent="0.25">
      <c r="A1122" s="22" t="str">
        <f t="shared" si="17"/>
        <v>9100000008-0</v>
      </c>
      <c r="B1122" s="9" t="s">
        <v>2193</v>
      </c>
      <c r="C1122" s="10" t="s">
        <v>29</v>
      </c>
      <c r="D1122" s="10" t="s">
        <v>29</v>
      </c>
      <c r="E1122" s="9" t="s">
        <v>30</v>
      </c>
      <c r="F1122" s="10" t="s">
        <v>31</v>
      </c>
      <c r="G1122" s="10" t="s">
        <v>32</v>
      </c>
      <c r="H1122" s="11">
        <v>43222</v>
      </c>
      <c r="I1122" s="12">
        <v>43221</v>
      </c>
      <c r="J1122" s="10" t="s">
        <v>218</v>
      </c>
      <c r="K1122" s="13" t="s">
        <v>2194</v>
      </c>
      <c r="L1122" s="10" t="s">
        <v>40</v>
      </c>
      <c r="M1122" s="10" t="s">
        <v>934</v>
      </c>
      <c r="N1122" s="15">
        <v>0</v>
      </c>
      <c r="O1122" s="12"/>
      <c r="P1122" s="10" t="s">
        <v>2192</v>
      </c>
      <c r="Q1122" s="15">
        <v>0</v>
      </c>
      <c r="R1122" s="15">
        <v>0</v>
      </c>
      <c r="S1122" s="10" t="s">
        <v>29</v>
      </c>
      <c r="T1122" s="15">
        <v>0</v>
      </c>
      <c r="U1122" s="10" t="s">
        <v>36</v>
      </c>
      <c r="V1122" s="10" t="s">
        <v>29</v>
      </c>
      <c r="W1122" s="10" t="s">
        <v>37</v>
      </c>
      <c r="X1122" s="10" t="s">
        <v>29</v>
      </c>
      <c r="Y1122" s="15">
        <v>0</v>
      </c>
      <c r="Z1122" s="15">
        <v>0</v>
      </c>
      <c r="AA1122" s="15">
        <v>0</v>
      </c>
      <c r="AB1122" s="15">
        <v>0</v>
      </c>
      <c r="AC1122" s="15">
        <v>0</v>
      </c>
      <c r="AD1122" t="s">
        <v>2609</v>
      </c>
      <c r="AE1122" t="s">
        <v>2610</v>
      </c>
      <c r="AF1122">
        <v>9</v>
      </c>
    </row>
    <row r="1123" spans="1:32" x14ac:dyDescent="0.25">
      <c r="A1123" s="22" t="str">
        <f t="shared" si="17"/>
        <v>9100000009-0</v>
      </c>
      <c r="B1123" s="9" t="s">
        <v>2195</v>
      </c>
      <c r="C1123" s="10" t="s">
        <v>29</v>
      </c>
      <c r="D1123" s="10" t="s">
        <v>29</v>
      </c>
      <c r="E1123" s="9" t="s">
        <v>30</v>
      </c>
      <c r="F1123" s="10" t="s">
        <v>31</v>
      </c>
      <c r="G1123" s="10" t="s">
        <v>32</v>
      </c>
      <c r="H1123" s="11">
        <v>43224</v>
      </c>
      <c r="I1123" s="12">
        <v>43221</v>
      </c>
      <c r="J1123" s="10" t="s">
        <v>973</v>
      </c>
      <c r="K1123" s="13" t="s">
        <v>2196</v>
      </c>
      <c r="L1123" s="10" t="s">
        <v>40</v>
      </c>
      <c r="M1123" s="10" t="s">
        <v>1181</v>
      </c>
      <c r="N1123" s="15">
        <v>0</v>
      </c>
      <c r="O1123" s="12"/>
      <c r="P1123" s="10" t="s">
        <v>2197</v>
      </c>
      <c r="Q1123" s="15">
        <v>0</v>
      </c>
      <c r="R1123" s="15">
        <v>698</v>
      </c>
      <c r="S1123" s="10" t="s">
        <v>29</v>
      </c>
      <c r="T1123" s="15">
        <v>0</v>
      </c>
      <c r="U1123" s="10" t="s">
        <v>36</v>
      </c>
      <c r="V1123" s="10" t="s">
        <v>29</v>
      </c>
      <c r="W1123" s="10" t="s">
        <v>37</v>
      </c>
      <c r="X1123" s="10" t="s">
        <v>29</v>
      </c>
      <c r="Y1123" s="15">
        <v>0</v>
      </c>
      <c r="Z1123" s="15">
        <v>0</v>
      </c>
      <c r="AA1123" s="15">
        <v>0</v>
      </c>
      <c r="AB1123" s="15">
        <v>0</v>
      </c>
      <c r="AC1123" s="15">
        <v>0</v>
      </c>
      <c r="AD1123" t="s">
        <v>2609</v>
      </c>
      <c r="AE1123" t="s">
        <v>2610</v>
      </c>
      <c r="AF1123">
        <v>9</v>
      </c>
    </row>
    <row r="1124" spans="1:32" x14ac:dyDescent="0.25">
      <c r="A1124" s="22" t="str">
        <f t="shared" si="17"/>
        <v>9100000010-0</v>
      </c>
      <c r="B1124" s="9" t="s">
        <v>2198</v>
      </c>
      <c r="C1124" s="10" t="s">
        <v>29</v>
      </c>
      <c r="D1124" s="10" t="s">
        <v>29</v>
      </c>
      <c r="E1124" s="9" t="s">
        <v>30</v>
      </c>
      <c r="F1124" s="10" t="s">
        <v>31</v>
      </c>
      <c r="G1124" s="10" t="s">
        <v>32</v>
      </c>
      <c r="H1124" s="11">
        <v>43223</v>
      </c>
      <c r="I1124" s="12">
        <v>43221</v>
      </c>
      <c r="J1124" s="10" t="s">
        <v>2199</v>
      </c>
      <c r="K1124" s="13" t="s">
        <v>2200</v>
      </c>
      <c r="L1124" s="10" t="s">
        <v>40</v>
      </c>
      <c r="M1124" s="10" t="s">
        <v>370</v>
      </c>
      <c r="N1124" s="15">
        <v>0</v>
      </c>
      <c r="O1124" s="12"/>
      <c r="P1124" s="10" t="s">
        <v>894</v>
      </c>
      <c r="Q1124" s="15">
        <v>0</v>
      </c>
      <c r="R1124" s="15">
        <v>0</v>
      </c>
      <c r="S1124" s="10" t="s">
        <v>29</v>
      </c>
      <c r="T1124" s="15">
        <v>0</v>
      </c>
      <c r="U1124" s="10" t="s">
        <v>36</v>
      </c>
      <c r="V1124" s="10" t="s">
        <v>29</v>
      </c>
      <c r="W1124" s="10" t="s">
        <v>37</v>
      </c>
      <c r="X1124" s="10" t="s">
        <v>29</v>
      </c>
      <c r="Y1124" s="15">
        <v>0</v>
      </c>
      <c r="Z1124" s="15">
        <v>0</v>
      </c>
      <c r="AA1124" s="15">
        <v>0</v>
      </c>
      <c r="AB1124" s="15">
        <v>0</v>
      </c>
      <c r="AC1124" s="15">
        <v>0</v>
      </c>
      <c r="AD1124" t="s">
        <v>2609</v>
      </c>
      <c r="AE1124" t="s">
        <v>2610</v>
      </c>
      <c r="AF1124">
        <v>9</v>
      </c>
    </row>
    <row r="1125" spans="1:32" x14ac:dyDescent="0.25">
      <c r="A1125" s="22" t="str">
        <f t="shared" si="17"/>
        <v>9100000011-0</v>
      </c>
      <c r="B1125" s="9" t="s">
        <v>2201</v>
      </c>
      <c r="C1125" s="10" t="s">
        <v>29</v>
      </c>
      <c r="D1125" s="10" t="s">
        <v>29</v>
      </c>
      <c r="E1125" s="9" t="s">
        <v>30</v>
      </c>
      <c r="F1125" s="10" t="s">
        <v>31</v>
      </c>
      <c r="G1125" s="10" t="s">
        <v>32</v>
      </c>
      <c r="H1125" s="11">
        <v>43220</v>
      </c>
      <c r="I1125" s="12">
        <v>43191</v>
      </c>
      <c r="J1125" s="10" t="s">
        <v>215</v>
      </c>
      <c r="K1125" s="13" t="s">
        <v>2202</v>
      </c>
      <c r="L1125" s="10" t="s">
        <v>40</v>
      </c>
      <c r="M1125" s="10" t="s">
        <v>2203</v>
      </c>
      <c r="N1125" s="15">
        <v>0</v>
      </c>
      <c r="O1125" s="12"/>
      <c r="P1125" s="10" t="s">
        <v>2204</v>
      </c>
      <c r="Q1125" s="15">
        <v>0</v>
      </c>
      <c r="R1125" s="15"/>
      <c r="S1125" s="10" t="s">
        <v>29</v>
      </c>
      <c r="T1125" s="15">
        <v>0</v>
      </c>
      <c r="U1125" s="10" t="s">
        <v>29</v>
      </c>
      <c r="V1125" s="10" t="s">
        <v>29</v>
      </c>
      <c r="W1125" s="10" t="s">
        <v>37</v>
      </c>
      <c r="X1125" s="10" t="s">
        <v>29</v>
      </c>
      <c r="Y1125" s="15">
        <v>0</v>
      </c>
      <c r="Z1125" s="15">
        <v>0</v>
      </c>
      <c r="AA1125" s="15">
        <v>0</v>
      </c>
      <c r="AB1125" s="15">
        <v>0</v>
      </c>
      <c r="AC1125" s="15">
        <v>0</v>
      </c>
      <c r="AD1125" t="s">
        <v>2609</v>
      </c>
      <c r="AE1125" t="s">
        <v>2610</v>
      </c>
      <c r="AF1125">
        <v>9</v>
      </c>
    </row>
    <row r="1126" spans="1:32" x14ac:dyDescent="0.25">
      <c r="A1126" s="22" t="str">
        <f t="shared" si="17"/>
        <v>9100000012-0</v>
      </c>
      <c r="B1126" s="9" t="s">
        <v>2205</v>
      </c>
      <c r="C1126" s="10" t="s">
        <v>29</v>
      </c>
      <c r="D1126" s="10" t="s">
        <v>29</v>
      </c>
      <c r="E1126" s="9" t="s">
        <v>30</v>
      </c>
      <c r="F1126" s="10" t="s">
        <v>31</v>
      </c>
      <c r="G1126" s="10" t="s">
        <v>29</v>
      </c>
      <c r="H1126" s="11">
        <v>43223</v>
      </c>
      <c r="I1126" s="12">
        <v>43221</v>
      </c>
      <c r="J1126" s="10" t="s">
        <v>2199</v>
      </c>
      <c r="K1126" s="13" t="s">
        <v>2206</v>
      </c>
      <c r="L1126" s="10" t="s">
        <v>40</v>
      </c>
      <c r="M1126" s="10" t="s">
        <v>29</v>
      </c>
      <c r="N1126" s="15">
        <v>0</v>
      </c>
      <c r="O1126" s="12"/>
      <c r="P1126" s="10" t="s">
        <v>2207</v>
      </c>
      <c r="Q1126" s="15">
        <v>0</v>
      </c>
      <c r="R1126" s="15"/>
      <c r="S1126" s="10" t="s">
        <v>29</v>
      </c>
      <c r="T1126" s="15">
        <v>0</v>
      </c>
      <c r="U1126" s="10" t="s">
        <v>29</v>
      </c>
      <c r="V1126" s="10" t="s">
        <v>29</v>
      </c>
      <c r="W1126" s="10" t="s">
        <v>37</v>
      </c>
      <c r="X1126" s="10" t="s">
        <v>29</v>
      </c>
      <c r="Y1126" s="15">
        <v>0</v>
      </c>
      <c r="Z1126" s="15">
        <v>0</v>
      </c>
      <c r="AA1126" s="15">
        <v>0</v>
      </c>
      <c r="AB1126" s="15">
        <v>0</v>
      </c>
      <c r="AC1126" s="15">
        <v>0</v>
      </c>
      <c r="AD1126" t="s">
        <v>2609</v>
      </c>
      <c r="AE1126" t="s">
        <v>2610</v>
      </c>
      <c r="AF1126">
        <v>9</v>
      </c>
    </row>
    <row r="1127" spans="1:32" x14ac:dyDescent="0.25">
      <c r="A1127" s="22" t="str">
        <f t="shared" si="17"/>
        <v>9100000013-0</v>
      </c>
      <c r="B1127" s="9" t="s">
        <v>2208</v>
      </c>
      <c r="C1127" s="10" t="s">
        <v>29</v>
      </c>
      <c r="D1127" s="10" t="s">
        <v>29</v>
      </c>
      <c r="E1127" s="9" t="s">
        <v>30</v>
      </c>
      <c r="F1127" s="10" t="s">
        <v>31</v>
      </c>
      <c r="G1127" s="10" t="s">
        <v>32</v>
      </c>
      <c r="H1127" s="11">
        <v>43277</v>
      </c>
      <c r="I1127" s="12">
        <v>43252</v>
      </c>
      <c r="J1127" s="10" t="s">
        <v>218</v>
      </c>
      <c r="K1127" s="13" t="s">
        <v>2209</v>
      </c>
      <c r="L1127" s="10" t="s">
        <v>40</v>
      </c>
      <c r="M1127" s="10" t="s">
        <v>934</v>
      </c>
      <c r="N1127" s="15">
        <v>0</v>
      </c>
      <c r="O1127" s="12"/>
      <c r="P1127" s="10" t="s">
        <v>2210</v>
      </c>
      <c r="Q1127" s="15">
        <v>0</v>
      </c>
      <c r="R1127" s="15"/>
      <c r="S1127" s="10" t="s">
        <v>29</v>
      </c>
      <c r="T1127" s="15">
        <v>0</v>
      </c>
      <c r="U1127" s="10" t="s">
        <v>29</v>
      </c>
      <c r="V1127" s="10" t="s">
        <v>29</v>
      </c>
      <c r="W1127" s="10" t="s">
        <v>37</v>
      </c>
      <c r="X1127" s="10" t="s">
        <v>29</v>
      </c>
      <c r="Y1127" s="15">
        <v>0</v>
      </c>
      <c r="Z1127" s="15">
        <v>0</v>
      </c>
      <c r="AA1127" s="15">
        <v>0</v>
      </c>
      <c r="AB1127" s="15">
        <v>0</v>
      </c>
      <c r="AC1127" s="15">
        <v>0</v>
      </c>
      <c r="AD1127" t="s">
        <v>2609</v>
      </c>
      <c r="AE1127" t="s">
        <v>2610</v>
      </c>
      <c r="AF1127">
        <v>9</v>
      </c>
    </row>
    <row r="1128" spans="1:32" x14ac:dyDescent="0.25">
      <c r="A1128" s="22" t="str">
        <f t="shared" si="17"/>
        <v>9100000014-0</v>
      </c>
      <c r="B1128" s="9" t="s">
        <v>2211</v>
      </c>
      <c r="C1128" s="10" t="s">
        <v>29</v>
      </c>
      <c r="D1128" s="10" t="s">
        <v>29</v>
      </c>
      <c r="E1128" s="9" t="s">
        <v>30</v>
      </c>
      <c r="F1128" s="10" t="s">
        <v>31</v>
      </c>
      <c r="G1128" s="10" t="s">
        <v>32</v>
      </c>
      <c r="H1128" s="11">
        <v>43301</v>
      </c>
      <c r="I1128" s="12">
        <v>43282</v>
      </c>
      <c r="J1128" s="10" t="s">
        <v>573</v>
      </c>
      <c r="K1128" s="13" t="s">
        <v>2212</v>
      </c>
      <c r="L1128" s="10" t="s">
        <v>40</v>
      </c>
      <c r="M1128" s="10" t="s">
        <v>1117</v>
      </c>
      <c r="N1128" s="15">
        <v>0</v>
      </c>
      <c r="O1128" s="12"/>
      <c r="P1128" s="10" t="s">
        <v>2192</v>
      </c>
      <c r="Q1128" s="15">
        <v>0</v>
      </c>
      <c r="R1128" s="15"/>
      <c r="S1128" s="10" t="s">
        <v>29</v>
      </c>
      <c r="T1128" s="15">
        <v>0</v>
      </c>
      <c r="U1128" s="10" t="s">
        <v>29</v>
      </c>
      <c r="V1128" s="10" t="s">
        <v>29</v>
      </c>
      <c r="W1128" s="10" t="s">
        <v>37</v>
      </c>
      <c r="X1128" s="10" t="s">
        <v>29</v>
      </c>
      <c r="Y1128" s="15">
        <v>0</v>
      </c>
      <c r="Z1128" s="15">
        <v>0</v>
      </c>
      <c r="AA1128" s="15">
        <v>0</v>
      </c>
      <c r="AB1128" s="15">
        <v>0</v>
      </c>
      <c r="AC1128" s="15">
        <v>0</v>
      </c>
      <c r="AD1128" t="s">
        <v>2609</v>
      </c>
      <c r="AE1128" t="s">
        <v>2610</v>
      </c>
      <c r="AF1128">
        <v>9</v>
      </c>
    </row>
    <row r="1129" spans="1:32" x14ac:dyDescent="0.25">
      <c r="A1129" s="22" t="str">
        <f t="shared" si="17"/>
        <v>9100000015-0</v>
      </c>
      <c r="B1129" s="9" t="s">
        <v>2213</v>
      </c>
      <c r="C1129" s="10" t="s">
        <v>29</v>
      </c>
      <c r="D1129" s="10" t="s">
        <v>29</v>
      </c>
      <c r="E1129" s="9" t="s">
        <v>30</v>
      </c>
      <c r="F1129" s="10" t="s">
        <v>31</v>
      </c>
      <c r="G1129" s="10" t="s">
        <v>32</v>
      </c>
      <c r="H1129" s="11">
        <v>43328</v>
      </c>
      <c r="I1129" s="12">
        <v>43313</v>
      </c>
      <c r="J1129" s="10" t="s">
        <v>2199</v>
      </c>
      <c r="K1129" s="13" t="s">
        <v>2214</v>
      </c>
      <c r="L1129" s="10" t="s">
        <v>40</v>
      </c>
      <c r="M1129" s="10" t="s">
        <v>29</v>
      </c>
      <c r="N1129" s="15">
        <v>0</v>
      </c>
      <c r="O1129" s="12"/>
      <c r="P1129" s="10" t="s">
        <v>29</v>
      </c>
      <c r="Q1129" s="15">
        <v>0</v>
      </c>
      <c r="R1129" s="15"/>
      <c r="S1129" s="10" t="s">
        <v>29</v>
      </c>
      <c r="T1129" s="15">
        <v>0</v>
      </c>
      <c r="U1129" s="10" t="s">
        <v>29</v>
      </c>
      <c r="V1129" s="10" t="s">
        <v>29</v>
      </c>
      <c r="W1129" s="10" t="s">
        <v>37</v>
      </c>
      <c r="X1129" s="10" t="s">
        <v>29</v>
      </c>
      <c r="Y1129" s="15">
        <v>0</v>
      </c>
      <c r="Z1129" s="15">
        <v>0</v>
      </c>
      <c r="AA1129" s="15">
        <v>0</v>
      </c>
      <c r="AB1129" s="15">
        <v>0</v>
      </c>
      <c r="AC1129" s="15">
        <v>0</v>
      </c>
      <c r="AD1129" t="s">
        <v>2609</v>
      </c>
      <c r="AE1129" t="s">
        <v>2610</v>
      </c>
      <c r="AF1129">
        <v>9</v>
      </c>
    </row>
    <row r="1130" spans="1:32" x14ac:dyDescent="0.25">
      <c r="A1130" s="22" t="str">
        <f t="shared" si="17"/>
        <v>9100000016-0</v>
      </c>
      <c r="B1130" s="9" t="s">
        <v>2215</v>
      </c>
      <c r="C1130" s="10" t="s">
        <v>29</v>
      </c>
      <c r="D1130" s="10" t="s">
        <v>29</v>
      </c>
      <c r="E1130" s="9" t="s">
        <v>30</v>
      </c>
      <c r="F1130" s="10" t="s">
        <v>31</v>
      </c>
      <c r="G1130" s="10" t="s">
        <v>32</v>
      </c>
      <c r="H1130" s="11">
        <v>43318</v>
      </c>
      <c r="I1130" s="12">
        <v>43313</v>
      </c>
      <c r="J1130" s="10" t="s">
        <v>110</v>
      </c>
      <c r="K1130" s="13" t="s">
        <v>2216</v>
      </c>
      <c r="L1130" s="10" t="s">
        <v>40</v>
      </c>
      <c r="M1130" s="10" t="s">
        <v>29</v>
      </c>
      <c r="N1130" s="15">
        <v>0</v>
      </c>
      <c r="O1130" s="12"/>
      <c r="P1130" s="10" t="s">
        <v>2217</v>
      </c>
      <c r="Q1130" s="15">
        <v>0</v>
      </c>
      <c r="R1130" s="15"/>
      <c r="S1130" s="10" t="s">
        <v>29</v>
      </c>
      <c r="T1130" s="15">
        <v>0</v>
      </c>
      <c r="U1130" s="10" t="s">
        <v>29</v>
      </c>
      <c r="V1130" s="10" t="s">
        <v>29</v>
      </c>
      <c r="W1130" s="10" t="s">
        <v>37</v>
      </c>
      <c r="X1130" s="10" t="s">
        <v>29</v>
      </c>
      <c r="Y1130" s="15">
        <v>0</v>
      </c>
      <c r="Z1130" s="15">
        <v>0</v>
      </c>
      <c r="AA1130" s="15">
        <v>0</v>
      </c>
      <c r="AB1130" s="15">
        <v>0</v>
      </c>
      <c r="AC1130" s="15">
        <v>0</v>
      </c>
      <c r="AD1130" t="s">
        <v>2609</v>
      </c>
      <c r="AE1130" t="s">
        <v>2610</v>
      </c>
      <c r="AF1130">
        <v>9</v>
      </c>
    </row>
    <row r="1131" spans="1:32" x14ac:dyDescent="0.25">
      <c r="A1131" s="22" t="str">
        <f t="shared" si="17"/>
        <v>9100000017-0</v>
      </c>
      <c r="B1131" s="9" t="s">
        <v>2218</v>
      </c>
      <c r="C1131" s="10" t="s">
        <v>29</v>
      </c>
      <c r="D1131" s="10" t="s">
        <v>29</v>
      </c>
      <c r="E1131" s="9" t="s">
        <v>30</v>
      </c>
      <c r="F1131" s="10" t="s">
        <v>31</v>
      </c>
      <c r="G1131" s="10" t="s">
        <v>32</v>
      </c>
      <c r="H1131" s="11">
        <v>43440</v>
      </c>
      <c r="I1131" s="12">
        <v>43435</v>
      </c>
      <c r="J1131" s="10" t="s">
        <v>218</v>
      </c>
      <c r="K1131" s="13" t="s">
        <v>2219</v>
      </c>
      <c r="L1131" s="10" t="s">
        <v>40</v>
      </c>
      <c r="M1131" s="10" t="s">
        <v>29</v>
      </c>
      <c r="N1131" s="15">
        <v>0</v>
      </c>
      <c r="O1131" s="12"/>
      <c r="P1131" s="10" t="s">
        <v>894</v>
      </c>
      <c r="Q1131" s="15">
        <v>0</v>
      </c>
      <c r="R1131" s="15"/>
      <c r="S1131" s="10" t="s">
        <v>29</v>
      </c>
      <c r="T1131" s="15">
        <v>0</v>
      </c>
      <c r="U1131" s="10" t="s">
        <v>29</v>
      </c>
      <c r="V1131" s="10" t="s">
        <v>29</v>
      </c>
      <c r="W1131" s="10" t="s">
        <v>37</v>
      </c>
      <c r="X1131" s="10" t="s">
        <v>29</v>
      </c>
      <c r="Y1131" s="15">
        <v>0</v>
      </c>
      <c r="Z1131" s="15">
        <v>0</v>
      </c>
      <c r="AA1131" s="15">
        <v>0</v>
      </c>
      <c r="AB1131" s="15">
        <v>0</v>
      </c>
      <c r="AC1131" s="15">
        <v>0</v>
      </c>
      <c r="AD1131" t="s">
        <v>2609</v>
      </c>
      <c r="AE1131" t="s">
        <v>2610</v>
      </c>
      <c r="AF1131">
        <v>9</v>
      </c>
    </row>
    <row r="1132" spans="1:32" x14ac:dyDescent="0.25">
      <c r="A1132" s="22" t="str">
        <f t="shared" si="17"/>
        <v>9100000018-0</v>
      </c>
      <c r="B1132" s="9" t="s">
        <v>2220</v>
      </c>
      <c r="C1132" s="10" t="s">
        <v>29</v>
      </c>
      <c r="D1132" s="10" t="s">
        <v>29</v>
      </c>
      <c r="E1132" s="9" t="s">
        <v>30</v>
      </c>
      <c r="F1132" s="10" t="s">
        <v>31</v>
      </c>
      <c r="G1132" s="10" t="s">
        <v>32</v>
      </c>
      <c r="H1132" s="11">
        <v>43495</v>
      </c>
      <c r="I1132" s="12">
        <v>43466</v>
      </c>
      <c r="J1132" s="10" t="s">
        <v>110</v>
      </c>
      <c r="K1132" s="13" t="s">
        <v>2221</v>
      </c>
      <c r="L1132" s="10" t="s">
        <v>40</v>
      </c>
      <c r="M1132" s="10" t="s">
        <v>29</v>
      </c>
      <c r="N1132" s="15">
        <v>0</v>
      </c>
      <c r="O1132" s="12"/>
      <c r="P1132" s="10" t="s">
        <v>2222</v>
      </c>
      <c r="Q1132" s="15">
        <v>0</v>
      </c>
      <c r="R1132" s="15"/>
      <c r="S1132" s="10" t="s">
        <v>29</v>
      </c>
      <c r="T1132" s="15">
        <v>0</v>
      </c>
      <c r="U1132" s="10" t="s">
        <v>29</v>
      </c>
      <c r="V1132" s="10" t="s">
        <v>29</v>
      </c>
      <c r="W1132" s="10" t="s">
        <v>37</v>
      </c>
      <c r="X1132" s="10" t="s">
        <v>29</v>
      </c>
      <c r="Y1132" s="15">
        <v>0</v>
      </c>
      <c r="Z1132" s="15">
        <v>0</v>
      </c>
      <c r="AA1132" s="15">
        <v>0</v>
      </c>
      <c r="AB1132" s="15">
        <v>0</v>
      </c>
      <c r="AC1132" s="15">
        <v>0</v>
      </c>
      <c r="AD1132" t="s">
        <v>2609</v>
      </c>
      <c r="AE1132" t="s">
        <v>2610</v>
      </c>
      <c r="AF1132">
        <v>9</v>
      </c>
    </row>
    <row r="1133" spans="1:32" x14ac:dyDescent="0.25">
      <c r="A1133" s="22" t="str">
        <f t="shared" si="17"/>
        <v>9100000019-0</v>
      </c>
      <c r="B1133" s="9" t="s">
        <v>2223</v>
      </c>
      <c r="C1133" s="10" t="s">
        <v>29</v>
      </c>
      <c r="D1133" s="10" t="s">
        <v>29</v>
      </c>
      <c r="E1133" s="9" t="s">
        <v>30</v>
      </c>
      <c r="F1133" s="10" t="s">
        <v>31</v>
      </c>
      <c r="G1133" s="10" t="s">
        <v>32</v>
      </c>
      <c r="H1133" s="11">
        <v>43498</v>
      </c>
      <c r="I1133" s="12">
        <v>43497</v>
      </c>
      <c r="J1133" s="10" t="s">
        <v>973</v>
      </c>
      <c r="K1133" s="13" t="s">
        <v>2224</v>
      </c>
      <c r="L1133" s="10" t="s">
        <v>40</v>
      </c>
      <c r="M1133" s="10" t="s">
        <v>29</v>
      </c>
      <c r="N1133" s="15">
        <v>0</v>
      </c>
      <c r="O1133" s="12"/>
      <c r="P1133" s="10" t="s">
        <v>741</v>
      </c>
      <c r="Q1133" s="15">
        <v>0</v>
      </c>
      <c r="R1133" s="15"/>
      <c r="S1133" s="10" t="s">
        <v>29</v>
      </c>
      <c r="T1133" s="15">
        <v>0</v>
      </c>
      <c r="U1133" s="10" t="s">
        <v>29</v>
      </c>
      <c r="V1133" s="10" t="s">
        <v>29</v>
      </c>
      <c r="W1133" s="10" t="s">
        <v>37</v>
      </c>
      <c r="X1133" s="10" t="s">
        <v>29</v>
      </c>
      <c r="Y1133" s="15">
        <v>0</v>
      </c>
      <c r="Z1133" s="15">
        <v>0</v>
      </c>
      <c r="AA1133" s="15">
        <v>0</v>
      </c>
      <c r="AB1133" s="15">
        <v>0</v>
      </c>
      <c r="AC1133" s="15">
        <v>0</v>
      </c>
      <c r="AD1133" t="s">
        <v>2609</v>
      </c>
      <c r="AE1133" t="s">
        <v>2610</v>
      </c>
      <c r="AF1133">
        <v>9</v>
      </c>
    </row>
    <row r="1134" spans="1:32" x14ac:dyDescent="0.25">
      <c r="A1134" s="22" t="str">
        <f t="shared" si="17"/>
        <v>9100000020-0</v>
      </c>
      <c r="B1134" s="9" t="s">
        <v>2225</v>
      </c>
      <c r="C1134" s="10" t="s">
        <v>29</v>
      </c>
      <c r="D1134" s="10" t="s">
        <v>29</v>
      </c>
      <c r="E1134" s="9" t="s">
        <v>30</v>
      </c>
      <c r="F1134" s="10" t="s">
        <v>31</v>
      </c>
      <c r="G1134" s="10" t="s">
        <v>32</v>
      </c>
      <c r="H1134" s="11">
        <v>43543</v>
      </c>
      <c r="I1134" s="12">
        <v>43525</v>
      </c>
      <c r="J1134" s="10" t="s">
        <v>249</v>
      </c>
      <c r="K1134" s="13" t="s">
        <v>2226</v>
      </c>
      <c r="L1134" s="10" t="s">
        <v>40</v>
      </c>
      <c r="M1134" s="10" t="s">
        <v>29</v>
      </c>
      <c r="N1134" s="15">
        <v>0</v>
      </c>
      <c r="O1134" s="12"/>
      <c r="P1134" s="10" t="s">
        <v>2222</v>
      </c>
      <c r="Q1134" s="15">
        <v>0</v>
      </c>
      <c r="R1134" s="15"/>
      <c r="S1134" s="10" t="s">
        <v>29</v>
      </c>
      <c r="T1134" s="15">
        <v>0</v>
      </c>
      <c r="U1134" s="10" t="s">
        <v>29</v>
      </c>
      <c r="V1134" s="10" t="s">
        <v>29</v>
      </c>
      <c r="W1134" s="10" t="s">
        <v>37</v>
      </c>
      <c r="X1134" s="10" t="s">
        <v>29</v>
      </c>
      <c r="Y1134" s="15">
        <v>0</v>
      </c>
      <c r="Z1134" s="15">
        <v>0</v>
      </c>
      <c r="AA1134" s="15">
        <v>0</v>
      </c>
      <c r="AB1134" s="15">
        <v>0</v>
      </c>
      <c r="AC1134" s="15">
        <v>0</v>
      </c>
      <c r="AD1134" t="s">
        <v>2609</v>
      </c>
      <c r="AE1134" t="s">
        <v>2610</v>
      </c>
      <c r="AF1134">
        <v>9</v>
      </c>
    </row>
    <row r="1135" spans="1:32" x14ac:dyDescent="0.25">
      <c r="A1135" s="22" t="str">
        <f t="shared" si="17"/>
        <v>9100000021-0</v>
      </c>
      <c r="B1135" s="9" t="s">
        <v>2227</v>
      </c>
      <c r="C1135" s="10" t="s">
        <v>29</v>
      </c>
      <c r="D1135" s="10" t="s">
        <v>29</v>
      </c>
      <c r="E1135" s="9" t="s">
        <v>30</v>
      </c>
      <c r="F1135" s="10" t="s">
        <v>31</v>
      </c>
      <c r="G1135" s="10" t="s">
        <v>32</v>
      </c>
      <c r="H1135" s="11">
        <v>43683</v>
      </c>
      <c r="I1135" s="12">
        <v>43678</v>
      </c>
      <c r="J1135" s="10" t="s">
        <v>2199</v>
      </c>
      <c r="K1135" s="13" t="s">
        <v>2228</v>
      </c>
      <c r="L1135" s="10" t="s">
        <v>276</v>
      </c>
      <c r="M1135" s="10" t="s">
        <v>29</v>
      </c>
      <c r="N1135" s="15">
        <v>0</v>
      </c>
      <c r="O1135" s="12"/>
      <c r="P1135" s="10" t="s">
        <v>2222</v>
      </c>
      <c r="Q1135" s="15">
        <v>0</v>
      </c>
      <c r="R1135" s="15">
        <v>0</v>
      </c>
      <c r="S1135" s="10" t="s">
        <v>29</v>
      </c>
      <c r="T1135" s="15">
        <v>0</v>
      </c>
      <c r="U1135" s="10" t="s">
        <v>339</v>
      </c>
      <c r="V1135" s="10" t="s">
        <v>29</v>
      </c>
      <c r="W1135" s="10" t="s">
        <v>37</v>
      </c>
      <c r="X1135" s="10" t="s">
        <v>29</v>
      </c>
      <c r="Y1135" s="15">
        <v>0</v>
      </c>
      <c r="Z1135" s="15">
        <v>0</v>
      </c>
      <c r="AA1135" s="15">
        <v>0</v>
      </c>
      <c r="AB1135" s="15">
        <v>0</v>
      </c>
      <c r="AC1135" s="15">
        <v>0</v>
      </c>
      <c r="AD1135" t="s">
        <v>2609</v>
      </c>
      <c r="AE1135" t="s">
        <v>2610</v>
      </c>
      <c r="AF1135">
        <v>9</v>
      </c>
    </row>
    <row r="1136" spans="1:32" x14ac:dyDescent="0.25">
      <c r="A1136" s="22" t="str">
        <f t="shared" si="17"/>
        <v>9100000022-0</v>
      </c>
      <c r="B1136" s="9" t="s">
        <v>2229</v>
      </c>
      <c r="C1136" s="10" t="s">
        <v>29</v>
      </c>
      <c r="D1136" s="10" t="s">
        <v>29</v>
      </c>
      <c r="E1136" s="9" t="s">
        <v>30</v>
      </c>
      <c r="F1136" s="10" t="s">
        <v>31</v>
      </c>
      <c r="G1136" s="10" t="s">
        <v>32</v>
      </c>
      <c r="H1136" s="11">
        <v>43760</v>
      </c>
      <c r="I1136" s="12">
        <v>43739</v>
      </c>
      <c r="J1136" s="10" t="s">
        <v>2199</v>
      </c>
      <c r="K1136" s="13" t="s">
        <v>2230</v>
      </c>
      <c r="L1136" s="10" t="s">
        <v>40</v>
      </c>
      <c r="M1136" s="10" t="s">
        <v>29</v>
      </c>
      <c r="N1136" s="14">
        <v>3204500</v>
      </c>
      <c r="O1136" s="12"/>
      <c r="P1136" s="10" t="s">
        <v>2231</v>
      </c>
      <c r="Q1136" s="15">
        <v>0</v>
      </c>
      <c r="R1136" s="15">
        <v>1</v>
      </c>
      <c r="S1136" s="10" t="s">
        <v>29</v>
      </c>
      <c r="T1136" s="14">
        <v>3204500</v>
      </c>
      <c r="U1136" s="10" t="s">
        <v>339</v>
      </c>
      <c r="V1136" s="10" t="s">
        <v>29</v>
      </c>
      <c r="W1136" s="10" t="s">
        <v>37</v>
      </c>
      <c r="X1136" s="10" t="s">
        <v>29</v>
      </c>
      <c r="Y1136" s="15">
        <v>0</v>
      </c>
      <c r="Z1136" s="15">
        <v>0</v>
      </c>
      <c r="AA1136" s="15">
        <v>0</v>
      </c>
      <c r="AB1136" s="15">
        <v>0</v>
      </c>
      <c r="AC1136" s="14">
        <v>3204500</v>
      </c>
      <c r="AD1136" t="s">
        <v>2609</v>
      </c>
      <c r="AE1136" t="s">
        <v>2610</v>
      </c>
      <c r="AF1136">
        <v>9</v>
      </c>
    </row>
    <row r="1137" spans="1:32" x14ac:dyDescent="0.25">
      <c r="A1137" s="22" t="str">
        <f t="shared" si="17"/>
        <v>9100000023-0</v>
      </c>
      <c r="B1137" s="9" t="s">
        <v>2232</v>
      </c>
      <c r="C1137" s="10" t="s">
        <v>29</v>
      </c>
      <c r="D1137" s="10" t="s">
        <v>29</v>
      </c>
      <c r="E1137" s="9" t="s">
        <v>30</v>
      </c>
      <c r="F1137" s="10" t="s">
        <v>31</v>
      </c>
      <c r="G1137" s="10" t="s">
        <v>32</v>
      </c>
      <c r="H1137" s="11">
        <v>43732</v>
      </c>
      <c r="I1137" s="12">
        <v>43709</v>
      </c>
      <c r="J1137" s="10" t="s">
        <v>337</v>
      </c>
      <c r="K1137" s="13" t="s">
        <v>2233</v>
      </c>
      <c r="L1137" s="10" t="s">
        <v>40</v>
      </c>
      <c r="M1137" s="10" t="s">
        <v>29</v>
      </c>
      <c r="N1137" s="15">
        <v>0</v>
      </c>
      <c r="O1137" s="12"/>
      <c r="P1137" s="10" t="s">
        <v>894</v>
      </c>
      <c r="Q1137" s="15">
        <v>0</v>
      </c>
      <c r="R1137" s="15">
        <v>101</v>
      </c>
      <c r="S1137" s="10" t="s">
        <v>29</v>
      </c>
      <c r="T1137" s="15">
        <v>0</v>
      </c>
      <c r="U1137" s="10" t="s">
        <v>339</v>
      </c>
      <c r="V1137" s="10" t="s">
        <v>29</v>
      </c>
      <c r="W1137" s="10" t="s">
        <v>37</v>
      </c>
      <c r="X1137" s="10" t="s">
        <v>29</v>
      </c>
      <c r="Y1137" s="15">
        <v>0</v>
      </c>
      <c r="Z1137" s="15">
        <v>0</v>
      </c>
      <c r="AA1137" s="15">
        <v>0</v>
      </c>
      <c r="AB1137" s="15">
        <v>0</v>
      </c>
      <c r="AC1137" s="15">
        <v>0</v>
      </c>
      <c r="AD1137" t="s">
        <v>2609</v>
      </c>
      <c r="AE1137" t="s">
        <v>2610</v>
      </c>
      <c r="AF1137">
        <v>9</v>
      </c>
    </row>
    <row r="1138" spans="1:32" x14ac:dyDescent="0.25">
      <c r="A1138" s="22" t="str">
        <f t="shared" si="17"/>
        <v>9100000024-0</v>
      </c>
      <c r="B1138" s="9" t="s">
        <v>2234</v>
      </c>
      <c r="C1138" s="10" t="s">
        <v>29</v>
      </c>
      <c r="D1138" s="10" t="s">
        <v>29</v>
      </c>
      <c r="E1138" s="9" t="s">
        <v>30</v>
      </c>
      <c r="F1138" s="10" t="s">
        <v>31</v>
      </c>
      <c r="G1138" s="10" t="s">
        <v>32</v>
      </c>
      <c r="H1138" s="11">
        <v>43755</v>
      </c>
      <c r="I1138" s="12">
        <v>43739</v>
      </c>
      <c r="J1138" s="10" t="s">
        <v>235</v>
      </c>
      <c r="K1138" s="13" t="s">
        <v>2235</v>
      </c>
      <c r="L1138" s="10" t="s">
        <v>40</v>
      </c>
      <c r="M1138" s="10" t="s">
        <v>29</v>
      </c>
      <c r="N1138" s="15">
        <v>0</v>
      </c>
      <c r="O1138" s="12"/>
      <c r="P1138" s="10" t="s">
        <v>2236</v>
      </c>
      <c r="Q1138" s="15">
        <v>0</v>
      </c>
      <c r="R1138" s="21">
        <v>2399</v>
      </c>
      <c r="S1138" s="10" t="s">
        <v>29</v>
      </c>
      <c r="T1138" s="15">
        <v>0</v>
      </c>
      <c r="U1138" s="10" t="s">
        <v>2237</v>
      </c>
      <c r="V1138" s="10" t="s">
        <v>29</v>
      </c>
      <c r="W1138" s="10" t="s">
        <v>37</v>
      </c>
      <c r="X1138" s="10" t="s">
        <v>29</v>
      </c>
      <c r="Y1138" s="15">
        <v>0</v>
      </c>
      <c r="Z1138" s="15">
        <v>0</v>
      </c>
      <c r="AA1138" s="15">
        <v>0</v>
      </c>
      <c r="AB1138" s="15">
        <v>0</v>
      </c>
      <c r="AC1138" s="15">
        <v>0</v>
      </c>
      <c r="AD1138" t="s">
        <v>2609</v>
      </c>
      <c r="AE1138" t="s">
        <v>2610</v>
      </c>
      <c r="AF1138">
        <v>9</v>
      </c>
    </row>
    <row r="1139" spans="1:32" x14ac:dyDescent="0.25">
      <c r="A1139" s="22" t="str">
        <f t="shared" si="17"/>
        <v>9100000025-0</v>
      </c>
      <c r="B1139" s="9" t="s">
        <v>2238</v>
      </c>
      <c r="C1139" s="10" t="s">
        <v>29</v>
      </c>
      <c r="D1139" s="10" t="s">
        <v>29</v>
      </c>
      <c r="E1139" s="9" t="s">
        <v>30</v>
      </c>
      <c r="F1139" s="10" t="s">
        <v>31</v>
      </c>
      <c r="G1139" s="10" t="s">
        <v>32</v>
      </c>
      <c r="H1139" s="11">
        <v>43761</v>
      </c>
      <c r="I1139" s="12">
        <v>43739</v>
      </c>
      <c r="J1139" s="10" t="s">
        <v>218</v>
      </c>
      <c r="K1139" s="13" t="s">
        <v>2239</v>
      </c>
      <c r="L1139" s="10" t="s">
        <v>40</v>
      </c>
      <c r="M1139" s="10" t="s">
        <v>29</v>
      </c>
      <c r="N1139" s="15">
        <v>0</v>
      </c>
      <c r="O1139" s="12"/>
      <c r="P1139" s="10" t="s">
        <v>894</v>
      </c>
      <c r="Q1139" s="15">
        <v>0</v>
      </c>
      <c r="R1139" s="14">
        <v>91530.5</v>
      </c>
      <c r="S1139" s="10" t="s">
        <v>29</v>
      </c>
      <c r="T1139" s="15">
        <v>0</v>
      </c>
      <c r="U1139" s="10" t="s">
        <v>339</v>
      </c>
      <c r="V1139" s="10" t="s">
        <v>29</v>
      </c>
      <c r="W1139" s="10" t="s">
        <v>37</v>
      </c>
      <c r="X1139" s="10" t="s">
        <v>29</v>
      </c>
      <c r="Y1139" s="15">
        <v>0</v>
      </c>
      <c r="Z1139" s="15">
        <v>0</v>
      </c>
      <c r="AA1139" s="15">
        <v>0</v>
      </c>
      <c r="AB1139" s="15">
        <v>0</v>
      </c>
      <c r="AC1139" s="15">
        <v>0</v>
      </c>
      <c r="AD1139" t="s">
        <v>2609</v>
      </c>
      <c r="AE1139" t="s">
        <v>2610</v>
      </c>
      <c r="AF1139">
        <v>9</v>
      </c>
    </row>
    <row r="1140" spans="1:32" x14ac:dyDescent="0.25">
      <c r="A1140" s="22" t="str">
        <f t="shared" si="17"/>
        <v>9100000026-0</v>
      </c>
      <c r="B1140" s="9" t="s">
        <v>2240</v>
      </c>
      <c r="C1140" s="10" t="s">
        <v>29</v>
      </c>
      <c r="D1140" s="10" t="s">
        <v>29</v>
      </c>
      <c r="E1140" s="9" t="s">
        <v>30</v>
      </c>
      <c r="F1140" s="10" t="s">
        <v>31</v>
      </c>
      <c r="G1140" s="10" t="s">
        <v>32</v>
      </c>
      <c r="H1140" s="11">
        <v>43780</v>
      </c>
      <c r="I1140" s="12">
        <v>43770</v>
      </c>
      <c r="J1140" s="10" t="s">
        <v>363</v>
      </c>
      <c r="K1140" s="13" t="s">
        <v>2241</v>
      </c>
      <c r="L1140" s="10" t="s">
        <v>40</v>
      </c>
      <c r="M1140" s="10" t="s">
        <v>29</v>
      </c>
      <c r="N1140" s="15">
        <v>0</v>
      </c>
      <c r="O1140" s="12"/>
      <c r="P1140" s="10" t="s">
        <v>2242</v>
      </c>
      <c r="Q1140" s="15">
        <v>0</v>
      </c>
      <c r="R1140" s="15"/>
      <c r="S1140" s="10" t="s">
        <v>29</v>
      </c>
      <c r="T1140" s="15">
        <v>0</v>
      </c>
      <c r="U1140" s="10" t="s">
        <v>29</v>
      </c>
      <c r="V1140" s="10" t="s">
        <v>29</v>
      </c>
      <c r="W1140" s="10" t="s">
        <v>37</v>
      </c>
      <c r="X1140" s="10" t="s">
        <v>29</v>
      </c>
      <c r="Y1140" s="15">
        <v>0</v>
      </c>
      <c r="Z1140" s="14">
        <v>4055152.11</v>
      </c>
      <c r="AA1140" s="15">
        <v>0</v>
      </c>
      <c r="AB1140" s="15">
        <v>0</v>
      </c>
      <c r="AC1140" s="14">
        <v>4055152.11</v>
      </c>
      <c r="AD1140" t="s">
        <v>2609</v>
      </c>
      <c r="AE1140" t="s">
        <v>2610</v>
      </c>
      <c r="AF1140">
        <v>9</v>
      </c>
    </row>
    <row r="1141" spans="1:32" x14ac:dyDescent="0.25">
      <c r="A1141" s="22" t="str">
        <f t="shared" si="17"/>
        <v>9100000027-0</v>
      </c>
      <c r="B1141" s="9" t="s">
        <v>2243</v>
      </c>
      <c r="C1141" s="10" t="s">
        <v>29</v>
      </c>
      <c r="D1141" s="10" t="s">
        <v>29</v>
      </c>
      <c r="E1141" s="9" t="s">
        <v>30</v>
      </c>
      <c r="F1141" s="10" t="s">
        <v>31</v>
      </c>
      <c r="G1141" s="10" t="s">
        <v>32</v>
      </c>
      <c r="H1141" s="11">
        <v>43787</v>
      </c>
      <c r="I1141" s="12">
        <v>43770</v>
      </c>
      <c r="J1141" s="10" t="s">
        <v>110</v>
      </c>
      <c r="K1141" s="13" t="s">
        <v>2244</v>
      </c>
      <c r="L1141" s="10" t="s">
        <v>40</v>
      </c>
      <c r="M1141" s="10" t="s">
        <v>29</v>
      </c>
      <c r="N1141" s="15">
        <v>0</v>
      </c>
      <c r="O1141" s="12"/>
      <c r="P1141" s="10" t="s">
        <v>2222</v>
      </c>
      <c r="Q1141" s="15">
        <v>0</v>
      </c>
      <c r="R1141" s="15">
        <v>0</v>
      </c>
      <c r="S1141" s="10" t="s">
        <v>29</v>
      </c>
      <c r="T1141" s="15">
        <v>0</v>
      </c>
      <c r="U1141" s="10" t="s">
        <v>339</v>
      </c>
      <c r="V1141" s="10" t="s">
        <v>29</v>
      </c>
      <c r="W1141" s="10" t="s">
        <v>37</v>
      </c>
      <c r="X1141" s="10" t="s">
        <v>29</v>
      </c>
      <c r="Y1141" s="15">
        <v>0</v>
      </c>
      <c r="Z1141" s="15">
        <v>0</v>
      </c>
      <c r="AA1141" s="15">
        <v>0</v>
      </c>
      <c r="AB1141" s="15">
        <v>0</v>
      </c>
      <c r="AC1141" s="15">
        <v>0</v>
      </c>
      <c r="AD1141" t="s">
        <v>2609</v>
      </c>
      <c r="AE1141" t="s">
        <v>2610</v>
      </c>
      <c r="AF1141">
        <v>9</v>
      </c>
    </row>
    <row r="1142" spans="1:32" x14ac:dyDescent="0.25">
      <c r="A1142" s="22" t="str">
        <f t="shared" si="17"/>
        <v>9100000028-0</v>
      </c>
      <c r="B1142" s="9" t="s">
        <v>2245</v>
      </c>
      <c r="C1142" s="10" t="s">
        <v>29</v>
      </c>
      <c r="D1142" s="10" t="s">
        <v>29</v>
      </c>
      <c r="E1142" s="9" t="s">
        <v>30</v>
      </c>
      <c r="F1142" s="10" t="s">
        <v>31</v>
      </c>
      <c r="G1142" s="10" t="s">
        <v>32</v>
      </c>
      <c r="H1142" s="11">
        <v>43811</v>
      </c>
      <c r="I1142" s="12">
        <v>43800</v>
      </c>
      <c r="J1142" s="10" t="s">
        <v>503</v>
      </c>
      <c r="K1142" s="13" t="s">
        <v>2246</v>
      </c>
      <c r="L1142" s="10" t="s">
        <v>40</v>
      </c>
      <c r="M1142" s="10" t="s">
        <v>29</v>
      </c>
      <c r="N1142" s="15">
        <v>0</v>
      </c>
      <c r="O1142" s="12"/>
      <c r="P1142" s="10" t="s">
        <v>2222</v>
      </c>
      <c r="Q1142" s="15">
        <v>0</v>
      </c>
      <c r="R1142" s="15">
        <v>0</v>
      </c>
      <c r="S1142" s="10" t="s">
        <v>29</v>
      </c>
      <c r="T1142" s="15">
        <v>0</v>
      </c>
      <c r="U1142" s="10" t="s">
        <v>339</v>
      </c>
      <c r="V1142" s="10" t="s">
        <v>29</v>
      </c>
      <c r="W1142" s="10" t="s">
        <v>37</v>
      </c>
      <c r="X1142" s="10" t="s">
        <v>29</v>
      </c>
      <c r="Y1142" s="15">
        <v>0</v>
      </c>
      <c r="Z1142" s="15">
        <v>0</v>
      </c>
      <c r="AA1142" s="15">
        <v>0</v>
      </c>
      <c r="AB1142" s="15">
        <v>0</v>
      </c>
      <c r="AC1142" s="15">
        <v>0</v>
      </c>
      <c r="AD1142" t="s">
        <v>2609</v>
      </c>
      <c r="AE1142" t="s">
        <v>2610</v>
      </c>
      <c r="AF1142">
        <v>9</v>
      </c>
    </row>
    <row r="1143" spans="1:32" x14ac:dyDescent="0.25">
      <c r="A1143" s="22" t="str">
        <f t="shared" si="17"/>
        <v>9100000029-0</v>
      </c>
      <c r="B1143" s="9" t="s">
        <v>2247</v>
      </c>
      <c r="C1143" s="10" t="s">
        <v>29</v>
      </c>
      <c r="D1143" s="10" t="s">
        <v>29</v>
      </c>
      <c r="E1143" s="9" t="s">
        <v>30</v>
      </c>
      <c r="F1143" s="10" t="s">
        <v>31</v>
      </c>
      <c r="G1143" s="10" t="s">
        <v>32</v>
      </c>
      <c r="H1143" s="11">
        <v>43810</v>
      </c>
      <c r="I1143" s="12">
        <v>43800</v>
      </c>
      <c r="J1143" s="10" t="s">
        <v>110</v>
      </c>
      <c r="K1143" s="13" t="s">
        <v>2248</v>
      </c>
      <c r="L1143" s="10" t="s">
        <v>40</v>
      </c>
      <c r="M1143" s="10" t="s">
        <v>29</v>
      </c>
      <c r="N1143" s="15">
        <v>0</v>
      </c>
      <c r="O1143" s="12"/>
      <c r="P1143" s="10" t="s">
        <v>2249</v>
      </c>
      <c r="Q1143" s="15">
        <v>0</v>
      </c>
      <c r="R1143" s="15"/>
      <c r="S1143" s="10" t="s">
        <v>29</v>
      </c>
      <c r="T1143" s="15">
        <v>0</v>
      </c>
      <c r="U1143" s="10" t="s">
        <v>29</v>
      </c>
      <c r="V1143" s="10" t="s">
        <v>29</v>
      </c>
      <c r="W1143" s="10" t="s">
        <v>37</v>
      </c>
      <c r="X1143" s="10" t="s">
        <v>29</v>
      </c>
      <c r="Y1143" s="15">
        <v>0</v>
      </c>
      <c r="Z1143" s="15">
        <v>0</v>
      </c>
      <c r="AA1143" s="15">
        <v>0</v>
      </c>
      <c r="AB1143" s="15">
        <v>0</v>
      </c>
      <c r="AC1143" s="15">
        <v>0</v>
      </c>
      <c r="AD1143" t="s">
        <v>2609</v>
      </c>
      <c r="AE1143" t="s">
        <v>2610</v>
      </c>
      <c r="AF1143">
        <v>9</v>
      </c>
    </row>
    <row r="1144" spans="1:32" x14ac:dyDescent="0.25">
      <c r="A1144" s="22" t="str">
        <f t="shared" si="17"/>
        <v>9100000030-0</v>
      </c>
      <c r="B1144" s="9" t="s">
        <v>2250</v>
      </c>
      <c r="C1144" s="10" t="s">
        <v>29</v>
      </c>
      <c r="D1144" s="10" t="s">
        <v>29</v>
      </c>
      <c r="E1144" s="9" t="s">
        <v>30</v>
      </c>
      <c r="F1144" s="10" t="s">
        <v>31</v>
      </c>
      <c r="G1144" s="10" t="s">
        <v>32</v>
      </c>
      <c r="H1144" s="11">
        <v>43943</v>
      </c>
      <c r="I1144" s="12">
        <v>43922</v>
      </c>
      <c r="J1144" s="10" t="s">
        <v>110</v>
      </c>
      <c r="K1144" s="13" t="s">
        <v>2251</v>
      </c>
      <c r="L1144" s="10" t="s">
        <v>40</v>
      </c>
      <c r="M1144" s="10" t="s">
        <v>29</v>
      </c>
      <c r="N1144" s="15">
        <v>0</v>
      </c>
      <c r="O1144" s="12"/>
      <c r="P1144" s="10" t="s">
        <v>2252</v>
      </c>
      <c r="Q1144" s="15">
        <v>0</v>
      </c>
      <c r="R1144" s="21">
        <v>24646</v>
      </c>
      <c r="S1144" s="10" t="s">
        <v>29</v>
      </c>
      <c r="T1144" s="15">
        <v>0</v>
      </c>
      <c r="U1144" s="10" t="s">
        <v>339</v>
      </c>
      <c r="V1144" s="10" t="s">
        <v>29</v>
      </c>
      <c r="W1144" s="10" t="s">
        <v>37</v>
      </c>
      <c r="X1144" s="10" t="s">
        <v>29</v>
      </c>
      <c r="Y1144" s="15">
        <v>0</v>
      </c>
      <c r="Z1144" s="15">
        <v>0</v>
      </c>
      <c r="AA1144" s="15">
        <v>0</v>
      </c>
      <c r="AB1144" s="15">
        <v>0</v>
      </c>
      <c r="AC1144" s="15">
        <v>0</v>
      </c>
      <c r="AD1144" t="s">
        <v>2609</v>
      </c>
      <c r="AE1144" t="s">
        <v>2610</v>
      </c>
      <c r="AF1144">
        <v>9</v>
      </c>
    </row>
    <row r="1145" spans="1:32" x14ac:dyDescent="0.25">
      <c r="A1145" s="22" t="str">
        <f t="shared" si="17"/>
        <v>9100000031-0</v>
      </c>
      <c r="B1145" s="9" t="s">
        <v>2253</v>
      </c>
      <c r="C1145" s="10" t="s">
        <v>29</v>
      </c>
      <c r="D1145" s="10" t="s">
        <v>29</v>
      </c>
      <c r="E1145" s="9" t="s">
        <v>30</v>
      </c>
      <c r="F1145" s="10" t="s">
        <v>31</v>
      </c>
      <c r="G1145" s="10" t="s">
        <v>32</v>
      </c>
      <c r="H1145" s="11">
        <v>44020</v>
      </c>
      <c r="I1145" s="12">
        <v>44013</v>
      </c>
      <c r="J1145" s="10" t="s">
        <v>388</v>
      </c>
      <c r="K1145" s="13" t="s">
        <v>2254</v>
      </c>
      <c r="L1145" s="10" t="s">
        <v>40</v>
      </c>
      <c r="M1145" s="10" t="s">
        <v>29</v>
      </c>
      <c r="N1145" s="15">
        <v>0</v>
      </c>
      <c r="O1145" s="12"/>
      <c r="P1145" s="10" t="s">
        <v>2249</v>
      </c>
      <c r="Q1145" s="15">
        <v>0</v>
      </c>
      <c r="R1145" s="21">
        <v>162905</v>
      </c>
      <c r="S1145" s="10" t="s">
        <v>29</v>
      </c>
      <c r="T1145" s="15">
        <v>0</v>
      </c>
      <c r="U1145" s="10" t="s">
        <v>339</v>
      </c>
      <c r="V1145" s="10" t="s">
        <v>29</v>
      </c>
      <c r="W1145" s="10" t="s">
        <v>37</v>
      </c>
      <c r="X1145" s="10" t="s">
        <v>29</v>
      </c>
      <c r="Y1145" s="15">
        <v>0</v>
      </c>
      <c r="Z1145" s="15">
        <v>0</v>
      </c>
      <c r="AA1145" s="15">
        <v>0</v>
      </c>
      <c r="AB1145" s="15">
        <v>0</v>
      </c>
      <c r="AC1145" s="15">
        <v>0</v>
      </c>
      <c r="AD1145" t="s">
        <v>2609</v>
      </c>
      <c r="AE1145" t="s">
        <v>2610</v>
      </c>
      <c r="AF1145">
        <v>9</v>
      </c>
    </row>
    <row r="1146" spans="1:32" x14ac:dyDescent="0.25">
      <c r="A1146" s="22" t="str">
        <f t="shared" si="17"/>
        <v>9100000032-0</v>
      </c>
      <c r="B1146" s="9" t="s">
        <v>2255</v>
      </c>
      <c r="C1146" s="10" t="s">
        <v>29</v>
      </c>
      <c r="D1146" s="10" t="s">
        <v>29</v>
      </c>
      <c r="E1146" s="9" t="s">
        <v>30</v>
      </c>
      <c r="F1146" s="10" t="s">
        <v>32</v>
      </c>
      <c r="G1146" s="10" t="s">
        <v>32</v>
      </c>
      <c r="H1146" s="11">
        <v>44099</v>
      </c>
      <c r="I1146" s="12">
        <v>44099</v>
      </c>
      <c r="J1146" s="10" t="s">
        <v>235</v>
      </c>
      <c r="K1146" s="13" t="s">
        <v>2256</v>
      </c>
      <c r="L1146" s="10" t="s">
        <v>40</v>
      </c>
      <c r="M1146" s="10" t="s">
        <v>29</v>
      </c>
      <c r="N1146" s="15">
        <v>0</v>
      </c>
      <c r="O1146" s="12"/>
      <c r="P1146" s="10" t="s">
        <v>2207</v>
      </c>
      <c r="Q1146" s="15">
        <v>0</v>
      </c>
      <c r="R1146" s="14">
        <v>1659159.0190000001</v>
      </c>
      <c r="S1146" s="10" t="s">
        <v>29</v>
      </c>
      <c r="T1146" s="15">
        <v>0</v>
      </c>
      <c r="U1146" s="10" t="s">
        <v>339</v>
      </c>
      <c r="V1146" s="10" t="s">
        <v>29</v>
      </c>
      <c r="W1146" s="10" t="s">
        <v>37</v>
      </c>
      <c r="X1146" s="10" t="s">
        <v>29</v>
      </c>
      <c r="Y1146" s="15">
        <v>0</v>
      </c>
      <c r="Z1146" s="15">
        <v>0</v>
      </c>
      <c r="AA1146" s="15">
        <v>0</v>
      </c>
      <c r="AB1146" s="15">
        <v>0</v>
      </c>
      <c r="AC1146" s="15">
        <v>0</v>
      </c>
      <c r="AD1146" t="s">
        <v>2609</v>
      </c>
      <c r="AE1146" t="s">
        <v>2610</v>
      </c>
      <c r="AF1146">
        <v>9</v>
      </c>
    </row>
    <row r="1147" spans="1:32" x14ac:dyDescent="0.25">
      <c r="A1147" s="22" t="str">
        <f t="shared" si="17"/>
        <v>9100000033-0</v>
      </c>
      <c r="B1147" s="9" t="s">
        <v>2257</v>
      </c>
      <c r="C1147" s="10" t="s">
        <v>29</v>
      </c>
      <c r="D1147" s="10" t="s">
        <v>29</v>
      </c>
      <c r="E1147" s="9" t="s">
        <v>30</v>
      </c>
      <c r="F1147" s="10" t="s">
        <v>32</v>
      </c>
      <c r="G1147" s="10" t="s">
        <v>32</v>
      </c>
      <c r="H1147" s="11">
        <v>44281</v>
      </c>
      <c r="I1147" s="12">
        <v>44281</v>
      </c>
      <c r="J1147" s="10" t="s">
        <v>175</v>
      </c>
      <c r="K1147" s="13" t="s">
        <v>2258</v>
      </c>
      <c r="L1147" s="10" t="s">
        <v>40</v>
      </c>
      <c r="M1147" s="10" t="s">
        <v>29</v>
      </c>
      <c r="N1147" s="14">
        <v>5691214</v>
      </c>
      <c r="O1147" s="12"/>
      <c r="P1147" s="10" t="s">
        <v>2259</v>
      </c>
      <c r="Q1147" s="15">
        <v>0</v>
      </c>
      <c r="R1147" s="14">
        <v>3304.8040000000001</v>
      </c>
      <c r="S1147" s="10" t="s">
        <v>29</v>
      </c>
      <c r="T1147" s="14">
        <v>5691214</v>
      </c>
      <c r="U1147" s="10" t="s">
        <v>339</v>
      </c>
      <c r="V1147" s="10" t="s">
        <v>29</v>
      </c>
      <c r="W1147" s="10" t="s">
        <v>37</v>
      </c>
      <c r="X1147" s="10" t="s">
        <v>29</v>
      </c>
      <c r="Y1147" s="15">
        <v>0</v>
      </c>
      <c r="Z1147" s="14">
        <v>-5691214</v>
      </c>
      <c r="AA1147" s="15">
        <v>0</v>
      </c>
      <c r="AB1147" s="15">
        <v>0</v>
      </c>
      <c r="AC1147" s="15">
        <v>0</v>
      </c>
      <c r="AD1147" t="s">
        <v>2609</v>
      </c>
      <c r="AE1147" t="s">
        <v>2610</v>
      </c>
      <c r="AF1147">
        <v>9</v>
      </c>
    </row>
    <row r="1148" spans="1:32" x14ac:dyDescent="0.25">
      <c r="A1148" s="22" t="str">
        <f t="shared" si="17"/>
        <v>9100000035-0</v>
      </c>
      <c r="B1148" s="9" t="s">
        <v>2260</v>
      </c>
      <c r="C1148" s="10" t="s">
        <v>29</v>
      </c>
      <c r="D1148" s="10" t="s">
        <v>29</v>
      </c>
      <c r="E1148" s="9" t="s">
        <v>30</v>
      </c>
      <c r="F1148" s="10" t="s">
        <v>32</v>
      </c>
      <c r="G1148" s="10" t="s">
        <v>32</v>
      </c>
      <c r="H1148" s="11">
        <v>44246</v>
      </c>
      <c r="I1148" s="12">
        <v>44246</v>
      </c>
      <c r="J1148" s="10" t="s">
        <v>2199</v>
      </c>
      <c r="K1148" s="13" t="s">
        <v>2261</v>
      </c>
      <c r="L1148" s="10" t="s">
        <v>40</v>
      </c>
      <c r="M1148" s="10" t="s">
        <v>29</v>
      </c>
      <c r="N1148" s="15">
        <v>0</v>
      </c>
      <c r="O1148" s="12"/>
      <c r="P1148" s="10" t="s">
        <v>29</v>
      </c>
      <c r="Q1148" s="15">
        <v>0</v>
      </c>
      <c r="R1148" s="15">
        <v>1</v>
      </c>
      <c r="S1148" s="10" t="s">
        <v>29</v>
      </c>
      <c r="T1148" s="15">
        <v>0</v>
      </c>
      <c r="U1148" s="10" t="s">
        <v>339</v>
      </c>
      <c r="V1148" s="10" t="s">
        <v>29</v>
      </c>
      <c r="W1148" s="10" t="s">
        <v>37</v>
      </c>
      <c r="X1148" s="10" t="s">
        <v>29</v>
      </c>
      <c r="Y1148" s="15">
        <v>0</v>
      </c>
      <c r="Z1148" s="15">
        <v>0</v>
      </c>
      <c r="AA1148" s="15">
        <v>0</v>
      </c>
      <c r="AB1148" s="15">
        <v>0</v>
      </c>
      <c r="AC1148" s="15">
        <v>0</v>
      </c>
      <c r="AD1148" t="s">
        <v>2609</v>
      </c>
      <c r="AE1148" t="s">
        <v>2610</v>
      </c>
      <c r="AF1148">
        <v>9</v>
      </c>
    </row>
    <row r="1149" spans="1:32" x14ac:dyDescent="0.25">
      <c r="A1149" s="22" t="str">
        <f t="shared" si="17"/>
        <v>9100000036-0</v>
      </c>
      <c r="B1149" s="9" t="s">
        <v>2262</v>
      </c>
      <c r="C1149" s="10" t="s">
        <v>29</v>
      </c>
      <c r="D1149" s="10" t="s">
        <v>29</v>
      </c>
      <c r="E1149" s="9" t="s">
        <v>30</v>
      </c>
      <c r="F1149" s="10" t="s">
        <v>32</v>
      </c>
      <c r="G1149" s="10" t="s">
        <v>32</v>
      </c>
      <c r="H1149" s="11">
        <v>44302</v>
      </c>
      <c r="I1149" s="12">
        <v>44302</v>
      </c>
      <c r="J1149" s="10" t="s">
        <v>110</v>
      </c>
      <c r="K1149" s="13" t="s">
        <v>2263</v>
      </c>
      <c r="L1149" s="10" t="s">
        <v>40</v>
      </c>
      <c r="M1149" s="10" t="s">
        <v>29</v>
      </c>
      <c r="N1149" s="15">
        <v>0</v>
      </c>
      <c r="O1149" s="12"/>
      <c r="P1149" s="10" t="s">
        <v>741</v>
      </c>
      <c r="Q1149" s="15">
        <v>0</v>
      </c>
      <c r="R1149" s="21">
        <v>30000</v>
      </c>
      <c r="S1149" s="10" t="s">
        <v>29</v>
      </c>
      <c r="T1149" s="15">
        <v>0</v>
      </c>
      <c r="U1149" s="10" t="s">
        <v>339</v>
      </c>
      <c r="V1149" s="10" t="s">
        <v>29</v>
      </c>
      <c r="W1149" s="10" t="s">
        <v>37</v>
      </c>
      <c r="X1149" s="10" t="s">
        <v>29</v>
      </c>
      <c r="Y1149" s="15">
        <v>0</v>
      </c>
      <c r="Z1149" s="15">
        <v>0</v>
      </c>
      <c r="AA1149" s="15">
        <v>0</v>
      </c>
      <c r="AB1149" s="15">
        <v>0</v>
      </c>
      <c r="AC1149" s="15">
        <v>0</v>
      </c>
      <c r="AD1149" t="s">
        <v>2609</v>
      </c>
      <c r="AE1149" t="s">
        <v>2610</v>
      </c>
      <c r="AF1149">
        <v>9</v>
      </c>
    </row>
    <row r="1150" spans="1:32" x14ac:dyDescent="0.25">
      <c r="A1150" s="22" t="str">
        <f t="shared" si="17"/>
        <v>9100000037-0</v>
      </c>
      <c r="B1150" s="9" t="s">
        <v>2264</v>
      </c>
      <c r="C1150" s="10" t="s">
        <v>29</v>
      </c>
      <c r="D1150" s="10" t="s">
        <v>29</v>
      </c>
      <c r="E1150" s="9" t="s">
        <v>30</v>
      </c>
      <c r="F1150" s="10" t="s">
        <v>31</v>
      </c>
      <c r="G1150" s="10" t="s">
        <v>32</v>
      </c>
      <c r="H1150" s="11">
        <v>44551</v>
      </c>
      <c r="I1150" s="12">
        <v>44531</v>
      </c>
      <c r="J1150" s="10" t="s">
        <v>337</v>
      </c>
      <c r="K1150" s="13" t="s">
        <v>2265</v>
      </c>
      <c r="L1150" s="10" t="s">
        <v>40</v>
      </c>
      <c r="M1150" s="10" t="s">
        <v>29</v>
      </c>
      <c r="N1150" s="14">
        <v>1691318.93</v>
      </c>
      <c r="O1150" s="12"/>
      <c r="P1150" s="10" t="s">
        <v>2183</v>
      </c>
      <c r="Q1150" s="15">
        <v>0</v>
      </c>
      <c r="R1150" s="14">
        <v>30120.001</v>
      </c>
      <c r="S1150" s="10" t="s">
        <v>29</v>
      </c>
      <c r="T1150" s="14">
        <v>1691318.93</v>
      </c>
      <c r="U1150" s="10" t="s">
        <v>339</v>
      </c>
      <c r="V1150" s="10" t="s">
        <v>29</v>
      </c>
      <c r="W1150" s="10" t="s">
        <v>37</v>
      </c>
      <c r="X1150" s="10" t="s">
        <v>29</v>
      </c>
      <c r="Y1150" s="15">
        <v>0</v>
      </c>
      <c r="Z1150" s="14">
        <v>159082.38</v>
      </c>
      <c r="AA1150" s="15">
        <v>0</v>
      </c>
      <c r="AB1150" s="15">
        <v>0</v>
      </c>
      <c r="AC1150" s="14">
        <v>1850401.31</v>
      </c>
      <c r="AD1150" t="s">
        <v>2609</v>
      </c>
      <c r="AE1150" t="s">
        <v>2610</v>
      </c>
      <c r="AF1150">
        <v>9</v>
      </c>
    </row>
    <row r="1151" spans="1:32" x14ac:dyDescent="0.25">
      <c r="A1151" s="22" t="str">
        <f t="shared" si="17"/>
        <v>9100000038-0</v>
      </c>
      <c r="B1151" s="9" t="s">
        <v>2266</v>
      </c>
      <c r="C1151" s="10" t="s">
        <v>29</v>
      </c>
      <c r="D1151" s="10" t="s">
        <v>29</v>
      </c>
      <c r="E1151" s="9" t="s">
        <v>30</v>
      </c>
      <c r="F1151" s="10" t="s">
        <v>31</v>
      </c>
      <c r="G1151" s="10" t="s">
        <v>32</v>
      </c>
      <c r="H1151" s="11">
        <v>44594</v>
      </c>
      <c r="I1151" s="12">
        <v>44593</v>
      </c>
      <c r="J1151" s="10" t="s">
        <v>363</v>
      </c>
      <c r="K1151" s="13" t="s">
        <v>2267</v>
      </c>
      <c r="L1151" s="10" t="s">
        <v>40</v>
      </c>
      <c r="M1151" s="10" t="s">
        <v>29</v>
      </c>
      <c r="N1151" s="14">
        <v>171144.78</v>
      </c>
      <c r="O1151" s="12"/>
      <c r="P1151" s="10" t="s">
        <v>2207</v>
      </c>
      <c r="Q1151" s="15">
        <v>0</v>
      </c>
      <c r="R1151" s="15">
        <v>2</v>
      </c>
      <c r="S1151" s="10" t="s">
        <v>29</v>
      </c>
      <c r="T1151" s="14">
        <v>171144.78</v>
      </c>
      <c r="U1151" s="10" t="s">
        <v>339</v>
      </c>
      <c r="V1151" s="10" t="s">
        <v>29</v>
      </c>
      <c r="W1151" s="10" t="s">
        <v>37</v>
      </c>
      <c r="X1151" s="10" t="s">
        <v>29</v>
      </c>
      <c r="Y1151" s="15">
        <v>0</v>
      </c>
      <c r="Z1151" s="15">
        <v>0</v>
      </c>
      <c r="AA1151" s="15">
        <v>0</v>
      </c>
      <c r="AB1151" s="15">
        <v>0</v>
      </c>
      <c r="AC1151" s="14">
        <v>171144.78</v>
      </c>
      <c r="AD1151" t="s">
        <v>2609</v>
      </c>
      <c r="AE1151" t="s">
        <v>2610</v>
      </c>
      <c r="AF1151">
        <v>9</v>
      </c>
    </row>
    <row r="1152" spans="1:32" x14ac:dyDescent="0.25">
      <c r="A1152" s="22" t="str">
        <f t="shared" si="17"/>
        <v>9100000039-0</v>
      </c>
      <c r="B1152" s="9" t="s">
        <v>2268</v>
      </c>
      <c r="C1152" s="10" t="s">
        <v>29</v>
      </c>
      <c r="D1152" s="10" t="s">
        <v>29</v>
      </c>
      <c r="E1152" s="9" t="s">
        <v>30</v>
      </c>
      <c r="F1152" s="10" t="s">
        <v>31</v>
      </c>
      <c r="G1152" s="10" t="s">
        <v>32</v>
      </c>
      <c r="H1152" s="11">
        <v>44812</v>
      </c>
      <c r="I1152" s="12">
        <v>44805</v>
      </c>
      <c r="J1152" s="10" t="s">
        <v>29</v>
      </c>
      <c r="K1152" s="13" t="s">
        <v>2269</v>
      </c>
      <c r="L1152" s="10" t="s">
        <v>40</v>
      </c>
      <c r="M1152" s="10" t="s">
        <v>29</v>
      </c>
      <c r="N1152" s="14">
        <v>452392.68</v>
      </c>
      <c r="O1152" s="12"/>
      <c r="P1152" s="10" t="s">
        <v>2270</v>
      </c>
      <c r="Q1152" s="15">
        <v>0</v>
      </c>
      <c r="R1152" s="15"/>
      <c r="S1152" s="10" t="s">
        <v>29</v>
      </c>
      <c r="T1152" s="14">
        <v>452392.68</v>
      </c>
      <c r="U1152" s="10" t="s">
        <v>29</v>
      </c>
      <c r="V1152" s="10" t="s">
        <v>29</v>
      </c>
      <c r="W1152" s="10" t="s">
        <v>37</v>
      </c>
      <c r="X1152" s="10" t="s">
        <v>29</v>
      </c>
      <c r="Y1152" s="15">
        <v>0</v>
      </c>
      <c r="Z1152" s="15">
        <v>0</v>
      </c>
      <c r="AA1152" s="15">
        <v>0</v>
      </c>
      <c r="AB1152" s="15">
        <v>0</v>
      </c>
      <c r="AC1152" s="14">
        <v>452392.68</v>
      </c>
      <c r="AD1152" t="s">
        <v>2609</v>
      </c>
      <c r="AE1152" t="s">
        <v>2610</v>
      </c>
      <c r="AF1152">
        <v>9</v>
      </c>
    </row>
    <row r="1153" spans="1:32" x14ac:dyDescent="0.25">
      <c r="A1153" s="22" t="str">
        <f t="shared" si="17"/>
        <v>9100000040-0</v>
      </c>
      <c r="B1153" s="9" t="s">
        <v>2271</v>
      </c>
      <c r="C1153" s="10" t="s">
        <v>29</v>
      </c>
      <c r="D1153" s="10" t="s">
        <v>29</v>
      </c>
      <c r="E1153" s="9" t="s">
        <v>30</v>
      </c>
      <c r="F1153" s="10" t="s">
        <v>31</v>
      </c>
      <c r="G1153" s="10" t="s">
        <v>32</v>
      </c>
      <c r="H1153" s="11">
        <v>44866</v>
      </c>
      <c r="I1153" s="12">
        <v>44866</v>
      </c>
      <c r="J1153" s="10" t="s">
        <v>2199</v>
      </c>
      <c r="K1153" s="13" t="s">
        <v>2272</v>
      </c>
      <c r="L1153" s="10" t="s">
        <v>40</v>
      </c>
      <c r="M1153" s="10" t="s">
        <v>29</v>
      </c>
      <c r="N1153" s="14">
        <v>7129397.9400000004</v>
      </c>
      <c r="O1153" s="12"/>
      <c r="P1153" s="10" t="s">
        <v>2270</v>
      </c>
      <c r="Q1153" s="15">
        <v>0</v>
      </c>
      <c r="R1153" s="15"/>
      <c r="S1153" s="10" t="s">
        <v>29</v>
      </c>
      <c r="T1153" s="14">
        <v>7129397.9400000004</v>
      </c>
      <c r="U1153" s="10" t="s">
        <v>29</v>
      </c>
      <c r="V1153" s="10" t="s">
        <v>29</v>
      </c>
      <c r="W1153" s="10" t="s">
        <v>37</v>
      </c>
      <c r="X1153" s="10" t="s">
        <v>29</v>
      </c>
      <c r="Y1153" s="15">
        <v>0</v>
      </c>
      <c r="Z1153" s="14">
        <v>8898848.3800000008</v>
      </c>
      <c r="AA1153" s="15">
        <v>0</v>
      </c>
      <c r="AB1153" s="15">
        <v>0</v>
      </c>
      <c r="AC1153" s="14">
        <v>16028246.32</v>
      </c>
      <c r="AD1153" t="s">
        <v>2609</v>
      </c>
      <c r="AE1153" t="s">
        <v>2610</v>
      </c>
      <c r="AF1153">
        <v>9</v>
      </c>
    </row>
    <row r="1154" spans="1:32" x14ac:dyDescent="0.25">
      <c r="A1154" s="22" t="str">
        <f t="shared" si="17"/>
        <v>9100000041-0</v>
      </c>
      <c r="B1154" s="9" t="s">
        <v>2273</v>
      </c>
      <c r="C1154" s="10" t="s">
        <v>29</v>
      </c>
      <c r="D1154" s="10" t="s">
        <v>29</v>
      </c>
      <c r="E1154" s="9" t="s">
        <v>30</v>
      </c>
      <c r="F1154" s="10" t="s">
        <v>31</v>
      </c>
      <c r="G1154" s="10" t="s">
        <v>32</v>
      </c>
      <c r="H1154" s="11">
        <v>44926</v>
      </c>
      <c r="I1154" s="12">
        <v>44896</v>
      </c>
      <c r="J1154" s="10" t="s">
        <v>2199</v>
      </c>
      <c r="K1154" s="13" t="s">
        <v>2274</v>
      </c>
      <c r="L1154" s="10" t="s">
        <v>40</v>
      </c>
      <c r="M1154" s="10" t="s">
        <v>29</v>
      </c>
      <c r="N1154" s="14">
        <v>3782693.47</v>
      </c>
      <c r="O1154" s="12"/>
      <c r="P1154" s="10" t="s">
        <v>2270</v>
      </c>
      <c r="Q1154" s="15">
        <v>0</v>
      </c>
      <c r="R1154" s="15"/>
      <c r="S1154" s="10" t="s">
        <v>29</v>
      </c>
      <c r="T1154" s="14">
        <v>3782693.47</v>
      </c>
      <c r="U1154" s="10" t="s">
        <v>29</v>
      </c>
      <c r="V1154" s="10" t="s">
        <v>29</v>
      </c>
      <c r="W1154" s="10" t="s">
        <v>37</v>
      </c>
      <c r="X1154" s="10" t="s">
        <v>29</v>
      </c>
      <c r="Y1154" s="15">
        <v>0</v>
      </c>
      <c r="Z1154" s="14">
        <v>11933836.34</v>
      </c>
      <c r="AA1154" s="15">
        <v>0</v>
      </c>
      <c r="AB1154" s="15">
        <v>0</v>
      </c>
      <c r="AC1154" s="14">
        <v>15716529.810000001</v>
      </c>
      <c r="AD1154" t="s">
        <v>2609</v>
      </c>
      <c r="AE1154" t="s">
        <v>2610</v>
      </c>
      <c r="AF1154">
        <v>9</v>
      </c>
    </row>
    <row r="1155" spans="1:32" x14ac:dyDescent="0.25">
      <c r="A1155" s="22" t="str">
        <f t="shared" ref="A1155:A1218" si="18">CONCATENATE(B1155,"-",E1155)</f>
        <v>9100000042-0</v>
      </c>
      <c r="B1155" s="9" t="s">
        <v>2275</v>
      </c>
      <c r="C1155" s="10" t="s">
        <v>29</v>
      </c>
      <c r="D1155" s="10" t="s">
        <v>29</v>
      </c>
      <c r="E1155" s="9" t="s">
        <v>30</v>
      </c>
      <c r="F1155" s="10" t="s">
        <v>31</v>
      </c>
      <c r="G1155" s="10" t="s">
        <v>32</v>
      </c>
      <c r="H1155" s="11">
        <v>44912</v>
      </c>
      <c r="I1155" s="12">
        <v>44896</v>
      </c>
      <c r="J1155" s="10" t="s">
        <v>110</v>
      </c>
      <c r="K1155" s="13" t="s">
        <v>2276</v>
      </c>
      <c r="L1155" s="10" t="s">
        <v>40</v>
      </c>
      <c r="M1155" s="10" t="s">
        <v>2128</v>
      </c>
      <c r="N1155" s="15">
        <v>0</v>
      </c>
      <c r="O1155" s="12"/>
      <c r="P1155" s="10" t="s">
        <v>2222</v>
      </c>
      <c r="Q1155" s="15">
        <v>0</v>
      </c>
      <c r="R1155" s="15"/>
      <c r="S1155" s="10" t="s">
        <v>29</v>
      </c>
      <c r="T1155" s="15">
        <v>0</v>
      </c>
      <c r="U1155" s="10" t="s">
        <v>29</v>
      </c>
      <c r="V1155" s="10" t="s">
        <v>29</v>
      </c>
      <c r="W1155" s="10" t="s">
        <v>37</v>
      </c>
      <c r="X1155" s="10" t="s">
        <v>29</v>
      </c>
      <c r="Y1155" s="15">
        <v>0</v>
      </c>
      <c r="Z1155" s="15">
        <v>0</v>
      </c>
      <c r="AA1155" s="15">
        <v>0</v>
      </c>
      <c r="AB1155" s="15">
        <v>0</v>
      </c>
      <c r="AC1155" s="15">
        <v>0</v>
      </c>
      <c r="AD1155" t="s">
        <v>2609</v>
      </c>
      <c r="AE1155" t="s">
        <v>2610</v>
      </c>
      <c r="AF1155">
        <v>9</v>
      </c>
    </row>
    <row r="1156" spans="1:32" x14ac:dyDescent="0.25">
      <c r="A1156" s="22" t="str">
        <f t="shared" si="18"/>
        <v>9100000043-0</v>
      </c>
      <c r="B1156" s="9" t="s">
        <v>2277</v>
      </c>
      <c r="C1156" s="10" t="s">
        <v>29</v>
      </c>
      <c r="D1156" s="10" t="s">
        <v>29</v>
      </c>
      <c r="E1156" s="9" t="s">
        <v>30</v>
      </c>
      <c r="F1156" s="10" t="s">
        <v>31</v>
      </c>
      <c r="G1156" s="10" t="s">
        <v>32</v>
      </c>
      <c r="H1156" s="11">
        <v>44912</v>
      </c>
      <c r="I1156" s="12">
        <v>44896</v>
      </c>
      <c r="J1156" s="10" t="s">
        <v>110</v>
      </c>
      <c r="K1156" s="13" t="s">
        <v>2278</v>
      </c>
      <c r="L1156" s="10" t="s">
        <v>40</v>
      </c>
      <c r="M1156" s="10" t="s">
        <v>2279</v>
      </c>
      <c r="N1156" s="15">
        <v>0</v>
      </c>
      <c r="O1156" s="12"/>
      <c r="P1156" s="10" t="s">
        <v>2222</v>
      </c>
      <c r="Q1156" s="15">
        <v>0</v>
      </c>
      <c r="R1156" s="15"/>
      <c r="S1156" s="10" t="s">
        <v>29</v>
      </c>
      <c r="T1156" s="15">
        <v>0</v>
      </c>
      <c r="U1156" s="10" t="s">
        <v>29</v>
      </c>
      <c r="V1156" s="10" t="s">
        <v>29</v>
      </c>
      <c r="W1156" s="10" t="s">
        <v>37</v>
      </c>
      <c r="X1156" s="10" t="s">
        <v>29</v>
      </c>
      <c r="Y1156" s="15">
        <v>0</v>
      </c>
      <c r="Z1156" s="15">
        <v>0</v>
      </c>
      <c r="AA1156" s="15">
        <v>0</v>
      </c>
      <c r="AB1156" s="15">
        <v>0</v>
      </c>
      <c r="AC1156" s="15">
        <v>0</v>
      </c>
      <c r="AD1156" t="s">
        <v>2609</v>
      </c>
      <c r="AE1156" t="s">
        <v>2610</v>
      </c>
      <c r="AF1156">
        <v>9</v>
      </c>
    </row>
    <row r="1157" spans="1:32" x14ac:dyDescent="0.25">
      <c r="A1157" s="22" t="str">
        <f t="shared" si="18"/>
        <v>9100000044-0</v>
      </c>
      <c r="B1157" s="9" t="s">
        <v>2280</v>
      </c>
      <c r="C1157" s="10" t="s">
        <v>29</v>
      </c>
      <c r="D1157" s="10" t="s">
        <v>29</v>
      </c>
      <c r="E1157" s="9" t="s">
        <v>30</v>
      </c>
      <c r="F1157" s="10" t="s">
        <v>31</v>
      </c>
      <c r="G1157" s="10" t="s">
        <v>32</v>
      </c>
      <c r="H1157" s="11">
        <v>45016</v>
      </c>
      <c r="I1157" s="12">
        <v>44652</v>
      </c>
      <c r="J1157" s="10" t="s">
        <v>110</v>
      </c>
      <c r="K1157" s="13" t="s">
        <v>2281</v>
      </c>
      <c r="L1157" s="10" t="s">
        <v>40</v>
      </c>
      <c r="M1157" s="10" t="s">
        <v>1306</v>
      </c>
      <c r="N1157" s="14">
        <v>952776.78</v>
      </c>
      <c r="O1157" s="12"/>
      <c r="P1157" s="10" t="s">
        <v>2282</v>
      </c>
      <c r="Q1157" s="15">
        <v>0</v>
      </c>
      <c r="R1157" s="15"/>
      <c r="S1157" s="10" t="s">
        <v>29</v>
      </c>
      <c r="T1157" s="14">
        <v>952776.78</v>
      </c>
      <c r="U1157" s="10" t="s">
        <v>29</v>
      </c>
      <c r="V1157" s="10" t="s">
        <v>29</v>
      </c>
      <c r="W1157" s="10" t="s">
        <v>37</v>
      </c>
      <c r="X1157" s="10" t="s">
        <v>29</v>
      </c>
      <c r="Y1157" s="15">
        <v>0</v>
      </c>
      <c r="Z1157" s="14">
        <v>-952776.78</v>
      </c>
      <c r="AA1157" s="15">
        <v>0</v>
      </c>
      <c r="AB1157" s="15">
        <v>0</v>
      </c>
      <c r="AC1157" s="15">
        <v>0</v>
      </c>
      <c r="AD1157" t="s">
        <v>2609</v>
      </c>
      <c r="AE1157" t="s">
        <v>2610</v>
      </c>
      <c r="AF1157">
        <v>9</v>
      </c>
    </row>
    <row r="1158" spans="1:32" x14ac:dyDescent="0.25">
      <c r="A1158" s="22" t="str">
        <f t="shared" si="18"/>
        <v>9100000046-0</v>
      </c>
      <c r="B1158" s="9" t="s">
        <v>2283</v>
      </c>
      <c r="C1158" s="10" t="s">
        <v>29</v>
      </c>
      <c r="D1158" s="10" t="s">
        <v>29</v>
      </c>
      <c r="E1158" s="9" t="s">
        <v>30</v>
      </c>
      <c r="F1158" s="10" t="s">
        <v>31</v>
      </c>
      <c r="G1158" s="10" t="s">
        <v>29</v>
      </c>
      <c r="H1158" s="11">
        <v>45107</v>
      </c>
      <c r="I1158" s="12">
        <v>45107</v>
      </c>
      <c r="J1158" s="10" t="s">
        <v>110</v>
      </c>
      <c r="K1158" s="13" t="s">
        <v>2285</v>
      </c>
      <c r="L1158" s="10" t="s">
        <v>40</v>
      </c>
      <c r="M1158" s="10" t="s">
        <v>29</v>
      </c>
      <c r="N1158" s="15">
        <v>0</v>
      </c>
      <c r="O1158" s="12"/>
      <c r="P1158" s="10" t="s">
        <v>2286</v>
      </c>
      <c r="Q1158" s="15">
        <v>0</v>
      </c>
      <c r="R1158" s="15"/>
      <c r="S1158" s="10" t="s">
        <v>29</v>
      </c>
      <c r="T1158" s="15">
        <v>0</v>
      </c>
      <c r="U1158" s="10" t="s">
        <v>29</v>
      </c>
      <c r="V1158" s="10" t="s">
        <v>29</v>
      </c>
      <c r="W1158" s="10" t="s">
        <v>37</v>
      </c>
      <c r="X1158" s="10" t="s">
        <v>29</v>
      </c>
      <c r="Y1158" s="15">
        <v>0</v>
      </c>
      <c r="Z1158" s="15">
        <v>0</v>
      </c>
      <c r="AA1158" s="15">
        <v>0</v>
      </c>
      <c r="AB1158" s="15">
        <v>0</v>
      </c>
      <c r="AC1158" s="15">
        <v>0</v>
      </c>
      <c r="AD1158" t="s">
        <v>2609</v>
      </c>
      <c r="AE1158" t="s">
        <v>2610</v>
      </c>
      <c r="AF1158">
        <v>9</v>
      </c>
    </row>
    <row r="1159" spans="1:32" x14ac:dyDescent="0.25">
      <c r="A1159" s="22" t="str">
        <f t="shared" si="18"/>
        <v>9100000047-0</v>
      </c>
      <c r="B1159" s="9" t="s">
        <v>2287</v>
      </c>
      <c r="C1159" s="10" t="s">
        <v>29</v>
      </c>
      <c r="D1159" s="10" t="s">
        <v>29</v>
      </c>
      <c r="E1159" s="9" t="s">
        <v>30</v>
      </c>
      <c r="F1159" s="10" t="s">
        <v>31</v>
      </c>
      <c r="G1159" s="10" t="s">
        <v>29</v>
      </c>
      <c r="H1159" s="11">
        <v>45107</v>
      </c>
      <c r="I1159" s="12">
        <v>45107</v>
      </c>
      <c r="J1159" s="10" t="s">
        <v>363</v>
      </c>
      <c r="K1159" s="13" t="s">
        <v>2288</v>
      </c>
      <c r="L1159" s="10" t="s">
        <v>40</v>
      </c>
      <c r="M1159" s="10" t="s">
        <v>29</v>
      </c>
      <c r="N1159" s="15">
        <v>0</v>
      </c>
      <c r="O1159" s="12"/>
      <c r="P1159" s="10" t="s">
        <v>2183</v>
      </c>
      <c r="Q1159" s="15">
        <v>0</v>
      </c>
      <c r="R1159" s="15"/>
      <c r="S1159" s="10" t="s">
        <v>29</v>
      </c>
      <c r="T1159" s="15">
        <v>0</v>
      </c>
      <c r="U1159" s="10" t="s">
        <v>29</v>
      </c>
      <c r="V1159" s="10" t="s">
        <v>29</v>
      </c>
      <c r="W1159" s="10" t="s">
        <v>37</v>
      </c>
      <c r="X1159" s="10" t="s">
        <v>29</v>
      </c>
      <c r="Y1159" s="15">
        <v>0</v>
      </c>
      <c r="Z1159" s="14">
        <v>8076725.5599999996</v>
      </c>
      <c r="AA1159" s="15">
        <v>0</v>
      </c>
      <c r="AB1159" s="15">
        <v>0</v>
      </c>
      <c r="AC1159" s="14">
        <v>8076725.5599999996</v>
      </c>
      <c r="AD1159" t="s">
        <v>2609</v>
      </c>
      <c r="AE1159" t="s">
        <v>2610</v>
      </c>
      <c r="AF1159">
        <v>9</v>
      </c>
    </row>
    <row r="1160" spans="1:32" x14ac:dyDescent="0.25">
      <c r="A1160" s="22" t="str">
        <f t="shared" si="18"/>
        <v>9100000048-0</v>
      </c>
      <c r="B1160" s="9" t="s">
        <v>2661</v>
      </c>
      <c r="C1160" s="10" t="s">
        <v>29</v>
      </c>
      <c r="D1160" s="10" t="s">
        <v>29</v>
      </c>
      <c r="E1160" s="9" t="s">
        <v>30</v>
      </c>
      <c r="F1160" s="10" t="s">
        <v>31</v>
      </c>
      <c r="G1160" s="10" t="s">
        <v>32</v>
      </c>
      <c r="H1160" s="11">
        <v>45331</v>
      </c>
      <c r="I1160" s="12">
        <v>45323</v>
      </c>
      <c r="J1160" s="10" t="s">
        <v>973</v>
      </c>
      <c r="K1160" s="13" t="s">
        <v>2662</v>
      </c>
      <c r="L1160" s="10" t="s">
        <v>40</v>
      </c>
      <c r="M1160" s="10" t="s">
        <v>2279</v>
      </c>
      <c r="N1160" s="15">
        <v>0</v>
      </c>
      <c r="O1160" s="12"/>
      <c r="P1160" s="10" t="s">
        <v>2673</v>
      </c>
      <c r="Q1160" s="15">
        <v>0</v>
      </c>
      <c r="R1160" s="15"/>
      <c r="S1160" s="10" t="s">
        <v>29</v>
      </c>
      <c r="T1160" s="15">
        <v>0</v>
      </c>
      <c r="U1160" s="10" t="s">
        <v>29</v>
      </c>
      <c r="V1160" s="10" t="s">
        <v>29</v>
      </c>
      <c r="W1160" s="10" t="s">
        <v>37</v>
      </c>
      <c r="X1160" s="10" t="s">
        <v>29</v>
      </c>
      <c r="Y1160" s="15">
        <v>0</v>
      </c>
      <c r="Z1160" s="14">
        <v>1755005.88</v>
      </c>
      <c r="AA1160" s="15">
        <v>0</v>
      </c>
      <c r="AB1160" s="15">
        <v>0</v>
      </c>
      <c r="AC1160" s="14">
        <v>1755005.88</v>
      </c>
      <c r="AD1160" t="s">
        <v>2609</v>
      </c>
      <c r="AE1160" t="s">
        <v>2610</v>
      </c>
      <c r="AF1160">
        <v>9</v>
      </c>
    </row>
    <row r="1161" spans="1:32" x14ac:dyDescent="0.25">
      <c r="A1161" s="22" t="str">
        <f t="shared" si="18"/>
        <v>9200000000-0</v>
      </c>
      <c r="B1161" s="9" t="s">
        <v>2291</v>
      </c>
      <c r="C1161" s="10" t="s">
        <v>29</v>
      </c>
      <c r="D1161" s="10" t="s">
        <v>29</v>
      </c>
      <c r="E1161" s="9" t="s">
        <v>30</v>
      </c>
      <c r="F1161" s="10" t="s">
        <v>31</v>
      </c>
      <c r="G1161" s="10" t="s">
        <v>32</v>
      </c>
      <c r="H1161" s="11">
        <v>43190</v>
      </c>
      <c r="I1161" s="12">
        <v>43160</v>
      </c>
      <c r="J1161" s="10" t="s">
        <v>33</v>
      </c>
      <c r="K1161" s="13" t="s">
        <v>2292</v>
      </c>
      <c r="L1161" s="10" t="s">
        <v>40</v>
      </c>
      <c r="M1161" s="10" t="s">
        <v>29</v>
      </c>
      <c r="N1161" s="15">
        <v>0</v>
      </c>
      <c r="O1161" s="12"/>
      <c r="P1161" s="10" t="s">
        <v>2293</v>
      </c>
      <c r="Q1161" s="15">
        <v>0</v>
      </c>
      <c r="R1161" s="15"/>
      <c r="S1161" s="10" t="s">
        <v>29</v>
      </c>
      <c r="T1161" s="15">
        <v>0</v>
      </c>
      <c r="U1161" s="10" t="s">
        <v>29</v>
      </c>
      <c r="V1161" s="10" t="s">
        <v>29</v>
      </c>
      <c r="W1161" s="10" t="s">
        <v>37</v>
      </c>
      <c r="X1161" s="10" t="s">
        <v>29</v>
      </c>
      <c r="Y1161" s="15">
        <v>0</v>
      </c>
      <c r="Z1161" s="15">
        <v>0</v>
      </c>
      <c r="AA1161" s="15">
        <v>0</v>
      </c>
      <c r="AB1161" s="15">
        <v>0</v>
      </c>
      <c r="AC1161" s="15">
        <v>0</v>
      </c>
      <c r="AD1161" t="s">
        <v>2609</v>
      </c>
      <c r="AE1161" t="s">
        <v>2611</v>
      </c>
      <c r="AF1161">
        <v>9</v>
      </c>
    </row>
    <row r="1162" spans="1:32" x14ac:dyDescent="0.25">
      <c r="A1162" s="22" t="str">
        <f t="shared" si="18"/>
        <v>9200000001-0</v>
      </c>
      <c r="B1162" s="9" t="s">
        <v>2294</v>
      </c>
      <c r="C1162" s="10" t="s">
        <v>29</v>
      </c>
      <c r="D1162" s="10" t="s">
        <v>29</v>
      </c>
      <c r="E1162" s="9" t="s">
        <v>30</v>
      </c>
      <c r="F1162" s="10" t="s">
        <v>31</v>
      </c>
      <c r="G1162" s="10" t="s">
        <v>32</v>
      </c>
      <c r="H1162" s="11">
        <v>43224</v>
      </c>
      <c r="I1162" s="12">
        <v>43221</v>
      </c>
      <c r="J1162" s="10" t="s">
        <v>215</v>
      </c>
      <c r="K1162" s="13" t="s">
        <v>2295</v>
      </c>
      <c r="L1162" s="10" t="s">
        <v>40</v>
      </c>
      <c r="M1162" s="10" t="s">
        <v>2203</v>
      </c>
      <c r="N1162" s="15">
        <v>0</v>
      </c>
      <c r="O1162" s="12"/>
      <c r="P1162" s="10" t="s">
        <v>741</v>
      </c>
      <c r="Q1162" s="15">
        <v>0</v>
      </c>
      <c r="R1162" s="15">
        <v>750</v>
      </c>
      <c r="S1162" s="10" t="s">
        <v>29</v>
      </c>
      <c r="T1162" s="15">
        <v>0</v>
      </c>
      <c r="U1162" s="10" t="s">
        <v>36</v>
      </c>
      <c r="V1162" s="10" t="s">
        <v>29</v>
      </c>
      <c r="W1162" s="10" t="s">
        <v>37</v>
      </c>
      <c r="X1162" s="10" t="s">
        <v>29</v>
      </c>
      <c r="Y1162" s="15">
        <v>0</v>
      </c>
      <c r="Z1162" s="15">
        <v>0</v>
      </c>
      <c r="AA1162" s="15">
        <v>0</v>
      </c>
      <c r="AB1162" s="15">
        <v>0</v>
      </c>
      <c r="AC1162" s="15">
        <v>0</v>
      </c>
      <c r="AD1162" t="s">
        <v>2609</v>
      </c>
      <c r="AE1162" t="s">
        <v>2611</v>
      </c>
      <c r="AF1162">
        <v>9</v>
      </c>
    </row>
    <row r="1163" spans="1:32" x14ac:dyDescent="0.25">
      <c r="A1163" s="22" t="str">
        <f t="shared" si="18"/>
        <v>9200000002-0</v>
      </c>
      <c r="B1163" s="9" t="s">
        <v>2296</v>
      </c>
      <c r="C1163" s="10" t="s">
        <v>29</v>
      </c>
      <c r="D1163" s="10" t="s">
        <v>29</v>
      </c>
      <c r="E1163" s="9" t="s">
        <v>30</v>
      </c>
      <c r="F1163" s="10" t="s">
        <v>31</v>
      </c>
      <c r="G1163" s="10" t="s">
        <v>32</v>
      </c>
      <c r="H1163" s="11">
        <v>43242</v>
      </c>
      <c r="I1163" s="12">
        <v>43221</v>
      </c>
      <c r="J1163" s="10" t="s">
        <v>215</v>
      </c>
      <c r="K1163" s="13" t="s">
        <v>2297</v>
      </c>
      <c r="L1163" s="10" t="s">
        <v>40</v>
      </c>
      <c r="M1163" s="10" t="s">
        <v>29</v>
      </c>
      <c r="N1163" s="15">
        <v>0</v>
      </c>
      <c r="O1163" s="12"/>
      <c r="P1163" s="10" t="s">
        <v>741</v>
      </c>
      <c r="Q1163" s="15">
        <v>0</v>
      </c>
      <c r="R1163" s="15"/>
      <c r="S1163" s="10" t="s">
        <v>29</v>
      </c>
      <c r="T1163" s="15">
        <v>0</v>
      </c>
      <c r="U1163" s="10" t="s">
        <v>29</v>
      </c>
      <c r="V1163" s="10" t="s">
        <v>29</v>
      </c>
      <c r="W1163" s="10" t="s">
        <v>37</v>
      </c>
      <c r="X1163" s="10" t="s">
        <v>29</v>
      </c>
      <c r="Y1163" s="15">
        <v>0</v>
      </c>
      <c r="Z1163" s="15">
        <v>0</v>
      </c>
      <c r="AA1163" s="15">
        <v>0</v>
      </c>
      <c r="AB1163" s="15">
        <v>0</v>
      </c>
      <c r="AC1163" s="15">
        <v>0</v>
      </c>
      <c r="AD1163" t="s">
        <v>2609</v>
      </c>
      <c r="AE1163" t="s">
        <v>2611</v>
      </c>
      <c r="AF1163">
        <v>9</v>
      </c>
    </row>
    <row r="1164" spans="1:32" x14ac:dyDescent="0.25">
      <c r="A1164" s="22" t="str">
        <f t="shared" si="18"/>
        <v>9200000003-0</v>
      </c>
      <c r="B1164" s="9" t="s">
        <v>2298</v>
      </c>
      <c r="C1164" s="10" t="s">
        <v>29</v>
      </c>
      <c r="D1164" s="10" t="s">
        <v>29</v>
      </c>
      <c r="E1164" s="9" t="s">
        <v>30</v>
      </c>
      <c r="F1164" s="10" t="s">
        <v>31</v>
      </c>
      <c r="G1164" s="10" t="s">
        <v>32</v>
      </c>
      <c r="H1164" s="11">
        <v>43241</v>
      </c>
      <c r="I1164" s="12">
        <v>43221</v>
      </c>
      <c r="J1164" s="10" t="s">
        <v>29</v>
      </c>
      <c r="K1164" s="13" t="s">
        <v>2299</v>
      </c>
      <c r="L1164" s="10" t="s">
        <v>40</v>
      </c>
      <c r="M1164" s="10" t="s">
        <v>29</v>
      </c>
      <c r="N1164" s="15">
        <v>0</v>
      </c>
      <c r="O1164" s="12"/>
      <c r="P1164" s="10" t="s">
        <v>2300</v>
      </c>
      <c r="Q1164" s="15">
        <v>0</v>
      </c>
      <c r="R1164" s="15"/>
      <c r="S1164" s="10" t="s">
        <v>29</v>
      </c>
      <c r="T1164" s="15">
        <v>0</v>
      </c>
      <c r="U1164" s="10" t="s">
        <v>29</v>
      </c>
      <c r="V1164" s="10" t="s">
        <v>29</v>
      </c>
      <c r="W1164" s="10" t="s">
        <v>37</v>
      </c>
      <c r="X1164" s="10" t="s">
        <v>29</v>
      </c>
      <c r="Y1164" s="15">
        <v>0</v>
      </c>
      <c r="Z1164" s="15">
        <v>0</v>
      </c>
      <c r="AA1164" s="15">
        <v>0</v>
      </c>
      <c r="AB1164" s="15">
        <v>0</v>
      </c>
      <c r="AC1164" s="15">
        <v>0</v>
      </c>
      <c r="AD1164" t="s">
        <v>2609</v>
      </c>
      <c r="AE1164" t="s">
        <v>2611</v>
      </c>
      <c r="AF1164">
        <v>9</v>
      </c>
    </row>
    <row r="1165" spans="1:32" x14ac:dyDescent="0.25">
      <c r="A1165" s="22" t="str">
        <f t="shared" si="18"/>
        <v>9200000004-0</v>
      </c>
      <c r="B1165" s="9" t="s">
        <v>2301</v>
      </c>
      <c r="C1165" s="10" t="s">
        <v>29</v>
      </c>
      <c r="D1165" s="10" t="s">
        <v>29</v>
      </c>
      <c r="E1165" s="9" t="s">
        <v>30</v>
      </c>
      <c r="F1165" s="10" t="s">
        <v>31</v>
      </c>
      <c r="G1165" s="10" t="s">
        <v>32</v>
      </c>
      <c r="H1165" s="11">
        <v>43270</v>
      </c>
      <c r="I1165" s="12">
        <v>43252</v>
      </c>
      <c r="J1165" s="10" t="s">
        <v>29</v>
      </c>
      <c r="K1165" s="13" t="s">
        <v>2302</v>
      </c>
      <c r="L1165" s="10" t="s">
        <v>40</v>
      </c>
      <c r="M1165" s="10" t="s">
        <v>2203</v>
      </c>
      <c r="N1165" s="15">
        <v>0</v>
      </c>
      <c r="O1165" s="12"/>
      <c r="P1165" s="10" t="s">
        <v>2236</v>
      </c>
      <c r="Q1165" s="15">
        <v>0</v>
      </c>
      <c r="R1165" s="15"/>
      <c r="S1165" s="10" t="s">
        <v>29</v>
      </c>
      <c r="T1165" s="15">
        <v>0</v>
      </c>
      <c r="U1165" s="10" t="s">
        <v>29</v>
      </c>
      <c r="V1165" s="10" t="s">
        <v>29</v>
      </c>
      <c r="W1165" s="10" t="s">
        <v>37</v>
      </c>
      <c r="X1165" s="10" t="s">
        <v>29</v>
      </c>
      <c r="Y1165" s="15">
        <v>0</v>
      </c>
      <c r="Z1165" s="15">
        <v>0</v>
      </c>
      <c r="AA1165" s="15">
        <v>0</v>
      </c>
      <c r="AB1165" s="15">
        <v>0</v>
      </c>
      <c r="AC1165" s="15">
        <v>0</v>
      </c>
      <c r="AD1165" t="s">
        <v>2609</v>
      </c>
      <c r="AE1165" t="s">
        <v>2611</v>
      </c>
      <c r="AF1165">
        <v>9</v>
      </c>
    </row>
    <row r="1166" spans="1:32" x14ac:dyDescent="0.25">
      <c r="A1166" s="22" t="str">
        <f t="shared" si="18"/>
        <v>9200000005-0</v>
      </c>
      <c r="B1166" s="9" t="s">
        <v>2303</v>
      </c>
      <c r="C1166" s="10" t="s">
        <v>29</v>
      </c>
      <c r="D1166" s="10" t="s">
        <v>29</v>
      </c>
      <c r="E1166" s="9" t="s">
        <v>30</v>
      </c>
      <c r="F1166" s="10" t="s">
        <v>31</v>
      </c>
      <c r="G1166" s="10" t="s">
        <v>32</v>
      </c>
      <c r="H1166" s="11">
        <v>43235</v>
      </c>
      <c r="I1166" s="12">
        <v>43221</v>
      </c>
      <c r="J1166" s="10" t="s">
        <v>29</v>
      </c>
      <c r="K1166" s="13" t="s">
        <v>2304</v>
      </c>
      <c r="L1166" s="10" t="s">
        <v>40</v>
      </c>
      <c r="M1166" s="10" t="s">
        <v>29</v>
      </c>
      <c r="N1166" s="15">
        <v>0</v>
      </c>
      <c r="O1166" s="12"/>
      <c r="P1166" s="10" t="s">
        <v>2300</v>
      </c>
      <c r="Q1166" s="15">
        <v>0</v>
      </c>
      <c r="R1166" s="15"/>
      <c r="S1166" s="10" t="s">
        <v>29</v>
      </c>
      <c r="T1166" s="15">
        <v>0</v>
      </c>
      <c r="U1166" s="10" t="s">
        <v>29</v>
      </c>
      <c r="V1166" s="10" t="s">
        <v>29</v>
      </c>
      <c r="W1166" s="10" t="s">
        <v>37</v>
      </c>
      <c r="X1166" s="10" t="s">
        <v>29</v>
      </c>
      <c r="Y1166" s="15">
        <v>0</v>
      </c>
      <c r="Z1166" s="15">
        <v>0</v>
      </c>
      <c r="AA1166" s="15">
        <v>0</v>
      </c>
      <c r="AB1166" s="15">
        <v>0</v>
      </c>
      <c r="AC1166" s="15">
        <v>0</v>
      </c>
      <c r="AD1166" t="s">
        <v>2609</v>
      </c>
      <c r="AE1166" t="s">
        <v>2611</v>
      </c>
      <c r="AF1166">
        <v>9</v>
      </c>
    </row>
    <row r="1167" spans="1:32" x14ac:dyDescent="0.25">
      <c r="A1167" s="22" t="str">
        <f t="shared" si="18"/>
        <v>9200000006-0</v>
      </c>
      <c r="B1167" s="9" t="s">
        <v>2305</v>
      </c>
      <c r="C1167" s="10" t="s">
        <v>29</v>
      </c>
      <c r="D1167" s="10" t="s">
        <v>29</v>
      </c>
      <c r="E1167" s="9" t="s">
        <v>30</v>
      </c>
      <c r="F1167" s="10" t="s">
        <v>31</v>
      </c>
      <c r="G1167" s="10" t="s">
        <v>32</v>
      </c>
      <c r="H1167" s="11">
        <v>43356</v>
      </c>
      <c r="I1167" s="12">
        <v>43344</v>
      </c>
      <c r="J1167" s="10" t="s">
        <v>202</v>
      </c>
      <c r="K1167" s="13" t="s">
        <v>2306</v>
      </c>
      <c r="L1167" s="10" t="s">
        <v>40</v>
      </c>
      <c r="M1167" s="10" t="s">
        <v>29</v>
      </c>
      <c r="N1167" s="15">
        <v>0</v>
      </c>
      <c r="O1167" s="12"/>
      <c r="P1167" s="10" t="s">
        <v>2307</v>
      </c>
      <c r="Q1167" s="15">
        <v>0</v>
      </c>
      <c r="R1167" s="15"/>
      <c r="S1167" s="10" t="s">
        <v>29</v>
      </c>
      <c r="T1167" s="15">
        <v>0</v>
      </c>
      <c r="U1167" s="10" t="s">
        <v>29</v>
      </c>
      <c r="V1167" s="10" t="s">
        <v>29</v>
      </c>
      <c r="W1167" s="10" t="s">
        <v>37</v>
      </c>
      <c r="X1167" s="10" t="s">
        <v>29</v>
      </c>
      <c r="Y1167" s="15">
        <v>0</v>
      </c>
      <c r="Z1167" s="15">
        <v>0</v>
      </c>
      <c r="AA1167" s="15">
        <v>0</v>
      </c>
      <c r="AB1167" s="15">
        <v>0</v>
      </c>
      <c r="AC1167" s="15">
        <v>0</v>
      </c>
      <c r="AD1167" t="s">
        <v>2609</v>
      </c>
      <c r="AE1167" t="s">
        <v>2611</v>
      </c>
      <c r="AF1167">
        <v>9</v>
      </c>
    </row>
    <row r="1168" spans="1:32" x14ac:dyDescent="0.25">
      <c r="A1168" s="22" t="str">
        <f t="shared" si="18"/>
        <v>9200000007-0</v>
      </c>
      <c r="B1168" s="9" t="s">
        <v>2308</v>
      </c>
      <c r="C1168" s="10" t="s">
        <v>29</v>
      </c>
      <c r="D1168" s="10" t="s">
        <v>29</v>
      </c>
      <c r="E1168" s="9" t="s">
        <v>30</v>
      </c>
      <c r="F1168" s="10" t="s">
        <v>31</v>
      </c>
      <c r="G1168" s="10" t="s">
        <v>2309</v>
      </c>
      <c r="H1168" s="11">
        <v>43293</v>
      </c>
      <c r="I1168" s="12">
        <v>43282</v>
      </c>
      <c r="J1168" s="10" t="s">
        <v>608</v>
      </c>
      <c r="K1168" s="13" t="s">
        <v>2310</v>
      </c>
      <c r="L1168" s="10" t="s">
        <v>40</v>
      </c>
      <c r="M1168" s="10" t="s">
        <v>29</v>
      </c>
      <c r="N1168" s="15">
        <v>0</v>
      </c>
      <c r="O1168" s="12"/>
      <c r="P1168" s="10" t="s">
        <v>2311</v>
      </c>
      <c r="Q1168" s="15">
        <v>0</v>
      </c>
      <c r="R1168" s="15"/>
      <c r="S1168" s="10" t="s">
        <v>29</v>
      </c>
      <c r="T1168" s="15">
        <v>0</v>
      </c>
      <c r="U1168" s="10" t="s">
        <v>29</v>
      </c>
      <c r="V1168" s="10" t="s">
        <v>29</v>
      </c>
      <c r="W1168" s="10" t="s">
        <v>37</v>
      </c>
      <c r="X1168" s="10" t="s">
        <v>29</v>
      </c>
      <c r="Y1168" s="15">
        <v>0</v>
      </c>
      <c r="Z1168" s="15">
        <v>0</v>
      </c>
      <c r="AA1168" s="15">
        <v>0</v>
      </c>
      <c r="AB1168" s="15">
        <v>0</v>
      </c>
      <c r="AC1168" s="15">
        <v>0</v>
      </c>
      <c r="AD1168" t="s">
        <v>2609</v>
      </c>
      <c r="AE1168" t="s">
        <v>2611</v>
      </c>
      <c r="AF1168">
        <v>9</v>
      </c>
    </row>
    <row r="1169" spans="1:32" x14ac:dyDescent="0.25">
      <c r="A1169" s="22" t="str">
        <f t="shared" si="18"/>
        <v>9200000008-0</v>
      </c>
      <c r="B1169" s="9" t="s">
        <v>2312</v>
      </c>
      <c r="C1169" s="10" t="s">
        <v>29</v>
      </c>
      <c r="D1169" s="10" t="s">
        <v>29</v>
      </c>
      <c r="E1169" s="9" t="s">
        <v>30</v>
      </c>
      <c r="F1169" s="10" t="s">
        <v>31</v>
      </c>
      <c r="G1169" s="10" t="s">
        <v>2309</v>
      </c>
      <c r="H1169" s="11">
        <v>43293</v>
      </c>
      <c r="I1169" s="12">
        <v>43282</v>
      </c>
      <c r="J1169" s="10" t="s">
        <v>608</v>
      </c>
      <c r="K1169" s="13" t="s">
        <v>2313</v>
      </c>
      <c r="L1169" s="10" t="s">
        <v>40</v>
      </c>
      <c r="M1169" s="10" t="s">
        <v>29</v>
      </c>
      <c r="N1169" s="15">
        <v>0</v>
      </c>
      <c r="O1169" s="12"/>
      <c r="P1169" s="10" t="s">
        <v>29</v>
      </c>
      <c r="Q1169" s="15">
        <v>0</v>
      </c>
      <c r="R1169" s="15"/>
      <c r="S1169" s="10" t="s">
        <v>29</v>
      </c>
      <c r="T1169" s="15">
        <v>0</v>
      </c>
      <c r="U1169" s="10" t="s">
        <v>29</v>
      </c>
      <c r="V1169" s="10" t="s">
        <v>29</v>
      </c>
      <c r="W1169" s="10" t="s">
        <v>37</v>
      </c>
      <c r="X1169" s="10" t="s">
        <v>29</v>
      </c>
      <c r="Y1169" s="15">
        <v>0</v>
      </c>
      <c r="Z1169" s="15">
        <v>0</v>
      </c>
      <c r="AA1169" s="15">
        <v>0</v>
      </c>
      <c r="AB1169" s="15">
        <v>0</v>
      </c>
      <c r="AC1169" s="15">
        <v>0</v>
      </c>
      <c r="AD1169" t="s">
        <v>2609</v>
      </c>
      <c r="AE1169" t="s">
        <v>2611</v>
      </c>
      <c r="AF1169">
        <v>9</v>
      </c>
    </row>
    <row r="1170" spans="1:32" x14ac:dyDescent="0.25">
      <c r="A1170" s="22" t="str">
        <f t="shared" si="18"/>
        <v>9200000009-0</v>
      </c>
      <c r="B1170" s="9" t="s">
        <v>2314</v>
      </c>
      <c r="C1170" s="10" t="s">
        <v>29</v>
      </c>
      <c r="D1170" s="10" t="s">
        <v>29</v>
      </c>
      <c r="E1170" s="9" t="s">
        <v>30</v>
      </c>
      <c r="F1170" s="10" t="s">
        <v>31</v>
      </c>
      <c r="G1170" s="10" t="s">
        <v>32</v>
      </c>
      <c r="H1170" s="11">
        <v>43322</v>
      </c>
      <c r="I1170" s="12">
        <v>43313</v>
      </c>
      <c r="J1170" s="10" t="s">
        <v>246</v>
      </c>
      <c r="K1170" s="13" t="s">
        <v>2315</v>
      </c>
      <c r="L1170" s="10" t="s">
        <v>40</v>
      </c>
      <c r="M1170" s="10" t="s">
        <v>29</v>
      </c>
      <c r="N1170" s="15">
        <v>0</v>
      </c>
      <c r="O1170" s="12"/>
      <c r="P1170" s="10" t="s">
        <v>29</v>
      </c>
      <c r="Q1170" s="15">
        <v>0</v>
      </c>
      <c r="R1170" s="15"/>
      <c r="S1170" s="10" t="s">
        <v>29</v>
      </c>
      <c r="T1170" s="15">
        <v>0</v>
      </c>
      <c r="U1170" s="10" t="s">
        <v>29</v>
      </c>
      <c r="V1170" s="10" t="s">
        <v>29</v>
      </c>
      <c r="W1170" s="10" t="s">
        <v>37</v>
      </c>
      <c r="X1170" s="10" t="s">
        <v>29</v>
      </c>
      <c r="Y1170" s="15">
        <v>0</v>
      </c>
      <c r="Z1170" s="15">
        <v>0</v>
      </c>
      <c r="AA1170" s="15">
        <v>0</v>
      </c>
      <c r="AB1170" s="15">
        <v>0</v>
      </c>
      <c r="AC1170" s="15">
        <v>0</v>
      </c>
      <c r="AD1170" t="s">
        <v>2609</v>
      </c>
      <c r="AE1170" t="s">
        <v>2611</v>
      </c>
      <c r="AF1170">
        <v>9</v>
      </c>
    </row>
    <row r="1171" spans="1:32" x14ac:dyDescent="0.25">
      <c r="A1171" s="22" t="str">
        <f t="shared" si="18"/>
        <v>9200000010-0</v>
      </c>
      <c r="B1171" s="9" t="s">
        <v>2316</v>
      </c>
      <c r="C1171" s="10" t="s">
        <v>29</v>
      </c>
      <c r="D1171" s="10" t="s">
        <v>29</v>
      </c>
      <c r="E1171" s="9" t="s">
        <v>30</v>
      </c>
      <c r="F1171" s="10" t="s">
        <v>31</v>
      </c>
      <c r="G1171" s="10" t="s">
        <v>32</v>
      </c>
      <c r="H1171" s="11">
        <v>43328</v>
      </c>
      <c r="I1171" s="12">
        <v>43313</v>
      </c>
      <c r="J1171" s="10" t="s">
        <v>194</v>
      </c>
      <c r="K1171" s="13" t="s">
        <v>2317</v>
      </c>
      <c r="L1171" s="10" t="s">
        <v>40</v>
      </c>
      <c r="M1171" s="10" t="s">
        <v>29</v>
      </c>
      <c r="N1171" s="15">
        <v>0</v>
      </c>
      <c r="O1171" s="12"/>
      <c r="P1171" s="10" t="s">
        <v>29</v>
      </c>
      <c r="Q1171" s="15">
        <v>0</v>
      </c>
      <c r="R1171" s="15"/>
      <c r="S1171" s="10" t="s">
        <v>29</v>
      </c>
      <c r="T1171" s="15">
        <v>0</v>
      </c>
      <c r="U1171" s="10" t="s">
        <v>29</v>
      </c>
      <c r="V1171" s="10" t="s">
        <v>29</v>
      </c>
      <c r="W1171" s="10" t="s">
        <v>37</v>
      </c>
      <c r="X1171" s="10" t="s">
        <v>29</v>
      </c>
      <c r="Y1171" s="15">
        <v>0</v>
      </c>
      <c r="Z1171" s="15">
        <v>0</v>
      </c>
      <c r="AA1171" s="15">
        <v>0</v>
      </c>
      <c r="AB1171" s="15">
        <v>0</v>
      </c>
      <c r="AC1171" s="15">
        <v>0</v>
      </c>
      <c r="AD1171" t="s">
        <v>2609</v>
      </c>
      <c r="AE1171" t="s">
        <v>2611</v>
      </c>
      <c r="AF1171">
        <v>9</v>
      </c>
    </row>
    <row r="1172" spans="1:32" x14ac:dyDescent="0.25">
      <c r="A1172" s="22" t="str">
        <f t="shared" si="18"/>
        <v>9200000011-0</v>
      </c>
      <c r="B1172" s="9" t="s">
        <v>2318</v>
      </c>
      <c r="C1172" s="10" t="s">
        <v>29</v>
      </c>
      <c r="D1172" s="10" t="s">
        <v>29</v>
      </c>
      <c r="E1172" s="9" t="s">
        <v>30</v>
      </c>
      <c r="F1172" s="10" t="s">
        <v>31</v>
      </c>
      <c r="G1172" s="10" t="s">
        <v>32</v>
      </c>
      <c r="H1172" s="11">
        <v>43355</v>
      </c>
      <c r="I1172" s="12">
        <v>43344</v>
      </c>
      <c r="J1172" s="10" t="s">
        <v>692</v>
      </c>
      <c r="K1172" s="13" t="s">
        <v>2319</v>
      </c>
      <c r="L1172" s="10" t="s">
        <v>40</v>
      </c>
      <c r="M1172" s="10" t="s">
        <v>29</v>
      </c>
      <c r="N1172" s="15">
        <v>0</v>
      </c>
      <c r="O1172" s="12"/>
      <c r="P1172" s="10" t="s">
        <v>894</v>
      </c>
      <c r="Q1172" s="15">
        <v>0</v>
      </c>
      <c r="R1172" s="15"/>
      <c r="S1172" s="10" t="s">
        <v>29</v>
      </c>
      <c r="T1172" s="15">
        <v>0</v>
      </c>
      <c r="U1172" s="10" t="s">
        <v>29</v>
      </c>
      <c r="V1172" s="10" t="s">
        <v>29</v>
      </c>
      <c r="W1172" s="10" t="s">
        <v>37</v>
      </c>
      <c r="X1172" s="10" t="s">
        <v>29</v>
      </c>
      <c r="Y1172" s="15">
        <v>0</v>
      </c>
      <c r="Z1172" s="15">
        <v>0</v>
      </c>
      <c r="AA1172" s="15">
        <v>0</v>
      </c>
      <c r="AB1172" s="15">
        <v>0</v>
      </c>
      <c r="AC1172" s="15">
        <v>0</v>
      </c>
      <c r="AD1172" t="s">
        <v>2609</v>
      </c>
      <c r="AE1172" t="s">
        <v>2611</v>
      </c>
      <c r="AF1172">
        <v>9</v>
      </c>
    </row>
    <row r="1173" spans="1:32" x14ac:dyDescent="0.25">
      <c r="A1173" s="22" t="str">
        <f t="shared" si="18"/>
        <v>9200000012-0</v>
      </c>
      <c r="B1173" s="9" t="s">
        <v>2320</v>
      </c>
      <c r="C1173" s="10" t="s">
        <v>29</v>
      </c>
      <c r="D1173" s="10" t="s">
        <v>29</v>
      </c>
      <c r="E1173" s="9" t="s">
        <v>30</v>
      </c>
      <c r="F1173" s="10" t="s">
        <v>31</v>
      </c>
      <c r="G1173" s="10" t="s">
        <v>32</v>
      </c>
      <c r="H1173" s="11">
        <v>43356</v>
      </c>
      <c r="I1173" s="12">
        <v>43344</v>
      </c>
      <c r="J1173" s="10" t="s">
        <v>448</v>
      </c>
      <c r="K1173" s="13" t="s">
        <v>2321</v>
      </c>
      <c r="L1173" s="10" t="s">
        <v>40</v>
      </c>
      <c r="M1173" s="10" t="s">
        <v>29</v>
      </c>
      <c r="N1173" s="15">
        <v>0</v>
      </c>
      <c r="O1173" s="12"/>
      <c r="P1173" s="10" t="s">
        <v>741</v>
      </c>
      <c r="Q1173" s="15">
        <v>0</v>
      </c>
      <c r="R1173" s="15"/>
      <c r="S1173" s="10" t="s">
        <v>29</v>
      </c>
      <c r="T1173" s="15">
        <v>0</v>
      </c>
      <c r="U1173" s="10" t="s">
        <v>29</v>
      </c>
      <c r="V1173" s="10" t="s">
        <v>29</v>
      </c>
      <c r="W1173" s="10" t="s">
        <v>37</v>
      </c>
      <c r="X1173" s="10" t="s">
        <v>29</v>
      </c>
      <c r="Y1173" s="15">
        <v>0</v>
      </c>
      <c r="Z1173" s="15">
        <v>0</v>
      </c>
      <c r="AA1173" s="15">
        <v>0</v>
      </c>
      <c r="AB1173" s="15">
        <v>0</v>
      </c>
      <c r="AC1173" s="15">
        <v>0</v>
      </c>
      <c r="AD1173" t="s">
        <v>2609</v>
      </c>
      <c r="AE1173" t="s">
        <v>2611</v>
      </c>
      <c r="AF1173">
        <v>9</v>
      </c>
    </row>
    <row r="1174" spans="1:32" x14ac:dyDescent="0.25">
      <c r="A1174" s="22" t="str">
        <f t="shared" si="18"/>
        <v>9200000013-0</v>
      </c>
      <c r="B1174" s="9" t="s">
        <v>2322</v>
      </c>
      <c r="C1174" s="10" t="s">
        <v>29</v>
      </c>
      <c r="D1174" s="10" t="s">
        <v>29</v>
      </c>
      <c r="E1174" s="9" t="s">
        <v>30</v>
      </c>
      <c r="F1174" s="10" t="s">
        <v>31</v>
      </c>
      <c r="G1174" s="10" t="s">
        <v>32</v>
      </c>
      <c r="H1174" s="11">
        <v>43397</v>
      </c>
      <c r="I1174" s="12">
        <v>43374</v>
      </c>
      <c r="J1174" s="10" t="s">
        <v>215</v>
      </c>
      <c r="K1174" s="13" t="s">
        <v>2323</v>
      </c>
      <c r="L1174" s="10" t="s">
        <v>40</v>
      </c>
      <c r="M1174" s="10" t="s">
        <v>29</v>
      </c>
      <c r="N1174" s="15">
        <v>0</v>
      </c>
      <c r="O1174" s="12"/>
      <c r="P1174" s="10" t="s">
        <v>741</v>
      </c>
      <c r="Q1174" s="15">
        <v>0</v>
      </c>
      <c r="R1174" s="15"/>
      <c r="S1174" s="10" t="s">
        <v>29</v>
      </c>
      <c r="T1174" s="15">
        <v>0</v>
      </c>
      <c r="U1174" s="10" t="s">
        <v>29</v>
      </c>
      <c r="V1174" s="10" t="s">
        <v>29</v>
      </c>
      <c r="W1174" s="10" t="s">
        <v>37</v>
      </c>
      <c r="X1174" s="10" t="s">
        <v>29</v>
      </c>
      <c r="Y1174" s="15">
        <v>0</v>
      </c>
      <c r="Z1174" s="15">
        <v>0</v>
      </c>
      <c r="AA1174" s="15">
        <v>0</v>
      </c>
      <c r="AB1174" s="15">
        <v>0</v>
      </c>
      <c r="AC1174" s="15">
        <v>0</v>
      </c>
      <c r="AD1174" t="s">
        <v>2609</v>
      </c>
      <c r="AE1174" t="s">
        <v>2611</v>
      </c>
      <c r="AF1174">
        <v>9</v>
      </c>
    </row>
    <row r="1175" spans="1:32" x14ac:dyDescent="0.25">
      <c r="A1175" s="22" t="str">
        <f t="shared" si="18"/>
        <v>9200000014-0</v>
      </c>
      <c r="B1175" s="9" t="s">
        <v>2324</v>
      </c>
      <c r="C1175" s="10" t="s">
        <v>29</v>
      </c>
      <c r="D1175" s="10" t="s">
        <v>29</v>
      </c>
      <c r="E1175" s="9" t="s">
        <v>30</v>
      </c>
      <c r="F1175" s="10" t="s">
        <v>31</v>
      </c>
      <c r="G1175" s="10" t="s">
        <v>32</v>
      </c>
      <c r="H1175" s="11">
        <v>43454</v>
      </c>
      <c r="I1175" s="12">
        <v>43435</v>
      </c>
      <c r="J1175" s="10" t="s">
        <v>951</v>
      </c>
      <c r="K1175" s="13" t="s">
        <v>2325</v>
      </c>
      <c r="L1175" s="10" t="s">
        <v>40</v>
      </c>
      <c r="M1175" s="10" t="s">
        <v>29</v>
      </c>
      <c r="N1175" s="15">
        <v>0</v>
      </c>
      <c r="O1175" s="12"/>
      <c r="P1175" s="10" t="s">
        <v>2192</v>
      </c>
      <c r="Q1175" s="15">
        <v>0</v>
      </c>
      <c r="R1175" s="15"/>
      <c r="S1175" s="10" t="s">
        <v>29</v>
      </c>
      <c r="T1175" s="15">
        <v>0</v>
      </c>
      <c r="U1175" s="10" t="s">
        <v>29</v>
      </c>
      <c r="V1175" s="10" t="s">
        <v>29</v>
      </c>
      <c r="W1175" s="10" t="s">
        <v>37</v>
      </c>
      <c r="X1175" s="10" t="s">
        <v>29</v>
      </c>
      <c r="Y1175" s="15">
        <v>0</v>
      </c>
      <c r="Z1175" s="15">
        <v>0</v>
      </c>
      <c r="AA1175" s="15">
        <v>0</v>
      </c>
      <c r="AB1175" s="15">
        <v>0</v>
      </c>
      <c r="AC1175" s="15">
        <v>0</v>
      </c>
      <c r="AD1175" t="s">
        <v>2609</v>
      </c>
      <c r="AE1175" t="s">
        <v>2611</v>
      </c>
      <c r="AF1175">
        <v>9</v>
      </c>
    </row>
    <row r="1176" spans="1:32" x14ac:dyDescent="0.25">
      <c r="A1176" s="22" t="str">
        <f t="shared" si="18"/>
        <v>9200000015-0</v>
      </c>
      <c r="B1176" s="9" t="s">
        <v>2326</v>
      </c>
      <c r="C1176" s="10" t="s">
        <v>29</v>
      </c>
      <c r="D1176" s="10" t="s">
        <v>29</v>
      </c>
      <c r="E1176" s="9" t="s">
        <v>30</v>
      </c>
      <c r="F1176" s="10" t="s">
        <v>31</v>
      </c>
      <c r="G1176" s="10" t="s">
        <v>32</v>
      </c>
      <c r="H1176" s="11">
        <v>43413</v>
      </c>
      <c r="I1176" s="12">
        <v>43405</v>
      </c>
      <c r="J1176" s="10" t="s">
        <v>215</v>
      </c>
      <c r="K1176" s="13" t="s">
        <v>2327</v>
      </c>
      <c r="L1176" s="10" t="s">
        <v>40</v>
      </c>
      <c r="M1176" s="10" t="s">
        <v>29</v>
      </c>
      <c r="N1176" s="15">
        <v>0</v>
      </c>
      <c r="O1176" s="12"/>
      <c r="P1176" s="10" t="s">
        <v>29</v>
      </c>
      <c r="Q1176" s="15">
        <v>0</v>
      </c>
      <c r="R1176" s="15"/>
      <c r="S1176" s="10" t="s">
        <v>29</v>
      </c>
      <c r="T1176" s="15">
        <v>0</v>
      </c>
      <c r="U1176" s="10" t="s">
        <v>29</v>
      </c>
      <c r="V1176" s="10" t="s">
        <v>29</v>
      </c>
      <c r="W1176" s="10" t="s">
        <v>37</v>
      </c>
      <c r="X1176" s="10" t="s">
        <v>29</v>
      </c>
      <c r="Y1176" s="15">
        <v>0</v>
      </c>
      <c r="Z1176" s="15">
        <v>0</v>
      </c>
      <c r="AA1176" s="15">
        <v>0</v>
      </c>
      <c r="AB1176" s="15">
        <v>0</v>
      </c>
      <c r="AC1176" s="15">
        <v>0</v>
      </c>
      <c r="AD1176" t="s">
        <v>2609</v>
      </c>
      <c r="AE1176" t="s">
        <v>2611</v>
      </c>
      <c r="AF1176">
        <v>9</v>
      </c>
    </row>
    <row r="1177" spans="1:32" x14ac:dyDescent="0.25">
      <c r="A1177" s="22" t="str">
        <f t="shared" si="18"/>
        <v>9200000016-0</v>
      </c>
      <c r="B1177" s="9" t="s">
        <v>2328</v>
      </c>
      <c r="C1177" s="10" t="s">
        <v>29</v>
      </c>
      <c r="D1177" s="10" t="s">
        <v>29</v>
      </c>
      <c r="E1177" s="9" t="s">
        <v>30</v>
      </c>
      <c r="F1177" s="10" t="s">
        <v>31</v>
      </c>
      <c r="G1177" s="10" t="s">
        <v>32</v>
      </c>
      <c r="H1177" s="11">
        <v>43501</v>
      </c>
      <c r="I1177" s="12">
        <v>43497</v>
      </c>
      <c r="J1177" s="10" t="s">
        <v>246</v>
      </c>
      <c r="K1177" s="13" t="s">
        <v>2329</v>
      </c>
      <c r="L1177" s="10" t="s">
        <v>40</v>
      </c>
      <c r="M1177" s="10" t="s">
        <v>29</v>
      </c>
      <c r="N1177" s="15">
        <v>0</v>
      </c>
      <c r="O1177" s="12"/>
      <c r="P1177" s="10" t="s">
        <v>2330</v>
      </c>
      <c r="Q1177" s="15">
        <v>0</v>
      </c>
      <c r="R1177" s="15"/>
      <c r="S1177" s="10" t="s">
        <v>29</v>
      </c>
      <c r="T1177" s="15">
        <v>0</v>
      </c>
      <c r="U1177" s="10" t="s">
        <v>29</v>
      </c>
      <c r="V1177" s="10" t="s">
        <v>29</v>
      </c>
      <c r="W1177" s="10" t="s">
        <v>37</v>
      </c>
      <c r="X1177" s="10" t="s">
        <v>29</v>
      </c>
      <c r="Y1177" s="15">
        <v>0</v>
      </c>
      <c r="Z1177" s="15">
        <v>0</v>
      </c>
      <c r="AA1177" s="15">
        <v>0</v>
      </c>
      <c r="AB1177" s="15">
        <v>0</v>
      </c>
      <c r="AC1177" s="15">
        <v>0</v>
      </c>
      <c r="AD1177" t="s">
        <v>2609</v>
      </c>
      <c r="AE1177" t="s">
        <v>2611</v>
      </c>
      <c r="AF1177">
        <v>9</v>
      </c>
    </row>
    <row r="1178" spans="1:32" x14ac:dyDescent="0.25">
      <c r="A1178" s="22" t="str">
        <f t="shared" si="18"/>
        <v>9200000017-0</v>
      </c>
      <c r="B1178" s="9" t="s">
        <v>2331</v>
      </c>
      <c r="C1178" s="10" t="s">
        <v>29</v>
      </c>
      <c r="D1178" s="10" t="s">
        <v>29</v>
      </c>
      <c r="E1178" s="9" t="s">
        <v>30</v>
      </c>
      <c r="F1178" s="10" t="s">
        <v>31</v>
      </c>
      <c r="G1178" s="10" t="s">
        <v>32</v>
      </c>
      <c r="H1178" s="11">
        <v>43589</v>
      </c>
      <c r="I1178" s="12">
        <v>43586</v>
      </c>
      <c r="J1178" s="10" t="s">
        <v>202</v>
      </c>
      <c r="K1178" s="13" t="s">
        <v>2332</v>
      </c>
      <c r="L1178" s="10" t="s">
        <v>40</v>
      </c>
      <c r="M1178" s="10" t="s">
        <v>29</v>
      </c>
      <c r="N1178" s="15">
        <v>0</v>
      </c>
      <c r="O1178" s="12"/>
      <c r="P1178" s="10" t="s">
        <v>741</v>
      </c>
      <c r="Q1178" s="15">
        <v>0</v>
      </c>
      <c r="R1178" s="15"/>
      <c r="S1178" s="10" t="s">
        <v>29</v>
      </c>
      <c r="T1178" s="15">
        <v>0</v>
      </c>
      <c r="U1178" s="10" t="s">
        <v>29</v>
      </c>
      <c r="V1178" s="10" t="s">
        <v>29</v>
      </c>
      <c r="W1178" s="10" t="s">
        <v>37</v>
      </c>
      <c r="X1178" s="10" t="s">
        <v>29</v>
      </c>
      <c r="Y1178" s="15">
        <v>0</v>
      </c>
      <c r="Z1178" s="15">
        <v>0</v>
      </c>
      <c r="AA1178" s="15">
        <v>0</v>
      </c>
      <c r="AB1178" s="15">
        <v>0</v>
      </c>
      <c r="AC1178" s="15">
        <v>0</v>
      </c>
      <c r="AD1178" t="s">
        <v>2609</v>
      </c>
      <c r="AE1178" t="s">
        <v>2611</v>
      </c>
      <c r="AF1178">
        <v>9</v>
      </c>
    </row>
    <row r="1179" spans="1:32" x14ac:dyDescent="0.25">
      <c r="A1179" s="22" t="str">
        <f t="shared" si="18"/>
        <v>9200000018-0</v>
      </c>
      <c r="B1179" s="9" t="s">
        <v>2333</v>
      </c>
      <c r="C1179" s="10" t="s">
        <v>29</v>
      </c>
      <c r="D1179" s="10" t="s">
        <v>29</v>
      </c>
      <c r="E1179" s="9" t="s">
        <v>30</v>
      </c>
      <c r="F1179" s="10" t="s">
        <v>31</v>
      </c>
      <c r="G1179" s="10" t="s">
        <v>32</v>
      </c>
      <c r="H1179" s="11">
        <v>43622</v>
      </c>
      <c r="I1179" s="12">
        <v>43617</v>
      </c>
      <c r="J1179" s="10" t="s">
        <v>951</v>
      </c>
      <c r="K1179" s="13" t="s">
        <v>2334</v>
      </c>
      <c r="L1179" s="10" t="s">
        <v>40</v>
      </c>
      <c r="M1179" s="10" t="s">
        <v>2335</v>
      </c>
      <c r="N1179" s="15">
        <v>0</v>
      </c>
      <c r="O1179" s="12"/>
      <c r="P1179" s="10" t="s">
        <v>2336</v>
      </c>
      <c r="Q1179" s="15">
        <v>0</v>
      </c>
      <c r="R1179" s="15">
        <v>0</v>
      </c>
      <c r="S1179" s="10" t="s">
        <v>29</v>
      </c>
      <c r="T1179" s="15">
        <v>0</v>
      </c>
      <c r="U1179" s="10" t="s">
        <v>36</v>
      </c>
      <c r="V1179" s="10" t="s">
        <v>29</v>
      </c>
      <c r="W1179" s="10" t="s">
        <v>37</v>
      </c>
      <c r="X1179" s="10" t="s">
        <v>29</v>
      </c>
      <c r="Y1179" s="15">
        <v>0</v>
      </c>
      <c r="Z1179" s="15">
        <v>0</v>
      </c>
      <c r="AA1179" s="15">
        <v>0</v>
      </c>
      <c r="AB1179" s="15">
        <v>0</v>
      </c>
      <c r="AC1179" s="15">
        <v>0</v>
      </c>
      <c r="AD1179" t="s">
        <v>2609</v>
      </c>
      <c r="AE1179" t="s">
        <v>2611</v>
      </c>
      <c r="AF1179">
        <v>9</v>
      </c>
    </row>
    <row r="1180" spans="1:32" x14ac:dyDescent="0.25">
      <c r="A1180" s="22" t="str">
        <f t="shared" si="18"/>
        <v>9200000019-0</v>
      </c>
      <c r="B1180" s="9" t="s">
        <v>2337</v>
      </c>
      <c r="C1180" s="10" t="s">
        <v>29</v>
      </c>
      <c r="D1180" s="10" t="s">
        <v>29</v>
      </c>
      <c r="E1180" s="9" t="s">
        <v>30</v>
      </c>
      <c r="F1180" s="10" t="s">
        <v>31</v>
      </c>
      <c r="G1180" s="10" t="s">
        <v>32</v>
      </c>
      <c r="H1180" s="11">
        <v>43555</v>
      </c>
      <c r="I1180" s="12">
        <v>43525</v>
      </c>
      <c r="J1180" s="10" t="s">
        <v>608</v>
      </c>
      <c r="K1180" s="13" t="s">
        <v>2338</v>
      </c>
      <c r="L1180" s="10" t="s">
        <v>40</v>
      </c>
      <c r="M1180" s="10" t="s">
        <v>29</v>
      </c>
      <c r="N1180" s="14">
        <v>3633926</v>
      </c>
      <c r="O1180" s="12"/>
      <c r="P1180" s="10" t="s">
        <v>2339</v>
      </c>
      <c r="Q1180" s="15">
        <v>0</v>
      </c>
      <c r="R1180" s="15"/>
      <c r="S1180" s="10" t="s">
        <v>29</v>
      </c>
      <c r="T1180" s="14">
        <v>3633926</v>
      </c>
      <c r="U1180" s="10" t="s">
        <v>29</v>
      </c>
      <c r="V1180" s="10" t="s">
        <v>29</v>
      </c>
      <c r="W1180" s="10" t="s">
        <v>37</v>
      </c>
      <c r="X1180" s="10" t="s">
        <v>29</v>
      </c>
      <c r="Y1180" s="15">
        <v>0</v>
      </c>
      <c r="Z1180" s="15">
        <v>0</v>
      </c>
      <c r="AA1180" s="15">
        <v>0</v>
      </c>
      <c r="AB1180" s="15">
        <v>0</v>
      </c>
      <c r="AC1180" s="14">
        <v>3633926</v>
      </c>
      <c r="AD1180" t="s">
        <v>2609</v>
      </c>
      <c r="AE1180" t="s">
        <v>2611</v>
      </c>
      <c r="AF1180">
        <v>9</v>
      </c>
    </row>
    <row r="1181" spans="1:32" x14ac:dyDescent="0.25">
      <c r="A1181" s="22" t="str">
        <f t="shared" si="18"/>
        <v>9200000020-0</v>
      </c>
      <c r="B1181" s="9" t="s">
        <v>2340</v>
      </c>
      <c r="C1181" s="10" t="s">
        <v>29</v>
      </c>
      <c r="D1181" s="10" t="s">
        <v>29</v>
      </c>
      <c r="E1181" s="9" t="s">
        <v>30</v>
      </c>
      <c r="F1181" s="10" t="s">
        <v>31</v>
      </c>
      <c r="G1181" s="10" t="s">
        <v>29</v>
      </c>
      <c r="H1181" s="11">
        <v>43753</v>
      </c>
      <c r="I1181" s="12">
        <v>43739</v>
      </c>
      <c r="J1181" s="10" t="s">
        <v>608</v>
      </c>
      <c r="K1181" s="13" t="s">
        <v>2341</v>
      </c>
      <c r="L1181" s="10" t="s">
        <v>40</v>
      </c>
      <c r="M1181" s="10" t="s">
        <v>29</v>
      </c>
      <c r="N1181" s="15">
        <v>0</v>
      </c>
      <c r="O1181" s="12"/>
      <c r="P1181" s="10" t="s">
        <v>29</v>
      </c>
      <c r="Q1181" s="15">
        <v>0</v>
      </c>
      <c r="R1181" s="15"/>
      <c r="S1181" s="10" t="s">
        <v>29</v>
      </c>
      <c r="T1181" s="15">
        <v>0</v>
      </c>
      <c r="U1181" s="10" t="s">
        <v>29</v>
      </c>
      <c r="V1181" s="10" t="s">
        <v>29</v>
      </c>
      <c r="W1181" s="10" t="s">
        <v>37</v>
      </c>
      <c r="X1181" s="10" t="s">
        <v>29</v>
      </c>
      <c r="Y1181" s="15">
        <v>0</v>
      </c>
      <c r="Z1181" s="15">
        <v>0</v>
      </c>
      <c r="AA1181" s="15">
        <v>0</v>
      </c>
      <c r="AB1181" s="15">
        <v>0</v>
      </c>
      <c r="AC1181" s="15">
        <v>0</v>
      </c>
      <c r="AD1181" t="s">
        <v>2609</v>
      </c>
      <c r="AE1181" t="s">
        <v>2611</v>
      </c>
      <c r="AF1181">
        <v>9</v>
      </c>
    </row>
    <row r="1182" spans="1:32" x14ac:dyDescent="0.25">
      <c r="A1182" s="22" t="str">
        <f t="shared" si="18"/>
        <v>9200000021-0</v>
      </c>
      <c r="B1182" s="9" t="s">
        <v>2342</v>
      </c>
      <c r="C1182" s="10" t="s">
        <v>29</v>
      </c>
      <c r="D1182" s="10" t="s">
        <v>29</v>
      </c>
      <c r="E1182" s="9" t="s">
        <v>30</v>
      </c>
      <c r="F1182" s="10" t="s">
        <v>31</v>
      </c>
      <c r="G1182" s="10" t="s">
        <v>32</v>
      </c>
      <c r="H1182" s="11">
        <v>43687</v>
      </c>
      <c r="I1182" s="12">
        <v>43678</v>
      </c>
      <c r="J1182" s="10" t="s">
        <v>466</v>
      </c>
      <c r="K1182" s="13" t="s">
        <v>2343</v>
      </c>
      <c r="L1182" s="10" t="s">
        <v>40</v>
      </c>
      <c r="M1182" s="10" t="s">
        <v>29</v>
      </c>
      <c r="N1182" s="15">
        <v>0</v>
      </c>
      <c r="O1182" s="12"/>
      <c r="P1182" s="10" t="s">
        <v>741</v>
      </c>
      <c r="Q1182" s="15">
        <v>0</v>
      </c>
      <c r="R1182" s="21">
        <v>20249</v>
      </c>
      <c r="S1182" s="10" t="s">
        <v>29</v>
      </c>
      <c r="T1182" s="15">
        <v>0</v>
      </c>
      <c r="U1182" s="10" t="s">
        <v>339</v>
      </c>
      <c r="V1182" s="10" t="s">
        <v>29</v>
      </c>
      <c r="W1182" s="10" t="s">
        <v>37</v>
      </c>
      <c r="X1182" s="10" t="s">
        <v>29</v>
      </c>
      <c r="Y1182" s="15">
        <v>0</v>
      </c>
      <c r="Z1182" s="15">
        <v>0</v>
      </c>
      <c r="AA1182" s="15">
        <v>0</v>
      </c>
      <c r="AB1182" s="15">
        <v>0</v>
      </c>
      <c r="AC1182" s="15">
        <v>0</v>
      </c>
      <c r="AD1182" t="s">
        <v>2609</v>
      </c>
      <c r="AE1182" t="s">
        <v>2611</v>
      </c>
      <c r="AF1182">
        <v>9</v>
      </c>
    </row>
    <row r="1183" spans="1:32" x14ac:dyDescent="0.25">
      <c r="A1183" s="22" t="str">
        <f t="shared" si="18"/>
        <v>9200000022-0</v>
      </c>
      <c r="B1183" s="9" t="s">
        <v>2344</v>
      </c>
      <c r="C1183" s="10" t="s">
        <v>29</v>
      </c>
      <c r="D1183" s="10" t="s">
        <v>29</v>
      </c>
      <c r="E1183" s="9" t="s">
        <v>30</v>
      </c>
      <c r="F1183" s="10" t="s">
        <v>31</v>
      </c>
      <c r="G1183" s="10" t="s">
        <v>32</v>
      </c>
      <c r="H1183" s="11">
        <v>43717</v>
      </c>
      <c r="I1183" s="12">
        <v>43709</v>
      </c>
      <c r="J1183" s="10" t="s">
        <v>448</v>
      </c>
      <c r="K1183" s="13" t="s">
        <v>2345</v>
      </c>
      <c r="L1183" s="10" t="s">
        <v>40</v>
      </c>
      <c r="M1183" s="10" t="s">
        <v>29</v>
      </c>
      <c r="N1183" s="15">
        <v>0</v>
      </c>
      <c r="O1183" s="12"/>
      <c r="P1183" s="10" t="s">
        <v>29</v>
      </c>
      <c r="Q1183" s="15">
        <v>0</v>
      </c>
      <c r="R1183" s="15">
        <v>0</v>
      </c>
      <c r="S1183" s="10" t="s">
        <v>29</v>
      </c>
      <c r="T1183" s="15">
        <v>0</v>
      </c>
      <c r="U1183" s="10" t="s">
        <v>339</v>
      </c>
      <c r="V1183" s="10" t="s">
        <v>29</v>
      </c>
      <c r="W1183" s="10" t="s">
        <v>37</v>
      </c>
      <c r="X1183" s="10" t="s">
        <v>29</v>
      </c>
      <c r="Y1183" s="15">
        <v>0</v>
      </c>
      <c r="Z1183" s="15">
        <v>0</v>
      </c>
      <c r="AA1183" s="15">
        <v>0</v>
      </c>
      <c r="AB1183" s="15">
        <v>0</v>
      </c>
      <c r="AC1183" s="15">
        <v>0</v>
      </c>
      <c r="AD1183" t="s">
        <v>2609</v>
      </c>
      <c r="AE1183" t="s">
        <v>2611</v>
      </c>
      <c r="AF1183">
        <v>9</v>
      </c>
    </row>
    <row r="1184" spans="1:32" x14ac:dyDescent="0.25">
      <c r="A1184" s="22" t="str">
        <f t="shared" si="18"/>
        <v>9200000023-0</v>
      </c>
      <c r="B1184" s="9" t="s">
        <v>2346</v>
      </c>
      <c r="C1184" s="10" t="s">
        <v>29</v>
      </c>
      <c r="D1184" s="10" t="s">
        <v>29</v>
      </c>
      <c r="E1184" s="9" t="s">
        <v>30</v>
      </c>
      <c r="F1184" s="10" t="s">
        <v>31</v>
      </c>
      <c r="G1184" s="10" t="s">
        <v>32</v>
      </c>
      <c r="H1184" s="11">
        <v>44392</v>
      </c>
      <c r="I1184" s="12">
        <v>44378</v>
      </c>
      <c r="J1184" s="10" t="s">
        <v>202</v>
      </c>
      <c r="K1184" s="13" t="s">
        <v>2347</v>
      </c>
      <c r="L1184" s="10" t="s">
        <v>40</v>
      </c>
      <c r="M1184" s="10" t="s">
        <v>29</v>
      </c>
      <c r="N1184" s="15">
        <v>0</v>
      </c>
      <c r="O1184" s="12"/>
      <c r="P1184" s="10" t="s">
        <v>2336</v>
      </c>
      <c r="Q1184" s="15">
        <v>0</v>
      </c>
      <c r="R1184" s="15">
        <v>67</v>
      </c>
      <c r="S1184" s="10" t="s">
        <v>29</v>
      </c>
      <c r="T1184" s="15">
        <v>0</v>
      </c>
      <c r="U1184" s="10" t="s">
        <v>339</v>
      </c>
      <c r="V1184" s="10" t="s">
        <v>29</v>
      </c>
      <c r="W1184" s="10" t="s">
        <v>37</v>
      </c>
      <c r="X1184" s="10" t="s">
        <v>29</v>
      </c>
      <c r="Y1184" s="15">
        <v>0</v>
      </c>
      <c r="Z1184" s="15">
        <v>0</v>
      </c>
      <c r="AA1184" s="15">
        <v>0</v>
      </c>
      <c r="AB1184" s="15">
        <v>0</v>
      </c>
      <c r="AC1184" s="15">
        <v>0</v>
      </c>
      <c r="AD1184" t="s">
        <v>2609</v>
      </c>
      <c r="AE1184" t="s">
        <v>2611</v>
      </c>
      <c r="AF1184">
        <v>9</v>
      </c>
    </row>
    <row r="1185" spans="1:32" x14ac:dyDescent="0.25">
      <c r="A1185" s="22" t="str">
        <f t="shared" si="18"/>
        <v>9200000024-0</v>
      </c>
      <c r="B1185" s="9" t="s">
        <v>2348</v>
      </c>
      <c r="C1185" s="10" t="s">
        <v>29</v>
      </c>
      <c r="D1185" s="10" t="s">
        <v>29</v>
      </c>
      <c r="E1185" s="9" t="s">
        <v>30</v>
      </c>
      <c r="F1185" s="10" t="s">
        <v>31</v>
      </c>
      <c r="G1185" s="10" t="s">
        <v>32</v>
      </c>
      <c r="H1185" s="11">
        <v>43738</v>
      </c>
      <c r="I1185" s="12">
        <v>43709</v>
      </c>
      <c r="J1185" s="10" t="s">
        <v>419</v>
      </c>
      <c r="K1185" s="13" t="s">
        <v>2349</v>
      </c>
      <c r="L1185" s="10" t="s">
        <v>40</v>
      </c>
      <c r="M1185" s="10" t="s">
        <v>29</v>
      </c>
      <c r="N1185" s="15">
        <v>0</v>
      </c>
      <c r="O1185" s="12"/>
      <c r="P1185" s="10" t="s">
        <v>2350</v>
      </c>
      <c r="Q1185" s="15">
        <v>0</v>
      </c>
      <c r="R1185" s="15">
        <v>11</v>
      </c>
      <c r="S1185" s="10" t="s">
        <v>29</v>
      </c>
      <c r="T1185" s="15">
        <v>0</v>
      </c>
      <c r="U1185" s="10" t="s">
        <v>339</v>
      </c>
      <c r="V1185" s="10" t="s">
        <v>29</v>
      </c>
      <c r="W1185" s="10" t="s">
        <v>37</v>
      </c>
      <c r="X1185" s="10" t="s">
        <v>29</v>
      </c>
      <c r="Y1185" s="15">
        <v>0</v>
      </c>
      <c r="Z1185" s="15">
        <v>0</v>
      </c>
      <c r="AA1185" s="15">
        <v>0</v>
      </c>
      <c r="AB1185" s="15">
        <v>0</v>
      </c>
      <c r="AC1185" s="15">
        <v>0</v>
      </c>
      <c r="AD1185" t="s">
        <v>2609</v>
      </c>
      <c r="AE1185" t="s">
        <v>2611</v>
      </c>
      <c r="AF1185">
        <v>9</v>
      </c>
    </row>
    <row r="1186" spans="1:32" x14ac:dyDescent="0.25">
      <c r="A1186" s="22" t="str">
        <f t="shared" si="18"/>
        <v>9200000025-0</v>
      </c>
      <c r="B1186" s="9" t="s">
        <v>2351</v>
      </c>
      <c r="C1186" s="10" t="s">
        <v>29</v>
      </c>
      <c r="D1186" s="10" t="s">
        <v>29</v>
      </c>
      <c r="E1186" s="9" t="s">
        <v>30</v>
      </c>
      <c r="F1186" s="10" t="s">
        <v>31</v>
      </c>
      <c r="G1186" s="10" t="s">
        <v>32</v>
      </c>
      <c r="H1186" s="11">
        <v>43763</v>
      </c>
      <c r="I1186" s="12">
        <v>43739</v>
      </c>
      <c r="J1186" s="10" t="s">
        <v>503</v>
      </c>
      <c r="K1186" s="13" t="s">
        <v>2352</v>
      </c>
      <c r="L1186" s="10" t="s">
        <v>40</v>
      </c>
      <c r="M1186" s="10" t="s">
        <v>29</v>
      </c>
      <c r="N1186" s="15">
        <v>0</v>
      </c>
      <c r="O1186" s="12"/>
      <c r="P1186" s="10" t="s">
        <v>741</v>
      </c>
      <c r="Q1186" s="15">
        <v>0</v>
      </c>
      <c r="R1186" s="15">
        <v>216</v>
      </c>
      <c r="S1186" s="10" t="s">
        <v>29</v>
      </c>
      <c r="T1186" s="15">
        <v>0</v>
      </c>
      <c r="U1186" s="10" t="s">
        <v>339</v>
      </c>
      <c r="V1186" s="10" t="s">
        <v>29</v>
      </c>
      <c r="W1186" s="10" t="s">
        <v>37</v>
      </c>
      <c r="X1186" s="10" t="s">
        <v>29</v>
      </c>
      <c r="Y1186" s="15">
        <v>0</v>
      </c>
      <c r="Z1186" s="15">
        <v>0</v>
      </c>
      <c r="AA1186" s="15">
        <v>0</v>
      </c>
      <c r="AB1186" s="15">
        <v>0</v>
      </c>
      <c r="AC1186" s="15">
        <v>0</v>
      </c>
      <c r="AD1186" t="s">
        <v>2609</v>
      </c>
      <c r="AE1186" t="s">
        <v>2611</v>
      </c>
      <c r="AF1186">
        <v>9</v>
      </c>
    </row>
    <row r="1187" spans="1:32" x14ac:dyDescent="0.25">
      <c r="A1187" s="22" t="str">
        <f t="shared" si="18"/>
        <v>9200000026-0</v>
      </c>
      <c r="B1187" s="9" t="s">
        <v>2353</v>
      </c>
      <c r="C1187" s="10" t="s">
        <v>29</v>
      </c>
      <c r="D1187" s="10" t="s">
        <v>29</v>
      </c>
      <c r="E1187" s="9" t="s">
        <v>30</v>
      </c>
      <c r="F1187" s="10" t="s">
        <v>31</v>
      </c>
      <c r="G1187" s="10" t="s">
        <v>32</v>
      </c>
      <c r="H1187" s="11">
        <v>43775</v>
      </c>
      <c r="I1187" s="12">
        <v>43770</v>
      </c>
      <c r="J1187" s="10" t="s">
        <v>951</v>
      </c>
      <c r="K1187" s="13" t="s">
        <v>2354</v>
      </c>
      <c r="L1187" s="10" t="s">
        <v>40</v>
      </c>
      <c r="M1187" s="10" t="s">
        <v>2355</v>
      </c>
      <c r="N1187" s="15">
        <v>0</v>
      </c>
      <c r="O1187" s="12"/>
      <c r="P1187" s="10" t="s">
        <v>741</v>
      </c>
      <c r="Q1187" s="15">
        <v>0</v>
      </c>
      <c r="R1187" s="15">
        <v>35</v>
      </c>
      <c r="S1187" s="10" t="s">
        <v>29</v>
      </c>
      <c r="T1187" s="15">
        <v>0</v>
      </c>
      <c r="U1187" s="10" t="s">
        <v>339</v>
      </c>
      <c r="V1187" s="10" t="s">
        <v>29</v>
      </c>
      <c r="W1187" s="10" t="s">
        <v>37</v>
      </c>
      <c r="X1187" s="10" t="s">
        <v>29</v>
      </c>
      <c r="Y1187" s="15">
        <v>0</v>
      </c>
      <c r="Z1187" s="15">
        <v>0</v>
      </c>
      <c r="AA1187" s="15">
        <v>0</v>
      </c>
      <c r="AB1187" s="15">
        <v>0</v>
      </c>
      <c r="AC1187" s="15">
        <v>0</v>
      </c>
      <c r="AD1187" t="s">
        <v>2609</v>
      </c>
      <c r="AE1187" t="s">
        <v>2611</v>
      </c>
      <c r="AF1187">
        <v>9</v>
      </c>
    </row>
    <row r="1188" spans="1:32" x14ac:dyDescent="0.25">
      <c r="A1188" s="22" t="str">
        <f t="shared" si="18"/>
        <v>9200000027-0</v>
      </c>
      <c r="B1188" s="9" t="s">
        <v>2356</v>
      </c>
      <c r="C1188" s="10" t="s">
        <v>29</v>
      </c>
      <c r="D1188" s="10" t="s">
        <v>29</v>
      </c>
      <c r="E1188" s="9" t="s">
        <v>30</v>
      </c>
      <c r="F1188" s="10" t="s">
        <v>31</v>
      </c>
      <c r="G1188" s="10" t="s">
        <v>32</v>
      </c>
      <c r="H1188" s="11">
        <v>43803</v>
      </c>
      <c r="I1188" s="12">
        <v>43800</v>
      </c>
      <c r="J1188" s="10" t="s">
        <v>503</v>
      </c>
      <c r="K1188" s="13" t="s">
        <v>2357</v>
      </c>
      <c r="L1188" s="10" t="s">
        <v>40</v>
      </c>
      <c r="M1188" s="10" t="s">
        <v>29</v>
      </c>
      <c r="N1188" s="15">
        <v>0</v>
      </c>
      <c r="O1188" s="12"/>
      <c r="P1188" s="10" t="s">
        <v>2350</v>
      </c>
      <c r="Q1188" s="15">
        <v>0</v>
      </c>
      <c r="R1188" s="15">
        <v>1</v>
      </c>
      <c r="S1188" s="10" t="s">
        <v>29</v>
      </c>
      <c r="T1188" s="15">
        <v>0</v>
      </c>
      <c r="U1188" s="10" t="s">
        <v>339</v>
      </c>
      <c r="V1188" s="10" t="s">
        <v>29</v>
      </c>
      <c r="W1188" s="10" t="s">
        <v>37</v>
      </c>
      <c r="X1188" s="10" t="s">
        <v>29</v>
      </c>
      <c r="Y1188" s="15">
        <v>0</v>
      </c>
      <c r="Z1188" s="15">
        <v>0</v>
      </c>
      <c r="AA1188" s="15">
        <v>0</v>
      </c>
      <c r="AB1188" s="15">
        <v>0</v>
      </c>
      <c r="AC1188" s="15">
        <v>0</v>
      </c>
      <c r="AD1188" t="s">
        <v>2609</v>
      </c>
      <c r="AE1188" t="s">
        <v>2611</v>
      </c>
      <c r="AF1188">
        <v>9</v>
      </c>
    </row>
    <row r="1189" spans="1:32" x14ac:dyDescent="0.25">
      <c r="A1189" s="22" t="str">
        <f t="shared" si="18"/>
        <v>9200000028-0</v>
      </c>
      <c r="B1189" s="9" t="s">
        <v>2358</v>
      </c>
      <c r="C1189" s="10" t="s">
        <v>29</v>
      </c>
      <c r="D1189" s="10" t="s">
        <v>29</v>
      </c>
      <c r="E1189" s="9" t="s">
        <v>30</v>
      </c>
      <c r="F1189" s="10" t="s">
        <v>31</v>
      </c>
      <c r="G1189" s="10" t="s">
        <v>32</v>
      </c>
      <c r="H1189" s="11">
        <v>43811</v>
      </c>
      <c r="I1189" s="12">
        <v>43800</v>
      </c>
      <c r="J1189" s="10" t="s">
        <v>363</v>
      </c>
      <c r="K1189" s="13" t="s">
        <v>2359</v>
      </c>
      <c r="L1189" s="10" t="s">
        <v>40</v>
      </c>
      <c r="M1189" s="10" t="s">
        <v>29</v>
      </c>
      <c r="N1189" s="15">
        <v>0</v>
      </c>
      <c r="O1189" s="12"/>
      <c r="P1189" s="10" t="s">
        <v>2307</v>
      </c>
      <c r="Q1189" s="15">
        <v>0</v>
      </c>
      <c r="R1189" s="21">
        <v>12313</v>
      </c>
      <c r="S1189" s="10" t="s">
        <v>29</v>
      </c>
      <c r="T1189" s="15">
        <v>0</v>
      </c>
      <c r="U1189" s="10" t="s">
        <v>339</v>
      </c>
      <c r="V1189" s="10" t="s">
        <v>29</v>
      </c>
      <c r="W1189" s="10" t="s">
        <v>37</v>
      </c>
      <c r="X1189" s="10" t="s">
        <v>29</v>
      </c>
      <c r="Y1189" s="15">
        <v>0</v>
      </c>
      <c r="Z1189" s="15">
        <v>0</v>
      </c>
      <c r="AA1189" s="15">
        <v>0</v>
      </c>
      <c r="AB1189" s="15">
        <v>0</v>
      </c>
      <c r="AC1189" s="15">
        <v>0</v>
      </c>
      <c r="AD1189" t="s">
        <v>2609</v>
      </c>
      <c r="AE1189" t="s">
        <v>2611</v>
      </c>
      <c r="AF1189">
        <v>9</v>
      </c>
    </row>
    <row r="1190" spans="1:32" x14ac:dyDescent="0.25">
      <c r="A1190" s="22" t="str">
        <f t="shared" si="18"/>
        <v>9200000029-0</v>
      </c>
      <c r="B1190" s="9" t="s">
        <v>2360</v>
      </c>
      <c r="C1190" s="10" t="s">
        <v>29</v>
      </c>
      <c r="D1190" s="10" t="s">
        <v>29</v>
      </c>
      <c r="E1190" s="9" t="s">
        <v>30</v>
      </c>
      <c r="F1190" s="10" t="s">
        <v>31</v>
      </c>
      <c r="G1190" s="10" t="s">
        <v>32</v>
      </c>
      <c r="H1190" s="11">
        <v>43871</v>
      </c>
      <c r="I1190" s="12">
        <v>43862</v>
      </c>
      <c r="J1190" s="10" t="s">
        <v>210</v>
      </c>
      <c r="K1190" s="13" t="s">
        <v>2361</v>
      </c>
      <c r="L1190" s="10" t="s">
        <v>40</v>
      </c>
      <c r="M1190" s="10" t="s">
        <v>29</v>
      </c>
      <c r="N1190" s="15">
        <v>0</v>
      </c>
      <c r="O1190" s="12"/>
      <c r="P1190" s="10" t="s">
        <v>935</v>
      </c>
      <c r="Q1190" s="15">
        <v>0</v>
      </c>
      <c r="R1190" s="15">
        <v>0</v>
      </c>
      <c r="S1190" s="10" t="s">
        <v>29</v>
      </c>
      <c r="T1190" s="15">
        <v>0</v>
      </c>
      <c r="U1190" s="10" t="s">
        <v>339</v>
      </c>
      <c r="V1190" s="10" t="s">
        <v>29</v>
      </c>
      <c r="W1190" s="10" t="s">
        <v>37</v>
      </c>
      <c r="X1190" s="10" t="s">
        <v>29</v>
      </c>
      <c r="Y1190" s="15">
        <v>0</v>
      </c>
      <c r="Z1190" s="15">
        <v>0</v>
      </c>
      <c r="AA1190" s="15">
        <v>0</v>
      </c>
      <c r="AB1190" s="15">
        <v>0</v>
      </c>
      <c r="AC1190" s="15">
        <v>0</v>
      </c>
      <c r="AD1190" t="s">
        <v>2609</v>
      </c>
      <c r="AE1190" t="s">
        <v>2611</v>
      </c>
      <c r="AF1190">
        <v>9</v>
      </c>
    </row>
    <row r="1191" spans="1:32" x14ac:dyDescent="0.25">
      <c r="A1191" s="22" t="str">
        <f t="shared" si="18"/>
        <v>9200000030-0</v>
      </c>
      <c r="B1191" s="9" t="s">
        <v>2362</v>
      </c>
      <c r="C1191" s="10" t="s">
        <v>29</v>
      </c>
      <c r="D1191" s="10" t="s">
        <v>29</v>
      </c>
      <c r="E1191" s="9" t="s">
        <v>30</v>
      </c>
      <c r="F1191" s="10" t="s">
        <v>31</v>
      </c>
      <c r="G1191" s="10" t="s">
        <v>32</v>
      </c>
      <c r="H1191" s="11">
        <v>43957</v>
      </c>
      <c r="I1191" s="12">
        <v>43952</v>
      </c>
      <c r="J1191" s="10" t="s">
        <v>202</v>
      </c>
      <c r="K1191" s="13" t="s">
        <v>2363</v>
      </c>
      <c r="L1191" s="10" t="s">
        <v>40</v>
      </c>
      <c r="M1191" s="10" t="s">
        <v>29</v>
      </c>
      <c r="N1191" s="15">
        <v>0</v>
      </c>
      <c r="O1191" s="12"/>
      <c r="P1191" s="10" t="s">
        <v>741</v>
      </c>
      <c r="Q1191" s="15">
        <v>0</v>
      </c>
      <c r="R1191" s="15">
        <v>13</v>
      </c>
      <c r="S1191" s="10" t="s">
        <v>29</v>
      </c>
      <c r="T1191" s="15">
        <v>0</v>
      </c>
      <c r="U1191" s="10" t="s">
        <v>339</v>
      </c>
      <c r="V1191" s="10" t="s">
        <v>29</v>
      </c>
      <c r="W1191" s="10" t="s">
        <v>37</v>
      </c>
      <c r="X1191" s="10" t="s">
        <v>29</v>
      </c>
      <c r="Y1191" s="15">
        <v>0</v>
      </c>
      <c r="Z1191" s="15">
        <v>0</v>
      </c>
      <c r="AA1191" s="15">
        <v>0</v>
      </c>
      <c r="AB1191" s="15">
        <v>0</v>
      </c>
      <c r="AC1191" s="15">
        <v>0</v>
      </c>
      <c r="AD1191" t="s">
        <v>2609</v>
      </c>
      <c r="AE1191" t="s">
        <v>2611</v>
      </c>
      <c r="AF1191">
        <v>9</v>
      </c>
    </row>
    <row r="1192" spans="1:32" x14ac:dyDescent="0.25">
      <c r="A1192" s="22" t="str">
        <f t="shared" si="18"/>
        <v>9200000031-0</v>
      </c>
      <c r="B1192" s="9" t="s">
        <v>2364</v>
      </c>
      <c r="C1192" s="10" t="s">
        <v>29</v>
      </c>
      <c r="D1192" s="10" t="s">
        <v>29</v>
      </c>
      <c r="E1192" s="9" t="s">
        <v>30</v>
      </c>
      <c r="F1192" s="10" t="s">
        <v>31</v>
      </c>
      <c r="G1192" s="10" t="s">
        <v>32</v>
      </c>
      <c r="H1192" s="11">
        <v>44052</v>
      </c>
      <c r="I1192" s="12">
        <v>44044</v>
      </c>
      <c r="J1192" s="10" t="s">
        <v>977</v>
      </c>
      <c r="K1192" s="13" t="s">
        <v>2365</v>
      </c>
      <c r="L1192" s="10" t="s">
        <v>40</v>
      </c>
      <c r="M1192" s="10" t="s">
        <v>29</v>
      </c>
      <c r="N1192" s="15">
        <v>0</v>
      </c>
      <c r="O1192" s="12"/>
      <c r="P1192" s="10" t="s">
        <v>979</v>
      </c>
      <c r="Q1192" s="15">
        <v>0</v>
      </c>
      <c r="R1192" s="15">
        <v>136</v>
      </c>
      <c r="S1192" s="10" t="s">
        <v>29</v>
      </c>
      <c r="T1192" s="15">
        <v>0</v>
      </c>
      <c r="U1192" s="10" t="s">
        <v>339</v>
      </c>
      <c r="V1192" s="10" t="s">
        <v>29</v>
      </c>
      <c r="W1192" s="10" t="s">
        <v>37</v>
      </c>
      <c r="X1192" s="10" t="s">
        <v>29</v>
      </c>
      <c r="Y1192" s="15">
        <v>0</v>
      </c>
      <c r="Z1192" s="15">
        <v>0</v>
      </c>
      <c r="AA1192" s="15">
        <v>0</v>
      </c>
      <c r="AB1192" s="15">
        <v>0</v>
      </c>
      <c r="AC1192" s="15">
        <v>0</v>
      </c>
      <c r="AD1192" t="s">
        <v>2609</v>
      </c>
      <c r="AE1192" t="s">
        <v>2611</v>
      </c>
      <c r="AF1192">
        <v>9</v>
      </c>
    </row>
    <row r="1193" spans="1:32" x14ac:dyDescent="0.25">
      <c r="A1193" s="22" t="str">
        <f t="shared" si="18"/>
        <v>9200000032-0</v>
      </c>
      <c r="B1193" s="9" t="s">
        <v>2366</v>
      </c>
      <c r="C1193" s="10" t="s">
        <v>29</v>
      </c>
      <c r="D1193" s="10" t="s">
        <v>29</v>
      </c>
      <c r="E1193" s="9" t="s">
        <v>30</v>
      </c>
      <c r="F1193" s="10" t="s">
        <v>31</v>
      </c>
      <c r="G1193" s="10" t="s">
        <v>32</v>
      </c>
      <c r="H1193" s="11">
        <v>44156</v>
      </c>
      <c r="I1193" s="12">
        <v>44136</v>
      </c>
      <c r="J1193" s="10" t="s">
        <v>443</v>
      </c>
      <c r="K1193" s="13" t="s">
        <v>2367</v>
      </c>
      <c r="L1193" s="10" t="s">
        <v>40</v>
      </c>
      <c r="M1193" s="10" t="s">
        <v>29</v>
      </c>
      <c r="N1193" s="15">
        <v>0</v>
      </c>
      <c r="O1193" s="12"/>
      <c r="P1193" s="10" t="s">
        <v>2336</v>
      </c>
      <c r="Q1193" s="15">
        <v>0</v>
      </c>
      <c r="R1193" s="15">
        <v>37</v>
      </c>
      <c r="S1193" s="10" t="s">
        <v>29</v>
      </c>
      <c r="T1193" s="15">
        <v>0</v>
      </c>
      <c r="U1193" s="10" t="s">
        <v>339</v>
      </c>
      <c r="V1193" s="10" t="s">
        <v>29</v>
      </c>
      <c r="W1193" s="10" t="s">
        <v>37</v>
      </c>
      <c r="X1193" s="10" t="s">
        <v>29</v>
      </c>
      <c r="Y1193" s="15">
        <v>0</v>
      </c>
      <c r="Z1193" s="15">
        <v>0</v>
      </c>
      <c r="AA1193" s="15">
        <v>0</v>
      </c>
      <c r="AB1193" s="15">
        <v>0</v>
      </c>
      <c r="AC1193" s="15">
        <v>0</v>
      </c>
      <c r="AD1193" t="s">
        <v>2609</v>
      </c>
      <c r="AE1193" t="s">
        <v>2611</v>
      </c>
      <c r="AF1193">
        <v>9</v>
      </c>
    </row>
    <row r="1194" spans="1:32" x14ac:dyDescent="0.25">
      <c r="A1194" s="22" t="str">
        <f t="shared" si="18"/>
        <v>9200000033-0</v>
      </c>
      <c r="B1194" s="9" t="s">
        <v>2368</v>
      </c>
      <c r="C1194" s="10" t="s">
        <v>29</v>
      </c>
      <c r="D1194" s="10" t="s">
        <v>29</v>
      </c>
      <c r="E1194" s="9" t="s">
        <v>30</v>
      </c>
      <c r="F1194" s="10" t="s">
        <v>31</v>
      </c>
      <c r="G1194" s="10" t="s">
        <v>32</v>
      </c>
      <c r="H1194" s="11">
        <v>44105</v>
      </c>
      <c r="I1194" s="12">
        <v>44105</v>
      </c>
      <c r="J1194" s="10" t="s">
        <v>407</v>
      </c>
      <c r="K1194" s="13" t="s">
        <v>2369</v>
      </c>
      <c r="L1194" s="10" t="s">
        <v>40</v>
      </c>
      <c r="M1194" s="10" t="s">
        <v>29</v>
      </c>
      <c r="N1194" s="15">
        <v>0</v>
      </c>
      <c r="O1194" s="12"/>
      <c r="P1194" s="10" t="s">
        <v>971</v>
      </c>
      <c r="Q1194" s="15">
        <v>0</v>
      </c>
      <c r="R1194" s="15">
        <v>1</v>
      </c>
      <c r="S1194" s="10" t="s">
        <v>29</v>
      </c>
      <c r="T1194" s="15">
        <v>0</v>
      </c>
      <c r="U1194" s="10" t="s">
        <v>339</v>
      </c>
      <c r="V1194" s="10" t="s">
        <v>29</v>
      </c>
      <c r="W1194" s="10" t="s">
        <v>37</v>
      </c>
      <c r="X1194" s="10" t="s">
        <v>29</v>
      </c>
      <c r="Y1194" s="15">
        <v>0</v>
      </c>
      <c r="Z1194" s="15">
        <v>0</v>
      </c>
      <c r="AA1194" s="15">
        <v>0</v>
      </c>
      <c r="AB1194" s="15">
        <v>0</v>
      </c>
      <c r="AC1194" s="15">
        <v>0</v>
      </c>
      <c r="AD1194" t="s">
        <v>2609</v>
      </c>
      <c r="AE1194" t="s">
        <v>2611</v>
      </c>
      <c r="AF1194">
        <v>9</v>
      </c>
    </row>
    <row r="1195" spans="1:32" x14ac:dyDescent="0.25">
      <c r="A1195" s="22" t="str">
        <f t="shared" si="18"/>
        <v>9200000034-0</v>
      </c>
      <c r="B1195" s="9" t="s">
        <v>2370</v>
      </c>
      <c r="C1195" s="10" t="s">
        <v>29</v>
      </c>
      <c r="D1195" s="10" t="s">
        <v>29</v>
      </c>
      <c r="E1195" s="9" t="s">
        <v>30</v>
      </c>
      <c r="F1195" s="10" t="s">
        <v>31</v>
      </c>
      <c r="G1195" s="10" t="s">
        <v>32</v>
      </c>
      <c r="H1195" s="11">
        <v>44446</v>
      </c>
      <c r="I1195" s="12">
        <v>44440</v>
      </c>
      <c r="J1195" s="10" t="s">
        <v>388</v>
      </c>
      <c r="K1195" s="13" t="s">
        <v>2254</v>
      </c>
      <c r="L1195" s="10" t="s">
        <v>40</v>
      </c>
      <c r="M1195" s="10" t="s">
        <v>29</v>
      </c>
      <c r="N1195" s="15">
        <v>0</v>
      </c>
      <c r="O1195" s="12"/>
      <c r="P1195" s="10" t="s">
        <v>2336</v>
      </c>
      <c r="Q1195" s="15">
        <v>0</v>
      </c>
      <c r="R1195" s="15">
        <v>0</v>
      </c>
      <c r="S1195" s="10" t="s">
        <v>29</v>
      </c>
      <c r="T1195" s="15">
        <v>0</v>
      </c>
      <c r="U1195" s="10" t="s">
        <v>339</v>
      </c>
      <c r="V1195" s="10" t="s">
        <v>29</v>
      </c>
      <c r="W1195" s="10" t="s">
        <v>37</v>
      </c>
      <c r="X1195" s="10" t="s">
        <v>29</v>
      </c>
      <c r="Y1195" s="15">
        <v>0</v>
      </c>
      <c r="Z1195" s="15">
        <v>0</v>
      </c>
      <c r="AA1195" s="15">
        <v>0</v>
      </c>
      <c r="AB1195" s="15">
        <v>0</v>
      </c>
      <c r="AC1195" s="15">
        <v>0</v>
      </c>
      <c r="AD1195" t="s">
        <v>2609</v>
      </c>
      <c r="AE1195" t="s">
        <v>2611</v>
      </c>
      <c r="AF1195">
        <v>9</v>
      </c>
    </row>
    <row r="1196" spans="1:32" x14ac:dyDescent="0.25">
      <c r="A1196" s="22" t="str">
        <f t="shared" si="18"/>
        <v>9200000035-0</v>
      </c>
      <c r="B1196" s="9" t="s">
        <v>2371</v>
      </c>
      <c r="C1196" s="10" t="s">
        <v>29</v>
      </c>
      <c r="D1196" s="10" t="s">
        <v>29</v>
      </c>
      <c r="E1196" s="9" t="s">
        <v>30</v>
      </c>
      <c r="F1196" s="10" t="s">
        <v>31</v>
      </c>
      <c r="G1196" s="10" t="s">
        <v>32</v>
      </c>
      <c r="H1196" s="11">
        <v>44331</v>
      </c>
      <c r="I1196" s="12">
        <v>44317</v>
      </c>
      <c r="J1196" s="10" t="s">
        <v>414</v>
      </c>
      <c r="K1196" s="13" t="s">
        <v>2372</v>
      </c>
      <c r="L1196" s="10" t="s">
        <v>40</v>
      </c>
      <c r="M1196" s="10" t="s">
        <v>29</v>
      </c>
      <c r="N1196" s="15">
        <v>0</v>
      </c>
      <c r="O1196" s="12"/>
      <c r="P1196" s="10" t="s">
        <v>2217</v>
      </c>
      <c r="Q1196" s="15">
        <v>0</v>
      </c>
      <c r="R1196" s="21">
        <v>100753</v>
      </c>
      <c r="S1196" s="10" t="s">
        <v>29</v>
      </c>
      <c r="T1196" s="15">
        <v>0</v>
      </c>
      <c r="U1196" s="10" t="s">
        <v>339</v>
      </c>
      <c r="V1196" s="10" t="s">
        <v>29</v>
      </c>
      <c r="W1196" s="10" t="s">
        <v>37</v>
      </c>
      <c r="X1196" s="10" t="s">
        <v>29</v>
      </c>
      <c r="Y1196" s="15">
        <v>0</v>
      </c>
      <c r="Z1196" s="15">
        <v>0</v>
      </c>
      <c r="AA1196" s="15">
        <v>0</v>
      </c>
      <c r="AB1196" s="15">
        <v>0</v>
      </c>
      <c r="AC1196" s="15">
        <v>0</v>
      </c>
      <c r="AD1196" t="s">
        <v>2609</v>
      </c>
      <c r="AE1196" t="s">
        <v>2611</v>
      </c>
      <c r="AF1196">
        <v>9</v>
      </c>
    </row>
    <row r="1197" spans="1:32" x14ac:dyDescent="0.25">
      <c r="A1197" s="22" t="str">
        <f t="shared" si="18"/>
        <v>9200000036-0</v>
      </c>
      <c r="B1197" s="9" t="s">
        <v>2373</v>
      </c>
      <c r="C1197" s="10" t="s">
        <v>29</v>
      </c>
      <c r="D1197" s="10" t="s">
        <v>29</v>
      </c>
      <c r="E1197" s="9" t="s">
        <v>30</v>
      </c>
      <c r="F1197" s="10" t="s">
        <v>32</v>
      </c>
      <c r="G1197" s="10" t="s">
        <v>32</v>
      </c>
      <c r="H1197" s="11">
        <v>44093</v>
      </c>
      <c r="I1197" s="12">
        <v>44093</v>
      </c>
      <c r="J1197" s="10" t="s">
        <v>503</v>
      </c>
      <c r="K1197" s="13" t="s">
        <v>2374</v>
      </c>
      <c r="L1197" s="10" t="s">
        <v>40</v>
      </c>
      <c r="M1197" s="10" t="s">
        <v>29</v>
      </c>
      <c r="N1197" s="15">
        <v>0</v>
      </c>
      <c r="O1197" s="12"/>
      <c r="P1197" s="10" t="s">
        <v>2350</v>
      </c>
      <c r="Q1197" s="15">
        <v>0</v>
      </c>
      <c r="R1197" s="15">
        <v>0</v>
      </c>
      <c r="S1197" s="10" t="s">
        <v>29</v>
      </c>
      <c r="T1197" s="15">
        <v>0</v>
      </c>
      <c r="U1197" s="10" t="s">
        <v>339</v>
      </c>
      <c r="V1197" s="10" t="s">
        <v>29</v>
      </c>
      <c r="W1197" s="10" t="s">
        <v>37</v>
      </c>
      <c r="X1197" s="10" t="s">
        <v>29</v>
      </c>
      <c r="Y1197" s="15">
        <v>0</v>
      </c>
      <c r="Z1197" s="15">
        <v>0</v>
      </c>
      <c r="AA1197" s="15">
        <v>0</v>
      </c>
      <c r="AB1197" s="15">
        <v>0</v>
      </c>
      <c r="AC1197" s="15">
        <v>0</v>
      </c>
      <c r="AD1197" t="s">
        <v>2609</v>
      </c>
      <c r="AE1197" t="s">
        <v>2611</v>
      </c>
      <c r="AF1197">
        <v>9</v>
      </c>
    </row>
    <row r="1198" spans="1:32" x14ac:dyDescent="0.25">
      <c r="A1198" s="22" t="str">
        <f t="shared" si="18"/>
        <v>9200000037-0</v>
      </c>
      <c r="B1198" s="9" t="s">
        <v>2375</v>
      </c>
      <c r="C1198" s="10" t="s">
        <v>29</v>
      </c>
      <c r="D1198" s="10" t="s">
        <v>29</v>
      </c>
      <c r="E1198" s="9" t="s">
        <v>30</v>
      </c>
      <c r="F1198" s="10" t="s">
        <v>31</v>
      </c>
      <c r="G1198" s="10" t="s">
        <v>32</v>
      </c>
      <c r="H1198" s="11">
        <v>44189</v>
      </c>
      <c r="I1198" s="12">
        <v>44166</v>
      </c>
      <c r="J1198" s="10" t="s">
        <v>973</v>
      </c>
      <c r="K1198" s="13" t="s">
        <v>2376</v>
      </c>
      <c r="L1198" s="10" t="s">
        <v>40</v>
      </c>
      <c r="M1198" s="10" t="s">
        <v>29</v>
      </c>
      <c r="N1198" s="15">
        <v>0</v>
      </c>
      <c r="O1198" s="12"/>
      <c r="P1198" s="10" t="s">
        <v>29</v>
      </c>
      <c r="Q1198" s="15">
        <v>0</v>
      </c>
      <c r="R1198" s="15">
        <v>1</v>
      </c>
      <c r="S1198" s="10" t="s">
        <v>29</v>
      </c>
      <c r="T1198" s="15">
        <v>0</v>
      </c>
      <c r="U1198" s="10" t="s">
        <v>339</v>
      </c>
      <c r="V1198" s="10" t="s">
        <v>29</v>
      </c>
      <c r="W1198" s="10" t="s">
        <v>37</v>
      </c>
      <c r="X1198" s="10" t="s">
        <v>29</v>
      </c>
      <c r="Y1198" s="15">
        <v>0</v>
      </c>
      <c r="Z1198" s="15">
        <v>0</v>
      </c>
      <c r="AA1198" s="15">
        <v>0</v>
      </c>
      <c r="AB1198" s="15">
        <v>0</v>
      </c>
      <c r="AC1198" s="15">
        <v>0</v>
      </c>
      <c r="AD1198" t="s">
        <v>2609</v>
      </c>
      <c r="AE1198" t="s">
        <v>2611</v>
      </c>
      <c r="AF1198">
        <v>9</v>
      </c>
    </row>
    <row r="1199" spans="1:32" x14ac:dyDescent="0.25">
      <c r="A1199" s="22" t="str">
        <f t="shared" si="18"/>
        <v>9200000038-0</v>
      </c>
      <c r="B1199" s="9" t="s">
        <v>2377</v>
      </c>
      <c r="C1199" s="10" t="s">
        <v>29</v>
      </c>
      <c r="D1199" s="10" t="s">
        <v>29</v>
      </c>
      <c r="E1199" s="9" t="s">
        <v>30</v>
      </c>
      <c r="F1199" s="10" t="s">
        <v>31</v>
      </c>
      <c r="G1199" s="10" t="s">
        <v>32</v>
      </c>
      <c r="H1199" s="11">
        <v>44196</v>
      </c>
      <c r="I1199" s="12">
        <v>44166</v>
      </c>
      <c r="J1199" s="10" t="s">
        <v>443</v>
      </c>
      <c r="K1199" s="13" t="s">
        <v>2378</v>
      </c>
      <c r="L1199" s="10" t="s">
        <v>40</v>
      </c>
      <c r="M1199" s="10" t="s">
        <v>29</v>
      </c>
      <c r="N1199" s="15">
        <v>0</v>
      </c>
      <c r="O1199" s="12"/>
      <c r="P1199" s="10" t="s">
        <v>2336</v>
      </c>
      <c r="Q1199" s="15">
        <v>0</v>
      </c>
      <c r="R1199" s="15"/>
      <c r="S1199" s="10" t="s">
        <v>29</v>
      </c>
      <c r="T1199" s="15">
        <v>0</v>
      </c>
      <c r="U1199" s="10" t="s">
        <v>29</v>
      </c>
      <c r="V1199" s="10" t="s">
        <v>29</v>
      </c>
      <c r="W1199" s="10" t="s">
        <v>37</v>
      </c>
      <c r="X1199" s="10" t="s">
        <v>29</v>
      </c>
      <c r="Y1199" s="15">
        <v>0</v>
      </c>
      <c r="Z1199" s="15">
        <v>0</v>
      </c>
      <c r="AA1199" s="15">
        <v>0</v>
      </c>
      <c r="AB1199" s="15">
        <v>0</v>
      </c>
      <c r="AC1199" s="15">
        <v>0</v>
      </c>
      <c r="AD1199" t="s">
        <v>2609</v>
      </c>
      <c r="AE1199" t="s">
        <v>2611</v>
      </c>
      <c r="AF1199">
        <v>9</v>
      </c>
    </row>
    <row r="1200" spans="1:32" x14ac:dyDescent="0.25">
      <c r="A1200" s="22" t="str">
        <f t="shared" si="18"/>
        <v>9200000039-0</v>
      </c>
      <c r="B1200" s="9" t="s">
        <v>2379</v>
      </c>
      <c r="C1200" s="10" t="s">
        <v>29</v>
      </c>
      <c r="D1200" s="10" t="s">
        <v>29</v>
      </c>
      <c r="E1200" s="9" t="s">
        <v>30</v>
      </c>
      <c r="F1200" s="10" t="s">
        <v>32</v>
      </c>
      <c r="G1200" s="10" t="s">
        <v>32</v>
      </c>
      <c r="H1200" s="11">
        <v>44233</v>
      </c>
      <c r="I1200" s="12">
        <v>44233</v>
      </c>
      <c r="J1200" s="10" t="s">
        <v>520</v>
      </c>
      <c r="K1200" s="13" t="s">
        <v>2380</v>
      </c>
      <c r="L1200" s="10" t="s">
        <v>40</v>
      </c>
      <c r="M1200" s="10" t="s">
        <v>29</v>
      </c>
      <c r="N1200" s="15">
        <v>0</v>
      </c>
      <c r="O1200" s="12"/>
      <c r="P1200" s="10" t="s">
        <v>2270</v>
      </c>
      <c r="Q1200" s="15">
        <v>0</v>
      </c>
      <c r="R1200" s="15">
        <v>112</v>
      </c>
      <c r="S1200" s="10" t="s">
        <v>29</v>
      </c>
      <c r="T1200" s="15">
        <v>0</v>
      </c>
      <c r="U1200" s="10" t="s">
        <v>339</v>
      </c>
      <c r="V1200" s="10" t="s">
        <v>29</v>
      </c>
      <c r="W1200" s="10" t="s">
        <v>37</v>
      </c>
      <c r="X1200" s="10" t="s">
        <v>29</v>
      </c>
      <c r="Y1200" s="15">
        <v>0</v>
      </c>
      <c r="Z1200" s="15">
        <v>0</v>
      </c>
      <c r="AA1200" s="15">
        <v>0</v>
      </c>
      <c r="AB1200" s="15">
        <v>0</v>
      </c>
      <c r="AC1200" s="15">
        <v>0</v>
      </c>
      <c r="AD1200" t="s">
        <v>2609</v>
      </c>
      <c r="AE1200" t="s">
        <v>2611</v>
      </c>
      <c r="AF1200">
        <v>9</v>
      </c>
    </row>
    <row r="1201" spans="1:32" x14ac:dyDescent="0.25">
      <c r="A1201" s="22" t="str">
        <f t="shared" si="18"/>
        <v>9200000040-0</v>
      </c>
      <c r="B1201" s="9" t="s">
        <v>2381</v>
      </c>
      <c r="C1201" s="10" t="s">
        <v>29</v>
      </c>
      <c r="D1201" s="10" t="s">
        <v>29</v>
      </c>
      <c r="E1201" s="9" t="s">
        <v>30</v>
      </c>
      <c r="F1201" s="10" t="s">
        <v>32</v>
      </c>
      <c r="G1201" s="10" t="s">
        <v>32</v>
      </c>
      <c r="H1201" s="11">
        <v>44337</v>
      </c>
      <c r="I1201" s="12">
        <v>44337</v>
      </c>
      <c r="J1201" s="10" t="s">
        <v>503</v>
      </c>
      <c r="K1201" s="13" t="s">
        <v>2382</v>
      </c>
      <c r="L1201" s="10" t="s">
        <v>40</v>
      </c>
      <c r="M1201" s="10" t="s">
        <v>29</v>
      </c>
      <c r="N1201" s="15">
        <v>0</v>
      </c>
      <c r="O1201" s="12"/>
      <c r="P1201" s="10" t="s">
        <v>2207</v>
      </c>
      <c r="Q1201" s="15">
        <v>0</v>
      </c>
      <c r="R1201" s="15">
        <v>6</v>
      </c>
      <c r="S1201" s="10" t="s">
        <v>29</v>
      </c>
      <c r="T1201" s="15">
        <v>0</v>
      </c>
      <c r="U1201" s="10" t="s">
        <v>339</v>
      </c>
      <c r="V1201" s="10" t="s">
        <v>29</v>
      </c>
      <c r="W1201" s="10" t="s">
        <v>37</v>
      </c>
      <c r="X1201" s="10" t="s">
        <v>29</v>
      </c>
      <c r="Y1201" s="15">
        <v>0</v>
      </c>
      <c r="Z1201" s="15">
        <v>0</v>
      </c>
      <c r="AA1201" s="15">
        <v>0</v>
      </c>
      <c r="AB1201" s="15">
        <v>0</v>
      </c>
      <c r="AC1201" s="15">
        <v>0</v>
      </c>
      <c r="AD1201" t="s">
        <v>2609</v>
      </c>
      <c r="AE1201" t="s">
        <v>2611</v>
      </c>
      <c r="AF1201">
        <v>9</v>
      </c>
    </row>
    <row r="1202" spans="1:32" x14ac:dyDescent="0.25">
      <c r="A1202" s="22" t="str">
        <f t="shared" si="18"/>
        <v>9200000041-0</v>
      </c>
      <c r="B1202" s="9" t="s">
        <v>2383</v>
      </c>
      <c r="C1202" s="10" t="s">
        <v>29</v>
      </c>
      <c r="D1202" s="10" t="s">
        <v>29</v>
      </c>
      <c r="E1202" s="9" t="s">
        <v>30</v>
      </c>
      <c r="F1202" s="10" t="s">
        <v>32</v>
      </c>
      <c r="G1202" s="10" t="s">
        <v>32</v>
      </c>
      <c r="H1202" s="11">
        <v>44383</v>
      </c>
      <c r="I1202" s="12">
        <v>44383</v>
      </c>
      <c r="J1202" s="10" t="s">
        <v>448</v>
      </c>
      <c r="K1202" s="13" t="s">
        <v>2384</v>
      </c>
      <c r="L1202" s="10" t="s">
        <v>40</v>
      </c>
      <c r="M1202" s="10" t="s">
        <v>29</v>
      </c>
      <c r="N1202" s="15">
        <v>0</v>
      </c>
      <c r="O1202" s="12"/>
      <c r="P1202" s="10" t="s">
        <v>2385</v>
      </c>
      <c r="Q1202" s="15">
        <v>0</v>
      </c>
      <c r="R1202" s="21">
        <v>1121</v>
      </c>
      <c r="S1202" s="10" t="s">
        <v>29</v>
      </c>
      <c r="T1202" s="15">
        <v>0</v>
      </c>
      <c r="U1202" s="10" t="s">
        <v>339</v>
      </c>
      <c r="V1202" s="10" t="s">
        <v>29</v>
      </c>
      <c r="W1202" s="10" t="s">
        <v>37</v>
      </c>
      <c r="X1202" s="10" t="s">
        <v>29</v>
      </c>
      <c r="Y1202" s="15">
        <v>0</v>
      </c>
      <c r="Z1202" s="15">
        <v>0</v>
      </c>
      <c r="AA1202" s="15">
        <v>0</v>
      </c>
      <c r="AB1202" s="15">
        <v>0</v>
      </c>
      <c r="AC1202" s="15">
        <v>0</v>
      </c>
      <c r="AD1202" t="s">
        <v>2609</v>
      </c>
      <c r="AE1202" t="s">
        <v>2611</v>
      </c>
      <c r="AF1202">
        <v>9</v>
      </c>
    </row>
    <row r="1203" spans="1:32" x14ac:dyDescent="0.25">
      <c r="A1203" s="22" t="str">
        <f t="shared" si="18"/>
        <v>9200000042-0</v>
      </c>
      <c r="B1203" s="9" t="s">
        <v>2386</v>
      </c>
      <c r="C1203" s="10" t="s">
        <v>29</v>
      </c>
      <c r="D1203" s="10" t="s">
        <v>29</v>
      </c>
      <c r="E1203" s="9" t="s">
        <v>30</v>
      </c>
      <c r="F1203" s="10" t="s">
        <v>32</v>
      </c>
      <c r="G1203" s="10" t="s">
        <v>32</v>
      </c>
      <c r="H1203" s="11">
        <v>44835</v>
      </c>
      <c r="I1203" s="12">
        <v>44835</v>
      </c>
      <c r="J1203" s="10" t="s">
        <v>469</v>
      </c>
      <c r="K1203" s="13" t="s">
        <v>2387</v>
      </c>
      <c r="L1203" s="10" t="s">
        <v>40</v>
      </c>
      <c r="M1203" s="10" t="s">
        <v>29</v>
      </c>
      <c r="N1203" s="15">
        <v>0</v>
      </c>
      <c r="O1203" s="12"/>
      <c r="P1203" s="10" t="s">
        <v>2388</v>
      </c>
      <c r="Q1203" s="15">
        <v>0</v>
      </c>
      <c r="R1203" s="15">
        <v>0</v>
      </c>
      <c r="S1203" s="10" t="s">
        <v>29</v>
      </c>
      <c r="T1203" s="15">
        <v>0</v>
      </c>
      <c r="U1203" s="10" t="s">
        <v>339</v>
      </c>
      <c r="V1203" s="10" t="s">
        <v>29</v>
      </c>
      <c r="W1203" s="10" t="s">
        <v>37</v>
      </c>
      <c r="X1203" s="10" t="s">
        <v>29</v>
      </c>
      <c r="Y1203" s="15">
        <v>0</v>
      </c>
      <c r="Z1203" s="15">
        <v>0</v>
      </c>
      <c r="AA1203" s="15">
        <v>0</v>
      </c>
      <c r="AB1203" s="15">
        <v>0</v>
      </c>
      <c r="AC1203" s="15">
        <v>0</v>
      </c>
      <c r="AD1203" t="s">
        <v>2609</v>
      </c>
      <c r="AE1203" t="s">
        <v>2611</v>
      </c>
      <c r="AF1203">
        <v>9</v>
      </c>
    </row>
    <row r="1204" spans="1:32" x14ac:dyDescent="0.25">
      <c r="A1204" s="22" t="str">
        <f t="shared" si="18"/>
        <v>9200000043-0</v>
      </c>
      <c r="B1204" s="9" t="s">
        <v>2389</v>
      </c>
      <c r="C1204" s="10" t="s">
        <v>29</v>
      </c>
      <c r="D1204" s="10" t="s">
        <v>29</v>
      </c>
      <c r="E1204" s="9" t="s">
        <v>30</v>
      </c>
      <c r="F1204" s="10" t="s">
        <v>32</v>
      </c>
      <c r="G1204" s="10" t="s">
        <v>32</v>
      </c>
      <c r="H1204" s="11">
        <v>44421</v>
      </c>
      <c r="I1204" s="12">
        <v>44421</v>
      </c>
      <c r="J1204" s="10" t="s">
        <v>378</v>
      </c>
      <c r="K1204" s="13" t="s">
        <v>2390</v>
      </c>
      <c r="L1204" s="10" t="s">
        <v>40</v>
      </c>
      <c r="M1204" s="10" t="s">
        <v>29</v>
      </c>
      <c r="N1204" s="15">
        <v>0</v>
      </c>
      <c r="O1204" s="12"/>
      <c r="P1204" s="10" t="s">
        <v>993</v>
      </c>
      <c r="Q1204" s="15">
        <v>0</v>
      </c>
      <c r="R1204" s="15">
        <v>1</v>
      </c>
      <c r="S1204" s="10" t="s">
        <v>29</v>
      </c>
      <c r="T1204" s="15">
        <v>0</v>
      </c>
      <c r="U1204" s="10" t="s">
        <v>1020</v>
      </c>
      <c r="V1204" s="10" t="s">
        <v>29</v>
      </c>
      <c r="W1204" s="10" t="s">
        <v>37</v>
      </c>
      <c r="X1204" s="10" t="s">
        <v>29</v>
      </c>
      <c r="Y1204" s="15">
        <v>0</v>
      </c>
      <c r="Z1204" s="15">
        <v>0</v>
      </c>
      <c r="AA1204" s="15">
        <v>0</v>
      </c>
      <c r="AB1204" s="15">
        <v>0</v>
      </c>
      <c r="AC1204" s="15">
        <v>0</v>
      </c>
      <c r="AD1204" t="s">
        <v>2609</v>
      </c>
      <c r="AE1204" t="s">
        <v>2611</v>
      </c>
      <c r="AF1204">
        <v>9</v>
      </c>
    </row>
    <row r="1205" spans="1:32" x14ac:dyDescent="0.25">
      <c r="A1205" s="22" t="str">
        <f t="shared" si="18"/>
        <v>9200000044-0</v>
      </c>
      <c r="B1205" s="9" t="s">
        <v>2391</v>
      </c>
      <c r="C1205" s="10" t="s">
        <v>29</v>
      </c>
      <c r="D1205" s="10" t="s">
        <v>29</v>
      </c>
      <c r="E1205" s="9" t="s">
        <v>30</v>
      </c>
      <c r="F1205" s="10" t="s">
        <v>31</v>
      </c>
      <c r="G1205" s="10" t="s">
        <v>32</v>
      </c>
      <c r="H1205" s="11">
        <v>44520</v>
      </c>
      <c r="I1205" s="12">
        <v>44501</v>
      </c>
      <c r="J1205" s="10" t="s">
        <v>503</v>
      </c>
      <c r="K1205" s="13" t="s">
        <v>1024</v>
      </c>
      <c r="L1205" s="10" t="s">
        <v>40</v>
      </c>
      <c r="M1205" s="10" t="s">
        <v>29</v>
      </c>
      <c r="N1205" s="15">
        <v>0</v>
      </c>
      <c r="O1205" s="12"/>
      <c r="P1205" s="10" t="s">
        <v>2392</v>
      </c>
      <c r="Q1205" s="15">
        <v>0</v>
      </c>
      <c r="R1205" s="15">
        <v>0</v>
      </c>
      <c r="S1205" s="10" t="s">
        <v>29</v>
      </c>
      <c r="T1205" s="15">
        <v>0</v>
      </c>
      <c r="U1205" s="10" t="s">
        <v>1020</v>
      </c>
      <c r="V1205" s="10" t="s">
        <v>29</v>
      </c>
      <c r="W1205" s="10" t="s">
        <v>37</v>
      </c>
      <c r="X1205" s="10" t="s">
        <v>29</v>
      </c>
      <c r="Y1205" s="15">
        <v>0</v>
      </c>
      <c r="Z1205" s="15">
        <v>0</v>
      </c>
      <c r="AA1205" s="15">
        <v>0</v>
      </c>
      <c r="AB1205" s="15">
        <v>0</v>
      </c>
      <c r="AC1205" s="15">
        <v>0</v>
      </c>
      <c r="AD1205" t="s">
        <v>2609</v>
      </c>
      <c r="AE1205" t="s">
        <v>2611</v>
      </c>
      <c r="AF1205">
        <v>9</v>
      </c>
    </row>
    <row r="1206" spans="1:32" x14ac:dyDescent="0.25">
      <c r="A1206" s="22" t="str">
        <f t="shared" si="18"/>
        <v>9200000045-0</v>
      </c>
      <c r="B1206" s="9" t="s">
        <v>2393</v>
      </c>
      <c r="C1206" s="10" t="s">
        <v>29</v>
      </c>
      <c r="D1206" s="10" t="s">
        <v>29</v>
      </c>
      <c r="E1206" s="9" t="s">
        <v>30</v>
      </c>
      <c r="F1206" s="10" t="s">
        <v>31</v>
      </c>
      <c r="G1206" s="10" t="s">
        <v>32</v>
      </c>
      <c r="H1206" s="11">
        <v>44543</v>
      </c>
      <c r="I1206" s="12">
        <v>44531</v>
      </c>
      <c r="J1206" s="10" t="s">
        <v>977</v>
      </c>
      <c r="K1206" s="13" t="s">
        <v>2394</v>
      </c>
      <c r="L1206" s="10" t="s">
        <v>40</v>
      </c>
      <c r="M1206" s="10" t="s">
        <v>29</v>
      </c>
      <c r="N1206" s="15">
        <v>0</v>
      </c>
      <c r="O1206" s="12"/>
      <c r="P1206" s="10" t="s">
        <v>2207</v>
      </c>
      <c r="Q1206" s="15">
        <v>0</v>
      </c>
      <c r="R1206" s="15">
        <v>319</v>
      </c>
      <c r="S1206" s="10" t="s">
        <v>29</v>
      </c>
      <c r="T1206" s="15">
        <v>0</v>
      </c>
      <c r="U1206" s="10" t="s">
        <v>339</v>
      </c>
      <c r="V1206" s="10" t="s">
        <v>29</v>
      </c>
      <c r="W1206" s="10" t="s">
        <v>37</v>
      </c>
      <c r="X1206" s="10" t="s">
        <v>29</v>
      </c>
      <c r="Y1206" s="15">
        <v>0</v>
      </c>
      <c r="Z1206" s="15">
        <v>0</v>
      </c>
      <c r="AA1206" s="15">
        <v>0</v>
      </c>
      <c r="AB1206" s="15">
        <v>0</v>
      </c>
      <c r="AC1206" s="15">
        <v>0</v>
      </c>
      <c r="AD1206" t="s">
        <v>2609</v>
      </c>
      <c r="AE1206" t="s">
        <v>2611</v>
      </c>
      <c r="AF1206">
        <v>9</v>
      </c>
    </row>
    <row r="1207" spans="1:32" x14ac:dyDescent="0.25">
      <c r="A1207" s="22" t="str">
        <f t="shared" si="18"/>
        <v>9200000046-0</v>
      </c>
      <c r="B1207" s="9" t="s">
        <v>2395</v>
      </c>
      <c r="C1207" s="10" t="s">
        <v>29</v>
      </c>
      <c r="D1207" s="10" t="s">
        <v>29</v>
      </c>
      <c r="E1207" s="9" t="s">
        <v>30</v>
      </c>
      <c r="F1207" s="10" t="s">
        <v>31</v>
      </c>
      <c r="G1207" s="10" t="s">
        <v>32</v>
      </c>
      <c r="H1207" s="11">
        <v>44651</v>
      </c>
      <c r="I1207" s="12">
        <v>44621</v>
      </c>
      <c r="J1207" s="10" t="s">
        <v>202</v>
      </c>
      <c r="K1207" s="13" t="s">
        <v>2396</v>
      </c>
      <c r="L1207" s="10" t="s">
        <v>40</v>
      </c>
      <c r="M1207" s="10" t="s">
        <v>29</v>
      </c>
      <c r="N1207" s="15">
        <v>0</v>
      </c>
      <c r="O1207" s="12"/>
      <c r="P1207" s="10" t="s">
        <v>1029</v>
      </c>
      <c r="Q1207" s="15">
        <v>0</v>
      </c>
      <c r="R1207" s="14">
        <v>21789.5</v>
      </c>
      <c r="S1207" s="10" t="s">
        <v>29</v>
      </c>
      <c r="T1207" s="15">
        <v>0</v>
      </c>
      <c r="U1207" s="10" t="s">
        <v>339</v>
      </c>
      <c r="V1207" s="10" t="s">
        <v>29</v>
      </c>
      <c r="W1207" s="10" t="s">
        <v>37</v>
      </c>
      <c r="X1207" s="10" t="s">
        <v>29</v>
      </c>
      <c r="Y1207" s="15">
        <v>0</v>
      </c>
      <c r="Z1207" s="15">
        <v>0</v>
      </c>
      <c r="AA1207" s="15">
        <v>0</v>
      </c>
      <c r="AB1207" s="15">
        <v>0</v>
      </c>
      <c r="AC1207" s="15">
        <v>0</v>
      </c>
      <c r="AD1207" t="s">
        <v>2609</v>
      </c>
      <c r="AE1207" t="s">
        <v>2611</v>
      </c>
      <c r="AF1207">
        <v>9</v>
      </c>
    </row>
    <row r="1208" spans="1:32" x14ac:dyDescent="0.25">
      <c r="A1208" s="22" t="str">
        <f t="shared" si="18"/>
        <v>9200000047-0</v>
      </c>
      <c r="B1208" s="9" t="s">
        <v>2397</v>
      </c>
      <c r="C1208" s="10" t="s">
        <v>29</v>
      </c>
      <c r="D1208" s="10" t="s">
        <v>29</v>
      </c>
      <c r="E1208" s="9" t="s">
        <v>30</v>
      </c>
      <c r="F1208" s="10" t="s">
        <v>31</v>
      </c>
      <c r="G1208" s="10" t="s">
        <v>32</v>
      </c>
      <c r="H1208" s="11">
        <v>44611</v>
      </c>
      <c r="I1208" s="12">
        <v>44593</v>
      </c>
      <c r="J1208" s="10" t="s">
        <v>388</v>
      </c>
      <c r="K1208" s="13" t="s">
        <v>2398</v>
      </c>
      <c r="L1208" s="10" t="s">
        <v>40</v>
      </c>
      <c r="M1208" s="10" t="s">
        <v>29</v>
      </c>
      <c r="N1208" s="15">
        <v>0</v>
      </c>
      <c r="O1208" s="12"/>
      <c r="P1208" s="10" t="s">
        <v>2399</v>
      </c>
      <c r="Q1208" s="15">
        <v>0</v>
      </c>
      <c r="R1208" s="15">
        <v>16</v>
      </c>
      <c r="S1208" s="10" t="s">
        <v>29</v>
      </c>
      <c r="T1208" s="15">
        <v>0</v>
      </c>
      <c r="U1208" s="10" t="s">
        <v>339</v>
      </c>
      <c r="V1208" s="10" t="s">
        <v>29</v>
      </c>
      <c r="W1208" s="10" t="s">
        <v>37</v>
      </c>
      <c r="X1208" s="10" t="s">
        <v>29</v>
      </c>
      <c r="Y1208" s="15">
        <v>0</v>
      </c>
      <c r="Z1208" s="15">
        <v>0</v>
      </c>
      <c r="AA1208" s="15">
        <v>0</v>
      </c>
      <c r="AB1208" s="15">
        <v>0</v>
      </c>
      <c r="AC1208" s="15">
        <v>0</v>
      </c>
      <c r="AD1208" t="s">
        <v>2609</v>
      </c>
      <c r="AE1208" t="s">
        <v>2611</v>
      </c>
      <c r="AF1208">
        <v>9</v>
      </c>
    </row>
    <row r="1209" spans="1:32" x14ac:dyDescent="0.25">
      <c r="A1209" s="22" t="str">
        <f t="shared" si="18"/>
        <v>9200000048-0</v>
      </c>
      <c r="B1209" s="9" t="s">
        <v>2400</v>
      </c>
      <c r="C1209" s="10" t="s">
        <v>29</v>
      </c>
      <c r="D1209" s="10" t="s">
        <v>29</v>
      </c>
      <c r="E1209" s="9" t="s">
        <v>30</v>
      </c>
      <c r="F1209" s="10" t="s">
        <v>31</v>
      </c>
      <c r="G1209" s="10" t="s">
        <v>32</v>
      </c>
      <c r="H1209" s="11">
        <v>44607</v>
      </c>
      <c r="I1209" s="12">
        <v>44593</v>
      </c>
      <c r="J1209" s="10" t="s">
        <v>973</v>
      </c>
      <c r="K1209" s="13" t="s">
        <v>2401</v>
      </c>
      <c r="L1209" s="10" t="s">
        <v>40</v>
      </c>
      <c r="M1209" s="10" t="s">
        <v>29</v>
      </c>
      <c r="N1209" s="15">
        <v>0</v>
      </c>
      <c r="O1209" s="12"/>
      <c r="P1209" s="10" t="s">
        <v>1001</v>
      </c>
      <c r="Q1209" s="15">
        <v>0</v>
      </c>
      <c r="R1209" s="15">
        <v>1</v>
      </c>
      <c r="S1209" s="10" t="s">
        <v>29</v>
      </c>
      <c r="T1209" s="15">
        <v>0</v>
      </c>
      <c r="U1209" s="10" t="s">
        <v>339</v>
      </c>
      <c r="V1209" s="10" t="s">
        <v>29</v>
      </c>
      <c r="W1209" s="10" t="s">
        <v>37</v>
      </c>
      <c r="X1209" s="10" t="s">
        <v>29</v>
      </c>
      <c r="Y1209" s="15">
        <v>0</v>
      </c>
      <c r="Z1209" s="15">
        <v>0</v>
      </c>
      <c r="AA1209" s="15">
        <v>0</v>
      </c>
      <c r="AB1209" s="15">
        <v>0</v>
      </c>
      <c r="AC1209" s="15">
        <v>0</v>
      </c>
      <c r="AD1209" t="s">
        <v>2609</v>
      </c>
      <c r="AE1209" t="s">
        <v>2611</v>
      </c>
      <c r="AF1209">
        <v>9</v>
      </c>
    </row>
    <row r="1210" spans="1:32" x14ac:dyDescent="0.25">
      <c r="A1210" s="22" t="str">
        <f t="shared" si="18"/>
        <v>9200000052-0</v>
      </c>
      <c r="B1210" s="9" t="s">
        <v>2402</v>
      </c>
      <c r="C1210" s="10" t="s">
        <v>29</v>
      </c>
      <c r="D1210" s="10" t="s">
        <v>29</v>
      </c>
      <c r="E1210" s="9" t="s">
        <v>30</v>
      </c>
      <c r="F1210" s="10" t="s">
        <v>31</v>
      </c>
      <c r="G1210" s="10" t="s">
        <v>32</v>
      </c>
      <c r="H1210" s="11">
        <v>44651</v>
      </c>
      <c r="I1210" s="12">
        <v>44621</v>
      </c>
      <c r="J1210" s="10" t="s">
        <v>297</v>
      </c>
      <c r="K1210" s="13" t="s">
        <v>2403</v>
      </c>
      <c r="L1210" s="10" t="s">
        <v>40</v>
      </c>
      <c r="M1210" s="10" t="s">
        <v>29</v>
      </c>
      <c r="N1210" s="15">
        <v>0</v>
      </c>
      <c r="O1210" s="12"/>
      <c r="P1210" s="10" t="s">
        <v>1004</v>
      </c>
      <c r="Q1210" s="15">
        <v>0</v>
      </c>
      <c r="R1210" s="15">
        <v>1</v>
      </c>
      <c r="S1210" s="10" t="s">
        <v>29</v>
      </c>
      <c r="T1210" s="15">
        <v>0</v>
      </c>
      <c r="U1210" s="10" t="s">
        <v>339</v>
      </c>
      <c r="V1210" s="10" t="s">
        <v>29</v>
      </c>
      <c r="W1210" s="10" t="s">
        <v>37</v>
      </c>
      <c r="X1210" s="10" t="s">
        <v>29</v>
      </c>
      <c r="Y1210" s="15">
        <v>0</v>
      </c>
      <c r="Z1210" s="15">
        <v>0</v>
      </c>
      <c r="AA1210" s="15">
        <v>0</v>
      </c>
      <c r="AB1210" s="15">
        <v>0</v>
      </c>
      <c r="AC1210" s="15">
        <v>0</v>
      </c>
      <c r="AD1210" t="s">
        <v>2609</v>
      </c>
      <c r="AE1210" t="s">
        <v>2611</v>
      </c>
      <c r="AF1210">
        <v>9</v>
      </c>
    </row>
    <row r="1211" spans="1:32" x14ac:dyDescent="0.25">
      <c r="A1211" s="22" t="str">
        <f t="shared" si="18"/>
        <v>9200000053-0</v>
      </c>
      <c r="B1211" s="9" t="s">
        <v>2404</v>
      </c>
      <c r="C1211" s="10" t="s">
        <v>29</v>
      </c>
      <c r="D1211" s="10" t="s">
        <v>29</v>
      </c>
      <c r="E1211" s="9" t="s">
        <v>30</v>
      </c>
      <c r="F1211" s="10" t="s">
        <v>31</v>
      </c>
      <c r="G1211" s="10" t="s">
        <v>32</v>
      </c>
      <c r="H1211" s="11">
        <v>44650</v>
      </c>
      <c r="I1211" s="12">
        <v>44621</v>
      </c>
      <c r="J1211" s="10" t="s">
        <v>388</v>
      </c>
      <c r="K1211" s="13" t="s">
        <v>2405</v>
      </c>
      <c r="L1211" s="10" t="s">
        <v>40</v>
      </c>
      <c r="M1211" s="10" t="s">
        <v>29</v>
      </c>
      <c r="N1211" s="15">
        <v>0</v>
      </c>
      <c r="O1211" s="12"/>
      <c r="P1211" s="10" t="s">
        <v>1012</v>
      </c>
      <c r="Q1211" s="15">
        <v>0</v>
      </c>
      <c r="R1211" s="15">
        <v>8</v>
      </c>
      <c r="S1211" s="10" t="s">
        <v>29</v>
      </c>
      <c r="T1211" s="15">
        <v>0</v>
      </c>
      <c r="U1211" s="10" t="s">
        <v>339</v>
      </c>
      <c r="V1211" s="10" t="s">
        <v>29</v>
      </c>
      <c r="W1211" s="10" t="s">
        <v>37</v>
      </c>
      <c r="X1211" s="10" t="s">
        <v>29</v>
      </c>
      <c r="Y1211" s="15">
        <v>0</v>
      </c>
      <c r="Z1211" s="15">
        <v>0</v>
      </c>
      <c r="AA1211" s="15">
        <v>0</v>
      </c>
      <c r="AB1211" s="15">
        <v>0</v>
      </c>
      <c r="AC1211" s="15">
        <v>0</v>
      </c>
      <c r="AD1211" t="s">
        <v>2609</v>
      </c>
      <c r="AE1211" t="s">
        <v>2611</v>
      </c>
      <c r="AF1211">
        <v>9</v>
      </c>
    </row>
    <row r="1212" spans="1:32" x14ac:dyDescent="0.25">
      <c r="A1212" s="22" t="str">
        <f t="shared" si="18"/>
        <v>9200000054-0</v>
      </c>
      <c r="B1212" s="9" t="s">
        <v>2406</v>
      </c>
      <c r="C1212" s="10" t="s">
        <v>29</v>
      </c>
      <c r="D1212" s="10" t="s">
        <v>29</v>
      </c>
      <c r="E1212" s="9" t="s">
        <v>30</v>
      </c>
      <c r="F1212" s="10" t="s">
        <v>31</v>
      </c>
      <c r="G1212" s="10" t="s">
        <v>32</v>
      </c>
      <c r="H1212" s="11">
        <v>44651</v>
      </c>
      <c r="I1212" s="12">
        <v>44621</v>
      </c>
      <c r="J1212" s="10" t="s">
        <v>175</v>
      </c>
      <c r="K1212" s="13" t="s">
        <v>2407</v>
      </c>
      <c r="L1212" s="10" t="s">
        <v>40</v>
      </c>
      <c r="M1212" s="10" t="s">
        <v>29</v>
      </c>
      <c r="N1212" s="15">
        <v>0</v>
      </c>
      <c r="O1212" s="12"/>
      <c r="P1212" s="10" t="s">
        <v>1009</v>
      </c>
      <c r="Q1212" s="15">
        <v>0</v>
      </c>
      <c r="R1212" s="15">
        <v>1</v>
      </c>
      <c r="S1212" s="10" t="s">
        <v>29</v>
      </c>
      <c r="T1212" s="15">
        <v>0</v>
      </c>
      <c r="U1212" s="10" t="s">
        <v>339</v>
      </c>
      <c r="V1212" s="10" t="s">
        <v>29</v>
      </c>
      <c r="W1212" s="10" t="s">
        <v>37</v>
      </c>
      <c r="X1212" s="10" t="s">
        <v>29</v>
      </c>
      <c r="Y1212" s="15">
        <v>0</v>
      </c>
      <c r="Z1212" s="15">
        <v>0</v>
      </c>
      <c r="AA1212" s="15">
        <v>0</v>
      </c>
      <c r="AB1212" s="15">
        <v>0</v>
      </c>
      <c r="AC1212" s="15">
        <v>0</v>
      </c>
      <c r="AD1212" t="s">
        <v>2609</v>
      </c>
      <c r="AE1212" t="s">
        <v>2611</v>
      </c>
      <c r="AF1212">
        <v>9</v>
      </c>
    </row>
    <row r="1213" spans="1:32" x14ac:dyDescent="0.25">
      <c r="A1213" s="22" t="str">
        <f t="shared" si="18"/>
        <v>9200000055-0</v>
      </c>
      <c r="B1213" s="9" t="s">
        <v>2408</v>
      </c>
      <c r="C1213" s="10" t="s">
        <v>29</v>
      </c>
      <c r="D1213" s="10" t="s">
        <v>29</v>
      </c>
      <c r="E1213" s="9" t="s">
        <v>30</v>
      </c>
      <c r="F1213" s="10" t="s">
        <v>31</v>
      </c>
      <c r="G1213" s="10" t="s">
        <v>32</v>
      </c>
      <c r="H1213" s="11">
        <v>44705</v>
      </c>
      <c r="I1213" s="12">
        <v>44682</v>
      </c>
      <c r="J1213" s="10" t="s">
        <v>443</v>
      </c>
      <c r="K1213" s="13" t="s">
        <v>983</v>
      </c>
      <c r="L1213" s="10" t="s">
        <v>40</v>
      </c>
      <c r="M1213" s="10" t="s">
        <v>29</v>
      </c>
      <c r="N1213" s="15">
        <v>0</v>
      </c>
      <c r="O1213" s="12"/>
      <c r="P1213" s="10" t="s">
        <v>984</v>
      </c>
      <c r="Q1213" s="15">
        <v>0</v>
      </c>
      <c r="R1213" s="21">
        <v>1985</v>
      </c>
      <c r="S1213" s="10" t="s">
        <v>29</v>
      </c>
      <c r="T1213" s="15">
        <v>0</v>
      </c>
      <c r="U1213" s="10" t="s">
        <v>339</v>
      </c>
      <c r="V1213" s="10" t="s">
        <v>29</v>
      </c>
      <c r="W1213" s="10" t="s">
        <v>37</v>
      </c>
      <c r="X1213" s="10" t="s">
        <v>29</v>
      </c>
      <c r="Y1213" s="15">
        <v>0</v>
      </c>
      <c r="Z1213" s="15">
        <v>0</v>
      </c>
      <c r="AA1213" s="15">
        <v>0</v>
      </c>
      <c r="AB1213" s="15">
        <v>0</v>
      </c>
      <c r="AC1213" s="15">
        <v>0</v>
      </c>
      <c r="AD1213" t="s">
        <v>2609</v>
      </c>
      <c r="AE1213" t="s">
        <v>2611</v>
      </c>
      <c r="AF1213">
        <v>9</v>
      </c>
    </row>
    <row r="1214" spans="1:32" x14ac:dyDescent="0.25">
      <c r="A1214" s="22" t="str">
        <f t="shared" si="18"/>
        <v>9200000056-0</v>
      </c>
      <c r="B1214" s="9" t="s">
        <v>2409</v>
      </c>
      <c r="C1214" s="10" t="s">
        <v>29</v>
      </c>
      <c r="D1214" s="10" t="s">
        <v>29</v>
      </c>
      <c r="E1214" s="9" t="s">
        <v>30</v>
      </c>
      <c r="F1214" s="10" t="s">
        <v>31</v>
      </c>
      <c r="G1214" s="10" t="s">
        <v>32</v>
      </c>
      <c r="H1214" s="11">
        <v>44751</v>
      </c>
      <c r="I1214" s="12">
        <v>44743</v>
      </c>
      <c r="J1214" s="10" t="s">
        <v>692</v>
      </c>
      <c r="K1214" s="13" t="s">
        <v>908</v>
      </c>
      <c r="L1214" s="10" t="s">
        <v>40</v>
      </c>
      <c r="M1214" s="10" t="s">
        <v>29</v>
      </c>
      <c r="N1214" s="15">
        <v>0</v>
      </c>
      <c r="O1214" s="12"/>
      <c r="P1214" s="10" t="s">
        <v>962</v>
      </c>
      <c r="Q1214" s="15">
        <v>0</v>
      </c>
      <c r="R1214" s="15"/>
      <c r="S1214" s="10" t="s">
        <v>29</v>
      </c>
      <c r="T1214" s="15">
        <v>0</v>
      </c>
      <c r="U1214" s="10" t="s">
        <v>29</v>
      </c>
      <c r="V1214" s="10" t="s">
        <v>29</v>
      </c>
      <c r="W1214" s="10" t="s">
        <v>37</v>
      </c>
      <c r="X1214" s="10" t="s">
        <v>29</v>
      </c>
      <c r="Y1214" s="15">
        <v>0</v>
      </c>
      <c r="Z1214" s="15">
        <v>0</v>
      </c>
      <c r="AA1214" s="15">
        <v>0</v>
      </c>
      <c r="AB1214" s="15">
        <v>0</v>
      </c>
      <c r="AC1214" s="15">
        <v>0</v>
      </c>
      <c r="AD1214" t="s">
        <v>2609</v>
      </c>
      <c r="AE1214" t="s">
        <v>2611</v>
      </c>
      <c r="AF1214">
        <v>9</v>
      </c>
    </row>
    <row r="1215" spans="1:32" x14ac:dyDescent="0.25">
      <c r="A1215" s="22" t="str">
        <f t="shared" si="18"/>
        <v>9200000057-0</v>
      </c>
      <c r="B1215" s="9" t="s">
        <v>2410</v>
      </c>
      <c r="C1215" s="10" t="s">
        <v>29</v>
      </c>
      <c r="D1215" s="10" t="s">
        <v>29</v>
      </c>
      <c r="E1215" s="9" t="s">
        <v>30</v>
      </c>
      <c r="F1215" s="10" t="s">
        <v>31</v>
      </c>
      <c r="G1215" s="10" t="s">
        <v>32</v>
      </c>
      <c r="H1215" s="11">
        <v>45053</v>
      </c>
      <c r="I1215" s="12">
        <v>45047</v>
      </c>
      <c r="J1215" s="10" t="s">
        <v>480</v>
      </c>
      <c r="K1215" s="13" t="s">
        <v>2411</v>
      </c>
      <c r="L1215" s="10" t="s">
        <v>40</v>
      </c>
      <c r="M1215" s="10" t="s">
        <v>2355</v>
      </c>
      <c r="N1215" s="15">
        <v>0</v>
      </c>
      <c r="O1215" s="12"/>
      <c r="P1215" s="10" t="s">
        <v>2270</v>
      </c>
      <c r="Q1215" s="15">
        <v>0</v>
      </c>
      <c r="R1215" s="15"/>
      <c r="S1215" s="10" t="s">
        <v>29</v>
      </c>
      <c r="T1215" s="15">
        <v>0</v>
      </c>
      <c r="U1215" s="10" t="s">
        <v>29</v>
      </c>
      <c r="V1215" s="10" t="s">
        <v>29</v>
      </c>
      <c r="W1215" s="10" t="s">
        <v>37</v>
      </c>
      <c r="X1215" s="10" t="s">
        <v>29</v>
      </c>
      <c r="Y1215" s="15">
        <v>0</v>
      </c>
      <c r="Z1215" s="14">
        <v>10436802.460000001</v>
      </c>
      <c r="AA1215" s="15">
        <v>0</v>
      </c>
      <c r="AB1215" s="15">
        <v>0</v>
      </c>
      <c r="AC1215" s="14">
        <v>10436802.460000001</v>
      </c>
      <c r="AD1215" t="s">
        <v>2609</v>
      </c>
      <c r="AE1215" t="s">
        <v>2611</v>
      </c>
      <c r="AF1215">
        <v>9</v>
      </c>
    </row>
    <row r="1216" spans="1:32" x14ac:dyDescent="0.25">
      <c r="A1216" s="22" t="str">
        <f t="shared" si="18"/>
        <v>9200000058-0</v>
      </c>
      <c r="B1216" s="9" t="s">
        <v>2412</v>
      </c>
      <c r="C1216" s="10" t="s">
        <v>29</v>
      </c>
      <c r="D1216" s="10" t="s">
        <v>29</v>
      </c>
      <c r="E1216" s="9" t="s">
        <v>30</v>
      </c>
      <c r="F1216" s="10" t="s">
        <v>31</v>
      </c>
      <c r="G1216" s="10" t="s">
        <v>32</v>
      </c>
      <c r="H1216" s="11">
        <v>45084</v>
      </c>
      <c r="I1216" s="12">
        <v>45084</v>
      </c>
      <c r="J1216" s="10" t="s">
        <v>466</v>
      </c>
      <c r="K1216" s="13" t="s">
        <v>2414</v>
      </c>
      <c r="L1216" s="10" t="s">
        <v>40</v>
      </c>
      <c r="M1216" s="10" t="s">
        <v>1306</v>
      </c>
      <c r="N1216" s="15">
        <v>0</v>
      </c>
      <c r="O1216" s="12"/>
      <c r="P1216" s="10" t="s">
        <v>2286</v>
      </c>
      <c r="Q1216" s="15">
        <v>0</v>
      </c>
      <c r="R1216" s="15"/>
      <c r="S1216" s="10" t="s">
        <v>29</v>
      </c>
      <c r="T1216" s="15">
        <v>0</v>
      </c>
      <c r="U1216" s="10" t="s">
        <v>29</v>
      </c>
      <c r="V1216" s="10" t="s">
        <v>29</v>
      </c>
      <c r="W1216" s="10" t="s">
        <v>37</v>
      </c>
      <c r="X1216" s="10" t="s">
        <v>29</v>
      </c>
      <c r="Y1216" s="15">
        <v>0</v>
      </c>
      <c r="Z1216" s="15">
        <v>0</v>
      </c>
      <c r="AA1216" s="15">
        <v>0</v>
      </c>
      <c r="AB1216" s="15">
        <v>0</v>
      </c>
      <c r="AC1216" s="15">
        <v>0</v>
      </c>
      <c r="AD1216" t="s">
        <v>2609</v>
      </c>
      <c r="AE1216" t="s">
        <v>2611</v>
      </c>
      <c r="AF1216">
        <v>9</v>
      </c>
    </row>
    <row r="1217" spans="1:32" x14ac:dyDescent="0.25">
      <c r="A1217" s="22" t="str">
        <f t="shared" si="18"/>
        <v>9200000059-0</v>
      </c>
      <c r="B1217" s="9" t="s">
        <v>2415</v>
      </c>
      <c r="C1217" s="10" t="s">
        <v>29</v>
      </c>
      <c r="D1217" s="10" t="s">
        <v>29</v>
      </c>
      <c r="E1217" s="9" t="s">
        <v>30</v>
      </c>
      <c r="F1217" s="10" t="s">
        <v>31</v>
      </c>
      <c r="G1217" s="10" t="s">
        <v>29</v>
      </c>
      <c r="H1217" s="11">
        <v>45084</v>
      </c>
      <c r="I1217" s="12">
        <v>45084</v>
      </c>
      <c r="J1217" s="10" t="s">
        <v>951</v>
      </c>
      <c r="K1217" s="13" t="s">
        <v>2416</v>
      </c>
      <c r="L1217" s="10" t="s">
        <v>40</v>
      </c>
      <c r="M1217" s="10" t="s">
        <v>29</v>
      </c>
      <c r="N1217" s="15">
        <v>0</v>
      </c>
      <c r="O1217" s="12"/>
      <c r="P1217" s="10" t="s">
        <v>2217</v>
      </c>
      <c r="Q1217" s="15">
        <v>0</v>
      </c>
      <c r="R1217" s="15"/>
      <c r="S1217" s="10" t="s">
        <v>29</v>
      </c>
      <c r="T1217" s="15">
        <v>0</v>
      </c>
      <c r="U1217" s="10" t="s">
        <v>29</v>
      </c>
      <c r="V1217" s="10" t="s">
        <v>29</v>
      </c>
      <c r="W1217" s="10" t="s">
        <v>37</v>
      </c>
      <c r="X1217" s="10" t="s">
        <v>29</v>
      </c>
      <c r="Y1217" s="15">
        <v>0</v>
      </c>
      <c r="Z1217" s="15">
        <v>0</v>
      </c>
      <c r="AA1217" s="15">
        <v>0</v>
      </c>
      <c r="AB1217" s="15">
        <v>0</v>
      </c>
      <c r="AC1217" s="15">
        <v>0</v>
      </c>
      <c r="AD1217" t="s">
        <v>2609</v>
      </c>
      <c r="AE1217" t="s">
        <v>2611</v>
      </c>
      <c r="AF1217">
        <v>9</v>
      </c>
    </row>
    <row r="1218" spans="1:32" x14ac:dyDescent="0.25">
      <c r="A1218" s="22" t="str">
        <f t="shared" si="18"/>
        <v>9200000060-0</v>
      </c>
      <c r="B1218" s="9" t="s">
        <v>2417</v>
      </c>
      <c r="C1218" s="10" t="s">
        <v>29</v>
      </c>
      <c r="D1218" s="10" t="s">
        <v>29</v>
      </c>
      <c r="E1218" s="9" t="s">
        <v>30</v>
      </c>
      <c r="F1218" s="10" t="s">
        <v>31</v>
      </c>
      <c r="G1218" s="10" t="s">
        <v>32</v>
      </c>
      <c r="H1218" s="11">
        <v>45094</v>
      </c>
      <c r="I1218" s="12">
        <v>45094</v>
      </c>
      <c r="J1218" s="10" t="s">
        <v>407</v>
      </c>
      <c r="K1218" s="13" t="s">
        <v>2418</v>
      </c>
      <c r="L1218" s="10" t="s">
        <v>40</v>
      </c>
      <c r="M1218" s="10" t="s">
        <v>1306</v>
      </c>
      <c r="N1218" s="15">
        <v>0</v>
      </c>
      <c r="O1218" s="12"/>
      <c r="P1218" s="10" t="s">
        <v>2419</v>
      </c>
      <c r="Q1218" s="15">
        <v>0</v>
      </c>
      <c r="R1218" s="15"/>
      <c r="S1218" s="10" t="s">
        <v>29</v>
      </c>
      <c r="T1218" s="15">
        <v>0</v>
      </c>
      <c r="U1218" s="10" t="s">
        <v>29</v>
      </c>
      <c r="V1218" s="10" t="s">
        <v>29</v>
      </c>
      <c r="W1218" s="10" t="s">
        <v>37</v>
      </c>
      <c r="X1218" s="10" t="s">
        <v>29</v>
      </c>
      <c r="Y1218" s="15">
        <v>0</v>
      </c>
      <c r="Z1218" s="15">
        <v>0</v>
      </c>
      <c r="AA1218" s="15">
        <v>0</v>
      </c>
      <c r="AB1218" s="15">
        <v>0</v>
      </c>
      <c r="AC1218" s="15">
        <v>0</v>
      </c>
      <c r="AD1218" t="s">
        <v>2609</v>
      </c>
      <c r="AE1218" t="s">
        <v>2611</v>
      </c>
      <c r="AF1218">
        <v>9</v>
      </c>
    </row>
    <row r="1219" spans="1:32" x14ac:dyDescent="0.25">
      <c r="A1219" s="22" t="str">
        <f t="shared" ref="A1219:A1282" si="19">CONCATENATE(B1219,"-",E1219)</f>
        <v>9200000061-0</v>
      </c>
      <c r="B1219" s="9" t="s">
        <v>2637</v>
      </c>
      <c r="C1219" s="10" t="s">
        <v>29</v>
      </c>
      <c r="D1219" s="10" t="s">
        <v>29</v>
      </c>
      <c r="E1219" s="9" t="s">
        <v>30</v>
      </c>
      <c r="F1219" s="10" t="s">
        <v>31</v>
      </c>
      <c r="G1219" s="10" t="s">
        <v>29</v>
      </c>
      <c r="H1219" s="11">
        <v>45096</v>
      </c>
      <c r="I1219" s="12">
        <v>45078</v>
      </c>
      <c r="J1219" s="10" t="s">
        <v>573</v>
      </c>
      <c r="K1219" s="13" t="s">
        <v>2127</v>
      </c>
      <c r="L1219" s="10" t="s">
        <v>40</v>
      </c>
      <c r="M1219" s="10" t="s">
        <v>29</v>
      </c>
      <c r="N1219" s="15">
        <v>0</v>
      </c>
      <c r="O1219" s="12"/>
      <c r="P1219" s="10" t="s">
        <v>2638</v>
      </c>
      <c r="Q1219" s="15">
        <v>0</v>
      </c>
      <c r="R1219" s="15"/>
      <c r="S1219" s="10" t="s">
        <v>29</v>
      </c>
      <c r="T1219" s="15">
        <v>0</v>
      </c>
      <c r="U1219" s="10" t="s">
        <v>29</v>
      </c>
      <c r="V1219" s="10" t="s">
        <v>29</v>
      </c>
      <c r="W1219" s="10" t="s">
        <v>37</v>
      </c>
      <c r="X1219" s="10" t="s">
        <v>29</v>
      </c>
      <c r="Y1219" s="15">
        <v>0</v>
      </c>
      <c r="Z1219" s="15">
        <v>0</v>
      </c>
      <c r="AA1219" s="15">
        <v>0</v>
      </c>
      <c r="AB1219" s="15">
        <v>0</v>
      </c>
      <c r="AC1219" s="15">
        <v>0</v>
      </c>
      <c r="AD1219" t="s">
        <v>2609</v>
      </c>
      <c r="AE1219" t="s">
        <v>2611</v>
      </c>
      <c r="AF1219">
        <v>9</v>
      </c>
    </row>
    <row r="1220" spans="1:32" x14ac:dyDescent="0.25">
      <c r="A1220" s="22" t="str">
        <f t="shared" si="19"/>
        <v>9200000062-0</v>
      </c>
      <c r="B1220" s="9" t="s">
        <v>2647</v>
      </c>
      <c r="C1220" s="10" t="s">
        <v>29</v>
      </c>
      <c r="D1220" s="10" t="s">
        <v>29</v>
      </c>
      <c r="E1220" s="9" t="s">
        <v>30</v>
      </c>
      <c r="F1220" s="10" t="s">
        <v>31</v>
      </c>
      <c r="G1220" s="10" t="s">
        <v>32</v>
      </c>
      <c r="H1220" s="11">
        <v>45231</v>
      </c>
      <c r="I1220" s="12">
        <v>45231</v>
      </c>
      <c r="J1220" s="10" t="s">
        <v>407</v>
      </c>
      <c r="K1220" s="13" t="s">
        <v>2648</v>
      </c>
      <c r="L1220" s="10" t="s">
        <v>398</v>
      </c>
      <c r="M1220" s="10" t="s">
        <v>2128</v>
      </c>
      <c r="N1220" s="15">
        <v>0</v>
      </c>
      <c r="O1220" s="12"/>
      <c r="P1220" s="10" t="s">
        <v>29</v>
      </c>
      <c r="Q1220" s="15">
        <v>0</v>
      </c>
      <c r="R1220" s="15"/>
      <c r="S1220" s="10" t="s">
        <v>29</v>
      </c>
      <c r="T1220" s="15">
        <v>0</v>
      </c>
      <c r="U1220" s="10" t="s">
        <v>29</v>
      </c>
      <c r="V1220" s="10" t="s">
        <v>29</v>
      </c>
      <c r="W1220" s="10" t="s">
        <v>37</v>
      </c>
      <c r="X1220" s="10" t="s">
        <v>29</v>
      </c>
      <c r="Y1220" s="15">
        <v>0</v>
      </c>
      <c r="Z1220" s="15">
        <v>0</v>
      </c>
      <c r="AA1220" s="15">
        <v>0</v>
      </c>
      <c r="AB1220" s="15">
        <v>0</v>
      </c>
      <c r="AC1220" s="15">
        <v>0</v>
      </c>
      <c r="AD1220" t="s">
        <v>2609</v>
      </c>
      <c r="AE1220" t="s">
        <v>2611</v>
      </c>
      <c r="AF1220">
        <v>9</v>
      </c>
    </row>
    <row r="1221" spans="1:32" x14ac:dyDescent="0.25">
      <c r="A1221" s="22" t="str">
        <f t="shared" si="19"/>
        <v>9200000063-0</v>
      </c>
      <c r="B1221" s="9" t="s">
        <v>2651</v>
      </c>
      <c r="C1221" s="10" t="s">
        <v>29</v>
      </c>
      <c r="D1221" s="10" t="s">
        <v>29</v>
      </c>
      <c r="E1221" s="9" t="s">
        <v>30</v>
      </c>
      <c r="F1221" s="10" t="s">
        <v>31</v>
      </c>
      <c r="G1221" s="10" t="s">
        <v>32</v>
      </c>
      <c r="H1221" s="11">
        <v>45200</v>
      </c>
      <c r="I1221" s="12">
        <v>45200</v>
      </c>
      <c r="J1221" s="10" t="s">
        <v>432</v>
      </c>
      <c r="K1221" s="13" t="s">
        <v>2652</v>
      </c>
      <c r="L1221" s="10" t="s">
        <v>398</v>
      </c>
      <c r="M1221" s="10" t="s">
        <v>29</v>
      </c>
      <c r="N1221" s="15">
        <v>0</v>
      </c>
      <c r="O1221" s="12"/>
      <c r="P1221" s="10" t="s">
        <v>29</v>
      </c>
      <c r="Q1221" s="15">
        <v>0</v>
      </c>
      <c r="R1221" s="15"/>
      <c r="S1221" s="10" t="s">
        <v>29</v>
      </c>
      <c r="T1221" s="15">
        <v>0</v>
      </c>
      <c r="U1221" s="10" t="s">
        <v>29</v>
      </c>
      <c r="V1221" s="10" t="s">
        <v>29</v>
      </c>
      <c r="W1221" s="10" t="s">
        <v>37</v>
      </c>
      <c r="X1221" s="10" t="s">
        <v>29</v>
      </c>
      <c r="Y1221" s="15">
        <v>0</v>
      </c>
      <c r="Z1221" s="14">
        <v>6520954.2599999998</v>
      </c>
      <c r="AA1221" s="15">
        <v>0</v>
      </c>
      <c r="AB1221" s="15">
        <v>0</v>
      </c>
      <c r="AC1221" s="14">
        <v>6520954.2599999998</v>
      </c>
      <c r="AD1221" t="s">
        <v>2609</v>
      </c>
      <c r="AE1221" t="s">
        <v>2611</v>
      </c>
      <c r="AF1221">
        <v>9</v>
      </c>
    </row>
    <row r="1222" spans="1:32" x14ac:dyDescent="0.25">
      <c r="A1222" s="22" t="str">
        <f t="shared" si="19"/>
        <v>9200000064-0</v>
      </c>
      <c r="B1222" s="9" t="s">
        <v>2653</v>
      </c>
      <c r="C1222" s="10" t="s">
        <v>29</v>
      </c>
      <c r="D1222" s="10" t="s">
        <v>29</v>
      </c>
      <c r="E1222" s="9" t="s">
        <v>30</v>
      </c>
      <c r="F1222" s="10" t="s">
        <v>31</v>
      </c>
      <c r="G1222" s="10" t="s">
        <v>32</v>
      </c>
      <c r="H1222" s="11">
        <v>45276</v>
      </c>
      <c r="I1222" s="12">
        <v>45261</v>
      </c>
      <c r="J1222" s="10" t="s">
        <v>215</v>
      </c>
      <c r="K1222" s="13" t="s">
        <v>2654</v>
      </c>
      <c r="L1222" s="10" t="s">
        <v>398</v>
      </c>
      <c r="M1222" s="10" t="s">
        <v>29</v>
      </c>
      <c r="N1222" s="15">
        <v>0</v>
      </c>
      <c r="O1222" s="12"/>
      <c r="P1222" s="10" t="s">
        <v>2731</v>
      </c>
      <c r="Q1222" s="15">
        <v>0</v>
      </c>
      <c r="R1222" s="15"/>
      <c r="S1222" s="10" t="s">
        <v>29</v>
      </c>
      <c r="T1222" s="15">
        <v>0</v>
      </c>
      <c r="U1222" s="10" t="s">
        <v>29</v>
      </c>
      <c r="V1222" s="10" t="s">
        <v>29</v>
      </c>
      <c r="W1222" s="10" t="s">
        <v>37</v>
      </c>
      <c r="X1222" s="10" t="s">
        <v>29</v>
      </c>
      <c r="Y1222" s="15">
        <v>0</v>
      </c>
      <c r="Z1222" s="15">
        <v>0</v>
      </c>
      <c r="AA1222" s="15">
        <v>0</v>
      </c>
      <c r="AB1222" s="15">
        <v>0</v>
      </c>
      <c r="AC1222" s="15">
        <v>0</v>
      </c>
      <c r="AD1222" t="s">
        <v>2609</v>
      </c>
      <c r="AE1222" t="s">
        <v>2611</v>
      </c>
      <c r="AF1222">
        <v>9</v>
      </c>
    </row>
    <row r="1223" spans="1:32" x14ac:dyDescent="0.25">
      <c r="A1223" s="22" t="str">
        <f t="shared" si="19"/>
        <v>9200000065-0</v>
      </c>
      <c r="B1223" s="9" t="s">
        <v>2655</v>
      </c>
      <c r="C1223" s="10" t="s">
        <v>29</v>
      </c>
      <c r="D1223" s="10" t="s">
        <v>29</v>
      </c>
      <c r="E1223" s="9" t="s">
        <v>30</v>
      </c>
      <c r="F1223" s="10" t="s">
        <v>31</v>
      </c>
      <c r="G1223" s="10" t="s">
        <v>32</v>
      </c>
      <c r="H1223" s="11">
        <v>45276</v>
      </c>
      <c r="I1223" s="12">
        <v>45261</v>
      </c>
      <c r="J1223" s="10" t="s">
        <v>2656</v>
      </c>
      <c r="K1223" s="13" t="s">
        <v>2657</v>
      </c>
      <c r="L1223" s="10" t="s">
        <v>398</v>
      </c>
      <c r="M1223" s="10" t="s">
        <v>29</v>
      </c>
      <c r="N1223" s="15">
        <v>0</v>
      </c>
      <c r="O1223" s="12"/>
      <c r="P1223" s="10" t="s">
        <v>741</v>
      </c>
      <c r="Q1223" s="15">
        <v>0</v>
      </c>
      <c r="R1223" s="15"/>
      <c r="S1223" s="10" t="s">
        <v>29</v>
      </c>
      <c r="T1223" s="15">
        <v>0</v>
      </c>
      <c r="U1223" s="10" t="s">
        <v>29</v>
      </c>
      <c r="V1223" s="10" t="s">
        <v>29</v>
      </c>
      <c r="W1223" s="10" t="s">
        <v>37</v>
      </c>
      <c r="X1223" s="10" t="s">
        <v>29</v>
      </c>
      <c r="Y1223" s="15">
        <v>0</v>
      </c>
      <c r="Z1223" s="14">
        <v>3439979.82</v>
      </c>
      <c r="AA1223" s="15">
        <v>0</v>
      </c>
      <c r="AB1223" s="15">
        <v>0</v>
      </c>
      <c r="AC1223" s="14">
        <v>3439979.82</v>
      </c>
      <c r="AD1223" t="s">
        <v>2609</v>
      </c>
      <c r="AE1223" t="s">
        <v>2611</v>
      </c>
      <c r="AF1223">
        <v>9</v>
      </c>
    </row>
    <row r="1224" spans="1:32" x14ac:dyDescent="0.25">
      <c r="A1224" s="22" t="str">
        <f t="shared" si="19"/>
        <v>9200000067-0</v>
      </c>
      <c r="B1224" s="9" t="s">
        <v>2663</v>
      </c>
      <c r="C1224" s="10" t="s">
        <v>29</v>
      </c>
      <c r="D1224" s="10" t="s">
        <v>29</v>
      </c>
      <c r="E1224" s="9" t="s">
        <v>30</v>
      </c>
      <c r="F1224" s="10" t="s">
        <v>31</v>
      </c>
      <c r="G1224" s="10" t="s">
        <v>32</v>
      </c>
      <c r="H1224" s="11">
        <v>45350</v>
      </c>
      <c r="I1224" s="12">
        <v>45323</v>
      </c>
      <c r="J1224" s="10" t="s">
        <v>709</v>
      </c>
      <c r="K1224" s="13" t="s">
        <v>2664</v>
      </c>
      <c r="L1224" s="10" t="s">
        <v>40</v>
      </c>
      <c r="M1224" s="10" t="s">
        <v>29</v>
      </c>
      <c r="N1224" s="15">
        <v>0</v>
      </c>
      <c r="O1224" s="12"/>
      <c r="P1224" s="10" t="s">
        <v>29</v>
      </c>
      <c r="Q1224" s="15">
        <v>0</v>
      </c>
      <c r="R1224" s="15"/>
      <c r="S1224" s="10" t="s">
        <v>29</v>
      </c>
      <c r="T1224" s="15">
        <v>0</v>
      </c>
      <c r="U1224" s="10" t="s">
        <v>29</v>
      </c>
      <c r="V1224" s="10" t="s">
        <v>29</v>
      </c>
      <c r="W1224" s="10" t="s">
        <v>37</v>
      </c>
      <c r="X1224" s="10" t="s">
        <v>29</v>
      </c>
      <c r="Y1224" s="15">
        <v>0</v>
      </c>
      <c r="Z1224" s="14">
        <v>1193542.6399999999</v>
      </c>
      <c r="AA1224" s="15">
        <v>0</v>
      </c>
      <c r="AB1224" s="15">
        <v>0</v>
      </c>
      <c r="AC1224" s="14">
        <v>1193542.6399999999</v>
      </c>
      <c r="AD1224" t="s">
        <v>2609</v>
      </c>
      <c r="AE1224" t="s">
        <v>2609</v>
      </c>
      <c r="AF1224">
        <v>9</v>
      </c>
    </row>
    <row r="1225" spans="1:32" x14ac:dyDescent="0.25">
      <c r="A1225" s="22" t="str">
        <f t="shared" si="19"/>
        <v>9200000068-0</v>
      </c>
      <c r="B1225" s="9" t="s">
        <v>2671</v>
      </c>
      <c r="C1225" s="10" t="s">
        <v>29</v>
      </c>
      <c r="D1225" s="10" t="s">
        <v>29</v>
      </c>
      <c r="E1225" s="9" t="s">
        <v>30</v>
      </c>
      <c r="F1225" s="10" t="s">
        <v>31</v>
      </c>
      <c r="G1225" s="10" t="s">
        <v>32</v>
      </c>
      <c r="H1225" s="11">
        <v>45358</v>
      </c>
      <c r="I1225" s="12">
        <v>45352</v>
      </c>
      <c r="J1225" s="10" t="s">
        <v>2656</v>
      </c>
      <c r="K1225" s="13" t="s">
        <v>2672</v>
      </c>
      <c r="L1225" s="10" t="s">
        <v>398</v>
      </c>
      <c r="M1225" s="10" t="s">
        <v>29</v>
      </c>
      <c r="N1225" s="15">
        <v>0</v>
      </c>
      <c r="O1225" s="12"/>
      <c r="P1225" s="10" t="s">
        <v>741</v>
      </c>
      <c r="Q1225" s="15">
        <v>0</v>
      </c>
      <c r="R1225" s="15"/>
      <c r="S1225" s="10" t="s">
        <v>29</v>
      </c>
      <c r="T1225" s="15">
        <v>0</v>
      </c>
      <c r="U1225" s="10" t="s">
        <v>29</v>
      </c>
      <c r="V1225" s="10" t="s">
        <v>29</v>
      </c>
      <c r="W1225" s="10" t="s">
        <v>37</v>
      </c>
      <c r="X1225" s="10" t="s">
        <v>29</v>
      </c>
      <c r="Y1225" s="15">
        <v>0</v>
      </c>
      <c r="Z1225" s="14">
        <v>521490.16</v>
      </c>
      <c r="AA1225" s="15">
        <v>0</v>
      </c>
      <c r="AB1225" s="15">
        <v>0</v>
      </c>
      <c r="AC1225" s="14">
        <v>521490.16</v>
      </c>
      <c r="AD1225" t="s">
        <v>2609</v>
      </c>
      <c r="AE1225" t="s">
        <v>2609</v>
      </c>
      <c r="AF1225">
        <v>9</v>
      </c>
    </row>
    <row r="1226" spans="1:32" x14ac:dyDescent="0.25">
      <c r="A1226" s="22" t="str">
        <f t="shared" si="19"/>
        <v>9400000000-0</v>
      </c>
      <c r="B1226" s="9" t="s">
        <v>2422</v>
      </c>
      <c r="C1226" s="10" t="s">
        <v>29</v>
      </c>
      <c r="D1226" s="10" t="s">
        <v>29</v>
      </c>
      <c r="E1226" s="9" t="s">
        <v>30</v>
      </c>
      <c r="F1226" s="10" t="s">
        <v>31</v>
      </c>
      <c r="G1226" s="10" t="s">
        <v>32</v>
      </c>
      <c r="H1226" s="11">
        <v>43678</v>
      </c>
      <c r="I1226" s="12">
        <v>43678</v>
      </c>
      <c r="J1226" s="10" t="s">
        <v>175</v>
      </c>
      <c r="K1226" s="13" t="s">
        <v>2423</v>
      </c>
      <c r="L1226" s="10" t="s">
        <v>40</v>
      </c>
      <c r="M1226" s="10" t="s">
        <v>29</v>
      </c>
      <c r="N1226" s="15">
        <v>0</v>
      </c>
      <c r="O1226" s="12"/>
      <c r="P1226" s="10" t="s">
        <v>29</v>
      </c>
      <c r="Q1226" s="15">
        <v>0</v>
      </c>
      <c r="R1226" s="15">
        <v>1</v>
      </c>
      <c r="S1226" s="10" t="s">
        <v>29</v>
      </c>
      <c r="T1226" s="15">
        <v>0</v>
      </c>
      <c r="U1226" s="10" t="s">
        <v>339</v>
      </c>
      <c r="V1226" s="10" t="s">
        <v>29</v>
      </c>
      <c r="W1226" s="10" t="s">
        <v>37</v>
      </c>
      <c r="X1226" s="10" t="s">
        <v>29</v>
      </c>
      <c r="Y1226" s="15">
        <v>0</v>
      </c>
      <c r="Z1226" s="15">
        <v>0</v>
      </c>
      <c r="AA1226" s="15">
        <v>0</v>
      </c>
      <c r="AB1226" s="15">
        <v>0</v>
      </c>
      <c r="AC1226" s="15">
        <v>0</v>
      </c>
      <c r="AD1226" t="s">
        <v>2609</v>
      </c>
      <c r="AE1226" t="s">
        <v>2635</v>
      </c>
      <c r="AF1226">
        <v>9</v>
      </c>
    </row>
    <row r="1227" spans="1:32" x14ac:dyDescent="0.25">
      <c r="A1227" s="22" t="str">
        <f t="shared" si="19"/>
        <v>9400000001-0</v>
      </c>
      <c r="B1227" s="9" t="s">
        <v>2424</v>
      </c>
      <c r="C1227" s="10" t="s">
        <v>29</v>
      </c>
      <c r="D1227" s="10" t="s">
        <v>29</v>
      </c>
      <c r="E1227" s="9" t="s">
        <v>30</v>
      </c>
      <c r="F1227" s="10" t="s">
        <v>31</v>
      </c>
      <c r="G1227" s="10" t="s">
        <v>32</v>
      </c>
      <c r="H1227" s="11">
        <v>43908</v>
      </c>
      <c r="I1227" s="12">
        <v>43891</v>
      </c>
      <c r="J1227" s="10" t="s">
        <v>218</v>
      </c>
      <c r="K1227" s="13" t="s">
        <v>2425</v>
      </c>
      <c r="L1227" s="10" t="s">
        <v>40</v>
      </c>
      <c r="M1227" s="10" t="s">
        <v>29</v>
      </c>
      <c r="N1227" s="15">
        <v>0</v>
      </c>
      <c r="O1227" s="12"/>
      <c r="P1227" s="10" t="s">
        <v>29</v>
      </c>
      <c r="Q1227" s="15">
        <v>0</v>
      </c>
      <c r="R1227" s="15">
        <v>4</v>
      </c>
      <c r="S1227" s="10" t="s">
        <v>29</v>
      </c>
      <c r="T1227" s="15">
        <v>0</v>
      </c>
      <c r="U1227" s="10" t="s">
        <v>339</v>
      </c>
      <c r="V1227" s="10" t="s">
        <v>29</v>
      </c>
      <c r="W1227" s="10" t="s">
        <v>37</v>
      </c>
      <c r="X1227" s="10" t="s">
        <v>29</v>
      </c>
      <c r="Y1227" s="15">
        <v>0</v>
      </c>
      <c r="Z1227" s="15">
        <v>0</v>
      </c>
      <c r="AA1227" s="15">
        <v>0</v>
      </c>
      <c r="AB1227" s="15">
        <v>0</v>
      </c>
      <c r="AC1227" s="15">
        <v>0</v>
      </c>
      <c r="AD1227" t="s">
        <v>2609</v>
      </c>
      <c r="AE1227" t="s">
        <v>2635</v>
      </c>
      <c r="AF1227">
        <v>9</v>
      </c>
    </row>
    <row r="1228" spans="1:32" x14ac:dyDescent="0.25">
      <c r="A1228" s="22" t="str">
        <f t="shared" si="19"/>
        <v>9400000002-0</v>
      </c>
      <c r="B1228" s="9" t="s">
        <v>2426</v>
      </c>
      <c r="C1228" s="10" t="s">
        <v>29</v>
      </c>
      <c r="D1228" s="10" t="s">
        <v>29</v>
      </c>
      <c r="E1228" s="9" t="s">
        <v>30</v>
      </c>
      <c r="F1228" s="10" t="s">
        <v>31</v>
      </c>
      <c r="G1228" s="10" t="s">
        <v>32</v>
      </c>
      <c r="H1228" s="11">
        <v>43908</v>
      </c>
      <c r="I1228" s="12">
        <v>43891</v>
      </c>
      <c r="J1228" s="10" t="s">
        <v>218</v>
      </c>
      <c r="K1228" s="13" t="s">
        <v>2427</v>
      </c>
      <c r="L1228" s="10" t="s">
        <v>40</v>
      </c>
      <c r="M1228" s="10" t="s">
        <v>29</v>
      </c>
      <c r="N1228" s="15">
        <v>0</v>
      </c>
      <c r="O1228" s="12"/>
      <c r="P1228" s="10" t="s">
        <v>29</v>
      </c>
      <c r="Q1228" s="15">
        <v>0</v>
      </c>
      <c r="R1228" s="15">
        <v>6</v>
      </c>
      <c r="S1228" s="10" t="s">
        <v>29</v>
      </c>
      <c r="T1228" s="15">
        <v>0</v>
      </c>
      <c r="U1228" s="10" t="s">
        <v>339</v>
      </c>
      <c r="V1228" s="10" t="s">
        <v>29</v>
      </c>
      <c r="W1228" s="10" t="s">
        <v>37</v>
      </c>
      <c r="X1228" s="10" t="s">
        <v>29</v>
      </c>
      <c r="Y1228" s="15">
        <v>0</v>
      </c>
      <c r="Z1228" s="15">
        <v>0</v>
      </c>
      <c r="AA1228" s="15">
        <v>0</v>
      </c>
      <c r="AB1228" s="15">
        <v>0</v>
      </c>
      <c r="AC1228" s="15">
        <v>0</v>
      </c>
      <c r="AD1228" t="s">
        <v>2609</v>
      </c>
      <c r="AE1228" t="s">
        <v>2635</v>
      </c>
      <c r="AF1228">
        <v>9</v>
      </c>
    </row>
    <row r="1229" spans="1:32" x14ac:dyDescent="0.25">
      <c r="A1229" s="22" t="str">
        <f t="shared" si="19"/>
        <v>9400000003-0</v>
      </c>
      <c r="B1229" s="9" t="s">
        <v>2428</v>
      </c>
      <c r="C1229" s="10" t="s">
        <v>29</v>
      </c>
      <c r="D1229" s="10" t="s">
        <v>29</v>
      </c>
      <c r="E1229" s="9" t="s">
        <v>30</v>
      </c>
      <c r="F1229" s="10" t="s">
        <v>31</v>
      </c>
      <c r="G1229" s="10" t="s">
        <v>32</v>
      </c>
      <c r="H1229" s="11">
        <v>43908</v>
      </c>
      <c r="I1229" s="12">
        <v>43891</v>
      </c>
      <c r="J1229" s="10" t="s">
        <v>218</v>
      </c>
      <c r="K1229" s="13" t="s">
        <v>2429</v>
      </c>
      <c r="L1229" s="10" t="s">
        <v>40</v>
      </c>
      <c r="M1229" s="10" t="s">
        <v>29</v>
      </c>
      <c r="N1229" s="15">
        <v>0</v>
      </c>
      <c r="O1229" s="12"/>
      <c r="P1229" s="10" t="s">
        <v>29</v>
      </c>
      <c r="Q1229" s="15">
        <v>0</v>
      </c>
      <c r="R1229" s="15">
        <v>0</v>
      </c>
      <c r="S1229" s="10" t="s">
        <v>29</v>
      </c>
      <c r="T1229" s="15">
        <v>0</v>
      </c>
      <c r="U1229" s="10" t="s">
        <v>339</v>
      </c>
      <c r="V1229" s="10" t="s">
        <v>29</v>
      </c>
      <c r="W1229" s="10" t="s">
        <v>37</v>
      </c>
      <c r="X1229" s="10" t="s">
        <v>29</v>
      </c>
      <c r="Y1229" s="15">
        <v>0</v>
      </c>
      <c r="Z1229" s="15">
        <v>0</v>
      </c>
      <c r="AA1229" s="15">
        <v>0</v>
      </c>
      <c r="AB1229" s="15">
        <v>0</v>
      </c>
      <c r="AC1229" s="15">
        <v>0</v>
      </c>
      <c r="AD1229" t="s">
        <v>2609</v>
      </c>
      <c r="AE1229" t="s">
        <v>2635</v>
      </c>
      <c r="AF1229">
        <v>9</v>
      </c>
    </row>
    <row r="1230" spans="1:32" x14ac:dyDescent="0.25">
      <c r="A1230" s="22" t="str">
        <f t="shared" si="19"/>
        <v>9400000004-0</v>
      </c>
      <c r="B1230" s="9" t="s">
        <v>2430</v>
      </c>
      <c r="C1230" s="10" t="s">
        <v>29</v>
      </c>
      <c r="D1230" s="10" t="s">
        <v>29</v>
      </c>
      <c r="E1230" s="9" t="s">
        <v>30</v>
      </c>
      <c r="F1230" s="10" t="s">
        <v>31</v>
      </c>
      <c r="G1230" s="10" t="s">
        <v>32</v>
      </c>
      <c r="H1230" s="11">
        <v>43908</v>
      </c>
      <c r="I1230" s="12">
        <v>43891</v>
      </c>
      <c r="J1230" s="10" t="s">
        <v>218</v>
      </c>
      <c r="K1230" s="13" t="s">
        <v>2431</v>
      </c>
      <c r="L1230" s="10" t="s">
        <v>40</v>
      </c>
      <c r="M1230" s="10" t="s">
        <v>29</v>
      </c>
      <c r="N1230" s="15">
        <v>0</v>
      </c>
      <c r="O1230" s="12"/>
      <c r="P1230" s="10" t="s">
        <v>29</v>
      </c>
      <c r="Q1230" s="15">
        <v>0</v>
      </c>
      <c r="R1230" s="15">
        <v>4</v>
      </c>
      <c r="S1230" s="10" t="s">
        <v>29</v>
      </c>
      <c r="T1230" s="15">
        <v>0</v>
      </c>
      <c r="U1230" s="10" t="s">
        <v>339</v>
      </c>
      <c r="V1230" s="10" t="s">
        <v>29</v>
      </c>
      <c r="W1230" s="10" t="s">
        <v>37</v>
      </c>
      <c r="X1230" s="10" t="s">
        <v>29</v>
      </c>
      <c r="Y1230" s="15">
        <v>0</v>
      </c>
      <c r="Z1230" s="15">
        <v>0</v>
      </c>
      <c r="AA1230" s="15">
        <v>0</v>
      </c>
      <c r="AB1230" s="15">
        <v>0</v>
      </c>
      <c r="AC1230" s="15">
        <v>0</v>
      </c>
      <c r="AD1230" t="s">
        <v>2609</v>
      </c>
      <c r="AE1230" t="s">
        <v>2635</v>
      </c>
      <c r="AF1230">
        <v>9</v>
      </c>
    </row>
    <row r="1231" spans="1:32" x14ac:dyDescent="0.25">
      <c r="A1231" s="22" t="str">
        <f t="shared" si="19"/>
        <v>9400000005-0</v>
      </c>
      <c r="B1231" s="9" t="s">
        <v>2432</v>
      </c>
      <c r="C1231" s="10" t="s">
        <v>29</v>
      </c>
      <c r="D1231" s="10" t="s">
        <v>29</v>
      </c>
      <c r="E1231" s="9" t="s">
        <v>30</v>
      </c>
      <c r="F1231" s="10" t="s">
        <v>31</v>
      </c>
      <c r="G1231" s="10" t="s">
        <v>32</v>
      </c>
      <c r="H1231" s="11">
        <v>44064</v>
      </c>
      <c r="I1231" s="12">
        <v>44044</v>
      </c>
      <c r="J1231" s="10" t="s">
        <v>175</v>
      </c>
      <c r="K1231" s="13" t="s">
        <v>2433</v>
      </c>
      <c r="L1231" s="10" t="s">
        <v>40</v>
      </c>
      <c r="M1231" s="10" t="s">
        <v>29</v>
      </c>
      <c r="N1231" s="15">
        <v>0</v>
      </c>
      <c r="O1231" s="12"/>
      <c r="P1231" s="10" t="s">
        <v>29</v>
      </c>
      <c r="Q1231" s="15">
        <v>0</v>
      </c>
      <c r="R1231" s="15">
        <v>1</v>
      </c>
      <c r="S1231" s="10" t="s">
        <v>29</v>
      </c>
      <c r="T1231" s="15">
        <v>0</v>
      </c>
      <c r="U1231" s="10" t="s">
        <v>339</v>
      </c>
      <c r="V1231" s="10" t="s">
        <v>29</v>
      </c>
      <c r="W1231" s="10" t="s">
        <v>37</v>
      </c>
      <c r="X1231" s="10" t="s">
        <v>29</v>
      </c>
      <c r="Y1231" s="15">
        <v>0</v>
      </c>
      <c r="Z1231" s="15">
        <v>0</v>
      </c>
      <c r="AA1231" s="15">
        <v>0</v>
      </c>
      <c r="AB1231" s="15">
        <v>0</v>
      </c>
      <c r="AC1231" s="15">
        <v>0</v>
      </c>
      <c r="AD1231" t="s">
        <v>2609</v>
      </c>
      <c r="AE1231" t="s">
        <v>2635</v>
      </c>
      <c r="AF1231">
        <v>9</v>
      </c>
    </row>
    <row r="1232" spans="1:32" x14ac:dyDescent="0.25">
      <c r="A1232" s="22" t="str">
        <f t="shared" si="19"/>
        <v>9400000006-0</v>
      </c>
      <c r="B1232" s="9" t="s">
        <v>2434</v>
      </c>
      <c r="C1232" s="10" t="s">
        <v>29</v>
      </c>
      <c r="D1232" s="10" t="s">
        <v>29</v>
      </c>
      <c r="E1232" s="9" t="s">
        <v>30</v>
      </c>
      <c r="F1232" s="10" t="s">
        <v>32</v>
      </c>
      <c r="G1232" s="10" t="s">
        <v>32</v>
      </c>
      <c r="H1232" s="11">
        <v>44141</v>
      </c>
      <c r="I1232" s="12">
        <v>44141</v>
      </c>
      <c r="J1232" s="10" t="s">
        <v>2435</v>
      </c>
      <c r="K1232" s="13" t="s">
        <v>2436</v>
      </c>
      <c r="L1232" s="10" t="s">
        <v>40</v>
      </c>
      <c r="M1232" s="10" t="s">
        <v>29</v>
      </c>
      <c r="N1232" s="15">
        <v>0</v>
      </c>
      <c r="O1232" s="12"/>
      <c r="P1232" s="10" t="s">
        <v>29</v>
      </c>
      <c r="Q1232" s="15">
        <v>0</v>
      </c>
      <c r="R1232" s="15">
        <v>1</v>
      </c>
      <c r="S1232" s="10" t="s">
        <v>29</v>
      </c>
      <c r="T1232" s="15">
        <v>0</v>
      </c>
      <c r="U1232" s="10" t="s">
        <v>339</v>
      </c>
      <c r="V1232" s="10" t="s">
        <v>29</v>
      </c>
      <c r="W1232" s="10" t="s">
        <v>37</v>
      </c>
      <c r="X1232" s="10" t="s">
        <v>29</v>
      </c>
      <c r="Y1232" s="15">
        <v>0</v>
      </c>
      <c r="Z1232" s="15">
        <v>0</v>
      </c>
      <c r="AA1232" s="15">
        <v>0</v>
      </c>
      <c r="AB1232" s="15">
        <v>0</v>
      </c>
      <c r="AC1232" s="15">
        <v>0</v>
      </c>
      <c r="AD1232" t="s">
        <v>2609</v>
      </c>
      <c r="AE1232" t="s">
        <v>2635</v>
      </c>
      <c r="AF1232">
        <v>9</v>
      </c>
    </row>
    <row r="1233" spans="1:32" x14ac:dyDescent="0.25">
      <c r="A1233" s="22" t="str">
        <f t="shared" si="19"/>
        <v>9400000007-0</v>
      </c>
      <c r="B1233" s="9" t="s">
        <v>2437</v>
      </c>
      <c r="C1233" s="10" t="s">
        <v>29</v>
      </c>
      <c r="D1233" s="10" t="s">
        <v>29</v>
      </c>
      <c r="E1233" s="9" t="s">
        <v>30</v>
      </c>
      <c r="F1233" s="10" t="s">
        <v>32</v>
      </c>
      <c r="G1233" s="10" t="s">
        <v>32</v>
      </c>
      <c r="H1233" s="11">
        <v>44196</v>
      </c>
      <c r="I1233" s="12">
        <v>44196</v>
      </c>
      <c r="J1233" s="10" t="s">
        <v>254</v>
      </c>
      <c r="K1233" s="13" t="s">
        <v>1174</v>
      </c>
      <c r="L1233" s="10" t="s">
        <v>40</v>
      </c>
      <c r="M1233" s="10" t="s">
        <v>29</v>
      </c>
      <c r="N1233" s="15">
        <v>0</v>
      </c>
      <c r="O1233" s="12"/>
      <c r="P1233" s="10" t="s">
        <v>29</v>
      </c>
      <c r="Q1233" s="15">
        <v>0</v>
      </c>
      <c r="R1233" s="15">
        <v>1</v>
      </c>
      <c r="S1233" s="10" t="s">
        <v>29</v>
      </c>
      <c r="T1233" s="15">
        <v>0</v>
      </c>
      <c r="U1233" s="10" t="s">
        <v>339</v>
      </c>
      <c r="V1233" s="10" t="s">
        <v>29</v>
      </c>
      <c r="W1233" s="10" t="s">
        <v>37</v>
      </c>
      <c r="X1233" s="10" t="s">
        <v>29</v>
      </c>
      <c r="Y1233" s="15">
        <v>0</v>
      </c>
      <c r="Z1233" s="15">
        <v>0</v>
      </c>
      <c r="AA1233" s="15">
        <v>0</v>
      </c>
      <c r="AB1233" s="15">
        <v>0</v>
      </c>
      <c r="AC1233" s="15">
        <v>0</v>
      </c>
      <c r="AD1233" t="s">
        <v>2609</v>
      </c>
      <c r="AE1233" t="s">
        <v>2635</v>
      </c>
      <c r="AF1233">
        <v>9</v>
      </c>
    </row>
    <row r="1234" spans="1:32" x14ac:dyDescent="0.25">
      <c r="A1234" s="22" t="str">
        <f t="shared" si="19"/>
        <v>9400000008-0</v>
      </c>
      <c r="B1234" s="9" t="s">
        <v>2438</v>
      </c>
      <c r="C1234" s="10" t="s">
        <v>29</v>
      </c>
      <c r="D1234" s="10" t="s">
        <v>29</v>
      </c>
      <c r="E1234" s="9" t="s">
        <v>30</v>
      </c>
      <c r="F1234" s="10" t="s">
        <v>32</v>
      </c>
      <c r="G1234" s="10" t="s">
        <v>32</v>
      </c>
      <c r="H1234" s="11">
        <v>44196</v>
      </c>
      <c r="I1234" s="12">
        <v>44196</v>
      </c>
      <c r="J1234" s="10" t="s">
        <v>254</v>
      </c>
      <c r="K1234" s="13" t="s">
        <v>2439</v>
      </c>
      <c r="L1234" s="10" t="s">
        <v>40</v>
      </c>
      <c r="M1234" s="10" t="s">
        <v>29</v>
      </c>
      <c r="N1234" s="15">
        <v>0</v>
      </c>
      <c r="O1234" s="12"/>
      <c r="P1234" s="10" t="s">
        <v>29</v>
      </c>
      <c r="Q1234" s="15">
        <v>0</v>
      </c>
      <c r="R1234" s="15">
        <v>5</v>
      </c>
      <c r="S1234" s="10" t="s">
        <v>29</v>
      </c>
      <c r="T1234" s="15">
        <v>0</v>
      </c>
      <c r="U1234" s="10" t="s">
        <v>339</v>
      </c>
      <c r="V1234" s="10" t="s">
        <v>29</v>
      </c>
      <c r="W1234" s="10" t="s">
        <v>37</v>
      </c>
      <c r="X1234" s="10" t="s">
        <v>29</v>
      </c>
      <c r="Y1234" s="15">
        <v>0</v>
      </c>
      <c r="Z1234" s="15">
        <v>0</v>
      </c>
      <c r="AA1234" s="15">
        <v>0</v>
      </c>
      <c r="AB1234" s="15">
        <v>0</v>
      </c>
      <c r="AC1234" s="15">
        <v>0</v>
      </c>
      <c r="AD1234" t="s">
        <v>2609</v>
      </c>
      <c r="AE1234" t="s">
        <v>2635</v>
      </c>
      <c r="AF1234">
        <v>9</v>
      </c>
    </row>
    <row r="1235" spans="1:32" x14ac:dyDescent="0.25">
      <c r="A1235" s="22" t="str">
        <f t="shared" si="19"/>
        <v>9400000009-0</v>
      </c>
      <c r="B1235" s="9" t="s">
        <v>2440</v>
      </c>
      <c r="C1235" s="10" t="s">
        <v>29</v>
      </c>
      <c r="D1235" s="10" t="s">
        <v>29</v>
      </c>
      <c r="E1235" s="9" t="s">
        <v>30</v>
      </c>
      <c r="F1235" s="10" t="s">
        <v>32</v>
      </c>
      <c r="G1235" s="10" t="s">
        <v>32</v>
      </c>
      <c r="H1235" s="11">
        <v>44196</v>
      </c>
      <c r="I1235" s="12">
        <v>44196</v>
      </c>
      <c r="J1235" s="10" t="s">
        <v>254</v>
      </c>
      <c r="K1235" s="13" t="s">
        <v>1159</v>
      </c>
      <c r="L1235" s="10" t="s">
        <v>40</v>
      </c>
      <c r="M1235" s="10" t="s">
        <v>29</v>
      </c>
      <c r="N1235" s="15">
        <v>0</v>
      </c>
      <c r="O1235" s="12"/>
      <c r="P1235" s="10" t="s">
        <v>29</v>
      </c>
      <c r="Q1235" s="15">
        <v>0</v>
      </c>
      <c r="R1235" s="15">
        <v>1</v>
      </c>
      <c r="S1235" s="10" t="s">
        <v>29</v>
      </c>
      <c r="T1235" s="15">
        <v>0</v>
      </c>
      <c r="U1235" s="10" t="s">
        <v>339</v>
      </c>
      <c r="V1235" s="10" t="s">
        <v>29</v>
      </c>
      <c r="W1235" s="10" t="s">
        <v>37</v>
      </c>
      <c r="X1235" s="10" t="s">
        <v>29</v>
      </c>
      <c r="Y1235" s="15">
        <v>0</v>
      </c>
      <c r="Z1235" s="15">
        <v>0</v>
      </c>
      <c r="AA1235" s="15">
        <v>0</v>
      </c>
      <c r="AB1235" s="15">
        <v>0</v>
      </c>
      <c r="AC1235" s="15">
        <v>0</v>
      </c>
      <c r="AD1235" t="s">
        <v>2609</v>
      </c>
      <c r="AE1235" t="s">
        <v>2635</v>
      </c>
      <c r="AF1235">
        <v>9</v>
      </c>
    </row>
    <row r="1236" spans="1:32" x14ac:dyDescent="0.25">
      <c r="A1236" s="22" t="str">
        <f t="shared" si="19"/>
        <v>9400000010-0</v>
      </c>
      <c r="B1236" s="9" t="s">
        <v>2441</v>
      </c>
      <c r="C1236" s="10" t="s">
        <v>29</v>
      </c>
      <c r="D1236" s="10" t="s">
        <v>29</v>
      </c>
      <c r="E1236" s="9" t="s">
        <v>30</v>
      </c>
      <c r="F1236" s="10" t="s">
        <v>32</v>
      </c>
      <c r="G1236" s="10" t="s">
        <v>32</v>
      </c>
      <c r="H1236" s="11">
        <v>44196</v>
      </c>
      <c r="I1236" s="12">
        <v>44196</v>
      </c>
      <c r="J1236" s="10" t="s">
        <v>254</v>
      </c>
      <c r="K1236" s="13" t="s">
        <v>2442</v>
      </c>
      <c r="L1236" s="10" t="s">
        <v>40</v>
      </c>
      <c r="M1236" s="10" t="s">
        <v>29</v>
      </c>
      <c r="N1236" s="15">
        <v>0</v>
      </c>
      <c r="O1236" s="12"/>
      <c r="P1236" s="10" t="s">
        <v>29</v>
      </c>
      <c r="Q1236" s="15">
        <v>0</v>
      </c>
      <c r="R1236" s="15">
        <v>1</v>
      </c>
      <c r="S1236" s="10" t="s">
        <v>29</v>
      </c>
      <c r="T1236" s="15">
        <v>0</v>
      </c>
      <c r="U1236" s="10" t="s">
        <v>339</v>
      </c>
      <c r="V1236" s="10" t="s">
        <v>29</v>
      </c>
      <c r="W1236" s="10" t="s">
        <v>37</v>
      </c>
      <c r="X1236" s="10" t="s">
        <v>29</v>
      </c>
      <c r="Y1236" s="15">
        <v>0</v>
      </c>
      <c r="Z1236" s="15">
        <v>0</v>
      </c>
      <c r="AA1236" s="15">
        <v>0</v>
      </c>
      <c r="AB1236" s="15">
        <v>0</v>
      </c>
      <c r="AC1236" s="15">
        <v>0</v>
      </c>
      <c r="AD1236" t="s">
        <v>2609</v>
      </c>
      <c r="AE1236" t="s">
        <v>2635</v>
      </c>
      <c r="AF1236">
        <v>9</v>
      </c>
    </row>
    <row r="1237" spans="1:32" x14ac:dyDescent="0.25">
      <c r="A1237" s="22" t="str">
        <f t="shared" si="19"/>
        <v>9400000011-0</v>
      </c>
      <c r="B1237" s="9" t="s">
        <v>2443</v>
      </c>
      <c r="C1237" s="10" t="s">
        <v>29</v>
      </c>
      <c r="D1237" s="10" t="s">
        <v>29</v>
      </c>
      <c r="E1237" s="9" t="s">
        <v>30</v>
      </c>
      <c r="F1237" s="10" t="s">
        <v>31</v>
      </c>
      <c r="G1237" s="10" t="s">
        <v>32</v>
      </c>
      <c r="H1237" s="11">
        <v>44223</v>
      </c>
      <c r="I1237" s="12">
        <v>44197</v>
      </c>
      <c r="J1237" s="10" t="s">
        <v>254</v>
      </c>
      <c r="K1237" s="13" t="s">
        <v>1159</v>
      </c>
      <c r="L1237" s="10" t="s">
        <v>40</v>
      </c>
      <c r="M1237" s="10" t="s">
        <v>1117</v>
      </c>
      <c r="N1237" s="15">
        <v>0</v>
      </c>
      <c r="O1237" s="12"/>
      <c r="P1237" s="10" t="s">
        <v>1121</v>
      </c>
      <c r="Q1237" s="15">
        <v>0</v>
      </c>
      <c r="R1237" s="15">
        <v>5</v>
      </c>
      <c r="S1237" s="10" t="s">
        <v>29</v>
      </c>
      <c r="T1237" s="15">
        <v>0</v>
      </c>
      <c r="U1237" s="10" t="s">
        <v>339</v>
      </c>
      <c r="V1237" s="10" t="s">
        <v>29</v>
      </c>
      <c r="W1237" s="10" t="s">
        <v>37</v>
      </c>
      <c r="X1237" s="10" t="s">
        <v>29</v>
      </c>
      <c r="Y1237" s="15">
        <v>0</v>
      </c>
      <c r="Z1237" s="15">
        <v>0</v>
      </c>
      <c r="AA1237" s="15">
        <v>0</v>
      </c>
      <c r="AB1237" s="15">
        <v>0</v>
      </c>
      <c r="AC1237" s="15">
        <v>0</v>
      </c>
      <c r="AD1237" t="s">
        <v>2609</v>
      </c>
      <c r="AE1237" t="s">
        <v>2635</v>
      </c>
      <c r="AF1237">
        <v>9</v>
      </c>
    </row>
    <row r="1238" spans="1:32" x14ac:dyDescent="0.25">
      <c r="A1238" s="22" t="str">
        <f t="shared" si="19"/>
        <v>9400000012-0</v>
      </c>
      <c r="B1238" s="9" t="s">
        <v>2444</v>
      </c>
      <c r="C1238" s="10" t="s">
        <v>29</v>
      </c>
      <c r="D1238" s="10" t="s">
        <v>29</v>
      </c>
      <c r="E1238" s="9" t="s">
        <v>30</v>
      </c>
      <c r="F1238" s="10" t="s">
        <v>31</v>
      </c>
      <c r="G1238" s="10" t="s">
        <v>32</v>
      </c>
      <c r="H1238" s="11">
        <v>44223</v>
      </c>
      <c r="I1238" s="12">
        <v>44197</v>
      </c>
      <c r="J1238" s="10" t="s">
        <v>254</v>
      </c>
      <c r="K1238" s="13" t="s">
        <v>1111</v>
      </c>
      <c r="L1238" s="10" t="s">
        <v>40</v>
      </c>
      <c r="M1238" s="10" t="s">
        <v>1117</v>
      </c>
      <c r="N1238" s="15">
        <v>0</v>
      </c>
      <c r="O1238" s="12"/>
      <c r="P1238" s="10" t="s">
        <v>1121</v>
      </c>
      <c r="Q1238" s="15">
        <v>0</v>
      </c>
      <c r="R1238" s="15">
        <v>1</v>
      </c>
      <c r="S1238" s="10" t="s">
        <v>29</v>
      </c>
      <c r="T1238" s="15">
        <v>0</v>
      </c>
      <c r="U1238" s="10" t="s">
        <v>339</v>
      </c>
      <c r="V1238" s="10" t="s">
        <v>29</v>
      </c>
      <c r="W1238" s="10" t="s">
        <v>37</v>
      </c>
      <c r="X1238" s="10" t="s">
        <v>29</v>
      </c>
      <c r="Y1238" s="15">
        <v>0</v>
      </c>
      <c r="Z1238" s="15">
        <v>0</v>
      </c>
      <c r="AA1238" s="15">
        <v>0</v>
      </c>
      <c r="AB1238" s="15">
        <v>0</v>
      </c>
      <c r="AC1238" s="15">
        <v>0</v>
      </c>
      <c r="AD1238" t="s">
        <v>2609</v>
      </c>
      <c r="AE1238" t="s">
        <v>2635</v>
      </c>
      <c r="AF1238">
        <v>9</v>
      </c>
    </row>
    <row r="1239" spans="1:32" x14ac:dyDescent="0.25">
      <c r="A1239" s="22" t="str">
        <f t="shared" si="19"/>
        <v>9400000014-0</v>
      </c>
      <c r="B1239" s="9" t="s">
        <v>2445</v>
      </c>
      <c r="C1239" s="10" t="s">
        <v>29</v>
      </c>
      <c r="D1239" s="10" t="s">
        <v>29</v>
      </c>
      <c r="E1239" s="9" t="s">
        <v>30</v>
      </c>
      <c r="F1239" s="10" t="s">
        <v>31</v>
      </c>
      <c r="G1239" s="10" t="s">
        <v>32</v>
      </c>
      <c r="H1239" s="11">
        <v>44614</v>
      </c>
      <c r="I1239" s="12">
        <v>44593</v>
      </c>
      <c r="J1239" s="10" t="s">
        <v>33</v>
      </c>
      <c r="K1239" s="13" t="s">
        <v>2446</v>
      </c>
      <c r="L1239" s="10" t="s">
        <v>40</v>
      </c>
      <c r="M1239" s="10" t="s">
        <v>29</v>
      </c>
      <c r="N1239" s="15">
        <v>0</v>
      </c>
      <c r="O1239" s="12"/>
      <c r="P1239" s="10" t="s">
        <v>1121</v>
      </c>
      <c r="Q1239" s="15">
        <v>0</v>
      </c>
      <c r="R1239" s="15">
        <v>2</v>
      </c>
      <c r="S1239" s="10" t="s">
        <v>29</v>
      </c>
      <c r="T1239" s="15">
        <v>0</v>
      </c>
      <c r="U1239" s="10" t="s">
        <v>339</v>
      </c>
      <c r="V1239" s="10" t="s">
        <v>29</v>
      </c>
      <c r="W1239" s="10" t="s">
        <v>37</v>
      </c>
      <c r="X1239" s="10" t="s">
        <v>29</v>
      </c>
      <c r="Y1239" s="15">
        <v>0</v>
      </c>
      <c r="Z1239" s="15">
        <v>0</v>
      </c>
      <c r="AA1239" s="15">
        <v>0</v>
      </c>
      <c r="AB1239" s="15">
        <v>0</v>
      </c>
      <c r="AC1239" s="15">
        <v>0</v>
      </c>
      <c r="AD1239" t="s">
        <v>2609</v>
      </c>
      <c r="AE1239" t="s">
        <v>2635</v>
      </c>
      <c r="AF1239">
        <v>9</v>
      </c>
    </row>
    <row r="1240" spans="1:32" x14ac:dyDescent="0.25">
      <c r="A1240" s="22" t="str">
        <f t="shared" si="19"/>
        <v>9400000015-0</v>
      </c>
      <c r="B1240" s="9" t="s">
        <v>2447</v>
      </c>
      <c r="C1240" s="10" t="s">
        <v>29</v>
      </c>
      <c r="D1240" s="10" t="s">
        <v>29</v>
      </c>
      <c r="E1240" s="9" t="s">
        <v>30</v>
      </c>
      <c r="F1240" s="10" t="s">
        <v>31</v>
      </c>
      <c r="G1240" s="10" t="s">
        <v>32</v>
      </c>
      <c r="H1240" s="11">
        <v>44651</v>
      </c>
      <c r="I1240" s="12">
        <v>44621</v>
      </c>
      <c r="J1240" s="10" t="s">
        <v>218</v>
      </c>
      <c r="K1240" s="13" t="s">
        <v>2448</v>
      </c>
      <c r="L1240" s="10" t="s">
        <v>40</v>
      </c>
      <c r="M1240" s="10" t="s">
        <v>29</v>
      </c>
      <c r="N1240" s="15">
        <v>0</v>
      </c>
      <c r="O1240" s="12"/>
      <c r="P1240" s="10" t="s">
        <v>1198</v>
      </c>
      <c r="Q1240" s="15">
        <v>0</v>
      </c>
      <c r="R1240" s="15">
        <v>1</v>
      </c>
      <c r="S1240" s="10" t="s">
        <v>29</v>
      </c>
      <c r="T1240" s="15">
        <v>0</v>
      </c>
      <c r="U1240" s="10" t="s">
        <v>339</v>
      </c>
      <c r="V1240" s="10" t="s">
        <v>29</v>
      </c>
      <c r="W1240" s="10" t="s">
        <v>37</v>
      </c>
      <c r="X1240" s="10" t="s">
        <v>29</v>
      </c>
      <c r="Y1240" s="15">
        <v>0</v>
      </c>
      <c r="Z1240" s="15">
        <v>0</v>
      </c>
      <c r="AA1240" s="15">
        <v>0</v>
      </c>
      <c r="AB1240" s="15">
        <v>0</v>
      </c>
      <c r="AC1240" s="15">
        <v>0</v>
      </c>
      <c r="AD1240" t="s">
        <v>2609</v>
      </c>
      <c r="AE1240" t="s">
        <v>2635</v>
      </c>
      <c r="AF1240">
        <v>9</v>
      </c>
    </row>
    <row r="1241" spans="1:32" x14ac:dyDescent="0.25">
      <c r="A1241" s="22" t="str">
        <f t="shared" si="19"/>
        <v>9400000016-0</v>
      </c>
      <c r="B1241" s="9" t="s">
        <v>2449</v>
      </c>
      <c r="C1241" s="10" t="s">
        <v>29</v>
      </c>
      <c r="D1241" s="10" t="s">
        <v>29</v>
      </c>
      <c r="E1241" s="9" t="s">
        <v>30</v>
      </c>
      <c r="F1241" s="10" t="s">
        <v>31</v>
      </c>
      <c r="G1241" s="10" t="s">
        <v>32</v>
      </c>
      <c r="H1241" s="11">
        <v>44651</v>
      </c>
      <c r="I1241" s="12">
        <v>44621</v>
      </c>
      <c r="J1241" s="10" t="s">
        <v>218</v>
      </c>
      <c r="K1241" s="13" t="s">
        <v>2450</v>
      </c>
      <c r="L1241" s="10" t="s">
        <v>40</v>
      </c>
      <c r="M1241" s="10" t="s">
        <v>29</v>
      </c>
      <c r="N1241" s="15">
        <v>0</v>
      </c>
      <c r="O1241" s="12"/>
      <c r="P1241" s="10" t="s">
        <v>1198</v>
      </c>
      <c r="Q1241" s="15">
        <v>0</v>
      </c>
      <c r="R1241" s="15">
        <v>1</v>
      </c>
      <c r="S1241" s="10" t="s">
        <v>29</v>
      </c>
      <c r="T1241" s="15">
        <v>0</v>
      </c>
      <c r="U1241" s="10" t="s">
        <v>339</v>
      </c>
      <c r="V1241" s="10" t="s">
        <v>29</v>
      </c>
      <c r="W1241" s="10" t="s">
        <v>37</v>
      </c>
      <c r="X1241" s="10" t="s">
        <v>29</v>
      </c>
      <c r="Y1241" s="15">
        <v>0</v>
      </c>
      <c r="Z1241" s="15">
        <v>0</v>
      </c>
      <c r="AA1241" s="15">
        <v>0</v>
      </c>
      <c r="AB1241" s="15">
        <v>0</v>
      </c>
      <c r="AC1241" s="15">
        <v>0</v>
      </c>
      <c r="AD1241" t="s">
        <v>2609</v>
      </c>
      <c r="AE1241" t="s">
        <v>2635</v>
      </c>
      <c r="AF1241">
        <v>9</v>
      </c>
    </row>
    <row r="1242" spans="1:32" x14ac:dyDescent="0.25">
      <c r="A1242" s="22" t="str">
        <f t="shared" si="19"/>
        <v>9400000017-0</v>
      </c>
      <c r="B1242" s="9" t="s">
        <v>2451</v>
      </c>
      <c r="C1242" s="10" t="s">
        <v>29</v>
      </c>
      <c r="D1242" s="10" t="s">
        <v>29</v>
      </c>
      <c r="E1242" s="9" t="s">
        <v>30</v>
      </c>
      <c r="F1242" s="10" t="s">
        <v>31</v>
      </c>
      <c r="G1242" s="10" t="s">
        <v>32</v>
      </c>
      <c r="H1242" s="11">
        <v>44651</v>
      </c>
      <c r="I1242" s="12">
        <v>44621</v>
      </c>
      <c r="J1242" s="10" t="s">
        <v>218</v>
      </c>
      <c r="K1242" s="13" t="s">
        <v>2452</v>
      </c>
      <c r="L1242" s="10" t="s">
        <v>40</v>
      </c>
      <c r="M1242" s="10" t="s">
        <v>29</v>
      </c>
      <c r="N1242" s="15">
        <v>0</v>
      </c>
      <c r="O1242" s="12"/>
      <c r="P1242" s="10" t="s">
        <v>1198</v>
      </c>
      <c r="Q1242" s="15">
        <v>0</v>
      </c>
      <c r="R1242" s="15">
        <v>1</v>
      </c>
      <c r="S1242" s="10" t="s">
        <v>29</v>
      </c>
      <c r="T1242" s="15">
        <v>0</v>
      </c>
      <c r="U1242" s="10" t="s">
        <v>339</v>
      </c>
      <c r="V1242" s="10" t="s">
        <v>29</v>
      </c>
      <c r="W1242" s="10" t="s">
        <v>37</v>
      </c>
      <c r="X1242" s="10" t="s">
        <v>29</v>
      </c>
      <c r="Y1242" s="15">
        <v>0</v>
      </c>
      <c r="Z1242" s="15">
        <v>0</v>
      </c>
      <c r="AA1242" s="15">
        <v>0</v>
      </c>
      <c r="AB1242" s="15">
        <v>0</v>
      </c>
      <c r="AC1242" s="15">
        <v>0</v>
      </c>
      <c r="AD1242" t="s">
        <v>2609</v>
      </c>
      <c r="AE1242" t="s">
        <v>2635</v>
      </c>
      <c r="AF1242">
        <v>9</v>
      </c>
    </row>
    <row r="1243" spans="1:32" x14ac:dyDescent="0.25">
      <c r="A1243" s="22" t="str">
        <f t="shared" si="19"/>
        <v>9400000018-0</v>
      </c>
      <c r="B1243" s="9" t="s">
        <v>2453</v>
      </c>
      <c r="C1243" s="10" t="s">
        <v>29</v>
      </c>
      <c r="D1243" s="10" t="s">
        <v>29</v>
      </c>
      <c r="E1243" s="9" t="s">
        <v>30</v>
      </c>
      <c r="F1243" s="10" t="s">
        <v>31</v>
      </c>
      <c r="G1243" s="10" t="s">
        <v>32</v>
      </c>
      <c r="H1243" s="11">
        <v>44651</v>
      </c>
      <c r="I1243" s="12">
        <v>44621</v>
      </c>
      <c r="J1243" s="10" t="s">
        <v>218</v>
      </c>
      <c r="K1243" s="13" t="s">
        <v>2454</v>
      </c>
      <c r="L1243" s="10" t="s">
        <v>40</v>
      </c>
      <c r="M1243" s="10" t="s">
        <v>29</v>
      </c>
      <c r="N1243" s="15">
        <v>0</v>
      </c>
      <c r="O1243" s="12"/>
      <c r="P1243" s="10" t="s">
        <v>1198</v>
      </c>
      <c r="Q1243" s="15">
        <v>0</v>
      </c>
      <c r="R1243" s="15">
        <v>0</v>
      </c>
      <c r="S1243" s="10" t="s">
        <v>29</v>
      </c>
      <c r="T1243" s="15">
        <v>0</v>
      </c>
      <c r="U1243" s="10" t="s">
        <v>339</v>
      </c>
      <c r="V1243" s="10" t="s">
        <v>29</v>
      </c>
      <c r="W1243" s="10" t="s">
        <v>37</v>
      </c>
      <c r="X1243" s="10" t="s">
        <v>29</v>
      </c>
      <c r="Y1243" s="15">
        <v>0</v>
      </c>
      <c r="Z1243" s="15">
        <v>0</v>
      </c>
      <c r="AA1243" s="15">
        <v>0</v>
      </c>
      <c r="AB1243" s="15">
        <v>0</v>
      </c>
      <c r="AC1243" s="15">
        <v>0</v>
      </c>
      <c r="AD1243" t="s">
        <v>2609</v>
      </c>
      <c r="AE1243" t="s">
        <v>2635</v>
      </c>
      <c r="AF1243">
        <v>9</v>
      </c>
    </row>
    <row r="1244" spans="1:32" x14ac:dyDescent="0.25">
      <c r="A1244" s="22" t="str">
        <f t="shared" si="19"/>
        <v>9400000019-0</v>
      </c>
      <c r="B1244" s="9" t="s">
        <v>2455</v>
      </c>
      <c r="C1244" s="10" t="s">
        <v>29</v>
      </c>
      <c r="D1244" s="10" t="s">
        <v>29</v>
      </c>
      <c r="E1244" s="9" t="s">
        <v>30</v>
      </c>
      <c r="F1244" s="10" t="s">
        <v>31</v>
      </c>
      <c r="G1244" s="10" t="s">
        <v>32</v>
      </c>
      <c r="H1244" s="11">
        <v>44651</v>
      </c>
      <c r="I1244" s="12">
        <v>44621</v>
      </c>
      <c r="J1244" s="10" t="s">
        <v>218</v>
      </c>
      <c r="K1244" s="13" t="s">
        <v>2456</v>
      </c>
      <c r="L1244" s="10" t="s">
        <v>40</v>
      </c>
      <c r="M1244" s="10" t="s">
        <v>29</v>
      </c>
      <c r="N1244" s="15">
        <v>0</v>
      </c>
      <c r="O1244" s="12"/>
      <c r="P1244" s="10" t="s">
        <v>1198</v>
      </c>
      <c r="Q1244" s="15">
        <v>0</v>
      </c>
      <c r="R1244" s="15">
        <v>10</v>
      </c>
      <c r="S1244" s="10" t="s">
        <v>29</v>
      </c>
      <c r="T1244" s="15">
        <v>0</v>
      </c>
      <c r="U1244" s="10" t="s">
        <v>339</v>
      </c>
      <c r="V1244" s="10" t="s">
        <v>29</v>
      </c>
      <c r="W1244" s="10" t="s">
        <v>37</v>
      </c>
      <c r="X1244" s="10" t="s">
        <v>29</v>
      </c>
      <c r="Y1244" s="15">
        <v>0</v>
      </c>
      <c r="Z1244" s="15">
        <v>0</v>
      </c>
      <c r="AA1244" s="15">
        <v>0</v>
      </c>
      <c r="AB1244" s="15">
        <v>0</v>
      </c>
      <c r="AC1244" s="15">
        <v>0</v>
      </c>
      <c r="AD1244" t="s">
        <v>2609</v>
      </c>
      <c r="AE1244" t="s">
        <v>2635</v>
      </c>
      <c r="AF1244">
        <v>9</v>
      </c>
    </row>
    <row r="1245" spans="1:32" x14ac:dyDescent="0.25">
      <c r="A1245" s="22" t="str">
        <f t="shared" si="19"/>
        <v>9400000020-0</v>
      </c>
      <c r="B1245" s="9" t="s">
        <v>2457</v>
      </c>
      <c r="C1245" s="10" t="s">
        <v>29</v>
      </c>
      <c r="D1245" s="10" t="s">
        <v>29</v>
      </c>
      <c r="E1245" s="9" t="s">
        <v>30</v>
      </c>
      <c r="F1245" s="10" t="s">
        <v>31</v>
      </c>
      <c r="G1245" s="10" t="s">
        <v>32</v>
      </c>
      <c r="H1245" s="11">
        <v>44651</v>
      </c>
      <c r="I1245" s="12">
        <v>44621</v>
      </c>
      <c r="J1245" s="10" t="s">
        <v>218</v>
      </c>
      <c r="K1245" s="13" t="s">
        <v>2458</v>
      </c>
      <c r="L1245" s="10" t="s">
        <v>40</v>
      </c>
      <c r="M1245" s="10" t="s">
        <v>29</v>
      </c>
      <c r="N1245" s="15">
        <v>0</v>
      </c>
      <c r="O1245" s="12"/>
      <c r="P1245" s="10" t="s">
        <v>1198</v>
      </c>
      <c r="Q1245" s="15">
        <v>0</v>
      </c>
      <c r="R1245" s="15">
        <v>1</v>
      </c>
      <c r="S1245" s="10" t="s">
        <v>29</v>
      </c>
      <c r="T1245" s="15">
        <v>0</v>
      </c>
      <c r="U1245" s="10" t="s">
        <v>339</v>
      </c>
      <c r="V1245" s="10" t="s">
        <v>29</v>
      </c>
      <c r="W1245" s="10" t="s">
        <v>37</v>
      </c>
      <c r="X1245" s="10" t="s">
        <v>29</v>
      </c>
      <c r="Y1245" s="15">
        <v>0</v>
      </c>
      <c r="Z1245" s="15">
        <v>0</v>
      </c>
      <c r="AA1245" s="15">
        <v>0</v>
      </c>
      <c r="AB1245" s="15">
        <v>0</v>
      </c>
      <c r="AC1245" s="15">
        <v>0</v>
      </c>
      <c r="AD1245" t="s">
        <v>2609</v>
      </c>
      <c r="AE1245" t="s">
        <v>2635</v>
      </c>
      <c r="AF1245">
        <v>9</v>
      </c>
    </row>
    <row r="1246" spans="1:32" x14ac:dyDescent="0.25">
      <c r="A1246" s="22" t="str">
        <f t="shared" si="19"/>
        <v>9400000021-0</v>
      </c>
      <c r="B1246" s="9" t="s">
        <v>2459</v>
      </c>
      <c r="C1246" s="10" t="s">
        <v>29</v>
      </c>
      <c r="D1246" s="10" t="s">
        <v>29</v>
      </c>
      <c r="E1246" s="9" t="s">
        <v>30</v>
      </c>
      <c r="F1246" s="10" t="s">
        <v>31</v>
      </c>
      <c r="G1246" s="10" t="s">
        <v>32</v>
      </c>
      <c r="H1246" s="11">
        <v>44651</v>
      </c>
      <c r="I1246" s="12">
        <v>44621</v>
      </c>
      <c r="J1246" s="10" t="s">
        <v>218</v>
      </c>
      <c r="K1246" s="13" t="s">
        <v>2460</v>
      </c>
      <c r="L1246" s="10" t="s">
        <v>40</v>
      </c>
      <c r="M1246" s="10" t="s">
        <v>29</v>
      </c>
      <c r="N1246" s="15">
        <v>0</v>
      </c>
      <c r="O1246" s="12"/>
      <c r="P1246" s="10" t="s">
        <v>1231</v>
      </c>
      <c r="Q1246" s="15">
        <v>0</v>
      </c>
      <c r="R1246" s="15">
        <v>1</v>
      </c>
      <c r="S1246" s="10" t="s">
        <v>29</v>
      </c>
      <c r="T1246" s="15">
        <v>0</v>
      </c>
      <c r="U1246" s="10" t="s">
        <v>339</v>
      </c>
      <c r="V1246" s="10" t="s">
        <v>29</v>
      </c>
      <c r="W1246" s="10" t="s">
        <v>37</v>
      </c>
      <c r="X1246" s="10" t="s">
        <v>29</v>
      </c>
      <c r="Y1246" s="15">
        <v>0</v>
      </c>
      <c r="Z1246" s="15">
        <v>0</v>
      </c>
      <c r="AA1246" s="15">
        <v>0</v>
      </c>
      <c r="AB1246" s="15">
        <v>0</v>
      </c>
      <c r="AC1246" s="15">
        <v>0</v>
      </c>
      <c r="AD1246" t="s">
        <v>2609</v>
      </c>
      <c r="AE1246" t="s">
        <v>2635</v>
      </c>
      <c r="AF1246">
        <v>9</v>
      </c>
    </row>
    <row r="1247" spans="1:32" x14ac:dyDescent="0.25">
      <c r="A1247" s="22" t="str">
        <f t="shared" si="19"/>
        <v>9400000022-0</v>
      </c>
      <c r="B1247" s="9" t="s">
        <v>2461</v>
      </c>
      <c r="C1247" s="10" t="s">
        <v>29</v>
      </c>
      <c r="D1247" s="10" t="s">
        <v>29</v>
      </c>
      <c r="E1247" s="9" t="s">
        <v>30</v>
      </c>
      <c r="F1247" s="10" t="s">
        <v>31</v>
      </c>
      <c r="G1247" s="10" t="s">
        <v>32</v>
      </c>
      <c r="H1247" s="11">
        <v>44651</v>
      </c>
      <c r="I1247" s="12">
        <v>44621</v>
      </c>
      <c r="J1247" s="10" t="s">
        <v>218</v>
      </c>
      <c r="K1247" s="13" t="s">
        <v>2462</v>
      </c>
      <c r="L1247" s="10" t="s">
        <v>40</v>
      </c>
      <c r="M1247" s="10" t="s">
        <v>29</v>
      </c>
      <c r="N1247" s="15">
        <v>0</v>
      </c>
      <c r="O1247" s="12"/>
      <c r="P1247" s="10" t="s">
        <v>1201</v>
      </c>
      <c r="Q1247" s="15">
        <v>0</v>
      </c>
      <c r="R1247" s="15">
        <v>1</v>
      </c>
      <c r="S1247" s="10" t="s">
        <v>29</v>
      </c>
      <c r="T1247" s="15">
        <v>0</v>
      </c>
      <c r="U1247" s="10" t="s">
        <v>339</v>
      </c>
      <c r="V1247" s="10" t="s">
        <v>29</v>
      </c>
      <c r="W1247" s="10" t="s">
        <v>37</v>
      </c>
      <c r="X1247" s="10" t="s">
        <v>29</v>
      </c>
      <c r="Y1247" s="15">
        <v>0</v>
      </c>
      <c r="Z1247" s="15">
        <v>0</v>
      </c>
      <c r="AA1247" s="15">
        <v>0</v>
      </c>
      <c r="AB1247" s="15">
        <v>0</v>
      </c>
      <c r="AC1247" s="15">
        <v>0</v>
      </c>
      <c r="AD1247" t="s">
        <v>2609</v>
      </c>
      <c r="AE1247" t="s">
        <v>2635</v>
      </c>
      <c r="AF1247">
        <v>9</v>
      </c>
    </row>
    <row r="1248" spans="1:32" x14ac:dyDescent="0.25">
      <c r="A1248" s="22" t="str">
        <f t="shared" si="19"/>
        <v>9400000023-0</v>
      </c>
      <c r="B1248" s="9" t="s">
        <v>2463</v>
      </c>
      <c r="C1248" s="10" t="s">
        <v>29</v>
      </c>
      <c r="D1248" s="10" t="s">
        <v>29</v>
      </c>
      <c r="E1248" s="9" t="s">
        <v>30</v>
      </c>
      <c r="F1248" s="10" t="s">
        <v>31</v>
      </c>
      <c r="G1248" s="10" t="s">
        <v>32</v>
      </c>
      <c r="H1248" s="11">
        <v>44651</v>
      </c>
      <c r="I1248" s="12">
        <v>44621</v>
      </c>
      <c r="J1248" s="10" t="s">
        <v>218</v>
      </c>
      <c r="K1248" s="13" t="s">
        <v>2464</v>
      </c>
      <c r="L1248" s="10" t="s">
        <v>40</v>
      </c>
      <c r="M1248" s="10" t="s">
        <v>29</v>
      </c>
      <c r="N1248" s="15">
        <v>0</v>
      </c>
      <c r="O1248" s="12"/>
      <c r="P1248" s="10" t="s">
        <v>1201</v>
      </c>
      <c r="Q1248" s="15">
        <v>0</v>
      </c>
      <c r="R1248" s="15">
        <v>3</v>
      </c>
      <c r="S1248" s="10" t="s">
        <v>29</v>
      </c>
      <c r="T1248" s="15">
        <v>0</v>
      </c>
      <c r="U1248" s="10" t="s">
        <v>339</v>
      </c>
      <c r="V1248" s="10" t="s">
        <v>29</v>
      </c>
      <c r="W1248" s="10" t="s">
        <v>37</v>
      </c>
      <c r="X1248" s="10" t="s">
        <v>29</v>
      </c>
      <c r="Y1248" s="15">
        <v>0</v>
      </c>
      <c r="Z1248" s="15">
        <v>0</v>
      </c>
      <c r="AA1248" s="15">
        <v>0</v>
      </c>
      <c r="AB1248" s="15">
        <v>0</v>
      </c>
      <c r="AC1248" s="15">
        <v>0</v>
      </c>
      <c r="AD1248" t="s">
        <v>2609</v>
      </c>
      <c r="AE1248" t="s">
        <v>2635</v>
      </c>
      <c r="AF1248">
        <v>9</v>
      </c>
    </row>
    <row r="1249" spans="1:32" x14ac:dyDescent="0.25">
      <c r="A1249" s="22" t="str">
        <f t="shared" si="19"/>
        <v>9400000024-0</v>
      </c>
      <c r="B1249" s="9" t="s">
        <v>2465</v>
      </c>
      <c r="C1249" s="10" t="s">
        <v>29</v>
      </c>
      <c r="D1249" s="10" t="s">
        <v>29</v>
      </c>
      <c r="E1249" s="9" t="s">
        <v>30</v>
      </c>
      <c r="F1249" s="10" t="s">
        <v>31</v>
      </c>
      <c r="G1249" s="10" t="s">
        <v>32</v>
      </c>
      <c r="H1249" s="11">
        <v>44651</v>
      </c>
      <c r="I1249" s="12">
        <v>44621</v>
      </c>
      <c r="J1249" s="10" t="s">
        <v>218</v>
      </c>
      <c r="K1249" s="13" t="s">
        <v>2466</v>
      </c>
      <c r="L1249" s="10" t="s">
        <v>40</v>
      </c>
      <c r="M1249" s="10" t="s">
        <v>29</v>
      </c>
      <c r="N1249" s="15">
        <v>0</v>
      </c>
      <c r="O1249" s="12"/>
      <c r="P1249" s="10" t="s">
        <v>1201</v>
      </c>
      <c r="Q1249" s="15">
        <v>0</v>
      </c>
      <c r="R1249" s="15">
        <v>2</v>
      </c>
      <c r="S1249" s="10" t="s">
        <v>29</v>
      </c>
      <c r="T1249" s="15">
        <v>0</v>
      </c>
      <c r="U1249" s="10" t="s">
        <v>339</v>
      </c>
      <c r="V1249" s="10" t="s">
        <v>29</v>
      </c>
      <c r="W1249" s="10" t="s">
        <v>37</v>
      </c>
      <c r="X1249" s="10" t="s">
        <v>29</v>
      </c>
      <c r="Y1249" s="15">
        <v>0</v>
      </c>
      <c r="Z1249" s="15">
        <v>0</v>
      </c>
      <c r="AA1249" s="15">
        <v>0</v>
      </c>
      <c r="AB1249" s="15">
        <v>0</v>
      </c>
      <c r="AC1249" s="15">
        <v>0</v>
      </c>
      <c r="AD1249" t="s">
        <v>2609</v>
      </c>
      <c r="AE1249" t="s">
        <v>2635</v>
      </c>
      <c r="AF1249">
        <v>9</v>
      </c>
    </row>
    <row r="1250" spans="1:32" x14ac:dyDescent="0.25">
      <c r="A1250" s="22" t="str">
        <f t="shared" si="19"/>
        <v>9400000025-0</v>
      </c>
      <c r="B1250" s="9" t="s">
        <v>2467</v>
      </c>
      <c r="C1250" s="10" t="s">
        <v>29</v>
      </c>
      <c r="D1250" s="10" t="s">
        <v>29</v>
      </c>
      <c r="E1250" s="9" t="s">
        <v>30</v>
      </c>
      <c r="F1250" s="10" t="s">
        <v>31</v>
      </c>
      <c r="G1250" s="10" t="s">
        <v>32</v>
      </c>
      <c r="H1250" s="11">
        <v>44651</v>
      </c>
      <c r="I1250" s="12">
        <v>44621</v>
      </c>
      <c r="J1250" s="10" t="s">
        <v>218</v>
      </c>
      <c r="K1250" s="13" t="s">
        <v>2468</v>
      </c>
      <c r="L1250" s="10" t="s">
        <v>40</v>
      </c>
      <c r="M1250" s="10" t="s">
        <v>29</v>
      </c>
      <c r="N1250" s="15">
        <v>0</v>
      </c>
      <c r="O1250" s="12"/>
      <c r="P1250" s="10" t="s">
        <v>1201</v>
      </c>
      <c r="Q1250" s="15">
        <v>0</v>
      </c>
      <c r="R1250" s="15">
        <v>2</v>
      </c>
      <c r="S1250" s="10" t="s">
        <v>29</v>
      </c>
      <c r="T1250" s="15">
        <v>0</v>
      </c>
      <c r="U1250" s="10" t="s">
        <v>339</v>
      </c>
      <c r="V1250" s="10" t="s">
        <v>29</v>
      </c>
      <c r="W1250" s="10" t="s">
        <v>37</v>
      </c>
      <c r="X1250" s="10" t="s">
        <v>29</v>
      </c>
      <c r="Y1250" s="15">
        <v>0</v>
      </c>
      <c r="Z1250" s="15">
        <v>0</v>
      </c>
      <c r="AA1250" s="15">
        <v>0</v>
      </c>
      <c r="AB1250" s="15">
        <v>0</v>
      </c>
      <c r="AC1250" s="15">
        <v>0</v>
      </c>
      <c r="AD1250" t="s">
        <v>2609</v>
      </c>
      <c r="AE1250" t="s">
        <v>2635</v>
      </c>
      <c r="AF1250">
        <v>9</v>
      </c>
    </row>
    <row r="1251" spans="1:32" x14ac:dyDescent="0.25">
      <c r="A1251" s="22" t="str">
        <f t="shared" si="19"/>
        <v>9400000026-0</v>
      </c>
      <c r="B1251" s="9" t="s">
        <v>2469</v>
      </c>
      <c r="C1251" s="10" t="s">
        <v>29</v>
      </c>
      <c r="D1251" s="10" t="s">
        <v>29</v>
      </c>
      <c r="E1251" s="9" t="s">
        <v>30</v>
      </c>
      <c r="F1251" s="10" t="s">
        <v>31</v>
      </c>
      <c r="G1251" s="10" t="s">
        <v>32</v>
      </c>
      <c r="H1251" s="11">
        <v>44651</v>
      </c>
      <c r="I1251" s="12">
        <v>44621</v>
      </c>
      <c r="J1251" s="10" t="s">
        <v>218</v>
      </c>
      <c r="K1251" s="13" t="s">
        <v>2470</v>
      </c>
      <c r="L1251" s="10" t="s">
        <v>40</v>
      </c>
      <c r="M1251" s="10" t="s">
        <v>29</v>
      </c>
      <c r="N1251" s="15">
        <v>0</v>
      </c>
      <c r="O1251" s="12"/>
      <c r="P1251" s="10" t="s">
        <v>1201</v>
      </c>
      <c r="Q1251" s="15">
        <v>0</v>
      </c>
      <c r="R1251" s="15">
        <v>1</v>
      </c>
      <c r="S1251" s="10" t="s">
        <v>29</v>
      </c>
      <c r="T1251" s="15">
        <v>0</v>
      </c>
      <c r="U1251" s="10" t="s">
        <v>339</v>
      </c>
      <c r="V1251" s="10" t="s">
        <v>29</v>
      </c>
      <c r="W1251" s="10" t="s">
        <v>37</v>
      </c>
      <c r="X1251" s="10" t="s">
        <v>29</v>
      </c>
      <c r="Y1251" s="15">
        <v>0</v>
      </c>
      <c r="Z1251" s="15">
        <v>0</v>
      </c>
      <c r="AA1251" s="15">
        <v>0</v>
      </c>
      <c r="AB1251" s="15">
        <v>0</v>
      </c>
      <c r="AC1251" s="15">
        <v>0</v>
      </c>
      <c r="AD1251" t="s">
        <v>2609</v>
      </c>
      <c r="AE1251" t="s">
        <v>2635</v>
      </c>
      <c r="AF1251">
        <v>9</v>
      </c>
    </row>
    <row r="1252" spans="1:32" x14ac:dyDescent="0.25">
      <c r="A1252" s="22" t="str">
        <f t="shared" si="19"/>
        <v>9400000027-0</v>
      </c>
      <c r="B1252" s="9" t="s">
        <v>2471</v>
      </c>
      <c r="C1252" s="10" t="s">
        <v>29</v>
      </c>
      <c r="D1252" s="10" t="s">
        <v>29</v>
      </c>
      <c r="E1252" s="9" t="s">
        <v>30</v>
      </c>
      <c r="F1252" s="10" t="s">
        <v>31</v>
      </c>
      <c r="G1252" s="10" t="s">
        <v>32</v>
      </c>
      <c r="H1252" s="11">
        <v>44651</v>
      </c>
      <c r="I1252" s="12">
        <v>44621</v>
      </c>
      <c r="J1252" s="10" t="s">
        <v>218</v>
      </c>
      <c r="K1252" s="13" t="s">
        <v>2472</v>
      </c>
      <c r="L1252" s="10" t="s">
        <v>40</v>
      </c>
      <c r="M1252" s="10" t="s">
        <v>29</v>
      </c>
      <c r="N1252" s="15">
        <v>0</v>
      </c>
      <c r="O1252" s="12"/>
      <c r="P1252" s="10" t="s">
        <v>1189</v>
      </c>
      <c r="Q1252" s="15">
        <v>0</v>
      </c>
      <c r="R1252" s="15">
        <v>1</v>
      </c>
      <c r="S1252" s="10" t="s">
        <v>29</v>
      </c>
      <c r="T1252" s="15">
        <v>0</v>
      </c>
      <c r="U1252" s="10" t="s">
        <v>339</v>
      </c>
      <c r="V1252" s="10" t="s">
        <v>29</v>
      </c>
      <c r="W1252" s="10" t="s">
        <v>37</v>
      </c>
      <c r="X1252" s="10" t="s">
        <v>29</v>
      </c>
      <c r="Y1252" s="15">
        <v>0</v>
      </c>
      <c r="Z1252" s="15">
        <v>0</v>
      </c>
      <c r="AA1252" s="15">
        <v>0</v>
      </c>
      <c r="AB1252" s="15">
        <v>0</v>
      </c>
      <c r="AC1252" s="15">
        <v>0</v>
      </c>
      <c r="AD1252" t="s">
        <v>2609</v>
      </c>
      <c r="AE1252" t="s">
        <v>2635</v>
      </c>
      <c r="AF1252">
        <v>9</v>
      </c>
    </row>
    <row r="1253" spans="1:32" x14ac:dyDescent="0.25">
      <c r="A1253" s="22" t="str">
        <f t="shared" si="19"/>
        <v>9400000028-0</v>
      </c>
      <c r="B1253" s="9" t="s">
        <v>2473</v>
      </c>
      <c r="C1253" s="10" t="s">
        <v>29</v>
      </c>
      <c r="D1253" s="10" t="s">
        <v>29</v>
      </c>
      <c r="E1253" s="9" t="s">
        <v>30</v>
      </c>
      <c r="F1253" s="10" t="s">
        <v>31</v>
      </c>
      <c r="G1253" s="10" t="s">
        <v>32</v>
      </c>
      <c r="H1253" s="11">
        <v>44651</v>
      </c>
      <c r="I1253" s="12">
        <v>44621</v>
      </c>
      <c r="J1253" s="10" t="s">
        <v>33</v>
      </c>
      <c r="K1253" s="13" t="s">
        <v>2472</v>
      </c>
      <c r="L1253" s="10" t="s">
        <v>40</v>
      </c>
      <c r="M1253" s="10" t="s">
        <v>29</v>
      </c>
      <c r="N1253" s="15">
        <v>0</v>
      </c>
      <c r="O1253" s="12"/>
      <c r="P1253" s="10" t="s">
        <v>1189</v>
      </c>
      <c r="Q1253" s="15">
        <v>0</v>
      </c>
      <c r="R1253" s="15">
        <v>0</v>
      </c>
      <c r="S1253" s="10" t="s">
        <v>29</v>
      </c>
      <c r="T1253" s="15">
        <v>0</v>
      </c>
      <c r="U1253" s="10" t="s">
        <v>339</v>
      </c>
      <c r="V1253" s="10" t="s">
        <v>29</v>
      </c>
      <c r="W1253" s="10" t="s">
        <v>37</v>
      </c>
      <c r="X1253" s="10" t="s">
        <v>29</v>
      </c>
      <c r="Y1253" s="15">
        <v>0</v>
      </c>
      <c r="Z1253" s="15">
        <v>0</v>
      </c>
      <c r="AA1253" s="15">
        <v>0</v>
      </c>
      <c r="AB1253" s="15">
        <v>0</v>
      </c>
      <c r="AC1253" s="15">
        <v>0</v>
      </c>
      <c r="AD1253" t="s">
        <v>2609</v>
      </c>
      <c r="AE1253" t="s">
        <v>2635</v>
      </c>
      <c r="AF1253">
        <v>9</v>
      </c>
    </row>
    <row r="1254" spans="1:32" x14ac:dyDescent="0.25">
      <c r="A1254" s="22" t="str">
        <f t="shared" si="19"/>
        <v>9400000029-0</v>
      </c>
      <c r="B1254" s="9" t="s">
        <v>2474</v>
      </c>
      <c r="C1254" s="10" t="s">
        <v>29</v>
      </c>
      <c r="D1254" s="10" t="s">
        <v>29</v>
      </c>
      <c r="E1254" s="9" t="s">
        <v>30</v>
      </c>
      <c r="F1254" s="10" t="s">
        <v>31</v>
      </c>
      <c r="G1254" s="10" t="s">
        <v>32</v>
      </c>
      <c r="H1254" s="11">
        <v>44651</v>
      </c>
      <c r="I1254" s="12">
        <v>44621</v>
      </c>
      <c r="J1254" s="10" t="s">
        <v>33</v>
      </c>
      <c r="K1254" s="13" t="s">
        <v>2475</v>
      </c>
      <c r="L1254" s="10" t="s">
        <v>40</v>
      </c>
      <c r="M1254" s="10" t="s">
        <v>29</v>
      </c>
      <c r="N1254" s="15">
        <v>0</v>
      </c>
      <c r="O1254" s="12"/>
      <c r="P1254" s="10" t="s">
        <v>1192</v>
      </c>
      <c r="Q1254" s="15">
        <v>0</v>
      </c>
      <c r="R1254" s="15">
        <v>40</v>
      </c>
      <c r="S1254" s="10" t="s">
        <v>29</v>
      </c>
      <c r="T1254" s="15">
        <v>0</v>
      </c>
      <c r="U1254" s="10" t="s">
        <v>339</v>
      </c>
      <c r="V1254" s="10" t="s">
        <v>29</v>
      </c>
      <c r="W1254" s="10" t="s">
        <v>37</v>
      </c>
      <c r="X1254" s="10" t="s">
        <v>29</v>
      </c>
      <c r="Y1254" s="15">
        <v>0</v>
      </c>
      <c r="Z1254" s="15">
        <v>0</v>
      </c>
      <c r="AA1254" s="15">
        <v>0</v>
      </c>
      <c r="AB1254" s="15">
        <v>0</v>
      </c>
      <c r="AC1254" s="15">
        <v>0</v>
      </c>
      <c r="AD1254" t="s">
        <v>2609</v>
      </c>
      <c r="AE1254" t="s">
        <v>2635</v>
      </c>
      <c r="AF1254">
        <v>9</v>
      </c>
    </row>
    <row r="1255" spans="1:32" x14ac:dyDescent="0.25">
      <c r="A1255" s="22" t="str">
        <f t="shared" si="19"/>
        <v>9400000030-0</v>
      </c>
      <c r="B1255" s="9" t="s">
        <v>2476</v>
      </c>
      <c r="C1255" s="10" t="s">
        <v>29</v>
      </c>
      <c r="D1255" s="10" t="s">
        <v>29</v>
      </c>
      <c r="E1255" s="9" t="s">
        <v>30</v>
      </c>
      <c r="F1255" s="10" t="s">
        <v>31</v>
      </c>
      <c r="G1255" s="10" t="s">
        <v>32</v>
      </c>
      <c r="H1255" s="11">
        <v>44651</v>
      </c>
      <c r="I1255" s="12">
        <v>44621</v>
      </c>
      <c r="J1255" s="10" t="s">
        <v>33</v>
      </c>
      <c r="K1255" s="13" t="s">
        <v>2477</v>
      </c>
      <c r="L1255" s="10" t="s">
        <v>40</v>
      </c>
      <c r="M1255" s="10" t="s">
        <v>29</v>
      </c>
      <c r="N1255" s="15">
        <v>0</v>
      </c>
      <c r="O1255" s="12"/>
      <c r="P1255" s="10" t="s">
        <v>1192</v>
      </c>
      <c r="Q1255" s="15">
        <v>0</v>
      </c>
      <c r="R1255" s="15">
        <v>1</v>
      </c>
      <c r="S1255" s="10" t="s">
        <v>29</v>
      </c>
      <c r="T1255" s="15">
        <v>0</v>
      </c>
      <c r="U1255" s="10" t="s">
        <v>339</v>
      </c>
      <c r="V1255" s="10" t="s">
        <v>29</v>
      </c>
      <c r="W1255" s="10" t="s">
        <v>37</v>
      </c>
      <c r="X1255" s="10" t="s">
        <v>29</v>
      </c>
      <c r="Y1255" s="15">
        <v>0</v>
      </c>
      <c r="Z1255" s="15">
        <v>0</v>
      </c>
      <c r="AA1255" s="15">
        <v>0</v>
      </c>
      <c r="AB1255" s="15">
        <v>0</v>
      </c>
      <c r="AC1255" s="15">
        <v>0</v>
      </c>
      <c r="AD1255" t="s">
        <v>2609</v>
      </c>
      <c r="AE1255" t="s">
        <v>2635</v>
      </c>
      <c r="AF1255">
        <v>9</v>
      </c>
    </row>
    <row r="1256" spans="1:32" x14ac:dyDescent="0.25">
      <c r="A1256" s="22" t="str">
        <f t="shared" si="19"/>
        <v>9400000031-0</v>
      </c>
      <c r="B1256" s="9" t="s">
        <v>2478</v>
      </c>
      <c r="C1256" s="10" t="s">
        <v>29</v>
      </c>
      <c r="D1256" s="10" t="s">
        <v>29</v>
      </c>
      <c r="E1256" s="9" t="s">
        <v>30</v>
      </c>
      <c r="F1256" s="10" t="s">
        <v>31</v>
      </c>
      <c r="G1256" s="10" t="s">
        <v>32</v>
      </c>
      <c r="H1256" s="11">
        <v>44651</v>
      </c>
      <c r="I1256" s="12">
        <v>44621</v>
      </c>
      <c r="J1256" s="10" t="s">
        <v>33</v>
      </c>
      <c r="K1256" s="13" t="s">
        <v>2479</v>
      </c>
      <c r="L1256" s="10" t="s">
        <v>40</v>
      </c>
      <c r="M1256" s="10" t="s">
        <v>29</v>
      </c>
      <c r="N1256" s="15">
        <v>0</v>
      </c>
      <c r="O1256" s="12"/>
      <c r="P1256" s="10" t="s">
        <v>1189</v>
      </c>
      <c r="Q1256" s="15">
        <v>0</v>
      </c>
      <c r="R1256" s="15">
        <v>0</v>
      </c>
      <c r="S1256" s="10" t="s">
        <v>29</v>
      </c>
      <c r="T1256" s="15">
        <v>0</v>
      </c>
      <c r="U1256" s="10" t="s">
        <v>339</v>
      </c>
      <c r="V1256" s="10" t="s">
        <v>29</v>
      </c>
      <c r="W1256" s="10" t="s">
        <v>37</v>
      </c>
      <c r="X1256" s="10" t="s">
        <v>29</v>
      </c>
      <c r="Y1256" s="15">
        <v>0</v>
      </c>
      <c r="Z1256" s="15">
        <v>0</v>
      </c>
      <c r="AA1256" s="15">
        <v>0</v>
      </c>
      <c r="AB1256" s="15">
        <v>0</v>
      </c>
      <c r="AC1256" s="15">
        <v>0</v>
      </c>
      <c r="AD1256" t="s">
        <v>2609</v>
      </c>
      <c r="AE1256" t="s">
        <v>2635</v>
      </c>
      <c r="AF1256">
        <v>9</v>
      </c>
    </row>
    <row r="1257" spans="1:32" x14ac:dyDescent="0.25">
      <c r="A1257" s="22" t="str">
        <f t="shared" si="19"/>
        <v>9400000032-0</v>
      </c>
      <c r="B1257" s="9" t="s">
        <v>2480</v>
      </c>
      <c r="C1257" s="10" t="s">
        <v>29</v>
      </c>
      <c r="D1257" s="10" t="s">
        <v>29</v>
      </c>
      <c r="E1257" s="9" t="s">
        <v>30</v>
      </c>
      <c r="F1257" s="10" t="s">
        <v>31</v>
      </c>
      <c r="G1257" s="10" t="s">
        <v>32</v>
      </c>
      <c r="H1257" s="11">
        <v>44651</v>
      </c>
      <c r="I1257" s="12">
        <v>44621</v>
      </c>
      <c r="J1257" s="10" t="s">
        <v>33</v>
      </c>
      <c r="K1257" s="13" t="s">
        <v>2481</v>
      </c>
      <c r="L1257" s="10" t="s">
        <v>40</v>
      </c>
      <c r="M1257" s="10" t="s">
        <v>29</v>
      </c>
      <c r="N1257" s="15">
        <v>0</v>
      </c>
      <c r="O1257" s="12"/>
      <c r="P1257" s="10" t="s">
        <v>1189</v>
      </c>
      <c r="Q1257" s="15">
        <v>0</v>
      </c>
      <c r="R1257" s="15">
        <v>1</v>
      </c>
      <c r="S1257" s="10" t="s">
        <v>29</v>
      </c>
      <c r="T1257" s="15">
        <v>0</v>
      </c>
      <c r="U1257" s="10" t="s">
        <v>339</v>
      </c>
      <c r="V1257" s="10" t="s">
        <v>29</v>
      </c>
      <c r="W1257" s="10" t="s">
        <v>37</v>
      </c>
      <c r="X1257" s="10" t="s">
        <v>29</v>
      </c>
      <c r="Y1257" s="15">
        <v>0</v>
      </c>
      <c r="Z1257" s="15">
        <v>0</v>
      </c>
      <c r="AA1257" s="15">
        <v>0</v>
      </c>
      <c r="AB1257" s="15">
        <v>0</v>
      </c>
      <c r="AC1257" s="15">
        <v>0</v>
      </c>
      <c r="AD1257" t="s">
        <v>2609</v>
      </c>
      <c r="AE1257" t="s">
        <v>2635</v>
      </c>
      <c r="AF1257">
        <v>9</v>
      </c>
    </row>
    <row r="1258" spans="1:32" x14ac:dyDescent="0.25">
      <c r="A1258" s="22" t="str">
        <f t="shared" si="19"/>
        <v>9400000033-0</v>
      </c>
      <c r="B1258" s="9" t="s">
        <v>2482</v>
      </c>
      <c r="C1258" s="10" t="s">
        <v>29</v>
      </c>
      <c r="D1258" s="10" t="s">
        <v>29</v>
      </c>
      <c r="E1258" s="9" t="s">
        <v>30</v>
      </c>
      <c r="F1258" s="10" t="s">
        <v>31</v>
      </c>
      <c r="G1258" s="10" t="s">
        <v>32</v>
      </c>
      <c r="H1258" s="11">
        <v>44651</v>
      </c>
      <c r="I1258" s="12">
        <v>44621</v>
      </c>
      <c r="J1258" s="10" t="s">
        <v>218</v>
      </c>
      <c r="K1258" s="13" t="s">
        <v>2483</v>
      </c>
      <c r="L1258" s="10" t="s">
        <v>40</v>
      </c>
      <c r="M1258" s="10" t="s">
        <v>29</v>
      </c>
      <c r="N1258" s="15">
        <v>0</v>
      </c>
      <c r="O1258" s="12"/>
      <c r="P1258" s="10" t="s">
        <v>1216</v>
      </c>
      <c r="Q1258" s="15">
        <v>0</v>
      </c>
      <c r="R1258" s="15">
        <v>5</v>
      </c>
      <c r="S1258" s="10" t="s">
        <v>29</v>
      </c>
      <c r="T1258" s="15">
        <v>0</v>
      </c>
      <c r="U1258" s="10" t="s">
        <v>339</v>
      </c>
      <c r="V1258" s="10" t="s">
        <v>29</v>
      </c>
      <c r="W1258" s="10" t="s">
        <v>37</v>
      </c>
      <c r="X1258" s="10" t="s">
        <v>29</v>
      </c>
      <c r="Y1258" s="15">
        <v>0</v>
      </c>
      <c r="Z1258" s="15">
        <v>0</v>
      </c>
      <c r="AA1258" s="15">
        <v>0</v>
      </c>
      <c r="AB1258" s="15">
        <v>0</v>
      </c>
      <c r="AC1258" s="15">
        <v>0</v>
      </c>
      <c r="AD1258" t="s">
        <v>2609</v>
      </c>
      <c r="AE1258" t="s">
        <v>2635</v>
      </c>
      <c r="AF1258">
        <v>9</v>
      </c>
    </row>
    <row r="1259" spans="1:32" x14ac:dyDescent="0.25">
      <c r="A1259" s="22" t="str">
        <f t="shared" si="19"/>
        <v>9400000035-0</v>
      </c>
      <c r="B1259" s="9" t="s">
        <v>2484</v>
      </c>
      <c r="C1259" s="10" t="s">
        <v>29</v>
      </c>
      <c r="D1259" s="10" t="s">
        <v>29</v>
      </c>
      <c r="E1259" s="9" t="s">
        <v>30</v>
      </c>
      <c r="F1259" s="10" t="s">
        <v>31</v>
      </c>
      <c r="G1259" s="10" t="s">
        <v>32</v>
      </c>
      <c r="H1259" s="11">
        <v>44698</v>
      </c>
      <c r="I1259" s="12">
        <v>44682</v>
      </c>
      <c r="J1259" s="10" t="s">
        <v>1184</v>
      </c>
      <c r="K1259" s="13" t="s">
        <v>2485</v>
      </c>
      <c r="L1259" s="10" t="s">
        <v>40</v>
      </c>
      <c r="M1259" s="10" t="s">
        <v>29</v>
      </c>
      <c r="N1259" s="15">
        <v>0</v>
      </c>
      <c r="O1259" s="12"/>
      <c r="P1259" s="10" t="s">
        <v>1182</v>
      </c>
      <c r="Q1259" s="15">
        <v>0</v>
      </c>
      <c r="R1259" s="15">
        <v>1</v>
      </c>
      <c r="S1259" s="10" t="s">
        <v>29</v>
      </c>
      <c r="T1259" s="15">
        <v>0</v>
      </c>
      <c r="U1259" s="10" t="s">
        <v>339</v>
      </c>
      <c r="V1259" s="10" t="s">
        <v>29</v>
      </c>
      <c r="W1259" s="10" t="s">
        <v>37</v>
      </c>
      <c r="X1259" s="10" t="s">
        <v>29</v>
      </c>
      <c r="Y1259" s="15">
        <v>0</v>
      </c>
      <c r="Z1259" s="15">
        <v>0</v>
      </c>
      <c r="AA1259" s="15">
        <v>0</v>
      </c>
      <c r="AB1259" s="15">
        <v>0</v>
      </c>
      <c r="AC1259" s="15">
        <v>0</v>
      </c>
      <c r="AD1259" t="s">
        <v>2609</v>
      </c>
      <c r="AE1259" t="s">
        <v>2635</v>
      </c>
      <c r="AF1259">
        <v>9</v>
      </c>
    </row>
    <row r="1260" spans="1:32" x14ac:dyDescent="0.25">
      <c r="A1260" s="22" t="str">
        <f t="shared" si="19"/>
        <v>9300000000-0</v>
      </c>
      <c r="B1260" s="9" t="s">
        <v>2488</v>
      </c>
      <c r="C1260" s="10" t="s">
        <v>29</v>
      </c>
      <c r="D1260" s="10" t="s">
        <v>29</v>
      </c>
      <c r="E1260" s="9" t="s">
        <v>30</v>
      </c>
      <c r="F1260" s="10" t="s">
        <v>31</v>
      </c>
      <c r="G1260" s="10" t="s">
        <v>32</v>
      </c>
      <c r="H1260" s="11">
        <v>43846</v>
      </c>
      <c r="I1260" s="12">
        <v>43831</v>
      </c>
      <c r="J1260" s="10" t="s">
        <v>363</v>
      </c>
      <c r="K1260" s="13" t="s">
        <v>2489</v>
      </c>
      <c r="L1260" s="10" t="s">
        <v>40</v>
      </c>
      <c r="M1260" s="10" t="s">
        <v>29</v>
      </c>
      <c r="N1260" s="15">
        <v>0</v>
      </c>
      <c r="O1260" s="12"/>
      <c r="P1260" s="10" t="s">
        <v>29</v>
      </c>
      <c r="Q1260" s="15">
        <v>0</v>
      </c>
      <c r="R1260" s="15">
        <v>2</v>
      </c>
      <c r="S1260" s="10" t="s">
        <v>29</v>
      </c>
      <c r="T1260" s="15">
        <v>0</v>
      </c>
      <c r="U1260" s="10" t="s">
        <v>339</v>
      </c>
      <c r="V1260" s="10" t="s">
        <v>29</v>
      </c>
      <c r="W1260" s="10" t="s">
        <v>37</v>
      </c>
      <c r="X1260" s="10" t="s">
        <v>29</v>
      </c>
      <c r="Y1260" s="15">
        <v>0</v>
      </c>
      <c r="Z1260" s="15">
        <v>0</v>
      </c>
      <c r="AA1260" s="15">
        <v>0</v>
      </c>
      <c r="AB1260" s="15">
        <v>0</v>
      </c>
      <c r="AC1260" s="15">
        <v>0</v>
      </c>
      <c r="AD1260" t="s">
        <v>2609</v>
      </c>
      <c r="AE1260" t="s">
        <v>2634</v>
      </c>
      <c r="AF1260">
        <v>9</v>
      </c>
    </row>
    <row r="1261" spans="1:32" x14ac:dyDescent="0.25">
      <c r="A1261" s="22" t="str">
        <f t="shared" si="19"/>
        <v>9300000001-0</v>
      </c>
      <c r="B1261" s="9" t="s">
        <v>2490</v>
      </c>
      <c r="C1261" s="10" t="s">
        <v>29</v>
      </c>
      <c r="D1261" s="10" t="s">
        <v>29</v>
      </c>
      <c r="E1261" s="9" t="s">
        <v>30</v>
      </c>
      <c r="F1261" s="10" t="s">
        <v>31</v>
      </c>
      <c r="G1261" s="10" t="s">
        <v>32</v>
      </c>
      <c r="H1261" s="11">
        <v>43911</v>
      </c>
      <c r="I1261" s="12">
        <v>43891</v>
      </c>
      <c r="J1261" s="10" t="s">
        <v>175</v>
      </c>
      <c r="K1261" s="13" t="s">
        <v>2491</v>
      </c>
      <c r="L1261" s="10" t="s">
        <v>40</v>
      </c>
      <c r="M1261" s="10" t="s">
        <v>29</v>
      </c>
      <c r="N1261" s="15">
        <v>0</v>
      </c>
      <c r="O1261" s="12"/>
      <c r="P1261" s="10" t="s">
        <v>1293</v>
      </c>
      <c r="Q1261" s="15">
        <v>0</v>
      </c>
      <c r="R1261" s="15">
        <v>5</v>
      </c>
      <c r="S1261" s="10" t="s">
        <v>29</v>
      </c>
      <c r="T1261" s="15">
        <v>0</v>
      </c>
      <c r="U1261" s="10" t="s">
        <v>339</v>
      </c>
      <c r="V1261" s="10" t="s">
        <v>29</v>
      </c>
      <c r="W1261" s="10" t="s">
        <v>37</v>
      </c>
      <c r="X1261" s="10" t="s">
        <v>29</v>
      </c>
      <c r="Y1261" s="15">
        <v>0</v>
      </c>
      <c r="Z1261" s="15">
        <v>0</v>
      </c>
      <c r="AA1261" s="15">
        <v>0</v>
      </c>
      <c r="AB1261" s="15">
        <v>0</v>
      </c>
      <c r="AC1261" s="15">
        <v>0</v>
      </c>
      <c r="AD1261" t="s">
        <v>2609</v>
      </c>
      <c r="AE1261" t="s">
        <v>2634</v>
      </c>
      <c r="AF1261">
        <v>9</v>
      </c>
    </row>
    <row r="1262" spans="1:32" x14ac:dyDescent="0.25">
      <c r="A1262" s="22" t="str">
        <f t="shared" si="19"/>
        <v>9300000002-0</v>
      </c>
      <c r="B1262" s="9" t="s">
        <v>2492</v>
      </c>
      <c r="C1262" s="10" t="s">
        <v>29</v>
      </c>
      <c r="D1262" s="10" t="s">
        <v>29</v>
      </c>
      <c r="E1262" s="9" t="s">
        <v>30</v>
      </c>
      <c r="F1262" s="10" t="s">
        <v>31</v>
      </c>
      <c r="G1262" s="10" t="s">
        <v>32</v>
      </c>
      <c r="H1262" s="11">
        <v>44498</v>
      </c>
      <c r="I1262" s="12">
        <v>44470</v>
      </c>
      <c r="J1262" s="10" t="s">
        <v>363</v>
      </c>
      <c r="K1262" s="13" t="s">
        <v>1299</v>
      </c>
      <c r="L1262" s="10" t="s">
        <v>40</v>
      </c>
      <c r="M1262" s="10" t="s">
        <v>1306</v>
      </c>
      <c r="N1262" s="15">
        <v>0</v>
      </c>
      <c r="O1262" s="12"/>
      <c r="P1262" s="10" t="s">
        <v>1297</v>
      </c>
      <c r="Q1262" s="15">
        <v>0</v>
      </c>
      <c r="R1262" s="15">
        <v>1</v>
      </c>
      <c r="S1262" s="10" t="s">
        <v>29</v>
      </c>
      <c r="T1262" s="15">
        <v>0</v>
      </c>
      <c r="U1262" s="10" t="s">
        <v>339</v>
      </c>
      <c r="V1262" s="10" t="s">
        <v>29</v>
      </c>
      <c r="W1262" s="10" t="s">
        <v>37</v>
      </c>
      <c r="X1262" s="10" t="s">
        <v>29</v>
      </c>
      <c r="Y1262" s="15">
        <v>0</v>
      </c>
      <c r="Z1262" s="15">
        <v>0</v>
      </c>
      <c r="AA1262" s="15">
        <v>0</v>
      </c>
      <c r="AB1262" s="15">
        <v>0</v>
      </c>
      <c r="AC1262" s="15">
        <v>0</v>
      </c>
      <c r="AD1262" t="s">
        <v>2609</v>
      </c>
      <c r="AE1262" t="s">
        <v>2634</v>
      </c>
      <c r="AF1262">
        <v>9</v>
      </c>
    </row>
    <row r="1263" spans="1:32" x14ac:dyDescent="0.25">
      <c r="A1263" s="22" t="str">
        <f t="shared" si="19"/>
        <v>9300000003-0</v>
      </c>
      <c r="B1263" s="9" t="s">
        <v>2493</v>
      </c>
      <c r="C1263" s="10" t="s">
        <v>29</v>
      </c>
      <c r="D1263" s="10" t="s">
        <v>29</v>
      </c>
      <c r="E1263" s="9" t="s">
        <v>30</v>
      </c>
      <c r="F1263" s="10" t="s">
        <v>31</v>
      </c>
      <c r="G1263" s="10" t="s">
        <v>32</v>
      </c>
      <c r="H1263" s="11">
        <v>44498</v>
      </c>
      <c r="I1263" s="12">
        <v>44470</v>
      </c>
      <c r="J1263" s="10" t="s">
        <v>1295</v>
      </c>
      <c r="K1263" s="13" t="s">
        <v>1296</v>
      </c>
      <c r="L1263" s="10" t="s">
        <v>40</v>
      </c>
      <c r="M1263" s="10" t="s">
        <v>29</v>
      </c>
      <c r="N1263" s="15">
        <v>0</v>
      </c>
      <c r="O1263" s="12"/>
      <c r="P1263" s="10" t="s">
        <v>1297</v>
      </c>
      <c r="Q1263" s="15">
        <v>0</v>
      </c>
      <c r="R1263" s="15">
        <v>0</v>
      </c>
      <c r="S1263" s="10" t="s">
        <v>29</v>
      </c>
      <c r="T1263" s="15">
        <v>0</v>
      </c>
      <c r="U1263" s="10" t="s">
        <v>339</v>
      </c>
      <c r="V1263" s="10" t="s">
        <v>29</v>
      </c>
      <c r="W1263" s="10" t="s">
        <v>37</v>
      </c>
      <c r="X1263" s="10" t="s">
        <v>29</v>
      </c>
      <c r="Y1263" s="15">
        <v>0</v>
      </c>
      <c r="Z1263" s="15">
        <v>0</v>
      </c>
      <c r="AA1263" s="15">
        <v>0</v>
      </c>
      <c r="AB1263" s="15">
        <v>0</v>
      </c>
      <c r="AC1263" s="15">
        <v>0</v>
      </c>
      <c r="AD1263" t="s">
        <v>2609</v>
      </c>
      <c r="AE1263" t="s">
        <v>2634</v>
      </c>
      <c r="AF1263">
        <v>9</v>
      </c>
    </row>
    <row r="1264" spans="1:32" x14ac:dyDescent="0.25">
      <c r="A1264" s="22" t="str">
        <f t="shared" si="19"/>
        <v>9500000000-0</v>
      </c>
      <c r="B1264" s="9" t="s">
        <v>2496</v>
      </c>
      <c r="C1264" s="10" t="s">
        <v>29</v>
      </c>
      <c r="D1264" s="10" t="s">
        <v>29</v>
      </c>
      <c r="E1264" s="9" t="s">
        <v>30</v>
      </c>
      <c r="F1264" s="10" t="s">
        <v>31</v>
      </c>
      <c r="G1264" s="10" t="s">
        <v>32</v>
      </c>
      <c r="H1264" s="11">
        <v>43665</v>
      </c>
      <c r="I1264" s="12">
        <v>43647</v>
      </c>
      <c r="J1264" s="10" t="s">
        <v>254</v>
      </c>
      <c r="K1264" s="13" t="s">
        <v>2497</v>
      </c>
      <c r="L1264" s="10" t="s">
        <v>40</v>
      </c>
      <c r="M1264" s="10" t="s">
        <v>1117</v>
      </c>
      <c r="N1264" s="15">
        <v>0</v>
      </c>
      <c r="O1264" s="12"/>
      <c r="P1264" s="10" t="s">
        <v>2498</v>
      </c>
      <c r="Q1264" s="15">
        <v>0</v>
      </c>
      <c r="R1264" s="15">
        <v>1</v>
      </c>
      <c r="S1264" s="10" t="s">
        <v>29</v>
      </c>
      <c r="T1264" s="15">
        <v>0</v>
      </c>
      <c r="U1264" s="10" t="s">
        <v>339</v>
      </c>
      <c r="V1264" s="10" t="s">
        <v>29</v>
      </c>
      <c r="W1264" s="10" t="s">
        <v>37</v>
      </c>
      <c r="X1264" s="10" t="s">
        <v>29</v>
      </c>
      <c r="Y1264" s="15">
        <v>0</v>
      </c>
      <c r="Z1264" s="15">
        <v>0</v>
      </c>
      <c r="AA1264" s="15">
        <v>0</v>
      </c>
      <c r="AB1264" s="15">
        <v>0</v>
      </c>
      <c r="AC1264" s="15">
        <v>0</v>
      </c>
      <c r="AD1264" t="s">
        <v>2609</v>
      </c>
      <c r="AE1264" t="s">
        <v>2625</v>
      </c>
      <c r="AF1264">
        <v>9</v>
      </c>
    </row>
    <row r="1265" spans="1:32" x14ac:dyDescent="0.25">
      <c r="A1265" s="22" t="str">
        <f t="shared" si="19"/>
        <v>9500000001-0</v>
      </c>
      <c r="B1265" s="9" t="s">
        <v>2499</v>
      </c>
      <c r="C1265" s="10" t="s">
        <v>29</v>
      </c>
      <c r="D1265" s="10" t="s">
        <v>29</v>
      </c>
      <c r="E1265" s="9" t="s">
        <v>30</v>
      </c>
      <c r="F1265" s="10" t="s">
        <v>31</v>
      </c>
      <c r="G1265" s="10" t="s">
        <v>32</v>
      </c>
      <c r="H1265" s="11">
        <v>43696</v>
      </c>
      <c r="I1265" s="12">
        <v>43678</v>
      </c>
      <c r="J1265" s="10" t="s">
        <v>210</v>
      </c>
      <c r="K1265" s="13" t="s">
        <v>2500</v>
      </c>
      <c r="L1265" s="10" t="s">
        <v>40</v>
      </c>
      <c r="M1265" s="10" t="s">
        <v>29</v>
      </c>
      <c r="N1265" s="15">
        <v>0</v>
      </c>
      <c r="O1265" s="12"/>
      <c r="P1265" s="10" t="s">
        <v>2498</v>
      </c>
      <c r="Q1265" s="15">
        <v>0</v>
      </c>
      <c r="R1265" s="15">
        <v>0</v>
      </c>
      <c r="S1265" s="10" t="s">
        <v>29</v>
      </c>
      <c r="T1265" s="15">
        <v>0</v>
      </c>
      <c r="U1265" s="10" t="s">
        <v>339</v>
      </c>
      <c r="V1265" s="10" t="s">
        <v>29</v>
      </c>
      <c r="W1265" s="10" t="s">
        <v>37</v>
      </c>
      <c r="X1265" s="10" t="s">
        <v>29</v>
      </c>
      <c r="Y1265" s="15">
        <v>0</v>
      </c>
      <c r="Z1265" s="15">
        <v>0</v>
      </c>
      <c r="AA1265" s="15">
        <v>0</v>
      </c>
      <c r="AB1265" s="15">
        <v>0</v>
      </c>
      <c r="AC1265" s="15">
        <v>0</v>
      </c>
      <c r="AD1265" t="s">
        <v>2609</v>
      </c>
      <c r="AE1265" t="s">
        <v>2625</v>
      </c>
      <c r="AF1265">
        <v>9</v>
      </c>
    </row>
    <row r="1266" spans="1:32" x14ac:dyDescent="0.25">
      <c r="A1266" s="22" t="str">
        <f t="shared" si="19"/>
        <v>9500000002-0</v>
      </c>
      <c r="B1266" s="9" t="s">
        <v>2501</v>
      </c>
      <c r="C1266" s="10" t="s">
        <v>29</v>
      </c>
      <c r="D1266" s="10" t="s">
        <v>29</v>
      </c>
      <c r="E1266" s="9" t="s">
        <v>30</v>
      </c>
      <c r="F1266" s="10" t="s">
        <v>31</v>
      </c>
      <c r="G1266" s="10" t="s">
        <v>32</v>
      </c>
      <c r="H1266" s="11">
        <v>43678</v>
      </c>
      <c r="I1266" s="12">
        <v>43678</v>
      </c>
      <c r="J1266" s="10" t="s">
        <v>175</v>
      </c>
      <c r="K1266" s="13" t="s">
        <v>2502</v>
      </c>
      <c r="L1266" s="10" t="s">
        <v>40</v>
      </c>
      <c r="M1266" s="10" t="s">
        <v>29</v>
      </c>
      <c r="N1266" s="15">
        <v>0</v>
      </c>
      <c r="O1266" s="12"/>
      <c r="P1266" s="10" t="s">
        <v>29</v>
      </c>
      <c r="Q1266" s="15">
        <v>0</v>
      </c>
      <c r="R1266" s="15">
        <v>2</v>
      </c>
      <c r="S1266" s="10" t="s">
        <v>29</v>
      </c>
      <c r="T1266" s="15">
        <v>0</v>
      </c>
      <c r="U1266" s="10" t="s">
        <v>339</v>
      </c>
      <c r="V1266" s="10" t="s">
        <v>29</v>
      </c>
      <c r="W1266" s="10" t="s">
        <v>37</v>
      </c>
      <c r="X1266" s="10" t="s">
        <v>29</v>
      </c>
      <c r="Y1266" s="15">
        <v>0</v>
      </c>
      <c r="Z1266" s="15">
        <v>0</v>
      </c>
      <c r="AA1266" s="15">
        <v>0</v>
      </c>
      <c r="AB1266" s="15">
        <v>0</v>
      </c>
      <c r="AC1266" s="15">
        <v>0</v>
      </c>
      <c r="AD1266" t="s">
        <v>2609</v>
      </c>
      <c r="AE1266" t="s">
        <v>2625</v>
      </c>
      <c r="AF1266">
        <v>9</v>
      </c>
    </row>
    <row r="1267" spans="1:32" x14ac:dyDescent="0.25">
      <c r="A1267" s="22" t="str">
        <f t="shared" si="19"/>
        <v>9500000003-0</v>
      </c>
      <c r="B1267" s="9" t="s">
        <v>2503</v>
      </c>
      <c r="C1267" s="10" t="s">
        <v>29</v>
      </c>
      <c r="D1267" s="10" t="s">
        <v>29</v>
      </c>
      <c r="E1267" s="9" t="s">
        <v>30</v>
      </c>
      <c r="F1267" s="10" t="s">
        <v>31</v>
      </c>
      <c r="G1267" s="10" t="s">
        <v>32</v>
      </c>
      <c r="H1267" s="11">
        <v>43741</v>
      </c>
      <c r="I1267" s="12">
        <v>43739</v>
      </c>
      <c r="J1267" s="10" t="s">
        <v>363</v>
      </c>
      <c r="K1267" s="13" t="s">
        <v>2504</v>
      </c>
      <c r="L1267" s="10" t="s">
        <v>40</v>
      </c>
      <c r="M1267" s="10" t="s">
        <v>29</v>
      </c>
      <c r="N1267" s="15">
        <v>0</v>
      </c>
      <c r="O1267" s="12"/>
      <c r="P1267" s="10" t="s">
        <v>2498</v>
      </c>
      <c r="Q1267" s="15">
        <v>0</v>
      </c>
      <c r="R1267" s="15">
        <v>1</v>
      </c>
      <c r="S1267" s="10" t="s">
        <v>29</v>
      </c>
      <c r="T1267" s="15">
        <v>0</v>
      </c>
      <c r="U1267" s="10" t="s">
        <v>339</v>
      </c>
      <c r="V1267" s="10" t="s">
        <v>29</v>
      </c>
      <c r="W1267" s="10" t="s">
        <v>37</v>
      </c>
      <c r="X1267" s="10" t="s">
        <v>29</v>
      </c>
      <c r="Y1267" s="15">
        <v>0</v>
      </c>
      <c r="Z1267" s="15">
        <v>0</v>
      </c>
      <c r="AA1267" s="15">
        <v>0</v>
      </c>
      <c r="AB1267" s="15">
        <v>0</v>
      </c>
      <c r="AC1267" s="15">
        <v>0</v>
      </c>
      <c r="AD1267" t="s">
        <v>2609</v>
      </c>
      <c r="AE1267" t="s">
        <v>2625</v>
      </c>
      <c r="AF1267">
        <v>9</v>
      </c>
    </row>
    <row r="1268" spans="1:32" x14ac:dyDescent="0.25">
      <c r="A1268" s="22" t="str">
        <f t="shared" si="19"/>
        <v>9500000004-0</v>
      </c>
      <c r="B1268" s="9" t="s">
        <v>2505</v>
      </c>
      <c r="C1268" s="10" t="s">
        <v>29</v>
      </c>
      <c r="D1268" s="10" t="s">
        <v>29</v>
      </c>
      <c r="E1268" s="9" t="s">
        <v>30</v>
      </c>
      <c r="F1268" s="10" t="s">
        <v>31</v>
      </c>
      <c r="G1268" s="10" t="s">
        <v>32</v>
      </c>
      <c r="H1268" s="11">
        <v>43782</v>
      </c>
      <c r="I1268" s="12">
        <v>43770</v>
      </c>
      <c r="J1268" s="10" t="s">
        <v>448</v>
      </c>
      <c r="K1268" s="13" t="s">
        <v>2506</v>
      </c>
      <c r="L1268" s="10" t="s">
        <v>40</v>
      </c>
      <c r="M1268" s="10" t="s">
        <v>29</v>
      </c>
      <c r="N1268" s="15">
        <v>0</v>
      </c>
      <c r="O1268" s="12"/>
      <c r="P1268" s="10" t="s">
        <v>29</v>
      </c>
      <c r="Q1268" s="15">
        <v>0</v>
      </c>
      <c r="R1268" s="15">
        <v>0</v>
      </c>
      <c r="S1268" s="10" t="s">
        <v>29</v>
      </c>
      <c r="T1268" s="15">
        <v>0</v>
      </c>
      <c r="U1268" s="10" t="s">
        <v>339</v>
      </c>
      <c r="V1268" s="10" t="s">
        <v>29</v>
      </c>
      <c r="W1268" s="10" t="s">
        <v>37</v>
      </c>
      <c r="X1268" s="10" t="s">
        <v>29</v>
      </c>
      <c r="Y1268" s="15">
        <v>0</v>
      </c>
      <c r="Z1268" s="15">
        <v>0</v>
      </c>
      <c r="AA1268" s="15">
        <v>0</v>
      </c>
      <c r="AB1268" s="15">
        <v>0</v>
      </c>
      <c r="AC1268" s="15">
        <v>0</v>
      </c>
      <c r="AD1268" t="s">
        <v>2609</v>
      </c>
      <c r="AE1268" t="s">
        <v>2625</v>
      </c>
      <c r="AF1268">
        <v>9</v>
      </c>
    </row>
    <row r="1269" spans="1:32" x14ac:dyDescent="0.25">
      <c r="A1269" s="22" t="str">
        <f t="shared" si="19"/>
        <v>9500000005-0</v>
      </c>
      <c r="B1269" s="9" t="s">
        <v>2507</v>
      </c>
      <c r="C1269" s="10" t="s">
        <v>29</v>
      </c>
      <c r="D1269" s="10" t="s">
        <v>29</v>
      </c>
      <c r="E1269" s="9" t="s">
        <v>30</v>
      </c>
      <c r="F1269" s="10" t="s">
        <v>31</v>
      </c>
      <c r="G1269" s="10" t="s">
        <v>32</v>
      </c>
      <c r="H1269" s="11">
        <v>43782</v>
      </c>
      <c r="I1269" s="12">
        <v>43770</v>
      </c>
      <c r="J1269" s="10" t="s">
        <v>443</v>
      </c>
      <c r="K1269" s="13" t="s">
        <v>2508</v>
      </c>
      <c r="L1269" s="10" t="s">
        <v>40</v>
      </c>
      <c r="M1269" s="10" t="s">
        <v>29</v>
      </c>
      <c r="N1269" s="15">
        <v>0</v>
      </c>
      <c r="O1269" s="12"/>
      <c r="P1269" s="10" t="s">
        <v>29</v>
      </c>
      <c r="Q1269" s="15">
        <v>0</v>
      </c>
      <c r="R1269" s="15">
        <v>1</v>
      </c>
      <c r="S1269" s="10" t="s">
        <v>29</v>
      </c>
      <c r="T1269" s="15">
        <v>0</v>
      </c>
      <c r="U1269" s="10" t="s">
        <v>339</v>
      </c>
      <c r="V1269" s="10" t="s">
        <v>29</v>
      </c>
      <c r="W1269" s="10" t="s">
        <v>37</v>
      </c>
      <c r="X1269" s="10" t="s">
        <v>29</v>
      </c>
      <c r="Y1269" s="15">
        <v>0</v>
      </c>
      <c r="Z1269" s="15">
        <v>0</v>
      </c>
      <c r="AA1269" s="15">
        <v>0</v>
      </c>
      <c r="AB1269" s="15">
        <v>0</v>
      </c>
      <c r="AC1269" s="15">
        <v>0</v>
      </c>
      <c r="AD1269" t="s">
        <v>2609</v>
      </c>
      <c r="AE1269" t="s">
        <v>2625</v>
      </c>
      <c r="AF1269">
        <v>9</v>
      </c>
    </row>
    <row r="1270" spans="1:32" x14ac:dyDescent="0.25">
      <c r="A1270" s="22" t="str">
        <f t="shared" si="19"/>
        <v>9500000006-0</v>
      </c>
      <c r="B1270" s="9" t="s">
        <v>2509</v>
      </c>
      <c r="C1270" s="10" t="s">
        <v>29</v>
      </c>
      <c r="D1270" s="10" t="s">
        <v>29</v>
      </c>
      <c r="E1270" s="9" t="s">
        <v>30</v>
      </c>
      <c r="F1270" s="10" t="s">
        <v>31</v>
      </c>
      <c r="G1270" s="10" t="s">
        <v>32</v>
      </c>
      <c r="H1270" s="11">
        <v>43782</v>
      </c>
      <c r="I1270" s="12">
        <v>43770</v>
      </c>
      <c r="J1270" s="10" t="s">
        <v>175</v>
      </c>
      <c r="K1270" s="13" t="s">
        <v>2510</v>
      </c>
      <c r="L1270" s="10" t="s">
        <v>40</v>
      </c>
      <c r="M1270" s="10" t="s">
        <v>29</v>
      </c>
      <c r="N1270" s="15">
        <v>0</v>
      </c>
      <c r="O1270" s="12"/>
      <c r="P1270" s="10" t="s">
        <v>29</v>
      </c>
      <c r="Q1270" s="15">
        <v>0</v>
      </c>
      <c r="R1270" s="15">
        <v>1</v>
      </c>
      <c r="S1270" s="10" t="s">
        <v>29</v>
      </c>
      <c r="T1270" s="15">
        <v>0</v>
      </c>
      <c r="U1270" s="10" t="s">
        <v>339</v>
      </c>
      <c r="V1270" s="10" t="s">
        <v>29</v>
      </c>
      <c r="W1270" s="10" t="s">
        <v>37</v>
      </c>
      <c r="X1270" s="10" t="s">
        <v>29</v>
      </c>
      <c r="Y1270" s="15">
        <v>0</v>
      </c>
      <c r="Z1270" s="15">
        <v>0</v>
      </c>
      <c r="AA1270" s="15">
        <v>0</v>
      </c>
      <c r="AB1270" s="15">
        <v>0</v>
      </c>
      <c r="AC1270" s="15">
        <v>0</v>
      </c>
      <c r="AD1270" t="s">
        <v>2609</v>
      </c>
      <c r="AE1270" t="s">
        <v>2625</v>
      </c>
      <c r="AF1270">
        <v>9</v>
      </c>
    </row>
    <row r="1271" spans="1:32" x14ac:dyDescent="0.25">
      <c r="A1271" s="22" t="str">
        <f t="shared" si="19"/>
        <v>9500000007-0</v>
      </c>
      <c r="B1271" s="9" t="s">
        <v>2511</v>
      </c>
      <c r="C1271" s="10" t="s">
        <v>29</v>
      </c>
      <c r="D1271" s="10" t="s">
        <v>29</v>
      </c>
      <c r="E1271" s="9" t="s">
        <v>30</v>
      </c>
      <c r="F1271" s="10" t="s">
        <v>31</v>
      </c>
      <c r="G1271" s="10" t="s">
        <v>32</v>
      </c>
      <c r="H1271" s="11">
        <v>43875</v>
      </c>
      <c r="I1271" s="12">
        <v>43862</v>
      </c>
      <c r="J1271" s="10" t="s">
        <v>175</v>
      </c>
      <c r="K1271" s="13" t="s">
        <v>2512</v>
      </c>
      <c r="L1271" s="10" t="s">
        <v>40</v>
      </c>
      <c r="M1271" s="10" t="s">
        <v>29</v>
      </c>
      <c r="N1271" s="15">
        <v>0</v>
      </c>
      <c r="O1271" s="12"/>
      <c r="P1271" s="10" t="s">
        <v>29</v>
      </c>
      <c r="Q1271" s="15">
        <v>0</v>
      </c>
      <c r="R1271" s="15">
        <v>2</v>
      </c>
      <c r="S1271" s="10" t="s">
        <v>29</v>
      </c>
      <c r="T1271" s="15">
        <v>0</v>
      </c>
      <c r="U1271" s="10" t="s">
        <v>1020</v>
      </c>
      <c r="V1271" s="10" t="s">
        <v>29</v>
      </c>
      <c r="W1271" s="10" t="s">
        <v>37</v>
      </c>
      <c r="X1271" s="10" t="s">
        <v>29</v>
      </c>
      <c r="Y1271" s="15">
        <v>0</v>
      </c>
      <c r="Z1271" s="15">
        <v>0</v>
      </c>
      <c r="AA1271" s="15">
        <v>0</v>
      </c>
      <c r="AB1271" s="15">
        <v>0</v>
      </c>
      <c r="AC1271" s="15">
        <v>0</v>
      </c>
      <c r="AD1271" t="s">
        <v>2609</v>
      </c>
      <c r="AE1271" t="s">
        <v>2625</v>
      </c>
      <c r="AF1271">
        <v>9</v>
      </c>
    </row>
    <row r="1272" spans="1:32" x14ac:dyDescent="0.25">
      <c r="A1272" s="22" t="str">
        <f t="shared" si="19"/>
        <v>9500000008-0</v>
      </c>
      <c r="B1272" s="9" t="s">
        <v>2513</v>
      </c>
      <c r="C1272" s="10" t="s">
        <v>29</v>
      </c>
      <c r="D1272" s="10" t="s">
        <v>29</v>
      </c>
      <c r="E1272" s="9" t="s">
        <v>30</v>
      </c>
      <c r="F1272" s="10" t="s">
        <v>31</v>
      </c>
      <c r="G1272" s="10" t="s">
        <v>32</v>
      </c>
      <c r="H1272" s="11">
        <v>44021</v>
      </c>
      <c r="I1272" s="12">
        <v>44013</v>
      </c>
      <c r="J1272" s="10" t="s">
        <v>218</v>
      </c>
      <c r="K1272" s="13" t="s">
        <v>1568</v>
      </c>
      <c r="L1272" s="10" t="s">
        <v>40</v>
      </c>
      <c r="M1272" s="10" t="s">
        <v>934</v>
      </c>
      <c r="N1272" s="15">
        <v>0</v>
      </c>
      <c r="O1272" s="12"/>
      <c r="P1272" s="10" t="s">
        <v>1556</v>
      </c>
      <c r="Q1272" s="15">
        <v>0</v>
      </c>
      <c r="R1272" s="15">
        <v>1</v>
      </c>
      <c r="S1272" s="10" t="s">
        <v>29</v>
      </c>
      <c r="T1272" s="15">
        <v>0</v>
      </c>
      <c r="U1272" s="10" t="s">
        <v>339</v>
      </c>
      <c r="V1272" s="10" t="s">
        <v>29</v>
      </c>
      <c r="W1272" s="10" t="s">
        <v>37</v>
      </c>
      <c r="X1272" s="10" t="s">
        <v>29</v>
      </c>
      <c r="Y1272" s="15">
        <v>0</v>
      </c>
      <c r="Z1272" s="15">
        <v>0</v>
      </c>
      <c r="AA1272" s="15">
        <v>0</v>
      </c>
      <c r="AB1272" s="15">
        <v>0</v>
      </c>
      <c r="AC1272" s="15">
        <v>0</v>
      </c>
      <c r="AD1272" t="s">
        <v>2609</v>
      </c>
      <c r="AE1272" t="s">
        <v>2625</v>
      </c>
      <c r="AF1272">
        <v>9</v>
      </c>
    </row>
    <row r="1273" spans="1:32" x14ac:dyDescent="0.25">
      <c r="A1273" s="22" t="str">
        <f t="shared" si="19"/>
        <v>9500000009-0</v>
      </c>
      <c r="B1273" s="9" t="s">
        <v>2514</v>
      </c>
      <c r="C1273" s="10" t="s">
        <v>29</v>
      </c>
      <c r="D1273" s="10" t="s">
        <v>29</v>
      </c>
      <c r="E1273" s="9" t="s">
        <v>30</v>
      </c>
      <c r="F1273" s="10" t="s">
        <v>31</v>
      </c>
      <c r="G1273" s="10" t="s">
        <v>32</v>
      </c>
      <c r="H1273" s="11">
        <v>44021</v>
      </c>
      <c r="I1273" s="12">
        <v>44013</v>
      </c>
      <c r="J1273" s="10" t="s">
        <v>218</v>
      </c>
      <c r="K1273" s="13" t="s">
        <v>1570</v>
      </c>
      <c r="L1273" s="10" t="s">
        <v>40</v>
      </c>
      <c r="M1273" s="10" t="s">
        <v>934</v>
      </c>
      <c r="N1273" s="15">
        <v>0</v>
      </c>
      <c r="O1273" s="12"/>
      <c r="P1273" s="10" t="s">
        <v>1556</v>
      </c>
      <c r="Q1273" s="15">
        <v>0</v>
      </c>
      <c r="R1273" s="15">
        <v>1</v>
      </c>
      <c r="S1273" s="10" t="s">
        <v>29</v>
      </c>
      <c r="T1273" s="15">
        <v>0</v>
      </c>
      <c r="U1273" s="10" t="s">
        <v>339</v>
      </c>
      <c r="V1273" s="10" t="s">
        <v>29</v>
      </c>
      <c r="W1273" s="10" t="s">
        <v>37</v>
      </c>
      <c r="X1273" s="10" t="s">
        <v>29</v>
      </c>
      <c r="Y1273" s="15">
        <v>0</v>
      </c>
      <c r="Z1273" s="15">
        <v>0</v>
      </c>
      <c r="AA1273" s="15">
        <v>0</v>
      </c>
      <c r="AB1273" s="15">
        <v>0</v>
      </c>
      <c r="AC1273" s="15">
        <v>0</v>
      </c>
      <c r="AD1273" t="s">
        <v>2609</v>
      </c>
      <c r="AE1273" t="s">
        <v>2625</v>
      </c>
      <c r="AF1273">
        <v>9</v>
      </c>
    </row>
    <row r="1274" spans="1:32" x14ac:dyDescent="0.25">
      <c r="A1274" s="22" t="str">
        <f t="shared" si="19"/>
        <v>9500000010-0</v>
      </c>
      <c r="B1274" s="9" t="s">
        <v>2515</v>
      </c>
      <c r="C1274" s="10" t="s">
        <v>29</v>
      </c>
      <c r="D1274" s="10" t="s">
        <v>29</v>
      </c>
      <c r="E1274" s="9" t="s">
        <v>30</v>
      </c>
      <c r="F1274" s="10" t="s">
        <v>31</v>
      </c>
      <c r="G1274" s="10" t="s">
        <v>32</v>
      </c>
      <c r="H1274" s="11">
        <v>44064</v>
      </c>
      <c r="I1274" s="12">
        <v>44044</v>
      </c>
      <c r="J1274" s="10" t="s">
        <v>2435</v>
      </c>
      <c r="K1274" s="13" t="s">
        <v>2516</v>
      </c>
      <c r="L1274" s="10" t="s">
        <v>40</v>
      </c>
      <c r="M1274" s="10" t="s">
        <v>29</v>
      </c>
      <c r="N1274" s="15">
        <v>0</v>
      </c>
      <c r="O1274" s="12"/>
      <c r="P1274" s="10" t="s">
        <v>29</v>
      </c>
      <c r="Q1274" s="15">
        <v>0</v>
      </c>
      <c r="R1274" s="15">
        <v>1</v>
      </c>
      <c r="S1274" s="10" t="s">
        <v>29</v>
      </c>
      <c r="T1274" s="15">
        <v>0</v>
      </c>
      <c r="U1274" s="10" t="s">
        <v>339</v>
      </c>
      <c r="V1274" s="10" t="s">
        <v>29</v>
      </c>
      <c r="W1274" s="10" t="s">
        <v>37</v>
      </c>
      <c r="X1274" s="10" t="s">
        <v>29</v>
      </c>
      <c r="Y1274" s="15">
        <v>0</v>
      </c>
      <c r="Z1274" s="15">
        <v>0</v>
      </c>
      <c r="AA1274" s="15">
        <v>0</v>
      </c>
      <c r="AB1274" s="15">
        <v>0</v>
      </c>
      <c r="AC1274" s="15">
        <v>0</v>
      </c>
      <c r="AD1274" t="s">
        <v>2609</v>
      </c>
      <c r="AE1274" t="s">
        <v>2625</v>
      </c>
      <c r="AF1274">
        <v>9</v>
      </c>
    </row>
    <row r="1275" spans="1:32" x14ac:dyDescent="0.25">
      <c r="A1275" s="22" t="str">
        <f t="shared" si="19"/>
        <v>9500000011-0</v>
      </c>
      <c r="B1275" s="9" t="s">
        <v>2517</v>
      </c>
      <c r="C1275" s="10" t="s">
        <v>29</v>
      </c>
      <c r="D1275" s="10" t="s">
        <v>29</v>
      </c>
      <c r="E1275" s="9" t="s">
        <v>30</v>
      </c>
      <c r="F1275" s="10" t="s">
        <v>31</v>
      </c>
      <c r="G1275" s="10" t="s">
        <v>32</v>
      </c>
      <c r="H1275" s="11">
        <v>44064</v>
      </c>
      <c r="I1275" s="12">
        <v>44044</v>
      </c>
      <c r="J1275" s="10" t="s">
        <v>218</v>
      </c>
      <c r="K1275" s="13" t="s">
        <v>2518</v>
      </c>
      <c r="L1275" s="10" t="s">
        <v>40</v>
      </c>
      <c r="M1275" s="10" t="s">
        <v>29</v>
      </c>
      <c r="N1275" s="15">
        <v>0</v>
      </c>
      <c r="O1275" s="12"/>
      <c r="P1275" s="10" t="s">
        <v>29</v>
      </c>
      <c r="Q1275" s="15">
        <v>0</v>
      </c>
      <c r="R1275" s="15">
        <v>1</v>
      </c>
      <c r="S1275" s="10" t="s">
        <v>29</v>
      </c>
      <c r="T1275" s="15">
        <v>0</v>
      </c>
      <c r="U1275" s="10" t="s">
        <v>339</v>
      </c>
      <c r="V1275" s="10" t="s">
        <v>29</v>
      </c>
      <c r="W1275" s="10" t="s">
        <v>37</v>
      </c>
      <c r="X1275" s="10" t="s">
        <v>29</v>
      </c>
      <c r="Y1275" s="15">
        <v>0</v>
      </c>
      <c r="Z1275" s="15">
        <v>0</v>
      </c>
      <c r="AA1275" s="15">
        <v>0</v>
      </c>
      <c r="AB1275" s="15">
        <v>0</v>
      </c>
      <c r="AC1275" s="15">
        <v>0</v>
      </c>
      <c r="AD1275" t="s">
        <v>2609</v>
      </c>
      <c r="AE1275" t="s">
        <v>2625</v>
      </c>
      <c r="AF1275">
        <v>9</v>
      </c>
    </row>
    <row r="1276" spans="1:32" x14ac:dyDescent="0.25">
      <c r="A1276" s="22" t="str">
        <f t="shared" si="19"/>
        <v>9500000012-0</v>
      </c>
      <c r="B1276" s="9" t="s">
        <v>2519</v>
      </c>
      <c r="C1276" s="10" t="s">
        <v>29</v>
      </c>
      <c r="D1276" s="10" t="s">
        <v>29</v>
      </c>
      <c r="E1276" s="9" t="s">
        <v>30</v>
      </c>
      <c r="F1276" s="10" t="s">
        <v>31</v>
      </c>
      <c r="G1276" s="10" t="s">
        <v>32</v>
      </c>
      <c r="H1276" s="11">
        <v>44064</v>
      </c>
      <c r="I1276" s="12">
        <v>44044</v>
      </c>
      <c r="J1276" s="10" t="s">
        <v>218</v>
      </c>
      <c r="K1276" s="13" t="s">
        <v>1616</v>
      </c>
      <c r="L1276" s="10" t="s">
        <v>40</v>
      </c>
      <c r="M1276" s="10" t="s">
        <v>29</v>
      </c>
      <c r="N1276" s="15">
        <v>0</v>
      </c>
      <c r="O1276" s="12"/>
      <c r="P1276" s="10" t="s">
        <v>29</v>
      </c>
      <c r="Q1276" s="15">
        <v>0</v>
      </c>
      <c r="R1276" s="15">
        <v>1</v>
      </c>
      <c r="S1276" s="10" t="s">
        <v>29</v>
      </c>
      <c r="T1276" s="15">
        <v>0</v>
      </c>
      <c r="U1276" s="10" t="s">
        <v>1589</v>
      </c>
      <c r="V1276" s="10" t="s">
        <v>29</v>
      </c>
      <c r="W1276" s="10" t="s">
        <v>37</v>
      </c>
      <c r="X1276" s="10" t="s">
        <v>29</v>
      </c>
      <c r="Y1276" s="15">
        <v>0</v>
      </c>
      <c r="Z1276" s="15">
        <v>0</v>
      </c>
      <c r="AA1276" s="15">
        <v>0</v>
      </c>
      <c r="AB1276" s="15">
        <v>0</v>
      </c>
      <c r="AC1276" s="15">
        <v>0</v>
      </c>
      <c r="AD1276" t="s">
        <v>2609</v>
      </c>
      <c r="AE1276" t="s">
        <v>2625</v>
      </c>
      <c r="AF1276">
        <v>9</v>
      </c>
    </row>
    <row r="1277" spans="1:32" x14ac:dyDescent="0.25">
      <c r="A1277" s="22" t="str">
        <f t="shared" si="19"/>
        <v>9500000013-0</v>
      </c>
      <c r="B1277" s="9" t="s">
        <v>2520</v>
      </c>
      <c r="C1277" s="10" t="s">
        <v>29</v>
      </c>
      <c r="D1277" s="10" t="s">
        <v>29</v>
      </c>
      <c r="E1277" s="9" t="s">
        <v>30</v>
      </c>
      <c r="F1277" s="10" t="s">
        <v>32</v>
      </c>
      <c r="G1277" s="10" t="s">
        <v>32</v>
      </c>
      <c r="H1277" s="11">
        <v>44124</v>
      </c>
      <c r="I1277" s="12">
        <v>44124</v>
      </c>
      <c r="J1277" s="10" t="s">
        <v>218</v>
      </c>
      <c r="K1277" s="13" t="s">
        <v>2521</v>
      </c>
      <c r="L1277" s="10" t="s">
        <v>40</v>
      </c>
      <c r="M1277" s="10" t="s">
        <v>29</v>
      </c>
      <c r="N1277" s="15">
        <v>0</v>
      </c>
      <c r="O1277" s="12"/>
      <c r="P1277" s="10" t="s">
        <v>29</v>
      </c>
      <c r="Q1277" s="15">
        <v>0</v>
      </c>
      <c r="R1277" s="15">
        <v>1</v>
      </c>
      <c r="S1277" s="10" t="s">
        <v>29</v>
      </c>
      <c r="T1277" s="15">
        <v>0</v>
      </c>
      <c r="U1277" s="10" t="s">
        <v>339</v>
      </c>
      <c r="V1277" s="10" t="s">
        <v>29</v>
      </c>
      <c r="W1277" s="10" t="s">
        <v>37</v>
      </c>
      <c r="X1277" s="10" t="s">
        <v>29</v>
      </c>
      <c r="Y1277" s="15">
        <v>0</v>
      </c>
      <c r="Z1277" s="15">
        <v>0</v>
      </c>
      <c r="AA1277" s="15">
        <v>0</v>
      </c>
      <c r="AB1277" s="15">
        <v>0</v>
      </c>
      <c r="AC1277" s="15">
        <v>0</v>
      </c>
      <c r="AD1277" t="s">
        <v>2609</v>
      </c>
      <c r="AE1277" t="s">
        <v>2625</v>
      </c>
      <c r="AF1277">
        <v>9</v>
      </c>
    </row>
    <row r="1278" spans="1:32" x14ac:dyDescent="0.25">
      <c r="A1278" s="22" t="str">
        <f t="shared" si="19"/>
        <v>9500000014-0</v>
      </c>
      <c r="B1278" s="9" t="s">
        <v>2522</v>
      </c>
      <c r="C1278" s="10" t="s">
        <v>29</v>
      </c>
      <c r="D1278" s="10" t="s">
        <v>29</v>
      </c>
      <c r="E1278" s="9" t="s">
        <v>30</v>
      </c>
      <c r="F1278" s="10" t="s">
        <v>32</v>
      </c>
      <c r="G1278" s="10" t="s">
        <v>32</v>
      </c>
      <c r="H1278" s="11">
        <v>44125</v>
      </c>
      <c r="I1278" s="12">
        <v>44125</v>
      </c>
      <c r="J1278" s="10" t="s">
        <v>218</v>
      </c>
      <c r="K1278" s="13" t="s">
        <v>2523</v>
      </c>
      <c r="L1278" s="10" t="s">
        <v>40</v>
      </c>
      <c r="M1278" s="10" t="s">
        <v>29</v>
      </c>
      <c r="N1278" s="15">
        <v>0</v>
      </c>
      <c r="O1278" s="12"/>
      <c r="P1278" s="10" t="s">
        <v>29</v>
      </c>
      <c r="Q1278" s="15">
        <v>0</v>
      </c>
      <c r="R1278" s="15">
        <v>2</v>
      </c>
      <c r="S1278" s="10" t="s">
        <v>29</v>
      </c>
      <c r="T1278" s="15">
        <v>0</v>
      </c>
      <c r="U1278" s="10" t="s">
        <v>339</v>
      </c>
      <c r="V1278" s="10" t="s">
        <v>29</v>
      </c>
      <c r="W1278" s="10" t="s">
        <v>37</v>
      </c>
      <c r="X1278" s="10" t="s">
        <v>29</v>
      </c>
      <c r="Y1278" s="15">
        <v>0</v>
      </c>
      <c r="Z1278" s="15">
        <v>0</v>
      </c>
      <c r="AA1278" s="15">
        <v>0</v>
      </c>
      <c r="AB1278" s="15">
        <v>0</v>
      </c>
      <c r="AC1278" s="15">
        <v>0</v>
      </c>
      <c r="AD1278" t="s">
        <v>2609</v>
      </c>
      <c r="AE1278" t="s">
        <v>2625</v>
      </c>
      <c r="AF1278">
        <v>9</v>
      </c>
    </row>
    <row r="1279" spans="1:32" x14ac:dyDescent="0.25">
      <c r="A1279" s="22" t="str">
        <f t="shared" si="19"/>
        <v>9500000015-0</v>
      </c>
      <c r="B1279" s="9" t="s">
        <v>2524</v>
      </c>
      <c r="C1279" s="10" t="s">
        <v>29</v>
      </c>
      <c r="D1279" s="10" t="s">
        <v>29</v>
      </c>
      <c r="E1279" s="9" t="s">
        <v>30</v>
      </c>
      <c r="F1279" s="10" t="s">
        <v>32</v>
      </c>
      <c r="G1279" s="10" t="s">
        <v>32</v>
      </c>
      <c r="H1279" s="11">
        <v>44125</v>
      </c>
      <c r="I1279" s="12">
        <v>44125</v>
      </c>
      <c r="J1279" s="10" t="s">
        <v>218</v>
      </c>
      <c r="K1279" s="13" t="s">
        <v>2525</v>
      </c>
      <c r="L1279" s="10" t="s">
        <v>40</v>
      </c>
      <c r="M1279" s="10" t="s">
        <v>29</v>
      </c>
      <c r="N1279" s="15">
        <v>0</v>
      </c>
      <c r="O1279" s="12"/>
      <c r="P1279" s="10" t="s">
        <v>29</v>
      </c>
      <c r="Q1279" s="15">
        <v>0</v>
      </c>
      <c r="R1279" s="15">
        <v>1</v>
      </c>
      <c r="S1279" s="10" t="s">
        <v>29</v>
      </c>
      <c r="T1279" s="15">
        <v>0</v>
      </c>
      <c r="U1279" s="10" t="s">
        <v>339</v>
      </c>
      <c r="V1279" s="10" t="s">
        <v>29</v>
      </c>
      <c r="W1279" s="10" t="s">
        <v>37</v>
      </c>
      <c r="X1279" s="10" t="s">
        <v>29</v>
      </c>
      <c r="Y1279" s="15">
        <v>0</v>
      </c>
      <c r="Z1279" s="15">
        <v>0</v>
      </c>
      <c r="AA1279" s="15">
        <v>0</v>
      </c>
      <c r="AB1279" s="15">
        <v>0</v>
      </c>
      <c r="AC1279" s="15">
        <v>0</v>
      </c>
      <c r="AD1279" t="s">
        <v>2609</v>
      </c>
      <c r="AE1279" t="s">
        <v>2625</v>
      </c>
      <c r="AF1279">
        <v>9</v>
      </c>
    </row>
    <row r="1280" spans="1:32" x14ac:dyDescent="0.25">
      <c r="A1280" s="22" t="str">
        <f t="shared" si="19"/>
        <v>9500000016-0</v>
      </c>
      <c r="B1280" s="9" t="s">
        <v>2526</v>
      </c>
      <c r="C1280" s="10" t="s">
        <v>29</v>
      </c>
      <c r="D1280" s="10" t="s">
        <v>29</v>
      </c>
      <c r="E1280" s="9" t="s">
        <v>30</v>
      </c>
      <c r="F1280" s="10" t="s">
        <v>32</v>
      </c>
      <c r="G1280" s="10" t="s">
        <v>32</v>
      </c>
      <c r="H1280" s="11">
        <v>44125</v>
      </c>
      <c r="I1280" s="12">
        <v>44125</v>
      </c>
      <c r="J1280" s="10" t="s">
        <v>218</v>
      </c>
      <c r="K1280" s="13" t="s">
        <v>2527</v>
      </c>
      <c r="L1280" s="10" t="s">
        <v>40</v>
      </c>
      <c r="M1280" s="10" t="s">
        <v>29</v>
      </c>
      <c r="N1280" s="15">
        <v>0</v>
      </c>
      <c r="O1280" s="12"/>
      <c r="P1280" s="10" t="s">
        <v>29</v>
      </c>
      <c r="Q1280" s="15">
        <v>0</v>
      </c>
      <c r="R1280" s="15">
        <v>2</v>
      </c>
      <c r="S1280" s="10" t="s">
        <v>29</v>
      </c>
      <c r="T1280" s="15">
        <v>0</v>
      </c>
      <c r="U1280" s="10" t="s">
        <v>339</v>
      </c>
      <c r="V1280" s="10" t="s">
        <v>29</v>
      </c>
      <c r="W1280" s="10" t="s">
        <v>37</v>
      </c>
      <c r="X1280" s="10" t="s">
        <v>29</v>
      </c>
      <c r="Y1280" s="15">
        <v>0</v>
      </c>
      <c r="Z1280" s="15">
        <v>0</v>
      </c>
      <c r="AA1280" s="15">
        <v>0</v>
      </c>
      <c r="AB1280" s="15">
        <v>0</v>
      </c>
      <c r="AC1280" s="15">
        <v>0</v>
      </c>
      <c r="AD1280" t="s">
        <v>2609</v>
      </c>
      <c r="AE1280" t="s">
        <v>2625</v>
      </c>
      <c r="AF1280">
        <v>9</v>
      </c>
    </row>
    <row r="1281" spans="1:32" x14ac:dyDescent="0.25">
      <c r="A1281" s="22" t="str">
        <f t="shared" si="19"/>
        <v>9500000017-0</v>
      </c>
      <c r="B1281" s="9" t="s">
        <v>2528</v>
      </c>
      <c r="C1281" s="10" t="s">
        <v>29</v>
      </c>
      <c r="D1281" s="10" t="s">
        <v>29</v>
      </c>
      <c r="E1281" s="9" t="s">
        <v>30</v>
      </c>
      <c r="F1281" s="10" t="s">
        <v>32</v>
      </c>
      <c r="G1281" s="10" t="s">
        <v>32</v>
      </c>
      <c r="H1281" s="11">
        <v>44270</v>
      </c>
      <c r="I1281" s="12">
        <v>44270</v>
      </c>
      <c r="J1281" s="10" t="s">
        <v>1119</v>
      </c>
      <c r="K1281" s="13" t="s">
        <v>2529</v>
      </c>
      <c r="L1281" s="10" t="s">
        <v>40</v>
      </c>
      <c r="M1281" s="10" t="s">
        <v>29</v>
      </c>
      <c r="N1281" s="15">
        <v>0</v>
      </c>
      <c r="O1281" s="12"/>
      <c r="P1281" s="10" t="s">
        <v>29</v>
      </c>
      <c r="Q1281" s="15">
        <v>0</v>
      </c>
      <c r="R1281" s="15">
        <v>1</v>
      </c>
      <c r="S1281" s="10" t="s">
        <v>29</v>
      </c>
      <c r="T1281" s="15">
        <v>0</v>
      </c>
      <c r="U1281" s="10" t="s">
        <v>339</v>
      </c>
      <c r="V1281" s="10" t="s">
        <v>29</v>
      </c>
      <c r="W1281" s="10" t="s">
        <v>37</v>
      </c>
      <c r="X1281" s="10" t="s">
        <v>29</v>
      </c>
      <c r="Y1281" s="15">
        <v>0</v>
      </c>
      <c r="Z1281" s="15">
        <v>0</v>
      </c>
      <c r="AA1281" s="15">
        <v>0</v>
      </c>
      <c r="AB1281" s="15">
        <v>0</v>
      </c>
      <c r="AC1281" s="15">
        <v>0</v>
      </c>
      <c r="AD1281" t="s">
        <v>2609</v>
      </c>
      <c r="AE1281" t="s">
        <v>2625</v>
      </c>
      <c r="AF1281">
        <v>9</v>
      </c>
    </row>
    <row r="1282" spans="1:32" x14ac:dyDescent="0.25">
      <c r="A1282" s="22" t="str">
        <f t="shared" si="19"/>
        <v>9500000018-0</v>
      </c>
      <c r="B1282" s="9" t="s">
        <v>2530</v>
      </c>
      <c r="C1282" s="10" t="s">
        <v>29</v>
      </c>
      <c r="D1282" s="10" t="s">
        <v>29</v>
      </c>
      <c r="E1282" s="9" t="s">
        <v>30</v>
      </c>
      <c r="F1282" s="10" t="s">
        <v>32</v>
      </c>
      <c r="G1282" s="10" t="s">
        <v>32</v>
      </c>
      <c r="H1282" s="11">
        <v>44270</v>
      </c>
      <c r="I1282" s="12">
        <v>44270</v>
      </c>
      <c r="J1282" s="10" t="s">
        <v>1119</v>
      </c>
      <c r="K1282" s="13" t="s">
        <v>2531</v>
      </c>
      <c r="L1282" s="10" t="s">
        <v>40</v>
      </c>
      <c r="M1282" s="10" t="s">
        <v>29</v>
      </c>
      <c r="N1282" s="15">
        <v>0</v>
      </c>
      <c r="O1282" s="12"/>
      <c r="P1282" s="10" t="s">
        <v>29</v>
      </c>
      <c r="Q1282" s="15">
        <v>0</v>
      </c>
      <c r="R1282" s="15">
        <v>1</v>
      </c>
      <c r="S1282" s="10" t="s">
        <v>29</v>
      </c>
      <c r="T1282" s="15">
        <v>0</v>
      </c>
      <c r="U1282" s="10" t="s">
        <v>339</v>
      </c>
      <c r="V1282" s="10" t="s">
        <v>29</v>
      </c>
      <c r="W1282" s="10" t="s">
        <v>37</v>
      </c>
      <c r="X1282" s="10" t="s">
        <v>29</v>
      </c>
      <c r="Y1282" s="15">
        <v>0</v>
      </c>
      <c r="Z1282" s="15">
        <v>0</v>
      </c>
      <c r="AA1282" s="15">
        <v>0</v>
      </c>
      <c r="AB1282" s="15">
        <v>0</v>
      </c>
      <c r="AC1282" s="15">
        <v>0</v>
      </c>
      <c r="AD1282" t="s">
        <v>2609</v>
      </c>
      <c r="AE1282" t="s">
        <v>2625</v>
      </c>
      <c r="AF1282">
        <v>9</v>
      </c>
    </row>
    <row r="1283" spans="1:32" x14ac:dyDescent="0.25">
      <c r="A1283" s="22" t="str">
        <f t="shared" ref="A1283:A1315" si="20">CONCATENATE(B1283,"-",E1283)</f>
        <v>9500000019-0</v>
      </c>
      <c r="B1283" s="9" t="s">
        <v>2532</v>
      </c>
      <c r="C1283" s="10" t="s">
        <v>29</v>
      </c>
      <c r="D1283" s="10" t="s">
        <v>29</v>
      </c>
      <c r="E1283" s="9" t="s">
        <v>30</v>
      </c>
      <c r="F1283" s="10" t="s">
        <v>32</v>
      </c>
      <c r="G1283" s="10" t="s">
        <v>32</v>
      </c>
      <c r="H1283" s="11">
        <v>44270</v>
      </c>
      <c r="I1283" s="12">
        <v>44270</v>
      </c>
      <c r="J1283" s="10" t="s">
        <v>1119</v>
      </c>
      <c r="K1283" s="13" t="s">
        <v>2533</v>
      </c>
      <c r="L1283" s="10" t="s">
        <v>40</v>
      </c>
      <c r="M1283" s="10" t="s">
        <v>29</v>
      </c>
      <c r="N1283" s="15">
        <v>0</v>
      </c>
      <c r="O1283" s="12"/>
      <c r="P1283" s="10" t="s">
        <v>29</v>
      </c>
      <c r="Q1283" s="15">
        <v>0</v>
      </c>
      <c r="R1283" s="15">
        <v>18</v>
      </c>
      <c r="S1283" s="10" t="s">
        <v>29</v>
      </c>
      <c r="T1283" s="15">
        <v>0</v>
      </c>
      <c r="U1283" s="10" t="s">
        <v>339</v>
      </c>
      <c r="V1283" s="10" t="s">
        <v>29</v>
      </c>
      <c r="W1283" s="10" t="s">
        <v>37</v>
      </c>
      <c r="X1283" s="10" t="s">
        <v>29</v>
      </c>
      <c r="Y1283" s="15">
        <v>0</v>
      </c>
      <c r="Z1283" s="15">
        <v>0</v>
      </c>
      <c r="AA1283" s="15">
        <v>0</v>
      </c>
      <c r="AB1283" s="15">
        <v>0</v>
      </c>
      <c r="AC1283" s="15">
        <v>0</v>
      </c>
      <c r="AD1283" t="s">
        <v>2609</v>
      </c>
      <c r="AE1283" t="s">
        <v>2625</v>
      </c>
      <c r="AF1283">
        <v>9</v>
      </c>
    </row>
    <row r="1284" spans="1:32" x14ac:dyDescent="0.25">
      <c r="A1284" s="22" t="str">
        <f t="shared" si="20"/>
        <v>9500000020-0</v>
      </c>
      <c r="B1284" s="9" t="s">
        <v>2534</v>
      </c>
      <c r="C1284" s="10" t="s">
        <v>29</v>
      </c>
      <c r="D1284" s="10" t="s">
        <v>29</v>
      </c>
      <c r="E1284" s="9" t="s">
        <v>30</v>
      </c>
      <c r="F1284" s="10" t="s">
        <v>32</v>
      </c>
      <c r="G1284" s="10" t="s">
        <v>32</v>
      </c>
      <c r="H1284" s="11">
        <v>44270</v>
      </c>
      <c r="I1284" s="12">
        <v>44270</v>
      </c>
      <c r="J1284" s="10" t="s">
        <v>1119</v>
      </c>
      <c r="K1284" s="13" t="s">
        <v>2533</v>
      </c>
      <c r="L1284" s="10" t="s">
        <v>40</v>
      </c>
      <c r="M1284" s="10" t="s">
        <v>29</v>
      </c>
      <c r="N1284" s="15">
        <v>0</v>
      </c>
      <c r="O1284" s="12"/>
      <c r="P1284" s="10" t="s">
        <v>29</v>
      </c>
      <c r="Q1284" s="15">
        <v>0</v>
      </c>
      <c r="R1284" s="15">
        <v>10</v>
      </c>
      <c r="S1284" s="10" t="s">
        <v>29</v>
      </c>
      <c r="T1284" s="15">
        <v>0</v>
      </c>
      <c r="U1284" s="10" t="s">
        <v>339</v>
      </c>
      <c r="V1284" s="10" t="s">
        <v>29</v>
      </c>
      <c r="W1284" s="10" t="s">
        <v>37</v>
      </c>
      <c r="X1284" s="10" t="s">
        <v>29</v>
      </c>
      <c r="Y1284" s="15">
        <v>0</v>
      </c>
      <c r="Z1284" s="15">
        <v>0</v>
      </c>
      <c r="AA1284" s="15">
        <v>0</v>
      </c>
      <c r="AB1284" s="15">
        <v>0</v>
      </c>
      <c r="AC1284" s="15">
        <v>0</v>
      </c>
      <c r="AD1284" t="s">
        <v>2609</v>
      </c>
      <c r="AE1284" t="s">
        <v>2625</v>
      </c>
      <c r="AF1284">
        <v>9</v>
      </c>
    </row>
    <row r="1285" spans="1:32" x14ac:dyDescent="0.25">
      <c r="A1285" s="22" t="str">
        <f t="shared" si="20"/>
        <v>9500000021-0</v>
      </c>
      <c r="B1285" s="9" t="s">
        <v>2535</v>
      </c>
      <c r="C1285" s="10" t="s">
        <v>29</v>
      </c>
      <c r="D1285" s="10" t="s">
        <v>29</v>
      </c>
      <c r="E1285" s="9" t="s">
        <v>30</v>
      </c>
      <c r="F1285" s="10" t="s">
        <v>32</v>
      </c>
      <c r="G1285" s="10" t="s">
        <v>32</v>
      </c>
      <c r="H1285" s="11">
        <v>44271</v>
      </c>
      <c r="I1285" s="12">
        <v>44271</v>
      </c>
      <c r="J1285" s="10" t="s">
        <v>210</v>
      </c>
      <c r="K1285" s="13" t="s">
        <v>2533</v>
      </c>
      <c r="L1285" s="10" t="s">
        <v>40</v>
      </c>
      <c r="M1285" s="10" t="s">
        <v>29</v>
      </c>
      <c r="N1285" s="15">
        <v>0</v>
      </c>
      <c r="O1285" s="12"/>
      <c r="P1285" s="10" t="s">
        <v>29</v>
      </c>
      <c r="Q1285" s="15">
        <v>0</v>
      </c>
      <c r="R1285" s="15">
        <v>11</v>
      </c>
      <c r="S1285" s="10" t="s">
        <v>29</v>
      </c>
      <c r="T1285" s="15">
        <v>0</v>
      </c>
      <c r="U1285" s="10" t="s">
        <v>339</v>
      </c>
      <c r="V1285" s="10" t="s">
        <v>29</v>
      </c>
      <c r="W1285" s="10" t="s">
        <v>37</v>
      </c>
      <c r="X1285" s="10" t="s">
        <v>29</v>
      </c>
      <c r="Y1285" s="15">
        <v>0</v>
      </c>
      <c r="Z1285" s="15">
        <v>0</v>
      </c>
      <c r="AA1285" s="15">
        <v>0</v>
      </c>
      <c r="AB1285" s="15">
        <v>0</v>
      </c>
      <c r="AC1285" s="15">
        <v>0</v>
      </c>
      <c r="AD1285" t="s">
        <v>2609</v>
      </c>
      <c r="AE1285" t="s">
        <v>2625</v>
      </c>
      <c r="AF1285">
        <v>9</v>
      </c>
    </row>
    <row r="1286" spans="1:32" x14ac:dyDescent="0.25">
      <c r="A1286" s="22" t="str">
        <f t="shared" si="20"/>
        <v>9500000022-0</v>
      </c>
      <c r="B1286" s="9" t="s">
        <v>2536</v>
      </c>
      <c r="C1286" s="10" t="s">
        <v>29</v>
      </c>
      <c r="D1286" s="10" t="s">
        <v>29</v>
      </c>
      <c r="E1286" s="9" t="s">
        <v>30</v>
      </c>
      <c r="F1286" s="10" t="s">
        <v>32</v>
      </c>
      <c r="G1286" s="10" t="s">
        <v>32</v>
      </c>
      <c r="H1286" s="11">
        <v>44286</v>
      </c>
      <c r="I1286" s="12">
        <v>44286</v>
      </c>
      <c r="J1286" s="10" t="s">
        <v>33</v>
      </c>
      <c r="K1286" s="13" t="s">
        <v>2537</v>
      </c>
      <c r="L1286" s="10" t="s">
        <v>40</v>
      </c>
      <c r="M1286" s="10" t="s">
        <v>29</v>
      </c>
      <c r="N1286" s="15">
        <v>0</v>
      </c>
      <c r="O1286" s="12"/>
      <c r="P1286" s="10" t="s">
        <v>29</v>
      </c>
      <c r="Q1286" s="15">
        <v>0</v>
      </c>
      <c r="R1286" s="15">
        <v>0</v>
      </c>
      <c r="S1286" s="10" t="s">
        <v>29</v>
      </c>
      <c r="T1286" s="15">
        <v>0</v>
      </c>
      <c r="U1286" s="10" t="s">
        <v>339</v>
      </c>
      <c r="V1286" s="10" t="s">
        <v>29</v>
      </c>
      <c r="W1286" s="10" t="s">
        <v>37</v>
      </c>
      <c r="X1286" s="10" t="s">
        <v>29</v>
      </c>
      <c r="Y1286" s="15">
        <v>0</v>
      </c>
      <c r="Z1286" s="15">
        <v>0</v>
      </c>
      <c r="AA1286" s="15">
        <v>0</v>
      </c>
      <c r="AB1286" s="15">
        <v>0</v>
      </c>
      <c r="AC1286" s="15">
        <v>0</v>
      </c>
      <c r="AD1286" t="s">
        <v>2609</v>
      </c>
      <c r="AE1286" t="s">
        <v>2625</v>
      </c>
      <c r="AF1286">
        <v>9</v>
      </c>
    </row>
    <row r="1287" spans="1:32" x14ac:dyDescent="0.25">
      <c r="A1287" s="22" t="str">
        <f t="shared" si="20"/>
        <v>9500000024-0</v>
      </c>
      <c r="B1287" s="9" t="s">
        <v>2538</v>
      </c>
      <c r="C1287" s="10" t="s">
        <v>29</v>
      </c>
      <c r="D1287" s="10" t="s">
        <v>29</v>
      </c>
      <c r="E1287" s="9" t="s">
        <v>30</v>
      </c>
      <c r="F1287" s="10" t="s">
        <v>31</v>
      </c>
      <c r="G1287" s="10" t="s">
        <v>32</v>
      </c>
      <c r="H1287" s="11">
        <v>44376</v>
      </c>
      <c r="I1287" s="12">
        <v>44348</v>
      </c>
      <c r="J1287" s="10" t="s">
        <v>1119</v>
      </c>
      <c r="K1287" s="13" t="s">
        <v>2539</v>
      </c>
      <c r="L1287" s="10" t="s">
        <v>40</v>
      </c>
      <c r="M1287" s="10" t="s">
        <v>29</v>
      </c>
      <c r="N1287" s="15">
        <v>0</v>
      </c>
      <c r="O1287" s="12"/>
      <c r="P1287" s="10" t="s">
        <v>2540</v>
      </c>
      <c r="Q1287" s="15">
        <v>0</v>
      </c>
      <c r="R1287" s="15">
        <v>3</v>
      </c>
      <c r="S1287" s="10" t="s">
        <v>29</v>
      </c>
      <c r="T1287" s="15">
        <v>0</v>
      </c>
      <c r="U1287" s="10" t="s">
        <v>339</v>
      </c>
      <c r="V1287" s="10" t="s">
        <v>29</v>
      </c>
      <c r="W1287" s="10" t="s">
        <v>37</v>
      </c>
      <c r="X1287" s="10" t="s">
        <v>29</v>
      </c>
      <c r="Y1287" s="15">
        <v>0</v>
      </c>
      <c r="Z1287" s="15">
        <v>0</v>
      </c>
      <c r="AA1287" s="15">
        <v>0</v>
      </c>
      <c r="AB1287" s="15">
        <v>0</v>
      </c>
      <c r="AC1287" s="15">
        <v>0</v>
      </c>
      <c r="AD1287" t="s">
        <v>2609</v>
      </c>
      <c r="AE1287" t="s">
        <v>2625</v>
      </c>
      <c r="AF1287">
        <v>9</v>
      </c>
    </row>
    <row r="1288" spans="1:32" x14ac:dyDescent="0.25">
      <c r="A1288" s="22" t="str">
        <f t="shared" si="20"/>
        <v>9500000025-0</v>
      </c>
      <c r="B1288" s="9" t="s">
        <v>2541</v>
      </c>
      <c r="C1288" s="10" t="s">
        <v>29</v>
      </c>
      <c r="D1288" s="10" t="s">
        <v>29</v>
      </c>
      <c r="E1288" s="9" t="s">
        <v>30</v>
      </c>
      <c r="F1288" s="10" t="s">
        <v>31</v>
      </c>
      <c r="G1288" s="10" t="s">
        <v>32</v>
      </c>
      <c r="H1288" s="11">
        <v>44651</v>
      </c>
      <c r="I1288" s="12">
        <v>44621</v>
      </c>
      <c r="J1288" s="10" t="s">
        <v>218</v>
      </c>
      <c r="K1288" s="13" t="s">
        <v>1645</v>
      </c>
      <c r="L1288" s="10" t="s">
        <v>40</v>
      </c>
      <c r="M1288" s="10" t="s">
        <v>29</v>
      </c>
      <c r="N1288" s="15">
        <v>0</v>
      </c>
      <c r="O1288" s="12"/>
      <c r="P1288" s="10" t="s">
        <v>1646</v>
      </c>
      <c r="Q1288" s="15">
        <v>0</v>
      </c>
      <c r="R1288" s="15">
        <v>4</v>
      </c>
      <c r="S1288" s="10" t="s">
        <v>29</v>
      </c>
      <c r="T1288" s="15">
        <v>0</v>
      </c>
      <c r="U1288" s="10" t="s">
        <v>339</v>
      </c>
      <c r="V1288" s="10" t="s">
        <v>29</v>
      </c>
      <c r="W1288" s="10" t="s">
        <v>37</v>
      </c>
      <c r="X1288" s="10" t="s">
        <v>29</v>
      </c>
      <c r="Y1288" s="15">
        <v>0</v>
      </c>
      <c r="Z1288" s="15">
        <v>0</v>
      </c>
      <c r="AA1288" s="15">
        <v>0</v>
      </c>
      <c r="AB1288" s="15">
        <v>0</v>
      </c>
      <c r="AC1288" s="15">
        <v>0</v>
      </c>
      <c r="AD1288" t="s">
        <v>2609</v>
      </c>
      <c r="AE1288" t="s">
        <v>2625</v>
      </c>
      <c r="AF1288">
        <v>9</v>
      </c>
    </row>
    <row r="1289" spans="1:32" x14ac:dyDescent="0.25">
      <c r="A1289" s="22" t="str">
        <f t="shared" si="20"/>
        <v>9500000026-0</v>
      </c>
      <c r="B1289" s="9" t="s">
        <v>2542</v>
      </c>
      <c r="C1289" s="10" t="s">
        <v>29</v>
      </c>
      <c r="D1289" s="10" t="s">
        <v>29</v>
      </c>
      <c r="E1289" s="9" t="s">
        <v>30</v>
      </c>
      <c r="F1289" s="10" t="s">
        <v>31</v>
      </c>
      <c r="G1289" s="10" t="s">
        <v>32</v>
      </c>
      <c r="H1289" s="11">
        <v>44651</v>
      </c>
      <c r="I1289" s="12">
        <v>44621</v>
      </c>
      <c r="J1289" s="10" t="s">
        <v>218</v>
      </c>
      <c r="K1289" s="13" t="s">
        <v>1643</v>
      </c>
      <c r="L1289" s="10" t="s">
        <v>40</v>
      </c>
      <c r="M1289" s="10" t="s">
        <v>29</v>
      </c>
      <c r="N1289" s="15">
        <v>0</v>
      </c>
      <c r="O1289" s="12"/>
      <c r="P1289" s="10" t="s">
        <v>1637</v>
      </c>
      <c r="Q1289" s="15">
        <v>0</v>
      </c>
      <c r="R1289" s="15">
        <v>2</v>
      </c>
      <c r="S1289" s="10" t="s">
        <v>29</v>
      </c>
      <c r="T1289" s="15">
        <v>0</v>
      </c>
      <c r="U1289" s="10" t="s">
        <v>339</v>
      </c>
      <c r="V1289" s="10" t="s">
        <v>29</v>
      </c>
      <c r="W1289" s="10" t="s">
        <v>37</v>
      </c>
      <c r="X1289" s="10" t="s">
        <v>29</v>
      </c>
      <c r="Y1289" s="15">
        <v>0</v>
      </c>
      <c r="Z1289" s="15">
        <v>0</v>
      </c>
      <c r="AA1289" s="15">
        <v>0</v>
      </c>
      <c r="AB1289" s="15">
        <v>0</v>
      </c>
      <c r="AC1289" s="15">
        <v>0</v>
      </c>
      <c r="AD1289" t="s">
        <v>2609</v>
      </c>
      <c r="AE1289" t="s">
        <v>2625</v>
      </c>
      <c r="AF1289">
        <v>9</v>
      </c>
    </row>
    <row r="1290" spans="1:32" x14ac:dyDescent="0.25">
      <c r="A1290" s="22" t="str">
        <f t="shared" si="20"/>
        <v>9500000027-0</v>
      </c>
      <c r="B1290" s="9" t="s">
        <v>2543</v>
      </c>
      <c r="C1290" s="10" t="s">
        <v>29</v>
      </c>
      <c r="D1290" s="10" t="s">
        <v>29</v>
      </c>
      <c r="E1290" s="9" t="s">
        <v>30</v>
      </c>
      <c r="F1290" s="10" t="s">
        <v>31</v>
      </c>
      <c r="G1290" s="10" t="s">
        <v>32</v>
      </c>
      <c r="H1290" s="11">
        <v>44651</v>
      </c>
      <c r="I1290" s="12">
        <v>44621</v>
      </c>
      <c r="J1290" s="10" t="s">
        <v>218</v>
      </c>
      <c r="K1290" s="13" t="s">
        <v>2544</v>
      </c>
      <c r="L1290" s="10" t="s">
        <v>40</v>
      </c>
      <c r="M1290" s="10" t="s">
        <v>29</v>
      </c>
      <c r="N1290" s="15">
        <v>0</v>
      </c>
      <c r="O1290" s="12"/>
      <c r="P1290" s="10" t="s">
        <v>1631</v>
      </c>
      <c r="Q1290" s="15">
        <v>0</v>
      </c>
      <c r="R1290" s="15">
        <v>1</v>
      </c>
      <c r="S1290" s="10" t="s">
        <v>29</v>
      </c>
      <c r="T1290" s="15">
        <v>0</v>
      </c>
      <c r="U1290" s="10" t="s">
        <v>339</v>
      </c>
      <c r="V1290" s="10" t="s">
        <v>29</v>
      </c>
      <c r="W1290" s="10" t="s">
        <v>37</v>
      </c>
      <c r="X1290" s="10" t="s">
        <v>29</v>
      </c>
      <c r="Y1290" s="15">
        <v>0</v>
      </c>
      <c r="Z1290" s="15">
        <v>0</v>
      </c>
      <c r="AA1290" s="15">
        <v>0</v>
      </c>
      <c r="AB1290" s="15">
        <v>0</v>
      </c>
      <c r="AC1290" s="15">
        <v>0</v>
      </c>
      <c r="AD1290" t="s">
        <v>2609</v>
      </c>
      <c r="AE1290" t="s">
        <v>2625</v>
      </c>
      <c r="AF1290">
        <v>9</v>
      </c>
    </row>
    <row r="1291" spans="1:32" x14ac:dyDescent="0.25">
      <c r="A1291" s="22" t="str">
        <f t="shared" si="20"/>
        <v>9500000028-0</v>
      </c>
      <c r="B1291" s="9" t="s">
        <v>2545</v>
      </c>
      <c r="C1291" s="10" t="s">
        <v>29</v>
      </c>
      <c r="D1291" s="10" t="s">
        <v>29</v>
      </c>
      <c r="E1291" s="9" t="s">
        <v>30</v>
      </c>
      <c r="F1291" s="10" t="s">
        <v>31</v>
      </c>
      <c r="G1291" s="10" t="s">
        <v>32</v>
      </c>
      <c r="H1291" s="11">
        <v>44651</v>
      </c>
      <c r="I1291" s="12">
        <v>44621</v>
      </c>
      <c r="J1291" s="10" t="s">
        <v>218</v>
      </c>
      <c r="K1291" s="13" t="s">
        <v>2546</v>
      </c>
      <c r="L1291" s="10" t="s">
        <v>40</v>
      </c>
      <c r="M1291" s="10" t="s">
        <v>29</v>
      </c>
      <c r="N1291" s="15">
        <v>0</v>
      </c>
      <c r="O1291" s="12"/>
      <c r="P1291" s="10" t="s">
        <v>1637</v>
      </c>
      <c r="Q1291" s="15">
        <v>0</v>
      </c>
      <c r="R1291" s="15">
        <v>5</v>
      </c>
      <c r="S1291" s="10" t="s">
        <v>29</v>
      </c>
      <c r="T1291" s="15">
        <v>0</v>
      </c>
      <c r="U1291" s="10" t="s">
        <v>339</v>
      </c>
      <c r="V1291" s="10" t="s">
        <v>29</v>
      </c>
      <c r="W1291" s="10" t="s">
        <v>37</v>
      </c>
      <c r="X1291" s="10" t="s">
        <v>29</v>
      </c>
      <c r="Y1291" s="15">
        <v>0</v>
      </c>
      <c r="Z1291" s="15">
        <v>0</v>
      </c>
      <c r="AA1291" s="15">
        <v>0</v>
      </c>
      <c r="AB1291" s="15">
        <v>0</v>
      </c>
      <c r="AC1291" s="15">
        <v>0</v>
      </c>
      <c r="AD1291" t="s">
        <v>2609</v>
      </c>
      <c r="AE1291" t="s">
        <v>2625</v>
      </c>
      <c r="AF1291">
        <v>9</v>
      </c>
    </row>
    <row r="1292" spans="1:32" x14ac:dyDescent="0.25">
      <c r="A1292" s="22" t="str">
        <f t="shared" si="20"/>
        <v>9500000029-0</v>
      </c>
      <c r="B1292" s="9" t="s">
        <v>2547</v>
      </c>
      <c r="C1292" s="10" t="s">
        <v>29</v>
      </c>
      <c r="D1292" s="10" t="s">
        <v>29</v>
      </c>
      <c r="E1292" s="9" t="s">
        <v>30</v>
      </c>
      <c r="F1292" s="10" t="s">
        <v>31</v>
      </c>
      <c r="G1292" s="10" t="s">
        <v>32</v>
      </c>
      <c r="H1292" s="11">
        <v>44651</v>
      </c>
      <c r="I1292" s="12">
        <v>44621</v>
      </c>
      <c r="J1292" s="10" t="s">
        <v>218</v>
      </c>
      <c r="K1292" s="13" t="s">
        <v>1619</v>
      </c>
      <c r="L1292" s="10" t="s">
        <v>40</v>
      </c>
      <c r="M1292" s="10" t="s">
        <v>29</v>
      </c>
      <c r="N1292" s="15">
        <v>0</v>
      </c>
      <c r="O1292" s="12"/>
      <c r="P1292" s="10" t="s">
        <v>2548</v>
      </c>
      <c r="Q1292" s="15">
        <v>0</v>
      </c>
      <c r="R1292" s="15">
        <v>4</v>
      </c>
      <c r="S1292" s="10" t="s">
        <v>29</v>
      </c>
      <c r="T1292" s="15">
        <v>0</v>
      </c>
      <c r="U1292" s="10" t="s">
        <v>339</v>
      </c>
      <c r="V1292" s="10" t="s">
        <v>29</v>
      </c>
      <c r="W1292" s="10" t="s">
        <v>37</v>
      </c>
      <c r="X1292" s="10" t="s">
        <v>29</v>
      </c>
      <c r="Y1292" s="15">
        <v>0</v>
      </c>
      <c r="Z1292" s="15">
        <v>0</v>
      </c>
      <c r="AA1292" s="15">
        <v>0</v>
      </c>
      <c r="AB1292" s="15">
        <v>0</v>
      </c>
      <c r="AC1292" s="15">
        <v>0</v>
      </c>
      <c r="AD1292" t="s">
        <v>2609</v>
      </c>
      <c r="AE1292" t="s">
        <v>2625</v>
      </c>
      <c r="AF1292">
        <v>9</v>
      </c>
    </row>
    <row r="1293" spans="1:32" x14ac:dyDescent="0.25">
      <c r="A1293" s="22" t="str">
        <f t="shared" si="20"/>
        <v>9500000030-0</v>
      </c>
      <c r="B1293" s="9" t="s">
        <v>2549</v>
      </c>
      <c r="C1293" s="10" t="s">
        <v>29</v>
      </c>
      <c r="D1293" s="10" t="s">
        <v>29</v>
      </c>
      <c r="E1293" s="9" t="s">
        <v>30</v>
      </c>
      <c r="F1293" s="10" t="s">
        <v>31</v>
      </c>
      <c r="G1293" s="10" t="s">
        <v>32</v>
      </c>
      <c r="H1293" s="11">
        <v>44651</v>
      </c>
      <c r="I1293" s="12">
        <v>44621</v>
      </c>
      <c r="J1293" s="10" t="s">
        <v>218</v>
      </c>
      <c r="K1293" s="13" t="s">
        <v>2550</v>
      </c>
      <c r="L1293" s="10" t="s">
        <v>40</v>
      </c>
      <c r="M1293" s="10" t="s">
        <v>29</v>
      </c>
      <c r="N1293" s="15">
        <v>0</v>
      </c>
      <c r="O1293" s="12"/>
      <c r="P1293" s="10" t="s">
        <v>1631</v>
      </c>
      <c r="Q1293" s="15">
        <v>0</v>
      </c>
      <c r="R1293" s="15">
        <v>1</v>
      </c>
      <c r="S1293" s="10" t="s">
        <v>29</v>
      </c>
      <c r="T1293" s="15">
        <v>0</v>
      </c>
      <c r="U1293" s="10" t="s">
        <v>339</v>
      </c>
      <c r="V1293" s="10" t="s">
        <v>29</v>
      </c>
      <c r="W1293" s="10" t="s">
        <v>37</v>
      </c>
      <c r="X1293" s="10" t="s">
        <v>29</v>
      </c>
      <c r="Y1293" s="15">
        <v>0</v>
      </c>
      <c r="Z1293" s="15">
        <v>0</v>
      </c>
      <c r="AA1293" s="15">
        <v>0</v>
      </c>
      <c r="AB1293" s="15">
        <v>0</v>
      </c>
      <c r="AC1293" s="15">
        <v>0</v>
      </c>
      <c r="AD1293" t="s">
        <v>2609</v>
      </c>
      <c r="AE1293" t="s">
        <v>2625</v>
      </c>
      <c r="AF1293">
        <v>9</v>
      </c>
    </row>
    <row r="1294" spans="1:32" x14ac:dyDescent="0.25">
      <c r="A1294" s="22" t="str">
        <f t="shared" si="20"/>
        <v>9500000031-0</v>
      </c>
      <c r="B1294" s="9" t="s">
        <v>2551</v>
      </c>
      <c r="C1294" s="10" t="s">
        <v>29</v>
      </c>
      <c r="D1294" s="10" t="s">
        <v>29</v>
      </c>
      <c r="E1294" s="9" t="s">
        <v>30</v>
      </c>
      <c r="F1294" s="10" t="s">
        <v>31</v>
      </c>
      <c r="G1294" s="10" t="s">
        <v>32</v>
      </c>
      <c r="H1294" s="11">
        <v>44651</v>
      </c>
      <c r="I1294" s="12">
        <v>44621</v>
      </c>
      <c r="J1294" s="10" t="s">
        <v>218</v>
      </c>
      <c r="K1294" s="13" t="s">
        <v>1628</v>
      </c>
      <c r="L1294" s="10" t="s">
        <v>40</v>
      </c>
      <c r="M1294" s="10" t="s">
        <v>29</v>
      </c>
      <c r="N1294" s="15">
        <v>0</v>
      </c>
      <c r="O1294" s="12"/>
      <c r="P1294" s="10" t="s">
        <v>1624</v>
      </c>
      <c r="Q1294" s="15">
        <v>0</v>
      </c>
      <c r="R1294" s="15">
        <v>1</v>
      </c>
      <c r="S1294" s="10" t="s">
        <v>29</v>
      </c>
      <c r="T1294" s="15">
        <v>0</v>
      </c>
      <c r="U1294" s="10" t="s">
        <v>339</v>
      </c>
      <c r="V1294" s="10" t="s">
        <v>29</v>
      </c>
      <c r="W1294" s="10" t="s">
        <v>37</v>
      </c>
      <c r="X1294" s="10" t="s">
        <v>29</v>
      </c>
      <c r="Y1294" s="15">
        <v>0</v>
      </c>
      <c r="Z1294" s="15">
        <v>0</v>
      </c>
      <c r="AA1294" s="15">
        <v>0</v>
      </c>
      <c r="AB1294" s="15">
        <v>0</v>
      </c>
      <c r="AC1294" s="15">
        <v>0</v>
      </c>
      <c r="AD1294" t="s">
        <v>2609</v>
      </c>
      <c r="AE1294" t="s">
        <v>2625</v>
      </c>
      <c r="AF1294">
        <v>9</v>
      </c>
    </row>
    <row r="1295" spans="1:32" x14ac:dyDescent="0.25">
      <c r="A1295" s="22" t="str">
        <f t="shared" si="20"/>
        <v>9500000032-0</v>
      </c>
      <c r="B1295" s="9" t="s">
        <v>2552</v>
      </c>
      <c r="C1295" s="10" t="s">
        <v>29</v>
      </c>
      <c r="D1295" s="10" t="s">
        <v>29</v>
      </c>
      <c r="E1295" s="9" t="s">
        <v>30</v>
      </c>
      <c r="F1295" s="10" t="s">
        <v>31</v>
      </c>
      <c r="G1295" s="10" t="s">
        <v>32</v>
      </c>
      <c r="H1295" s="11">
        <v>44651</v>
      </c>
      <c r="I1295" s="12">
        <v>44621</v>
      </c>
      <c r="J1295" s="10" t="s">
        <v>218</v>
      </c>
      <c r="K1295" s="13" t="s">
        <v>2553</v>
      </c>
      <c r="L1295" s="10" t="s">
        <v>40</v>
      </c>
      <c r="M1295" s="10" t="s">
        <v>29</v>
      </c>
      <c r="N1295" s="15">
        <v>0</v>
      </c>
      <c r="O1295" s="12"/>
      <c r="P1295" s="10" t="s">
        <v>1624</v>
      </c>
      <c r="Q1295" s="15">
        <v>0</v>
      </c>
      <c r="R1295" s="15">
        <v>2</v>
      </c>
      <c r="S1295" s="10" t="s">
        <v>29</v>
      </c>
      <c r="T1295" s="15">
        <v>0</v>
      </c>
      <c r="U1295" s="10" t="s">
        <v>339</v>
      </c>
      <c r="V1295" s="10" t="s">
        <v>29</v>
      </c>
      <c r="W1295" s="10" t="s">
        <v>37</v>
      </c>
      <c r="X1295" s="10" t="s">
        <v>29</v>
      </c>
      <c r="Y1295" s="15">
        <v>0</v>
      </c>
      <c r="Z1295" s="15">
        <v>0</v>
      </c>
      <c r="AA1295" s="15">
        <v>0</v>
      </c>
      <c r="AB1295" s="15">
        <v>0</v>
      </c>
      <c r="AC1295" s="15">
        <v>0</v>
      </c>
      <c r="AD1295" t="s">
        <v>2609</v>
      </c>
      <c r="AE1295" t="s">
        <v>2625</v>
      </c>
      <c r="AF1295">
        <v>9</v>
      </c>
    </row>
    <row r="1296" spans="1:32" x14ac:dyDescent="0.25">
      <c r="A1296" s="22" t="str">
        <f t="shared" si="20"/>
        <v>9500000033-0</v>
      </c>
      <c r="B1296" s="9" t="s">
        <v>2554</v>
      </c>
      <c r="C1296" s="10" t="s">
        <v>29</v>
      </c>
      <c r="D1296" s="10" t="s">
        <v>29</v>
      </c>
      <c r="E1296" s="9" t="s">
        <v>30</v>
      </c>
      <c r="F1296" s="10" t="s">
        <v>31</v>
      </c>
      <c r="G1296" s="10" t="s">
        <v>32</v>
      </c>
      <c r="H1296" s="11">
        <v>44651</v>
      </c>
      <c r="I1296" s="12">
        <v>44621</v>
      </c>
      <c r="J1296" s="10" t="s">
        <v>218</v>
      </c>
      <c r="K1296" s="13" t="s">
        <v>2555</v>
      </c>
      <c r="L1296" s="10" t="s">
        <v>40</v>
      </c>
      <c r="M1296" s="10" t="s">
        <v>29</v>
      </c>
      <c r="N1296" s="15">
        <v>0</v>
      </c>
      <c r="O1296" s="12"/>
      <c r="P1296" s="10" t="s">
        <v>1624</v>
      </c>
      <c r="Q1296" s="15">
        <v>0</v>
      </c>
      <c r="R1296" s="15">
        <v>1</v>
      </c>
      <c r="S1296" s="10" t="s">
        <v>29</v>
      </c>
      <c r="T1296" s="15">
        <v>0</v>
      </c>
      <c r="U1296" s="10" t="s">
        <v>339</v>
      </c>
      <c r="V1296" s="10" t="s">
        <v>29</v>
      </c>
      <c r="W1296" s="10" t="s">
        <v>37</v>
      </c>
      <c r="X1296" s="10" t="s">
        <v>29</v>
      </c>
      <c r="Y1296" s="15">
        <v>0</v>
      </c>
      <c r="Z1296" s="15">
        <v>0</v>
      </c>
      <c r="AA1296" s="15">
        <v>0</v>
      </c>
      <c r="AB1296" s="15">
        <v>0</v>
      </c>
      <c r="AC1296" s="15">
        <v>0</v>
      </c>
      <c r="AD1296" t="s">
        <v>2609</v>
      </c>
      <c r="AE1296" t="s">
        <v>2625</v>
      </c>
      <c r="AF1296">
        <v>9</v>
      </c>
    </row>
    <row r="1297" spans="1:32" x14ac:dyDescent="0.25">
      <c r="A1297" s="22" t="str">
        <f t="shared" si="20"/>
        <v>9500000034-0</v>
      </c>
      <c r="B1297" s="9" t="s">
        <v>2556</v>
      </c>
      <c r="C1297" s="10" t="s">
        <v>29</v>
      </c>
      <c r="D1297" s="10" t="s">
        <v>29</v>
      </c>
      <c r="E1297" s="9" t="s">
        <v>30</v>
      </c>
      <c r="F1297" s="10" t="s">
        <v>31</v>
      </c>
      <c r="G1297" s="10" t="s">
        <v>32</v>
      </c>
      <c r="H1297" s="11">
        <v>44651</v>
      </c>
      <c r="I1297" s="12">
        <v>44621</v>
      </c>
      <c r="J1297" s="10" t="s">
        <v>33</v>
      </c>
      <c r="K1297" s="13" t="s">
        <v>1626</v>
      </c>
      <c r="L1297" s="10" t="s">
        <v>40</v>
      </c>
      <c r="M1297" s="10" t="s">
        <v>29</v>
      </c>
      <c r="N1297" s="15">
        <v>0</v>
      </c>
      <c r="O1297" s="12"/>
      <c r="P1297" s="10" t="s">
        <v>1624</v>
      </c>
      <c r="Q1297" s="15">
        <v>0</v>
      </c>
      <c r="R1297" s="15">
        <v>1</v>
      </c>
      <c r="S1297" s="10" t="s">
        <v>29</v>
      </c>
      <c r="T1297" s="15">
        <v>0</v>
      </c>
      <c r="U1297" s="10" t="s">
        <v>339</v>
      </c>
      <c r="V1297" s="10" t="s">
        <v>29</v>
      </c>
      <c r="W1297" s="10" t="s">
        <v>37</v>
      </c>
      <c r="X1297" s="10" t="s">
        <v>29</v>
      </c>
      <c r="Y1297" s="15">
        <v>0</v>
      </c>
      <c r="Z1297" s="15">
        <v>0</v>
      </c>
      <c r="AA1297" s="15">
        <v>0</v>
      </c>
      <c r="AB1297" s="15">
        <v>0</v>
      </c>
      <c r="AC1297" s="15">
        <v>0</v>
      </c>
      <c r="AD1297" t="s">
        <v>2609</v>
      </c>
      <c r="AE1297" t="s">
        <v>2625</v>
      </c>
      <c r="AF1297">
        <v>9</v>
      </c>
    </row>
    <row r="1298" spans="1:32" x14ac:dyDescent="0.25">
      <c r="A1298" s="22" t="str">
        <f t="shared" si="20"/>
        <v>9500000035-0</v>
      </c>
      <c r="B1298" s="9" t="s">
        <v>2557</v>
      </c>
      <c r="C1298" s="10" t="s">
        <v>29</v>
      </c>
      <c r="D1298" s="10" t="s">
        <v>29</v>
      </c>
      <c r="E1298" s="9" t="s">
        <v>30</v>
      </c>
      <c r="F1298" s="10" t="s">
        <v>31</v>
      </c>
      <c r="G1298" s="10" t="s">
        <v>32</v>
      </c>
      <c r="H1298" s="11">
        <v>44651</v>
      </c>
      <c r="I1298" s="12">
        <v>44621</v>
      </c>
      <c r="J1298" s="10" t="s">
        <v>33</v>
      </c>
      <c r="K1298" s="13" t="s">
        <v>1623</v>
      </c>
      <c r="L1298" s="10" t="s">
        <v>40</v>
      </c>
      <c r="M1298" s="10" t="s">
        <v>29</v>
      </c>
      <c r="N1298" s="15">
        <v>0</v>
      </c>
      <c r="O1298" s="12"/>
      <c r="P1298" s="10" t="s">
        <v>1624</v>
      </c>
      <c r="Q1298" s="15">
        <v>0</v>
      </c>
      <c r="R1298" s="15">
        <v>2</v>
      </c>
      <c r="S1298" s="10" t="s">
        <v>29</v>
      </c>
      <c r="T1298" s="15">
        <v>0</v>
      </c>
      <c r="U1298" s="10" t="s">
        <v>339</v>
      </c>
      <c r="V1298" s="10" t="s">
        <v>29</v>
      </c>
      <c r="W1298" s="10" t="s">
        <v>37</v>
      </c>
      <c r="X1298" s="10" t="s">
        <v>29</v>
      </c>
      <c r="Y1298" s="15">
        <v>0</v>
      </c>
      <c r="Z1298" s="15">
        <v>0</v>
      </c>
      <c r="AA1298" s="15">
        <v>0</v>
      </c>
      <c r="AB1298" s="15">
        <v>0</v>
      </c>
      <c r="AC1298" s="15">
        <v>0</v>
      </c>
      <c r="AD1298" t="s">
        <v>2609</v>
      </c>
      <c r="AE1298" t="s">
        <v>2625</v>
      </c>
      <c r="AF1298">
        <v>9</v>
      </c>
    </row>
    <row r="1299" spans="1:32" x14ac:dyDescent="0.25">
      <c r="A1299" s="22" t="str">
        <f t="shared" si="20"/>
        <v>9500000036-0</v>
      </c>
      <c r="B1299" s="9" t="s">
        <v>2558</v>
      </c>
      <c r="C1299" s="10" t="s">
        <v>29</v>
      </c>
      <c r="D1299" s="10" t="s">
        <v>29</v>
      </c>
      <c r="E1299" s="9" t="s">
        <v>30</v>
      </c>
      <c r="F1299" s="10" t="s">
        <v>31</v>
      </c>
      <c r="G1299" s="10" t="s">
        <v>32</v>
      </c>
      <c r="H1299" s="11">
        <v>44651</v>
      </c>
      <c r="I1299" s="12">
        <v>44621</v>
      </c>
      <c r="J1299" s="10" t="s">
        <v>218</v>
      </c>
      <c r="K1299" s="13" t="s">
        <v>2559</v>
      </c>
      <c r="L1299" s="10" t="s">
        <v>40</v>
      </c>
      <c r="M1299" s="10" t="s">
        <v>29</v>
      </c>
      <c r="N1299" s="15">
        <v>0</v>
      </c>
      <c r="O1299" s="12"/>
      <c r="P1299" s="10" t="s">
        <v>1641</v>
      </c>
      <c r="Q1299" s="15">
        <v>0</v>
      </c>
      <c r="R1299" s="15">
        <v>0</v>
      </c>
      <c r="S1299" s="10" t="s">
        <v>29</v>
      </c>
      <c r="T1299" s="15">
        <v>0</v>
      </c>
      <c r="U1299" s="10" t="s">
        <v>339</v>
      </c>
      <c r="V1299" s="10" t="s">
        <v>29</v>
      </c>
      <c r="W1299" s="10" t="s">
        <v>37</v>
      </c>
      <c r="X1299" s="10" t="s">
        <v>29</v>
      </c>
      <c r="Y1299" s="15">
        <v>0</v>
      </c>
      <c r="Z1299" s="15">
        <v>0</v>
      </c>
      <c r="AA1299" s="15">
        <v>0</v>
      </c>
      <c r="AB1299" s="15">
        <v>0</v>
      </c>
      <c r="AC1299" s="15">
        <v>0</v>
      </c>
      <c r="AD1299" t="s">
        <v>2609</v>
      </c>
      <c r="AE1299" t="s">
        <v>2625</v>
      </c>
      <c r="AF1299">
        <v>9</v>
      </c>
    </row>
    <row r="1300" spans="1:32" x14ac:dyDescent="0.25">
      <c r="A1300" s="22" t="str">
        <f t="shared" si="20"/>
        <v>9500000037-0</v>
      </c>
      <c r="B1300" s="9" t="s">
        <v>2560</v>
      </c>
      <c r="C1300" s="10" t="s">
        <v>29</v>
      </c>
      <c r="D1300" s="10" t="s">
        <v>29</v>
      </c>
      <c r="E1300" s="9" t="s">
        <v>30</v>
      </c>
      <c r="F1300" s="10" t="s">
        <v>31</v>
      </c>
      <c r="G1300" s="10" t="s">
        <v>32</v>
      </c>
      <c r="H1300" s="11">
        <v>44651</v>
      </c>
      <c r="I1300" s="12">
        <v>44621</v>
      </c>
      <c r="J1300" s="10" t="s">
        <v>218</v>
      </c>
      <c r="K1300" s="13" t="s">
        <v>2561</v>
      </c>
      <c r="L1300" s="10" t="s">
        <v>40</v>
      </c>
      <c r="M1300" s="10" t="s">
        <v>29</v>
      </c>
      <c r="N1300" s="15">
        <v>0</v>
      </c>
      <c r="O1300" s="12"/>
      <c r="P1300" s="10" t="s">
        <v>1527</v>
      </c>
      <c r="Q1300" s="15">
        <v>0</v>
      </c>
      <c r="R1300" s="15">
        <v>2</v>
      </c>
      <c r="S1300" s="10" t="s">
        <v>29</v>
      </c>
      <c r="T1300" s="15">
        <v>0</v>
      </c>
      <c r="U1300" s="10" t="s">
        <v>1020</v>
      </c>
      <c r="V1300" s="10" t="s">
        <v>29</v>
      </c>
      <c r="W1300" s="10" t="s">
        <v>37</v>
      </c>
      <c r="X1300" s="10" t="s">
        <v>29</v>
      </c>
      <c r="Y1300" s="15">
        <v>0</v>
      </c>
      <c r="Z1300" s="15">
        <v>0</v>
      </c>
      <c r="AA1300" s="15">
        <v>0</v>
      </c>
      <c r="AB1300" s="15">
        <v>0</v>
      </c>
      <c r="AC1300" s="15">
        <v>0</v>
      </c>
      <c r="AD1300" t="s">
        <v>2609</v>
      </c>
      <c r="AE1300" t="s">
        <v>2625</v>
      </c>
      <c r="AF1300">
        <v>9</v>
      </c>
    </row>
    <row r="1301" spans="1:32" x14ac:dyDescent="0.25">
      <c r="A1301" s="22" t="str">
        <f t="shared" si="20"/>
        <v>9700000000-0</v>
      </c>
      <c r="B1301" s="9" t="s">
        <v>2564</v>
      </c>
      <c r="C1301" s="10" t="s">
        <v>29</v>
      </c>
      <c r="D1301" s="10" t="s">
        <v>29</v>
      </c>
      <c r="E1301" s="9" t="s">
        <v>30</v>
      </c>
      <c r="F1301" s="10" t="s">
        <v>31</v>
      </c>
      <c r="G1301" s="10" t="s">
        <v>32</v>
      </c>
      <c r="H1301" s="11">
        <v>43283</v>
      </c>
      <c r="I1301" s="12">
        <v>43282</v>
      </c>
      <c r="J1301" s="10" t="s">
        <v>573</v>
      </c>
      <c r="K1301" s="13" t="s">
        <v>2565</v>
      </c>
      <c r="L1301" s="10" t="s">
        <v>40</v>
      </c>
      <c r="M1301" s="10" t="s">
        <v>29</v>
      </c>
      <c r="N1301" s="15">
        <v>0</v>
      </c>
      <c r="O1301" s="12"/>
      <c r="P1301" s="10" t="s">
        <v>2129</v>
      </c>
      <c r="Q1301" s="15">
        <v>0</v>
      </c>
      <c r="R1301" s="15"/>
      <c r="S1301" s="10" t="s">
        <v>29</v>
      </c>
      <c r="T1301" s="15">
        <v>0</v>
      </c>
      <c r="U1301" s="10" t="s">
        <v>29</v>
      </c>
      <c r="V1301" s="10" t="s">
        <v>29</v>
      </c>
      <c r="W1301" s="10" t="s">
        <v>37</v>
      </c>
      <c r="X1301" s="10" t="s">
        <v>29</v>
      </c>
      <c r="Y1301" s="15">
        <v>0</v>
      </c>
      <c r="Z1301" s="15">
        <v>0</v>
      </c>
      <c r="AA1301" s="15">
        <v>0</v>
      </c>
      <c r="AB1301" s="15">
        <v>0</v>
      </c>
      <c r="AC1301" s="15">
        <v>0</v>
      </c>
      <c r="AD1301" t="s">
        <v>2609</v>
      </c>
      <c r="AE1301" t="s">
        <v>2608</v>
      </c>
      <c r="AF1301">
        <v>9</v>
      </c>
    </row>
    <row r="1302" spans="1:32" x14ac:dyDescent="0.25">
      <c r="A1302" s="22" t="str">
        <f t="shared" si="20"/>
        <v>9700000001-0</v>
      </c>
      <c r="B1302" s="9" t="s">
        <v>2566</v>
      </c>
      <c r="C1302" s="10" t="s">
        <v>29</v>
      </c>
      <c r="D1302" s="10" t="s">
        <v>29</v>
      </c>
      <c r="E1302" s="9" t="s">
        <v>30</v>
      </c>
      <c r="F1302" s="10" t="s">
        <v>31</v>
      </c>
      <c r="G1302" s="10" t="s">
        <v>32</v>
      </c>
      <c r="H1302" s="11">
        <v>43678</v>
      </c>
      <c r="I1302" s="12">
        <v>43678</v>
      </c>
      <c r="J1302" s="10" t="s">
        <v>573</v>
      </c>
      <c r="K1302" s="13" t="s">
        <v>2567</v>
      </c>
      <c r="L1302" s="10" t="s">
        <v>40</v>
      </c>
      <c r="M1302" s="10" t="s">
        <v>29</v>
      </c>
      <c r="N1302" s="15">
        <v>0</v>
      </c>
      <c r="O1302" s="12"/>
      <c r="P1302" s="10" t="s">
        <v>29</v>
      </c>
      <c r="Q1302" s="15">
        <v>0</v>
      </c>
      <c r="R1302" s="15">
        <v>0</v>
      </c>
      <c r="S1302" s="10" t="s">
        <v>29</v>
      </c>
      <c r="T1302" s="15">
        <v>0</v>
      </c>
      <c r="U1302" s="10" t="s">
        <v>339</v>
      </c>
      <c r="V1302" s="10" t="s">
        <v>29</v>
      </c>
      <c r="W1302" s="10" t="s">
        <v>37</v>
      </c>
      <c r="X1302" s="10" t="s">
        <v>29</v>
      </c>
      <c r="Y1302" s="15">
        <v>0</v>
      </c>
      <c r="Z1302" s="15">
        <v>0</v>
      </c>
      <c r="AA1302" s="15">
        <v>0</v>
      </c>
      <c r="AB1302" s="15">
        <v>0</v>
      </c>
      <c r="AC1302" s="15">
        <v>0</v>
      </c>
      <c r="AD1302" t="s">
        <v>2609</v>
      </c>
      <c r="AE1302" t="s">
        <v>2608</v>
      </c>
      <c r="AF1302">
        <v>9</v>
      </c>
    </row>
    <row r="1303" spans="1:32" x14ac:dyDescent="0.25">
      <c r="A1303" s="22" t="str">
        <f t="shared" si="20"/>
        <v>9700000002-0</v>
      </c>
      <c r="B1303" s="9" t="s">
        <v>2568</v>
      </c>
      <c r="C1303" s="10" t="s">
        <v>29</v>
      </c>
      <c r="D1303" s="10" t="s">
        <v>29</v>
      </c>
      <c r="E1303" s="9" t="s">
        <v>30</v>
      </c>
      <c r="F1303" s="10" t="s">
        <v>31</v>
      </c>
      <c r="G1303" s="10" t="s">
        <v>32</v>
      </c>
      <c r="H1303" s="11">
        <v>44555</v>
      </c>
      <c r="I1303" s="12">
        <v>44531</v>
      </c>
      <c r="J1303" s="10" t="s">
        <v>2076</v>
      </c>
      <c r="K1303" s="13" t="s">
        <v>2569</v>
      </c>
      <c r="L1303" s="10" t="s">
        <v>40</v>
      </c>
      <c r="M1303" s="10" t="s">
        <v>29</v>
      </c>
      <c r="N1303" s="15">
        <v>0</v>
      </c>
      <c r="O1303" s="12"/>
      <c r="P1303" s="10" t="s">
        <v>2570</v>
      </c>
      <c r="Q1303" s="15">
        <v>0</v>
      </c>
      <c r="R1303" s="15">
        <v>0</v>
      </c>
      <c r="S1303" s="10" t="s">
        <v>29</v>
      </c>
      <c r="T1303" s="15">
        <v>0</v>
      </c>
      <c r="U1303" s="10" t="s">
        <v>339</v>
      </c>
      <c r="V1303" s="10" t="s">
        <v>29</v>
      </c>
      <c r="W1303" s="10" t="s">
        <v>37</v>
      </c>
      <c r="X1303" s="10" t="s">
        <v>29</v>
      </c>
      <c r="Y1303" s="15">
        <v>0</v>
      </c>
      <c r="Z1303" s="15">
        <v>0</v>
      </c>
      <c r="AA1303" s="15">
        <v>0</v>
      </c>
      <c r="AB1303" s="15">
        <v>0</v>
      </c>
      <c r="AC1303" s="15">
        <v>0</v>
      </c>
      <c r="AD1303" t="s">
        <v>2609</v>
      </c>
      <c r="AE1303" t="s">
        <v>2608</v>
      </c>
      <c r="AF1303">
        <v>9</v>
      </c>
    </row>
    <row r="1304" spans="1:32" x14ac:dyDescent="0.25">
      <c r="A1304" s="22" t="str">
        <f t="shared" si="20"/>
        <v>9700000003-0</v>
      </c>
      <c r="B1304" s="9" t="s">
        <v>2571</v>
      </c>
      <c r="C1304" s="10" t="s">
        <v>29</v>
      </c>
      <c r="D1304" s="10" t="s">
        <v>29</v>
      </c>
      <c r="E1304" s="9" t="s">
        <v>30</v>
      </c>
      <c r="F1304" s="10" t="s">
        <v>31</v>
      </c>
      <c r="G1304" s="10" t="s">
        <v>32</v>
      </c>
      <c r="H1304" s="11">
        <v>44555</v>
      </c>
      <c r="I1304" s="12">
        <v>44531</v>
      </c>
      <c r="J1304" s="10" t="s">
        <v>2076</v>
      </c>
      <c r="K1304" s="13" t="s">
        <v>2572</v>
      </c>
      <c r="L1304" s="10" t="s">
        <v>40</v>
      </c>
      <c r="M1304" s="10" t="s">
        <v>29</v>
      </c>
      <c r="N1304" s="15">
        <v>0</v>
      </c>
      <c r="O1304" s="12"/>
      <c r="P1304" s="10" t="s">
        <v>2570</v>
      </c>
      <c r="Q1304" s="15">
        <v>0</v>
      </c>
      <c r="R1304" s="15">
        <v>0</v>
      </c>
      <c r="S1304" s="10" t="s">
        <v>29</v>
      </c>
      <c r="T1304" s="15">
        <v>0</v>
      </c>
      <c r="U1304" s="10" t="s">
        <v>339</v>
      </c>
      <c r="V1304" s="10" t="s">
        <v>29</v>
      </c>
      <c r="W1304" s="10" t="s">
        <v>37</v>
      </c>
      <c r="X1304" s="10" t="s">
        <v>29</v>
      </c>
      <c r="Y1304" s="15">
        <v>0</v>
      </c>
      <c r="Z1304" s="15">
        <v>0</v>
      </c>
      <c r="AA1304" s="15">
        <v>0</v>
      </c>
      <c r="AB1304" s="15">
        <v>0</v>
      </c>
      <c r="AC1304" s="15">
        <v>0</v>
      </c>
      <c r="AD1304" t="s">
        <v>2609</v>
      </c>
      <c r="AE1304" t="s">
        <v>2608</v>
      </c>
      <c r="AF1304">
        <v>9</v>
      </c>
    </row>
    <row r="1305" spans="1:32" x14ac:dyDescent="0.25">
      <c r="A1305" s="22" t="str">
        <f t="shared" si="20"/>
        <v>9700000004-0</v>
      </c>
      <c r="B1305" s="9" t="s">
        <v>2573</v>
      </c>
      <c r="C1305" s="10" t="s">
        <v>29</v>
      </c>
      <c r="D1305" s="10" t="s">
        <v>29</v>
      </c>
      <c r="E1305" s="9" t="s">
        <v>30</v>
      </c>
      <c r="F1305" s="10" t="s">
        <v>31</v>
      </c>
      <c r="G1305" s="10" t="s">
        <v>32</v>
      </c>
      <c r="H1305" s="11">
        <v>44064</v>
      </c>
      <c r="I1305" s="12">
        <v>44044</v>
      </c>
      <c r="J1305" s="10" t="s">
        <v>175</v>
      </c>
      <c r="K1305" s="13" t="s">
        <v>2574</v>
      </c>
      <c r="L1305" s="10" t="s">
        <v>40</v>
      </c>
      <c r="M1305" s="10" t="s">
        <v>29</v>
      </c>
      <c r="N1305" s="15">
        <v>0</v>
      </c>
      <c r="O1305" s="12"/>
      <c r="P1305" s="10" t="s">
        <v>29</v>
      </c>
      <c r="Q1305" s="15">
        <v>0</v>
      </c>
      <c r="R1305" s="15">
        <v>0</v>
      </c>
      <c r="S1305" s="10" t="s">
        <v>29</v>
      </c>
      <c r="T1305" s="15">
        <v>0</v>
      </c>
      <c r="U1305" s="10" t="s">
        <v>339</v>
      </c>
      <c r="V1305" s="10" t="s">
        <v>29</v>
      </c>
      <c r="W1305" s="10" t="s">
        <v>37</v>
      </c>
      <c r="X1305" s="10" t="s">
        <v>29</v>
      </c>
      <c r="Y1305" s="15">
        <v>0</v>
      </c>
      <c r="Z1305" s="15">
        <v>0</v>
      </c>
      <c r="AA1305" s="15">
        <v>0</v>
      </c>
      <c r="AB1305" s="15">
        <v>0</v>
      </c>
      <c r="AC1305" s="15">
        <v>0</v>
      </c>
      <c r="AD1305" t="s">
        <v>2609</v>
      </c>
      <c r="AE1305" t="s">
        <v>2608</v>
      </c>
      <c r="AF1305">
        <v>9</v>
      </c>
    </row>
    <row r="1306" spans="1:32" x14ac:dyDescent="0.25">
      <c r="A1306" s="22" t="str">
        <f t="shared" si="20"/>
        <v>9700000005-0</v>
      </c>
      <c r="B1306" s="9" t="s">
        <v>2575</v>
      </c>
      <c r="C1306" s="10" t="s">
        <v>29</v>
      </c>
      <c r="D1306" s="10" t="s">
        <v>29</v>
      </c>
      <c r="E1306" s="9" t="s">
        <v>30</v>
      </c>
      <c r="F1306" s="10" t="s">
        <v>31</v>
      </c>
      <c r="G1306" s="10" t="s">
        <v>32</v>
      </c>
      <c r="H1306" s="11">
        <v>44064</v>
      </c>
      <c r="I1306" s="12">
        <v>44044</v>
      </c>
      <c r="J1306" s="10" t="s">
        <v>951</v>
      </c>
      <c r="K1306" s="13" t="s">
        <v>2576</v>
      </c>
      <c r="L1306" s="10" t="s">
        <v>40</v>
      </c>
      <c r="M1306" s="10" t="s">
        <v>29</v>
      </c>
      <c r="N1306" s="15">
        <v>0</v>
      </c>
      <c r="O1306" s="12"/>
      <c r="P1306" s="10" t="s">
        <v>29</v>
      </c>
      <c r="Q1306" s="15">
        <v>0</v>
      </c>
      <c r="R1306" s="15">
        <v>0</v>
      </c>
      <c r="S1306" s="10" t="s">
        <v>29</v>
      </c>
      <c r="T1306" s="15">
        <v>0</v>
      </c>
      <c r="U1306" s="10" t="s">
        <v>339</v>
      </c>
      <c r="V1306" s="10" t="s">
        <v>29</v>
      </c>
      <c r="W1306" s="10" t="s">
        <v>37</v>
      </c>
      <c r="X1306" s="10" t="s">
        <v>29</v>
      </c>
      <c r="Y1306" s="15">
        <v>0</v>
      </c>
      <c r="Z1306" s="15">
        <v>0</v>
      </c>
      <c r="AA1306" s="15">
        <v>0</v>
      </c>
      <c r="AB1306" s="15">
        <v>0</v>
      </c>
      <c r="AC1306" s="15">
        <v>0</v>
      </c>
      <c r="AD1306" t="s">
        <v>2609</v>
      </c>
      <c r="AE1306" t="s">
        <v>2608</v>
      </c>
      <c r="AF1306">
        <v>9</v>
      </c>
    </row>
    <row r="1307" spans="1:32" x14ac:dyDescent="0.25">
      <c r="A1307" s="22" t="str">
        <f t="shared" si="20"/>
        <v>9700000006-0</v>
      </c>
      <c r="B1307" s="9" t="s">
        <v>2577</v>
      </c>
      <c r="C1307" s="10" t="s">
        <v>29</v>
      </c>
      <c r="D1307" s="10" t="s">
        <v>29</v>
      </c>
      <c r="E1307" s="9" t="s">
        <v>30</v>
      </c>
      <c r="F1307" s="10" t="s">
        <v>31</v>
      </c>
      <c r="G1307" s="10" t="s">
        <v>32</v>
      </c>
      <c r="H1307" s="11">
        <v>44064</v>
      </c>
      <c r="I1307" s="12">
        <v>44044</v>
      </c>
      <c r="J1307" s="10" t="s">
        <v>489</v>
      </c>
      <c r="K1307" s="13" t="s">
        <v>2578</v>
      </c>
      <c r="L1307" s="10" t="s">
        <v>40</v>
      </c>
      <c r="M1307" s="10" t="s">
        <v>29</v>
      </c>
      <c r="N1307" s="15">
        <v>0</v>
      </c>
      <c r="O1307" s="12"/>
      <c r="P1307" s="10" t="s">
        <v>29</v>
      </c>
      <c r="Q1307" s="15">
        <v>0</v>
      </c>
      <c r="R1307" s="15"/>
      <c r="S1307" s="10" t="s">
        <v>29</v>
      </c>
      <c r="T1307" s="15">
        <v>0</v>
      </c>
      <c r="U1307" s="10" t="s">
        <v>29</v>
      </c>
      <c r="V1307" s="10" t="s">
        <v>29</v>
      </c>
      <c r="W1307" s="10" t="s">
        <v>37</v>
      </c>
      <c r="X1307" s="10" t="s">
        <v>29</v>
      </c>
      <c r="Y1307" s="15">
        <v>0</v>
      </c>
      <c r="Z1307" s="15">
        <v>0</v>
      </c>
      <c r="AA1307" s="15">
        <v>0</v>
      </c>
      <c r="AB1307" s="15">
        <v>0</v>
      </c>
      <c r="AC1307" s="15">
        <v>0</v>
      </c>
      <c r="AD1307" t="s">
        <v>2609</v>
      </c>
      <c r="AE1307" t="s">
        <v>2608</v>
      </c>
      <c r="AF1307">
        <v>9</v>
      </c>
    </row>
    <row r="1308" spans="1:32" x14ac:dyDescent="0.25">
      <c r="A1308" s="22" t="str">
        <f t="shared" si="20"/>
        <v>9700000007-0</v>
      </c>
      <c r="B1308" s="9" t="s">
        <v>2579</v>
      </c>
      <c r="C1308" s="10" t="s">
        <v>29</v>
      </c>
      <c r="D1308" s="10" t="s">
        <v>29</v>
      </c>
      <c r="E1308" s="9" t="s">
        <v>30</v>
      </c>
      <c r="F1308" s="10" t="s">
        <v>31</v>
      </c>
      <c r="G1308" s="10" t="s">
        <v>32</v>
      </c>
      <c r="H1308" s="11">
        <v>44064</v>
      </c>
      <c r="I1308" s="12">
        <v>44044</v>
      </c>
      <c r="J1308" s="10" t="s">
        <v>573</v>
      </c>
      <c r="K1308" s="13" t="s">
        <v>2580</v>
      </c>
      <c r="L1308" s="10" t="s">
        <v>40</v>
      </c>
      <c r="M1308" s="10" t="s">
        <v>29</v>
      </c>
      <c r="N1308" s="15">
        <v>0</v>
      </c>
      <c r="O1308" s="12"/>
      <c r="P1308" s="10" t="s">
        <v>29</v>
      </c>
      <c r="Q1308" s="15">
        <v>0</v>
      </c>
      <c r="R1308" s="15">
        <v>1</v>
      </c>
      <c r="S1308" s="10" t="s">
        <v>29</v>
      </c>
      <c r="T1308" s="15">
        <v>0</v>
      </c>
      <c r="U1308" s="10" t="s">
        <v>339</v>
      </c>
      <c r="V1308" s="10" t="s">
        <v>29</v>
      </c>
      <c r="W1308" s="10" t="s">
        <v>37</v>
      </c>
      <c r="X1308" s="10" t="s">
        <v>29</v>
      </c>
      <c r="Y1308" s="15">
        <v>0</v>
      </c>
      <c r="Z1308" s="15">
        <v>0</v>
      </c>
      <c r="AA1308" s="15">
        <v>0</v>
      </c>
      <c r="AB1308" s="15">
        <v>0</v>
      </c>
      <c r="AC1308" s="15">
        <v>0</v>
      </c>
      <c r="AD1308" t="s">
        <v>2609</v>
      </c>
      <c r="AE1308" t="s">
        <v>2608</v>
      </c>
      <c r="AF1308">
        <v>9</v>
      </c>
    </row>
    <row r="1309" spans="1:32" x14ac:dyDescent="0.25">
      <c r="A1309" s="22" t="str">
        <f t="shared" si="20"/>
        <v>9700000008-0</v>
      </c>
      <c r="B1309" s="9" t="s">
        <v>2581</v>
      </c>
      <c r="C1309" s="10" t="s">
        <v>29</v>
      </c>
      <c r="D1309" s="10" t="s">
        <v>29</v>
      </c>
      <c r="E1309" s="9" t="s">
        <v>30</v>
      </c>
      <c r="F1309" s="10" t="s">
        <v>32</v>
      </c>
      <c r="G1309" s="10" t="s">
        <v>32</v>
      </c>
      <c r="H1309" s="11">
        <v>44421</v>
      </c>
      <c r="I1309" s="12">
        <v>44421</v>
      </c>
      <c r="J1309" s="10" t="s">
        <v>573</v>
      </c>
      <c r="K1309" s="13" t="s">
        <v>2582</v>
      </c>
      <c r="L1309" s="10" t="s">
        <v>40</v>
      </c>
      <c r="M1309" s="10" t="s">
        <v>29</v>
      </c>
      <c r="N1309" s="15">
        <v>0</v>
      </c>
      <c r="O1309" s="12"/>
      <c r="P1309" s="10" t="s">
        <v>2096</v>
      </c>
      <c r="Q1309" s="15">
        <v>0</v>
      </c>
      <c r="R1309" s="15">
        <v>0</v>
      </c>
      <c r="S1309" s="10" t="s">
        <v>29</v>
      </c>
      <c r="T1309" s="15">
        <v>0</v>
      </c>
      <c r="U1309" s="10" t="s">
        <v>1020</v>
      </c>
      <c r="V1309" s="10" t="s">
        <v>29</v>
      </c>
      <c r="W1309" s="10" t="s">
        <v>37</v>
      </c>
      <c r="X1309" s="10" t="s">
        <v>29</v>
      </c>
      <c r="Y1309" s="15">
        <v>0</v>
      </c>
      <c r="Z1309" s="15">
        <v>0</v>
      </c>
      <c r="AA1309" s="15">
        <v>0</v>
      </c>
      <c r="AB1309" s="15">
        <v>0</v>
      </c>
      <c r="AC1309" s="15">
        <v>0</v>
      </c>
      <c r="AD1309" t="s">
        <v>2609</v>
      </c>
      <c r="AE1309" t="s">
        <v>2608</v>
      </c>
      <c r="AF1309">
        <v>9</v>
      </c>
    </row>
    <row r="1310" spans="1:32" x14ac:dyDescent="0.25">
      <c r="A1310" s="22" t="str">
        <f t="shared" si="20"/>
        <v>9800000000-0</v>
      </c>
      <c r="B1310" s="9" t="s">
        <v>2585</v>
      </c>
      <c r="C1310" s="10" t="s">
        <v>29</v>
      </c>
      <c r="D1310" s="10" t="s">
        <v>29</v>
      </c>
      <c r="E1310" s="9" t="s">
        <v>30</v>
      </c>
      <c r="F1310" s="10" t="s">
        <v>31</v>
      </c>
      <c r="G1310" s="10" t="s">
        <v>32</v>
      </c>
      <c r="H1310" s="11">
        <v>43190</v>
      </c>
      <c r="I1310" s="12">
        <v>43190</v>
      </c>
      <c r="J1310" s="10" t="s">
        <v>33</v>
      </c>
      <c r="K1310" s="13" t="s">
        <v>2586</v>
      </c>
      <c r="L1310" s="10" t="s">
        <v>40</v>
      </c>
      <c r="M1310" s="10" t="s">
        <v>29</v>
      </c>
      <c r="N1310" s="15">
        <v>0</v>
      </c>
      <c r="O1310" s="12"/>
      <c r="P1310" s="10" t="s">
        <v>2129</v>
      </c>
      <c r="Q1310" s="15">
        <v>0</v>
      </c>
      <c r="R1310" s="15"/>
      <c r="S1310" s="10" t="s">
        <v>29</v>
      </c>
      <c r="T1310" s="15">
        <v>0</v>
      </c>
      <c r="U1310" s="10" t="s">
        <v>29</v>
      </c>
      <c r="V1310" s="10" t="s">
        <v>29</v>
      </c>
      <c r="W1310" s="10" t="s">
        <v>37</v>
      </c>
      <c r="X1310" s="10" t="s">
        <v>29</v>
      </c>
      <c r="Y1310" s="15">
        <v>0</v>
      </c>
      <c r="Z1310" s="15">
        <v>0</v>
      </c>
      <c r="AA1310" s="15">
        <v>0</v>
      </c>
      <c r="AB1310" s="15">
        <v>0</v>
      </c>
      <c r="AC1310" s="15">
        <v>0</v>
      </c>
      <c r="AD1310" t="s">
        <v>2609</v>
      </c>
      <c r="AE1310" t="s">
        <v>2633</v>
      </c>
      <c r="AF1310">
        <v>9</v>
      </c>
    </row>
    <row r="1311" spans="1:32" x14ac:dyDescent="0.25">
      <c r="A1311" s="22" t="str">
        <f t="shared" si="20"/>
        <v>9800000001-0</v>
      </c>
      <c r="B1311" s="9" t="s">
        <v>2587</v>
      </c>
      <c r="C1311" s="10" t="s">
        <v>29</v>
      </c>
      <c r="D1311" s="10" t="s">
        <v>29</v>
      </c>
      <c r="E1311" s="9" t="s">
        <v>30</v>
      </c>
      <c r="F1311" s="10" t="s">
        <v>32</v>
      </c>
      <c r="G1311" s="10" t="s">
        <v>32</v>
      </c>
      <c r="H1311" s="11">
        <v>44407</v>
      </c>
      <c r="I1311" s="12">
        <v>44407</v>
      </c>
      <c r="J1311" s="10" t="s">
        <v>33</v>
      </c>
      <c r="K1311" s="13" t="s">
        <v>2588</v>
      </c>
      <c r="L1311" s="10" t="s">
        <v>40</v>
      </c>
      <c r="M1311" s="10" t="s">
        <v>29</v>
      </c>
      <c r="N1311" s="15">
        <v>0</v>
      </c>
      <c r="O1311" s="12"/>
      <c r="P1311" s="10" t="s">
        <v>2165</v>
      </c>
      <c r="Q1311" s="15">
        <v>0</v>
      </c>
      <c r="R1311" s="15">
        <v>1</v>
      </c>
      <c r="S1311" s="10" t="s">
        <v>29</v>
      </c>
      <c r="T1311" s="15">
        <v>0</v>
      </c>
      <c r="U1311" s="10" t="s">
        <v>339</v>
      </c>
      <c r="V1311" s="10" t="s">
        <v>29</v>
      </c>
      <c r="W1311" s="10" t="s">
        <v>37</v>
      </c>
      <c r="X1311" s="10" t="s">
        <v>29</v>
      </c>
      <c r="Y1311" s="15">
        <v>0</v>
      </c>
      <c r="Z1311" s="14">
        <v>210000</v>
      </c>
      <c r="AA1311" s="15">
        <v>0</v>
      </c>
      <c r="AB1311" s="15">
        <v>0</v>
      </c>
      <c r="AC1311" s="14">
        <v>210000</v>
      </c>
      <c r="AD1311" t="s">
        <v>2609</v>
      </c>
      <c r="AE1311" t="s">
        <v>2633</v>
      </c>
      <c r="AF1311">
        <v>9</v>
      </c>
    </row>
    <row r="1312" spans="1:32" x14ac:dyDescent="0.25">
      <c r="A1312" s="22" t="str">
        <f t="shared" si="20"/>
        <v>9800000002-0</v>
      </c>
      <c r="B1312" s="9" t="s">
        <v>2589</v>
      </c>
      <c r="C1312" s="10" t="s">
        <v>29</v>
      </c>
      <c r="D1312" s="10" t="s">
        <v>29</v>
      </c>
      <c r="E1312" s="9" t="s">
        <v>30</v>
      </c>
      <c r="F1312" s="10" t="s">
        <v>32</v>
      </c>
      <c r="G1312" s="10" t="s">
        <v>32</v>
      </c>
      <c r="H1312" s="11">
        <v>44651</v>
      </c>
      <c r="I1312" s="12">
        <v>44651</v>
      </c>
      <c r="J1312" s="10" t="s">
        <v>573</v>
      </c>
      <c r="K1312" s="13" t="s">
        <v>2590</v>
      </c>
      <c r="L1312" s="10" t="s">
        <v>40</v>
      </c>
      <c r="M1312" s="10" t="s">
        <v>29</v>
      </c>
      <c r="N1312" s="15">
        <v>0</v>
      </c>
      <c r="O1312" s="12"/>
      <c r="P1312" s="10" t="s">
        <v>2591</v>
      </c>
      <c r="Q1312" s="15">
        <v>0</v>
      </c>
      <c r="R1312" s="15">
        <v>0</v>
      </c>
      <c r="S1312" s="10" t="s">
        <v>29</v>
      </c>
      <c r="T1312" s="15">
        <v>0</v>
      </c>
      <c r="U1312" s="10" t="s">
        <v>339</v>
      </c>
      <c r="V1312" s="10" t="s">
        <v>29</v>
      </c>
      <c r="W1312" s="10" t="s">
        <v>37</v>
      </c>
      <c r="X1312" s="10" t="s">
        <v>29</v>
      </c>
      <c r="Y1312" s="15">
        <v>0</v>
      </c>
      <c r="Z1312" s="15">
        <v>0</v>
      </c>
      <c r="AA1312" s="15">
        <v>0</v>
      </c>
      <c r="AB1312" s="15">
        <v>0</v>
      </c>
      <c r="AC1312" s="15">
        <v>0</v>
      </c>
      <c r="AD1312" t="s">
        <v>2609</v>
      </c>
      <c r="AE1312" t="s">
        <v>2633</v>
      </c>
      <c r="AF1312">
        <v>9</v>
      </c>
    </row>
    <row r="1313" spans="1:32" x14ac:dyDescent="0.25">
      <c r="A1313" s="22" t="str">
        <f t="shared" si="20"/>
        <v>9800000003-0</v>
      </c>
      <c r="B1313" s="9" t="s">
        <v>2639</v>
      </c>
      <c r="C1313" s="10" t="s">
        <v>29</v>
      </c>
      <c r="D1313" s="10" t="s">
        <v>29</v>
      </c>
      <c r="E1313" s="9" t="s">
        <v>30</v>
      </c>
      <c r="F1313" s="10" t="s">
        <v>31</v>
      </c>
      <c r="G1313" s="10" t="s">
        <v>29</v>
      </c>
      <c r="H1313" s="11">
        <v>45095</v>
      </c>
      <c r="I1313" s="12">
        <v>45078</v>
      </c>
      <c r="J1313" s="10" t="s">
        <v>573</v>
      </c>
      <c r="K1313" s="13" t="s">
        <v>2640</v>
      </c>
      <c r="L1313" s="10" t="s">
        <v>40</v>
      </c>
      <c r="M1313" s="10" t="s">
        <v>29</v>
      </c>
      <c r="N1313" s="15">
        <v>0</v>
      </c>
      <c r="O1313" s="12"/>
      <c r="P1313" s="10" t="s">
        <v>2641</v>
      </c>
      <c r="Q1313" s="15">
        <v>0</v>
      </c>
      <c r="R1313" s="15"/>
      <c r="S1313" s="10" t="s">
        <v>29</v>
      </c>
      <c r="T1313" s="15">
        <v>0</v>
      </c>
      <c r="U1313" s="10" t="s">
        <v>29</v>
      </c>
      <c r="V1313" s="10" t="s">
        <v>29</v>
      </c>
      <c r="W1313" s="10" t="s">
        <v>37</v>
      </c>
      <c r="X1313" s="10" t="s">
        <v>29</v>
      </c>
      <c r="Y1313" s="15">
        <v>0</v>
      </c>
      <c r="Z1313" s="15">
        <v>0</v>
      </c>
      <c r="AA1313" s="15">
        <v>0</v>
      </c>
      <c r="AB1313" s="15">
        <v>0</v>
      </c>
      <c r="AC1313" s="15">
        <v>0</v>
      </c>
      <c r="AD1313" t="s">
        <v>2609</v>
      </c>
      <c r="AE1313" t="s">
        <v>2633</v>
      </c>
      <c r="AF1313">
        <v>9</v>
      </c>
    </row>
    <row r="1314" spans="1:32" x14ac:dyDescent="0.25">
      <c r="A1314" s="22" t="str">
        <f t="shared" si="20"/>
        <v>9800000004-0</v>
      </c>
      <c r="B1314" s="9" t="s">
        <v>2709</v>
      </c>
      <c r="C1314" s="10" t="s">
        <v>29</v>
      </c>
      <c r="D1314" s="10" t="s">
        <v>29</v>
      </c>
      <c r="E1314" s="9" t="s">
        <v>30</v>
      </c>
      <c r="F1314" s="10" t="s">
        <v>31</v>
      </c>
      <c r="G1314" s="10" t="s">
        <v>32</v>
      </c>
      <c r="H1314" s="11">
        <v>45216</v>
      </c>
      <c r="I1314" s="12">
        <v>45200</v>
      </c>
      <c r="J1314" s="10" t="s">
        <v>573</v>
      </c>
      <c r="K1314" s="13" t="s">
        <v>2710</v>
      </c>
      <c r="L1314" s="10" t="s">
        <v>284</v>
      </c>
      <c r="M1314" s="10" t="s">
        <v>2128</v>
      </c>
      <c r="N1314" s="15">
        <v>0</v>
      </c>
      <c r="O1314" s="12"/>
      <c r="P1314" s="10" t="s">
        <v>29</v>
      </c>
      <c r="Q1314" s="15">
        <v>0</v>
      </c>
      <c r="R1314" s="15"/>
      <c r="S1314" s="10" t="s">
        <v>29</v>
      </c>
      <c r="T1314" s="15">
        <v>0</v>
      </c>
      <c r="U1314" s="10" t="s">
        <v>29</v>
      </c>
      <c r="V1314" s="10" t="s">
        <v>29</v>
      </c>
      <c r="W1314" s="10" t="s">
        <v>37</v>
      </c>
      <c r="X1314" s="10" t="s">
        <v>29</v>
      </c>
      <c r="Y1314" s="15">
        <v>0</v>
      </c>
      <c r="Z1314" s="14">
        <v>333000</v>
      </c>
      <c r="AA1314" s="15">
        <v>0</v>
      </c>
      <c r="AB1314" s="15">
        <v>0</v>
      </c>
      <c r="AC1314" s="14">
        <v>333000</v>
      </c>
      <c r="AD1314" t="s">
        <v>2609</v>
      </c>
      <c r="AE1314" t="s">
        <v>2633</v>
      </c>
      <c r="AF1314">
        <v>9</v>
      </c>
    </row>
    <row r="1315" spans="1:32" x14ac:dyDescent="0.25">
      <c r="A1315" s="22" t="str">
        <f t="shared" si="20"/>
        <v>9900000000-0</v>
      </c>
      <c r="B1315" s="9" t="s">
        <v>2594</v>
      </c>
      <c r="C1315" s="10" t="s">
        <v>29</v>
      </c>
      <c r="D1315" s="10" t="s">
        <v>29</v>
      </c>
      <c r="E1315" s="9" t="s">
        <v>30</v>
      </c>
      <c r="F1315" s="10" t="s">
        <v>31</v>
      </c>
      <c r="G1315" s="10" t="s">
        <v>32</v>
      </c>
      <c r="H1315" s="11">
        <v>44492</v>
      </c>
      <c r="I1315" s="12">
        <v>44470</v>
      </c>
      <c r="J1315" s="10" t="s">
        <v>2595</v>
      </c>
      <c r="K1315" s="13" t="s">
        <v>2596</v>
      </c>
      <c r="L1315" s="10" t="s">
        <v>40</v>
      </c>
      <c r="M1315" s="10" t="s">
        <v>29</v>
      </c>
      <c r="N1315" s="14">
        <v>152000</v>
      </c>
      <c r="O1315" s="12"/>
      <c r="P1315" s="10" t="s">
        <v>2597</v>
      </c>
      <c r="Q1315" s="15">
        <v>0</v>
      </c>
      <c r="R1315" s="15"/>
      <c r="S1315" s="10" t="s">
        <v>29</v>
      </c>
      <c r="T1315" s="14">
        <v>152000</v>
      </c>
      <c r="U1315" s="10" t="s">
        <v>29</v>
      </c>
      <c r="V1315" s="10" t="s">
        <v>29</v>
      </c>
      <c r="W1315" s="10" t="s">
        <v>37</v>
      </c>
      <c r="X1315" s="10" t="s">
        <v>29</v>
      </c>
      <c r="Y1315" s="15">
        <v>0</v>
      </c>
      <c r="Z1315" s="15">
        <v>0</v>
      </c>
      <c r="AA1315" s="15">
        <v>0</v>
      </c>
      <c r="AB1315" s="15">
        <v>0</v>
      </c>
      <c r="AC1315" s="14">
        <v>152000</v>
      </c>
      <c r="AD1315" t="s">
        <v>2609</v>
      </c>
      <c r="AE1315" t="s">
        <v>2633</v>
      </c>
      <c r="AF1315">
        <v>9</v>
      </c>
    </row>
  </sheetData>
  <autoFilter ref="A2:AG1315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topLeftCell="A2" workbookViewId="0"/>
  </sheetViews>
  <sheetFormatPr defaultRowHeight="12.75" x14ac:dyDescent="0.25"/>
  <cols>
    <col min="1" max="1" width="15.5703125" style="50" customWidth="1"/>
    <col min="2" max="2" width="14.7109375" style="50" customWidth="1"/>
    <col min="3" max="3" width="49" style="50" customWidth="1"/>
    <col min="4" max="4" width="17.42578125" style="50" bestFit="1" customWidth="1"/>
    <col min="5" max="5" width="17.42578125" style="50" customWidth="1"/>
    <col min="6" max="6" width="11.5703125" style="50" customWidth="1"/>
    <col min="7" max="7" width="12.85546875" style="50" bestFit="1" customWidth="1"/>
    <col min="8" max="8" width="11.85546875" style="50" bestFit="1" customWidth="1"/>
    <col min="9" max="16384" width="9.140625" style="50"/>
  </cols>
  <sheetData>
    <row r="1" spans="1:8" x14ac:dyDescent="0.25">
      <c r="A1" s="49" t="s">
        <v>2612</v>
      </c>
    </row>
    <row r="2" spans="1:8" x14ac:dyDescent="0.25">
      <c r="A2" s="51" t="s">
        <v>2741</v>
      </c>
    </row>
    <row r="4" spans="1:8" ht="15" x14ac:dyDescent="0.25">
      <c r="A4" s="33" t="s">
        <v>2742</v>
      </c>
      <c r="B4"/>
      <c r="C4"/>
      <c r="D4" s="33" t="s">
        <v>2743</v>
      </c>
      <c r="E4"/>
      <c r="F4"/>
    </row>
    <row r="5" spans="1:8" ht="15" x14ac:dyDescent="0.25">
      <c r="A5" s="33" t="s">
        <v>2744</v>
      </c>
      <c r="B5" s="33" t="s">
        <v>2745</v>
      </c>
      <c r="C5" s="33" t="s">
        <v>2746</v>
      </c>
      <c r="D5" t="s">
        <v>2747</v>
      </c>
      <c r="E5" t="s">
        <v>2748</v>
      </c>
      <c r="F5" t="s">
        <v>2627</v>
      </c>
      <c r="G5" s="51" t="s">
        <v>2749</v>
      </c>
      <c r="H5" s="51" t="s">
        <v>2750</v>
      </c>
    </row>
    <row r="6" spans="1:8" ht="15" x14ac:dyDescent="0.25">
      <c r="A6" t="s">
        <v>2751</v>
      </c>
      <c r="B6" t="s">
        <v>2752</v>
      </c>
      <c r="C6" t="s">
        <v>2182</v>
      </c>
      <c r="D6" s="30">
        <v>12288.15</v>
      </c>
      <c r="E6" s="30">
        <v>-12288.15</v>
      </c>
      <c r="F6" s="30">
        <v>0</v>
      </c>
      <c r="G6" s="53">
        <f>IFERROR(VLOOKUP(B6,Register!$D$63:$W$1314,20,0),0)</f>
        <v>0</v>
      </c>
      <c r="H6" s="52">
        <f>G6+D6+E6</f>
        <v>0</v>
      </c>
    </row>
    <row r="7" spans="1:8" ht="15" x14ac:dyDescent="0.25">
      <c r="A7"/>
      <c r="B7" t="s">
        <v>2753</v>
      </c>
      <c r="C7" t="s">
        <v>2206</v>
      </c>
      <c r="D7" s="30">
        <v>563277</v>
      </c>
      <c r="E7" s="30">
        <v>-563277</v>
      </c>
      <c r="F7" s="30">
        <v>0</v>
      </c>
      <c r="G7" s="53">
        <f>IFERROR(VLOOKUP(B7,Register!$D$63:$W$1314,20,0),0)</f>
        <v>0</v>
      </c>
      <c r="H7" s="52">
        <f t="shared" ref="H7:H48" si="0">G7+D7+E7</f>
        <v>0</v>
      </c>
    </row>
    <row r="8" spans="1:8" ht="15" x14ac:dyDescent="0.25">
      <c r="A8"/>
      <c r="B8" t="s">
        <v>2754</v>
      </c>
      <c r="C8" t="s">
        <v>2216</v>
      </c>
      <c r="D8" s="30">
        <v>8698059.9000000097</v>
      </c>
      <c r="E8" s="30">
        <v>-8698059.9000000004</v>
      </c>
      <c r="F8" s="30">
        <v>9.3132257461547852E-9</v>
      </c>
      <c r="G8" s="53">
        <f>IFERROR(VLOOKUP(B8,Register!$D$63:$W$1314,20,0),0)</f>
        <v>0</v>
      </c>
      <c r="H8" s="52">
        <f t="shared" si="0"/>
        <v>0</v>
      </c>
    </row>
    <row r="9" spans="1:8" ht="15" x14ac:dyDescent="0.25">
      <c r="A9"/>
      <c r="B9" t="s">
        <v>2755</v>
      </c>
      <c r="C9" t="s">
        <v>2219</v>
      </c>
      <c r="D9" s="30">
        <v>0</v>
      </c>
      <c r="E9" s="30"/>
      <c r="F9" s="30">
        <v>0</v>
      </c>
      <c r="G9" s="53">
        <f>IFERROR(VLOOKUP(B9,Register!$D$63:$W$1314,20,0),0)</f>
        <v>0</v>
      </c>
      <c r="H9" s="52">
        <f t="shared" si="0"/>
        <v>0</v>
      </c>
    </row>
    <row r="10" spans="1:8" ht="15" x14ac:dyDescent="0.25">
      <c r="A10"/>
      <c r="B10" t="s">
        <v>2756</v>
      </c>
      <c r="C10" t="s">
        <v>2239</v>
      </c>
      <c r="D10" s="30">
        <v>2802895.0600000005</v>
      </c>
      <c r="E10" s="30">
        <v>-2802895.06</v>
      </c>
      <c r="F10" s="30">
        <v>4.6566128730773926E-10</v>
      </c>
      <c r="G10" s="53">
        <f>IFERROR(VLOOKUP(B10,Register!$D$63:$W$1314,20,0),0)</f>
        <v>0</v>
      </c>
      <c r="H10" s="52">
        <f t="shared" si="0"/>
        <v>0</v>
      </c>
    </row>
    <row r="11" spans="1:8" ht="15" x14ac:dyDescent="0.25">
      <c r="A11"/>
      <c r="B11" t="s">
        <v>2757</v>
      </c>
      <c r="C11" t="s">
        <v>2241</v>
      </c>
      <c r="D11" s="30">
        <v>4055152.1099999989</v>
      </c>
      <c r="E11" s="30"/>
      <c r="F11" s="30">
        <v>4055152.1099999989</v>
      </c>
      <c r="G11" s="53">
        <f>IFERROR(VLOOKUP(B11,Register!$D$63:$W$1314,20,0),0)</f>
        <v>0</v>
      </c>
      <c r="H11" s="52">
        <f t="shared" si="0"/>
        <v>4055152.1099999989</v>
      </c>
    </row>
    <row r="12" spans="1:8" ht="15" x14ac:dyDescent="0.25">
      <c r="A12"/>
      <c r="B12" t="s">
        <v>2758</v>
      </c>
      <c r="C12" t="s">
        <v>2256</v>
      </c>
      <c r="D12" s="30">
        <v>21420846.290000021</v>
      </c>
      <c r="E12" s="30">
        <v>-21420846.289999999</v>
      </c>
      <c r="F12" s="30">
        <v>2.2351741790771484E-8</v>
      </c>
      <c r="G12" s="53">
        <f>IFERROR(VLOOKUP(B12,Register!$D$63:$W$1314,20,0),0)</f>
        <v>0</v>
      </c>
      <c r="H12" s="52">
        <f t="shared" si="0"/>
        <v>0</v>
      </c>
    </row>
    <row r="13" spans="1:8" ht="15" x14ac:dyDescent="0.25">
      <c r="A13"/>
      <c r="B13" t="s">
        <v>2759</v>
      </c>
      <c r="C13" t="s">
        <v>2258</v>
      </c>
      <c r="D13" s="30">
        <v>7484585.879999999</v>
      </c>
      <c r="E13" s="30">
        <v>-13175799.880000001</v>
      </c>
      <c r="F13" s="30">
        <v>-5691214.0000000019</v>
      </c>
      <c r="G13" s="53">
        <f>IFERROR(VLOOKUP(B13,Register!$D$63:$W$1314,20,0),0)</f>
        <v>5691214</v>
      </c>
      <c r="H13" s="52">
        <f t="shared" si="0"/>
        <v>0</v>
      </c>
    </row>
    <row r="14" spans="1:8" ht="15" x14ac:dyDescent="0.25">
      <c r="A14"/>
      <c r="B14" t="s">
        <v>2760</v>
      </c>
      <c r="C14" t="s">
        <v>2265</v>
      </c>
      <c r="D14" s="30">
        <v>159082.38000000006</v>
      </c>
      <c r="E14" s="30"/>
      <c r="F14" s="30">
        <v>159082.38000000006</v>
      </c>
      <c r="G14" s="53">
        <f>IFERROR(VLOOKUP(B14,Register!$D$63:$W$1314,20,0),0)</f>
        <v>1691318.93</v>
      </c>
      <c r="H14" s="52">
        <f t="shared" si="0"/>
        <v>1850401.31</v>
      </c>
    </row>
    <row r="15" spans="1:8" ht="15" x14ac:dyDescent="0.25">
      <c r="A15"/>
      <c r="B15" t="s">
        <v>2761</v>
      </c>
      <c r="C15" t="s">
        <v>2272</v>
      </c>
      <c r="D15" s="30">
        <v>8898848.3800000027</v>
      </c>
      <c r="E15" s="30"/>
      <c r="F15" s="30">
        <v>8898848.3800000027</v>
      </c>
      <c r="G15" s="53">
        <f>IFERROR(VLOOKUP(B15,Register!$D$63:$W$1314,20,0),0)</f>
        <v>7129397.9400000004</v>
      </c>
      <c r="H15" s="52">
        <f t="shared" si="0"/>
        <v>16028246.320000004</v>
      </c>
    </row>
    <row r="16" spans="1:8" ht="15" x14ac:dyDescent="0.25">
      <c r="A16"/>
      <c r="B16" t="s">
        <v>2762</v>
      </c>
      <c r="C16" t="s">
        <v>2274</v>
      </c>
      <c r="D16" s="30">
        <v>11933836.34</v>
      </c>
      <c r="E16" s="30"/>
      <c r="F16" s="30">
        <v>11933836.34</v>
      </c>
      <c r="G16" s="53">
        <f>IFERROR(VLOOKUP(B16,Register!$D$63:$W$1314,20,0),0)</f>
        <v>3782693.47</v>
      </c>
      <c r="H16" s="52">
        <f t="shared" si="0"/>
        <v>15716529.810000001</v>
      </c>
    </row>
    <row r="17" spans="1:8" ht="15" x14ac:dyDescent="0.25">
      <c r="A17"/>
      <c r="B17" t="s">
        <v>2763</v>
      </c>
      <c r="C17" t="s">
        <v>2276</v>
      </c>
      <c r="D17" s="30">
        <v>2216893.3699999992</v>
      </c>
      <c r="E17" s="30">
        <v>-2216893.37</v>
      </c>
      <c r="F17" s="30">
        <v>-9.3132257461547852E-10</v>
      </c>
      <c r="G17" s="53">
        <f>IFERROR(VLOOKUP(B17,Register!$D$63:$W$1314,20,0),0)</f>
        <v>0</v>
      </c>
      <c r="H17" s="52">
        <f t="shared" si="0"/>
        <v>0</v>
      </c>
    </row>
    <row r="18" spans="1:8" ht="15" x14ac:dyDescent="0.25">
      <c r="A18"/>
      <c r="B18" t="s">
        <v>2764</v>
      </c>
      <c r="C18" t="s">
        <v>2278</v>
      </c>
      <c r="D18" s="30">
        <v>-3.637978807091713E-12</v>
      </c>
      <c r="E18" s="30"/>
      <c r="F18" s="30">
        <v>-3.637978807091713E-12</v>
      </c>
      <c r="G18" s="53">
        <f>IFERROR(VLOOKUP(B18,Register!$D$63:$W$1314,20,0),0)</f>
        <v>0</v>
      </c>
      <c r="H18" s="52">
        <f t="shared" si="0"/>
        <v>-3.637978807091713E-12</v>
      </c>
    </row>
    <row r="19" spans="1:8" ht="15" x14ac:dyDescent="0.25">
      <c r="A19"/>
      <c r="B19" t="s">
        <v>2765</v>
      </c>
      <c r="C19" t="s">
        <v>2281</v>
      </c>
      <c r="D19" s="30">
        <v>85087.889999999985</v>
      </c>
      <c r="E19" s="30">
        <v>-1037864.67</v>
      </c>
      <c r="F19" s="30">
        <v>-952776.78</v>
      </c>
      <c r="G19" s="53">
        <f>IFERROR(VLOOKUP(B19,Register!$D$63:$W$1314,20,0),0)</f>
        <v>952776.78</v>
      </c>
      <c r="H19" s="52">
        <f t="shared" si="0"/>
        <v>0</v>
      </c>
    </row>
    <row r="20" spans="1:8" ht="15" x14ac:dyDescent="0.25">
      <c r="A20"/>
      <c r="B20" t="s">
        <v>2766</v>
      </c>
      <c r="C20" t="s">
        <v>2285</v>
      </c>
      <c r="D20" s="30">
        <v>5534849.4400000013</v>
      </c>
      <c r="E20" s="30">
        <v>-5534849.4400000004</v>
      </c>
      <c r="F20" s="30">
        <v>9.3132257461547852E-10</v>
      </c>
      <c r="G20" s="53">
        <f>IFERROR(VLOOKUP(B20,Register!$D$63:$W$1314,20,0),0)</f>
        <v>0</v>
      </c>
      <c r="H20" s="52">
        <f t="shared" si="0"/>
        <v>0</v>
      </c>
    </row>
    <row r="21" spans="1:8" ht="15" x14ac:dyDescent="0.25">
      <c r="A21"/>
      <c r="B21" t="s">
        <v>2767</v>
      </c>
      <c r="C21" t="s">
        <v>2288</v>
      </c>
      <c r="D21" s="30">
        <v>8076725.5600000024</v>
      </c>
      <c r="E21" s="30"/>
      <c r="F21" s="30">
        <v>8076725.5600000024</v>
      </c>
      <c r="G21" s="53">
        <f>IFERROR(VLOOKUP(B21,Register!$D$63:$W$1314,20,0),0)</f>
        <v>0</v>
      </c>
      <c r="H21" s="52">
        <f t="shared" si="0"/>
        <v>8076725.5600000024</v>
      </c>
    </row>
    <row r="22" spans="1:8" ht="15" x14ac:dyDescent="0.25">
      <c r="A22"/>
      <c r="B22" t="s">
        <v>2768</v>
      </c>
      <c r="C22" t="s">
        <v>2662</v>
      </c>
      <c r="D22" s="30">
        <v>1755005.8800000001</v>
      </c>
      <c r="E22" s="30"/>
      <c r="F22" s="30">
        <v>1755005.8800000001</v>
      </c>
      <c r="G22" s="53">
        <f>IFERROR(VLOOKUP(B22,Register!$D$63:$W$1314,20,0),0)</f>
        <v>0</v>
      </c>
      <c r="H22" s="52">
        <f t="shared" si="0"/>
        <v>1755005.8800000001</v>
      </c>
    </row>
    <row r="23" spans="1:8" ht="15" x14ac:dyDescent="0.25">
      <c r="A23" t="s">
        <v>2769</v>
      </c>
      <c r="B23"/>
      <c r="C23"/>
      <c r="D23" s="30">
        <v>83697433.63000004</v>
      </c>
      <c r="E23" s="30">
        <v>-55462773.759999998</v>
      </c>
      <c r="F23" s="30">
        <v>28234659.870000031</v>
      </c>
      <c r="G23" s="53">
        <f>IFERROR(VLOOKUP(B23,Register!$D$63:$W$1314,20,0),0)</f>
        <v>0</v>
      </c>
      <c r="H23" s="52">
        <f t="shared" si="0"/>
        <v>28234659.870000042</v>
      </c>
    </row>
    <row r="24" spans="1:8" ht="15" x14ac:dyDescent="0.25">
      <c r="A24" t="s">
        <v>2770</v>
      </c>
      <c r="B24" t="s">
        <v>2771</v>
      </c>
      <c r="C24" t="s">
        <v>2372</v>
      </c>
      <c r="D24" s="30">
        <v>2801036.92</v>
      </c>
      <c r="E24" s="30">
        <v>-2801036.92</v>
      </c>
      <c r="F24" s="30">
        <v>0</v>
      </c>
      <c r="G24" s="53">
        <f>IFERROR(VLOOKUP(B24,Register!$D$63:$W$1314,20,0),0)</f>
        <v>0</v>
      </c>
      <c r="H24" s="52">
        <f t="shared" si="0"/>
        <v>0</v>
      </c>
    </row>
    <row r="25" spans="1:8" ht="15" x14ac:dyDescent="0.25">
      <c r="A25"/>
      <c r="B25" t="s">
        <v>2772</v>
      </c>
      <c r="C25" t="s">
        <v>2380</v>
      </c>
      <c r="D25" s="30">
        <v>5734971.8000000017</v>
      </c>
      <c r="E25" s="30">
        <v>-5734971.7999999998</v>
      </c>
      <c r="F25" s="30">
        <v>1.862645149230957E-9</v>
      </c>
      <c r="G25" s="53">
        <f>IFERROR(VLOOKUP(B25,Register!$D$63:$W$1314,20,0),0)</f>
        <v>0</v>
      </c>
      <c r="H25" s="52">
        <f t="shared" si="0"/>
        <v>0</v>
      </c>
    </row>
    <row r="26" spans="1:8" ht="15" x14ac:dyDescent="0.25">
      <c r="A26"/>
      <c r="B26" t="s">
        <v>2773</v>
      </c>
      <c r="C26" t="s">
        <v>2384</v>
      </c>
      <c r="D26" s="30">
        <v>10835536.359999999</v>
      </c>
      <c r="E26" s="30">
        <v>-10835536.359999999</v>
      </c>
      <c r="F26" s="30">
        <v>0</v>
      </c>
      <c r="G26" s="53">
        <f>IFERROR(VLOOKUP(B26,Register!$D$63:$W$1314,20,0),0)</f>
        <v>0</v>
      </c>
      <c r="H26" s="52">
        <f t="shared" si="0"/>
        <v>0</v>
      </c>
    </row>
    <row r="27" spans="1:8" ht="15" x14ac:dyDescent="0.25">
      <c r="A27"/>
      <c r="B27" t="s">
        <v>2774</v>
      </c>
      <c r="C27" t="s">
        <v>1024</v>
      </c>
      <c r="D27" s="30">
        <v>-3.3651303965598345E-11</v>
      </c>
      <c r="E27" s="30"/>
      <c r="F27" s="30">
        <v>-3.3651303965598345E-11</v>
      </c>
      <c r="G27" s="53">
        <f>IFERROR(VLOOKUP(B27,Register!$D$63:$W$1314,20,0),0)</f>
        <v>0</v>
      </c>
      <c r="H27" s="52">
        <f t="shared" si="0"/>
        <v>-3.3651303965598345E-11</v>
      </c>
    </row>
    <row r="28" spans="1:8" ht="15" x14ac:dyDescent="0.25">
      <c r="A28"/>
      <c r="B28" t="s">
        <v>2775</v>
      </c>
      <c r="C28" t="s">
        <v>2398</v>
      </c>
      <c r="D28" s="30">
        <v>0</v>
      </c>
      <c r="E28" s="30"/>
      <c r="F28" s="30">
        <v>0</v>
      </c>
      <c r="G28" s="53">
        <f>IFERROR(VLOOKUP(B28,Register!$D$63:$W$1314,20,0),0)</f>
        <v>0</v>
      </c>
      <c r="H28" s="52">
        <f t="shared" si="0"/>
        <v>0</v>
      </c>
    </row>
    <row r="29" spans="1:8" ht="15" x14ac:dyDescent="0.25">
      <c r="A29"/>
      <c r="B29" t="s">
        <v>2776</v>
      </c>
      <c r="C29" t="s">
        <v>2411</v>
      </c>
      <c r="D29" s="30">
        <v>10436802.459999999</v>
      </c>
      <c r="E29" s="30"/>
      <c r="F29" s="30">
        <v>10436802.459999999</v>
      </c>
      <c r="G29" s="53">
        <f>IFERROR(VLOOKUP(B29,Register!$D$63:$W$1314,20,0),0)</f>
        <v>0</v>
      </c>
      <c r="H29" s="52">
        <f t="shared" si="0"/>
        <v>10436802.459999999</v>
      </c>
    </row>
    <row r="30" spans="1:8" ht="15" x14ac:dyDescent="0.25">
      <c r="A30"/>
      <c r="B30" t="s">
        <v>2777</v>
      </c>
      <c r="C30" t="s">
        <v>2414</v>
      </c>
      <c r="D30" s="30">
        <v>8760898.7600000072</v>
      </c>
      <c r="E30" s="30">
        <v>-8760898.7599999998</v>
      </c>
      <c r="F30" s="30">
        <v>7.4505805969238281E-9</v>
      </c>
      <c r="G30" s="53">
        <f>IFERROR(VLOOKUP(B30,Register!$D$63:$W$1314,20,0),0)</f>
        <v>0</v>
      </c>
      <c r="H30" s="52">
        <f t="shared" si="0"/>
        <v>0</v>
      </c>
    </row>
    <row r="31" spans="1:8" ht="15" x14ac:dyDescent="0.25">
      <c r="A31"/>
      <c r="B31" t="s">
        <v>2778</v>
      </c>
      <c r="C31" t="s">
        <v>2416</v>
      </c>
      <c r="D31" s="30">
        <v>27718926.850000001</v>
      </c>
      <c r="E31" s="30">
        <v>-27718926.850000001</v>
      </c>
      <c r="F31" s="30">
        <v>0</v>
      </c>
      <c r="G31" s="53">
        <f>IFERROR(VLOOKUP(B31,Register!$D$63:$W$1314,20,0),0)</f>
        <v>0</v>
      </c>
      <c r="H31" s="52">
        <f t="shared" si="0"/>
        <v>0</v>
      </c>
    </row>
    <row r="32" spans="1:8" ht="15" x14ac:dyDescent="0.25">
      <c r="A32"/>
      <c r="B32" t="s">
        <v>2779</v>
      </c>
      <c r="C32" t="s">
        <v>2418</v>
      </c>
      <c r="D32" s="30">
        <v>6975360</v>
      </c>
      <c r="E32" s="30">
        <v>-6975360</v>
      </c>
      <c r="F32" s="30">
        <v>0</v>
      </c>
      <c r="G32" s="53">
        <f>IFERROR(VLOOKUP(B32,Register!$D$63:$W$1314,20,0),0)</f>
        <v>0</v>
      </c>
      <c r="H32" s="52">
        <f t="shared" si="0"/>
        <v>0</v>
      </c>
    </row>
    <row r="33" spans="1:8" ht="15" x14ac:dyDescent="0.25">
      <c r="A33"/>
      <c r="B33" t="s">
        <v>2780</v>
      </c>
      <c r="C33" t="s">
        <v>2127</v>
      </c>
      <c r="D33" s="30">
        <v>1451803.2799999998</v>
      </c>
      <c r="E33" s="30">
        <v>-1451803.28</v>
      </c>
      <c r="F33" s="30">
        <v>-2.3283064365386963E-10</v>
      </c>
      <c r="G33" s="53">
        <f>IFERROR(VLOOKUP(B33,Register!$D$63:$W$1314,20,0),0)</f>
        <v>0</v>
      </c>
      <c r="H33" s="52">
        <f t="shared" si="0"/>
        <v>0</v>
      </c>
    </row>
    <row r="34" spans="1:8" ht="15" x14ac:dyDescent="0.25">
      <c r="A34"/>
      <c r="B34" t="s">
        <v>2781</v>
      </c>
      <c r="C34" t="s">
        <v>2648</v>
      </c>
      <c r="D34" s="30">
        <v>2556242.6</v>
      </c>
      <c r="E34" s="30">
        <v>-2556242.6</v>
      </c>
      <c r="F34" s="30">
        <v>0</v>
      </c>
      <c r="G34" s="53">
        <f>IFERROR(VLOOKUP(B34,Register!$D$63:$W$1314,20,0),0)</f>
        <v>0</v>
      </c>
      <c r="H34" s="52">
        <f t="shared" si="0"/>
        <v>0</v>
      </c>
    </row>
    <row r="35" spans="1:8" ht="15" x14ac:dyDescent="0.25">
      <c r="A35"/>
      <c r="B35" t="s">
        <v>2782</v>
      </c>
      <c r="C35" t="s">
        <v>2652</v>
      </c>
      <c r="D35" s="30">
        <v>6520954.2599999998</v>
      </c>
      <c r="E35" s="30"/>
      <c r="F35" s="30">
        <v>6520954.2599999998</v>
      </c>
      <c r="G35" s="53">
        <f>IFERROR(VLOOKUP(B35,Register!$D$63:$W$1314,20,0),0)</f>
        <v>0</v>
      </c>
      <c r="H35" s="52">
        <f t="shared" si="0"/>
        <v>6520954.2599999998</v>
      </c>
    </row>
    <row r="36" spans="1:8" ht="15" x14ac:dyDescent="0.25">
      <c r="A36"/>
      <c r="B36" t="s">
        <v>2783</v>
      </c>
      <c r="C36" t="s">
        <v>2654</v>
      </c>
      <c r="D36" s="30">
        <v>5.8207660913467407E-11</v>
      </c>
      <c r="E36" s="30"/>
      <c r="F36" s="30">
        <v>5.8207660913467407E-11</v>
      </c>
      <c r="G36" s="53">
        <f>IFERROR(VLOOKUP(B36,Register!$D$63:$W$1314,20,0),0)</f>
        <v>0</v>
      </c>
      <c r="H36" s="52">
        <f t="shared" si="0"/>
        <v>5.8207660913467407E-11</v>
      </c>
    </row>
    <row r="37" spans="1:8" ht="15" x14ac:dyDescent="0.25">
      <c r="A37"/>
      <c r="B37" t="s">
        <v>2784</v>
      </c>
      <c r="C37" t="s">
        <v>2657</v>
      </c>
      <c r="D37" s="30">
        <v>3439979.82</v>
      </c>
      <c r="E37" s="30"/>
      <c r="F37" s="30">
        <v>3439979.82</v>
      </c>
      <c r="G37" s="53">
        <f>IFERROR(VLOOKUP(B37,Register!$D$63:$W$1314,20,0),0)</f>
        <v>0</v>
      </c>
      <c r="H37" s="52">
        <f t="shared" si="0"/>
        <v>3439979.82</v>
      </c>
    </row>
    <row r="38" spans="1:8" ht="15" x14ac:dyDescent="0.25">
      <c r="A38"/>
      <c r="B38" t="s">
        <v>2785</v>
      </c>
      <c r="C38" t="s">
        <v>2664</v>
      </c>
      <c r="D38" s="30">
        <v>1193542.6399999999</v>
      </c>
      <c r="E38" s="30"/>
      <c r="F38" s="30">
        <v>1193542.6399999999</v>
      </c>
      <c r="G38" s="53">
        <f>IFERROR(VLOOKUP(B38,Register!$D$63:$W$1314,20,0),0)</f>
        <v>0</v>
      </c>
      <c r="H38" s="52">
        <f t="shared" si="0"/>
        <v>1193542.6399999999</v>
      </c>
    </row>
    <row r="39" spans="1:8" ht="15" x14ac:dyDescent="0.25">
      <c r="A39"/>
      <c r="B39" t="s">
        <v>2786</v>
      </c>
      <c r="C39" t="s">
        <v>2672</v>
      </c>
      <c r="D39" s="30">
        <v>521490.16</v>
      </c>
      <c r="E39" s="30"/>
      <c r="F39" s="30">
        <v>521490.16</v>
      </c>
      <c r="G39" s="53">
        <f>IFERROR(VLOOKUP(B39,Register!$D$63:$W$1314,20,0),0)</f>
        <v>0</v>
      </c>
      <c r="H39" s="52">
        <f t="shared" si="0"/>
        <v>521490.16</v>
      </c>
    </row>
    <row r="40" spans="1:8" ht="15" x14ac:dyDescent="0.25">
      <c r="A40" t="s">
        <v>2787</v>
      </c>
      <c r="B40"/>
      <c r="C40"/>
      <c r="D40" s="30">
        <v>88947545.909999996</v>
      </c>
      <c r="E40" s="30">
        <v>-66834776.57</v>
      </c>
      <c r="F40" s="30">
        <v>22112769.340000007</v>
      </c>
      <c r="G40" s="53">
        <f>IFERROR(VLOOKUP(B40,Register!$D$63:$W$1314,20,0),0)</f>
        <v>0</v>
      </c>
      <c r="H40" s="52">
        <f t="shared" si="0"/>
        <v>22112769.339999996</v>
      </c>
    </row>
    <row r="41" spans="1:8" ht="15" x14ac:dyDescent="0.25">
      <c r="A41" t="s">
        <v>2788</v>
      </c>
      <c r="B41" t="s">
        <v>2789</v>
      </c>
      <c r="C41" t="s">
        <v>2446</v>
      </c>
      <c r="D41" s="30">
        <v>13728.810000000001</v>
      </c>
      <c r="E41" s="30">
        <v>-13728.81</v>
      </c>
      <c r="F41" s="30">
        <v>1.8189894035458565E-12</v>
      </c>
      <c r="G41" s="53">
        <f>IFERROR(VLOOKUP(B41,Register!$D$63:$W$1314,20,0),0)</f>
        <v>0</v>
      </c>
      <c r="H41" s="52">
        <f t="shared" si="0"/>
        <v>0</v>
      </c>
    </row>
    <row r="42" spans="1:8" ht="15" x14ac:dyDescent="0.25">
      <c r="A42"/>
      <c r="B42" t="s">
        <v>2790</v>
      </c>
      <c r="C42" t="s">
        <v>2485</v>
      </c>
      <c r="D42" s="30">
        <v>22034</v>
      </c>
      <c r="E42" s="30">
        <v>-22034</v>
      </c>
      <c r="F42" s="30">
        <v>0</v>
      </c>
      <c r="G42" s="53">
        <f>IFERROR(VLOOKUP(B42,Register!$D$63:$W$1314,20,0),0)</f>
        <v>0</v>
      </c>
      <c r="H42" s="52">
        <f t="shared" si="0"/>
        <v>0</v>
      </c>
    </row>
    <row r="43" spans="1:8" ht="15" x14ac:dyDescent="0.25">
      <c r="A43" t="s">
        <v>2791</v>
      </c>
      <c r="B43"/>
      <c r="C43"/>
      <c r="D43" s="30">
        <v>35762.81</v>
      </c>
      <c r="E43" s="30">
        <v>-35762.81</v>
      </c>
      <c r="F43" s="30">
        <v>1.8189894035458565E-12</v>
      </c>
      <c r="G43" s="53">
        <f>IFERROR(VLOOKUP(B43,Register!$D$63:$W$1314,20,0),0)</f>
        <v>0</v>
      </c>
      <c r="H43" s="52">
        <f t="shared" si="0"/>
        <v>0</v>
      </c>
    </row>
    <row r="44" spans="1:8" ht="15" x14ac:dyDescent="0.25">
      <c r="A44" t="s">
        <v>2792</v>
      </c>
      <c r="B44" t="s">
        <v>2793</v>
      </c>
      <c r="C44" t="s">
        <v>2588</v>
      </c>
      <c r="D44" s="30">
        <v>210000</v>
      </c>
      <c r="E44" s="30"/>
      <c r="F44" s="30">
        <v>210000</v>
      </c>
      <c r="G44" s="53">
        <f>IFERROR(VLOOKUP(B44,Register!$D$63:$W$1314,20,0),0)</f>
        <v>0</v>
      </c>
      <c r="H44" s="52">
        <f t="shared" si="0"/>
        <v>210000</v>
      </c>
    </row>
    <row r="45" spans="1:8" ht="15" x14ac:dyDescent="0.25">
      <c r="A45"/>
      <c r="B45" t="s">
        <v>2794</v>
      </c>
      <c r="C45" t="s">
        <v>2640</v>
      </c>
      <c r="D45" s="30">
        <v>2080800</v>
      </c>
      <c r="E45" s="30">
        <v>-2080800</v>
      </c>
      <c r="F45" s="30">
        <v>0</v>
      </c>
      <c r="G45" s="53">
        <f>IFERROR(VLOOKUP(B45,Register!$D$63:$W$1314,20,0),0)</f>
        <v>0</v>
      </c>
      <c r="H45" s="52">
        <f t="shared" si="0"/>
        <v>0</v>
      </c>
    </row>
    <row r="46" spans="1:8" ht="15" x14ac:dyDescent="0.25">
      <c r="A46"/>
      <c r="B46" t="s">
        <v>2795</v>
      </c>
      <c r="C46" t="s">
        <v>2710</v>
      </c>
      <c r="D46" s="30">
        <v>333000</v>
      </c>
      <c r="E46" s="30"/>
      <c r="F46" s="30">
        <v>333000</v>
      </c>
      <c r="G46" s="53">
        <f>IFERROR(VLOOKUP(B46,Register!$D$63:$W$1314,20,0),0)</f>
        <v>0</v>
      </c>
      <c r="H46" s="52">
        <f t="shared" si="0"/>
        <v>333000</v>
      </c>
    </row>
    <row r="47" spans="1:8" ht="15" x14ac:dyDescent="0.25">
      <c r="A47" t="s">
        <v>2796</v>
      </c>
      <c r="B47"/>
      <c r="C47"/>
      <c r="D47" s="30">
        <v>2623800</v>
      </c>
      <c r="E47" s="30">
        <v>-2080800</v>
      </c>
      <c r="F47" s="30">
        <v>543000</v>
      </c>
      <c r="G47" s="53">
        <f>IFERROR(VLOOKUP(B47,Register!$D$63:$W$1314,20,0),0)</f>
        <v>0</v>
      </c>
      <c r="H47" s="52">
        <f t="shared" si="0"/>
        <v>543000</v>
      </c>
    </row>
    <row r="48" spans="1:8" ht="15" x14ac:dyDescent="0.25">
      <c r="A48" t="s">
        <v>2627</v>
      </c>
      <c r="B48"/>
      <c r="C48"/>
      <c r="D48" s="30">
        <v>175304542.34999999</v>
      </c>
      <c r="E48" s="30">
        <v>-124414113.14000002</v>
      </c>
      <c r="F48" s="30">
        <v>50890429.210000038</v>
      </c>
      <c r="G48" s="53">
        <f>IFERROR(VLOOKUP(B48,Register!$D$63:$W$1314,20,0),0)</f>
        <v>0</v>
      </c>
      <c r="H48" s="52">
        <f t="shared" si="0"/>
        <v>50890429.209999979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237"/>
  <sheetViews>
    <sheetView topLeftCell="N4213" workbookViewId="0"/>
  </sheetViews>
  <sheetFormatPr defaultRowHeight="12.75" x14ac:dyDescent="0.25"/>
  <cols>
    <col min="1" max="1" width="12.5703125" style="50" bestFit="1" customWidth="1"/>
    <col min="2" max="2" width="14" style="50" bestFit="1" customWidth="1"/>
    <col min="3" max="3" width="12" style="50" bestFit="1" customWidth="1"/>
    <col min="4" max="4" width="17" style="50" bestFit="1" customWidth="1"/>
    <col min="5" max="5" width="9" style="50" bestFit="1" customWidth="1"/>
    <col min="6" max="6" width="17" style="50" bestFit="1" customWidth="1"/>
    <col min="7" max="7" width="15" style="50" bestFit="1" customWidth="1"/>
    <col min="8" max="8" width="10" style="50" bestFit="1" customWidth="1"/>
    <col min="9" max="9" width="15" style="50" bestFit="1" customWidth="1"/>
    <col min="10" max="10" width="13" style="50" bestFit="1" customWidth="1"/>
    <col min="11" max="11" width="14" style="50" bestFit="1" customWidth="1"/>
    <col min="12" max="12" width="5" style="50" bestFit="1" customWidth="1"/>
    <col min="13" max="13" width="10" style="50" bestFit="1" customWidth="1"/>
    <col min="14" max="14" width="19" style="50" bestFit="1" customWidth="1"/>
    <col min="15" max="15" width="15" style="50" bestFit="1" customWidth="1"/>
    <col min="16" max="16" width="9" style="50" bestFit="1" customWidth="1"/>
    <col min="17" max="17" width="52" style="50" bestFit="1" customWidth="1"/>
    <col min="18" max="18" width="13" style="50" bestFit="1" customWidth="1"/>
    <col min="19" max="19" width="9" style="50" bestFit="1" customWidth="1"/>
    <col min="20" max="20" width="12" style="50" bestFit="1" customWidth="1"/>
    <col min="21" max="21" width="10" style="50" bestFit="1" customWidth="1"/>
    <col min="22" max="22" width="10" style="50" customWidth="1"/>
    <col min="23" max="23" width="21" style="50" bestFit="1" customWidth="1"/>
    <col min="24" max="24" width="10" style="50" bestFit="1" customWidth="1"/>
    <col min="25" max="16384" width="9.140625" style="50"/>
  </cols>
  <sheetData>
    <row r="1" spans="1:24" ht="51" x14ac:dyDescent="0.25">
      <c r="A1" s="51" t="s">
        <v>2745</v>
      </c>
      <c r="B1" s="54" t="s">
        <v>2797</v>
      </c>
      <c r="C1" s="23" t="s">
        <v>2798</v>
      </c>
      <c r="D1" s="23" t="s">
        <v>2799</v>
      </c>
      <c r="E1" s="54" t="s">
        <v>2800</v>
      </c>
      <c r="F1" s="23" t="s">
        <v>2801</v>
      </c>
      <c r="G1" s="23" t="s">
        <v>2601</v>
      </c>
      <c r="H1" s="54" t="s">
        <v>2802</v>
      </c>
      <c r="I1" s="23" t="s">
        <v>2803</v>
      </c>
      <c r="J1" s="23" t="s">
        <v>2804</v>
      </c>
      <c r="K1" s="54" t="s">
        <v>2805</v>
      </c>
      <c r="L1" s="54" t="s">
        <v>2806</v>
      </c>
      <c r="M1" s="55" t="s">
        <v>2743</v>
      </c>
      <c r="N1" s="55" t="s">
        <v>2807</v>
      </c>
      <c r="O1" s="23" t="s">
        <v>2808</v>
      </c>
      <c r="P1" s="23" t="s">
        <v>2809</v>
      </c>
      <c r="Q1" s="23" t="s">
        <v>2810</v>
      </c>
      <c r="R1" s="23" t="s">
        <v>8</v>
      </c>
      <c r="S1" s="23" t="s">
        <v>2744</v>
      </c>
      <c r="T1" s="23" t="s">
        <v>0</v>
      </c>
      <c r="U1" s="54" t="s">
        <v>2811</v>
      </c>
      <c r="V1" s="56" t="s">
        <v>2746</v>
      </c>
      <c r="W1" s="23" t="s">
        <v>2812</v>
      </c>
      <c r="X1" s="23" t="s">
        <v>14</v>
      </c>
    </row>
    <row r="2" spans="1:24" ht="14.1" customHeight="1" x14ac:dyDescent="0.25">
      <c r="A2" s="50" t="str">
        <f>CONCATENATE(T2,"-",U2)</f>
        <v>9100000016-0</v>
      </c>
      <c r="B2" s="57" t="s">
        <v>29</v>
      </c>
      <c r="C2" s="50" t="s">
        <v>29</v>
      </c>
      <c r="D2" s="50" t="s">
        <v>2813</v>
      </c>
      <c r="E2" s="50" t="s">
        <v>2814</v>
      </c>
      <c r="F2" s="50" t="s">
        <v>29</v>
      </c>
      <c r="G2" s="50" t="s">
        <v>29</v>
      </c>
      <c r="H2" s="50" t="s">
        <v>2815</v>
      </c>
      <c r="I2" s="58">
        <v>45046</v>
      </c>
      <c r="J2" s="50" t="s">
        <v>2816</v>
      </c>
      <c r="K2" s="59">
        <v>94411</v>
      </c>
      <c r="L2" s="50" t="s">
        <v>37</v>
      </c>
      <c r="M2" s="51" t="s">
        <v>2747</v>
      </c>
      <c r="N2" s="50" t="s">
        <v>29</v>
      </c>
      <c r="O2" s="50" t="s">
        <v>32</v>
      </c>
      <c r="P2" s="50" t="s">
        <v>32</v>
      </c>
      <c r="Q2" s="50" t="s">
        <v>2817</v>
      </c>
      <c r="R2" s="50" t="s">
        <v>29</v>
      </c>
      <c r="S2" s="50" t="s">
        <v>2751</v>
      </c>
      <c r="T2" s="50" t="s">
        <v>2215</v>
      </c>
      <c r="U2" s="50" t="s">
        <v>30</v>
      </c>
      <c r="V2" s="50" t="str">
        <f>VLOOKUP(A2,Register!$D$2:$N$1317,11,0)</f>
        <v>CWIP- ROAD &amp; DRAIN INSIDE FACTORY</v>
      </c>
      <c r="W2" s="50" t="s">
        <v>29</v>
      </c>
      <c r="X2" s="50" t="s">
        <v>29</v>
      </c>
    </row>
    <row r="3" spans="1:24" ht="14.1" customHeight="1" x14ac:dyDescent="0.25">
      <c r="A3" s="50" t="str">
        <f t="shared" ref="A3:A66" si="0">CONCATENATE(T3,"-",U3)</f>
        <v>9100000012-0</v>
      </c>
      <c r="B3" s="57" t="s">
        <v>29</v>
      </c>
      <c r="C3" s="50" t="s">
        <v>29</v>
      </c>
      <c r="D3" s="50" t="s">
        <v>2813</v>
      </c>
      <c r="E3" s="50" t="s">
        <v>2814</v>
      </c>
      <c r="F3" s="50" t="s">
        <v>29</v>
      </c>
      <c r="G3" s="50" t="s">
        <v>29</v>
      </c>
      <c r="H3" s="50" t="s">
        <v>2815</v>
      </c>
      <c r="I3" s="58">
        <v>45046</v>
      </c>
      <c r="J3" s="50" t="s">
        <v>2816</v>
      </c>
      <c r="K3" s="59">
        <v>9055</v>
      </c>
      <c r="L3" s="50" t="s">
        <v>37</v>
      </c>
      <c r="M3" s="51" t="s">
        <v>2747</v>
      </c>
      <c r="N3" s="50" t="s">
        <v>29</v>
      </c>
      <c r="O3" s="50" t="s">
        <v>32</v>
      </c>
      <c r="P3" s="50" t="s">
        <v>32</v>
      </c>
      <c r="Q3" s="50" t="s">
        <v>2817</v>
      </c>
      <c r="R3" s="50" t="s">
        <v>29</v>
      </c>
      <c r="S3" s="50" t="s">
        <v>2751</v>
      </c>
      <c r="T3" s="50" t="s">
        <v>2205</v>
      </c>
      <c r="U3" s="50" t="s">
        <v>30</v>
      </c>
      <c r="V3" s="50" t="str">
        <f>VLOOKUP(A3,Register!$D$2:$N$1317,11,0)</f>
        <v>CWIP- NEW BOUNDRY WALL</v>
      </c>
      <c r="W3" s="50" t="s">
        <v>29</v>
      </c>
      <c r="X3" s="50" t="s">
        <v>29</v>
      </c>
    </row>
    <row r="4" spans="1:24" ht="14.1" customHeight="1" x14ac:dyDescent="0.25">
      <c r="A4" s="50" t="str">
        <f t="shared" si="0"/>
        <v>9100000032-0</v>
      </c>
      <c r="B4" s="57" t="s">
        <v>29</v>
      </c>
      <c r="C4" s="50" t="s">
        <v>29</v>
      </c>
      <c r="D4" s="50" t="s">
        <v>2813</v>
      </c>
      <c r="E4" s="50" t="s">
        <v>2814</v>
      </c>
      <c r="F4" s="50" t="s">
        <v>29</v>
      </c>
      <c r="G4" s="50" t="s">
        <v>29</v>
      </c>
      <c r="H4" s="50" t="s">
        <v>2815</v>
      </c>
      <c r="I4" s="58">
        <v>45046</v>
      </c>
      <c r="J4" s="50" t="s">
        <v>2816</v>
      </c>
      <c r="K4" s="59">
        <v>10500</v>
      </c>
      <c r="L4" s="50" t="s">
        <v>37</v>
      </c>
      <c r="M4" s="51" t="s">
        <v>2747</v>
      </c>
      <c r="N4" s="50" t="s">
        <v>29</v>
      </c>
      <c r="O4" s="50" t="s">
        <v>32</v>
      </c>
      <c r="P4" s="50" t="s">
        <v>32</v>
      </c>
      <c r="Q4" s="50" t="s">
        <v>2817</v>
      </c>
      <c r="R4" s="50" t="s">
        <v>29</v>
      </c>
      <c r="S4" s="50" t="s">
        <v>2751</v>
      </c>
      <c r="T4" s="50" t="s">
        <v>2255</v>
      </c>
      <c r="U4" s="50" t="s">
        <v>30</v>
      </c>
      <c r="V4" s="50" t="str">
        <f>VLOOKUP(A4,Register!$D$2:$N$1317,11,0)</f>
        <v>CWIP - CANE YARD ROAD &amp; DRAIN WORK</v>
      </c>
      <c r="W4" s="50" t="s">
        <v>29</v>
      </c>
      <c r="X4" s="50" t="s">
        <v>29</v>
      </c>
    </row>
    <row r="5" spans="1:24" ht="14.1" customHeight="1" x14ac:dyDescent="0.25">
      <c r="A5" s="50" t="str">
        <f t="shared" si="0"/>
        <v>9100000040-0</v>
      </c>
      <c r="B5" s="57" t="s">
        <v>29</v>
      </c>
      <c r="C5" s="50" t="s">
        <v>29</v>
      </c>
      <c r="D5" s="50" t="s">
        <v>2813</v>
      </c>
      <c r="E5" s="50" t="s">
        <v>2814</v>
      </c>
      <c r="F5" s="50" t="s">
        <v>29</v>
      </c>
      <c r="G5" s="50" t="s">
        <v>29</v>
      </c>
      <c r="H5" s="50" t="s">
        <v>2815</v>
      </c>
      <c r="I5" s="58">
        <v>45046</v>
      </c>
      <c r="J5" s="50" t="s">
        <v>2816</v>
      </c>
      <c r="K5" s="59">
        <v>75877</v>
      </c>
      <c r="L5" s="50" t="s">
        <v>37</v>
      </c>
      <c r="M5" s="51" t="s">
        <v>2747</v>
      </c>
      <c r="N5" s="50" t="s">
        <v>29</v>
      </c>
      <c r="O5" s="50" t="s">
        <v>32</v>
      </c>
      <c r="P5" s="50" t="s">
        <v>32</v>
      </c>
      <c r="Q5" s="50" t="s">
        <v>2817</v>
      </c>
      <c r="R5" s="50" t="s">
        <v>29</v>
      </c>
      <c r="S5" s="50" t="s">
        <v>2751</v>
      </c>
      <c r="T5" s="50" t="s">
        <v>2271</v>
      </c>
      <c r="U5" s="50" t="s">
        <v>30</v>
      </c>
      <c r="V5" s="50" t="str">
        <f>VLOOKUP(A5,Register!$D$2:$N$1317,11,0)</f>
        <v>Two Room Set G+3</v>
      </c>
      <c r="W5" s="50" t="s">
        <v>29</v>
      </c>
      <c r="X5" s="50" t="s">
        <v>29</v>
      </c>
    </row>
    <row r="6" spans="1:24" ht="14.1" customHeight="1" x14ac:dyDescent="0.25">
      <c r="A6" s="50" t="str">
        <f t="shared" si="0"/>
        <v>9100000041-0</v>
      </c>
      <c r="B6" s="57" t="s">
        <v>29</v>
      </c>
      <c r="C6" s="50" t="s">
        <v>29</v>
      </c>
      <c r="D6" s="50" t="s">
        <v>2813</v>
      </c>
      <c r="E6" s="50" t="s">
        <v>2814</v>
      </c>
      <c r="F6" s="50" t="s">
        <v>29</v>
      </c>
      <c r="G6" s="50" t="s">
        <v>29</v>
      </c>
      <c r="H6" s="50" t="s">
        <v>2815</v>
      </c>
      <c r="I6" s="58">
        <v>45046</v>
      </c>
      <c r="J6" s="50" t="s">
        <v>2816</v>
      </c>
      <c r="K6" s="59">
        <v>77611</v>
      </c>
      <c r="L6" s="50" t="s">
        <v>37</v>
      </c>
      <c r="M6" s="51" t="s">
        <v>2747</v>
      </c>
      <c r="N6" s="50" t="s">
        <v>29</v>
      </c>
      <c r="O6" s="50" t="s">
        <v>32</v>
      </c>
      <c r="P6" s="50" t="s">
        <v>32</v>
      </c>
      <c r="Q6" s="50" t="s">
        <v>2817</v>
      </c>
      <c r="R6" s="50" t="s">
        <v>29</v>
      </c>
      <c r="S6" s="50" t="s">
        <v>2751</v>
      </c>
      <c r="T6" s="50" t="s">
        <v>2273</v>
      </c>
      <c r="U6" s="50" t="s">
        <v>30</v>
      </c>
      <c r="V6" s="50" t="str">
        <f>VLOOKUP(A6,Register!$D$2:$N$1317,11,0)</f>
        <v>Dormitory G+3</v>
      </c>
      <c r="W6" s="50" t="s">
        <v>29</v>
      </c>
      <c r="X6" s="50" t="s">
        <v>29</v>
      </c>
    </row>
    <row r="7" spans="1:24" ht="14.1" customHeight="1" x14ac:dyDescent="0.25">
      <c r="A7" s="50" t="str">
        <f t="shared" si="0"/>
        <v>9100000012-0</v>
      </c>
      <c r="B7" s="57" t="s">
        <v>29</v>
      </c>
      <c r="C7" s="50" t="s">
        <v>29</v>
      </c>
      <c r="D7" s="50" t="s">
        <v>2818</v>
      </c>
      <c r="E7" s="50" t="s">
        <v>2814</v>
      </c>
      <c r="F7" s="50" t="s">
        <v>29</v>
      </c>
      <c r="G7" s="50" t="s">
        <v>29</v>
      </c>
      <c r="H7" s="50" t="s">
        <v>2815</v>
      </c>
      <c r="I7" s="58">
        <v>45077</v>
      </c>
      <c r="J7" s="50" t="s">
        <v>2816</v>
      </c>
      <c r="K7" s="59">
        <v>1050</v>
      </c>
      <c r="L7" s="50" t="s">
        <v>37</v>
      </c>
      <c r="M7" s="51" t="s">
        <v>2747</v>
      </c>
      <c r="N7" s="50" t="s">
        <v>29</v>
      </c>
      <c r="O7" s="50" t="s">
        <v>32</v>
      </c>
      <c r="P7" s="50" t="s">
        <v>32</v>
      </c>
      <c r="Q7" s="50" t="s">
        <v>2819</v>
      </c>
      <c r="R7" s="50" t="s">
        <v>29</v>
      </c>
      <c r="S7" s="50" t="s">
        <v>2751</v>
      </c>
      <c r="T7" s="50" t="s">
        <v>2205</v>
      </c>
      <c r="U7" s="50" t="s">
        <v>30</v>
      </c>
      <c r="V7" s="50" t="str">
        <f>VLOOKUP(A7,Register!$D$2:$N$1317,11,0)</f>
        <v>CWIP- NEW BOUNDRY WALL</v>
      </c>
      <c r="W7" s="50" t="s">
        <v>29</v>
      </c>
      <c r="X7" s="50" t="s">
        <v>29</v>
      </c>
    </row>
    <row r="8" spans="1:24" ht="14.1" customHeight="1" x14ac:dyDescent="0.25">
      <c r="A8" s="50" t="str">
        <f t="shared" si="0"/>
        <v>9100000016-0</v>
      </c>
      <c r="B8" s="57" t="s">
        <v>29</v>
      </c>
      <c r="C8" s="50" t="s">
        <v>29</v>
      </c>
      <c r="D8" s="50" t="s">
        <v>2818</v>
      </c>
      <c r="E8" s="50" t="s">
        <v>2814</v>
      </c>
      <c r="F8" s="50" t="s">
        <v>29</v>
      </c>
      <c r="G8" s="50" t="s">
        <v>29</v>
      </c>
      <c r="H8" s="50" t="s">
        <v>2815</v>
      </c>
      <c r="I8" s="58">
        <v>45077</v>
      </c>
      <c r="J8" s="50" t="s">
        <v>2816</v>
      </c>
      <c r="K8" s="59">
        <v>14000</v>
      </c>
      <c r="L8" s="50" t="s">
        <v>37</v>
      </c>
      <c r="M8" s="51" t="s">
        <v>2747</v>
      </c>
      <c r="N8" s="50" t="s">
        <v>29</v>
      </c>
      <c r="O8" s="50" t="s">
        <v>32</v>
      </c>
      <c r="P8" s="50" t="s">
        <v>32</v>
      </c>
      <c r="Q8" s="50" t="s">
        <v>2819</v>
      </c>
      <c r="R8" s="50" t="s">
        <v>29</v>
      </c>
      <c r="S8" s="50" t="s">
        <v>2751</v>
      </c>
      <c r="T8" s="50" t="s">
        <v>2215</v>
      </c>
      <c r="U8" s="50" t="s">
        <v>30</v>
      </c>
      <c r="V8" s="50" t="str">
        <f>VLOOKUP(A8,Register!$D$2:$N$1317,11,0)</f>
        <v>CWIP- ROAD &amp; DRAIN INSIDE FACTORY</v>
      </c>
      <c r="W8" s="50" t="s">
        <v>29</v>
      </c>
      <c r="X8" s="50" t="s">
        <v>29</v>
      </c>
    </row>
    <row r="9" spans="1:24" ht="14.1" customHeight="1" x14ac:dyDescent="0.25">
      <c r="A9" s="50" t="str">
        <f t="shared" si="0"/>
        <v>9100000042-0</v>
      </c>
      <c r="B9" s="57" t="s">
        <v>29</v>
      </c>
      <c r="C9" s="50" t="s">
        <v>29</v>
      </c>
      <c r="D9" s="50" t="s">
        <v>2818</v>
      </c>
      <c r="E9" s="50" t="s">
        <v>2814</v>
      </c>
      <c r="F9" s="50" t="s">
        <v>29</v>
      </c>
      <c r="G9" s="50" t="s">
        <v>29</v>
      </c>
      <c r="H9" s="50" t="s">
        <v>2815</v>
      </c>
      <c r="I9" s="58">
        <v>45077</v>
      </c>
      <c r="J9" s="50" t="s">
        <v>2816</v>
      </c>
      <c r="K9" s="59">
        <v>3307.92</v>
      </c>
      <c r="L9" s="50" t="s">
        <v>37</v>
      </c>
      <c r="M9" s="51" t="s">
        <v>2747</v>
      </c>
      <c r="N9" s="50" t="s">
        <v>29</v>
      </c>
      <c r="O9" s="50" t="s">
        <v>32</v>
      </c>
      <c r="P9" s="50" t="s">
        <v>32</v>
      </c>
      <c r="Q9" s="50" t="s">
        <v>2819</v>
      </c>
      <c r="R9" s="50" t="s">
        <v>29</v>
      </c>
      <c r="S9" s="50" t="s">
        <v>2751</v>
      </c>
      <c r="T9" s="50" t="s">
        <v>2275</v>
      </c>
      <c r="U9" s="50" t="s">
        <v>30</v>
      </c>
      <c r="V9" s="50" t="str">
        <f>VLOOKUP(A9,Register!$D$2:$N$1317,11,0)</f>
        <v>CWIP- Token Room</v>
      </c>
      <c r="W9" s="50" t="s">
        <v>29</v>
      </c>
      <c r="X9" s="50" t="s">
        <v>29</v>
      </c>
    </row>
    <row r="10" spans="1:24" ht="14.1" customHeight="1" x14ac:dyDescent="0.25">
      <c r="A10" s="50" t="str">
        <f t="shared" si="0"/>
        <v>9100000032-0</v>
      </c>
      <c r="B10" s="57" t="s">
        <v>29</v>
      </c>
      <c r="C10" s="50" t="s">
        <v>29</v>
      </c>
      <c r="D10" s="50" t="s">
        <v>2818</v>
      </c>
      <c r="E10" s="50" t="s">
        <v>2814</v>
      </c>
      <c r="F10" s="50" t="s">
        <v>29</v>
      </c>
      <c r="G10" s="50" t="s">
        <v>29</v>
      </c>
      <c r="H10" s="50" t="s">
        <v>2815</v>
      </c>
      <c r="I10" s="58">
        <v>45077</v>
      </c>
      <c r="J10" s="50" t="s">
        <v>2816</v>
      </c>
      <c r="K10" s="59">
        <v>7840</v>
      </c>
      <c r="L10" s="50" t="s">
        <v>37</v>
      </c>
      <c r="M10" s="51" t="s">
        <v>2747</v>
      </c>
      <c r="N10" s="50" t="s">
        <v>29</v>
      </c>
      <c r="O10" s="50" t="s">
        <v>32</v>
      </c>
      <c r="P10" s="50" t="s">
        <v>32</v>
      </c>
      <c r="Q10" s="50" t="s">
        <v>2819</v>
      </c>
      <c r="R10" s="50" t="s">
        <v>29</v>
      </c>
      <c r="S10" s="50" t="s">
        <v>2751</v>
      </c>
      <c r="T10" s="50" t="s">
        <v>2255</v>
      </c>
      <c r="U10" s="50" t="s">
        <v>30</v>
      </c>
      <c r="V10" s="50" t="str">
        <f>VLOOKUP(A10,Register!$D$2:$N$1317,11,0)</f>
        <v>CWIP - CANE YARD ROAD &amp; DRAIN WORK</v>
      </c>
      <c r="W10" s="50" t="s">
        <v>29</v>
      </c>
      <c r="X10" s="50" t="s">
        <v>29</v>
      </c>
    </row>
    <row r="11" spans="1:24" ht="14.1" customHeight="1" x14ac:dyDescent="0.25">
      <c r="A11" s="50" t="str">
        <f t="shared" si="0"/>
        <v>9100000040-0</v>
      </c>
      <c r="B11" s="57" t="s">
        <v>29</v>
      </c>
      <c r="C11" s="50" t="s">
        <v>29</v>
      </c>
      <c r="D11" s="50" t="s">
        <v>2818</v>
      </c>
      <c r="E11" s="50" t="s">
        <v>2814</v>
      </c>
      <c r="F11" s="50" t="s">
        <v>29</v>
      </c>
      <c r="G11" s="50" t="s">
        <v>29</v>
      </c>
      <c r="H11" s="50" t="s">
        <v>2815</v>
      </c>
      <c r="I11" s="58">
        <v>45077</v>
      </c>
      <c r="J11" s="50" t="s">
        <v>2816</v>
      </c>
      <c r="K11" s="59">
        <v>21019.98</v>
      </c>
      <c r="L11" s="50" t="s">
        <v>37</v>
      </c>
      <c r="M11" s="51" t="s">
        <v>2747</v>
      </c>
      <c r="N11" s="50" t="s">
        <v>29</v>
      </c>
      <c r="O11" s="50" t="s">
        <v>32</v>
      </c>
      <c r="P11" s="50" t="s">
        <v>32</v>
      </c>
      <c r="Q11" s="50" t="s">
        <v>2819</v>
      </c>
      <c r="R11" s="50" t="s">
        <v>29</v>
      </c>
      <c r="S11" s="50" t="s">
        <v>2751</v>
      </c>
      <c r="T11" s="50" t="s">
        <v>2271</v>
      </c>
      <c r="U11" s="50" t="s">
        <v>30</v>
      </c>
      <c r="V11" s="50" t="str">
        <f>VLOOKUP(A11,Register!$D$2:$N$1317,11,0)</f>
        <v>Two Room Set G+3</v>
      </c>
      <c r="W11" s="50" t="s">
        <v>29</v>
      </c>
      <c r="X11" s="50" t="s">
        <v>29</v>
      </c>
    </row>
    <row r="12" spans="1:24" ht="14.1" customHeight="1" x14ac:dyDescent="0.25">
      <c r="A12" s="50" t="str">
        <f t="shared" si="0"/>
        <v>9100000041-0</v>
      </c>
      <c r="B12" s="57" t="s">
        <v>29</v>
      </c>
      <c r="C12" s="50" t="s">
        <v>29</v>
      </c>
      <c r="D12" s="50" t="s">
        <v>2818</v>
      </c>
      <c r="E12" s="50" t="s">
        <v>2814</v>
      </c>
      <c r="F12" s="50" t="s">
        <v>29</v>
      </c>
      <c r="G12" s="50" t="s">
        <v>29</v>
      </c>
      <c r="H12" s="50" t="s">
        <v>2815</v>
      </c>
      <c r="I12" s="58">
        <v>45077</v>
      </c>
      <c r="J12" s="50" t="s">
        <v>2816</v>
      </c>
      <c r="K12" s="59">
        <v>24688.7</v>
      </c>
      <c r="L12" s="50" t="s">
        <v>37</v>
      </c>
      <c r="M12" s="51" t="s">
        <v>2747</v>
      </c>
      <c r="N12" s="50" t="s">
        <v>29</v>
      </c>
      <c r="O12" s="50" t="s">
        <v>32</v>
      </c>
      <c r="P12" s="50" t="s">
        <v>32</v>
      </c>
      <c r="Q12" s="50" t="s">
        <v>2819</v>
      </c>
      <c r="R12" s="50" t="s">
        <v>29</v>
      </c>
      <c r="S12" s="50" t="s">
        <v>2751</v>
      </c>
      <c r="T12" s="50" t="s">
        <v>2273</v>
      </c>
      <c r="U12" s="50" t="s">
        <v>30</v>
      </c>
      <c r="V12" s="50" t="str">
        <f>VLOOKUP(A12,Register!$D$2:$N$1317,11,0)</f>
        <v>Dormitory G+3</v>
      </c>
      <c r="W12" s="50" t="s">
        <v>29</v>
      </c>
      <c r="X12" s="50" t="s">
        <v>29</v>
      </c>
    </row>
    <row r="13" spans="1:24" ht="14.1" customHeight="1" x14ac:dyDescent="0.25">
      <c r="A13" s="50" t="str">
        <f t="shared" si="0"/>
        <v>9100000033-0</v>
      </c>
      <c r="B13" s="57" t="s">
        <v>29</v>
      </c>
      <c r="C13" s="50" t="s">
        <v>29</v>
      </c>
      <c r="D13" s="50" t="s">
        <v>2820</v>
      </c>
      <c r="E13" s="50" t="s">
        <v>2814</v>
      </c>
      <c r="F13" s="50" t="s">
        <v>29</v>
      </c>
      <c r="G13" s="50" t="s">
        <v>29</v>
      </c>
      <c r="H13" s="50" t="s">
        <v>2821</v>
      </c>
      <c r="I13" s="58">
        <v>45107</v>
      </c>
      <c r="J13" s="50" t="s">
        <v>2816</v>
      </c>
      <c r="K13" s="59">
        <v>31512.959999999999</v>
      </c>
      <c r="L13" s="50" t="s">
        <v>37</v>
      </c>
      <c r="M13" s="51" t="s">
        <v>2747</v>
      </c>
      <c r="N13" s="50" t="s">
        <v>29</v>
      </c>
      <c r="O13" s="50" t="s">
        <v>32</v>
      </c>
      <c r="P13" s="50" t="s">
        <v>32</v>
      </c>
      <c r="Q13" s="50" t="s">
        <v>2822</v>
      </c>
      <c r="R13" s="50" t="s">
        <v>29</v>
      </c>
      <c r="S13" s="50" t="s">
        <v>2751</v>
      </c>
      <c r="T13" s="50" t="s">
        <v>2257</v>
      </c>
      <c r="U13" s="50" t="s">
        <v>30</v>
      </c>
      <c r="V13" s="50" t="str">
        <f>VLOOKUP(A13,Register!$D$2:$N$1317,11,0)</f>
        <v>CWIP - ADMIN BUILDING</v>
      </c>
      <c r="W13" s="50" t="s">
        <v>29</v>
      </c>
      <c r="X13" s="50" t="s">
        <v>29</v>
      </c>
    </row>
    <row r="14" spans="1:24" ht="14.1" customHeight="1" x14ac:dyDescent="0.25">
      <c r="A14" s="50" t="str">
        <f t="shared" si="0"/>
        <v>9100000012-0</v>
      </c>
      <c r="B14" s="57" t="s">
        <v>29</v>
      </c>
      <c r="C14" s="50" t="s">
        <v>29</v>
      </c>
      <c r="D14" s="50" t="s">
        <v>2823</v>
      </c>
      <c r="E14" s="50" t="s">
        <v>2814</v>
      </c>
      <c r="F14" s="50" t="s">
        <v>29</v>
      </c>
      <c r="G14" s="50" t="s">
        <v>29</v>
      </c>
      <c r="H14" s="50" t="s">
        <v>2815</v>
      </c>
      <c r="I14" s="58">
        <v>45107</v>
      </c>
      <c r="J14" s="50" t="s">
        <v>2816</v>
      </c>
      <c r="K14" s="59">
        <v>210</v>
      </c>
      <c r="L14" s="50" t="s">
        <v>37</v>
      </c>
      <c r="M14" s="51" t="s">
        <v>2747</v>
      </c>
      <c r="N14" s="50" t="s">
        <v>29</v>
      </c>
      <c r="O14" s="50" t="s">
        <v>32</v>
      </c>
      <c r="P14" s="50" t="s">
        <v>32</v>
      </c>
      <c r="Q14" s="50" t="s">
        <v>2819</v>
      </c>
      <c r="R14" s="50" t="s">
        <v>29</v>
      </c>
      <c r="S14" s="50" t="s">
        <v>2751</v>
      </c>
      <c r="T14" s="50" t="s">
        <v>2205</v>
      </c>
      <c r="U14" s="50" t="s">
        <v>30</v>
      </c>
      <c r="V14" s="50" t="str">
        <f>VLOOKUP(A14,Register!$D$2:$N$1317,11,0)</f>
        <v>CWIP- NEW BOUNDRY WALL</v>
      </c>
      <c r="W14" s="50" t="s">
        <v>29</v>
      </c>
      <c r="X14" s="50" t="s">
        <v>29</v>
      </c>
    </row>
    <row r="15" spans="1:24" ht="14.1" customHeight="1" x14ac:dyDescent="0.25">
      <c r="A15" s="50" t="str">
        <f t="shared" si="0"/>
        <v>9100000016-0</v>
      </c>
      <c r="B15" s="57" t="s">
        <v>29</v>
      </c>
      <c r="C15" s="50" t="s">
        <v>29</v>
      </c>
      <c r="D15" s="50" t="s">
        <v>2823</v>
      </c>
      <c r="E15" s="50" t="s">
        <v>2814</v>
      </c>
      <c r="F15" s="50" t="s">
        <v>29</v>
      </c>
      <c r="G15" s="50" t="s">
        <v>29</v>
      </c>
      <c r="H15" s="50" t="s">
        <v>2815</v>
      </c>
      <c r="I15" s="58">
        <v>45107</v>
      </c>
      <c r="J15" s="50" t="s">
        <v>2816</v>
      </c>
      <c r="K15" s="59">
        <v>29641.49</v>
      </c>
      <c r="L15" s="50" t="s">
        <v>37</v>
      </c>
      <c r="M15" s="51" t="s">
        <v>2747</v>
      </c>
      <c r="N15" s="50" t="s">
        <v>29</v>
      </c>
      <c r="O15" s="50" t="s">
        <v>32</v>
      </c>
      <c r="P15" s="50" t="s">
        <v>32</v>
      </c>
      <c r="Q15" s="50" t="s">
        <v>2819</v>
      </c>
      <c r="R15" s="50" t="s">
        <v>29</v>
      </c>
      <c r="S15" s="50" t="s">
        <v>2751</v>
      </c>
      <c r="T15" s="50" t="s">
        <v>2215</v>
      </c>
      <c r="U15" s="50" t="s">
        <v>30</v>
      </c>
      <c r="V15" s="50" t="str">
        <f>VLOOKUP(A15,Register!$D$2:$N$1317,11,0)</f>
        <v>CWIP- ROAD &amp; DRAIN INSIDE FACTORY</v>
      </c>
      <c r="W15" s="50" t="s">
        <v>29</v>
      </c>
      <c r="X15" s="50" t="s">
        <v>29</v>
      </c>
    </row>
    <row r="16" spans="1:24" ht="14.1" customHeight="1" x14ac:dyDescent="0.25">
      <c r="A16" s="50" t="str">
        <f t="shared" si="0"/>
        <v>9100000032-0</v>
      </c>
      <c r="B16" s="57" t="s">
        <v>29</v>
      </c>
      <c r="C16" s="50" t="s">
        <v>29</v>
      </c>
      <c r="D16" s="50" t="s">
        <v>2823</v>
      </c>
      <c r="E16" s="50" t="s">
        <v>2814</v>
      </c>
      <c r="F16" s="50" t="s">
        <v>29</v>
      </c>
      <c r="G16" s="50" t="s">
        <v>29</v>
      </c>
      <c r="H16" s="50" t="s">
        <v>2815</v>
      </c>
      <c r="I16" s="58">
        <v>45107</v>
      </c>
      <c r="J16" s="50" t="s">
        <v>2816</v>
      </c>
      <c r="K16" s="59">
        <v>14000</v>
      </c>
      <c r="L16" s="50" t="s">
        <v>37</v>
      </c>
      <c r="M16" s="51" t="s">
        <v>2747</v>
      </c>
      <c r="N16" s="50" t="s">
        <v>29</v>
      </c>
      <c r="O16" s="50" t="s">
        <v>32</v>
      </c>
      <c r="P16" s="50" t="s">
        <v>32</v>
      </c>
      <c r="Q16" s="50" t="s">
        <v>2819</v>
      </c>
      <c r="R16" s="50" t="s">
        <v>29</v>
      </c>
      <c r="S16" s="50" t="s">
        <v>2751</v>
      </c>
      <c r="T16" s="50" t="s">
        <v>2255</v>
      </c>
      <c r="U16" s="50" t="s">
        <v>30</v>
      </c>
      <c r="V16" s="50" t="str">
        <f>VLOOKUP(A16,Register!$D$2:$N$1317,11,0)</f>
        <v>CWIP - CANE YARD ROAD &amp; DRAIN WORK</v>
      </c>
      <c r="W16" s="50" t="s">
        <v>29</v>
      </c>
      <c r="X16" s="50" t="s">
        <v>29</v>
      </c>
    </row>
    <row r="17" spans="1:24" ht="14.1" customHeight="1" x14ac:dyDescent="0.25">
      <c r="A17" s="50" t="str">
        <f t="shared" si="0"/>
        <v>9100000040-0</v>
      </c>
      <c r="B17" s="57" t="s">
        <v>29</v>
      </c>
      <c r="C17" s="50" t="s">
        <v>29</v>
      </c>
      <c r="D17" s="50" t="s">
        <v>2823</v>
      </c>
      <c r="E17" s="50" t="s">
        <v>2814</v>
      </c>
      <c r="F17" s="50" t="s">
        <v>29</v>
      </c>
      <c r="G17" s="50" t="s">
        <v>29</v>
      </c>
      <c r="H17" s="50" t="s">
        <v>2815</v>
      </c>
      <c r="I17" s="58">
        <v>45107</v>
      </c>
      <c r="J17" s="50" t="s">
        <v>2816</v>
      </c>
      <c r="K17" s="59">
        <v>8455.43</v>
      </c>
      <c r="L17" s="50" t="s">
        <v>37</v>
      </c>
      <c r="M17" s="51" t="s">
        <v>2747</v>
      </c>
      <c r="N17" s="50" t="s">
        <v>29</v>
      </c>
      <c r="O17" s="50" t="s">
        <v>32</v>
      </c>
      <c r="P17" s="50" t="s">
        <v>32</v>
      </c>
      <c r="Q17" s="50" t="s">
        <v>2819</v>
      </c>
      <c r="R17" s="50" t="s">
        <v>29</v>
      </c>
      <c r="S17" s="50" t="s">
        <v>2751</v>
      </c>
      <c r="T17" s="50" t="s">
        <v>2271</v>
      </c>
      <c r="U17" s="50" t="s">
        <v>30</v>
      </c>
      <c r="V17" s="50" t="str">
        <f>VLOOKUP(A17,Register!$D$2:$N$1317,11,0)</f>
        <v>Two Room Set G+3</v>
      </c>
      <c r="W17" s="50" t="s">
        <v>29</v>
      </c>
      <c r="X17" s="50" t="s">
        <v>29</v>
      </c>
    </row>
    <row r="18" spans="1:24" ht="14.1" customHeight="1" x14ac:dyDescent="0.25">
      <c r="A18" s="50" t="str">
        <f t="shared" si="0"/>
        <v>9100000041-0</v>
      </c>
      <c r="B18" s="57" t="s">
        <v>29</v>
      </c>
      <c r="C18" s="50" t="s">
        <v>29</v>
      </c>
      <c r="D18" s="50" t="s">
        <v>2823</v>
      </c>
      <c r="E18" s="50" t="s">
        <v>2814</v>
      </c>
      <c r="F18" s="50" t="s">
        <v>29</v>
      </c>
      <c r="G18" s="50" t="s">
        <v>29</v>
      </c>
      <c r="H18" s="50" t="s">
        <v>2815</v>
      </c>
      <c r="I18" s="58">
        <v>45107</v>
      </c>
      <c r="J18" s="50" t="s">
        <v>2816</v>
      </c>
      <c r="K18" s="59">
        <v>39117.699999999997</v>
      </c>
      <c r="L18" s="50" t="s">
        <v>37</v>
      </c>
      <c r="M18" s="51" t="s">
        <v>2747</v>
      </c>
      <c r="N18" s="50" t="s">
        <v>29</v>
      </c>
      <c r="O18" s="50" t="s">
        <v>32</v>
      </c>
      <c r="P18" s="50" t="s">
        <v>32</v>
      </c>
      <c r="Q18" s="50" t="s">
        <v>2819</v>
      </c>
      <c r="R18" s="50" t="s">
        <v>29</v>
      </c>
      <c r="S18" s="50" t="s">
        <v>2751</v>
      </c>
      <c r="T18" s="50" t="s">
        <v>2273</v>
      </c>
      <c r="U18" s="50" t="s">
        <v>30</v>
      </c>
      <c r="V18" s="50" t="str">
        <f>VLOOKUP(A18,Register!$D$2:$N$1317,11,0)</f>
        <v>Dormitory G+3</v>
      </c>
      <c r="W18" s="50" t="s">
        <v>29</v>
      </c>
      <c r="X18" s="50" t="s">
        <v>29</v>
      </c>
    </row>
    <row r="19" spans="1:24" ht="14.1" customHeight="1" x14ac:dyDescent="0.25">
      <c r="A19" s="50" t="str">
        <f t="shared" si="0"/>
        <v>9100000016-0</v>
      </c>
      <c r="B19" s="57" t="s">
        <v>29</v>
      </c>
      <c r="C19" s="50" t="s">
        <v>29</v>
      </c>
      <c r="D19" s="50" t="s">
        <v>2824</v>
      </c>
      <c r="E19" s="50" t="s">
        <v>2814</v>
      </c>
      <c r="F19" s="50" t="s">
        <v>29</v>
      </c>
      <c r="G19" s="50" t="s">
        <v>29</v>
      </c>
      <c r="H19" s="50" t="s">
        <v>2821</v>
      </c>
      <c r="I19" s="58">
        <v>45196</v>
      </c>
      <c r="J19" s="50" t="s">
        <v>2816</v>
      </c>
      <c r="K19" s="59">
        <v>46200</v>
      </c>
      <c r="L19" s="50" t="s">
        <v>37</v>
      </c>
      <c r="M19" s="51" t="s">
        <v>2747</v>
      </c>
      <c r="N19" s="50" t="s">
        <v>29</v>
      </c>
      <c r="O19" s="50" t="s">
        <v>32</v>
      </c>
      <c r="P19" s="50" t="s">
        <v>32</v>
      </c>
      <c r="Q19" s="50" t="s">
        <v>2825</v>
      </c>
      <c r="R19" s="50" t="s">
        <v>29</v>
      </c>
      <c r="S19" s="50" t="s">
        <v>2751</v>
      </c>
      <c r="T19" s="50" t="s">
        <v>2215</v>
      </c>
      <c r="U19" s="50" t="s">
        <v>30</v>
      </c>
      <c r="V19" s="50" t="str">
        <f>VLOOKUP(A19,Register!$D$2:$N$1317,11,0)</f>
        <v>CWIP- ROAD &amp; DRAIN INSIDE FACTORY</v>
      </c>
      <c r="W19" s="50" t="s">
        <v>29</v>
      </c>
      <c r="X19" s="50" t="s">
        <v>29</v>
      </c>
    </row>
    <row r="20" spans="1:24" ht="14.1" customHeight="1" x14ac:dyDescent="0.25">
      <c r="A20" s="50" t="str">
        <f t="shared" si="0"/>
        <v>9100000037-0</v>
      </c>
      <c r="B20" s="57" t="s">
        <v>29</v>
      </c>
      <c r="C20" s="50" t="s">
        <v>29</v>
      </c>
      <c r="D20" s="50" t="s">
        <v>2826</v>
      </c>
      <c r="E20" s="50" t="s">
        <v>2814</v>
      </c>
      <c r="F20" s="50" t="s">
        <v>29</v>
      </c>
      <c r="G20" s="50" t="s">
        <v>29</v>
      </c>
      <c r="H20" s="50" t="s">
        <v>2821</v>
      </c>
      <c r="I20" s="58">
        <v>45196</v>
      </c>
      <c r="J20" s="50" t="s">
        <v>2816</v>
      </c>
      <c r="K20" s="59">
        <v>1400</v>
      </c>
      <c r="L20" s="50" t="s">
        <v>37</v>
      </c>
      <c r="M20" s="51" t="s">
        <v>2747</v>
      </c>
      <c r="N20" s="50" t="s">
        <v>29</v>
      </c>
      <c r="O20" s="50" t="s">
        <v>32</v>
      </c>
      <c r="P20" s="50" t="s">
        <v>32</v>
      </c>
      <c r="Q20" s="50" t="s">
        <v>2825</v>
      </c>
      <c r="R20" s="50" t="s">
        <v>29</v>
      </c>
      <c r="S20" s="50" t="s">
        <v>2751</v>
      </c>
      <c r="T20" s="50" t="s">
        <v>2264</v>
      </c>
      <c r="U20" s="50" t="s">
        <v>30</v>
      </c>
      <c r="V20" s="50" t="str">
        <f>VLOOKUP(A20,Register!$D$2:$N$1317,11,0)</f>
        <v>CWIP- Checkpost Englishia Building</v>
      </c>
      <c r="W20" s="50" t="s">
        <v>29</v>
      </c>
      <c r="X20" s="50" t="s">
        <v>29</v>
      </c>
    </row>
    <row r="21" spans="1:24" ht="14.1" customHeight="1" x14ac:dyDescent="0.25">
      <c r="A21" s="50" t="str">
        <f t="shared" si="0"/>
        <v>9100000032-0</v>
      </c>
      <c r="B21" s="57" t="s">
        <v>29</v>
      </c>
      <c r="C21" s="50" t="s">
        <v>29</v>
      </c>
      <c r="D21" s="50" t="s">
        <v>2827</v>
      </c>
      <c r="E21" s="50" t="s">
        <v>2814</v>
      </c>
      <c r="F21" s="50" t="s">
        <v>29</v>
      </c>
      <c r="G21" s="50" t="s">
        <v>29</v>
      </c>
      <c r="H21" s="50" t="s">
        <v>2821</v>
      </c>
      <c r="I21" s="58">
        <v>45196</v>
      </c>
      <c r="J21" s="50" t="s">
        <v>2816</v>
      </c>
      <c r="K21" s="59">
        <v>57400</v>
      </c>
      <c r="L21" s="50" t="s">
        <v>37</v>
      </c>
      <c r="M21" s="51" t="s">
        <v>2747</v>
      </c>
      <c r="N21" s="50" t="s">
        <v>29</v>
      </c>
      <c r="O21" s="50" t="s">
        <v>32</v>
      </c>
      <c r="P21" s="50" t="s">
        <v>32</v>
      </c>
      <c r="Q21" s="50" t="s">
        <v>2825</v>
      </c>
      <c r="R21" s="50" t="s">
        <v>29</v>
      </c>
      <c r="S21" s="50" t="s">
        <v>2751</v>
      </c>
      <c r="T21" s="50" t="s">
        <v>2255</v>
      </c>
      <c r="U21" s="50" t="s">
        <v>30</v>
      </c>
      <c r="V21" s="50" t="str">
        <f>VLOOKUP(A21,Register!$D$2:$N$1317,11,0)</f>
        <v>CWIP - CANE YARD ROAD &amp; DRAIN WORK</v>
      </c>
      <c r="W21" s="50" t="s">
        <v>29</v>
      </c>
      <c r="X21" s="50" t="s">
        <v>29</v>
      </c>
    </row>
    <row r="22" spans="1:24" ht="14.1" customHeight="1" x14ac:dyDescent="0.25">
      <c r="A22" s="50" t="str">
        <f t="shared" si="0"/>
        <v>9100000046-0</v>
      </c>
      <c r="B22" s="57" t="s">
        <v>29</v>
      </c>
      <c r="C22" s="50" t="s">
        <v>29</v>
      </c>
      <c r="D22" s="50" t="s">
        <v>2828</v>
      </c>
      <c r="E22" s="50" t="s">
        <v>2814</v>
      </c>
      <c r="F22" s="50" t="s">
        <v>29</v>
      </c>
      <c r="G22" s="50" t="s">
        <v>29</v>
      </c>
      <c r="H22" s="50" t="s">
        <v>2821</v>
      </c>
      <c r="I22" s="58">
        <v>45196</v>
      </c>
      <c r="J22" s="50" t="s">
        <v>2816</v>
      </c>
      <c r="K22" s="59">
        <v>55300</v>
      </c>
      <c r="L22" s="50" t="s">
        <v>37</v>
      </c>
      <c r="M22" s="51" t="s">
        <v>2747</v>
      </c>
      <c r="N22" s="50" t="s">
        <v>29</v>
      </c>
      <c r="O22" s="50" t="s">
        <v>2829</v>
      </c>
      <c r="P22" s="50" t="s">
        <v>2829</v>
      </c>
      <c r="Q22" s="50" t="s">
        <v>2825</v>
      </c>
      <c r="R22" s="50" t="s">
        <v>29</v>
      </c>
      <c r="S22" s="50" t="s">
        <v>2751</v>
      </c>
      <c r="T22" s="50" t="s">
        <v>2283</v>
      </c>
      <c r="U22" s="50" t="s">
        <v>30</v>
      </c>
      <c r="V22" s="50" t="str">
        <f>VLOOKUP(A22,Register!$D$2:$N$1317,11,0)</f>
        <v xml:space="preserve"> CWIP-New Sulphur Godown</v>
      </c>
      <c r="W22" s="50" t="s">
        <v>29</v>
      </c>
      <c r="X22" s="50" t="s">
        <v>29</v>
      </c>
    </row>
    <row r="23" spans="1:24" ht="14.1" customHeight="1" x14ac:dyDescent="0.25">
      <c r="A23" s="50" t="str">
        <f t="shared" si="0"/>
        <v>9100000047-0</v>
      </c>
      <c r="B23" s="57" t="s">
        <v>29</v>
      </c>
      <c r="C23" s="50" t="s">
        <v>29</v>
      </c>
      <c r="D23" s="50" t="s">
        <v>2830</v>
      </c>
      <c r="E23" s="50" t="s">
        <v>2814</v>
      </c>
      <c r="F23" s="50" t="s">
        <v>29</v>
      </c>
      <c r="G23" s="50" t="s">
        <v>29</v>
      </c>
      <c r="H23" s="50" t="s">
        <v>2821</v>
      </c>
      <c r="I23" s="58">
        <v>45196</v>
      </c>
      <c r="J23" s="50" t="s">
        <v>2816</v>
      </c>
      <c r="K23" s="59">
        <v>31500</v>
      </c>
      <c r="L23" s="50" t="s">
        <v>37</v>
      </c>
      <c r="M23" s="51" t="s">
        <v>2747</v>
      </c>
      <c r="N23" s="50" t="s">
        <v>29</v>
      </c>
      <c r="O23" s="50" t="s">
        <v>32</v>
      </c>
      <c r="P23" s="50" t="s">
        <v>32</v>
      </c>
      <c r="Q23" s="50" t="s">
        <v>2825</v>
      </c>
      <c r="R23" s="50" t="s">
        <v>29</v>
      </c>
      <c r="S23" s="50" t="s">
        <v>2751</v>
      </c>
      <c r="T23" s="50" t="s">
        <v>2287</v>
      </c>
      <c r="U23" s="50" t="s">
        <v>30</v>
      </c>
      <c r="V23" s="50" t="str">
        <f>VLOOKUP(A23,Register!$D$2:$N$1317,11,0)</f>
        <v>CWIP-DORMATORY (G+3) cane yard</v>
      </c>
      <c r="W23" s="50" t="s">
        <v>29</v>
      </c>
      <c r="X23" s="50" t="s">
        <v>29</v>
      </c>
    </row>
    <row r="24" spans="1:24" ht="14.1" customHeight="1" x14ac:dyDescent="0.25">
      <c r="A24" s="50" t="str">
        <f t="shared" si="0"/>
        <v>9100000016-0</v>
      </c>
      <c r="B24" s="57" t="s">
        <v>29</v>
      </c>
      <c r="C24" s="50" t="s">
        <v>29</v>
      </c>
      <c r="D24" s="50" t="s">
        <v>2831</v>
      </c>
      <c r="E24" s="50" t="s">
        <v>2814</v>
      </c>
      <c r="F24" s="50" t="s">
        <v>29</v>
      </c>
      <c r="G24" s="50" t="s">
        <v>29</v>
      </c>
      <c r="H24" s="50" t="s">
        <v>2821</v>
      </c>
      <c r="I24" s="58">
        <v>45196</v>
      </c>
      <c r="J24" s="50" t="s">
        <v>2816</v>
      </c>
      <c r="K24" s="59">
        <v>292.94</v>
      </c>
      <c r="L24" s="50" t="s">
        <v>37</v>
      </c>
      <c r="M24" s="51" t="s">
        <v>2747</v>
      </c>
      <c r="N24" s="50" t="s">
        <v>29</v>
      </c>
      <c r="O24" s="50" t="s">
        <v>32</v>
      </c>
      <c r="P24" s="50" t="s">
        <v>32</v>
      </c>
      <c r="Q24" s="50" t="s">
        <v>2825</v>
      </c>
      <c r="R24" s="50" t="s">
        <v>29</v>
      </c>
      <c r="S24" s="50" t="s">
        <v>2751</v>
      </c>
      <c r="T24" s="50" t="s">
        <v>2215</v>
      </c>
      <c r="U24" s="50" t="s">
        <v>30</v>
      </c>
      <c r="V24" s="50" t="str">
        <f>VLOOKUP(A24,Register!$D$2:$N$1317,11,0)</f>
        <v>CWIP- ROAD &amp; DRAIN INSIDE FACTORY</v>
      </c>
      <c r="W24" s="50" t="s">
        <v>29</v>
      </c>
      <c r="X24" s="50" t="s">
        <v>29</v>
      </c>
    </row>
    <row r="25" spans="1:24" ht="14.1" customHeight="1" x14ac:dyDescent="0.25">
      <c r="A25" s="50" t="str">
        <f t="shared" si="0"/>
        <v>9100000032-0</v>
      </c>
      <c r="B25" s="57" t="s">
        <v>29</v>
      </c>
      <c r="C25" s="50" t="s">
        <v>29</v>
      </c>
      <c r="D25" s="50" t="s">
        <v>2832</v>
      </c>
      <c r="E25" s="50" t="s">
        <v>2814</v>
      </c>
      <c r="F25" s="50" t="s">
        <v>29</v>
      </c>
      <c r="G25" s="50" t="s">
        <v>29</v>
      </c>
      <c r="H25" s="50" t="s">
        <v>2821</v>
      </c>
      <c r="I25" s="58">
        <v>45196</v>
      </c>
      <c r="J25" s="50" t="s">
        <v>2816</v>
      </c>
      <c r="K25" s="59">
        <v>292.94</v>
      </c>
      <c r="L25" s="50" t="s">
        <v>37</v>
      </c>
      <c r="M25" s="51" t="s">
        <v>2747</v>
      </c>
      <c r="N25" s="50" t="s">
        <v>29</v>
      </c>
      <c r="O25" s="50" t="s">
        <v>32</v>
      </c>
      <c r="P25" s="50" t="s">
        <v>32</v>
      </c>
      <c r="Q25" s="50" t="s">
        <v>2825</v>
      </c>
      <c r="R25" s="50" t="s">
        <v>29</v>
      </c>
      <c r="S25" s="50" t="s">
        <v>2751</v>
      </c>
      <c r="T25" s="50" t="s">
        <v>2255</v>
      </c>
      <c r="U25" s="50" t="s">
        <v>30</v>
      </c>
      <c r="V25" s="50" t="str">
        <f>VLOOKUP(A25,Register!$D$2:$N$1317,11,0)</f>
        <v>CWIP - CANE YARD ROAD &amp; DRAIN WORK</v>
      </c>
      <c r="W25" s="50" t="s">
        <v>29</v>
      </c>
      <c r="X25" s="50" t="s">
        <v>29</v>
      </c>
    </row>
    <row r="26" spans="1:24" ht="14.1" customHeight="1" x14ac:dyDescent="0.25">
      <c r="A26" s="50" t="str">
        <f t="shared" si="0"/>
        <v>9100000046-0</v>
      </c>
      <c r="B26" s="57" t="s">
        <v>29</v>
      </c>
      <c r="C26" s="50" t="s">
        <v>29</v>
      </c>
      <c r="D26" s="50" t="s">
        <v>2833</v>
      </c>
      <c r="E26" s="50" t="s">
        <v>2814</v>
      </c>
      <c r="F26" s="50" t="s">
        <v>29</v>
      </c>
      <c r="G26" s="50" t="s">
        <v>29</v>
      </c>
      <c r="H26" s="50" t="s">
        <v>2821</v>
      </c>
      <c r="I26" s="58">
        <v>45196</v>
      </c>
      <c r="J26" s="50" t="s">
        <v>2816</v>
      </c>
      <c r="K26" s="59">
        <v>585.9</v>
      </c>
      <c r="L26" s="50" t="s">
        <v>37</v>
      </c>
      <c r="M26" s="51" t="s">
        <v>2747</v>
      </c>
      <c r="N26" s="50" t="s">
        <v>29</v>
      </c>
      <c r="O26" s="50" t="s">
        <v>2829</v>
      </c>
      <c r="P26" s="50" t="s">
        <v>2829</v>
      </c>
      <c r="Q26" s="50" t="s">
        <v>2825</v>
      </c>
      <c r="R26" s="50" t="s">
        <v>29</v>
      </c>
      <c r="S26" s="50" t="s">
        <v>2751</v>
      </c>
      <c r="T26" s="50" t="s">
        <v>2283</v>
      </c>
      <c r="U26" s="50" t="s">
        <v>30</v>
      </c>
      <c r="V26" s="50" t="str">
        <f>VLOOKUP(A26,Register!$D$2:$N$1317,11,0)</f>
        <v xml:space="preserve"> CWIP-New Sulphur Godown</v>
      </c>
      <c r="W26" s="50" t="s">
        <v>29</v>
      </c>
      <c r="X26" s="50" t="s">
        <v>29</v>
      </c>
    </row>
    <row r="27" spans="1:24" ht="14.1" customHeight="1" x14ac:dyDescent="0.25">
      <c r="A27" s="50" t="str">
        <f t="shared" si="0"/>
        <v>9100000016-0</v>
      </c>
      <c r="B27" s="57" t="s">
        <v>29</v>
      </c>
      <c r="C27" s="50" t="s">
        <v>29</v>
      </c>
      <c r="D27" s="50" t="s">
        <v>2834</v>
      </c>
      <c r="E27" s="50" t="s">
        <v>2814</v>
      </c>
      <c r="F27" s="50" t="s">
        <v>29</v>
      </c>
      <c r="G27" s="50" t="s">
        <v>29</v>
      </c>
      <c r="H27" s="50" t="s">
        <v>2821</v>
      </c>
      <c r="I27" s="58">
        <v>45196</v>
      </c>
      <c r="J27" s="50" t="s">
        <v>2816</v>
      </c>
      <c r="K27" s="59">
        <v>4905.59</v>
      </c>
      <c r="L27" s="50" t="s">
        <v>37</v>
      </c>
      <c r="M27" s="51" t="s">
        <v>2747</v>
      </c>
      <c r="N27" s="50" t="s">
        <v>29</v>
      </c>
      <c r="O27" s="50" t="s">
        <v>32</v>
      </c>
      <c r="P27" s="50" t="s">
        <v>32</v>
      </c>
      <c r="Q27" s="50" t="s">
        <v>2825</v>
      </c>
      <c r="R27" s="50" t="s">
        <v>29</v>
      </c>
      <c r="S27" s="50" t="s">
        <v>2751</v>
      </c>
      <c r="T27" s="50" t="s">
        <v>2215</v>
      </c>
      <c r="U27" s="50" t="s">
        <v>30</v>
      </c>
      <c r="V27" s="50" t="str">
        <f>VLOOKUP(A27,Register!$D$2:$N$1317,11,0)</f>
        <v>CWIP- ROAD &amp; DRAIN INSIDE FACTORY</v>
      </c>
      <c r="W27" s="50" t="s">
        <v>29</v>
      </c>
      <c r="X27" s="50" t="s">
        <v>29</v>
      </c>
    </row>
    <row r="28" spans="1:24" ht="14.1" customHeight="1" x14ac:dyDescent="0.25">
      <c r="A28" s="50" t="str">
        <f t="shared" si="0"/>
        <v>9100000046-0</v>
      </c>
      <c r="B28" s="57" t="s">
        <v>29</v>
      </c>
      <c r="C28" s="50" t="s">
        <v>29</v>
      </c>
      <c r="D28" s="50" t="s">
        <v>2835</v>
      </c>
      <c r="E28" s="50" t="s">
        <v>2814</v>
      </c>
      <c r="F28" s="50" t="s">
        <v>29</v>
      </c>
      <c r="G28" s="50" t="s">
        <v>29</v>
      </c>
      <c r="H28" s="50" t="s">
        <v>2821</v>
      </c>
      <c r="I28" s="58">
        <v>45196</v>
      </c>
      <c r="J28" s="50" t="s">
        <v>2816</v>
      </c>
      <c r="K28" s="59">
        <v>3924.48</v>
      </c>
      <c r="L28" s="50" t="s">
        <v>37</v>
      </c>
      <c r="M28" s="51" t="s">
        <v>2747</v>
      </c>
      <c r="N28" s="50" t="s">
        <v>29</v>
      </c>
      <c r="O28" s="50" t="s">
        <v>2829</v>
      </c>
      <c r="P28" s="50" t="s">
        <v>2829</v>
      </c>
      <c r="Q28" s="50" t="s">
        <v>2825</v>
      </c>
      <c r="R28" s="50" t="s">
        <v>29</v>
      </c>
      <c r="S28" s="50" t="s">
        <v>2751</v>
      </c>
      <c r="T28" s="50" t="s">
        <v>2283</v>
      </c>
      <c r="U28" s="50" t="s">
        <v>30</v>
      </c>
      <c r="V28" s="50" t="str">
        <f>VLOOKUP(A28,Register!$D$2:$N$1317,11,0)</f>
        <v xml:space="preserve"> CWIP-New Sulphur Godown</v>
      </c>
      <c r="W28" s="50" t="s">
        <v>29</v>
      </c>
      <c r="X28" s="50" t="s">
        <v>29</v>
      </c>
    </row>
    <row r="29" spans="1:24" ht="14.1" customHeight="1" x14ac:dyDescent="0.25">
      <c r="A29" s="50" t="str">
        <f t="shared" si="0"/>
        <v>9100000047-0</v>
      </c>
      <c r="B29" s="57" t="s">
        <v>29</v>
      </c>
      <c r="C29" s="50" t="s">
        <v>29</v>
      </c>
      <c r="D29" s="50" t="s">
        <v>2836</v>
      </c>
      <c r="E29" s="50" t="s">
        <v>2814</v>
      </c>
      <c r="F29" s="50" t="s">
        <v>29</v>
      </c>
      <c r="G29" s="50" t="s">
        <v>29</v>
      </c>
      <c r="H29" s="50" t="s">
        <v>2821</v>
      </c>
      <c r="I29" s="58">
        <v>45196</v>
      </c>
      <c r="J29" s="50" t="s">
        <v>2816</v>
      </c>
      <c r="K29" s="59">
        <v>3433.92</v>
      </c>
      <c r="L29" s="50" t="s">
        <v>37</v>
      </c>
      <c r="M29" s="51" t="s">
        <v>2747</v>
      </c>
      <c r="N29" s="50" t="s">
        <v>29</v>
      </c>
      <c r="O29" s="50" t="s">
        <v>32</v>
      </c>
      <c r="P29" s="50" t="s">
        <v>32</v>
      </c>
      <c r="Q29" s="50" t="s">
        <v>2825</v>
      </c>
      <c r="R29" s="50" t="s">
        <v>29</v>
      </c>
      <c r="S29" s="50" t="s">
        <v>2751</v>
      </c>
      <c r="T29" s="50" t="s">
        <v>2287</v>
      </c>
      <c r="U29" s="50" t="s">
        <v>30</v>
      </c>
      <c r="V29" s="50" t="str">
        <f>VLOOKUP(A29,Register!$D$2:$N$1317,11,0)</f>
        <v>CWIP-DORMATORY (G+3) cane yard</v>
      </c>
      <c r="W29" s="50" t="s">
        <v>29</v>
      </c>
      <c r="X29" s="50" t="s">
        <v>29</v>
      </c>
    </row>
    <row r="30" spans="1:24" ht="14.1" customHeight="1" x14ac:dyDescent="0.25">
      <c r="A30" s="50" t="str">
        <f t="shared" si="0"/>
        <v>9100000046-0</v>
      </c>
      <c r="B30" s="57" t="s">
        <v>29</v>
      </c>
      <c r="C30" s="50" t="s">
        <v>29</v>
      </c>
      <c r="D30" s="50" t="s">
        <v>2836</v>
      </c>
      <c r="E30" s="50" t="s">
        <v>2814</v>
      </c>
      <c r="F30" s="50" t="s">
        <v>29</v>
      </c>
      <c r="G30" s="50" t="s">
        <v>29</v>
      </c>
      <c r="H30" s="50" t="s">
        <v>2821</v>
      </c>
      <c r="I30" s="58">
        <v>45196</v>
      </c>
      <c r="J30" s="50" t="s">
        <v>2816</v>
      </c>
      <c r="K30" s="59">
        <v>742.33</v>
      </c>
      <c r="L30" s="50" t="s">
        <v>37</v>
      </c>
      <c r="M30" s="51" t="s">
        <v>2747</v>
      </c>
      <c r="N30" s="50" t="s">
        <v>29</v>
      </c>
      <c r="O30" s="50" t="s">
        <v>2829</v>
      </c>
      <c r="P30" s="50" t="s">
        <v>2829</v>
      </c>
      <c r="Q30" s="50" t="s">
        <v>2825</v>
      </c>
      <c r="R30" s="50" t="s">
        <v>29</v>
      </c>
      <c r="S30" s="50" t="s">
        <v>2751</v>
      </c>
      <c r="T30" s="50" t="s">
        <v>2283</v>
      </c>
      <c r="U30" s="50" t="s">
        <v>30</v>
      </c>
      <c r="V30" s="50" t="str">
        <f>VLOOKUP(A30,Register!$D$2:$N$1317,11,0)</f>
        <v xml:space="preserve"> CWIP-New Sulphur Godown</v>
      </c>
      <c r="W30" s="50" t="s">
        <v>29</v>
      </c>
      <c r="X30" s="50" t="s">
        <v>29</v>
      </c>
    </row>
    <row r="31" spans="1:24" ht="14.1" customHeight="1" x14ac:dyDescent="0.25">
      <c r="A31" s="50" t="str">
        <f t="shared" si="0"/>
        <v>9100000047-0</v>
      </c>
      <c r="B31" s="57" t="s">
        <v>29</v>
      </c>
      <c r="C31" s="50" t="s">
        <v>29</v>
      </c>
      <c r="D31" s="50" t="s">
        <v>2836</v>
      </c>
      <c r="E31" s="50" t="s">
        <v>2814</v>
      </c>
      <c r="F31" s="50" t="s">
        <v>29</v>
      </c>
      <c r="G31" s="50" t="s">
        <v>29</v>
      </c>
      <c r="H31" s="50" t="s">
        <v>2821</v>
      </c>
      <c r="I31" s="58">
        <v>45196</v>
      </c>
      <c r="J31" s="50" t="s">
        <v>2816</v>
      </c>
      <c r="K31" s="59">
        <v>185.58</v>
      </c>
      <c r="L31" s="50" t="s">
        <v>37</v>
      </c>
      <c r="M31" s="51" t="s">
        <v>2747</v>
      </c>
      <c r="N31" s="50" t="s">
        <v>29</v>
      </c>
      <c r="O31" s="50" t="s">
        <v>32</v>
      </c>
      <c r="P31" s="50" t="s">
        <v>32</v>
      </c>
      <c r="Q31" s="50" t="s">
        <v>2825</v>
      </c>
      <c r="R31" s="50" t="s">
        <v>29</v>
      </c>
      <c r="S31" s="50" t="s">
        <v>2751</v>
      </c>
      <c r="T31" s="50" t="s">
        <v>2287</v>
      </c>
      <c r="U31" s="50" t="s">
        <v>30</v>
      </c>
      <c r="V31" s="50" t="str">
        <f>VLOOKUP(A31,Register!$D$2:$N$1317,11,0)</f>
        <v>CWIP-DORMATORY (G+3) cane yard</v>
      </c>
      <c r="W31" s="50" t="s">
        <v>29</v>
      </c>
      <c r="X31" s="50" t="s">
        <v>29</v>
      </c>
    </row>
    <row r="32" spans="1:24" ht="14.1" customHeight="1" x14ac:dyDescent="0.25">
      <c r="A32" s="50" t="str">
        <f t="shared" si="0"/>
        <v>9100000016-0</v>
      </c>
      <c r="B32" s="57" t="s">
        <v>29</v>
      </c>
      <c r="C32" s="50" t="s">
        <v>29</v>
      </c>
      <c r="D32" s="50" t="s">
        <v>2837</v>
      </c>
      <c r="E32" s="50" t="s">
        <v>2814</v>
      </c>
      <c r="F32" s="50" t="s">
        <v>29</v>
      </c>
      <c r="G32" s="50" t="s">
        <v>29</v>
      </c>
      <c r="H32" s="50" t="s">
        <v>2821</v>
      </c>
      <c r="I32" s="58">
        <v>45196</v>
      </c>
      <c r="J32" s="50" t="s">
        <v>2816</v>
      </c>
      <c r="K32" s="59">
        <v>2100</v>
      </c>
      <c r="L32" s="50" t="s">
        <v>37</v>
      </c>
      <c r="M32" s="51" t="s">
        <v>2747</v>
      </c>
      <c r="N32" s="50" t="s">
        <v>29</v>
      </c>
      <c r="O32" s="50" t="s">
        <v>32</v>
      </c>
      <c r="P32" s="50" t="s">
        <v>32</v>
      </c>
      <c r="Q32" s="50" t="s">
        <v>2838</v>
      </c>
      <c r="R32" s="50" t="s">
        <v>29</v>
      </c>
      <c r="S32" s="50" t="s">
        <v>2751</v>
      </c>
      <c r="T32" s="50" t="s">
        <v>2215</v>
      </c>
      <c r="U32" s="50" t="s">
        <v>30</v>
      </c>
      <c r="V32" s="50" t="str">
        <f>VLOOKUP(A32,Register!$D$2:$N$1317,11,0)</f>
        <v>CWIP- ROAD &amp; DRAIN INSIDE FACTORY</v>
      </c>
      <c r="W32" s="50" t="s">
        <v>29</v>
      </c>
      <c r="X32" s="50" t="s">
        <v>29</v>
      </c>
    </row>
    <row r="33" spans="1:24" ht="14.1" customHeight="1" x14ac:dyDescent="0.25">
      <c r="A33" s="50" t="str">
        <f t="shared" si="0"/>
        <v>9100000032-0</v>
      </c>
      <c r="B33" s="57" t="s">
        <v>29</v>
      </c>
      <c r="C33" s="50" t="s">
        <v>29</v>
      </c>
      <c r="D33" s="50" t="s">
        <v>2839</v>
      </c>
      <c r="E33" s="50" t="s">
        <v>2814</v>
      </c>
      <c r="F33" s="50" t="s">
        <v>29</v>
      </c>
      <c r="G33" s="50" t="s">
        <v>29</v>
      </c>
      <c r="H33" s="50" t="s">
        <v>2821</v>
      </c>
      <c r="I33" s="58">
        <v>45196</v>
      </c>
      <c r="J33" s="50" t="s">
        <v>2816</v>
      </c>
      <c r="K33" s="59">
        <v>184573.62</v>
      </c>
      <c r="L33" s="50" t="s">
        <v>37</v>
      </c>
      <c r="M33" s="51" t="s">
        <v>2747</v>
      </c>
      <c r="N33" s="50" t="s">
        <v>29</v>
      </c>
      <c r="O33" s="50" t="s">
        <v>32</v>
      </c>
      <c r="P33" s="50" t="s">
        <v>32</v>
      </c>
      <c r="Q33" s="50" t="s">
        <v>2838</v>
      </c>
      <c r="R33" s="50" t="s">
        <v>29</v>
      </c>
      <c r="S33" s="50" t="s">
        <v>2751</v>
      </c>
      <c r="T33" s="50" t="s">
        <v>2255</v>
      </c>
      <c r="U33" s="50" t="s">
        <v>30</v>
      </c>
      <c r="V33" s="50" t="str">
        <f>VLOOKUP(A33,Register!$D$2:$N$1317,11,0)</f>
        <v>CWIP - CANE YARD ROAD &amp; DRAIN WORK</v>
      </c>
      <c r="W33" s="50" t="s">
        <v>29</v>
      </c>
      <c r="X33" s="50" t="s">
        <v>29</v>
      </c>
    </row>
    <row r="34" spans="1:24" ht="14.1" customHeight="1" x14ac:dyDescent="0.25">
      <c r="A34" s="50" t="str">
        <f t="shared" si="0"/>
        <v>9100000046-0</v>
      </c>
      <c r="B34" s="57" t="s">
        <v>29</v>
      </c>
      <c r="C34" s="50" t="s">
        <v>29</v>
      </c>
      <c r="D34" s="50" t="s">
        <v>2840</v>
      </c>
      <c r="E34" s="50" t="s">
        <v>2814</v>
      </c>
      <c r="F34" s="50" t="s">
        <v>29</v>
      </c>
      <c r="G34" s="50" t="s">
        <v>29</v>
      </c>
      <c r="H34" s="50" t="s">
        <v>2821</v>
      </c>
      <c r="I34" s="58">
        <v>45196</v>
      </c>
      <c r="J34" s="50" t="s">
        <v>2816</v>
      </c>
      <c r="K34" s="59">
        <v>38731.839999999997</v>
      </c>
      <c r="L34" s="50" t="s">
        <v>37</v>
      </c>
      <c r="M34" s="51" t="s">
        <v>2747</v>
      </c>
      <c r="N34" s="50" t="s">
        <v>29</v>
      </c>
      <c r="O34" s="50" t="s">
        <v>2829</v>
      </c>
      <c r="P34" s="50" t="s">
        <v>2829</v>
      </c>
      <c r="Q34" s="50" t="s">
        <v>2838</v>
      </c>
      <c r="R34" s="50" t="s">
        <v>29</v>
      </c>
      <c r="S34" s="50" t="s">
        <v>2751</v>
      </c>
      <c r="T34" s="50" t="s">
        <v>2283</v>
      </c>
      <c r="U34" s="50" t="s">
        <v>30</v>
      </c>
      <c r="V34" s="50" t="str">
        <f>VLOOKUP(A34,Register!$D$2:$N$1317,11,0)</f>
        <v xml:space="preserve"> CWIP-New Sulphur Godown</v>
      </c>
      <c r="W34" s="50" t="s">
        <v>29</v>
      </c>
      <c r="X34" s="50" t="s">
        <v>29</v>
      </c>
    </row>
    <row r="35" spans="1:24" ht="14.1" customHeight="1" x14ac:dyDescent="0.25">
      <c r="A35" s="50" t="str">
        <f t="shared" si="0"/>
        <v>9100000047-0</v>
      </c>
      <c r="B35" s="57" t="s">
        <v>29</v>
      </c>
      <c r="C35" s="50" t="s">
        <v>29</v>
      </c>
      <c r="D35" s="50" t="s">
        <v>2841</v>
      </c>
      <c r="E35" s="50" t="s">
        <v>2814</v>
      </c>
      <c r="F35" s="50" t="s">
        <v>29</v>
      </c>
      <c r="G35" s="50" t="s">
        <v>29</v>
      </c>
      <c r="H35" s="50" t="s">
        <v>2821</v>
      </c>
      <c r="I35" s="58">
        <v>45196</v>
      </c>
      <c r="J35" s="50" t="s">
        <v>2816</v>
      </c>
      <c r="K35" s="59">
        <v>4900</v>
      </c>
      <c r="L35" s="50" t="s">
        <v>37</v>
      </c>
      <c r="M35" s="51" t="s">
        <v>2747</v>
      </c>
      <c r="N35" s="50" t="s">
        <v>29</v>
      </c>
      <c r="O35" s="50" t="s">
        <v>32</v>
      </c>
      <c r="P35" s="50" t="s">
        <v>32</v>
      </c>
      <c r="Q35" s="50" t="s">
        <v>2838</v>
      </c>
      <c r="R35" s="50" t="s">
        <v>29</v>
      </c>
      <c r="S35" s="50" t="s">
        <v>2751</v>
      </c>
      <c r="T35" s="50" t="s">
        <v>2287</v>
      </c>
      <c r="U35" s="50" t="s">
        <v>30</v>
      </c>
      <c r="V35" s="50" t="str">
        <f>VLOOKUP(A35,Register!$D$2:$N$1317,11,0)</f>
        <v>CWIP-DORMATORY (G+3) cane yard</v>
      </c>
      <c r="W35" s="50" t="s">
        <v>29</v>
      </c>
      <c r="X35" s="50" t="s">
        <v>29</v>
      </c>
    </row>
    <row r="36" spans="1:24" ht="14.1" customHeight="1" x14ac:dyDescent="0.25">
      <c r="A36" s="50" t="str">
        <f t="shared" si="0"/>
        <v>9100000016-0</v>
      </c>
      <c r="B36" s="57" t="s">
        <v>29</v>
      </c>
      <c r="C36" s="50" t="s">
        <v>29</v>
      </c>
      <c r="D36" s="50" t="s">
        <v>2842</v>
      </c>
      <c r="E36" s="50" t="s">
        <v>2814</v>
      </c>
      <c r="F36" s="50" t="s">
        <v>29</v>
      </c>
      <c r="G36" s="50" t="s">
        <v>29</v>
      </c>
      <c r="H36" s="50" t="s">
        <v>2821</v>
      </c>
      <c r="I36" s="58">
        <v>45196</v>
      </c>
      <c r="J36" s="50" t="s">
        <v>2816</v>
      </c>
      <c r="K36" s="59">
        <v>292.94</v>
      </c>
      <c r="L36" s="50" t="s">
        <v>37</v>
      </c>
      <c r="M36" s="51" t="s">
        <v>2747</v>
      </c>
      <c r="N36" s="50" t="s">
        <v>29</v>
      </c>
      <c r="O36" s="50" t="s">
        <v>32</v>
      </c>
      <c r="P36" s="50" t="s">
        <v>32</v>
      </c>
      <c r="Q36" s="50" t="s">
        <v>2838</v>
      </c>
      <c r="R36" s="50" t="s">
        <v>29</v>
      </c>
      <c r="S36" s="50" t="s">
        <v>2751</v>
      </c>
      <c r="T36" s="50" t="s">
        <v>2215</v>
      </c>
      <c r="U36" s="50" t="s">
        <v>30</v>
      </c>
      <c r="V36" s="50" t="str">
        <f>VLOOKUP(A36,Register!$D$2:$N$1317,11,0)</f>
        <v>CWIP- ROAD &amp; DRAIN INSIDE FACTORY</v>
      </c>
      <c r="W36" s="50" t="s">
        <v>29</v>
      </c>
      <c r="X36" s="50" t="s">
        <v>29</v>
      </c>
    </row>
    <row r="37" spans="1:24" ht="14.1" customHeight="1" x14ac:dyDescent="0.25">
      <c r="A37" s="50" t="str">
        <f t="shared" si="0"/>
        <v>9100000032-0</v>
      </c>
      <c r="B37" s="57" t="s">
        <v>29</v>
      </c>
      <c r="C37" s="50" t="s">
        <v>29</v>
      </c>
      <c r="D37" s="50" t="s">
        <v>2843</v>
      </c>
      <c r="E37" s="50" t="s">
        <v>2814</v>
      </c>
      <c r="F37" s="50" t="s">
        <v>29</v>
      </c>
      <c r="G37" s="50" t="s">
        <v>29</v>
      </c>
      <c r="H37" s="50" t="s">
        <v>2821</v>
      </c>
      <c r="I37" s="58">
        <v>45196</v>
      </c>
      <c r="J37" s="50" t="s">
        <v>2816</v>
      </c>
      <c r="K37" s="59">
        <v>585.9</v>
      </c>
      <c r="L37" s="50" t="s">
        <v>37</v>
      </c>
      <c r="M37" s="51" t="s">
        <v>2747</v>
      </c>
      <c r="N37" s="50" t="s">
        <v>29</v>
      </c>
      <c r="O37" s="50" t="s">
        <v>32</v>
      </c>
      <c r="P37" s="50" t="s">
        <v>32</v>
      </c>
      <c r="Q37" s="50" t="s">
        <v>2838</v>
      </c>
      <c r="R37" s="50" t="s">
        <v>29</v>
      </c>
      <c r="S37" s="50" t="s">
        <v>2751</v>
      </c>
      <c r="T37" s="50" t="s">
        <v>2255</v>
      </c>
      <c r="U37" s="50" t="s">
        <v>30</v>
      </c>
      <c r="V37" s="50" t="str">
        <f>VLOOKUP(A37,Register!$D$2:$N$1317,11,0)</f>
        <v>CWIP - CANE YARD ROAD &amp; DRAIN WORK</v>
      </c>
      <c r="W37" s="50" t="s">
        <v>29</v>
      </c>
      <c r="X37" s="50" t="s">
        <v>29</v>
      </c>
    </row>
    <row r="38" spans="1:24" ht="14.1" customHeight="1" x14ac:dyDescent="0.25">
      <c r="A38" s="50" t="str">
        <f t="shared" si="0"/>
        <v>9100000046-0</v>
      </c>
      <c r="B38" s="57" t="s">
        <v>29</v>
      </c>
      <c r="C38" s="50" t="s">
        <v>29</v>
      </c>
      <c r="D38" s="50" t="s">
        <v>2844</v>
      </c>
      <c r="E38" s="50" t="s">
        <v>2814</v>
      </c>
      <c r="F38" s="50" t="s">
        <v>29</v>
      </c>
      <c r="G38" s="50" t="s">
        <v>29</v>
      </c>
      <c r="H38" s="50" t="s">
        <v>2821</v>
      </c>
      <c r="I38" s="58">
        <v>45196</v>
      </c>
      <c r="J38" s="50" t="s">
        <v>2816</v>
      </c>
      <c r="K38" s="59">
        <v>585.9</v>
      </c>
      <c r="L38" s="50" t="s">
        <v>37</v>
      </c>
      <c r="M38" s="51" t="s">
        <v>2747</v>
      </c>
      <c r="N38" s="50" t="s">
        <v>29</v>
      </c>
      <c r="O38" s="50" t="s">
        <v>2829</v>
      </c>
      <c r="P38" s="50" t="s">
        <v>2829</v>
      </c>
      <c r="Q38" s="50" t="s">
        <v>2838</v>
      </c>
      <c r="R38" s="50" t="s">
        <v>29</v>
      </c>
      <c r="S38" s="50" t="s">
        <v>2751</v>
      </c>
      <c r="T38" s="50" t="s">
        <v>2283</v>
      </c>
      <c r="U38" s="50" t="s">
        <v>30</v>
      </c>
      <c r="V38" s="50" t="str">
        <f>VLOOKUP(A38,Register!$D$2:$N$1317,11,0)</f>
        <v xml:space="preserve"> CWIP-New Sulphur Godown</v>
      </c>
      <c r="W38" s="50" t="s">
        <v>29</v>
      </c>
      <c r="X38" s="50" t="s">
        <v>29</v>
      </c>
    </row>
    <row r="39" spans="1:24" ht="14.1" customHeight="1" x14ac:dyDescent="0.25">
      <c r="A39" s="50" t="str">
        <f t="shared" si="0"/>
        <v>9100000032-0</v>
      </c>
      <c r="B39" s="57" t="s">
        <v>29</v>
      </c>
      <c r="C39" s="50" t="s">
        <v>29</v>
      </c>
      <c r="D39" s="50" t="s">
        <v>2845</v>
      </c>
      <c r="E39" s="50" t="s">
        <v>2814</v>
      </c>
      <c r="F39" s="50" t="s">
        <v>29</v>
      </c>
      <c r="G39" s="50" t="s">
        <v>29</v>
      </c>
      <c r="H39" s="50" t="s">
        <v>2821</v>
      </c>
      <c r="I39" s="58">
        <v>45196</v>
      </c>
      <c r="J39" s="50" t="s">
        <v>2816</v>
      </c>
      <c r="K39" s="59">
        <v>51999.31</v>
      </c>
      <c r="L39" s="50" t="s">
        <v>37</v>
      </c>
      <c r="M39" s="51" t="s">
        <v>2747</v>
      </c>
      <c r="N39" s="50" t="s">
        <v>29</v>
      </c>
      <c r="O39" s="50" t="s">
        <v>32</v>
      </c>
      <c r="P39" s="50" t="s">
        <v>32</v>
      </c>
      <c r="Q39" s="50" t="s">
        <v>2838</v>
      </c>
      <c r="R39" s="50" t="s">
        <v>29</v>
      </c>
      <c r="S39" s="50" t="s">
        <v>2751</v>
      </c>
      <c r="T39" s="50" t="s">
        <v>2255</v>
      </c>
      <c r="U39" s="50" t="s">
        <v>30</v>
      </c>
      <c r="V39" s="50" t="str">
        <f>VLOOKUP(A39,Register!$D$2:$N$1317,11,0)</f>
        <v>CWIP - CANE YARD ROAD &amp; DRAIN WORK</v>
      </c>
      <c r="W39" s="50" t="s">
        <v>29</v>
      </c>
      <c r="X39" s="50" t="s">
        <v>29</v>
      </c>
    </row>
    <row r="40" spans="1:24" ht="14.1" customHeight="1" x14ac:dyDescent="0.25">
      <c r="A40" s="50" t="str">
        <f t="shared" si="0"/>
        <v>9100000032-0</v>
      </c>
      <c r="B40" s="57" t="s">
        <v>29</v>
      </c>
      <c r="C40" s="50" t="s">
        <v>29</v>
      </c>
      <c r="D40" s="50" t="s">
        <v>2845</v>
      </c>
      <c r="E40" s="50" t="s">
        <v>2814</v>
      </c>
      <c r="F40" s="50" t="s">
        <v>29</v>
      </c>
      <c r="G40" s="50" t="s">
        <v>29</v>
      </c>
      <c r="H40" s="50" t="s">
        <v>2821</v>
      </c>
      <c r="I40" s="58">
        <v>45196</v>
      </c>
      <c r="J40" s="50" t="s">
        <v>2816</v>
      </c>
      <c r="K40" s="59">
        <v>4626.72</v>
      </c>
      <c r="L40" s="50" t="s">
        <v>37</v>
      </c>
      <c r="M40" s="51" t="s">
        <v>2747</v>
      </c>
      <c r="N40" s="50" t="s">
        <v>29</v>
      </c>
      <c r="O40" s="50" t="s">
        <v>32</v>
      </c>
      <c r="P40" s="50" t="s">
        <v>32</v>
      </c>
      <c r="Q40" s="50" t="s">
        <v>2838</v>
      </c>
      <c r="R40" s="50" t="s">
        <v>29</v>
      </c>
      <c r="S40" s="50" t="s">
        <v>2751</v>
      </c>
      <c r="T40" s="50" t="s">
        <v>2255</v>
      </c>
      <c r="U40" s="50" t="s">
        <v>30</v>
      </c>
      <c r="V40" s="50" t="str">
        <f>VLOOKUP(A40,Register!$D$2:$N$1317,11,0)</f>
        <v>CWIP - CANE YARD ROAD &amp; DRAIN WORK</v>
      </c>
      <c r="W40" s="50" t="s">
        <v>29</v>
      </c>
      <c r="X40" s="50" t="s">
        <v>29</v>
      </c>
    </row>
    <row r="41" spans="1:24" ht="14.1" customHeight="1" x14ac:dyDescent="0.25">
      <c r="A41" s="50" t="str">
        <f t="shared" si="0"/>
        <v>9100000032-0</v>
      </c>
      <c r="B41" s="57" t="s">
        <v>29</v>
      </c>
      <c r="C41" s="50" t="s">
        <v>29</v>
      </c>
      <c r="D41" s="50" t="s">
        <v>2845</v>
      </c>
      <c r="E41" s="50" t="s">
        <v>2814</v>
      </c>
      <c r="F41" s="50" t="s">
        <v>29</v>
      </c>
      <c r="G41" s="50" t="s">
        <v>29</v>
      </c>
      <c r="H41" s="50" t="s">
        <v>2821</v>
      </c>
      <c r="I41" s="58">
        <v>45196</v>
      </c>
      <c r="J41" s="50" t="s">
        <v>2816</v>
      </c>
      <c r="K41" s="59">
        <v>4709.63</v>
      </c>
      <c r="L41" s="50" t="s">
        <v>37</v>
      </c>
      <c r="M41" s="51" t="s">
        <v>2747</v>
      </c>
      <c r="N41" s="50" t="s">
        <v>29</v>
      </c>
      <c r="O41" s="50" t="s">
        <v>32</v>
      </c>
      <c r="P41" s="50" t="s">
        <v>32</v>
      </c>
      <c r="Q41" s="50" t="s">
        <v>2838</v>
      </c>
      <c r="R41" s="50" t="s">
        <v>29</v>
      </c>
      <c r="S41" s="50" t="s">
        <v>2751</v>
      </c>
      <c r="T41" s="50" t="s">
        <v>2255</v>
      </c>
      <c r="U41" s="50" t="s">
        <v>30</v>
      </c>
      <c r="V41" s="50" t="str">
        <f>VLOOKUP(A41,Register!$D$2:$N$1317,11,0)</f>
        <v>CWIP - CANE YARD ROAD &amp; DRAIN WORK</v>
      </c>
      <c r="W41" s="50" t="s">
        <v>29</v>
      </c>
      <c r="X41" s="50" t="s">
        <v>29</v>
      </c>
    </row>
    <row r="42" spans="1:24" ht="14.1" customHeight="1" x14ac:dyDescent="0.25">
      <c r="A42" s="50" t="str">
        <f t="shared" si="0"/>
        <v>9100000025-0</v>
      </c>
      <c r="B42" s="57" t="s">
        <v>29</v>
      </c>
      <c r="C42" s="50" t="s">
        <v>29</v>
      </c>
      <c r="D42" s="50" t="s">
        <v>2846</v>
      </c>
      <c r="E42" s="50" t="s">
        <v>2814</v>
      </c>
      <c r="F42" s="50" t="s">
        <v>29</v>
      </c>
      <c r="G42" s="50" t="s">
        <v>29</v>
      </c>
      <c r="H42" s="50" t="s">
        <v>2815</v>
      </c>
      <c r="I42" s="58">
        <v>45198</v>
      </c>
      <c r="J42" s="50" t="s">
        <v>2816</v>
      </c>
      <c r="K42" s="59">
        <v>203527.66</v>
      </c>
      <c r="L42" s="50" t="s">
        <v>37</v>
      </c>
      <c r="M42" s="51" t="s">
        <v>2747</v>
      </c>
      <c r="N42" s="50" t="s">
        <v>29</v>
      </c>
      <c r="O42" s="50" t="s">
        <v>32</v>
      </c>
      <c r="P42" s="50" t="s">
        <v>32</v>
      </c>
      <c r="Q42" s="50" t="s">
        <v>2847</v>
      </c>
      <c r="R42" s="50" t="s">
        <v>29</v>
      </c>
      <c r="S42" s="50" t="s">
        <v>2751</v>
      </c>
      <c r="T42" s="50" t="s">
        <v>2238</v>
      </c>
      <c r="U42" s="50" t="s">
        <v>30</v>
      </c>
      <c r="V42" s="50" t="str">
        <f>VLOOKUP(A42,Register!$D$2:$N$1317,11,0)</f>
        <v>CWIP - SWAMI NARAYAN HALL</v>
      </c>
      <c r="W42" s="50" t="s">
        <v>29</v>
      </c>
      <c r="X42" s="50" t="s">
        <v>29</v>
      </c>
    </row>
    <row r="43" spans="1:24" ht="14.1" customHeight="1" x14ac:dyDescent="0.25">
      <c r="A43" s="50" t="str">
        <f t="shared" si="0"/>
        <v>9100000040-0</v>
      </c>
      <c r="B43" s="57" t="s">
        <v>29</v>
      </c>
      <c r="C43" s="50" t="s">
        <v>29</v>
      </c>
      <c r="D43" s="50" t="s">
        <v>2848</v>
      </c>
      <c r="E43" s="50" t="s">
        <v>2814</v>
      </c>
      <c r="F43" s="50" t="s">
        <v>29</v>
      </c>
      <c r="G43" s="50" t="s">
        <v>29</v>
      </c>
      <c r="H43" s="50" t="s">
        <v>2821</v>
      </c>
      <c r="I43" s="58">
        <v>45199</v>
      </c>
      <c r="J43" s="50" t="s">
        <v>2816</v>
      </c>
      <c r="K43" s="59">
        <v>2100</v>
      </c>
      <c r="L43" s="50" t="s">
        <v>37</v>
      </c>
      <c r="M43" s="51" t="s">
        <v>2747</v>
      </c>
      <c r="N43" s="50" t="s">
        <v>29</v>
      </c>
      <c r="O43" s="50" t="s">
        <v>32</v>
      </c>
      <c r="P43" s="50" t="s">
        <v>32</v>
      </c>
      <c r="Q43" s="50" t="s">
        <v>2838</v>
      </c>
      <c r="R43" s="50" t="s">
        <v>29</v>
      </c>
      <c r="S43" s="50" t="s">
        <v>2751</v>
      </c>
      <c r="T43" s="50" t="s">
        <v>2271</v>
      </c>
      <c r="U43" s="50" t="s">
        <v>30</v>
      </c>
      <c r="V43" s="50" t="str">
        <f>VLOOKUP(A43,Register!$D$2:$N$1317,11,0)</f>
        <v>Two Room Set G+3</v>
      </c>
      <c r="W43" s="50" t="s">
        <v>29</v>
      </c>
      <c r="X43" s="50" t="s">
        <v>29</v>
      </c>
    </row>
    <row r="44" spans="1:24" ht="14.1" customHeight="1" x14ac:dyDescent="0.25">
      <c r="A44" s="50" t="str">
        <f t="shared" si="0"/>
        <v>9100000040-0</v>
      </c>
      <c r="B44" s="57" t="s">
        <v>29</v>
      </c>
      <c r="C44" s="50" t="s">
        <v>29</v>
      </c>
      <c r="D44" s="50" t="s">
        <v>2849</v>
      </c>
      <c r="E44" s="50" t="s">
        <v>2814</v>
      </c>
      <c r="F44" s="50" t="s">
        <v>29</v>
      </c>
      <c r="G44" s="50" t="s">
        <v>29</v>
      </c>
      <c r="H44" s="50" t="s">
        <v>2821</v>
      </c>
      <c r="I44" s="58">
        <v>45199</v>
      </c>
      <c r="J44" s="50" t="s">
        <v>2816</v>
      </c>
      <c r="K44" s="59">
        <v>292.94</v>
      </c>
      <c r="L44" s="50" t="s">
        <v>37</v>
      </c>
      <c r="M44" s="51" t="s">
        <v>2747</v>
      </c>
      <c r="N44" s="50" t="s">
        <v>29</v>
      </c>
      <c r="O44" s="50" t="s">
        <v>32</v>
      </c>
      <c r="P44" s="50" t="s">
        <v>32</v>
      </c>
      <c r="Q44" s="50" t="s">
        <v>2838</v>
      </c>
      <c r="R44" s="50" t="s">
        <v>29</v>
      </c>
      <c r="S44" s="50" t="s">
        <v>2751</v>
      </c>
      <c r="T44" s="50" t="s">
        <v>2271</v>
      </c>
      <c r="U44" s="50" t="s">
        <v>30</v>
      </c>
      <c r="V44" s="50" t="str">
        <f>VLOOKUP(A44,Register!$D$2:$N$1317,11,0)</f>
        <v>Two Room Set G+3</v>
      </c>
      <c r="W44" s="50" t="s">
        <v>29</v>
      </c>
      <c r="X44" s="50" t="s">
        <v>29</v>
      </c>
    </row>
    <row r="45" spans="1:24" ht="14.1" customHeight="1" x14ac:dyDescent="0.25">
      <c r="A45" s="50" t="str">
        <f t="shared" si="0"/>
        <v>9100000040-0</v>
      </c>
      <c r="B45" s="57" t="s">
        <v>29</v>
      </c>
      <c r="C45" s="50" t="s">
        <v>29</v>
      </c>
      <c r="D45" s="50" t="s">
        <v>2849</v>
      </c>
      <c r="E45" s="50" t="s">
        <v>2814</v>
      </c>
      <c r="F45" s="50" t="s">
        <v>29</v>
      </c>
      <c r="G45" s="50" t="s">
        <v>29</v>
      </c>
      <c r="H45" s="50" t="s">
        <v>2821</v>
      </c>
      <c r="I45" s="58">
        <v>45199</v>
      </c>
      <c r="J45" s="50" t="s">
        <v>2816</v>
      </c>
      <c r="K45" s="59">
        <v>1113.5</v>
      </c>
      <c r="L45" s="50" t="s">
        <v>37</v>
      </c>
      <c r="M45" s="51" t="s">
        <v>2747</v>
      </c>
      <c r="N45" s="50" t="s">
        <v>29</v>
      </c>
      <c r="O45" s="50" t="s">
        <v>32</v>
      </c>
      <c r="P45" s="50" t="s">
        <v>32</v>
      </c>
      <c r="Q45" s="50" t="s">
        <v>2838</v>
      </c>
      <c r="R45" s="50" t="s">
        <v>29</v>
      </c>
      <c r="S45" s="50" t="s">
        <v>2751</v>
      </c>
      <c r="T45" s="50" t="s">
        <v>2271</v>
      </c>
      <c r="U45" s="50" t="s">
        <v>30</v>
      </c>
      <c r="V45" s="50" t="str">
        <f>VLOOKUP(A45,Register!$D$2:$N$1317,11,0)</f>
        <v>Two Room Set G+3</v>
      </c>
      <c r="W45" s="50" t="s">
        <v>29</v>
      </c>
      <c r="X45" s="50" t="s">
        <v>29</v>
      </c>
    </row>
    <row r="46" spans="1:24" ht="14.1" customHeight="1" x14ac:dyDescent="0.25">
      <c r="A46" s="50" t="str">
        <f t="shared" si="0"/>
        <v>9100000040-0</v>
      </c>
      <c r="B46" s="57" t="s">
        <v>29</v>
      </c>
      <c r="C46" s="50" t="s">
        <v>29</v>
      </c>
      <c r="D46" s="50" t="s">
        <v>2849</v>
      </c>
      <c r="E46" s="50" t="s">
        <v>2814</v>
      </c>
      <c r="F46" s="50" t="s">
        <v>29</v>
      </c>
      <c r="G46" s="50" t="s">
        <v>29</v>
      </c>
      <c r="H46" s="50" t="s">
        <v>2821</v>
      </c>
      <c r="I46" s="58">
        <v>45199</v>
      </c>
      <c r="J46" s="50" t="s">
        <v>2816</v>
      </c>
      <c r="K46" s="59">
        <v>925.34</v>
      </c>
      <c r="L46" s="50" t="s">
        <v>37</v>
      </c>
      <c r="M46" s="51" t="s">
        <v>2747</v>
      </c>
      <c r="N46" s="50" t="s">
        <v>29</v>
      </c>
      <c r="O46" s="50" t="s">
        <v>32</v>
      </c>
      <c r="P46" s="50" t="s">
        <v>32</v>
      </c>
      <c r="Q46" s="50" t="s">
        <v>2838</v>
      </c>
      <c r="R46" s="50" t="s">
        <v>29</v>
      </c>
      <c r="S46" s="50" t="s">
        <v>2751</v>
      </c>
      <c r="T46" s="50" t="s">
        <v>2271</v>
      </c>
      <c r="U46" s="50" t="s">
        <v>30</v>
      </c>
      <c r="V46" s="50" t="str">
        <f>VLOOKUP(A46,Register!$D$2:$N$1317,11,0)</f>
        <v>Two Room Set G+3</v>
      </c>
      <c r="W46" s="50" t="s">
        <v>29</v>
      </c>
      <c r="X46" s="50" t="s">
        <v>29</v>
      </c>
    </row>
    <row r="47" spans="1:24" ht="14.1" customHeight="1" x14ac:dyDescent="0.25">
      <c r="A47" s="50" t="str">
        <f t="shared" si="0"/>
        <v>9100000040-0</v>
      </c>
      <c r="B47" s="57" t="s">
        <v>29</v>
      </c>
      <c r="C47" s="50" t="s">
        <v>29</v>
      </c>
      <c r="D47" s="50" t="s">
        <v>2849</v>
      </c>
      <c r="E47" s="50" t="s">
        <v>2814</v>
      </c>
      <c r="F47" s="50" t="s">
        <v>29</v>
      </c>
      <c r="G47" s="50" t="s">
        <v>29</v>
      </c>
      <c r="H47" s="50" t="s">
        <v>2821</v>
      </c>
      <c r="I47" s="58">
        <v>45199</v>
      </c>
      <c r="J47" s="50" t="s">
        <v>2816</v>
      </c>
      <c r="K47" s="59">
        <v>941.92</v>
      </c>
      <c r="L47" s="50" t="s">
        <v>37</v>
      </c>
      <c r="M47" s="51" t="s">
        <v>2747</v>
      </c>
      <c r="N47" s="50" t="s">
        <v>29</v>
      </c>
      <c r="O47" s="50" t="s">
        <v>32</v>
      </c>
      <c r="P47" s="50" t="s">
        <v>32</v>
      </c>
      <c r="Q47" s="50" t="s">
        <v>2838</v>
      </c>
      <c r="R47" s="50" t="s">
        <v>29</v>
      </c>
      <c r="S47" s="50" t="s">
        <v>2751</v>
      </c>
      <c r="T47" s="50" t="s">
        <v>2271</v>
      </c>
      <c r="U47" s="50" t="s">
        <v>30</v>
      </c>
      <c r="V47" s="50" t="str">
        <f>VLOOKUP(A47,Register!$D$2:$N$1317,11,0)</f>
        <v>Two Room Set G+3</v>
      </c>
      <c r="W47" s="50" t="s">
        <v>29</v>
      </c>
      <c r="X47" s="50" t="s">
        <v>29</v>
      </c>
    </row>
    <row r="48" spans="1:24" ht="14.1" customHeight="1" x14ac:dyDescent="0.25">
      <c r="A48" s="50" t="str">
        <f t="shared" si="0"/>
        <v>9100000040-0</v>
      </c>
      <c r="B48" s="57" t="s">
        <v>29</v>
      </c>
      <c r="C48" s="50" t="s">
        <v>29</v>
      </c>
      <c r="D48" s="50" t="s">
        <v>2850</v>
      </c>
      <c r="E48" s="50" t="s">
        <v>2814</v>
      </c>
      <c r="F48" s="50" t="s">
        <v>29</v>
      </c>
      <c r="G48" s="50" t="s">
        <v>29</v>
      </c>
      <c r="H48" s="50" t="s">
        <v>2821</v>
      </c>
      <c r="I48" s="58">
        <v>45199</v>
      </c>
      <c r="J48" s="50" t="s">
        <v>2816</v>
      </c>
      <c r="K48" s="59">
        <v>11970</v>
      </c>
      <c r="L48" s="50" t="s">
        <v>37</v>
      </c>
      <c r="M48" s="51" t="s">
        <v>2747</v>
      </c>
      <c r="N48" s="50" t="s">
        <v>29</v>
      </c>
      <c r="O48" s="50" t="s">
        <v>32</v>
      </c>
      <c r="P48" s="50" t="s">
        <v>32</v>
      </c>
      <c r="Q48" s="50" t="s">
        <v>2851</v>
      </c>
      <c r="R48" s="50" t="s">
        <v>29</v>
      </c>
      <c r="S48" s="50" t="s">
        <v>2751</v>
      </c>
      <c r="T48" s="50" t="s">
        <v>2271</v>
      </c>
      <c r="U48" s="50" t="s">
        <v>30</v>
      </c>
      <c r="V48" s="50" t="str">
        <f>VLOOKUP(A48,Register!$D$2:$N$1317,11,0)</f>
        <v>Two Room Set G+3</v>
      </c>
      <c r="W48" s="50" t="s">
        <v>29</v>
      </c>
      <c r="X48" s="50" t="s">
        <v>29</v>
      </c>
    </row>
    <row r="49" spans="1:24" ht="14.1" customHeight="1" x14ac:dyDescent="0.25">
      <c r="A49" s="50" t="str">
        <f t="shared" si="0"/>
        <v>9100000040-0</v>
      </c>
      <c r="B49" s="57" t="s">
        <v>29</v>
      </c>
      <c r="C49" s="50" t="s">
        <v>29</v>
      </c>
      <c r="D49" s="50" t="s">
        <v>2852</v>
      </c>
      <c r="E49" s="50" t="s">
        <v>2814</v>
      </c>
      <c r="F49" s="50" t="s">
        <v>29</v>
      </c>
      <c r="G49" s="50" t="s">
        <v>29</v>
      </c>
      <c r="H49" s="50" t="s">
        <v>2821</v>
      </c>
      <c r="I49" s="58">
        <v>45199</v>
      </c>
      <c r="J49" s="50" t="s">
        <v>2816</v>
      </c>
      <c r="K49" s="59">
        <v>292.94</v>
      </c>
      <c r="L49" s="50" t="s">
        <v>37</v>
      </c>
      <c r="M49" s="51" t="s">
        <v>2747</v>
      </c>
      <c r="N49" s="50" t="s">
        <v>29</v>
      </c>
      <c r="O49" s="50" t="s">
        <v>32</v>
      </c>
      <c r="P49" s="50" t="s">
        <v>32</v>
      </c>
      <c r="Q49" s="60" t="s">
        <v>2853</v>
      </c>
      <c r="R49" s="50" t="s">
        <v>29</v>
      </c>
      <c r="S49" s="50" t="s">
        <v>2751</v>
      </c>
      <c r="T49" s="50" t="s">
        <v>2271</v>
      </c>
      <c r="U49" s="50" t="s">
        <v>30</v>
      </c>
      <c r="V49" s="50" t="str">
        <f>VLOOKUP(A49,Register!$D$2:$N$1317,11,0)</f>
        <v>Two Room Set G+3</v>
      </c>
      <c r="W49" s="50" t="s">
        <v>29</v>
      </c>
      <c r="X49" s="50" t="s">
        <v>29</v>
      </c>
    </row>
    <row r="50" spans="1:24" ht="14.1" customHeight="1" x14ac:dyDescent="0.25">
      <c r="A50" s="50" t="str">
        <f t="shared" si="0"/>
        <v>9100000041-0</v>
      </c>
      <c r="B50" s="57" t="s">
        <v>29</v>
      </c>
      <c r="C50" s="50" t="s">
        <v>29</v>
      </c>
      <c r="D50" s="50" t="s">
        <v>2852</v>
      </c>
      <c r="E50" s="50" t="s">
        <v>2814</v>
      </c>
      <c r="F50" s="50" t="s">
        <v>29</v>
      </c>
      <c r="G50" s="50" t="s">
        <v>29</v>
      </c>
      <c r="H50" s="50" t="s">
        <v>2821</v>
      </c>
      <c r="I50" s="58">
        <v>45199</v>
      </c>
      <c r="J50" s="50" t="s">
        <v>2816</v>
      </c>
      <c r="K50" s="59">
        <v>292.94</v>
      </c>
      <c r="L50" s="50" t="s">
        <v>37</v>
      </c>
      <c r="M50" s="51" t="s">
        <v>2747</v>
      </c>
      <c r="N50" s="50" t="s">
        <v>29</v>
      </c>
      <c r="O50" s="50" t="s">
        <v>32</v>
      </c>
      <c r="P50" s="50" t="s">
        <v>32</v>
      </c>
      <c r="Q50" s="60" t="s">
        <v>2853</v>
      </c>
      <c r="R50" s="50" t="s">
        <v>29</v>
      </c>
      <c r="S50" s="50" t="s">
        <v>2751</v>
      </c>
      <c r="T50" s="50" t="s">
        <v>2273</v>
      </c>
      <c r="U50" s="50" t="s">
        <v>30</v>
      </c>
      <c r="V50" s="50" t="str">
        <f>VLOOKUP(A50,Register!$D$2:$N$1317,11,0)</f>
        <v>Dormitory G+3</v>
      </c>
      <c r="W50" s="50" t="s">
        <v>29</v>
      </c>
      <c r="X50" s="50" t="s">
        <v>29</v>
      </c>
    </row>
    <row r="51" spans="1:24" ht="14.1" customHeight="1" x14ac:dyDescent="0.25">
      <c r="A51" s="50" t="str">
        <f t="shared" si="0"/>
        <v>9100000040-0</v>
      </c>
      <c r="B51" s="57" t="s">
        <v>29</v>
      </c>
      <c r="C51" s="50" t="s">
        <v>29</v>
      </c>
      <c r="D51" s="50" t="s">
        <v>2852</v>
      </c>
      <c r="E51" s="50" t="s">
        <v>2814</v>
      </c>
      <c r="F51" s="50" t="s">
        <v>29</v>
      </c>
      <c r="G51" s="50" t="s">
        <v>29</v>
      </c>
      <c r="H51" s="50" t="s">
        <v>2821</v>
      </c>
      <c r="I51" s="58">
        <v>45199</v>
      </c>
      <c r="J51" s="50" t="s">
        <v>2816</v>
      </c>
      <c r="K51" s="59">
        <v>196.22</v>
      </c>
      <c r="L51" s="50" t="s">
        <v>37</v>
      </c>
      <c r="M51" s="51" t="s">
        <v>2747</v>
      </c>
      <c r="N51" s="50" t="s">
        <v>29</v>
      </c>
      <c r="O51" s="50" t="s">
        <v>32</v>
      </c>
      <c r="P51" s="50" t="s">
        <v>32</v>
      </c>
      <c r="Q51" s="60" t="s">
        <v>2853</v>
      </c>
      <c r="R51" s="50" t="s">
        <v>29</v>
      </c>
      <c r="S51" s="50" t="s">
        <v>2751</v>
      </c>
      <c r="T51" s="50" t="s">
        <v>2271</v>
      </c>
      <c r="U51" s="50" t="s">
        <v>30</v>
      </c>
      <c r="V51" s="50" t="str">
        <f>VLOOKUP(A51,Register!$D$2:$N$1317,11,0)</f>
        <v>Two Room Set G+3</v>
      </c>
      <c r="W51" s="50" t="s">
        <v>29</v>
      </c>
      <c r="X51" s="50" t="s">
        <v>29</v>
      </c>
    </row>
    <row r="52" spans="1:24" ht="14.1" customHeight="1" x14ac:dyDescent="0.25">
      <c r="A52" s="50" t="str">
        <f t="shared" si="0"/>
        <v>9100000040-0</v>
      </c>
      <c r="B52" s="57" t="s">
        <v>29</v>
      </c>
      <c r="C52" s="50" t="s">
        <v>29</v>
      </c>
      <c r="D52" s="50" t="s">
        <v>2852</v>
      </c>
      <c r="E52" s="50" t="s">
        <v>2814</v>
      </c>
      <c r="F52" s="50" t="s">
        <v>29</v>
      </c>
      <c r="G52" s="50" t="s">
        <v>29</v>
      </c>
      <c r="H52" s="50" t="s">
        <v>2821</v>
      </c>
      <c r="I52" s="58">
        <v>45199</v>
      </c>
      <c r="J52" s="50" t="s">
        <v>2816</v>
      </c>
      <c r="K52" s="59">
        <v>371.17</v>
      </c>
      <c r="L52" s="50" t="s">
        <v>37</v>
      </c>
      <c r="M52" s="51" t="s">
        <v>2747</v>
      </c>
      <c r="N52" s="50" t="s">
        <v>29</v>
      </c>
      <c r="O52" s="50" t="s">
        <v>32</v>
      </c>
      <c r="P52" s="50" t="s">
        <v>32</v>
      </c>
      <c r="Q52" s="60" t="s">
        <v>2853</v>
      </c>
      <c r="R52" s="50" t="s">
        <v>29</v>
      </c>
      <c r="S52" s="50" t="s">
        <v>2751</v>
      </c>
      <c r="T52" s="50" t="s">
        <v>2271</v>
      </c>
      <c r="U52" s="50" t="s">
        <v>30</v>
      </c>
      <c r="V52" s="50" t="str">
        <f>VLOOKUP(A52,Register!$D$2:$N$1317,11,0)</f>
        <v>Two Room Set G+3</v>
      </c>
      <c r="W52" s="50" t="s">
        <v>29</v>
      </c>
      <c r="X52" s="50" t="s">
        <v>29</v>
      </c>
    </row>
    <row r="53" spans="1:24" ht="14.1" customHeight="1" x14ac:dyDescent="0.25">
      <c r="A53" s="50" t="str">
        <f t="shared" si="0"/>
        <v>9100000041-0</v>
      </c>
      <c r="B53" s="57" t="s">
        <v>29</v>
      </c>
      <c r="C53" s="50" t="s">
        <v>29</v>
      </c>
      <c r="D53" s="50" t="s">
        <v>2852</v>
      </c>
      <c r="E53" s="50" t="s">
        <v>2814</v>
      </c>
      <c r="F53" s="50" t="s">
        <v>29</v>
      </c>
      <c r="G53" s="50" t="s">
        <v>29</v>
      </c>
      <c r="H53" s="50" t="s">
        <v>2821</v>
      </c>
      <c r="I53" s="58">
        <v>45199</v>
      </c>
      <c r="J53" s="50" t="s">
        <v>2816</v>
      </c>
      <c r="K53" s="59">
        <v>37116.76</v>
      </c>
      <c r="L53" s="50" t="s">
        <v>37</v>
      </c>
      <c r="M53" s="51" t="s">
        <v>2747</v>
      </c>
      <c r="N53" s="50" t="s">
        <v>29</v>
      </c>
      <c r="O53" s="50" t="s">
        <v>32</v>
      </c>
      <c r="P53" s="50" t="s">
        <v>32</v>
      </c>
      <c r="Q53" s="50" t="s">
        <v>2838</v>
      </c>
      <c r="R53" s="50" t="s">
        <v>29</v>
      </c>
      <c r="S53" s="50" t="s">
        <v>2751</v>
      </c>
      <c r="T53" s="50" t="s">
        <v>2273</v>
      </c>
      <c r="U53" s="50" t="s">
        <v>30</v>
      </c>
      <c r="V53" s="50" t="str">
        <f>VLOOKUP(A53,Register!$D$2:$N$1317,11,0)</f>
        <v>Dormitory G+3</v>
      </c>
      <c r="W53" s="50" t="s">
        <v>29</v>
      </c>
      <c r="X53" s="50" t="s">
        <v>29</v>
      </c>
    </row>
    <row r="54" spans="1:24" ht="14.1" customHeight="1" x14ac:dyDescent="0.25">
      <c r="A54" s="50" t="str">
        <f t="shared" si="0"/>
        <v>9100000016-0</v>
      </c>
      <c r="B54" s="57" t="s">
        <v>29</v>
      </c>
      <c r="C54" s="50" t="s">
        <v>29</v>
      </c>
      <c r="D54" s="50" t="s">
        <v>2854</v>
      </c>
      <c r="E54" s="50" t="s">
        <v>2814</v>
      </c>
      <c r="F54" s="50" t="s">
        <v>29</v>
      </c>
      <c r="G54" s="50" t="s">
        <v>29</v>
      </c>
      <c r="H54" s="50" t="s">
        <v>2821</v>
      </c>
      <c r="I54" s="58">
        <v>45218</v>
      </c>
      <c r="J54" s="50" t="s">
        <v>2816</v>
      </c>
      <c r="K54" s="59">
        <v>9216.5400000000009</v>
      </c>
      <c r="L54" s="50" t="s">
        <v>37</v>
      </c>
      <c r="M54" s="51" t="s">
        <v>2747</v>
      </c>
      <c r="N54" s="50" t="s">
        <v>29</v>
      </c>
      <c r="O54" s="50" t="s">
        <v>32</v>
      </c>
      <c r="P54" s="50" t="s">
        <v>32</v>
      </c>
      <c r="Q54" s="50" t="s">
        <v>2855</v>
      </c>
      <c r="R54" s="50" t="s">
        <v>29</v>
      </c>
      <c r="S54" s="50" t="s">
        <v>2751</v>
      </c>
      <c r="T54" s="50" t="s">
        <v>2215</v>
      </c>
      <c r="U54" s="50" t="s">
        <v>30</v>
      </c>
      <c r="V54" s="50" t="str">
        <f>VLOOKUP(A54,Register!$D$2:$N$1317,11,0)</f>
        <v>CWIP- ROAD &amp; DRAIN INSIDE FACTORY</v>
      </c>
      <c r="W54" s="50" t="s">
        <v>29</v>
      </c>
      <c r="X54" s="50" t="s">
        <v>29</v>
      </c>
    </row>
    <row r="55" spans="1:24" ht="14.1" customHeight="1" x14ac:dyDescent="0.25">
      <c r="A55" s="50" t="str">
        <f t="shared" si="0"/>
        <v>9100000016-0</v>
      </c>
      <c r="B55" s="57" t="s">
        <v>29</v>
      </c>
      <c r="C55" s="50" t="s">
        <v>29</v>
      </c>
      <c r="D55" s="50" t="s">
        <v>2854</v>
      </c>
      <c r="E55" s="50" t="s">
        <v>2814</v>
      </c>
      <c r="F55" s="50" t="s">
        <v>29</v>
      </c>
      <c r="G55" s="50" t="s">
        <v>29</v>
      </c>
      <c r="H55" s="50" t="s">
        <v>2821</v>
      </c>
      <c r="I55" s="58">
        <v>45218</v>
      </c>
      <c r="J55" s="50" t="s">
        <v>2816</v>
      </c>
      <c r="K55" s="59">
        <v>292.94</v>
      </c>
      <c r="L55" s="50" t="s">
        <v>37</v>
      </c>
      <c r="M55" s="51" t="s">
        <v>2747</v>
      </c>
      <c r="N55" s="50" t="s">
        <v>29</v>
      </c>
      <c r="O55" s="50" t="s">
        <v>32</v>
      </c>
      <c r="P55" s="50" t="s">
        <v>32</v>
      </c>
      <c r="Q55" s="50" t="s">
        <v>2855</v>
      </c>
      <c r="R55" s="50" t="s">
        <v>29</v>
      </c>
      <c r="S55" s="50" t="s">
        <v>2751</v>
      </c>
      <c r="T55" s="50" t="s">
        <v>2215</v>
      </c>
      <c r="U55" s="50" t="s">
        <v>30</v>
      </c>
      <c r="V55" s="50" t="str">
        <f>VLOOKUP(A55,Register!$D$2:$N$1317,11,0)</f>
        <v>CWIP- ROAD &amp; DRAIN INSIDE FACTORY</v>
      </c>
      <c r="W55" s="50" t="s">
        <v>29</v>
      </c>
      <c r="X55" s="50" t="s">
        <v>29</v>
      </c>
    </row>
    <row r="56" spans="1:24" ht="14.1" customHeight="1" x14ac:dyDescent="0.25">
      <c r="A56" s="50" t="str">
        <f t="shared" si="0"/>
        <v>9100000032-0</v>
      </c>
      <c r="B56" s="57" t="s">
        <v>29</v>
      </c>
      <c r="C56" s="50" t="s">
        <v>29</v>
      </c>
      <c r="D56" s="50" t="s">
        <v>2854</v>
      </c>
      <c r="E56" s="50" t="s">
        <v>2814</v>
      </c>
      <c r="F56" s="50" t="s">
        <v>29</v>
      </c>
      <c r="G56" s="50" t="s">
        <v>29</v>
      </c>
      <c r="H56" s="50" t="s">
        <v>2821</v>
      </c>
      <c r="I56" s="58">
        <v>45218</v>
      </c>
      <c r="J56" s="50" t="s">
        <v>2816</v>
      </c>
      <c r="K56" s="59">
        <v>170764.76</v>
      </c>
      <c r="L56" s="50" t="s">
        <v>37</v>
      </c>
      <c r="M56" s="51" t="s">
        <v>2747</v>
      </c>
      <c r="N56" s="50" t="s">
        <v>29</v>
      </c>
      <c r="O56" s="50" t="s">
        <v>32</v>
      </c>
      <c r="P56" s="50" t="s">
        <v>32</v>
      </c>
      <c r="Q56" s="50" t="s">
        <v>2853</v>
      </c>
      <c r="R56" s="50" t="s">
        <v>29</v>
      </c>
      <c r="S56" s="50" t="s">
        <v>2751</v>
      </c>
      <c r="T56" s="50" t="s">
        <v>2255</v>
      </c>
      <c r="U56" s="50" t="s">
        <v>30</v>
      </c>
      <c r="V56" s="50" t="str">
        <f>VLOOKUP(A56,Register!$D$2:$N$1317,11,0)</f>
        <v>CWIP - CANE YARD ROAD &amp; DRAIN WORK</v>
      </c>
      <c r="W56" s="50" t="s">
        <v>29</v>
      </c>
      <c r="X56" s="50" t="s">
        <v>29</v>
      </c>
    </row>
    <row r="57" spans="1:24" ht="14.1" customHeight="1" x14ac:dyDescent="0.25">
      <c r="A57" s="50" t="str">
        <f t="shared" si="0"/>
        <v>9100000032-0</v>
      </c>
      <c r="B57" s="57" t="s">
        <v>29</v>
      </c>
      <c r="C57" s="50" t="s">
        <v>29</v>
      </c>
      <c r="D57" s="50" t="s">
        <v>2854</v>
      </c>
      <c r="E57" s="50" t="s">
        <v>2814</v>
      </c>
      <c r="F57" s="50" t="s">
        <v>29</v>
      </c>
      <c r="G57" s="50" t="s">
        <v>29</v>
      </c>
      <c r="H57" s="50" t="s">
        <v>2821</v>
      </c>
      <c r="I57" s="58">
        <v>45218</v>
      </c>
      <c r="J57" s="50" t="s">
        <v>2816</v>
      </c>
      <c r="K57" s="59">
        <v>585.9</v>
      </c>
      <c r="L57" s="50" t="s">
        <v>37</v>
      </c>
      <c r="M57" s="51" t="s">
        <v>2747</v>
      </c>
      <c r="N57" s="50" t="s">
        <v>29</v>
      </c>
      <c r="O57" s="50" t="s">
        <v>32</v>
      </c>
      <c r="P57" s="50" t="s">
        <v>32</v>
      </c>
      <c r="Q57" s="50" t="s">
        <v>2853</v>
      </c>
      <c r="R57" s="50" t="s">
        <v>29</v>
      </c>
      <c r="S57" s="50" t="s">
        <v>2751</v>
      </c>
      <c r="T57" s="50" t="s">
        <v>2255</v>
      </c>
      <c r="U57" s="50" t="s">
        <v>30</v>
      </c>
      <c r="V57" s="50" t="str">
        <f>VLOOKUP(A57,Register!$D$2:$N$1317,11,0)</f>
        <v>CWIP - CANE YARD ROAD &amp; DRAIN WORK</v>
      </c>
      <c r="W57" s="50" t="s">
        <v>29</v>
      </c>
      <c r="X57" s="50" t="s">
        <v>29</v>
      </c>
    </row>
    <row r="58" spans="1:24" ht="14.1" customHeight="1" x14ac:dyDescent="0.25">
      <c r="A58" s="50" t="str">
        <f t="shared" si="0"/>
        <v>9100000032-0</v>
      </c>
      <c r="B58" s="57" t="s">
        <v>29</v>
      </c>
      <c r="C58" s="50" t="s">
        <v>29</v>
      </c>
      <c r="D58" s="50" t="s">
        <v>2854</v>
      </c>
      <c r="E58" s="50" t="s">
        <v>2814</v>
      </c>
      <c r="F58" s="50" t="s">
        <v>29</v>
      </c>
      <c r="G58" s="50" t="s">
        <v>29</v>
      </c>
      <c r="H58" s="50" t="s">
        <v>2821</v>
      </c>
      <c r="I58" s="58">
        <v>45218</v>
      </c>
      <c r="J58" s="50" t="s">
        <v>2816</v>
      </c>
      <c r="K58" s="59">
        <v>40225.870000000003</v>
      </c>
      <c r="L58" s="50" t="s">
        <v>37</v>
      </c>
      <c r="M58" s="51" t="s">
        <v>2747</v>
      </c>
      <c r="N58" s="50" t="s">
        <v>29</v>
      </c>
      <c r="O58" s="50" t="s">
        <v>32</v>
      </c>
      <c r="P58" s="50" t="s">
        <v>32</v>
      </c>
      <c r="Q58" s="50" t="s">
        <v>2853</v>
      </c>
      <c r="R58" s="50" t="s">
        <v>29</v>
      </c>
      <c r="S58" s="50" t="s">
        <v>2751</v>
      </c>
      <c r="T58" s="50" t="s">
        <v>2255</v>
      </c>
      <c r="U58" s="50" t="s">
        <v>30</v>
      </c>
      <c r="V58" s="50" t="str">
        <f>VLOOKUP(A58,Register!$D$2:$N$1317,11,0)</f>
        <v>CWIP - CANE YARD ROAD &amp; DRAIN WORK</v>
      </c>
      <c r="W58" s="50" t="s">
        <v>29</v>
      </c>
      <c r="X58" s="50" t="s">
        <v>29</v>
      </c>
    </row>
    <row r="59" spans="1:24" ht="14.1" customHeight="1" x14ac:dyDescent="0.25">
      <c r="A59" s="50" t="str">
        <f t="shared" si="0"/>
        <v>9100000032-0</v>
      </c>
      <c r="B59" s="57" t="s">
        <v>29</v>
      </c>
      <c r="C59" s="50" t="s">
        <v>29</v>
      </c>
      <c r="D59" s="50" t="s">
        <v>2854</v>
      </c>
      <c r="E59" s="50" t="s">
        <v>2814</v>
      </c>
      <c r="F59" s="50" t="s">
        <v>29</v>
      </c>
      <c r="G59" s="50" t="s">
        <v>29</v>
      </c>
      <c r="H59" s="50" t="s">
        <v>2821</v>
      </c>
      <c r="I59" s="58">
        <v>45218</v>
      </c>
      <c r="J59" s="50" t="s">
        <v>2816</v>
      </c>
      <c r="K59" s="59">
        <v>2783.76</v>
      </c>
      <c r="L59" s="50" t="s">
        <v>37</v>
      </c>
      <c r="M59" s="51" t="s">
        <v>2747</v>
      </c>
      <c r="N59" s="50" t="s">
        <v>29</v>
      </c>
      <c r="O59" s="50" t="s">
        <v>32</v>
      </c>
      <c r="P59" s="50" t="s">
        <v>32</v>
      </c>
      <c r="Q59" s="50" t="s">
        <v>2853</v>
      </c>
      <c r="R59" s="50" t="s">
        <v>29</v>
      </c>
      <c r="S59" s="50" t="s">
        <v>2751</v>
      </c>
      <c r="T59" s="50" t="s">
        <v>2255</v>
      </c>
      <c r="U59" s="50" t="s">
        <v>30</v>
      </c>
      <c r="V59" s="50" t="str">
        <f>VLOOKUP(A59,Register!$D$2:$N$1317,11,0)</f>
        <v>CWIP - CANE YARD ROAD &amp; DRAIN WORK</v>
      </c>
      <c r="W59" s="50" t="s">
        <v>29</v>
      </c>
      <c r="X59" s="50" t="s">
        <v>29</v>
      </c>
    </row>
    <row r="60" spans="1:24" ht="14.1" customHeight="1" x14ac:dyDescent="0.25">
      <c r="A60" s="50" t="str">
        <f t="shared" si="0"/>
        <v>9100000032-0</v>
      </c>
      <c r="B60" s="57" t="s">
        <v>29</v>
      </c>
      <c r="C60" s="50" t="s">
        <v>29</v>
      </c>
      <c r="D60" s="50" t="s">
        <v>2854</v>
      </c>
      <c r="E60" s="50" t="s">
        <v>2814</v>
      </c>
      <c r="F60" s="50" t="s">
        <v>29</v>
      </c>
      <c r="G60" s="50" t="s">
        <v>29</v>
      </c>
      <c r="H60" s="50" t="s">
        <v>2821</v>
      </c>
      <c r="I60" s="58">
        <v>45218</v>
      </c>
      <c r="J60" s="50" t="s">
        <v>2816</v>
      </c>
      <c r="K60" s="59">
        <v>4626.71</v>
      </c>
      <c r="L60" s="50" t="s">
        <v>37</v>
      </c>
      <c r="M60" s="51" t="s">
        <v>2747</v>
      </c>
      <c r="N60" s="50" t="s">
        <v>29</v>
      </c>
      <c r="O60" s="50" t="s">
        <v>32</v>
      </c>
      <c r="P60" s="50" t="s">
        <v>32</v>
      </c>
      <c r="Q60" s="50" t="s">
        <v>2853</v>
      </c>
      <c r="R60" s="50" t="s">
        <v>29</v>
      </c>
      <c r="S60" s="50" t="s">
        <v>2751</v>
      </c>
      <c r="T60" s="50" t="s">
        <v>2255</v>
      </c>
      <c r="U60" s="50" t="s">
        <v>30</v>
      </c>
      <c r="V60" s="50" t="str">
        <f>VLOOKUP(A60,Register!$D$2:$N$1317,11,0)</f>
        <v>CWIP - CANE YARD ROAD &amp; DRAIN WORK</v>
      </c>
      <c r="W60" s="50" t="s">
        <v>29</v>
      </c>
      <c r="X60" s="50" t="s">
        <v>29</v>
      </c>
    </row>
    <row r="61" spans="1:24" ht="14.1" customHeight="1" x14ac:dyDescent="0.25">
      <c r="A61" s="50" t="str">
        <f t="shared" si="0"/>
        <v>9100000032-0</v>
      </c>
      <c r="B61" s="57" t="s">
        <v>29</v>
      </c>
      <c r="C61" s="50" t="s">
        <v>29</v>
      </c>
      <c r="D61" s="50" t="s">
        <v>2854</v>
      </c>
      <c r="E61" s="50" t="s">
        <v>2814</v>
      </c>
      <c r="F61" s="50" t="s">
        <v>29</v>
      </c>
      <c r="G61" s="50" t="s">
        <v>29</v>
      </c>
      <c r="H61" s="50" t="s">
        <v>2821</v>
      </c>
      <c r="I61" s="58">
        <v>45218</v>
      </c>
      <c r="J61" s="50" t="s">
        <v>2816</v>
      </c>
      <c r="K61" s="59">
        <v>2825.77</v>
      </c>
      <c r="L61" s="50" t="s">
        <v>37</v>
      </c>
      <c r="M61" s="51" t="s">
        <v>2747</v>
      </c>
      <c r="N61" s="50" t="s">
        <v>29</v>
      </c>
      <c r="O61" s="50" t="s">
        <v>32</v>
      </c>
      <c r="P61" s="50" t="s">
        <v>32</v>
      </c>
      <c r="Q61" s="50" t="s">
        <v>2853</v>
      </c>
      <c r="R61" s="50" t="s">
        <v>29</v>
      </c>
      <c r="S61" s="50" t="s">
        <v>2751</v>
      </c>
      <c r="T61" s="50" t="s">
        <v>2255</v>
      </c>
      <c r="U61" s="50" t="s">
        <v>30</v>
      </c>
      <c r="V61" s="50" t="str">
        <f>VLOOKUP(A61,Register!$D$2:$N$1317,11,0)</f>
        <v>CWIP - CANE YARD ROAD &amp; DRAIN WORK</v>
      </c>
      <c r="W61" s="50" t="s">
        <v>29</v>
      </c>
      <c r="X61" s="50" t="s">
        <v>29</v>
      </c>
    </row>
    <row r="62" spans="1:24" ht="14.1" customHeight="1" x14ac:dyDescent="0.25">
      <c r="A62" s="50" t="str">
        <f t="shared" si="0"/>
        <v>9100000040-0</v>
      </c>
      <c r="B62" s="57" t="s">
        <v>29</v>
      </c>
      <c r="C62" s="50" t="s">
        <v>29</v>
      </c>
      <c r="D62" s="50" t="s">
        <v>2854</v>
      </c>
      <c r="E62" s="50" t="s">
        <v>2814</v>
      </c>
      <c r="F62" s="50" t="s">
        <v>29</v>
      </c>
      <c r="G62" s="50" t="s">
        <v>29</v>
      </c>
      <c r="H62" s="50" t="s">
        <v>2821</v>
      </c>
      <c r="I62" s="58">
        <v>45218</v>
      </c>
      <c r="J62" s="50" t="s">
        <v>2816</v>
      </c>
      <c r="K62" s="59">
        <v>5627.1</v>
      </c>
      <c r="L62" s="50" t="s">
        <v>37</v>
      </c>
      <c r="M62" s="51" t="s">
        <v>2747</v>
      </c>
      <c r="N62" s="50" t="s">
        <v>29</v>
      </c>
      <c r="O62" s="50" t="s">
        <v>32</v>
      </c>
      <c r="P62" s="50" t="s">
        <v>32</v>
      </c>
      <c r="Q62" s="50" t="s">
        <v>2853</v>
      </c>
      <c r="R62" s="50" t="s">
        <v>29</v>
      </c>
      <c r="S62" s="50" t="s">
        <v>2751</v>
      </c>
      <c r="T62" s="50" t="s">
        <v>2271</v>
      </c>
      <c r="U62" s="50" t="s">
        <v>30</v>
      </c>
      <c r="V62" s="50" t="str">
        <f>VLOOKUP(A62,Register!$D$2:$N$1317,11,0)</f>
        <v>Two Room Set G+3</v>
      </c>
      <c r="W62" s="50" t="s">
        <v>29</v>
      </c>
      <c r="X62" s="50" t="s">
        <v>29</v>
      </c>
    </row>
    <row r="63" spans="1:24" ht="14.1" customHeight="1" x14ac:dyDescent="0.25">
      <c r="A63" s="50" t="str">
        <f t="shared" si="0"/>
        <v>9100000040-0</v>
      </c>
      <c r="B63" s="57" t="s">
        <v>29</v>
      </c>
      <c r="C63" s="50" t="s">
        <v>29</v>
      </c>
      <c r="D63" s="50" t="s">
        <v>2854</v>
      </c>
      <c r="E63" s="50" t="s">
        <v>2814</v>
      </c>
      <c r="F63" s="50" t="s">
        <v>29</v>
      </c>
      <c r="G63" s="50" t="s">
        <v>29</v>
      </c>
      <c r="H63" s="50" t="s">
        <v>2821</v>
      </c>
      <c r="I63" s="58">
        <v>45218</v>
      </c>
      <c r="J63" s="50" t="s">
        <v>2816</v>
      </c>
      <c r="K63" s="59">
        <v>3711.68</v>
      </c>
      <c r="L63" s="50" t="s">
        <v>37</v>
      </c>
      <c r="M63" s="51" t="s">
        <v>2747</v>
      </c>
      <c r="N63" s="50" t="s">
        <v>29</v>
      </c>
      <c r="O63" s="50" t="s">
        <v>32</v>
      </c>
      <c r="P63" s="50" t="s">
        <v>32</v>
      </c>
      <c r="Q63" s="50" t="s">
        <v>2853</v>
      </c>
      <c r="R63" s="50" t="s">
        <v>29</v>
      </c>
      <c r="S63" s="50" t="s">
        <v>2751</v>
      </c>
      <c r="T63" s="50" t="s">
        <v>2271</v>
      </c>
      <c r="U63" s="50" t="s">
        <v>30</v>
      </c>
      <c r="V63" s="50" t="str">
        <f>VLOOKUP(A63,Register!$D$2:$N$1317,11,0)</f>
        <v>Two Room Set G+3</v>
      </c>
      <c r="W63" s="50" t="s">
        <v>29</v>
      </c>
      <c r="X63" s="50" t="s">
        <v>29</v>
      </c>
    </row>
    <row r="64" spans="1:24" ht="14.1" customHeight="1" x14ac:dyDescent="0.25">
      <c r="A64" s="50" t="str">
        <f t="shared" si="0"/>
        <v>9100000041-0</v>
      </c>
      <c r="B64" s="57" t="s">
        <v>29</v>
      </c>
      <c r="C64" s="50" t="s">
        <v>29</v>
      </c>
      <c r="D64" s="50" t="s">
        <v>2854</v>
      </c>
      <c r="E64" s="50" t="s">
        <v>2814</v>
      </c>
      <c r="F64" s="50" t="s">
        <v>29</v>
      </c>
      <c r="G64" s="50" t="s">
        <v>29</v>
      </c>
      <c r="H64" s="50" t="s">
        <v>2821</v>
      </c>
      <c r="I64" s="58">
        <v>45218</v>
      </c>
      <c r="J64" s="50" t="s">
        <v>2816</v>
      </c>
      <c r="K64" s="59">
        <v>40946.58</v>
      </c>
      <c r="L64" s="50" t="s">
        <v>37</v>
      </c>
      <c r="M64" s="51" t="s">
        <v>2747</v>
      </c>
      <c r="N64" s="50" t="s">
        <v>29</v>
      </c>
      <c r="O64" s="50" t="s">
        <v>32</v>
      </c>
      <c r="P64" s="50" t="s">
        <v>32</v>
      </c>
      <c r="Q64" s="50" t="s">
        <v>2853</v>
      </c>
      <c r="R64" s="50" t="s">
        <v>29</v>
      </c>
      <c r="S64" s="50" t="s">
        <v>2751</v>
      </c>
      <c r="T64" s="50" t="s">
        <v>2273</v>
      </c>
      <c r="U64" s="50" t="s">
        <v>30</v>
      </c>
      <c r="V64" s="50" t="str">
        <f>VLOOKUP(A64,Register!$D$2:$N$1317,11,0)</f>
        <v>Dormitory G+3</v>
      </c>
      <c r="W64" s="50" t="s">
        <v>29</v>
      </c>
      <c r="X64" s="50" t="s">
        <v>29</v>
      </c>
    </row>
    <row r="65" spans="1:24" ht="14.1" customHeight="1" x14ac:dyDescent="0.25">
      <c r="A65" s="50" t="str">
        <f t="shared" si="0"/>
        <v>9100000041-0</v>
      </c>
      <c r="B65" s="57" t="s">
        <v>29</v>
      </c>
      <c r="C65" s="50" t="s">
        <v>29</v>
      </c>
      <c r="D65" s="50" t="s">
        <v>2854</v>
      </c>
      <c r="E65" s="50" t="s">
        <v>2814</v>
      </c>
      <c r="F65" s="50" t="s">
        <v>29</v>
      </c>
      <c r="G65" s="50" t="s">
        <v>29</v>
      </c>
      <c r="H65" s="50" t="s">
        <v>2821</v>
      </c>
      <c r="I65" s="58">
        <v>45218</v>
      </c>
      <c r="J65" s="50" t="s">
        <v>2816</v>
      </c>
      <c r="K65" s="59">
        <v>29433.57</v>
      </c>
      <c r="L65" s="50" t="s">
        <v>37</v>
      </c>
      <c r="M65" s="51" t="s">
        <v>2747</v>
      </c>
      <c r="N65" s="50" t="s">
        <v>29</v>
      </c>
      <c r="O65" s="50" t="s">
        <v>32</v>
      </c>
      <c r="P65" s="50" t="s">
        <v>32</v>
      </c>
      <c r="Q65" s="50" t="s">
        <v>2853</v>
      </c>
      <c r="R65" s="50" t="s">
        <v>29</v>
      </c>
      <c r="S65" s="50" t="s">
        <v>2751</v>
      </c>
      <c r="T65" s="50" t="s">
        <v>2273</v>
      </c>
      <c r="U65" s="50" t="s">
        <v>30</v>
      </c>
      <c r="V65" s="50" t="str">
        <f>VLOOKUP(A65,Register!$D$2:$N$1317,11,0)</f>
        <v>Dormitory G+3</v>
      </c>
      <c r="W65" s="50" t="s">
        <v>29</v>
      </c>
      <c r="X65" s="50" t="s">
        <v>29</v>
      </c>
    </row>
    <row r="66" spans="1:24" ht="14.1" customHeight="1" x14ac:dyDescent="0.25">
      <c r="A66" s="50" t="str">
        <f t="shared" si="0"/>
        <v>9100000041-0</v>
      </c>
      <c r="B66" s="57" t="s">
        <v>29</v>
      </c>
      <c r="C66" s="50" t="s">
        <v>29</v>
      </c>
      <c r="D66" s="50" t="s">
        <v>2854</v>
      </c>
      <c r="E66" s="50" t="s">
        <v>2814</v>
      </c>
      <c r="F66" s="50" t="s">
        <v>29</v>
      </c>
      <c r="G66" s="50" t="s">
        <v>29</v>
      </c>
      <c r="H66" s="50" t="s">
        <v>2821</v>
      </c>
      <c r="I66" s="58">
        <v>45218</v>
      </c>
      <c r="J66" s="50" t="s">
        <v>2816</v>
      </c>
      <c r="K66" s="59">
        <v>111350.28</v>
      </c>
      <c r="L66" s="50" t="s">
        <v>37</v>
      </c>
      <c r="M66" s="51" t="s">
        <v>2747</v>
      </c>
      <c r="N66" s="50" t="s">
        <v>29</v>
      </c>
      <c r="O66" s="50" t="s">
        <v>32</v>
      </c>
      <c r="P66" s="50" t="s">
        <v>32</v>
      </c>
      <c r="Q66" s="50" t="s">
        <v>2853</v>
      </c>
      <c r="R66" s="50" t="s">
        <v>29</v>
      </c>
      <c r="S66" s="50" t="s">
        <v>2751</v>
      </c>
      <c r="T66" s="50" t="s">
        <v>2273</v>
      </c>
      <c r="U66" s="50" t="s">
        <v>30</v>
      </c>
      <c r="V66" s="50" t="str">
        <f>VLOOKUP(A66,Register!$D$2:$N$1317,11,0)</f>
        <v>Dormitory G+3</v>
      </c>
      <c r="W66" s="50" t="s">
        <v>29</v>
      </c>
      <c r="X66" s="50" t="s">
        <v>29</v>
      </c>
    </row>
    <row r="67" spans="1:24" ht="14.1" customHeight="1" x14ac:dyDescent="0.25">
      <c r="A67" s="50" t="str">
        <f t="shared" ref="A67:A130" si="1">CONCATENATE(T67,"-",U67)</f>
        <v>9100000041-0</v>
      </c>
      <c r="B67" s="57" t="s">
        <v>29</v>
      </c>
      <c r="C67" s="50" t="s">
        <v>29</v>
      </c>
      <c r="D67" s="50" t="s">
        <v>2854</v>
      </c>
      <c r="E67" s="50" t="s">
        <v>2814</v>
      </c>
      <c r="F67" s="50" t="s">
        <v>29</v>
      </c>
      <c r="G67" s="50" t="s">
        <v>29</v>
      </c>
      <c r="H67" s="50" t="s">
        <v>2821</v>
      </c>
      <c r="I67" s="58">
        <v>45218</v>
      </c>
      <c r="J67" s="50" t="s">
        <v>2816</v>
      </c>
      <c r="K67" s="59">
        <v>20357.53</v>
      </c>
      <c r="L67" s="50" t="s">
        <v>37</v>
      </c>
      <c r="M67" s="51" t="s">
        <v>2747</v>
      </c>
      <c r="N67" s="50" t="s">
        <v>29</v>
      </c>
      <c r="O67" s="50" t="s">
        <v>32</v>
      </c>
      <c r="P67" s="50" t="s">
        <v>32</v>
      </c>
      <c r="Q67" s="50" t="s">
        <v>2853</v>
      </c>
      <c r="R67" s="50" t="s">
        <v>29</v>
      </c>
      <c r="S67" s="50" t="s">
        <v>2751</v>
      </c>
      <c r="T67" s="50" t="s">
        <v>2273</v>
      </c>
      <c r="U67" s="50" t="s">
        <v>30</v>
      </c>
      <c r="V67" s="50" t="str">
        <f>VLOOKUP(A67,Register!$D$2:$N$1317,11,0)</f>
        <v>Dormitory G+3</v>
      </c>
      <c r="W67" s="50" t="s">
        <v>29</v>
      </c>
      <c r="X67" s="50" t="s">
        <v>29</v>
      </c>
    </row>
    <row r="68" spans="1:24" ht="14.1" customHeight="1" x14ac:dyDescent="0.25">
      <c r="A68" s="50" t="str">
        <f t="shared" si="1"/>
        <v>9100000041-0</v>
      </c>
      <c r="B68" s="57" t="s">
        <v>29</v>
      </c>
      <c r="C68" s="50" t="s">
        <v>29</v>
      </c>
      <c r="D68" s="50" t="s">
        <v>2854</v>
      </c>
      <c r="E68" s="50" t="s">
        <v>2814</v>
      </c>
      <c r="F68" s="50" t="s">
        <v>29</v>
      </c>
      <c r="G68" s="50" t="s">
        <v>29</v>
      </c>
      <c r="H68" s="50" t="s">
        <v>2821</v>
      </c>
      <c r="I68" s="58">
        <v>45218</v>
      </c>
      <c r="J68" s="50" t="s">
        <v>2816</v>
      </c>
      <c r="K68" s="59">
        <v>39560.82</v>
      </c>
      <c r="L68" s="50" t="s">
        <v>37</v>
      </c>
      <c r="M68" s="51" t="s">
        <v>2747</v>
      </c>
      <c r="N68" s="50" t="s">
        <v>29</v>
      </c>
      <c r="O68" s="50" t="s">
        <v>32</v>
      </c>
      <c r="P68" s="50" t="s">
        <v>32</v>
      </c>
      <c r="Q68" s="50" t="s">
        <v>2853</v>
      </c>
      <c r="R68" s="50" t="s">
        <v>29</v>
      </c>
      <c r="S68" s="50" t="s">
        <v>2751</v>
      </c>
      <c r="T68" s="50" t="s">
        <v>2273</v>
      </c>
      <c r="U68" s="50" t="s">
        <v>30</v>
      </c>
      <c r="V68" s="50" t="str">
        <f>VLOOKUP(A68,Register!$D$2:$N$1317,11,0)</f>
        <v>Dormitory G+3</v>
      </c>
      <c r="W68" s="50" t="s">
        <v>29</v>
      </c>
      <c r="X68" s="50" t="s">
        <v>29</v>
      </c>
    </row>
    <row r="69" spans="1:24" ht="14.1" customHeight="1" x14ac:dyDescent="0.25">
      <c r="A69" s="50" t="str">
        <f t="shared" si="1"/>
        <v>9100000046-0</v>
      </c>
      <c r="B69" s="57" t="s">
        <v>29</v>
      </c>
      <c r="C69" s="50" t="s">
        <v>29</v>
      </c>
      <c r="D69" s="50" t="s">
        <v>2854</v>
      </c>
      <c r="E69" s="50" t="s">
        <v>2814</v>
      </c>
      <c r="F69" s="50" t="s">
        <v>29</v>
      </c>
      <c r="G69" s="50" t="s">
        <v>29</v>
      </c>
      <c r="H69" s="50" t="s">
        <v>2821</v>
      </c>
      <c r="I69" s="58">
        <v>45218</v>
      </c>
      <c r="J69" s="50" t="s">
        <v>2816</v>
      </c>
      <c r="K69" s="59">
        <v>23885.5</v>
      </c>
      <c r="L69" s="50" t="s">
        <v>37</v>
      </c>
      <c r="M69" s="51" t="s">
        <v>2747</v>
      </c>
      <c r="N69" s="50" t="s">
        <v>29</v>
      </c>
      <c r="O69" s="50" t="s">
        <v>2829</v>
      </c>
      <c r="P69" s="50" t="s">
        <v>2829</v>
      </c>
      <c r="Q69" s="50" t="s">
        <v>2853</v>
      </c>
      <c r="R69" s="50" t="s">
        <v>29</v>
      </c>
      <c r="S69" s="50" t="s">
        <v>2751</v>
      </c>
      <c r="T69" s="50" t="s">
        <v>2283</v>
      </c>
      <c r="U69" s="50" t="s">
        <v>30</v>
      </c>
      <c r="V69" s="50" t="str">
        <f>VLOOKUP(A69,Register!$D$2:$N$1317,11,0)</f>
        <v xml:space="preserve"> CWIP-New Sulphur Godown</v>
      </c>
      <c r="W69" s="50" t="s">
        <v>29</v>
      </c>
      <c r="X69" s="50" t="s">
        <v>29</v>
      </c>
    </row>
    <row r="70" spans="1:24" ht="14.1" customHeight="1" x14ac:dyDescent="0.25">
      <c r="A70" s="50" t="str">
        <f t="shared" si="1"/>
        <v>9100000046-0</v>
      </c>
      <c r="B70" s="57" t="s">
        <v>29</v>
      </c>
      <c r="C70" s="50" t="s">
        <v>29</v>
      </c>
      <c r="D70" s="50" t="s">
        <v>2854</v>
      </c>
      <c r="E70" s="50" t="s">
        <v>2814</v>
      </c>
      <c r="F70" s="50" t="s">
        <v>29</v>
      </c>
      <c r="G70" s="50" t="s">
        <v>29</v>
      </c>
      <c r="H70" s="50" t="s">
        <v>2821</v>
      </c>
      <c r="I70" s="58">
        <v>45218</v>
      </c>
      <c r="J70" s="50" t="s">
        <v>2816</v>
      </c>
      <c r="K70" s="59">
        <v>34339.17</v>
      </c>
      <c r="L70" s="50" t="s">
        <v>37</v>
      </c>
      <c r="M70" s="51" t="s">
        <v>2747</v>
      </c>
      <c r="N70" s="50" t="s">
        <v>29</v>
      </c>
      <c r="O70" s="50" t="s">
        <v>2829</v>
      </c>
      <c r="P70" s="50" t="s">
        <v>2829</v>
      </c>
      <c r="Q70" s="50" t="s">
        <v>2853</v>
      </c>
      <c r="R70" s="50" t="s">
        <v>29</v>
      </c>
      <c r="S70" s="50" t="s">
        <v>2751</v>
      </c>
      <c r="T70" s="50" t="s">
        <v>2283</v>
      </c>
      <c r="U70" s="50" t="s">
        <v>30</v>
      </c>
      <c r="V70" s="50" t="str">
        <f>VLOOKUP(A70,Register!$D$2:$N$1317,11,0)</f>
        <v xml:space="preserve"> CWIP-New Sulphur Godown</v>
      </c>
      <c r="W70" s="50" t="s">
        <v>29</v>
      </c>
      <c r="X70" s="50" t="s">
        <v>29</v>
      </c>
    </row>
    <row r="71" spans="1:24" ht="14.1" customHeight="1" x14ac:dyDescent="0.25">
      <c r="A71" s="50" t="str">
        <f t="shared" si="1"/>
        <v>9100000046-0</v>
      </c>
      <c r="B71" s="57" t="s">
        <v>29</v>
      </c>
      <c r="C71" s="50" t="s">
        <v>29</v>
      </c>
      <c r="D71" s="50" t="s">
        <v>2854</v>
      </c>
      <c r="E71" s="50" t="s">
        <v>2814</v>
      </c>
      <c r="F71" s="50" t="s">
        <v>29</v>
      </c>
      <c r="G71" s="50" t="s">
        <v>29</v>
      </c>
      <c r="H71" s="50" t="s">
        <v>2821</v>
      </c>
      <c r="I71" s="58">
        <v>45218</v>
      </c>
      <c r="J71" s="50" t="s">
        <v>2816</v>
      </c>
      <c r="K71" s="59">
        <v>23197.98</v>
      </c>
      <c r="L71" s="50" t="s">
        <v>37</v>
      </c>
      <c r="M71" s="51" t="s">
        <v>2747</v>
      </c>
      <c r="N71" s="50" t="s">
        <v>29</v>
      </c>
      <c r="O71" s="50" t="s">
        <v>2829</v>
      </c>
      <c r="P71" s="50" t="s">
        <v>2829</v>
      </c>
      <c r="Q71" s="50" t="s">
        <v>2853</v>
      </c>
      <c r="R71" s="50" t="s">
        <v>29</v>
      </c>
      <c r="S71" s="50" t="s">
        <v>2751</v>
      </c>
      <c r="T71" s="50" t="s">
        <v>2283</v>
      </c>
      <c r="U71" s="50" t="s">
        <v>30</v>
      </c>
      <c r="V71" s="50" t="str">
        <f>VLOOKUP(A71,Register!$D$2:$N$1317,11,0)</f>
        <v xml:space="preserve"> CWIP-New Sulphur Godown</v>
      </c>
      <c r="W71" s="50" t="s">
        <v>29</v>
      </c>
      <c r="X71" s="50" t="s">
        <v>29</v>
      </c>
    </row>
    <row r="72" spans="1:24" ht="14.1" customHeight="1" x14ac:dyDescent="0.25">
      <c r="A72" s="50" t="str">
        <f t="shared" si="1"/>
        <v>9100000046-0</v>
      </c>
      <c r="B72" s="57" t="s">
        <v>29</v>
      </c>
      <c r="C72" s="50" t="s">
        <v>29</v>
      </c>
      <c r="D72" s="50" t="s">
        <v>2854</v>
      </c>
      <c r="E72" s="50" t="s">
        <v>2814</v>
      </c>
      <c r="F72" s="50" t="s">
        <v>29</v>
      </c>
      <c r="G72" s="50" t="s">
        <v>29</v>
      </c>
      <c r="H72" s="50" t="s">
        <v>2821</v>
      </c>
      <c r="I72" s="58">
        <v>45218</v>
      </c>
      <c r="J72" s="50" t="s">
        <v>2816</v>
      </c>
      <c r="K72" s="59">
        <v>27760.28</v>
      </c>
      <c r="L72" s="50" t="s">
        <v>37</v>
      </c>
      <c r="M72" s="51" t="s">
        <v>2747</v>
      </c>
      <c r="N72" s="50" t="s">
        <v>29</v>
      </c>
      <c r="O72" s="50" t="s">
        <v>2829</v>
      </c>
      <c r="P72" s="50" t="s">
        <v>2829</v>
      </c>
      <c r="Q72" s="50" t="s">
        <v>2853</v>
      </c>
      <c r="R72" s="50" t="s">
        <v>29</v>
      </c>
      <c r="S72" s="50" t="s">
        <v>2751</v>
      </c>
      <c r="T72" s="50" t="s">
        <v>2283</v>
      </c>
      <c r="U72" s="50" t="s">
        <v>30</v>
      </c>
      <c r="V72" s="50" t="str">
        <f>VLOOKUP(A72,Register!$D$2:$N$1317,11,0)</f>
        <v xml:space="preserve"> CWIP-New Sulphur Godown</v>
      </c>
      <c r="W72" s="50" t="s">
        <v>29</v>
      </c>
      <c r="X72" s="50" t="s">
        <v>29</v>
      </c>
    </row>
    <row r="73" spans="1:24" ht="14.1" customHeight="1" x14ac:dyDescent="0.25">
      <c r="A73" s="50" t="str">
        <f t="shared" si="1"/>
        <v>9100000046-0</v>
      </c>
      <c r="B73" s="57" t="s">
        <v>29</v>
      </c>
      <c r="C73" s="50" t="s">
        <v>29</v>
      </c>
      <c r="D73" s="50" t="s">
        <v>2854</v>
      </c>
      <c r="E73" s="50" t="s">
        <v>2814</v>
      </c>
      <c r="F73" s="50" t="s">
        <v>29</v>
      </c>
      <c r="G73" s="50" t="s">
        <v>29</v>
      </c>
      <c r="H73" s="50" t="s">
        <v>2821</v>
      </c>
      <c r="I73" s="58">
        <v>45218</v>
      </c>
      <c r="J73" s="50" t="s">
        <v>2816</v>
      </c>
      <c r="K73" s="59">
        <v>14128.86</v>
      </c>
      <c r="L73" s="50" t="s">
        <v>37</v>
      </c>
      <c r="M73" s="51" t="s">
        <v>2747</v>
      </c>
      <c r="N73" s="50" t="s">
        <v>29</v>
      </c>
      <c r="O73" s="50" t="s">
        <v>2829</v>
      </c>
      <c r="P73" s="50" t="s">
        <v>2829</v>
      </c>
      <c r="Q73" s="50" t="s">
        <v>2853</v>
      </c>
      <c r="R73" s="50" t="s">
        <v>29</v>
      </c>
      <c r="S73" s="50" t="s">
        <v>2751</v>
      </c>
      <c r="T73" s="50" t="s">
        <v>2283</v>
      </c>
      <c r="U73" s="50" t="s">
        <v>30</v>
      </c>
      <c r="V73" s="50" t="str">
        <f>VLOOKUP(A73,Register!$D$2:$N$1317,11,0)</f>
        <v xml:space="preserve"> CWIP-New Sulphur Godown</v>
      </c>
      <c r="W73" s="50" t="s">
        <v>29</v>
      </c>
      <c r="X73" s="50" t="s">
        <v>29</v>
      </c>
    </row>
    <row r="74" spans="1:24" ht="14.1" customHeight="1" x14ac:dyDescent="0.25">
      <c r="A74" s="50" t="str">
        <f t="shared" si="1"/>
        <v>9100000042-0</v>
      </c>
      <c r="B74" s="57" t="s">
        <v>29</v>
      </c>
      <c r="C74" s="50" t="s">
        <v>29</v>
      </c>
      <c r="D74" s="50" t="s">
        <v>2854</v>
      </c>
      <c r="E74" s="50" t="s">
        <v>2814</v>
      </c>
      <c r="F74" s="50" t="s">
        <v>29</v>
      </c>
      <c r="G74" s="50" t="s">
        <v>29</v>
      </c>
      <c r="H74" s="50" t="s">
        <v>2821</v>
      </c>
      <c r="I74" s="58">
        <v>45218</v>
      </c>
      <c r="J74" s="50" t="s">
        <v>2816</v>
      </c>
      <c r="K74" s="59">
        <v>15634.22</v>
      </c>
      <c r="L74" s="50" t="s">
        <v>37</v>
      </c>
      <c r="M74" s="51" t="s">
        <v>2747</v>
      </c>
      <c r="N74" s="50" t="s">
        <v>29</v>
      </c>
      <c r="O74" s="50" t="s">
        <v>32</v>
      </c>
      <c r="P74" s="50" t="s">
        <v>32</v>
      </c>
      <c r="Q74" s="50" t="s">
        <v>2853</v>
      </c>
      <c r="R74" s="50" t="s">
        <v>29</v>
      </c>
      <c r="S74" s="50" t="s">
        <v>2751</v>
      </c>
      <c r="T74" s="50" t="s">
        <v>2275</v>
      </c>
      <c r="U74" s="50" t="s">
        <v>30</v>
      </c>
      <c r="V74" s="50" t="str">
        <f>VLOOKUP(A74,Register!$D$2:$N$1317,11,0)</f>
        <v>CWIP- Token Room</v>
      </c>
      <c r="W74" s="50" t="s">
        <v>29</v>
      </c>
      <c r="X74" s="50" t="s">
        <v>29</v>
      </c>
    </row>
    <row r="75" spans="1:24" ht="14.1" customHeight="1" x14ac:dyDescent="0.25">
      <c r="A75" s="50" t="str">
        <f t="shared" si="1"/>
        <v>9100000042-0</v>
      </c>
      <c r="B75" s="57" t="s">
        <v>29</v>
      </c>
      <c r="C75" s="50" t="s">
        <v>29</v>
      </c>
      <c r="D75" s="50" t="s">
        <v>2854</v>
      </c>
      <c r="E75" s="50" t="s">
        <v>2814</v>
      </c>
      <c r="F75" s="50" t="s">
        <v>29</v>
      </c>
      <c r="G75" s="50" t="s">
        <v>29</v>
      </c>
      <c r="H75" s="50" t="s">
        <v>2821</v>
      </c>
      <c r="I75" s="58">
        <v>45218</v>
      </c>
      <c r="J75" s="50" t="s">
        <v>2816</v>
      </c>
      <c r="K75" s="59">
        <v>292.94</v>
      </c>
      <c r="L75" s="50" t="s">
        <v>37</v>
      </c>
      <c r="M75" s="51" t="s">
        <v>2747</v>
      </c>
      <c r="N75" s="50" t="s">
        <v>29</v>
      </c>
      <c r="O75" s="50" t="s">
        <v>32</v>
      </c>
      <c r="P75" s="50" t="s">
        <v>32</v>
      </c>
      <c r="Q75" s="50" t="s">
        <v>2853</v>
      </c>
      <c r="R75" s="50" t="s">
        <v>29</v>
      </c>
      <c r="S75" s="50" t="s">
        <v>2751</v>
      </c>
      <c r="T75" s="50" t="s">
        <v>2275</v>
      </c>
      <c r="U75" s="50" t="s">
        <v>30</v>
      </c>
      <c r="V75" s="50" t="str">
        <f>VLOOKUP(A75,Register!$D$2:$N$1317,11,0)</f>
        <v>CWIP- Token Room</v>
      </c>
      <c r="W75" s="50" t="s">
        <v>29</v>
      </c>
      <c r="X75" s="50" t="s">
        <v>29</v>
      </c>
    </row>
    <row r="76" spans="1:24" ht="14.1" customHeight="1" x14ac:dyDescent="0.25">
      <c r="A76" s="50" t="str">
        <f t="shared" si="1"/>
        <v>9100000042-0</v>
      </c>
      <c r="B76" s="57" t="s">
        <v>29</v>
      </c>
      <c r="C76" s="50" t="s">
        <v>29</v>
      </c>
      <c r="D76" s="50" t="s">
        <v>2854</v>
      </c>
      <c r="E76" s="50" t="s">
        <v>2814</v>
      </c>
      <c r="F76" s="50" t="s">
        <v>29</v>
      </c>
      <c r="G76" s="50" t="s">
        <v>29</v>
      </c>
      <c r="H76" s="50" t="s">
        <v>2821</v>
      </c>
      <c r="I76" s="58">
        <v>45218</v>
      </c>
      <c r="J76" s="50" t="s">
        <v>2816</v>
      </c>
      <c r="K76" s="59">
        <v>927.92</v>
      </c>
      <c r="L76" s="50" t="s">
        <v>37</v>
      </c>
      <c r="M76" s="51" t="s">
        <v>2747</v>
      </c>
      <c r="N76" s="50" t="s">
        <v>29</v>
      </c>
      <c r="O76" s="50" t="s">
        <v>32</v>
      </c>
      <c r="P76" s="50" t="s">
        <v>32</v>
      </c>
      <c r="Q76" s="50" t="s">
        <v>2853</v>
      </c>
      <c r="R76" s="50" t="s">
        <v>29</v>
      </c>
      <c r="S76" s="50" t="s">
        <v>2751</v>
      </c>
      <c r="T76" s="50" t="s">
        <v>2275</v>
      </c>
      <c r="U76" s="50" t="s">
        <v>30</v>
      </c>
      <c r="V76" s="50" t="str">
        <f>VLOOKUP(A76,Register!$D$2:$N$1317,11,0)</f>
        <v>CWIP- Token Room</v>
      </c>
      <c r="W76" s="50" t="s">
        <v>29</v>
      </c>
      <c r="X76" s="50" t="s">
        <v>29</v>
      </c>
    </row>
    <row r="77" spans="1:24" ht="14.1" customHeight="1" x14ac:dyDescent="0.25">
      <c r="A77" s="50" t="str">
        <f t="shared" si="1"/>
        <v>9100000042-0</v>
      </c>
      <c r="B77" s="57" t="s">
        <v>29</v>
      </c>
      <c r="C77" s="50" t="s">
        <v>29</v>
      </c>
      <c r="D77" s="50" t="s">
        <v>2854</v>
      </c>
      <c r="E77" s="50" t="s">
        <v>2814</v>
      </c>
      <c r="F77" s="50" t="s">
        <v>29</v>
      </c>
      <c r="G77" s="50" t="s">
        <v>29</v>
      </c>
      <c r="H77" s="50" t="s">
        <v>2821</v>
      </c>
      <c r="I77" s="58">
        <v>45218</v>
      </c>
      <c r="J77" s="50" t="s">
        <v>2816</v>
      </c>
      <c r="K77" s="59">
        <v>10178.77</v>
      </c>
      <c r="L77" s="50" t="s">
        <v>37</v>
      </c>
      <c r="M77" s="51" t="s">
        <v>2747</v>
      </c>
      <c r="N77" s="50" t="s">
        <v>29</v>
      </c>
      <c r="O77" s="50" t="s">
        <v>32</v>
      </c>
      <c r="P77" s="50" t="s">
        <v>32</v>
      </c>
      <c r="Q77" s="50" t="s">
        <v>2853</v>
      </c>
      <c r="R77" s="50" t="s">
        <v>29</v>
      </c>
      <c r="S77" s="50" t="s">
        <v>2751</v>
      </c>
      <c r="T77" s="50" t="s">
        <v>2275</v>
      </c>
      <c r="U77" s="50" t="s">
        <v>30</v>
      </c>
      <c r="V77" s="50" t="str">
        <f>VLOOKUP(A77,Register!$D$2:$N$1317,11,0)</f>
        <v>CWIP- Token Room</v>
      </c>
      <c r="W77" s="50" t="s">
        <v>29</v>
      </c>
      <c r="X77" s="50" t="s">
        <v>29</v>
      </c>
    </row>
    <row r="78" spans="1:24" ht="14.1" customHeight="1" x14ac:dyDescent="0.25">
      <c r="A78" s="50" t="str">
        <f t="shared" si="1"/>
        <v>9100000042-0</v>
      </c>
      <c r="B78" s="57" t="s">
        <v>29</v>
      </c>
      <c r="C78" s="50" t="s">
        <v>29</v>
      </c>
      <c r="D78" s="50" t="s">
        <v>2854</v>
      </c>
      <c r="E78" s="50" t="s">
        <v>2814</v>
      </c>
      <c r="F78" s="50" t="s">
        <v>29</v>
      </c>
      <c r="G78" s="50" t="s">
        <v>29</v>
      </c>
      <c r="H78" s="50" t="s">
        <v>2821</v>
      </c>
      <c r="I78" s="58">
        <v>45218</v>
      </c>
      <c r="J78" s="50" t="s">
        <v>2816</v>
      </c>
      <c r="K78" s="59">
        <v>16954.64</v>
      </c>
      <c r="L78" s="50" t="s">
        <v>37</v>
      </c>
      <c r="M78" s="51" t="s">
        <v>2747</v>
      </c>
      <c r="N78" s="50" t="s">
        <v>29</v>
      </c>
      <c r="O78" s="50" t="s">
        <v>32</v>
      </c>
      <c r="P78" s="50" t="s">
        <v>32</v>
      </c>
      <c r="Q78" s="50" t="s">
        <v>2853</v>
      </c>
      <c r="R78" s="50" t="s">
        <v>29</v>
      </c>
      <c r="S78" s="50" t="s">
        <v>2751</v>
      </c>
      <c r="T78" s="50" t="s">
        <v>2275</v>
      </c>
      <c r="U78" s="50" t="s">
        <v>30</v>
      </c>
      <c r="V78" s="50" t="str">
        <f>VLOOKUP(A78,Register!$D$2:$N$1317,11,0)</f>
        <v>CWIP- Token Room</v>
      </c>
      <c r="W78" s="50" t="s">
        <v>29</v>
      </c>
      <c r="X78" s="50" t="s">
        <v>29</v>
      </c>
    </row>
    <row r="79" spans="1:24" ht="14.1" customHeight="1" x14ac:dyDescent="0.25">
      <c r="A79" s="50" t="str">
        <f t="shared" si="1"/>
        <v>9100000037-0</v>
      </c>
      <c r="B79" s="57" t="s">
        <v>29</v>
      </c>
      <c r="C79" s="50" t="s">
        <v>29</v>
      </c>
      <c r="D79" s="50" t="s">
        <v>2854</v>
      </c>
      <c r="E79" s="50" t="s">
        <v>2814</v>
      </c>
      <c r="F79" s="50" t="s">
        <v>29</v>
      </c>
      <c r="G79" s="50" t="s">
        <v>29</v>
      </c>
      <c r="H79" s="50" t="s">
        <v>2821</v>
      </c>
      <c r="I79" s="58">
        <v>45218</v>
      </c>
      <c r="J79" s="50" t="s">
        <v>2816</v>
      </c>
      <c r="K79" s="59">
        <v>954.58</v>
      </c>
      <c r="L79" s="50" t="s">
        <v>37</v>
      </c>
      <c r="M79" s="51" t="s">
        <v>2747</v>
      </c>
      <c r="N79" s="50" t="s">
        <v>29</v>
      </c>
      <c r="O79" s="50" t="s">
        <v>32</v>
      </c>
      <c r="P79" s="50" t="s">
        <v>32</v>
      </c>
      <c r="Q79" s="50" t="s">
        <v>2853</v>
      </c>
      <c r="R79" s="50" t="s">
        <v>29</v>
      </c>
      <c r="S79" s="50" t="s">
        <v>2751</v>
      </c>
      <c r="T79" s="50" t="s">
        <v>2264</v>
      </c>
      <c r="U79" s="50" t="s">
        <v>30</v>
      </c>
      <c r="V79" s="50" t="str">
        <f>VLOOKUP(A79,Register!$D$2:$N$1317,11,0)</f>
        <v>CWIP- Checkpost Englishia Building</v>
      </c>
      <c r="W79" s="50" t="s">
        <v>29</v>
      </c>
      <c r="X79" s="50" t="s">
        <v>29</v>
      </c>
    </row>
    <row r="80" spans="1:24" ht="14.1" customHeight="1" x14ac:dyDescent="0.25">
      <c r="A80" s="50" t="str">
        <f t="shared" si="1"/>
        <v>9100000016-0</v>
      </c>
      <c r="B80" s="57" t="s">
        <v>29</v>
      </c>
      <c r="C80" s="50" t="s">
        <v>29</v>
      </c>
      <c r="D80" s="50" t="s">
        <v>2856</v>
      </c>
      <c r="E80" s="50" t="s">
        <v>2814</v>
      </c>
      <c r="F80" s="50" t="s">
        <v>29</v>
      </c>
      <c r="G80" s="50" t="s">
        <v>29</v>
      </c>
      <c r="H80" s="50" t="s">
        <v>2821</v>
      </c>
      <c r="I80" s="58">
        <v>45250</v>
      </c>
      <c r="J80" s="50" t="s">
        <v>2816</v>
      </c>
      <c r="K80" s="59">
        <v>136226.69</v>
      </c>
      <c r="L80" s="50" t="s">
        <v>37</v>
      </c>
      <c r="M80" s="51" t="s">
        <v>2747</v>
      </c>
      <c r="N80" s="50" t="s">
        <v>29</v>
      </c>
      <c r="O80" s="50" t="s">
        <v>32</v>
      </c>
      <c r="P80" s="50" t="s">
        <v>32</v>
      </c>
      <c r="Q80" s="50" t="s">
        <v>2857</v>
      </c>
      <c r="R80" s="50" t="s">
        <v>29</v>
      </c>
      <c r="S80" s="50" t="s">
        <v>2751</v>
      </c>
      <c r="T80" s="50" t="s">
        <v>2215</v>
      </c>
      <c r="U80" s="50" t="s">
        <v>30</v>
      </c>
      <c r="V80" s="50" t="str">
        <f>VLOOKUP(A80,Register!$D$2:$N$1317,11,0)</f>
        <v>CWIP- ROAD &amp; DRAIN INSIDE FACTORY</v>
      </c>
      <c r="W80" s="50" t="s">
        <v>29</v>
      </c>
      <c r="X80" s="50" t="s">
        <v>29</v>
      </c>
    </row>
    <row r="81" spans="1:24" ht="14.1" customHeight="1" x14ac:dyDescent="0.25">
      <c r="A81" s="50" t="str">
        <f t="shared" si="1"/>
        <v>9100000032-0</v>
      </c>
      <c r="B81" s="57" t="s">
        <v>29</v>
      </c>
      <c r="C81" s="50" t="s">
        <v>29</v>
      </c>
      <c r="D81" s="50" t="s">
        <v>2856</v>
      </c>
      <c r="E81" s="50" t="s">
        <v>2814</v>
      </c>
      <c r="F81" s="50" t="s">
        <v>29</v>
      </c>
      <c r="G81" s="50" t="s">
        <v>29</v>
      </c>
      <c r="H81" s="50" t="s">
        <v>2821</v>
      </c>
      <c r="I81" s="58">
        <v>45250</v>
      </c>
      <c r="J81" s="50" t="s">
        <v>2816</v>
      </c>
      <c r="K81" s="59">
        <v>428609.32</v>
      </c>
      <c r="L81" s="50" t="s">
        <v>37</v>
      </c>
      <c r="M81" s="51" t="s">
        <v>2747</v>
      </c>
      <c r="N81" s="50" t="s">
        <v>29</v>
      </c>
      <c r="O81" s="50" t="s">
        <v>32</v>
      </c>
      <c r="P81" s="50" t="s">
        <v>32</v>
      </c>
      <c r="Q81" s="50" t="s">
        <v>2857</v>
      </c>
      <c r="R81" s="50" t="s">
        <v>29</v>
      </c>
      <c r="S81" s="50" t="s">
        <v>2751</v>
      </c>
      <c r="T81" s="50" t="s">
        <v>2255</v>
      </c>
      <c r="U81" s="50" t="s">
        <v>30</v>
      </c>
      <c r="V81" s="50" t="str">
        <f>VLOOKUP(A81,Register!$D$2:$N$1317,11,0)</f>
        <v>CWIP - CANE YARD ROAD &amp; DRAIN WORK</v>
      </c>
      <c r="W81" s="50" t="s">
        <v>29</v>
      </c>
      <c r="X81" s="50" t="s">
        <v>29</v>
      </c>
    </row>
    <row r="82" spans="1:24" ht="14.1" customHeight="1" x14ac:dyDescent="0.25">
      <c r="A82" s="50" t="str">
        <f t="shared" si="1"/>
        <v>9100000041-0</v>
      </c>
      <c r="B82" s="57" t="s">
        <v>29</v>
      </c>
      <c r="C82" s="50" t="s">
        <v>29</v>
      </c>
      <c r="D82" s="50" t="s">
        <v>2856</v>
      </c>
      <c r="E82" s="50" t="s">
        <v>2814</v>
      </c>
      <c r="F82" s="50" t="s">
        <v>29</v>
      </c>
      <c r="G82" s="50" t="s">
        <v>29</v>
      </c>
      <c r="H82" s="50" t="s">
        <v>2821</v>
      </c>
      <c r="I82" s="58">
        <v>45250</v>
      </c>
      <c r="J82" s="50" t="s">
        <v>2816</v>
      </c>
      <c r="K82" s="59">
        <v>204971.45</v>
      </c>
      <c r="L82" s="50" t="s">
        <v>37</v>
      </c>
      <c r="M82" s="51" t="s">
        <v>2747</v>
      </c>
      <c r="N82" s="50" t="s">
        <v>29</v>
      </c>
      <c r="O82" s="50" t="s">
        <v>32</v>
      </c>
      <c r="P82" s="50" t="s">
        <v>32</v>
      </c>
      <c r="Q82" s="50" t="s">
        <v>2857</v>
      </c>
      <c r="R82" s="50" t="s">
        <v>29</v>
      </c>
      <c r="S82" s="50" t="s">
        <v>2751</v>
      </c>
      <c r="T82" s="50" t="s">
        <v>2273</v>
      </c>
      <c r="U82" s="50" t="s">
        <v>30</v>
      </c>
      <c r="V82" s="50" t="str">
        <f>VLOOKUP(A82,Register!$D$2:$N$1317,11,0)</f>
        <v>Dormitory G+3</v>
      </c>
      <c r="W82" s="50" t="s">
        <v>29</v>
      </c>
      <c r="X82" s="50" t="s">
        <v>29</v>
      </c>
    </row>
    <row r="83" spans="1:24" ht="14.1" customHeight="1" x14ac:dyDescent="0.25">
      <c r="A83" s="50" t="str">
        <f t="shared" si="1"/>
        <v>9100000042-0</v>
      </c>
      <c r="B83" s="57" t="s">
        <v>29</v>
      </c>
      <c r="C83" s="50" t="s">
        <v>29</v>
      </c>
      <c r="D83" s="50" t="s">
        <v>2856</v>
      </c>
      <c r="E83" s="50" t="s">
        <v>2814</v>
      </c>
      <c r="F83" s="50" t="s">
        <v>29</v>
      </c>
      <c r="G83" s="50" t="s">
        <v>29</v>
      </c>
      <c r="H83" s="50" t="s">
        <v>2821</v>
      </c>
      <c r="I83" s="58">
        <v>45250</v>
      </c>
      <c r="J83" s="50" t="s">
        <v>2816</v>
      </c>
      <c r="K83" s="59">
        <v>62216.25</v>
      </c>
      <c r="L83" s="50" t="s">
        <v>37</v>
      </c>
      <c r="M83" s="51" t="s">
        <v>2747</v>
      </c>
      <c r="N83" s="50" t="s">
        <v>29</v>
      </c>
      <c r="O83" s="50" t="s">
        <v>32</v>
      </c>
      <c r="P83" s="50" t="s">
        <v>32</v>
      </c>
      <c r="Q83" s="50" t="s">
        <v>2857</v>
      </c>
      <c r="R83" s="50" t="s">
        <v>29</v>
      </c>
      <c r="S83" s="50" t="s">
        <v>2751</v>
      </c>
      <c r="T83" s="50" t="s">
        <v>2275</v>
      </c>
      <c r="U83" s="50" t="s">
        <v>30</v>
      </c>
      <c r="V83" s="50" t="str">
        <f>VLOOKUP(A83,Register!$D$2:$N$1317,11,0)</f>
        <v>CWIP- Token Room</v>
      </c>
      <c r="W83" s="50" t="s">
        <v>29</v>
      </c>
      <c r="X83" s="50" t="s">
        <v>29</v>
      </c>
    </row>
    <row r="84" spans="1:24" ht="14.1" customHeight="1" x14ac:dyDescent="0.25">
      <c r="A84" s="50" t="str">
        <f t="shared" si="1"/>
        <v>9100000046-0</v>
      </c>
      <c r="B84" s="57" t="s">
        <v>29</v>
      </c>
      <c r="C84" s="50" t="s">
        <v>29</v>
      </c>
      <c r="D84" s="50" t="s">
        <v>2856</v>
      </c>
      <c r="E84" s="50" t="s">
        <v>2814</v>
      </c>
      <c r="F84" s="50" t="s">
        <v>29</v>
      </c>
      <c r="G84" s="50" t="s">
        <v>29</v>
      </c>
      <c r="H84" s="50" t="s">
        <v>2821</v>
      </c>
      <c r="I84" s="58">
        <v>45250</v>
      </c>
      <c r="J84" s="50" t="s">
        <v>2816</v>
      </c>
      <c r="K84" s="59">
        <v>30557.67</v>
      </c>
      <c r="L84" s="50" t="s">
        <v>37</v>
      </c>
      <c r="M84" s="51" t="s">
        <v>2747</v>
      </c>
      <c r="N84" s="50" t="s">
        <v>29</v>
      </c>
      <c r="O84" s="50" t="s">
        <v>32</v>
      </c>
      <c r="P84" s="50" t="s">
        <v>32</v>
      </c>
      <c r="Q84" s="50" t="s">
        <v>2857</v>
      </c>
      <c r="R84" s="50" t="s">
        <v>29</v>
      </c>
      <c r="S84" s="50" t="s">
        <v>2751</v>
      </c>
      <c r="T84" s="50" t="s">
        <v>2283</v>
      </c>
      <c r="U84" s="50" t="s">
        <v>30</v>
      </c>
      <c r="V84" s="50" t="str">
        <f>VLOOKUP(A84,Register!$D$2:$N$1317,11,0)</f>
        <v xml:space="preserve"> CWIP-New Sulphur Godown</v>
      </c>
      <c r="W84" s="50" t="s">
        <v>29</v>
      </c>
      <c r="X84" s="50" t="s">
        <v>29</v>
      </c>
    </row>
    <row r="85" spans="1:24" ht="14.1" customHeight="1" x14ac:dyDescent="0.25">
      <c r="A85" s="50" t="str">
        <f t="shared" si="1"/>
        <v>9100000047-0</v>
      </c>
      <c r="B85" s="57" t="s">
        <v>29</v>
      </c>
      <c r="C85" s="50" t="s">
        <v>29</v>
      </c>
      <c r="D85" s="50" t="s">
        <v>2856</v>
      </c>
      <c r="E85" s="50" t="s">
        <v>2814</v>
      </c>
      <c r="F85" s="50" t="s">
        <v>29</v>
      </c>
      <c r="G85" s="50" t="s">
        <v>29</v>
      </c>
      <c r="H85" s="50" t="s">
        <v>2821</v>
      </c>
      <c r="I85" s="58">
        <v>45250</v>
      </c>
      <c r="J85" s="50" t="s">
        <v>2816</v>
      </c>
      <c r="K85" s="59">
        <v>46267.12</v>
      </c>
      <c r="L85" s="50" t="s">
        <v>37</v>
      </c>
      <c r="M85" s="51" t="s">
        <v>2747</v>
      </c>
      <c r="N85" s="50" t="s">
        <v>29</v>
      </c>
      <c r="O85" s="50" t="s">
        <v>32</v>
      </c>
      <c r="P85" s="50" t="s">
        <v>32</v>
      </c>
      <c r="Q85" s="50" t="s">
        <v>2857</v>
      </c>
      <c r="R85" s="50" t="s">
        <v>29</v>
      </c>
      <c r="S85" s="50" t="s">
        <v>2751</v>
      </c>
      <c r="T85" s="50" t="s">
        <v>2287</v>
      </c>
      <c r="U85" s="50" t="s">
        <v>30</v>
      </c>
      <c r="V85" s="50" t="str">
        <f>VLOOKUP(A85,Register!$D$2:$N$1317,11,0)</f>
        <v>CWIP-DORMATORY (G+3) cane yard</v>
      </c>
      <c r="W85" s="50" t="s">
        <v>29</v>
      </c>
      <c r="X85" s="50" t="s">
        <v>29</v>
      </c>
    </row>
    <row r="86" spans="1:24" ht="14.1" customHeight="1" x14ac:dyDescent="0.25">
      <c r="A86" s="50" t="str">
        <f t="shared" si="1"/>
        <v>9100000016-0</v>
      </c>
      <c r="B86" s="57" t="s">
        <v>29</v>
      </c>
      <c r="C86" s="50" t="s">
        <v>29</v>
      </c>
      <c r="D86" s="50" t="s">
        <v>2858</v>
      </c>
      <c r="E86" s="50" t="s">
        <v>2814</v>
      </c>
      <c r="F86" s="50" t="s">
        <v>29</v>
      </c>
      <c r="G86" s="50" t="s">
        <v>29</v>
      </c>
      <c r="H86" s="50" t="s">
        <v>2821</v>
      </c>
      <c r="I86" s="58">
        <v>45230</v>
      </c>
      <c r="J86" s="50" t="s">
        <v>2816</v>
      </c>
      <c r="K86" s="59">
        <v>297702.58</v>
      </c>
      <c r="L86" s="50" t="s">
        <v>37</v>
      </c>
      <c r="M86" s="51" t="s">
        <v>2747</v>
      </c>
      <c r="N86" s="50" t="s">
        <v>29</v>
      </c>
      <c r="O86" s="50" t="s">
        <v>32</v>
      </c>
      <c r="P86" s="50" t="s">
        <v>32</v>
      </c>
      <c r="Q86" s="50" t="s">
        <v>2859</v>
      </c>
      <c r="R86" s="50" t="s">
        <v>29</v>
      </c>
      <c r="S86" s="50" t="s">
        <v>2751</v>
      </c>
      <c r="T86" s="50" t="s">
        <v>2215</v>
      </c>
      <c r="U86" s="50" t="s">
        <v>30</v>
      </c>
      <c r="V86" s="50" t="str">
        <f>VLOOKUP(A86,Register!$D$2:$N$1317,11,0)</f>
        <v>CWIP- ROAD &amp; DRAIN INSIDE FACTORY</v>
      </c>
      <c r="W86" s="50" t="s">
        <v>29</v>
      </c>
      <c r="X86" s="50" t="s">
        <v>29</v>
      </c>
    </row>
    <row r="87" spans="1:24" ht="14.1" customHeight="1" x14ac:dyDescent="0.25">
      <c r="A87" s="50" t="str">
        <f t="shared" si="1"/>
        <v>9100000046-0</v>
      </c>
      <c r="B87" s="57" t="s">
        <v>29</v>
      </c>
      <c r="C87" s="50" t="s">
        <v>29</v>
      </c>
      <c r="D87" s="50" t="s">
        <v>2860</v>
      </c>
      <c r="E87" s="50" t="s">
        <v>2814</v>
      </c>
      <c r="F87" s="50" t="s">
        <v>29</v>
      </c>
      <c r="G87" s="50" t="s">
        <v>29</v>
      </c>
      <c r="H87" s="50" t="s">
        <v>2821</v>
      </c>
      <c r="I87" s="58">
        <v>45233</v>
      </c>
      <c r="J87" s="50" t="s">
        <v>2816</v>
      </c>
      <c r="K87" s="59">
        <v>1011.22</v>
      </c>
      <c r="L87" s="50" t="s">
        <v>37</v>
      </c>
      <c r="M87" s="51" t="s">
        <v>2747</v>
      </c>
      <c r="N87" s="50" t="s">
        <v>29</v>
      </c>
      <c r="O87" s="50" t="s">
        <v>32</v>
      </c>
      <c r="P87" s="50" t="s">
        <v>32</v>
      </c>
      <c r="Q87" s="50" t="s">
        <v>2861</v>
      </c>
      <c r="R87" s="50" t="s">
        <v>29</v>
      </c>
      <c r="S87" s="50" t="s">
        <v>2751</v>
      </c>
      <c r="T87" s="50" t="s">
        <v>2283</v>
      </c>
      <c r="U87" s="50" t="s">
        <v>30</v>
      </c>
      <c r="V87" s="50" t="str">
        <f>VLOOKUP(A87,Register!$D$2:$N$1317,11,0)</f>
        <v xml:space="preserve"> CWIP-New Sulphur Godown</v>
      </c>
      <c r="W87" s="50" t="s">
        <v>29</v>
      </c>
      <c r="X87" s="50" t="s">
        <v>29</v>
      </c>
    </row>
    <row r="88" spans="1:24" ht="14.1" customHeight="1" x14ac:dyDescent="0.25">
      <c r="A88" s="50" t="str">
        <f t="shared" si="1"/>
        <v>9100000012-0</v>
      </c>
      <c r="B88" s="57" t="s">
        <v>29</v>
      </c>
      <c r="C88" s="50" t="s">
        <v>29</v>
      </c>
      <c r="D88" s="50" t="s">
        <v>2862</v>
      </c>
      <c r="E88" s="50" t="s">
        <v>2814</v>
      </c>
      <c r="F88" s="50" t="s">
        <v>29</v>
      </c>
      <c r="G88" s="50" t="s">
        <v>29</v>
      </c>
      <c r="H88" s="50" t="s">
        <v>2821</v>
      </c>
      <c r="I88" s="58">
        <v>45280</v>
      </c>
      <c r="J88" s="50" t="s">
        <v>2816</v>
      </c>
      <c r="K88" s="59">
        <v>7361.77</v>
      </c>
      <c r="L88" s="50" t="s">
        <v>37</v>
      </c>
      <c r="M88" s="51" t="s">
        <v>2747</v>
      </c>
      <c r="N88" s="50" t="s">
        <v>29</v>
      </c>
      <c r="O88" s="50" t="s">
        <v>32</v>
      </c>
      <c r="P88" s="50" t="s">
        <v>32</v>
      </c>
      <c r="Q88" s="50" t="s">
        <v>2863</v>
      </c>
      <c r="R88" s="50" t="s">
        <v>29</v>
      </c>
      <c r="S88" s="50" t="s">
        <v>2751</v>
      </c>
      <c r="T88" s="50" t="s">
        <v>2205</v>
      </c>
      <c r="U88" s="50" t="s">
        <v>30</v>
      </c>
      <c r="V88" s="50" t="str">
        <f>VLOOKUP(A88,Register!$D$2:$N$1317,11,0)</f>
        <v>CWIP- NEW BOUNDRY WALL</v>
      </c>
      <c r="W88" s="50" t="s">
        <v>29</v>
      </c>
      <c r="X88" s="50" t="s">
        <v>29</v>
      </c>
    </row>
    <row r="89" spans="1:24" ht="14.1" customHeight="1" x14ac:dyDescent="0.25">
      <c r="A89" s="50" t="str">
        <f t="shared" si="1"/>
        <v>9100000016-0</v>
      </c>
      <c r="B89" s="57" t="s">
        <v>29</v>
      </c>
      <c r="C89" s="50" t="s">
        <v>29</v>
      </c>
      <c r="D89" s="50" t="s">
        <v>2862</v>
      </c>
      <c r="E89" s="50" t="s">
        <v>2814</v>
      </c>
      <c r="F89" s="50" t="s">
        <v>29</v>
      </c>
      <c r="G89" s="50" t="s">
        <v>29</v>
      </c>
      <c r="H89" s="50" t="s">
        <v>2821</v>
      </c>
      <c r="I89" s="58">
        <v>45280</v>
      </c>
      <c r="J89" s="50" t="s">
        <v>2816</v>
      </c>
      <c r="K89" s="59">
        <v>34016.82</v>
      </c>
      <c r="L89" s="50" t="s">
        <v>37</v>
      </c>
      <c r="M89" s="51" t="s">
        <v>2747</v>
      </c>
      <c r="N89" s="50" t="s">
        <v>29</v>
      </c>
      <c r="O89" s="50" t="s">
        <v>32</v>
      </c>
      <c r="P89" s="50" t="s">
        <v>32</v>
      </c>
      <c r="Q89" s="50" t="s">
        <v>2863</v>
      </c>
      <c r="R89" s="50" t="s">
        <v>29</v>
      </c>
      <c r="S89" s="50" t="s">
        <v>2751</v>
      </c>
      <c r="T89" s="50" t="s">
        <v>2215</v>
      </c>
      <c r="U89" s="50" t="s">
        <v>30</v>
      </c>
      <c r="V89" s="50" t="str">
        <f>VLOOKUP(A89,Register!$D$2:$N$1317,11,0)</f>
        <v>CWIP- ROAD &amp; DRAIN INSIDE FACTORY</v>
      </c>
      <c r="W89" s="50" t="s">
        <v>29</v>
      </c>
      <c r="X89" s="50" t="s">
        <v>29</v>
      </c>
    </row>
    <row r="90" spans="1:24" ht="14.1" customHeight="1" x14ac:dyDescent="0.25">
      <c r="A90" s="50" t="str">
        <f t="shared" si="1"/>
        <v>9100000032-0</v>
      </c>
      <c r="B90" s="57" t="s">
        <v>29</v>
      </c>
      <c r="C90" s="50" t="s">
        <v>29</v>
      </c>
      <c r="D90" s="50" t="s">
        <v>2862</v>
      </c>
      <c r="E90" s="50" t="s">
        <v>2814</v>
      </c>
      <c r="F90" s="50" t="s">
        <v>29</v>
      </c>
      <c r="G90" s="50" t="s">
        <v>29</v>
      </c>
      <c r="H90" s="50" t="s">
        <v>2821</v>
      </c>
      <c r="I90" s="58">
        <v>45280</v>
      </c>
      <c r="J90" s="50" t="s">
        <v>2816</v>
      </c>
      <c r="K90" s="59">
        <v>120145.96</v>
      </c>
      <c r="L90" s="50" t="s">
        <v>37</v>
      </c>
      <c r="M90" s="51" t="s">
        <v>2747</v>
      </c>
      <c r="N90" s="50" t="s">
        <v>29</v>
      </c>
      <c r="O90" s="50" t="s">
        <v>32</v>
      </c>
      <c r="P90" s="50" t="s">
        <v>32</v>
      </c>
      <c r="Q90" s="50" t="s">
        <v>2863</v>
      </c>
      <c r="R90" s="50" t="s">
        <v>29</v>
      </c>
      <c r="S90" s="50" t="s">
        <v>2751</v>
      </c>
      <c r="T90" s="50" t="s">
        <v>2255</v>
      </c>
      <c r="U90" s="50" t="s">
        <v>30</v>
      </c>
      <c r="V90" s="50" t="str">
        <f>VLOOKUP(A90,Register!$D$2:$N$1317,11,0)</f>
        <v>CWIP - CANE YARD ROAD &amp; DRAIN WORK</v>
      </c>
      <c r="W90" s="50" t="s">
        <v>29</v>
      </c>
      <c r="X90" s="50" t="s">
        <v>29</v>
      </c>
    </row>
    <row r="91" spans="1:24" ht="14.1" customHeight="1" x14ac:dyDescent="0.25">
      <c r="A91" s="50" t="str">
        <f t="shared" si="1"/>
        <v>9100000040-0</v>
      </c>
      <c r="B91" s="57" t="s">
        <v>29</v>
      </c>
      <c r="C91" s="50" t="s">
        <v>29</v>
      </c>
      <c r="D91" s="50" t="s">
        <v>2862</v>
      </c>
      <c r="E91" s="50" t="s">
        <v>2814</v>
      </c>
      <c r="F91" s="50" t="s">
        <v>29</v>
      </c>
      <c r="G91" s="50" t="s">
        <v>29</v>
      </c>
      <c r="H91" s="50" t="s">
        <v>2821</v>
      </c>
      <c r="I91" s="58">
        <v>45280</v>
      </c>
      <c r="J91" s="50" t="s">
        <v>2816</v>
      </c>
      <c r="K91" s="59">
        <v>23981.38</v>
      </c>
      <c r="L91" s="50" t="s">
        <v>37</v>
      </c>
      <c r="M91" s="51" t="s">
        <v>2747</v>
      </c>
      <c r="N91" s="50" t="s">
        <v>29</v>
      </c>
      <c r="O91" s="50" t="s">
        <v>32</v>
      </c>
      <c r="P91" s="50" t="s">
        <v>32</v>
      </c>
      <c r="Q91" s="50" t="s">
        <v>2863</v>
      </c>
      <c r="R91" s="50" t="s">
        <v>29</v>
      </c>
      <c r="S91" s="50" t="s">
        <v>2751</v>
      </c>
      <c r="T91" s="50" t="s">
        <v>2271</v>
      </c>
      <c r="U91" s="50" t="s">
        <v>30</v>
      </c>
      <c r="V91" s="50" t="str">
        <f>VLOOKUP(A91,Register!$D$2:$N$1317,11,0)</f>
        <v>Two Room Set G+3</v>
      </c>
      <c r="W91" s="50" t="s">
        <v>29</v>
      </c>
      <c r="X91" s="50" t="s">
        <v>29</v>
      </c>
    </row>
    <row r="92" spans="1:24" ht="14.1" customHeight="1" x14ac:dyDescent="0.25">
      <c r="A92" s="50" t="str">
        <f t="shared" si="1"/>
        <v>9100000041-0</v>
      </c>
      <c r="B92" s="57" t="s">
        <v>29</v>
      </c>
      <c r="C92" s="50" t="s">
        <v>29</v>
      </c>
      <c r="D92" s="50" t="s">
        <v>2862</v>
      </c>
      <c r="E92" s="50" t="s">
        <v>2814</v>
      </c>
      <c r="F92" s="50" t="s">
        <v>29</v>
      </c>
      <c r="G92" s="50" t="s">
        <v>29</v>
      </c>
      <c r="H92" s="50" t="s">
        <v>2821</v>
      </c>
      <c r="I92" s="58">
        <v>45280</v>
      </c>
      <c r="J92" s="50" t="s">
        <v>2816</v>
      </c>
      <c r="K92" s="59">
        <v>15470.98</v>
      </c>
      <c r="L92" s="50" t="s">
        <v>37</v>
      </c>
      <c r="M92" s="51" t="s">
        <v>2747</v>
      </c>
      <c r="N92" s="50" t="s">
        <v>29</v>
      </c>
      <c r="O92" s="50" t="s">
        <v>32</v>
      </c>
      <c r="P92" s="50" t="s">
        <v>32</v>
      </c>
      <c r="Q92" s="50" t="s">
        <v>2863</v>
      </c>
      <c r="R92" s="50" t="s">
        <v>29</v>
      </c>
      <c r="S92" s="50" t="s">
        <v>2751</v>
      </c>
      <c r="T92" s="50" t="s">
        <v>2273</v>
      </c>
      <c r="U92" s="50" t="s">
        <v>30</v>
      </c>
      <c r="V92" s="50" t="str">
        <f>VLOOKUP(A92,Register!$D$2:$N$1317,11,0)</f>
        <v>Dormitory G+3</v>
      </c>
      <c r="W92" s="50" t="s">
        <v>29</v>
      </c>
      <c r="X92" s="50" t="s">
        <v>29</v>
      </c>
    </row>
    <row r="93" spans="1:24" ht="14.1" customHeight="1" x14ac:dyDescent="0.25">
      <c r="A93" s="50" t="str">
        <f t="shared" si="1"/>
        <v>9100000042-0</v>
      </c>
      <c r="B93" s="57" t="s">
        <v>29</v>
      </c>
      <c r="C93" s="50" t="s">
        <v>29</v>
      </c>
      <c r="D93" s="50" t="s">
        <v>2862</v>
      </c>
      <c r="E93" s="50" t="s">
        <v>2814</v>
      </c>
      <c r="F93" s="50" t="s">
        <v>29</v>
      </c>
      <c r="G93" s="50" t="s">
        <v>29</v>
      </c>
      <c r="H93" s="50" t="s">
        <v>2821</v>
      </c>
      <c r="I93" s="58">
        <v>45280</v>
      </c>
      <c r="J93" s="50" t="s">
        <v>2816</v>
      </c>
      <c r="K93" s="59">
        <v>8494.02</v>
      </c>
      <c r="L93" s="50" t="s">
        <v>37</v>
      </c>
      <c r="M93" s="51" t="s">
        <v>2747</v>
      </c>
      <c r="N93" s="50" t="s">
        <v>29</v>
      </c>
      <c r="O93" s="50" t="s">
        <v>32</v>
      </c>
      <c r="P93" s="50" t="s">
        <v>32</v>
      </c>
      <c r="Q93" s="50" t="s">
        <v>2863</v>
      </c>
      <c r="R93" s="50" t="s">
        <v>29</v>
      </c>
      <c r="S93" s="50" t="s">
        <v>2751</v>
      </c>
      <c r="T93" s="50" t="s">
        <v>2275</v>
      </c>
      <c r="U93" s="50" t="s">
        <v>30</v>
      </c>
      <c r="V93" s="50" t="str">
        <f>VLOOKUP(A93,Register!$D$2:$N$1317,11,0)</f>
        <v>CWIP- Token Room</v>
      </c>
      <c r="W93" s="50" t="s">
        <v>29</v>
      </c>
      <c r="X93" s="50" t="s">
        <v>29</v>
      </c>
    </row>
    <row r="94" spans="1:24" ht="14.1" customHeight="1" x14ac:dyDescent="0.25">
      <c r="A94" s="50" t="str">
        <f t="shared" si="1"/>
        <v>9100000046-0</v>
      </c>
      <c r="B94" s="57" t="s">
        <v>29</v>
      </c>
      <c r="C94" s="50" t="s">
        <v>29</v>
      </c>
      <c r="D94" s="50" t="s">
        <v>2862</v>
      </c>
      <c r="E94" s="50" t="s">
        <v>2814</v>
      </c>
      <c r="F94" s="50" t="s">
        <v>29</v>
      </c>
      <c r="G94" s="50" t="s">
        <v>29</v>
      </c>
      <c r="H94" s="50" t="s">
        <v>2821</v>
      </c>
      <c r="I94" s="58">
        <v>45280</v>
      </c>
      <c r="J94" s="50" t="s">
        <v>2816</v>
      </c>
      <c r="K94" s="59">
        <v>9686.5</v>
      </c>
      <c r="L94" s="50" t="s">
        <v>37</v>
      </c>
      <c r="M94" s="51" t="s">
        <v>2747</v>
      </c>
      <c r="N94" s="50" t="s">
        <v>29</v>
      </c>
      <c r="O94" s="50" t="s">
        <v>32</v>
      </c>
      <c r="P94" s="50" t="s">
        <v>32</v>
      </c>
      <c r="Q94" s="50" t="s">
        <v>2863</v>
      </c>
      <c r="R94" s="50" t="s">
        <v>29</v>
      </c>
      <c r="S94" s="50" t="s">
        <v>2751</v>
      </c>
      <c r="T94" s="50" t="s">
        <v>2283</v>
      </c>
      <c r="U94" s="50" t="s">
        <v>30</v>
      </c>
      <c r="V94" s="50" t="str">
        <f>VLOOKUP(A94,Register!$D$2:$N$1317,11,0)</f>
        <v xml:space="preserve"> CWIP-New Sulphur Godown</v>
      </c>
      <c r="W94" s="50" t="s">
        <v>29</v>
      </c>
      <c r="X94" s="50" t="s">
        <v>29</v>
      </c>
    </row>
    <row r="95" spans="1:24" ht="14.1" customHeight="1" x14ac:dyDescent="0.25">
      <c r="A95" s="50" t="str">
        <f t="shared" si="1"/>
        <v>9100000012-0</v>
      </c>
      <c r="B95" s="57" t="s">
        <v>29</v>
      </c>
      <c r="C95" s="50" t="s">
        <v>29</v>
      </c>
      <c r="D95" s="50" t="s">
        <v>2862</v>
      </c>
      <c r="E95" s="50" t="s">
        <v>2814</v>
      </c>
      <c r="F95" s="50" t="s">
        <v>29</v>
      </c>
      <c r="G95" s="50" t="s">
        <v>29</v>
      </c>
      <c r="H95" s="50" t="s">
        <v>2821</v>
      </c>
      <c r="I95" s="58">
        <v>45280</v>
      </c>
      <c r="J95" s="50" t="s">
        <v>2816</v>
      </c>
      <c r="K95" s="59">
        <v>287.64</v>
      </c>
      <c r="L95" s="50" t="s">
        <v>37</v>
      </c>
      <c r="M95" s="51" t="s">
        <v>2747</v>
      </c>
      <c r="N95" s="50" t="s">
        <v>29</v>
      </c>
      <c r="O95" s="50" t="s">
        <v>32</v>
      </c>
      <c r="P95" s="50" t="s">
        <v>32</v>
      </c>
      <c r="Q95" s="50" t="s">
        <v>2863</v>
      </c>
      <c r="R95" s="50" t="s">
        <v>29</v>
      </c>
      <c r="S95" s="50" t="s">
        <v>2751</v>
      </c>
      <c r="T95" s="50" t="s">
        <v>2205</v>
      </c>
      <c r="U95" s="50" t="s">
        <v>30</v>
      </c>
      <c r="V95" s="50" t="str">
        <f>VLOOKUP(A95,Register!$D$2:$N$1317,11,0)</f>
        <v>CWIP- NEW BOUNDRY WALL</v>
      </c>
      <c r="W95" s="50" t="s">
        <v>29</v>
      </c>
      <c r="X95" s="50" t="s">
        <v>29</v>
      </c>
    </row>
    <row r="96" spans="1:24" ht="14.1" customHeight="1" x14ac:dyDescent="0.25">
      <c r="A96" s="50" t="str">
        <f t="shared" si="1"/>
        <v>9100000016-0</v>
      </c>
      <c r="B96" s="57" t="s">
        <v>29</v>
      </c>
      <c r="C96" s="50" t="s">
        <v>29</v>
      </c>
      <c r="D96" s="50" t="s">
        <v>2862</v>
      </c>
      <c r="E96" s="50" t="s">
        <v>2814</v>
      </c>
      <c r="F96" s="50" t="s">
        <v>29</v>
      </c>
      <c r="G96" s="50" t="s">
        <v>29</v>
      </c>
      <c r="H96" s="50" t="s">
        <v>2821</v>
      </c>
      <c r="I96" s="58">
        <v>45280</v>
      </c>
      <c r="J96" s="50" t="s">
        <v>2816</v>
      </c>
      <c r="K96" s="59">
        <v>292.94</v>
      </c>
      <c r="L96" s="50" t="s">
        <v>37</v>
      </c>
      <c r="M96" s="51" t="s">
        <v>2747</v>
      </c>
      <c r="N96" s="50" t="s">
        <v>29</v>
      </c>
      <c r="O96" s="50" t="s">
        <v>32</v>
      </c>
      <c r="P96" s="50" t="s">
        <v>32</v>
      </c>
      <c r="Q96" s="50" t="s">
        <v>2863</v>
      </c>
      <c r="R96" s="50" t="s">
        <v>29</v>
      </c>
      <c r="S96" s="50" t="s">
        <v>2751</v>
      </c>
      <c r="T96" s="50" t="s">
        <v>2215</v>
      </c>
      <c r="U96" s="50" t="s">
        <v>30</v>
      </c>
      <c r="V96" s="50" t="str">
        <f>VLOOKUP(A96,Register!$D$2:$N$1317,11,0)</f>
        <v>CWIP- ROAD &amp; DRAIN INSIDE FACTORY</v>
      </c>
      <c r="W96" s="50" t="s">
        <v>29</v>
      </c>
      <c r="X96" s="50" t="s">
        <v>29</v>
      </c>
    </row>
    <row r="97" spans="1:24" ht="14.1" customHeight="1" x14ac:dyDescent="0.25">
      <c r="A97" s="50" t="str">
        <f t="shared" si="1"/>
        <v>9100000041-0</v>
      </c>
      <c r="B97" s="57" t="s">
        <v>29</v>
      </c>
      <c r="C97" s="50" t="s">
        <v>29</v>
      </c>
      <c r="D97" s="50" t="s">
        <v>2862</v>
      </c>
      <c r="E97" s="50" t="s">
        <v>2814</v>
      </c>
      <c r="F97" s="50" t="s">
        <v>29</v>
      </c>
      <c r="G97" s="50" t="s">
        <v>29</v>
      </c>
      <c r="H97" s="50" t="s">
        <v>2821</v>
      </c>
      <c r="I97" s="58">
        <v>45280</v>
      </c>
      <c r="J97" s="50" t="s">
        <v>2816</v>
      </c>
      <c r="K97" s="59">
        <v>292.94</v>
      </c>
      <c r="L97" s="50" t="s">
        <v>37</v>
      </c>
      <c r="M97" s="51" t="s">
        <v>2747</v>
      </c>
      <c r="N97" s="50" t="s">
        <v>29</v>
      </c>
      <c r="O97" s="50" t="s">
        <v>32</v>
      </c>
      <c r="P97" s="50" t="s">
        <v>32</v>
      </c>
      <c r="Q97" s="50" t="s">
        <v>2863</v>
      </c>
      <c r="R97" s="50" t="s">
        <v>29</v>
      </c>
      <c r="S97" s="50" t="s">
        <v>2751</v>
      </c>
      <c r="T97" s="50" t="s">
        <v>2273</v>
      </c>
      <c r="U97" s="50" t="s">
        <v>30</v>
      </c>
      <c r="V97" s="50" t="str">
        <f>VLOOKUP(A97,Register!$D$2:$N$1317,11,0)</f>
        <v>Dormitory G+3</v>
      </c>
      <c r="W97" s="50" t="s">
        <v>29</v>
      </c>
      <c r="X97" s="50" t="s">
        <v>29</v>
      </c>
    </row>
    <row r="98" spans="1:24" ht="14.1" customHeight="1" x14ac:dyDescent="0.25">
      <c r="A98" s="50" t="str">
        <f t="shared" si="1"/>
        <v>9100000016-0</v>
      </c>
      <c r="B98" s="57" t="s">
        <v>29</v>
      </c>
      <c r="C98" s="50" t="s">
        <v>29</v>
      </c>
      <c r="D98" s="50" t="s">
        <v>2862</v>
      </c>
      <c r="E98" s="50" t="s">
        <v>2814</v>
      </c>
      <c r="F98" s="50" t="s">
        <v>29</v>
      </c>
      <c r="G98" s="50" t="s">
        <v>29</v>
      </c>
      <c r="H98" s="50" t="s">
        <v>2821</v>
      </c>
      <c r="I98" s="58">
        <v>45280</v>
      </c>
      <c r="J98" s="50" t="s">
        <v>2816</v>
      </c>
      <c r="K98" s="59">
        <v>28036.16</v>
      </c>
      <c r="L98" s="50" t="s">
        <v>37</v>
      </c>
      <c r="M98" s="51" t="s">
        <v>2747</v>
      </c>
      <c r="N98" s="50" t="s">
        <v>29</v>
      </c>
      <c r="O98" s="50" t="s">
        <v>32</v>
      </c>
      <c r="P98" s="50" t="s">
        <v>32</v>
      </c>
      <c r="Q98" s="50" t="s">
        <v>2863</v>
      </c>
      <c r="R98" s="50" t="s">
        <v>29</v>
      </c>
      <c r="S98" s="50" t="s">
        <v>2751</v>
      </c>
      <c r="T98" s="50" t="s">
        <v>2215</v>
      </c>
      <c r="U98" s="50" t="s">
        <v>30</v>
      </c>
      <c r="V98" s="50" t="str">
        <f>VLOOKUP(A98,Register!$D$2:$N$1317,11,0)</f>
        <v>CWIP- ROAD &amp; DRAIN INSIDE FACTORY</v>
      </c>
      <c r="W98" s="50" t="s">
        <v>29</v>
      </c>
      <c r="X98" s="50" t="s">
        <v>29</v>
      </c>
    </row>
    <row r="99" spans="1:24" ht="14.1" customHeight="1" x14ac:dyDescent="0.25">
      <c r="A99" s="50" t="str">
        <f t="shared" si="1"/>
        <v>9100000032-0</v>
      </c>
      <c r="B99" s="57" t="s">
        <v>29</v>
      </c>
      <c r="C99" s="50" t="s">
        <v>29</v>
      </c>
      <c r="D99" s="50" t="s">
        <v>2862</v>
      </c>
      <c r="E99" s="50" t="s">
        <v>2814</v>
      </c>
      <c r="F99" s="50" t="s">
        <v>29</v>
      </c>
      <c r="G99" s="50" t="s">
        <v>29</v>
      </c>
      <c r="H99" s="50" t="s">
        <v>2821</v>
      </c>
      <c r="I99" s="58">
        <v>45280</v>
      </c>
      <c r="J99" s="50" t="s">
        <v>2816</v>
      </c>
      <c r="K99" s="59">
        <v>9345.39</v>
      </c>
      <c r="L99" s="50" t="s">
        <v>37</v>
      </c>
      <c r="M99" s="51" t="s">
        <v>2747</v>
      </c>
      <c r="N99" s="50" t="s">
        <v>29</v>
      </c>
      <c r="O99" s="50" t="s">
        <v>32</v>
      </c>
      <c r="P99" s="50" t="s">
        <v>32</v>
      </c>
      <c r="Q99" s="50" t="s">
        <v>2863</v>
      </c>
      <c r="R99" s="50" t="s">
        <v>29</v>
      </c>
      <c r="S99" s="50" t="s">
        <v>2751</v>
      </c>
      <c r="T99" s="50" t="s">
        <v>2255</v>
      </c>
      <c r="U99" s="50" t="s">
        <v>30</v>
      </c>
      <c r="V99" s="50" t="str">
        <f>VLOOKUP(A99,Register!$D$2:$N$1317,11,0)</f>
        <v>CWIP - CANE YARD ROAD &amp; DRAIN WORK</v>
      </c>
      <c r="W99" s="50" t="s">
        <v>29</v>
      </c>
      <c r="X99" s="50" t="s">
        <v>29</v>
      </c>
    </row>
    <row r="100" spans="1:24" ht="14.1" customHeight="1" x14ac:dyDescent="0.25">
      <c r="A100" s="50" t="str">
        <f t="shared" si="1"/>
        <v>9100000041-0</v>
      </c>
      <c r="B100" s="57" t="s">
        <v>29</v>
      </c>
      <c r="C100" s="50" t="s">
        <v>29</v>
      </c>
      <c r="D100" s="50" t="s">
        <v>2862</v>
      </c>
      <c r="E100" s="50" t="s">
        <v>2814</v>
      </c>
      <c r="F100" s="50" t="s">
        <v>29</v>
      </c>
      <c r="G100" s="50" t="s">
        <v>29</v>
      </c>
      <c r="H100" s="50" t="s">
        <v>2821</v>
      </c>
      <c r="I100" s="58">
        <v>45280</v>
      </c>
      <c r="J100" s="50" t="s">
        <v>2816</v>
      </c>
      <c r="K100" s="59">
        <v>28036.16</v>
      </c>
      <c r="L100" s="50" t="s">
        <v>37</v>
      </c>
      <c r="M100" s="51" t="s">
        <v>2747</v>
      </c>
      <c r="N100" s="50" t="s">
        <v>29</v>
      </c>
      <c r="O100" s="50" t="s">
        <v>32</v>
      </c>
      <c r="P100" s="50" t="s">
        <v>32</v>
      </c>
      <c r="Q100" s="50" t="s">
        <v>2863</v>
      </c>
      <c r="R100" s="50" t="s">
        <v>29</v>
      </c>
      <c r="S100" s="50" t="s">
        <v>2751</v>
      </c>
      <c r="T100" s="50" t="s">
        <v>2273</v>
      </c>
      <c r="U100" s="50" t="s">
        <v>30</v>
      </c>
      <c r="V100" s="50" t="str">
        <f>VLOOKUP(A100,Register!$D$2:$N$1317,11,0)</f>
        <v>Dormitory G+3</v>
      </c>
      <c r="W100" s="50" t="s">
        <v>29</v>
      </c>
      <c r="X100" s="50" t="s">
        <v>29</v>
      </c>
    </row>
    <row r="101" spans="1:24" ht="14.1" customHeight="1" x14ac:dyDescent="0.25">
      <c r="A101" s="50" t="str">
        <f t="shared" si="1"/>
        <v>9100000032-0</v>
      </c>
      <c r="B101" s="57" t="s">
        <v>29</v>
      </c>
      <c r="C101" s="50" t="s">
        <v>29</v>
      </c>
      <c r="D101" s="50" t="s">
        <v>2862</v>
      </c>
      <c r="E101" s="50" t="s">
        <v>2814</v>
      </c>
      <c r="F101" s="50" t="s">
        <v>29</v>
      </c>
      <c r="G101" s="50" t="s">
        <v>29</v>
      </c>
      <c r="H101" s="50" t="s">
        <v>2821</v>
      </c>
      <c r="I101" s="58">
        <v>45280</v>
      </c>
      <c r="J101" s="50" t="s">
        <v>2816</v>
      </c>
      <c r="K101" s="59">
        <v>32610.99</v>
      </c>
      <c r="L101" s="50" t="s">
        <v>37</v>
      </c>
      <c r="M101" s="51" t="s">
        <v>2747</v>
      </c>
      <c r="N101" s="50" t="s">
        <v>29</v>
      </c>
      <c r="O101" s="50" t="s">
        <v>32</v>
      </c>
      <c r="P101" s="50" t="s">
        <v>32</v>
      </c>
      <c r="Q101" s="50" t="s">
        <v>2863</v>
      </c>
      <c r="R101" s="50" t="s">
        <v>29</v>
      </c>
      <c r="S101" s="50" t="s">
        <v>2751</v>
      </c>
      <c r="T101" s="50" t="s">
        <v>2255</v>
      </c>
      <c r="U101" s="50" t="s">
        <v>30</v>
      </c>
      <c r="V101" s="50" t="str">
        <f>VLOOKUP(A101,Register!$D$2:$N$1317,11,0)</f>
        <v>CWIP - CANE YARD ROAD &amp; DRAIN WORK</v>
      </c>
      <c r="W101" s="50" t="s">
        <v>29</v>
      </c>
      <c r="X101" s="50" t="s">
        <v>29</v>
      </c>
    </row>
    <row r="102" spans="1:24" ht="14.1" customHeight="1" x14ac:dyDescent="0.25">
      <c r="A102" s="50" t="str">
        <f t="shared" si="1"/>
        <v>9100000046-0</v>
      </c>
      <c r="B102" s="57" t="s">
        <v>29</v>
      </c>
      <c r="C102" s="50" t="s">
        <v>29</v>
      </c>
      <c r="D102" s="50" t="s">
        <v>2862</v>
      </c>
      <c r="E102" s="50" t="s">
        <v>2814</v>
      </c>
      <c r="F102" s="50" t="s">
        <v>29</v>
      </c>
      <c r="G102" s="50" t="s">
        <v>29</v>
      </c>
      <c r="H102" s="50" t="s">
        <v>2821</v>
      </c>
      <c r="I102" s="58">
        <v>45280</v>
      </c>
      <c r="J102" s="50" t="s">
        <v>2816</v>
      </c>
      <c r="K102" s="59">
        <v>4290.92</v>
      </c>
      <c r="L102" s="50" t="s">
        <v>37</v>
      </c>
      <c r="M102" s="51" t="s">
        <v>2747</v>
      </c>
      <c r="N102" s="50" t="s">
        <v>29</v>
      </c>
      <c r="O102" s="50" t="s">
        <v>32</v>
      </c>
      <c r="P102" s="50" t="s">
        <v>32</v>
      </c>
      <c r="Q102" s="50" t="s">
        <v>2863</v>
      </c>
      <c r="R102" s="50" t="s">
        <v>29</v>
      </c>
      <c r="S102" s="50" t="s">
        <v>2751</v>
      </c>
      <c r="T102" s="50" t="s">
        <v>2283</v>
      </c>
      <c r="U102" s="50" t="s">
        <v>30</v>
      </c>
      <c r="V102" s="50" t="str">
        <f>VLOOKUP(A102,Register!$D$2:$N$1317,11,0)</f>
        <v xml:space="preserve"> CWIP-New Sulphur Godown</v>
      </c>
      <c r="W102" s="50" t="s">
        <v>29</v>
      </c>
      <c r="X102" s="50" t="s">
        <v>29</v>
      </c>
    </row>
    <row r="103" spans="1:24" ht="14.1" customHeight="1" x14ac:dyDescent="0.25">
      <c r="A103" s="50" t="str">
        <f t="shared" si="1"/>
        <v>9100000016-0</v>
      </c>
      <c r="B103" s="57" t="s">
        <v>29</v>
      </c>
      <c r="C103" s="50" t="s">
        <v>29</v>
      </c>
      <c r="D103" s="50" t="s">
        <v>2864</v>
      </c>
      <c r="E103" s="50" t="s">
        <v>2814</v>
      </c>
      <c r="F103" s="50" t="s">
        <v>29</v>
      </c>
      <c r="G103" s="50" t="s">
        <v>29</v>
      </c>
      <c r="H103" s="50" t="s">
        <v>2865</v>
      </c>
      <c r="I103" s="58">
        <v>45351</v>
      </c>
      <c r="J103" s="50" t="s">
        <v>2816</v>
      </c>
      <c r="K103" s="59">
        <v>53662.46</v>
      </c>
      <c r="L103" s="50" t="s">
        <v>37</v>
      </c>
      <c r="M103" s="51" t="s">
        <v>2747</v>
      </c>
      <c r="N103" s="50" t="s">
        <v>29</v>
      </c>
      <c r="O103" s="50" t="s">
        <v>32</v>
      </c>
      <c r="P103" s="50" t="s">
        <v>32</v>
      </c>
      <c r="Q103" s="50" t="s">
        <v>2866</v>
      </c>
      <c r="R103" s="50" t="s">
        <v>29</v>
      </c>
      <c r="S103" s="50" t="s">
        <v>2751</v>
      </c>
      <c r="T103" s="50" t="s">
        <v>2215</v>
      </c>
      <c r="U103" s="50" t="s">
        <v>30</v>
      </c>
      <c r="V103" s="50" t="str">
        <f>VLOOKUP(A103,Register!$D$2:$N$1317,11,0)</f>
        <v>CWIP- ROAD &amp; DRAIN INSIDE FACTORY</v>
      </c>
      <c r="W103" s="50" t="s">
        <v>29</v>
      </c>
      <c r="X103" s="50" t="s">
        <v>29</v>
      </c>
    </row>
    <row r="104" spans="1:24" ht="14.1" customHeight="1" x14ac:dyDescent="0.25">
      <c r="A104" s="50" t="str">
        <f t="shared" si="1"/>
        <v>9100000032-0</v>
      </c>
      <c r="B104" s="57" t="s">
        <v>29</v>
      </c>
      <c r="C104" s="50" t="s">
        <v>29</v>
      </c>
      <c r="D104" s="50" t="s">
        <v>2864</v>
      </c>
      <c r="E104" s="50" t="s">
        <v>2814</v>
      </c>
      <c r="F104" s="50" t="s">
        <v>29</v>
      </c>
      <c r="G104" s="50" t="s">
        <v>29</v>
      </c>
      <c r="H104" s="50" t="s">
        <v>2865</v>
      </c>
      <c r="I104" s="58">
        <v>45351</v>
      </c>
      <c r="J104" s="50" t="s">
        <v>2816</v>
      </c>
      <c r="K104" s="59">
        <v>43856.49</v>
      </c>
      <c r="L104" s="50" t="s">
        <v>37</v>
      </c>
      <c r="M104" s="51" t="s">
        <v>2747</v>
      </c>
      <c r="N104" s="50" t="s">
        <v>29</v>
      </c>
      <c r="O104" s="50" t="s">
        <v>32</v>
      </c>
      <c r="P104" s="50" t="s">
        <v>32</v>
      </c>
      <c r="Q104" s="50" t="s">
        <v>2866</v>
      </c>
      <c r="R104" s="50" t="s">
        <v>29</v>
      </c>
      <c r="S104" s="50" t="s">
        <v>2751</v>
      </c>
      <c r="T104" s="50" t="s">
        <v>2255</v>
      </c>
      <c r="U104" s="50" t="s">
        <v>30</v>
      </c>
      <c r="V104" s="50" t="str">
        <f>VLOOKUP(A104,Register!$D$2:$N$1317,11,0)</f>
        <v>CWIP - CANE YARD ROAD &amp; DRAIN WORK</v>
      </c>
      <c r="W104" s="50" t="s">
        <v>29</v>
      </c>
      <c r="X104" s="50" t="s">
        <v>29</v>
      </c>
    </row>
    <row r="105" spans="1:24" ht="14.1" customHeight="1" x14ac:dyDescent="0.25">
      <c r="A105" s="50" t="str">
        <f t="shared" si="1"/>
        <v>9100000040-0</v>
      </c>
      <c r="B105" s="57" t="s">
        <v>29</v>
      </c>
      <c r="C105" s="50" t="s">
        <v>29</v>
      </c>
      <c r="D105" s="50" t="s">
        <v>2864</v>
      </c>
      <c r="E105" s="50" t="s">
        <v>2814</v>
      </c>
      <c r="F105" s="50" t="s">
        <v>29</v>
      </c>
      <c r="G105" s="50" t="s">
        <v>29</v>
      </c>
      <c r="H105" s="50" t="s">
        <v>2865</v>
      </c>
      <c r="I105" s="58">
        <v>45351</v>
      </c>
      <c r="J105" s="50" t="s">
        <v>2816</v>
      </c>
      <c r="K105" s="59">
        <v>34361.040000000001</v>
      </c>
      <c r="L105" s="50" t="s">
        <v>37</v>
      </c>
      <c r="M105" s="51" t="s">
        <v>2747</v>
      </c>
      <c r="N105" s="50" t="s">
        <v>29</v>
      </c>
      <c r="O105" s="50" t="s">
        <v>32</v>
      </c>
      <c r="P105" s="50" t="s">
        <v>32</v>
      </c>
      <c r="Q105" s="50" t="s">
        <v>2866</v>
      </c>
      <c r="R105" s="50" t="s">
        <v>29</v>
      </c>
      <c r="S105" s="50" t="s">
        <v>2751</v>
      </c>
      <c r="T105" s="50" t="s">
        <v>2271</v>
      </c>
      <c r="U105" s="50" t="s">
        <v>30</v>
      </c>
      <c r="V105" s="50" t="str">
        <f>VLOOKUP(A105,Register!$D$2:$N$1317,11,0)</f>
        <v>Two Room Set G+3</v>
      </c>
      <c r="W105" s="50" t="s">
        <v>29</v>
      </c>
      <c r="X105" s="50" t="s">
        <v>29</v>
      </c>
    </row>
    <row r="106" spans="1:24" ht="14.1" customHeight="1" x14ac:dyDescent="0.25">
      <c r="A106" s="50" t="str">
        <f t="shared" si="1"/>
        <v>9100000041-0</v>
      </c>
      <c r="B106" s="57" t="s">
        <v>29</v>
      </c>
      <c r="C106" s="50" t="s">
        <v>29</v>
      </c>
      <c r="D106" s="50" t="s">
        <v>2864</v>
      </c>
      <c r="E106" s="50" t="s">
        <v>2814</v>
      </c>
      <c r="F106" s="50" t="s">
        <v>29</v>
      </c>
      <c r="G106" s="50" t="s">
        <v>29</v>
      </c>
      <c r="H106" s="50" t="s">
        <v>2865</v>
      </c>
      <c r="I106" s="58">
        <v>45351</v>
      </c>
      <c r="J106" s="50" t="s">
        <v>2816</v>
      </c>
      <c r="K106" s="59">
        <v>163568.71</v>
      </c>
      <c r="L106" s="50" t="s">
        <v>37</v>
      </c>
      <c r="M106" s="51" t="s">
        <v>2747</v>
      </c>
      <c r="N106" s="50" t="s">
        <v>29</v>
      </c>
      <c r="O106" s="50" t="s">
        <v>32</v>
      </c>
      <c r="P106" s="50" t="s">
        <v>32</v>
      </c>
      <c r="Q106" s="50" t="s">
        <v>2866</v>
      </c>
      <c r="R106" s="50" t="s">
        <v>29</v>
      </c>
      <c r="S106" s="50" t="s">
        <v>2751</v>
      </c>
      <c r="T106" s="50" t="s">
        <v>2273</v>
      </c>
      <c r="U106" s="50" t="s">
        <v>30</v>
      </c>
      <c r="V106" s="50" t="str">
        <f>VLOOKUP(A106,Register!$D$2:$N$1317,11,0)</f>
        <v>Dormitory G+3</v>
      </c>
      <c r="W106" s="50" t="s">
        <v>29</v>
      </c>
      <c r="X106" s="50" t="s">
        <v>29</v>
      </c>
    </row>
    <row r="107" spans="1:24" ht="14.1" customHeight="1" x14ac:dyDescent="0.25">
      <c r="A107" s="50" t="str">
        <f t="shared" si="1"/>
        <v>9100000047-0</v>
      </c>
      <c r="B107" s="57" t="s">
        <v>29</v>
      </c>
      <c r="C107" s="50" t="s">
        <v>29</v>
      </c>
      <c r="D107" s="50" t="s">
        <v>2864</v>
      </c>
      <c r="E107" s="50" t="s">
        <v>2814</v>
      </c>
      <c r="F107" s="50" t="s">
        <v>29</v>
      </c>
      <c r="G107" s="50" t="s">
        <v>29</v>
      </c>
      <c r="H107" s="50" t="s">
        <v>2865</v>
      </c>
      <c r="I107" s="58">
        <v>45351</v>
      </c>
      <c r="J107" s="50" t="s">
        <v>2816</v>
      </c>
      <c r="K107" s="59">
        <v>12829.81</v>
      </c>
      <c r="L107" s="50" t="s">
        <v>37</v>
      </c>
      <c r="M107" s="51" t="s">
        <v>2747</v>
      </c>
      <c r="N107" s="50" t="s">
        <v>29</v>
      </c>
      <c r="O107" s="50" t="s">
        <v>32</v>
      </c>
      <c r="P107" s="50" t="s">
        <v>32</v>
      </c>
      <c r="Q107" s="50" t="s">
        <v>2866</v>
      </c>
      <c r="R107" s="50" t="s">
        <v>29</v>
      </c>
      <c r="S107" s="50" t="s">
        <v>2751</v>
      </c>
      <c r="T107" s="50" t="s">
        <v>2287</v>
      </c>
      <c r="U107" s="50" t="s">
        <v>30</v>
      </c>
      <c r="V107" s="50" t="str">
        <f>VLOOKUP(A107,Register!$D$2:$N$1317,11,0)</f>
        <v>CWIP-DORMATORY (G+3) cane yard</v>
      </c>
      <c r="W107" s="50" t="s">
        <v>29</v>
      </c>
      <c r="X107" s="50" t="s">
        <v>29</v>
      </c>
    </row>
    <row r="108" spans="1:24" ht="14.1" customHeight="1" x14ac:dyDescent="0.25">
      <c r="A108" s="50" t="str">
        <f t="shared" si="1"/>
        <v>9100000016-0</v>
      </c>
      <c r="B108" s="57" t="s">
        <v>29</v>
      </c>
      <c r="C108" s="50" t="s">
        <v>29</v>
      </c>
      <c r="D108" s="50" t="s">
        <v>2867</v>
      </c>
      <c r="E108" s="50" t="s">
        <v>2814</v>
      </c>
      <c r="F108" s="50" t="s">
        <v>29</v>
      </c>
      <c r="G108" s="50" t="s">
        <v>29</v>
      </c>
      <c r="H108" s="50" t="s">
        <v>2865</v>
      </c>
      <c r="I108" s="58">
        <v>45351</v>
      </c>
      <c r="J108" s="50" t="s">
        <v>2816</v>
      </c>
      <c r="K108" s="59">
        <v>22401.599999999999</v>
      </c>
      <c r="L108" s="50" t="s">
        <v>37</v>
      </c>
      <c r="M108" s="51" t="s">
        <v>2747</v>
      </c>
      <c r="N108" s="50" t="s">
        <v>29</v>
      </c>
      <c r="O108" s="50" t="s">
        <v>32</v>
      </c>
      <c r="P108" s="50" t="s">
        <v>32</v>
      </c>
      <c r="Q108" s="50" t="s">
        <v>2868</v>
      </c>
      <c r="R108" s="50" t="s">
        <v>29</v>
      </c>
      <c r="S108" s="50" t="s">
        <v>2751</v>
      </c>
      <c r="T108" s="50" t="s">
        <v>2215</v>
      </c>
      <c r="U108" s="50" t="s">
        <v>30</v>
      </c>
      <c r="V108" s="50" t="str">
        <f>VLOOKUP(A108,Register!$D$2:$N$1317,11,0)</f>
        <v>CWIP- ROAD &amp; DRAIN INSIDE FACTORY</v>
      </c>
      <c r="W108" s="50" t="s">
        <v>29</v>
      </c>
      <c r="X108" s="50" t="s">
        <v>29</v>
      </c>
    </row>
    <row r="109" spans="1:24" ht="14.1" customHeight="1" x14ac:dyDescent="0.25">
      <c r="A109" s="50" t="str">
        <f t="shared" si="1"/>
        <v>9100000026-0</v>
      </c>
      <c r="B109" s="57" t="s">
        <v>29</v>
      </c>
      <c r="C109" s="50" t="s">
        <v>29</v>
      </c>
      <c r="D109" s="50" t="s">
        <v>2867</v>
      </c>
      <c r="E109" s="50" t="s">
        <v>2814</v>
      </c>
      <c r="F109" s="50" t="s">
        <v>29</v>
      </c>
      <c r="G109" s="50" t="s">
        <v>29</v>
      </c>
      <c r="H109" s="50" t="s">
        <v>2865</v>
      </c>
      <c r="I109" s="58">
        <v>45351</v>
      </c>
      <c r="J109" s="50" t="s">
        <v>2816</v>
      </c>
      <c r="K109" s="59">
        <v>183760.45</v>
      </c>
      <c r="L109" s="50" t="s">
        <v>37</v>
      </c>
      <c r="M109" s="51" t="s">
        <v>2747</v>
      </c>
      <c r="N109" s="50" t="s">
        <v>29</v>
      </c>
      <c r="O109" s="50" t="s">
        <v>32</v>
      </c>
      <c r="P109" s="50" t="s">
        <v>32</v>
      </c>
      <c r="Q109" s="50" t="s">
        <v>2868</v>
      </c>
      <c r="R109" s="50" t="s">
        <v>29</v>
      </c>
      <c r="S109" s="50" t="s">
        <v>2751</v>
      </c>
      <c r="T109" s="50" t="s">
        <v>2240</v>
      </c>
      <c r="U109" s="50" t="s">
        <v>30</v>
      </c>
      <c r="V109" s="50" t="str">
        <f>VLOOKUP(A109,Register!$D$2:$N$1317,11,0)</f>
        <v>One Room Set (G+3)</v>
      </c>
      <c r="W109" s="50" t="s">
        <v>29</v>
      </c>
      <c r="X109" s="50" t="s">
        <v>29</v>
      </c>
    </row>
    <row r="110" spans="1:24" ht="14.1" customHeight="1" x14ac:dyDescent="0.25">
      <c r="A110" s="50" t="str">
        <f t="shared" si="1"/>
        <v>9100000032-0</v>
      </c>
      <c r="B110" s="57" t="s">
        <v>29</v>
      </c>
      <c r="C110" s="50" t="s">
        <v>29</v>
      </c>
      <c r="D110" s="50" t="s">
        <v>2867</v>
      </c>
      <c r="E110" s="50" t="s">
        <v>2814</v>
      </c>
      <c r="F110" s="50" t="s">
        <v>29</v>
      </c>
      <c r="G110" s="50" t="s">
        <v>29</v>
      </c>
      <c r="H110" s="50" t="s">
        <v>2865</v>
      </c>
      <c r="I110" s="58">
        <v>45351</v>
      </c>
      <c r="J110" s="50" t="s">
        <v>2816</v>
      </c>
      <c r="K110" s="59">
        <v>7364.38</v>
      </c>
      <c r="L110" s="50" t="s">
        <v>37</v>
      </c>
      <c r="M110" s="51" t="s">
        <v>2747</v>
      </c>
      <c r="N110" s="50" t="s">
        <v>29</v>
      </c>
      <c r="O110" s="50" t="s">
        <v>32</v>
      </c>
      <c r="P110" s="50" t="s">
        <v>32</v>
      </c>
      <c r="Q110" s="50" t="s">
        <v>2868</v>
      </c>
      <c r="R110" s="50" t="s">
        <v>29</v>
      </c>
      <c r="S110" s="50" t="s">
        <v>2751</v>
      </c>
      <c r="T110" s="50" t="s">
        <v>2255</v>
      </c>
      <c r="U110" s="50" t="s">
        <v>30</v>
      </c>
      <c r="V110" s="50" t="str">
        <f>VLOOKUP(A110,Register!$D$2:$N$1317,11,0)</f>
        <v>CWIP - CANE YARD ROAD &amp; DRAIN WORK</v>
      </c>
      <c r="W110" s="50" t="s">
        <v>29</v>
      </c>
      <c r="X110" s="50" t="s">
        <v>29</v>
      </c>
    </row>
    <row r="111" spans="1:24" ht="14.1" customHeight="1" x14ac:dyDescent="0.25">
      <c r="A111" s="50" t="str">
        <f t="shared" si="1"/>
        <v>9100000040-0</v>
      </c>
      <c r="B111" s="57" t="s">
        <v>29</v>
      </c>
      <c r="C111" s="50" t="s">
        <v>29</v>
      </c>
      <c r="D111" s="50" t="s">
        <v>2867</v>
      </c>
      <c r="E111" s="50" t="s">
        <v>2814</v>
      </c>
      <c r="F111" s="50" t="s">
        <v>29</v>
      </c>
      <c r="G111" s="50" t="s">
        <v>29</v>
      </c>
      <c r="H111" s="50" t="s">
        <v>2865</v>
      </c>
      <c r="I111" s="58">
        <v>45351</v>
      </c>
      <c r="J111" s="50" t="s">
        <v>2816</v>
      </c>
      <c r="K111" s="59">
        <v>20184.7</v>
      </c>
      <c r="L111" s="50" t="s">
        <v>37</v>
      </c>
      <c r="M111" s="51" t="s">
        <v>2747</v>
      </c>
      <c r="N111" s="50" t="s">
        <v>29</v>
      </c>
      <c r="O111" s="50" t="s">
        <v>32</v>
      </c>
      <c r="P111" s="50" t="s">
        <v>32</v>
      </c>
      <c r="Q111" s="50" t="s">
        <v>2868</v>
      </c>
      <c r="R111" s="50" t="s">
        <v>29</v>
      </c>
      <c r="S111" s="50" t="s">
        <v>2751</v>
      </c>
      <c r="T111" s="50" t="s">
        <v>2271</v>
      </c>
      <c r="U111" s="50" t="s">
        <v>30</v>
      </c>
      <c r="V111" s="50" t="str">
        <f>VLOOKUP(A111,Register!$D$2:$N$1317,11,0)</f>
        <v>Two Room Set G+3</v>
      </c>
      <c r="W111" s="50" t="s">
        <v>29</v>
      </c>
      <c r="X111" s="50" t="s">
        <v>29</v>
      </c>
    </row>
    <row r="112" spans="1:24" ht="14.1" customHeight="1" x14ac:dyDescent="0.25">
      <c r="A112" s="50" t="str">
        <f t="shared" si="1"/>
        <v>9100000041-0</v>
      </c>
      <c r="B112" s="57" t="s">
        <v>29</v>
      </c>
      <c r="C112" s="50" t="s">
        <v>29</v>
      </c>
      <c r="D112" s="50" t="s">
        <v>2867</v>
      </c>
      <c r="E112" s="50" t="s">
        <v>2814</v>
      </c>
      <c r="F112" s="50" t="s">
        <v>29</v>
      </c>
      <c r="G112" s="50" t="s">
        <v>29</v>
      </c>
      <c r="H112" s="50" t="s">
        <v>2865</v>
      </c>
      <c r="I112" s="58">
        <v>45351</v>
      </c>
      <c r="J112" s="50" t="s">
        <v>2816</v>
      </c>
      <c r="K112" s="59">
        <v>86527.71</v>
      </c>
      <c r="L112" s="50" t="s">
        <v>37</v>
      </c>
      <c r="M112" s="51" t="s">
        <v>2747</v>
      </c>
      <c r="N112" s="50" t="s">
        <v>29</v>
      </c>
      <c r="O112" s="50" t="s">
        <v>32</v>
      </c>
      <c r="P112" s="50" t="s">
        <v>32</v>
      </c>
      <c r="Q112" s="50" t="s">
        <v>2868</v>
      </c>
      <c r="R112" s="50" t="s">
        <v>29</v>
      </c>
      <c r="S112" s="50" t="s">
        <v>2751</v>
      </c>
      <c r="T112" s="50" t="s">
        <v>2273</v>
      </c>
      <c r="U112" s="50" t="s">
        <v>30</v>
      </c>
      <c r="V112" s="50" t="str">
        <f>VLOOKUP(A112,Register!$D$2:$N$1317,11,0)</f>
        <v>Dormitory G+3</v>
      </c>
      <c r="W112" s="50" t="s">
        <v>29</v>
      </c>
      <c r="X112" s="50" t="s">
        <v>29</v>
      </c>
    </row>
    <row r="113" spans="1:24" ht="14.1" customHeight="1" x14ac:dyDescent="0.25">
      <c r="A113" s="50" t="str">
        <f t="shared" si="1"/>
        <v>9100000043-0</v>
      </c>
      <c r="B113" s="57" t="s">
        <v>29</v>
      </c>
      <c r="C113" s="50" t="s">
        <v>29</v>
      </c>
      <c r="D113" s="50" t="s">
        <v>2867</v>
      </c>
      <c r="E113" s="50" t="s">
        <v>2814</v>
      </c>
      <c r="F113" s="50" t="s">
        <v>29</v>
      </c>
      <c r="G113" s="50" t="s">
        <v>29</v>
      </c>
      <c r="H113" s="50" t="s">
        <v>2865</v>
      </c>
      <c r="I113" s="58">
        <v>45351</v>
      </c>
      <c r="J113" s="50" t="s">
        <v>2816</v>
      </c>
      <c r="K113" s="59">
        <v>5382.58</v>
      </c>
      <c r="L113" s="50" t="s">
        <v>37</v>
      </c>
      <c r="M113" s="51" t="s">
        <v>2747</v>
      </c>
      <c r="N113" s="50" t="s">
        <v>29</v>
      </c>
      <c r="O113" s="50" t="s">
        <v>32</v>
      </c>
      <c r="P113" s="50" t="s">
        <v>32</v>
      </c>
      <c r="Q113" s="50" t="s">
        <v>2868</v>
      </c>
      <c r="R113" s="50" t="s">
        <v>29</v>
      </c>
      <c r="S113" s="50" t="s">
        <v>2751</v>
      </c>
      <c r="T113" s="50" t="s">
        <v>2277</v>
      </c>
      <c r="U113" s="50" t="s">
        <v>30</v>
      </c>
      <c r="V113" s="50" t="str">
        <f>VLOOKUP(A113,Register!$D$2:$N$1317,11,0)</f>
        <v>CWIP- Chemical Room</v>
      </c>
      <c r="W113" s="50" t="s">
        <v>29</v>
      </c>
      <c r="X113" s="50" t="s">
        <v>29</v>
      </c>
    </row>
    <row r="114" spans="1:24" ht="14.1" customHeight="1" x14ac:dyDescent="0.25">
      <c r="A114" s="50" t="str">
        <f t="shared" si="1"/>
        <v>9100000047-0</v>
      </c>
      <c r="B114" s="57" t="s">
        <v>29</v>
      </c>
      <c r="C114" s="50" t="s">
        <v>29</v>
      </c>
      <c r="D114" s="50" t="s">
        <v>2867</v>
      </c>
      <c r="E114" s="50" t="s">
        <v>2814</v>
      </c>
      <c r="F114" s="50" t="s">
        <v>29</v>
      </c>
      <c r="G114" s="50" t="s">
        <v>29</v>
      </c>
      <c r="H114" s="50" t="s">
        <v>2865</v>
      </c>
      <c r="I114" s="58">
        <v>45351</v>
      </c>
      <c r="J114" s="50" t="s">
        <v>2816</v>
      </c>
      <c r="K114" s="59">
        <v>210219.33</v>
      </c>
      <c r="L114" s="50" t="s">
        <v>37</v>
      </c>
      <c r="M114" s="51" t="s">
        <v>2747</v>
      </c>
      <c r="N114" s="50" t="s">
        <v>29</v>
      </c>
      <c r="O114" s="50" t="s">
        <v>32</v>
      </c>
      <c r="P114" s="50" t="s">
        <v>32</v>
      </c>
      <c r="Q114" s="50" t="s">
        <v>2868</v>
      </c>
      <c r="R114" s="50" t="s">
        <v>29</v>
      </c>
      <c r="S114" s="50" t="s">
        <v>2751</v>
      </c>
      <c r="T114" s="50" t="s">
        <v>2287</v>
      </c>
      <c r="U114" s="50" t="s">
        <v>30</v>
      </c>
      <c r="V114" s="50" t="str">
        <f>VLOOKUP(A114,Register!$D$2:$N$1317,11,0)</f>
        <v>CWIP-DORMATORY (G+3) cane yard</v>
      </c>
      <c r="W114" s="50" t="s">
        <v>29</v>
      </c>
      <c r="X114" s="50" t="s">
        <v>29</v>
      </c>
    </row>
    <row r="115" spans="1:24" ht="14.1" customHeight="1" x14ac:dyDescent="0.25">
      <c r="A115" s="50" t="str">
        <f t="shared" si="1"/>
        <v>9100000016-0</v>
      </c>
      <c r="B115" s="57" t="s">
        <v>29</v>
      </c>
      <c r="C115" s="50" t="s">
        <v>29</v>
      </c>
      <c r="D115" s="50" t="s">
        <v>2869</v>
      </c>
      <c r="E115" s="50" t="s">
        <v>2814</v>
      </c>
      <c r="F115" s="50" t="s">
        <v>29</v>
      </c>
      <c r="G115" s="50" t="s">
        <v>29</v>
      </c>
      <c r="H115" s="50" t="s">
        <v>2865</v>
      </c>
      <c r="I115" s="58">
        <v>45371</v>
      </c>
      <c r="J115" s="50" t="s">
        <v>2816</v>
      </c>
      <c r="K115" s="59">
        <v>17163.2</v>
      </c>
      <c r="L115" s="50" t="s">
        <v>37</v>
      </c>
      <c r="M115" s="51" t="s">
        <v>2747</v>
      </c>
      <c r="N115" s="50" t="s">
        <v>29</v>
      </c>
      <c r="O115" s="50" t="s">
        <v>32</v>
      </c>
      <c r="P115" s="50" t="s">
        <v>32</v>
      </c>
      <c r="Q115" s="50" t="s">
        <v>2870</v>
      </c>
      <c r="R115" s="50" t="s">
        <v>29</v>
      </c>
      <c r="S115" s="50" t="s">
        <v>2751</v>
      </c>
      <c r="T115" s="50" t="s">
        <v>2215</v>
      </c>
      <c r="U115" s="50" t="s">
        <v>30</v>
      </c>
      <c r="V115" s="50" t="str">
        <f>VLOOKUP(A115,Register!$D$2:$N$1317,11,0)</f>
        <v>CWIP- ROAD &amp; DRAIN INSIDE FACTORY</v>
      </c>
      <c r="W115" s="50" t="s">
        <v>29</v>
      </c>
      <c r="X115" s="50" t="s">
        <v>29</v>
      </c>
    </row>
    <row r="116" spans="1:24" ht="14.1" customHeight="1" x14ac:dyDescent="0.25">
      <c r="A116" s="50" t="str">
        <f t="shared" si="1"/>
        <v>9100000026-0</v>
      </c>
      <c r="B116" s="57" t="s">
        <v>29</v>
      </c>
      <c r="C116" s="50" t="s">
        <v>29</v>
      </c>
      <c r="D116" s="50" t="s">
        <v>2869</v>
      </c>
      <c r="E116" s="50" t="s">
        <v>2814</v>
      </c>
      <c r="F116" s="50" t="s">
        <v>29</v>
      </c>
      <c r="G116" s="50" t="s">
        <v>29</v>
      </c>
      <c r="H116" s="50" t="s">
        <v>2865</v>
      </c>
      <c r="I116" s="58">
        <v>45371</v>
      </c>
      <c r="J116" s="50" t="s">
        <v>2816</v>
      </c>
      <c r="K116" s="59">
        <v>120043.36</v>
      </c>
      <c r="L116" s="50" t="s">
        <v>37</v>
      </c>
      <c r="M116" s="51" t="s">
        <v>2747</v>
      </c>
      <c r="N116" s="50" t="s">
        <v>29</v>
      </c>
      <c r="O116" s="50" t="s">
        <v>32</v>
      </c>
      <c r="P116" s="50" t="s">
        <v>32</v>
      </c>
      <c r="Q116" s="50" t="s">
        <v>2870</v>
      </c>
      <c r="R116" s="50" t="s">
        <v>29</v>
      </c>
      <c r="S116" s="50" t="s">
        <v>2751</v>
      </c>
      <c r="T116" s="50" t="s">
        <v>2240</v>
      </c>
      <c r="U116" s="50" t="s">
        <v>30</v>
      </c>
      <c r="V116" s="50" t="str">
        <f>VLOOKUP(A116,Register!$D$2:$N$1317,11,0)</f>
        <v>One Room Set (G+3)</v>
      </c>
      <c r="W116" s="50" t="s">
        <v>29</v>
      </c>
      <c r="X116" s="50" t="s">
        <v>29</v>
      </c>
    </row>
    <row r="117" spans="1:24" ht="14.1" customHeight="1" x14ac:dyDescent="0.25">
      <c r="A117" s="50" t="str">
        <f t="shared" si="1"/>
        <v>9100000032-0</v>
      </c>
      <c r="B117" s="57" t="s">
        <v>29</v>
      </c>
      <c r="C117" s="50" t="s">
        <v>29</v>
      </c>
      <c r="D117" s="50" t="s">
        <v>2869</v>
      </c>
      <c r="E117" s="50" t="s">
        <v>2814</v>
      </c>
      <c r="F117" s="50" t="s">
        <v>29</v>
      </c>
      <c r="G117" s="50" t="s">
        <v>29</v>
      </c>
      <c r="H117" s="50" t="s">
        <v>2865</v>
      </c>
      <c r="I117" s="58">
        <v>45371</v>
      </c>
      <c r="J117" s="50" t="s">
        <v>2816</v>
      </c>
      <c r="K117" s="59">
        <v>8581.86</v>
      </c>
      <c r="L117" s="50" t="s">
        <v>37</v>
      </c>
      <c r="M117" s="51" t="s">
        <v>2747</v>
      </c>
      <c r="N117" s="50" t="s">
        <v>29</v>
      </c>
      <c r="O117" s="50" t="s">
        <v>32</v>
      </c>
      <c r="P117" s="50" t="s">
        <v>32</v>
      </c>
      <c r="Q117" s="50" t="s">
        <v>2870</v>
      </c>
      <c r="R117" s="50" t="s">
        <v>29</v>
      </c>
      <c r="S117" s="50" t="s">
        <v>2751</v>
      </c>
      <c r="T117" s="50" t="s">
        <v>2255</v>
      </c>
      <c r="U117" s="50" t="s">
        <v>30</v>
      </c>
      <c r="V117" s="50" t="str">
        <f>VLOOKUP(A117,Register!$D$2:$N$1317,11,0)</f>
        <v>CWIP - CANE YARD ROAD &amp; DRAIN WORK</v>
      </c>
      <c r="W117" s="50" t="s">
        <v>29</v>
      </c>
      <c r="X117" s="50" t="s">
        <v>29</v>
      </c>
    </row>
    <row r="118" spans="1:24" ht="14.1" customHeight="1" x14ac:dyDescent="0.25">
      <c r="A118" s="50" t="str">
        <f t="shared" si="1"/>
        <v>9100000041-0</v>
      </c>
      <c r="B118" s="57" t="s">
        <v>29</v>
      </c>
      <c r="C118" s="50" t="s">
        <v>29</v>
      </c>
      <c r="D118" s="50" t="s">
        <v>2869</v>
      </c>
      <c r="E118" s="50" t="s">
        <v>2814</v>
      </c>
      <c r="F118" s="50" t="s">
        <v>29</v>
      </c>
      <c r="G118" s="50" t="s">
        <v>29</v>
      </c>
      <c r="H118" s="50" t="s">
        <v>2865</v>
      </c>
      <c r="I118" s="58">
        <v>45371</v>
      </c>
      <c r="J118" s="50" t="s">
        <v>2816</v>
      </c>
      <c r="K118" s="59">
        <v>63167.67</v>
      </c>
      <c r="L118" s="50" t="s">
        <v>37</v>
      </c>
      <c r="M118" s="51" t="s">
        <v>2747</v>
      </c>
      <c r="N118" s="50" t="s">
        <v>29</v>
      </c>
      <c r="O118" s="50" t="s">
        <v>32</v>
      </c>
      <c r="P118" s="50" t="s">
        <v>32</v>
      </c>
      <c r="Q118" s="50" t="s">
        <v>2870</v>
      </c>
      <c r="R118" s="50" t="s">
        <v>29</v>
      </c>
      <c r="S118" s="50" t="s">
        <v>2751</v>
      </c>
      <c r="T118" s="50" t="s">
        <v>2273</v>
      </c>
      <c r="U118" s="50" t="s">
        <v>30</v>
      </c>
      <c r="V118" s="50" t="str">
        <f>VLOOKUP(A118,Register!$D$2:$N$1317,11,0)</f>
        <v>Dormitory G+3</v>
      </c>
      <c r="W118" s="50" t="s">
        <v>29</v>
      </c>
      <c r="X118" s="50" t="s">
        <v>29</v>
      </c>
    </row>
    <row r="119" spans="1:24" ht="14.1" customHeight="1" x14ac:dyDescent="0.25">
      <c r="A119" s="50" t="str">
        <f t="shared" si="1"/>
        <v>9100000047-0</v>
      </c>
      <c r="B119" s="57" t="s">
        <v>29</v>
      </c>
      <c r="C119" s="50" t="s">
        <v>29</v>
      </c>
      <c r="D119" s="50" t="s">
        <v>2869</v>
      </c>
      <c r="E119" s="50" t="s">
        <v>2814</v>
      </c>
      <c r="F119" s="50" t="s">
        <v>29</v>
      </c>
      <c r="G119" s="50" t="s">
        <v>29</v>
      </c>
      <c r="H119" s="50" t="s">
        <v>2865</v>
      </c>
      <c r="I119" s="58">
        <v>45371</v>
      </c>
      <c r="J119" s="50" t="s">
        <v>2816</v>
      </c>
      <c r="K119" s="59">
        <v>190105.01</v>
      </c>
      <c r="L119" s="50" t="s">
        <v>37</v>
      </c>
      <c r="M119" s="51" t="s">
        <v>2747</v>
      </c>
      <c r="N119" s="50" t="s">
        <v>29</v>
      </c>
      <c r="O119" s="50" t="s">
        <v>32</v>
      </c>
      <c r="P119" s="50" t="s">
        <v>32</v>
      </c>
      <c r="Q119" s="50" t="s">
        <v>2870</v>
      </c>
      <c r="R119" s="50" t="s">
        <v>29</v>
      </c>
      <c r="S119" s="50" t="s">
        <v>2751</v>
      </c>
      <c r="T119" s="50" t="s">
        <v>2287</v>
      </c>
      <c r="U119" s="50" t="s">
        <v>30</v>
      </c>
      <c r="V119" s="50" t="str">
        <f>VLOOKUP(A119,Register!$D$2:$N$1317,11,0)</f>
        <v>CWIP-DORMATORY (G+3) cane yard</v>
      </c>
      <c r="W119" s="50" t="s">
        <v>29</v>
      </c>
      <c r="X119" s="50" t="s">
        <v>29</v>
      </c>
    </row>
    <row r="120" spans="1:24" ht="14.1" customHeight="1" x14ac:dyDescent="0.25">
      <c r="A120" s="50" t="str">
        <f t="shared" si="1"/>
        <v>9100000025-0</v>
      </c>
      <c r="B120" s="57" t="s">
        <v>29</v>
      </c>
      <c r="C120" s="50" t="s">
        <v>29</v>
      </c>
      <c r="D120" s="50" t="s">
        <v>2871</v>
      </c>
      <c r="E120" s="50" t="s">
        <v>2814</v>
      </c>
      <c r="F120" s="50" t="s">
        <v>29</v>
      </c>
      <c r="G120" s="50" t="s">
        <v>29</v>
      </c>
      <c r="H120" s="50" t="s">
        <v>2821</v>
      </c>
      <c r="I120" s="58">
        <v>45209</v>
      </c>
      <c r="J120" s="50" t="s">
        <v>2872</v>
      </c>
      <c r="K120" s="59">
        <v>-1099518.5</v>
      </c>
      <c r="L120" s="50" t="s">
        <v>37</v>
      </c>
      <c r="M120" s="50" t="s">
        <v>2748</v>
      </c>
      <c r="N120" s="50" t="s">
        <v>2635</v>
      </c>
      <c r="O120" s="50" t="s">
        <v>32</v>
      </c>
      <c r="P120" s="50" t="s">
        <v>32</v>
      </c>
      <c r="Q120" s="50" t="s">
        <v>2873</v>
      </c>
      <c r="R120" s="50" t="s">
        <v>29</v>
      </c>
      <c r="S120" s="50" t="s">
        <v>2751</v>
      </c>
      <c r="T120" s="50" t="s">
        <v>2238</v>
      </c>
      <c r="U120" s="50" t="s">
        <v>30</v>
      </c>
      <c r="V120" s="50" t="str">
        <f>VLOOKUP(A120,Register!$D$2:$N$1317,11,0)</f>
        <v>CWIP - SWAMI NARAYAN HALL</v>
      </c>
      <c r="W120" s="50" t="s">
        <v>29</v>
      </c>
      <c r="X120" s="50" t="s">
        <v>29</v>
      </c>
    </row>
    <row r="121" spans="1:24" ht="14.1" customHeight="1" x14ac:dyDescent="0.25">
      <c r="A121" s="50" t="str">
        <f t="shared" si="1"/>
        <v>9100000033-0</v>
      </c>
      <c r="B121" s="57" t="s">
        <v>29</v>
      </c>
      <c r="C121" s="50" t="s">
        <v>29</v>
      </c>
      <c r="D121" s="50" t="s">
        <v>2874</v>
      </c>
      <c r="E121" s="50" t="s">
        <v>2814</v>
      </c>
      <c r="F121" s="50" t="s">
        <v>29</v>
      </c>
      <c r="G121" s="50" t="s">
        <v>29</v>
      </c>
      <c r="H121" s="50" t="s">
        <v>2821</v>
      </c>
      <c r="I121" s="58">
        <v>45180</v>
      </c>
      <c r="J121" s="50" t="s">
        <v>2872</v>
      </c>
      <c r="K121" s="59">
        <v>-19059.32</v>
      </c>
      <c r="L121" s="50" t="s">
        <v>37</v>
      </c>
      <c r="M121" s="50" t="s">
        <v>2748</v>
      </c>
      <c r="N121" s="50" t="s">
        <v>2875</v>
      </c>
      <c r="O121" s="50" t="s">
        <v>32</v>
      </c>
      <c r="P121" s="50" t="s">
        <v>32</v>
      </c>
      <c r="Q121" s="50" t="s">
        <v>2876</v>
      </c>
      <c r="R121" s="50" t="s">
        <v>29</v>
      </c>
      <c r="S121" s="50" t="s">
        <v>2751</v>
      </c>
      <c r="T121" s="50" t="s">
        <v>2257</v>
      </c>
      <c r="U121" s="50" t="s">
        <v>30</v>
      </c>
      <c r="V121" s="50" t="str">
        <f>VLOOKUP(A121,Register!$D$2:$N$1317,11,0)</f>
        <v>CWIP - ADMIN BUILDING</v>
      </c>
      <c r="W121" s="50" t="s">
        <v>29</v>
      </c>
      <c r="X121" s="50" t="s">
        <v>29</v>
      </c>
    </row>
    <row r="122" spans="1:24" ht="14.1" customHeight="1" x14ac:dyDescent="0.25">
      <c r="A122" s="50" t="str">
        <f t="shared" si="1"/>
        <v>9100000033-0</v>
      </c>
      <c r="B122" s="57" t="s">
        <v>29</v>
      </c>
      <c r="C122" s="50" t="s">
        <v>29</v>
      </c>
      <c r="D122" s="50" t="s">
        <v>2877</v>
      </c>
      <c r="E122" s="50" t="s">
        <v>2814</v>
      </c>
      <c r="F122" s="50" t="s">
        <v>29</v>
      </c>
      <c r="G122" s="50" t="s">
        <v>29</v>
      </c>
      <c r="H122" s="50" t="s">
        <v>2821</v>
      </c>
      <c r="I122" s="58">
        <v>45351</v>
      </c>
      <c r="J122" s="50" t="s">
        <v>2872</v>
      </c>
      <c r="K122" s="59">
        <v>-15673.73</v>
      </c>
      <c r="L122" s="50" t="s">
        <v>37</v>
      </c>
      <c r="M122" s="50" t="s">
        <v>2748</v>
      </c>
      <c r="N122" s="50" t="s">
        <v>2875</v>
      </c>
      <c r="O122" s="50" t="s">
        <v>32</v>
      </c>
      <c r="P122" s="50" t="s">
        <v>32</v>
      </c>
      <c r="Q122" s="50" t="s">
        <v>2878</v>
      </c>
      <c r="R122" s="50" t="s">
        <v>29</v>
      </c>
      <c r="S122" s="50" t="s">
        <v>2751</v>
      </c>
      <c r="T122" s="50" t="s">
        <v>2257</v>
      </c>
      <c r="U122" s="50" t="s">
        <v>30</v>
      </c>
      <c r="V122" s="50" t="str">
        <f>VLOOKUP(A122,Register!$D$2:$N$1317,11,0)</f>
        <v>CWIP - ADMIN BUILDING</v>
      </c>
      <c r="W122" s="50" t="s">
        <v>29</v>
      </c>
      <c r="X122" s="50" t="s">
        <v>29</v>
      </c>
    </row>
    <row r="123" spans="1:24" ht="14.1" customHeight="1" x14ac:dyDescent="0.25">
      <c r="A123" s="50" t="str">
        <f t="shared" si="1"/>
        <v>9100000003-0</v>
      </c>
      <c r="B123" s="57" t="s">
        <v>29</v>
      </c>
      <c r="C123" s="50" t="s">
        <v>29</v>
      </c>
      <c r="D123" s="50" t="s">
        <v>2879</v>
      </c>
      <c r="E123" s="50" t="s">
        <v>2814</v>
      </c>
      <c r="F123" s="50" t="s">
        <v>29</v>
      </c>
      <c r="G123" s="50" t="s">
        <v>29</v>
      </c>
      <c r="H123" s="50" t="s">
        <v>2821</v>
      </c>
      <c r="I123" s="58">
        <v>45118</v>
      </c>
      <c r="J123" s="50" t="s">
        <v>2872</v>
      </c>
      <c r="K123" s="59">
        <v>-12288.15</v>
      </c>
      <c r="L123" s="50" t="s">
        <v>37</v>
      </c>
      <c r="M123" s="50" t="s">
        <v>2748</v>
      </c>
      <c r="N123" s="50" t="s">
        <v>2635</v>
      </c>
      <c r="O123" s="50" t="s">
        <v>32</v>
      </c>
      <c r="P123" s="50" t="s">
        <v>32</v>
      </c>
      <c r="Q123" s="50" t="s">
        <v>2880</v>
      </c>
      <c r="R123" s="50" t="s">
        <v>29</v>
      </c>
      <c r="S123" s="50" t="s">
        <v>2751</v>
      </c>
      <c r="T123" s="50" t="s">
        <v>2181</v>
      </c>
      <c r="U123" s="50" t="s">
        <v>30</v>
      </c>
      <c r="V123" s="50" t="str">
        <f>VLOOKUP(A123,Register!$D$2:$N$1317,11,0)</f>
        <v>Cwip New I T Office</v>
      </c>
      <c r="W123" s="50" t="s">
        <v>29</v>
      </c>
      <c r="X123" s="50" t="s">
        <v>29</v>
      </c>
    </row>
    <row r="124" spans="1:24" ht="14.1" customHeight="1" x14ac:dyDescent="0.25">
      <c r="A124" s="50" t="str">
        <f t="shared" si="1"/>
        <v>9100000017-0</v>
      </c>
      <c r="B124" s="57" t="s">
        <v>29</v>
      </c>
      <c r="C124" s="50" t="s">
        <v>29</v>
      </c>
      <c r="D124" s="50" t="s">
        <v>2881</v>
      </c>
      <c r="E124" s="50" t="s">
        <v>2814</v>
      </c>
      <c r="F124" s="50" t="s">
        <v>29</v>
      </c>
      <c r="G124" s="50" t="s">
        <v>29</v>
      </c>
      <c r="H124" s="50" t="s">
        <v>2821</v>
      </c>
      <c r="I124" s="58">
        <v>45085</v>
      </c>
      <c r="J124" s="50" t="s">
        <v>2872</v>
      </c>
      <c r="K124" s="59">
        <v>-15000</v>
      </c>
      <c r="L124" s="50" t="s">
        <v>37</v>
      </c>
      <c r="M124" s="51" t="s">
        <v>2747</v>
      </c>
      <c r="N124" s="50" t="s">
        <v>29</v>
      </c>
      <c r="O124" s="50" t="s">
        <v>32</v>
      </c>
      <c r="P124" s="50" t="s">
        <v>32</v>
      </c>
      <c r="Q124" s="50" t="s">
        <v>2882</v>
      </c>
      <c r="R124" s="50" t="s">
        <v>29</v>
      </c>
      <c r="S124" s="50" t="s">
        <v>2751</v>
      </c>
      <c r="T124" s="50" t="s">
        <v>2218</v>
      </c>
      <c r="U124" s="50" t="s">
        <v>30</v>
      </c>
      <c r="V124" s="50" t="str">
        <f>VLOOKUP(A124,Register!$D$2:$N$1317,11,0)</f>
        <v>CWIP- Waiting Rooms &amp; Security Room</v>
      </c>
      <c r="W124" s="50" t="s">
        <v>29</v>
      </c>
      <c r="X124" s="50" t="s">
        <v>29</v>
      </c>
    </row>
    <row r="125" spans="1:24" ht="14.1" customHeight="1" x14ac:dyDescent="0.25">
      <c r="A125" s="50" t="str">
        <f t="shared" si="1"/>
        <v>9100000043-0</v>
      </c>
      <c r="B125" s="57" t="s">
        <v>29</v>
      </c>
      <c r="C125" s="50" t="s">
        <v>29</v>
      </c>
      <c r="D125" s="50" t="s">
        <v>2883</v>
      </c>
      <c r="E125" s="50" t="s">
        <v>2814</v>
      </c>
      <c r="F125" s="50" t="s">
        <v>29</v>
      </c>
      <c r="G125" s="50" t="s">
        <v>29</v>
      </c>
      <c r="H125" s="50" t="s">
        <v>2821</v>
      </c>
      <c r="I125" s="58">
        <v>45351</v>
      </c>
      <c r="J125" s="50" t="s">
        <v>2872</v>
      </c>
      <c r="K125" s="59">
        <v>-24606.06</v>
      </c>
      <c r="L125" s="50" t="s">
        <v>37</v>
      </c>
      <c r="M125" s="51" t="s">
        <v>2747</v>
      </c>
      <c r="N125" s="50" t="s">
        <v>29</v>
      </c>
      <c r="O125" s="50" t="s">
        <v>32</v>
      </c>
      <c r="P125" s="50" t="s">
        <v>32</v>
      </c>
      <c r="Q125" s="50" t="s">
        <v>2884</v>
      </c>
      <c r="R125" s="50" t="s">
        <v>29</v>
      </c>
      <c r="S125" s="50" t="s">
        <v>2751</v>
      </c>
      <c r="T125" s="50" t="s">
        <v>2277</v>
      </c>
      <c r="U125" s="50" t="s">
        <v>30</v>
      </c>
      <c r="V125" s="50" t="str">
        <f>VLOOKUP(A125,Register!$D$2:$N$1317,11,0)</f>
        <v>CWIP- Chemical Room</v>
      </c>
      <c r="W125" s="50" t="s">
        <v>29</v>
      </c>
      <c r="X125" s="50" t="s">
        <v>29</v>
      </c>
    </row>
    <row r="126" spans="1:24" ht="14.1" customHeight="1" x14ac:dyDescent="0.25">
      <c r="A126" s="50" t="str">
        <f t="shared" si="1"/>
        <v>9100000044-0</v>
      </c>
      <c r="B126" s="57" t="s">
        <v>29</v>
      </c>
      <c r="C126" s="50" t="s">
        <v>29</v>
      </c>
      <c r="D126" s="50" t="s">
        <v>2885</v>
      </c>
      <c r="E126" s="50" t="s">
        <v>2814</v>
      </c>
      <c r="F126" s="50" t="s">
        <v>29</v>
      </c>
      <c r="G126" s="50" t="s">
        <v>29</v>
      </c>
      <c r="H126" s="50" t="s">
        <v>2821</v>
      </c>
      <c r="I126" s="58">
        <v>45200</v>
      </c>
      <c r="J126" s="50" t="s">
        <v>2872</v>
      </c>
      <c r="K126" s="59">
        <v>-1037864.67</v>
      </c>
      <c r="L126" s="50" t="s">
        <v>37</v>
      </c>
      <c r="M126" s="50" t="s">
        <v>2748</v>
      </c>
      <c r="N126" s="50" t="s">
        <v>2610</v>
      </c>
      <c r="O126" s="50" t="s">
        <v>32</v>
      </c>
      <c r="P126" s="50" t="s">
        <v>32</v>
      </c>
      <c r="Q126" s="50" t="s">
        <v>2886</v>
      </c>
      <c r="R126" s="50" t="s">
        <v>29</v>
      </c>
      <c r="S126" s="50" t="s">
        <v>2751</v>
      </c>
      <c r="T126" s="50" t="s">
        <v>2280</v>
      </c>
      <c r="U126" s="50" t="s">
        <v>30</v>
      </c>
      <c r="V126" s="50" t="str">
        <f>VLOOKUP(A126,Register!$D$2:$N$1317,11,0)</f>
        <v>cwip-Security Room</v>
      </c>
      <c r="W126" s="50" t="s">
        <v>29</v>
      </c>
      <c r="X126" s="50" t="s">
        <v>29</v>
      </c>
    </row>
    <row r="127" spans="1:24" ht="14.1" customHeight="1" x14ac:dyDescent="0.25">
      <c r="A127" s="50" t="str">
        <f t="shared" si="1"/>
        <v>9100000046-0</v>
      </c>
      <c r="B127" s="57" t="s">
        <v>29</v>
      </c>
      <c r="C127" s="50" t="s">
        <v>29</v>
      </c>
      <c r="D127" s="50" t="s">
        <v>2887</v>
      </c>
      <c r="E127" s="50" t="s">
        <v>2814</v>
      </c>
      <c r="F127" s="50" t="s">
        <v>29</v>
      </c>
      <c r="G127" s="50" t="s">
        <v>29</v>
      </c>
      <c r="H127" s="50" t="s">
        <v>2821</v>
      </c>
      <c r="I127" s="58">
        <v>45327</v>
      </c>
      <c r="J127" s="50" t="s">
        <v>2872</v>
      </c>
      <c r="K127" s="59">
        <v>-5534849.4400000004</v>
      </c>
      <c r="L127" s="50" t="s">
        <v>37</v>
      </c>
      <c r="M127" s="50" t="s">
        <v>2748</v>
      </c>
      <c r="N127" s="50" t="s">
        <v>2610</v>
      </c>
      <c r="O127" s="50" t="s">
        <v>32</v>
      </c>
      <c r="P127" s="50" t="s">
        <v>32</v>
      </c>
      <c r="Q127" s="50" t="s">
        <v>2888</v>
      </c>
      <c r="R127" s="50" t="s">
        <v>29</v>
      </c>
      <c r="S127" s="50" t="s">
        <v>2751</v>
      </c>
      <c r="T127" s="50" t="s">
        <v>2283</v>
      </c>
      <c r="U127" s="50" t="s">
        <v>30</v>
      </c>
      <c r="V127" s="50" t="str">
        <f>VLOOKUP(A127,Register!$D$2:$N$1317,11,0)</f>
        <v xml:space="preserve"> CWIP-New Sulphur Godown</v>
      </c>
      <c r="W127" s="50" t="s">
        <v>29</v>
      </c>
      <c r="X127" s="50" t="s">
        <v>29</v>
      </c>
    </row>
    <row r="128" spans="1:24" ht="14.1" customHeight="1" x14ac:dyDescent="0.25">
      <c r="A128" s="50" t="str">
        <f t="shared" si="1"/>
        <v>9100000042-0</v>
      </c>
      <c r="B128" s="57" t="s">
        <v>29</v>
      </c>
      <c r="C128" s="50" t="s">
        <v>29</v>
      </c>
      <c r="D128" s="50" t="s">
        <v>2889</v>
      </c>
      <c r="E128" s="50" t="s">
        <v>2814</v>
      </c>
      <c r="F128" s="50" t="s">
        <v>29</v>
      </c>
      <c r="G128" s="50" t="s">
        <v>29</v>
      </c>
      <c r="H128" s="50" t="s">
        <v>2821</v>
      </c>
      <c r="I128" s="58">
        <v>45382</v>
      </c>
      <c r="J128" s="50" t="s">
        <v>2872</v>
      </c>
      <c r="K128" s="59">
        <v>-2216893.37</v>
      </c>
      <c r="L128" s="50" t="s">
        <v>37</v>
      </c>
      <c r="M128" s="50" t="s">
        <v>2748</v>
      </c>
      <c r="N128" s="50" t="s">
        <v>2610</v>
      </c>
      <c r="O128" s="50" t="s">
        <v>32</v>
      </c>
      <c r="P128" s="50" t="s">
        <v>32</v>
      </c>
      <c r="Q128" s="50" t="s">
        <v>2890</v>
      </c>
      <c r="R128" s="50" t="s">
        <v>29</v>
      </c>
      <c r="S128" s="50" t="s">
        <v>2751</v>
      </c>
      <c r="T128" s="50" t="s">
        <v>2275</v>
      </c>
      <c r="U128" s="50" t="s">
        <v>30</v>
      </c>
      <c r="V128" s="50" t="str">
        <f>VLOOKUP(A128,Register!$D$2:$N$1317,11,0)</f>
        <v>CWIP- Token Room</v>
      </c>
      <c r="W128" s="50" t="s">
        <v>29</v>
      </c>
      <c r="X128" s="50" t="s">
        <v>29</v>
      </c>
    </row>
    <row r="129" spans="1:24" ht="14.1" customHeight="1" x14ac:dyDescent="0.25">
      <c r="A129" s="50" t="str">
        <f t="shared" si="1"/>
        <v>9100000012-0</v>
      </c>
      <c r="B129" s="57" t="s">
        <v>29</v>
      </c>
      <c r="C129" s="50" t="s">
        <v>29</v>
      </c>
      <c r="D129" s="50" t="s">
        <v>2891</v>
      </c>
      <c r="E129" s="50" t="s">
        <v>2814</v>
      </c>
      <c r="F129" s="50" t="s">
        <v>29</v>
      </c>
      <c r="G129" s="50" t="s">
        <v>29</v>
      </c>
      <c r="H129" s="50" t="s">
        <v>2821</v>
      </c>
      <c r="I129" s="58">
        <v>45342</v>
      </c>
      <c r="J129" s="50" t="s">
        <v>2872</v>
      </c>
      <c r="K129" s="59">
        <v>-563277</v>
      </c>
      <c r="L129" s="50" t="s">
        <v>37</v>
      </c>
      <c r="M129" s="50" t="s">
        <v>2748</v>
      </c>
      <c r="N129" s="50" t="s">
        <v>2610</v>
      </c>
      <c r="O129" s="50" t="s">
        <v>32</v>
      </c>
      <c r="P129" s="50" t="s">
        <v>32</v>
      </c>
      <c r="Q129" s="50" t="s">
        <v>2892</v>
      </c>
      <c r="R129" s="50" t="s">
        <v>29</v>
      </c>
      <c r="S129" s="50" t="s">
        <v>2751</v>
      </c>
      <c r="T129" s="50" t="s">
        <v>2205</v>
      </c>
      <c r="U129" s="50" t="s">
        <v>30</v>
      </c>
      <c r="V129" s="50" t="str">
        <f>VLOOKUP(A129,Register!$D$2:$N$1317,11,0)</f>
        <v>CWIP- NEW BOUNDRY WALL</v>
      </c>
      <c r="W129" s="50" t="s">
        <v>29</v>
      </c>
      <c r="X129" s="50" t="s">
        <v>29</v>
      </c>
    </row>
    <row r="130" spans="1:24" ht="14.1" customHeight="1" x14ac:dyDescent="0.25">
      <c r="A130" s="50" t="str">
        <f t="shared" si="1"/>
        <v>9100000016-0</v>
      </c>
      <c r="B130" s="57" t="s">
        <v>29</v>
      </c>
      <c r="C130" s="50" t="s">
        <v>29</v>
      </c>
      <c r="D130" s="50" t="s">
        <v>2893</v>
      </c>
      <c r="E130" s="50" t="s">
        <v>2814</v>
      </c>
      <c r="F130" s="50" t="s">
        <v>29</v>
      </c>
      <c r="G130" s="50" t="s">
        <v>29</v>
      </c>
      <c r="H130" s="50" t="s">
        <v>2821</v>
      </c>
      <c r="I130" s="58">
        <v>45381</v>
      </c>
      <c r="J130" s="50" t="s">
        <v>2872</v>
      </c>
      <c r="K130" s="59">
        <v>-8698059.9000000004</v>
      </c>
      <c r="L130" s="50" t="s">
        <v>37</v>
      </c>
      <c r="M130" s="50" t="s">
        <v>2748</v>
      </c>
      <c r="N130" s="50" t="s">
        <v>2610</v>
      </c>
      <c r="O130" s="50" t="s">
        <v>32</v>
      </c>
      <c r="P130" s="50" t="s">
        <v>32</v>
      </c>
      <c r="Q130" s="50" t="s">
        <v>2894</v>
      </c>
      <c r="R130" s="50" t="s">
        <v>29</v>
      </c>
      <c r="S130" s="50" t="s">
        <v>2751</v>
      </c>
      <c r="T130" s="50" t="s">
        <v>2215</v>
      </c>
      <c r="U130" s="50" t="s">
        <v>30</v>
      </c>
      <c r="V130" s="50" t="str">
        <f>VLOOKUP(A130,Register!$D$2:$N$1317,11,0)</f>
        <v>CWIP- ROAD &amp; DRAIN INSIDE FACTORY</v>
      </c>
      <c r="W130" s="50" t="s">
        <v>29</v>
      </c>
      <c r="X130" s="50" t="s">
        <v>29</v>
      </c>
    </row>
    <row r="131" spans="1:24" ht="14.1" customHeight="1" x14ac:dyDescent="0.25">
      <c r="A131" s="50" t="str">
        <f t="shared" ref="A131:A194" si="2">CONCATENATE(T131,"-",U131)</f>
        <v>9100000032-0</v>
      </c>
      <c r="B131" s="57" t="s">
        <v>29</v>
      </c>
      <c r="C131" s="50" t="s">
        <v>29</v>
      </c>
      <c r="D131" s="50" t="s">
        <v>2895</v>
      </c>
      <c r="E131" s="50" t="s">
        <v>2814</v>
      </c>
      <c r="F131" s="50" t="s">
        <v>29</v>
      </c>
      <c r="G131" s="50" t="s">
        <v>29</v>
      </c>
      <c r="H131" s="50" t="s">
        <v>2821</v>
      </c>
      <c r="I131" s="58">
        <v>45376</v>
      </c>
      <c r="J131" s="50" t="s">
        <v>2872</v>
      </c>
      <c r="K131" s="59">
        <v>-21420846.289999999</v>
      </c>
      <c r="L131" s="50" t="s">
        <v>37</v>
      </c>
      <c r="M131" s="50" t="s">
        <v>2748</v>
      </c>
      <c r="N131" s="50" t="s">
        <v>2610</v>
      </c>
      <c r="O131" s="50" t="s">
        <v>32</v>
      </c>
      <c r="P131" s="50" t="s">
        <v>32</v>
      </c>
      <c r="Q131" s="50" t="s">
        <v>2896</v>
      </c>
      <c r="R131" s="50" t="s">
        <v>29</v>
      </c>
      <c r="S131" s="50" t="s">
        <v>2751</v>
      </c>
      <c r="T131" s="50" t="s">
        <v>2255</v>
      </c>
      <c r="U131" s="50" t="s">
        <v>30</v>
      </c>
      <c r="V131" s="50" t="str">
        <f>VLOOKUP(A131,Register!$D$2:$N$1317,11,0)</f>
        <v>CWIP - CANE YARD ROAD &amp; DRAIN WORK</v>
      </c>
      <c r="W131" s="50" t="s">
        <v>29</v>
      </c>
      <c r="X131" s="50" t="s">
        <v>29</v>
      </c>
    </row>
    <row r="132" spans="1:24" ht="14.1" customHeight="1" x14ac:dyDescent="0.25">
      <c r="A132" s="50" t="str">
        <f t="shared" si="2"/>
        <v>9100000025-0</v>
      </c>
      <c r="B132" s="57" t="s">
        <v>29</v>
      </c>
      <c r="C132" s="50" t="s">
        <v>29</v>
      </c>
      <c r="D132" s="50" t="s">
        <v>2897</v>
      </c>
      <c r="E132" s="50" t="s">
        <v>2814</v>
      </c>
      <c r="F132" s="50" t="s">
        <v>29</v>
      </c>
      <c r="G132" s="50" t="s">
        <v>29</v>
      </c>
      <c r="H132" s="50" t="s">
        <v>2821</v>
      </c>
      <c r="I132" s="58">
        <v>45085</v>
      </c>
      <c r="J132" s="50" t="s">
        <v>2872</v>
      </c>
      <c r="K132" s="59">
        <v>-327570.27</v>
      </c>
      <c r="L132" s="50" t="s">
        <v>37</v>
      </c>
      <c r="M132" s="51" t="s">
        <v>2747</v>
      </c>
      <c r="N132" s="50" t="s">
        <v>29</v>
      </c>
      <c r="O132" s="50" t="s">
        <v>32</v>
      </c>
      <c r="P132" s="50" t="s">
        <v>32</v>
      </c>
      <c r="Q132" s="50" t="s">
        <v>2898</v>
      </c>
      <c r="R132" s="50" t="s">
        <v>29</v>
      </c>
      <c r="S132" s="50" t="s">
        <v>2751</v>
      </c>
      <c r="T132" s="50" t="s">
        <v>2238</v>
      </c>
      <c r="U132" s="50" t="s">
        <v>30</v>
      </c>
      <c r="V132" s="50" t="str">
        <f>VLOOKUP(A132,Register!$D$2:$N$1317,11,0)</f>
        <v>CWIP - SWAMI NARAYAN HALL</v>
      </c>
      <c r="W132" s="50" t="s">
        <v>29</v>
      </c>
      <c r="X132" s="50" t="s">
        <v>29</v>
      </c>
    </row>
    <row r="133" spans="1:24" ht="14.1" customHeight="1" x14ac:dyDescent="0.25">
      <c r="A133" s="50" t="str">
        <f t="shared" si="2"/>
        <v>9100000025-0</v>
      </c>
      <c r="B133" s="57" t="s">
        <v>29</v>
      </c>
      <c r="C133" s="50" t="s">
        <v>29</v>
      </c>
      <c r="D133" s="50" t="s">
        <v>2899</v>
      </c>
      <c r="E133" s="50" t="s">
        <v>2814</v>
      </c>
      <c r="F133" s="50" t="s">
        <v>29</v>
      </c>
      <c r="G133" s="50" t="s">
        <v>29</v>
      </c>
      <c r="H133" s="50" t="s">
        <v>2821</v>
      </c>
      <c r="I133" s="58">
        <v>45382</v>
      </c>
      <c r="J133" s="50" t="s">
        <v>2872</v>
      </c>
      <c r="K133" s="59">
        <v>-1703376.56</v>
      </c>
      <c r="L133" s="50" t="s">
        <v>37</v>
      </c>
      <c r="M133" s="50" t="s">
        <v>2748</v>
      </c>
      <c r="N133" s="50" t="s">
        <v>2875</v>
      </c>
      <c r="O133" s="50" t="s">
        <v>32</v>
      </c>
      <c r="P133" s="50" t="s">
        <v>32</v>
      </c>
      <c r="Q133" s="50" t="s">
        <v>2900</v>
      </c>
      <c r="R133" s="50" t="s">
        <v>29</v>
      </c>
      <c r="S133" s="50" t="s">
        <v>2751</v>
      </c>
      <c r="T133" s="50" t="s">
        <v>2238</v>
      </c>
      <c r="U133" s="50" t="s">
        <v>30</v>
      </c>
      <c r="V133" s="50" t="str">
        <f>VLOOKUP(A133,Register!$D$2:$N$1317,11,0)</f>
        <v>CWIP - SWAMI NARAYAN HALL</v>
      </c>
      <c r="W133" s="50" t="s">
        <v>29</v>
      </c>
      <c r="X133" s="50" t="s">
        <v>29</v>
      </c>
    </row>
    <row r="134" spans="1:24" ht="14.1" customHeight="1" x14ac:dyDescent="0.25">
      <c r="A134" s="50" t="str">
        <f t="shared" si="2"/>
        <v>9100000033-0</v>
      </c>
      <c r="B134" s="57" t="s">
        <v>29</v>
      </c>
      <c r="C134" s="50" t="s">
        <v>29</v>
      </c>
      <c r="D134" s="50" t="s">
        <v>2901</v>
      </c>
      <c r="E134" s="50" t="s">
        <v>2814</v>
      </c>
      <c r="F134" s="50" t="s">
        <v>29</v>
      </c>
      <c r="G134" s="50" t="s">
        <v>29</v>
      </c>
      <c r="H134" s="50" t="s">
        <v>2821</v>
      </c>
      <c r="I134" s="58">
        <v>45382</v>
      </c>
      <c r="J134" s="50" t="s">
        <v>2872</v>
      </c>
      <c r="K134" s="59">
        <v>-13141066.83</v>
      </c>
      <c r="L134" s="50" t="s">
        <v>37</v>
      </c>
      <c r="M134" s="50" t="s">
        <v>2748</v>
      </c>
      <c r="N134" s="50" t="s">
        <v>2610</v>
      </c>
      <c r="O134" s="50" t="s">
        <v>32</v>
      </c>
      <c r="P134" s="50" t="s">
        <v>32</v>
      </c>
      <c r="Q134" s="50" t="s">
        <v>2902</v>
      </c>
      <c r="R134" s="50" t="s">
        <v>29</v>
      </c>
      <c r="S134" s="50" t="s">
        <v>2751</v>
      </c>
      <c r="T134" s="50" t="s">
        <v>2257</v>
      </c>
      <c r="U134" s="50" t="s">
        <v>30</v>
      </c>
      <c r="V134" s="50" t="str">
        <f>VLOOKUP(A134,Register!$D$2:$N$1317,11,0)</f>
        <v>CWIP - ADMIN BUILDING</v>
      </c>
      <c r="W134" s="50" t="s">
        <v>29</v>
      </c>
      <c r="X134" s="50" t="s">
        <v>29</v>
      </c>
    </row>
    <row r="135" spans="1:24" ht="14.1" customHeight="1" x14ac:dyDescent="0.25">
      <c r="A135" s="50" t="str">
        <f t="shared" si="2"/>
        <v>9100000016-0</v>
      </c>
      <c r="B135" s="57" t="s">
        <v>29</v>
      </c>
      <c r="C135" s="50" t="s">
        <v>29</v>
      </c>
      <c r="D135" s="50" t="s">
        <v>2903</v>
      </c>
      <c r="E135" s="50" t="s">
        <v>2814</v>
      </c>
      <c r="F135" s="50" t="s">
        <v>29</v>
      </c>
      <c r="G135" s="50" t="s">
        <v>29</v>
      </c>
      <c r="H135" s="50" t="s">
        <v>2904</v>
      </c>
      <c r="I135" s="58">
        <v>45018</v>
      </c>
      <c r="J135" s="50" t="s">
        <v>2816</v>
      </c>
      <c r="K135" s="59">
        <v>12500.01</v>
      </c>
      <c r="L135" s="50" t="s">
        <v>37</v>
      </c>
      <c r="M135" s="51" t="s">
        <v>2747</v>
      </c>
      <c r="N135" s="50" t="s">
        <v>29</v>
      </c>
      <c r="O135" s="50" t="s">
        <v>32</v>
      </c>
      <c r="P135" s="50" t="s">
        <v>32</v>
      </c>
      <c r="Q135" s="50" t="s">
        <v>2905</v>
      </c>
      <c r="R135" s="50" t="s">
        <v>29</v>
      </c>
      <c r="S135" s="50" t="s">
        <v>2751</v>
      </c>
      <c r="T135" s="50" t="s">
        <v>2215</v>
      </c>
      <c r="U135" s="50" t="s">
        <v>30</v>
      </c>
      <c r="V135" s="50" t="str">
        <f>VLOOKUP(A135,Register!$D$2:$N$1317,11,0)</f>
        <v>CWIP- ROAD &amp; DRAIN INSIDE FACTORY</v>
      </c>
      <c r="W135" s="50" t="s">
        <v>29</v>
      </c>
      <c r="X135" s="50" t="s">
        <v>29</v>
      </c>
    </row>
    <row r="136" spans="1:24" ht="14.1" customHeight="1" x14ac:dyDescent="0.25">
      <c r="A136" s="50" t="str">
        <f t="shared" si="2"/>
        <v>9100000012-0</v>
      </c>
      <c r="B136" s="57" t="s">
        <v>29</v>
      </c>
      <c r="C136" s="50" t="s">
        <v>29</v>
      </c>
      <c r="D136" s="50" t="s">
        <v>2906</v>
      </c>
      <c r="E136" s="50" t="s">
        <v>2814</v>
      </c>
      <c r="F136" s="50" t="s">
        <v>29</v>
      </c>
      <c r="G136" s="50" t="s">
        <v>29</v>
      </c>
      <c r="H136" s="50" t="s">
        <v>2904</v>
      </c>
      <c r="I136" s="58">
        <v>45019</v>
      </c>
      <c r="J136" s="50" t="s">
        <v>2816</v>
      </c>
      <c r="K136" s="59">
        <v>12500.01</v>
      </c>
      <c r="L136" s="50" t="s">
        <v>37</v>
      </c>
      <c r="M136" s="51" t="s">
        <v>2747</v>
      </c>
      <c r="N136" s="50" t="s">
        <v>29</v>
      </c>
      <c r="O136" s="50" t="s">
        <v>32</v>
      </c>
      <c r="P136" s="50" t="s">
        <v>32</v>
      </c>
      <c r="Q136" s="50" t="s">
        <v>2907</v>
      </c>
      <c r="R136" s="50" t="s">
        <v>29</v>
      </c>
      <c r="S136" s="50" t="s">
        <v>2751</v>
      </c>
      <c r="T136" s="50" t="s">
        <v>2205</v>
      </c>
      <c r="U136" s="50" t="s">
        <v>30</v>
      </c>
      <c r="V136" s="50" t="str">
        <f>VLOOKUP(A136,Register!$D$2:$N$1317,11,0)</f>
        <v>CWIP- NEW BOUNDRY WALL</v>
      </c>
      <c r="W136" s="50" t="s">
        <v>29</v>
      </c>
      <c r="X136" s="50" t="s">
        <v>29</v>
      </c>
    </row>
    <row r="137" spans="1:24" ht="14.1" customHeight="1" x14ac:dyDescent="0.25">
      <c r="A137" s="50" t="str">
        <f t="shared" si="2"/>
        <v>9100000025-0</v>
      </c>
      <c r="B137" s="57" t="s">
        <v>29</v>
      </c>
      <c r="C137" s="50" t="s">
        <v>29</v>
      </c>
      <c r="D137" s="50" t="s">
        <v>2908</v>
      </c>
      <c r="E137" s="50" t="s">
        <v>2814</v>
      </c>
      <c r="F137" s="50" t="s">
        <v>29</v>
      </c>
      <c r="G137" s="50" t="s">
        <v>29</v>
      </c>
      <c r="H137" s="50" t="s">
        <v>2904</v>
      </c>
      <c r="I137" s="58">
        <v>45019</v>
      </c>
      <c r="J137" s="50" t="s">
        <v>2816</v>
      </c>
      <c r="K137" s="59">
        <v>14347.79</v>
      </c>
      <c r="L137" s="50" t="s">
        <v>37</v>
      </c>
      <c r="M137" s="51" t="s">
        <v>2747</v>
      </c>
      <c r="N137" s="50" t="s">
        <v>29</v>
      </c>
      <c r="O137" s="50" t="s">
        <v>32</v>
      </c>
      <c r="P137" s="50" t="s">
        <v>32</v>
      </c>
      <c r="Q137" s="50" t="s">
        <v>2909</v>
      </c>
      <c r="R137" s="50" t="s">
        <v>29</v>
      </c>
      <c r="S137" s="50" t="s">
        <v>2751</v>
      </c>
      <c r="T137" s="50" t="s">
        <v>2238</v>
      </c>
      <c r="U137" s="50" t="s">
        <v>30</v>
      </c>
      <c r="V137" s="50" t="str">
        <f>VLOOKUP(A137,Register!$D$2:$N$1317,11,0)</f>
        <v>CWIP - SWAMI NARAYAN HALL</v>
      </c>
      <c r="W137" s="50" t="s">
        <v>29</v>
      </c>
      <c r="X137" s="50" t="s">
        <v>29</v>
      </c>
    </row>
    <row r="138" spans="1:24" ht="14.1" customHeight="1" x14ac:dyDescent="0.25">
      <c r="A138" s="50" t="str">
        <f t="shared" si="2"/>
        <v>9100000040-0</v>
      </c>
      <c r="B138" s="57" t="s">
        <v>29</v>
      </c>
      <c r="C138" s="50" t="s">
        <v>29</v>
      </c>
      <c r="D138" s="50" t="s">
        <v>2910</v>
      </c>
      <c r="E138" s="50" t="s">
        <v>2814</v>
      </c>
      <c r="F138" s="50" t="s">
        <v>29</v>
      </c>
      <c r="G138" s="50" t="s">
        <v>29</v>
      </c>
      <c r="H138" s="50" t="s">
        <v>2904</v>
      </c>
      <c r="I138" s="58">
        <v>45020</v>
      </c>
      <c r="J138" s="50" t="s">
        <v>2816</v>
      </c>
      <c r="K138" s="59">
        <v>12500.01</v>
      </c>
      <c r="L138" s="50" t="s">
        <v>37</v>
      </c>
      <c r="M138" s="51" t="s">
        <v>2747</v>
      </c>
      <c r="N138" s="50" t="s">
        <v>29</v>
      </c>
      <c r="O138" s="50" t="s">
        <v>32</v>
      </c>
      <c r="P138" s="50" t="s">
        <v>32</v>
      </c>
      <c r="Q138" s="50" t="s">
        <v>2911</v>
      </c>
      <c r="R138" s="50" t="s">
        <v>29</v>
      </c>
      <c r="S138" s="50" t="s">
        <v>2751</v>
      </c>
      <c r="T138" s="50" t="s">
        <v>2271</v>
      </c>
      <c r="U138" s="50" t="s">
        <v>30</v>
      </c>
      <c r="V138" s="50" t="str">
        <f>VLOOKUP(A138,Register!$D$2:$N$1317,11,0)</f>
        <v>Two Room Set G+3</v>
      </c>
      <c r="W138" s="50" t="s">
        <v>29</v>
      </c>
      <c r="X138" s="50" t="s">
        <v>29</v>
      </c>
    </row>
    <row r="139" spans="1:24" ht="14.1" customHeight="1" x14ac:dyDescent="0.25">
      <c r="A139" s="50" t="str">
        <f t="shared" si="2"/>
        <v>9100000012-0</v>
      </c>
      <c r="B139" s="57" t="s">
        <v>29</v>
      </c>
      <c r="C139" s="50" t="s">
        <v>29</v>
      </c>
      <c r="D139" s="50" t="s">
        <v>2912</v>
      </c>
      <c r="E139" s="50" t="s">
        <v>2814</v>
      </c>
      <c r="F139" s="50" t="s">
        <v>29</v>
      </c>
      <c r="G139" s="50" t="s">
        <v>29</v>
      </c>
      <c r="H139" s="50" t="s">
        <v>2904</v>
      </c>
      <c r="I139" s="58">
        <v>45020</v>
      </c>
      <c r="J139" s="50" t="s">
        <v>2816</v>
      </c>
      <c r="K139" s="59">
        <v>1696.58</v>
      </c>
      <c r="L139" s="50" t="s">
        <v>37</v>
      </c>
      <c r="M139" s="51" t="s">
        <v>2747</v>
      </c>
      <c r="N139" s="50" t="s">
        <v>29</v>
      </c>
      <c r="O139" s="50" t="s">
        <v>32</v>
      </c>
      <c r="P139" s="50" t="s">
        <v>32</v>
      </c>
      <c r="Q139" s="50" t="s">
        <v>2907</v>
      </c>
      <c r="R139" s="50" t="s">
        <v>29</v>
      </c>
      <c r="S139" s="50" t="s">
        <v>2751</v>
      </c>
      <c r="T139" s="50" t="s">
        <v>2205</v>
      </c>
      <c r="U139" s="50" t="s">
        <v>30</v>
      </c>
      <c r="V139" s="50" t="str">
        <f>VLOOKUP(A139,Register!$D$2:$N$1317,11,0)</f>
        <v>CWIP- NEW BOUNDRY WALL</v>
      </c>
      <c r="W139" s="50" t="s">
        <v>29</v>
      </c>
      <c r="X139" s="50" t="s">
        <v>29</v>
      </c>
    </row>
    <row r="140" spans="1:24" ht="14.1" customHeight="1" x14ac:dyDescent="0.25">
      <c r="A140" s="50" t="str">
        <f t="shared" si="2"/>
        <v>9100000016-0</v>
      </c>
      <c r="B140" s="57" t="s">
        <v>29</v>
      </c>
      <c r="C140" s="50" t="s">
        <v>29</v>
      </c>
      <c r="D140" s="50" t="s">
        <v>2913</v>
      </c>
      <c r="E140" s="50" t="s">
        <v>2814</v>
      </c>
      <c r="F140" s="50" t="s">
        <v>29</v>
      </c>
      <c r="G140" s="50" t="s">
        <v>29</v>
      </c>
      <c r="H140" s="50" t="s">
        <v>2904</v>
      </c>
      <c r="I140" s="58">
        <v>45020</v>
      </c>
      <c r="J140" s="50" t="s">
        <v>2816</v>
      </c>
      <c r="K140" s="59">
        <v>30000.02</v>
      </c>
      <c r="L140" s="50" t="s">
        <v>37</v>
      </c>
      <c r="M140" s="51" t="s">
        <v>2747</v>
      </c>
      <c r="N140" s="50" t="s">
        <v>29</v>
      </c>
      <c r="O140" s="50" t="s">
        <v>32</v>
      </c>
      <c r="P140" s="50" t="s">
        <v>32</v>
      </c>
      <c r="Q140" s="50" t="s">
        <v>2914</v>
      </c>
      <c r="R140" s="50" t="s">
        <v>29</v>
      </c>
      <c r="S140" s="50" t="s">
        <v>2751</v>
      </c>
      <c r="T140" s="50" t="s">
        <v>2215</v>
      </c>
      <c r="U140" s="50" t="s">
        <v>30</v>
      </c>
      <c r="V140" s="50" t="str">
        <f>VLOOKUP(A140,Register!$D$2:$N$1317,11,0)</f>
        <v>CWIP- ROAD &amp; DRAIN INSIDE FACTORY</v>
      </c>
      <c r="W140" s="50" t="s">
        <v>29</v>
      </c>
      <c r="X140" s="50" t="s">
        <v>29</v>
      </c>
    </row>
    <row r="141" spans="1:24" ht="14.1" customHeight="1" x14ac:dyDescent="0.25">
      <c r="A141" s="50" t="str">
        <f t="shared" si="2"/>
        <v>9100000016-0</v>
      </c>
      <c r="B141" s="57" t="s">
        <v>29</v>
      </c>
      <c r="C141" s="50" t="s">
        <v>29</v>
      </c>
      <c r="D141" s="50" t="s">
        <v>2915</v>
      </c>
      <c r="E141" s="50" t="s">
        <v>2814</v>
      </c>
      <c r="F141" s="50" t="s">
        <v>29</v>
      </c>
      <c r="G141" s="50" t="s">
        <v>29</v>
      </c>
      <c r="H141" s="50" t="s">
        <v>2904</v>
      </c>
      <c r="I141" s="58">
        <v>45021</v>
      </c>
      <c r="J141" s="50" t="s">
        <v>2816</v>
      </c>
      <c r="K141" s="59">
        <v>30000.02</v>
      </c>
      <c r="L141" s="50" t="s">
        <v>37</v>
      </c>
      <c r="M141" s="51" t="s">
        <v>2747</v>
      </c>
      <c r="N141" s="50" t="s">
        <v>29</v>
      </c>
      <c r="O141" s="50" t="s">
        <v>32</v>
      </c>
      <c r="P141" s="50" t="s">
        <v>32</v>
      </c>
      <c r="Q141" s="50" t="s">
        <v>2914</v>
      </c>
      <c r="R141" s="50" t="s">
        <v>29</v>
      </c>
      <c r="S141" s="50" t="s">
        <v>2751</v>
      </c>
      <c r="T141" s="50" t="s">
        <v>2215</v>
      </c>
      <c r="U141" s="50" t="s">
        <v>30</v>
      </c>
      <c r="V141" s="50" t="str">
        <f>VLOOKUP(A141,Register!$D$2:$N$1317,11,0)</f>
        <v>CWIP- ROAD &amp; DRAIN INSIDE FACTORY</v>
      </c>
      <c r="W141" s="50" t="s">
        <v>29</v>
      </c>
      <c r="X141" s="50" t="s">
        <v>29</v>
      </c>
    </row>
    <row r="142" spans="1:24" ht="14.1" customHeight="1" x14ac:dyDescent="0.25">
      <c r="A142" s="50" t="str">
        <f t="shared" si="2"/>
        <v>9100000016-0</v>
      </c>
      <c r="B142" s="57" t="s">
        <v>29</v>
      </c>
      <c r="C142" s="50" t="s">
        <v>29</v>
      </c>
      <c r="D142" s="50" t="s">
        <v>2916</v>
      </c>
      <c r="E142" s="50" t="s">
        <v>2814</v>
      </c>
      <c r="F142" s="50" t="s">
        <v>29</v>
      </c>
      <c r="G142" s="50" t="s">
        <v>29</v>
      </c>
      <c r="H142" s="50" t="s">
        <v>2904</v>
      </c>
      <c r="I142" s="58">
        <v>45021</v>
      </c>
      <c r="J142" s="50" t="s">
        <v>2816</v>
      </c>
      <c r="K142" s="59">
        <v>12500.01</v>
      </c>
      <c r="L142" s="50" t="s">
        <v>37</v>
      </c>
      <c r="M142" s="51" t="s">
        <v>2747</v>
      </c>
      <c r="N142" s="50" t="s">
        <v>29</v>
      </c>
      <c r="O142" s="50" t="s">
        <v>32</v>
      </c>
      <c r="P142" s="50" t="s">
        <v>32</v>
      </c>
      <c r="Q142" s="50" t="s">
        <v>2905</v>
      </c>
      <c r="R142" s="50" t="s">
        <v>29</v>
      </c>
      <c r="S142" s="50" t="s">
        <v>2751</v>
      </c>
      <c r="T142" s="50" t="s">
        <v>2215</v>
      </c>
      <c r="U142" s="50" t="s">
        <v>30</v>
      </c>
      <c r="V142" s="50" t="str">
        <f>VLOOKUP(A142,Register!$D$2:$N$1317,11,0)</f>
        <v>CWIP- ROAD &amp; DRAIN INSIDE FACTORY</v>
      </c>
      <c r="W142" s="50" t="s">
        <v>29</v>
      </c>
      <c r="X142" s="50" t="s">
        <v>29</v>
      </c>
    </row>
    <row r="143" spans="1:24" ht="14.1" customHeight="1" x14ac:dyDescent="0.25">
      <c r="A143" s="50" t="str">
        <f t="shared" si="2"/>
        <v>9100000016-0</v>
      </c>
      <c r="B143" s="57" t="s">
        <v>29</v>
      </c>
      <c r="C143" s="50" t="s">
        <v>29</v>
      </c>
      <c r="D143" s="50" t="s">
        <v>2916</v>
      </c>
      <c r="E143" s="50" t="s">
        <v>2814</v>
      </c>
      <c r="F143" s="50" t="s">
        <v>29</v>
      </c>
      <c r="G143" s="50" t="s">
        <v>29</v>
      </c>
      <c r="H143" s="50" t="s">
        <v>2904</v>
      </c>
      <c r="I143" s="58">
        <v>45021</v>
      </c>
      <c r="J143" s="50" t="s">
        <v>2816</v>
      </c>
      <c r="K143" s="59">
        <v>1696.58</v>
      </c>
      <c r="L143" s="50" t="s">
        <v>37</v>
      </c>
      <c r="M143" s="51" t="s">
        <v>2747</v>
      </c>
      <c r="N143" s="50" t="s">
        <v>29</v>
      </c>
      <c r="O143" s="50" t="s">
        <v>32</v>
      </c>
      <c r="P143" s="50" t="s">
        <v>32</v>
      </c>
      <c r="Q143" s="50" t="s">
        <v>2905</v>
      </c>
      <c r="R143" s="50" t="s">
        <v>29</v>
      </c>
      <c r="S143" s="50" t="s">
        <v>2751</v>
      </c>
      <c r="T143" s="50" t="s">
        <v>2215</v>
      </c>
      <c r="U143" s="50" t="s">
        <v>30</v>
      </c>
      <c r="V143" s="50" t="str">
        <f>VLOOKUP(A143,Register!$D$2:$N$1317,11,0)</f>
        <v>CWIP- ROAD &amp; DRAIN INSIDE FACTORY</v>
      </c>
      <c r="W143" s="50" t="s">
        <v>29</v>
      </c>
      <c r="X143" s="50" t="s">
        <v>29</v>
      </c>
    </row>
    <row r="144" spans="1:24" ht="14.1" customHeight="1" x14ac:dyDescent="0.25">
      <c r="A144" s="50" t="str">
        <f t="shared" si="2"/>
        <v>9100000025-0</v>
      </c>
      <c r="B144" s="57" t="s">
        <v>29</v>
      </c>
      <c r="C144" s="50" t="s">
        <v>29</v>
      </c>
      <c r="D144" s="50" t="s">
        <v>2917</v>
      </c>
      <c r="E144" s="50" t="s">
        <v>2814</v>
      </c>
      <c r="F144" s="50" t="s">
        <v>29</v>
      </c>
      <c r="G144" s="50" t="s">
        <v>29</v>
      </c>
      <c r="H144" s="50" t="s">
        <v>2904</v>
      </c>
      <c r="I144" s="58">
        <v>45021</v>
      </c>
      <c r="J144" s="50" t="s">
        <v>2816</v>
      </c>
      <c r="K144" s="59">
        <v>8.5</v>
      </c>
      <c r="L144" s="50" t="s">
        <v>37</v>
      </c>
      <c r="M144" s="51" t="s">
        <v>2747</v>
      </c>
      <c r="N144" s="50" t="s">
        <v>29</v>
      </c>
      <c r="O144" s="50" t="s">
        <v>32</v>
      </c>
      <c r="P144" s="50" t="s">
        <v>32</v>
      </c>
      <c r="Q144" s="50" t="s">
        <v>2918</v>
      </c>
      <c r="R144" s="50" t="s">
        <v>29</v>
      </c>
      <c r="S144" s="50" t="s">
        <v>2751</v>
      </c>
      <c r="T144" s="50" t="s">
        <v>2238</v>
      </c>
      <c r="U144" s="50" t="s">
        <v>30</v>
      </c>
      <c r="V144" s="50" t="str">
        <f>VLOOKUP(A144,Register!$D$2:$N$1317,11,0)</f>
        <v>CWIP - SWAMI NARAYAN HALL</v>
      </c>
      <c r="W144" s="50" t="s">
        <v>29</v>
      </c>
      <c r="X144" s="50" t="s">
        <v>29</v>
      </c>
    </row>
    <row r="145" spans="1:24" ht="14.1" customHeight="1" x14ac:dyDescent="0.25">
      <c r="A145" s="50" t="str">
        <f t="shared" si="2"/>
        <v>9100000025-0</v>
      </c>
      <c r="B145" s="57" t="s">
        <v>29</v>
      </c>
      <c r="C145" s="50" t="s">
        <v>29</v>
      </c>
      <c r="D145" s="50" t="s">
        <v>2917</v>
      </c>
      <c r="E145" s="50" t="s">
        <v>2814</v>
      </c>
      <c r="F145" s="50" t="s">
        <v>29</v>
      </c>
      <c r="G145" s="50" t="s">
        <v>29</v>
      </c>
      <c r="H145" s="50" t="s">
        <v>2904</v>
      </c>
      <c r="I145" s="58">
        <v>45021</v>
      </c>
      <c r="J145" s="50" t="s">
        <v>2816</v>
      </c>
      <c r="K145" s="59">
        <v>240</v>
      </c>
      <c r="L145" s="50" t="s">
        <v>37</v>
      </c>
      <c r="M145" s="51" t="s">
        <v>2747</v>
      </c>
      <c r="N145" s="50" t="s">
        <v>29</v>
      </c>
      <c r="O145" s="50" t="s">
        <v>32</v>
      </c>
      <c r="P145" s="50" t="s">
        <v>32</v>
      </c>
      <c r="Q145" s="50" t="s">
        <v>2918</v>
      </c>
      <c r="R145" s="50" t="s">
        <v>29</v>
      </c>
      <c r="S145" s="50" t="s">
        <v>2751</v>
      </c>
      <c r="T145" s="50" t="s">
        <v>2238</v>
      </c>
      <c r="U145" s="50" t="s">
        <v>30</v>
      </c>
      <c r="V145" s="50" t="str">
        <f>VLOOKUP(A145,Register!$D$2:$N$1317,11,0)</f>
        <v>CWIP - SWAMI NARAYAN HALL</v>
      </c>
      <c r="W145" s="50" t="s">
        <v>29</v>
      </c>
      <c r="X145" s="50" t="s">
        <v>29</v>
      </c>
    </row>
    <row r="146" spans="1:24" ht="14.1" customHeight="1" x14ac:dyDescent="0.25">
      <c r="A146" s="50" t="str">
        <f t="shared" si="2"/>
        <v>9100000041-0</v>
      </c>
      <c r="B146" s="57" t="s">
        <v>29</v>
      </c>
      <c r="C146" s="50" t="s">
        <v>29</v>
      </c>
      <c r="D146" s="50" t="s">
        <v>2919</v>
      </c>
      <c r="E146" s="50" t="s">
        <v>2814</v>
      </c>
      <c r="F146" s="50" t="s">
        <v>29</v>
      </c>
      <c r="G146" s="50" t="s">
        <v>29</v>
      </c>
      <c r="H146" s="50" t="s">
        <v>2904</v>
      </c>
      <c r="I146" s="58">
        <v>45022</v>
      </c>
      <c r="J146" s="50" t="s">
        <v>2816</v>
      </c>
      <c r="K146" s="59">
        <v>25000.02</v>
      </c>
      <c r="L146" s="50" t="s">
        <v>37</v>
      </c>
      <c r="M146" s="51" t="s">
        <v>2747</v>
      </c>
      <c r="N146" s="50" t="s">
        <v>29</v>
      </c>
      <c r="O146" s="50" t="s">
        <v>32</v>
      </c>
      <c r="P146" s="50" t="s">
        <v>32</v>
      </c>
      <c r="Q146" s="50" t="s">
        <v>2920</v>
      </c>
      <c r="R146" s="50" t="s">
        <v>29</v>
      </c>
      <c r="S146" s="50" t="s">
        <v>2751</v>
      </c>
      <c r="T146" s="50" t="s">
        <v>2273</v>
      </c>
      <c r="U146" s="50" t="s">
        <v>30</v>
      </c>
      <c r="V146" s="50" t="str">
        <f>VLOOKUP(A146,Register!$D$2:$N$1317,11,0)</f>
        <v>Dormitory G+3</v>
      </c>
      <c r="W146" s="50" t="s">
        <v>29</v>
      </c>
      <c r="X146" s="50" t="s">
        <v>29</v>
      </c>
    </row>
    <row r="147" spans="1:24" ht="14.1" customHeight="1" x14ac:dyDescent="0.25">
      <c r="A147" s="50" t="str">
        <f t="shared" si="2"/>
        <v>9100000016-0</v>
      </c>
      <c r="B147" s="57" t="s">
        <v>29</v>
      </c>
      <c r="C147" s="50" t="s">
        <v>29</v>
      </c>
      <c r="D147" s="50" t="s">
        <v>2921</v>
      </c>
      <c r="E147" s="50" t="s">
        <v>2814</v>
      </c>
      <c r="F147" s="50" t="s">
        <v>29</v>
      </c>
      <c r="G147" s="50" t="s">
        <v>29</v>
      </c>
      <c r="H147" s="50" t="s">
        <v>2904</v>
      </c>
      <c r="I147" s="58">
        <v>45023</v>
      </c>
      <c r="J147" s="50" t="s">
        <v>2816</v>
      </c>
      <c r="K147" s="59">
        <v>32500.03</v>
      </c>
      <c r="L147" s="50" t="s">
        <v>37</v>
      </c>
      <c r="M147" s="51" t="s">
        <v>2747</v>
      </c>
      <c r="N147" s="50" t="s">
        <v>29</v>
      </c>
      <c r="O147" s="50" t="s">
        <v>32</v>
      </c>
      <c r="P147" s="50" t="s">
        <v>32</v>
      </c>
      <c r="Q147" s="50" t="s">
        <v>2914</v>
      </c>
      <c r="R147" s="50" t="s">
        <v>29</v>
      </c>
      <c r="S147" s="50" t="s">
        <v>2751</v>
      </c>
      <c r="T147" s="50" t="s">
        <v>2215</v>
      </c>
      <c r="U147" s="50" t="s">
        <v>30</v>
      </c>
      <c r="V147" s="50" t="str">
        <f>VLOOKUP(A147,Register!$D$2:$N$1317,11,0)</f>
        <v>CWIP- ROAD &amp; DRAIN INSIDE FACTORY</v>
      </c>
      <c r="W147" s="50" t="s">
        <v>29</v>
      </c>
      <c r="X147" s="50" t="s">
        <v>29</v>
      </c>
    </row>
    <row r="148" spans="1:24" ht="14.1" customHeight="1" x14ac:dyDescent="0.25">
      <c r="A148" s="50" t="str">
        <f t="shared" si="2"/>
        <v>9100000012-0</v>
      </c>
      <c r="B148" s="57" t="s">
        <v>29</v>
      </c>
      <c r="C148" s="50" t="s">
        <v>29</v>
      </c>
      <c r="D148" s="50" t="s">
        <v>2922</v>
      </c>
      <c r="E148" s="50" t="s">
        <v>2814</v>
      </c>
      <c r="F148" s="50" t="s">
        <v>29</v>
      </c>
      <c r="G148" s="50" t="s">
        <v>29</v>
      </c>
      <c r="H148" s="50" t="s">
        <v>2904</v>
      </c>
      <c r="I148" s="58">
        <v>45023</v>
      </c>
      <c r="J148" s="50" t="s">
        <v>2816</v>
      </c>
      <c r="K148" s="59">
        <v>12500.01</v>
      </c>
      <c r="L148" s="50" t="s">
        <v>37</v>
      </c>
      <c r="M148" s="51" t="s">
        <v>2747</v>
      </c>
      <c r="N148" s="50" t="s">
        <v>29</v>
      </c>
      <c r="O148" s="50" t="s">
        <v>32</v>
      </c>
      <c r="P148" s="50" t="s">
        <v>32</v>
      </c>
      <c r="Q148" s="50" t="s">
        <v>2907</v>
      </c>
      <c r="R148" s="50" t="s">
        <v>29</v>
      </c>
      <c r="S148" s="50" t="s">
        <v>2751</v>
      </c>
      <c r="T148" s="50" t="s">
        <v>2205</v>
      </c>
      <c r="U148" s="50" t="s">
        <v>30</v>
      </c>
      <c r="V148" s="50" t="str">
        <f>VLOOKUP(A148,Register!$D$2:$N$1317,11,0)</f>
        <v>CWIP- NEW BOUNDRY WALL</v>
      </c>
      <c r="W148" s="50" t="s">
        <v>29</v>
      </c>
      <c r="X148" s="50" t="s">
        <v>29</v>
      </c>
    </row>
    <row r="149" spans="1:24" ht="14.1" customHeight="1" x14ac:dyDescent="0.25">
      <c r="A149" s="50" t="str">
        <f t="shared" si="2"/>
        <v>9100000040-0</v>
      </c>
      <c r="B149" s="57" t="s">
        <v>29</v>
      </c>
      <c r="C149" s="50" t="s">
        <v>29</v>
      </c>
      <c r="D149" s="50" t="s">
        <v>2923</v>
      </c>
      <c r="E149" s="50" t="s">
        <v>2814</v>
      </c>
      <c r="F149" s="50" t="s">
        <v>29</v>
      </c>
      <c r="G149" s="50" t="s">
        <v>29</v>
      </c>
      <c r="H149" s="50" t="s">
        <v>2904</v>
      </c>
      <c r="I149" s="58">
        <v>45023</v>
      </c>
      <c r="J149" s="50" t="s">
        <v>2816</v>
      </c>
      <c r="K149" s="59">
        <v>37500.03</v>
      </c>
      <c r="L149" s="50" t="s">
        <v>37</v>
      </c>
      <c r="M149" s="51" t="s">
        <v>2747</v>
      </c>
      <c r="N149" s="50" t="s">
        <v>29</v>
      </c>
      <c r="O149" s="50" t="s">
        <v>32</v>
      </c>
      <c r="P149" s="50" t="s">
        <v>32</v>
      </c>
      <c r="Q149" s="50" t="s">
        <v>2911</v>
      </c>
      <c r="R149" s="50" t="s">
        <v>29</v>
      </c>
      <c r="S149" s="50" t="s">
        <v>2751</v>
      </c>
      <c r="T149" s="50" t="s">
        <v>2271</v>
      </c>
      <c r="U149" s="50" t="s">
        <v>30</v>
      </c>
      <c r="V149" s="50" t="str">
        <f>VLOOKUP(A149,Register!$D$2:$N$1317,11,0)</f>
        <v>Two Room Set G+3</v>
      </c>
      <c r="W149" s="50" t="s">
        <v>29</v>
      </c>
      <c r="X149" s="50" t="s">
        <v>29</v>
      </c>
    </row>
    <row r="150" spans="1:24" ht="14.1" customHeight="1" x14ac:dyDescent="0.25">
      <c r="A150" s="50" t="str">
        <f t="shared" si="2"/>
        <v>9100000016-0</v>
      </c>
      <c r="B150" s="57" t="s">
        <v>29</v>
      </c>
      <c r="C150" s="50" t="s">
        <v>29</v>
      </c>
      <c r="D150" s="50" t="s">
        <v>2924</v>
      </c>
      <c r="E150" s="50" t="s">
        <v>2814</v>
      </c>
      <c r="F150" s="50" t="s">
        <v>29</v>
      </c>
      <c r="G150" s="50" t="s">
        <v>29</v>
      </c>
      <c r="H150" s="50" t="s">
        <v>2904</v>
      </c>
      <c r="I150" s="58">
        <v>45024</v>
      </c>
      <c r="J150" s="50" t="s">
        <v>2816</v>
      </c>
      <c r="K150" s="59">
        <v>25000.02</v>
      </c>
      <c r="L150" s="50" t="s">
        <v>37</v>
      </c>
      <c r="M150" s="51" t="s">
        <v>2747</v>
      </c>
      <c r="N150" s="50" t="s">
        <v>29</v>
      </c>
      <c r="O150" s="50" t="s">
        <v>32</v>
      </c>
      <c r="P150" s="50" t="s">
        <v>32</v>
      </c>
      <c r="Q150" s="50" t="s">
        <v>2914</v>
      </c>
      <c r="R150" s="50" t="s">
        <v>29</v>
      </c>
      <c r="S150" s="50" t="s">
        <v>2751</v>
      </c>
      <c r="T150" s="50" t="s">
        <v>2215</v>
      </c>
      <c r="U150" s="50" t="s">
        <v>30</v>
      </c>
      <c r="V150" s="50" t="str">
        <f>VLOOKUP(A150,Register!$D$2:$N$1317,11,0)</f>
        <v>CWIP- ROAD &amp; DRAIN INSIDE FACTORY</v>
      </c>
      <c r="W150" s="50" t="s">
        <v>29</v>
      </c>
      <c r="X150" s="50" t="s">
        <v>29</v>
      </c>
    </row>
    <row r="151" spans="1:24" ht="14.1" customHeight="1" x14ac:dyDescent="0.25">
      <c r="A151" s="50" t="str">
        <f t="shared" si="2"/>
        <v>9100000032-0</v>
      </c>
      <c r="B151" s="57" t="s">
        <v>29</v>
      </c>
      <c r="C151" s="50" t="s">
        <v>29</v>
      </c>
      <c r="D151" s="50" t="s">
        <v>2925</v>
      </c>
      <c r="E151" s="50" t="s">
        <v>2814</v>
      </c>
      <c r="F151" s="50" t="s">
        <v>29</v>
      </c>
      <c r="G151" s="50" t="s">
        <v>29</v>
      </c>
      <c r="H151" s="50" t="s">
        <v>2904</v>
      </c>
      <c r="I151" s="58">
        <v>45024</v>
      </c>
      <c r="J151" s="50" t="s">
        <v>2816</v>
      </c>
      <c r="K151" s="59">
        <v>12500.01</v>
      </c>
      <c r="L151" s="50" t="s">
        <v>37</v>
      </c>
      <c r="M151" s="51" t="s">
        <v>2747</v>
      </c>
      <c r="N151" s="50" t="s">
        <v>29</v>
      </c>
      <c r="O151" s="50" t="s">
        <v>32</v>
      </c>
      <c r="P151" s="50" t="s">
        <v>32</v>
      </c>
      <c r="Q151" s="50" t="s">
        <v>2926</v>
      </c>
      <c r="R151" s="50" t="s">
        <v>29</v>
      </c>
      <c r="S151" s="50" t="s">
        <v>2751</v>
      </c>
      <c r="T151" s="50" t="s">
        <v>2255</v>
      </c>
      <c r="U151" s="50" t="s">
        <v>30</v>
      </c>
      <c r="V151" s="50" t="str">
        <f>VLOOKUP(A151,Register!$D$2:$N$1317,11,0)</f>
        <v>CWIP - CANE YARD ROAD &amp; DRAIN WORK</v>
      </c>
      <c r="W151" s="50" t="s">
        <v>29</v>
      </c>
      <c r="X151" s="50" t="s">
        <v>29</v>
      </c>
    </row>
    <row r="152" spans="1:24" ht="14.1" customHeight="1" x14ac:dyDescent="0.25">
      <c r="A152" s="50" t="str">
        <f t="shared" si="2"/>
        <v>9100000012-0</v>
      </c>
      <c r="B152" s="57" t="s">
        <v>29</v>
      </c>
      <c r="C152" s="50" t="s">
        <v>29</v>
      </c>
      <c r="D152" s="50" t="s">
        <v>2927</v>
      </c>
      <c r="E152" s="50" t="s">
        <v>2814</v>
      </c>
      <c r="F152" s="50" t="s">
        <v>29</v>
      </c>
      <c r="G152" s="50" t="s">
        <v>29</v>
      </c>
      <c r="H152" s="50" t="s">
        <v>2904</v>
      </c>
      <c r="I152" s="58">
        <v>45025</v>
      </c>
      <c r="J152" s="50" t="s">
        <v>2816</v>
      </c>
      <c r="K152" s="59">
        <v>6250</v>
      </c>
      <c r="L152" s="50" t="s">
        <v>37</v>
      </c>
      <c r="M152" s="51" t="s">
        <v>2747</v>
      </c>
      <c r="N152" s="50" t="s">
        <v>29</v>
      </c>
      <c r="O152" s="50" t="s">
        <v>32</v>
      </c>
      <c r="P152" s="50" t="s">
        <v>32</v>
      </c>
      <c r="Q152" s="50" t="s">
        <v>2907</v>
      </c>
      <c r="R152" s="50" t="s">
        <v>29</v>
      </c>
      <c r="S152" s="50" t="s">
        <v>2751</v>
      </c>
      <c r="T152" s="50" t="s">
        <v>2205</v>
      </c>
      <c r="U152" s="50" t="s">
        <v>30</v>
      </c>
      <c r="V152" s="50" t="str">
        <f>VLOOKUP(A152,Register!$D$2:$N$1317,11,0)</f>
        <v>CWIP- NEW BOUNDRY WALL</v>
      </c>
      <c r="W152" s="50" t="s">
        <v>29</v>
      </c>
      <c r="X152" s="50" t="s">
        <v>29</v>
      </c>
    </row>
    <row r="153" spans="1:24" ht="14.1" customHeight="1" x14ac:dyDescent="0.25">
      <c r="A153" s="50" t="str">
        <f t="shared" si="2"/>
        <v>9100000016-0</v>
      </c>
      <c r="B153" s="57" t="s">
        <v>29</v>
      </c>
      <c r="C153" s="50" t="s">
        <v>29</v>
      </c>
      <c r="D153" s="50" t="s">
        <v>2928</v>
      </c>
      <c r="E153" s="50" t="s">
        <v>2814</v>
      </c>
      <c r="F153" s="50" t="s">
        <v>29</v>
      </c>
      <c r="G153" s="50" t="s">
        <v>29</v>
      </c>
      <c r="H153" s="50" t="s">
        <v>2904</v>
      </c>
      <c r="I153" s="58">
        <v>45027</v>
      </c>
      <c r="J153" s="50" t="s">
        <v>2816</v>
      </c>
      <c r="K153" s="59">
        <v>12500.01</v>
      </c>
      <c r="L153" s="50" t="s">
        <v>37</v>
      </c>
      <c r="M153" s="51" t="s">
        <v>2747</v>
      </c>
      <c r="N153" s="50" t="s">
        <v>29</v>
      </c>
      <c r="O153" s="50" t="s">
        <v>32</v>
      </c>
      <c r="P153" s="50" t="s">
        <v>32</v>
      </c>
      <c r="Q153" s="50" t="s">
        <v>2907</v>
      </c>
      <c r="R153" s="50" t="s">
        <v>29</v>
      </c>
      <c r="S153" s="50" t="s">
        <v>2751</v>
      </c>
      <c r="T153" s="50" t="s">
        <v>2215</v>
      </c>
      <c r="U153" s="50" t="s">
        <v>30</v>
      </c>
      <c r="V153" s="50" t="str">
        <f>VLOOKUP(A153,Register!$D$2:$N$1317,11,0)</f>
        <v>CWIP- ROAD &amp; DRAIN INSIDE FACTORY</v>
      </c>
      <c r="W153" s="50" t="s">
        <v>29</v>
      </c>
      <c r="X153" s="50" t="s">
        <v>29</v>
      </c>
    </row>
    <row r="154" spans="1:24" ht="14.1" customHeight="1" x14ac:dyDescent="0.25">
      <c r="A154" s="50" t="str">
        <f t="shared" si="2"/>
        <v>9100000016-0</v>
      </c>
      <c r="B154" s="57" t="s">
        <v>29</v>
      </c>
      <c r="C154" s="50" t="s">
        <v>29</v>
      </c>
      <c r="D154" s="50" t="s">
        <v>2929</v>
      </c>
      <c r="E154" s="50" t="s">
        <v>2814</v>
      </c>
      <c r="F154" s="50" t="s">
        <v>29</v>
      </c>
      <c r="G154" s="50" t="s">
        <v>29</v>
      </c>
      <c r="H154" s="50" t="s">
        <v>2904</v>
      </c>
      <c r="I154" s="58">
        <v>45028</v>
      </c>
      <c r="J154" s="50" t="s">
        <v>2816</v>
      </c>
      <c r="K154" s="59">
        <v>6250</v>
      </c>
      <c r="L154" s="50" t="s">
        <v>37</v>
      </c>
      <c r="M154" s="51" t="s">
        <v>2747</v>
      </c>
      <c r="N154" s="50" t="s">
        <v>29</v>
      </c>
      <c r="O154" s="50" t="s">
        <v>32</v>
      </c>
      <c r="P154" s="50" t="s">
        <v>32</v>
      </c>
      <c r="Q154" s="50" t="s">
        <v>2907</v>
      </c>
      <c r="R154" s="50" t="s">
        <v>29</v>
      </c>
      <c r="S154" s="50" t="s">
        <v>2751</v>
      </c>
      <c r="T154" s="50" t="s">
        <v>2215</v>
      </c>
      <c r="U154" s="50" t="s">
        <v>30</v>
      </c>
      <c r="V154" s="50" t="str">
        <f>VLOOKUP(A154,Register!$D$2:$N$1317,11,0)</f>
        <v>CWIP- ROAD &amp; DRAIN INSIDE FACTORY</v>
      </c>
      <c r="W154" s="50" t="s">
        <v>29</v>
      </c>
      <c r="X154" s="50" t="s">
        <v>29</v>
      </c>
    </row>
    <row r="155" spans="1:24" ht="14.1" customHeight="1" x14ac:dyDescent="0.25">
      <c r="A155" s="50" t="str">
        <f t="shared" si="2"/>
        <v>9100000041-0</v>
      </c>
      <c r="B155" s="57" t="s">
        <v>29</v>
      </c>
      <c r="C155" s="50" t="s">
        <v>29</v>
      </c>
      <c r="D155" s="50" t="s">
        <v>2930</v>
      </c>
      <c r="E155" s="50" t="s">
        <v>2814</v>
      </c>
      <c r="F155" s="50" t="s">
        <v>29</v>
      </c>
      <c r="G155" s="50" t="s">
        <v>29</v>
      </c>
      <c r="H155" s="50" t="s">
        <v>2904</v>
      </c>
      <c r="I155" s="58">
        <v>45029</v>
      </c>
      <c r="J155" s="50" t="s">
        <v>2816</v>
      </c>
      <c r="K155" s="59">
        <v>1696.58</v>
      </c>
      <c r="L155" s="50" t="s">
        <v>37</v>
      </c>
      <c r="M155" s="51" t="s">
        <v>2747</v>
      </c>
      <c r="N155" s="50" t="s">
        <v>29</v>
      </c>
      <c r="O155" s="50" t="s">
        <v>32</v>
      </c>
      <c r="P155" s="50" t="s">
        <v>32</v>
      </c>
      <c r="Q155" s="50" t="s">
        <v>2920</v>
      </c>
      <c r="R155" s="50" t="s">
        <v>29</v>
      </c>
      <c r="S155" s="50" t="s">
        <v>2751</v>
      </c>
      <c r="T155" s="50" t="s">
        <v>2273</v>
      </c>
      <c r="U155" s="50" t="s">
        <v>30</v>
      </c>
      <c r="V155" s="50" t="str">
        <f>VLOOKUP(A155,Register!$D$2:$N$1317,11,0)</f>
        <v>Dormitory G+3</v>
      </c>
      <c r="W155" s="50" t="s">
        <v>29</v>
      </c>
      <c r="X155" s="50" t="s">
        <v>29</v>
      </c>
    </row>
    <row r="156" spans="1:24" ht="14.1" customHeight="1" x14ac:dyDescent="0.25">
      <c r="A156" s="50" t="str">
        <f t="shared" si="2"/>
        <v>9100000016-0</v>
      </c>
      <c r="B156" s="57" t="s">
        <v>29</v>
      </c>
      <c r="C156" s="50" t="s">
        <v>29</v>
      </c>
      <c r="D156" s="50" t="s">
        <v>2931</v>
      </c>
      <c r="E156" s="50" t="s">
        <v>2814</v>
      </c>
      <c r="F156" s="50" t="s">
        <v>29</v>
      </c>
      <c r="G156" s="50" t="s">
        <v>29</v>
      </c>
      <c r="H156" s="50" t="s">
        <v>2904</v>
      </c>
      <c r="I156" s="58">
        <v>45030</v>
      </c>
      <c r="J156" s="50" t="s">
        <v>2816</v>
      </c>
      <c r="K156" s="59">
        <v>25000.02</v>
      </c>
      <c r="L156" s="50" t="s">
        <v>37</v>
      </c>
      <c r="M156" s="51" t="s">
        <v>2747</v>
      </c>
      <c r="N156" s="50" t="s">
        <v>29</v>
      </c>
      <c r="O156" s="50" t="s">
        <v>32</v>
      </c>
      <c r="P156" s="50" t="s">
        <v>32</v>
      </c>
      <c r="Q156" s="50" t="s">
        <v>2907</v>
      </c>
      <c r="R156" s="50" t="s">
        <v>29</v>
      </c>
      <c r="S156" s="50" t="s">
        <v>2751</v>
      </c>
      <c r="T156" s="50" t="s">
        <v>2215</v>
      </c>
      <c r="U156" s="50" t="s">
        <v>30</v>
      </c>
      <c r="V156" s="50" t="str">
        <f>VLOOKUP(A156,Register!$D$2:$N$1317,11,0)</f>
        <v>CWIP- ROAD &amp; DRAIN INSIDE FACTORY</v>
      </c>
      <c r="W156" s="50" t="s">
        <v>29</v>
      </c>
      <c r="X156" s="50" t="s">
        <v>29</v>
      </c>
    </row>
    <row r="157" spans="1:24" ht="14.1" customHeight="1" x14ac:dyDescent="0.25">
      <c r="A157" s="50" t="str">
        <f t="shared" si="2"/>
        <v>9100000032-0</v>
      </c>
      <c r="B157" s="57" t="s">
        <v>29</v>
      </c>
      <c r="C157" s="50" t="s">
        <v>29</v>
      </c>
      <c r="D157" s="50" t="s">
        <v>2932</v>
      </c>
      <c r="E157" s="50" t="s">
        <v>2814</v>
      </c>
      <c r="F157" s="50" t="s">
        <v>29</v>
      </c>
      <c r="G157" s="50" t="s">
        <v>29</v>
      </c>
      <c r="H157" s="50" t="s">
        <v>2904</v>
      </c>
      <c r="I157" s="58">
        <v>45031</v>
      </c>
      <c r="J157" s="50" t="s">
        <v>2816</v>
      </c>
      <c r="K157" s="59">
        <v>12500</v>
      </c>
      <c r="L157" s="50" t="s">
        <v>37</v>
      </c>
      <c r="M157" s="51" t="s">
        <v>2747</v>
      </c>
      <c r="N157" s="50" t="s">
        <v>29</v>
      </c>
      <c r="O157" s="50" t="s">
        <v>32</v>
      </c>
      <c r="P157" s="50" t="s">
        <v>32</v>
      </c>
      <c r="Q157" s="50" t="s">
        <v>2926</v>
      </c>
      <c r="R157" s="50" t="s">
        <v>29</v>
      </c>
      <c r="S157" s="50" t="s">
        <v>2751</v>
      </c>
      <c r="T157" s="50" t="s">
        <v>2255</v>
      </c>
      <c r="U157" s="50" t="s">
        <v>30</v>
      </c>
      <c r="V157" s="50" t="str">
        <f>VLOOKUP(A157,Register!$D$2:$N$1317,11,0)</f>
        <v>CWIP - CANE YARD ROAD &amp; DRAIN WORK</v>
      </c>
      <c r="W157" s="50" t="s">
        <v>29</v>
      </c>
      <c r="X157" s="50" t="s">
        <v>29</v>
      </c>
    </row>
    <row r="158" spans="1:24" ht="14.1" customHeight="1" x14ac:dyDescent="0.25">
      <c r="A158" s="50" t="str">
        <f t="shared" si="2"/>
        <v>9100000016-0</v>
      </c>
      <c r="B158" s="57" t="s">
        <v>29</v>
      </c>
      <c r="C158" s="50" t="s">
        <v>29</v>
      </c>
      <c r="D158" s="50" t="s">
        <v>2933</v>
      </c>
      <c r="E158" s="50" t="s">
        <v>2814</v>
      </c>
      <c r="F158" s="50" t="s">
        <v>29</v>
      </c>
      <c r="G158" s="50" t="s">
        <v>29</v>
      </c>
      <c r="H158" s="50" t="s">
        <v>2904</v>
      </c>
      <c r="I158" s="58">
        <v>45031</v>
      </c>
      <c r="J158" s="50" t="s">
        <v>2816</v>
      </c>
      <c r="K158" s="59">
        <v>6250</v>
      </c>
      <c r="L158" s="50" t="s">
        <v>37</v>
      </c>
      <c r="M158" s="51" t="s">
        <v>2747</v>
      </c>
      <c r="N158" s="50" t="s">
        <v>29</v>
      </c>
      <c r="O158" s="50" t="s">
        <v>32</v>
      </c>
      <c r="P158" s="50" t="s">
        <v>32</v>
      </c>
      <c r="Q158" s="50" t="s">
        <v>2934</v>
      </c>
      <c r="R158" s="50" t="s">
        <v>29</v>
      </c>
      <c r="S158" s="50" t="s">
        <v>2751</v>
      </c>
      <c r="T158" s="50" t="s">
        <v>2215</v>
      </c>
      <c r="U158" s="50" t="s">
        <v>30</v>
      </c>
      <c r="V158" s="50" t="str">
        <f>VLOOKUP(A158,Register!$D$2:$N$1317,11,0)</f>
        <v>CWIP- ROAD &amp; DRAIN INSIDE FACTORY</v>
      </c>
      <c r="W158" s="50" t="s">
        <v>29</v>
      </c>
      <c r="X158" s="50" t="s">
        <v>29</v>
      </c>
    </row>
    <row r="159" spans="1:24" ht="14.1" customHeight="1" x14ac:dyDescent="0.25">
      <c r="A159" s="50" t="str">
        <f t="shared" si="2"/>
        <v>9100000041-0</v>
      </c>
      <c r="B159" s="57" t="s">
        <v>29</v>
      </c>
      <c r="C159" s="50" t="s">
        <v>29</v>
      </c>
      <c r="D159" s="50" t="s">
        <v>2935</v>
      </c>
      <c r="E159" s="50" t="s">
        <v>2814</v>
      </c>
      <c r="F159" s="50" t="s">
        <v>29</v>
      </c>
      <c r="G159" s="50" t="s">
        <v>29</v>
      </c>
      <c r="H159" s="50" t="s">
        <v>2904</v>
      </c>
      <c r="I159" s="58">
        <v>45033</v>
      </c>
      <c r="J159" s="50" t="s">
        <v>2816</v>
      </c>
      <c r="K159" s="59">
        <v>50000</v>
      </c>
      <c r="L159" s="50" t="s">
        <v>37</v>
      </c>
      <c r="M159" s="51" t="s">
        <v>2747</v>
      </c>
      <c r="N159" s="50" t="s">
        <v>29</v>
      </c>
      <c r="O159" s="50" t="s">
        <v>32</v>
      </c>
      <c r="P159" s="50" t="s">
        <v>32</v>
      </c>
      <c r="Q159" s="50" t="s">
        <v>2920</v>
      </c>
      <c r="R159" s="50" t="s">
        <v>29</v>
      </c>
      <c r="S159" s="50" t="s">
        <v>2751</v>
      </c>
      <c r="T159" s="50" t="s">
        <v>2273</v>
      </c>
      <c r="U159" s="50" t="s">
        <v>30</v>
      </c>
      <c r="V159" s="50" t="str">
        <f>VLOOKUP(A159,Register!$D$2:$N$1317,11,0)</f>
        <v>Dormitory G+3</v>
      </c>
      <c r="W159" s="50" t="s">
        <v>29</v>
      </c>
      <c r="X159" s="50" t="s">
        <v>29</v>
      </c>
    </row>
    <row r="160" spans="1:24" ht="14.1" customHeight="1" x14ac:dyDescent="0.25">
      <c r="A160" s="50" t="str">
        <f t="shared" si="2"/>
        <v>9100000040-0</v>
      </c>
      <c r="B160" s="57" t="s">
        <v>29</v>
      </c>
      <c r="C160" s="50" t="s">
        <v>29</v>
      </c>
      <c r="D160" s="50" t="s">
        <v>2936</v>
      </c>
      <c r="E160" s="50" t="s">
        <v>2814</v>
      </c>
      <c r="F160" s="50" t="s">
        <v>29</v>
      </c>
      <c r="G160" s="50" t="s">
        <v>29</v>
      </c>
      <c r="H160" s="50" t="s">
        <v>2904</v>
      </c>
      <c r="I160" s="58">
        <v>45033</v>
      </c>
      <c r="J160" s="50" t="s">
        <v>2816</v>
      </c>
      <c r="K160" s="59">
        <v>960</v>
      </c>
      <c r="L160" s="50" t="s">
        <v>37</v>
      </c>
      <c r="M160" s="51" t="s">
        <v>2747</v>
      </c>
      <c r="N160" s="50" t="s">
        <v>29</v>
      </c>
      <c r="O160" s="50" t="s">
        <v>32</v>
      </c>
      <c r="P160" s="50" t="s">
        <v>32</v>
      </c>
      <c r="Q160" s="50" t="s">
        <v>2937</v>
      </c>
      <c r="R160" s="50" t="s">
        <v>29</v>
      </c>
      <c r="S160" s="50" t="s">
        <v>2751</v>
      </c>
      <c r="T160" s="50" t="s">
        <v>2271</v>
      </c>
      <c r="U160" s="50" t="s">
        <v>30</v>
      </c>
      <c r="V160" s="50" t="str">
        <f>VLOOKUP(A160,Register!$D$2:$N$1317,11,0)</f>
        <v>Two Room Set G+3</v>
      </c>
      <c r="W160" s="50" t="s">
        <v>29</v>
      </c>
      <c r="X160" s="50" t="s">
        <v>29</v>
      </c>
    </row>
    <row r="161" spans="1:24" ht="14.1" customHeight="1" x14ac:dyDescent="0.25">
      <c r="A161" s="50" t="str">
        <f t="shared" si="2"/>
        <v>9100000040-0</v>
      </c>
      <c r="B161" s="57" t="s">
        <v>29</v>
      </c>
      <c r="C161" s="50" t="s">
        <v>29</v>
      </c>
      <c r="D161" s="50" t="s">
        <v>2936</v>
      </c>
      <c r="E161" s="50" t="s">
        <v>2814</v>
      </c>
      <c r="F161" s="50" t="s">
        <v>29</v>
      </c>
      <c r="G161" s="50" t="s">
        <v>29</v>
      </c>
      <c r="H161" s="50" t="s">
        <v>2904</v>
      </c>
      <c r="I161" s="58">
        <v>45033</v>
      </c>
      <c r="J161" s="50" t="s">
        <v>2816</v>
      </c>
      <c r="K161" s="59">
        <v>4800</v>
      </c>
      <c r="L161" s="50" t="s">
        <v>37</v>
      </c>
      <c r="M161" s="51" t="s">
        <v>2747</v>
      </c>
      <c r="N161" s="50" t="s">
        <v>29</v>
      </c>
      <c r="O161" s="50" t="s">
        <v>32</v>
      </c>
      <c r="P161" s="50" t="s">
        <v>32</v>
      </c>
      <c r="Q161" s="50" t="s">
        <v>2937</v>
      </c>
      <c r="R161" s="50" t="s">
        <v>29</v>
      </c>
      <c r="S161" s="50" t="s">
        <v>2751</v>
      </c>
      <c r="T161" s="50" t="s">
        <v>2271</v>
      </c>
      <c r="U161" s="50" t="s">
        <v>30</v>
      </c>
      <c r="V161" s="50" t="str">
        <f>VLOOKUP(A161,Register!$D$2:$N$1317,11,0)</f>
        <v>Two Room Set G+3</v>
      </c>
      <c r="W161" s="50" t="s">
        <v>29</v>
      </c>
      <c r="X161" s="50" t="s">
        <v>29</v>
      </c>
    </row>
    <row r="162" spans="1:24" ht="14.1" customHeight="1" x14ac:dyDescent="0.25">
      <c r="A162" s="50" t="str">
        <f t="shared" si="2"/>
        <v>9100000040-0</v>
      </c>
      <c r="B162" s="57" t="s">
        <v>29</v>
      </c>
      <c r="C162" s="50" t="s">
        <v>29</v>
      </c>
      <c r="D162" s="50" t="s">
        <v>2936</v>
      </c>
      <c r="E162" s="50" t="s">
        <v>2814</v>
      </c>
      <c r="F162" s="50" t="s">
        <v>29</v>
      </c>
      <c r="G162" s="50" t="s">
        <v>29</v>
      </c>
      <c r="H162" s="50" t="s">
        <v>2904</v>
      </c>
      <c r="I162" s="58">
        <v>45033</v>
      </c>
      <c r="J162" s="50" t="s">
        <v>2816</v>
      </c>
      <c r="K162" s="59">
        <v>594.88</v>
      </c>
      <c r="L162" s="50" t="s">
        <v>37</v>
      </c>
      <c r="M162" s="51" t="s">
        <v>2747</v>
      </c>
      <c r="N162" s="50" t="s">
        <v>29</v>
      </c>
      <c r="O162" s="50" t="s">
        <v>32</v>
      </c>
      <c r="P162" s="50" t="s">
        <v>32</v>
      </c>
      <c r="Q162" s="50" t="s">
        <v>2937</v>
      </c>
      <c r="R162" s="50" t="s">
        <v>29</v>
      </c>
      <c r="S162" s="50" t="s">
        <v>2751</v>
      </c>
      <c r="T162" s="50" t="s">
        <v>2271</v>
      </c>
      <c r="U162" s="50" t="s">
        <v>30</v>
      </c>
      <c r="V162" s="50" t="str">
        <f>VLOOKUP(A162,Register!$D$2:$N$1317,11,0)</f>
        <v>Two Room Set G+3</v>
      </c>
      <c r="W162" s="50" t="s">
        <v>29</v>
      </c>
      <c r="X162" s="50" t="s">
        <v>29</v>
      </c>
    </row>
    <row r="163" spans="1:24" ht="14.1" customHeight="1" x14ac:dyDescent="0.25">
      <c r="A163" s="50" t="str">
        <f t="shared" si="2"/>
        <v>9100000040-0</v>
      </c>
      <c r="B163" s="57" t="s">
        <v>29</v>
      </c>
      <c r="C163" s="50" t="s">
        <v>29</v>
      </c>
      <c r="D163" s="50" t="s">
        <v>2936</v>
      </c>
      <c r="E163" s="50" t="s">
        <v>2814</v>
      </c>
      <c r="F163" s="50" t="s">
        <v>29</v>
      </c>
      <c r="G163" s="50" t="s">
        <v>29</v>
      </c>
      <c r="H163" s="50" t="s">
        <v>2904</v>
      </c>
      <c r="I163" s="58">
        <v>45033</v>
      </c>
      <c r="J163" s="50" t="s">
        <v>2816</v>
      </c>
      <c r="K163" s="59">
        <v>150</v>
      </c>
      <c r="L163" s="50" t="s">
        <v>37</v>
      </c>
      <c r="M163" s="51" t="s">
        <v>2747</v>
      </c>
      <c r="N163" s="50" t="s">
        <v>29</v>
      </c>
      <c r="O163" s="50" t="s">
        <v>32</v>
      </c>
      <c r="P163" s="50" t="s">
        <v>32</v>
      </c>
      <c r="Q163" s="50" t="s">
        <v>2937</v>
      </c>
      <c r="R163" s="50" t="s">
        <v>29</v>
      </c>
      <c r="S163" s="50" t="s">
        <v>2751</v>
      </c>
      <c r="T163" s="50" t="s">
        <v>2271</v>
      </c>
      <c r="U163" s="50" t="s">
        <v>30</v>
      </c>
      <c r="V163" s="50" t="str">
        <f>VLOOKUP(A163,Register!$D$2:$N$1317,11,0)</f>
        <v>Two Room Set G+3</v>
      </c>
      <c r="W163" s="50" t="s">
        <v>29</v>
      </c>
      <c r="X163" s="50" t="s">
        <v>29</v>
      </c>
    </row>
    <row r="164" spans="1:24" ht="14.1" customHeight="1" x14ac:dyDescent="0.25">
      <c r="A164" s="50" t="str">
        <f t="shared" si="2"/>
        <v>9100000016-0</v>
      </c>
      <c r="B164" s="57" t="s">
        <v>29</v>
      </c>
      <c r="C164" s="50" t="s">
        <v>29</v>
      </c>
      <c r="D164" s="50" t="s">
        <v>2938</v>
      </c>
      <c r="E164" s="50" t="s">
        <v>2814</v>
      </c>
      <c r="F164" s="50" t="s">
        <v>29</v>
      </c>
      <c r="G164" s="50" t="s">
        <v>29</v>
      </c>
      <c r="H164" s="50" t="s">
        <v>2904</v>
      </c>
      <c r="I164" s="58">
        <v>45034</v>
      </c>
      <c r="J164" s="50" t="s">
        <v>2816</v>
      </c>
      <c r="K164" s="59">
        <v>25000</v>
      </c>
      <c r="L164" s="50" t="s">
        <v>37</v>
      </c>
      <c r="M164" s="51" t="s">
        <v>2747</v>
      </c>
      <c r="N164" s="50" t="s">
        <v>29</v>
      </c>
      <c r="O164" s="50" t="s">
        <v>32</v>
      </c>
      <c r="P164" s="50" t="s">
        <v>32</v>
      </c>
      <c r="Q164" s="50" t="s">
        <v>2907</v>
      </c>
      <c r="R164" s="50" t="s">
        <v>29</v>
      </c>
      <c r="S164" s="50" t="s">
        <v>2751</v>
      </c>
      <c r="T164" s="50" t="s">
        <v>2215</v>
      </c>
      <c r="U164" s="50" t="s">
        <v>30</v>
      </c>
      <c r="V164" s="50" t="str">
        <f>VLOOKUP(A164,Register!$D$2:$N$1317,11,0)</f>
        <v>CWIP- ROAD &amp; DRAIN INSIDE FACTORY</v>
      </c>
      <c r="W164" s="50" t="s">
        <v>29</v>
      </c>
      <c r="X164" s="50" t="s">
        <v>29</v>
      </c>
    </row>
    <row r="165" spans="1:24" ht="14.1" customHeight="1" x14ac:dyDescent="0.25">
      <c r="A165" s="50" t="str">
        <f t="shared" si="2"/>
        <v>9100000026-0</v>
      </c>
      <c r="B165" s="57" t="s">
        <v>29</v>
      </c>
      <c r="C165" s="50" t="s">
        <v>29</v>
      </c>
      <c r="D165" s="50" t="s">
        <v>2939</v>
      </c>
      <c r="E165" s="50" t="s">
        <v>2814</v>
      </c>
      <c r="F165" s="50" t="s">
        <v>29</v>
      </c>
      <c r="G165" s="50" t="s">
        <v>29</v>
      </c>
      <c r="H165" s="50" t="s">
        <v>2904</v>
      </c>
      <c r="I165" s="58">
        <v>45034</v>
      </c>
      <c r="J165" s="50" t="s">
        <v>2816</v>
      </c>
      <c r="K165" s="59">
        <v>999.64</v>
      </c>
      <c r="L165" s="50" t="s">
        <v>37</v>
      </c>
      <c r="M165" s="51" t="s">
        <v>2747</v>
      </c>
      <c r="N165" s="50" t="s">
        <v>29</v>
      </c>
      <c r="O165" s="50" t="s">
        <v>32</v>
      </c>
      <c r="P165" s="50" t="s">
        <v>32</v>
      </c>
      <c r="Q165" s="50" t="s">
        <v>2940</v>
      </c>
      <c r="R165" s="50" t="s">
        <v>29</v>
      </c>
      <c r="S165" s="50" t="s">
        <v>2751</v>
      </c>
      <c r="T165" s="50" t="s">
        <v>2240</v>
      </c>
      <c r="U165" s="50" t="s">
        <v>30</v>
      </c>
      <c r="V165" s="50" t="str">
        <f>VLOOKUP(A165,Register!$D$2:$N$1317,11,0)</f>
        <v>One Room Set (G+3)</v>
      </c>
      <c r="W165" s="50" t="s">
        <v>29</v>
      </c>
      <c r="X165" s="50" t="s">
        <v>29</v>
      </c>
    </row>
    <row r="166" spans="1:24" ht="14.1" customHeight="1" x14ac:dyDescent="0.25">
      <c r="A166" s="50" t="str">
        <f t="shared" si="2"/>
        <v>9100000040-0</v>
      </c>
      <c r="B166" s="57" t="s">
        <v>29</v>
      </c>
      <c r="C166" s="50" t="s">
        <v>29</v>
      </c>
      <c r="D166" s="50" t="s">
        <v>2941</v>
      </c>
      <c r="E166" s="50" t="s">
        <v>2814</v>
      </c>
      <c r="F166" s="50" t="s">
        <v>29</v>
      </c>
      <c r="G166" s="50" t="s">
        <v>29</v>
      </c>
      <c r="H166" s="50" t="s">
        <v>2904</v>
      </c>
      <c r="I166" s="58">
        <v>45035</v>
      </c>
      <c r="J166" s="50" t="s">
        <v>2816</v>
      </c>
      <c r="K166" s="59">
        <v>53418.06</v>
      </c>
      <c r="L166" s="50" t="s">
        <v>37</v>
      </c>
      <c r="M166" s="51" t="s">
        <v>2747</v>
      </c>
      <c r="N166" s="50" t="s">
        <v>29</v>
      </c>
      <c r="O166" s="50" t="s">
        <v>32</v>
      </c>
      <c r="P166" s="50" t="s">
        <v>32</v>
      </c>
      <c r="Q166" s="50" t="s">
        <v>2942</v>
      </c>
      <c r="R166" s="50" t="s">
        <v>29</v>
      </c>
      <c r="S166" s="50" t="s">
        <v>2751</v>
      </c>
      <c r="T166" s="50" t="s">
        <v>2271</v>
      </c>
      <c r="U166" s="50" t="s">
        <v>30</v>
      </c>
      <c r="V166" s="50" t="str">
        <f>VLOOKUP(A166,Register!$D$2:$N$1317,11,0)</f>
        <v>Two Room Set G+3</v>
      </c>
      <c r="W166" s="50" t="s">
        <v>29</v>
      </c>
      <c r="X166" s="50" t="s">
        <v>29</v>
      </c>
    </row>
    <row r="167" spans="1:24" ht="14.1" customHeight="1" x14ac:dyDescent="0.25">
      <c r="A167" s="50" t="str">
        <f t="shared" si="2"/>
        <v>9100000040-0</v>
      </c>
      <c r="B167" s="57" t="s">
        <v>29</v>
      </c>
      <c r="C167" s="50" t="s">
        <v>29</v>
      </c>
      <c r="D167" s="50" t="s">
        <v>2941</v>
      </c>
      <c r="E167" s="50" t="s">
        <v>2814</v>
      </c>
      <c r="F167" s="50" t="s">
        <v>29</v>
      </c>
      <c r="G167" s="50" t="s">
        <v>29</v>
      </c>
      <c r="H167" s="50" t="s">
        <v>2904</v>
      </c>
      <c r="I167" s="58">
        <v>45035</v>
      </c>
      <c r="J167" s="50" t="s">
        <v>2816</v>
      </c>
      <c r="K167" s="59">
        <v>51407.91</v>
      </c>
      <c r="L167" s="50" t="s">
        <v>37</v>
      </c>
      <c r="M167" s="51" t="s">
        <v>2747</v>
      </c>
      <c r="N167" s="50" t="s">
        <v>29</v>
      </c>
      <c r="O167" s="50" t="s">
        <v>32</v>
      </c>
      <c r="P167" s="50" t="s">
        <v>32</v>
      </c>
      <c r="Q167" s="50" t="s">
        <v>2942</v>
      </c>
      <c r="R167" s="50" t="s">
        <v>29</v>
      </c>
      <c r="S167" s="50" t="s">
        <v>2751</v>
      </c>
      <c r="T167" s="50" t="s">
        <v>2271</v>
      </c>
      <c r="U167" s="50" t="s">
        <v>30</v>
      </c>
      <c r="V167" s="50" t="str">
        <f>VLOOKUP(A167,Register!$D$2:$N$1317,11,0)</f>
        <v>Two Room Set G+3</v>
      </c>
      <c r="W167" s="50" t="s">
        <v>29</v>
      </c>
      <c r="X167" s="50" t="s">
        <v>29</v>
      </c>
    </row>
    <row r="168" spans="1:24" ht="14.1" customHeight="1" x14ac:dyDescent="0.25">
      <c r="A168" s="50" t="str">
        <f t="shared" si="2"/>
        <v>9100000040-0</v>
      </c>
      <c r="B168" s="57" t="s">
        <v>29</v>
      </c>
      <c r="C168" s="50" t="s">
        <v>29</v>
      </c>
      <c r="D168" s="50" t="s">
        <v>2941</v>
      </c>
      <c r="E168" s="50" t="s">
        <v>2814</v>
      </c>
      <c r="F168" s="50" t="s">
        <v>29</v>
      </c>
      <c r="G168" s="50" t="s">
        <v>29</v>
      </c>
      <c r="H168" s="50" t="s">
        <v>2904</v>
      </c>
      <c r="I168" s="58">
        <v>45035</v>
      </c>
      <c r="J168" s="50" t="s">
        <v>2816</v>
      </c>
      <c r="K168" s="59">
        <v>51551.06</v>
      </c>
      <c r="L168" s="50" t="s">
        <v>37</v>
      </c>
      <c r="M168" s="51" t="s">
        <v>2747</v>
      </c>
      <c r="N168" s="50" t="s">
        <v>29</v>
      </c>
      <c r="O168" s="50" t="s">
        <v>32</v>
      </c>
      <c r="P168" s="50" t="s">
        <v>32</v>
      </c>
      <c r="Q168" s="50" t="s">
        <v>2942</v>
      </c>
      <c r="R168" s="50" t="s">
        <v>29</v>
      </c>
      <c r="S168" s="50" t="s">
        <v>2751</v>
      </c>
      <c r="T168" s="50" t="s">
        <v>2271</v>
      </c>
      <c r="U168" s="50" t="s">
        <v>30</v>
      </c>
      <c r="V168" s="50" t="str">
        <f>VLOOKUP(A168,Register!$D$2:$N$1317,11,0)</f>
        <v>Two Room Set G+3</v>
      </c>
      <c r="W168" s="50" t="s">
        <v>29</v>
      </c>
      <c r="X168" s="50" t="s">
        <v>29</v>
      </c>
    </row>
    <row r="169" spans="1:24" ht="14.1" customHeight="1" x14ac:dyDescent="0.25">
      <c r="A169" s="50" t="str">
        <f t="shared" si="2"/>
        <v>9100000041-0</v>
      </c>
      <c r="B169" s="57" t="s">
        <v>29</v>
      </c>
      <c r="C169" s="50" t="s">
        <v>29</v>
      </c>
      <c r="D169" s="50" t="s">
        <v>2943</v>
      </c>
      <c r="E169" s="50" t="s">
        <v>2814</v>
      </c>
      <c r="F169" s="50" t="s">
        <v>29</v>
      </c>
      <c r="G169" s="50" t="s">
        <v>29</v>
      </c>
      <c r="H169" s="50" t="s">
        <v>2904</v>
      </c>
      <c r="I169" s="58">
        <v>45037</v>
      </c>
      <c r="J169" s="50" t="s">
        <v>2816</v>
      </c>
      <c r="K169" s="59">
        <v>50000</v>
      </c>
      <c r="L169" s="50" t="s">
        <v>37</v>
      </c>
      <c r="M169" s="51" t="s">
        <v>2747</v>
      </c>
      <c r="N169" s="50" t="s">
        <v>29</v>
      </c>
      <c r="O169" s="50" t="s">
        <v>32</v>
      </c>
      <c r="P169" s="50" t="s">
        <v>32</v>
      </c>
      <c r="Q169" s="50" t="s">
        <v>2944</v>
      </c>
      <c r="R169" s="50" t="s">
        <v>29</v>
      </c>
      <c r="S169" s="50" t="s">
        <v>2751</v>
      </c>
      <c r="T169" s="50" t="s">
        <v>2273</v>
      </c>
      <c r="U169" s="50" t="s">
        <v>30</v>
      </c>
      <c r="V169" s="50" t="str">
        <f>VLOOKUP(A169,Register!$D$2:$N$1317,11,0)</f>
        <v>Dormitory G+3</v>
      </c>
      <c r="W169" s="50" t="s">
        <v>29</v>
      </c>
      <c r="X169" s="50" t="s">
        <v>29</v>
      </c>
    </row>
    <row r="170" spans="1:24" ht="14.1" customHeight="1" x14ac:dyDescent="0.25">
      <c r="A170" s="50" t="str">
        <f t="shared" si="2"/>
        <v>9100000040-0</v>
      </c>
      <c r="B170" s="57" t="s">
        <v>29</v>
      </c>
      <c r="C170" s="50" t="s">
        <v>29</v>
      </c>
      <c r="D170" s="50" t="s">
        <v>2945</v>
      </c>
      <c r="E170" s="50" t="s">
        <v>2814</v>
      </c>
      <c r="F170" s="50" t="s">
        <v>29</v>
      </c>
      <c r="G170" s="50" t="s">
        <v>29</v>
      </c>
      <c r="H170" s="50" t="s">
        <v>2904</v>
      </c>
      <c r="I170" s="58">
        <v>45037</v>
      </c>
      <c r="J170" s="50" t="s">
        <v>2816</v>
      </c>
      <c r="K170" s="59">
        <v>3393.17</v>
      </c>
      <c r="L170" s="50" t="s">
        <v>37</v>
      </c>
      <c r="M170" s="51" t="s">
        <v>2747</v>
      </c>
      <c r="N170" s="50" t="s">
        <v>29</v>
      </c>
      <c r="O170" s="50" t="s">
        <v>32</v>
      </c>
      <c r="P170" s="50" t="s">
        <v>32</v>
      </c>
      <c r="Q170" s="50" t="s">
        <v>2946</v>
      </c>
      <c r="R170" s="50" t="s">
        <v>29</v>
      </c>
      <c r="S170" s="50" t="s">
        <v>2751</v>
      </c>
      <c r="T170" s="50" t="s">
        <v>2271</v>
      </c>
      <c r="U170" s="50" t="s">
        <v>30</v>
      </c>
      <c r="V170" s="50" t="str">
        <f>VLOOKUP(A170,Register!$D$2:$N$1317,11,0)</f>
        <v>Two Room Set G+3</v>
      </c>
      <c r="W170" s="50" t="s">
        <v>29</v>
      </c>
      <c r="X170" s="50" t="s">
        <v>29</v>
      </c>
    </row>
    <row r="171" spans="1:24" ht="14.1" customHeight="1" x14ac:dyDescent="0.25">
      <c r="A171" s="50" t="str">
        <f t="shared" si="2"/>
        <v>9100000016-0</v>
      </c>
      <c r="B171" s="57" t="s">
        <v>29</v>
      </c>
      <c r="C171" s="50" t="s">
        <v>29</v>
      </c>
      <c r="D171" s="50" t="s">
        <v>2947</v>
      </c>
      <c r="E171" s="50" t="s">
        <v>2814</v>
      </c>
      <c r="F171" s="50" t="s">
        <v>29</v>
      </c>
      <c r="G171" s="50" t="s">
        <v>29</v>
      </c>
      <c r="H171" s="50" t="s">
        <v>2904</v>
      </c>
      <c r="I171" s="58">
        <v>45038</v>
      </c>
      <c r="J171" s="50" t="s">
        <v>2816</v>
      </c>
      <c r="K171" s="59">
        <v>12500</v>
      </c>
      <c r="L171" s="50" t="s">
        <v>37</v>
      </c>
      <c r="M171" s="51" t="s">
        <v>2747</v>
      </c>
      <c r="N171" s="50" t="s">
        <v>29</v>
      </c>
      <c r="O171" s="50" t="s">
        <v>32</v>
      </c>
      <c r="P171" s="50" t="s">
        <v>32</v>
      </c>
      <c r="Q171" s="50" t="s">
        <v>2948</v>
      </c>
      <c r="R171" s="50" t="s">
        <v>29</v>
      </c>
      <c r="S171" s="50" t="s">
        <v>2751</v>
      </c>
      <c r="T171" s="50" t="s">
        <v>2215</v>
      </c>
      <c r="U171" s="50" t="s">
        <v>30</v>
      </c>
      <c r="V171" s="50" t="str">
        <f>VLOOKUP(A171,Register!$D$2:$N$1317,11,0)</f>
        <v>CWIP- ROAD &amp; DRAIN INSIDE FACTORY</v>
      </c>
      <c r="W171" s="50" t="s">
        <v>29</v>
      </c>
      <c r="X171" s="50" t="s">
        <v>29</v>
      </c>
    </row>
    <row r="172" spans="1:24" ht="14.1" customHeight="1" x14ac:dyDescent="0.25">
      <c r="A172" s="50" t="str">
        <f t="shared" si="2"/>
        <v>9100000041-0</v>
      </c>
      <c r="B172" s="57" t="s">
        <v>29</v>
      </c>
      <c r="C172" s="50" t="s">
        <v>29</v>
      </c>
      <c r="D172" s="50" t="s">
        <v>2949</v>
      </c>
      <c r="E172" s="50" t="s">
        <v>2814</v>
      </c>
      <c r="F172" s="50" t="s">
        <v>29</v>
      </c>
      <c r="G172" s="50" t="s">
        <v>29</v>
      </c>
      <c r="H172" s="50" t="s">
        <v>2904</v>
      </c>
      <c r="I172" s="58">
        <v>45039</v>
      </c>
      <c r="J172" s="50" t="s">
        <v>2816</v>
      </c>
      <c r="K172" s="59">
        <v>50000</v>
      </c>
      <c r="L172" s="50" t="s">
        <v>37</v>
      </c>
      <c r="M172" s="51" t="s">
        <v>2747</v>
      </c>
      <c r="N172" s="50" t="s">
        <v>29</v>
      </c>
      <c r="O172" s="50" t="s">
        <v>32</v>
      </c>
      <c r="P172" s="50" t="s">
        <v>32</v>
      </c>
      <c r="Q172" s="50" t="s">
        <v>2950</v>
      </c>
      <c r="R172" s="50" t="s">
        <v>29</v>
      </c>
      <c r="S172" s="50" t="s">
        <v>2751</v>
      </c>
      <c r="T172" s="50" t="s">
        <v>2273</v>
      </c>
      <c r="U172" s="50" t="s">
        <v>30</v>
      </c>
      <c r="V172" s="50" t="str">
        <f>VLOOKUP(A172,Register!$D$2:$N$1317,11,0)</f>
        <v>Dormitory G+3</v>
      </c>
      <c r="W172" s="50" t="s">
        <v>29</v>
      </c>
      <c r="X172" s="50" t="s">
        <v>29</v>
      </c>
    </row>
    <row r="173" spans="1:24" ht="14.1" customHeight="1" x14ac:dyDescent="0.25">
      <c r="A173" s="50" t="str">
        <f t="shared" si="2"/>
        <v>9100000040-0</v>
      </c>
      <c r="B173" s="57" t="s">
        <v>29</v>
      </c>
      <c r="C173" s="50" t="s">
        <v>29</v>
      </c>
      <c r="D173" s="50" t="s">
        <v>2951</v>
      </c>
      <c r="E173" s="50" t="s">
        <v>2814</v>
      </c>
      <c r="F173" s="50" t="s">
        <v>29</v>
      </c>
      <c r="G173" s="50" t="s">
        <v>29</v>
      </c>
      <c r="H173" s="50" t="s">
        <v>2904</v>
      </c>
      <c r="I173" s="58">
        <v>45039</v>
      </c>
      <c r="J173" s="50" t="s">
        <v>2816</v>
      </c>
      <c r="K173" s="59">
        <v>38154.629999999997</v>
      </c>
      <c r="L173" s="50" t="s">
        <v>37</v>
      </c>
      <c r="M173" s="51" t="s">
        <v>2747</v>
      </c>
      <c r="N173" s="50" t="s">
        <v>29</v>
      </c>
      <c r="O173" s="50" t="s">
        <v>32</v>
      </c>
      <c r="P173" s="50" t="s">
        <v>32</v>
      </c>
      <c r="Q173" s="50" t="s">
        <v>2946</v>
      </c>
      <c r="R173" s="50" t="s">
        <v>29</v>
      </c>
      <c r="S173" s="50" t="s">
        <v>2751</v>
      </c>
      <c r="T173" s="50" t="s">
        <v>2271</v>
      </c>
      <c r="U173" s="50" t="s">
        <v>30</v>
      </c>
      <c r="V173" s="50" t="str">
        <f>VLOOKUP(A173,Register!$D$2:$N$1317,11,0)</f>
        <v>Two Room Set G+3</v>
      </c>
      <c r="W173" s="50" t="s">
        <v>29</v>
      </c>
      <c r="X173" s="50" t="s">
        <v>29</v>
      </c>
    </row>
    <row r="174" spans="1:24" ht="14.1" customHeight="1" x14ac:dyDescent="0.25">
      <c r="A174" s="50" t="str">
        <f t="shared" si="2"/>
        <v>9100000040-0</v>
      </c>
      <c r="B174" s="57" t="s">
        <v>29</v>
      </c>
      <c r="C174" s="50" t="s">
        <v>29</v>
      </c>
      <c r="D174" s="50" t="s">
        <v>2951</v>
      </c>
      <c r="E174" s="50" t="s">
        <v>2814</v>
      </c>
      <c r="F174" s="50" t="s">
        <v>29</v>
      </c>
      <c r="G174" s="50" t="s">
        <v>29</v>
      </c>
      <c r="H174" s="50" t="s">
        <v>2904</v>
      </c>
      <c r="I174" s="58">
        <v>45039</v>
      </c>
      <c r="J174" s="50" t="s">
        <v>2816</v>
      </c>
      <c r="K174" s="59">
        <v>25775.53</v>
      </c>
      <c r="L174" s="50" t="s">
        <v>37</v>
      </c>
      <c r="M174" s="51" t="s">
        <v>2747</v>
      </c>
      <c r="N174" s="50" t="s">
        <v>29</v>
      </c>
      <c r="O174" s="50" t="s">
        <v>32</v>
      </c>
      <c r="P174" s="50" t="s">
        <v>32</v>
      </c>
      <c r="Q174" s="50" t="s">
        <v>2946</v>
      </c>
      <c r="R174" s="50" t="s">
        <v>29</v>
      </c>
      <c r="S174" s="50" t="s">
        <v>2751</v>
      </c>
      <c r="T174" s="50" t="s">
        <v>2271</v>
      </c>
      <c r="U174" s="50" t="s">
        <v>30</v>
      </c>
      <c r="V174" s="50" t="str">
        <f>VLOOKUP(A174,Register!$D$2:$N$1317,11,0)</f>
        <v>Two Room Set G+3</v>
      </c>
      <c r="W174" s="50" t="s">
        <v>29</v>
      </c>
      <c r="X174" s="50" t="s">
        <v>29</v>
      </c>
    </row>
    <row r="175" spans="1:24" ht="14.1" customHeight="1" x14ac:dyDescent="0.25">
      <c r="A175" s="50" t="str">
        <f t="shared" si="2"/>
        <v>9100000041-0</v>
      </c>
      <c r="B175" s="57" t="s">
        <v>29</v>
      </c>
      <c r="C175" s="50" t="s">
        <v>29</v>
      </c>
      <c r="D175" s="50" t="s">
        <v>2952</v>
      </c>
      <c r="E175" s="50" t="s">
        <v>2814</v>
      </c>
      <c r="F175" s="50" t="s">
        <v>29</v>
      </c>
      <c r="G175" s="50" t="s">
        <v>29</v>
      </c>
      <c r="H175" s="50" t="s">
        <v>2904</v>
      </c>
      <c r="I175" s="58">
        <v>45039</v>
      </c>
      <c r="J175" s="50" t="s">
        <v>2816</v>
      </c>
      <c r="K175" s="59">
        <v>1696.58</v>
      </c>
      <c r="L175" s="50" t="s">
        <v>37</v>
      </c>
      <c r="M175" s="51" t="s">
        <v>2747</v>
      </c>
      <c r="N175" s="50" t="s">
        <v>29</v>
      </c>
      <c r="O175" s="50" t="s">
        <v>32</v>
      </c>
      <c r="P175" s="50" t="s">
        <v>32</v>
      </c>
      <c r="Q175" s="50" t="s">
        <v>2950</v>
      </c>
      <c r="R175" s="50" t="s">
        <v>29</v>
      </c>
      <c r="S175" s="50" t="s">
        <v>2751</v>
      </c>
      <c r="T175" s="50" t="s">
        <v>2273</v>
      </c>
      <c r="U175" s="50" t="s">
        <v>30</v>
      </c>
      <c r="V175" s="50" t="str">
        <f>VLOOKUP(A175,Register!$D$2:$N$1317,11,0)</f>
        <v>Dormitory G+3</v>
      </c>
      <c r="W175" s="50" t="s">
        <v>29</v>
      </c>
      <c r="X175" s="50" t="s">
        <v>29</v>
      </c>
    </row>
    <row r="176" spans="1:24" ht="14.1" customHeight="1" x14ac:dyDescent="0.25">
      <c r="A176" s="50" t="str">
        <f t="shared" si="2"/>
        <v>9100000016-0</v>
      </c>
      <c r="B176" s="57" t="s">
        <v>29</v>
      </c>
      <c r="C176" s="50" t="s">
        <v>29</v>
      </c>
      <c r="D176" s="50" t="s">
        <v>2953</v>
      </c>
      <c r="E176" s="50" t="s">
        <v>2814</v>
      </c>
      <c r="F176" s="50" t="s">
        <v>29</v>
      </c>
      <c r="G176" s="50" t="s">
        <v>29</v>
      </c>
      <c r="H176" s="50" t="s">
        <v>2904</v>
      </c>
      <c r="I176" s="58">
        <v>45040</v>
      </c>
      <c r="J176" s="50" t="s">
        <v>2816</v>
      </c>
      <c r="K176" s="59">
        <v>25000</v>
      </c>
      <c r="L176" s="50" t="s">
        <v>37</v>
      </c>
      <c r="M176" s="51" t="s">
        <v>2747</v>
      </c>
      <c r="N176" s="50" t="s">
        <v>29</v>
      </c>
      <c r="O176" s="50" t="s">
        <v>32</v>
      </c>
      <c r="P176" s="50" t="s">
        <v>32</v>
      </c>
      <c r="Q176" s="50" t="s">
        <v>2954</v>
      </c>
      <c r="R176" s="50" t="s">
        <v>29</v>
      </c>
      <c r="S176" s="50" t="s">
        <v>2751</v>
      </c>
      <c r="T176" s="50" t="s">
        <v>2215</v>
      </c>
      <c r="U176" s="50" t="s">
        <v>30</v>
      </c>
      <c r="V176" s="50" t="str">
        <f>VLOOKUP(A176,Register!$D$2:$N$1317,11,0)</f>
        <v>CWIP- ROAD &amp; DRAIN INSIDE FACTORY</v>
      </c>
      <c r="W176" s="50" t="s">
        <v>29</v>
      </c>
      <c r="X176" s="50" t="s">
        <v>29</v>
      </c>
    </row>
    <row r="177" spans="1:24" ht="14.1" customHeight="1" x14ac:dyDescent="0.25">
      <c r="A177" s="50" t="str">
        <f t="shared" si="2"/>
        <v>9100000016-0</v>
      </c>
      <c r="B177" s="57" t="s">
        <v>29</v>
      </c>
      <c r="C177" s="50" t="s">
        <v>29</v>
      </c>
      <c r="D177" s="50" t="s">
        <v>2955</v>
      </c>
      <c r="E177" s="50" t="s">
        <v>2814</v>
      </c>
      <c r="F177" s="50" t="s">
        <v>29</v>
      </c>
      <c r="G177" s="50" t="s">
        <v>29</v>
      </c>
      <c r="H177" s="50" t="s">
        <v>2904</v>
      </c>
      <c r="I177" s="58">
        <v>45040</v>
      </c>
      <c r="J177" s="50" t="s">
        <v>2816</v>
      </c>
      <c r="K177" s="59">
        <v>1696.58</v>
      </c>
      <c r="L177" s="50" t="s">
        <v>37</v>
      </c>
      <c r="M177" s="51" t="s">
        <v>2747</v>
      </c>
      <c r="N177" s="50" t="s">
        <v>29</v>
      </c>
      <c r="O177" s="50" t="s">
        <v>32</v>
      </c>
      <c r="P177" s="50" t="s">
        <v>32</v>
      </c>
      <c r="Q177" s="50" t="s">
        <v>2946</v>
      </c>
      <c r="R177" s="50" t="s">
        <v>29</v>
      </c>
      <c r="S177" s="50" t="s">
        <v>2751</v>
      </c>
      <c r="T177" s="50" t="s">
        <v>2215</v>
      </c>
      <c r="U177" s="50" t="s">
        <v>30</v>
      </c>
      <c r="V177" s="50" t="str">
        <f>VLOOKUP(A177,Register!$D$2:$N$1317,11,0)</f>
        <v>CWIP- ROAD &amp; DRAIN INSIDE FACTORY</v>
      </c>
      <c r="W177" s="50" t="s">
        <v>29</v>
      </c>
      <c r="X177" s="50" t="s">
        <v>29</v>
      </c>
    </row>
    <row r="178" spans="1:24" ht="14.1" customHeight="1" x14ac:dyDescent="0.25">
      <c r="A178" s="50" t="str">
        <f t="shared" si="2"/>
        <v>9100000041-0</v>
      </c>
      <c r="B178" s="57" t="s">
        <v>29</v>
      </c>
      <c r="C178" s="50" t="s">
        <v>29</v>
      </c>
      <c r="D178" s="50" t="s">
        <v>2956</v>
      </c>
      <c r="E178" s="50" t="s">
        <v>2814</v>
      </c>
      <c r="F178" s="50" t="s">
        <v>29</v>
      </c>
      <c r="G178" s="50" t="s">
        <v>29</v>
      </c>
      <c r="H178" s="50" t="s">
        <v>2904</v>
      </c>
      <c r="I178" s="58">
        <v>45040</v>
      </c>
      <c r="J178" s="50" t="s">
        <v>2816</v>
      </c>
      <c r="K178" s="59">
        <v>50000</v>
      </c>
      <c r="L178" s="50" t="s">
        <v>37</v>
      </c>
      <c r="M178" s="51" t="s">
        <v>2747</v>
      </c>
      <c r="N178" s="50" t="s">
        <v>29</v>
      </c>
      <c r="O178" s="50" t="s">
        <v>32</v>
      </c>
      <c r="P178" s="50" t="s">
        <v>32</v>
      </c>
      <c r="Q178" s="50" t="s">
        <v>2950</v>
      </c>
      <c r="R178" s="50" t="s">
        <v>29</v>
      </c>
      <c r="S178" s="50" t="s">
        <v>2751</v>
      </c>
      <c r="T178" s="50" t="s">
        <v>2273</v>
      </c>
      <c r="U178" s="50" t="s">
        <v>30</v>
      </c>
      <c r="V178" s="50" t="str">
        <f>VLOOKUP(A178,Register!$D$2:$N$1317,11,0)</f>
        <v>Dormitory G+3</v>
      </c>
      <c r="W178" s="50" t="s">
        <v>29</v>
      </c>
      <c r="X178" s="50" t="s">
        <v>29</v>
      </c>
    </row>
    <row r="179" spans="1:24" ht="14.1" customHeight="1" x14ac:dyDescent="0.25">
      <c r="A179" s="50" t="str">
        <f t="shared" si="2"/>
        <v>9100000016-0</v>
      </c>
      <c r="B179" s="57" t="s">
        <v>29</v>
      </c>
      <c r="C179" s="50" t="s">
        <v>29</v>
      </c>
      <c r="D179" s="50" t="s">
        <v>2957</v>
      </c>
      <c r="E179" s="50" t="s">
        <v>2814</v>
      </c>
      <c r="F179" s="50" t="s">
        <v>29</v>
      </c>
      <c r="G179" s="50" t="s">
        <v>29</v>
      </c>
      <c r="H179" s="50" t="s">
        <v>2904</v>
      </c>
      <c r="I179" s="58">
        <v>45041</v>
      </c>
      <c r="J179" s="50" t="s">
        <v>2816</v>
      </c>
      <c r="K179" s="59">
        <v>30000</v>
      </c>
      <c r="L179" s="50" t="s">
        <v>37</v>
      </c>
      <c r="M179" s="51" t="s">
        <v>2747</v>
      </c>
      <c r="N179" s="50" t="s">
        <v>29</v>
      </c>
      <c r="O179" s="50" t="s">
        <v>32</v>
      </c>
      <c r="P179" s="50" t="s">
        <v>32</v>
      </c>
      <c r="Q179" s="50" t="s">
        <v>2914</v>
      </c>
      <c r="R179" s="50" t="s">
        <v>29</v>
      </c>
      <c r="S179" s="50" t="s">
        <v>2751</v>
      </c>
      <c r="T179" s="50" t="s">
        <v>2215</v>
      </c>
      <c r="U179" s="50" t="s">
        <v>30</v>
      </c>
      <c r="V179" s="50" t="str">
        <f>VLOOKUP(A179,Register!$D$2:$N$1317,11,0)</f>
        <v>CWIP- ROAD &amp; DRAIN INSIDE FACTORY</v>
      </c>
      <c r="W179" s="50" t="s">
        <v>29</v>
      </c>
      <c r="X179" s="50" t="s">
        <v>29</v>
      </c>
    </row>
    <row r="180" spans="1:24" ht="14.1" customHeight="1" x14ac:dyDescent="0.25">
      <c r="A180" s="50" t="str">
        <f t="shared" si="2"/>
        <v>9100000016-0</v>
      </c>
      <c r="B180" s="57" t="s">
        <v>29</v>
      </c>
      <c r="C180" s="50" t="s">
        <v>29</v>
      </c>
      <c r="D180" s="50" t="s">
        <v>2958</v>
      </c>
      <c r="E180" s="50" t="s">
        <v>2814</v>
      </c>
      <c r="F180" s="50" t="s">
        <v>29</v>
      </c>
      <c r="G180" s="50" t="s">
        <v>29</v>
      </c>
      <c r="H180" s="50" t="s">
        <v>2904</v>
      </c>
      <c r="I180" s="58">
        <v>45041</v>
      </c>
      <c r="J180" s="50" t="s">
        <v>2816</v>
      </c>
      <c r="K180" s="59">
        <v>25000</v>
      </c>
      <c r="L180" s="50" t="s">
        <v>37</v>
      </c>
      <c r="M180" s="51" t="s">
        <v>2747</v>
      </c>
      <c r="N180" s="50" t="s">
        <v>29</v>
      </c>
      <c r="O180" s="50" t="s">
        <v>32</v>
      </c>
      <c r="P180" s="50" t="s">
        <v>32</v>
      </c>
      <c r="Q180" s="50" t="s">
        <v>2907</v>
      </c>
      <c r="R180" s="50" t="s">
        <v>29</v>
      </c>
      <c r="S180" s="50" t="s">
        <v>2751</v>
      </c>
      <c r="T180" s="50" t="s">
        <v>2215</v>
      </c>
      <c r="U180" s="50" t="s">
        <v>30</v>
      </c>
      <c r="V180" s="50" t="str">
        <f>VLOOKUP(A180,Register!$D$2:$N$1317,11,0)</f>
        <v>CWIP- ROAD &amp; DRAIN INSIDE FACTORY</v>
      </c>
      <c r="W180" s="50" t="s">
        <v>29</v>
      </c>
      <c r="X180" s="50" t="s">
        <v>29</v>
      </c>
    </row>
    <row r="181" spans="1:24" ht="14.1" customHeight="1" x14ac:dyDescent="0.25">
      <c r="A181" s="50" t="str">
        <f t="shared" si="2"/>
        <v>9100000041-0</v>
      </c>
      <c r="B181" s="57" t="s">
        <v>29</v>
      </c>
      <c r="C181" s="50" t="s">
        <v>29</v>
      </c>
      <c r="D181" s="50" t="s">
        <v>2959</v>
      </c>
      <c r="E181" s="50" t="s">
        <v>2814</v>
      </c>
      <c r="F181" s="50" t="s">
        <v>29</v>
      </c>
      <c r="G181" s="50" t="s">
        <v>29</v>
      </c>
      <c r="H181" s="50" t="s">
        <v>2904</v>
      </c>
      <c r="I181" s="58">
        <v>45041</v>
      </c>
      <c r="J181" s="50" t="s">
        <v>2816</v>
      </c>
      <c r="K181" s="59">
        <v>50000</v>
      </c>
      <c r="L181" s="50" t="s">
        <v>37</v>
      </c>
      <c r="M181" s="51" t="s">
        <v>2747</v>
      </c>
      <c r="N181" s="50" t="s">
        <v>29</v>
      </c>
      <c r="O181" s="50" t="s">
        <v>32</v>
      </c>
      <c r="P181" s="50" t="s">
        <v>32</v>
      </c>
      <c r="Q181" s="50" t="s">
        <v>2920</v>
      </c>
      <c r="R181" s="50" t="s">
        <v>29</v>
      </c>
      <c r="S181" s="50" t="s">
        <v>2751</v>
      </c>
      <c r="T181" s="50" t="s">
        <v>2273</v>
      </c>
      <c r="U181" s="50" t="s">
        <v>30</v>
      </c>
      <c r="V181" s="50" t="str">
        <f>VLOOKUP(A181,Register!$D$2:$N$1317,11,0)</f>
        <v>Dormitory G+3</v>
      </c>
      <c r="W181" s="50" t="s">
        <v>29</v>
      </c>
      <c r="X181" s="50" t="s">
        <v>29</v>
      </c>
    </row>
    <row r="182" spans="1:24" ht="14.1" customHeight="1" x14ac:dyDescent="0.25">
      <c r="A182" s="50" t="str">
        <f t="shared" si="2"/>
        <v>9100000040-0</v>
      </c>
      <c r="B182" s="57" t="s">
        <v>29</v>
      </c>
      <c r="C182" s="50" t="s">
        <v>29</v>
      </c>
      <c r="D182" s="50" t="s">
        <v>2960</v>
      </c>
      <c r="E182" s="50" t="s">
        <v>2814</v>
      </c>
      <c r="F182" s="50" t="s">
        <v>29</v>
      </c>
      <c r="G182" s="50" t="s">
        <v>29</v>
      </c>
      <c r="H182" s="50" t="s">
        <v>2904</v>
      </c>
      <c r="I182" s="58">
        <v>45042</v>
      </c>
      <c r="J182" s="50" t="s">
        <v>2816</v>
      </c>
      <c r="K182" s="59">
        <v>3393.17</v>
      </c>
      <c r="L182" s="50" t="s">
        <v>37</v>
      </c>
      <c r="M182" s="51" t="s">
        <v>2747</v>
      </c>
      <c r="N182" s="50" t="s">
        <v>29</v>
      </c>
      <c r="O182" s="50" t="s">
        <v>32</v>
      </c>
      <c r="P182" s="50" t="s">
        <v>32</v>
      </c>
      <c r="Q182" s="50" t="s">
        <v>2946</v>
      </c>
      <c r="R182" s="50" t="s">
        <v>29</v>
      </c>
      <c r="S182" s="50" t="s">
        <v>2751</v>
      </c>
      <c r="T182" s="50" t="s">
        <v>2271</v>
      </c>
      <c r="U182" s="50" t="s">
        <v>30</v>
      </c>
      <c r="V182" s="50" t="str">
        <f>VLOOKUP(A182,Register!$D$2:$N$1317,11,0)</f>
        <v>Two Room Set G+3</v>
      </c>
      <c r="W182" s="50" t="s">
        <v>29</v>
      </c>
      <c r="X182" s="50" t="s">
        <v>29</v>
      </c>
    </row>
    <row r="183" spans="1:24" ht="14.1" customHeight="1" x14ac:dyDescent="0.25">
      <c r="A183" s="50" t="str">
        <f t="shared" si="2"/>
        <v>9100000040-0</v>
      </c>
      <c r="B183" s="57" t="s">
        <v>29</v>
      </c>
      <c r="C183" s="50" t="s">
        <v>29</v>
      </c>
      <c r="D183" s="50" t="s">
        <v>2961</v>
      </c>
      <c r="E183" s="50" t="s">
        <v>2814</v>
      </c>
      <c r="F183" s="50" t="s">
        <v>29</v>
      </c>
      <c r="G183" s="50" t="s">
        <v>29</v>
      </c>
      <c r="H183" s="50" t="s">
        <v>2904</v>
      </c>
      <c r="I183" s="58">
        <v>45042</v>
      </c>
      <c r="J183" s="50" t="s">
        <v>2816</v>
      </c>
      <c r="K183" s="59">
        <v>75000</v>
      </c>
      <c r="L183" s="50" t="s">
        <v>37</v>
      </c>
      <c r="M183" s="51" t="s">
        <v>2747</v>
      </c>
      <c r="N183" s="50" t="s">
        <v>29</v>
      </c>
      <c r="O183" s="50" t="s">
        <v>32</v>
      </c>
      <c r="P183" s="50" t="s">
        <v>32</v>
      </c>
      <c r="Q183" s="50" t="s">
        <v>2962</v>
      </c>
      <c r="R183" s="50" t="s">
        <v>29</v>
      </c>
      <c r="S183" s="50" t="s">
        <v>2751</v>
      </c>
      <c r="T183" s="50" t="s">
        <v>2271</v>
      </c>
      <c r="U183" s="50" t="s">
        <v>30</v>
      </c>
      <c r="V183" s="50" t="str">
        <f>VLOOKUP(A183,Register!$D$2:$N$1317,11,0)</f>
        <v>Two Room Set G+3</v>
      </c>
      <c r="W183" s="50" t="s">
        <v>29</v>
      </c>
      <c r="X183" s="50" t="s">
        <v>29</v>
      </c>
    </row>
    <row r="184" spans="1:24" ht="14.1" customHeight="1" x14ac:dyDescent="0.25">
      <c r="A184" s="50" t="str">
        <f t="shared" si="2"/>
        <v>9100000016-0</v>
      </c>
      <c r="B184" s="57" t="s">
        <v>29</v>
      </c>
      <c r="C184" s="50" t="s">
        <v>29</v>
      </c>
      <c r="D184" s="50" t="s">
        <v>2963</v>
      </c>
      <c r="E184" s="50" t="s">
        <v>2814</v>
      </c>
      <c r="F184" s="50" t="s">
        <v>29</v>
      </c>
      <c r="G184" s="50" t="s">
        <v>29</v>
      </c>
      <c r="H184" s="50" t="s">
        <v>2904</v>
      </c>
      <c r="I184" s="58">
        <v>45042</v>
      </c>
      <c r="J184" s="50" t="s">
        <v>2816</v>
      </c>
      <c r="K184" s="59">
        <v>25000</v>
      </c>
      <c r="L184" s="50" t="s">
        <v>37</v>
      </c>
      <c r="M184" s="51" t="s">
        <v>2747</v>
      </c>
      <c r="N184" s="50" t="s">
        <v>29</v>
      </c>
      <c r="O184" s="50" t="s">
        <v>32</v>
      </c>
      <c r="P184" s="50" t="s">
        <v>32</v>
      </c>
      <c r="Q184" s="50" t="s">
        <v>2964</v>
      </c>
      <c r="R184" s="50" t="s">
        <v>29</v>
      </c>
      <c r="S184" s="50" t="s">
        <v>2751</v>
      </c>
      <c r="T184" s="50" t="s">
        <v>2215</v>
      </c>
      <c r="U184" s="50" t="s">
        <v>30</v>
      </c>
      <c r="V184" s="50" t="str">
        <f>VLOOKUP(A184,Register!$D$2:$N$1317,11,0)</f>
        <v>CWIP- ROAD &amp; DRAIN INSIDE FACTORY</v>
      </c>
      <c r="W184" s="50" t="s">
        <v>29</v>
      </c>
      <c r="X184" s="50" t="s">
        <v>29</v>
      </c>
    </row>
    <row r="185" spans="1:24" ht="14.1" customHeight="1" x14ac:dyDescent="0.25">
      <c r="A185" s="50" t="str">
        <f t="shared" si="2"/>
        <v>9100000032-0</v>
      </c>
      <c r="B185" s="57" t="s">
        <v>29</v>
      </c>
      <c r="C185" s="50" t="s">
        <v>29</v>
      </c>
      <c r="D185" s="50" t="s">
        <v>2965</v>
      </c>
      <c r="E185" s="50" t="s">
        <v>2814</v>
      </c>
      <c r="F185" s="50" t="s">
        <v>29</v>
      </c>
      <c r="G185" s="50" t="s">
        <v>29</v>
      </c>
      <c r="H185" s="50" t="s">
        <v>2904</v>
      </c>
      <c r="I185" s="58">
        <v>45045</v>
      </c>
      <c r="J185" s="50" t="s">
        <v>2816</v>
      </c>
      <c r="K185" s="59">
        <v>12500</v>
      </c>
      <c r="L185" s="50" t="s">
        <v>37</v>
      </c>
      <c r="M185" s="51" t="s">
        <v>2747</v>
      </c>
      <c r="N185" s="50" t="s">
        <v>29</v>
      </c>
      <c r="O185" s="50" t="s">
        <v>32</v>
      </c>
      <c r="P185" s="50" t="s">
        <v>32</v>
      </c>
      <c r="Q185" s="50" t="s">
        <v>2966</v>
      </c>
      <c r="R185" s="50" t="s">
        <v>29</v>
      </c>
      <c r="S185" s="50" t="s">
        <v>2751</v>
      </c>
      <c r="T185" s="50" t="s">
        <v>2255</v>
      </c>
      <c r="U185" s="50" t="s">
        <v>30</v>
      </c>
      <c r="V185" s="50" t="str">
        <f>VLOOKUP(A185,Register!$D$2:$N$1317,11,0)</f>
        <v>CWIP - CANE YARD ROAD &amp; DRAIN WORK</v>
      </c>
      <c r="W185" s="50" t="s">
        <v>29</v>
      </c>
      <c r="X185" s="50" t="s">
        <v>29</v>
      </c>
    </row>
    <row r="186" spans="1:24" ht="14.1" customHeight="1" x14ac:dyDescent="0.25">
      <c r="A186" s="50" t="str">
        <f t="shared" si="2"/>
        <v>9100000016-0</v>
      </c>
      <c r="B186" s="57" t="s">
        <v>29</v>
      </c>
      <c r="C186" s="50" t="s">
        <v>29</v>
      </c>
      <c r="D186" s="50" t="s">
        <v>2967</v>
      </c>
      <c r="E186" s="50" t="s">
        <v>2814</v>
      </c>
      <c r="F186" s="50" t="s">
        <v>29</v>
      </c>
      <c r="G186" s="50" t="s">
        <v>29</v>
      </c>
      <c r="H186" s="50" t="s">
        <v>2904</v>
      </c>
      <c r="I186" s="58">
        <v>45050</v>
      </c>
      <c r="J186" s="50" t="s">
        <v>2816</v>
      </c>
      <c r="K186" s="59">
        <v>12500</v>
      </c>
      <c r="L186" s="50" t="s">
        <v>37</v>
      </c>
      <c r="M186" s="51" t="s">
        <v>2747</v>
      </c>
      <c r="N186" s="50" t="s">
        <v>29</v>
      </c>
      <c r="O186" s="50" t="s">
        <v>32</v>
      </c>
      <c r="P186" s="50" t="s">
        <v>32</v>
      </c>
      <c r="Q186" s="50" t="s">
        <v>2914</v>
      </c>
      <c r="R186" s="50" t="s">
        <v>29</v>
      </c>
      <c r="S186" s="50" t="s">
        <v>2751</v>
      </c>
      <c r="T186" s="50" t="s">
        <v>2215</v>
      </c>
      <c r="U186" s="50" t="s">
        <v>30</v>
      </c>
      <c r="V186" s="50" t="str">
        <f>VLOOKUP(A186,Register!$D$2:$N$1317,11,0)</f>
        <v>CWIP- ROAD &amp; DRAIN INSIDE FACTORY</v>
      </c>
      <c r="W186" s="50" t="s">
        <v>29</v>
      </c>
      <c r="X186" s="50" t="s">
        <v>29</v>
      </c>
    </row>
    <row r="187" spans="1:24" ht="14.1" customHeight="1" x14ac:dyDescent="0.25">
      <c r="A187" s="50" t="str">
        <f t="shared" si="2"/>
        <v>9100000032-0</v>
      </c>
      <c r="B187" s="57" t="s">
        <v>29</v>
      </c>
      <c r="C187" s="50" t="s">
        <v>29</v>
      </c>
      <c r="D187" s="50" t="s">
        <v>2968</v>
      </c>
      <c r="E187" s="50" t="s">
        <v>2814</v>
      </c>
      <c r="F187" s="50" t="s">
        <v>29</v>
      </c>
      <c r="G187" s="50" t="s">
        <v>29</v>
      </c>
      <c r="H187" s="50" t="s">
        <v>2904</v>
      </c>
      <c r="I187" s="58">
        <v>45050</v>
      </c>
      <c r="J187" s="50" t="s">
        <v>2816</v>
      </c>
      <c r="K187" s="59">
        <v>25000</v>
      </c>
      <c r="L187" s="50" t="s">
        <v>37</v>
      </c>
      <c r="M187" s="51" t="s">
        <v>2747</v>
      </c>
      <c r="N187" s="50" t="s">
        <v>29</v>
      </c>
      <c r="O187" s="50" t="s">
        <v>32</v>
      </c>
      <c r="P187" s="50" t="s">
        <v>32</v>
      </c>
      <c r="Q187" s="50" t="s">
        <v>2969</v>
      </c>
      <c r="R187" s="50" t="s">
        <v>29</v>
      </c>
      <c r="S187" s="50" t="s">
        <v>2751</v>
      </c>
      <c r="T187" s="50" t="s">
        <v>2255</v>
      </c>
      <c r="U187" s="50" t="s">
        <v>30</v>
      </c>
      <c r="V187" s="50" t="str">
        <f>VLOOKUP(A187,Register!$D$2:$N$1317,11,0)</f>
        <v>CWIP - CANE YARD ROAD &amp; DRAIN WORK</v>
      </c>
      <c r="W187" s="50" t="s">
        <v>29</v>
      </c>
      <c r="X187" s="50" t="s">
        <v>29</v>
      </c>
    </row>
    <row r="188" spans="1:24" ht="14.1" customHeight="1" x14ac:dyDescent="0.25">
      <c r="A188" s="50" t="str">
        <f t="shared" si="2"/>
        <v>9100000016-0</v>
      </c>
      <c r="B188" s="57" t="s">
        <v>29</v>
      </c>
      <c r="C188" s="50" t="s">
        <v>29</v>
      </c>
      <c r="D188" s="50" t="s">
        <v>2970</v>
      </c>
      <c r="E188" s="50" t="s">
        <v>2814</v>
      </c>
      <c r="F188" s="50" t="s">
        <v>29</v>
      </c>
      <c r="G188" s="50" t="s">
        <v>29</v>
      </c>
      <c r="H188" s="50" t="s">
        <v>2904</v>
      </c>
      <c r="I188" s="58">
        <v>45050</v>
      </c>
      <c r="J188" s="50" t="s">
        <v>2816</v>
      </c>
      <c r="K188" s="59">
        <v>5000</v>
      </c>
      <c r="L188" s="50" t="s">
        <v>37</v>
      </c>
      <c r="M188" s="51" t="s">
        <v>2747</v>
      </c>
      <c r="N188" s="50" t="s">
        <v>29</v>
      </c>
      <c r="O188" s="50" t="s">
        <v>32</v>
      </c>
      <c r="P188" s="50" t="s">
        <v>32</v>
      </c>
      <c r="Q188" s="50" t="s">
        <v>2905</v>
      </c>
      <c r="R188" s="50" t="s">
        <v>29</v>
      </c>
      <c r="S188" s="50" t="s">
        <v>2751</v>
      </c>
      <c r="T188" s="50" t="s">
        <v>2215</v>
      </c>
      <c r="U188" s="50" t="s">
        <v>30</v>
      </c>
      <c r="V188" s="50" t="str">
        <f>VLOOKUP(A188,Register!$D$2:$N$1317,11,0)</f>
        <v>CWIP- ROAD &amp; DRAIN INSIDE FACTORY</v>
      </c>
      <c r="W188" s="50" t="s">
        <v>29</v>
      </c>
      <c r="X188" s="50" t="s">
        <v>29</v>
      </c>
    </row>
    <row r="189" spans="1:24" ht="14.1" customHeight="1" x14ac:dyDescent="0.25">
      <c r="A189" s="50" t="str">
        <f t="shared" si="2"/>
        <v>9100000041-0</v>
      </c>
      <c r="B189" s="57" t="s">
        <v>29</v>
      </c>
      <c r="C189" s="50" t="s">
        <v>29</v>
      </c>
      <c r="D189" s="50" t="s">
        <v>2971</v>
      </c>
      <c r="E189" s="50" t="s">
        <v>2814</v>
      </c>
      <c r="F189" s="50" t="s">
        <v>29</v>
      </c>
      <c r="G189" s="50" t="s">
        <v>29</v>
      </c>
      <c r="H189" s="50" t="s">
        <v>2904</v>
      </c>
      <c r="I189" s="58">
        <v>45051</v>
      </c>
      <c r="J189" s="50" t="s">
        <v>2816</v>
      </c>
      <c r="K189" s="59">
        <v>25000</v>
      </c>
      <c r="L189" s="50" t="s">
        <v>37</v>
      </c>
      <c r="M189" s="51" t="s">
        <v>2747</v>
      </c>
      <c r="N189" s="50" t="s">
        <v>29</v>
      </c>
      <c r="O189" s="50" t="s">
        <v>32</v>
      </c>
      <c r="P189" s="50" t="s">
        <v>32</v>
      </c>
      <c r="Q189" s="50" t="s">
        <v>2920</v>
      </c>
      <c r="R189" s="50" t="s">
        <v>29</v>
      </c>
      <c r="S189" s="50" t="s">
        <v>2751</v>
      </c>
      <c r="T189" s="50" t="s">
        <v>2273</v>
      </c>
      <c r="U189" s="50" t="s">
        <v>30</v>
      </c>
      <c r="V189" s="50" t="str">
        <f>VLOOKUP(A189,Register!$D$2:$N$1317,11,0)</f>
        <v>Dormitory G+3</v>
      </c>
      <c r="W189" s="50" t="s">
        <v>29</v>
      </c>
      <c r="X189" s="50" t="s">
        <v>29</v>
      </c>
    </row>
    <row r="190" spans="1:24" ht="14.1" customHeight="1" x14ac:dyDescent="0.25">
      <c r="A190" s="50" t="str">
        <f t="shared" si="2"/>
        <v>9100000025-0</v>
      </c>
      <c r="B190" s="57" t="s">
        <v>29</v>
      </c>
      <c r="C190" s="50" t="s">
        <v>29</v>
      </c>
      <c r="D190" s="50" t="s">
        <v>2972</v>
      </c>
      <c r="E190" s="50" t="s">
        <v>2814</v>
      </c>
      <c r="F190" s="50" t="s">
        <v>29</v>
      </c>
      <c r="G190" s="50" t="s">
        <v>29</v>
      </c>
      <c r="H190" s="50" t="s">
        <v>2904</v>
      </c>
      <c r="I190" s="58">
        <v>45051</v>
      </c>
      <c r="J190" s="50" t="s">
        <v>2816</v>
      </c>
      <c r="K190" s="59">
        <v>9225</v>
      </c>
      <c r="L190" s="50" t="s">
        <v>37</v>
      </c>
      <c r="M190" s="51" t="s">
        <v>2747</v>
      </c>
      <c r="N190" s="50" t="s">
        <v>29</v>
      </c>
      <c r="O190" s="50" t="s">
        <v>32</v>
      </c>
      <c r="P190" s="50" t="s">
        <v>32</v>
      </c>
      <c r="Q190" s="50" t="s">
        <v>2973</v>
      </c>
      <c r="R190" s="50" t="s">
        <v>29</v>
      </c>
      <c r="S190" s="50" t="s">
        <v>2751</v>
      </c>
      <c r="T190" s="50" t="s">
        <v>2238</v>
      </c>
      <c r="U190" s="50" t="s">
        <v>30</v>
      </c>
      <c r="V190" s="50" t="str">
        <f>VLOOKUP(A190,Register!$D$2:$N$1317,11,0)</f>
        <v>CWIP - SWAMI NARAYAN HALL</v>
      </c>
      <c r="W190" s="50" t="s">
        <v>29</v>
      </c>
      <c r="X190" s="50" t="s">
        <v>29</v>
      </c>
    </row>
    <row r="191" spans="1:24" ht="14.1" customHeight="1" x14ac:dyDescent="0.25">
      <c r="A191" s="50" t="str">
        <f t="shared" si="2"/>
        <v>9100000025-0</v>
      </c>
      <c r="B191" s="57" t="s">
        <v>29</v>
      </c>
      <c r="C191" s="50" t="s">
        <v>29</v>
      </c>
      <c r="D191" s="50" t="s">
        <v>2972</v>
      </c>
      <c r="E191" s="50" t="s">
        <v>2814</v>
      </c>
      <c r="F191" s="50" t="s">
        <v>29</v>
      </c>
      <c r="G191" s="50" t="s">
        <v>29</v>
      </c>
      <c r="H191" s="50" t="s">
        <v>2904</v>
      </c>
      <c r="I191" s="58">
        <v>45051</v>
      </c>
      <c r="J191" s="50" t="s">
        <v>2816</v>
      </c>
      <c r="K191" s="59">
        <v>42.5</v>
      </c>
      <c r="L191" s="50" t="s">
        <v>37</v>
      </c>
      <c r="M191" s="51" t="s">
        <v>2747</v>
      </c>
      <c r="N191" s="50" t="s">
        <v>29</v>
      </c>
      <c r="O191" s="50" t="s">
        <v>32</v>
      </c>
      <c r="P191" s="50" t="s">
        <v>32</v>
      </c>
      <c r="Q191" s="50" t="s">
        <v>2973</v>
      </c>
      <c r="R191" s="50" t="s">
        <v>29</v>
      </c>
      <c r="S191" s="50" t="s">
        <v>2751</v>
      </c>
      <c r="T191" s="50" t="s">
        <v>2238</v>
      </c>
      <c r="U191" s="50" t="s">
        <v>30</v>
      </c>
      <c r="V191" s="50" t="str">
        <f>VLOOKUP(A191,Register!$D$2:$N$1317,11,0)</f>
        <v>CWIP - SWAMI NARAYAN HALL</v>
      </c>
      <c r="W191" s="50" t="s">
        <v>29</v>
      </c>
      <c r="X191" s="50" t="s">
        <v>29</v>
      </c>
    </row>
    <row r="192" spans="1:24" ht="14.1" customHeight="1" x14ac:dyDescent="0.25">
      <c r="A192" s="50" t="str">
        <f t="shared" si="2"/>
        <v>9100000025-0</v>
      </c>
      <c r="B192" s="57" t="s">
        <v>29</v>
      </c>
      <c r="C192" s="50" t="s">
        <v>29</v>
      </c>
      <c r="D192" s="50" t="s">
        <v>2974</v>
      </c>
      <c r="E192" s="50" t="s">
        <v>2814</v>
      </c>
      <c r="F192" s="50" t="s">
        <v>29</v>
      </c>
      <c r="G192" s="50" t="s">
        <v>29</v>
      </c>
      <c r="H192" s="50" t="s">
        <v>2904</v>
      </c>
      <c r="I192" s="58">
        <v>45051</v>
      </c>
      <c r="J192" s="50" t="s">
        <v>2816</v>
      </c>
      <c r="K192" s="59">
        <v>265</v>
      </c>
      <c r="L192" s="50" t="s">
        <v>37</v>
      </c>
      <c r="M192" s="51" t="s">
        <v>2747</v>
      </c>
      <c r="N192" s="50" t="s">
        <v>29</v>
      </c>
      <c r="O192" s="50" t="s">
        <v>32</v>
      </c>
      <c r="P192" s="50" t="s">
        <v>32</v>
      </c>
      <c r="Q192" s="50" t="s">
        <v>2973</v>
      </c>
      <c r="R192" s="50" t="s">
        <v>29</v>
      </c>
      <c r="S192" s="50" t="s">
        <v>2751</v>
      </c>
      <c r="T192" s="50" t="s">
        <v>2238</v>
      </c>
      <c r="U192" s="50" t="s">
        <v>30</v>
      </c>
      <c r="V192" s="50" t="str">
        <f>VLOOKUP(A192,Register!$D$2:$N$1317,11,0)</f>
        <v>CWIP - SWAMI NARAYAN HALL</v>
      </c>
      <c r="W192" s="50" t="s">
        <v>29</v>
      </c>
      <c r="X192" s="50" t="s">
        <v>29</v>
      </c>
    </row>
    <row r="193" spans="1:24" ht="14.1" customHeight="1" x14ac:dyDescent="0.25">
      <c r="A193" s="50" t="str">
        <f t="shared" si="2"/>
        <v>9100000040-0</v>
      </c>
      <c r="B193" s="57" t="s">
        <v>29</v>
      </c>
      <c r="C193" s="50" t="s">
        <v>29</v>
      </c>
      <c r="D193" s="50" t="s">
        <v>2975</v>
      </c>
      <c r="E193" s="50" t="s">
        <v>2814</v>
      </c>
      <c r="F193" s="50" t="s">
        <v>29</v>
      </c>
      <c r="G193" s="50" t="s">
        <v>29</v>
      </c>
      <c r="H193" s="50" t="s">
        <v>2904</v>
      </c>
      <c r="I193" s="58">
        <v>45052</v>
      </c>
      <c r="J193" s="50" t="s">
        <v>2816</v>
      </c>
      <c r="K193" s="59">
        <v>51551.06</v>
      </c>
      <c r="L193" s="50" t="s">
        <v>37</v>
      </c>
      <c r="M193" s="51" t="s">
        <v>2747</v>
      </c>
      <c r="N193" s="50" t="s">
        <v>29</v>
      </c>
      <c r="O193" s="50" t="s">
        <v>32</v>
      </c>
      <c r="P193" s="50" t="s">
        <v>32</v>
      </c>
      <c r="Q193" s="50" t="s">
        <v>2976</v>
      </c>
      <c r="R193" s="50" t="s">
        <v>29</v>
      </c>
      <c r="S193" s="50" t="s">
        <v>2751</v>
      </c>
      <c r="T193" s="50" t="s">
        <v>2271</v>
      </c>
      <c r="U193" s="50" t="s">
        <v>30</v>
      </c>
      <c r="V193" s="50" t="str">
        <f>VLOOKUP(A193,Register!$D$2:$N$1317,11,0)</f>
        <v>Two Room Set G+3</v>
      </c>
      <c r="W193" s="50" t="s">
        <v>29</v>
      </c>
      <c r="X193" s="50" t="s">
        <v>29</v>
      </c>
    </row>
    <row r="194" spans="1:24" ht="14.1" customHeight="1" x14ac:dyDescent="0.25">
      <c r="A194" s="50" t="str">
        <f t="shared" si="2"/>
        <v>9100000040-0</v>
      </c>
      <c r="B194" s="57" t="s">
        <v>29</v>
      </c>
      <c r="C194" s="50" t="s">
        <v>29</v>
      </c>
      <c r="D194" s="50" t="s">
        <v>2975</v>
      </c>
      <c r="E194" s="50" t="s">
        <v>2814</v>
      </c>
      <c r="F194" s="50" t="s">
        <v>29</v>
      </c>
      <c r="G194" s="50" t="s">
        <v>29</v>
      </c>
      <c r="H194" s="50" t="s">
        <v>2904</v>
      </c>
      <c r="I194" s="58">
        <v>45052</v>
      </c>
      <c r="J194" s="50" t="s">
        <v>2816</v>
      </c>
      <c r="K194" s="59">
        <v>27253.3</v>
      </c>
      <c r="L194" s="50" t="s">
        <v>37</v>
      </c>
      <c r="M194" s="51" t="s">
        <v>2747</v>
      </c>
      <c r="N194" s="50" t="s">
        <v>29</v>
      </c>
      <c r="O194" s="50" t="s">
        <v>32</v>
      </c>
      <c r="P194" s="50" t="s">
        <v>32</v>
      </c>
      <c r="Q194" s="50" t="s">
        <v>2976</v>
      </c>
      <c r="R194" s="50" t="s">
        <v>29</v>
      </c>
      <c r="S194" s="50" t="s">
        <v>2751</v>
      </c>
      <c r="T194" s="50" t="s">
        <v>2271</v>
      </c>
      <c r="U194" s="50" t="s">
        <v>30</v>
      </c>
      <c r="V194" s="50" t="str">
        <f>VLOOKUP(A194,Register!$D$2:$N$1317,11,0)</f>
        <v>Two Room Set G+3</v>
      </c>
      <c r="W194" s="50" t="s">
        <v>29</v>
      </c>
      <c r="X194" s="50" t="s">
        <v>29</v>
      </c>
    </row>
    <row r="195" spans="1:24" ht="14.1" customHeight="1" x14ac:dyDescent="0.25">
      <c r="A195" s="50" t="str">
        <f t="shared" ref="A195:A258" si="3">CONCATENATE(T195,"-",U195)</f>
        <v>9100000041-0</v>
      </c>
      <c r="B195" s="57" t="s">
        <v>29</v>
      </c>
      <c r="C195" s="50" t="s">
        <v>29</v>
      </c>
      <c r="D195" s="50" t="s">
        <v>2977</v>
      </c>
      <c r="E195" s="50" t="s">
        <v>2814</v>
      </c>
      <c r="F195" s="50" t="s">
        <v>29</v>
      </c>
      <c r="G195" s="50" t="s">
        <v>29</v>
      </c>
      <c r="H195" s="50" t="s">
        <v>2904</v>
      </c>
      <c r="I195" s="58">
        <v>45053</v>
      </c>
      <c r="J195" s="50" t="s">
        <v>2816</v>
      </c>
      <c r="K195" s="59">
        <v>1696.58</v>
      </c>
      <c r="L195" s="50" t="s">
        <v>37</v>
      </c>
      <c r="M195" s="51" t="s">
        <v>2747</v>
      </c>
      <c r="N195" s="50" t="s">
        <v>29</v>
      </c>
      <c r="O195" s="50" t="s">
        <v>32</v>
      </c>
      <c r="P195" s="50" t="s">
        <v>32</v>
      </c>
      <c r="Q195" s="50" t="s">
        <v>2978</v>
      </c>
      <c r="R195" s="50" t="s">
        <v>29</v>
      </c>
      <c r="S195" s="50" t="s">
        <v>2751</v>
      </c>
      <c r="T195" s="50" t="s">
        <v>2273</v>
      </c>
      <c r="U195" s="50" t="s">
        <v>30</v>
      </c>
      <c r="V195" s="50" t="str">
        <f>VLOOKUP(A195,Register!$D$2:$N$1317,11,0)</f>
        <v>Dormitory G+3</v>
      </c>
      <c r="W195" s="50" t="s">
        <v>29</v>
      </c>
      <c r="X195" s="50" t="s">
        <v>29</v>
      </c>
    </row>
    <row r="196" spans="1:24" ht="14.1" customHeight="1" x14ac:dyDescent="0.25">
      <c r="A196" s="50" t="str">
        <f t="shared" si="3"/>
        <v>9100000012-0</v>
      </c>
      <c r="B196" s="57" t="s">
        <v>29</v>
      </c>
      <c r="C196" s="50" t="s">
        <v>29</v>
      </c>
      <c r="D196" s="50" t="s">
        <v>2979</v>
      </c>
      <c r="E196" s="50" t="s">
        <v>2814</v>
      </c>
      <c r="F196" s="50" t="s">
        <v>29</v>
      </c>
      <c r="G196" s="50" t="s">
        <v>29</v>
      </c>
      <c r="H196" s="50" t="s">
        <v>2904</v>
      </c>
      <c r="I196" s="58">
        <v>45054</v>
      </c>
      <c r="J196" s="50" t="s">
        <v>2816</v>
      </c>
      <c r="K196" s="59">
        <v>2500</v>
      </c>
      <c r="L196" s="50" t="s">
        <v>37</v>
      </c>
      <c r="M196" s="51" t="s">
        <v>2747</v>
      </c>
      <c r="N196" s="50" t="s">
        <v>29</v>
      </c>
      <c r="O196" s="50" t="s">
        <v>32</v>
      </c>
      <c r="P196" s="50" t="s">
        <v>32</v>
      </c>
      <c r="Q196" s="50" t="s">
        <v>2980</v>
      </c>
      <c r="R196" s="50" t="s">
        <v>29</v>
      </c>
      <c r="S196" s="50" t="s">
        <v>2751</v>
      </c>
      <c r="T196" s="50" t="s">
        <v>2205</v>
      </c>
      <c r="U196" s="50" t="s">
        <v>30</v>
      </c>
      <c r="V196" s="50" t="str">
        <f>VLOOKUP(A196,Register!$D$2:$N$1317,11,0)</f>
        <v>CWIP- NEW BOUNDRY WALL</v>
      </c>
      <c r="W196" s="50" t="s">
        <v>29</v>
      </c>
      <c r="X196" s="50" t="s">
        <v>29</v>
      </c>
    </row>
    <row r="197" spans="1:24" ht="14.1" customHeight="1" x14ac:dyDescent="0.25">
      <c r="A197" s="50" t="str">
        <f t="shared" si="3"/>
        <v>9100000016-0</v>
      </c>
      <c r="B197" s="57" t="s">
        <v>29</v>
      </c>
      <c r="C197" s="50" t="s">
        <v>29</v>
      </c>
      <c r="D197" s="50" t="s">
        <v>2981</v>
      </c>
      <c r="E197" s="50" t="s">
        <v>2814</v>
      </c>
      <c r="F197" s="50" t="s">
        <v>29</v>
      </c>
      <c r="G197" s="50" t="s">
        <v>29</v>
      </c>
      <c r="H197" s="50" t="s">
        <v>2904</v>
      </c>
      <c r="I197" s="58">
        <v>45055</v>
      </c>
      <c r="J197" s="50" t="s">
        <v>2816</v>
      </c>
      <c r="K197" s="59">
        <v>12500</v>
      </c>
      <c r="L197" s="50" t="s">
        <v>37</v>
      </c>
      <c r="M197" s="51" t="s">
        <v>2747</v>
      </c>
      <c r="N197" s="50" t="s">
        <v>29</v>
      </c>
      <c r="O197" s="50" t="s">
        <v>32</v>
      </c>
      <c r="P197" s="50" t="s">
        <v>32</v>
      </c>
      <c r="Q197" s="50" t="s">
        <v>2982</v>
      </c>
      <c r="R197" s="50" t="s">
        <v>29</v>
      </c>
      <c r="S197" s="50" t="s">
        <v>2751</v>
      </c>
      <c r="T197" s="50" t="s">
        <v>2215</v>
      </c>
      <c r="U197" s="50" t="s">
        <v>30</v>
      </c>
      <c r="V197" s="50" t="str">
        <f>VLOOKUP(A197,Register!$D$2:$N$1317,11,0)</f>
        <v>CWIP- ROAD &amp; DRAIN INSIDE FACTORY</v>
      </c>
      <c r="W197" s="50" t="s">
        <v>29</v>
      </c>
      <c r="X197" s="50" t="s">
        <v>29</v>
      </c>
    </row>
    <row r="198" spans="1:24" ht="14.1" customHeight="1" x14ac:dyDescent="0.25">
      <c r="A198" s="50" t="str">
        <f t="shared" si="3"/>
        <v>9100000026-0</v>
      </c>
      <c r="B198" s="57" t="s">
        <v>29</v>
      </c>
      <c r="C198" s="50" t="s">
        <v>29</v>
      </c>
      <c r="D198" s="50" t="s">
        <v>2983</v>
      </c>
      <c r="E198" s="50" t="s">
        <v>2814</v>
      </c>
      <c r="F198" s="50" t="s">
        <v>29</v>
      </c>
      <c r="G198" s="50" t="s">
        <v>29</v>
      </c>
      <c r="H198" s="50" t="s">
        <v>2904</v>
      </c>
      <c r="I198" s="58">
        <v>45055</v>
      </c>
      <c r="J198" s="50" t="s">
        <v>2816</v>
      </c>
      <c r="K198" s="59">
        <v>1999.28</v>
      </c>
      <c r="L198" s="50" t="s">
        <v>37</v>
      </c>
      <c r="M198" s="51" t="s">
        <v>2747</v>
      </c>
      <c r="N198" s="50" t="s">
        <v>29</v>
      </c>
      <c r="O198" s="50" t="s">
        <v>32</v>
      </c>
      <c r="P198" s="50" t="s">
        <v>32</v>
      </c>
      <c r="Q198" s="50" t="s">
        <v>2984</v>
      </c>
      <c r="R198" s="50" t="s">
        <v>29</v>
      </c>
      <c r="S198" s="50" t="s">
        <v>2751</v>
      </c>
      <c r="T198" s="50" t="s">
        <v>2240</v>
      </c>
      <c r="U198" s="50" t="s">
        <v>30</v>
      </c>
      <c r="V198" s="50" t="str">
        <f>VLOOKUP(A198,Register!$D$2:$N$1317,11,0)</f>
        <v>One Room Set (G+3)</v>
      </c>
      <c r="W198" s="50" t="s">
        <v>29</v>
      </c>
      <c r="X198" s="50" t="s">
        <v>29</v>
      </c>
    </row>
    <row r="199" spans="1:24" ht="14.1" customHeight="1" x14ac:dyDescent="0.25">
      <c r="A199" s="50" t="str">
        <f t="shared" si="3"/>
        <v>9100000012-0</v>
      </c>
      <c r="B199" s="57" t="s">
        <v>29</v>
      </c>
      <c r="C199" s="50" t="s">
        <v>29</v>
      </c>
      <c r="D199" s="50" t="s">
        <v>2985</v>
      </c>
      <c r="E199" s="50" t="s">
        <v>2814</v>
      </c>
      <c r="F199" s="50" t="s">
        <v>29</v>
      </c>
      <c r="G199" s="50" t="s">
        <v>29</v>
      </c>
      <c r="H199" s="50" t="s">
        <v>2904</v>
      </c>
      <c r="I199" s="58">
        <v>45056</v>
      </c>
      <c r="J199" s="50" t="s">
        <v>2816</v>
      </c>
      <c r="K199" s="59">
        <v>1250</v>
      </c>
      <c r="L199" s="50" t="s">
        <v>37</v>
      </c>
      <c r="M199" s="51" t="s">
        <v>2747</v>
      </c>
      <c r="N199" s="50" t="s">
        <v>29</v>
      </c>
      <c r="O199" s="50" t="s">
        <v>32</v>
      </c>
      <c r="P199" s="50" t="s">
        <v>32</v>
      </c>
      <c r="Q199" s="50" t="s">
        <v>2986</v>
      </c>
      <c r="R199" s="50" t="s">
        <v>29</v>
      </c>
      <c r="S199" s="50" t="s">
        <v>2751</v>
      </c>
      <c r="T199" s="50" t="s">
        <v>2205</v>
      </c>
      <c r="U199" s="50" t="s">
        <v>30</v>
      </c>
      <c r="V199" s="50" t="str">
        <f>VLOOKUP(A199,Register!$D$2:$N$1317,11,0)</f>
        <v>CWIP- NEW BOUNDRY WALL</v>
      </c>
      <c r="W199" s="50" t="s">
        <v>29</v>
      </c>
      <c r="X199" s="50" t="s">
        <v>29</v>
      </c>
    </row>
    <row r="200" spans="1:24" ht="14.1" customHeight="1" x14ac:dyDescent="0.25">
      <c r="A200" s="50" t="str">
        <f t="shared" si="3"/>
        <v>9100000040-0</v>
      </c>
      <c r="B200" s="57" t="s">
        <v>29</v>
      </c>
      <c r="C200" s="50" t="s">
        <v>29</v>
      </c>
      <c r="D200" s="50" t="s">
        <v>2987</v>
      </c>
      <c r="E200" s="50" t="s">
        <v>2814</v>
      </c>
      <c r="F200" s="50" t="s">
        <v>29</v>
      </c>
      <c r="G200" s="50" t="s">
        <v>29</v>
      </c>
      <c r="H200" s="50" t="s">
        <v>2904</v>
      </c>
      <c r="I200" s="58">
        <v>45056</v>
      </c>
      <c r="J200" s="50" t="s">
        <v>2816</v>
      </c>
      <c r="K200" s="59">
        <v>10000</v>
      </c>
      <c r="L200" s="50" t="s">
        <v>37</v>
      </c>
      <c r="M200" s="51" t="s">
        <v>2747</v>
      </c>
      <c r="N200" s="50" t="s">
        <v>29</v>
      </c>
      <c r="O200" s="50" t="s">
        <v>32</v>
      </c>
      <c r="P200" s="50" t="s">
        <v>32</v>
      </c>
      <c r="Q200" s="50" t="s">
        <v>2988</v>
      </c>
      <c r="R200" s="50" t="s">
        <v>29</v>
      </c>
      <c r="S200" s="50" t="s">
        <v>2751</v>
      </c>
      <c r="T200" s="50" t="s">
        <v>2271</v>
      </c>
      <c r="U200" s="50" t="s">
        <v>30</v>
      </c>
      <c r="V200" s="50" t="str">
        <f>VLOOKUP(A200,Register!$D$2:$N$1317,11,0)</f>
        <v>Two Room Set G+3</v>
      </c>
      <c r="W200" s="50" t="s">
        <v>29</v>
      </c>
      <c r="X200" s="50" t="s">
        <v>29</v>
      </c>
    </row>
    <row r="201" spans="1:24" ht="14.1" customHeight="1" x14ac:dyDescent="0.25">
      <c r="A201" s="50" t="str">
        <f t="shared" si="3"/>
        <v>9100000032-0</v>
      </c>
      <c r="B201" s="57" t="s">
        <v>29</v>
      </c>
      <c r="C201" s="50" t="s">
        <v>29</v>
      </c>
      <c r="D201" s="50" t="s">
        <v>2989</v>
      </c>
      <c r="E201" s="50" t="s">
        <v>2814</v>
      </c>
      <c r="F201" s="50" t="s">
        <v>29</v>
      </c>
      <c r="G201" s="50" t="s">
        <v>29</v>
      </c>
      <c r="H201" s="50" t="s">
        <v>2904</v>
      </c>
      <c r="I201" s="58">
        <v>45057</v>
      </c>
      <c r="J201" s="50" t="s">
        <v>2816</v>
      </c>
      <c r="K201" s="59">
        <v>3000</v>
      </c>
      <c r="L201" s="50" t="s">
        <v>37</v>
      </c>
      <c r="M201" s="51" t="s">
        <v>2747</v>
      </c>
      <c r="N201" s="50" t="s">
        <v>29</v>
      </c>
      <c r="O201" s="50" t="s">
        <v>32</v>
      </c>
      <c r="P201" s="50" t="s">
        <v>32</v>
      </c>
      <c r="Q201" s="50" t="s">
        <v>2990</v>
      </c>
      <c r="R201" s="50" t="s">
        <v>29</v>
      </c>
      <c r="S201" s="50" t="s">
        <v>2751</v>
      </c>
      <c r="T201" s="50" t="s">
        <v>2255</v>
      </c>
      <c r="U201" s="50" t="s">
        <v>30</v>
      </c>
      <c r="V201" s="50" t="str">
        <f>VLOOKUP(A201,Register!$D$2:$N$1317,11,0)</f>
        <v>CWIP - CANE YARD ROAD &amp; DRAIN WORK</v>
      </c>
      <c r="W201" s="50" t="s">
        <v>29</v>
      </c>
      <c r="X201" s="50" t="s">
        <v>29</v>
      </c>
    </row>
    <row r="202" spans="1:24" ht="14.1" customHeight="1" x14ac:dyDescent="0.25">
      <c r="A202" s="50" t="str">
        <f t="shared" si="3"/>
        <v>9100000025-0</v>
      </c>
      <c r="B202" s="57" t="s">
        <v>29</v>
      </c>
      <c r="C202" s="50" t="s">
        <v>29</v>
      </c>
      <c r="D202" s="50" t="s">
        <v>2991</v>
      </c>
      <c r="E202" s="50" t="s">
        <v>2814</v>
      </c>
      <c r="F202" s="50" t="s">
        <v>29</v>
      </c>
      <c r="G202" s="50" t="s">
        <v>29</v>
      </c>
      <c r="H202" s="50" t="s">
        <v>2904</v>
      </c>
      <c r="I202" s="58">
        <v>45057</v>
      </c>
      <c r="J202" s="50" t="s">
        <v>2816</v>
      </c>
      <c r="K202" s="59">
        <v>600</v>
      </c>
      <c r="L202" s="50" t="s">
        <v>37</v>
      </c>
      <c r="M202" s="51" t="s">
        <v>2747</v>
      </c>
      <c r="N202" s="50" t="s">
        <v>29</v>
      </c>
      <c r="O202" s="50" t="s">
        <v>32</v>
      </c>
      <c r="P202" s="50" t="s">
        <v>32</v>
      </c>
      <c r="Q202" s="50" t="s">
        <v>2937</v>
      </c>
      <c r="R202" s="50" t="s">
        <v>29</v>
      </c>
      <c r="S202" s="50" t="s">
        <v>2751</v>
      </c>
      <c r="T202" s="50" t="s">
        <v>2238</v>
      </c>
      <c r="U202" s="50" t="s">
        <v>30</v>
      </c>
      <c r="V202" s="50" t="str">
        <f>VLOOKUP(A202,Register!$D$2:$N$1317,11,0)</f>
        <v>CWIP - SWAMI NARAYAN HALL</v>
      </c>
      <c r="W202" s="50" t="s">
        <v>29</v>
      </c>
      <c r="X202" s="50" t="s">
        <v>29</v>
      </c>
    </row>
    <row r="203" spans="1:24" ht="14.1" customHeight="1" x14ac:dyDescent="0.25">
      <c r="A203" s="50" t="str">
        <f t="shared" si="3"/>
        <v>9100000025-0</v>
      </c>
      <c r="B203" s="57" t="s">
        <v>29</v>
      </c>
      <c r="C203" s="50" t="s">
        <v>29</v>
      </c>
      <c r="D203" s="50" t="s">
        <v>2991</v>
      </c>
      <c r="E203" s="50" t="s">
        <v>2814</v>
      </c>
      <c r="F203" s="50" t="s">
        <v>29</v>
      </c>
      <c r="G203" s="50" t="s">
        <v>29</v>
      </c>
      <c r="H203" s="50" t="s">
        <v>2904</v>
      </c>
      <c r="I203" s="58">
        <v>45057</v>
      </c>
      <c r="J203" s="50" t="s">
        <v>2816</v>
      </c>
      <c r="K203" s="59">
        <v>180</v>
      </c>
      <c r="L203" s="50" t="s">
        <v>37</v>
      </c>
      <c r="M203" s="51" t="s">
        <v>2747</v>
      </c>
      <c r="N203" s="50" t="s">
        <v>29</v>
      </c>
      <c r="O203" s="50" t="s">
        <v>32</v>
      </c>
      <c r="P203" s="50" t="s">
        <v>32</v>
      </c>
      <c r="Q203" s="50" t="s">
        <v>2937</v>
      </c>
      <c r="R203" s="50" t="s">
        <v>29</v>
      </c>
      <c r="S203" s="50" t="s">
        <v>2751</v>
      </c>
      <c r="T203" s="50" t="s">
        <v>2238</v>
      </c>
      <c r="U203" s="50" t="s">
        <v>30</v>
      </c>
      <c r="V203" s="50" t="str">
        <f>VLOOKUP(A203,Register!$D$2:$N$1317,11,0)</f>
        <v>CWIP - SWAMI NARAYAN HALL</v>
      </c>
      <c r="W203" s="50" t="s">
        <v>29</v>
      </c>
      <c r="X203" s="50" t="s">
        <v>29</v>
      </c>
    </row>
    <row r="204" spans="1:24" ht="14.1" customHeight="1" x14ac:dyDescent="0.25">
      <c r="A204" s="50" t="str">
        <f t="shared" si="3"/>
        <v>9100000025-0</v>
      </c>
      <c r="B204" s="57" t="s">
        <v>29</v>
      </c>
      <c r="C204" s="50" t="s">
        <v>29</v>
      </c>
      <c r="D204" s="50" t="s">
        <v>2991</v>
      </c>
      <c r="E204" s="50" t="s">
        <v>2814</v>
      </c>
      <c r="F204" s="50" t="s">
        <v>29</v>
      </c>
      <c r="G204" s="50" t="s">
        <v>29</v>
      </c>
      <c r="H204" s="50" t="s">
        <v>2904</v>
      </c>
      <c r="I204" s="58">
        <v>45057</v>
      </c>
      <c r="J204" s="50" t="s">
        <v>2816</v>
      </c>
      <c r="K204" s="59">
        <v>200</v>
      </c>
      <c r="L204" s="50" t="s">
        <v>37</v>
      </c>
      <c r="M204" s="51" t="s">
        <v>2747</v>
      </c>
      <c r="N204" s="50" t="s">
        <v>29</v>
      </c>
      <c r="O204" s="50" t="s">
        <v>32</v>
      </c>
      <c r="P204" s="50" t="s">
        <v>32</v>
      </c>
      <c r="Q204" s="50" t="s">
        <v>2937</v>
      </c>
      <c r="R204" s="50" t="s">
        <v>29</v>
      </c>
      <c r="S204" s="50" t="s">
        <v>2751</v>
      </c>
      <c r="T204" s="50" t="s">
        <v>2238</v>
      </c>
      <c r="U204" s="50" t="s">
        <v>30</v>
      </c>
      <c r="V204" s="50" t="str">
        <f>VLOOKUP(A204,Register!$D$2:$N$1317,11,0)</f>
        <v>CWIP - SWAMI NARAYAN HALL</v>
      </c>
      <c r="W204" s="50" t="s">
        <v>29</v>
      </c>
      <c r="X204" s="50" t="s">
        <v>29</v>
      </c>
    </row>
    <row r="205" spans="1:24" ht="14.1" customHeight="1" x14ac:dyDescent="0.25">
      <c r="A205" s="50" t="str">
        <f t="shared" si="3"/>
        <v>9100000016-0</v>
      </c>
      <c r="B205" s="57" t="s">
        <v>29</v>
      </c>
      <c r="C205" s="50" t="s">
        <v>29</v>
      </c>
      <c r="D205" s="50" t="s">
        <v>2992</v>
      </c>
      <c r="E205" s="50" t="s">
        <v>2814</v>
      </c>
      <c r="F205" s="50" t="s">
        <v>29</v>
      </c>
      <c r="G205" s="50" t="s">
        <v>29</v>
      </c>
      <c r="H205" s="50" t="s">
        <v>2904</v>
      </c>
      <c r="I205" s="58">
        <v>45058</v>
      </c>
      <c r="J205" s="50" t="s">
        <v>2816</v>
      </c>
      <c r="K205" s="59">
        <v>2500</v>
      </c>
      <c r="L205" s="50" t="s">
        <v>37</v>
      </c>
      <c r="M205" s="51" t="s">
        <v>2747</v>
      </c>
      <c r="N205" s="50" t="s">
        <v>29</v>
      </c>
      <c r="O205" s="50" t="s">
        <v>32</v>
      </c>
      <c r="P205" s="50" t="s">
        <v>32</v>
      </c>
      <c r="Q205" s="50" t="s">
        <v>2993</v>
      </c>
      <c r="R205" s="50" t="s">
        <v>29</v>
      </c>
      <c r="S205" s="50" t="s">
        <v>2751</v>
      </c>
      <c r="T205" s="50" t="s">
        <v>2215</v>
      </c>
      <c r="U205" s="50" t="s">
        <v>30</v>
      </c>
      <c r="V205" s="50" t="str">
        <f>VLOOKUP(A205,Register!$D$2:$N$1317,11,0)</f>
        <v>CWIP- ROAD &amp; DRAIN INSIDE FACTORY</v>
      </c>
      <c r="W205" s="50" t="s">
        <v>29</v>
      </c>
      <c r="X205" s="50" t="s">
        <v>29</v>
      </c>
    </row>
    <row r="206" spans="1:24" ht="14.1" customHeight="1" x14ac:dyDescent="0.25">
      <c r="A206" s="50" t="str">
        <f t="shared" si="3"/>
        <v>9100000040-0</v>
      </c>
      <c r="B206" s="57" t="s">
        <v>29</v>
      </c>
      <c r="C206" s="50" t="s">
        <v>29</v>
      </c>
      <c r="D206" s="50" t="s">
        <v>2994</v>
      </c>
      <c r="E206" s="50" t="s">
        <v>2814</v>
      </c>
      <c r="F206" s="50" t="s">
        <v>29</v>
      </c>
      <c r="G206" s="50" t="s">
        <v>29</v>
      </c>
      <c r="H206" s="50" t="s">
        <v>2904</v>
      </c>
      <c r="I206" s="58">
        <v>45058</v>
      </c>
      <c r="J206" s="50" t="s">
        <v>2816</v>
      </c>
      <c r="K206" s="59">
        <v>1353.29</v>
      </c>
      <c r="L206" s="50" t="s">
        <v>37</v>
      </c>
      <c r="M206" s="51" t="s">
        <v>2747</v>
      </c>
      <c r="N206" s="50" t="s">
        <v>29</v>
      </c>
      <c r="O206" s="50" t="s">
        <v>32</v>
      </c>
      <c r="P206" s="50" t="s">
        <v>32</v>
      </c>
      <c r="Q206" s="50" t="s">
        <v>2937</v>
      </c>
      <c r="R206" s="50" t="s">
        <v>29</v>
      </c>
      <c r="S206" s="50" t="s">
        <v>2751</v>
      </c>
      <c r="T206" s="50" t="s">
        <v>2271</v>
      </c>
      <c r="U206" s="50" t="s">
        <v>30</v>
      </c>
      <c r="V206" s="50" t="str">
        <f>VLOOKUP(A206,Register!$D$2:$N$1317,11,0)</f>
        <v>Two Room Set G+3</v>
      </c>
      <c r="W206" s="50" t="s">
        <v>29</v>
      </c>
      <c r="X206" s="50" t="s">
        <v>29</v>
      </c>
    </row>
    <row r="207" spans="1:24" ht="14.1" customHeight="1" x14ac:dyDescent="0.25">
      <c r="A207" s="50" t="str">
        <f t="shared" si="3"/>
        <v>9100000040-0</v>
      </c>
      <c r="B207" s="57" t="s">
        <v>29</v>
      </c>
      <c r="C207" s="50" t="s">
        <v>29</v>
      </c>
      <c r="D207" s="50" t="s">
        <v>2994</v>
      </c>
      <c r="E207" s="50" t="s">
        <v>2814</v>
      </c>
      <c r="F207" s="50" t="s">
        <v>29</v>
      </c>
      <c r="G207" s="50" t="s">
        <v>29</v>
      </c>
      <c r="H207" s="50" t="s">
        <v>2904</v>
      </c>
      <c r="I207" s="58">
        <v>45058</v>
      </c>
      <c r="J207" s="50" t="s">
        <v>2816</v>
      </c>
      <c r="K207" s="59">
        <v>737.73</v>
      </c>
      <c r="L207" s="50" t="s">
        <v>37</v>
      </c>
      <c r="M207" s="51" t="s">
        <v>2747</v>
      </c>
      <c r="N207" s="50" t="s">
        <v>29</v>
      </c>
      <c r="O207" s="50" t="s">
        <v>32</v>
      </c>
      <c r="P207" s="50" t="s">
        <v>32</v>
      </c>
      <c r="Q207" s="50" t="s">
        <v>2937</v>
      </c>
      <c r="R207" s="50" t="s">
        <v>29</v>
      </c>
      <c r="S207" s="50" t="s">
        <v>2751</v>
      </c>
      <c r="T207" s="50" t="s">
        <v>2271</v>
      </c>
      <c r="U207" s="50" t="s">
        <v>30</v>
      </c>
      <c r="V207" s="50" t="str">
        <f>VLOOKUP(A207,Register!$D$2:$N$1317,11,0)</f>
        <v>Two Room Set G+3</v>
      </c>
      <c r="W207" s="50" t="s">
        <v>29</v>
      </c>
      <c r="X207" s="50" t="s">
        <v>29</v>
      </c>
    </row>
    <row r="208" spans="1:24" ht="14.1" customHeight="1" x14ac:dyDescent="0.25">
      <c r="A208" s="50" t="str">
        <f t="shared" si="3"/>
        <v>9100000040-0</v>
      </c>
      <c r="B208" s="57" t="s">
        <v>29</v>
      </c>
      <c r="C208" s="50" t="s">
        <v>29</v>
      </c>
      <c r="D208" s="50" t="s">
        <v>2994</v>
      </c>
      <c r="E208" s="50" t="s">
        <v>2814</v>
      </c>
      <c r="F208" s="50" t="s">
        <v>29</v>
      </c>
      <c r="G208" s="50" t="s">
        <v>29</v>
      </c>
      <c r="H208" s="50" t="s">
        <v>2904</v>
      </c>
      <c r="I208" s="58">
        <v>45058</v>
      </c>
      <c r="J208" s="50" t="s">
        <v>2816</v>
      </c>
      <c r="K208" s="59">
        <v>956.76</v>
      </c>
      <c r="L208" s="50" t="s">
        <v>37</v>
      </c>
      <c r="M208" s="51" t="s">
        <v>2747</v>
      </c>
      <c r="N208" s="50" t="s">
        <v>29</v>
      </c>
      <c r="O208" s="50" t="s">
        <v>32</v>
      </c>
      <c r="P208" s="50" t="s">
        <v>32</v>
      </c>
      <c r="Q208" s="50" t="s">
        <v>2937</v>
      </c>
      <c r="R208" s="50" t="s">
        <v>29</v>
      </c>
      <c r="S208" s="50" t="s">
        <v>2751</v>
      </c>
      <c r="T208" s="50" t="s">
        <v>2271</v>
      </c>
      <c r="U208" s="50" t="s">
        <v>30</v>
      </c>
      <c r="V208" s="50" t="str">
        <f>VLOOKUP(A208,Register!$D$2:$N$1317,11,0)</f>
        <v>Two Room Set G+3</v>
      </c>
      <c r="W208" s="50" t="s">
        <v>29</v>
      </c>
      <c r="X208" s="50" t="s">
        <v>29</v>
      </c>
    </row>
    <row r="209" spans="1:24" ht="14.1" customHeight="1" x14ac:dyDescent="0.25">
      <c r="A209" s="50" t="str">
        <f t="shared" si="3"/>
        <v>9100000040-0</v>
      </c>
      <c r="B209" s="57" t="s">
        <v>29</v>
      </c>
      <c r="C209" s="50" t="s">
        <v>29</v>
      </c>
      <c r="D209" s="50" t="s">
        <v>2994</v>
      </c>
      <c r="E209" s="50" t="s">
        <v>2814</v>
      </c>
      <c r="F209" s="50" t="s">
        <v>29</v>
      </c>
      <c r="G209" s="50" t="s">
        <v>29</v>
      </c>
      <c r="H209" s="50" t="s">
        <v>2904</v>
      </c>
      <c r="I209" s="58">
        <v>45058</v>
      </c>
      <c r="J209" s="50" t="s">
        <v>2816</v>
      </c>
      <c r="K209" s="59">
        <v>637.84</v>
      </c>
      <c r="L209" s="50" t="s">
        <v>37</v>
      </c>
      <c r="M209" s="51" t="s">
        <v>2747</v>
      </c>
      <c r="N209" s="50" t="s">
        <v>29</v>
      </c>
      <c r="O209" s="50" t="s">
        <v>32</v>
      </c>
      <c r="P209" s="50" t="s">
        <v>32</v>
      </c>
      <c r="Q209" s="50" t="s">
        <v>2937</v>
      </c>
      <c r="R209" s="50" t="s">
        <v>29</v>
      </c>
      <c r="S209" s="50" t="s">
        <v>2751</v>
      </c>
      <c r="T209" s="50" t="s">
        <v>2271</v>
      </c>
      <c r="U209" s="50" t="s">
        <v>30</v>
      </c>
      <c r="V209" s="50" t="str">
        <f>VLOOKUP(A209,Register!$D$2:$N$1317,11,0)</f>
        <v>Two Room Set G+3</v>
      </c>
      <c r="W209" s="50" t="s">
        <v>29</v>
      </c>
      <c r="X209" s="50" t="s">
        <v>29</v>
      </c>
    </row>
    <row r="210" spans="1:24" ht="14.1" customHeight="1" x14ac:dyDescent="0.25">
      <c r="A210" s="50" t="str">
        <f t="shared" si="3"/>
        <v>9100000040-0</v>
      </c>
      <c r="B210" s="57" t="s">
        <v>29</v>
      </c>
      <c r="C210" s="50" t="s">
        <v>29</v>
      </c>
      <c r="D210" s="50" t="s">
        <v>2994</v>
      </c>
      <c r="E210" s="50" t="s">
        <v>2814</v>
      </c>
      <c r="F210" s="50" t="s">
        <v>29</v>
      </c>
      <c r="G210" s="50" t="s">
        <v>29</v>
      </c>
      <c r="H210" s="50" t="s">
        <v>2904</v>
      </c>
      <c r="I210" s="58">
        <v>45058</v>
      </c>
      <c r="J210" s="50" t="s">
        <v>2816</v>
      </c>
      <c r="K210" s="59">
        <v>449.94</v>
      </c>
      <c r="L210" s="50" t="s">
        <v>37</v>
      </c>
      <c r="M210" s="51" t="s">
        <v>2747</v>
      </c>
      <c r="N210" s="50" t="s">
        <v>29</v>
      </c>
      <c r="O210" s="50" t="s">
        <v>32</v>
      </c>
      <c r="P210" s="50" t="s">
        <v>32</v>
      </c>
      <c r="Q210" s="50" t="s">
        <v>2937</v>
      </c>
      <c r="R210" s="50" t="s">
        <v>29</v>
      </c>
      <c r="S210" s="50" t="s">
        <v>2751</v>
      </c>
      <c r="T210" s="50" t="s">
        <v>2271</v>
      </c>
      <c r="U210" s="50" t="s">
        <v>30</v>
      </c>
      <c r="V210" s="50" t="str">
        <f>VLOOKUP(A210,Register!$D$2:$N$1317,11,0)</f>
        <v>Two Room Set G+3</v>
      </c>
      <c r="W210" s="50" t="s">
        <v>29</v>
      </c>
      <c r="X210" s="50" t="s">
        <v>29</v>
      </c>
    </row>
    <row r="211" spans="1:24" ht="14.1" customHeight="1" x14ac:dyDescent="0.25">
      <c r="A211" s="50" t="str">
        <f t="shared" si="3"/>
        <v>9100000040-0</v>
      </c>
      <c r="B211" s="57" t="s">
        <v>29</v>
      </c>
      <c r="C211" s="50" t="s">
        <v>29</v>
      </c>
      <c r="D211" s="50" t="s">
        <v>2994</v>
      </c>
      <c r="E211" s="50" t="s">
        <v>2814</v>
      </c>
      <c r="F211" s="50" t="s">
        <v>29</v>
      </c>
      <c r="G211" s="50" t="s">
        <v>29</v>
      </c>
      <c r="H211" s="50" t="s">
        <v>2904</v>
      </c>
      <c r="I211" s="58">
        <v>45058</v>
      </c>
      <c r="J211" s="50" t="s">
        <v>2816</v>
      </c>
      <c r="K211" s="59">
        <v>4800</v>
      </c>
      <c r="L211" s="50" t="s">
        <v>37</v>
      </c>
      <c r="M211" s="51" t="s">
        <v>2747</v>
      </c>
      <c r="N211" s="50" t="s">
        <v>29</v>
      </c>
      <c r="O211" s="50" t="s">
        <v>32</v>
      </c>
      <c r="P211" s="50" t="s">
        <v>32</v>
      </c>
      <c r="Q211" s="50" t="s">
        <v>2937</v>
      </c>
      <c r="R211" s="50" t="s">
        <v>29</v>
      </c>
      <c r="S211" s="50" t="s">
        <v>2751</v>
      </c>
      <c r="T211" s="50" t="s">
        <v>2271</v>
      </c>
      <c r="U211" s="50" t="s">
        <v>30</v>
      </c>
      <c r="V211" s="50" t="str">
        <f>VLOOKUP(A211,Register!$D$2:$N$1317,11,0)</f>
        <v>Two Room Set G+3</v>
      </c>
      <c r="W211" s="50" t="s">
        <v>29</v>
      </c>
      <c r="X211" s="50" t="s">
        <v>29</v>
      </c>
    </row>
    <row r="212" spans="1:24" ht="14.1" customHeight="1" x14ac:dyDescent="0.25">
      <c r="A212" s="50" t="str">
        <f t="shared" si="3"/>
        <v>9100000040-0</v>
      </c>
      <c r="B212" s="57" t="s">
        <v>29</v>
      </c>
      <c r="C212" s="50" t="s">
        <v>29</v>
      </c>
      <c r="D212" s="50" t="s">
        <v>2994</v>
      </c>
      <c r="E212" s="50" t="s">
        <v>2814</v>
      </c>
      <c r="F212" s="50" t="s">
        <v>29</v>
      </c>
      <c r="G212" s="50" t="s">
        <v>29</v>
      </c>
      <c r="H212" s="50" t="s">
        <v>2904</v>
      </c>
      <c r="I212" s="58">
        <v>45058</v>
      </c>
      <c r="J212" s="50" t="s">
        <v>2816</v>
      </c>
      <c r="K212" s="59">
        <v>540.02</v>
      </c>
      <c r="L212" s="50" t="s">
        <v>37</v>
      </c>
      <c r="M212" s="51" t="s">
        <v>2747</v>
      </c>
      <c r="N212" s="50" t="s">
        <v>29</v>
      </c>
      <c r="O212" s="50" t="s">
        <v>32</v>
      </c>
      <c r="P212" s="50" t="s">
        <v>32</v>
      </c>
      <c r="Q212" s="50" t="s">
        <v>2937</v>
      </c>
      <c r="R212" s="50" t="s">
        <v>29</v>
      </c>
      <c r="S212" s="50" t="s">
        <v>2751</v>
      </c>
      <c r="T212" s="50" t="s">
        <v>2271</v>
      </c>
      <c r="U212" s="50" t="s">
        <v>30</v>
      </c>
      <c r="V212" s="50" t="str">
        <f>VLOOKUP(A212,Register!$D$2:$N$1317,11,0)</f>
        <v>Two Room Set G+3</v>
      </c>
      <c r="W212" s="50" t="s">
        <v>29</v>
      </c>
      <c r="X212" s="50" t="s">
        <v>29</v>
      </c>
    </row>
    <row r="213" spans="1:24" ht="14.1" customHeight="1" x14ac:dyDescent="0.25">
      <c r="A213" s="50" t="str">
        <f t="shared" si="3"/>
        <v>9100000040-0</v>
      </c>
      <c r="B213" s="57" t="s">
        <v>29</v>
      </c>
      <c r="C213" s="50" t="s">
        <v>29</v>
      </c>
      <c r="D213" s="50" t="s">
        <v>2994</v>
      </c>
      <c r="E213" s="50" t="s">
        <v>2814</v>
      </c>
      <c r="F213" s="50" t="s">
        <v>29</v>
      </c>
      <c r="G213" s="50" t="s">
        <v>29</v>
      </c>
      <c r="H213" s="50" t="s">
        <v>2904</v>
      </c>
      <c r="I213" s="58">
        <v>45058</v>
      </c>
      <c r="J213" s="50" t="s">
        <v>2816</v>
      </c>
      <c r="K213" s="59">
        <v>949</v>
      </c>
      <c r="L213" s="50" t="s">
        <v>37</v>
      </c>
      <c r="M213" s="51" t="s">
        <v>2747</v>
      </c>
      <c r="N213" s="50" t="s">
        <v>29</v>
      </c>
      <c r="O213" s="50" t="s">
        <v>32</v>
      </c>
      <c r="P213" s="50" t="s">
        <v>32</v>
      </c>
      <c r="Q213" s="50" t="s">
        <v>2937</v>
      </c>
      <c r="R213" s="50" t="s">
        <v>29</v>
      </c>
      <c r="S213" s="50" t="s">
        <v>2751</v>
      </c>
      <c r="T213" s="50" t="s">
        <v>2271</v>
      </c>
      <c r="U213" s="50" t="s">
        <v>30</v>
      </c>
      <c r="V213" s="50" t="str">
        <f>VLOOKUP(A213,Register!$D$2:$N$1317,11,0)</f>
        <v>Two Room Set G+3</v>
      </c>
      <c r="W213" s="50" t="s">
        <v>29</v>
      </c>
      <c r="X213" s="50" t="s">
        <v>29</v>
      </c>
    </row>
    <row r="214" spans="1:24" ht="14.1" customHeight="1" x14ac:dyDescent="0.25">
      <c r="A214" s="50" t="str">
        <f t="shared" si="3"/>
        <v>9100000040-0</v>
      </c>
      <c r="B214" s="57" t="s">
        <v>29</v>
      </c>
      <c r="C214" s="50" t="s">
        <v>29</v>
      </c>
      <c r="D214" s="50" t="s">
        <v>2994</v>
      </c>
      <c r="E214" s="50" t="s">
        <v>2814</v>
      </c>
      <c r="F214" s="50" t="s">
        <v>29</v>
      </c>
      <c r="G214" s="50" t="s">
        <v>29</v>
      </c>
      <c r="H214" s="50" t="s">
        <v>2904</v>
      </c>
      <c r="I214" s="58">
        <v>45058</v>
      </c>
      <c r="J214" s="50" t="s">
        <v>2816</v>
      </c>
      <c r="K214" s="59">
        <v>700.16</v>
      </c>
      <c r="L214" s="50" t="s">
        <v>37</v>
      </c>
      <c r="M214" s="51" t="s">
        <v>2747</v>
      </c>
      <c r="N214" s="50" t="s">
        <v>29</v>
      </c>
      <c r="O214" s="50" t="s">
        <v>32</v>
      </c>
      <c r="P214" s="50" t="s">
        <v>32</v>
      </c>
      <c r="Q214" s="50" t="s">
        <v>2937</v>
      </c>
      <c r="R214" s="50" t="s">
        <v>29</v>
      </c>
      <c r="S214" s="50" t="s">
        <v>2751</v>
      </c>
      <c r="T214" s="50" t="s">
        <v>2271</v>
      </c>
      <c r="U214" s="50" t="s">
        <v>30</v>
      </c>
      <c r="V214" s="50" t="str">
        <f>VLOOKUP(A214,Register!$D$2:$N$1317,11,0)</f>
        <v>Two Room Set G+3</v>
      </c>
      <c r="W214" s="50" t="s">
        <v>29</v>
      </c>
      <c r="X214" s="50" t="s">
        <v>29</v>
      </c>
    </row>
    <row r="215" spans="1:24" ht="14.1" customHeight="1" x14ac:dyDescent="0.25">
      <c r="A215" s="50" t="str">
        <f t="shared" si="3"/>
        <v>9100000040-0</v>
      </c>
      <c r="B215" s="57" t="s">
        <v>29</v>
      </c>
      <c r="C215" s="50" t="s">
        <v>29</v>
      </c>
      <c r="D215" s="50" t="s">
        <v>2994</v>
      </c>
      <c r="E215" s="50" t="s">
        <v>2814</v>
      </c>
      <c r="F215" s="50" t="s">
        <v>29</v>
      </c>
      <c r="G215" s="50" t="s">
        <v>29</v>
      </c>
      <c r="H215" s="50" t="s">
        <v>2904</v>
      </c>
      <c r="I215" s="58">
        <v>45058</v>
      </c>
      <c r="J215" s="50" t="s">
        <v>2816</v>
      </c>
      <c r="K215" s="59">
        <v>1823.01</v>
      </c>
      <c r="L215" s="50" t="s">
        <v>37</v>
      </c>
      <c r="M215" s="51" t="s">
        <v>2747</v>
      </c>
      <c r="N215" s="50" t="s">
        <v>29</v>
      </c>
      <c r="O215" s="50" t="s">
        <v>32</v>
      </c>
      <c r="P215" s="50" t="s">
        <v>32</v>
      </c>
      <c r="Q215" s="50" t="s">
        <v>2937</v>
      </c>
      <c r="R215" s="50" t="s">
        <v>29</v>
      </c>
      <c r="S215" s="50" t="s">
        <v>2751</v>
      </c>
      <c r="T215" s="50" t="s">
        <v>2271</v>
      </c>
      <c r="U215" s="50" t="s">
        <v>30</v>
      </c>
      <c r="V215" s="50" t="str">
        <f>VLOOKUP(A215,Register!$D$2:$N$1317,11,0)</f>
        <v>Two Room Set G+3</v>
      </c>
      <c r="W215" s="50" t="s">
        <v>29</v>
      </c>
      <c r="X215" s="50" t="s">
        <v>29</v>
      </c>
    </row>
    <row r="216" spans="1:24" ht="14.1" customHeight="1" x14ac:dyDescent="0.25">
      <c r="A216" s="50" t="str">
        <f t="shared" si="3"/>
        <v>9100000040-0</v>
      </c>
      <c r="B216" s="57" t="s">
        <v>29</v>
      </c>
      <c r="C216" s="50" t="s">
        <v>29</v>
      </c>
      <c r="D216" s="50" t="s">
        <v>2994</v>
      </c>
      <c r="E216" s="50" t="s">
        <v>2814</v>
      </c>
      <c r="F216" s="50" t="s">
        <v>29</v>
      </c>
      <c r="G216" s="50" t="s">
        <v>29</v>
      </c>
      <c r="H216" s="50" t="s">
        <v>2904</v>
      </c>
      <c r="I216" s="58">
        <v>45058</v>
      </c>
      <c r="J216" s="50" t="s">
        <v>2816</v>
      </c>
      <c r="K216" s="59">
        <v>92.22</v>
      </c>
      <c r="L216" s="50" t="s">
        <v>37</v>
      </c>
      <c r="M216" s="51" t="s">
        <v>2747</v>
      </c>
      <c r="N216" s="50" t="s">
        <v>29</v>
      </c>
      <c r="O216" s="50" t="s">
        <v>32</v>
      </c>
      <c r="P216" s="50" t="s">
        <v>32</v>
      </c>
      <c r="Q216" s="50" t="s">
        <v>2937</v>
      </c>
      <c r="R216" s="50" t="s">
        <v>29</v>
      </c>
      <c r="S216" s="50" t="s">
        <v>2751</v>
      </c>
      <c r="T216" s="50" t="s">
        <v>2271</v>
      </c>
      <c r="U216" s="50" t="s">
        <v>30</v>
      </c>
      <c r="V216" s="50" t="str">
        <f>VLOOKUP(A216,Register!$D$2:$N$1317,11,0)</f>
        <v>Two Room Set G+3</v>
      </c>
      <c r="W216" s="50" t="s">
        <v>29</v>
      </c>
      <c r="X216" s="50" t="s">
        <v>29</v>
      </c>
    </row>
    <row r="217" spans="1:24" ht="14.1" customHeight="1" x14ac:dyDescent="0.25">
      <c r="A217" s="50" t="str">
        <f t="shared" si="3"/>
        <v>9100000040-0</v>
      </c>
      <c r="B217" s="57" t="s">
        <v>29</v>
      </c>
      <c r="C217" s="50" t="s">
        <v>29</v>
      </c>
      <c r="D217" s="50" t="s">
        <v>2995</v>
      </c>
      <c r="E217" s="50" t="s">
        <v>2814</v>
      </c>
      <c r="F217" s="50" t="s">
        <v>29</v>
      </c>
      <c r="G217" s="50" t="s">
        <v>29</v>
      </c>
      <c r="H217" s="50" t="s">
        <v>2904</v>
      </c>
      <c r="I217" s="58">
        <v>45058</v>
      </c>
      <c r="J217" s="50" t="s">
        <v>2816</v>
      </c>
      <c r="K217" s="59">
        <v>5341.81</v>
      </c>
      <c r="L217" s="50" t="s">
        <v>37</v>
      </c>
      <c r="M217" s="51" t="s">
        <v>2747</v>
      </c>
      <c r="N217" s="50" t="s">
        <v>29</v>
      </c>
      <c r="O217" s="50" t="s">
        <v>32</v>
      </c>
      <c r="P217" s="50" t="s">
        <v>32</v>
      </c>
      <c r="Q217" s="50" t="s">
        <v>2911</v>
      </c>
      <c r="R217" s="50" t="s">
        <v>29</v>
      </c>
      <c r="S217" s="50" t="s">
        <v>2751</v>
      </c>
      <c r="T217" s="50" t="s">
        <v>2271</v>
      </c>
      <c r="U217" s="50" t="s">
        <v>30</v>
      </c>
      <c r="V217" s="50" t="str">
        <f>VLOOKUP(A217,Register!$D$2:$N$1317,11,0)</f>
        <v>Two Room Set G+3</v>
      </c>
      <c r="W217" s="50" t="s">
        <v>29</v>
      </c>
      <c r="X217" s="50" t="s">
        <v>29</v>
      </c>
    </row>
    <row r="218" spans="1:24" ht="14.1" customHeight="1" x14ac:dyDescent="0.25">
      <c r="A218" s="50" t="str">
        <f t="shared" si="3"/>
        <v>9100000040-0</v>
      </c>
      <c r="B218" s="57" t="s">
        <v>29</v>
      </c>
      <c r="C218" s="50" t="s">
        <v>29</v>
      </c>
      <c r="D218" s="50" t="s">
        <v>2995</v>
      </c>
      <c r="E218" s="50" t="s">
        <v>2814</v>
      </c>
      <c r="F218" s="50" t="s">
        <v>29</v>
      </c>
      <c r="G218" s="50" t="s">
        <v>29</v>
      </c>
      <c r="H218" s="50" t="s">
        <v>2904</v>
      </c>
      <c r="I218" s="58">
        <v>45058</v>
      </c>
      <c r="J218" s="50" t="s">
        <v>2816</v>
      </c>
      <c r="K218" s="59">
        <v>5140.79</v>
      </c>
      <c r="L218" s="50" t="s">
        <v>37</v>
      </c>
      <c r="M218" s="51" t="s">
        <v>2747</v>
      </c>
      <c r="N218" s="50" t="s">
        <v>29</v>
      </c>
      <c r="O218" s="50" t="s">
        <v>32</v>
      </c>
      <c r="P218" s="50" t="s">
        <v>32</v>
      </c>
      <c r="Q218" s="50" t="s">
        <v>2911</v>
      </c>
      <c r="R218" s="50" t="s">
        <v>29</v>
      </c>
      <c r="S218" s="50" t="s">
        <v>2751</v>
      </c>
      <c r="T218" s="50" t="s">
        <v>2271</v>
      </c>
      <c r="U218" s="50" t="s">
        <v>30</v>
      </c>
      <c r="V218" s="50" t="str">
        <f>VLOOKUP(A218,Register!$D$2:$N$1317,11,0)</f>
        <v>Two Room Set G+3</v>
      </c>
      <c r="W218" s="50" t="s">
        <v>29</v>
      </c>
      <c r="X218" s="50" t="s">
        <v>29</v>
      </c>
    </row>
    <row r="219" spans="1:24" ht="14.1" customHeight="1" x14ac:dyDescent="0.25">
      <c r="A219" s="50" t="str">
        <f t="shared" si="3"/>
        <v>9100000041-0</v>
      </c>
      <c r="B219" s="57" t="s">
        <v>29</v>
      </c>
      <c r="C219" s="50" t="s">
        <v>29</v>
      </c>
      <c r="D219" s="50" t="s">
        <v>2996</v>
      </c>
      <c r="E219" s="50" t="s">
        <v>2814</v>
      </c>
      <c r="F219" s="50" t="s">
        <v>29</v>
      </c>
      <c r="G219" s="50" t="s">
        <v>29</v>
      </c>
      <c r="H219" s="50" t="s">
        <v>2904</v>
      </c>
      <c r="I219" s="58">
        <v>45059</v>
      </c>
      <c r="J219" s="50" t="s">
        <v>2816</v>
      </c>
      <c r="K219" s="59">
        <v>4000</v>
      </c>
      <c r="L219" s="50" t="s">
        <v>37</v>
      </c>
      <c r="M219" s="51" t="s">
        <v>2747</v>
      </c>
      <c r="N219" s="50" t="s">
        <v>29</v>
      </c>
      <c r="O219" s="50" t="s">
        <v>32</v>
      </c>
      <c r="P219" s="50" t="s">
        <v>32</v>
      </c>
      <c r="Q219" s="50" t="s">
        <v>2937</v>
      </c>
      <c r="R219" s="50" t="s">
        <v>29</v>
      </c>
      <c r="S219" s="50" t="s">
        <v>2751</v>
      </c>
      <c r="T219" s="50" t="s">
        <v>2273</v>
      </c>
      <c r="U219" s="50" t="s">
        <v>30</v>
      </c>
      <c r="V219" s="50" t="str">
        <f>VLOOKUP(A219,Register!$D$2:$N$1317,11,0)</f>
        <v>Dormitory G+3</v>
      </c>
      <c r="W219" s="50" t="s">
        <v>29</v>
      </c>
      <c r="X219" s="50" t="s">
        <v>29</v>
      </c>
    </row>
    <row r="220" spans="1:24" ht="14.1" customHeight="1" x14ac:dyDescent="0.25">
      <c r="A220" s="50" t="str">
        <f t="shared" si="3"/>
        <v>9100000041-0</v>
      </c>
      <c r="B220" s="57" t="s">
        <v>29</v>
      </c>
      <c r="C220" s="50" t="s">
        <v>29</v>
      </c>
      <c r="D220" s="50" t="s">
        <v>2996</v>
      </c>
      <c r="E220" s="50" t="s">
        <v>2814</v>
      </c>
      <c r="F220" s="50" t="s">
        <v>29</v>
      </c>
      <c r="G220" s="50" t="s">
        <v>29</v>
      </c>
      <c r="H220" s="50" t="s">
        <v>2904</v>
      </c>
      <c r="I220" s="58">
        <v>45059</v>
      </c>
      <c r="J220" s="50" t="s">
        <v>2816</v>
      </c>
      <c r="K220" s="59">
        <v>300</v>
      </c>
      <c r="L220" s="50" t="s">
        <v>37</v>
      </c>
      <c r="M220" s="51" t="s">
        <v>2747</v>
      </c>
      <c r="N220" s="50" t="s">
        <v>29</v>
      </c>
      <c r="O220" s="50" t="s">
        <v>32</v>
      </c>
      <c r="P220" s="50" t="s">
        <v>32</v>
      </c>
      <c r="Q220" s="50" t="s">
        <v>2937</v>
      </c>
      <c r="R220" s="50" t="s">
        <v>29</v>
      </c>
      <c r="S220" s="50" t="s">
        <v>2751</v>
      </c>
      <c r="T220" s="50" t="s">
        <v>2273</v>
      </c>
      <c r="U220" s="50" t="s">
        <v>30</v>
      </c>
      <c r="V220" s="50" t="str">
        <f>VLOOKUP(A220,Register!$D$2:$N$1317,11,0)</f>
        <v>Dormitory G+3</v>
      </c>
      <c r="W220" s="50" t="s">
        <v>29</v>
      </c>
      <c r="X220" s="50" t="s">
        <v>29</v>
      </c>
    </row>
    <row r="221" spans="1:24" ht="14.1" customHeight="1" x14ac:dyDescent="0.25">
      <c r="A221" s="50" t="str">
        <f t="shared" si="3"/>
        <v>9100000041-0</v>
      </c>
      <c r="B221" s="57" t="s">
        <v>29</v>
      </c>
      <c r="C221" s="50" t="s">
        <v>29</v>
      </c>
      <c r="D221" s="50" t="s">
        <v>2996</v>
      </c>
      <c r="E221" s="50" t="s">
        <v>2814</v>
      </c>
      <c r="F221" s="50" t="s">
        <v>29</v>
      </c>
      <c r="G221" s="50" t="s">
        <v>29</v>
      </c>
      <c r="H221" s="50" t="s">
        <v>2904</v>
      </c>
      <c r="I221" s="58">
        <v>45059</v>
      </c>
      <c r="J221" s="50" t="s">
        <v>2816</v>
      </c>
      <c r="K221" s="59">
        <v>200</v>
      </c>
      <c r="L221" s="50" t="s">
        <v>37</v>
      </c>
      <c r="M221" s="51" t="s">
        <v>2747</v>
      </c>
      <c r="N221" s="50" t="s">
        <v>29</v>
      </c>
      <c r="O221" s="50" t="s">
        <v>32</v>
      </c>
      <c r="P221" s="50" t="s">
        <v>32</v>
      </c>
      <c r="Q221" s="50" t="s">
        <v>2937</v>
      </c>
      <c r="R221" s="50" t="s">
        <v>29</v>
      </c>
      <c r="S221" s="50" t="s">
        <v>2751</v>
      </c>
      <c r="T221" s="50" t="s">
        <v>2273</v>
      </c>
      <c r="U221" s="50" t="s">
        <v>30</v>
      </c>
      <c r="V221" s="50" t="str">
        <f>VLOOKUP(A221,Register!$D$2:$N$1317,11,0)</f>
        <v>Dormitory G+3</v>
      </c>
      <c r="W221" s="50" t="s">
        <v>29</v>
      </c>
      <c r="X221" s="50" t="s">
        <v>29</v>
      </c>
    </row>
    <row r="222" spans="1:24" ht="14.1" customHeight="1" x14ac:dyDescent="0.25">
      <c r="A222" s="50" t="str">
        <f t="shared" si="3"/>
        <v>9100000041-0</v>
      </c>
      <c r="B222" s="57" t="s">
        <v>29</v>
      </c>
      <c r="C222" s="50" t="s">
        <v>29</v>
      </c>
      <c r="D222" s="50" t="s">
        <v>2996</v>
      </c>
      <c r="E222" s="50" t="s">
        <v>2814</v>
      </c>
      <c r="F222" s="50" t="s">
        <v>29</v>
      </c>
      <c r="G222" s="50" t="s">
        <v>29</v>
      </c>
      <c r="H222" s="50" t="s">
        <v>2904</v>
      </c>
      <c r="I222" s="58">
        <v>45059</v>
      </c>
      <c r="J222" s="50" t="s">
        <v>2816</v>
      </c>
      <c r="K222" s="59">
        <v>405.02</v>
      </c>
      <c r="L222" s="50" t="s">
        <v>37</v>
      </c>
      <c r="M222" s="51" t="s">
        <v>2747</v>
      </c>
      <c r="N222" s="50" t="s">
        <v>29</v>
      </c>
      <c r="O222" s="50" t="s">
        <v>32</v>
      </c>
      <c r="P222" s="50" t="s">
        <v>32</v>
      </c>
      <c r="Q222" s="50" t="s">
        <v>2937</v>
      </c>
      <c r="R222" s="50" t="s">
        <v>29</v>
      </c>
      <c r="S222" s="50" t="s">
        <v>2751</v>
      </c>
      <c r="T222" s="50" t="s">
        <v>2273</v>
      </c>
      <c r="U222" s="50" t="s">
        <v>30</v>
      </c>
      <c r="V222" s="50" t="str">
        <f>VLOOKUP(A222,Register!$D$2:$N$1317,11,0)</f>
        <v>Dormitory G+3</v>
      </c>
      <c r="W222" s="50" t="s">
        <v>29</v>
      </c>
      <c r="X222" s="50" t="s">
        <v>29</v>
      </c>
    </row>
    <row r="223" spans="1:24" ht="14.1" customHeight="1" x14ac:dyDescent="0.25">
      <c r="A223" s="50" t="str">
        <f t="shared" si="3"/>
        <v>9100000041-0</v>
      </c>
      <c r="B223" s="57" t="s">
        <v>29</v>
      </c>
      <c r="C223" s="50" t="s">
        <v>29</v>
      </c>
      <c r="D223" s="50" t="s">
        <v>2996</v>
      </c>
      <c r="E223" s="50" t="s">
        <v>2814</v>
      </c>
      <c r="F223" s="50" t="s">
        <v>29</v>
      </c>
      <c r="G223" s="50" t="s">
        <v>29</v>
      </c>
      <c r="H223" s="50" t="s">
        <v>2904</v>
      </c>
      <c r="I223" s="58">
        <v>45059</v>
      </c>
      <c r="J223" s="50" t="s">
        <v>2816</v>
      </c>
      <c r="K223" s="59">
        <v>5.93</v>
      </c>
      <c r="L223" s="50" t="s">
        <v>37</v>
      </c>
      <c r="M223" s="51" t="s">
        <v>2747</v>
      </c>
      <c r="N223" s="50" t="s">
        <v>29</v>
      </c>
      <c r="O223" s="50" t="s">
        <v>32</v>
      </c>
      <c r="P223" s="50" t="s">
        <v>32</v>
      </c>
      <c r="Q223" s="50" t="s">
        <v>2937</v>
      </c>
      <c r="R223" s="50" t="s">
        <v>29</v>
      </c>
      <c r="S223" s="50" t="s">
        <v>2751</v>
      </c>
      <c r="T223" s="50" t="s">
        <v>2273</v>
      </c>
      <c r="U223" s="50" t="s">
        <v>30</v>
      </c>
      <c r="V223" s="50" t="str">
        <f>VLOOKUP(A223,Register!$D$2:$N$1317,11,0)</f>
        <v>Dormitory G+3</v>
      </c>
      <c r="W223" s="50" t="s">
        <v>29</v>
      </c>
      <c r="X223" s="50" t="s">
        <v>29</v>
      </c>
    </row>
    <row r="224" spans="1:24" ht="14.1" customHeight="1" x14ac:dyDescent="0.25">
      <c r="A224" s="50" t="str">
        <f t="shared" si="3"/>
        <v>9100000041-0</v>
      </c>
      <c r="B224" s="57" t="s">
        <v>29</v>
      </c>
      <c r="C224" s="50" t="s">
        <v>29</v>
      </c>
      <c r="D224" s="50" t="s">
        <v>2997</v>
      </c>
      <c r="E224" s="50" t="s">
        <v>2814</v>
      </c>
      <c r="F224" s="50" t="s">
        <v>29</v>
      </c>
      <c r="G224" s="50" t="s">
        <v>29</v>
      </c>
      <c r="H224" s="50" t="s">
        <v>2904</v>
      </c>
      <c r="I224" s="58">
        <v>45060</v>
      </c>
      <c r="J224" s="50" t="s">
        <v>2816</v>
      </c>
      <c r="K224" s="59">
        <v>5000</v>
      </c>
      <c r="L224" s="50" t="s">
        <v>37</v>
      </c>
      <c r="M224" s="51" t="s">
        <v>2747</v>
      </c>
      <c r="N224" s="50" t="s">
        <v>29</v>
      </c>
      <c r="O224" s="50" t="s">
        <v>32</v>
      </c>
      <c r="P224" s="50" t="s">
        <v>32</v>
      </c>
      <c r="Q224" s="50" t="s">
        <v>2998</v>
      </c>
      <c r="R224" s="50" t="s">
        <v>29</v>
      </c>
      <c r="S224" s="50" t="s">
        <v>2751</v>
      </c>
      <c r="T224" s="50" t="s">
        <v>2273</v>
      </c>
      <c r="U224" s="50" t="s">
        <v>30</v>
      </c>
      <c r="V224" s="50" t="str">
        <f>VLOOKUP(A224,Register!$D$2:$N$1317,11,0)</f>
        <v>Dormitory G+3</v>
      </c>
      <c r="W224" s="50" t="s">
        <v>29</v>
      </c>
      <c r="X224" s="50" t="s">
        <v>29</v>
      </c>
    </row>
    <row r="225" spans="1:24" ht="14.1" customHeight="1" x14ac:dyDescent="0.25">
      <c r="A225" s="50" t="str">
        <f t="shared" si="3"/>
        <v>9100000016-0</v>
      </c>
      <c r="B225" s="57" t="s">
        <v>29</v>
      </c>
      <c r="C225" s="50" t="s">
        <v>29</v>
      </c>
      <c r="D225" s="50" t="s">
        <v>2999</v>
      </c>
      <c r="E225" s="50" t="s">
        <v>2814</v>
      </c>
      <c r="F225" s="50" t="s">
        <v>29</v>
      </c>
      <c r="G225" s="50" t="s">
        <v>29</v>
      </c>
      <c r="H225" s="50" t="s">
        <v>2904</v>
      </c>
      <c r="I225" s="58">
        <v>45061</v>
      </c>
      <c r="J225" s="50" t="s">
        <v>2816</v>
      </c>
      <c r="K225" s="59">
        <v>2500</v>
      </c>
      <c r="L225" s="50" t="s">
        <v>37</v>
      </c>
      <c r="M225" s="51" t="s">
        <v>2747</v>
      </c>
      <c r="N225" s="50" t="s">
        <v>29</v>
      </c>
      <c r="O225" s="50" t="s">
        <v>32</v>
      </c>
      <c r="P225" s="50" t="s">
        <v>32</v>
      </c>
      <c r="Q225" s="50" t="s">
        <v>2993</v>
      </c>
      <c r="R225" s="50" t="s">
        <v>29</v>
      </c>
      <c r="S225" s="50" t="s">
        <v>2751</v>
      </c>
      <c r="T225" s="50" t="s">
        <v>2215</v>
      </c>
      <c r="U225" s="50" t="s">
        <v>30</v>
      </c>
      <c r="V225" s="50" t="str">
        <f>VLOOKUP(A225,Register!$D$2:$N$1317,11,0)</f>
        <v>CWIP- ROAD &amp; DRAIN INSIDE FACTORY</v>
      </c>
      <c r="W225" s="50" t="s">
        <v>29</v>
      </c>
      <c r="X225" s="50" t="s">
        <v>29</v>
      </c>
    </row>
    <row r="226" spans="1:24" ht="14.1" customHeight="1" x14ac:dyDescent="0.25">
      <c r="A226" s="50" t="str">
        <f t="shared" si="3"/>
        <v>9100000025-0</v>
      </c>
      <c r="B226" s="57" t="s">
        <v>29</v>
      </c>
      <c r="C226" s="50" t="s">
        <v>29</v>
      </c>
      <c r="D226" s="50" t="s">
        <v>3000</v>
      </c>
      <c r="E226" s="50" t="s">
        <v>2814</v>
      </c>
      <c r="F226" s="50" t="s">
        <v>29</v>
      </c>
      <c r="G226" s="50" t="s">
        <v>29</v>
      </c>
      <c r="H226" s="50" t="s">
        <v>2904</v>
      </c>
      <c r="I226" s="58">
        <v>45061</v>
      </c>
      <c r="J226" s="50" t="s">
        <v>2816</v>
      </c>
      <c r="K226" s="59">
        <v>4500</v>
      </c>
      <c r="L226" s="50" t="s">
        <v>37</v>
      </c>
      <c r="M226" s="51" t="s">
        <v>2747</v>
      </c>
      <c r="N226" s="50" t="s">
        <v>29</v>
      </c>
      <c r="O226" s="50" t="s">
        <v>32</v>
      </c>
      <c r="P226" s="50" t="s">
        <v>32</v>
      </c>
      <c r="Q226" s="50" t="s">
        <v>2937</v>
      </c>
      <c r="R226" s="50" t="s">
        <v>29</v>
      </c>
      <c r="S226" s="50" t="s">
        <v>2751</v>
      </c>
      <c r="T226" s="50" t="s">
        <v>2238</v>
      </c>
      <c r="U226" s="50" t="s">
        <v>30</v>
      </c>
      <c r="V226" s="50" t="str">
        <f>VLOOKUP(A226,Register!$D$2:$N$1317,11,0)</f>
        <v>CWIP - SWAMI NARAYAN HALL</v>
      </c>
      <c r="W226" s="50" t="s">
        <v>29</v>
      </c>
      <c r="X226" s="50" t="s">
        <v>29</v>
      </c>
    </row>
    <row r="227" spans="1:24" ht="14.1" customHeight="1" x14ac:dyDescent="0.25">
      <c r="A227" s="50" t="str">
        <f t="shared" si="3"/>
        <v>9100000025-0</v>
      </c>
      <c r="B227" s="57" t="s">
        <v>29</v>
      </c>
      <c r="C227" s="50" t="s">
        <v>29</v>
      </c>
      <c r="D227" s="50" t="s">
        <v>3000</v>
      </c>
      <c r="E227" s="50" t="s">
        <v>2814</v>
      </c>
      <c r="F227" s="50" t="s">
        <v>29</v>
      </c>
      <c r="G227" s="50" t="s">
        <v>29</v>
      </c>
      <c r="H227" s="50" t="s">
        <v>2904</v>
      </c>
      <c r="I227" s="58">
        <v>45061</v>
      </c>
      <c r="J227" s="50" t="s">
        <v>2816</v>
      </c>
      <c r="K227" s="59">
        <v>3300</v>
      </c>
      <c r="L227" s="50" t="s">
        <v>37</v>
      </c>
      <c r="M227" s="51" t="s">
        <v>2747</v>
      </c>
      <c r="N227" s="50" t="s">
        <v>29</v>
      </c>
      <c r="O227" s="50" t="s">
        <v>32</v>
      </c>
      <c r="P227" s="50" t="s">
        <v>32</v>
      </c>
      <c r="Q227" s="50" t="s">
        <v>2937</v>
      </c>
      <c r="R227" s="50" t="s">
        <v>29</v>
      </c>
      <c r="S227" s="50" t="s">
        <v>2751</v>
      </c>
      <c r="T227" s="50" t="s">
        <v>2238</v>
      </c>
      <c r="U227" s="50" t="s">
        <v>30</v>
      </c>
      <c r="V227" s="50" t="str">
        <f>VLOOKUP(A227,Register!$D$2:$N$1317,11,0)</f>
        <v>CWIP - SWAMI NARAYAN HALL</v>
      </c>
      <c r="W227" s="50" t="s">
        <v>29</v>
      </c>
      <c r="X227" s="50" t="s">
        <v>29</v>
      </c>
    </row>
    <row r="228" spans="1:24" ht="14.1" customHeight="1" x14ac:dyDescent="0.25">
      <c r="A228" s="50" t="str">
        <f t="shared" si="3"/>
        <v>9100000025-0</v>
      </c>
      <c r="B228" s="57" t="s">
        <v>29</v>
      </c>
      <c r="C228" s="50" t="s">
        <v>29</v>
      </c>
      <c r="D228" s="50" t="s">
        <v>3001</v>
      </c>
      <c r="E228" s="50" t="s">
        <v>2814</v>
      </c>
      <c r="F228" s="50" t="s">
        <v>29</v>
      </c>
      <c r="G228" s="50" t="s">
        <v>29</v>
      </c>
      <c r="H228" s="50" t="s">
        <v>2904</v>
      </c>
      <c r="I228" s="58">
        <v>45061</v>
      </c>
      <c r="J228" s="50" t="s">
        <v>2816</v>
      </c>
      <c r="K228" s="59">
        <v>80</v>
      </c>
      <c r="L228" s="50" t="s">
        <v>37</v>
      </c>
      <c r="M228" s="51" t="s">
        <v>2747</v>
      </c>
      <c r="N228" s="50" t="s">
        <v>29</v>
      </c>
      <c r="O228" s="50" t="s">
        <v>32</v>
      </c>
      <c r="P228" s="50" t="s">
        <v>32</v>
      </c>
      <c r="Q228" s="50" t="s">
        <v>2937</v>
      </c>
      <c r="R228" s="50" t="s">
        <v>29</v>
      </c>
      <c r="S228" s="50" t="s">
        <v>2751</v>
      </c>
      <c r="T228" s="50" t="s">
        <v>2238</v>
      </c>
      <c r="U228" s="50" t="s">
        <v>30</v>
      </c>
      <c r="V228" s="50" t="str">
        <f>VLOOKUP(A228,Register!$D$2:$N$1317,11,0)</f>
        <v>CWIP - SWAMI NARAYAN HALL</v>
      </c>
      <c r="W228" s="50" t="s">
        <v>29</v>
      </c>
      <c r="X228" s="50" t="s">
        <v>29</v>
      </c>
    </row>
    <row r="229" spans="1:24" ht="14.1" customHeight="1" x14ac:dyDescent="0.25">
      <c r="A229" s="50" t="str">
        <f t="shared" si="3"/>
        <v>9100000040-0</v>
      </c>
      <c r="B229" s="57" t="s">
        <v>29</v>
      </c>
      <c r="C229" s="50" t="s">
        <v>29</v>
      </c>
      <c r="D229" s="50" t="s">
        <v>3002</v>
      </c>
      <c r="E229" s="50" t="s">
        <v>2814</v>
      </c>
      <c r="F229" s="50" t="s">
        <v>29</v>
      </c>
      <c r="G229" s="50" t="s">
        <v>29</v>
      </c>
      <c r="H229" s="50" t="s">
        <v>2904</v>
      </c>
      <c r="I229" s="58">
        <v>45062</v>
      </c>
      <c r="J229" s="50" t="s">
        <v>2816</v>
      </c>
      <c r="K229" s="59">
        <v>339.32</v>
      </c>
      <c r="L229" s="50" t="s">
        <v>37</v>
      </c>
      <c r="M229" s="51" t="s">
        <v>2747</v>
      </c>
      <c r="N229" s="50" t="s">
        <v>29</v>
      </c>
      <c r="O229" s="50" t="s">
        <v>32</v>
      </c>
      <c r="P229" s="50" t="s">
        <v>32</v>
      </c>
      <c r="Q229" s="50" t="s">
        <v>2998</v>
      </c>
      <c r="R229" s="50" t="s">
        <v>29</v>
      </c>
      <c r="S229" s="50" t="s">
        <v>2751</v>
      </c>
      <c r="T229" s="50" t="s">
        <v>2271</v>
      </c>
      <c r="U229" s="50" t="s">
        <v>30</v>
      </c>
      <c r="V229" s="50" t="str">
        <f>VLOOKUP(A229,Register!$D$2:$N$1317,11,0)</f>
        <v>Two Room Set G+3</v>
      </c>
      <c r="W229" s="50" t="s">
        <v>29</v>
      </c>
      <c r="X229" s="50" t="s">
        <v>29</v>
      </c>
    </row>
    <row r="230" spans="1:24" ht="14.1" customHeight="1" x14ac:dyDescent="0.25">
      <c r="A230" s="50" t="str">
        <f t="shared" si="3"/>
        <v>9100000016-0</v>
      </c>
      <c r="B230" s="57" t="s">
        <v>29</v>
      </c>
      <c r="C230" s="50" t="s">
        <v>29</v>
      </c>
      <c r="D230" s="50" t="s">
        <v>3003</v>
      </c>
      <c r="E230" s="50" t="s">
        <v>2814</v>
      </c>
      <c r="F230" s="50" t="s">
        <v>29</v>
      </c>
      <c r="G230" s="50" t="s">
        <v>29</v>
      </c>
      <c r="H230" s="50" t="s">
        <v>2904</v>
      </c>
      <c r="I230" s="58">
        <v>45063</v>
      </c>
      <c r="J230" s="50" t="s">
        <v>2816</v>
      </c>
      <c r="K230" s="59">
        <v>2500</v>
      </c>
      <c r="L230" s="50" t="s">
        <v>37</v>
      </c>
      <c r="M230" s="51" t="s">
        <v>2747</v>
      </c>
      <c r="N230" s="50" t="s">
        <v>29</v>
      </c>
      <c r="O230" s="50" t="s">
        <v>32</v>
      </c>
      <c r="P230" s="50" t="s">
        <v>32</v>
      </c>
      <c r="Q230" s="50" t="s">
        <v>3004</v>
      </c>
      <c r="R230" s="50" t="s">
        <v>29</v>
      </c>
      <c r="S230" s="50" t="s">
        <v>2751</v>
      </c>
      <c r="T230" s="50" t="s">
        <v>2215</v>
      </c>
      <c r="U230" s="50" t="s">
        <v>30</v>
      </c>
      <c r="V230" s="50" t="str">
        <f>VLOOKUP(A230,Register!$D$2:$N$1317,11,0)</f>
        <v>CWIP- ROAD &amp; DRAIN INSIDE FACTORY</v>
      </c>
      <c r="W230" s="50" t="s">
        <v>29</v>
      </c>
      <c r="X230" s="50" t="s">
        <v>29</v>
      </c>
    </row>
    <row r="231" spans="1:24" ht="14.1" customHeight="1" x14ac:dyDescent="0.25">
      <c r="A231" s="50" t="str">
        <f t="shared" si="3"/>
        <v>9100000042-0</v>
      </c>
      <c r="B231" s="57" t="s">
        <v>29</v>
      </c>
      <c r="C231" s="50" t="s">
        <v>29</v>
      </c>
      <c r="D231" s="50" t="s">
        <v>3005</v>
      </c>
      <c r="E231" s="50" t="s">
        <v>2814</v>
      </c>
      <c r="F231" s="50" t="s">
        <v>29</v>
      </c>
      <c r="G231" s="50" t="s">
        <v>29</v>
      </c>
      <c r="H231" s="50" t="s">
        <v>2904</v>
      </c>
      <c r="I231" s="58">
        <v>45064</v>
      </c>
      <c r="J231" s="50" t="s">
        <v>2816</v>
      </c>
      <c r="K231" s="59">
        <v>94.4</v>
      </c>
      <c r="L231" s="50" t="s">
        <v>37</v>
      </c>
      <c r="M231" s="51" t="s">
        <v>2747</v>
      </c>
      <c r="N231" s="50" t="s">
        <v>29</v>
      </c>
      <c r="O231" s="50" t="s">
        <v>32</v>
      </c>
      <c r="P231" s="50" t="s">
        <v>32</v>
      </c>
      <c r="Q231" s="50" t="s">
        <v>3006</v>
      </c>
      <c r="R231" s="50" t="s">
        <v>29</v>
      </c>
      <c r="S231" s="50" t="s">
        <v>2751</v>
      </c>
      <c r="T231" s="50" t="s">
        <v>2275</v>
      </c>
      <c r="U231" s="50" t="s">
        <v>30</v>
      </c>
      <c r="V231" s="50" t="str">
        <f>VLOOKUP(A231,Register!$D$2:$N$1317,11,0)</f>
        <v>CWIP- Token Room</v>
      </c>
      <c r="W231" s="50" t="s">
        <v>29</v>
      </c>
      <c r="X231" s="50" t="s">
        <v>29</v>
      </c>
    </row>
    <row r="232" spans="1:24" ht="14.1" customHeight="1" x14ac:dyDescent="0.25">
      <c r="A232" s="50" t="str">
        <f t="shared" si="3"/>
        <v>9100000041-0</v>
      </c>
      <c r="B232" s="57" t="s">
        <v>29</v>
      </c>
      <c r="C232" s="50" t="s">
        <v>29</v>
      </c>
      <c r="D232" s="50" t="s">
        <v>3007</v>
      </c>
      <c r="E232" s="50" t="s">
        <v>2814</v>
      </c>
      <c r="F232" s="50" t="s">
        <v>29</v>
      </c>
      <c r="G232" s="50" t="s">
        <v>29</v>
      </c>
      <c r="H232" s="50" t="s">
        <v>2904</v>
      </c>
      <c r="I232" s="58">
        <v>45064</v>
      </c>
      <c r="J232" s="50" t="s">
        <v>2816</v>
      </c>
      <c r="K232" s="59">
        <v>30930.63</v>
      </c>
      <c r="L232" s="50" t="s">
        <v>37</v>
      </c>
      <c r="M232" s="51" t="s">
        <v>2747</v>
      </c>
      <c r="N232" s="50" t="s">
        <v>29</v>
      </c>
      <c r="O232" s="50" t="s">
        <v>32</v>
      </c>
      <c r="P232" s="50" t="s">
        <v>32</v>
      </c>
      <c r="Q232" s="50" t="s">
        <v>2998</v>
      </c>
      <c r="R232" s="50" t="s">
        <v>29</v>
      </c>
      <c r="S232" s="50" t="s">
        <v>2751</v>
      </c>
      <c r="T232" s="50" t="s">
        <v>2273</v>
      </c>
      <c r="U232" s="50" t="s">
        <v>30</v>
      </c>
      <c r="V232" s="50" t="str">
        <f>VLOOKUP(A232,Register!$D$2:$N$1317,11,0)</f>
        <v>Dormitory G+3</v>
      </c>
      <c r="W232" s="50" t="s">
        <v>29</v>
      </c>
      <c r="X232" s="50" t="s">
        <v>29</v>
      </c>
    </row>
    <row r="233" spans="1:24" ht="14.1" customHeight="1" x14ac:dyDescent="0.25">
      <c r="A233" s="50" t="str">
        <f t="shared" si="3"/>
        <v>9100000025-0</v>
      </c>
      <c r="B233" s="57" t="s">
        <v>29</v>
      </c>
      <c r="C233" s="50" t="s">
        <v>29</v>
      </c>
      <c r="D233" s="50" t="s">
        <v>3008</v>
      </c>
      <c r="E233" s="50" t="s">
        <v>2814</v>
      </c>
      <c r="F233" s="50" t="s">
        <v>29</v>
      </c>
      <c r="G233" s="50" t="s">
        <v>29</v>
      </c>
      <c r="H233" s="50" t="s">
        <v>2904</v>
      </c>
      <c r="I233" s="58">
        <v>45066</v>
      </c>
      <c r="J233" s="50" t="s">
        <v>2816</v>
      </c>
      <c r="K233" s="59">
        <v>2700</v>
      </c>
      <c r="L233" s="50" t="s">
        <v>37</v>
      </c>
      <c r="M233" s="51" t="s">
        <v>2747</v>
      </c>
      <c r="N233" s="50" t="s">
        <v>29</v>
      </c>
      <c r="O233" s="50" t="s">
        <v>32</v>
      </c>
      <c r="P233" s="50" t="s">
        <v>32</v>
      </c>
      <c r="Q233" s="50" t="s">
        <v>2973</v>
      </c>
      <c r="R233" s="50" t="s">
        <v>29</v>
      </c>
      <c r="S233" s="50" t="s">
        <v>2751</v>
      </c>
      <c r="T233" s="50" t="s">
        <v>2238</v>
      </c>
      <c r="U233" s="50" t="s">
        <v>30</v>
      </c>
      <c r="V233" s="50" t="str">
        <f>VLOOKUP(A233,Register!$D$2:$N$1317,11,0)</f>
        <v>CWIP - SWAMI NARAYAN HALL</v>
      </c>
      <c r="W233" s="50" t="s">
        <v>29</v>
      </c>
      <c r="X233" s="50" t="s">
        <v>29</v>
      </c>
    </row>
    <row r="234" spans="1:24" ht="14.1" customHeight="1" x14ac:dyDescent="0.25">
      <c r="A234" s="50" t="str">
        <f t="shared" si="3"/>
        <v>9100000041-0</v>
      </c>
      <c r="B234" s="57" t="s">
        <v>29</v>
      </c>
      <c r="C234" s="50" t="s">
        <v>29</v>
      </c>
      <c r="D234" s="50" t="s">
        <v>3009</v>
      </c>
      <c r="E234" s="50" t="s">
        <v>2814</v>
      </c>
      <c r="F234" s="50" t="s">
        <v>29</v>
      </c>
      <c r="G234" s="50" t="s">
        <v>29</v>
      </c>
      <c r="H234" s="50" t="s">
        <v>2904</v>
      </c>
      <c r="I234" s="58">
        <v>45068</v>
      </c>
      <c r="J234" s="50" t="s">
        <v>2816</v>
      </c>
      <c r="K234" s="59">
        <v>25000</v>
      </c>
      <c r="L234" s="50" t="s">
        <v>37</v>
      </c>
      <c r="M234" s="51" t="s">
        <v>2747</v>
      </c>
      <c r="N234" s="50" t="s">
        <v>29</v>
      </c>
      <c r="O234" s="50" t="s">
        <v>32</v>
      </c>
      <c r="P234" s="50" t="s">
        <v>32</v>
      </c>
      <c r="Q234" s="50" t="s">
        <v>2998</v>
      </c>
      <c r="R234" s="50" t="s">
        <v>29</v>
      </c>
      <c r="S234" s="50" t="s">
        <v>2751</v>
      </c>
      <c r="T234" s="50" t="s">
        <v>2273</v>
      </c>
      <c r="U234" s="50" t="s">
        <v>30</v>
      </c>
      <c r="V234" s="50" t="str">
        <f>VLOOKUP(A234,Register!$D$2:$N$1317,11,0)</f>
        <v>Dormitory G+3</v>
      </c>
      <c r="W234" s="50" t="s">
        <v>29</v>
      </c>
      <c r="X234" s="50" t="s">
        <v>29</v>
      </c>
    </row>
    <row r="235" spans="1:24" ht="14.1" customHeight="1" x14ac:dyDescent="0.25">
      <c r="A235" s="50" t="str">
        <f t="shared" si="3"/>
        <v>9100000016-0</v>
      </c>
      <c r="B235" s="57" t="s">
        <v>29</v>
      </c>
      <c r="C235" s="50" t="s">
        <v>29</v>
      </c>
      <c r="D235" s="50" t="s">
        <v>3010</v>
      </c>
      <c r="E235" s="50" t="s">
        <v>2814</v>
      </c>
      <c r="F235" s="50" t="s">
        <v>29</v>
      </c>
      <c r="G235" s="50" t="s">
        <v>29</v>
      </c>
      <c r="H235" s="50" t="s">
        <v>2904</v>
      </c>
      <c r="I235" s="58">
        <v>45070</v>
      </c>
      <c r="J235" s="50" t="s">
        <v>2816</v>
      </c>
      <c r="K235" s="59">
        <v>12500</v>
      </c>
      <c r="L235" s="50" t="s">
        <v>37</v>
      </c>
      <c r="M235" s="51" t="s">
        <v>2747</v>
      </c>
      <c r="N235" s="50" t="s">
        <v>29</v>
      </c>
      <c r="O235" s="50" t="s">
        <v>32</v>
      </c>
      <c r="P235" s="50" t="s">
        <v>32</v>
      </c>
      <c r="Q235" s="50" t="s">
        <v>3011</v>
      </c>
      <c r="R235" s="50" t="s">
        <v>29</v>
      </c>
      <c r="S235" s="50" t="s">
        <v>2751</v>
      </c>
      <c r="T235" s="50" t="s">
        <v>2215</v>
      </c>
      <c r="U235" s="50" t="s">
        <v>30</v>
      </c>
      <c r="V235" s="50" t="str">
        <f>VLOOKUP(A235,Register!$D$2:$N$1317,11,0)</f>
        <v>CWIP- ROAD &amp; DRAIN INSIDE FACTORY</v>
      </c>
      <c r="W235" s="50" t="s">
        <v>29</v>
      </c>
      <c r="X235" s="50" t="s">
        <v>29</v>
      </c>
    </row>
    <row r="236" spans="1:24" ht="14.1" customHeight="1" x14ac:dyDescent="0.25">
      <c r="A236" s="50" t="str">
        <f t="shared" si="3"/>
        <v>9100000040-0</v>
      </c>
      <c r="B236" s="57" t="s">
        <v>29</v>
      </c>
      <c r="C236" s="50" t="s">
        <v>29</v>
      </c>
      <c r="D236" s="50" t="s">
        <v>3012</v>
      </c>
      <c r="E236" s="50" t="s">
        <v>2814</v>
      </c>
      <c r="F236" s="50" t="s">
        <v>29</v>
      </c>
      <c r="G236" s="50" t="s">
        <v>29</v>
      </c>
      <c r="H236" s="50" t="s">
        <v>2904</v>
      </c>
      <c r="I236" s="58">
        <v>45071</v>
      </c>
      <c r="J236" s="50" t="s">
        <v>2816</v>
      </c>
      <c r="K236" s="59">
        <v>1102.76</v>
      </c>
      <c r="L236" s="50" t="s">
        <v>37</v>
      </c>
      <c r="M236" s="51" t="s">
        <v>2747</v>
      </c>
      <c r="N236" s="50" t="s">
        <v>29</v>
      </c>
      <c r="O236" s="50" t="s">
        <v>32</v>
      </c>
      <c r="P236" s="50" t="s">
        <v>32</v>
      </c>
      <c r="Q236" s="50" t="s">
        <v>3013</v>
      </c>
      <c r="R236" s="50" t="s">
        <v>29</v>
      </c>
      <c r="S236" s="50" t="s">
        <v>2751</v>
      </c>
      <c r="T236" s="50" t="s">
        <v>2271</v>
      </c>
      <c r="U236" s="50" t="s">
        <v>30</v>
      </c>
      <c r="V236" s="50" t="str">
        <f>VLOOKUP(A236,Register!$D$2:$N$1317,11,0)</f>
        <v>Two Room Set G+3</v>
      </c>
      <c r="W236" s="50" t="s">
        <v>29</v>
      </c>
      <c r="X236" s="50" t="s">
        <v>29</v>
      </c>
    </row>
    <row r="237" spans="1:24" ht="14.1" customHeight="1" x14ac:dyDescent="0.25">
      <c r="A237" s="50" t="str">
        <f t="shared" si="3"/>
        <v>9100000040-0</v>
      </c>
      <c r="B237" s="57" t="s">
        <v>29</v>
      </c>
      <c r="C237" s="50" t="s">
        <v>29</v>
      </c>
      <c r="D237" s="50" t="s">
        <v>3014</v>
      </c>
      <c r="E237" s="50" t="s">
        <v>2814</v>
      </c>
      <c r="F237" s="50" t="s">
        <v>29</v>
      </c>
      <c r="G237" s="50" t="s">
        <v>29</v>
      </c>
      <c r="H237" s="50" t="s">
        <v>2904</v>
      </c>
      <c r="I237" s="58">
        <v>45071</v>
      </c>
      <c r="J237" s="50" t="s">
        <v>2816</v>
      </c>
      <c r="K237" s="59">
        <v>1102.76</v>
      </c>
      <c r="L237" s="50" t="s">
        <v>37</v>
      </c>
      <c r="M237" s="51" t="s">
        <v>2747</v>
      </c>
      <c r="N237" s="50" t="s">
        <v>29</v>
      </c>
      <c r="O237" s="50" t="s">
        <v>32</v>
      </c>
      <c r="P237" s="50" t="s">
        <v>32</v>
      </c>
      <c r="Q237" s="50" t="s">
        <v>3015</v>
      </c>
      <c r="R237" s="50" t="s">
        <v>29</v>
      </c>
      <c r="S237" s="50" t="s">
        <v>2751</v>
      </c>
      <c r="T237" s="50" t="s">
        <v>2271</v>
      </c>
      <c r="U237" s="50" t="s">
        <v>30</v>
      </c>
      <c r="V237" s="50" t="str">
        <f>VLOOKUP(A237,Register!$D$2:$N$1317,11,0)</f>
        <v>Two Room Set G+3</v>
      </c>
      <c r="W237" s="50" t="s">
        <v>29</v>
      </c>
      <c r="X237" s="50" t="s">
        <v>29</v>
      </c>
    </row>
    <row r="238" spans="1:24" ht="14.1" customHeight="1" x14ac:dyDescent="0.25">
      <c r="A238" s="50" t="str">
        <f t="shared" si="3"/>
        <v>9100000040-0</v>
      </c>
      <c r="B238" s="57" t="s">
        <v>29</v>
      </c>
      <c r="C238" s="50" t="s">
        <v>29</v>
      </c>
      <c r="D238" s="50" t="s">
        <v>3016</v>
      </c>
      <c r="E238" s="50" t="s">
        <v>2814</v>
      </c>
      <c r="F238" s="50" t="s">
        <v>29</v>
      </c>
      <c r="G238" s="50" t="s">
        <v>29</v>
      </c>
      <c r="H238" s="50" t="s">
        <v>2904</v>
      </c>
      <c r="I238" s="58">
        <v>45071</v>
      </c>
      <c r="J238" s="50" t="s">
        <v>2816</v>
      </c>
      <c r="K238" s="59">
        <v>2500</v>
      </c>
      <c r="L238" s="50" t="s">
        <v>37</v>
      </c>
      <c r="M238" s="51" t="s">
        <v>2747</v>
      </c>
      <c r="N238" s="50" t="s">
        <v>29</v>
      </c>
      <c r="O238" s="50" t="s">
        <v>32</v>
      </c>
      <c r="P238" s="50" t="s">
        <v>32</v>
      </c>
      <c r="Q238" s="50" t="s">
        <v>3017</v>
      </c>
      <c r="R238" s="50" t="s">
        <v>29</v>
      </c>
      <c r="S238" s="50" t="s">
        <v>2751</v>
      </c>
      <c r="T238" s="50" t="s">
        <v>2271</v>
      </c>
      <c r="U238" s="50" t="s">
        <v>30</v>
      </c>
      <c r="V238" s="50" t="str">
        <f>VLOOKUP(A238,Register!$D$2:$N$1317,11,0)</f>
        <v>Two Room Set G+3</v>
      </c>
      <c r="W238" s="50" t="s">
        <v>29</v>
      </c>
      <c r="X238" s="50" t="s">
        <v>29</v>
      </c>
    </row>
    <row r="239" spans="1:24" ht="14.1" customHeight="1" x14ac:dyDescent="0.25">
      <c r="A239" s="50" t="str">
        <f t="shared" si="3"/>
        <v>9100000042-0</v>
      </c>
      <c r="B239" s="57" t="s">
        <v>29</v>
      </c>
      <c r="C239" s="50" t="s">
        <v>29</v>
      </c>
      <c r="D239" s="50" t="s">
        <v>3018</v>
      </c>
      <c r="E239" s="50" t="s">
        <v>2814</v>
      </c>
      <c r="F239" s="50" t="s">
        <v>29</v>
      </c>
      <c r="G239" s="50" t="s">
        <v>29</v>
      </c>
      <c r="H239" s="50" t="s">
        <v>2904</v>
      </c>
      <c r="I239" s="58">
        <v>45073</v>
      </c>
      <c r="J239" s="50" t="s">
        <v>2816</v>
      </c>
      <c r="K239" s="59">
        <v>10310.209999999999</v>
      </c>
      <c r="L239" s="50" t="s">
        <v>37</v>
      </c>
      <c r="M239" s="51" t="s">
        <v>2747</v>
      </c>
      <c r="N239" s="50" t="s">
        <v>29</v>
      </c>
      <c r="O239" s="50" t="s">
        <v>32</v>
      </c>
      <c r="P239" s="50" t="s">
        <v>32</v>
      </c>
      <c r="Q239" s="50" t="s">
        <v>3011</v>
      </c>
      <c r="R239" s="50" t="s">
        <v>29</v>
      </c>
      <c r="S239" s="50" t="s">
        <v>2751</v>
      </c>
      <c r="T239" s="50" t="s">
        <v>2275</v>
      </c>
      <c r="U239" s="50" t="s">
        <v>30</v>
      </c>
      <c r="V239" s="50" t="str">
        <f>VLOOKUP(A239,Register!$D$2:$N$1317,11,0)</f>
        <v>CWIP- Token Room</v>
      </c>
      <c r="W239" s="50" t="s">
        <v>29</v>
      </c>
      <c r="X239" s="50" t="s">
        <v>29</v>
      </c>
    </row>
    <row r="240" spans="1:24" ht="14.1" customHeight="1" x14ac:dyDescent="0.25">
      <c r="A240" s="50" t="str">
        <f t="shared" si="3"/>
        <v>9100000042-0</v>
      </c>
      <c r="B240" s="57" t="s">
        <v>29</v>
      </c>
      <c r="C240" s="50" t="s">
        <v>29</v>
      </c>
      <c r="D240" s="50" t="s">
        <v>3018</v>
      </c>
      <c r="E240" s="50" t="s">
        <v>2814</v>
      </c>
      <c r="F240" s="50" t="s">
        <v>29</v>
      </c>
      <c r="G240" s="50" t="s">
        <v>29</v>
      </c>
      <c r="H240" s="50" t="s">
        <v>2904</v>
      </c>
      <c r="I240" s="58">
        <v>45073</v>
      </c>
      <c r="J240" s="50" t="s">
        <v>2816</v>
      </c>
      <c r="K240" s="59">
        <v>5341.81</v>
      </c>
      <c r="L240" s="50" t="s">
        <v>37</v>
      </c>
      <c r="M240" s="51" t="s">
        <v>2747</v>
      </c>
      <c r="N240" s="50" t="s">
        <v>29</v>
      </c>
      <c r="O240" s="50" t="s">
        <v>32</v>
      </c>
      <c r="P240" s="50" t="s">
        <v>32</v>
      </c>
      <c r="Q240" s="50" t="s">
        <v>3011</v>
      </c>
      <c r="R240" s="50" t="s">
        <v>29</v>
      </c>
      <c r="S240" s="50" t="s">
        <v>2751</v>
      </c>
      <c r="T240" s="50" t="s">
        <v>2275</v>
      </c>
      <c r="U240" s="50" t="s">
        <v>30</v>
      </c>
      <c r="V240" s="50" t="str">
        <f>VLOOKUP(A240,Register!$D$2:$N$1317,11,0)</f>
        <v>CWIP- Token Room</v>
      </c>
      <c r="W240" s="50" t="s">
        <v>29</v>
      </c>
      <c r="X240" s="50" t="s">
        <v>29</v>
      </c>
    </row>
    <row r="241" spans="1:24" ht="14.1" customHeight="1" x14ac:dyDescent="0.25">
      <c r="A241" s="50" t="str">
        <f t="shared" si="3"/>
        <v>9100000042-0</v>
      </c>
      <c r="B241" s="57" t="s">
        <v>29</v>
      </c>
      <c r="C241" s="50" t="s">
        <v>29</v>
      </c>
      <c r="D241" s="50" t="s">
        <v>3018</v>
      </c>
      <c r="E241" s="50" t="s">
        <v>2814</v>
      </c>
      <c r="F241" s="50" t="s">
        <v>29</v>
      </c>
      <c r="G241" s="50" t="s">
        <v>29</v>
      </c>
      <c r="H241" s="50" t="s">
        <v>2904</v>
      </c>
      <c r="I241" s="58">
        <v>45073</v>
      </c>
      <c r="J241" s="50" t="s">
        <v>2816</v>
      </c>
      <c r="K241" s="59">
        <v>2725.33</v>
      </c>
      <c r="L241" s="50" t="s">
        <v>37</v>
      </c>
      <c r="M241" s="51" t="s">
        <v>2747</v>
      </c>
      <c r="N241" s="50" t="s">
        <v>29</v>
      </c>
      <c r="O241" s="50" t="s">
        <v>32</v>
      </c>
      <c r="P241" s="50" t="s">
        <v>32</v>
      </c>
      <c r="Q241" s="50" t="s">
        <v>3011</v>
      </c>
      <c r="R241" s="50" t="s">
        <v>29</v>
      </c>
      <c r="S241" s="50" t="s">
        <v>2751</v>
      </c>
      <c r="T241" s="50" t="s">
        <v>2275</v>
      </c>
      <c r="U241" s="50" t="s">
        <v>30</v>
      </c>
      <c r="V241" s="50" t="str">
        <f>VLOOKUP(A241,Register!$D$2:$N$1317,11,0)</f>
        <v>CWIP- Token Room</v>
      </c>
      <c r="W241" s="50" t="s">
        <v>29</v>
      </c>
      <c r="X241" s="50" t="s">
        <v>29</v>
      </c>
    </row>
    <row r="242" spans="1:24" ht="14.1" customHeight="1" x14ac:dyDescent="0.25">
      <c r="A242" s="50" t="str">
        <f t="shared" si="3"/>
        <v>9100000041-0</v>
      </c>
      <c r="B242" s="57" t="s">
        <v>29</v>
      </c>
      <c r="C242" s="50" t="s">
        <v>29</v>
      </c>
      <c r="D242" s="50" t="s">
        <v>3019</v>
      </c>
      <c r="E242" s="50" t="s">
        <v>2814</v>
      </c>
      <c r="F242" s="50" t="s">
        <v>29</v>
      </c>
      <c r="G242" s="50" t="s">
        <v>29</v>
      </c>
      <c r="H242" s="50" t="s">
        <v>2904</v>
      </c>
      <c r="I242" s="58">
        <v>45073</v>
      </c>
      <c r="J242" s="50" t="s">
        <v>2816</v>
      </c>
      <c r="K242" s="59">
        <v>339.32</v>
      </c>
      <c r="L242" s="50" t="s">
        <v>37</v>
      </c>
      <c r="M242" s="51" t="s">
        <v>2747</v>
      </c>
      <c r="N242" s="50" t="s">
        <v>29</v>
      </c>
      <c r="O242" s="50" t="s">
        <v>32</v>
      </c>
      <c r="P242" s="50" t="s">
        <v>32</v>
      </c>
      <c r="Q242" s="50" t="s">
        <v>3020</v>
      </c>
      <c r="R242" s="50" t="s">
        <v>29</v>
      </c>
      <c r="S242" s="50" t="s">
        <v>2751</v>
      </c>
      <c r="T242" s="50" t="s">
        <v>2273</v>
      </c>
      <c r="U242" s="50" t="s">
        <v>30</v>
      </c>
      <c r="V242" s="50" t="str">
        <f>VLOOKUP(A242,Register!$D$2:$N$1317,11,0)</f>
        <v>Dormitory G+3</v>
      </c>
      <c r="W242" s="50" t="s">
        <v>29</v>
      </c>
      <c r="X242" s="50" t="s">
        <v>29</v>
      </c>
    </row>
    <row r="243" spans="1:24" ht="14.1" customHeight="1" x14ac:dyDescent="0.25">
      <c r="A243" s="50" t="str">
        <f t="shared" si="3"/>
        <v>9100000041-0</v>
      </c>
      <c r="B243" s="57" t="s">
        <v>29</v>
      </c>
      <c r="C243" s="50" t="s">
        <v>29</v>
      </c>
      <c r="D243" s="50" t="s">
        <v>3019</v>
      </c>
      <c r="E243" s="50" t="s">
        <v>2814</v>
      </c>
      <c r="F243" s="50" t="s">
        <v>29</v>
      </c>
      <c r="G243" s="50" t="s">
        <v>29</v>
      </c>
      <c r="H243" s="50" t="s">
        <v>2904</v>
      </c>
      <c r="I243" s="58">
        <v>45073</v>
      </c>
      <c r="J243" s="50" t="s">
        <v>2816</v>
      </c>
      <c r="K243" s="59">
        <v>5140.79</v>
      </c>
      <c r="L243" s="50" t="s">
        <v>37</v>
      </c>
      <c r="M243" s="51" t="s">
        <v>2747</v>
      </c>
      <c r="N243" s="50" t="s">
        <v>29</v>
      </c>
      <c r="O243" s="50" t="s">
        <v>32</v>
      </c>
      <c r="P243" s="50" t="s">
        <v>32</v>
      </c>
      <c r="Q243" s="50" t="s">
        <v>3020</v>
      </c>
      <c r="R243" s="50" t="s">
        <v>29</v>
      </c>
      <c r="S243" s="50" t="s">
        <v>2751</v>
      </c>
      <c r="T243" s="50" t="s">
        <v>2273</v>
      </c>
      <c r="U243" s="50" t="s">
        <v>30</v>
      </c>
      <c r="V243" s="50" t="str">
        <f>VLOOKUP(A243,Register!$D$2:$N$1317,11,0)</f>
        <v>Dormitory G+3</v>
      </c>
      <c r="W243" s="50" t="s">
        <v>29</v>
      </c>
      <c r="X243" s="50" t="s">
        <v>29</v>
      </c>
    </row>
    <row r="244" spans="1:24" ht="14.1" customHeight="1" x14ac:dyDescent="0.25">
      <c r="A244" s="50" t="str">
        <f t="shared" si="3"/>
        <v>9100000041-0</v>
      </c>
      <c r="B244" s="57" t="s">
        <v>29</v>
      </c>
      <c r="C244" s="50" t="s">
        <v>29</v>
      </c>
      <c r="D244" s="50" t="s">
        <v>3019</v>
      </c>
      <c r="E244" s="50" t="s">
        <v>2814</v>
      </c>
      <c r="F244" s="50" t="s">
        <v>29</v>
      </c>
      <c r="G244" s="50" t="s">
        <v>29</v>
      </c>
      <c r="H244" s="50" t="s">
        <v>2904</v>
      </c>
      <c r="I244" s="58">
        <v>45073</v>
      </c>
      <c r="J244" s="50" t="s">
        <v>2816</v>
      </c>
      <c r="K244" s="59">
        <v>5341.81</v>
      </c>
      <c r="L244" s="50" t="s">
        <v>37</v>
      </c>
      <c r="M244" s="51" t="s">
        <v>2747</v>
      </c>
      <c r="N244" s="50" t="s">
        <v>29</v>
      </c>
      <c r="O244" s="50" t="s">
        <v>32</v>
      </c>
      <c r="P244" s="50" t="s">
        <v>32</v>
      </c>
      <c r="Q244" s="50" t="s">
        <v>3020</v>
      </c>
      <c r="R244" s="50" t="s">
        <v>29</v>
      </c>
      <c r="S244" s="50" t="s">
        <v>2751</v>
      </c>
      <c r="T244" s="50" t="s">
        <v>2273</v>
      </c>
      <c r="U244" s="50" t="s">
        <v>30</v>
      </c>
      <c r="V244" s="50" t="str">
        <f>VLOOKUP(A244,Register!$D$2:$N$1317,11,0)</f>
        <v>Dormitory G+3</v>
      </c>
      <c r="W244" s="50" t="s">
        <v>29</v>
      </c>
      <c r="X244" s="50" t="s">
        <v>29</v>
      </c>
    </row>
    <row r="245" spans="1:24" ht="14.1" customHeight="1" x14ac:dyDescent="0.25">
      <c r="A245" s="50" t="str">
        <f t="shared" si="3"/>
        <v>9100000040-0</v>
      </c>
      <c r="B245" s="57" t="s">
        <v>29</v>
      </c>
      <c r="C245" s="50" t="s">
        <v>29</v>
      </c>
      <c r="D245" s="50" t="s">
        <v>3021</v>
      </c>
      <c r="E245" s="50" t="s">
        <v>2814</v>
      </c>
      <c r="F245" s="50" t="s">
        <v>29</v>
      </c>
      <c r="G245" s="50" t="s">
        <v>29</v>
      </c>
      <c r="H245" s="50" t="s">
        <v>2904</v>
      </c>
      <c r="I245" s="58">
        <v>45075</v>
      </c>
      <c r="J245" s="50" t="s">
        <v>2816</v>
      </c>
      <c r="K245" s="59">
        <v>3855.59</v>
      </c>
      <c r="L245" s="50" t="s">
        <v>37</v>
      </c>
      <c r="M245" s="51" t="s">
        <v>2747</v>
      </c>
      <c r="N245" s="50" t="s">
        <v>29</v>
      </c>
      <c r="O245" s="50" t="s">
        <v>32</v>
      </c>
      <c r="P245" s="50" t="s">
        <v>32</v>
      </c>
      <c r="Q245" s="50" t="s">
        <v>3017</v>
      </c>
      <c r="R245" s="50" t="s">
        <v>29</v>
      </c>
      <c r="S245" s="50" t="s">
        <v>2751</v>
      </c>
      <c r="T245" s="50" t="s">
        <v>2271</v>
      </c>
      <c r="U245" s="50" t="s">
        <v>30</v>
      </c>
      <c r="V245" s="50" t="str">
        <f>VLOOKUP(A245,Register!$D$2:$N$1317,11,0)</f>
        <v>Two Room Set G+3</v>
      </c>
      <c r="W245" s="50" t="s">
        <v>29</v>
      </c>
      <c r="X245" s="50" t="s">
        <v>29</v>
      </c>
    </row>
    <row r="246" spans="1:24" ht="14.1" customHeight="1" x14ac:dyDescent="0.25">
      <c r="A246" s="50" t="str">
        <f t="shared" si="3"/>
        <v>9100000041-0</v>
      </c>
      <c r="B246" s="57" t="s">
        <v>29</v>
      </c>
      <c r="C246" s="50" t="s">
        <v>29</v>
      </c>
      <c r="D246" s="50" t="s">
        <v>3022</v>
      </c>
      <c r="E246" s="50" t="s">
        <v>2814</v>
      </c>
      <c r="F246" s="50" t="s">
        <v>29</v>
      </c>
      <c r="G246" s="50" t="s">
        <v>29</v>
      </c>
      <c r="H246" s="50" t="s">
        <v>2904</v>
      </c>
      <c r="I246" s="58">
        <v>45076</v>
      </c>
      <c r="J246" s="50" t="s">
        <v>2816</v>
      </c>
      <c r="K246" s="59">
        <v>5000</v>
      </c>
      <c r="L246" s="50" t="s">
        <v>37</v>
      </c>
      <c r="M246" s="51" t="s">
        <v>2747</v>
      </c>
      <c r="N246" s="50" t="s">
        <v>29</v>
      </c>
      <c r="O246" s="50" t="s">
        <v>32</v>
      </c>
      <c r="P246" s="50" t="s">
        <v>32</v>
      </c>
      <c r="Q246" s="50" t="s">
        <v>3023</v>
      </c>
      <c r="R246" s="50" t="s">
        <v>29</v>
      </c>
      <c r="S246" s="50" t="s">
        <v>2751</v>
      </c>
      <c r="T246" s="50" t="s">
        <v>2273</v>
      </c>
      <c r="U246" s="50" t="s">
        <v>30</v>
      </c>
      <c r="V246" s="50" t="str">
        <f>VLOOKUP(A246,Register!$D$2:$N$1317,11,0)</f>
        <v>Dormitory G+3</v>
      </c>
      <c r="W246" s="50" t="s">
        <v>29</v>
      </c>
      <c r="X246" s="50" t="s">
        <v>29</v>
      </c>
    </row>
    <row r="247" spans="1:24" ht="14.1" customHeight="1" x14ac:dyDescent="0.25">
      <c r="A247" s="50" t="str">
        <f t="shared" si="3"/>
        <v>9100000041-0</v>
      </c>
      <c r="B247" s="57" t="s">
        <v>29</v>
      </c>
      <c r="C247" s="50" t="s">
        <v>29</v>
      </c>
      <c r="D247" s="50" t="s">
        <v>3022</v>
      </c>
      <c r="E247" s="50" t="s">
        <v>2814</v>
      </c>
      <c r="F247" s="50" t="s">
        <v>29</v>
      </c>
      <c r="G247" s="50" t="s">
        <v>29</v>
      </c>
      <c r="H247" s="50" t="s">
        <v>2904</v>
      </c>
      <c r="I247" s="58">
        <v>45076</v>
      </c>
      <c r="J247" s="50" t="s">
        <v>2816</v>
      </c>
      <c r="K247" s="59">
        <v>678.63</v>
      </c>
      <c r="L247" s="50" t="s">
        <v>37</v>
      </c>
      <c r="M247" s="51" t="s">
        <v>2747</v>
      </c>
      <c r="N247" s="50" t="s">
        <v>29</v>
      </c>
      <c r="O247" s="50" t="s">
        <v>32</v>
      </c>
      <c r="P247" s="50" t="s">
        <v>32</v>
      </c>
      <c r="Q247" s="50" t="s">
        <v>3023</v>
      </c>
      <c r="R247" s="50" t="s">
        <v>29</v>
      </c>
      <c r="S247" s="50" t="s">
        <v>2751</v>
      </c>
      <c r="T247" s="50" t="s">
        <v>2273</v>
      </c>
      <c r="U247" s="50" t="s">
        <v>30</v>
      </c>
      <c r="V247" s="50" t="str">
        <f>VLOOKUP(A247,Register!$D$2:$N$1317,11,0)</f>
        <v>Dormitory G+3</v>
      </c>
      <c r="W247" s="50" t="s">
        <v>29</v>
      </c>
      <c r="X247" s="50" t="s">
        <v>29</v>
      </c>
    </row>
    <row r="248" spans="1:24" ht="14.1" customHeight="1" x14ac:dyDescent="0.25">
      <c r="A248" s="50" t="str">
        <f t="shared" si="3"/>
        <v>9100000040-0</v>
      </c>
      <c r="B248" s="57" t="s">
        <v>29</v>
      </c>
      <c r="C248" s="50" t="s">
        <v>29</v>
      </c>
      <c r="D248" s="50" t="s">
        <v>3024</v>
      </c>
      <c r="E248" s="50" t="s">
        <v>2814</v>
      </c>
      <c r="F248" s="50" t="s">
        <v>29</v>
      </c>
      <c r="G248" s="50" t="s">
        <v>29</v>
      </c>
      <c r="H248" s="50" t="s">
        <v>2904</v>
      </c>
      <c r="I248" s="58">
        <v>45076</v>
      </c>
      <c r="J248" s="50" t="s">
        <v>2816</v>
      </c>
      <c r="K248" s="59">
        <v>2500</v>
      </c>
      <c r="L248" s="50" t="s">
        <v>37</v>
      </c>
      <c r="M248" s="51" t="s">
        <v>2747</v>
      </c>
      <c r="N248" s="50" t="s">
        <v>29</v>
      </c>
      <c r="O248" s="50" t="s">
        <v>32</v>
      </c>
      <c r="P248" s="50" t="s">
        <v>32</v>
      </c>
      <c r="Q248" s="50" t="s">
        <v>3017</v>
      </c>
      <c r="R248" s="50" t="s">
        <v>29</v>
      </c>
      <c r="S248" s="50" t="s">
        <v>2751</v>
      </c>
      <c r="T248" s="50" t="s">
        <v>2271</v>
      </c>
      <c r="U248" s="50" t="s">
        <v>30</v>
      </c>
      <c r="V248" s="50" t="str">
        <f>VLOOKUP(A248,Register!$D$2:$N$1317,11,0)</f>
        <v>Two Room Set G+3</v>
      </c>
      <c r="W248" s="50" t="s">
        <v>29</v>
      </c>
      <c r="X248" s="50" t="s">
        <v>29</v>
      </c>
    </row>
    <row r="249" spans="1:24" ht="14.1" customHeight="1" x14ac:dyDescent="0.25">
      <c r="A249" s="50" t="str">
        <f t="shared" si="3"/>
        <v>9100000041-0</v>
      </c>
      <c r="B249" s="57" t="s">
        <v>29</v>
      </c>
      <c r="C249" s="50" t="s">
        <v>29</v>
      </c>
      <c r="D249" s="50" t="s">
        <v>3025</v>
      </c>
      <c r="E249" s="50" t="s">
        <v>2814</v>
      </c>
      <c r="F249" s="50" t="s">
        <v>29</v>
      </c>
      <c r="G249" s="50" t="s">
        <v>29</v>
      </c>
      <c r="H249" s="50" t="s">
        <v>2904</v>
      </c>
      <c r="I249" s="58">
        <v>45078</v>
      </c>
      <c r="J249" s="50" t="s">
        <v>2816</v>
      </c>
      <c r="K249" s="59">
        <v>5000</v>
      </c>
      <c r="L249" s="50" t="s">
        <v>37</v>
      </c>
      <c r="M249" s="51" t="s">
        <v>2747</v>
      </c>
      <c r="N249" s="50" t="s">
        <v>29</v>
      </c>
      <c r="O249" s="50" t="s">
        <v>32</v>
      </c>
      <c r="P249" s="50" t="s">
        <v>32</v>
      </c>
      <c r="Q249" s="50" t="s">
        <v>3023</v>
      </c>
      <c r="R249" s="50" t="s">
        <v>29</v>
      </c>
      <c r="S249" s="50" t="s">
        <v>2751</v>
      </c>
      <c r="T249" s="50" t="s">
        <v>2273</v>
      </c>
      <c r="U249" s="50" t="s">
        <v>30</v>
      </c>
      <c r="V249" s="50" t="str">
        <f>VLOOKUP(A249,Register!$D$2:$N$1317,11,0)</f>
        <v>Dormitory G+3</v>
      </c>
      <c r="W249" s="50" t="s">
        <v>29</v>
      </c>
      <c r="X249" s="50" t="s">
        <v>29</v>
      </c>
    </row>
    <row r="250" spans="1:24" ht="14.1" customHeight="1" x14ac:dyDescent="0.25">
      <c r="A250" s="50" t="str">
        <f t="shared" si="3"/>
        <v>9100000012-0</v>
      </c>
      <c r="B250" s="57" t="s">
        <v>29</v>
      </c>
      <c r="C250" s="50" t="s">
        <v>29</v>
      </c>
      <c r="D250" s="50" t="s">
        <v>3026</v>
      </c>
      <c r="E250" s="50" t="s">
        <v>2814</v>
      </c>
      <c r="F250" s="50" t="s">
        <v>29</v>
      </c>
      <c r="G250" s="50" t="s">
        <v>29</v>
      </c>
      <c r="H250" s="50" t="s">
        <v>2904</v>
      </c>
      <c r="I250" s="58">
        <v>45081</v>
      </c>
      <c r="J250" s="50" t="s">
        <v>2816</v>
      </c>
      <c r="K250" s="59">
        <v>750</v>
      </c>
      <c r="L250" s="50" t="s">
        <v>37</v>
      </c>
      <c r="M250" s="51" t="s">
        <v>2747</v>
      </c>
      <c r="N250" s="50" t="s">
        <v>29</v>
      </c>
      <c r="O250" s="50" t="s">
        <v>32</v>
      </c>
      <c r="P250" s="50" t="s">
        <v>32</v>
      </c>
      <c r="Q250" s="50" t="s">
        <v>3027</v>
      </c>
      <c r="R250" s="50" t="s">
        <v>29</v>
      </c>
      <c r="S250" s="50" t="s">
        <v>2751</v>
      </c>
      <c r="T250" s="50" t="s">
        <v>2205</v>
      </c>
      <c r="U250" s="50" t="s">
        <v>30</v>
      </c>
      <c r="V250" s="50" t="str">
        <f>VLOOKUP(A250,Register!$D$2:$N$1317,11,0)</f>
        <v>CWIP- NEW BOUNDRY WALL</v>
      </c>
      <c r="W250" s="50" t="s">
        <v>29</v>
      </c>
      <c r="X250" s="50" t="s">
        <v>29</v>
      </c>
    </row>
    <row r="251" spans="1:24" ht="14.1" customHeight="1" x14ac:dyDescent="0.25">
      <c r="A251" s="50" t="str">
        <f t="shared" si="3"/>
        <v>9100000032-0</v>
      </c>
      <c r="B251" s="57" t="s">
        <v>29</v>
      </c>
      <c r="C251" s="50" t="s">
        <v>29</v>
      </c>
      <c r="D251" s="50" t="s">
        <v>3028</v>
      </c>
      <c r="E251" s="50" t="s">
        <v>2814</v>
      </c>
      <c r="F251" s="50" t="s">
        <v>29</v>
      </c>
      <c r="G251" s="50" t="s">
        <v>29</v>
      </c>
      <c r="H251" s="50" t="s">
        <v>2904</v>
      </c>
      <c r="I251" s="58">
        <v>45082</v>
      </c>
      <c r="J251" s="50" t="s">
        <v>2816</v>
      </c>
      <c r="K251" s="59">
        <v>2500</v>
      </c>
      <c r="L251" s="50" t="s">
        <v>37</v>
      </c>
      <c r="M251" s="51" t="s">
        <v>2747</v>
      </c>
      <c r="N251" s="50" t="s">
        <v>29</v>
      </c>
      <c r="O251" s="50" t="s">
        <v>32</v>
      </c>
      <c r="P251" s="50" t="s">
        <v>32</v>
      </c>
      <c r="Q251" s="50" t="s">
        <v>3029</v>
      </c>
      <c r="R251" s="50" t="s">
        <v>29</v>
      </c>
      <c r="S251" s="50" t="s">
        <v>2751</v>
      </c>
      <c r="T251" s="50" t="s">
        <v>2255</v>
      </c>
      <c r="U251" s="50" t="s">
        <v>30</v>
      </c>
      <c r="V251" s="50" t="str">
        <f>VLOOKUP(A251,Register!$D$2:$N$1317,11,0)</f>
        <v>CWIP - CANE YARD ROAD &amp; DRAIN WORK</v>
      </c>
      <c r="W251" s="50" t="s">
        <v>29</v>
      </c>
      <c r="X251" s="50" t="s">
        <v>29</v>
      </c>
    </row>
    <row r="252" spans="1:24" ht="14.1" customHeight="1" x14ac:dyDescent="0.25">
      <c r="A252" s="50" t="str">
        <f t="shared" si="3"/>
        <v>9100000032-0</v>
      </c>
      <c r="B252" s="57" t="s">
        <v>29</v>
      </c>
      <c r="C252" s="50" t="s">
        <v>29</v>
      </c>
      <c r="D252" s="50" t="s">
        <v>3030</v>
      </c>
      <c r="E252" s="50" t="s">
        <v>2814</v>
      </c>
      <c r="F252" s="50" t="s">
        <v>29</v>
      </c>
      <c r="G252" s="50" t="s">
        <v>29</v>
      </c>
      <c r="H252" s="50" t="s">
        <v>2904</v>
      </c>
      <c r="I252" s="58">
        <v>45082</v>
      </c>
      <c r="J252" s="50" t="s">
        <v>2816</v>
      </c>
      <c r="K252" s="59">
        <v>2500</v>
      </c>
      <c r="L252" s="50" t="s">
        <v>37</v>
      </c>
      <c r="M252" s="51" t="s">
        <v>2747</v>
      </c>
      <c r="N252" s="50" t="s">
        <v>29</v>
      </c>
      <c r="O252" s="50" t="s">
        <v>32</v>
      </c>
      <c r="P252" s="50" t="s">
        <v>32</v>
      </c>
      <c r="Q252" s="50" t="s">
        <v>3027</v>
      </c>
      <c r="R252" s="50" t="s">
        <v>29</v>
      </c>
      <c r="S252" s="50" t="s">
        <v>2751</v>
      </c>
      <c r="T252" s="50" t="s">
        <v>2255</v>
      </c>
      <c r="U252" s="50" t="s">
        <v>30</v>
      </c>
      <c r="V252" s="50" t="str">
        <f>VLOOKUP(A252,Register!$D$2:$N$1317,11,0)</f>
        <v>CWIP - CANE YARD ROAD &amp; DRAIN WORK</v>
      </c>
      <c r="W252" s="50" t="s">
        <v>29</v>
      </c>
      <c r="X252" s="50" t="s">
        <v>29</v>
      </c>
    </row>
    <row r="253" spans="1:24" ht="14.1" customHeight="1" x14ac:dyDescent="0.25">
      <c r="A253" s="50" t="str">
        <f t="shared" si="3"/>
        <v>9100000040-0</v>
      </c>
      <c r="B253" s="57" t="s">
        <v>29</v>
      </c>
      <c r="C253" s="50" t="s">
        <v>29</v>
      </c>
      <c r="D253" s="50" t="s">
        <v>3031</v>
      </c>
      <c r="E253" s="50" t="s">
        <v>2814</v>
      </c>
      <c r="F253" s="50" t="s">
        <v>29</v>
      </c>
      <c r="G253" s="50" t="s">
        <v>29</v>
      </c>
      <c r="H253" s="50" t="s">
        <v>2904</v>
      </c>
      <c r="I253" s="58">
        <v>45082</v>
      </c>
      <c r="J253" s="50" t="s">
        <v>2816</v>
      </c>
      <c r="K253" s="59">
        <v>2500</v>
      </c>
      <c r="L253" s="50" t="s">
        <v>37</v>
      </c>
      <c r="M253" s="51" t="s">
        <v>2747</v>
      </c>
      <c r="N253" s="50" t="s">
        <v>29</v>
      </c>
      <c r="O253" s="50" t="s">
        <v>32</v>
      </c>
      <c r="P253" s="50" t="s">
        <v>32</v>
      </c>
      <c r="Q253" s="50" t="s">
        <v>3017</v>
      </c>
      <c r="R253" s="50" t="s">
        <v>29</v>
      </c>
      <c r="S253" s="50" t="s">
        <v>2751</v>
      </c>
      <c r="T253" s="50" t="s">
        <v>2271</v>
      </c>
      <c r="U253" s="50" t="s">
        <v>30</v>
      </c>
      <c r="V253" s="50" t="str">
        <f>VLOOKUP(A253,Register!$D$2:$N$1317,11,0)</f>
        <v>Two Room Set G+3</v>
      </c>
      <c r="W253" s="50" t="s">
        <v>29</v>
      </c>
      <c r="X253" s="50" t="s">
        <v>29</v>
      </c>
    </row>
    <row r="254" spans="1:24" ht="14.1" customHeight="1" x14ac:dyDescent="0.25">
      <c r="A254" s="50" t="str">
        <f t="shared" si="3"/>
        <v>9100000016-0</v>
      </c>
      <c r="B254" s="57" t="s">
        <v>29</v>
      </c>
      <c r="C254" s="50" t="s">
        <v>29</v>
      </c>
      <c r="D254" s="50" t="s">
        <v>3032</v>
      </c>
      <c r="E254" s="50" t="s">
        <v>2814</v>
      </c>
      <c r="F254" s="50" t="s">
        <v>29</v>
      </c>
      <c r="G254" s="50" t="s">
        <v>29</v>
      </c>
      <c r="H254" s="50" t="s">
        <v>2904</v>
      </c>
      <c r="I254" s="58">
        <v>45082</v>
      </c>
      <c r="J254" s="50" t="s">
        <v>2816</v>
      </c>
      <c r="K254" s="59">
        <v>27253.3</v>
      </c>
      <c r="L254" s="50" t="s">
        <v>37</v>
      </c>
      <c r="M254" s="51" t="s">
        <v>2747</v>
      </c>
      <c r="N254" s="50" t="s">
        <v>29</v>
      </c>
      <c r="O254" s="50" t="s">
        <v>32</v>
      </c>
      <c r="P254" s="50" t="s">
        <v>32</v>
      </c>
      <c r="Q254" s="50" t="s">
        <v>3033</v>
      </c>
      <c r="R254" s="50" t="s">
        <v>29</v>
      </c>
      <c r="S254" s="50" t="s">
        <v>2751</v>
      </c>
      <c r="T254" s="50" t="s">
        <v>2215</v>
      </c>
      <c r="U254" s="50" t="s">
        <v>30</v>
      </c>
      <c r="V254" s="50" t="str">
        <f>VLOOKUP(A254,Register!$D$2:$N$1317,11,0)</f>
        <v>CWIP- ROAD &amp; DRAIN INSIDE FACTORY</v>
      </c>
      <c r="W254" s="50" t="s">
        <v>29</v>
      </c>
      <c r="X254" s="50" t="s">
        <v>29</v>
      </c>
    </row>
    <row r="255" spans="1:24" ht="14.1" customHeight="1" x14ac:dyDescent="0.25">
      <c r="A255" s="50" t="str">
        <f t="shared" si="3"/>
        <v>9100000041-0</v>
      </c>
      <c r="B255" s="57" t="s">
        <v>29</v>
      </c>
      <c r="C255" s="50" t="s">
        <v>29</v>
      </c>
      <c r="D255" s="50" t="s">
        <v>3034</v>
      </c>
      <c r="E255" s="50" t="s">
        <v>2814</v>
      </c>
      <c r="F255" s="50" t="s">
        <v>29</v>
      </c>
      <c r="G255" s="50" t="s">
        <v>29</v>
      </c>
      <c r="H255" s="50" t="s">
        <v>2904</v>
      </c>
      <c r="I255" s="58">
        <v>45083</v>
      </c>
      <c r="J255" s="50" t="s">
        <v>2816</v>
      </c>
      <c r="K255" s="59">
        <v>22682.46</v>
      </c>
      <c r="L255" s="50" t="s">
        <v>37</v>
      </c>
      <c r="M255" s="51" t="s">
        <v>2747</v>
      </c>
      <c r="N255" s="50" t="s">
        <v>29</v>
      </c>
      <c r="O255" s="50" t="s">
        <v>32</v>
      </c>
      <c r="P255" s="50" t="s">
        <v>32</v>
      </c>
      <c r="Q255" s="50" t="s">
        <v>3035</v>
      </c>
      <c r="R255" s="50" t="s">
        <v>29</v>
      </c>
      <c r="S255" s="50" t="s">
        <v>2751</v>
      </c>
      <c r="T255" s="50" t="s">
        <v>2273</v>
      </c>
      <c r="U255" s="50" t="s">
        <v>30</v>
      </c>
      <c r="V255" s="50" t="str">
        <f>VLOOKUP(A255,Register!$D$2:$N$1317,11,0)</f>
        <v>Dormitory G+3</v>
      </c>
      <c r="W255" s="50" t="s">
        <v>29</v>
      </c>
      <c r="X255" s="50" t="s">
        <v>29</v>
      </c>
    </row>
    <row r="256" spans="1:24" ht="14.1" customHeight="1" x14ac:dyDescent="0.25">
      <c r="A256" s="50" t="str">
        <f t="shared" si="3"/>
        <v>9100000041-0</v>
      </c>
      <c r="B256" s="57" t="s">
        <v>29</v>
      </c>
      <c r="C256" s="50" t="s">
        <v>29</v>
      </c>
      <c r="D256" s="50" t="s">
        <v>3034</v>
      </c>
      <c r="E256" s="50" t="s">
        <v>2814</v>
      </c>
      <c r="F256" s="50" t="s">
        <v>29</v>
      </c>
      <c r="G256" s="50" t="s">
        <v>29</v>
      </c>
      <c r="H256" s="50" t="s">
        <v>2904</v>
      </c>
      <c r="I256" s="58">
        <v>45083</v>
      </c>
      <c r="J256" s="50" t="s">
        <v>2816</v>
      </c>
      <c r="K256" s="59">
        <v>5450.66</v>
      </c>
      <c r="L256" s="50" t="s">
        <v>37</v>
      </c>
      <c r="M256" s="51" t="s">
        <v>2747</v>
      </c>
      <c r="N256" s="50" t="s">
        <v>29</v>
      </c>
      <c r="O256" s="50" t="s">
        <v>32</v>
      </c>
      <c r="P256" s="50" t="s">
        <v>32</v>
      </c>
      <c r="Q256" s="50" t="s">
        <v>3035</v>
      </c>
      <c r="R256" s="50" t="s">
        <v>29</v>
      </c>
      <c r="S256" s="50" t="s">
        <v>2751</v>
      </c>
      <c r="T256" s="50" t="s">
        <v>2273</v>
      </c>
      <c r="U256" s="50" t="s">
        <v>30</v>
      </c>
      <c r="V256" s="50" t="str">
        <f>VLOOKUP(A256,Register!$D$2:$N$1317,11,0)</f>
        <v>Dormitory G+3</v>
      </c>
      <c r="W256" s="50" t="s">
        <v>29</v>
      </c>
      <c r="X256" s="50" t="s">
        <v>29</v>
      </c>
    </row>
    <row r="257" spans="1:24" ht="14.1" customHeight="1" x14ac:dyDescent="0.25">
      <c r="A257" s="50" t="str">
        <f t="shared" si="3"/>
        <v>9100000041-0</v>
      </c>
      <c r="B257" s="57" t="s">
        <v>29</v>
      </c>
      <c r="C257" s="50" t="s">
        <v>29</v>
      </c>
      <c r="D257" s="50" t="s">
        <v>3034</v>
      </c>
      <c r="E257" s="50" t="s">
        <v>2814</v>
      </c>
      <c r="F257" s="50" t="s">
        <v>29</v>
      </c>
      <c r="G257" s="50" t="s">
        <v>29</v>
      </c>
      <c r="H257" s="50" t="s">
        <v>2904</v>
      </c>
      <c r="I257" s="58">
        <v>45083</v>
      </c>
      <c r="J257" s="50" t="s">
        <v>2816</v>
      </c>
      <c r="K257" s="59">
        <v>10795.66</v>
      </c>
      <c r="L257" s="50" t="s">
        <v>37</v>
      </c>
      <c r="M257" s="51" t="s">
        <v>2747</v>
      </c>
      <c r="N257" s="50" t="s">
        <v>29</v>
      </c>
      <c r="O257" s="50" t="s">
        <v>32</v>
      </c>
      <c r="P257" s="50" t="s">
        <v>32</v>
      </c>
      <c r="Q257" s="50" t="s">
        <v>3035</v>
      </c>
      <c r="R257" s="50" t="s">
        <v>29</v>
      </c>
      <c r="S257" s="50" t="s">
        <v>2751</v>
      </c>
      <c r="T257" s="50" t="s">
        <v>2273</v>
      </c>
      <c r="U257" s="50" t="s">
        <v>30</v>
      </c>
      <c r="V257" s="50" t="str">
        <f>VLOOKUP(A257,Register!$D$2:$N$1317,11,0)</f>
        <v>Dormitory G+3</v>
      </c>
      <c r="W257" s="50" t="s">
        <v>29</v>
      </c>
      <c r="X257" s="50" t="s">
        <v>29</v>
      </c>
    </row>
    <row r="258" spans="1:24" ht="14.1" customHeight="1" x14ac:dyDescent="0.25">
      <c r="A258" s="50" t="str">
        <f t="shared" si="3"/>
        <v>9100000041-0</v>
      </c>
      <c r="B258" s="57" t="s">
        <v>29</v>
      </c>
      <c r="C258" s="50" t="s">
        <v>29</v>
      </c>
      <c r="D258" s="50" t="s">
        <v>3034</v>
      </c>
      <c r="E258" s="50" t="s">
        <v>2814</v>
      </c>
      <c r="F258" s="50" t="s">
        <v>29</v>
      </c>
      <c r="G258" s="50" t="s">
        <v>29</v>
      </c>
      <c r="H258" s="50" t="s">
        <v>2904</v>
      </c>
      <c r="I258" s="58">
        <v>45083</v>
      </c>
      <c r="J258" s="50" t="s">
        <v>2816</v>
      </c>
      <c r="K258" s="59">
        <v>10149.43</v>
      </c>
      <c r="L258" s="50" t="s">
        <v>37</v>
      </c>
      <c r="M258" s="51" t="s">
        <v>2747</v>
      </c>
      <c r="N258" s="50" t="s">
        <v>29</v>
      </c>
      <c r="O258" s="50" t="s">
        <v>32</v>
      </c>
      <c r="P258" s="50" t="s">
        <v>32</v>
      </c>
      <c r="Q258" s="50" t="s">
        <v>3035</v>
      </c>
      <c r="R258" s="50" t="s">
        <v>29</v>
      </c>
      <c r="S258" s="50" t="s">
        <v>2751</v>
      </c>
      <c r="T258" s="50" t="s">
        <v>2273</v>
      </c>
      <c r="U258" s="50" t="s">
        <v>30</v>
      </c>
      <c r="V258" s="50" t="str">
        <f>VLOOKUP(A258,Register!$D$2:$N$1317,11,0)</f>
        <v>Dormitory G+3</v>
      </c>
      <c r="W258" s="50" t="s">
        <v>29</v>
      </c>
      <c r="X258" s="50" t="s">
        <v>29</v>
      </c>
    </row>
    <row r="259" spans="1:24" ht="14.1" customHeight="1" x14ac:dyDescent="0.25">
      <c r="A259" s="50" t="str">
        <f t="shared" ref="A259:A322" si="4">CONCATENATE(T259,"-",U259)</f>
        <v>9100000041-0</v>
      </c>
      <c r="B259" s="57" t="s">
        <v>29</v>
      </c>
      <c r="C259" s="50" t="s">
        <v>29</v>
      </c>
      <c r="D259" s="50" t="s">
        <v>3034</v>
      </c>
      <c r="E259" s="50" t="s">
        <v>2814</v>
      </c>
      <c r="F259" s="50" t="s">
        <v>29</v>
      </c>
      <c r="G259" s="50" t="s">
        <v>29</v>
      </c>
      <c r="H259" s="50" t="s">
        <v>2904</v>
      </c>
      <c r="I259" s="58">
        <v>45083</v>
      </c>
      <c r="J259" s="50" t="s">
        <v>2816</v>
      </c>
      <c r="K259" s="59">
        <v>2500</v>
      </c>
      <c r="L259" s="50" t="s">
        <v>37</v>
      </c>
      <c r="M259" s="51" t="s">
        <v>2747</v>
      </c>
      <c r="N259" s="50" t="s">
        <v>29</v>
      </c>
      <c r="O259" s="50" t="s">
        <v>32</v>
      </c>
      <c r="P259" s="50" t="s">
        <v>32</v>
      </c>
      <c r="Q259" s="50" t="s">
        <v>3035</v>
      </c>
      <c r="R259" s="50" t="s">
        <v>29</v>
      </c>
      <c r="S259" s="50" t="s">
        <v>2751</v>
      </c>
      <c r="T259" s="50" t="s">
        <v>2273</v>
      </c>
      <c r="U259" s="50" t="s">
        <v>30</v>
      </c>
      <c r="V259" s="50" t="str">
        <f>VLOOKUP(A259,Register!$D$2:$N$1317,11,0)</f>
        <v>Dormitory G+3</v>
      </c>
      <c r="W259" s="50" t="s">
        <v>29</v>
      </c>
      <c r="X259" s="50" t="s">
        <v>29</v>
      </c>
    </row>
    <row r="260" spans="1:24" ht="14.1" customHeight="1" x14ac:dyDescent="0.25">
      <c r="A260" s="50" t="str">
        <f t="shared" si="4"/>
        <v>9100000032-0</v>
      </c>
      <c r="B260" s="57" t="s">
        <v>29</v>
      </c>
      <c r="C260" s="50" t="s">
        <v>29</v>
      </c>
      <c r="D260" s="50" t="s">
        <v>3036</v>
      </c>
      <c r="E260" s="50" t="s">
        <v>2814</v>
      </c>
      <c r="F260" s="50" t="s">
        <v>29</v>
      </c>
      <c r="G260" s="50" t="s">
        <v>29</v>
      </c>
      <c r="H260" s="50" t="s">
        <v>2904</v>
      </c>
      <c r="I260" s="58">
        <v>45083</v>
      </c>
      <c r="J260" s="50" t="s">
        <v>2816</v>
      </c>
      <c r="K260" s="59">
        <v>2500</v>
      </c>
      <c r="L260" s="50" t="s">
        <v>37</v>
      </c>
      <c r="M260" s="51" t="s">
        <v>2747</v>
      </c>
      <c r="N260" s="50" t="s">
        <v>29</v>
      </c>
      <c r="O260" s="50" t="s">
        <v>32</v>
      </c>
      <c r="P260" s="50" t="s">
        <v>32</v>
      </c>
      <c r="Q260" s="50" t="s">
        <v>3037</v>
      </c>
      <c r="R260" s="50" t="s">
        <v>29</v>
      </c>
      <c r="S260" s="50" t="s">
        <v>2751</v>
      </c>
      <c r="T260" s="50" t="s">
        <v>2255</v>
      </c>
      <c r="U260" s="50" t="s">
        <v>30</v>
      </c>
      <c r="V260" s="50" t="str">
        <f>VLOOKUP(A260,Register!$D$2:$N$1317,11,0)</f>
        <v>CWIP - CANE YARD ROAD &amp; DRAIN WORK</v>
      </c>
      <c r="W260" s="50" t="s">
        <v>29</v>
      </c>
      <c r="X260" s="50" t="s">
        <v>29</v>
      </c>
    </row>
    <row r="261" spans="1:24" ht="14.1" customHeight="1" x14ac:dyDescent="0.25">
      <c r="A261" s="50" t="str">
        <f t="shared" si="4"/>
        <v>9100000025-0</v>
      </c>
      <c r="B261" s="57" t="s">
        <v>29</v>
      </c>
      <c r="C261" s="50" t="s">
        <v>29</v>
      </c>
      <c r="D261" s="50" t="s">
        <v>3038</v>
      </c>
      <c r="E261" s="50" t="s">
        <v>2814</v>
      </c>
      <c r="F261" s="50" t="s">
        <v>29</v>
      </c>
      <c r="G261" s="50" t="s">
        <v>29</v>
      </c>
      <c r="H261" s="50" t="s">
        <v>2904</v>
      </c>
      <c r="I261" s="58">
        <v>45085</v>
      </c>
      <c r="J261" s="50" t="s">
        <v>2816</v>
      </c>
      <c r="K261" s="59">
        <v>14760</v>
      </c>
      <c r="L261" s="50" t="s">
        <v>37</v>
      </c>
      <c r="M261" s="51" t="s">
        <v>2747</v>
      </c>
      <c r="N261" s="50" t="s">
        <v>29</v>
      </c>
      <c r="O261" s="50" t="s">
        <v>32</v>
      </c>
      <c r="P261" s="50" t="s">
        <v>32</v>
      </c>
      <c r="Q261" s="50" t="s">
        <v>2973</v>
      </c>
      <c r="R261" s="50" t="s">
        <v>29</v>
      </c>
      <c r="S261" s="50" t="s">
        <v>2751</v>
      </c>
      <c r="T261" s="50" t="s">
        <v>2238</v>
      </c>
      <c r="U261" s="50" t="s">
        <v>30</v>
      </c>
      <c r="V261" s="50" t="str">
        <f>VLOOKUP(A261,Register!$D$2:$N$1317,11,0)</f>
        <v>CWIP - SWAMI NARAYAN HALL</v>
      </c>
      <c r="W261" s="50" t="s">
        <v>29</v>
      </c>
      <c r="X261" s="50" t="s">
        <v>29</v>
      </c>
    </row>
    <row r="262" spans="1:24" ht="14.1" customHeight="1" x14ac:dyDescent="0.25">
      <c r="A262" s="50" t="str">
        <f t="shared" si="4"/>
        <v>9100000025-0</v>
      </c>
      <c r="B262" s="57" t="s">
        <v>29</v>
      </c>
      <c r="C262" s="50" t="s">
        <v>29</v>
      </c>
      <c r="D262" s="50" t="s">
        <v>3038</v>
      </c>
      <c r="E262" s="50" t="s">
        <v>2814</v>
      </c>
      <c r="F262" s="50" t="s">
        <v>29</v>
      </c>
      <c r="G262" s="50" t="s">
        <v>29</v>
      </c>
      <c r="H262" s="50" t="s">
        <v>2904</v>
      </c>
      <c r="I262" s="58">
        <v>45085</v>
      </c>
      <c r="J262" s="50" t="s">
        <v>2816</v>
      </c>
      <c r="K262" s="59">
        <v>8.5</v>
      </c>
      <c r="L262" s="50" t="s">
        <v>37</v>
      </c>
      <c r="M262" s="51" t="s">
        <v>2747</v>
      </c>
      <c r="N262" s="50" t="s">
        <v>29</v>
      </c>
      <c r="O262" s="50" t="s">
        <v>32</v>
      </c>
      <c r="P262" s="50" t="s">
        <v>32</v>
      </c>
      <c r="Q262" s="50" t="s">
        <v>2973</v>
      </c>
      <c r="R262" s="50" t="s">
        <v>29</v>
      </c>
      <c r="S262" s="50" t="s">
        <v>2751</v>
      </c>
      <c r="T262" s="50" t="s">
        <v>2238</v>
      </c>
      <c r="U262" s="50" t="s">
        <v>30</v>
      </c>
      <c r="V262" s="50" t="str">
        <f>VLOOKUP(A262,Register!$D$2:$N$1317,11,0)</f>
        <v>CWIP - SWAMI NARAYAN HALL</v>
      </c>
      <c r="W262" s="50" t="s">
        <v>29</v>
      </c>
      <c r="X262" s="50" t="s">
        <v>29</v>
      </c>
    </row>
    <row r="263" spans="1:24" ht="14.1" customHeight="1" x14ac:dyDescent="0.25">
      <c r="A263" s="50" t="str">
        <f t="shared" si="4"/>
        <v>9100000025-0</v>
      </c>
      <c r="B263" s="57" t="s">
        <v>29</v>
      </c>
      <c r="C263" s="50" t="s">
        <v>29</v>
      </c>
      <c r="D263" s="50" t="s">
        <v>3039</v>
      </c>
      <c r="E263" s="50" t="s">
        <v>2814</v>
      </c>
      <c r="F263" s="50" t="s">
        <v>29</v>
      </c>
      <c r="G263" s="50" t="s">
        <v>29</v>
      </c>
      <c r="H263" s="50" t="s">
        <v>2904</v>
      </c>
      <c r="I263" s="58">
        <v>45087</v>
      </c>
      <c r="J263" s="50" t="s">
        <v>2816</v>
      </c>
      <c r="K263" s="59">
        <v>6584.74</v>
      </c>
      <c r="L263" s="50" t="s">
        <v>37</v>
      </c>
      <c r="M263" s="51" t="s">
        <v>2747</v>
      </c>
      <c r="N263" s="50" t="s">
        <v>29</v>
      </c>
      <c r="O263" s="50" t="s">
        <v>32</v>
      </c>
      <c r="P263" s="50" t="s">
        <v>32</v>
      </c>
      <c r="Q263" s="50" t="s">
        <v>3040</v>
      </c>
      <c r="R263" s="50" t="s">
        <v>29</v>
      </c>
      <c r="S263" s="50" t="s">
        <v>2751</v>
      </c>
      <c r="T263" s="50" t="s">
        <v>2238</v>
      </c>
      <c r="U263" s="50" t="s">
        <v>30</v>
      </c>
      <c r="V263" s="50" t="str">
        <f>VLOOKUP(A263,Register!$D$2:$N$1317,11,0)</f>
        <v>CWIP - SWAMI NARAYAN HALL</v>
      </c>
      <c r="W263" s="50" t="s">
        <v>29</v>
      </c>
      <c r="X263" s="50" t="s">
        <v>29</v>
      </c>
    </row>
    <row r="264" spans="1:24" ht="14.1" customHeight="1" x14ac:dyDescent="0.25">
      <c r="A264" s="50" t="str">
        <f t="shared" si="4"/>
        <v>9100000016-0</v>
      </c>
      <c r="B264" s="57" t="s">
        <v>29</v>
      </c>
      <c r="C264" s="50" t="s">
        <v>29</v>
      </c>
      <c r="D264" s="50" t="s">
        <v>3041</v>
      </c>
      <c r="E264" s="50" t="s">
        <v>2814</v>
      </c>
      <c r="F264" s="50" t="s">
        <v>29</v>
      </c>
      <c r="G264" s="50" t="s">
        <v>29</v>
      </c>
      <c r="H264" s="50" t="s">
        <v>2904</v>
      </c>
      <c r="I264" s="58">
        <v>45088</v>
      </c>
      <c r="J264" s="50" t="s">
        <v>2816</v>
      </c>
      <c r="K264" s="59">
        <v>12500</v>
      </c>
      <c r="L264" s="50" t="s">
        <v>37</v>
      </c>
      <c r="M264" s="51" t="s">
        <v>2747</v>
      </c>
      <c r="N264" s="50" t="s">
        <v>29</v>
      </c>
      <c r="O264" s="50" t="s">
        <v>32</v>
      </c>
      <c r="P264" s="50" t="s">
        <v>32</v>
      </c>
      <c r="Q264" s="50" t="s">
        <v>3027</v>
      </c>
      <c r="R264" s="50" t="s">
        <v>29</v>
      </c>
      <c r="S264" s="50" t="s">
        <v>2751</v>
      </c>
      <c r="T264" s="50" t="s">
        <v>2215</v>
      </c>
      <c r="U264" s="50" t="s">
        <v>30</v>
      </c>
      <c r="V264" s="50" t="str">
        <f>VLOOKUP(A264,Register!$D$2:$N$1317,11,0)</f>
        <v>CWIP- ROAD &amp; DRAIN INSIDE FACTORY</v>
      </c>
      <c r="W264" s="50" t="s">
        <v>29</v>
      </c>
      <c r="X264" s="50" t="s">
        <v>29</v>
      </c>
    </row>
    <row r="265" spans="1:24" ht="14.1" customHeight="1" x14ac:dyDescent="0.25">
      <c r="A265" s="50" t="str">
        <f t="shared" si="4"/>
        <v>9100000016-0</v>
      </c>
      <c r="B265" s="57" t="s">
        <v>29</v>
      </c>
      <c r="C265" s="50" t="s">
        <v>29</v>
      </c>
      <c r="D265" s="50" t="s">
        <v>3042</v>
      </c>
      <c r="E265" s="50" t="s">
        <v>2814</v>
      </c>
      <c r="F265" s="50" t="s">
        <v>29</v>
      </c>
      <c r="G265" s="50" t="s">
        <v>29</v>
      </c>
      <c r="H265" s="50" t="s">
        <v>2904</v>
      </c>
      <c r="I265" s="58">
        <v>45088</v>
      </c>
      <c r="J265" s="50" t="s">
        <v>2816</v>
      </c>
      <c r="K265" s="59">
        <v>5000</v>
      </c>
      <c r="L265" s="50" t="s">
        <v>37</v>
      </c>
      <c r="M265" s="51" t="s">
        <v>2747</v>
      </c>
      <c r="N265" s="50" t="s">
        <v>29</v>
      </c>
      <c r="O265" s="50" t="s">
        <v>32</v>
      </c>
      <c r="P265" s="50" t="s">
        <v>32</v>
      </c>
      <c r="Q265" s="50" t="s">
        <v>3027</v>
      </c>
      <c r="R265" s="50" t="s">
        <v>29</v>
      </c>
      <c r="S265" s="50" t="s">
        <v>2751</v>
      </c>
      <c r="T265" s="50" t="s">
        <v>2215</v>
      </c>
      <c r="U265" s="50" t="s">
        <v>30</v>
      </c>
      <c r="V265" s="50" t="str">
        <f>VLOOKUP(A265,Register!$D$2:$N$1317,11,0)</f>
        <v>CWIP- ROAD &amp; DRAIN INSIDE FACTORY</v>
      </c>
      <c r="W265" s="50" t="s">
        <v>29</v>
      </c>
      <c r="X265" s="50" t="s">
        <v>29</v>
      </c>
    </row>
    <row r="266" spans="1:24" ht="14.1" customHeight="1" x14ac:dyDescent="0.25">
      <c r="A266" s="50" t="str">
        <f t="shared" si="4"/>
        <v>9100000016-0</v>
      </c>
      <c r="B266" s="57" t="s">
        <v>29</v>
      </c>
      <c r="C266" s="50" t="s">
        <v>29</v>
      </c>
      <c r="D266" s="50" t="s">
        <v>3042</v>
      </c>
      <c r="E266" s="50" t="s">
        <v>2814</v>
      </c>
      <c r="F266" s="50" t="s">
        <v>29</v>
      </c>
      <c r="G266" s="50" t="s">
        <v>29</v>
      </c>
      <c r="H266" s="50" t="s">
        <v>2904</v>
      </c>
      <c r="I266" s="58">
        <v>45088</v>
      </c>
      <c r="J266" s="50" t="s">
        <v>2816</v>
      </c>
      <c r="K266" s="59">
        <v>1627.48</v>
      </c>
      <c r="L266" s="50" t="s">
        <v>37</v>
      </c>
      <c r="M266" s="51" t="s">
        <v>2747</v>
      </c>
      <c r="N266" s="50" t="s">
        <v>29</v>
      </c>
      <c r="O266" s="50" t="s">
        <v>32</v>
      </c>
      <c r="P266" s="50" t="s">
        <v>32</v>
      </c>
      <c r="Q266" s="50" t="s">
        <v>3027</v>
      </c>
      <c r="R266" s="50" t="s">
        <v>29</v>
      </c>
      <c r="S266" s="50" t="s">
        <v>2751</v>
      </c>
      <c r="T266" s="50" t="s">
        <v>2215</v>
      </c>
      <c r="U266" s="50" t="s">
        <v>30</v>
      </c>
      <c r="V266" s="50" t="str">
        <f>VLOOKUP(A266,Register!$D$2:$N$1317,11,0)</f>
        <v>CWIP- ROAD &amp; DRAIN INSIDE FACTORY</v>
      </c>
      <c r="W266" s="50" t="s">
        <v>29</v>
      </c>
      <c r="X266" s="50" t="s">
        <v>29</v>
      </c>
    </row>
    <row r="267" spans="1:24" ht="14.1" customHeight="1" x14ac:dyDescent="0.25">
      <c r="A267" s="50" t="str">
        <f t="shared" si="4"/>
        <v>9100000016-0</v>
      </c>
      <c r="B267" s="57" t="s">
        <v>29</v>
      </c>
      <c r="C267" s="50" t="s">
        <v>29</v>
      </c>
      <c r="D267" s="50" t="s">
        <v>3043</v>
      </c>
      <c r="E267" s="50" t="s">
        <v>2814</v>
      </c>
      <c r="F267" s="50" t="s">
        <v>29</v>
      </c>
      <c r="G267" s="50" t="s">
        <v>29</v>
      </c>
      <c r="H267" s="50" t="s">
        <v>2904</v>
      </c>
      <c r="I267" s="58">
        <v>45090</v>
      </c>
      <c r="J267" s="50" t="s">
        <v>2816</v>
      </c>
      <c r="K267" s="59">
        <v>5000</v>
      </c>
      <c r="L267" s="50" t="s">
        <v>37</v>
      </c>
      <c r="M267" s="51" t="s">
        <v>2747</v>
      </c>
      <c r="N267" s="50" t="s">
        <v>29</v>
      </c>
      <c r="O267" s="50" t="s">
        <v>32</v>
      </c>
      <c r="P267" s="50" t="s">
        <v>32</v>
      </c>
      <c r="Q267" s="50" t="s">
        <v>3044</v>
      </c>
      <c r="R267" s="50" t="s">
        <v>29</v>
      </c>
      <c r="S267" s="50" t="s">
        <v>2751</v>
      </c>
      <c r="T267" s="50" t="s">
        <v>2215</v>
      </c>
      <c r="U267" s="50" t="s">
        <v>30</v>
      </c>
      <c r="V267" s="50" t="str">
        <f>VLOOKUP(A267,Register!$D$2:$N$1317,11,0)</f>
        <v>CWIP- ROAD &amp; DRAIN INSIDE FACTORY</v>
      </c>
      <c r="W267" s="50" t="s">
        <v>29</v>
      </c>
      <c r="X267" s="50" t="s">
        <v>29</v>
      </c>
    </row>
    <row r="268" spans="1:24" ht="14.1" customHeight="1" x14ac:dyDescent="0.25">
      <c r="A268" s="50" t="str">
        <f t="shared" si="4"/>
        <v>9100000040-0</v>
      </c>
      <c r="B268" s="57" t="s">
        <v>29</v>
      </c>
      <c r="C268" s="50" t="s">
        <v>29</v>
      </c>
      <c r="D268" s="50" t="s">
        <v>3045</v>
      </c>
      <c r="E268" s="50" t="s">
        <v>2814</v>
      </c>
      <c r="F268" s="50" t="s">
        <v>29</v>
      </c>
      <c r="G268" s="50" t="s">
        <v>29</v>
      </c>
      <c r="H268" s="50" t="s">
        <v>2904</v>
      </c>
      <c r="I268" s="58">
        <v>45090</v>
      </c>
      <c r="J268" s="50" t="s">
        <v>2816</v>
      </c>
      <c r="K268" s="59">
        <v>2500</v>
      </c>
      <c r="L268" s="50" t="s">
        <v>37</v>
      </c>
      <c r="M268" s="51" t="s">
        <v>2747</v>
      </c>
      <c r="N268" s="50" t="s">
        <v>29</v>
      </c>
      <c r="O268" s="50" t="s">
        <v>32</v>
      </c>
      <c r="P268" s="50" t="s">
        <v>32</v>
      </c>
      <c r="Q268" s="50" t="s">
        <v>3046</v>
      </c>
      <c r="R268" s="50" t="s">
        <v>29</v>
      </c>
      <c r="S268" s="50" t="s">
        <v>2751</v>
      </c>
      <c r="T268" s="50" t="s">
        <v>2271</v>
      </c>
      <c r="U268" s="50" t="s">
        <v>30</v>
      </c>
      <c r="V268" s="50" t="str">
        <f>VLOOKUP(A268,Register!$D$2:$N$1317,11,0)</f>
        <v>Two Room Set G+3</v>
      </c>
      <c r="W268" s="50" t="s">
        <v>29</v>
      </c>
      <c r="X268" s="50" t="s">
        <v>29</v>
      </c>
    </row>
    <row r="269" spans="1:24" ht="14.1" customHeight="1" x14ac:dyDescent="0.25">
      <c r="A269" s="50" t="str">
        <f t="shared" si="4"/>
        <v>9100000026-0</v>
      </c>
      <c r="B269" s="57" t="s">
        <v>29</v>
      </c>
      <c r="C269" s="50" t="s">
        <v>29</v>
      </c>
      <c r="D269" s="50" t="s">
        <v>3047</v>
      </c>
      <c r="E269" s="50" t="s">
        <v>2814</v>
      </c>
      <c r="F269" s="50" t="s">
        <v>29</v>
      </c>
      <c r="G269" s="50" t="s">
        <v>29</v>
      </c>
      <c r="H269" s="50" t="s">
        <v>2904</v>
      </c>
      <c r="I269" s="58">
        <v>45091</v>
      </c>
      <c r="J269" s="50" t="s">
        <v>2816</v>
      </c>
      <c r="K269" s="59">
        <v>2205.5100000000002</v>
      </c>
      <c r="L269" s="50" t="s">
        <v>37</v>
      </c>
      <c r="M269" s="51" t="s">
        <v>2747</v>
      </c>
      <c r="N269" s="50" t="s">
        <v>29</v>
      </c>
      <c r="O269" s="50" t="s">
        <v>32</v>
      </c>
      <c r="P269" s="50" t="s">
        <v>32</v>
      </c>
      <c r="Q269" s="50" t="s">
        <v>3048</v>
      </c>
      <c r="R269" s="50" t="s">
        <v>29</v>
      </c>
      <c r="S269" s="50" t="s">
        <v>2751</v>
      </c>
      <c r="T269" s="50" t="s">
        <v>2240</v>
      </c>
      <c r="U269" s="50" t="s">
        <v>30</v>
      </c>
      <c r="V269" s="50" t="str">
        <f>VLOOKUP(A269,Register!$D$2:$N$1317,11,0)</f>
        <v>One Room Set (G+3)</v>
      </c>
      <c r="W269" s="50" t="s">
        <v>29</v>
      </c>
      <c r="X269" s="50" t="s">
        <v>29</v>
      </c>
    </row>
    <row r="270" spans="1:24" ht="14.1" customHeight="1" x14ac:dyDescent="0.25">
      <c r="A270" s="50" t="str">
        <f t="shared" si="4"/>
        <v>9100000026-0</v>
      </c>
      <c r="B270" s="57" t="s">
        <v>29</v>
      </c>
      <c r="C270" s="50" t="s">
        <v>29</v>
      </c>
      <c r="D270" s="50" t="s">
        <v>3047</v>
      </c>
      <c r="E270" s="50" t="s">
        <v>2814</v>
      </c>
      <c r="F270" s="50" t="s">
        <v>29</v>
      </c>
      <c r="G270" s="50" t="s">
        <v>29</v>
      </c>
      <c r="H270" s="50" t="s">
        <v>2904</v>
      </c>
      <c r="I270" s="58">
        <v>45091</v>
      </c>
      <c r="J270" s="50" t="s">
        <v>2816</v>
      </c>
      <c r="K270" s="59">
        <v>24.17</v>
      </c>
      <c r="L270" s="50" t="s">
        <v>37</v>
      </c>
      <c r="M270" s="51" t="s">
        <v>2747</v>
      </c>
      <c r="N270" s="50" t="s">
        <v>29</v>
      </c>
      <c r="O270" s="50" t="s">
        <v>32</v>
      </c>
      <c r="P270" s="50" t="s">
        <v>32</v>
      </c>
      <c r="Q270" s="50" t="s">
        <v>3048</v>
      </c>
      <c r="R270" s="50" t="s">
        <v>29</v>
      </c>
      <c r="S270" s="50" t="s">
        <v>2751</v>
      </c>
      <c r="T270" s="50" t="s">
        <v>2240</v>
      </c>
      <c r="U270" s="50" t="s">
        <v>30</v>
      </c>
      <c r="V270" s="50" t="str">
        <f>VLOOKUP(A270,Register!$D$2:$N$1317,11,0)</f>
        <v>One Room Set (G+3)</v>
      </c>
      <c r="W270" s="50" t="s">
        <v>29</v>
      </c>
      <c r="X270" s="50" t="s">
        <v>29</v>
      </c>
    </row>
    <row r="271" spans="1:24" ht="14.1" customHeight="1" x14ac:dyDescent="0.25">
      <c r="A271" s="50" t="str">
        <f t="shared" si="4"/>
        <v>9100000041-0</v>
      </c>
      <c r="B271" s="57" t="s">
        <v>29</v>
      </c>
      <c r="C271" s="50" t="s">
        <v>29</v>
      </c>
      <c r="D271" s="50" t="s">
        <v>3049</v>
      </c>
      <c r="E271" s="50" t="s">
        <v>2814</v>
      </c>
      <c r="F271" s="50" t="s">
        <v>29</v>
      </c>
      <c r="G271" s="50" t="s">
        <v>29</v>
      </c>
      <c r="H271" s="50" t="s">
        <v>2904</v>
      </c>
      <c r="I271" s="58">
        <v>45091</v>
      </c>
      <c r="J271" s="50" t="s">
        <v>2816</v>
      </c>
      <c r="K271" s="59">
        <v>10465.82</v>
      </c>
      <c r="L271" s="50" t="s">
        <v>37</v>
      </c>
      <c r="M271" s="51" t="s">
        <v>2747</v>
      </c>
      <c r="N271" s="50" t="s">
        <v>29</v>
      </c>
      <c r="O271" s="50" t="s">
        <v>32</v>
      </c>
      <c r="P271" s="50" t="s">
        <v>32</v>
      </c>
      <c r="Q271" s="50" t="s">
        <v>3050</v>
      </c>
      <c r="R271" s="50" t="s">
        <v>29</v>
      </c>
      <c r="S271" s="50" t="s">
        <v>2751</v>
      </c>
      <c r="T271" s="50" t="s">
        <v>2273</v>
      </c>
      <c r="U271" s="50" t="s">
        <v>30</v>
      </c>
      <c r="V271" s="50" t="str">
        <f>VLOOKUP(A271,Register!$D$2:$N$1317,11,0)</f>
        <v>Dormitory G+3</v>
      </c>
      <c r="W271" s="50" t="s">
        <v>29</v>
      </c>
      <c r="X271" s="50" t="s">
        <v>29</v>
      </c>
    </row>
    <row r="272" spans="1:24" ht="14.1" customHeight="1" x14ac:dyDescent="0.25">
      <c r="A272" s="50" t="str">
        <f t="shared" si="4"/>
        <v>9100000041-0</v>
      </c>
      <c r="B272" s="57" t="s">
        <v>29</v>
      </c>
      <c r="C272" s="50" t="s">
        <v>29</v>
      </c>
      <c r="D272" s="50" t="s">
        <v>3049</v>
      </c>
      <c r="E272" s="50" t="s">
        <v>2814</v>
      </c>
      <c r="F272" s="50" t="s">
        <v>29</v>
      </c>
      <c r="G272" s="50" t="s">
        <v>29</v>
      </c>
      <c r="H272" s="50" t="s">
        <v>2904</v>
      </c>
      <c r="I272" s="58">
        <v>45091</v>
      </c>
      <c r="J272" s="50" t="s">
        <v>2816</v>
      </c>
      <c r="K272" s="59">
        <v>10281.58</v>
      </c>
      <c r="L272" s="50" t="s">
        <v>37</v>
      </c>
      <c r="M272" s="51" t="s">
        <v>2747</v>
      </c>
      <c r="N272" s="50" t="s">
        <v>29</v>
      </c>
      <c r="O272" s="50" t="s">
        <v>32</v>
      </c>
      <c r="P272" s="50" t="s">
        <v>32</v>
      </c>
      <c r="Q272" s="50" t="s">
        <v>3050</v>
      </c>
      <c r="R272" s="50" t="s">
        <v>29</v>
      </c>
      <c r="S272" s="50" t="s">
        <v>2751</v>
      </c>
      <c r="T272" s="50" t="s">
        <v>2273</v>
      </c>
      <c r="U272" s="50" t="s">
        <v>30</v>
      </c>
      <c r="V272" s="50" t="str">
        <f>VLOOKUP(A272,Register!$D$2:$N$1317,11,0)</f>
        <v>Dormitory G+3</v>
      </c>
      <c r="W272" s="50" t="s">
        <v>29</v>
      </c>
      <c r="X272" s="50" t="s">
        <v>29</v>
      </c>
    </row>
    <row r="273" spans="1:24" ht="14.1" customHeight="1" x14ac:dyDescent="0.25">
      <c r="A273" s="50" t="str">
        <f t="shared" si="4"/>
        <v>9100000041-0</v>
      </c>
      <c r="B273" s="57" t="s">
        <v>29</v>
      </c>
      <c r="C273" s="50" t="s">
        <v>29</v>
      </c>
      <c r="D273" s="50" t="s">
        <v>3049</v>
      </c>
      <c r="E273" s="50" t="s">
        <v>2814</v>
      </c>
      <c r="F273" s="50" t="s">
        <v>29</v>
      </c>
      <c r="G273" s="50" t="s">
        <v>29</v>
      </c>
      <c r="H273" s="50" t="s">
        <v>2904</v>
      </c>
      <c r="I273" s="58">
        <v>45091</v>
      </c>
      <c r="J273" s="50" t="s">
        <v>2816</v>
      </c>
      <c r="K273" s="59">
        <v>8721.06</v>
      </c>
      <c r="L273" s="50" t="s">
        <v>37</v>
      </c>
      <c r="M273" s="51" t="s">
        <v>2747</v>
      </c>
      <c r="N273" s="50" t="s">
        <v>29</v>
      </c>
      <c r="O273" s="50" t="s">
        <v>32</v>
      </c>
      <c r="P273" s="50" t="s">
        <v>32</v>
      </c>
      <c r="Q273" s="50" t="s">
        <v>3051</v>
      </c>
      <c r="R273" s="50" t="s">
        <v>29</v>
      </c>
      <c r="S273" s="50" t="s">
        <v>2751</v>
      </c>
      <c r="T273" s="50" t="s">
        <v>2273</v>
      </c>
      <c r="U273" s="50" t="s">
        <v>30</v>
      </c>
      <c r="V273" s="50" t="str">
        <f>VLOOKUP(A273,Register!$D$2:$N$1317,11,0)</f>
        <v>Dormitory G+3</v>
      </c>
      <c r="W273" s="50" t="s">
        <v>29</v>
      </c>
      <c r="X273" s="50" t="s">
        <v>29</v>
      </c>
    </row>
    <row r="274" spans="1:24" ht="14.1" customHeight="1" x14ac:dyDescent="0.25">
      <c r="A274" s="50" t="str">
        <f t="shared" si="4"/>
        <v>9100000016-0</v>
      </c>
      <c r="B274" s="57" t="s">
        <v>29</v>
      </c>
      <c r="C274" s="50" t="s">
        <v>29</v>
      </c>
      <c r="D274" s="50" t="s">
        <v>3052</v>
      </c>
      <c r="E274" s="50" t="s">
        <v>2814</v>
      </c>
      <c r="F274" s="50" t="s">
        <v>29</v>
      </c>
      <c r="G274" s="50" t="s">
        <v>29</v>
      </c>
      <c r="H274" s="50" t="s">
        <v>2904</v>
      </c>
      <c r="I274" s="58">
        <v>45092</v>
      </c>
      <c r="J274" s="50" t="s">
        <v>2816</v>
      </c>
      <c r="K274" s="59">
        <v>6250</v>
      </c>
      <c r="L274" s="50" t="s">
        <v>37</v>
      </c>
      <c r="M274" s="51" t="s">
        <v>2747</v>
      </c>
      <c r="N274" s="50" t="s">
        <v>29</v>
      </c>
      <c r="O274" s="50" t="s">
        <v>32</v>
      </c>
      <c r="P274" s="50" t="s">
        <v>32</v>
      </c>
      <c r="Q274" s="50" t="s">
        <v>3011</v>
      </c>
      <c r="R274" s="50" t="s">
        <v>29</v>
      </c>
      <c r="S274" s="50" t="s">
        <v>2751</v>
      </c>
      <c r="T274" s="50" t="s">
        <v>2215</v>
      </c>
      <c r="U274" s="50" t="s">
        <v>30</v>
      </c>
      <c r="V274" s="50" t="str">
        <f>VLOOKUP(A274,Register!$D$2:$N$1317,11,0)</f>
        <v>CWIP- ROAD &amp; DRAIN INSIDE FACTORY</v>
      </c>
      <c r="W274" s="50" t="s">
        <v>29</v>
      </c>
      <c r="X274" s="50" t="s">
        <v>29</v>
      </c>
    </row>
    <row r="275" spans="1:24" ht="14.1" customHeight="1" x14ac:dyDescent="0.25">
      <c r="A275" s="50" t="str">
        <f t="shared" si="4"/>
        <v>9100000025-0</v>
      </c>
      <c r="B275" s="57" t="s">
        <v>29</v>
      </c>
      <c r="C275" s="50" t="s">
        <v>29</v>
      </c>
      <c r="D275" s="50" t="s">
        <v>3053</v>
      </c>
      <c r="E275" s="50" t="s">
        <v>2814</v>
      </c>
      <c r="F275" s="50" t="s">
        <v>29</v>
      </c>
      <c r="G275" s="50" t="s">
        <v>29</v>
      </c>
      <c r="H275" s="50" t="s">
        <v>2904</v>
      </c>
      <c r="I275" s="58">
        <v>45092</v>
      </c>
      <c r="J275" s="50" t="s">
        <v>2816</v>
      </c>
      <c r="K275" s="59">
        <v>364.92</v>
      </c>
      <c r="L275" s="50" t="s">
        <v>37</v>
      </c>
      <c r="M275" s="51" t="s">
        <v>2747</v>
      </c>
      <c r="N275" s="50" t="s">
        <v>29</v>
      </c>
      <c r="O275" s="50" t="s">
        <v>32</v>
      </c>
      <c r="P275" s="50" t="s">
        <v>32</v>
      </c>
      <c r="Q275" s="50" t="s">
        <v>2973</v>
      </c>
      <c r="R275" s="50" t="s">
        <v>29</v>
      </c>
      <c r="S275" s="50" t="s">
        <v>2751</v>
      </c>
      <c r="T275" s="50" t="s">
        <v>2238</v>
      </c>
      <c r="U275" s="50" t="s">
        <v>30</v>
      </c>
      <c r="V275" s="50" t="str">
        <f>VLOOKUP(A275,Register!$D$2:$N$1317,11,0)</f>
        <v>CWIP - SWAMI NARAYAN HALL</v>
      </c>
      <c r="W275" s="50" t="s">
        <v>29</v>
      </c>
      <c r="X275" s="50" t="s">
        <v>29</v>
      </c>
    </row>
    <row r="276" spans="1:24" ht="14.1" customHeight="1" x14ac:dyDescent="0.25">
      <c r="A276" s="50" t="str">
        <f t="shared" si="4"/>
        <v>9100000025-0</v>
      </c>
      <c r="B276" s="57" t="s">
        <v>29</v>
      </c>
      <c r="C276" s="50" t="s">
        <v>29</v>
      </c>
      <c r="D276" s="50" t="s">
        <v>3053</v>
      </c>
      <c r="E276" s="50" t="s">
        <v>2814</v>
      </c>
      <c r="F276" s="50" t="s">
        <v>29</v>
      </c>
      <c r="G276" s="50" t="s">
        <v>29</v>
      </c>
      <c r="H276" s="50" t="s">
        <v>2904</v>
      </c>
      <c r="I276" s="58">
        <v>45092</v>
      </c>
      <c r="J276" s="50" t="s">
        <v>2816</v>
      </c>
      <c r="K276" s="59">
        <v>17</v>
      </c>
      <c r="L276" s="50" t="s">
        <v>37</v>
      </c>
      <c r="M276" s="51" t="s">
        <v>2747</v>
      </c>
      <c r="N276" s="50" t="s">
        <v>29</v>
      </c>
      <c r="O276" s="50" t="s">
        <v>32</v>
      </c>
      <c r="P276" s="50" t="s">
        <v>32</v>
      </c>
      <c r="Q276" s="50" t="s">
        <v>2973</v>
      </c>
      <c r="R276" s="50" t="s">
        <v>29</v>
      </c>
      <c r="S276" s="50" t="s">
        <v>2751</v>
      </c>
      <c r="T276" s="50" t="s">
        <v>2238</v>
      </c>
      <c r="U276" s="50" t="s">
        <v>30</v>
      </c>
      <c r="V276" s="50" t="str">
        <f>VLOOKUP(A276,Register!$D$2:$N$1317,11,0)</f>
        <v>CWIP - SWAMI NARAYAN HALL</v>
      </c>
      <c r="W276" s="50" t="s">
        <v>29</v>
      </c>
      <c r="X276" s="50" t="s">
        <v>29</v>
      </c>
    </row>
    <row r="277" spans="1:24" ht="14.1" customHeight="1" x14ac:dyDescent="0.25">
      <c r="A277" s="50" t="str">
        <f t="shared" si="4"/>
        <v>9100000032-0</v>
      </c>
      <c r="B277" s="57" t="s">
        <v>29</v>
      </c>
      <c r="C277" s="50" t="s">
        <v>29</v>
      </c>
      <c r="D277" s="50" t="s">
        <v>3054</v>
      </c>
      <c r="E277" s="50" t="s">
        <v>2814</v>
      </c>
      <c r="F277" s="50" t="s">
        <v>29</v>
      </c>
      <c r="G277" s="50" t="s">
        <v>29</v>
      </c>
      <c r="H277" s="50" t="s">
        <v>2904</v>
      </c>
      <c r="I277" s="58">
        <v>45093</v>
      </c>
      <c r="J277" s="50" t="s">
        <v>2816</v>
      </c>
      <c r="K277" s="59">
        <v>7500</v>
      </c>
      <c r="L277" s="50" t="s">
        <v>37</v>
      </c>
      <c r="M277" s="51" t="s">
        <v>2747</v>
      </c>
      <c r="N277" s="50" t="s">
        <v>29</v>
      </c>
      <c r="O277" s="50" t="s">
        <v>32</v>
      </c>
      <c r="P277" s="50" t="s">
        <v>32</v>
      </c>
      <c r="Q277" s="50" t="s">
        <v>3055</v>
      </c>
      <c r="R277" s="50" t="s">
        <v>29</v>
      </c>
      <c r="S277" s="50" t="s">
        <v>2751</v>
      </c>
      <c r="T277" s="50" t="s">
        <v>2255</v>
      </c>
      <c r="U277" s="50" t="s">
        <v>30</v>
      </c>
      <c r="V277" s="50" t="str">
        <f>VLOOKUP(A277,Register!$D$2:$N$1317,11,0)</f>
        <v>CWIP - CANE YARD ROAD &amp; DRAIN WORK</v>
      </c>
      <c r="W277" s="50" t="s">
        <v>29</v>
      </c>
      <c r="X277" s="50" t="s">
        <v>29</v>
      </c>
    </row>
    <row r="278" spans="1:24" ht="14.1" customHeight="1" x14ac:dyDescent="0.25">
      <c r="A278" s="50" t="str">
        <f t="shared" si="4"/>
        <v>9100000041-0</v>
      </c>
      <c r="B278" s="57" t="s">
        <v>29</v>
      </c>
      <c r="C278" s="50" t="s">
        <v>29</v>
      </c>
      <c r="D278" s="50" t="s">
        <v>3056</v>
      </c>
      <c r="E278" s="50" t="s">
        <v>2814</v>
      </c>
      <c r="F278" s="50" t="s">
        <v>29</v>
      </c>
      <c r="G278" s="50" t="s">
        <v>29</v>
      </c>
      <c r="H278" s="50" t="s">
        <v>2904</v>
      </c>
      <c r="I278" s="58">
        <v>45093</v>
      </c>
      <c r="J278" s="50" t="s">
        <v>2816</v>
      </c>
      <c r="K278" s="59">
        <v>650.99</v>
      </c>
      <c r="L278" s="50" t="s">
        <v>37</v>
      </c>
      <c r="M278" s="51" t="s">
        <v>2747</v>
      </c>
      <c r="N278" s="50" t="s">
        <v>29</v>
      </c>
      <c r="O278" s="50" t="s">
        <v>32</v>
      </c>
      <c r="P278" s="50" t="s">
        <v>32</v>
      </c>
      <c r="Q278" s="50" t="s">
        <v>3057</v>
      </c>
      <c r="R278" s="50" t="s">
        <v>29</v>
      </c>
      <c r="S278" s="50" t="s">
        <v>2751</v>
      </c>
      <c r="T278" s="50" t="s">
        <v>2273</v>
      </c>
      <c r="U278" s="50" t="s">
        <v>30</v>
      </c>
      <c r="V278" s="50" t="str">
        <f>VLOOKUP(A278,Register!$D$2:$N$1317,11,0)</f>
        <v>Dormitory G+3</v>
      </c>
      <c r="W278" s="50" t="s">
        <v>29</v>
      </c>
      <c r="X278" s="50" t="s">
        <v>29</v>
      </c>
    </row>
    <row r="279" spans="1:24" ht="14.1" customHeight="1" x14ac:dyDescent="0.25">
      <c r="A279" s="50" t="str">
        <f t="shared" si="4"/>
        <v>9100000016-0</v>
      </c>
      <c r="B279" s="57" t="s">
        <v>29</v>
      </c>
      <c r="C279" s="50" t="s">
        <v>29</v>
      </c>
      <c r="D279" s="50" t="s">
        <v>3058</v>
      </c>
      <c r="E279" s="50" t="s">
        <v>2814</v>
      </c>
      <c r="F279" s="50" t="s">
        <v>29</v>
      </c>
      <c r="G279" s="50" t="s">
        <v>29</v>
      </c>
      <c r="H279" s="50" t="s">
        <v>2904</v>
      </c>
      <c r="I279" s="58">
        <v>45094</v>
      </c>
      <c r="J279" s="50" t="s">
        <v>2816</v>
      </c>
      <c r="K279" s="59">
        <v>7500</v>
      </c>
      <c r="L279" s="50" t="s">
        <v>37</v>
      </c>
      <c r="M279" s="51" t="s">
        <v>2747</v>
      </c>
      <c r="N279" s="50" t="s">
        <v>29</v>
      </c>
      <c r="O279" s="50" t="s">
        <v>32</v>
      </c>
      <c r="P279" s="50" t="s">
        <v>32</v>
      </c>
      <c r="Q279" s="50" t="s">
        <v>3059</v>
      </c>
      <c r="R279" s="50" t="s">
        <v>29</v>
      </c>
      <c r="S279" s="50" t="s">
        <v>2751</v>
      </c>
      <c r="T279" s="50" t="s">
        <v>2215</v>
      </c>
      <c r="U279" s="50" t="s">
        <v>30</v>
      </c>
      <c r="V279" s="50" t="str">
        <f>VLOOKUP(A279,Register!$D$2:$N$1317,11,0)</f>
        <v>CWIP- ROAD &amp; DRAIN INSIDE FACTORY</v>
      </c>
      <c r="W279" s="50" t="s">
        <v>29</v>
      </c>
      <c r="X279" s="50" t="s">
        <v>29</v>
      </c>
    </row>
    <row r="280" spans="1:24" ht="14.1" customHeight="1" x14ac:dyDescent="0.25">
      <c r="A280" s="50" t="str">
        <f t="shared" si="4"/>
        <v>9100000016-0</v>
      </c>
      <c r="B280" s="57" t="s">
        <v>29</v>
      </c>
      <c r="C280" s="50" t="s">
        <v>29</v>
      </c>
      <c r="D280" s="50" t="s">
        <v>3060</v>
      </c>
      <c r="E280" s="50" t="s">
        <v>2814</v>
      </c>
      <c r="F280" s="50" t="s">
        <v>29</v>
      </c>
      <c r="G280" s="50" t="s">
        <v>29</v>
      </c>
      <c r="H280" s="50" t="s">
        <v>2904</v>
      </c>
      <c r="I280" s="58">
        <v>45094</v>
      </c>
      <c r="J280" s="50" t="s">
        <v>2816</v>
      </c>
      <c r="K280" s="59">
        <v>5000</v>
      </c>
      <c r="L280" s="50" t="s">
        <v>37</v>
      </c>
      <c r="M280" s="51" t="s">
        <v>2747</v>
      </c>
      <c r="N280" s="50" t="s">
        <v>29</v>
      </c>
      <c r="O280" s="50" t="s">
        <v>32</v>
      </c>
      <c r="P280" s="50" t="s">
        <v>32</v>
      </c>
      <c r="Q280" s="50" t="s">
        <v>3061</v>
      </c>
      <c r="R280" s="50" t="s">
        <v>29</v>
      </c>
      <c r="S280" s="50" t="s">
        <v>2751</v>
      </c>
      <c r="T280" s="50" t="s">
        <v>2215</v>
      </c>
      <c r="U280" s="50" t="s">
        <v>30</v>
      </c>
      <c r="V280" s="50" t="str">
        <f>VLOOKUP(A280,Register!$D$2:$N$1317,11,0)</f>
        <v>CWIP- ROAD &amp; DRAIN INSIDE FACTORY</v>
      </c>
      <c r="W280" s="50" t="s">
        <v>29</v>
      </c>
      <c r="X280" s="50" t="s">
        <v>29</v>
      </c>
    </row>
    <row r="281" spans="1:24" ht="14.1" customHeight="1" x14ac:dyDescent="0.25">
      <c r="A281" s="50" t="str">
        <f t="shared" si="4"/>
        <v>9100000040-0</v>
      </c>
      <c r="B281" s="57" t="s">
        <v>29</v>
      </c>
      <c r="C281" s="50" t="s">
        <v>29</v>
      </c>
      <c r="D281" s="50" t="s">
        <v>3062</v>
      </c>
      <c r="E281" s="50" t="s">
        <v>2814</v>
      </c>
      <c r="F281" s="50" t="s">
        <v>29</v>
      </c>
      <c r="G281" s="50" t="s">
        <v>29</v>
      </c>
      <c r="H281" s="50" t="s">
        <v>2904</v>
      </c>
      <c r="I281" s="58">
        <v>45095</v>
      </c>
      <c r="J281" s="50" t="s">
        <v>2816</v>
      </c>
      <c r="K281" s="59">
        <v>10310.209999999999</v>
      </c>
      <c r="L281" s="50" t="s">
        <v>37</v>
      </c>
      <c r="M281" s="51" t="s">
        <v>2747</v>
      </c>
      <c r="N281" s="50" t="s">
        <v>29</v>
      </c>
      <c r="O281" s="50" t="s">
        <v>32</v>
      </c>
      <c r="P281" s="50" t="s">
        <v>32</v>
      </c>
      <c r="Q281" s="50" t="s">
        <v>3017</v>
      </c>
      <c r="R281" s="50" t="s">
        <v>29</v>
      </c>
      <c r="S281" s="50" t="s">
        <v>2751</v>
      </c>
      <c r="T281" s="50" t="s">
        <v>2271</v>
      </c>
      <c r="U281" s="50" t="s">
        <v>30</v>
      </c>
      <c r="V281" s="50" t="str">
        <f>VLOOKUP(A281,Register!$D$2:$N$1317,11,0)</f>
        <v>Two Room Set G+3</v>
      </c>
      <c r="W281" s="50" t="s">
        <v>29</v>
      </c>
      <c r="X281" s="50" t="s">
        <v>29</v>
      </c>
    </row>
    <row r="282" spans="1:24" ht="14.1" customHeight="1" x14ac:dyDescent="0.25">
      <c r="A282" s="50" t="str">
        <f t="shared" si="4"/>
        <v>9100000041-0</v>
      </c>
      <c r="B282" s="57" t="s">
        <v>29</v>
      </c>
      <c r="C282" s="50" t="s">
        <v>29</v>
      </c>
      <c r="D282" s="50" t="s">
        <v>3063</v>
      </c>
      <c r="E282" s="50" t="s">
        <v>2814</v>
      </c>
      <c r="F282" s="50" t="s">
        <v>29</v>
      </c>
      <c r="G282" s="50" t="s">
        <v>29</v>
      </c>
      <c r="H282" s="50" t="s">
        <v>2904</v>
      </c>
      <c r="I282" s="58">
        <v>45095</v>
      </c>
      <c r="J282" s="50" t="s">
        <v>2816</v>
      </c>
      <c r="K282" s="59">
        <v>7000</v>
      </c>
      <c r="L282" s="50" t="s">
        <v>37</v>
      </c>
      <c r="M282" s="51" t="s">
        <v>2747</v>
      </c>
      <c r="N282" s="50" t="s">
        <v>29</v>
      </c>
      <c r="O282" s="50" t="s">
        <v>32</v>
      </c>
      <c r="P282" s="50" t="s">
        <v>32</v>
      </c>
      <c r="Q282" s="50" t="s">
        <v>3057</v>
      </c>
      <c r="R282" s="50" t="s">
        <v>29</v>
      </c>
      <c r="S282" s="50" t="s">
        <v>2751</v>
      </c>
      <c r="T282" s="50" t="s">
        <v>2273</v>
      </c>
      <c r="U282" s="50" t="s">
        <v>30</v>
      </c>
      <c r="V282" s="50" t="str">
        <f>VLOOKUP(A282,Register!$D$2:$N$1317,11,0)</f>
        <v>Dormitory G+3</v>
      </c>
      <c r="W282" s="50" t="s">
        <v>29</v>
      </c>
      <c r="X282" s="50" t="s">
        <v>29</v>
      </c>
    </row>
    <row r="283" spans="1:24" ht="14.1" customHeight="1" x14ac:dyDescent="0.25">
      <c r="A283" s="50" t="str">
        <f t="shared" si="4"/>
        <v>9100000041-0</v>
      </c>
      <c r="B283" s="57" t="s">
        <v>29</v>
      </c>
      <c r="C283" s="50" t="s">
        <v>29</v>
      </c>
      <c r="D283" s="50" t="s">
        <v>3064</v>
      </c>
      <c r="E283" s="50" t="s">
        <v>2814</v>
      </c>
      <c r="F283" s="50" t="s">
        <v>29</v>
      </c>
      <c r="G283" s="50" t="s">
        <v>29</v>
      </c>
      <c r="H283" s="50" t="s">
        <v>2904</v>
      </c>
      <c r="I283" s="58">
        <v>45096</v>
      </c>
      <c r="J283" s="50" t="s">
        <v>2816</v>
      </c>
      <c r="K283" s="59">
        <v>16450.53</v>
      </c>
      <c r="L283" s="50" t="s">
        <v>37</v>
      </c>
      <c r="M283" s="51" t="s">
        <v>2747</v>
      </c>
      <c r="N283" s="50" t="s">
        <v>29</v>
      </c>
      <c r="O283" s="50" t="s">
        <v>32</v>
      </c>
      <c r="P283" s="50" t="s">
        <v>32</v>
      </c>
      <c r="Q283" s="50" t="s">
        <v>3065</v>
      </c>
      <c r="R283" s="50" t="s">
        <v>29</v>
      </c>
      <c r="S283" s="50" t="s">
        <v>2751</v>
      </c>
      <c r="T283" s="50" t="s">
        <v>2273</v>
      </c>
      <c r="U283" s="50" t="s">
        <v>30</v>
      </c>
      <c r="V283" s="50" t="str">
        <f>VLOOKUP(A283,Register!$D$2:$N$1317,11,0)</f>
        <v>Dormitory G+3</v>
      </c>
      <c r="W283" s="50" t="s">
        <v>29</v>
      </c>
      <c r="X283" s="50" t="s">
        <v>29</v>
      </c>
    </row>
    <row r="284" spans="1:24" ht="14.1" customHeight="1" x14ac:dyDescent="0.25">
      <c r="A284" s="50" t="str">
        <f t="shared" si="4"/>
        <v>9100000041-0</v>
      </c>
      <c r="B284" s="57" t="s">
        <v>29</v>
      </c>
      <c r="C284" s="50" t="s">
        <v>29</v>
      </c>
      <c r="D284" s="50" t="s">
        <v>3064</v>
      </c>
      <c r="E284" s="50" t="s">
        <v>2814</v>
      </c>
      <c r="F284" s="50" t="s">
        <v>29</v>
      </c>
      <c r="G284" s="50" t="s">
        <v>29</v>
      </c>
      <c r="H284" s="50" t="s">
        <v>2904</v>
      </c>
      <c r="I284" s="58">
        <v>45096</v>
      </c>
      <c r="J284" s="50" t="s">
        <v>2816</v>
      </c>
      <c r="K284" s="59">
        <v>6000</v>
      </c>
      <c r="L284" s="50" t="s">
        <v>37</v>
      </c>
      <c r="M284" s="51" t="s">
        <v>2747</v>
      </c>
      <c r="N284" s="50" t="s">
        <v>29</v>
      </c>
      <c r="O284" s="50" t="s">
        <v>32</v>
      </c>
      <c r="P284" s="50" t="s">
        <v>32</v>
      </c>
      <c r="Q284" s="50" t="s">
        <v>3065</v>
      </c>
      <c r="R284" s="50" t="s">
        <v>29</v>
      </c>
      <c r="S284" s="50" t="s">
        <v>2751</v>
      </c>
      <c r="T284" s="50" t="s">
        <v>2273</v>
      </c>
      <c r="U284" s="50" t="s">
        <v>30</v>
      </c>
      <c r="V284" s="50" t="str">
        <f>VLOOKUP(A284,Register!$D$2:$N$1317,11,0)</f>
        <v>Dormitory G+3</v>
      </c>
      <c r="W284" s="50" t="s">
        <v>29</v>
      </c>
      <c r="X284" s="50" t="s">
        <v>29</v>
      </c>
    </row>
    <row r="285" spans="1:24" ht="14.1" customHeight="1" x14ac:dyDescent="0.25">
      <c r="A285" s="50" t="str">
        <f t="shared" si="4"/>
        <v>9100000041-0</v>
      </c>
      <c r="B285" s="57" t="s">
        <v>29</v>
      </c>
      <c r="C285" s="50" t="s">
        <v>29</v>
      </c>
      <c r="D285" s="50" t="s">
        <v>3066</v>
      </c>
      <c r="E285" s="50" t="s">
        <v>2814</v>
      </c>
      <c r="F285" s="50" t="s">
        <v>29</v>
      </c>
      <c r="G285" s="50" t="s">
        <v>29</v>
      </c>
      <c r="H285" s="50" t="s">
        <v>2904</v>
      </c>
      <c r="I285" s="58">
        <v>45097</v>
      </c>
      <c r="J285" s="50" t="s">
        <v>2816</v>
      </c>
      <c r="K285" s="59">
        <v>7000</v>
      </c>
      <c r="L285" s="50" t="s">
        <v>37</v>
      </c>
      <c r="M285" s="51" t="s">
        <v>2747</v>
      </c>
      <c r="N285" s="50" t="s">
        <v>29</v>
      </c>
      <c r="O285" s="50" t="s">
        <v>32</v>
      </c>
      <c r="P285" s="50" t="s">
        <v>32</v>
      </c>
      <c r="Q285" s="50" t="s">
        <v>3057</v>
      </c>
      <c r="R285" s="50" t="s">
        <v>29</v>
      </c>
      <c r="S285" s="50" t="s">
        <v>2751</v>
      </c>
      <c r="T285" s="50" t="s">
        <v>2273</v>
      </c>
      <c r="U285" s="50" t="s">
        <v>30</v>
      </c>
      <c r="V285" s="50" t="str">
        <f>VLOOKUP(A285,Register!$D$2:$N$1317,11,0)</f>
        <v>Dormitory G+3</v>
      </c>
      <c r="W285" s="50" t="s">
        <v>29</v>
      </c>
      <c r="X285" s="50" t="s">
        <v>29</v>
      </c>
    </row>
    <row r="286" spans="1:24" ht="14.1" customHeight="1" x14ac:dyDescent="0.25">
      <c r="A286" s="50" t="str">
        <f t="shared" si="4"/>
        <v>9100000041-0</v>
      </c>
      <c r="B286" s="57" t="s">
        <v>29</v>
      </c>
      <c r="C286" s="50" t="s">
        <v>29</v>
      </c>
      <c r="D286" s="50" t="s">
        <v>3067</v>
      </c>
      <c r="E286" s="50" t="s">
        <v>2814</v>
      </c>
      <c r="F286" s="50" t="s">
        <v>29</v>
      </c>
      <c r="G286" s="50" t="s">
        <v>29</v>
      </c>
      <c r="H286" s="50" t="s">
        <v>2904</v>
      </c>
      <c r="I286" s="58">
        <v>45097</v>
      </c>
      <c r="J286" s="50" t="s">
        <v>2816</v>
      </c>
      <c r="K286" s="59">
        <v>9021.43</v>
      </c>
      <c r="L286" s="50" t="s">
        <v>37</v>
      </c>
      <c r="M286" s="51" t="s">
        <v>2747</v>
      </c>
      <c r="N286" s="50" t="s">
        <v>29</v>
      </c>
      <c r="O286" s="50" t="s">
        <v>32</v>
      </c>
      <c r="P286" s="50" t="s">
        <v>32</v>
      </c>
      <c r="Q286" s="50" t="s">
        <v>3068</v>
      </c>
      <c r="R286" s="50" t="s">
        <v>29</v>
      </c>
      <c r="S286" s="50" t="s">
        <v>2751</v>
      </c>
      <c r="T286" s="50" t="s">
        <v>2273</v>
      </c>
      <c r="U286" s="50" t="s">
        <v>30</v>
      </c>
      <c r="V286" s="50" t="str">
        <f>VLOOKUP(A286,Register!$D$2:$N$1317,11,0)</f>
        <v>Dormitory G+3</v>
      </c>
      <c r="W286" s="50" t="s">
        <v>29</v>
      </c>
      <c r="X286" s="50" t="s">
        <v>29</v>
      </c>
    </row>
    <row r="287" spans="1:24" ht="14.1" customHeight="1" x14ac:dyDescent="0.25">
      <c r="A287" s="50" t="str">
        <f t="shared" si="4"/>
        <v>9100000040-0</v>
      </c>
      <c r="B287" s="57" t="s">
        <v>29</v>
      </c>
      <c r="C287" s="50" t="s">
        <v>29</v>
      </c>
      <c r="D287" s="50" t="s">
        <v>3069</v>
      </c>
      <c r="E287" s="50" t="s">
        <v>2814</v>
      </c>
      <c r="F287" s="50" t="s">
        <v>29</v>
      </c>
      <c r="G287" s="50" t="s">
        <v>29</v>
      </c>
      <c r="H287" s="50" t="s">
        <v>2904</v>
      </c>
      <c r="I287" s="58">
        <v>45098</v>
      </c>
      <c r="J287" s="50" t="s">
        <v>2816</v>
      </c>
      <c r="K287" s="59">
        <v>480</v>
      </c>
      <c r="L287" s="50" t="s">
        <v>37</v>
      </c>
      <c r="M287" s="51" t="s">
        <v>2747</v>
      </c>
      <c r="N287" s="50" t="s">
        <v>29</v>
      </c>
      <c r="O287" s="50" t="s">
        <v>32</v>
      </c>
      <c r="P287" s="50" t="s">
        <v>32</v>
      </c>
      <c r="Q287" s="50" t="s">
        <v>2937</v>
      </c>
      <c r="R287" s="50" t="s">
        <v>29</v>
      </c>
      <c r="S287" s="50" t="s">
        <v>2751</v>
      </c>
      <c r="T287" s="50" t="s">
        <v>2271</v>
      </c>
      <c r="U287" s="50" t="s">
        <v>30</v>
      </c>
      <c r="V287" s="50" t="str">
        <f>VLOOKUP(A287,Register!$D$2:$N$1317,11,0)</f>
        <v>Two Room Set G+3</v>
      </c>
      <c r="W287" s="50" t="s">
        <v>29</v>
      </c>
      <c r="X287" s="50" t="s">
        <v>29</v>
      </c>
    </row>
    <row r="288" spans="1:24" ht="14.1" customHeight="1" x14ac:dyDescent="0.25">
      <c r="A288" s="50" t="str">
        <f t="shared" si="4"/>
        <v>9100000040-0</v>
      </c>
      <c r="B288" s="57" t="s">
        <v>29</v>
      </c>
      <c r="C288" s="50" t="s">
        <v>29</v>
      </c>
      <c r="D288" s="50" t="s">
        <v>3069</v>
      </c>
      <c r="E288" s="50" t="s">
        <v>2814</v>
      </c>
      <c r="F288" s="50" t="s">
        <v>29</v>
      </c>
      <c r="G288" s="50" t="s">
        <v>29</v>
      </c>
      <c r="H288" s="50" t="s">
        <v>2904</v>
      </c>
      <c r="I288" s="58">
        <v>45098</v>
      </c>
      <c r="J288" s="50" t="s">
        <v>2816</v>
      </c>
      <c r="K288" s="59">
        <v>4800</v>
      </c>
      <c r="L288" s="50" t="s">
        <v>37</v>
      </c>
      <c r="M288" s="51" t="s">
        <v>2747</v>
      </c>
      <c r="N288" s="50" t="s">
        <v>29</v>
      </c>
      <c r="O288" s="50" t="s">
        <v>32</v>
      </c>
      <c r="P288" s="50" t="s">
        <v>32</v>
      </c>
      <c r="Q288" s="50" t="s">
        <v>2937</v>
      </c>
      <c r="R288" s="50" t="s">
        <v>29</v>
      </c>
      <c r="S288" s="50" t="s">
        <v>2751</v>
      </c>
      <c r="T288" s="50" t="s">
        <v>2271</v>
      </c>
      <c r="U288" s="50" t="s">
        <v>30</v>
      </c>
      <c r="V288" s="50" t="str">
        <f>VLOOKUP(A288,Register!$D$2:$N$1317,11,0)</f>
        <v>Two Room Set G+3</v>
      </c>
      <c r="W288" s="50" t="s">
        <v>29</v>
      </c>
      <c r="X288" s="50" t="s">
        <v>29</v>
      </c>
    </row>
    <row r="289" spans="1:24" ht="14.1" customHeight="1" x14ac:dyDescent="0.25">
      <c r="A289" s="50" t="str">
        <f t="shared" si="4"/>
        <v>9100000040-0</v>
      </c>
      <c r="B289" s="57" t="s">
        <v>29</v>
      </c>
      <c r="C289" s="50" t="s">
        <v>29</v>
      </c>
      <c r="D289" s="50" t="s">
        <v>3069</v>
      </c>
      <c r="E289" s="50" t="s">
        <v>2814</v>
      </c>
      <c r="F289" s="50" t="s">
        <v>29</v>
      </c>
      <c r="G289" s="50" t="s">
        <v>29</v>
      </c>
      <c r="H289" s="50" t="s">
        <v>2904</v>
      </c>
      <c r="I289" s="58">
        <v>45098</v>
      </c>
      <c r="J289" s="50" t="s">
        <v>2816</v>
      </c>
      <c r="K289" s="59">
        <v>590.65</v>
      </c>
      <c r="L289" s="50" t="s">
        <v>37</v>
      </c>
      <c r="M289" s="51" t="s">
        <v>2747</v>
      </c>
      <c r="N289" s="50" t="s">
        <v>29</v>
      </c>
      <c r="O289" s="50" t="s">
        <v>32</v>
      </c>
      <c r="P289" s="50" t="s">
        <v>32</v>
      </c>
      <c r="Q289" s="50" t="s">
        <v>2937</v>
      </c>
      <c r="R289" s="50" t="s">
        <v>29</v>
      </c>
      <c r="S289" s="50" t="s">
        <v>2751</v>
      </c>
      <c r="T289" s="50" t="s">
        <v>2271</v>
      </c>
      <c r="U289" s="50" t="s">
        <v>30</v>
      </c>
      <c r="V289" s="50" t="str">
        <f>VLOOKUP(A289,Register!$D$2:$N$1317,11,0)</f>
        <v>Two Room Set G+3</v>
      </c>
      <c r="W289" s="50" t="s">
        <v>29</v>
      </c>
      <c r="X289" s="50" t="s">
        <v>29</v>
      </c>
    </row>
    <row r="290" spans="1:24" ht="14.1" customHeight="1" x14ac:dyDescent="0.25">
      <c r="A290" s="50" t="str">
        <f t="shared" si="4"/>
        <v>9100000040-0</v>
      </c>
      <c r="B290" s="57" t="s">
        <v>29</v>
      </c>
      <c r="C290" s="50" t="s">
        <v>29</v>
      </c>
      <c r="D290" s="50" t="s">
        <v>3069</v>
      </c>
      <c r="E290" s="50" t="s">
        <v>2814</v>
      </c>
      <c r="F290" s="50" t="s">
        <v>29</v>
      </c>
      <c r="G290" s="50" t="s">
        <v>29</v>
      </c>
      <c r="H290" s="50" t="s">
        <v>2904</v>
      </c>
      <c r="I290" s="58">
        <v>45098</v>
      </c>
      <c r="J290" s="50" t="s">
        <v>2816</v>
      </c>
      <c r="K290" s="59">
        <v>150</v>
      </c>
      <c r="L290" s="50" t="s">
        <v>37</v>
      </c>
      <c r="M290" s="51" t="s">
        <v>2747</v>
      </c>
      <c r="N290" s="50" t="s">
        <v>29</v>
      </c>
      <c r="O290" s="50" t="s">
        <v>32</v>
      </c>
      <c r="P290" s="50" t="s">
        <v>32</v>
      </c>
      <c r="Q290" s="50" t="s">
        <v>2937</v>
      </c>
      <c r="R290" s="50" t="s">
        <v>29</v>
      </c>
      <c r="S290" s="50" t="s">
        <v>2751</v>
      </c>
      <c r="T290" s="50" t="s">
        <v>2271</v>
      </c>
      <c r="U290" s="50" t="s">
        <v>30</v>
      </c>
      <c r="V290" s="50" t="str">
        <f>VLOOKUP(A290,Register!$D$2:$N$1317,11,0)</f>
        <v>Two Room Set G+3</v>
      </c>
      <c r="W290" s="50" t="s">
        <v>29</v>
      </c>
      <c r="X290" s="50" t="s">
        <v>29</v>
      </c>
    </row>
    <row r="291" spans="1:24" ht="14.1" customHeight="1" x14ac:dyDescent="0.25">
      <c r="A291" s="50" t="str">
        <f t="shared" si="4"/>
        <v>9100000032-0</v>
      </c>
      <c r="B291" s="57" t="s">
        <v>29</v>
      </c>
      <c r="C291" s="50" t="s">
        <v>29</v>
      </c>
      <c r="D291" s="50" t="s">
        <v>3070</v>
      </c>
      <c r="E291" s="50" t="s">
        <v>2814</v>
      </c>
      <c r="F291" s="50" t="s">
        <v>29</v>
      </c>
      <c r="G291" s="50" t="s">
        <v>29</v>
      </c>
      <c r="H291" s="50" t="s">
        <v>2904</v>
      </c>
      <c r="I291" s="58">
        <v>45098</v>
      </c>
      <c r="J291" s="50" t="s">
        <v>2816</v>
      </c>
      <c r="K291" s="59">
        <v>10000</v>
      </c>
      <c r="L291" s="50" t="s">
        <v>37</v>
      </c>
      <c r="M291" s="51" t="s">
        <v>2747</v>
      </c>
      <c r="N291" s="50" t="s">
        <v>29</v>
      </c>
      <c r="O291" s="50" t="s">
        <v>32</v>
      </c>
      <c r="P291" s="50" t="s">
        <v>32</v>
      </c>
      <c r="Q291" s="50" t="s">
        <v>3017</v>
      </c>
      <c r="R291" s="50" t="s">
        <v>29</v>
      </c>
      <c r="S291" s="50" t="s">
        <v>2751</v>
      </c>
      <c r="T291" s="50" t="s">
        <v>2255</v>
      </c>
      <c r="U291" s="50" t="s">
        <v>30</v>
      </c>
      <c r="V291" s="50" t="str">
        <f>VLOOKUP(A291,Register!$D$2:$N$1317,11,0)</f>
        <v>CWIP - CANE YARD ROAD &amp; DRAIN WORK</v>
      </c>
      <c r="W291" s="50" t="s">
        <v>29</v>
      </c>
      <c r="X291" s="50" t="s">
        <v>29</v>
      </c>
    </row>
    <row r="292" spans="1:24" ht="14.1" customHeight="1" x14ac:dyDescent="0.25">
      <c r="A292" s="50" t="str">
        <f t="shared" si="4"/>
        <v>9100000040-0</v>
      </c>
      <c r="B292" s="57" t="s">
        <v>29</v>
      </c>
      <c r="C292" s="50" t="s">
        <v>29</v>
      </c>
      <c r="D292" s="50" t="s">
        <v>3071</v>
      </c>
      <c r="E292" s="50" t="s">
        <v>2814</v>
      </c>
      <c r="F292" s="50" t="s">
        <v>29</v>
      </c>
      <c r="G292" s="50" t="s">
        <v>29</v>
      </c>
      <c r="H292" s="50" t="s">
        <v>2904</v>
      </c>
      <c r="I292" s="58">
        <v>45098</v>
      </c>
      <c r="J292" s="50" t="s">
        <v>2816</v>
      </c>
      <c r="K292" s="59">
        <v>2000</v>
      </c>
      <c r="L292" s="50" t="s">
        <v>37</v>
      </c>
      <c r="M292" s="51" t="s">
        <v>2747</v>
      </c>
      <c r="N292" s="50" t="s">
        <v>29</v>
      </c>
      <c r="O292" s="50" t="s">
        <v>32</v>
      </c>
      <c r="P292" s="50" t="s">
        <v>32</v>
      </c>
      <c r="Q292" s="50" t="s">
        <v>3017</v>
      </c>
      <c r="R292" s="50" t="s">
        <v>29</v>
      </c>
      <c r="S292" s="50" t="s">
        <v>2751</v>
      </c>
      <c r="T292" s="50" t="s">
        <v>2271</v>
      </c>
      <c r="U292" s="50" t="s">
        <v>30</v>
      </c>
      <c r="V292" s="50" t="str">
        <f>VLOOKUP(A292,Register!$D$2:$N$1317,11,0)</f>
        <v>Two Room Set G+3</v>
      </c>
      <c r="W292" s="50" t="s">
        <v>29</v>
      </c>
      <c r="X292" s="50" t="s">
        <v>29</v>
      </c>
    </row>
    <row r="293" spans="1:24" ht="14.1" customHeight="1" x14ac:dyDescent="0.25">
      <c r="A293" s="50" t="str">
        <f t="shared" si="4"/>
        <v>9100000016-0</v>
      </c>
      <c r="B293" s="57" t="s">
        <v>29</v>
      </c>
      <c r="C293" s="50" t="s">
        <v>29</v>
      </c>
      <c r="D293" s="50" t="s">
        <v>3072</v>
      </c>
      <c r="E293" s="50" t="s">
        <v>2814</v>
      </c>
      <c r="F293" s="50" t="s">
        <v>29</v>
      </c>
      <c r="G293" s="50" t="s">
        <v>29</v>
      </c>
      <c r="H293" s="50" t="s">
        <v>2904</v>
      </c>
      <c r="I293" s="58">
        <v>45099</v>
      </c>
      <c r="J293" s="50" t="s">
        <v>2816</v>
      </c>
      <c r="K293" s="59">
        <v>12500</v>
      </c>
      <c r="L293" s="50" t="s">
        <v>37</v>
      </c>
      <c r="M293" s="51" t="s">
        <v>2747</v>
      </c>
      <c r="N293" s="50" t="s">
        <v>29</v>
      </c>
      <c r="O293" s="50" t="s">
        <v>32</v>
      </c>
      <c r="P293" s="50" t="s">
        <v>32</v>
      </c>
      <c r="Q293" s="50" t="s">
        <v>3073</v>
      </c>
      <c r="R293" s="50" t="s">
        <v>29</v>
      </c>
      <c r="S293" s="50" t="s">
        <v>2751</v>
      </c>
      <c r="T293" s="50" t="s">
        <v>2215</v>
      </c>
      <c r="U293" s="50" t="s">
        <v>30</v>
      </c>
      <c r="V293" s="50" t="str">
        <f>VLOOKUP(A293,Register!$D$2:$N$1317,11,0)</f>
        <v>CWIP- ROAD &amp; DRAIN INSIDE FACTORY</v>
      </c>
      <c r="W293" s="50" t="s">
        <v>29</v>
      </c>
      <c r="X293" s="50" t="s">
        <v>29</v>
      </c>
    </row>
    <row r="294" spans="1:24" ht="14.1" customHeight="1" x14ac:dyDescent="0.25">
      <c r="A294" s="50" t="str">
        <f t="shared" si="4"/>
        <v>9100000032-0</v>
      </c>
      <c r="B294" s="57" t="s">
        <v>29</v>
      </c>
      <c r="C294" s="50" t="s">
        <v>29</v>
      </c>
      <c r="D294" s="50" t="s">
        <v>3074</v>
      </c>
      <c r="E294" s="50" t="s">
        <v>2814</v>
      </c>
      <c r="F294" s="50" t="s">
        <v>29</v>
      </c>
      <c r="G294" s="50" t="s">
        <v>29</v>
      </c>
      <c r="H294" s="50" t="s">
        <v>2904</v>
      </c>
      <c r="I294" s="58">
        <v>45101</v>
      </c>
      <c r="J294" s="50" t="s">
        <v>2816</v>
      </c>
      <c r="K294" s="59">
        <v>12500</v>
      </c>
      <c r="L294" s="50" t="s">
        <v>37</v>
      </c>
      <c r="M294" s="51" t="s">
        <v>2747</v>
      </c>
      <c r="N294" s="50" t="s">
        <v>29</v>
      </c>
      <c r="O294" s="50" t="s">
        <v>32</v>
      </c>
      <c r="P294" s="50" t="s">
        <v>32</v>
      </c>
      <c r="Q294" s="50" t="s">
        <v>3075</v>
      </c>
      <c r="R294" s="50" t="s">
        <v>29</v>
      </c>
      <c r="S294" s="50" t="s">
        <v>2751</v>
      </c>
      <c r="T294" s="50" t="s">
        <v>2255</v>
      </c>
      <c r="U294" s="50" t="s">
        <v>30</v>
      </c>
      <c r="V294" s="50" t="str">
        <f>VLOOKUP(A294,Register!$D$2:$N$1317,11,0)</f>
        <v>CWIP - CANE YARD ROAD &amp; DRAIN WORK</v>
      </c>
      <c r="W294" s="50" t="s">
        <v>29</v>
      </c>
      <c r="X294" s="50" t="s">
        <v>29</v>
      </c>
    </row>
    <row r="295" spans="1:24" ht="14.1" customHeight="1" x14ac:dyDescent="0.25">
      <c r="A295" s="50" t="str">
        <f t="shared" si="4"/>
        <v>9100000041-0</v>
      </c>
      <c r="B295" s="57" t="s">
        <v>29</v>
      </c>
      <c r="C295" s="50" t="s">
        <v>29</v>
      </c>
      <c r="D295" s="50" t="s">
        <v>3076</v>
      </c>
      <c r="E295" s="50" t="s">
        <v>2814</v>
      </c>
      <c r="F295" s="50" t="s">
        <v>29</v>
      </c>
      <c r="G295" s="50" t="s">
        <v>29</v>
      </c>
      <c r="H295" s="50" t="s">
        <v>2904</v>
      </c>
      <c r="I295" s="58">
        <v>45102</v>
      </c>
      <c r="J295" s="50" t="s">
        <v>2816</v>
      </c>
      <c r="K295" s="59">
        <v>6000</v>
      </c>
      <c r="L295" s="50" t="s">
        <v>37</v>
      </c>
      <c r="M295" s="51" t="s">
        <v>2747</v>
      </c>
      <c r="N295" s="50" t="s">
        <v>29</v>
      </c>
      <c r="O295" s="50" t="s">
        <v>32</v>
      </c>
      <c r="P295" s="50" t="s">
        <v>32</v>
      </c>
      <c r="Q295" s="50" t="s">
        <v>3057</v>
      </c>
      <c r="R295" s="50" t="s">
        <v>29</v>
      </c>
      <c r="S295" s="50" t="s">
        <v>2751</v>
      </c>
      <c r="T295" s="50" t="s">
        <v>2273</v>
      </c>
      <c r="U295" s="50" t="s">
        <v>30</v>
      </c>
      <c r="V295" s="50" t="str">
        <f>VLOOKUP(A295,Register!$D$2:$N$1317,11,0)</f>
        <v>Dormitory G+3</v>
      </c>
      <c r="W295" s="50" t="s">
        <v>29</v>
      </c>
      <c r="X295" s="50" t="s">
        <v>29</v>
      </c>
    </row>
    <row r="296" spans="1:24" ht="14.1" customHeight="1" x14ac:dyDescent="0.25">
      <c r="A296" s="50" t="str">
        <f t="shared" si="4"/>
        <v>9100000041-0</v>
      </c>
      <c r="B296" s="57" t="s">
        <v>29</v>
      </c>
      <c r="C296" s="50" t="s">
        <v>29</v>
      </c>
      <c r="D296" s="50" t="s">
        <v>3076</v>
      </c>
      <c r="E296" s="50" t="s">
        <v>2814</v>
      </c>
      <c r="F296" s="50" t="s">
        <v>29</v>
      </c>
      <c r="G296" s="50" t="s">
        <v>29</v>
      </c>
      <c r="H296" s="50" t="s">
        <v>2904</v>
      </c>
      <c r="I296" s="58">
        <v>45102</v>
      </c>
      <c r="J296" s="50" t="s">
        <v>2816</v>
      </c>
      <c r="K296" s="59">
        <v>650.99</v>
      </c>
      <c r="L296" s="50" t="s">
        <v>37</v>
      </c>
      <c r="M296" s="51" t="s">
        <v>2747</v>
      </c>
      <c r="N296" s="50" t="s">
        <v>29</v>
      </c>
      <c r="O296" s="50" t="s">
        <v>32</v>
      </c>
      <c r="P296" s="50" t="s">
        <v>32</v>
      </c>
      <c r="Q296" s="50" t="s">
        <v>3057</v>
      </c>
      <c r="R296" s="50" t="s">
        <v>29</v>
      </c>
      <c r="S296" s="50" t="s">
        <v>2751</v>
      </c>
      <c r="T296" s="50" t="s">
        <v>2273</v>
      </c>
      <c r="U296" s="50" t="s">
        <v>30</v>
      </c>
      <c r="V296" s="50" t="str">
        <f>VLOOKUP(A296,Register!$D$2:$N$1317,11,0)</f>
        <v>Dormitory G+3</v>
      </c>
      <c r="W296" s="50" t="s">
        <v>29</v>
      </c>
      <c r="X296" s="50" t="s">
        <v>29</v>
      </c>
    </row>
    <row r="297" spans="1:24" ht="14.1" customHeight="1" x14ac:dyDescent="0.25">
      <c r="A297" s="50" t="str">
        <f t="shared" si="4"/>
        <v>9100000040-0</v>
      </c>
      <c r="B297" s="57" t="s">
        <v>29</v>
      </c>
      <c r="C297" s="50" t="s">
        <v>29</v>
      </c>
      <c r="D297" s="50" t="s">
        <v>3077</v>
      </c>
      <c r="E297" s="50" t="s">
        <v>2814</v>
      </c>
      <c r="F297" s="50" t="s">
        <v>29</v>
      </c>
      <c r="G297" s="50" t="s">
        <v>29</v>
      </c>
      <c r="H297" s="50" t="s">
        <v>2904</v>
      </c>
      <c r="I297" s="58">
        <v>45102</v>
      </c>
      <c r="J297" s="50" t="s">
        <v>2816</v>
      </c>
      <c r="K297" s="59">
        <v>25775.53</v>
      </c>
      <c r="L297" s="50" t="s">
        <v>37</v>
      </c>
      <c r="M297" s="51" t="s">
        <v>2747</v>
      </c>
      <c r="N297" s="50" t="s">
        <v>29</v>
      </c>
      <c r="O297" s="50" t="s">
        <v>32</v>
      </c>
      <c r="P297" s="50" t="s">
        <v>32</v>
      </c>
      <c r="Q297" s="50" t="s">
        <v>3017</v>
      </c>
      <c r="R297" s="50" t="s">
        <v>29</v>
      </c>
      <c r="S297" s="50" t="s">
        <v>2751</v>
      </c>
      <c r="T297" s="50" t="s">
        <v>2271</v>
      </c>
      <c r="U297" s="50" t="s">
        <v>30</v>
      </c>
      <c r="V297" s="50" t="str">
        <f>VLOOKUP(A297,Register!$D$2:$N$1317,11,0)</f>
        <v>Two Room Set G+3</v>
      </c>
      <c r="W297" s="50" t="s">
        <v>29</v>
      </c>
      <c r="X297" s="50" t="s">
        <v>29</v>
      </c>
    </row>
    <row r="298" spans="1:24" ht="14.1" customHeight="1" x14ac:dyDescent="0.25">
      <c r="A298" s="50" t="str">
        <f t="shared" si="4"/>
        <v>9100000041-0</v>
      </c>
      <c r="B298" s="57" t="s">
        <v>29</v>
      </c>
      <c r="C298" s="50" t="s">
        <v>29</v>
      </c>
      <c r="D298" s="50" t="s">
        <v>3078</v>
      </c>
      <c r="E298" s="50" t="s">
        <v>2814</v>
      </c>
      <c r="F298" s="50" t="s">
        <v>29</v>
      </c>
      <c r="G298" s="50" t="s">
        <v>29</v>
      </c>
      <c r="H298" s="50" t="s">
        <v>2904</v>
      </c>
      <c r="I298" s="58">
        <v>45104</v>
      </c>
      <c r="J298" s="50" t="s">
        <v>2816</v>
      </c>
      <c r="K298" s="59">
        <v>4000</v>
      </c>
      <c r="L298" s="50" t="s">
        <v>37</v>
      </c>
      <c r="M298" s="51" t="s">
        <v>2747</v>
      </c>
      <c r="N298" s="50" t="s">
        <v>29</v>
      </c>
      <c r="O298" s="50" t="s">
        <v>32</v>
      </c>
      <c r="P298" s="50" t="s">
        <v>32</v>
      </c>
      <c r="Q298" s="50" t="s">
        <v>3079</v>
      </c>
      <c r="R298" s="50" t="s">
        <v>29</v>
      </c>
      <c r="S298" s="50" t="s">
        <v>2751</v>
      </c>
      <c r="T298" s="50" t="s">
        <v>2273</v>
      </c>
      <c r="U298" s="50" t="s">
        <v>30</v>
      </c>
      <c r="V298" s="50" t="str">
        <f>VLOOKUP(A298,Register!$D$2:$N$1317,11,0)</f>
        <v>Dormitory G+3</v>
      </c>
      <c r="W298" s="50" t="s">
        <v>29</v>
      </c>
      <c r="X298" s="50" t="s">
        <v>29</v>
      </c>
    </row>
    <row r="299" spans="1:24" ht="14.1" customHeight="1" x14ac:dyDescent="0.25">
      <c r="A299" s="50" t="str">
        <f t="shared" si="4"/>
        <v>9100000032-0</v>
      </c>
      <c r="B299" s="57" t="s">
        <v>29</v>
      </c>
      <c r="C299" s="50" t="s">
        <v>29</v>
      </c>
      <c r="D299" s="50" t="s">
        <v>3080</v>
      </c>
      <c r="E299" s="50" t="s">
        <v>2814</v>
      </c>
      <c r="F299" s="50" t="s">
        <v>29</v>
      </c>
      <c r="G299" s="50" t="s">
        <v>29</v>
      </c>
      <c r="H299" s="50" t="s">
        <v>2904</v>
      </c>
      <c r="I299" s="58">
        <v>45104</v>
      </c>
      <c r="J299" s="50" t="s">
        <v>2816</v>
      </c>
      <c r="K299" s="59">
        <v>12500</v>
      </c>
      <c r="L299" s="50" t="s">
        <v>37</v>
      </c>
      <c r="M299" s="51" t="s">
        <v>2747</v>
      </c>
      <c r="N299" s="50" t="s">
        <v>29</v>
      </c>
      <c r="O299" s="50" t="s">
        <v>32</v>
      </c>
      <c r="P299" s="50" t="s">
        <v>32</v>
      </c>
      <c r="Q299" s="50" t="s">
        <v>3075</v>
      </c>
      <c r="R299" s="50" t="s">
        <v>29</v>
      </c>
      <c r="S299" s="50" t="s">
        <v>2751</v>
      </c>
      <c r="T299" s="50" t="s">
        <v>2255</v>
      </c>
      <c r="U299" s="50" t="s">
        <v>30</v>
      </c>
      <c r="V299" s="50" t="str">
        <f>VLOOKUP(A299,Register!$D$2:$N$1317,11,0)</f>
        <v>CWIP - CANE YARD ROAD &amp; DRAIN WORK</v>
      </c>
      <c r="W299" s="50" t="s">
        <v>29</v>
      </c>
      <c r="X299" s="50" t="s">
        <v>29</v>
      </c>
    </row>
    <row r="300" spans="1:24" ht="14.1" customHeight="1" x14ac:dyDescent="0.25">
      <c r="A300" s="50" t="str">
        <f t="shared" si="4"/>
        <v>9100000016-0</v>
      </c>
      <c r="B300" s="57" t="s">
        <v>29</v>
      </c>
      <c r="C300" s="50" t="s">
        <v>29</v>
      </c>
      <c r="D300" s="50" t="s">
        <v>3081</v>
      </c>
      <c r="E300" s="50" t="s">
        <v>2814</v>
      </c>
      <c r="F300" s="50" t="s">
        <v>29</v>
      </c>
      <c r="G300" s="50" t="s">
        <v>29</v>
      </c>
      <c r="H300" s="50" t="s">
        <v>2904</v>
      </c>
      <c r="I300" s="58">
        <v>45105</v>
      </c>
      <c r="J300" s="50" t="s">
        <v>2816</v>
      </c>
      <c r="K300" s="59">
        <v>2500</v>
      </c>
      <c r="L300" s="50" t="s">
        <v>37</v>
      </c>
      <c r="M300" s="51" t="s">
        <v>2747</v>
      </c>
      <c r="N300" s="50" t="s">
        <v>29</v>
      </c>
      <c r="O300" s="50" t="s">
        <v>32</v>
      </c>
      <c r="P300" s="50" t="s">
        <v>32</v>
      </c>
      <c r="Q300" s="50" t="s">
        <v>3082</v>
      </c>
      <c r="R300" s="50" t="s">
        <v>29</v>
      </c>
      <c r="S300" s="50" t="s">
        <v>2751</v>
      </c>
      <c r="T300" s="50" t="s">
        <v>2215</v>
      </c>
      <c r="U300" s="50" t="s">
        <v>30</v>
      </c>
      <c r="V300" s="50" t="str">
        <f>VLOOKUP(A300,Register!$D$2:$N$1317,11,0)</f>
        <v>CWIP- ROAD &amp; DRAIN INSIDE FACTORY</v>
      </c>
      <c r="W300" s="50" t="s">
        <v>29</v>
      </c>
      <c r="X300" s="50" t="s">
        <v>29</v>
      </c>
    </row>
    <row r="301" spans="1:24" ht="14.1" customHeight="1" x14ac:dyDescent="0.25">
      <c r="A301" s="50" t="str">
        <f t="shared" si="4"/>
        <v>9100000016-0</v>
      </c>
      <c r="B301" s="57" t="s">
        <v>29</v>
      </c>
      <c r="C301" s="50" t="s">
        <v>29</v>
      </c>
      <c r="D301" s="50" t="s">
        <v>3083</v>
      </c>
      <c r="E301" s="50" t="s">
        <v>2814</v>
      </c>
      <c r="F301" s="50" t="s">
        <v>29</v>
      </c>
      <c r="G301" s="50" t="s">
        <v>29</v>
      </c>
      <c r="H301" s="50" t="s">
        <v>2904</v>
      </c>
      <c r="I301" s="58">
        <v>45105</v>
      </c>
      <c r="J301" s="50" t="s">
        <v>2816</v>
      </c>
      <c r="K301" s="59">
        <v>17500</v>
      </c>
      <c r="L301" s="50" t="s">
        <v>37</v>
      </c>
      <c r="M301" s="51" t="s">
        <v>2747</v>
      </c>
      <c r="N301" s="50" t="s">
        <v>29</v>
      </c>
      <c r="O301" s="50" t="s">
        <v>32</v>
      </c>
      <c r="P301" s="50" t="s">
        <v>32</v>
      </c>
      <c r="Q301" s="50" t="s">
        <v>3084</v>
      </c>
      <c r="R301" s="50" t="s">
        <v>29</v>
      </c>
      <c r="S301" s="50" t="s">
        <v>2751</v>
      </c>
      <c r="T301" s="50" t="s">
        <v>2215</v>
      </c>
      <c r="U301" s="50" t="s">
        <v>30</v>
      </c>
      <c r="V301" s="50" t="str">
        <f>VLOOKUP(A301,Register!$D$2:$N$1317,11,0)</f>
        <v>CWIP- ROAD &amp; DRAIN INSIDE FACTORY</v>
      </c>
      <c r="W301" s="50" t="s">
        <v>29</v>
      </c>
      <c r="X301" s="50" t="s">
        <v>29</v>
      </c>
    </row>
    <row r="302" spans="1:24" ht="14.1" customHeight="1" x14ac:dyDescent="0.25">
      <c r="A302" s="50" t="str">
        <f t="shared" si="4"/>
        <v>9100000041-0</v>
      </c>
      <c r="B302" s="57" t="s">
        <v>29</v>
      </c>
      <c r="C302" s="50" t="s">
        <v>29</v>
      </c>
      <c r="D302" s="50" t="s">
        <v>3085</v>
      </c>
      <c r="E302" s="50" t="s">
        <v>2814</v>
      </c>
      <c r="F302" s="50" t="s">
        <v>29</v>
      </c>
      <c r="G302" s="50" t="s">
        <v>29</v>
      </c>
      <c r="H302" s="50" t="s">
        <v>2904</v>
      </c>
      <c r="I302" s="58">
        <v>45106</v>
      </c>
      <c r="J302" s="50" t="s">
        <v>2816</v>
      </c>
      <c r="K302" s="59">
        <v>25000</v>
      </c>
      <c r="L302" s="50" t="s">
        <v>37</v>
      </c>
      <c r="M302" s="51" t="s">
        <v>2747</v>
      </c>
      <c r="N302" s="50" t="s">
        <v>29</v>
      </c>
      <c r="O302" s="50" t="s">
        <v>32</v>
      </c>
      <c r="P302" s="50" t="s">
        <v>32</v>
      </c>
      <c r="Q302" s="50" t="s">
        <v>3079</v>
      </c>
      <c r="R302" s="50" t="s">
        <v>29</v>
      </c>
      <c r="S302" s="50" t="s">
        <v>2751</v>
      </c>
      <c r="T302" s="50" t="s">
        <v>2273</v>
      </c>
      <c r="U302" s="50" t="s">
        <v>30</v>
      </c>
      <c r="V302" s="50" t="str">
        <f>VLOOKUP(A302,Register!$D$2:$N$1317,11,0)</f>
        <v>Dormitory G+3</v>
      </c>
      <c r="W302" s="50" t="s">
        <v>29</v>
      </c>
      <c r="X302" s="50" t="s">
        <v>29</v>
      </c>
    </row>
    <row r="303" spans="1:24" ht="14.1" customHeight="1" x14ac:dyDescent="0.25">
      <c r="A303" s="50" t="str">
        <f t="shared" si="4"/>
        <v>9100000041-0</v>
      </c>
      <c r="B303" s="57" t="s">
        <v>29</v>
      </c>
      <c r="C303" s="50" t="s">
        <v>29</v>
      </c>
      <c r="D303" s="50" t="s">
        <v>3086</v>
      </c>
      <c r="E303" s="50" t="s">
        <v>2814</v>
      </c>
      <c r="F303" s="50" t="s">
        <v>29</v>
      </c>
      <c r="G303" s="50" t="s">
        <v>29</v>
      </c>
      <c r="H303" s="50" t="s">
        <v>2904</v>
      </c>
      <c r="I303" s="58">
        <v>45106</v>
      </c>
      <c r="J303" s="50" t="s">
        <v>2816</v>
      </c>
      <c r="K303" s="59">
        <v>7000</v>
      </c>
      <c r="L303" s="50" t="s">
        <v>37</v>
      </c>
      <c r="M303" s="51" t="s">
        <v>2747</v>
      </c>
      <c r="N303" s="50" t="s">
        <v>29</v>
      </c>
      <c r="O303" s="50" t="s">
        <v>32</v>
      </c>
      <c r="P303" s="50" t="s">
        <v>32</v>
      </c>
      <c r="Q303" s="50" t="s">
        <v>3087</v>
      </c>
      <c r="R303" s="50" t="s">
        <v>29</v>
      </c>
      <c r="S303" s="50" t="s">
        <v>2751</v>
      </c>
      <c r="T303" s="50" t="s">
        <v>2273</v>
      </c>
      <c r="U303" s="50" t="s">
        <v>30</v>
      </c>
      <c r="V303" s="50" t="str">
        <f>VLOOKUP(A303,Register!$D$2:$N$1317,11,0)</f>
        <v>Dormitory G+3</v>
      </c>
      <c r="W303" s="50" t="s">
        <v>29</v>
      </c>
      <c r="X303" s="50" t="s">
        <v>29</v>
      </c>
    </row>
    <row r="304" spans="1:24" ht="14.1" customHeight="1" x14ac:dyDescent="0.25">
      <c r="A304" s="50" t="str">
        <f t="shared" si="4"/>
        <v>9100000016-0</v>
      </c>
      <c r="B304" s="57" t="s">
        <v>29</v>
      </c>
      <c r="C304" s="50" t="s">
        <v>29</v>
      </c>
      <c r="D304" s="50" t="s">
        <v>3088</v>
      </c>
      <c r="E304" s="50" t="s">
        <v>2814</v>
      </c>
      <c r="F304" s="50" t="s">
        <v>29</v>
      </c>
      <c r="G304" s="50" t="s">
        <v>29</v>
      </c>
      <c r="H304" s="50" t="s">
        <v>2904</v>
      </c>
      <c r="I304" s="58">
        <v>45106</v>
      </c>
      <c r="J304" s="50" t="s">
        <v>2816</v>
      </c>
      <c r="K304" s="59">
        <v>1627.48</v>
      </c>
      <c r="L304" s="50" t="s">
        <v>37</v>
      </c>
      <c r="M304" s="51" t="s">
        <v>2747</v>
      </c>
      <c r="N304" s="50" t="s">
        <v>29</v>
      </c>
      <c r="O304" s="50" t="s">
        <v>32</v>
      </c>
      <c r="P304" s="50" t="s">
        <v>32</v>
      </c>
      <c r="Q304" s="50" t="s">
        <v>3089</v>
      </c>
      <c r="R304" s="50" t="s">
        <v>29</v>
      </c>
      <c r="S304" s="50" t="s">
        <v>2751</v>
      </c>
      <c r="T304" s="50" t="s">
        <v>2215</v>
      </c>
      <c r="U304" s="50" t="s">
        <v>30</v>
      </c>
      <c r="V304" s="50" t="str">
        <f>VLOOKUP(A304,Register!$D$2:$N$1317,11,0)</f>
        <v>CWIP- ROAD &amp; DRAIN INSIDE FACTORY</v>
      </c>
      <c r="W304" s="50" t="s">
        <v>29</v>
      </c>
      <c r="X304" s="50" t="s">
        <v>29</v>
      </c>
    </row>
    <row r="305" spans="1:24" ht="14.1" customHeight="1" x14ac:dyDescent="0.25">
      <c r="A305" s="50" t="str">
        <f t="shared" si="4"/>
        <v>9100000016-0</v>
      </c>
      <c r="B305" s="57" t="s">
        <v>29</v>
      </c>
      <c r="C305" s="50" t="s">
        <v>29</v>
      </c>
      <c r="D305" s="50" t="s">
        <v>3090</v>
      </c>
      <c r="E305" s="50" t="s">
        <v>2814</v>
      </c>
      <c r="F305" s="50" t="s">
        <v>29</v>
      </c>
      <c r="G305" s="50" t="s">
        <v>29</v>
      </c>
      <c r="H305" s="50" t="s">
        <v>2904</v>
      </c>
      <c r="I305" s="58">
        <v>45106</v>
      </c>
      <c r="J305" s="50" t="s">
        <v>2816</v>
      </c>
      <c r="K305" s="59">
        <v>79840.97</v>
      </c>
      <c r="L305" s="50" t="s">
        <v>37</v>
      </c>
      <c r="M305" s="51" t="s">
        <v>2747</v>
      </c>
      <c r="N305" s="50" t="s">
        <v>29</v>
      </c>
      <c r="O305" s="50" t="s">
        <v>32</v>
      </c>
      <c r="P305" s="50" t="s">
        <v>32</v>
      </c>
      <c r="Q305" s="50" t="s">
        <v>3091</v>
      </c>
      <c r="R305" s="50" t="s">
        <v>29</v>
      </c>
      <c r="S305" s="50" t="s">
        <v>2751</v>
      </c>
      <c r="T305" s="50" t="s">
        <v>2215</v>
      </c>
      <c r="U305" s="50" t="s">
        <v>30</v>
      </c>
      <c r="V305" s="50" t="str">
        <f>VLOOKUP(A305,Register!$D$2:$N$1317,11,0)</f>
        <v>CWIP- ROAD &amp; DRAIN INSIDE FACTORY</v>
      </c>
      <c r="W305" s="50" t="s">
        <v>29</v>
      </c>
      <c r="X305" s="50" t="s">
        <v>29</v>
      </c>
    </row>
    <row r="306" spans="1:24" ht="14.1" customHeight="1" x14ac:dyDescent="0.25">
      <c r="A306" s="50" t="str">
        <f t="shared" si="4"/>
        <v>9100000016-0</v>
      </c>
      <c r="B306" s="57" t="s">
        <v>29</v>
      </c>
      <c r="C306" s="50" t="s">
        <v>29</v>
      </c>
      <c r="D306" s="50" t="s">
        <v>3090</v>
      </c>
      <c r="E306" s="50" t="s">
        <v>2814</v>
      </c>
      <c r="F306" s="50" t="s">
        <v>29</v>
      </c>
      <c r="G306" s="50" t="s">
        <v>29</v>
      </c>
      <c r="H306" s="50" t="s">
        <v>2904</v>
      </c>
      <c r="I306" s="58">
        <v>45106</v>
      </c>
      <c r="J306" s="50" t="s">
        <v>2816</v>
      </c>
      <c r="K306" s="59">
        <v>1014694.46</v>
      </c>
      <c r="L306" s="50" t="s">
        <v>37</v>
      </c>
      <c r="M306" s="51" t="s">
        <v>2747</v>
      </c>
      <c r="N306" s="50" t="s">
        <v>29</v>
      </c>
      <c r="O306" s="50" t="s">
        <v>32</v>
      </c>
      <c r="P306" s="50" t="s">
        <v>32</v>
      </c>
      <c r="Q306" s="50" t="s">
        <v>3091</v>
      </c>
      <c r="R306" s="50" t="s">
        <v>29</v>
      </c>
      <c r="S306" s="50" t="s">
        <v>2751</v>
      </c>
      <c r="T306" s="50" t="s">
        <v>2215</v>
      </c>
      <c r="U306" s="50" t="s">
        <v>30</v>
      </c>
      <c r="V306" s="50" t="str">
        <f>VLOOKUP(A306,Register!$D$2:$N$1317,11,0)</f>
        <v>CWIP- ROAD &amp; DRAIN INSIDE FACTORY</v>
      </c>
      <c r="W306" s="50" t="s">
        <v>29</v>
      </c>
      <c r="X306" s="50" t="s">
        <v>29</v>
      </c>
    </row>
    <row r="307" spans="1:24" ht="14.1" customHeight="1" x14ac:dyDescent="0.25">
      <c r="A307" s="50" t="str">
        <f t="shared" si="4"/>
        <v>9100000016-0</v>
      </c>
      <c r="B307" s="57" t="s">
        <v>29</v>
      </c>
      <c r="C307" s="50" t="s">
        <v>29</v>
      </c>
      <c r="D307" s="50" t="s">
        <v>3090</v>
      </c>
      <c r="E307" s="50" t="s">
        <v>2814</v>
      </c>
      <c r="F307" s="50" t="s">
        <v>29</v>
      </c>
      <c r="G307" s="50" t="s">
        <v>29</v>
      </c>
      <c r="H307" s="50" t="s">
        <v>2904</v>
      </c>
      <c r="I307" s="58">
        <v>45106</v>
      </c>
      <c r="J307" s="50" t="s">
        <v>2816</v>
      </c>
      <c r="K307" s="59">
        <v>44789.13</v>
      </c>
      <c r="L307" s="50" t="s">
        <v>37</v>
      </c>
      <c r="M307" s="51" t="s">
        <v>2747</v>
      </c>
      <c r="N307" s="50" t="s">
        <v>29</v>
      </c>
      <c r="O307" s="50" t="s">
        <v>32</v>
      </c>
      <c r="P307" s="50" t="s">
        <v>32</v>
      </c>
      <c r="Q307" s="50" t="s">
        <v>3091</v>
      </c>
      <c r="R307" s="50" t="s">
        <v>29</v>
      </c>
      <c r="S307" s="50" t="s">
        <v>2751</v>
      </c>
      <c r="T307" s="50" t="s">
        <v>2215</v>
      </c>
      <c r="U307" s="50" t="s">
        <v>30</v>
      </c>
      <c r="V307" s="50" t="str">
        <f>VLOOKUP(A307,Register!$D$2:$N$1317,11,0)</f>
        <v>CWIP- ROAD &amp; DRAIN INSIDE FACTORY</v>
      </c>
      <c r="W307" s="50" t="s">
        <v>29</v>
      </c>
      <c r="X307" s="50" t="s">
        <v>29</v>
      </c>
    </row>
    <row r="308" spans="1:24" ht="14.1" customHeight="1" x14ac:dyDescent="0.25">
      <c r="A308" s="50" t="str">
        <f t="shared" si="4"/>
        <v>9100000016-0</v>
      </c>
      <c r="B308" s="57" t="s">
        <v>29</v>
      </c>
      <c r="C308" s="50" t="s">
        <v>29</v>
      </c>
      <c r="D308" s="50" t="s">
        <v>3092</v>
      </c>
      <c r="E308" s="50" t="s">
        <v>2814</v>
      </c>
      <c r="F308" s="50" t="s">
        <v>29</v>
      </c>
      <c r="G308" s="50" t="s">
        <v>29</v>
      </c>
      <c r="H308" s="50" t="s">
        <v>2904</v>
      </c>
      <c r="I308" s="58">
        <v>45106</v>
      </c>
      <c r="J308" s="50" t="s">
        <v>2816</v>
      </c>
      <c r="K308" s="59">
        <v>119761.45</v>
      </c>
      <c r="L308" s="50" t="s">
        <v>37</v>
      </c>
      <c r="M308" s="51" t="s">
        <v>2747</v>
      </c>
      <c r="N308" s="50" t="s">
        <v>29</v>
      </c>
      <c r="O308" s="50" t="s">
        <v>32</v>
      </c>
      <c r="P308" s="50" t="s">
        <v>32</v>
      </c>
      <c r="Q308" s="50" t="s">
        <v>3093</v>
      </c>
      <c r="R308" s="50" t="s">
        <v>29</v>
      </c>
      <c r="S308" s="50" t="s">
        <v>2751</v>
      </c>
      <c r="T308" s="50" t="s">
        <v>2215</v>
      </c>
      <c r="U308" s="50" t="s">
        <v>30</v>
      </c>
      <c r="V308" s="50" t="str">
        <f>VLOOKUP(A308,Register!$D$2:$N$1317,11,0)</f>
        <v>CWIP- ROAD &amp; DRAIN INSIDE FACTORY</v>
      </c>
      <c r="W308" s="50" t="s">
        <v>29</v>
      </c>
      <c r="X308" s="50" t="s">
        <v>29</v>
      </c>
    </row>
    <row r="309" spans="1:24" ht="14.1" customHeight="1" x14ac:dyDescent="0.25">
      <c r="A309" s="50" t="str">
        <f t="shared" si="4"/>
        <v>9100000016-0</v>
      </c>
      <c r="B309" s="57" t="s">
        <v>29</v>
      </c>
      <c r="C309" s="50" t="s">
        <v>29</v>
      </c>
      <c r="D309" s="50" t="s">
        <v>3092</v>
      </c>
      <c r="E309" s="50" t="s">
        <v>2814</v>
      </c>
      <c r="F309" s="50" t="s">
        <v>29</v>
      </c>
      <c r="G309" s="50" t="s">
        <v>29</v>
      </c>
      <c r="H309" s="50" t="s">
        <v>2904</v>
      </c>
      <c r="I309" s="58">
        <v>45106</v>
      </c>
      <c r="J309" s="50" t="s">
        <v>2816</v>
      </c>
      <c r="K309" s="59">
        <v>182967.71</v>
      </c>
      <c r="L309" s="50" t="s">
        <v>37</v>
      </c>
      <c r="M309" s="51" t="s">
        <v>2747</v>
      </c>
      <c r="N309" s="50" t="s">
        <v>29</v>
      </c>
      <c r="O309" s="50" t="s">
        <v>32</v>
      </c>
      <c r="P309" s="50" t="s">
        <v>32</v>
      </c>
      <c r="Q309" s="50" t="s">
        <v>3093</v>
      </c>
      <c r="R309" s="50" t="s">
        <v>29</v>
      </c>
      <c r="S309" s="50" t="s">
        <v>2751</v>
      </c>
      <c r="T309" s="50" t="s">
        <v>2215</v>
      </c>
      <c r="U309" s="50" t="s">
        <v>30</v>
      </c>
      <c r="V309" s="50" t="str">
        <f>VLOOKUP(A309,Register!$D$2:$N$1317,11,0)</f>
        <v>CWIP- ROAD &amp; DRAIN INSIDE FACTORY</v>
      </c>
      <c r="W309" s="50" t="s">
        <v>29</v>
      </c>
      <c r="X309" s="50" t="s">
        <v>29</v>
      </c>
    </row>
    <row r="310" spans="1:24" ht="14.1" customHeight="1" x14ac:dyDescent="0.25">
      <c r="A310" s="50" t="str">
        <f t="shared" si="4"/>
        <v>9100000016-0</v>
      </c>
      <c r="B310" s="57" t="s">
        <v>29</v>
      </c>
      <c r="C310" s="50" t="s">
        <v>29</v>
      </c>
      <c r="D310" s="50" t="s">
        <v>3092</v>
      </c>
      <c r="E310" s="50" t="s">
        <v>2814</v>
      </c>
      <c r="F310" s="50" t="s">
        <v>29</v>
      </c>
      <c r="G310" s="50" t="s">
        <v>29</v>
      </c>
      <c r="H310" s="50" t="s">
        <v>2904</v>
      </c>
      <c r="I310" s="58">
        <v>45106</v>
      </c>
      <c r="J310" s="50" t="s">
        <v>2816</v>
      </c>
      <c r="K310" s="59">
        <v>104024.39</v>
      </c>
      <c r="L310" s="50" t="s">
        <v>37</v>
      </c>
      <c r="M310" s="51" t="s">
        <v>2747</v>
      </c>
      <c r="N310" s="50" t="s">
        <v>29</v>
      </c>
      <c r="O310" s="50" t="s">
        <v>32</v>
      </c>
      <c r="P310" s="50" t="s">
        <v>32</v>
      </c>
      <c r="Q310" s="50" t="s">
        <v>3093</v>
      </c>
      <c r="R310" s="50" t="s">
        <v>29</v>
      </c>
      <c r="S310" s="50" t="s">
        <v>2751</v>
      </c>
      <c r="T310" s="50" t="s">
        <v>2215</v>
      </c>
      <c r="U310" s="50" t="s">
        <v>30</v>
      </c>
      <c r="V310" s="50" t="str">
        <f>VLOOKUP(A310,Register!$D$2:$N$1317,11,0)</f>
        <v>CWIP- ROAD &amp; DRAIN INSIDE FACTORY</v>
      </c>
      <c r="W310" s="50" t="s">
        <v>29</v>
      </c>
      <c r="X310" s="50" t="s">
        <v>29</v>
      </c>
    </row>
    <row r="311" spans="1:24" ht="14.1" customHeight="1" x14ac:dyDescent="0.25">
      <c r="A311" s="50" t="str">
        <f t="shared" si="4"/>
        <v>9100000016-0</v>
      </c>
      <c r="B311" s="57" t="s">
        <v>29</v>
      </c>
      <c r="C311" s="50" t="s">
        <v>29</v>
      </c>
      <c r="D311" s="50" t="s">
        <v>3094</v>
      </c>
      <c r="E311" s="50" t="s">
        <v>2814</v>
      </c>
      <c r="F311" s="50" t="s">
        <v>29</v>
      </c>
      <c r="G311" s="50" t="s">
        <v>29</v>
      </c>
      <c r="H311" s="50" t="s">
        <v>2904</v>
      </c>
      <c r="I311" s="58">
        <v>45107</v>
      </c>
      <c r="J311" s="50" t="s">
        <v>2816</v>
      </c>
      <c r="K311" s="59">
        <v>12500</v>
      </c>
      <c r="L311" s="50" t="s">
        <v>37</v>
      </c>
      <c r="M311" s="51" t="s">
        <v>2747</v>
      </c>
      <c r="N311" s="50" t="s">
        <v>29</v>
      </c>
      <c r="O311" s="50" t="s">
        <v>32</v>
      </c>
      <c r="P311" s="50" t="s">
        <v>32</v>
      </c>
      <c r="Q311" s="50" t="s">
        <v>3095</v>
      </c>
      <c r="R311" s="50" t="s">
        <v>29</v>
      </c>
      <c r="S311" s="50" t="s">
        <v>2751</v>
      </c>
      <c r="T311" s="50" t="s">
        <v>2215</v>
      </c>
      <c r="U311" s="50" t="s">
        <v>30</v>
      </c>
      <c r="V311" s="50" t="str">
        <f>VLOOKUP(A311,Register!$D$2:$N$1317,11,0)</f>
        <v>CWIP- ROAD &amp; DRAIN INSIDE FACTORY</v>
      </c>
      <c r="W311" s="50" t="s">
        <v>29</v>
      </c>
      <c r="X311" s="50" t="s">
        <v>29</v>
      </c>
    </row>
    <row r="312" spans="1:24" ht="14.1" customHeight="1" x14ac:dyDescent="0.25">
      <c r="A312" s="50" t="str">
        <f t="shared" si="4"/>
        <v>9100000041-0</v>
      </c>
      <c r="B312" s="57" t="s">
        <v>29</v>
      </c>
      <c r="C312" s="50" t="s">
        <v>29</v>
      </c>
      <c r="D312" s="50" t="s">
        <v>3096</v>
      </c>
      <c r="E312" s="50" t="s">
        <v>2814</v>
      </c>
      <c r="F312" s="50" t="s">
        <v>29</v>
      </c>
      <c r="G312" s="50" t="s">
        <v>29</v>
      </c>
      <c r="H312" s="50" t="s">
        <v>2904</v>
      </c>
      <c r="I312" s="58">
        <v>45107</v>
      </c>
      <c r="J312" s="50" t="s">
        <v>2816</v>
      </c>
      <c r="K312" s="59">
        <v>2500</v>
      </c>
      <c r="L312" s="50" t="s">
        <v>37</v>
      </c>
      <c r="M312" s="51" t="s">
        <v>2747</v>
      </c>
      <c r="N312" s="50" t="s">
        <v>29</v>
      </c>
      <c r="O312" s="50" t="s">
        <v>32</v>
      </c>
      <c r="P312" s="50" t="s">
        <v>32</v>
      </c>
      <c r="Q312" s="50" t="s">
        <v>3087</v>
      </c>
      <c r="R312" s="50" t="s">
        <v>29</v>
      </c>
      <c r="S312" s="50" t="s">
        <v>2751</v>
      </c>
      <c r="T312" s="50" t="s">
        <v>2273</v>
      </c>
      <c r="U312" s="50" t="s">
        <v>30</v>
      </c>
      <c r="V312" s="50" t="str">
        <f>VLOOKUP(A312,Register!$D$2:$N$1317,11,0)</f>
        <v>Dormitory G+3</v>
      </c>
      <c r="W312" s="50" t="s">
        <v>29</v>
      </c>
      <c r="X312" s="50" t="s">
        <v>29</v>
      </c>
    </row>
    <row r="313" spans="1:24" ht="14.1" customHeight="1" x14ac:dyDescent="0.25">
      <c r="A313" s="50" t="str">
        <f t="shared" si="4"/>
        <v>9100000041-0</v>
      </c>
      <c r="B313" s="57" t="s">
        <v>29</v>
      </c>
      <c r="C313" s="50" t="s">
        <v>29</v>
      </c>
      <c r="D313" s="50" t="s">
        <v>3097</v>
      </c>
      <c r="E313" s="50" t="s">
        <v>2814</v>
      </c>
      <c r="F313" s="50" t="s">
        <v>29</v>
      </c>
      <c r="G313" s="50" t="s">
        <v>29</v>
      </c>
      <c r="H313" s="50" t="s">
        <v>2904</v>
      </c>
      <c r="I313" s="58">
        <v>45107</v>
      </c>
      <c r="J313" s="50" t="s">
        <v>2816</v>
      </c>
      <c r="K313" s="59">
        <v>52012.19</v>
      </c>
      <c r="L313" s="50" t="s">
        <v>37</v>
      </c>
      <c r="M313" s="51" t="s">
        <v>2747</v>
      </c>
      <c r="N313" s="50" t="s">
        <v>29</v>
      </c>
      <c r="O313" s="50" t="s">
        <v>32</v>
      </c>
      <c r="P313" s="50" t="s">
        <v>32</v>
      </c>
      <c r="Q313" s="50" t="s">
        <v>3079</v>
      </c>
      <c r="R313" s="50" t="s">
        <v>29</v>
      </c>
      <c r="S313" s="50" t="s">
        <v>2751</v>
      </c>
      <c r="T313" s="50" t="s">
        <v>2273</v>
      </c>
      <c r="U313" s="50" t="s">
        <v>30</v>
      </c>
      <c r="V313" s="50" t="str">
        <f>VLOOKUP(A313,Register!$D$2:$N$1317,11,0)</f>
        <v>Dormitory G+3</v>
      </c>
      <c r="W313" s="50" t="s">
        <v>29</v>
      </c>
      <c r="X313" s="50" t="s">
        <v>29</v>
      </c>
    </row>
    <row r="314" spans="1:24" ht="14.1" customHeight="1" x14ac:dyDescent="0.25">
      <c r="A314" s="50" t="str">
        <f t="shared" si="4"/>
        <v>9100000041-0</v>
      </c>
      <c r="B314" s="57" t="s">
        <v>29</v>
      </c>
      <c r="C314" s="50" t="s">
        <v>29</v>
      </c>
      <c r="D314" s="50" t="s">
        <v>3097</v>
      </c>
      <c r="E314" s="50" t="s">
        <v>2814</v>
      </c>
      <c r="F314" s="50" t="s">
        <v>29</v>
      </c>
      <c r="G314" s="50" t="s">
        <v>29</v>
      </c>
      <c r="H314" s="50" t="s">
        <v>2904</v>
      </c>
      <c r="I314" s="58">
        <v>45107</v>
      </c>
      <c r="J314" s="50" t="s">
        <v>2816</v>
      </c>
      <c r="K314" s="59">
        <v>79840.97</v>
      </c>
      <c r="L314" s="50" t="s">
        <v>37</v>
      </c>
      <c r="M314" s="51" t="s">
        <v>2747</v>
      </c>
      <c r="N314" s="50" t="s">
        <v>29</v>
      </c>
      <c r="O314" s="50" t="s">
        <v>32</v>
      </c>
      <c r="P314" s="50" t="s">
        <v>32</v>
      </c>
      <c r="Q314" s="50" t="s">
        <v>3079</v>
      </c>
      <c r="R314" s="50" t="s">
        <v>29</v>
      </c>
      <c r="S314" s="50" t="s">
        <v>2751</v>
      </c>
      <c r="T314" s="50" t="s">
        <v>2273</v>
      </c>
      <c r="U314" s="50" t="s">
        <v>30</v>
      </c>
      <c r="V314" s="50" t="str">
        <f>VLOOKUP(A314,Register!$D$2:$N$1317,11,0)</f>
        <v>Dormitory G+3</v>
      </c>
      <c r="W314" s="50" t="s">
        <v>29</v>
      </c>
      <c r="X314" s="50" t="s">
        <v>29</v>
      </c>
    </row>
    <row r="315" spans="1:24" ht="14.1" customHeight="1" x14ac:dyDescent="0.25">
      <c r="A315" s="50" t="str">
        <f t="shared" si="4"/>
        <v>9100000041-0</v>
      </c>
      <c r="B315" s="57" t="s">
        <v>29</v>
      </c>
      <c r="C315" s="50" t="s">
        <v>29</v>
      </c>
      <c r="D315" s="50" t="s">
        <v>3097</v>
      </c>
      <c r="E315" s="50" t="s">
        <v>2814</v>
      </c>
      <c r="F315" s="50" t="s">
        <v>29</v>
      </c>
      <c r="G315" s="50" t="s">
        <v>29</v>
      </c>
      <c r="H315" s="50" t="s">
        <v>2904</v>
      </c>
      <c r="I315" s="58">
        <v>45107</v>
      </c>
      <c r="J315" s="50" t="s">
        <v>2816</v>
      </c>
      <c r="K315" s="59">
        <v>23970.65</v>
      </c>
      <c r="L315" s="50" t="s">
        <v>37</v>
      </c>
      <c r="M315" s="51" t="s">
        <v>2747</v>
      </c>
      <c r="N315" s="50" t="s">
        <v>29</v>
      </c>
      <c r="O315" s="50" t="s">
        <v>32</v>
      </c>
      <c r="P315" s="50" t="s">
        <v>32</v>
      </c>
      <c r="Q315" s="50" t="s">
        <v>3079</v>
      </c>
      <c r="R315" s="50" t="s">
        <v>29</v>
      </c>
      <c r="S315" s="50" t="s">
        <v>2751</v>
      </c>
      <c r="T315" s="50" t="s">
        <v>2273</v>
      </c>
      <c r="U315" s="50" t="s">
        <v>30</v>
      </c>
      <c r="V315" s="50" t="str">
        <f>VLOOKUP(A315,Register!$D$2:$N$1317,11,0)</f>
        <v>Dormitory G+3</v>
      </c>
      <c r="W315" s="50" t="s">
        <v>29</v>
      </c>
      <c r="X315" s="50" t="s">
        <v>29</v>
      </c>
    </row>
    <row r="316" spans="1:24" ht="14.1" customHeight="1" x14ac:dyDescent="0.25">
      <c r="A316" s="50" t="str">
        <f t="shared" si="4"/>
        <v>9100000047-0</v>
      </c>
      <c r="B316" s="57" t="s">
        <v>29</v>
      </c>
      <c r="C316" s="50" t="s">
        <v>29</v>
      </c>
      <c r="D316" s="50" t="s">
        <v>3098</v>
      </c>
      <c r="E316" s="50" t="s">
        <v>2814</v>
      </c>
      <c r="F316" s="50" t="s">
        <v>29</v>
      </c>
      <c r="G316" s="50" t="s">
        <v>29</v>
      </c>
      <c r="H316" s="50" t="s">
        <v>2904</v>
      </c>
      <c r="I316" s="58">
        <v>45107</v>
      </c>
      <c r="J316" s="50" t="s">
        <v>2816</v>
      </c>
      <c r="K316" s="59">
        <v>159681.93</v>
      </c>
      <c r="L316" s="50" t="s">
        <v>37</v>
      </c>
      <c r="M316" s="51" t="s">
        <v>2747</v>
      </c>
      <c r="N316" s="50" t="s">
        <v>29</v>
      </c>
      <c r="O316" s="50" t="s">
        <v>32</v>
      </c>
      <c r="P316" s="50" t="s">
        <v>32</v>
      </c>
      <c r="Q316" s="50" t="s">
        <v>3087</v>
      </c>
      <c r="R316" s="50" t="s">
        <v>29</v>
      </c>
      <c r="S316" s="50" t="s">
        <v>2751</v>
      </c>
      <c r="T316" s="50" t="s">
        <v>2287</v>
      </c>
      <c r="U316" s="50" t="s">
        <v>30</v>
      </c>
      <c r="V316" s="50" t="str">
        <f>VLOOKUP(A316,Register!$D$2:$N$1317,11,0)</f>
        <v>CWIP-DORMATORY (G+3) cane yard</v>
      </c>
      <c r="W316" s="50" t="s">
        <v>29</v>
      </c>
      <c r="X316" s="50" t="s">
        <v>29</v>
      </c>
    </row>
    <row r="317" spans="1:24" ht="14.1" customHeight="1" x14ac:dyDescent="0.25">
      <c r="A317" s="50" t="str">
        <f t="shared" si="4"/>
        <v>9100000047-0</v>
      </c>
      <c r="B317" s="57" t="s">
        <v>29</v>
      </c>
      <c r="C317" s="50" t="s">
        <v>29</v>
      </c>
      <c r="D317" s="50" t="s">
        <v>3098</v>
      </c>
      <c r="E317" s="50" t="s">
        <v>2814</v>
      </c>
      <c r="F317" s="50" t="s">
        <v>29</v>
      </c>
      <c r="G317" s="50" t="s">
        <v>29</v>
      </c>
      <c r="H317" s="50" t="s">
        <v>2904</v>
      </c>
      <c r="I317" s="58">
        <v>45107</v>
      </c>
      <c r="J317" s="50" t="s">
        <v>2816</v>
      </c>
      <c r="K317" s="59">
        <v>6387.28</v>
      </c>
      <c r="L317" s="50" t="s">
        <v>37</v>
      </c>
      <c r="M317" s="51" t="s">
        <v>2747</v>
      </c>
      <c r="N317" s="50" t="s">
        <v>29</v>
      </c>
      <c r="O317" s="50" t="s">
        <v>32</v>
      </c>
      <c r="P317" s="50" t="s">
        <v>32</v>
      </c>
      <c r="Q317" s="50" t="s">
        <v>3087</v>
      </c>
      <c r="R317" s="50" t="s">
        <v>29</v>
      </c>
      <c r="S317" s="50" t="s">
        <v>2751</v>
      </c>
      <c r="T317" s="50" t="s">
        <v>2287</v>
      </c>
      <c r="U317" s="50" t="s">
        <v>30</v>
      </c>
      <c r="V317" s="50" t="str">
        <f>VLOOKUP(A317,Register!$D$2:$N$1317,11,0)</f>
        <v>CWIP-DORMATORY (G+3) cane yard</v>
      </c>
      <c r="W317" s="50" t="s">
        <v>29</v>
      </c>
      <c r="X317" s="50" t="s">
        <v>29</v>
      </c>
    </row>
    <row r="318" spans="1:24" ht="14.1" customHeight="1" x14ac:dyDescent="0.25">
      <c r="A318" s="50" t="str">
        <f t="shared" si="4"/>
        <v>9100000016-0</v>
      </c>
      <c r="B318" s="57" t="s">
        <v>29</v>
      </c>
      <c r="C318" s="50" t="s">
        <v>29</v>
      </c>
      <c r="D318" s="50" t="s">
        <v>3099</v>
      </c>
      <c r="E318" s="50" t="s">
        <v>2814</v>
      </c>
      <c r="F318" s="50" t="s">
        <v>29</v>
      </c>
      <c r="G318" s="50" t="s">
        <v>29</v>
      </c>
      <c r="H318" s="50" t="s">
        <v>2904</v>
      </c>
      <c r="I318" s="58">
        <v>45107</v>
      </c>
      <c r="J318" s="50" t="s">
        <v>2816</v>
      </c>
      <c r="K318" s="59">
        <v>199755.39</v>
      </c>
      <c r="L318" s="50" t="s">
        <v>37</v>
      </c>
      <c r="M318" s="51" t="s">
        <v>2747</v>
      </c>
      <c r="N318" s="50" t="s">
        <v>29</v>
      </c>
      <c r="O318" s="50" t="s">
        <v>32</v>
      </c>
      <c r="P318" s="50" t="s">
        <v>32</v>
      </c>
      <c r="Q318" s="50" t="s">
        <v>3100</v>
      </c>
      <c r="R318" s="50" t="s">
        <v>29</v>
      </c>
      <c r="S318" s="50" t="s">
        <v>2751</v>
      </c>
      <c r="T318" s="50" t="s">
        <v>2215</v>
      </c>
      <c r="U318" s="50" t="s">
        <v>30</v>
      </c>
      <c r="V318" s="50" t="str">
        <f>VLOOKUP(A318,Register!$D$2:$N$1317,11,0)</f>
        <v>CWIP- ROAD &amp; DRAIN INSIDE FACTORY</v>
      </c>
      <c r="W318" s="50" t="s">
        <v>29</v>
      </c>
      <c r="X318" s="50" t="s">
        <v>29</v>
      </c>
    </row>
    <row r="319" spans="1:24" ht="14.1" customHeight="1" x14ac:dyDescent="0.25">
      <c r="A319" s="50" t="str">
        <f t="shared" si="4"/>
        <v>9100000016-0</v>
      </c>
      <c r="B319" s="57" t="s">
        <v>29</v>
      </c>
      <c r="C319" s="50" t="s">
        <v>29</v>
      </c>
      <c r="D319" s="50" t="s">
        <v>3099</v>
      </c>
      <c r="E319" s="50" t="s">
        <v>2814</v>
      </c>
      <c r="F319" s="50" t="s">
        <v>29</v>
      </c>
      <c r="G319" s="50" t="s">
        <v>29</v>
      </c>
      <c r="H319" s="50" t="s">
        <v>2904</v>
      </c>
      <c r="I319" s="58">
        <v>45107</v>
      </c>
      <c r="J319" s="50" t="s">
        <v>2816</v>
      </c>
      <c r="K319" s="59">
        <v>119761.45</v>
      </c>
      <c r="L319" s="50" t="s">
        <v>37</v>
      </c>
      <c r="M319" s="51" t="s">
        <v>2747</v>
      </c>
      <c r="N319" s="50" t="s">
        <v>29</v>
      </c>
      <c r="O319" s="50" t="s">
        <v>32</v>
      </c>
      <c r="P319" s="50" t="s">
        <v>32</v>
      </c>
      <c r="Q319" s="50" t="s">
        <v>3087</v>
      </c>
      <c r="R319" s="50" t="s">
        <v>29</v>
      </c>
      <c r="S319" s="50" t="s">
        <v>2751</v>
      </c>
      <c r="T319" s="50" t="s">
        <v>2215</v>
      </c>
      <c r="U319" s="50" t="s">
        <v>30</v>
      </c>
      <c r="V319" s="50" t="str">
        <f>VLOOKUP(A319,Register!$D$2:$N$1317,11,0)</f>
        <v>CWIP- ROAD &amp; DRAIN INSIDE FACTORY</v>
      </c>
      <c r="W319" s="50" t="s">
        <v>29</v>
      </c>
      <c r="X319" s="50" t="s">
        <v>29</v>
      </c>
    </row>
    <row r="320" spans="1:24" ht="14.1" customHeight="1" x14ac:dyDescent="0.25">
      <c r="A320" s="50" t="str">
        <f t="shared" si="4"/>
        <v>9100000016-0</v>
      </c>
      <c r="B320" s="57" t="s">
        <v>29</v>
      </c>
      <c r="C320" s="50" t="s">
        <v>29</v>
      </c>
      <c r="D320" s="50" t="s">
        <v>3099</v>
      </c>
      <c r="E320" s="50" t="s">
        <v>2814</v>
      </c>
      <c r="F320" s="50" t="s">
        <v>29</v>
      </c>
      <c r="G320" s="50" t="s">
        <v>29</v>
      </c>
      <c r="H320" s="50" t="s">
        <v>2904</v>
      </c>
      <c r="I320" s="58">
        <v>45107</v>
      </c>
      <c r="J320" s="50" t="s">
        <v>2816</v>
      </c>
      <c r="K320" s="59">
        <v>19504.57</v>
      </c>
      <c r="L320" s="50" t="s">
        <v>37</v>
      </c>
      <c r="M320" s="51" t="s">
        <v>2747</v>
      </c>
      <c r="N320" s="50" t="s">
        <v>29</v>
      </c>
      <c r="O320" s="50" t="s">
        <v>32</v>
      </c>
      <c r="P320" s="50" t="s">
        <v>32</v>
      </c>
      <c r="Q320" s="50" t="s">
        <v>3087</v>
      </c>
      <c r="R320" s="50" t="s">
        <v>29</v>
      </c>
      <c r="S320" s="50" t="s">
        <v>2751</v>
      </c>
      <c r="T320" s="50" t="s">
        <v>2215</v>
      </c>
      <c r="U320" s="50" t="s">
        <v>30</v>
      </c>
      <c r="V320" s="50" t="str">
        <f>VLOOKUP(A320,Register!$D$2:$N$1317,11,0)</f>
        <v>CWIP- ROAD &amp; DRAIN INSIDE FACTORY</v>
      </c>
      <c r="W320" s="50" t="s">
        <v>29</v>
      </c>
      <c r="X320" s="50" t="s">
        <v>29</v>
      </c>
    </row>
    <row r="321" spans="1:24" ht="14.1" customHeight="1" x14ac:dyDescent="0.25">
      <c r="A321" s="50" t="str">
        <f t="shared" si="4"/>
        <v>9100000040-0</v>
      </c>
      <c r="B321" s="57" t="s">
        <v>29</v>
      </c>
      <c r="C321" s="50" t="s">
        <v>29</v>
      </c>
      <c r="D321" s="50" t="s">
        <v>3101</v>
      </c>
      <c r="E321" s="50" t="s">
        <v>2814</v>
      </c>
      <c r="F321" s="50" t="s">
        <v>29</v>
      </c>
      <c r="G321" s="50" t="s">
        <v>29</v>
      </c>
      <c r="H321" s="50" t="s">
        <v>2904</v>
      </c>
      <c r="I321" s="58">
        <v>45107</v>
      </c>
      <c r="J321" s="50" t="s">
        <v>2816</v>
      </c>
      <c r="K321" s="59">
        <v>32507.62</v>
      </c>
      <c r="L321" s="50" t="s">
        <v>37</v>
      </c>
      <c r="M321" s="51" t="s">
        <v>2747</v>
      </c>
      <c r="N321" s="50" t="s">
        <v>29</v>
      </c>
      <c r="O321" s="50" t="s">
        <v>32</v>
      </c>
      <c r="P321" s="50" t="s">
        <v>32</v>
      </c>
      <c r="Q321" s="50" t="s">
        <v>3102</v>
      </c>
      <c r="R321" s="50" t="s">
        <v>29</v>
      </c>
      <c r="S321" s="50" t="s">
        <v>2751</v>
      </c>
      <c r="T321" s="50" t="s">
        <v>2271</v>
      </c>
      <c r="U321" s="50" t="s">
        <v>30</v>
      </c>
      <c r="V321" s="50" t="str">
        <f>VLOOKUP(A321,Register!$D$2:$N$1317,11,0)</f>
        <v>Two Room Set G+3</v>
      </c>
      <c r="W321" s="50" t="s">
        <v>29</v>
      </c>
      <c r="X321" s="50" t="s">
        <v>29</v>
      </c>
    </row>
    <row r="322" spans="1:24" ht="14.1" customHeight="1" x14ac:dyDescent="0.25">
      <c r="A322" s="50" t="str">
        <f t="shared" si="4"/>
        <v>9100000040-0</v>
      </c>
      <c r="B322" s="57" t="s">
        <v>29</v>
      </c>
      <c r="C322" s="50" t="s">
        <v>29</v>
      </c>
      <c r="D322" s="50" t="s">
        <v>3101</v>
      </c>
      <c r="E322" s="50" t="s">
        <v>2814</v>
      </c>
      <c r="F322" s="50" t="s">
        <v>29</v>
      </c>
      <c r="G322" s="50" t="s">
        <v>29</v>
      </c>
      <c r="H322" s="50" t="s">
        <v>2904</v>
      </c>
      <c r="I322" s="58">
        <v>45107</v>
      </c>
      <c r="J322" s="50" t="s">
        <v>2816</v>
      </c>
      <c r="K322" s="59">
        <v>159681.93</v>
      </c>
      <c r="L322" s="50" t="s">
        <v>37</v>
      </c>
      <c r="M322" s="51" t="s">
        <v>2747</v>
      </c>
      <c r="N322" s="50" t="s">
        <v>29</v>
      </c>
      <c r="O322" s="50" t="s">
        <v>32</v>
      </c>
      <c r="P322" s="50" t="s">
        <v>32</v>
      </c>
      <c r="Q322" s="50" t="s">
        <v>3102</v>
      </c>
      <c r="R322" s="50" t="s">
        <v>29</v>
      </c>
      <c r="S322" s="50" t="s">
        <v>2751</v>
      </c>
      <c r="T322" s="50" t="s">
        <v>2271</v>
      </c>
      <c r="U322" s="50" t="s">
        <v>30</v>
      </c>
      <c r="V322" s="50" t="str">
        <f>VLOOKUP(A322,Register!$D$2:$N$1317,11,0)</f>
        <v>Two Room Set G+3</v>
      </c>
      <c r="W322" s="50" t="s">
        <v>29</v>
      </c>
      <c r="X322" s="50" t="s">
        <v>29</v>
      </c>
    </row>
    <row r="323" spans="1:24" ht="14.1" customHeight="1" x14ac:dyDescent="0.25">
      <c r="A323" s="50" t="str">
        <f t="shared" ref="A323:A386" si="5">CONCATENATE(T323,"-",U323)</f>
        <v>9100000040-0</v>
      </c>
      <c r="B323" s="57" t="s">
        <v>29</v>
      </c>
      <c r="C323" s="50" t="s">
        <v>29</v>
      </c>
      <c r="D323" s="50" t="s">
        <v>3101</v>
      </c>
      <c r="E323" s="50" t="s">
        <v>2814</v>
      </c>
      <c r="F323" s="50" t="s">
        <v>29</v>
      </c>
      <c r="G323" s="50" t="s">
        <v>29</v>
      </c>
      <c r="H323" s="50" t="s">
        <v>2904</v>
      </c>
      <c r="I323" s="58">
        <v>45107</v>
      </c>
      <c r="J323" s="50" t="s">
        <v>2816</v>
      </c>
      <c r="K323" s="59">
        <v>159804.32</v>
      </c>
      <c r="L323" s="50" t="s">
        <v>37</v>
      </c>
      <c r="M323" s="51" t="s">
        <v>2747</v>
      </c>
      <c r="N323" s="50" t="s">
        <v>29</v>
      </c>
      <c r="O323" s="50" t="s">
        <v>32</v>
      </c>
      <c r="P323" s="50" t="s">
        <v>32</v>
      </c>
      <c r="Q323" s="50" t="s">
        <v>3102</v>
      </c>
      <c r="R323" s="50" t="s">
        <v>29</v>
      </c>
      <c r="S323" s="50" t="s">
        <v>2751</v>
      </c>
      <c r="T323" s="50" t="s">
        <v>2271</v>
      </c>
      <c r="U323" s="50" t="s">
        <v>30</v>
      </c>
      <c r="V323" s="50" t="str">
        <f>VLOOKUP(A323,Register!$D$2:$N$1317,11,0)</f>
        <v>Two Room Set G+3</v>
      </c>
      <c r="W323" s="50" t="s">
        <v>29</v>
      </c>
      <c r="X323" s="50" t="s">
        <v>29</v>
      </c>
    </row>
    <row r="324" spans="1:24" ht="14.1" customHeight="1" x14ac:dyDescent="0.25">
      <c r="A324" s="50" t="str">
        <f t="shared" si="5"/>
        <v>9100000016-0</v>
      </c>
      <c r="B324" s="57" t="s">
        <v>29</v>
      </c>
      <c r="C324" s="50" t="s">
        <v>29</v>
      </c>
      <c r="D324" s="50" t="s">
        <v>3103</v>
      </c>
      <c r="E324" s="50" t="s">
        <v>2814</v>
      </c>
      <c r="F324" s="50" t="s">
        <v>29</v>
      </c>
      <c r="G324" s="50" t="s">
        <v>29</v>
      </c>
      <c r="H324" s="50" t="s">
        <v>2904</v>
      </c>
      <c r="I324" s="58">
        <v>45109</v>
      </c>
      <c r="J324" s="50" t="s">
        <v>2816</v>
      </c>
      <c r="K324" s="59">
        <v>12500</v>
      </c>
      <c r="L324" s="50" t="s">
        <v>37</v>
      </c>
      <c r="M324" s="51" t="s">
        <v>2747</v>
      </c>
      <c r="N324" s="50" t="s">
        <v>29</v>
      </c>
      <c r="O324" s="50" t="s">
        <v>32</v>
      </c>
      <c r="P324" s="50" t="s">
        <v>32</v>
      </c>
      <c r="Q324" s="50" t="s">
        <v>3104</v>
      </c>
      <c r="R324" s="50" t="s">
        <v>29</v>
      </c>
      <c r="S324" s="50" t="s">
        <v>2751</v>
      </c>
      <c r="T324" s="50" t="s">
        <v>2215</v>
      </c>
      <c r="U324" s="50" t="s">
        <v>30</v>
      </c>
      <c r="V324" s="50" t="str">
        <f>VLOOKUP(A324,Register!$D$2:$N$1317,11,0)</f>
        <v>CWIP- ROAD &amp; DRAIN INSIDE FACTORY</v>
      </c>
      <c r="W324" s="50" t="s">
        <v>29</v>
      </c>
      <c r="X324" s="50" t="s">
        <v>29</v>
      </c>
    </row>
    <row r="325" spans="1:24" ht="14.1" customHeight="1" x14ac:dyDescent="0.25">
      <c r="A325" s="50" t="str">
        <f t="shared" si="5"/>
        <v>9100000047-0</v>
      </c>
      <c r="B325" s="57" t="s">
        <v>29</v>
      </c>
      <c r="C325" s="50" t="s">
        <v>29</v>
      </c>
      <c r="D325" s="50" t="s">
        <v>3105</v>
      </c>
      <c r="E325" s="50" t="s">
        <v>2814</v>
      </c>
      <c r="F325" s="50" t="s">
        <v>29</v>
      </c>
      <c r="G325" s="50" t="s">
        <v>29</v>
      </c>
      <c r="H325" s="50" t="s">
        <v>2904</v>
      </c>
      <c r="I325" s="58">
        <v>45109</v>
      </c>
      <c r="J325" s="50" t="s">
        <v>2816</v>
      </c>
      <c r="K325" s="59">
        <v>25000</v>
      </c>
      <c r="L325" s="50" t="s">
        <v>37</v>
      </c>
      <c r="M325" s="51" t="s">
        <v>2747</v>
      </c>
      <c r="N325" s="50" t="s">
        <v>29</v>
      </c>
      <c r="O325" s="50" t="s">
        <v>32</v>
      </c>
      <c r="P325" s="50" t="s">
        <v>32</v>
      </c>
      <c r="Q325" s="50" t="s">
        <v>3087</v>
      </c>
      <c r="R325" s="50" t="s">
        <v>29</v>
      </c>
      <c r="S325" s="50" t="s">
        <v>2751</v>
      </c>
      <c r="T325" s="50" t="s">
        <v>2287</v>
      </c>
      <c r="U325" s="50" t="s">
        <v>30</v>
      </c>
      <c r="V325" s="50" t="str">
        <f>VLOOKUP(A325,Register!$D$2:$N$1317,11,0)</f>
        <v>CWIP-DORMATORY (G+3) cane yard</v>
      </c>
      <c r="W325" s="50" t="s">
        <v>29</v>
      </c>
      <c r="X325" s="50" t="s">
        <v>29</v>
      </c>
    </row>
    <row r="326" spans="1:24" ht="14.1" customHeight="1" x14ac:dyDescent="0.25">
      <c r="A326" s="50" t="str">
        <f t="shared" si="5"/>
        <v>9100000046-0</v>
      </c>
      <c r="B326" s="57" t="s">
        <v>29</v>
      </c>
      <c r="C326" s="50" t="s">
        <v>29</v>
      </c>
      <c r="D326" s="50" t="s">
        <v>3106</v>
      </c>
      <c r="E326" s="50" t="s">
        <v>2814</v>
      </c>
      <c r="F326" s="50" t="s">
        <v>29</v>
      </c>
      <c r="G326" s="50" t="s">
        <v>29</v>
      </c>
      <c r="H326" s="50" t="s">
        <v>2904</v>
      </c>
      <c r="I326" s="58">
        <v>45109</v>
      </c>
      <c r="J326" s="50" t="s">
        <v>2816</v>
      </c>
      <c r="K326" s="59">
        <v>1627.48</v>
      </c>
      <c r="L326" s="50" t="s">
        <v>37</v>
      </c>
      <c r="M326" s="51" t="s">
        <v>2747</v>
      </c>
      <c r="N326" s="50" t="s">
        <v>29</v>
      </c>
      <c r="O326" s="50" t="s">
        <v>2829</v>
      </c>
      <c r="P326" s="50" t="s">
        <v>2829</v>
      </c>
      <c r="Q326" s="50" t="s">
        <v>3107</v>
      </c>
      <c r="R326" s="50" t="s">
        <v>29</v>
      </c>
      <c r="S326" s="50" t="s">
        <v>2751</v>
      </c>
      <c r="T326" s="50" t="s">
        <v>2283</v>
      </c>
      <c r="U326" s="50" t="s">
        <v>30</v>
      </c>
      <c r="V326" s="50" t="str">
        <f>VLOOKUP(A326,Register!$D$2:$N$1317,11,0)</f>
        <v xml:space="preserve"> CWIP-New Sulphur Godown</v>
      </c>
      <c r="W326" s="50" t="s">
        <v>29</v>
      </c>
      <c r="X326" s="50" t="s">
        <v>29</v>
      </c>
    </row>
    <row r="327" spans="1:24" ht="14.1" customHeight="1" x14ac:dyDescent="0.25">
      <c r="A327" s="50" t="str">
        <f t="shared" si="5"/>
        <v>9100000041-0</v>
      </c>
      <c r="B327" s="57" t="s">
        <v>29</v>
      </c>
      <c r="C327" s="50" t="s">
        <v>29</v>
      </c>
      <c r="D327" s="50" t="s">
        <v>3108</v>
      </c>
      <c r="E327" s="50" t="s">
        <v>2814</v>
      </c>
      <c r="F327" s="50" t="s">
        <v>29</v>
      </c>
      <c r="G327" s="50" t="s">
        <v>29</v>
      </c>
      <c r="H327" s="50" t="s">
        <v>2904</v>
      </c>
      <c r="I327" s="58">
        <v>45109</v>
      </c>
      <c r="J327" s="50" t="s">
        <v>2816</v>
      </c>
      <c r="K327" s="59">
        <v>12500</v>
      </c>
      <c r="L327" s="50" t="s">
        <v>37</v>
      </c>
      <c r="M327" s="51" t="s">
        <v>2747</v>
      </c>
      <c r="N327" s="50" t="s">
        <v>29</v>
      </c>
      <c r="O327" s="50" t="s">
        <v>32</v>
      </c>
      <c r="P327" s="50" t="s">
        <v>32</v>
      </c>
      <c r="Q327" s="50" t="s">
        <v>3079</v>
      </c>
      <c r="R327" s="50" t="s">
        <v>29</v>
      </c>
      <c r="S327" s="50" t="s">
        <v>2751</v>
      </c>
      <c r="T327" s="50" t="s">
        <v>2273</v>
      </c>
      <c r="U327" s="50" t="s">
        <v>30</v>
      </c>
      <c r="V327" s="50" t="str">
        <f>VLOOKUP(A327,Register!$D$2:$N$1317,11,0)</f>
        <v>Dormitory G+3</v>
      </c>
      <c r="W327" s="50" t="s">
        <v>29</v>
      </c>
      <c r="X327" s="50" t="s">
        <v>29</v>
      </c>
    </row>
    <row r="328" spans="1:24" ht="14.1" customHeight="1" x14ac:dyDescent="0.25">
      <c r="A328" s="50" t="str">
        <f t="shared" si="5"/>
        <v>9100000016-0</v>
      </c>
      <c r="B328" s="57" t="s">
        <v>29</v>
      </c>
      <c r="C328" s="50" t="s">
        <v>29</v>
      </c>
      <c r="D328" s="50" t="s">
        <v>3109</v>
      </c>
      <c r="E328" s="50" t="s">
        <v>2814</v>
      </c>
      <c r="F328" s="50" t="s">
        <v>29</v>
      </c>
      <c r="G328" s="50" t="s">
        <v>29</v>
      </c>
      <c r="H328" s="50" t="s">
        <v>2904</v>
      </c>
      <c r="I328" s="58">
        <v>45109</v>
      </c>
      <c r="J328" s="50" t="s">
        <v>2816</v>
      </c>
      <c r="K328" s="59">
        <v>7500</v>
      </c>
      <c r="L328" s="50" t="s">
        <v>37</v>
      </c>
      <c r="M328" s="51" t="s">
        <v>2747</v>
      </c>
      <c r="N328" s="50" t="s">
        <v>29</v>
      </c>
      <c r="O328" s="50" t="s">
        <v>32</v>
      </c>
      <c r="P328" s="50" t="s">
        <v>32</v>
      </c>
      <c r="Q328" s="50" t="s">
        <v>3082</v>
      </c>
      <c r="R328" s="50" t="s">
        <v>29</v>
      </c>
      <c r="S328" s="50" t="s">
        <v>2751</v>
      </c>
      <c r="T328" s="50" t="s">
        <v>2215</v>
      </c>
      <c r="U328" s="50" t="s">
        <v>30</v>
      </c>
      <c r="V328" s="50" t="str">
        <f>VLOOKUP(A328,Register!$D$2:$N$1317,11,0)</f>
        <v>CWIP- ROAD &amp; DRAIN INSIDE FACTORY</v>
      </c>
      <c r="W328" s="50" t="s">
        <v>29</v>
      </c>
      <c r="X328" s="50" t="s">
        <v>29</v>
      </c>
    </row>
    <row r="329" spans="1:24" ht="14.1" customHeight="1" x14ac:dyDescent="0.25">
      <c r="A329" s="50" t="str">
        <f t="shared" si="5"/>
        <v>9100000047-0</v>
      </c>
      <c r="B329" s="57" t="s">
        <v>29</v>
      </c>
      <c r="C329" s="50" t="s">
        <v>29</v>
      </c>
      <c r="D329" s="50" t="s">
        <v>3110</v>
      </c>
      <c r="E329" s="50" t="s">
        <v>2814</v>
      </c>
      <c r="F329" s="50" t="s">
        <v>29</v>
      </c>
      <c r="G329" s="50" t="s">
        <v>29</v>
      </c>
      <c r="H329" s="50" t="s">
        <v>2904</v>
      </c>
      <c r="I329" s="58">
        <v>45109</v>
      </c>
      <c r="J329" s="50" t="s">
        <v>2816</v>
      </c>
      <c r="K329" s="59">
        <v>12500</v>
      </c>
      <c r="L329" s="50" t="s">
        <v>37</v>
      </c>
      <c r="M329" s="51" t="s">
        <v>2747</v>
      </c>
      <c r="N329" s="50" t="s">
        <v>29</v>
      </c>
      <c r="O329" s="50" t="s">
        <v>32</v>
      </c>
      <c r="P329" s="50" t="s">
        <v>32</v>
      </c>
      <c r="Q329" s="50" t="s">
        <v>3111</v>
      </c>
      <c r="R329" s="50" t="s">
        <v>29</v>
      </c>
      <c r="S329" s="50" t="s">
        <v>2751</v>
      </c>
      <c r="T329" s="50" t="s">
        <v>2287</v>
      </c>
      <c r="U329" s="50" t="s">
        <v>30</v>
      </c>
      <c r="V329" s="50" t="str">
        <f>VLOOKUP(A329,Register!$D$2:$N$1317,11,0)</f>
        <v>CWIP-DORMATORY (G+3) cane yard</v>
      </c>
      <c r="W329" s="50" t="s">
        <v>29</v>
      </c>
      <c r="X329" s="50" t="s">
        <v>29</v>
      </c>
    </row>
    <row r="330" spans="1:24" ht="14.1" customHeight="1" x14ac:dyDescent="0.25">
      <c r="A330" s="50" t="str">
        <f t="shared" si="5"/>
        <v>9100000046-0</v>
      </c>
      <c r="B330" s="57" t="s">
        <v>29</v>
      </c>
      <c r="C330" s="50" t="s">
        <v>29</v>
      </c>
      <c r="D330" s="50" t="s">
        <v>3112</v>
      </c>
      <c r="E330" s="50" t="s">
        <v>2814</v>
      </c>
      <c r="F330" s="50" t="s">
        <v>29</v>
      </c>
      <c r="G330" s="50" t="s">
        <v>29</v>
      </c>
      <c r="H330" s="50" t="s">
        <v>2904</v>
      </c>
      <c r="I330" s="58">
        <v>45111</v>
      </c>
      <c r="J330" s="50" t="s">
        <v>2816</v>
      </c>
      <c r="K330" s="59">
        <v>12500</v>
      </c>
      <c r="L330" s="50" t="s">
        <v>37</v>
      </c>
      <c r="M330" s="51" t="s">
        <v>2747</v>
      </c>
      <c r="N330" s="50" t="s">
        <v>29</v>
      </c>
      <c r="O330" s="50" t="s">
        <v>2829</v>
      </c>
      <c r="P330" s="50" t="s">
        <v>2829</v>
      </c>
      <c r="Q330" s="50" t="s">
        <v>3079</v>
      </c>
      <c r="R330" s="50" t="s">
        <v>29</v>
      </c>
      <c r="S330" s="50" t="s">
        <v>2751</v>
      </c>
      <c r="T330" s="50" t="s">
        <v>2283</v>
      </c>
      <c r="U330" s="50" t="s">
        <v>30</v>
      </c>
      <c r="V330" s="50" t="str">
        <f>VLOOKUP(A330,Register!$D$2:$N$1317,11,0)</f>
        <v xml:space="preserve"> CWIP-New Sulphur Godown</v>
      </c>
      <c r="W330" s="50" t="s">
        <v>29</v>
      </c>
      <c r="X330" s="50" t="s">
        <v>29</v>
      </c>
    </row>
    <row r="331" spans="1:24" ht="14.1" customHeight="1" x14ac:dyDescent="0.25">
      <c r="A331" s="50" t="str">
        <f t="shared" si="5"/>
        <v>9100000046-0</v>
      </c>
      <c r="B331" s="57" t="s">
        <v>29</v>
      </c>
      <c r="C331" s="50" t="s">
        <v>29</v>
      </c>
      <c r="D331" s="50" t="s">
        <v>3113</v>
      </c>
      <c r="E331" s="50" t="s">
        <v>2814</v>
      </c>
      <c r="F331" s="50" t="s">
        <v>29</v>
      </c>
      <c r="G331" s="50" t="s">
        <v>29</v>
      </c>
      <c r="H331" s="50" t="s">
        <v>2904</v>
      </c>
      <c r="I331" s="58">
        <v>45111</v>
      </c>
      <c r="J331" s="50" t="s">
        <v>2816</v>
      </c>
      <c r="K331" s="59">
        <v>60000</v>
      </c>
      <c r="L331" s="50" t="s">
        <v>37</v>
      </c>
      <c r="M331" s="51" t="s">
        <v>2747</v>
      </c>
      <c r="N331" s="50" t="s">
        <v>29</v>
      </c>
      <c r="O331" s="50" t="s">
        <v>2829</v>
      </c>
      <c r="P331" s="50" t="s">
        <v>2829</v>
      </c>
      <c r="Q331" s="50" t="s">
        <v>3114</v>
      </c>
      <c r="R331" s="50" t="s">
        <v>29</v>
      </c>
      <c r="S331" s="50" t="s">
        <v>2751</v>
      </c>
      <c r="T331" s="50" t="s">
        <v>2283</v>
      </c>
      <c r="U331" s="50" t="s">
        <v>30</v>
      </c>
      <c r="V331" s="50" t="str">
        <f>VLOOKUP(A331,Register!$D$2:$N$1317,11,0)</f>
        <v xml:space="preserve"> CWIP-New Sulphur Godown</v>
      </c>
      <c r="W331" s="50" t="s">
        <v>29</v>
      </c>
      <c r="X331" s="50" t="s">
        <v>29</v>
      </c>
    </row>
    <row r="332" spans="1:24" ht="14.1" customHeight="1" x14ac:dyDescent="0.25">
      <c r="A332" s="50" t="str">
        <f t="shared" si="5"/>
        <v>9100000040-0</v>
      </c>
      <c r="B332" s="57" t="s">
        <v>29</v>
      </c>
      <c r="C332" s="50" t="s">
        <v>29</v>
      </c>
      <c r="D332" s="50" t="s">
        <v>3115</v>
      </c>
      <c r="E332" s="50" t="s">
        <v>2814</v>
      </c>
      <c r="F332" s="50" t="s">
        <v>29</v>
      </c>
      <c r="G332" s="50" t="s">
        <v>29</v>
      </c>
      <c r="H332" s="50" t="s">
        <v>2904</v>
      </c>
      <c r="I332" s="58">
        <v>45111</v>
      </c>
      <c r="J332" s="50" t="s">
        <v>2816</v>
      </c>
      <c r="K332" s="59">
        <v>15000</v>
      </c>
      <c r="L332" s="50" t="s">
        <v>37</v>
      </c>
      <c r="M332" s="51" t="s">
        <v>2747</v>
      </c>
      <c r="N332" s="50" t="s">
        <v>29</v>
      </c>
      <c r="O332" s="50" t="s">
        <v>32</v>
      </c>
      <c r="P332" s="50" t="s">
        <v>32</v>
      </c>
      <c r="Q332" s="50" t="s">
        <v>3116</v>
      </c>
      <c r="R332" s="50" t="s">
        <v>29</v>
      </c>
      <c r="S332" s="50" t="s">
        <v>2751</v>
      </c>
      <c r="T332" s="50" t="s">
        <v>2271</v>
      </c>
      <c r="U332" s="50" t="s">
        <v>30</v>
      </c>
      <c r="V332" s="50" t="str">
        <f>VLOOKUP(A332,Register!$D$2:$N$1317,11,0)</f>
        <v>Two Room Set G+3</v>
      </c>
      <c r="W332" s="50" t="s">
        <v>29</v>
      </c>
      <c r="X332" s="50" t="s">
        <v>29</v>
      </c>
    </row>
    <row r="333" spans="1:24" ht="14.1" customHeight="1" x14ac:dyDescent="0.25">
      <c r="A333" s="50" t="str">
        <f t="shared" si="5"/>
        <v>9100000047-0</v>
      </c>
      <c r="B333" s="57" t="s">
        <v>29</v>
      </c>
      <c r="C333" s="50" t="s">
        <v>29</v>
      </c>
      <c r="D333" s="50" t="s">
        <v>3117</v>
      </c>
      <c r="E333" s="50" t="s">
        <v>2814</v>
      </c>
      <c r="F333" s="50" t="s">
        <v>29</v>
      </c>
      <c r="G333" s="50" t="s">
        <v>29</v>
      </c>
      <c r="H333" s="50" t="s">
        <v>2904</v>
      </c>
      <c r="I333" s="58">
        <v>45112</v>
      </c>
      <c r="J333" s="50" t="s">
        <v>2816</v>
      </c>
      <c r="K333" s="59">
        <v>12500</v>
      </c>
      <c r="L333" s="50" t="s">
        <v>37</v>
      </c>
      <c r="M333" s="51" t="s">
        <v>2747</v>
      </c>
      <c r="N333" s="50" t="s">
        <v>29</v>
      </c>
      <c r="O333" s="50" t="s">
        <v>32</v>
      </c>
      <c r="P333" s="50" t="s">
        <v>32</v>
      </c>
      <c r="Q333" s="50" t="s">
        <v>3079</v>
      </c>
      <c r="R333" s="50" t="s">
        <v>29</v>
      </c>
      <c r="S333" s="50" t="s">
        <v>2751</v>
      </c>
      <c r="T333" s="50" t="s">
        <v>2287</v>
      </c>
      <c r="U333" s="50" t="s">
        <v>30</v>
      </c>
      <c r="V333" s="50" t="str">
        <f>VLOOKUP(A333,Register!$D$2:$N$1317,11,0)</f>
        <v>CWIP-DORMATORY (G+3) cane yard</v>
      </c>
      <c r="W333" s="50" t="s">
        <v>29</v>
      </c>
      <c r="X333" s="50" t="s">
        <v>29</v>
      </c>
    </row>
    <row r="334" spans="1:24" ht="14.1" customHeight="1" x14ac:dyDescent="0.25">
      <c r="A334" s="50" t="str">
        <f t="shared" si="5"/>
        <v>9100000016-0</v>
      </c>
      <c r="B334" s="57" t="s">
        <v>29</v>
      </c>
      <c r="C334" s="50" t="s">
        <v>29</v>
      </c>
      <c r="D334" s="50" t="s">
        <v>3118</v>
      </c>
      <c r="E334" s="50" t="s">
        <v>2814</v>
      </c>
      <c r="F334" s="50" t="s">
        <v>29</v>
      </c>
      <c r="G334" s="50" t="s">
        <v>29</v>
      </c>
      <c r="H334" s="50" t="s">
        <v>2904</v>
      </c>
      <c r="I334" s="58">
        <v>45112</v>
      </c>
      <c r="J334" s="50" t="s">
        <v>2816</v>
      </c>
      <c r="K334" s="59">
        <v>12500</v>
      </c>
      <c r="L334" s="50" t="s">
        <v>37</v>
      </c>
      <c r="M334" s="51" t="s">
        <v>2747</v>
      </c>
      <c r="N334" s="50" t="s">
        <v>29</v>
      </c>
      <c r="O334" s="50" t="s">
        <v>32</v>
      </c>
      <c r="P334" s="50" t="s">
        <v>32</v>
      </c>
      <c r="Q334" s="50" t="s">
        <v>3119</v>
      </c>
      <c r="R334" s="50" t="s">
        <v>29</v>
      </c>
      <c r="S334" s="50" t="s">
        <v>2751</v>
      </c>
      <c r="T334" s="50" t="s">
        <v>2215</v>
      </c>
      <c r="U334" s="50" t="s">
        <v>30</v>
      </c>
      <c r="V334" s="50" t="str">
        <f>VLOOKUP(A334,Register!$D$2:$N$1317,11,0)</f>
        <v>CWIP- ROAD &amp; DRAIN INSIDE FACTORY</v>
      </c>
      <c r="W334" s="50" t="s">
        <v>29</v>
      </c>
      <c r="X334" s="50" t="s">
        <v>29</v>
      </c>
    </row>
    <row r="335" spans="1:24" ht="14.1" customHeight="1" x14ac:dyDescent="0.25">
      <c r="A335" s="50" t="str">
        <f t="shared" si="5"/>
        <v>9100000040-0</v>
      </c>
      <c r="B335" s="57" t="s">
        <v>29</v>
      </c>
      <c r="C335" s="50" t="s">
        <v>29</v>
      </c>
      <c r="D335" s="50" t="s">
        <v>3120</v>
      </c>
      <c r="E335" s="50" t="s">
        <v>2814</v>
      </c>
      <c r="F335" s="50" t="s">
        <v>29</v>
      </c>
      <c r="G335" s="50" t="s">
        <v>29</v>
      </c>
      <c r="H335" s="50" t="s">
        <v>2904</v>
      </c>
      <c r="I335" s="58">
        <v>45112</v>
      </c>
      <c r="J335" s="50" t="s">
        <v>2816</v>
      </c>
      <c r="K335" s="59">
        <v>1353.29</v>
      </c>
      <c r="L335" s="50" t="s">
        <v>37</v>
      </c>
      <c r="M335" s="51" t="s">
        <v>2747</v>
      </c>
      <c r="N335" s="50" t="s">
        <v>29</v>
      </c>
      <c r="O335" s="50" t="s">
        <v>32</v>
      </c>
      <c r="P335" s="50" t="s">
        <v>32</v>
      </c>
      <c r="Q335" s="50" t="s">
        <v>3121</v>
      </c>
      <c r="R335" s="50" t="s">
        <v>29</v>
      </c>
      <c r="S335" s="50" t="s">
        <v>2751</v>
      </c>
      <c r="T335" s="50" t="s">
        <v>2271</v>
      </c>
      <c r="U335" s="50" t="s">
        <v>30</v>
      </c>
      <c r="V335" s="50" t="str">
        <f>VLOOKUP(A335,Register!$D$2:$N$1317,11,0)</f>
        <v>Two Room Set G+3</v>
      </c>
      <c r="W335" s="50" t="s">
        <v>29</v>
      </c>
      <c r="X335" s="50" t="s">
        <v>29</v>
      </c>
    </row>
    <row r="336" spans="1:24" ht="14.1" customHeight="1" x14ac:dyDescent="0.25">
      <c r="A336" s="50" t="str">
        <f t="shared" si="5"/>
        <v>9100000040-0</v>
      </c>
      <c r="B336" s="57" t="s">
        <v>29</v>
      </c>
      <c r="C336" s="50" t="s">
        <v>29</v>
      </c>
      <c r="D336" s="50" t="s">
        <v>3120</v>
      </c>
      <c r="E336" s="50" t="s">
        <v>2814</v>
      </c>
      <c r="F336" s="50" t="s">
        <v>29</v>
      </c>
      <c r="G336" s="50" t="s">
        <v>29</v>
      </c>
      <c r="H336" s="50" t="s">
        <v>2904</v>
      </c>
      <c r="I336" s="58">
        <v>45112</v>
      </c>
      <c r="J336" s="50" t="s">
        <v>2816</v>
      </c>
      <c r="K336" s="59">
        <v>737.73</v>
      </c>
      <c r="L336" s="50" t="s">
        <v>37</v>
      </c>
      <c r="M336" s="51" t="s">
        <v>2747</v>
      </c>
      <c r="N336" s="50" t="s">
        <v>29</v>
      </c>
      <c r="O336" s="50" t="s">
        <v>32</v>
      </c>
      <c r="P336" s="50" t="s">
        <v>32</v>
      </c>
      <c r="Q336" s="50" t="s">
        <v>3121</v>
      </c>
      <c r="R336" s="50" t="s">
        <v>29</v>
      </c>
      <c r="S336" s="50" t="s">
        <v>2751</v>
      </c>
      <c r="T336" s="50" t="s">
        <v>2271</v>
      </c>
      <c r="U336" s="50" t="s">
        <v>30</v>
      </c>
      <c r="V336" s="50" t="str">
        <f>VLOOKUP(A336,Register!$D$2:$N$1317,11,0)</f>
        <v>Two Room Set G+3</v>
      </c>
      <c r="W336" s="50" t="s">
        <v>29</v>
      </c>
      <c r="X336" s="50" t="s">
        <v>29</v>
      </c>
    </row>
    <row r="337" spans="1:24" ht="14.1" customHeight="1" x14ac:dyDescent="0.25">
      <c r="A337" s="50" t="str">
        <f t="shared" si="5"/>
        <v>9100000040-0</v>
      </c>
      <c r="B337" s="57" t="s">
        <v>29</v>
      </c>
      <c r="C337" s="50" t="s">
        <v>29</v>
      </c>
      <c r="D337" s="50" t="s">
        <v>3120</v>
      </c>
      <c r="E337" s="50" t="s">
        <v>2814</v>
      </c>
      <c r="F337" s="50" t="s">
        <v>29</v>
      </c>
      <c r="G337" s="50" t="s">
        <v>29</v>
      </c>
      <c r="H337" s="50" t="s">
        <v>2904</v>
      </c>
      <c r="I337" s="58">
        <v>45112</v>
      </c>
      <c r="J337" s="50" t="s">
        <v>2816</v>
      </c>
      <c r="K337" s="59">
        <v>956.76</v>
      </c>
      <c r="L337" s="50" t="s">
        <v>37</v>
      </c>
      <c r="M337" s="51" t="s">
        <v>2747</v>
      </c>
      <c r="N337" s="50" t="s">
        <v>29</v>
      </c>
      <c r="O337" s="50" t="s">
        <v>32</v>
      </c>
      <c r="P337" s="50" t="s">
        <v>32</v>
      </c>
      <c r="Q337" s="50" t="s">
        <v>3121</v>
      </c>
      <c r="R337" s="50" t="s">
        <v>29</v>
      </c>
      <c r="S337" s="50" t="s">
        <v>2751</v>
      </c>
      <c r="T337" s="50" t="s">
        <v>2271</v>
      </c>
      <c r="U337" s="50" t="s">
        <v>30</v>
      </c>
      <c r="V337" s="50" t="str">
        <f>VLOOKUP(A337,Register!$D$2:$N$1317,11,0)</f>
        <v>Two Room Set G+3</v>
      </c>
      <c r="W337" s="50" t="s">
        <v>29</v>
      </c>
      <c r="X337" s="50" t="s">
        <v>29</v>
      </c>
    </row>
    <row r="338" spans="1:24" ht="14.1" customHeight="1" x14ac:dyDescent="0.25">
      <c r="A338" s="50" t="str">
        <f t="shared" si="5"/>
        <v>9100000040-0</v>
      </c>
      <c r="B338" s="57" t="s">
        <v>29</v>
      </c>
      <c r="C338" s="50" t="s">
        <v>29</v>
      </c>
      <c r="D338" s="50" t="s">
        <v>3120</v>
      </c>
      <c r="E338" s="50" t="s">
        <v>2814</v>
      </c>
      <c r="F338" s="50" t="s">
        <v>29</v>
      </c>
      <c r="G338" s="50" t="s">
        <v>29</v>
      </c>
      <c r="H338" s="50" t="s">
        <v>2904</v>
      </c>
      <c r="I338" s="58">
        <v>45112</v>
      </c>
      <c r="J338" s="50" t="s">
        <v>2816</v>
      </c>
      <c r="K338" s="59">
        <v>367.53</v>
      </c>
      <c r="L338" s="50" t="s">
        <v>37</v>
      </c>
      <c r="M338" s="51" t="s">
        <v>2747</v>
      </c>
      <c r="N338" s="50" t="s">
        <v>29</v>
      </c>
      <c r="O338" s="50" t="s">
        <v>32</v>
      </c>
      <c r="P338" s="50" t="s">
        <v>32</v>
      </c>
      <c r="Q338" s="50" t="s">
        <v>3121</v>
      </c>
      <c r="R338" s="50" t="s">
        <v>29</v>
      </c>
      <c r="S338" s="50" t="s">
        <v>2751</v>
      </c>
      <c r="T338" s="50" t="s">
        <v>2271</v>
      </c>
      <c r="U338" s="50" t="s">
        <v>30</v>
      </c>
      <c r="V338" s="50" t="str">
        <f>VLOOKUP(A338,Register!$D$2:$N$1317,11,0)</f>
        <v>Two Room Set G+3</v>
      </c>
      <c r="W338" s="50" t="s">
        <v>29</v>
      </c>
      <c r="X338" s="50" t="s">
        <v>29</v>
      </c>
    </row>
    <row r="339" spans="1:24" ht="14.1" customHeight="1" x14ac:dyDescent="0.25">
      <c r="A339" s="50" t="str">
        <f t="shared" si="5"/>
        <v>9100000040-0</v>
      </c>
      <c r="B339" s="57" t="s">
        <v>29</v>
      </c>
      <c r="C339" s="50" t="s">
        <v>29</v>
      </c>
      <c r="D339" s="50" t="s">
        <v>3120</v>
      </c>
      <c r="E339" s="50" t="s">
        <v>2814</v>
      </c>
      <c r="F339" s="50" t="s">
        <v>29</v>
      </c>
      <c r="G339" s="50" t="s">
        <v>29</v>
      </c>
      <c r="H339" s="50" t="s">
        <v>2904</v>
      </c>
      <c r="I339" s="58">
        <v>45112</v>
      </c>
      <c r="J339" s="50" t="s">
        <v>2816</v>
      </c>
      <c r="K339" s="59">
        <v>449.93</v>
      </c>
      <c r="L339" s="50" t="s">
        <v>37</v>
      </c>
      <c r="M339" s="51" t="s">
        <v>2747</v>
      </c>
      <c r="N339" s="50" t="s">
        <v>29</v>
      </c>
      <c r="O339" s="50" t="s">
        <v>32</v>
      </c>
      <c r="P339" s="50" t="s">
        <v>32</v>
      </c>
      <c r="Q339" s="50" t="s">
        <v>3121</v>
      </c>
      <c r="R339" s="50" t="s">
        <v>29</v>
      </c>
      <c r="S339" s="50" t="s">
        <v>2751</v>
      </c>
      <c r="T339" s="50" t="s">
        <v>2271</v>
      </c>
      <c r="U339" s="50" t="s">
        <v>30</v>
      </c>
      <c r="V339" s="50" t="str">
        <f>VLOOKUP(A339,Register!$D$2:$N$1317,11,0)</f>
        <v>Two Room Set G+3</v>
      </c>
      <c r="W339" s="50" t="s">
        <v>29</v>
      </c>
      <c r="X339" s="50" t="s">
        <v>29</v>
      </c>
    </row>
    <row r="340" spans="1:24" ht="14.1" customHeight="1" x14ac:dyDescent="0.25">
      <c r="A340" s="50" t="str">
        <f t="shared" si="5"/>
        <v>9100000040-0</v>
      </c>
      <c r="B340" s="57" t="s">
        <v>29</v>
      </c>
      <c r="C340" s="50" t="s">
        <v>29</v>
      </c>
      <c r="D340" s="50" t="s">
        <v>3120</v>
      </c>
      <c r="E340" s="50" t="s">
        <v>2814</v>
      </c>
      <c r="F340" s="50" t="s">
        <v>29</v>
      </c>
      <c r="G340" s="50" t="s">
        <v>29</v>
      </c>
      <c r="H340" s="50" t="s">
        <v>2904</v>
      </c>
      <c r="I340" s="58">
        <v>45112</v>
      </c>
      <c r="J340" s="50" t="s">
        <v>2816</v>
      </c>
      <c r="K340" s="59">
        <v>4800</v>
      </c>
      <c r="L340" s="50" t="s">
        <v>37</v>
      </c>
      <c r="M340" s="51" t="s">
        <v>2747</v>
      </c>
      <c r="N340" s="50" t="s">
        <v>29</v>
      </c>
      <c r="O340" s="50" t="s">
        <v>32</v>
      </c>
      <c r="P340" s="50" t="s">
        <v>32</v>
      </c>
      <c r="Q340" s="50" t="s">
        <v>3121</v>
      </c>
      <c r="R340" s="50" t="s">
        <v>29</v>
      </c>
      <c r="S340" s="50" t="s">
        <v>2751</v>
      </c>
      <c r="T340" s="50" t="s">
        <v>2271</v>
      </c>
      <c r="U340" s="50" t="s">
        <v>30</v>
      </c>
      <c r="V340" s="50" t="str">
        <f>VLOOKUP(A340,Register!$D$2:$N$1317,11,0)</f>
        <v>Two Room Set G+3</v>
      </c>
      <c r="W340" s="50" t="s">
        <v>29</v>
      </c>
      <c r="X340" s="50" t="s">
        <v>29</v>
      </c>
    </row>
    <row r="341" spans="1:24" ht="14.1" customHeight="1" x14ac:dyDescent="0.25">
      <c r="A341" s="50" t="str">
        <f t="shared" si="5"/>
        <v>9100000040-0</v>
      </c>
      <c r="B341" s="57" t="s">
        <v>29</v>
      </c>
      <c r="C341" s="50" t="s">
        <v>29</v>
      </c>
      <c r="D341" s="50" t="s">
        <v>3120</v>
      </c>
      <c r="E341" s="50" t="s">
        <v>2814</v>
      </c>
      <c r="F341" s="50" t="s">
        <v>29</v>
      </c>
      <c r="G341" s="50" t="s">
        <v>29</v>
      </c>
      <c r="H341" s="50" t="s">
        <v>2904</v>
      </c>
      <c r="I341" s="58">
        <v>45112</v>
      </c>
      <c r="J341" s="50" t="s">
        <v>2816</v>
      </c>
      <c r="K341" s="59">
        <v>540.02</v>
      </c>
      <c r="L341" s="50" t="s">
        <v>37</v>
      </c>
      <c r="M341" s="51" t="s">
        <v>2747</v>
      </c>
      <c r="N341" s="50" t="s">
        <v>29</v>
      </c>
      <c r="O341" s="50" t="s">
        <v>32</v>
      </c>
      <c r="P341" s="50" t="s">
        <v>32</v>
      </c>
      <c r="Q341" s="50" t="s">
        <v>3121</v>
      </c>
      <c r="R341" s="50" t="s">
        <v>29</v>
      </c>
      <c r="S341" s="50" t="s">
        <v>2751</v>
      </c>
      <c r="T341" s="50" t="s">
        <v>2271</v>
      </c>
      <c r="U341" s="50" t="s">
        <v>30</v>
      </c>
      <c r="V341" s="50" t="str">
        <f>VLOOKUP(A341,Register!$D$2:$N$1317,11,0)</f>
        <v>Two Room Set G+3</v>
      </c>
      <c r="W341" s="50" t="s">
        <v>29</v>
      </c>
      <c r="X341" s="50" t="s">
        <v>29</v>
      </c>
    </row>
    <row r="342" spans="1:24" ht="14.1" customHeight="1" x14ac:dyDescent="0.25">
      <c r="A342" s="50" t="str">
        <f t="shared" si="5"/>
        <v>9100000040-0</v>
      </c>
      <c r="B342" s="57" t="s">
        <v>29</v>
      </c>
      <c r="C342" s="50" t="s">
        <v>29</v>
      </c>
      <c r="D342" s="50" t="s">
        <v>3120</v>
      </c>
      <c r="E342" s="50" t="s">
        <v>2814</v>
      </c>
      <c r="F342" s="50" t="s">
        <v>29</v>
      </c>
      <c r="G342" s="50" t="s">
        <v>29</v>
      </c>
      <c r="H342" s="50" t="s">
        <v>2904</v>
      </c>
      <c r="I342" s="58">
        <v>45112</v>
      </c>
      <c r="J342" s="50" t="s">
        <v>2816</v>
      </c>
      <c r="K342" s="59">
        <v>949</v>
      </c>
      <c r="L342" s="50" t="s">
        <v>37</v>
      </c>
      <c r="M342" s="51" t="s">
        <v>2747</v>
      </c>
      <c r="N342" s="50" t="s">
        <v>29</v>
      </c>
      <c r="O342" s="50" t="s">
        <v>32</v>
      </c>
      <c r="P342" s="50" t="s">
        <v>32</v>
      </c>
      <c r="Q342" s="50" t="s">
        <v>3121</v>
      </c>
      <c r="R342" s="50" t="s">
        <v>29</v>
      </c>
      <c r="S342" s="50" t="s">
        <v>2751</v>
      </c>
      <c r="T342" s="50" t="s">
        <v>2271</v>
      </c>
      <c r="U342" s="50" t="s">
        <v>30</v>
      </c>
      <c r="V342" s="50" t="str">
        <f>VLOOKUP(A342,Register!$D$2:$N$1317,11,0)</f>
        <v>Two Room Set G+3</v>
      </c>
      <c r="W342" s="50" t="s">
        <v>29</v>
      </c>
      <c r="X342" s="50" t="s">
        <v>29</v>
      </c>
    </row>
    <row r="343" spans="1:24" ht="14.1" customHeight="1" x14ac:dyDescent="0.25">
      <c r="A343" s="50" t="str">
        <f t="shared" si="5"/>
        <v>9100000040-0</v>
      </c>
      <c r="B343" s="57" t="s">
        <v>29</v>
      </c>
      <c r="C343" s="50" t="s">
        <v>29</v>
      </c>
      <c r="D343" s="50" t="s">
        <v>3120</v>
      </c>
      <c r="E343" s="50" t="s">
        <v>2814</v>
      </c>
      <c r="F343" s="50" t="s">
        <v>29</v>
      </c>
      <c r="G343" s="50" t="s">
        <v>29</v>
      </c>
      <c r="H343" s="50" t="s">
        <v>2904</v>
      </c>
      <c r="I343" s="58">
        <v>45112</v>
      </c>
      <c r="J343" s="50" t="s">
        <v>2816</v>
      </c>
      <c r="K343" s="59">
        <v>700.16</v>
      </c>
      <c r="L343" s="50" t="s">
        <v>37</v>
      </c>
      <c r="M343" s="51" t="s">
        <v>2747</v>
      </c>
      <c r="N343" s="50" t="s">
        <v>29</v>
      </c>
      <c r="O343" s="50" t="s">
        <v>32</v>
      </c>
      <c r="P343" s="50" t="s">
        <v>32</v>
      </c>
      <c r="Q343" s="50" t="s">
        <v>3121</v>
      </c>
      <c r="R343" s="50" t="s">
        <v>29</v>
      </c>
      <c r="S343" s="50" t="s">
        <v>2751</v>
      </c>
      <c r="T343" s="50" t="s">
        <v>2271</v>
      </c>
      <c r="U343" s="50" t="s">
        <v>30</v>
      </c>
      <c r="V343" s="50" t="str">
        <f>VLOOKUP(A343,Register!$D$2:$N$1317,11,0)</f>
        <v>Two Room Set G+3</v>
      </c>
      <c r="W343" s="50" t="s">
        <v>29</v>
      </c>
      <c r="X343" s="50" t="s">
        <v>29</v>
      </c>
    </row>
    <row r="344" spans="1:24" ht="14.1" customHeight="1" x14ac:dyDescent="0.25">
      <c r="A344" s="50" t="str">
        <f t="shared" si="5"/>
        <v>9100000040-0</v>
      </c>
      <c r="B344" s="57" t="s">
        <v>29</v>
      </c>
      <c r="C344" s="50" t="s">
        <v>29</v>
      </c>
      <c r="D344" s="50" t="s">
        <v>3120</v>
      </c>
      <c r="E344" s="50" t="s">
        <v>2814</v>
      </c>
      <c r="F344" s="50" t="s">
        <v>29</v>
      </c>
      <c r="G344" s="50" t="s">
        <v>29</v>
      </c>
      <c r="H344" s="50" t="s">
        <v>2904</v>
      </c>
      <c r="I344" s="58">
        <v>45112</v>
      </c>
      <c r="J344" s="50" t="s">
        <v>2816</v>
      </c>
      <c r="K344" s="59">
        <v>92.22</v>
      </c>
      <c r="L344" s="50" t="s">
        <v>37</v>
      </c>
      <c r="M344" s="51" t="s">
        <v>2747</v>
      </c>
      <c r="N344" s="50" t="s">
        <v>29</v>
      </c>
      <c r="O344" s="50" t="s">
        <v>32</v>
      </c>
      <c r="P344" s="50" t="s">
        <v>32</v>
      </c>
      <c r="Q344" s="50" t="s">
        <v>3121</v>
      </c>
      <c r="R344" s="50" t="s">
        <v>29</v>
      </c>
      <c r="S344" s="50" t="s">
        <v>2751</v>
      </c>
      <c r="T344" s="50" t="s">
        <v>2271</v>
      </c>
      <c r="U344" s="50" t="s">
        <v>30</v>
      </c>
      <c r="V344" s="50" t="str">
        <f>VLOOKUP(A344,Register!$D$2:$N$1317,11,0)</f>
        <v>Two Room Set G+3</v>
      </c>
      <c r="W344" s="50" t="s">
        <v>29</v>
      </c>
      <c r="X344" s="50" t="s">
        <v>29</v>
      </c>
    </row>
    <row r="345" spans="1:24" ht="14.1" customHeight="1" x14ac:dyDescent="0.25">
      <c r="A345" s="50" t="str">
        <f t="shared" si="5"/>
        <v>9100000040-0</v>
      </c>
      <c r="B345" s="57" t="s">
        <v>29</v>
      </c>
      <c r="C345" s="50" t="s">
        <v>29</v>
      </c>
      <c r="D345" s="50" t="s">
        <v>3122</v>
      </c>
      <c r="E345" s="50" t="s">
        <v>2814</v>
      </c>
      <c r="F345" s="50" t="s">
        <v>29</v>
      </c>
      <c r="G345" s="50" t="s">
        <v>29</v>
      </c>
      <c r="H345" s="50" t="s">
        <v>2904</v>
      </c>
      <c r="I345" s="58">
        <v>45113</v>
      </c>
      <c r="J345" s="50" t="s">
        <v>2816</v>
      </c>
      <c r="K345" s="59">
        <v>1823.02</v>
      </c>
      <c r="L345" s="50" t="s">
        <v>37</v>
      </c>
      <c r="M345" s="51" t="s">
        <v>2747</v>
      </c>
      <c r="N345" s="50" t="s">
        <v>29</v>
      </c>
      <c r="O345" s="50" t="s">
        <v>32</v>
      </c>
      <c r="P345" s="50" t="s">
        <v>32</v>
      </c>
      <c r="Q345" s="50" t="s">
        <v>2937</v>
      </c>
      <c r="R345" s="50" t="s">
        <v>29</v>
      </c>
      <c r="S345" s="50" t="s">
        <v>2751</v>
      </c>
      <c r="T345" s="50" t="s">
        <v>2271</v>
      </c>
      <c r="U345" s="50" t="s">
        <v>30</v>
      </c>
      <c r="V345" s="50" t="str">
        <f>VLOOKUP(A345,Register!$D$2:$N$1317,11,0)</f>
        <v>Two Room Set G+3</v>
      </c>
      <c r="W345" s="50" t="s">
        <v>29</v>
      </c>
      <c r="X345" s="50" t="s">
        <v>29</v>
      </c>
    </row>
    <row r="346" spans="1:24" ht="14.1" customHeight="1" x14ac:dyDescent="0.25">
      <c r="A346" s="50" t="str">
        <f t="shared" si="5"/>
        <v>9100000040-0</v>
      </c>
      <c r="B346" s="57" t="s">
        <v>29</v>
      </c>
      <c r="C346" s="50" t="s">
        <v>29</v>
      </c>
      <c r="D346" s="50" t="s">
        <v>3122</v>
      </c>
      <c r="E346" s="50" t="s">
        <v>2814</v>
      </c>
      <c r="F346" s="50" t="s">
        <v>29</v>
      </c>
      <c r="G346" s="50" t="s">
        <v>29</v>
      </c>
      <c r="H346" s="50" t="s">
        <v>2904</v>
      </c>
      <c r="I346" s="58">
        <v>45113</v>
      </c>
      <c r="J346" s="50" t="s">
        <v>2816</v>
      </c>
      <c r="K346" s="59">
        <v>17</v>
      </c>
      <c r="L346" s="50" t="s">
        <v>37</v>
      </c>
      <c r="M346" s="51" t="s">
        <v>2747</v>
      </c>
      <c r="N346" s="50" t="s">
        <v>29</v>
      </c>
      <c r="O346" s="50" t="s">
        <v>32</v>
      </c>
      <c r="P346" s="50" t="s">
        <v>32</v>
      </c>
      <c r="Q346" s="50" t="s">
        <v>2937</v>
      </c>
      <c r="R346" s="50" t="s">
        <v>29</v>
      </c>
      <c r="S346" s="50" t="s">
        <v>2751</v>
      </c>
      <c r="T346" s="50" t="s">
        <v>2271</v>
      </c>
      <c r="U346" s="50" t="s">
        <v>30</v>
      </c>
      <c r="V346" s="50" t="str">
        <f>VLOOKUP(A346,Register!$D$2:$N$1317,11,0)</f>
        <v>Two Room Set G+3</v>
      </c>
      <c r="W346" s="50" t="s">
        <v>29</v>
      </c>
      <c r="X346" s="50" t="s">
        <v>29</v>
      </c>
    </row>
    <row r="347" spans="1:24" ht="14.1" customHeight="1" x14ac:dyDescent="0.25">
      <c r="A347" s="50" t="str">
        <f t="shared" si="5"/>
        <v>9100000040-0</v>
      </c>
      <c r="B347" s="57" t="s">
        <v>29</v>
      </c>
      <c r="C347" s="50" t="s">
        <v>29</v>
      </c>
      <c r="D347" s="50" t="s">
        <v>3122</v>
      </c>
      <c r="E347" s="50" t="s">
        <v>2814</v>
      </c>
      <c r="F347" s="50" t="s">
        <v>29</v>
      </c>
      <c r="G347" s="50" t="s">
        <v>29</v>
      </c>
      <c r="H347" s="50" t="s">
        <v>2904</v>
      </c>
      <c r="I347" s="58">
        <v>45113</v>
      </c>
      <c r="J347" s="50" t="s">
        <v>2816</v>
      </c>
      <c r="K347" s="59">
        <v>5.93</v>
      </c>
      <c r="L347" s="50" t="s">
        <v>37</v>
      </c>
      <c r="M347" s="51" t="s">
        <v>2747</v>
      </c>
      <c r="N347" s="50" t="s">
        <v>29</v>
      </c>
      <c r="O347" s="50" t="s">
        <v>32</v>
      </c>
      <c r="P347" s="50" t="s">
        <v>32</v>
      </c>
      <c r="Q347" s="50" t="s">
        <v>2937</v>
      </c>
      <c r="R347" s="50" t="s">
        <v>29</v>
      </c>
      <c r="S347" s="50" t="s">
        <v>2751</v>
      </c>
      <c r="T347" s="50" t="s">
        <v>2271</v>
      </c>
      <c r="U347" s="50" t="s">
        <v>30</v>
      </c>
      <c r="V347" s="50" t="str">
        <f>VLOOKUP(A347,Register!$D$2:$N$1317,11,0)</f>
        <v>Two Room Set G+3</v>
      </c>
      <c r="W347" s="50" t="s">
        <v>29</v>
      </c>
      <c r="X347" s="50" t="s">
        <v>29</v>
      </c>
    </row>
    <row r="348" spans="1:24" ht="14.1" customHeight="1" x14ac:dyDescent="0.25">
      <c r="A348" s="50" t="str">
        <f t="shared" si="5"/>
        <v>9100000016-0</v>
      </c>
      <c r="B348" s="57" t="s">
        <v>29</v>
      </c>
      <c r="C348" s="50" t="s">
        <v>29</v>
      </c>
      <c r="D348" s="50" t="s">
        <v>3123</v>
      </c>
      <c r="E348" s="50" t="s">
        <v>2814</v>
      </c>
      <c r="F348" s="50" t="s">
        <v>29</v>
      </c>
      <c r="G348" s="50" t="s">
        <v>29</v>
      </c>
      <c r="H348" s="50" t="s">
        <v>2904</v>
      </c>
      <c r="I348" s="58">
        <v>45113</v>
      </c>
      <c r="J348" s="50" t="s">
        <v>2816</v>
      </c>
      <c r="K348" s="59">
        <v>12500</v>
      </c>
      <c r="L348" s="50" t="s">
        <v>37</v>
      </c>
      <c r="M348" s="51" t="s">
        <v>2747</v>
      </c>
      <c r="N348" s="50" t="s">
        <v>29</v>
      </c>
      <c r="O348" s="50" t="s">
        <v>32</v>
      </c>
      <c r="P348" s="50" t="s">
        <v>32</v>
      </c>
      <c r="Q348" s="50" t="s">
        <v>3124</v>
      </c>
      <c r="R348" s="50" t="s">
        <v>29</v>
      </c>
      <c r="S348" s="50" t="s">
        <v>2751</v>
      </c>
      <c r="T348" s="50" t="s">
        <v>2215</v>
      </c>
      <c r="U348" s="50" t="s">
        <v>30</v>
      </c>
      <c r="V348" s="50" t="str">
        <f>VLOOKUP(A348,Register!$D$2:$N$1317,11,0)</f>
        <v>CWIP- ROAD &amp; DRAIN INSIDE FACTORY</v>
      </c>
      <c r="W348" s="50" t="s">
        <v>29</v>
      </c>
      <c r="X348" s="50" t="s">
        <v>29</v>
      </c>
    </row>
    <row r="349" spans="1:24" ht="14.1" customHeight="1" x14ac:dyDescent="0.25">
      <c r="A349" s="50" t="str">
        <f t="shared" si="5"/>
        <v>9100000040-0</v>
      </c>
      <c r="B349" s="57" t="s">
        <v>29</v>
      </c>
      <c r="C349" s="50" t="s">
        <v>29</v>
      </c>
      <c r="D349" s="50" t="s">
        <v>3125</v>
      </c>
      <c r="E349" s="50" t="s">
        <v>2814</v>
      </c>
      <c r="F349" s="50" t="s">
        <v>29</v>
      </c>
      <c r="G349" s="50" t="s">
        <v>29</v>
      </c>
      <c r="H349" s="50" t="s">
        <v>2904</v>
      </c>
      <c r="I349" s="58">
        <v>45113</v>
      </c>
      <c r="J349" s="50" t="s">
        <v>2816</v>
      </c>
      <c r="K349" s="59">
        <v>5232.91</v>
      </c>
      <c r="L349" s="50" t="s">
        <v>37</v>
      </c>
      <c r="M349" s="51" t="s">
        <v>2747</v>
      </c>
      <c r="N349" s="50" t="s">
        <v>29</v>
      </c>
      <c r="O349" s="50" t="s">
        <v>32</v>
      </c>
      <c r="P349" s="50" t="s">
        <v>32</v>
      </c>
      <c r="Q349" s="50" t="s">
        <v>3126</v>
      </c>
      <c r="R349" s="50" t="s">
        <v>29</v>
      </c>
      <c r="S349" s="50" t="s">
        <v>2751</v>
      </c>
      <c r="T349" s="50" t="s">
        <v>2271</v>
      </c>
      <c r="U349" s="50" t="s">
        <v>30</v>
      </c>
      <c r="V349" s="50" t="str">
        <f>VLOOKUP(A349,Register!$D$2:$N$1317,11,0)</f>
        <v>Two Room Set G+3</v>
      </c>
      <c r="W349" s="50" t="s">
        <v>29</v>
      </c>
      <c r="X349" s="50" t="s">
        <v>29</v>
      </c>
    </row>
    <row r="350" spans="1:24" ht="14.1" customHeight="1" x14ac:dyDescent="0.25">
      <c r="A350" s="50" t="str">
        <f t="shared" si="5"/>
        <v>9100000040-0</v>
      </c>
      <c r="B350" s="57" t="s">
        <v>29</v>
      </c>
      <c r="C350" s="50" t="s">
        <v>29</v>
      </c>
      <c r="D350" s="50" t="s">
        <v>3125</v>
      </c>
      <c r="E350" s="50" t="s">
        <v>2814</v>
      </c>
      <c r="F350" s="50" t="s">
        <v>29</v>
      </c>
      <c r="G350" s="50" t="s">
        <v>29</v>
      </c>
      <c r="H350" s="50" t="s">
        <v>2904</v>
      </c>
      <c r="I350" s="58">
        <v>45113</v>
      </c>
      <c r="J350" s="50" t="s">
        <v>2816</v>
      </c>
      <c r="K350" s="59">
        <v>5140.79</v>
      </c>
      <c r="L350" s="50" t="s">
        <v>37</v>
      </c>
      <c r="M350" s="51" t="s">
        <v>2747</v>
      </c>
      <c r="N350" s="50" t="s">
        <v>29</v>
      </c>
      <c r="O350" s="50" t="s">
        <v>32</v>
      </c>
      <c r="P350" s="50" t="s">
        <v>32</v>
      </c>
      <c r="Q350" s="50" t="s">
        <v>3126</v>
      </c>
      <c r="R350" s="50" t="s">
        <v>29</v>
      </c>
      <c r="S350" s="50" t="s">
        <v>2751</v>
      </c>
      <c r="T350" s="50" t="s">
        <v>2271</v>
      </c>
      <c r="U350" s="50" t="s">
        <v>30</v>
      </c>
      <c r="V350" s="50" t="str">
        <f>VLOOKUP(A350,Register!$D$2:$N$1317,11,0)</f>
        <v>Two Room Set G+3</v>
      </c>
      <c r="W350" s="50" t="s">
        <v>29</v>
      </c>
      <c r="X350" s="50" t="s">
        <v>29</v>
      </c>
    </row>
    <row r="351" spans="1:24" ht="14.1" customHeight="1" x14ac:dyDescent="0.25">
      <c r="A351" s="50" t="str">
        <f t="shared" si="5"/>
        <v>9100000047-0</v>
      </c>
      <c r="B351" s="57" t="s">
        <v>29</v>
      </c>
      <c r="C351" s="50" t="s">
        <v>29</v>
      </c>
      <c r="D351" s="50" t="s">
        <v>3127</v>
      </c>
      <c r="E351" s="50" t="s">
        <v>2814</v>
      </c>
      <c r="F351" s="50" t="s">
        <v>29</v>
      </c>
      <c r="G351" s="50" t="s">
        <v>29</v>
      </c>
      <c r="H351" s="50" t="s">
        <v>2904</v>
      </c>
      <c r="I351" s="58">
        <v>45114</v>
      </c>
      <c r="J351" s="50" t="s">
        <v>2816</v>
      </c>
      <c r="K351" s="59">
        <v>12500</v>
      </c>
      <c r="L351" s="50" t="s">
        <v>37</v>
      </c>
      <c r="M351" s="51" t="s">
        <v>2747</v>
      </c>
      <c r="N351" s="50" t="s">
        <v>29</v>
      </c>
      <c r="O351" s="50" t="s">
        <v>32</v>
      </c>
      <c r="P351" s="50" t="s">
        <v>32</v>
      </c>
      <c r="Q351" s="50" t="s">
        <v>3079</v>
      </c>
      <c r="R351" s="50" t="s">
        <v>29</v>
      </c>
      <c r="S351" s="50" t="s">
        <v>2751</v>
      </c>
      <c r="T351" s="50" t="s">
        <v>2287</v>
      </c>
      <c r="U351" s="50" t="s">
        <v>30</v>
      </c>
      <c r="V351" s="50" t="str">
        <f>VLOOKUP(A351,Register!$D$2:$N$1317,11,0)</f>
        <v>CWIP-DORMATORY (G+3) cane yard</v>
      </c>
      <c r="W351" s="50" t="s">
        <v>29</v>
      </c>
      <c r="X351" s="50" t="s">
        <v>29</v>
      </c>
    </row>
    <row r="352" spans="1:24" ht="14.1" customHeight="1" x14ac:dyDescent="0.25">
      <c r="A352" s="50" t="str">
        <f t="shared" si="5"/>
        <v>9100000040-0</v>
      </c>
      <c r="B352" s="57" t="s">
        <v>29</v>
      </c>
      <c r="C352" s="50" t="s">
        <v>29</v>
      </c>
      <c r="D352" s="50" t="s">
        <v>3128</v>
      </c>
      <c r="E352" s="50" t="s">
        <v>2814</v>
      </c>
      <c r="F352" s="50" t="s">
        <v>29</v>
      </c>
      <c r="G352" s="50" t="s">
        <v>29</v>
      </c>
      <c r="H352" s="50" t="s">
        <v>2904</v>
      </c>
      <c r="I352" s="58">
        <v>45114</v>
      </c>
      <c r="J352" s="50" t="s">
        <v>2816</v>
      </c>
      <c r="K352" s="59">
        <v>1627.48</v>
      </c>
      <c r="L352" s="50" t="s">
        <v>37</v>
      </c>
      <c r="M352" s="51" t="s">
        <v>2747</v>
      </c>
      <c r="N352" s="50" t="s">
        <v>29</v>
      </c>
      <c r="O352" s="50" t="s">
        <v>32</v>
      </c>
      <c r="P352" s="50" t="s">
        <v>32</v>
      </c>
      <c r="Q352" s="50" t="s">
        <v>3129</v>
      </c>
      <c r="R352" s="50" t="s">
        <v>29</v>
      </c>
      <c r="S352" s="50" t="s">
        <v>2751</v>
      </c>
      <c r="T352" s="50" t="s">
        <v>2271</v>
      </c>
      <c r="U352" s="50" t="s">
        <v>30</v>
      </c>
      <c r="V352" s="50" t="str">
        <f>VLOOKUP(A352,Register!$D$2:$N$1317,11,0)</f>
        <v>Two Room Set G+3</v>
      </c>
      <c r="W352" s="50" t="s">
        <v>29</v>
      </c>
      <c r="X352" s="50" t="s">
        <v>29</v>
      </c>
    </row>
    <row r="353" spans="1:24" ht="14.1" customHeight="1" x14ac:dyDescent="0.25">
      <c r="A353" s="50" t="str">
        <f t="shared" si="5"/>
        <v>9100000046-0</v>
      </c>
      <c r="B353" s="57" t="s">
        <v>29</v>
      </c>
      <c r="C353" s="50" t="s">
        <v>29</v>
      </c>
      <c r="D353" s="50" t="s">
        <v>3130</v>
      </c>
      <c r="E353" s="50" t="s">
        <v>2814</v>
      </c>
      <c r="F353" s="50" t="s">
        <v>29</v>
      </c>
      <c r="G353" s="50" t="s">
        <v>29</v>
      </c>
      <c r="H353" s="50" t="s">
        <v>2904</v>
      </c>
      <c r="I353" s="58">
        <v>45114</v>
      </c>
      <c r="J353" s="50" t="s">
        <v>2816</v>
      </c>
      <c r="K353" s="59">
        <v>12500</v>
      </c>
      <c r="L353" s="50" t="s">
        <v>37</v>
      </c>
      <c r="M353" s="51" t="s">
        <v>2747</v>
      </c>
      <c r="N353" s="50" t="s">
        <v>29</v>
      </c>
      <c r="O353" s="50" t="s">
        <v>2829</v>
      </c>
      <c r="P353" s="50" t="s">
        <v>2829</v>
      </c>
      <c r="Q353" s="50" t="s">
        <v>3087</v>
      </c>
      <c r="R353" s="50" t="s">
        <v>29</v>
      </c>
      <c r="S353" s="50" t="s">
        <v>2751</v>
      </c>
      <c r="T353" s="50" t="s">
        <v>2283</v>
      </c>
      <c r="U353" s="50" t="s">
        <v>30</v>
      </c>
      <c r="V353" s="50" t="str">
        <f>VLOOKUP(A353,Register!$D$2:$N$1317,11,0)</f>
        <v xml:space="preserve"> CWIP-New Sulphur Godown</v>
      </c>
      <c r="W353" s="50" t="s">
        <v>29</v>
      </c>
      <c r="X353" s="50" t="s">
        <v>29</v>
      </c>
    </row>
    <row r="354" spans="1:24" ht="14.1" customHeight="1" x14ac:dyDescent="0.25">
      <c r="A354" s="50" t="str">
        <f t="shared" si="5"/>
        <v>9100000016-0</v>
      </c>
      <c r="B354" s="57" t="s">
        <v>29</v>
      </c>
      <c r="C354" s="50" t="s">
        <v>29</v>
      </c>
      <c r="D354" s="50" t="s">
        <v>3131</v>
      </c>
      <c r="E354" s="50" t="s">
        <v>2814</v>
      </c>
      <c r="F354" s="50" t="s">
        <v>29</v>
      </c>
      <c r="G354" s="50" t="s">
        <v>29</v>
      </c>
      <c r="H354" s="50" t="s">
        <v>2904</v>
      </c>
      <c r="I354" s="58">
        <v>45114</v>
      </c>
      <c r="J354" s="50" t="s">
        <v>2816</v>
      </c>
      <c r="K354" s="59">
        <v>12500</v>
      </c>
      <c r="L354" s="50" t="s">
        <v>37</v>
      </c>
      <c r="M354" s="51" t="s">
        <v>2747</v>
      </c>
      <c r="N354" s="50" t="s">
        <v>29</v>
      </c>
      <c r="O354" s="50" t="s">
        <v>32</v>
      </c>
      <c r="P354" s="50" t="s">
        <v>32</v>
      </c>
      <c r="Q354" s="50" t="s">
        <v>3082</v>
      </c>
      <c r="R354" s="50" t="s">
        <v>29</v>
      </c>
      <c r="S354" s="50" t="s">
        <v>2751</v>
      </c>
      <c r="T354" s="50" t="s">
        <v>2215</v>
      </c>
      <c r="U354" s="50" t="s">
        <v>30</v>
      </c>
      <c r="V354" s="50" t="str">
        <f>VLOOKUP(A354,Register!$D$2:$N$1317,11,0)</f>
        <v>CWIP- ROAD &amp; DRAIN INSIDE FACTORY</v>
      </c>
      <c r="W354" s="50" t="s">
        <v>29</v>
      </c>
      <c r="X354" s="50" t="s">
        <v>29</v>
      </c>
    </row>
    <row r="355" spans="1:24" ht="14.1" customHeight="1" x14ac:dyDescent="0.25">
      <c r="A355" s="50" t="str">
        <f t="shared" si="5"/>
        <v>9100000016-0</v>
      </c>
      <c r="B355" s="57" t="s">
        <v>29</v>
      </c>
      <c r="C355" s="50" t="s">
        <v>29</v>
      </c>
      <c r="D355" s="50" t="s">
        <v>3132</v>
      </c>
      <c r="E355" s="50" t="s">
        <v>2814</v>
      </c>
      <c r="F355" s="50" t="s">
        <v>29</v>
      </c>
      <c r="G355" s="50" t="s">
        <v>29</v>
      </c>
      <c r="H355" s="50" t="s">
        <v>2904</v>
      </c>
      <c r="I355" s="58">
        <v>45115</v>
      </c>
      <c r="J355" s="50" t="s">
        <v>2816</v>
      </c>
      <c r="K355" s="59">
        <v>12500</v>
      </c>
      <c r="L355" s="50" t="s">
        <v>37</v>
      </c>
      <c r="M355" s="51" t="s">
        <v>2747</v>
      </c>
      <c r="N355" s="50" t="s">
        <v>29</v>
      </c>
      <c r="O355" s="50" t="s">
        <v>32</v>
      </c>
      <c r="P355" s="50" t="s">
        <v>32</v>
      </c>
      <c r="Q355" s="50" t="s">
        <v>3133</v>
      </c>
      <c r="R355" s="50" t="s">
        <v>29</v>
      </c>
      <c r="S355" s="50" t="s">
        <v>2751</v>
      </c>
      <c r="T355" s="50" t="s">
        <v>2215</v>
      </c>
      <c r="U355" s="50" t="s">
        <v>30</v>
      </c>
      <c r="V355" s="50" t="str">
        <f>VLOOKUP(A355,Register!$D$2:$N$1317,11,0)</f>
        <v>CWIP- ROAD &amp; DRAIN INSIDE FACTORY</v>
      </c>
      <c r="W355" s="50" t="s">
        <v>29</v>
      </c>
      <c r="X355" s="50" t="s">
        <v>29</v>
      </c>
    </row>
    <row r="356" spans="1:24" ht="14.1" customHeight="1" x14ac:dyDescent="0.25">
      <c r="A356" s="50" t="str">
        <f t="shared" si="5"/>
        <v>9100000047-0</v>
      </c>
      <c r="B356" s="57" t="s">
        <v>29</v>
      </c>
      <c r="C356" s="50" t="s">
        <v>29</v>
      </c>
      <c r="D356" s="50" t="s">
        <v>3134</v>
      </c>
      <c r="E356" s="50" t="s">
        <v>2814</v>
      </c>
      <c r="F356" s="50" t="s">
        <v>29</v>
      </c>
      <c r="G356" s="50" t="s">
        <v>29</v>
      </c>
      <c r="H356" s="50" t="s">
        <v>2904</v>
      </c>
      <c r="I356" s="58">
        <v>45117</v>
      </c>
      <c r="J356" s="50" t="s">
        <v>2816</v>
      </c>
      <c r="K356" s="59">
        <v>13626.65</v>
      </c>
      <c r="L356" s="50" t="s">
        <v>37</v>
      </c>
      <c r="M356" s="51" t="s">
        <v>2747</v>
      </c>
      <c r="N356" s="50" t="s">
        <v>29</v>
      </c>
      <c r="O356" s="50" t="s">
        <v>32</v>
      </c>
      <c r="P356" s="50" t="s">
        <v>32</v>
      </c>
      <c r="Q356" s="50" t="s">
        <v>3087</v>
      </c>
      <c r="R356" s="50" t="s">
        <v>29</v>
      </c>
      <c r="S356" s="50" t="s">
        <v>2751</v>
      </c>
      <c r="T356" s="50" t="s">
        <v>2287</v>
      </c>
      <c r="U356" s="50" t="s">
        <v>30</v>
      </c>
      <c r="V356" s="50" t="str">
        <f>VLOOKUP(A356,Register!$D$2:$N$1317,11,0)</f>
        <v>CWIP-DORMATORY (G+3) cane yard</v>
      </c>
      <c r="W356" s="50" t="s">
        <v>29</v>
      </c>
      <c r="X356" s="50" t="s">
        <v>29</v>
      </c>
    </row>
    <row r="357" spans="1:24" ht="14.1" customHeight="1" x14ac:dyDescent="0.25">
      <c r="A357" s="50" t="str">
        <f t="shared" si="5"/>
        <v>9100000040-0</v>
      </c>
      <c r="B357" s="57" t="s">
        <v>29</v>
      </c>
      <c r="C357" s="50" t="s">
        <v>29</v>
      </c>
      <c r="D357" s="50" t="s">
        <v>3135</v>
      </c>
      <c r="E357" s="50" t="s">
        <v>2814</v>
      </c>
      <c r="F357" s="50" t="s">
        <v>29</v>
      </c>
      <c r="G357" s="50" t="s">
        <v>29</v>
      </c>
      <c r="H357" s="50" t="s">
        <v>2904</v>
      </c>
      <c r="I357" s="58">
        <v>45117</v>
      </c>
      <c r="J357" s="50" t="s">
        <v>2816</v>
      </c>
      <c r="K357" s="59">
        <v>6186.13</v>
      </c>
      <c r="L357" s="50" t="s">
        <v>37</v>
      </c>
      <c r="M357" s="51" t="s">
        <v>2747</v>
      </c>
      <c r="N357" s="50" t="s">
        <v>29</v>
      </c>
      <c r="O357" s="50" t="s">
        <v>32</v>
      </c>
      <c r="P357" s="50" t="s">
        <v>32</v>
      </c>
      <c r="Q357" s="50" t="s">
        <v>3129</v>
      </c>
      <c r="R357" s="50" t="s">
        <v>29</v>
      </c>
      <c r="S357" s="50" t="s">
        <v>2751</v>
      </c>
      <c r="T357" s="50" t="s">
        <v>2271</v>
      </c>
      <c r="U357" s="50" t="s">
        <v>30</v>
      </c>
      <c r="V357" s="50" t="str">
        <f>VLOOKUP(A357,Register!$D$2:$N$1317,11,0)</f>
        <v>Two Room Set G+3</v>
      </c>
      <c r="W357" s="50" t="s">
        <v>29</v>
      </c>
      <c r="X357" s="50" t="s">
        <v>29</v>
      </c>
    </row>
    <row r="358" spans="1:24" ht="14.1" customHeight="1" x14ac:dyDescent="0.25">
      <c r="A358" s="50" t="str">
        <f t="shared" si="5"/>
        <v>9100000016-0</v>
      </c>
      <c r="B358" s="57" t="s">
        <v>29</v>
      </c>
      <c r="C358" s="50" t="s">
        <v>29</v>
      </c>
      <c r="D358" s="50" t="s">
        <v>3136</v>
      </c>
      <c r="E358" s="50" t="s">
        <v>2814</v>
      </c>
      <c r="F358" s="50" t="s">
        <v>29</v>
      </c>
      <c r="G358" s="50" t="s">
        <v>29</v>
      </c>
      <c r="H358" s="50" t="s">
        <v>2904</v>
      </c>
      <c r="I358" s="58">
        <v>45117</v>
      </c>
      <c r="J358" s="50" t="s">
        <v>2816</v>
      </c>
      <c r="K358" s="59">
        <v>2500</v>
      </c>
      <c r="L358" s="50" t="s">
        <v>37</v>
      </c>
      <c r="M358" s="51" t="s">
        <v>2747</v>
      </c>
      <c r="N358" s="50" t="s">
        <v>29</v>
      </c>
      <c r="O358" s="50" t="s">
        <v>32</v>
      </c>
      <c r="P358" s="50" t="s">
        <v>32</v>
      </c>
      <c r="Q358" s="50" t="s">
        <v>3082</v>
      </c>
      <c r="R358" s="50" t="s">
        <v>29</v>
      </c>
      <c r="S358" s="50" t="s">
        <v>2751</v>
      </c>
      <c r="T358" s="50" t="s">
        <v>2215</v>
      </c>
      <c r="U358" s="50" t="s">
        <v>30</v>
      </c>
      <c r="V358" s="50" t="str">
        <f>VLOOKUP(A358,Register!$D$2:$N$1317,11,0)</f>
        <v>CWIP- ROAD &amp; DRAIN INSIDE FACTORY</v>
      </c>
      <c r="W358" s="50" t="s">
        <v>29</v>
      </c>
      <c r="X358" s="50" t="s">
        <v>29</v>
      </c>
    </row>
    <row r="359" spans="1:24" ht="14.1" customHeight="1" x14ac:dyDescent="0.25">
      <c r="A359" s="50" t="str">
        <f t="shared" si="5"/>
        <v>9100000047-0</v>
      </c>
      <c r="B359" s="57" t="s">
        <v>29</v>
      </c>
      <c r="C359" s="50" t="s">
        <v>29</v>
      </c>
      <c r="D359" s="50" t="s">
        <v>3137</v>
      </c>
      <c r="E359" s="50" t="s">
        <v>2814</v>
      </c>
      <c r="F359" s="50" t="s">
        <v>29</v>
      </c>
      <c r="G359" s="50" t="s">
        <v>29</v>
      </c>
      <c r="H359" s="50" t="s">
        <v>2904</v>
      </c>
      <c r="I359" s="58">
        <v>45117</v>
      </c>
      <c r="J359" s="50" t="s">
        <v>2816</v>
      </c>
      <c r="K359" s="59">
        <v>12500</v>
      </c>
      <c r="L359" s="50" t="s">
        <v>37</v>
      </c>
      <c r="M359" s="51" t="s">
        <v>2747</v>
      </c>
      <c r="N359" s="50" t="s">
        <v>29</v>
      </c>
      <c r="O359" s="50" t="s">
        <v>32</v>
      </c>
      <c r="P359" s="50" t="s">
        <v>32</v>
      </c>
      <c r="Q359" s="50" t="s">
        <v>3087</v>
      </c>
      <c r="R359" s="50" t="s">
        <v>29</v>
      </c>
      <c r="S359" s="50" t="s">
        <v>2751</v>
      </c>
      <c r="T359" s="50" t="s">
        <v>2287</v>
      </c>
      <c r="U359" s="50" t="s">
        <v>30</v>
      </c>
      <c r="V359" s="50" t="str">
        <f>VLOOKUP(A359,Register!$D$2:$N$1317,11,0)</f>
        <v>CWIP-DORMATORY (G+3) cane yard</v>
      </c>
      <c r="W359" s="50" t="s">
        <v>29</v>
      </c>
      <c r="X359" s="50" t="s">
        <v>29</v>
      </c>
    </row>
    <row r="360" spans="1:24" ht="14.1" customHeight="1" x14ac:dyDescent="0.25">
      <c r="A360" s="50" t="str">
        <f t="shared" si="5"/>
        <v>9100000003-0</v>
      </c>
      <c r="B360" s="57" t="s">
        <v>29</v>
      </c>
      <c r="C360" s="50" t="s">
        <v>29</v>
      </c>
      <c r="D360" s="50" t="s">
        <v>3138</v>
      </c>
      <c r="E360" s="50" t="s">
        <v>2814</v>
      </c>
      <c r="F360" s="50" t="s">
        <v>29</v>
      </c>
      <c r="G360" s="50" t="s">
        <v>29</v>
      </c>
      <c r="H360" s="50" t="s">
        <v>2904</v>
      </c>
      <c r="I360" s="58">
        <v>45118</v>
      </c>
      <c r="J360" s="50" t="s">
        <v>2816</v>
      </c>
      <c r="K360" s="59">
        <v>12288.15</v>
      </c>
      <c r="L360" s="50" t="s">
        <v>37</v>
      </c>
      <c r="M360" s="51" t="s">
        <v>2747</v>
      </c>
      <c r="N360" s="50" t="s">
        <v>29</v>
      </c>
      <c r="O360" s="50" t="s">
        <v>32</v>
      </c>
      <c r="P360" s="50" t="s">
        <v>32</v>
      </c>
      <c r="Q360" s="50" t="s">
        <v>3139</v>
      </c>
      <c r="R360" s="50" t="s">
        <v>29</v>
      </c>
      <c r="S360" s="50" t="s">
        <v>2751</v>
      </c>
      <c r="T360" s="50" t="s">
        <v>2181</v>
      </c>
      <c r="U360" s="50" t="s">
        <v>30</v>
      </c>
      <c r="V360" s="50" t="str">
        <f>VLOOKUP(A360,Register!$D$2:$N$1317,11,0)</f>
        <v>Cwip New I T Office</v>
      </c>
      <c r="W360" s="50" t="s">
        <v>29</v>
      </c>
      <c r="X360" s="50" t="s">
        <v>29</v>
      </c>
    </row>
    <row r="361" spans="1:24" ht="14.1" customHeight="1" x14ac:dyDescent="0.25">
      <c r="A361" s="50" t="str">
        <f t="shared" si="5"/>
        <v>9100000047-0</v>
      </c>
      <c r="B361" s="57" t="s">
        <v>29</v>
      </c>
      <c r="C361" s="50" t="s">
        <v>29</v>
      </c>
      <c r="D361" s="50" t="s">
        <v>3140</v>
      </c>
      <c r="E361" s="50" t="s">
        <v>2814</v>
      </c>
      <c r="F361" s="50" t="s">
        <v>29</v>
      </c>
      <c r="G361" s="50" t="s">
        <v>29</v>
      </c>
      <c r="H361" s="50" t="s">
        <v>2904</v>
      </c>
      <c r="I361" s="58">
        <v>45119</v>
      </c>
      <c r="J361" s="50" t="s">
        <v>2816</v>
      </c>
      <c r="K361" s="59">
        <v>12500</v>
      </c>
      <c r="L361" s="50" t="s">
        <v>37</v>
      </c>
      <c r="M361" s="51" t="s">
        <v>2747</v>
      </c>
      <c r="N361" s="50" t="s">
        <v>29</v>
      </c>
      <c r="O361" s="50" t="s">
        <v>32</v>
      </c>
      <c r="P361" s="50" t="s">
        <v>32</v>
      </c>
      <c r="Q361" s="50" t="s">
        <v>3079</v>
      </c>
      <c r="R361" s="50" t="s">
        <v>29</v>
      </c>
      <c r="S361" s="50" t="s">
        <v>2751</v>
      </c>
      <c r="T361" s="50" t="s">
        <v>2287</v>
      </c>
      <c r="U361" s="50" t="s">
        <v>30</v>
      </c>
      <c r="V361" s="50" t="str">
        <f>VLOOKUP(A361,Register!$D$2:$N$1317,11,0)</f>
        <v>CWIP-DORMATORY (G+3) cane yard</v>
      </c>
      <c r="W361" s="50" t="s">
        <v>29</v>
      </c>
      <c r="X361" s="50" t="s">
        <v>29</v>
      </c>
    </row>
    <row r="362" spans="1:24" ht="14.1" customHeight="1" x14ac:dyDescent="0.25">
      <c r="A362" s="50" t="str">
        <f t="shared" si="5"/>
        <v>9100000032-0</v>
      </c>
      <c r="B362" s="57" t="s">
        <v>29</v>
      </c>
      <c r="C362" s="50" t="s">
        <v>29</v>
      </c>
      <c r="D362" s="50" t="s">
        <v>3141</v>
      </c>
      <c r="E362" s="50" t="s">
        <v>2814</v>
      </c>
      <c r="F362" s="50" t="s">
        <v>29</v>
      </c>
      <c r="G362" s="50" t="s">
        <v>29</v>
      </c>
      <c r="H362" s="50" t="s">
        <v>2904</v>
      </c>
      <c r="I362" s="58">
        <v>45119</v>
      </c>
      <c r="J362" s="50" t="s">
        <v>2816</v>
      </c>
      <c r="K362" s="59">
        <v>12500</v>
      </c>
      <c r="L362" s="50" t="s">
        <v>37</v>
      </c>
      <c r="M362" s="51" t="s">
        <v>2747</v>
      </c>
      <c r="N362" s="50" t="s">
        <v>29</v>
      </c>
      <c r="O362" s="50" t="s">
        <v>32</v>
      </c>
      <c r="P362" s="50" t="s">
        <v>32</v>
      </c>
      <c r="Q362" s="50" t="s">
        <v>3142</v>
      </c>
      <c r="R362" s="50" t="s">
        <v>29</v>
      </c>
      <c r="S362" s="50" t="s">
        <v>2751</v>
      </c>
      <c r="T362" s="50" t="s">
        <v>2255</v>
      </c>
      <c r="U362" s="50" t="s">
        <v>30</v>
      </c>
      <c r="V362" s="50" t="str">
        <f>VLOOKUP(A362,Register!$D$2:$N$1317,11,0)</f>
        <v>CWIP - CANE YARD ROAD &amp; DRAIN WORK</v>
      </c>
      <c r="W362" s="50" t="s">
        <v>29</v>
      </c>
      <c r="X362" s="50" t="s">
        <v>29</v>
      </c>
    </row>
    <row r="363" spans="1:24" ht="14.1" customHeight="1" x14ac:dyDescent="0.25">
      <c r="A363" s="50" t="str">
        <f t="shared" si="5"/>
        <v>9100000040-0</v>
      </c>
      <c r="B363" s="57" t="s">
        <v>29</v>
      </c>
      <c r="C363" s="50" t="s">
        <v>29</v>
      </c>
      <c r="D363" s="50" t="s">
        <v>3143</v>
      </c>
      <c r="E363" s="50" t="s">
        <v>2814</v>
      </c>
      <c r="F363" s="50" t="s">
        <v>29</v>
      </c>
      <c r="G363" s="50" t="s">
        <v>29</v>
      </c>
      <c r="H363" s="50" t="s">
        <v>2904</v>
      </c>
      <c r="I363" s="58">
        <v>45119</v>
      </c>
      <c r="J363" s="50" t="s">
        <v>2816</v>
      </c>
      <c r="K363" s="59">
        <v>480</v>
      </c>
      <c r="L363" s="50" t="s">
        <v>37</v>
      </c>
      <c r="M363" s="51" t="s">
        <v>2747</v>
      </c>
      <c r="N363" s="50" t="s">
        <v>29</v>
      </c>
      <c r="O363" s="50" t="s">
        <v>32</v>
      </c>
      <c r="P363" s="50" t="s">
        <v>32</v>
      </c>
      <c r="Q363" s="50" t="s">
        <v>2937</v>
      </c>
      <c r="R363" s="50" t="s">
        <v>29</v>
      </c>
      <c r="S363" s="50" t="s">
        <v>2751</v>
      </c>
      <c r="T363" s="50" t="s">
        <v>2271</v>
      </c>
      <c r="U363" s="50" t="s">
        <v>30</v>
      </c>
      <c r="V363" s="50" t="str">
        <f>VLOOKUP(A363,Register!$D$2:$N$1317,11,0)</f>
        <v>Two Room Set G+3</v>
      </c>
      <c r="W363" s="50" t="s">
        <v>29</v>
      </c>
      <c r="X363" s="50" t="s">
        <v>29</v>
      </c>
    </row>
    <row r="364" spans="1:24" ht="14.1" customHeight="1" x14ac:dyDescent="0.25">
      <c r="A364" s="50" t="str">
        <f t="shared" si="5"/>
        <v>9100000025-0</v>
      </c>
      <c r="B364" s="57" t="s">
        <v>29</v>
      </c>
      <c r="C364" s="50" t="s">
        <v>29</v>
      </c>
      <c r="D364" s="50" t="s">
        <v>3144</v>
      </c>
      <c r="E364" s="50" t="s">
        <v>2814</v>
      </c>
      <c r="F364" s="50" t="s">
        <v>29</v>
      </c>
      <c r="G364" s="50" t="s">
        <v>29</v>
      </c>
      <c r="H364" s="50" t="s">
        <v>2904</v>
      </c>
      <c r="I364" s="58">
        <v>45119</v>
      </c>
      <c r="J364" s="50" t="s">
        <v>2816</v>
      </c>
      <c r="K364" s="59">
        <v>6185.59</v>
      </c>
      <c r="L364" s="50" t="s">
        <v>37</v>
      </c>
      <c r="M364" s="51" t="s">
        <v>2747</v>
      </c>
      <c r="N364" s="50" t="s">
        <v>29</v>
      </c>
      <c r="O364" s="50" t="s">
        <v>32</v>
      </c>
      <c r="P364" s="50" t="s">
        <v>32</v>
      </c>
      <c r="Q364" s="50" t="s">
        <v>3145</v>
      </c>
      <c r="R364" s="50" t="s">
        <v>29</v>
      </c>
      <c r="S364" s="50" t="s">
        <v>2751</v>
      </c>
      <c r="T364" s="50" t="s">
        <v>2238</v>
      </c>
      <c r="U364" s="50" t="s">
        <v>30</v>
      </c>
      <c r="V364" s="50" t="str">
        <f>VLOOKUP(A364,Register!$D$2:$N$1317,11,0)</f>
        <v>CWIP - SWAMI NARAYAN HALL</v>
      </c>
      <c r="W364" s="50" t="s">
        <v>29</v>
      </c>
      <c r="X364" s="50" t="s">
        <v>29</v>
      </c>
    </row>
    <row r="365" spans="1:24" ht="14.1" customHeight="1" x14ac:dyDescent="0.25">
      <c r="A365" s="50" t="str">
        <f t="shared" si="5"/>
        <v>9100000046-0</v>
      </c>
      <c r="B365" s="57" t="s">
        <v>29</v>
      </c>
      <c r="C365" s="50" t="s">
        <v>29</v>
      </c>
      <c r="D365" s="50" t="s">
        <v>3146</v>
      </c>
      <c r="E365" s="50" t="s">
        <v>2814</v>
      </c>
      <c r="F365" s="50" t="s">
        <v>29</v>
      </c>
      <c r="G365" s="50" t="s">
        <v>29</v>
      </c>
      <c r="H365" s="50" t="s">
        <v>2904</v>
      </c>
      <c r="I365" s="58">
        <v>45119</v>
      </c>
      <c r="J365" s="50" t="s">
        <v>2816</v>
      </c>
      <c r="K365" s="59">
        <v>1627.48</v>
      </c>
      <c r="L365" s="50" t="s">
        <v>37</v>
      </c>
      <c r="M365" s="51" t="s">
        <v>2747</v>
      </c>
      <c r="N365" s="50" t="s">
        <v>29</v>
      </c>
      <c r="O365" s="50" t="s">
        <v>2829</v>
      </c>
      <c r="P365" s="50" t="s">
        <v>2829</v>
      </c>
      <c r="Q365" s="50" t="s">
        <v>3147</v>
      </c>
      <c r="R365" s="50" t="s">
        <v>29</v>
      </c>
      <c r="S365" s="50" t="s">
        <v>2751</v>
      </c>
      <c r="T365" s="50" t="s">
        <v>2283</v>
      </c>
      <c r="U365" s="50" t="s">
        <v>30</v>
      </c>
      <c r="V365" s="50" t="str">
        <f>VLOOKUP(A365,Register!$D$2:$N$1317,11,0)</f>
        <v xml:space="preserve"> CWIP-New Sulphur Godown</v>
      </c>
      <c r="W365" s="50" t="s">
        <v>29</v>
      </c>
      <c r="X365" s="50" t="s">
        <v>29</v>
      </c>
    </row>
    <row r="366" spans="1:24" ht="14.1" customHeight="1" x14ac:dyDescent="0.25">
      <c r="A366" s="50" t="str">
        <f t="shared" si="5"/>
        <v>9100000040-0</v>
      </c>
      <c r="B366" s="57" t="s">
        <v>29</v>
      </c>
      <c r="C366" s="50" t="s">
        <v>29</v>
      </c>
      <c r="D366" s="50" t="s">
        <v>3148</v>
      </c>
      <c r="E366" s="50" t="s">
        <v>2814</v>
      </c>
      <c r="F366" s="50" t="s">
        <v>29</v>
      </c>
      <c r="G366" s="50" t="s">
        <v>29</v>
      </c>
      <c r="H366" s="50" t="s">
        <v>2904</v>
      </c>
      <c r="I366" s="58">
        <v>45121</v>
      </c>
      <c r="J366" s="50" t="s">
        <v>2816</v>
      </c>
      <c r="K366" s="59">
        <v>12500</v>
      </c>
      <c r="L366" s="50" t="s">
        <v>37</v>
      </c>
      <c r="M366" s="51" t="s">
        <v>2747</v>
      </c>
      <c r="N366" s="50" t="s">
        <v>29</v>
      </c>
      <c r="O366" s="50" t="s">
        <v>32</v>
      </c>
      <c r="P366" s="50" t="s">
        <v>32</v>
      </c>
      <c r="Q366" s="50" t="s">
        <v>2946</v>
      </c>
      <c r="R366" s="50" t="s">
        <v>29</v>
      </c>
      <c r="S366" s="50" t="s">
        <v>2751</v>
      </c>
      <c r="T366" s="50" t="s">
        <v>2271</v>
      </c>
      <c r="U366" s="50" t="s">
        <v>30</v>
      </c>
      <c r="V366" s="50" t="str">
        <f>VLOOKUP(A366,Register!$D$2:$N$1317,11,0)</f>
        <v>Two Room Set G+3</v>
      </c>
      <c r="W366" s="50" t="s">
        <v>29</v>
      </c>
      <c r="X366" s="50" t="s">
        <v>29</v>
      </c>
    </row>
    <row r="367" spans="1:24" ht="14.1" customHeight="1" x14ac:dyDescent="0.25">
      <c r="A367" s="50" t="str">
        <f t="shared" si="5"/>
        <v>9100000046-0</v>
      </c>
      <c r="B367" s="57" t="s">
        <v>29</v>
      </c>
      <c r="C367" s="50" t="s">
        <v>29</v>
      </c>
      <c r="D367" s="50" t="s">
        <v>3149</v>
      </c>
      <c r="E367" s="50" t="s">
        <v>2814</v>
      </c>
      <c r="F367" s="50" t="s">
        <v>29</v>
      </c>
      <c r="G367" s="50" t="s">
        <v>29</v>
      </c>
      <c r="H367" s="50" t="s">
        <v>2904</v>
      </c>
      <c r="I367" s="58">
        <v>45121</v>
      </c>
      <c r="J367" s="50" t="s">
        <v>2816</v>
      </c>
      <c r="K367" s="59">
        <v>50000</v>
      </c>
      <c r="L367" s="50" t="s">
        <v>37</v>
      </c>
      <c r="M367" s="51" t="s">
        <v>2747</v>
      </c>
      <c r="N367" s="50" t="s">
        <v>29</v>
      </c>
      <c r="O367" s="50" t="s">
        <v>2829</v>
      </c>
      <c r="P367" s="50" t="s">
        <v>2829</v>
      </c>
      <c r="Q367" s="50" t="s">
        <v>2946</v>
      </c>
      <c r="R367" s="50" t="s">
        <v>29</v>
      </c>
      <c r="S367" s="50" t="s">
        <v>2751</v>
      </c>
      <c r="T367" s="50" t="s">
        <v>2283</v>
      </c>
      <c r="U367" s="50" t="s">
        <v>30</v>
      </c>
      <c r="V367" s="50" t="str">
        <f>VLOOKUP(A367,Register!$D$2:$N$1317,11,0)</f>
        <v xml:space="preserve"> CWIP-New Sulphur Godown</v>
      </c>
      <c r="W367" s="50" t="s">
        <v>29</v>
      </c>
      <c r="X367" s="50" t="s">
        <v>29</v>
      </c>
    </row>
    <row r="368" spans="1:24" ht="14.1" customHeight="1" x14ac:dyDescent="0.25">
      <c r="A368" s="50" t="str">
        <f t="shared" si="5"/>
        <v>9100000032-0</v>
      </c>
      <c r="B368" s="57" t="s">
        <v>29</v>
      </c>
      <c r="C368" s="50" t="s">
        <v>29</v>
      </c>
      <c r="D368" s="50" t="s">
        <v>3150</v>
      </c>
      <c r="E368" s="50" t="s">
        <v>2814</v>
      </c>
      <c r="F368" s="50" t="s">
        <v>29</v>
      </c>
      <c r="G368" s="50" t="s">
        <v>29</v>
      </c>
      <c r="H368" s="50" t="s">
        <v>2904</v>
      </c>
      <c r="I368" s="58">
        <v>45121</v>
      </c>
      <c r="J368" s="50" t="s">
        <v>2816</v>
      </c>
      <c r="K368" s="59">
        <v>12500</v>
      </c>
      <c r="L368" s="50" t="s">
        <v>37</v>
      </c>
      <c r="M368" s="51" t="s">
        <v>2747</v>
      </c>
      <c r="N368" s="50" t="s">
        <v>29</v>
      </c>
      <c r="O368" s="50" t="s">
        <v>32</v>
      </c>
      <c r="P368" s="50" t="s">
        <v>32</v>
      </c>
      <c r="Q368" s="50" t="s">
        <v>3033</v>
      </c>
      <c r="R368" s="50" t="s">
        <v>29</v>
      </c>
      <c r="S368" s="50" t="s">
        <v>2751</v>
      </c>
      <c r="T368" s="50" t="s">
        <v>2255</v>
      </c>
      <c r="U368" s="50" t="s">
        <v>30</v>
      </c>
      <c r="V368" s="50" t="str">
        <f>VLOOKUP(A368,Register!$D$2:$N$1317,11,0)</f>
        <v>CWIP - CANE YARD ROAD &amp; DRAIN WORK</v>
      </c>
      <c r="W368" s="50" t="s">
        <v>29</v>
      </c>
      <c r="X368" s="50" t="s">
        <v>29</v>
      </c>
    </row>
    <row r="369" spans="1:24" ht="14.1" customHeight="1" x14ac:dyDescent="0.25">
      <c r="A369" s="50" t="str">
        <f t="shared" si="5"/>
        <v>9100000040-0</v>
      </c>
      <c r="B369" s="57" t="s">
        <v>29</v>
      </c>
      <c r="C369" s="50" t="s">
        <v>29</v>
      </c>
      <c r="D369" s="50" t="s">
        <v>3151</v>
      </c>
      <c r="E369" s="50" t="s">
        <v>2814</v>
      </c>
      <c r="F369" s="50" t="s">
        <v>29</v>
      </c>
      <c r="G369" s="50" t="s">
        <v>29</v>
      </c>
      <c r="H369" s="50" t="s">
        <v>2904</v>
      </c>
      <c r="I369" s="58">
        <v>45121</v>
      </c>
      <c r="J369" s="50" t="s">
        <v>2816</v>
      </c>
      <c r="K369" s="59">
        <v>143.94</v>
      </c>
      <c r="L369" s="50" t="s">
        <v>37</v>
      </c>
      <c r="M369" s="51" t="s">
        <v>2747</v>
      </c>
      <c r="N369" s="50" t="s">
        <v>29</v>
      </c>
      <c r="O369" s="50" t="s">
        <v>32</v>
      </c>
      <c r="P369" s="50" t="s">
        <v>32</v>
      </c>
      <c r="Q369" s="50" t="s">
        <v>3152</v>
      </c>
      <c r="R369" s="50" t="s">
        <v>29</v>
      </c>
      <c r="S369" s="50" t="s">
        <v>2751</v>
      </c>
      <c r="T369" s="50" t="s">
        <v>2271</v>
      </c>
      <c r="U369" s="50" t="s">
        <v>30</v>
      </c>
      <c r="V369" s="50" t="str">
        <f>VLOOKUP(A369,Register!$D$2:$N$1317,11,0)</f>
        <v>Two Room Set G+3</v>
      </c>
      <c r="W369" s="50" t="s">
        <v>29</v>
      </c>
      <c r="X369" s="50" t="s">
        <v>29</v>
      </c>
    </row>
    <row r="370" spans="1:24" ht="14.1" customHeight="1" x14ac:dyDescent="0.25">
      <c r="A370" s="50" t="str">
        <f t="shared" si="5"/>
        <v>9100000025-0</v>
      </c>
      <c r="B370" s="57" t="s">
        <v>29</v>
      </c>
      <c r="C370" s="50" t="s">
        <v>29</v>
      </c>
      <c r="D370" s="50" t="s">
        <v>3153</v>
      </c>
      <c r="E370" s="50" t="s">
        <v>2814</v>
      </c>
      <c r="F370" s="50" t="s">
        <v>29</v>
      </c>
      <c r="G370" s="50" t="s">
        <v>29</v>
      </c>
      <c r="H370" s="50" t="s">
        <v>2904</v>
      </c>
      <c r="I370" s="58">
        <v>45122</v>
      </c>
      <c r="J370" s="50" t="s">
        <v>2816</v>
      </c>
      <c r="K370" s="59">
        <v>1100</v>
      </c>
      <c r="L370" s="50" t="s">
        <v>37</v>
      </c>
      <c r="M370" s="51" t="s">
        <v>2747</v>
      </c>
      <c r="N370" s="50" t="s">
        <v>29</v>
      </c>
      <c r="O370" s="50" t="s">
        <v>32</v>
      </c>
      <c r="P370" s="50" t="s">
        <v>32</v>
      </c>
      <c r="Q370" s="50" t="s">
        <v>2973</v>
      </c>
      <c r="R370" s="50" t="s">
        <v>29</v>
      </c>
      <c r="S370" s="50" t="s">
        <v>2751</v>
      </c>
      <c r="T370" s="50" t="s">
        <v>2238</v>
      </c>
      <c r="U370" s="50" t="s">
        <v>30</v>
      </c>
      <c r="V370" s="50" t="str">
        <f>VLOOKUP(A370,Register!$D$2:$N$1317,11,0)</f>
        <v>CWIP - SWAMI NARAYAN HALL</v>
      </c>
      <c r="W370" s="50" t="s">
        <v>29</v>
      </c>
      <c r="X370" s="50" t="s">
        <v>29</v>
      </c>
    </row>
    <row r="371" spans="1:24" ht="14.1" customHeight="1" x14ac:dyDescent="0.25">
      <c r="A371" s="50" t="str">
        <f t="shared" si="5"/>
        <v>9100000025-0</v>
      </c>
      <c r="B371" s="57" t="s">
        <v>29</v>
      </c>
      <c r="C371" s="50" t="s">
        <v>29</v>
      </c>
      <c r="D371" s="50" t="s">
        <v>3153</v>
      </c>
      <c r="E371" s="50" t="s">
        <v>2814</v>
      </c>
      <c r="F371" s="50" t="s">
        <v>29</v>
      </c>
      <c r="G371" s="50" t="s">
        <v>29</v>
      </c>
      <c r="H371" s="50" t="s">
        <v>2904</v>
      </c>
      <c r="I371" s="58">
        <v>45122</v>
      </c>
      <c r="J371" s="50" t="s">
        <v>2816</v>
      </c>
      <c r="K371" s="59">
        <v>93.8</v>
      </c>
      <c r="L371" s="50" t="s">
        <v>37</v>
      </c>
      <c r="M371" s="51" t="s">
        <v>2747</v>
      </c>
      <c r="N371" s="50" t="s">
        <v>29</v>
      </c>
      <c r="O371" s="50" t="s">
        <v>32</v>
      </c>
      <c r="P371" s="50" t="s">
        <v>32</v>
      </c>
      <c r="Q371" s="50" t="s">
        <v>2973</v>
      </c>
      <c r="R371" s="50" t="s">
        <v>29</v>
      </c>
      <c r="S371" s="50" t="s">
        <v>2751</v>
      </c>
      <c r="T371" s="50" t="s">
        <v>2238</v>
      </c>
      <c r="U371" s="50" t="s">
        <v>30</v>
      </c>
      <c r="V371" s="50" t="str">
        <f>VLOOKUP(A371,Register!$D$2:$N$1317,11,0)</f>
        <v>CWIP - SWAMI NARAYAN HALL</v>
      </c>
      <c r="W371" s="50" t="s">
        <v>29</v>
      </c>
      <c r="X371" s="50" t="s">
        <v>29</v>
      </c>
    </row>
    <row r="372" spans="1:24" ht="14.1" customHeight="1" x14ac:dyDescent="0.25">
      <c r="A372" s="50" t="str">
        <f t="shared" si="5"/>
        <v>9100000025-0</v>
      </c>
      <c r="B372" s="57" t="s">
        <v>29</v>
      </c>
      <c r="C372" s="50" t="s">
        <v>29</v>
      </c>
      <c r="D372" s="50" t="s">
        <v>3153</v>
      </c>
      <c r="E372" s="50" t="s">
        <v>2814</v>
      </c>
      <c r="F372" s="50" t="s">
        <v>29</v>
      </c>
      <c r="G372" s="50" t="s">
        <v>29</v>
      </c>
      <c r="H372" s="50" t="s">
        <v>2904</v>
      </c>
      <c r="I372" s="58">
        <v>45122</v>
      </c>
      <c r="J372" s="50" t="s">
        <v>2816</v>
      </c>
      <c r="K372" s="59">
        <v>8.5</v>
      </c>
      <c r="L372" s="50" t="s">
        <v>37</v>
      </c>
      <c r="M372" s="51" t="s">
        <v>2747</v>
      </c>
      <c r="N372" s="50" t="s">
        <v>29</v>
      </c>
      <c r="O372" s="50" t="s">
        <v>32</v>
      </c>
      <c r="P372" s="50" t="s">
        <v>32</v>
      </c>
      <c r="Q372" s="50" t="s">
        <v>2973</v>
      </c>
      <c r="R372" s="50" t="s">
        <v>29</v>
      </c>
      <c r="S372" s="50" t="s">
        <v>2751</v>
      </c>
      <c r="T372" s="50" t="s">
        <v>2238</v>
      </c>
      <c r="U372" s="50" t="s">
        <v>30</v>
      </c>
      <c r="V372" s="50" t="str">
        <f>VLOOKUP(A372,Register!$D$2:$N$1317,11,0)</f>
        <v>CWIP - SWAMI NARAYAN HALL</v>
      </c>
      <c r="W372" s="50" t="s">
        <v>29</v>
      </c>
      <c r="X372" s="50" t="s">
        <v>29</v>
      </c>
    </row>
    <row r="373" spans="1:24" ht="14.1" customHeight="1" x14ac:dyDescent="0.25">
      <c r="A373" s="50" t="str">
        <f t="shared" si="5"/>
        <v>9100000032-0</v>
      </c>
      <c r="B373" s="57" t="s">
        <v>29</v>
      </c>
      <c r="C373" s="50" t="s">
        <v>29</v>
      </c>
      <c r="D373" s="50" t="s">
        <v>3154</v>
      </c>
      <c r="E373" s="50" t="s">
        <v>2814</v>
      </c>
      <c r="F373" s="50" t="s">
        <v>29</v>
      </c>
      <c r="G373" s="50" t="s">
        <v>29</v>
      </c>
      <c r="H373" s="50" t="s">
        <v>2904</v>
      </c>
      <c r="I373" s="58">
        <v>45122</v>
      </c>
      <c r="J373" s="50" t="s">
        <v>2816</v>
      </c>
      <c r="K373" s="59">
        <v>17500</v>
      </c>
      <c r="L373" s="50" t="s">
        <v>37</v>
      </c>
      <c r="M373" s="51" t="s">
        <v>2747</v>
      </c>
      <c r="N373" s="50" t="s">
        <v>29</v>
      </c>
      <c r="O373" s="50" t="s">
        <v>32</v>
      </c>
      <c r="P373" s="50" t="s">
        <v>32</v>
      </c>
      <c r="Q373" s="50" t="s">
        <v>3133</v>
      </c>
      <c r="R373" s="50" t="s">
        <v>29</v>
      </c>
      <c r="S373" s="50" t="s">
        <v>2751</v>
      </c>
      <c r="T373" s="50" t="s">
        <v>2255</v>
      </c>
      <c r="U373" s="50" t="s">
        <v>30</v>
      </c>
      <c r="V373" s="50" t="str">
        <f>VLOOKUP(A373,Register!$D$2:$N$1317,11,0)</f>
        <v>CWIP - CANE YARD ROAD &amp; DRAIN WORK</v>
      </c>
      <c r="W373" s="50" t="s">
        <v>29</v>
      </c>
      <c r="X373" s="50" t="s">
        <v>29</v>
      </c>
    </row>
    <row r="374" spans="1:24" ht="14.1" customHeight="1" x14ac:dyDescent="0.25">
      <c r="A374" s="50" t="str">
        <f t="shared" si="5"/>
        <v>9100000046-0</v>
      </c>
      <c r="B374" s="57" t="s">
        <v>29</v>
      </c>
      <c r="C374" s="50" t="s">
        <v>29</v>
      </c>
      <c r="D374" s="50" t="s">
        <v>3155</v>
      </c>
      <c r="E374" s="50" t="s">
        <v>2814</v>
      </c>
      <c r="F374" s="50" t="s">
        <v>29</v>
      </c>
      <c r="G374" s="50" t="s">
        <v>29</v>
      </c>
      <c r="H374" s="50" t="s">
        <v>2904</v>
      </c>
      <c r="I374" s="58">
        <v>45122</v>
      </c>
      <c r="J374" s="50" t="s">
        <v>2816</v>
      </c>
      <c r="K374" s="59">
        <v>21802.639999999999</v>
      </c>
      <c r="L374" s="50" t="s">
        <v>37</v>
      </c>
      <c r="M374" s="51" t="s">
        <v>2747</v>
      </c>
      <c r="N374" s="50" t="s">
        <v>29</v>
      </c>
      <c r="O374" s="50" t="s">
        <v>2829</v>
      </c>
      <c r="P374" s="50" t="s">
        <v>2829</v>
      </c>
      <c r="Q374" s="50" t="s">
        <v>3156</v>
      </c>
      <c r="R374" s="50" t="s">
        <v>29</v>
      </c>
      <c r="S374" s="50" t="s">
        <v>2751</v>
      </c>
      <c r="T374" s="50" t="s">
        <v>2283</v>
      </c>
      <c r="U374" s="50" t="s">
        <v>30</v>
      </c>
      <c r="V374" s="50" t="str">
        <f>VLOOKUP(A374,Register!$D$2:$N$1317,11,0)</f>
        <v xml:space="preserve"> CWIP-New Sulphur Godown</v>
      </c>
      <c r="W374" s="50" t="s">
        <v>29</v>
      </c>
      <c r="X374" s="50" t="s">
        <v>29</v>
      </c>
    </row>
    <row r="375" spans="1:24" ht="14.1" customHeight="1" x14ac:dyDescent="0.25">
      <c r="A375" s="50" t="str">
        <f t="shared" si="5"/>
        <v>9100000046-0</v>
      </c>
      <c r="B375" s="57" t="s">
        <v>29</v>
      </c>
      <c r="C375" s="50" t="s">
        <v>29</v>
      </c>
      <c r="D375" s="50" t="s">
        <v>3155</v>
      </c>
      <c r="E375" s="50" t="s">
        <v>2814</v>
      </c>
      <c r="F375" s="50" t="s">
        <v>29</v>
      </c>
      <c r="G375" s="50" t="s">
        <v>29</v>
      </c>
      <c r="H375" s="50" t="s">
        <v>2904</v>
      </c>
      <c r="I375" s="58">
        <v>45122</v>
      </c>
      <c r="J375" s="50" t="s">
        <v>2816</v>
      </c>
      <c r="K375" s="59">
        <v>4124.08</v>
      </c>
      <c r="L375" s="50" t="s">
        <v>37</v>
      </c>
      <c r="M375" s="51" t="s">
        <v>2747</v>
      </c>
      <c r="N375" s="50" t="s">
        <v>29</v>
      </c>
      <c r="O375" s="50" t="s">
        <v>2829</v>
      </c>
      <c r="P375" s="50" t="s">
        <v>2829</v>
      </c>
      <c r="Q375" s="50" t="s">
        <v>3156</v>
      </c>
      <c r="R375" s="50" t="s">
        <v>29</v>
      </c>
      <c r="S375" s="50" t="s">
        <v>2751</v>
      </c>
      <c r="T375" s="50" t="s">
        <v>2283</v>
      </c>
      <c r="U375" s="50" t="s">
        <v>30</v>
      </c>
      <c r="V375" s="50" t="str">
        <f>VLOOKUP(A375,Register!$D$2:$N$1317,11,0)</f>
        <v xml:space="preserve"> CWIP-New Sulphur Godown</v>
      </c>
      <c r="W375" s="50" t="s">
        <v>29</v>
      </c>
      <c r="X375" s="50" t="s">
        <v>29</v>
      </c>
    </row>
    <row r="376" spans="1:24" ht="14.1" customHeight="1" x14ac:dyDescent="0.25">
      <c r="A376" s="50" t="str">
        <f t="shared" si="5"/>
        <v>9100000047-0</v>
      </c>
      <c r="B376" s="57" t="s">
        <v>29</v>
      </c>
      <c r="C376" s="50" t="s">
        <v>29</v>
      </c>
      <c r="D376" s="50" t="s">
        <v>3157</v>
      </c>
      <c r="E376" s="50" t="s">
        <v>2814</v>
      </c>
      <c r="F376" s="50" t="s">
        <v>29</v>
      </c>
      <c r="G376" s="50" t="s">
        <v>29</v>
      </c>
      <c r="H376" s="50" t="s">
        <v>2904</v>
      </c>
      <c r="I376" s="58">
        <v>45122</v>
      </c>
      <c r="J376" s="50" t="s">
        <v>2816</v>
      </c>
      <c r="K376" s="59">
        <v>5450.66</v>
      </c>
      <c r="L376" s="50" t="s">
        <v>37</v>
      </c>
      <c r="M376" s="51" t="s">
        <v>2747</v>
      </c>
      <c r="N376" s="50" t="s">
        <v>29</v>
      </c>
      <c r="O376" s="50" t="s">
        <v>32</v>
      </c>
      <c r="P376" s="50" t="s">
        <v>32</v>
      </c>
      <c r="Q376" s="50" t="s">
        <v>3156</v>
      </c>
      <c r="R376" s="50" t="s">
        <v>29</v>
      </c>
      <c r="S376" s="50" t="s">
        <v>2751</v>
      </c>
      <c r="T376" s="50" t="s">
        <v>2287</v>
      </c>
      <c r="U376" s="50" t="s">
        <v>30</v>
      </c>
      <c r="V376" s="50" t="str">
        <f>VLOOKUP(A376,Register!$D$2:$N$1317,11,0)</f>
        <v>CWIP-DORMATORY (G+3) cane yard</v>
      </c>
      <c r="W376" s="50" t="s">
        <v>29</v>
      </c>
      <c r="X376" s="50" t="s">
        <v>29</v>
      </c>
    </row>
    <row r="377" spans="1:24" ht="14.1" customHeight="1" x14ac:dyDescent="0.25">
      <c r="A377" s="50" t="str">
        <f t="shared" si="5"/>
        <v>9100000047-0</v>
      </c>
      <c r="B377" s="57" t="s">
        <v>29</v>
      </c>
      <c r="C377" s="50" t="s">
        <v>29</v>
      </c>
      <c r="D377" s="50" t="s">
        <v>3157</v>
      </c>
      <c r="E377" s="50" t="s">
        <v>2814</v>
      </c>
      <c r="F377" s="50" t="s">
        <v>29</v>
      </c>
      <c r="G377" s="50" t="s">
        <v>29</v>
      </c>
      <c r="H377" s="50" t="s">
        <v>2904</v>
      </c>
      <c r="I377" s="58">
        <v>45122</v>
      </c>
      <c r="J377" s="50" t="s">
        <v>2816</v>
      </c>
      <c r="K377" s="59">
        <v>1031.02</v>
      </c>
      <c r="L377" s="50" t="s">
        <v>37</v>
      </c>
      <c r="M377" s="51" t="s">
        <v>2747</v>
      </c>
      <c r="N377" s="50" t="s">
        <v>29</v>
      </c>
      <c r="O377" s="50" t="s">
        <v>32</v>
      </c>
      <c r="P377" s="50" t="s">
        <v>32</v>
      </c>
      <c r="Q377" s="50" t="s">
        <v>3156</v>
      </c>
      <c r="R377" s="50" t="s">
        <v>29</v>
      </c>
      <c r="S377" s="50" t="s">
        <v>2751</v>
      </c>
      <c r="T377" s="50" t="s">
        <v>2287</v>
      </c>
      <c r="U377" s="50" t="s">
        <v>30</v>
      </c>
      <c r="V377" s="50" t="str">
        <f>VLOOKUP(A377,Register!$D$2:$N$1317,11,0)</f>
        <v>CWIP-DORMATORY (G+3) cane yard</v>
      </c>
      <c r="W377" s="50" t="s">
        <v>29</v>
      </c>
      <c r="X377" s="50" t="s">
        <v>29</v>
      </c>
    </row>
    <row r="378" spans="1:24" ht="14.1" customHeight="1" x14ac:dyDescent="0.25">
      <c r="A378" s="50" t="str">
        <f t="shared" si="5"/>
        <v>9100000016-0</v>
      </c>
      <c r="B378" s="57" t="s">
        <v>29</v>
      </c>
      <c r="C378" s="50" t="s">
        <v>29</v>
      </c>
      <c r="D378" s="50" t="s">
        <v>3158</v>
      </c>
      <c r="E378" s="50" t="s">
        <v>2814</v>
      </c>
      <c r="F378" s="50" t="s">
        <v>29</v>
      </c>
      <c r="G378" s="50" t="s">
        <v>29</v>
      </c>
      <c r="H378" s="50" t="s">
        <v>2904</v>
      </c>
      <c r="I378" s="58">
        <v>45123</v>
      </c>
      <c r="J378" s="50" t="s">
        <v>2816</v>
      </c>
      <c r="K378" s="59">
        <v>17500</v>
      </c>
      <c r="L378" s="50" t="s">
        <v>37</v>
      </c>
      <c r="M378" s="51" t="s">
        <v>2747</v>
      </c>
      <c r="N378" s="50" t="s">
        <v>29</v>
      </c>
      <c r="O378" s="50" t="s">
        <v>32</v>
      </c>
      <c r="P378" s="50" t="s">
        <v>32</v>
      </c>
      <c r="Q378" s="50" t="s">
        <v>3033</v>
      </c>
      <c r="R378" s="50" t="s">
        <v>29</v>
      </c>
      <c r="S378" s="50" t="s">
        <v>2751</v>
      </c>
      <c r="T378" s="50" t="s">
        <v>2215</v>
      </c>
      <c r="U378" s="50" t="s">
        <v>30</v>
      </c>
      <c r="V378" s="50" t="str">
        <f>VLOOKUP(A378,Register!$D$2:$N$1317,11,0)</f>
        <v>CWIP- ROAD &amp; DRAIN INSIDE FACTORY</v>
      </c>
      <c r="W378" s="50" t="s">
        <v>29</v>
      </c>
      <c r="X378" s="50" t="s">
        <v>29</v>
      </c>
    </row>
    <row r="379" spans="1:24" ht="14.1" customHeight="1" x14ac:dyDescent="0.25">
      <c r="A379" s="50" t="str">
        <f t="shared" si="5"/>
        <v>9100000047-0</v>
      </c>
      <c r="B379" s="57" t="s">
        <v>29</v>
      </c>
      <c r="C379" s="50" t="s">
        <v>29</v>
      </c>
      <c r="D379" s="50" t="s">
        <v>3159</v>
      </c>
      <c r="E379" s="50" t="s">
        <v>2814</v>
      </c>
      <c r="F379" s="50" t="s">
        <v>29</v>
      </c>
      <c r="G379" s="50" t="s">
        <v>29</v>
      </c>
      <c r="H379" s="50" t="s">
        <v>2904</v>
      </c>
      <c r="I379" s="58">
        <v>45123</v>
      </c>
      <c r="J379" s="50" t="s">
        <v>2816</v>
      </c>
      <c r="K379" s="59">
        <v>12500</v>
      </c>
      <c r="L379" s="50" t="s">
        <v>37</v>
      </c>
      <c r="M379" s="51" t="s">
        <v>2747</v>
      </c>
      <c r="N379" s="50" t="s">
        <v>29</v>
      </c>
      <c r="O379" s="50" t="s">
        <v>32</v>
      </c>
      <c r="P379" s="50" t="s">
        <v>32</v>
      </c>
      <c r="Q379" s="50" t="s">
        <v>3111</v>
      </c>
      <c r="R379" s="50" t="s">
        <v>29</v>
      </c>
      <c r="S379" s="50" t="s">
        <v>2751</v>
      </c>
      <c r="T379" s="50" t="s">
        <v>2287</v>
      </c>
      <c r="U379" s="50" t="s">
        <v>30</v>
      </c>
      <c r="V379" s="50" t="str">
        <f>VLOOKUP(A379,Register!$D$2:$N$1317,11,0)</f>
        <v>CWIP-DORMATORY (G+3) cane yard</v>
      </c>
      <c r="W379" s="50" t="s">
        <v>29</v>
      </c>
      <c r="X379" s="50" t="s">
        <v>29</v>
      </c>
    </row>
    <row r="380" spans="1:24" ht="14.1" customHeight="1" x14ac:dyDescent="0.25">
      <c r="A380" s="50" t="str">
        <f t="shared" si="5"/>
        <v>9100000037-0</v>
      </c>
      <c r="B380" s="57" t="s">
        <v>29</v>
      </c>
      <c r="C380" s="50" t="s">
        <v>29</v>
      </c>
      <c r="D380" s="50" t="s">
        <v>3160</v>
      </c>
      <c r="E380" s="50" t="s">
        <v>2814</v>
      </c>
      <c r="F380" s="50" t="s">
        <v>29</v>
      </c>
      <c r="G380" s="50" t="s">
        <v>29</v>
      </c>
      <c r="H380" s="50" t="s">
        <v>2904</v>
      </c>
      <c r="I380" s="58">
        <v>45124</v>
      </c>
      <c r="J380" s="50" t="s">
        <v>2816</v>
      </c>
      <c r="K380" s="59">
        <v>36614.239999999998</v>
      </c>
      <c r="L380" s="50" t="s">
        <v>37</v>
      </c>
      <c r="M380" s="51" t="s">
        <v>2747</v>
      </c>
      <c r="N380" s="50" t="s">
        <v>29</v>
      </c>
      <c r="O380" s="50" t="s">
        <v>32</v>
      </c>
      <c r="P380" s="50" t="s">
        <v>32</v>
      </c>
      <c r="Q380" s="50" t="s">
        <v>3161</v>
      </c>
      <c r="R380" s="50" t="s">
        <v>29</v>
      </c>
      <c r="S380" s="50" t="s">
        <v>2751</v>
      </c>
      <c r="T380" s="50" t="s">
        <v>2264</v>
      </c>
      <c r="U380" s="50" t="s">
        <v>30</v>
      </c>
      <c r="V380" s="50" t="str">
        <f>VLOOKUP(A380,Register!$D$2:$N$1317,11,0)</f>
        <v>CWIP- Checkpost Englishia Building</v>
      </c>
      <c r="W380" s="50" t="s">
        <v>29</v>
      </c>
      <c r="X380" s="50" t="s">
        <v>29</v>
      </c>
    </row>
    <row r="381" spans="1:24" ht="14.1" customHeight="1" x14ac:dyDescent="0.25">
      <c r="A381" s="50" t="str">
        <f t="shared" si="5"/>
        <v>9100000037-0</v>
      </c>
      <c r="B381" s="57" t="s">
        <v>29</v>
      </c>
      <c r="C381" s="50" t="s">
        <v>29</v>
      </c>
      <c r="D381" s="50" t="s">
        <v>3160</v>
      </c>
      <c r="E381" s="50" t="s">
        <v>2814</v>
      </c>
      <c r="F381" s="50" t="s">
        <v>29</v>
      </c>
      <c r="G381" s="50" t="s">
        <v>29</v>
      </c>
      <c r="H381" s="50" t="s">
        <v>2904</v>
      </c>
      <c r="I381" s="58">
        <v>45124</v>
      </c>
      <c r="J381" s="50" t="s">
        <v>2816</v>
      </c>
      <c r="K381" s="59">
        <v>11976.15</v>
      </c>
      <c r="L381" s="50" t="s">
        <v>37</v>
      </c>
      <c r="M381" s="51" t="s">
        <v>2747</v>
      </c>
      <c r="N381" s="50" t="s">
        <v>29</v>
      </c>
      <c r="O381" s="50" t="s">
        <v>32</v>
      </c>
      <c r="P381" s="50" t="s">
        <v>32</v>
      </c>
      <c r="Q381" s="50" t="s">
        <v>3161</v>
      </c>
      <c r="R381" s="50" t="s">
        <v>29</v>
      </c>
      <c r="S381" s="50" t="s">
        <v>2751</v>
      </c>
      <c r="T381" s="50" t="s">
        <v>2264</v>
      </c>
      <c r="U381" s="50" t="s">
        <v>30</v>
      </c>
      <c r="V381" s="50" t="str">
        <f>VLOOKUP(A381,Register!$D$2:$N$1317,11,0)</f>
        <v>CWIP- Checkpost Englishia Building</v>
      </c>
      <c r="W381" s="50" t="s">
        <v>29</v>
      </c>
      <c r="X381" s="50" t="s">
        <v>29</v>
      </c>
    </row>
    <row r="382" spans="1:24" ht="14.1" customHeight="1" x14ac:dyDescent="0.25">
      <c r="A382" s="50" t="str">
        <f t="shared" si="5"/>
        <v>9100000037-0</v>
      </c>
      <c r="B382" s="57" t="s">
        <v>29</v>
      </c>
      <c r="C382" s="50" t="s">
        <v>29</v>
      </c>
      <c r="D382" s="50" t="s">
        <v>3160</v>
      </c>
      <c r="E382" s="50" t="s">
        <v>2814</v>
      </c>
      <c r="F382" s="50" t="s">
        <v>29</v>
      </c>
      <c r="G382" s="50" t="s">
        <v>29</v>
      </c>
      <c r="H382" s="50" t="s">
        <v>2904</v>
      </c>
      <c r="I382" s="58">
        <v>45124</v>
      </c>
      <c r="J382" s="50" t="s">
        <v>2816</v>
      </c>
      <c r="K382" s="59">
        <v>5000</v>
      </c>
      <c r="L382" s="50" t="s">
        <v>37</v>
      </c>
      <c r="M382" s="51" t="s">
        <v>2747</v>
      </c>
      <c r="N382" s="50" t="s">
        <v>29</v>
      </c>
      <c r="O382" s="50" t="s">
        <v>32</v>
      </c>
      <c r="P382" s="50" t="s">
        <v>32</v>
      </c>
      <c r="Q382" s="50" t="s">
        <v>3161</v>
      </c>
      <c r="R382" s="50" t="s">
        <v>29</v>
      </c>
      <c r="S382" s="50" t="s">
        <v>2751</v>
      </c>
      <c r="T382" s="50" t="s">
        <v>2264</v>
      </c>
      <c r="U382" s="50" t="s">
        <v>30</v>
      </c>
      <c r="V382" s="50" t="str">
        <f>VLOOKUP(A382,Register!$D$2:$N$1317,11,0)</f>
        <v>CWIP- Checkpost Englishia Building</v>
      </c>
      <c r="W382" s="50" t="s">
        <v>29</v>
      </c>
      <c r="X382" s="50" t="s">
        <v>29</v>
      </c>
    </row>
    <row r="383" spans="1:24" ht="14.1" customHeight="1" x14ac:dyDescent="0.25">
      <c r="A383" s="50" t="str">
        <f t="shared" si="5"/>
        <v>9100000016-0</v>
      </c>
      <c r="B383" s="57" t="s">
        <v>29</v>
      </c>
      <c r="C383" s="50" t="s">
        <v>29</v>
      </c>
      <c r="D383" s="50" t="s">
        <v>3162</v>
      </c>
      <c r="E383" s="50" t="s">
        <v>2814</v>
      </c>
      <c r="F383" s="50" t="s">
        <v>29</v>
      </c>
      <c r="G383" s="50" t="s">
        <v>29</v>
      </c>
      <c r="H383" s="50" t="s">
        <v>2904</v>
      </c>
      <c r="I383" s="58">
        <v>45125</v>
      </c>
      <c r="J383" s="50" t="s">
        <v>2816</v>
      </c>
      <c r="K383" s="59">
        <v>12500</v>
      </c>
      <c r="L383" s="50" t="s">
        <v>37</v>
      </c>
      <c r="M383" s="51" t="s">
        <v>2747</v>
      </c>
      <c r="N383" s="50" t="s">
        <v>29</v>
      </c>
      <c r="O383" s="50" t="s">
        <v>32</v>
      </c>
      <c r="P383" s="50" t="s">
        <v>32</v>
      </c>
      <c r="Q383" s="50" t="s">
        <v>3163</v>
      </c>
      <c r="R383" s="50" t="s">
        <v>29</v>
      </c>
      <c r="S383" s="50" t="s">
        <v>2751</v>
      </c>
      <c r="T383" s="50" t="s">
        <v>2215</v>
      </c>
      <c r="U383" s="50" t="s">
        <v>30</v>
      </c>
      <c r="V383" s="50" t="str">
        <f>VLOOKUP(A383,Register!$D$2:$N$1317,11,0)</f>
        <v>CWIP- ROAD &amp; DRAIN INSIDE FACTORY</v>
      </c>
      <c r="W383" s="50" t="s">
        <v>29</v>
      </c>
      <c r="X383" s="50" t="s">
        <v>29</v>
      </c>
    </row>
    <row r="384" spans="1:24" ht="14.1" customHeight="1" x14ac:dyDescent="0.25">
      <c r="A384" s="50" t="str">
        <f t="shared" si="5"/>
        <v>9100000032-0</v>
      </c>
      <c r="B384" s="57" t="s">
        <v>29</v>
      </c>
      <c r="C384" s="50" t="s">
        <v>29</v>
      </c>
      <c r="D384" s="50" t="s">
        <v>3164</v>
      </c>
      <c r="E384" s="50" t="s">
        <v>2814</v>
      </c>
      <c r="F384" s="50" t="s">
        <v>29</v>
      </c>
      <c r="G384" s="50" t="s">
        <v>29</v>
      </c>
      <c r="H384" s="50" t="s">
        <v>2904</v>
      </c>
      <c r="I384" s="58">
        <v>45126</v>
      </c>
      <c r="J384" s="50" t="s">
        <v>2816</v>
      </c>
      <c r="K384" s="59">
        <v>17500</v>
      </c>
      <c r="L384" s="50" t="s">
        <v>37</v>
      </c>
      <c r="M384" s="51" t="s">
        <v>2747</v>
      </c>
      <c r="N384" s="50" t="s">
        <v>29</v>
      </c>
      <c r="O384" s="50" t="s">
        <v>32</v>
      </c>
      <c r="P384" s="50" t="s">
        <v>32</v>
      </c>
      <c r="Q384" s="50" t="s">
        <v>3133</v>
      </c>
      <c r="R384" s="50" t="s">
        <v>29</v>
      </c>
      <c r="S384" s="50" t="s">
        <v>2751</v>
      </c>
      <c r="T384" s="50" t="s">
        <v>2255</v>
      </c>
      <c r="U384" s="50" t="s">
        <v>30</v>
      </c>
      <c r="V384" s="50" t="str">
        <f>VLOOKUP(A384,Register!$D$2:$N$1317,11,0)</f>
        <v>CWIP - CANE YARD ROAD &amp; DRAIN WORK</v>
      </c>
      <c r="W384" s="50" t="s">
        <v>29</v>
      </c>
      <c r="X384" s="50" t="s">
        <v>29</v>
      </c>
    </row>
    <row r="385" spans="1:24" ht="14.1" customHeight="1" x14ac:dyDescent="0.25">
      <c r="A385" s="50" t="str">
        <f t="shared" si="5"/>
        <v>9100000016-0</v>
      </c>
      <c r="B385" s="57" t="s">
        <v>29</v>
      </c>
      <c r="C385" s="50" t="s">
        <v>29</v>
      </c>
      <c r="D385" s="50" t="s">
        <v>3165</v>
      </c>
      <c r="E385" s="50" t="s">
        <v>2814</v>
      </c>
      <c r="F385" s="50" t="s">
        <v>29</v>
      </c>
      <c r="G385" s="50" t="s">
        <v>29</v>
      </c>
      <c r="H385" s="50" t="s">
        <v>2904</v>
      </c>
      <c r="I385" s="58">
        <v>45126</v>
      </c>
      <c r="J385" s="50" t="s">
        <v>2816</v>
      </c>
      <c r="K385" s="59">
        <v>7500</v>
      </c>
      <c r="L385" s="50" t="s">
        <v>37</v>
      </c>
      <c r="M385" s="51" t="s">
        <v>2747</v>
      </c>
      <c r="N385" s="50" t="s">
        <v>29</v>
      </c>
      <c r="O385" s="50" t="s">
        <v>32</v>
      </c>
      <c r="P385" s="50" t="s">
        <v>32</v>
      </c>
      <c r="Q385" s="50" t="s">
        <v>3133</v>
      </c>
      <c r="R385" s="50" t="s">
        <v>29</v>
      </c>
      <c r="S385" s="50" t="s">
        <v>2751</v>
      </c>
      <c r="T385" s="50" t="s">
        <v>2215</v>
      </c>
      <c r="U385" s="50" t="s">
        <v>30</v>
      </c>
      <c r="V385" s="50" t="str">
        <f>VLOOKUP(A385,Register!$D$2:$N$1317,11,0)</f>
        <v>CWIP- ROAD &amp; DRAIN INSIDE FACTORY</v>
      </c>
      <c r="W385" s="50" t="s">
        <v>29</v>
      </c>
      <c r="X385" s="50" t="s">
        <v>29</v>
      </c>
    </row>
    <row r="386" spans="1:24" ht="14.1" customHeight="1" x14ac:dyDescent="0.25">
      <c r="A386" s="50" t="str">
        <f t="shared" si="5"/>
        <v>9100000046-0</v>
      </c>
      <c r="B386" s="57" t="s">
        <v>29</v>
      </c>
      <c r="C386" s="50" t="s">
        <v>29</v>
      </c>
      <c r="D386" s="50" t="s">
        <v>3166</v>
      </c>
      <c r="E386" s="50" t="s">
        <v>2814</v>
      </c>
      <c r="F386" s="50" t="s">
        <v>29</v>
      </c>
      <c r="G386" s="50" t="s">
        <v>29</v>
      </c>
      <c r="H386" s="50" t="s">
        <v>2904</v>
      </c>
      <c r="I386" s="58">
        <v>45126</v>
      </c>
      <c r="J386" s="50" t="s">
        <v>2816</v>
      </c>
      <c r="K386" s="59">
        <v>12500</v>
      </c>
      <c r="L386" s="50" t="s">
        <v>37</v>
      </c>
      <c r="M386" s="51" t="s">
        <v>2747</v>
      </c>
      <c r="N386" s="50" t="s">
        <v>29</v>
      </c>
      <c r="O386" s="50" t="s">
        <v>2829</v>
      </c>
      <c r="P386" s="50" t="s">
        <v>2829</v>
      </c>
      <c r="Q386" s="50" t="s">
        <v>3167</v>
      </c>
      <c r="R386" s="50" t="s">
        <v>29</v>
      </c>
      <c r="S386" s="50" t="s">
        <v>2751</v>
      </c>
      <c r="T386" s="50" t="s">
        <v>2283</v>
      </c>
      <c r="U386" s="50" t="s">
        <v>30</v>
      </c>
      <c r="V386" s="50" t="str">
        <f>VLOOKUP(A386,Register!$D$2:$N$1317,11,0)</f>
        <v xml:space="preserve"> CWIP-New Sulphur Godown</v>
      </c>
      <c r="W386" s="50" t="s">
        <v>29</v>
      </c>
      <c r="X386" s="50" t="s">
        <v>29</v>
      </c>
    </row>
    <row r="387" spans="1:24" ht="14.1" customHeight="1" x14ac:dyDescent="0.25">
      <c r="A387" s="50" t="str">
        <f t="shared" ref="A387:A450" si="6">CONCATENATE(T387,"-",U387)</f>
        <v>9100000026-0</v>
      </c>
      <c r="B387" s="57" t="s">
        <v>29</v>
      </c>
      <c r="C387" s="50" t="s">
        <v>29</v>
      </c>
      <c r="D387" s="50" t="s">
        <v>3168</v>
      </c>
      <c r="E387" s="50" t="s">
        <v>2814</v>
      </c>
      <c r="F387" s="50" t="s">
        <v>29</v>
      </c>
      <c r="G387" s="50" t="s">
        <v>29</v>
      </c>
      <c r="H387" s="50" t="s">
        <v>2904</v>
      </c>
      <c r="I387" s="58">
        <v>45126</v>
      </c>
      <c r="J387" s="50" t="s">
        <v>2816</v>
      </c>
      <c r="K387" s="59">
        <v>1102.75</v>
      </c>
      <c r="L387" s="50" t="s">
        <v>37</v>
      </c>
      <c r="M387" s="51" t="s">
        <v>2747</v>
      </c>
      <c r="N387" s="50" t="s">
        <v>29</v>
      </c>
      <c r="O387" s="50" t="s">
        <v>32</v>
      </c>
      <c r="P387" s="50" t="s">
        <v>32</v>
      </c>
      <c r="Q387" s="50" t="s">
        <v>3169</v>
      </c>
      <c r="R387" s="50" t="s">
        <v>29</v>
      </c>
      <c r="S387" s="50" t="s">
        <v>2751</v>
      </c>
      <c r="T387" s="50" t="s">
        <v>2240</v>
      </c>
      <c r="U387" s="50" t="s">
        <v>30</v>
      </c>
      <c r="V387" s="50" t="str">
        <f>VLOOKUP(A387,Register!$D$2:$N$1317,11,0)</f>
        <v>One Room Set (G+3)</v>
      </c>
      <c r="W387" s="50" t="s">
        <v>29</v>
      </c>
      <c r="X387" s="50" t="s">
        <v>29</v>
      </c>
    </row>
    <row r="388" spans="1:24" ht="14.1" customHeight="1" x14ac:dyDescent="0.25">
      <c r="A388" s="50" t="str">
        <f t="shared" si="6"/>
        <v>9100000026-0</v>
      </c>
      <c r="B388" s="57" t="s">
        <v>29</v>
      </c>
      <c r="C388" s="50" t="s">
        <v>29</v>
      </c>
      <c r="D388" s="50" t="s">
        <v>3170</v>
      </c>
      <c r="E388" s="50" t="s">
        <v>2814</v>
      </c>
      <c r="F388" s="50" t="s">
        <v>29</v>
      </c>
      <c r="G388" s="50" t="s">
        <v>29</v>
      </c>
      <c r="H388" s="50" t="s">
        <v>2904</v>
      </c>
      <c r="I388" s="58">
        <v>45127</v>
      </c>
      <c r="J388" s="50" t="s">
        <v>2816</v>
      </c>
      <c r="K388" s="59">
        <v>1102.76</v>
      </c>
      <c r="L388" s="50" t="s">
        <v>37</v>
      </c>
      <c r="M388" s="51" t="s">
        <v>2747</v>
      </c>
      <c r="N388" s="50" t="s">
        <v>29</v>
      </c>
      <c r="O388" s="50" t="s">
        <v>32</v>
      </c>
      <c r="P388" s="50" t="s">
        <v>32</v>
      </c>
      <c r="Q388" s="50" t="s">
        <v>3171</v>
      </c>
      <c r="R388" s="50" t="s">
        <v>29</v>
      </c>
      <c r="S388" s="50" t="s">
        <v>2751</v>
      </c>
      <c r="T388" s="50" t="s">
        <v>2240</v>
      </c>
      <c r="U388" s="50" t="s">
        <v>30</v>
      </c>
      <c r="V388" s="50" t="str">
        <f>VLOOKUP(A388,Register!$D$2:$N$1317,11,0)</f>
        <v>One Room Set (G+3)</v>
      </c>
      <c r="W388" s="50" t="s">
        <v>29</v>
      </c>
      <c r="X388" s="50" t="s">
        <v>29</v>
      </c>
    </row>
    <row r="389" spans="1:24" ht="14.1" customHeight="1" x14ac:dyDescent="0.25">
      <c r="A389" s="50" t="str">
        <f t="shared" si="6"/>
        <v>9100000040-0</v>
      </c>
      <c r="B389" s="57" t="s">
        <v>29</v>
      </c>
      <c r="C389" s="50" t="s">
        <v>29</v>
      </c>
      <c r="D389" s="50" t="s">
        <v>3172</v>
      </c>
      <c r="E389" s="50" t="s">
        <v>2814</v>
      </c>
      <c r="F389" s="50" t="s">
        <v>29</v>
      </c>
      <c r="G389" s="50" t="s">
        <v>29</v>
      </c>
      <c r="H389" s="50" t="s">
        <v>2904</v>
      </c>
      <c r="I389" s="58">
        <v>45127</v>
      </c>
      <c r="J389" s="50" t="s">
        <v>2816</v>
      </c>
      <c r="K389" s="59">
        <v>12500</v>
      </c>
      <c r="L389" s="50" t="s">
        <v>37</v>
      </c>
      <c r="M389" s="51" t="s">
        <v>2747</v>
      </c>
      <c r="N389" s="50" t="s">
        <v>29</v>
      </c>
      <c r="O389" s="50" t="s">
        <v>32</v>
      </c>
      <c r="P389" s="50" t="s">
        <v>32</v>
      </c>
      <c r="Q389" s="50" t="s">
        <v>3173</v>
      </c>
      <c r="R389" s="50" t="s">
        <v>29</v>
      </c>
      <c r="S389" s="50" t="s">
        <v>2751</v>
      </c>
      <c r="T389" s="50" t="s">
        <v>2271</v>
      </c>
      <c r="U389" s="50" t="s">
        <v>30</v>
      </c>
      <c r="V389" s="50" t="str">
        <f>VLOOKUP(A389,Register!$D$2:$N$1317,11,0)</f>
        <v>Two Room Set G+3</v>
      </c>
      <c r="W389" s="50" t="s">
        <v>29</v>
      </c>
      <c r="X389" s="50" t="s">
        <v>29</v>
      </c>
    </row>
    <row r="390" spans="1:24" ht="14.1" customHeight="1" x14ac:dyDescent="0.25">
      <c r="A390" s="50" t="str">
        <f t="shared" si="6"/>
        <v>9100000025-0</v>
      </c>
      <c r="B390" s="57" t="s">
        <v>29</v>
      </c>
      <c r="C390" s="50" t="s">
        <v>29</v>
      </c>
      <c r="D390" s="50" t="s">
        <v>3174</v>
      </c>
      <c r="E390" s="50" t="s">
        <v>2814</v>
      </c>
      <c r="F390" s="50" t="s">
        <v>29</v>
      </c>
      <c r="G390" s="50" t="s">
        <v>29</v>
      </c>
      <c r="H390" s="50" t="s">
        <v>2904</v>
      </c>
      <c r="I390" s="58">
        <v>45127</v>
      </c>
      <c r="J390" s="50" t="s">
        <v>2816</v>
      </c>
      <c r="K390" s="59">
        <v>974.57</v>
      </c>
      <c r="L390" s="50" t="s">
        <v>37</v>
      </c>
      <c r="M390" s="51" t="s">
        <v>2747</v>
      </c>
      <c r="N390" s="50" t="s">
        <v>29</v>
      </c>
      <c r="O390" s="50" t="s">
        <v>32</v>
      </c>
      <c r="P390" s="50" t="s">
        <v>32</v>
      </c>
      <c r="Q390" s="50" t="s">
        <v>2973</v>
      </c>
      <c r="R390" s="50" t="s">
        <v>29</v>
      </c>
      <c r="S390" s="50" t="s">
        <v>2751</v>
      </c>
      <c r="T390" s="50" t="s">
        <v>2238</v>
      </c>
      <c r="U390" s="50" t="s">
        <v>30</v>
      </c>
      <c r="V390" s="50" t="str">
        <f>VLOOKUP(A390,Register!$D$2:$N$1317,11,0)</f>
        <v>CWIP - SWAMI NARAYAN HALL</v>
      </c>
      <c r="W390" s="50" t="s">
        <v>29</v>
      </c>
      <c r="X390" s="50" t="s">
        <v>29</v>
      </c>
    </row>
    <row r="391" spans="1:24" ht="14.1" customHeight="1" x14ac:dyDescent="0.25">
      <c r="A391" s="50" t="str">
        <f t="shared" si="6"/>
        <v>9100000016-0</v>
      </c>
      <c r="B391" s="57" t="s">
        <v>29</v>
      </c>
      <c r="C391" s="50" t="s">
        <v>29</v>
      </c>
      <c r="D391" s="50" t="s">
        <v>3175</v>
      </c>
      <c r="E391" s="50" t="s">
        <v>2814</v>
      </c>
      <c r="F391" s="50" t="s">
        <v>29</v>
      </c>
      <c r="G391" s="50" t="s">
        <v>29</v>
      </c>
      <c r="H391" s="50" t="s">
        <v>2904</v>
      </c>
      <c r="I391" s="58">
        <v>45128</v>
      </c>
      <c r="J391" s="50" t="s">
        <v>2816</v>
      </c>
      <c r="K391" s="59">
        <v>17500</v>
      </c>
      <c r="L391" s="50" t="s">
        <v>37</v>
      </c>
      <c r="M391" s="51" t="s">
        <v>2747</v>
      </c>
      <c r="N391" s="50" t="s">
        <v>29</v>
      </c>
      <c r="O391" s="50" t="s">
        <v>32</v>
      </c>
      <c r="P391" s="50" t="s">
        <v>32</v>
      </c>
      <c r="Q391" s="50" t="s">
        <v>3176</v>
      </c>
      <c r="R391" s="50" t="s">
        <v>29</v>
      </c>
      <c r="S391" s="50" t="s">
        <v>2751</v>
      </c>
      <c r="T391" s="50" t="s">
        <v>2215</v>
      </c>
      <c r="U391" s="50" t="s">
        <v>30</v>
      </c>
      <c r="V391" s="50" t="str">
        <f>VLOOKUP(A391,Register!$D$2:$N$1317,11,0)</f>
        <v>CWIP- ROAD &amp; DRAIN INSIDE FACTORY</v>
      </c>
      <c r="W391" s="50" t="s">
        <v>29</v>
      </c>
      <c r="X391" s="50" t="s">
        <v>29</v>
      </c>
    </row>
    <row r="392" spans="1:24" ht="14.1" customHeight="1" x14ac:dyDescent="0.25">
      <c r="A392" s="50" t="str">
        <f t="shared" si="6"/>
        <v>9100000025-0</v>
      </c>
      <c r="B392" s="57" t="s">
        <v>29</v>
      </c>
      <c r="C392" s="50" t="s">
        <v>29</v>
      </c>
      <c r="D392" s="50" t="s">
        <v>3177</v>
      </c>
      <c r="E392" s="50" t="s">
        <v>2814</v>
      </c>
      <c r="F392" s="50" t="s">
        <v>29</v>
      </c>
      <c r="G392" s="50" t="s">
        <v>29</v>
      </c>
      <c r="H392" s="50" t="s">
        <v>2904</v>
      </c>
      <c r="I392" s="58">
        <v>45128</v>
      </c>
      <c r="J392" s="50" t="s">
        <v>2816</v>
      </c>
      <c r="K392" s="59">
        <v>1200</v>
      </c>
      <c r="L392" s="50" t="s">
        <v>37</v>
      </c>
      <c r="M392" s="51" t="s">
        <v>2747</v>
      </c>
      <c r="N392" s="50" t="s">
        <v>29</v>
      </c>
      <c r="O392" s="50" t="s">
        <v>32</v>
      </c>
      <c r="P392" s="50" t="s">
        <v>32</v>
      </c>
      <c r="Q392" s="50" t="s">
        <v>2973</v>
      </c>
      <c r="R392" s="50" t="s">
        <v>29</v>
      </c>
      <c r="S392" s="50" t="s">
        <v>2751</v>
      </c>
      <c r="T392" s="50" t="s">
        <v>2238</v>
      </c>
      <c r="U392" s="50" t="s">
        <v>30</v>
      </c>
      <c r="V392" s="50" t="str">
        <f>VLOOKUP(A392,Register!$D$2:$N$1317,11,0)</f>
        <v>CWIP - SWAMI NARAYAN HALL</v>
      </c>
      <c r="W392" s="50" t="s">
        <v>29</v>
      </c>
      <c r="X392" s="50" t="s">
        <v>29</v>
      </c>
    </row>
    <row r="393" spans="1:24" ht="14.1" customHeight="1" x14ac:dyDescent="0.25">
      <c r="A393" s="50" t="str">
        <f t="shared" si="6"/>
        <v>9100000025-0</v>
      </c>
      <c r="B393" s="57" t="s">
        <v>29</v>
      </c>
      <c r="C393" s="50" t="s">
        <v>29</v>
      </c>
      <c r="D393" s="50" t="s">
        <v>3177</v>
      </c>
      <c r="E393" s="50" t="s">
        <v>2814</v>
      </c>
      <c r="F393" s="50" t="s">
        <v>29</v>
      </c>
      <c r="G393" s="50" t="s">
        <v>29</v>
      </c>
      <c r="H393" s="50" t="s">
        <v>2904</v>
      </c>
      <c r="I393" s="58">
        <v>45128</v>
      </c>
      <c r="J393" s="50" t="s">
        <v>2816</v>
      </c>
      <c r="K393" s="59">
        <v>175.04</v>
      </c>
      <c r="L393" s="50" t="s">
        <v>37</v>
      </c>
      <c r="M393" s="51" t="s">
        <v>2747</v>
      </c>
      <c r="N393" s="50" t="s">
        <v>29</v>
      </c>
      <c r="O393" s="50" t="s">
        <v>32</v>
      </c>
      <c r="P393" s="50" t="s">
        <v>32</v>
      </c>
      <c r="Q393" s="50" t="s">
        <v>2973</v>
      </c>
      <c r="R393" s="50" t="s">
        <v>29</v>
      </c>
      <c r="S393" s="50" t="s">
        <v>2751</v>
      </c>
      <c r="T393" s="50" t="s">
        <v>2238</v>
      </c>
      <c r="U393" s="50" t="s">
        <v>30</v>
      </c>
      <c r="V393" s="50" t="str">
        <f>VLOOKUP(A393,Register!$D$2:$N$1317,11,0)</f>
        <v>CWIP - SWAMI NARAYAN HALL</v>
      </c>
      <c r="W393" s="50" t="s">
        <v>29</v>
      </c>
      <c r="X393" s="50" t="s">
        <v>29</v>
      </c>
    </row>
    <row r="394" spans="1:24" ht="14.1" customHeight="1" x14ac:dyDescent="0.25">
      <c r="A394" s="50" t="str">
        <f t="shared" si="6"/>
        <v>9100000025-0</v>
      </c>
      <c r="B394" s="57" t="s">
        <v>29</v>
      </c>
      <c r="C394" s="50" t="s">
        <v>29</v>
      </c>
      <c r="D394" s="50" t="s">
        <v>3177</v>
      </c>
      <c r="E394" s="50" t="s">
        <v>2814</v>
      </c>
      <c r="F394" s="50" t="s">
        <v>29</v>
      </c>
      <c r="G394" s="50" t="s">
        <v>29</v>
      </c>
      <c r="H394" s="50" t="s">
        <v>2904</v>
      </c>
      <c r="I394" s="58">
        <v>45128</v>
      </c>
      <c r="J394" s="50" t="s">
        <v>2816</v>
      </c>
      <c r="K394" s="59">
        <v>135</v>
      </c>
      <c r="L394" s="50" t="s">
        <v>37</v>
      </c>
      <c r="M394" s="51" t="s">
        <v>2747</v>
      </c>
      <c r="N394" s="50" t="s">
        <v>29</v>
      </c>
      <c r="O394" s="50" t="s">
        <v>32</v>
      </c>
      <c r="P394" s="50" t="s">
        <v>32</v>
      </c>
      <c r="Q394" s="50" t="s">
        <v>2973</v>
      </c>
      <c r="R394" s="50" t="s">
        <v>29</v>
      </c>
      <c r="S394" s="50" t="s">
        <v>2751</v>
      </c>
      <c r="T394" s="50" t="s">
        <v>2238</v>
      </c>
      <c r="U394" s="50" t="s">
        <v>30</v>
      </c>
      <c r="V394" s="50" t="str">
        <f>VLOOKUP(A394,Register!$D$2:$N$1317,11,0)</f>
        <v>CWIP - SWAMI NARAYAN HALL</v>
      </c>
      <c r="W394" s="50" t="s">
        <v>29</v>
      </c>
      <c r="X394" s="50" t="s">
        <v>29</v>
      </c>
    </row>
    <row r="395" spans="1:24" ht="14.1" customHeight="1" x14ac:dyDescent="0.25">
      <c r="A395" s="50" t="str">
        <f t="shared" si="6"/>
        <v>9100000016-0</v>
      </c>
      <c r="B395" s="57" t="s">
        <v>29</v>
      </c>
      <c r="C395" s="50" t="s">
        <v>29</v>
      </c>
      <c r="D395" s="50" t="s">
        <v>3178</v>
      </c>
      <c r="E395" s="50" t="s">
        <v>2814</v>
      </c>
      <c r="F395" s="50" t="s">
        <v>29</v>
      </c>
      <c r="G395" s="50" t="s">
        <v>29</v>
      </c>
      <c r="H395" s="50" t="s">
        <v>2904</v>
      </c>
      <c r="I395" s="58">
        <v>45128</v>
      </c>
      <c r="J395" s="50" t="s">
        <v>2816</v>
      </c>
      <c r="K395" s="59">
        <v>1627.48</v>
      </c>
      <c r="L395" s="50" t="s">
        <v>37</v>
      </c>
      <c r="M395" s="51" t="s">
        <v>2747</v>
      </c>
      <c r="N395" s="50" t="s">
        <v>29</v>
      </c>
      <c r="O395" s="50" t="s">
        <v>32</v>
      </c>
      <c r="P395" s="50" t="s">
        <v>32</v>
      </c>
      <c r="Q395" s="50" t="s">
        <v>3179</v>
      </c>
      <c r="R395" s="50" t="s">
        <v>29</v>
      </c>
      <c r="S395" s="50" t="s">
        <v>2751</v>
      </c>
      <c r="T395" s="50" t="s">
        <v>2215</v>
      </c>
      <c r="U395" s="50" t="s">
        <v>30</v>
      </c>
      <c r="V395" s="50" t="str">
        <f>VLOOKUP(A395,Register!$D$2:$N$1317,11,0)</f>
        <v>CWIP- ROAD &amp; DRAIN INSIDE FACTORY</v>
      </c>
      <c r="W395" s="50" t="s">
        <v>29</v>
      </c>
      <c r="X395" s="50" t="s">
        <v>29</v>
      </c>
    </row>
    <row r="396" spans="1:24" ht="14.1" customHeight="1" x14ac:dyDescent="0.25">
      <c r="A396" s="50" t="str">
        <f t="shared" si="6"/>
        <v>9100000046-0</v>
      </c>
      <c r="B396" s="57" t="s">
        <v>29</v>
      </c>
      <c r="C396" s="50" t="s">
        <v>29</v>
      </c>
      <c r="D396" s="50" t="s">
        <v>3180</v>
      </c>
      <c r="E396" s="50" t="s">
        <v>2814</v>
      </c>
      <c r="F396" s="50" t="s">
        <v>29</v>
      </c>
      <c r="G396" s="50" t="s">
        <v>29</v>
      </c>
      <c r="H396" s="50" t="s">
        <v>2904</v>
      </c>
      <c r="I396" s="58">
        <v>45129</v>
      </c>
      <c r="J396" s="50" t="s">
        <v>2816</v>
      </c>
      <c r="K396" s="59">
        <v>25000</v>
      </c>
      <c r="L396" s="50" t="s">
        <v>37</v>
      </c>
      <c r="M396" s="51" t="s">
        <v>2747</v>
      </c>
      <c r="N396" s="50" t="s">
        <v>29</v>
      </c>
      <c r="O396" s="50" t="s">
        <v>2829</v>
      </c>
      <c r="P396" s="50" t="s">
        <v>2829</v>
      </c>
      <c r="Q396" s="50" t="s">
        <v>3181</v>
      </c>
      <c r="R396" s="50" t="s">
        <v>29</v>
      </c>
      <c r="S396" s="50" t="s">
        <v>2751</v>
      </c>
      <c r="T396" s="50" t="s">
        <v>2283</v>
      </c>
      <c r="U396" s="50" t="s">
        <v>30</v>
      </c>
      <c r="V396" s="50" t="str">
        <f>VLOOKUP(A396,Register!$D$2:$N$1317,11,0)</f>
        <v xml:space="preserve"> CWIP-New Sulphur Godown</v>
      </c>
      <c r="W396" s="50" t="s">
        <v>29</v>
      </c>
      <c r="X396" s="50" t="s">
        <v>29</v>
      </c>
    </row>
    <row r="397" spans="1:24" ht="14.1" customHeight="1" x14ac:dyDescent="0.25">
      <c r="A397" s="50" t="str">
        <f t="shared" si="6"/>
        <v>9100000016-0</v>
      </c>
      <c r="B397" s="57" t="s">
        <v>29</v>
      </c>
      <c r="C397" s="50" t="s">
        <v>29</v>
      </c>
      <c r="D397" s="50" t="s">
        <v>3182</v>
      </c>
      <c r="E397" s="50" t="s">
        <v>2814</v>
      </c>
      <c r="F397" s="50" t="s">
        <v>29</v>
      </c>
      <c r="G397" s="50" t="s">
        <v>29</v>
      </c>
      <c r="H397" s="50" t="s">
        <v>2904</v>
      </c>
      <c r="I397" s="58">
        <v>45129</v>
      </c>
      <c r="J397" s="50" t="s">
        <v>2816</v>
      </c>
      <c r="K397" s="59">
        <v>7500</v>
      </c>
      <c r="L397" s="50" t="s">
        <v>37</v>
      </c>
      <c r="M397" s="51" t="s">
        <v>2747</v>
      </c>
      <c r="N397" s="50" t="s">
        <v>29</v>
      </c>
      <c r="O397" s="50" t="s">
        <v>32</v>
      </c>
      <c r="P397" s="50" t="s">
        <v>32</v>
      </c>
      <c r="Q397" s="50" t="s">
        <v>3133</v>
      </c>
      <c r="R397" s="50" t="s">
        <v>29</v>
      </c>
      <c r="S397" s="50" t="s">
        <v>2751</v>
      </c>
      <c r="T397" s="50" t="s">
        <v>2215</v>
      </c>
      <c r="U397" s="50" t="s">
        <v>30</v>
      </c>
      <c r="V397" s="50" t="str">
        <f>VLOOKUP(A397,Register!$D$2:$N$1317,11,0)</f>
        <v>CWIP- ROAD &amp; DRAIN INSIDE FACTORY</v>
      </c>
      <c r="W397" s="50" t="s">
        <v>29</v>
      </c>
      <c r="X397" s="50" t="s">
        <v>29</v>
      </c>
    </row>
    <row r="398" spans="1:24" ht="14.1" customHeight="1" x14ac:dyDescent="0.25">
      <c r="A398" s="50" t="str">
        <f t="shared" si="6"/>
        <v>9100000032-0</v>
      </c>
      <c r="B398" s="57" t="s">
        <v>29</v>
      </c>
      <c r="C398" s="50" t="s">
        <v>29</v>
      </c>
      <c r="D398" s="50" t="s">
        <v>3183</v>
      </c>
      <c r="E398" s="50" t="s">
        <v>2814</v>
      </c>
      <c r="F398" s="50" t="s">
        <v>29</v>
      </c>
      <c r="G398" s="50" t="s">
        <v>29</v>
      </c>
      <c r="H398" s="50" t="s">
        <v>2904</v>
      </c>
      <c r="I398" s="58">
        <v>45129</v>
      </c>
      <c r="J398" s="50" t="s">
        <v>2816</v>
      </c>
      <c r="K398" s="59">
        <v>17500</v>
      </c>
      <c r="L398" s="50" t="s">
        <v>37</v>
      </c>
      <c r="M398" s="51" t="s">
        <v>2747</v>
      </c>
      <c r="N398" s="50" t="s">
        <v>29</v>
      </c>
      <c r="O398" s="50" t="s">
        <v>32</v>
      </c>
      <c r="P398" s="50" t="s">
        <v>32</v>
      </c>
      <c r="Q398" s="50" t="s">
        <v>3133</v>
      </c>
      <c r="R398" s="50" t="s">
        <v>29</v>
      </c>
      <c r="S398" s="50" t="s">
        <v>2751</v>
      </c>
      <c r="T398" s="50" t="s">
        <v>2255</v>
      </c>
      <c r="U398" s="50" t="s">
        <v>30</v>
      </c>
      <c r="V398" s="50" t="str">
        <f>VLOOKUP(A398,Register!$D$2:$N$1317,11,0)</f>
        <v>CWIP - CANE YARD ROAD &amp; DRAIN WORK</v>
      </c>
      <c r="W398" s="50" t="s">
        <v>29</v>
      </c>
      <c r="X398" s="50" t="s">
        <v>29</v>
      </c>
    </row>
    <row r="399" spans="1:24" ht="14.1" customHeight="1" x14ac:dyDescent="0.25">
      <c r="A399" s="50" t="str">
        <f t="shared" si="6"/>
        <v>9100000032-0</v>
      </c>
      <c r="B399" s="57" t="s">
        <v>29</v>
      </c>
      <c r="C399" s="50" t="s">
        <v>29</v>
      </c>
      <c r="D399" s="50" t="s">
        <v>3183</v>
      </c>
      <c r="E399" s="50" t="s">
        <v>2814</v>
      </c>
      <c r="F399" s="50" t="s">
        <v>29</v>
      </c>
      <c r="G399" s="50" t="s">
        <v>29</v>
      </c>
      <c r="H399" s="50" t="s">
        <v>2904</v>
      </c>
      <c r="I399" s="58">
        <v>45129</v>
      </c>
      <c r="J399" s="50" t="s">
        <v>2816</v>
      </c>
      <c r="K399" s="59">
        <v>1627.48</v>
      </c>
      <c r="L399" s="50" t="s">
        <v>37</v>
      </c>
      <c r="M399" s="51" t="s">
        <v>2747</v>
      </c>
      <c r="N399" s="50" t="s">
        <v>29</v>
      </c>
      <c r="O399" s="50" t="s">
        <v>32</v>
      </c>
      <c r="P399" s="50" t="s">
        <v>32</v>
      </c>
      <c r="Q399" s="50" t="s">
        <v>3133</v>
      </c>
      <c r="R399" s="50" t="s">
        <v>29</v>
      </c>
      <c r="S399" s="50" t="s">
        <v>2751</v>
      </c>
      <c r="T399" s="50" t="s">
        <v>2255</v>
      </c>
      <c r="U399" s="50" t="s">
        <v>30</v>
      </c>
      <c r="V399" s="50" t="str">
        <f>VLOOKUP(A399,Register!$D$2:$N$1317,11,0)</f>
        <v>CWIP - CANE YARD ROAD &amp; DRAIN WORK</v>
      </c>
      <c r="W399" s="50" t="s">
        <v>29</v>
      </c>
      <c r="X399" s="50" t="s">
        <v>29</v>
      </c>
    </row>
    <row r="400" spans="1:24" ht="14.1" customHeight="1" x14ac:dyDescent="0.25">
      <c r="A400" s="50" t="str">
        <f t="shared" si="6"/>
        <v>9100000025-0</v>
      </c>
      <c r="B400" s="57" t="s">
        <v>29</v>
      </c>
      <c r="C400" s="50" t="s">
        <v>29</v>
      </c>
      <c r="D400" s="50" t="s">
        <v>3184</v>
      </c>
      <c r="E400" s="50" t="s">
        <v>2814</v>
      </c>
      <c r="F400" s="50" t="s">
        <v>29</v>
      </c>
      <c r="G400" s="50" t="s">
        <v>29</v>
      </c>
      <c r="H400" s="50" t="s">
        <v>2904</v>
      </c>
      <c r="I400" s="58">
        <v>45129</v>
      </c>
      <c r="J400" s="50" t="s">
        <v>2816</v>
      </c>
      <c r="K400" s="59">
        <v>60</v>
      </c>
      <c r="L400" s="50" t="s">
        <v>37</v>
      </c>
      <c r="M400" s="51" t="s">
        <v>2747</v>
      </c>
      <c r="N400" s="50" t="s">
        <v>29</v>
      </c>
      <c r="O400" s="50" t="s">
        <v>32</v>
      </c>
      <c r="P400" s="50" t="s">
        <v>32</v>
      </c>
      <c r="Q400" s="50" t="s">
        <v>2973</v>
      </c>
      <c r="R400" s="50" t="s">
        <v>29</v>
      </c>
      <c r="S400" s="50" t="s">
        <v>2751</v>
      </c>
      <c r="T400" s="50" t="s">
        <v>2238</v>
      </c>
      <c r="U400" s="50" t="s">
        <v>30</v>
      </c>
      <c r="V400" s="50" t="str">
        <f>VLOOKUP(A400,Register!$D$2:$N$1317,11,0)</f>
        <v>CWIP - SWAMI NARAYAN HALL</v>
      </c>
      <c r="W400" s="50" t="s">
        <v>29</v>
      </c>
      <c r="X400" s="50" t="s">
        <v>29</v>
      </c>
    </row>
    <row r="401" spans="1:24" ht="14.1" customHeight="1" x14ac:dyDescent="0.25">
      <c r="A401" s="50" t="str">
        <f t="shared" si="6"/>
        <v>9100000025-0</v>
      </c>
      <c r="B401" s="57" t="s">
        <v>29</v>
      </c>
      <c r="C401" s="50" t="s">
        <v>29</v>
      </c>
      <c r="D401" s="50" t="s">
        <v>3184</v>
      </c>
      <c r="E401" s="50" t="s">
        <v>2814</v>
      </c>
      <c r="F401" s="50" t="s">
        <v>29</v>
      </c>
      <c r="G401" s="50" t="s">
        <v>29</v>
      </c>
      <c r="H401" s="50" t="s">
        <v>2904</v>
      </c>
      <c r="I401" s="58">
        <v>45129</v>
      </c>
      <c r="J401" s="50" t="s">
        <v>2816</v>
      </c>
      <c r="K401" s="59">
        <v>8.5</v>
      </c>
      <c r="L401" s="50" t="s">
        <v>37</v>
      </c>
      <c r="M401" s="51" t="s">
        <v>2747</v>
      </c>
      <c r="N401" s="50" t="s">
        <v>29</v>
      </c>
      <c r="O401" s="50" t="s">
        <v>32</v>
      </c>
      <c r="P401" s="50" t="s">
        <v>32</v>
      </c>
      <c r="Q401" s="50" t="s">
        <v>2973</v>
      </c>
      <c r="R401" s="50" t="s">
        <v>29</v>
      </c>
      <c r="S401" s="50" t="s">
        <v>2751</v>
      </c>
      <c r="T401" s="50" t="s">
        <v>2238</v>
      </c>
      <c r="U401" s="50" t="s">
        <v>30</v>
      </c>
      <c r="V401" s="50" t="str">
        <f>VLOOKUP(A401,Register!$D$2:$N$1317,11,0)</f>
        <v>CWIP - SWAMI NARAYAN HALL</v>
      </c>
      <c r="W401" s="50" t="s">
        <v>29</v>
      </c>
      <c r="X401" s="50" t="s">
        <v>29</v>
      </c>
    </row>
    <row r="402" spans="1:24" ht="14.1" customHeight="1" x14ac:dyDescent="0.25">
      <c r="A402" s="50" t="str">
        <f t="shared" si="6"/>
        <v>9100000032-0</v>
      </c>
      <c r="B402" s="57" t="s">
        <v>29</v>
      </c>
      <c r="C402" s="50" t="s">
        <v>29</v>
      </c>
      <c r="D402" s="50" t="s">
        <v>3185</v>
      </c>
      <c r="E402" s="50" t="s">
        <v>2814</v>
      </c>
      <c r="F402" s="50" t="s">
        <v>29</v>
      </c>
      <c r="G402" s="50" t="s">
        <v>29</v>
      </c>
      <c r="H402" s="50" t="s">
        <v>2904</v>
      </c>
      <c r="I402" s="58">
        <v>45130</v>
      </c>
      <c r="J402" s="50" t="s">
        <v>2816</v>
      </c>
      <c r="K402" s="59">
        <v>17500</v>
      </c>
      <c r="L402" s="50" t="s">
        <v>37</v>
      </c>
      <c r="M402" s="51" t="s">
        <v>2747</v>
      </c>
      <c r="N402" s="50" t="s">
        <v>29</v>
      </c>
      <c r="O402" s="50" t="s">
        <v>32</v>
      </c>
      <c r="P402" s="50" t="s">
        <v>32</v>
      </c>
      <c r="Q402" s="50" t="s">
        <v>3186</v>
      </c>
      <c r="R402" s="50" t="s">
        <v>29</v>
      </c>
      <c r="S402" s="50" t="s">
        <v>2751</v>
      </c>
      <c r="T402" s="50" t="s">
        <v>2255</v>
      </c>
      <c r="U402" s="50" t="s">
        <v>30</v>
      </c>
      <c r="V402" s="50" t="str">
        <f>VLOOKUP(A402,Register!$D$2:$N$1317,11,0)</f>
        <v>CWIP - CANE YARD ROAD &amp; DRAIN WORK</v>
      </c>
      <c r="W402" s="50" t="s">
        <v>29</v>
      </c>
      <c r="X402" s="50" t="s">
        <v>29</v>
      </c>
    </row>
    <row r="403" spans="1:24" ht="14.1" customHeight="1" x14ac:dyDescent="0.25">
      <c r="A403" s="50" t="str">
        <f t="shared" si="6"/>
        <v>9100000032-0</v>
      </c>
      <c r="B403" s="57" t="s">
        <v>29</v>
      </c>
      <c r="C403" s="50" t="s">
        <v>29</v>
      </c>
      <c r="D403" s="50" t="s">
        <v>3187</v>
      </c>
      <c r="E403" s="50" t="s">
        <v>2814</v>
      </c>
      <c r="F403" s="50" t="s">
        <v>29</v>
      </c>
      <c r="G403" s="50" t="s">
        <v>29</v>
      </c>
      <c r="H403" s="50" t="s">
        <v>2904</v>
      </c>
      <c r="I403" s="58">
        <v>45131</v>
      </c>
      <c r="J403" s="50" t="s">
        <v>2816</v>
      </c>
      <c r="K403" s="59">
        <v>17500</v>
      </c>
      <c r="L403" s="50" t="s">
        <v>37</v>
      </c>
      <c r="M403" s="51" t="s">
        <v>2747</v>
      </c>
      <c r="N403" s="50" t="s">
        <v>29</v>
      </c>
      <c r="O403" s="50" t="s">
        <v>32</v>
      </c>
      <c r="P403" s="50" t="s">
        <v>32</v>
      </c>
      <c r="Q403" s="50" t="s">
        <v>3188</v>
      </c>
      <c r="R403" s="50" t="s">
        <v>29</v>
      </c>
      <c r="S403" s="50" t="s">
        <v>2751</v>
      </c>
      <c r="T403" s="50" t="s">
        <v>2255</v>
      </c>
      <c r="U403" s="50" t="s">
        <v>30</v>
      </c>
      <c r="V403" s="50" t="str">
        <f>VLOOKUP(A403,Register!$D$2:$N$1317,11,0)</f>
        <v>CWIP - CANE YARD ROAD &amp; DRAIN WORK</v>
      </c>
      <c r="W403" s="50" t="s">
        <v>29</v>
      </c>
      <c r="X403" s="50" t="s">
        <v>29</v>
      </c>
    </row>
    <row r="404" spans="1:24" ht="14.1" customHeight="1" x14ac:dyDescent="0.25">
      <c r="A404" s="50" t="str">
        <f t="shared" si="6"/>
        <v>9100000041-0</v>
      </c>
      <c r="B404" s="57" t="s">
        <v>29</v>
      </c>
      <c r="C404" s="50" t="s">
        <v>29</v>
      </c>
      <c r="D404" s="50" t="s">
        <v>3189</v>
      </c>
      <c r="E404" s="50" t="s">
        <v>2814</v>
      </c>
      <c r="F404" s="50" t="s">
        <v>29</v>
      </c>
      <c r="G404" s="50" t="s">
        <v>29</v>
      </c>
      <c r="H404" s="50" t="s">
        <v>2904</v>
      </c>
      <c r="I404" s="58">
        <v>45132</v>
      </c>
      <c r="J404" s="50" t="s">
        <v>2816</v>
      </c>
      <c r="K404" s="59">
        <v>360</v>
      </c>
      <c r="L404" s="50" t="s">
        <v>37</v>
      </c>
      <c r="M404" s="51" t="s">
        <v>2747</v>
      </c>
      <c r="N404" s="50" t="s">
        <v>29</v>
      </c>
      <c r="O404" s="50" t="s">
        <v>32</v>
      </c>
      <c r="P404" s="50" t="s">
        <v>32</v>
      </c>
      <c r="Q404" s="50" t="s">
        <v>2937</v>
      </c>
      <c r="R404" s="50" t="s">
        <v>29</v>
      </c>
      <c r="S404" s="50" t="s">
        <v>2751</v>
      </c>
      <c r="T404" s="50" t="s">
        <v>2273</v>
      </c>
      <c r="U404" s="50" t="s">
        <v>30</v>
      </c>
      <c r="V404" s="50" t="str">
        <f>VLOOKUP(A404,Register!$D$2:$N$1317,11,0)</f>
        <v>Dormitory G+3</v>
      </c>
      <c r="W404" s="50" t="s">
        <v>29</v>
      </c>
      <c r="X404" s="50" t="s">
        <v>29</v>
      </c>
    </row>
    <row r="405" spans="1:24" ht="14.1" customHeight="1" x14ac:dyDescent="0.25">
      <c r="A405" s="50" t="str">
        <f t="shared" si="6"/>
        <v>9100000041-0</v>
      </c>
      <c r="B405" s="57" t="s">
        <v>29</v>
      </c>
      <c r="C405" s="50" t="s">
        <v>29</v>
      </c>
      <c r="D405" s="50" t="s">
        <v>3189</v>
      </c>
      <c r="E405" s="50" t="s">
        <v>2814</v>
      </c>
      <c r="F405" s="50" t="s">
        <v>29</v>
      </c>
      <c r="G405" s="50" t="s">
        <v>29</v>
      </c>
      <c r="H405" s="50" t="s">
        <v>2904</v>
      </c>
      <c r="I405" s="58">
        <v>45132</v>
      </c>
      <c r="J405" s="50" t="s">
        <v>2816</v>
      </c>
      <c r="K405" s="59">
        <v>4000</v>
      </c>
      <c r="L405" s="50" t="s">
        <v>37</v>
      </c>
      <c r="M405" s="51" t="s">
        <v>2747</v>
      </c>
      <c r="N405" s="50" t="s">
        <v>29</v>
      </c>
      <c r="O405" s="50" t="s">
        <v>32</v>
      </c>
      <c r="P405" s="50" t="s">
        <v>32</v>
      </c>
      <c r="Q405" s="50" t="s">
        <v>2937</v>
      </c>
      <c r="R405" s="50" t="s">
        <v>29</v>
      </c>
      <c r="S405" s="50" t="s">
        <v>2751</v>
      </c>
      <c r="T405" s="50" t="s">
        <v>2273</v>
      </c>
      <c r="U405" s="50" t="s">
        <v>30</v>
      </c>
      <c r="V405" s="50" t="str">
        <f>VLOOKUP(A405,Register!$D$2:$N$1317,11,0)</f>
        <v>Dormitory G+3</v>
      </c>
      <c r="W405" s="50" t="s">
        <v>29</v>
      </c>
      <c r="X405" s="50" t="s">
        <v>29</v>
      </c>
    </row>
    <row r="406" spans="1:24" ht="14.1" customHeight="1" x14ac:dyDescent="0.25">
      <c r="A406" s="50" t="str">
        <f t="shared" si="6"/>
        <v>9100000041-0</v>
      </c>
      <c r="B406" s="57" t="s">
        <v>29</v>
      </c>
      <c r="C406" s="50" t="s">
        <v>29</v>
      </c>
      <c r="D406" s="50" t="s">
        <v>3189</v>
      </c>
      <c r="E406" s="50" t="s">
        <v>2814</v>
      </c>
      <c r="F406" s="50" t="s">
        <v>29</v>
      </c>
      <c r="G406" s="50" t="s">
        <v>29</v>
      </c>
      <c r="H406" s="50" t="s">
        <v>2904</v>
      </c>
      <c r="I406" s="58">
        <v>45132</v>
      </c>
      <c r="J406" s="50" t="s">
        <v>2816</v>
      </c>
      <c r="K406" s="59">
        <v>379.7</v>
      </c>
      <c r="L406" s="50" t="s">
        <v>37</v>
      </c>
      <c r="M406" s="51" t="s">
        <v>2747</v>
      </c>
      <c r="N406" s="50" t="s">
        <v>29</v>
      </c>
      <c r="O406" s="50" t="s">
        <v>32</v>
      </c>
      <c r="P406" s="50" t="s">
        <v>32</v>
      </c>
      <c r="Q406" s="50" t="s">
        <v>2937</v>
      </c>
      <c r="R406" s="50" t="s">
        <v>29</v>
      </c>
      <c r="S406" s="50" t="s">
        <v>2751</v>
      </c>
      <c r="T406" s="50" t="s">
        <v>2273</v>
      </c>
      <c r="U406" s="50" t="s">
        <v>30</v>
      </c>
      <c r="V406" s="50" t="str">
        <f>VLOOKUP(A406,Register!$D$2:$N$1317,11,0)</f>
        <v>Dormitory G+3</v>
      </c>
      <c r="W406" s="50" t="s">
        <v>29</v>
      </c>
      <c r="X406" s="50" t="s">
        <v>29</v>
      </c>
    </row>
    <row r="407" spans="1:24" ht="14.1" customHeight="1" x14ac:dyDescent="0.25">
      <c r="A407" s="50" t="str">
        <f t="shared" si="6"/>
        <v>9100000041-0</v>
      </c>
      <c r="B407" s="57" t="s">
        <v>29</v>
      </c>
      <c r="C407" s="50" t="s">
        <v>29</v>
      </c>
      <c r="D407" s="50" t="s">
        <v>3189</v>
      </c>
      <c r="E407" s="50" t="s">
        <v>2814</v>
      </c>
      <c r="F407" s="50" t="s">
        <v>29</v>
      </c>
      <c r="G407" s="50" t="s">
        <v>29</v>
      </c>
      <c r="H407" s="50" t="s">
        <v>2904</v>
      </c>
      <c r="I407" s="58">
        <v>45132</v>
      </c>
      <c r="J407" s="50" t="s">
        <v>2816</v>
      </c>
      <c r="K407" s="59">
        <v>225</v>
      </c>
      <c r="L407" s="50" t="s">
        <v>37</v>
      </c>
      <c r="M407" s="51" t="s">
        <v>2747</v>
      </c>
      <c r="N407" s="50" t="s">
        <v>29</v>
      </c>
      <c r="O407" s="50" t="s">
        <v>32</v>
      </c>
      <c r="P407" s="50" t="s">
        <v>32</v>
      </c>
      <c r="Q407" s="50" t="s">
        <v>2937</v>
      </c>
      <c r="R407" s="50" t="s">
        <v>29</v>
      </c>
      <c r="S407" s="50" t="s">
        <v>2751</v>
      </c>
      <c r="T407" s="50" t="s">
        <v>2273</v>
      </c>
      <c r="U407" s="50" t="s">
        <v>30</v>
      </c>
      <c r="V407" s="50" t="str">
        <f>VLOOKUP(A407,Register!$D$2:$N$1317,11,0)</f>
        <v>Dormitory G+3</v>
      </c>
      <c r="W407" s="50" t="s">
        <v>29</v>
      </c>
      <c r="X407" s="50" t="s">
        <v>29</v>
      </c>
    </row>
    <row r="408" spans="1:24" ht="14.1" customHeight="1" x14ac:dyDescent="0.25">
      <c r="A408" s="50" t="str">
        <f t="shared" si="6"/>
        <v>9100000037-0</v>
      </c>
      <c r="B408" s="57" t="s">
        <v>29</v>
      </c>
      <c r="C408" s="50" t="s">
        <v>29</v>
      </c>
      <c r="D408" s="50" t="s">
        <v>3190</v>
      </c>
      <c r="E408" s="50" t="s">
        <v>2814</v>
      </c>
      <c r="F408" s="50" t="s">
        <v>29</v>
      </c>
      <c r="G408" s="50" t="s">
        <v>29</v>
      </c>
      <c r="H408" s="50" t="s">
        <v>2904</v>
      </c>
      <c r="I408" s="58">
        <v>45132</v>
      </c>
      <c r="J408" s="50" t="s">
        <v>2816</v>
      </c>
      <c r="K408" s="59">
        <v>2196.85</v>
      </c>
      <c r="L408" s="50" t="s">
        <v>37</v>
      </c>
      <c r="M408" s="51" t="s">
        <v>2747</v>
      </c>
      <c r="N408" s="50" t="s">
        <v>29</v>
      </c>
      <c r="O408" s="50" t="s">
        <v>32</v>
      </c>
      <c r="P408" s="50" t="s">
        <v>32</v>
      </c>
      <c r="Q408" s="50" t="s">
        <v>3191</v>
      </c>
      <c r="R408" s="50" t="s">
        <v>29</v>
      </c>
      <c r="S408" s="50" t="s">
        <v>2751</v>
      </c>
      <c r="T408" s="50" t="s">
        <v>2264</v>
      </c>
      <c r="U408" s="50" t="s">
        <v>30</v>
      </c>
      <c r="V408" s="50" t="str">
        <f>VLOOKUP(A408,Register!$D$2:$N$1317,11,0)</f>
        <v>CWIP- Checkpost Englishia Building</v>
      </c>
      <c r="W408" s="50" t="s">
        <v>29</v>
      </c>
      <c r="X408" s="50" t="s">
        <v>29</v>
      </c>
    </row>
    <row r="409" spans="1:24" ht="14.1" customHeight="1" x14ac:dyDescent="0.25">
      <c r="A409" s="50" t="str">
        <f t="shared" si="6"/>
        <v>9100000032-0</v>
      </c>
      <c r="B409" s="57" t="s">
        <v>29</v>
      </c>
      <c r="C409" s="50" t="s">
        <v>29</v>
      </c>
      <c r="D409" s="50" t="s">
        <v>3192</v>
      </c>
      <c r="E409" s="50" t="s">
        <v>2814</v>
      </c>
      <c r="F409" s="50" t="s">
        <v>29</v>
      </c>
      <c r="G409" s="50" t="s">
        <v>29</v>
      </c>
      <c r="H409" s="50" t="s">
        <v>2904</v>
      </c>
      <c r="I409" s="58">
        <v>45133</v>
      </c>
      <c r="J409" s="50" t="s">
        <v>2816</v>
      </c>
      <c r="K409" s="59">
        <v>17500</v>
      </c>
      <c r="L409" s="50" t="s">
        <v>37</v>
      </c>
      <c r="M409" s="51" t="s">
        <v>2747</v>
      </c>
      <c r="N409" s="50" t="s">
        <v>29</v>
      </c>
      <c r="O409" s="50" t="s">
        <v>32</v>
      </c>
      <c r="P409" s="50" t="s">
        <v>32</v>
      </c>
      <c r="Q409" s="50" t="s">
        <v>3193</v>
      </c>
      <c r="R409" s="50" t="s">
        <v>29</v>
      </c>
      <c r="S409" s="50" t="s">
        <v>2751</v>
      </c>
      <c r="T409" s="50" t="s">
        <v>2255</v>
      </c>
      <c r="U409" s="50" t="s">
        <v>30</v>
      </c>
      <c r="V409" s="50" t="str">
        <f>VLOOKUP(A409,Register!$D$2:$N$1317,11,0)</f>
        <v>CWIP - CANE YARD ROAD &amp; DRAIN WORK</v>
      </c>
      <c r="W409" s="50" t="s">
        <v>29</v>
      </c>
      <c r="X409" s="50" t="s">
        <v>29</v>
      </c>
    </row>
    <row r="410" spans="1:24" ht="14.1" customHeight="1" x14ac:dyDescent="0.25">
      <c r="A410" s="50" t="str">
        <f t="shared" si="6"/>
        <v>9100000047-0</v>
      </c>
      <c r="B410" s="57" t="s">
        <v>29</v>
      </c>
      <c r="C410" s="50" t="s">
        <v>29</v>
      </c>
      <c r="D410" s="50" t="s">
        <v>3194</v>
      </c>
      <c r="E410" s="50" t="s">
        <v>2814</v>
      </c>
      <c r="F410" s="50" t="s">
        <v>29</v>
      </c>
      <c r="G410" s="50" t="s">
        <v>29</v>
      </c>
      <c r="H410" s="50" t="s">
        <v>2904</v>
      </c>
      <c r="I410" s="58">
        <v>45133</v>
      </c>
      <c r="J410" s="50" t="s">
        <v>2816</v>
      </c>
      <c r="K410" s="59">
        <v>12500</v>
      </c>
      <c r="L410" s="50" t="s">
        <v>37</v>
      </c>
      <c r="M410" s="51" t="s">
        <v>2747</v>
      </c>
      <c r="N410" s="50" t="s">
        <v>29</v>
      </c>
      <c r="O410" s="50" t="s">
        <v>32</v>
      </c>
      <c r="P410" s="50" t="s">
        <v>32</v>
      </c>
      <c r="Q410" s="50" t="s">
        <v>3195</v>
      </c>
      <c r="R410" s="50" t="s">
        <v>29</v>
      </c>
      <c r="S410" s="50" t="s">
        <v>2751</v>
      </c>
      <c r="T410" s="50" t="s">
        <v>2287</v>
      </c>
      <c r="U410" s="50" t="s">
        <v>30</v>
      </c>
      <c r="V410" s="50" t="str">
        <f>VLOOKUP(A410,Register!$D$2:$N$1317,11,0)</f>
        <v>CWIP-DORMATORY (G+3) cane yard</v>
      </c>
      <c r="W410" s="50" t="s">
        <v>29</v>
      </c>
      <c r="X410" s="50" t="s">
        <v>29</v>
      </c>
    </row>
    <row r="411" spans="1:24" ht="14.1" customHeight="1" x14ac:dyDescent="0.25">
      <c r="A411" s="50" t="str">
        <f t="shared" si="6"/>
        <v>9100000032-0</v>
      </c>
      <c r="B411" s="57" t="s">
        <v>29</v>
      </c>
      <c r="C411" s="50" t="s">
        <v>29</v>
      </c>
      <c r="D411" s="50" t="s">
        <v>3196</v>
      </c>
      <c r="E411" s="50" t="s">
        <v>2814</v>
      </c>
      <c r="F411" s="50" t="s">
        <v>29</v>
      </c>
      <c r="G411" s="50" t="s">
        <v>29</v>
      </c>
      <c r="H411" s="50" t="s">
        <v>2904</v>
      </c>
      <c r="I411" s="58">
        <v>45133</v>
      </c>
      <c r="J411" s="50" t="s">
        <v>2816</v>
      </c>
      <c r="K411" s="59">
        <v>7500</v>
      </c>
      <c r="L411" s="50" t="s">
        <v>37</v>
      </c>
      <c r="M411" s="51" t="s">
        <v>2747</v>
      </c>
      <c r="N411" s="50" t="s">
        <v>29</v>
      </c>
      <c r="O411" s="50" t="s">
        <v>32</v>
      </c>
      <c r="P411" s="50" t="s">
        <v>32</v>
      </c>
      <c r="Q411" s="50" t="s">
        <v>3197</v>
      </c>
      <c r="R411" s="50" t="s">
        <v>29</v>
      </c>
      <c r="S411" s="50" t="s">
        <v>2751</v>
      </c>
      <c r="T411" s="50" t="s">
        <v>2255</v>
      </c>
      <c r="U411" s="50" t="s">
        <v>30</v>
      </c>
      <c r="V411" s="50" t="str">
        <f>VLOOKUP(A411,Register!$D$2:$N$1317,11,0)</f>
        <v>CWIP - CANE YARD ROAD &amp; DRAIN WORK</v>
      </c>
      <c r="W411" s="50" t="s">
        <v>29</v>
      </c>
      <c r="X411" s="50" t="s">
        <v>29</v>
      </c>
    </row>
    <row r="412" spans="1:24" ht="14.1" customHeight="1" x14ac:dyDescent="0.25">
      <c r="A412" s="50" t="str">
        <f t="shared" si="6"/>
        <v>9100000032-0</v>
      </c>
      <c r="B412" s="57" t="s">
        <v>29</v>
      </c>
      <c r="C412" s="50" t="s">
        <v>29</v>
      </c>
      <c r="D412" s="50" t="s">
        <v>3198</v>
      </c>
      <c r="E412" s="50" t="s">
        <v>2814</v>
      </c>
      <c r="F412" s="50" t="s">
        <v>29</v>
      </c>
      <c r="G412" s="50" t="s">
        <v>29</v>
      </c>
      <c r="H412" s="50" t="s">
        <v>2904</v>
      </c>
      <c r="I412" s="58">
        <v>45134</v>
      </c>
      <c r="J412" s="50" t="s">
        <v>2816</v>
      </c>
      <c r="K412" s="59">
        <v>12500</v>
      </c>
      <c r="L412" s="50" t="s">
        <v>37</v>
      </c>
      <c r="M412" s="51" t="s">
        <v>2747</v>
      </c>
      <c r="N412" s="50" t="s">
        <v>29</v>
      </c>
      <c r="O412" s="50" t="s">
        <v>32</v>
      </c>
      <c r="P412" s="50" t="s">
        <v>32</v>
      </c>
      <c r="Q412" s="50" t="s">
        <v>3193</v>
      </c>
      <c r="R412" s="50" t="s">
        <v>29</v>
      </c>
      <c r="S412" s="50" t="s">
        <v>2751</v>
      </c>
      <c r="T412" s="50" t="s">
        <v>2255</v>
      </c>
      <c r="U412" s="50" t="s">
        <v>30</v>
      </c>
      <c r="V412" s="50" t="str">
        <f>VLOOKUP(A412,Register!$D$2:$N$1317,11,0)</f>
        <v>CWIP - CANE YARD ROAD &amp; DRAIN WORK</v>
      </c>
      <c r="W412" s="50" t="s">
        <v>29</v>
      </c>
      <c r="X412" s="50" t="s">
        <v>29</v>
      </c>
    </row>
    <row r="413" spans="1:24" ht="14.1" customHeight="1" x14ac:dyDescent="0.25">
      <c r="A413" s="50" t="str">
        <f t="shared" si="6"/>
        <v>9100000032-0</v>
      </c>
      <c r="B413" s="57" t="s">
        <v>29</v>
      </c>
      <c r="C413" s="50" t="s">
        <v>29</v>
      </c>
      <c r="D413" s="50" t="s">
        <v>3199</v>
      </c>
      <c r="E413" s="50" t="s">
        <v>2814</v>
      </c>
      <c r="F413" s="50" t="s">
        <v>29</v>
      </c>
      <c r="G413" s="50" t="s">
        <v>29</v>
      </c>
      <c r="H413" s="50" t="s">
        <v>2904</v>
      </c>
      <c r="I413" s="58">
        <v>45134</v>
      </c>
      <c r="J413" s="50" t="s">
        <v>2816</v>
      </c>
      <c r="K413" s="59">
        <v>7500</v>
      </c>
      <c r="L413" s="50" t="s">
        <v>37</v>
      </c>
      <c r="M413" s="51" t="s">
        <v>2747</v>
      </c>
      <c r="N413" s="50" t="s">
        <v>29</v>
      </c>
      <c r="O413" s="50" t="s">
        <v>32</v>
      </c>
      <c r="P413" s="50" t="s">
        <v>32</v>
      </c>
      <c r="Q413" s="50" t="s">
        <v>3193</v>
      </c>
      <c r="R413" s="50" t="s">
        <v>29</v>
      </c>
      <c r="S413" s="50" t="s">
        <v>2751</v>
      </c>
      <c r="T413" s="50" t="s">
        <v>2255</v>
      </c>
      <c r="U413" s="50" t="s">
        <v>30</v>
      </c>
      <c r="V413" s="50" t="str">
        <f>VLOOKUP(A413,Register!$D$2:$N$1317,11,0)</f>
        <v>CWIP - CANE YARD ROAD &amp; DRAIN WORK</v>
      </c>
      <c r="W413" s="50" t="s">
        <v>29</v>
      </c>
      <c r="X413" s="50" t="s">
        <v>29</v>
      </c>
    </row>
    <row r="414" spans="1:24" ht="14.1" customHeight="1" x14ac:dyDescent="0.25">
      <c r="A414" s="50" t="str">
        <f t="shared" si="6"/>
        <v>9100000032-0</v>
      </c>
      <c r="B414" s="57" t="s">
        <v>29</v>
      </c>
      <c r="C414" s="50" t="s">
        <v>29</v>
      </c>
      <c r="D414" s="50" t="s">
        <v>3200</v>
      </c>
      <c r="E414" s="50" t="s">
        <v>2814</v>
      </c>
      <c r="F414" s="50" t="s">
        <v>29</v>
      </c>
      <c r="G414" s="50" t="s">
        <v>29</v>
      </c>
      <c r="H414" s="50" t="s">
        <v>2904</v>
      </c>
      <c r="I414" s="58">
        <v>45135</v>
      </c>
      <c r="J414" s="50" t="s">
        <v>2816</v>
      </c>
      <c r="K414" s="59">
        <v>17500</v>
      </c>
      <c r="L414" s="50" t="s">
        <v>37</v>
      </c>
      <c r="M414" s="51" t="s">
        <v>2747</v>
      </c>
      <c r="N414" s="50" t="s">
        <v>29</v>
      </c>
      <c r="O414" s="50" t="s">
        <v>32</v>
      </c>
      <c r="P414" s="50" t="s">
        <v>32</v>
      </c>
      <c r="Q414" s="50" t="s">
        <v>3193</v>
      </c>
      <c r="R414" s="50" t="s">
        <v>29</v>
      </c>
      <c r="S414" s="50" t="s">
        <v>2751</v>
      </c>
      <c r="T414" s="50" t="s">
        <v>2255</v>
      </c>
      <c r="U414" s="50" t="s">
        <v>30</v>
      </c>
      <c r="V414" s="50" t="str">
        <f>VLOOKUP(A414,Register!$D$2:$N$1317,11,0)</f>
        <v>CWIP - CANE YARD ROAD &amp; DRAIN WORK</v>
      </c>
      <c r="W414" s="50" t="s">
        <v>29</v>
      </c>
      <c r="X414" s="50" t="s">
        <v>29</v>
      </c>
    </row>
    <row r="415" spans="1:24" ht="14.1" customHeight="1" x14ac:dyDescent="0.25">
      <c r="A415" s="50" t="str">
        <f t="shared" si="6"/>
        <v>9100000016-0</v>
      </c>
      <c r="B415" s="57" t="s">
        <v>29</v>
      </c>
      <c r="C415" s="50" t="s">
        <v>29</v>
      </c>
      <c r="D415" s="50" t="s">
        <v>3201</v>
      </c>
      <c r="E415" s="50" t="s">
        <v>2814</v>
      </c>
      <c r="F415" s="50" t="s">
        <v>29</v>
      </c>
      <c r="G415" s="50" t="s">
        <v>29</v>
      </c>
      <c r="H415" s="50" t="s">
        <v>2904</v>
      </c>
      <c r="I415" s="58">
        <v>45135</v>
      </c>
      <c r="J415" s="50" t="s">
        <v>2816</v>
      </c>
      <c r="K415" s="59">
        <v>12500</v>
      </c>
      <c r="L415" s="50" t="s">
        <v>37</v>
      </c>
      <c r="M415" s="51" t="s">
        <v>2747</v>
      </c>
      <c r="N415" s="50" t="s">
        <v>29</v>
      </c>
      <c r="O415" s="50" t="s">
        <v>32</v>
      </c>
      <c r="P415" s="50" t="s">
        <v>32</v>
      </c>
      <c r="Q415" s="50" t="s">
        <v>3202</v>
      </c>
      <c r="R415" s="50" t="s">
        <v>29</v>
      </c>
      <c r="S415" s="50" t="s">
        <v>2751</v>
      </c>
      <c r="T415" s="50" t="s">
        <v>2215</v>
      </c>
      <c r="U415" s="50" t="s">
        <v>30</v>
      </c>
      <c r="V415" s="50" t="str">
        <f>VLOOKUP(A415,Register!$D$2:$N$1317,11,0)</f>
        <v>CWIP- ROAD &amp; DRAIN INSIDE FACTORY</v>
      </c>
      <c r="W415" s="50" t="s">
        <v>29</v>
      </c>
      <c r="X415" s="50" t="s">
        <v>29</v>
      </c>
    </row>
    <row r="416" spans="1:24" ht="14.1" customHeight="1" x14ac:dyDescent="0.25">
      <c r="A416" s="50" t="str">
        <f t="shared" si="6"/>
        <v>9100000032-0</v>
      </c>
      <c r="B416" s="57" t="s">
        <v>29</v>
      </c>
      <c r="C416" s="50" t="s">
        <v>29</v>
      </c>
      <c r="D416" s="50" t="s">
        <v>3203</v>
      </c>
      <c r="E416" s="50" t="s">
        <v>2814</v>
      </c>
      <c r="F416" s="50" t="s">
        <v>29</v>
      </c>
      <c r="G416" s="50" t="s">
        <v>29</v>
      </c>
      <c r="H416" s="50" t="s">
        <v>2904</v>
      </c>
      <c r="I416" s="58">
        <v>45136</v>
      </c>
      <c r="J416" s="50" t="s">
        <v>2816</v>
      </c>
      <c r="K416" s="59">
        <v>12500</v>
      </c>
      <c r="L416" s="50" t="s">
        <v>37</v>
      </c>
      <c r="M416" s="51" t="s">
        <v>2747</v>
      </c>
      <c r="N416" s="50" t="s">
        <v>29</v>
      </c>
      <c r="O416" s="50" t="s">
        <v>32</v>
      </c>
      <c r="P416" s="50" t="s">
        <v>32</v>
      </c>
      <c r="Q416" s="50" t="s">
        <v>3193</v>
      </c>
      <c r="R416" s="50" t="s">
        <v>29</v>
      </c>
      <c r="S416" s="50" t="s">
        <v>2751</v>
      </c>
      <c r="T416" s="50" t="s">
        <v>2255</v>
      </c>
      <c r="U416" s="50" t="s">
        <v>30</v>
      </c>
      <c r="V416" s="50" t="str">
        <f>VLOOKUP(A416,Register!$D$2:$N$1317,11,0)</f>
        <v>CWIP - CANE YARD ROAD &amp; DRAIN WORK</v>
      </c>
      <c r="W416" s="50" t="s">
        <v>29</v>
      </c>
      <c r="X416" s="50" t="s">
        <v>29</v>
      </c>
    </row>
    <row r="417" spans="1:24" ht="14.1" customHeight="1" x14ac:dyDescent="0.25">
      <c r="A417" s="50" t="str">
        <f t="shared" si="6"/>
        <v>9100000032-0</v>
      </c>
      <c r="B417" s="57" t="s">
        <v>29</v>
      </c>
      <c r="C417" s="50" t="s">
        <v>29</v>
      </c>
      <c r="D417" s="50" t="s">
        <v>3204</v>
      </c>
      <c r="E417" s="50" t="s">
        <v>2814</v>
      </c>
      <c r="F417" s="50" t="s">
        <v>29</v>
      </c>
      <c r="G417" s="50" t="s">
        <v>29</v>
      </c>
      <c r="H417" s="50" t="s">
        <v>2904</v>
      </c>
      <c r="I417" s="58">
        <v>45137</v>
      </c>
      <c r="J417" s="50" t="s">
        <v>2816</v>
      </c>
      <c r="K417" s="59">
        <v>17500</v>
      </c>
      <c r="L417" s="50" t="s">
        <v>37</v>
      </c>
      <c r="M417" s="51" t="s">
        <v>2747</v>
      </c>
      <c r="N417" s="50" t="s">
        <v>29</v>
      </c>
      <c r="O417" s="50" t="s">
        <v>32</v>
      </c>
      <c r="P417" s="50" t="s">
        <v>32</v>
      </c>
      <c r="Q417" s="50" t="s">
        <v>3193</v>
      </c>
      <c r="R417" s="50" t="s">
        <v>29</v>
      </c>
      <c r="S417" s="50" t="s">
        <v>2751</v>
      </c>
      <c r="T417" s="50" t="s">
        <v>2255</v>
      </c>
      <c r="U417" s="50" t="s">
        <v>30</v>
      </c>
      <c r="V417" s="50" t="str">
        <f>VLOOKUP(A417,Register!$D$2:$N$1317,11,0)</f>
        <v>CWIP - CANE YARD ROAD &amp; DRAIN WORK</v>
      </c>
      <c r="W417" s="50" t="s">
        <v>29</v>
      </c>
      <c r="X417" s="50" t="s">
        <v>29</v>
      </c>
    </row>
    <row r="418" spans="1:24" ht="14.1" customHeight="1" x14ac:dyDescent="0.25">
      <c r="A418" s="50" t="str">
        <f t="shared" si="6"/>
        <v>9100000046-0</v>
      </c>
      <c r="B418" s="57" t="s">
        <v>29</v>
      </c>
      <c r="C418" s="50" t="s">
        <v>29</v>
      </c>
      <c r="D418" s="50" t="s">
        <v>3205</v>
      </c>
      <c r="E418" s="50" t="s">
        <v>2814</v>
      </c>
      <c r="F418" s="50" t="s">
        <v>29</v>
      </c>
      <c r="G418" s="50" t="s">
        <v>29</v>
      </c>
      <c r="H418" s="50" t="s">
        <v>2904</v>
      </c>
      <c r="I418" s="58">
        <v>45138</v>
      </c>
      <c r="J418" s="50" t="s">
        <v>2816</v>
      </c>
      <c r="K418" s="59">
        <v>25000</v>
      </c>
      <c r="L418" s="50" t="s">
        <v>37</v>
      </c>
      <c r="M418" s="51" t="s">
        <v>2747</v>
      </c>
      <c r="N418" s="50" t="s">
        <v>29</v>
      </c>
      <c r="O418" s="50" t="s">
        <v>2829</v>
      </c>
      <c r="P418" s="50" t="s">
        <v>2829</v>
      </c>
      <c r="Q418" s="50" t="s">
        <v>3206</v>
      </c>
      <c r="R418" s="50" t="s">
        <v>29</v>
      </c>
      <c r="S418" s="50" t="s">
        <v>2751</v>
      </c>
      <c r="T418" s="50" t="s">
        <v>2283</v>
      </c>
      <c r="U418" s="50" t="s">
        <v>30</v>
      </c>
      <c r="V418" s="50" t="str">
        <f>VLOOKUP(A418,Register!$D$2:$N$1317,11,0)</f>
        <v xml:space="preserve"> CWIP-New Sulphur Godown</v>
      </c>
      <c r="W418" s="50" t="s">
        <v>29</v>
      </c>
      <c r="X418" s="50" t="s">
        <v>29</v>
      </c>
    </row>
    <row r="419" spans="1:24" ht="14.1" customHeight="1" x14ac:dyDescent="0.25">
      <c r="A419" s="50" t="str">
        <f t="shared" si="6"/>
        <v>9100000016-0</v>
      </c>
      <c r="B419" s="57" t="s">
        <v>29</v>
      </c>
      <c r="C419" s="50" t="s">
        <v>29</v>
      </c>
      <c r="D419" s="50" t="s">
        <v>3207</v>
      </c>
      <c r="E419" s="50" t="s">
        <v>2814</v>
      </c>
      <c r="F419" s="50" t="s">
        <v>29</v>
      </c>
      <c r="G419" s="50" t="s">
        <v>29</v>
      </c>
      <c r="H419" s="50" t="s">
        <v>2904</v>
      </c>
      <c r="I419" s="58">
        <v>45138</v>
      </c>
      <c r="J419" s="50" t="s">
        <v>2816</v>
      </c>
      <c r="K419" s="59">
        <v>27253.3</v>
      </c>
      <c r="L419" s="50" t="s">
        <v>37</v>
      </c>
      <c r="M419" s="51" t="s">
        <v>2747</v>
      </c>
      <c r="N419" s="50" t="s">
        <v>29</v>
      </c>
      <c r="O419" s="50" t="s">
        <v>32</v>
      </c>
      <c r="P419" s="50" t="s">
        <v>32</v>
      </c>
      <c r="Q419" s="50" t="s">
        <v>3186</v>
      </c>
      <c r="R419" s="50" t="s">
        <v>29</v>
      </c>
      <c r="S419" s="50" t="s">
        <v>2751</v>
      </c>
      <c r="T419" s="50" t="s">
        <v>2215</v>
      </c>
      <c r="U419" s="50" t="s">
        <v>30</v>
      </c>
      <c r="V419" s="50" t="str">
        <f>VLOOKUP(A419,Register!$D$2:$N$1317,11,0)</f>
        <v>CWIP- ROAD &amp; DRAIN INSIDE FACTORY</v>
      </c>
      <c r="W419" s="50" t="s">
        <v>29</v>
      </c>
      <c r="X419" s="50" t="s">
        <v>29</v>
      </c>
    </row>
    <row r="420" spans="1:24" ht="14.1" customHeight="1" x14ac:dyDescent="0.25">
      <c r="A420" s="50" t="str">
        <f t="shared" si="6"/>
        <v>9100000016-0</v>
      </c>
      <c r="B420" s="57" t="s">
        <v>29</v>
      </c>
      <c r="C420" s="50" t="s">
        <v>29</v>
      </c>
      <c r="D420" s="50" t="s">
        <v>3207</v>
      </c>
      <c r="E420" s="50" t="s">
        <v>2814</v>
      </c>
      <c r="F420" s="50" t="s">
        <v>29</v>
      </c>
      <c r="G420" s="50" t="s">
        <v>29</v>
      </c>
      <c r="H420" s="50" t="s">
        <v>2904</v>
      </c>
      <c r="I420" s="58">
        <v>45138</v>
      </c>
      <c r="J420" s="50" t="s">
        <v>2816</v>
      </c>
      <c r="K420" s="59">
        <v>17500</v>
      </c>
      <c r="L420" s="50" t="s">
        <v>37</v>
      </c>
      <c r="M420" s="51" t="s">
        <v>2747</v>
      </c>
      <c r="N420" s="50" t="s">
        <v>29</v>
      </c>
      <c r="O420" s="50" t="s">
        <v>32</v>
      </c>
      <c r="P420" s="50" t="s">
        <v>32</v>
      </c>
      <c r="Q420" s="50" t="s">
        <v>3186</v>
      </c>
      <c r="R420" s="50" t="s">
        <v>29</v>
      </c>
      <c r="S420" s="50" t="s">
        <v>2751</v>
      </c>
      <c r="T420" s="50" t="s">
        <v>2215</v>
      </c>
      <c r="U420" s="50" t="s">
        <v>30</v>
      </c>
      <c r="V420" s="50" t="str">
        <f>VLOOKUP(A420,Register!$D$2:$N$1317,11,0)</f>
        <v>CWIP- ROAD &amp; DRAIN INSIDE FACTORY</v>
      </c>
      <c r="W420" s="50" t="s">
        <v>29</v>
      </c>
      <c r="X420" s="50" t="s">
        <v>29</v>
      </c>
    </row>
    <row r="421" spans="1:24" ht="14.1" customHeight="1" x14ac:dyDescent="0.25">
      <c r="A421" s="50" t="str">
        <f t="shared" si="6"/>
        <v>9100000040-0</v>
      </c>
      <c r="B421" s="57" t="s">
        <v>29</v>
      </c>
      <c r="C421" s="50" t="s">
        <v>29</v>
      </c>
      <c r="D421" s="50" t="s">
        <v>3208</v>
      </c>
      <c r="E421" s="50" t="s">
        <v>2814</v>
      </c>
      <c r="F421" s="50" t="s">
        <v>29</v>
      </c>
      <c r="G421" s="50" t="s">
        <v>29</v>
      </c>
      <c r="H421" s="50" t="s">
        <v>2904</v>
      </c>
      <c r="I421" s="58">
        <v>45138</v>
      </c>
      <c r="J421" s="50" t="s">
        <v>2816</v>
      </c>
      <c r="K421" s="59">
        <v>2750</v>
      </c>
      <c r="L421" s="50" t="s">
        <v>37</v>
      </c>
      <c r="M421" s="51" t="s">
        <v>2747</v>
      </c>
      <c r="N421" s="50" t="s">
        <v>29</v>
      </c>
      <c r="O421" s="50" t="s">
        <v>32</v>
      </c>
      <c r="P421" s="50" t="s">
        <v>32</v>
      </c>
      <c r="Q421" s="50" t="s">
        <v>3197</v>
      </c>
      <c r="R421" s="50" t="s">
        <v>29</v>
      </c>
      <c r="S421" s="50" t="s">
        <v>2751</v>
      </c>
      <c r="T421" s="50" t="s">
        <v>2271</v>
      </c>
      <c r="U421" s="50" t="s">
        <v>30</v>
      </c>
      <c r="V421" s="50" t="str">
        <f>VLOOKUP(A421,Register!$D$2:$N$1317,11,0)</f>
        <v>Two Room Set G+3</v>
      </c>
      <c r="W421" s="50" t="s">
        <v>29</v>
      </c>
      <c r="X421" s="50" t="s">
        <v>29</v>
      </c>
    </row>
    <row r="422" spans="1:24" ht="14.1" customHeight="1" x14ac:dyDescent="0.25">
      <c r="A422" s="50" t="str">
        <f t="shared" si="6"/>
        <v>9100000033-0</v>
      </c>
      <c r="B422" s="57" t="s">
        <v>29</v>
      </c>
      <c r="C422" s="50" t="s">
        <v>29</v>
      </c>
      <c r="D422" s="50" t="s">
        <v>3209</v>
      </c>
      <c r="E422" s="50" t="s">
        <v>2814</v>
      </c>
      <c r="F422" s="50" t="s">
        <v>29</v>
      </c>
      <c r="G422" s="50" t="s">
        <v>29</v>
      </c>
      <c r="H422" s="50" t="s">
        <v>2904</v>
      </c>
      <c r="I422" s="58">
        <v>45138</v>
      </c>
      <c r="J422" s="50" t="s">
        <v>2816</v>
      </c>
      <c r="K422" s="59">
        <v>24896.01</v>
      </c>
      <c r="L422" s="50" t="s">
        <v>37</v>
      </c>
      <c r="M422" s="51" t="s">
        <v>2747</v>
      </c>
      <c r="N422" s="50" t="s">
        <v>29</v>
      </c>
      <c r="O422" s="50" t="s">
        <v>32</v>
      </c>
      <c r="P422" s="50" t="s">
        <v>32</v>
      </c>
      <c r="Q422" s="50" t="s">
        <v>3210</v>
      </c>
      <c r="R422" s="50" t="s">
        <v>29</v>
      </c>
      <c r="S422" s="50" t="s">
        <v>2751</v>
      </c>
      <c r="T422" s="50" t="s">
        <v>2257</v>
      </c>
      <c r="U422" s="50" t="s">
        <v>30</v>
      </c>
      <c r="V422" s="50" t="str">
        <f>VLOOKUP(A422,Register!$D$2:$N$1317,11,0)</f>
        <v>CWIP - ADMIN BUILDING</v>
      </c>
      <c r="W422" s="50" t="s">
        <v>29</v>
      </c>
      <c r="X422" s="50" t="s">
        <v>29</v>
      </c>
    </row>
    <row r="423" spans="1:24" ht="14.1" customHeight="1" x14ac:dyDescent="0.25">
      <c r="A423" s="50" t="str">
        <f t="shared" si="6"/>
        <v>9100000047-0</v>
      </c>
      <c r="B423" s="57" t="s">
        <v>29</v>
      </c>
      <c r="C423" s="50" t="s">
        <v>29</v>
      </c>
      <c r="D423" s="50" t="s">
        <v>3211</v>
      </c>
      <c r="E423" s="50" t="s">
        <v>2814</v>
      </c>
      <c r="F423" s="50" t="s">
        <v>29</v>
      </c>
      <c r="G423" s="50" t="s">
        <v>29</v>
      </c>
      <c r="H423" s="50" t="s">
        <v>2904</v>
      </c>
      <c r="I423" s="58">
        <v>45138</v>
      </c>
      <c r="J423" s="50" t="s">
        <v>2816</v>
      </c>
      <c r="K423" s="59">
        <v>156036.57999999999</v>
      </c>
      <c r="L423" s="50" t="s">
        <v>37</v>
      </c>
      <c r="M423" s="51" t="s">
        <v>2747</v>
      </c>
      <c r="N423" s="50" t="s">
        <v>29</v>
      </c>
      <c r="O423" s="50" t="s">
        <v>32</v>
      </c>
      <c r="P423" s="50" t="s">
        <v>32</v>
      </c>
      <c r="Q423" s="50" t="s">
        <v>3195</v>
      </c>
      <c r="R423" s="50" t="s">
        <v>29</v>
      </c>
      <c r="S423" s="50" t="s">
        <v>2751</v>
      </c>
      <c r="T423" s="50" t="s">
        <v>2287</v>
      </c>
      <c r="U423" s="50" t="s">
        <v>30</v>
      </c>
      <c r="V423" s="50" t="str">
        <f>VLOOKUP(A423,Register!$D$2:$N$1317,11,0)</f>
        <v>CWIP-DORMATORY (G+3) cane yard</v>
      </c>
      <c r="W423" s="50" t="s">
        <v>29</v>
      </c>
      <c r="X423" s="50" t="s">
        <v>29</v>
      </c>
    </row>
    <row r="424" spans="1:24" ht="14.1" customHeight="1" x14ac:dyDescent="0.25">
      <c r="A424" s="50" t="str">
        <f t="shared" si="6"/>
        <v>9100000047-0</v>
      </c>
      <c r="B424" s="57" t="s">
        <v>29</v>
      </c>
      <c r="C424" s="50" t="s">
        <v>29</v>
      </c>
      <c r="D424" s="50" t="s">
        <v>3211</v>
      </c>
      <c r="E424" s="50" t="s">
        <v>2814</v>
      </c>
      <c r="F424" s="50" t="s">
        <v>29</v>
      </c>
      <c r="G424" s="50" t="s">
        <v>29</v>
      </c>
      <c r="H424" s="50" t="s">
        <v>2904</v>
      </c>
      <c r="I424" s="58">
        <v>45138</v>
      </c>
      <c r="J424" s="50" t="s">
        <v>2816</v>
      </c>
      <c r="K424" s="59">
        <v>199602.42</v>
      </c>
      <c r="L424" s="50" t="s">
        <v>37</v>
      </c>
      <c r="M424" s="51" t="s">
        <v>2747</v>
      </c>
      <c r="N424" s="50" t="s">
        <v>29</v>
      </c>
      <c r="O424" s="50" t="s">
        <v>32</v>
      </c>
      <c r="P424" s="50" t="s">
        <v>32</v>
      </c>
      <c r="Q424" s="50" t="s">
        <v>3195</v>
      </c>
      <c r="R424" s="50" t="s">
        <v>29</v>
      </c>
      <c r="S424" s="50" t="s">
        <v>2751</v>
      </c>
      <c r="T424" s="50" t="s">
        <v>2287</v>
      </c>
      <c r="U424" s="50" t="s">
        <v>30</v>
      </c>
      <c r="V424" s="50" t="str">
        <f>VLOOKUP(A424,Register!$D$2:$N$1317,11,0)</f>
        <v>CWIP-DORMATORY (G+3) cane yard</v>
      </c>
      <c r="W424" s="50" t="s">
        <v>29</v>
      </c>
      <c r="X424" s="50" t="s">
        <v>29</v>
      </c>
    </row>
    <row r="425" spans="1:24" ht="14.1" customHeight="1" x14ac:dyDescent="0.25">
      <c r="A425" s="50" t="str">
        <f t="shared" si="6"/>
        <v>9100000047-0</v>
      </c>
      <c r="B425" s="57" t="s">
        <v>29</v>
      </c>
      <c r="C425" s="50" t="s">
        <v>29</v>
      </c>
      <c r="D425" s="50" t="s">
        <v>3211</v>
      </c>
      <c r="E425" s="50" t="s">
        <v>2814</v>
      </c>
      <c r="F425" s="50" t="s">
        <v>29</v>
      </c>
      <c r="G425" s="50" t="s">
        <v>29</v>
      </c>
      <c r="H425" s="50" t="s">
        <v>2904</v>
      </c>
      <c r="I425" s="58">
        <v>45138</v>
      </c>
      <c r="J425" s="50" t="s">
        <v>2816</v>
      </c>
      <c r="K425" s="59">
        <v>199855.05</v>
      </c>
      <c r="L425" s="50" t="s">
        <v>37</v>
      </c>
      <c r="M425" s="51" t="s">
        <v>2747</v>
      </c>
      <c r="N425" s="50" t="s">
        <v>29</v>
      </c>
      <c r="O425" s="50" t="s">
        <v>32</v>
      </c>
      <c r="P425" s="50" t="s">
        <v>32</v>
      </c>
      <c r="Q425" s="50" t="s">
        <v>3195</v>
      </c>
      <c r="R425" s="50" t="s">
        <v>29</v>
      </c>
      <c r="S425" s="50" t="s">
        <v>2751</v>
      </c>
      <c r="T425" s="50" t="s">
        <v>2287</v>
      </c>
      <c r="U425" s="50" t="s">
        <v>30</v>
      </c>
      <c r="V425" s="50" t="str">
        <f>VLOOKUP(A425,Register!$D$2:$N$1317,11,0)</f>
        <v>CWIP-DORMATORY (G+3) cane yard</v>
      </c>
      <c r="W425" s="50" t="s">
        <v>29</v>
      </c>
      <c r="X425" s="50" t="s">
        <v>29</v>
      </c>
    </row>
    <row r="426" spans="1:24" ht="14.1" customHeight="1" x14ac:dyDescent="0.25">
      <c r="A426" s="50" t="str">
        <f t="shared" si="6"/>
        <v>9100000032-0</v>
      </c>
      <c r="B426" s="57" t="s">
        <v>29</v>
      </c>
      <c r="C426" s="50" t="s">
        <v>29</v>
      </c>
      <c r="D426" s="50" t="s">
        <v>3212</v>
      </c>
      <c r="E426" s="50" t="s">
        <v>2814</v>
      </c>
      <c r="F426" s="50" t="s">
        <v>29</v>
      </c>
      <c r="G426" s="50" t="s">
        <v>29</v>
      </c>
      <c r="H426" s="50" t="s">
        <v>2904</v>
      </c>
      <c r="I426" s="58">
        <v>45138</v>
      </c>
      <c r="J426" s="50" t="s">
        <v>2816</v>
      </c>
      <c r="K426" s="59">
        <v>52012.19</v>
      </c>
      <c r="L426" s="50" t="s">
        <v>37</v>
      </c>
      <c r="M426" s="51" t="s">
        <v>2747</v>
      </c>
      <c r="N426" s="50" t="s">
        <v>29</v>
      </c>
      <c r="O426" s="50" t="s">
        <v>32</v>
      </c>
      <c r="P426" s="50" t="s">
        <v>32</v>
      </c>
      <c r="Q426" s="50" t="s">
        <v>3213</v>
      </c>
      <c r="R426" s="50" t="s">
        <v>29</v>
      </c>
      <c r="S426" s="50" t="s">
        <v>2751</v>
      </c>
      <c r="T426" s="50" t="s">
        <v>2255</v>
      </c>
      <c r="U426" s="50" t="s">
        <v>30</v>
      </c>
      <c r="V426" s="50" t="str">
        <f>VLOOKUP(A426,Register!$D$2:$N$1317,11,0)</f>
        <v>CWIP - CANE YARD ROAD &amp; DRAIN WORK</v>
      </c>
      <c r="W426" s="50" t="s">
        <v>29</v>
      </c>
      <c r="X426" s="50" t="s">
        <v>29</v>
      </c>
    </row>
    <row r="427" spans="1:24" ht="14.1" customHeight="1" x14ac:dyDescent="0.25">
      <c r="A427" s="50" t="str">
        <f t="shared" si="6"/>
        <v>9100000032-0</v>
      </c>
      <c r="B427" s="57" t="s">
        <v>29</v>
      </c>
      <c r="C427" s="50" t="s">
        <v>29</v>
      </c>
      <c r="D427" s="50" t="s">
        <v>3212</v>
      </c>
      <c r="E427" s="50" t="s">
        <v>2814</v>
      </c>
      <c r="F427" s="50" t="s">
        <v>29</v>
      </c>
      <c r="G427" s="50" t="s">
        <v>29</v>
      </c>
      <c r="H427" s="50" t="s">
        <v>2904</v>
      </c>
      <c r="I427" s="58">
        <v>45138</v>
      </c>
      <c r="J427" s="50" t="s">
        <v>2816</v>
      </c>
      <c r="K427" s="59">
        <v>119761.45</v>
      </c>
      <c r="L427" s="50" t="s">
        <v>37</v>
      </c>
      <c r="M427" s="51" t="s">
        <v>2747</v>
      </c>
      <c r="N427" s="50" t="s">
        <v>29</v>
      </c>
      <c r="O427" s="50" t="s">
        <v>32</v>
      </c>
      <c r="P427" s="50" t="s">
        <v>32</v>
      </c>
      <c r="Q427" s="50" t="s">
        <v>3213</v>
      </c>
      <c r="R427" s="50" t="s">
        <v>29</v>
      </c>
      <c r="S427" s="50" t="s">
        <v>2751</v>
      </c>
      <c r="T427" s="50" t="s">
        <v>2255</v>
      </c>
      <c r="U427" s="50" t="s">
        <v>30</v>
      </c>
      <c r="V427" s="50" t="str">
        <f>VLOOKUP(A427,Register!$D$2:$N$1317,11,0)</f>
        <v>CWIP - CANE YARD ROAD &amp; DRAIN WORK</v>
      </c>
      <c r="W427" s="50" t="s">
        <v>29</v>
      </c>
      <c r="X427" s="50" t="s">
        <v>29</v>
      </c>
    </row>
    <row r="428" spans="1:24" ht="14.1" customHeight="1" x14ac:dyDescent="0.25">
      <c r="A428" s="50" t="str">
        <f t="shared" si="6"/>
        <v>9100000032-0</v>
      </c>
      <c r="B428" s="57" t="s">
        <v>29</v>
      </c>
      <c r="C428" s="50" t="s">
        <v>29</v>
      </c>
      <c r="D428" s="50" t="s">
        <v>3212</v>
      </c>
      <c r="E428" s="50" t="s">
        <v>2814</v>
      </c>
      <c r="F428" s="50" t="s">
        <v>29</v>
      </c>
      <c r="G428" s="50" t="s">
        <v>29</v>
      </c>
      <c r="H428" s="50" t="s">
        <v>2904</v>
      </c>
      <c r="I428" s="58">
        <v>45138</v>
      </c>
      <c r="J428" s="50" t="s">
        <v>2816</v>
      </c>
      <c r="K428" s="59">
        <v>559594.15</v>
      </c>
      <c r="L428" s="50" t="s">
        <v>37</v>
      </c>
      <c r="M428" s="51" t="s">
        <v>2747</v>
      </c>
      <c r="N428" s="50" t="s">
        <v>29</v>
      </c>
      <c r="O428" s="50" t="s">
        <v>32</v>
      </c>
      <c r="P428" s="50" t="s">
        <v>32</v>
      </c>
      <c r="Q428" s="50" t="s">
        <v>3213</v>
      </c>
      <c r="R428" s="50" t="s">
        <v>29</v>
      </c>
      <c r="S428" s="50" t="s">
        <v>2751</v>
      </c>
      <c r="T428" s="50" t="s">
        <v>2255</v>
      </c>
      <c r="U428" s="50" t="s">
        <v>30</v>
      </c>
      <c r="V428" s="50" t="str">
        <f>VLOOKUP(A428,Register!$D$2:$N$1317,11,0)</f>
        <v>CWIP - CANE YARD ROAD &amp; DRAIN WORK</v>
      </c>
      <c r="W428" s="50" t="s">
        <v>29</v>
      </c>
      <c r="X428" s="50" t="s">
        <v>29</v>
      </c>
    </row>
    <row r="429" spans="1:24" ht="14.1" customHeight="1" x14ac:dyDescent="0.25">
      <c r="A429" s="50" t="str">
        <f t="shared" si="6"/>
        <v>9100000047-0</v>
      </c>
      <c r="B429" s="57" t="s">
        <v>29</v>
      </c>
      <c r="C429" s="50" t="s">
        <v>29</v>
      </c>
      <c r="D429" s="50" t="s">
        <v>3214</v>
      </c>
      <c r="E429" s="50" t="s">
        <v>2814</v>
      </c>
      <c r="F429" s="50" t="s">
        <v>29</v>
      </c>
      <c r="G429" s="50" t="s">
        <v>29</v>
      </c>
      <c r="H429" s="50" t="s">
        <v>2904</v>
      </c>
      <c r="I429" s="58">
        <v>45138</v>
      </c>
      <c r="J429" s="50" t="s">
        <v>2816</v>
      </c>
      <c r="K429" s="59">
        <v>52012.19</v>
      </c>
      <c r="L429" s="50" t="s">
        <v>37</v>
      </c>
      <c r="M429" s="51" t="s">
        <v>2747</v>
      </c>
      <c r="N429" s="50" t="s">
        <v>29</v>
      </c>
      <c r="O429" s="50" t="s">
        <v>32</v>
      </c>
      <c r="P429" s="50" t="s">
        <v>32</v>
      </c>
      <c r="Q429" s="50" t="s">
        <v>3206</v>
      </c>
      <c r="R429" s="50" t="s">
        <v>29</v>
      </c>
      <c r="S429" s="50" t="s">
        <v>2751</v>
      </c>
      <c r="T429" s="50" t="s">
        <v>2287</v>
      </c>
      <c r="U429" s="50" t="s">
        <v>30</v>
      </c>
      <c r="V429" s="50" t="str">
        <f>VLOOKUP(A429,Register!$D$2:$N$1317,11,0)</f>
        <v>CWIP-DORMATORY (G+3) cane yard</v>
      </c>
      <c r="W429" s="50" t="s">
        <v>29</v>
      </c>
      <c r="X429" s="50" t="s">
        <v>29</v>
      </c>
    </row>
    <row r="430" spans="1:24" ht="14.1" customHeight="1" x14ac:dyDescent="0.25">
      <c r="A430" s="50" t="str">
        <f t="shared" si="6"/>
        <v>9100000047-0</v>
      </c>
      <c r="B430" s="57" t="s">
        <v>29</v>
      </c>
      <c r="C430" s="50" t="s">
        <v>29</v>
      </c>
      <c r="D430" s="50" t="s">
        <v>3214</v>
      </c>
      <c r="E430" s="50" t="s">
        <v>2814</v>
      </c>
      <c r="F430" s="50" t="s">
        <v>29</v>
      </c>
      <c r="G430" s="50" t="s">
        <v>29</v>
      </c>
      <c r="H430" s="50" t="s">
        <v>2904</v>
      </c>
      <c r="I430" s="58">
        <v>45138</v>
      </c>
      <c r="J430" s="50" t="s">
        <v>2816</v>
      </c>
      <c r="K430" s="59">
        <v>199602.42</v>
      </c>
      <c r="L430" s="50" t="s">
        <v>37</v>
      </c>
      <c r="M430" s="51" t="s">
        <v>2747</v>
      </c>
      <c r="N430" s="50" t="s">
        <v>29</v>
      </c>
      <c r="O430" s="50" t="s">
        <v>32</v>
      </c>
      <c r="P430" s="50" t="s">
        <v>32</v>
      </c>
      <c r="Q430" s="50" t="s">
        <v>3206</v>
      </c>
      <c r="R430" s="50" t="s">
        <v>29</v>
      </c>
      <c r="S430" s="50" t="s">
        <v>2751</v>
      </c>
      <c r="T430" s="50" t="s">
        <v>2287</v>
      </c>
      <c r="U430" s="50" t="s">
        <v>30</v>
      </c>
      <c r="V430" s="50" t="str">
        <f>VLOOKUP(A430,Register!$D$2:$N$1317,11,0)</f>
        <v>CWIP-DORMATORY (G+3) cane yard</v>
      </c>
      <c r="W430" s="50" t="s">
        <v>29</v>
      </c>
      <c r="X430" s="50" t="s">
        <v>29</v>
      </c>
    </row>
    <row r="431" spans="1:24" ht="14.1" customHeight="1" x14ac:dyDescent="0.25">
      <c r="A431" s="50" t="str">
        <f t="shared" si="6"/>
        <v>9100000047-0</v>
      </c>
      <c r="B431" s="57" t="s">
        <v>29</v>
      </c>
      <c r="C431" s="50" t="s">
        <v>29</v>
      </c>
      <c r="D431" s="50" t="s">
        <v>3214</v>
      </c>
      <c r="E431" s="50" t="s">
        <v>2814</v>
      </c>
      <c r="F431" s="50" t="s">
        <v>29</v>
      </c>
      <c r="G431" s="50" t="s">
        <v>29</v>
      </c>
      <c r="H431" s="50" t="s">
        <v>2904</v>
      </c>
      <c r="I431" s="58">
        <v>45138</v>
      </c>
      <c r="J431" s="50" t="s">
        <v>2816</v>
      </c>
      <c r="K431" s="59">
        <v>199855.05</v>
      </c>
      <c r="L431" s="50" t="s">
        <v>37</v>
      </c>
      <c r="M431" s="51" t="s">
        <v>2747</v>
      </c>
      <c r="N431" s="50" t="s">
        <v>29</v>
      </c>
      <c r="O431" s="50" t="s">
        <v>32</v>
      </c>
      <c r="P431" s="50" t="s">
        <v>32</v>
      </c>
      <c r="Q431" s="50" t="s">
        <v>3206</v>
      </c>
      <c r="R431" s="50" t="s">
        <v>29</v>
      </c>
      <c r="S431" s="50" t="s">
        <v>2751</v>
      </c>
      <c r="T431" s="50" t="s">
        <v>2287</v>
      </c>
      <c r="U431" s="50" t="s">
        <v>30</v>
      </c>
      <c r="V431" s="50" t="str">
        <f>VLOOKUP(A431,Register!$D$2:$N$1317,11,0)</f>
        <v>CWIP-DORMATORY (G+3) cane yard</v>
      </c>
      <c r="W431" s="50" t="s">
        <v>29</v>
      </c>
      <c r="X431" s="50" t="s">
        <v>29</v>
      </c>
    </row>
    <row r="432" spans="1:24" ht="14.1" customHeight="1" x14ac:dyDescent="0.25">
      <c r="A432" s="50" t="str">
        <f t="shared" si="6"/>
        <v>9100000016-0</v>
      </c>
      <c r="B432" s="57" t="s">
        <v>29</v>
      </c>
      <c r="C432" s="50" t="s">
        <v>29</v>
      </c>
      <c r="D432" s="50" t="s">
        <v>3215</v>
      </c>
      <c r="E432" s="50" t="s">
        <v>2814</v>
      </c>
      <c r="F432" s="50" t="s">
        <v>29</v>
      </c>
      <c r="G432" s="50" t="s">
        <v>29</v>
      </c>
      <c r="H432" s="50" t="s">
        <v>2904</v>
      </c>
      <c r="I432" s="58">
        <v>45138</v>
      </c>
      <c r="J432" s="50" t="s">
        <v>2816</v>
      </c>
      <c r="K432" s="59">
        <v>79840.97</v>
      </c>
      <c r="L432" s="50" t="s">
        <v>37</v>
      </c>
      <c r="M432" s="51" t="s">
        <v>2747</v>
      </c>
      <c r="N432" s="50" t="s">
        <v>29</v>
      </c>
      <c r="O432" s="50" t="s">
        <v>32</v>
      </c>
      <c r="P432" s="50" t="s">
        <v>32</v>
      </c>
      <c r="Q432" s="50" t="s">
        <v>3216</v>
      </c>
      <c r="R432" s="50" t="s">
        <v>29</v>
      </c>
      <c r="S432" s="50" t="s">
        <v>2751</v>
      </c>
      <c r="T432" s="50" t="s">
        <v>2215</v>
      </c>
      <c r="U432" s="50" t="s">
        <v>30</v>
      </c>
      <c r="V432" s="50" t="str">
        <f>VLOOKUP(A432,Register!$D$2:$N$1317,11,0)</f>
        <v>CWIP- ROAD &amp; DRAIN INSIDE FACTORY</v>
      </c>
      <c r="W432" s="50" t="s">
        <v>29</v>
      </c>
      <c r="X432" s="50" t="s">
        <v>29</v>
      </c>
    </row>
    <row r="433" spans="1:24" ht="14.1" customHeight="1" x14ac:dyDescent="0.25">
      <c r="A433" s="50" t="str">
        <f t="shared" si="6"/>
        <v>9100000016-0</v>
      </c>
      <c r="B433" s="57" t="s">
        <v>29</v>
      </c>
      <c r="C433" s="50" t="s">
        <v>29</v>
      </c>
      <c r="D433" s="50" t="s">
        <v>3215</v>
      </c>
      <c r="E433" s="50" t="s">
        <v>2814</v>
      </c>
      <c r="F433" s="50" t="s">
        <v>29</v>
      </c>
      <c r="G433" s="50" t="s">
        <v>29</v>
      </c>
      <c r="H433" s="50" t="s">
        <v>2904</v>
      </c>
      <c r="I433" s="58">
        <v>45138</v>
      </c>
      <c r="J433" s="50" t="s">
        <v>2816</v>
      </c>
      <c r="K433" s="59">
        <v>26006.1</v>
      </c>
      <c r="L433" s="50" t="s">
        <v>37</v>
      </c>
      <c r="M433" s="51" t="s">
        <v>2747</v>
      </c>
      <c r="N433" s="50" t="s">
        <v>29</v>
      </c>
      <c r="O433" s="50" t="s">
        <v>32</v>
      </c>
      <c r="P433" s="50" t="s">
        <v>32</v>
      </c>
      <c r="Q433" s="50" t="s">
        <v>3216</v>
      </c>
      <c r="R433" s="50" t="s">
        <v>29</v>
      </c>
      <c r="S433" s="50" t="s">
        <v>2751</v>
      </c>
      <c r="T433" s="50" t="s">
        <v>2215</v>
      </c>
      <c r="U433" s="50" t="s">
        <v>30</v>
      </c>
      <c r="V433" s="50" t="str">
        <f>VLOOKUP(A433,Register!$D$2:$N$1317,11,0)</f>
        <v>CWIP- ROAD &amp; DRAIN INSIDE FACTORY</v>
      </c>
      <c r="W433" s="50" t="s">
        <v>29</v>
      </c>
      <c r="X433" s="50" t="s">
        <v>29</v>
      </c>
    </row>
    <row r="434" spans="1:24" ht="14.1" customHeight="1" x14ac:dyDescent="0.25">
      <c r="A434" s="50" t="str">
        <f t="shared" si="6"/>
        <v>9100000016-0</v>
      </c>
      <c r="B434" s="57" t="s">
        <v>29</v>
      </c>
      <c r="C434" s="50" t="s">
        <v>29</v>
      </c>
      <c r="D434" s="50" t="s">
        <v>3215</v>
      </c>
      <c r="E434" s="50" t="s">
        <v>2814</v>
      </c>
      <c r="F434" s="50" t="s">
        <v>29</v>
      </c>
      <c r="G434" s="50" t="s">
        <v>29</v>
      </c>
      <c r="H434" s="50" t="s">
        <v>2904</v>
      </c>
      <c r="I434" s="58">
        <v>45138</v>
      </c>
      <c r="J434" s="50" t="s">
        <v>2816</v>
      </c>
      <c r="K434" s="59">
        <v>239826.06</v>
      </c>
      <c r="L434" s="50" t="s">
        <v>37</v>
      </c>
      <c r="M434" s="51" t="s">
        <v>2747</v>
      </c>
      <c r="N434" s="50" t="s">
        <v>29</v>
      </c>
      <c r="O434" s="50" t="s">
        <v>32</v>
      </c>
      <c r="P434" s="50" t="s">
        <v>32</v>
      </c>
      <c r="Q434" s="50" t="s">
        <v>3216</v>
      </c>
      <c r="R434" s="50" t="s">
        <v>29</v>
      </c>
      <c r="S434" s="50" t="s">
        <v>2751</v>
      </c>
      <c r="T434" s="50" t="s">
        <v>2215</v>
      </c>
      <c r="U434" s="50" t="s">
        <v>30</v>
      </c>
      <c r="V434" s="50" t="str">
        <f>VLOOKUP(A434,Register!$D$2:$N$1317,11,0)</f>
        <v>CWIP- ROAD &amp; DRAIN INSIDE FACTORY</v>
      </c>
      <c r="W434" s="50" t="s">
        <v>29</v>
      </c>
      <c r="X434" s="50" t="s">
        <v>29</v>
      </c>
    </row>
    <row r="435" spans="1:24" ht="14.1" customHeight="1" x14ac:dyDescent="0.25">
      <c r="A435" s="50" t="str">
        <f t="shared" si="6"/>
        <v>9100000032-0</v>
      </c>
      <c r="B435" s="57" t="s">
        <v>29</v>
      </c>
      <c r="C435" s="50" t="s">
        <v>29</v>
      </c>
      <c r="D435" s="50" t="s">
        <v>3217</v>
      </c>
      <c r="E435" s="50" t="s">
        <v>2814</v>
      </c>
      <c r="F435" s="50" t="s">
        <v>29</v>
      </c>
      <c r="G435" s="50" t="s">
        <v>29</v>
      </c>
      <c r="H435" s="50" t="s">
        <v>2904</v>
      </c>
      <c r="I435" s="58">
        <v>45138</v>
      </c>
      <c r="J435" s="50" t="s">
        <v>2816</v>
      </c>
      <c r="K435" s="59">
        <v>27993.65</v>
      </c>
      <c r="L435" s="50" t="s">
        <v>37</v>
      </c>
      <c r="M435" s="51" t="s">
        <v>2747</v>
      </c>
      <c r="N435" s="50" t="s">
        <v>29</v>
      </c>
      <c r="O435" s="50" t="s">
        <v>32</v>
      </c>
      <c r="P435" s="50" t="s">
        <v>32</v>
      </c>
      <c r="Q435" s="50" t="s">
        <v>3218</v>
      </c>
      <c r="R435" s="50" t="s">
        <v>29</v>
      </c>
      <c r="S435" s="50" t="s">
        <v>2751</v>
      </c>
      <c r="T435" s="50" t="s">
        <v>2255</v>
      </c>
      <c r="U435" s="50" t="s">
        <v>30</v>
      </c>
      <c r="V435" s="50" t="str">
        <f>VLOOKUP(A435,Register!$D$2:$N$1317,11,0)</f>
        <v>CWIP - CANE YARD ROAD &amp; DRAIN WORK</v>
      </c>
      <c r="W435" s="50" t="s">
        <v>29</v>
      </c>
      <c r="X435" s="50" t="s">
        <v>29</v>
      </c>
    </row>
    <row r="436" spans="1:24" ht="14.1" customHeight="1" x14ac:dyDescent="0.25">
      <c r="A436" s="50" t="str">
        <f t="shared" si="6"/>
        <v>9100000032-0</v>
      </c>
      <c r="B436" s="57" t="s">
        <v>29</v>
      </c>
      <c r="C436" s="50" t="s">
        <v>29</v>
      </c>
      <c r="D436" s="50" t="s">
        <v>3217</v>
      </c>
      <c r="E436" s="50" t="s">
        <v>2814</v>
      </c>
      <c r="F436" s="50" t="s">
        <v>29</v>
      </c>
      <c r="G436" s="50" t="s">
        <v>29</v>
      </c>
      <c r="H436" s="50" t="s">
        <v>2904</v>
      </c>
      <c r="I436" s="58">
        <v>45138</v>
      </c>
      <c r="J436" s="50" t="s">
        <v>2816</v>
      </c>
      <c r="K436" s="59">
        <v>39920.480000000003</v>
      </c>
      <c r="L436" s="50" t="s">
        <v>37</v>
      </c>
      <c r="M436" s="51" t="s">
        <v>2747</v>
      </c>
      <c r="N436" s="50" t="s">
        <v>29</v>
      </c>
      <c r="O436" s="50" t="s">
        <v>32</v>
      </c>
      <c r="P436" s="50" t="s">
        <v>32</v>
      </c>
      <c r="Q436" s="50" t="s">
        <v>3218</v>
      </c>
      <c r="R436" s="50" t="s">
        <v>29</v>
      </c>
      <c r="S436" s="50" t="s">
        <v>2751</v>
      </c>
      <c r="T436" s="50" t="s">
        <v>2255</v>
      </c>
      <c r="U436" s="50" t="s">
        <v>30</v>
      </c>
      <c r="V436" s="50" t="str">
        <f>VLOOKUP(A436,Register!$D$2:$N$1317,11,0)</f>
        <v>CWIP - CANE YARD ROAD &amp; DRAIN WORK</v>
      </c>
      <c r="W436" s="50" t="s">
        <v>29</v>
      </c>
      <c r="X436" s="50" t="s">
        <v>29</v>
      </c>
    </row>
    <row r="437" spans="1:24" ht="14.1" customHeight="1" x14ac:dyDescent="0.25">
      <c r="A437" s="50" t="str">
        <f t="shared" si="6"/>
        <v>9100000032-0</v>
      </c>
      <c r="B437" s="57" t="s">
        <v>29</v>
      </c>
      <c r="C437" s="50" t="s">
        <v>29</v>
      </c>
      <c r="D437" s="50" t="s">
        <v>3217</v>
      </c>
      <c r="E437" s="50" t="s">
        <v>2814</v>
      </c>
      <c r="F437" s="50" t="s">
        <v>29</v>
      </c>
      <c r="G437" s="50" t="s">
        <v>29</v>
      </c>
      <c r="H437" s="50" t="s">
        <v>2904</v>
      </c>
      <c r="I437" s="58">
        <v>45138</v>
      </c>
      <c r="J437" s="50" t="s">
        <v>2816</v>
      </c>
      <c r="K437" s="59">
        <v>1950457.27</v>
      </c>
      <c r="L437" s="50" t="s">
        <v>37</v>
      </c>
      <c r="M437" s="51" t="s">
        <v>2747</v>
      </c>
      <c r="N437" s="50" t="s">
        <v>29</v>
      </c>
      <c r="O437" s="50" t="s">
        <v>32</v>
      </c>
      <c r="P437" s="50" t="s">
        <v>32</v>
      </c>
      <c r="Q437" s="50" t="s">
        <v>3218</v>
      </c>
      <c r="R437" s="50" t="s">
        <v>29</v>
      </c>
      <c r="S437" s="50" t="s">
        <v>2751</v>
      </c>
      <c r="T437" s="50" t="s">
        <v>2255</v>
      </c>
      <c r="U437" s="50" t="s">
        <v>30</v>
      </c>
      <c r="V437" s="50" t="str">
        <f>VLOOKUP(A437,Register!$D$2:$N$1317,11,0)</f>
        <v>CWIP - CANE YARD ROAD &amp; DRAIN WORK</v>
      </c>
      <c r="W437" s="50" t="s">
        <v>29</v>
      </c>
      <c r="X437" s="50" t="s">
        <v>29</v>
      </c>
    </row>
    <row r="438" spans="1:24" ht="14.1" customHeight="1" x14ac:dyDescent="0.25">
      <c r="A438" s="50" t="str">
        <f t="shared" si="6"/>
        <v>9100000032-0</v>
      </c>
      <c r="B438" s="57" t="s">
        <v>29</v>
      </c>
      <c r="C438" s="50" t="s">
        <v>29</v>
      </c>
      <c r="D438" s="50" t="s">
        <v>3217</v>
      </c>
      <c r="E438" s="50" t="s">
        <v>2814</v>
      </c>
      <c r="F438" s="50" t="s">
        <v>29</v>
      </c>
      <c r="G438" s="50" t="s">
        <v>29</v>
      </c>
      <c r="H438" s="50" t="s">
        <v>2904</v>
      </c>
      <c r="I438" s="58">
        <v>45138</v>
      </c>
      <c r="J438" s="50" t="s">
        <v>2816</v>
      </c>
      <c r="K438" s="59">
        <v>879362.24</v>
      </c>
      <c r="L438" s="50" t="s">
        <v>37</v>
      </c>
      <c r="M438" s="51" t="s">
        <v>2747</v>
      </c>
      <c r="N438" s="50" t="s">
        <v>29</v>
      </c>
      <c r="O438" s="50" t="s">
        <v>32</v>
      </c>
      <c r="P438" s="50" t="s">
        <v>32</v>
      </c>
      <c r="Q438" s="50" t="s">
        <v>3218</v>
      </c>
      <c r="R438" s="50" t="s">
        <v>29</v>
      </c>
      <c r="S438" s="50" t="s">
        <v>2751</v>
      </c>
      <c r="T438" s="50" t="s">
        <v>2255</v>
      </c>
      <c r="U438" s="50" t="s">
        <v>30</v>
      </c>
      <c r="V438" s="50" t="str">
        <f>VLOOKUP(A438,Register!$D$2:$N$1317,11,0)</f>
        <v>CWIP - CANE YARD ROAD &amp; DRAIN WORK</v>
      </c>
      <c r="W438" s="50" t="s">
        <v>29</v>
      </c>
      <c r="X438" s="50" t="s">
        <v>29</v>
      </c>
    </row>
    <row r="439" spans="1:24" ht="14.1" customHeight="1" x14ac:dyDescent="0.25">
      <c r="A439" s="50" t="str">
        <f t="shared" si="6"/>
        <v>9100000040-0</v>
      </c>
      <c r="B439" s="57" t="s">
        <v>29</v>
      </c>
      <c r="C439" s="50" t="s">
        <v>29</v>
      </c>
      <c r="D439" s="50" t="s">
        <v>3219</v>
      </c>
      <c r="E439" s="50" t="s">
        <v>2814</v>
      </c>
      <c r="F439" s="50" t="s">
        <v>29</v>
      </c>
      <c r="G439" s="50" t="s">
        <v>29</v>
      </c>
      <c r="H439" s="50" t="s">
        <v>2904</v>
      </c>
      <c r="I439" s="58">
        <v>45139</v>
      </c>
      <c r="J439" s="50" t="s">
        <v>2816</v>
      </c>
      <c r="K439" s="59">
        <v>1627.48</v>
      </c>
      <c r="L439" s="50" t="s">
        <v>37</v>
      </c>
      <c r="M439" s="51" t="s">
        <v>2747</v>
      </c>
      <c r="N439" s="50" t="s">
        <v>29</v>
      </c>
      <c r="O439" s="50" t="s">
        <v>32</v>
      </c>
      <c r="P439" s="50" t="s">
        <v>32</v>
      </c>
      <c r="Q439" s="50" t="s">
        <v>3197</v>
      </c>
      <c r="R439" s="50" t="s">
        <v>29</v>
      </c>
      <c r="S439" s="50" t="s">
        <v>2751</v>
      </c>
      <c r="T439" s="50" t="s">
        <v>2271</v>
      </c>
      <c r="U439" s="50" t="s">
        <v>30</v>
      </c>
      <c r="V439" s="50" t="str">
        <f>VLOOKUP(A439,Register!$D$2:$N$1317,11,0)</f>
        <v>Two Room Set G+3</v>
      </c>
      <c r="W439" s="50" t="s">
        <v>29</v>
      </c>
      <c r="X439" s="50" t="s">
        <v>29</v>
      </c>
    </row>
    <row r="440" spans="1:24" ht="14.1" customHeight="1" x14ac:dyDescent="0.25">
      <c r="A440" s="50" t="str">
        <f t="shared" si="6"/>
        <v>9100000047-0</v>
      </c>
      <c r="B440" s="57" t="s">
        <v>29</v>
      </c>
      <c r="C440" s="50" t="s">
        <v>29</v>
      </c>
      <c r="D440" s="50" t="s">
        <v>3220</v>
      </c>
      <c r="E440" s="50" t="s">
        <v>2814</v>
      </c>
      <c r="F440" s="50" t="s">
        <v>29</v>
      </c>
      <c r="G440" s="50" t="s">
        <v>29</v>
      </c>
      <c r="H440" s="50" t="s">
        <v>2904</v>
      </c>
      <c r="I440" s="58">
        <v>45140</v>
      </c>
      <c r="J440" s="50" t="s">
        <v>2816</v>
      </c>
      <c r="K440" s="59">
        <v>17500</v>
      </c>
      <c r="L440" s="50" t="s">
        <v>37</v>
      </c>
      <c r="M440" s="51" t="s">
        <v>2747</v>
      </c>
      <c r="N440" s="50" t="s">
        <v>29</v>
      </c>
      <c r="O440" s="50" t="s">
        <v>32</v>
      </c>
      <c r="P440" s="50" t="s">
        <v>32</v>
      </c>
      <c r="Q440" s="50" t="s">
        <v>3221</v>
      </c>
      <c r="R440" s="50" t="s">
        <v>29</v>
      </c>
      <c r="S440" s="50" t="s">
        <v>2751</v>
      </c>
      <c r="T440" s="50" t="s">
        <v>2287</v>
      </c>
      <c r="U440" s="50" t="s">
        <v>30</v>
      </c>
      <c r="V440" s="50" t="str">
        <f>VLOOKUP(A440,Register!$D$2:$N$1317,11,0)</f>
        <v>CWIP-DORMATORY (G+3) cane yard</v>
      </c>
      <c r="W440" s="50" t="s">
        <v>29</v>
      </c>
      <c r="X440" s="50" t="s">
        <v>29</v>
      </c>
    </row>
    <row r="441" spans="1:24" ht="14.1" customHeight="1" x14ac:dyDescent="0.25">
      <c r="A441" s="50" t="str">
        <f t="shared" si="6"/>
        <v>9100000032-0</v>
      </c>
      <c r="B441" s="57" t="s">
        <v>29</v>
      </c>
      <c r="C441" s="50" t="s">
        <v>29</v>
      </c>
      <c r="D441" s="50" t="s">
        <v>3222</v>
      </c>
      <c r="E441" s="50" t="s">
        <v>2814</v>
      </c>
      <c r="F441" s="50" t="s">
        <v>29</v>
      </c>
      <c r="G441" s="50" t="s">
        <v>29</v>
      </c>
      <c r="H441" s="50" t="s">
        <v>2904</v>
      </c>
      <c r="I441" s="58">
        <v>45140</v>
      </c>
      <c r="J441" s="50" t="s">
        <v>2816</v>
      </c>
      <c r="K441" s="59">
        <v>17500</v>
      </c>
      <c r="L441" s="50" t="s">
        <v>37</v>
      </c>
      <c r="M441" s="51" t="s">
        <v>2747</v>
      </c>
      <c r="N441" s="50" t="s">
        <v>29</v>
      </c>
      <c r="O441" s="50" t="s">
        <v>32</v>
      </c>
      <c r="P441" s="50" t="s">
        <v>32</v>
      </c>
      <c r="Q441" s="50" t="s">
        <v>3223</v>
      </c>
      <c r="R441" s="50" t="s">
        <v>29</v>
      </c>
      <c r="S441" s="50" t="s">
        <v>2751</v>
      </c>
      <c r="T441" s="50" t="s">
        <v>2255</v>
      </c>
      <c r="U441" s="50" t="s">
        <v>30</v>
      </c>
      <c r="V441" s="50" t="str">
        <f>VLOOKUP(A441,Register!$D$2:$N$1317,11,0)</f>
        <v>CWIP - CANE YARD ROAD &amp; DRAIN WORK</v>
      </c>
      <c r="W441" s="50" t="s">
        <v>29</v>
      </c>
      <c r="X441" s="50" t="s">
        <v>29</v>
      </c>
    </row>
    <row r="442" spans="1:24" ht="14.1" customHeight="1" x14ac:dyDescent="0.25">
      <c r="A442" s="50" t="str">
        <f t="shared" si="6"/>
        <v>9100000037-0</v>
      </c>
      <c r="B442" s="57" t="s">
        <v>29</v>
      </c>
      <c r="C442" s="50" t="s">
        <v>29</v>
      </c>
      <c r="D442" s="50" t="s">
        <v>3224</v>
      </c>
      <c r="E442" s="50" t="s">
        <v>2814</v>
      </c>
      <c r="F442" s="50" t="s">
        <v>29</v>
      </c>
      <c r="G442" s="50" t="s">
        <v>29</v>
      </c>
      <c r="H442" s="50" t="s">
        <v>2904</v>
      </c>
      <c r="I442" s="58">
        <v>45140</v>
      </c>
      <c r="J442" s="50" t="s">
        <v>2816</v>
      </c>
      <c r="K442" s="59">
        <v>360</v>
      </c>
      <c r="L442" s="50" t="s">
        <v>37</v>
      </c>
      <c r="M442" s="51" t="s">
        <v>2747</v>
      </c>
      <c r="N442" s="50" t="s">
        <v>29</v>
      </c>
      <c r="O442" s="50" t="s">
        <v>32</v>
      </c>
      <c r="P442" s="50" t="s">
        <v>32</v>
      </c>
      <c r="Q442" s="50" t="s">
        <v>2937</v>
      </c>
      <c r="R442" s="50" t="s">
        <v>29</v>
      </c>
      <c r="S442" s="50" t="s">
        <v>2751</v>
      </c>
      <c r="T442" s="50" t="s">
        <v>2264</v>
      </c>
      <c r="U442" s="50" t="s">
        <v>30</v>
      </c>
      <c r="V442" s="50" t="str">
        <f>VLOOKUP(A442,Register!$D$2:$N$1317,11,0)</f>
        <v>CWIP- Checkpost Englishia Building</v>
      </c>
      <c r="W442" s="50" t="s">
        <v>29</v>
      </c>
      <c r="X442" s="50" t="s">
        <v>29</v>
      </c>
    </row>
    <row r="443" spans="1:24" ht="14.1" customHeight="1" x14ac:dyDescent="0.25">
      <c r="A443" s="50" t="str">
        <f t="shared" si="6"/>
        <v>9100000037-0</v>
      </c>
      <c r="B443" s="57" t="s">
        <v>29</v>
      </c>
      <c r="C443" s="50" t="s">
        <v>29</v>
      </c>
      <c r="D443" s="50" t="s">
        <v>3224</v>
      </c>
      <c r="E443" s="50" t="s">
        <v>2814</v>
      </c>
      <c r="F443" s="50" t="s">
        <v>29</v>
      </c>
      <c r="G443" s="50" t="s">
        <v>29</v>
      </c>
      <c r="H443" s="50" t="s">
        <v>2904</v>
      </c>
      <c r="I443" s="58">
        <v>45140</v>
      </c>
      <c r="J443" s="50" t="s">
        <v>2816</v>
      </c>
      <c r="K443" s="59">
        <v>2460</v>
      </c>
      <c r="L443" s="50" t="s">
        <v>37</v>
      </c>
      <c r="M443" s="51" t="s">
        <v>2747</v>
      </c>
      <c r="N443" s="50" t="s">
        <v>29</v>
      </c>
      <c r="O443" s="50" t="s">
        <v>32</v>
      </c>
      <c r="P443" s="50" t="s">
        <v>32</v>
      </c>
      <c r="Q443" s="50" t="s">
        <v>2937</v>
      </c>
      <c r="R443" s="50" t="s">
        <v>29</v>
      </c>
      <c r="S443" s="50" t="s">
        <v>2751</v>
      </c>
      <c r="T443" s="50" t="s">
        <v>2264</v>
      </c>
      <c r="U443" s="50" t="s">
        <v>30</v>
      </c>
      <c r="V443" s="50" t="str">
        <f>VLOOKUP(A443,Register!$D$2:$N$1317,11,0)</f>
        <v>CWIP- Checkpost Englishia Building</v>
      </c>
      <c r="W443" s="50" t="s">
        <v>29</v>
      </c>
      <c r="X443" s="50" t="s">
        <v>29</v>
      </c>
    </row>
    <row r="444" spans="1:24" ht="14.1" customHeight="1" x14ac:dyDescent="0.25">
      <c r="A444" s="50" t="str">
        <f t="shared" si="6"/>
        <v>9100000037-0</v>
      </c>
      <c r="B444" s="57" t="s">
        <v>29</v>
      </c>
      <c r="C444" s="50" t="s">
        <v>29</v>
      </c>
      <c r="D444" s="50" t="s">
        <v>3224</v>
      </c>
      <c r="E444" s="50" t="s">
        <v>2814</v>
      </c>
      <c r="F444" s="50" t="s">
        <v>29</v>
      </c>
      <c r="G444" s="50" t="s">
        <v>29</v>
      </c>
      <c r="H444" s="50" t="s">
        <v>2904</v>
      </c>
      <c r="I444" s="58">
        <v>45140</v>
      </c>
      <c r="J444" s="50" t="s">
        <v>2816</v>
      </c>
      <c r="K444" s="59">
        <v>2165.94</v>
      </c>
      <c r="L444" s="50" t="s">
        <v>37</v>
      </c>
      <c r="M444" s="51" t="s">
        <v>2747</v>
      </c>
      <c r="N444" s="50" t="s">
        <v>29</v>
      </c>
      <c r="O444" s="50" t="s">
        <v>32</v>
      </c>
      <c r="P444" s="50" t="s">
        <v>32</v>
      </c>
      <c r="Q444" s="50" t="s">
        <v>2937</v>
      </c>
      <c r="R444" s="50" t="s">
        <v>29</v>
      </c>
      <c r="S444" s="50" t="s">
        <v>2751</v>
      </c>
      <c r="T444" s="50" t="s">
        <v>2264</v>
      </c>
      <c r="U444" s="50" t="s">
        <v>30</v>
      </c>
      <c r="V444" s="50" t="str">
        <f>VLOOKUP(A444,Register!$D$2:$N$1317,11,0)</f>
        <v>CWIP- Checkpost Englishia Building</v>
      </c>
      <c r="W444" s="50" t="s">
        <v>29</v>
      </c>
      <c r="X444" s="50" t="s">
        <v>29</v>
      </c>
    </row>
    <row r="445" spans="1:24" ht="14.1" customHeight="1" x14ac:dyDescent="0.25">
      <c r="A445" s="50" t="str">
        <f t="shared" si="6"/>
        <v>9100000037-0</v>
      </c>
      <c r="B445" s="57" t="s">
        <v>29</v>
      </c>
      <c r="C445" s="50" t="s">
        <v>29</v>
      </c>
      <c r="D445" s="50" t="s">
        <v>3224</v>
      </c>
      <c r="E445" s="50" t="s">
        <v>2814</v>
      </c>
      <c r="F445" s="50" t="s">
        <v>29</v>
      </c>
      <c r="G445" s="50" t="s">
        <v>29</v>
      </c>
      <c r="H445" s="50" t="s">
        <v>2904</v>
      </c>
      <c r="I445" s="58">
        <v>45140</v>
      </c>
      <c r="J445" s="50" t="s">
        <v>2816</v>
      </c>
      <c r="K445" s="59">
        <v>1958.75</v>
      </c>
      <c r="L445" s="50" t="s">
        <v>37</v>
      </c>
      <c r="M445" s="51" t="s">
        <v>2747</v>
      </c>
      <c r="N445" s="50" t="s">
        <v>29</v>
      </c>
      <c r="O445" s="50" t="s">
        <v>32</v>
      </c>
      <c r="P445" s="50" t="s">
        <v>32</v>
      </c>
      <c r="Q445" s="50" t="s">
        <v>2937</v>
      </c>
      <c r="R445" s="50" t="s">
        <v>29</v>
      </c>
      <c r="S445" s="50" t="s">
        <v>2751</v>
      </c>
      <c r="T445" s="50" t="s">
        <v>2264</v>
      </c>
      <c r="U445" s="50" t="s">
        <v>30</v>
      </c>
      <c r="V445" s="50" t="str">
        <f>VLOOKUP(A445,Register!$D$2:$N$1317,11,0)</f>
        <v>CWIP- Checkpost Englishia Building</v>
      </c>
      <c r="W445" s="50" t="s">
        <v>29</v>
      </c>
      <c r="X445" s="50" t="s">
        <v>29</v>
      </c>
    </row>
    <row r="446" spans="1:24" ht="14.1" customHeight="1" x14ac:dyDescent="0.25">
      <c r="A446" s="50" t="str">
        <f t="shared" si="6"/>
        <v>9100000037-0</v>
      </c>
      <c r="B446" s="57" t="s">
        <v>29</v>
      </c>
      <c r="C446" s="50" t="s">
        <v>29</v>
      </c>
      <c r="D446" s="50" t="s">
        <v>3224</v>
      </c>
      <c r="E446" s="50" t="s">
        <v>2814</v>
      </c>
      <c r="F446" s="50" t="s">
        <v>29</v>
      </c>
      <c r="G446" s="50" t="s">
        <v>29</v>
      </c>
      <c r="H446" s="50" t="s">
        <v>2904</v>
      </c>
      <c r="I446" s="58">
        <v>45140</v>
      </c>
      <c r="J446" s="50" t="s">
        <v>2816</v>
      </c>
      <c r="K446" s="59">
        <v>16.72</v>
      </c>
      <c r="L446" s="50" t="s">
        <v>37</v>
      </c>
      <c r="M446" s="51" t="s">
        <v>2747</v>
      </c>
      <c r="N446" s="50" t="s">
        <v>29</v>
      </c>
      <c r="O446" s="50" t="s">
        <v>32</v>
      </c>
      <c r="P446" s="50" t="s">
        <v>32</v>
      </c>
      <c r="Q446" s="50" t="s">
        <v>2937</v>
      </c>
      <c r="R446" s="50" t="s">
        <v>29</v>
      </c>
      <c r="S446" s="50" t="s">
        <v>2751</v>
      </c>
      <c r="T446" s="50" t="s">
        <v>2264</v>
      </c>
      <c r="U446" s="50" t="s">
        <v>30</v>
      </c>
      <c r="V446" s="50" t="str">
        <f>VLOOKUP(A446,Register!$D$2:$N$1317,11,0)</f>
        <v>CWIP- Checkpost Englishia Building</v>
      </c>
      <c r="W446" s="50" t="s">
        <v>29</v>
      </c>
      <c r="X446" s="50" t="s">
        <v>29</v>
      </c>
    </row>
    <row r="447" spans="1:24" ht="14.1" customHeight="1" x14ac:dyDescent="0.25">
      <c r="A447" s="50" t="str">
        <f t="shared" si="6"/>
        <v>9100000037-0</v>
      </c>
      <c r="B447" s="57" t="s">
        <v>29</v>
      </c>
      <c r="C447" s="50" t="s">
        <v>29</v>
      </c>
      <c r="D447" s="50" t="s">
        <v>3224</v>
      </c>
      <c r="E447" s="50" t="s">
        <v>2814</v>
      </c>
      <c r="F447" s="50" t="s">
        <v>29</v>
      </c>
      <c r="G447" s="50" t="s">
        <v>29</v>
      </c>
      <c r="H447" s="50" t="s">
        <v>2904</v>
      </c>
      <c r="I447" s="58">
        <v>45140</v>
      </c>
      <c r="J447" s="50" t="s">
        <v>2816</v>
      </c>
      <c r="K447" s="59">
        <v>24</v>
      </c>
      <c r="L447" s="50" t="s">
        <v>37</v>
      </c>
      <c r="M447" s="51" t="s">
        <v>2747</v>
      </c>
      <c r="N447" s="50" t="s">
        <v>29</v>
      </c>
      <c r="O447" s="50" t="s">
        <v>32</v>
      </c>
      <c r="P447" s="50" t="s">
        <v>32</v>
      </c>
      <c r="Q447" s="50" t="s">
        <v>2937</v>
      </c>
      <c r="R447" s="50" t="s">
        <v>29</v>
      </c>
      <c r="S447" s="50" t="s">
        <v>2751</v>
      </c>
      <c r="T447" s="50" t="s">
        <v>2264</v>
      </c>
      <c r="U447" s="50" t="s">
        <v>30</v>
      </c>
      <c r="V447" s="50" t="str">
        <f>VLOOKUP(A447,Register!$D$2:$N$1317,11,0)</f>
        <v>CWIP- Checkpost Englishia Building</v>
      </c>
      <c r="W447" s="50" t="s">
        <v>29</v>
      </c>
      <c r="X447" s="50" t="s">
        <v>29</v>
      </c>
    </row>
    <row r="448" spans="1:24" ht="14.1" customHeight="1" x14ac:dyDescent="0.25">
      <c r="A448" s="50" t="str">
        <f t="shared" si="6"/>
        <v>9100000037-0</v>
      </c>
      <c r="B448" s="57" t="s">
        <v>29</v>
      </c>
      <c r="C448" s="50" t="s">
        <v>29</v>
      </c>
      <c r="D448" s="50" t="s">
        <v>3224</v>
      </c>
      <c r="E448" s="50" t="s">
        <v>2814</v>
      </c>
      <c r="F448" s="50" t="s">
        <v>29</v>
      </c>
      <c r="G448" s="50" t="s">
        <v>29</v>
      </c>
      <c r="H448" s="50" t="s">
        <v>2904</v>
      </c>
      <c r="I448" s="58">
        <v>45140</v>
      </c>
      <c r="J448" s="50" t="s">
        <v>2816</v>
      </c>
      <c r="K448" s="59">
        <v>82</v>
      </c>
      <c r="L448" s="50" t="s">
        <v>37</v>
      </c>
      <c r="M448" s="51" t="s">
        <v>2747</v>
      </c>
      <c r="N448" s="50" t="s">
        <v>29</v>
      </c>
      <c r="O448" s="50" t="s">
        <v>32</v>
      </c>
      <c r="P448" s="50" t="s">
        <v>32</v>
      </c>
      <c r="Q448" s="50" t="s">
        <v>2937</v>
      </c>
      <c r="R448" s="50" t="s">
        <v>29</v>
      </c>
      <c r="S448" s="50" t="s">
        <v>2751</v>
      </c>
      <c r="T448" s="50" t="s">
        <v>2264</v>
      </c>
      <c r="U448" s="50" t="s">
        <v>30</v>
      </c>
      <c r="V448" s="50" t="str">
        <f>VLOOKUP(A448,Register!$D$2:$N$1317,11,0)</f>
        <v>CWIP- Checkpost Englishia Building</v>
      </c>
      <c r="W448" s="50" t="s">
        <v>29</v>
      </c>
      <c r="X448" s="50" t="s">
        <v>29</v>
      </c>
    </row>
    <row r="449" spans="1:24" ht="14.1" customHeight="1" x14ac:dyDescent="0.25">
      <c r="A449" s="50" t="str">
        <f t="shared" si="6"/>
        <v>9100000037-0</v>
      </c>
      <c r="B449" s="57" t="s">
        <v>29</v>
      </c>
      <c r="C449" s="50" t="s">
        <v>29</v>
      </c>
      <c r="D449" s="50" t="s">
        <v>3224</v>
      </c>
      <c r="E449" s="50" t="s">
        <v>2814</v>
      </c>
      <c r="F449" s="50" t="s">
        <v>29</v>
      </c>
      <c r="G449" s="50" t="s">
        <v>29</v>
      </c>
      <c r="H449" s="50" t="s">
        <v>2904</v>
      </c>
      <c r="I449" s="58">
        <v>45140</v>
      </c>
      <c r="J449" s="50" t="s">
        <v>2816</v>
      </c>
      <c r="K449" s="59">
        <v>108.61</v>
      </c>
      <c r="L449" s="50" t="s">
        <v>37</v>
      </c>
      <c r="M449" s="51" t="s">
        <v>2747</v>
      </c>
      <c r="N449" s="50" t="s">
        <v>29</v>
      </c>
      <c r="O449" s="50" t="s">
        <v>32</v>
      </c>
      <c r="P449" s="50" t="s">
        <v>32</v>
      </c>
      <c r="Q449" s="50" t="s">
        <v>2937</v>
      </c>
      <c r="R449" s="50" t="s">
        <v>29</v>
      </c>
      <c r="S449" s="50" t="s">
        <v>2751</v>
      </c>
      <c r="T449" s="50" t="s">
        <v>2264</v>
      </c>
      <c r="U449" s="50" t="s">
        <v>30</v>
      </c>
      <c r="V449" s="50" t="str">
        <f>VLOOKUP(A449,Register!$D$2:$N$1317,11,0)</f>
        <v>CWIP- Checkpost Englishia Building</v>
      </c>
      <c r="W449" s="50" t="s">
        <v>29</v>
      </c>
      <c r="X449" s="50" t="s">
        <v>29</v>
      </c>
    </row>
    <row r="450" spans="1:24" ht="14.1" customHeight="1" x14ac:dyDescent="0.25">
      <c r="A450" s="50" t="str">
        <f t="shared" si="6"/>
        <v>9100000037-0</v>
      </c>
      <c r="B450" s="57" t="s">
        <v>29</v>
      </c>
      <c r="C450" s="50" t="s">
        <v>29</v>
      </c>
      <c r="D450" s="50" t="s">
        <v>3224</v>
      </c>
      <c r="E450" s="50" t="s">
        <v>2814</v>
      </c>
      <c r="F450" s="50" t="s">
        <v>29</v>
      </c>
      <c r="G450" s="50" t="s">
        <v>29</v>
      </c>
      <c r="H450" s="50" t="s">
        <v>2904</v>
      </c>
      <c r="I450" s="58">
        <v>45140</v>
      </c>
      <c r="J450" s="50" t="s">
        <v>2816</v>
      </c>
      <c r="K450" s="59">
        <v>81.400000000000006</v>
      </c>
      <c r="L450" s="50" t="s">
        <v>37</v>
      </c>
      <c r="M450" s="51" t="s">
        <v>2747</v>
      </c>
      <c r="N450" s="50" t="s">
        <v>29</v>
      </c>
      <c r="O450" s="50" t="s">
        <v>32</v>
      </c>
      <c r="P450" s="50" t="s">
        <v>32</v>
      </c>
      <c r="Q450" s="50" t="s">
        <v>2937</v>
      </c>
      <c r="R450" s="50" t="s">
        <v>29</v>
      </c>
      <c r="S450" s="50" t="s">
        <v>2751</v>
      </c>
      <c r="T450" s="50" t="s">
        <v>2264</v>
      </c>
      <c r="U450" s="50" t="s">
        <v>30</v>
      </c>
      <c r="V450" s="50" t="str">
        <f>VLOOKUP(A450,Register!$D$2:$N$1317,11,0)</f>
        <v>CWIP- Checkpost Englishia Building</v>
      </c>
      <c r="W450" s="50" t="s">
        <v>29</v>
      </c>
      <c r="X450" s="50" t="s">
        <v>29</v>
      </c>
    </row>
    <row r="451" spans="1:24" ht="14.1" customHeight="1" x14ac:dyDescent="0.25">
      <c r="A451" s="50" t="str">
        <f t="shared" ref="A451:A514" si="7">CONCATENATE(T451,"-",U451)</f>
        <v>9100000037-0</v>
      </c>
      <c r="B451" s="57" t="s">
        <v>29</v>
      </c>
      <c r="C451" s="50" t="s">
        <v>29</v>
      </c>
      <c r="D451" s="50" t="s">
        <v>3224</v>
      </c>
      <c r="E451" s="50" t="s">
        <v>2814</v>
      </c>
      <c r="F451" s="50" t="s">
        <v>29</v>
      </c>
      <c r="G451" s="50" t="s">
        <v>29</v>
      </c>
      <c r="H451" s="50" t="s">
        <v>2904</v>
      </c>
      <c r="I451" s="58">
        <v>45140</v>
      </c>
      <c r="J451" s="50" t="s">
        <v>2816</v>
      </c>
      <c r="K451" s="59">
        <v>120</v>
      </c>
      <c r="L451" s="50" t="s">
        <v>37</v>
      </c>
      <c r="M451" s="51" t="s">
        <v>2747</v>
      </c>
      <c r="N451" s="50" t="s">
        <v>29</v>
      </c>
      <c r="O451" s="50" t="s">
        <v>32</v>
      </c>
      <c r="P451" s="50" t="s">
        <v>32</v>
      </c>
      <c r="Q451" s="50" t="s">
        <v>2937</v>
      </c>
      <c r="R451" s="50" t="s">
        <v>29</v>
      </c>
      <c r="S451" s="50" t="s">
        <v>2751</v>
      </c>
      <c r="T451" s="50" t="s">
        <v>2264</v>
      </c>
      <c r="U451" s="50" t="s">
        <v>30</v>
      </c>
      <c r="V451" s="50" t="str">
        <f>VLOOKUP(A451,Register!$D$2:$N$1317,11,0)</f>
        <v>CWIP- Checkpost Englishia Building</v>
      </c>
      <c r="W451" s="50" t="s">
        <v>29</v>
      </c>
      <c r="X451" s="50" t="s">
        <v>29</v>
      </c>
    </row>
    <row r="452" spans="1:24" ht="14.1" customHeight="1" x14ac:dyDescent="0.25">
      <c r="A452" s="50" t="str">
        <f t="shared" si="7"/>
        <v>9100000037-0</v>
      </c>
      <c r="B452" s="57" t="s">
        <v>29</v>
      </c>
      <c r="C452" s="50" t="s">
        <v>29</v>
      </c>
      <c r="D452" s="50" t="s">
        <v>3224</v>
      </c>
      <c r="E452" s="50" t="s">
        <v>2814</v>
      </c>
      <c r="F452" s="50" t="s">
        <v>29</v>
      </c>
      <c r="G452" s="50" t="s">
        <v>29</v>
      </c>
      <c r="H452" s="50" t="s">
        <v>2904</v>
      </c>
      <c r="I452" s="58">
        <v>45140</v>
      </c>
      <c r="J452" s="50" t="s">
        <v>2816</v>
      </c>
      <c r="K452" s="59">
        <v>1342.24</v>
      </c>
      <c r="L452" s="50" t="s">
        <v>37</v>
      </c>
      <c r="M452" s="51" t="s">
        <v>2747</v>
      </c>
      <c r="N452" s="50" t="s">
        <v>29</v>
      </c>
      <c r="O452" s="50" t="s">
        <v>32</v>
      </c>
      <c r="P452" s="50" t="s">
        <v>32</v>
      </c>
      <c r="Q452" s="50" t="s">
        <v>2937</v>
      </c>
      <c r="R452" s="50" t="s">
        <v>29</v>
      </c>
      <c r="S452" s="50" t="s">
        <v>2751</v>
      </c>
      <c r="T452" s="50" t="s">
        <v>2264</v>
      </c>
      <c r="U452" s="50" t="s">
        <v>30</v>
      </c>
      <c r="V452" s="50" t="str">
        <f>VLOOKUP(A452,Register!$D$2:$N$1317,11,0)</f>
        <v>CWIP- Checkpost Englishia Building</v>
      </c>
      <c r="W452" s="50" t="s">
        <v>29</v>
      </c>
      <c r="X452" s="50" t="s">
        <v>29</v>
      </c>
    </row>
    <row r="453" spans="1:24" ht="14.1" customHeight="1" x14ac:dyDescent="0.25">
      <c r="A453" s="50" t="str">
        <f t="shared" si="7"/>
        <v>9100000037-0</v>
      </c>
      <c r="B453" s="57" t="s">
        <v>29</v>
      </c>
      <c r="C453" s="50" t="s">
        <v>29</v>
      </c>
      <c r="D453" s="50" t="s">
        <v>3224</v>
      </c>
      <c r="E453" s="50" t="s">
        <v>2814</v>
      </c>
      <c r="F453" s="50" t="s">
        <v>29</v>
      </c>
      <c r="G453" s="50" t="s">
        <v>29</v>
      </c>
      <c r="H453" s="50" t="s">
        <v>2904</v>
      </c>
      <c r="I453" s="58">
        <v>45140</v>
      </c>
      <c r="J453" s="50" t="s">
        <v>2816</v>
      </c>
      <c r="K453" s="59">
        <v>540</v>
      </c>
      <c r="L453" s="50" t="s">
        <v>37</v>
      </c>
      <c r="M453" s="51" t="s">
        <v>2747</v>
      </c>
      <c r="N453" s="50" t="s">
        <v>29</v>
      </c>
      <c r="O453" s="50" t="s">
        <v>32</v>
      </c>
      <c r="P453" s="50" t="s">
        <v>32</v>
      </c>
      <c r="Q453" s="50" t="s">
        <v>2937</v>
      </c>
      <c r="R453" s="50" t="s">
        <v>29</v>
      </c>
      <c r="S453" s="50" t="s">
        <v>2751</v>
      </c>
      <c r="T453" s="50" t="s">
        <v>2264</v>
      </c>
      <c r="U453" s="50" t="s">
        <v>30</v>
      </c>
      <c r="V453" s="50" t="str">
        <f>VLOOKUP(A453,Register!$D$2:$N$1317,11,0)</f>
        <v>CWIP- Checkpost Englishia Building</v>
      </c>
      <c r="W453" s="50" t="s">
        <v>29</v>
      </c>
      <c r="X453" s="50" t="s">
        <v>29</v>
      </c>
    </row>
    <row r="454" spans="1:24" ht="14.1" customHeight="1" x14ac:dyDescent="0.25">
      <c r="A454" s="50" t="str">
        <f t="shared" si="7"/>
        <v>9100000037-0</v>
      </c>
      <c r="B454" s="57" t="s">
        <v>29</v>
      </c>
      <c r="C454" s="50" t="s">
        <v>29</v>
      </c>
      <c r="D454" s="50" t="s">
        <v>3224</v>
      </c>
      <c r="E454" s="50" t="s">
        <v>2814</v>
      </c>
      <c r="F454" s="50" t="s">
        <v>29</v>
      </c>
      <c r="G454" s="50" t="s">
        <v>29</v>
      </c>
      <c r="H454" s="50" t="s">
        <v>2904</v>
      </c>
      <c r="I454" s="58">
        <v>45140</v>
      </c>
      <c r="J454" s="50" t="s">
        <v>2816</v>
      </c>
      <c r="K454" s="59">
        <v>285</v>
      </c>
      <c r="L454" s="50" t="s">
        <v>37</v>
      </c>
      <c r="M454" s="51" t="s">
        <v>2747</v>
      </c>
      <c r="N454" s="50" t="s">
        <v>29</v>
      </c>
      <c r="O454" s="50" t="s">
        <v>32</v>
      </c>
      <c r="P454" s="50" t="s">
        <v>32</v>
      </c>
      <c r="Q454" s="50" t="s">
        <v>2937</v>
      </c>
      <c r="R454" s="50" t="s">
        <v>29</v>
      </c>
      <c r="S454" s="50" t="s">
        <v>2751</v>
      </c>
      <c r="T454" s="50" t="s">
        <v>2264</v>
      </c>
      <c r="U454" s="50" t="s">
        <v>30</v>
      </c>
      <c r="V454" s="50" t="str">
        <f>VLOOKUP(A454,Register!$D$2:$N$1317,11,0)</f>
        <v>CWIP- Checkpost Englishia Building</v>
      </c>
      <c r="W454" s="50" t="s">
        <v>29</v>
      </c>
      <c r="X454" s="50" t="s">
        <v>29</v>
      </c>
    </row>
    <row r="455" spans="1:24" ht="14.1" customHeight="1" x14ac:dyDescent="0.25">
      <c r="A455" s="50" t="str">
        <f t="shared" si="7"/>
        <v>9100000037-0</v>
      </c>
      <c r="B455" s="57" t="s">
        <v>29</v>
      </c>
      <c r="C455" s="50" t="s">
        <v>29</v>
      </c>
      <c r="D455" s="50" t="s">
        <v>3224</v>
      </c>
      <c r="E455" s="50" t="s">
        <v>2814</v>
      </c>
      <c r="F455" s="50" t="s">
        <v>29</v>
      </c>
      <c r="G455" s="50" t="s">
        <v>29</v>
      </c>
      <c r="H455" s="50" t="s">
        <v>2904</v>
      </c>
      <c r="I455" s="58">
        <v>45140</v>
      </c>
      <c r="J455" s="50" t="s">
        <v>2816</v>
      </c>
      <c r="K455" s="59">
        <v>387.95</v>
      </c>
      <c r="L455" s="50" t="s">
        <v>37</v>
      </c>
      <c r="M455" s="51" t="s">
        <v>2747</v>
      </c>
      <c r="N455" s="50" t="s">
        <v>29</v>
      </c>
      <c r="O455" s="50" t="s">
        <v>32</v>
      </c>
      <c r="P455" s="50" t="s">
        <v>32</v>
      </c>
      <c r="Q455" s="50" t="s">
        <v>2937</v>
      </c>
      <c r="R455" s="50" t="s">
        <v>29</v>
      </c>
      <c r="S455" s="50" t="s">
        <v>2751</v>
      </c>
      <c r="T455" s="50" t="s">
        <v>2264</v>
      </c>
      <c r="U455" s="50" t="s">
        <v>30</v>
      </c>
      <c r="V455" s="50" t="str">
        <f>VLOOKUP(A455,Register!$D$2:$N$1317,11,0)</f>
        <v>CWIP- Checkpost Englishia Building</v>
      </c>
      <c r="W455" s="50" t="s">
        <v>29</v>
      </c>
      <c r="X455" s="50" t="s">
        <v>29</v>
      </c>
    </row>
    <row r="456" spans="1:24" ht="14.1" customHeight="1" x14ac:dyDescent="0.25">
      <c r="A456" s="50" t="str">
        <f t="shared" si="7"/>
        <v>9100000037-0</v>
      </c>
      <c r="B456" s="57" t="s">
        <v>29</v>
      </c>
      <c r="C456" s="50" t="s">
        <v>29</v>
      </c>
      <c r="D456" s="50" t="s">
        <v>3224</v>
      </c>
      <c r="E456" s="50" t="s">
        <v>2814</v>
      </c>
      <c r="F456" s="50" t="s">
        <v>29</v>
      </c>
      <c r="G456" s="50" t="s">
        <v>29</v>
      </c>
      <c r="H456" s="50" t="s">
        <v>2904</v>
      </c>
      <c r="I456" s="58">
        <v>45140</v>
      </c>
      <c r="J456" s="50" t="s">
        <v>2816</v>
      </c>
      <c r="K456" s="59">
        <v>555.12</v>
      </c>
      <c r="L456" s="50" t="s">
        <v>37</v>
      </c>
      <c r="M456" s="51" t="s">
        <v>2747</v>
      </c>
      <c r="N456" s="50" t="s">
        <v>29</v>
      </c>
      <c r="O456" s="50" t="s">
        <v>32</v>
      </c>
      <c r="P456" s="50" t="s">
        <v>32</v>
      </c>
      <c r="Q456" s="50" t="s">
        <v>2937</v>
      </c>
      <c r="R456" s="50" t="s">
        <v>29</v>
      </c>
      <c r="S456" s="50" t="s">
        <v>2751</v>
      </c>
      <c r="T456" s="50" t="s">
        <v>2264</v>
      </c>
      <c r="U456" s="50" t="s">
        <v>30</v>
      </c>
      <c r="V456" s="50" t="str">
        <f>VLOOKUP(A456,Register!$D$2:$N$1317,11,0)</f>
        <v>CWIP- Checkpost Englishia Building</v>
      </c>
      <c r="W456" s="50" t="s">
        <v>29</v>
      </c>
      <c r="X456" s="50" t="s">
        <v>29</v>
      </c>
    </row>
    <row r="457" spans="1:24" ht="14.1" customHeight="1" x14ac:dyDescent="0.25">
      <c r="A457" s="50" t="str">
        <f t="shared" si="7"/>
        <v>9100000037-0</v>
      </c>
      <c r="B457" s="57" t="s">
        <v>29</v>
      </c>
      <c r="C457" s="50" t="s">
        <v>29</v>
      </c>
      <c r="D457" s="50" t="s">
        <v>3224</v>
      </c>
      <c r="E457" s="50" t="s">
        <v>2814</v>
      </c>
      <c r="F457" s="50" t="s">
        <v>29</v>
      </c>
      <c r="G457" s="50" t="s">
        <v>29</v>
      </c>
      <c r="H457" s="50" t="s">
        <v>2904</v>
      </c>
      <c r="I457" s="58">
        <v>45140</v>
      </c>
      <c r="J457" s="50" t="s">
        <v>2816</v>
      </c>
      <c r="K457" s="59">
        <v>25.5</v>
      </c>
      <c r="L457" s="50" t="s">
        <v>37</v>
      </c>
      <c r="M457" s="51" t="s">
        <v>2747</v>
      </c>
      <c r="N457" s="50" t="s">
        <v>29</v>
      </c>
      <c r="O457" s="50" t="s">
        <v>32</v>
      </c>
      <c r="P457" s="50" t="s">
        <v>32</v>
      </c>
      <c r="Q457" s="50" t="s">
        <v>2937</v>
      </c>
      <c r="R457" s="50" t="s">
        <v>29</v>
      </c>
      <c r="S457" s="50" t="s">
        <v>2751</v>
      </c>
      <c r="T457" s="50" t="s">
        <v>2264</v>
      </c>
      <c r="U457" s="50" t="s">
        <v>30</v>
      </c>
      <c r="V457" s="50" t="str">
        <f>VLOOKUP(A457,Register!$D$2:$N$1317,11,0)</f>
        <v>CWIP- Checkpost Englishia Building</v>
      </c>
      <c r="W457" s="50" t="s">
        <v>29</v>
      </c>
      <c r="X457" s="50" t="s">
        <v>29</v>
      </c>
    </row>
    <row r="458" spans="1:24" ht="14.1" customHeight="1" x14ac:dyDescent="0.25">
      <c r="A458" s="50" t="str">
        <f t="shared" si="7"/>
        <v>9100000037-0</v>
      </c>
      <c r="B458" s="57" t="s">
        <v>29</v>
      </c>
      <c r="C458" s="50" t="s">
        <v>29</v>
      </c>
      <c r="D458" s="50" t="s">
        <v>3224</v>
      </c>
      <c r="E458" s="50" t="s">
        <v>2814</v>
      </c>
      <c r="F458" s="50" t="s">
        <v>29</v>
      </c>
      <c r="G458" s="50" t="s">
        <v>29</v>
      </c>
      <c r="H458" s="50" t="s">
        <v>2904</v>
      </c>
      <c r="I458" s="58">
        <v>45140</v>
      </c>
      <c r="J458" s="50" t="s">
        <v>2816</v>
      </c>
      <c r="K458" s="59">
        <v>36</v>
      </c>
      <c r="L458" s="50" t="s">
        <v>37</v>
      </c>
      <c r="M458" s="51" t="s">
        <v>2747</v>
      </c>
      <c r="N458" s="50" t="s">
        <v>29</v>
      </c>
      <c r="O458" s="50" t="s">
        <v>32</v>
      </c>
      <c r="P458" s="50" t="s">
        <v>32</v>
      </c>
      <c r="Q458" s="50" t="s">
        <v>2937</v>
      </c>
      <c r="R458" s="50" t="s">
        <v>29</v>
      </c>
      <c r="S458" s="50" t="s">
        <v>2751</v>
      </c>
      <c r="T458" s="50" t="s">
        <v>2264</v>
      </c>
      <c r="U458" s="50" t="s">
        <v>30</v>
      </c>
      <c r="V458" s="50" t="str">
        <f>VLOOKUP(A458,Register!$D$2:$N$1317,11,0)</f>
        <v>CWIP- Checkpost Englishia Building</v>
      </c>
      <c r="W458" s="50" t="s">
        <v>29</v>
      </c>
      <c r="X458" s="50" t="s">
        <v>29</v>
      </c>
    </row>
    <row r="459" spans="1:24" ht="14.1" customHeight="1" x14ac:dyDescent="0.25">
      <c r="A459" s="50" t="str">
        <f t="shared" si="7"/>
        <v>9100000037-0</v>
      </c>
      <c r="B459" s="57" t="s">
        <v>29</v>
      </c>
      <c r="C459" s="50" t="s">
        <v>29</v>
      </c>
      <c r="D459" s="50" t="s">
        <v>3224</v>
      </c>
      <c r="E459" s="50" t="s">
        <v>2814</v>
      </c>
      <c r="F459" s="50" t="s">
        <v>29</v>
      </c>
      <c r="G459" s="50" t="s">
        <v>29</v>
      </c>
      <c r="H459" s="50" t="s">
        <v>2904</v>
      </c>
      <c r="I459" s="58">
        <v>45140</v>
      </c>
      <c r="J459" s="50" t="s">
        <v>2816</v>
      </c>
      <c r="K459" s="59">
        <v>36</v>
      </c>
      <c r="L459" s="50" t="s">
        <v>37</v>
      </c>
      <c r="M459" s="51" t="s">
        <v>2747</v>
      </c>
      <c r="N459" s="50" t="s">
        <v>29</v>
      </c>
      <c r="O459" s="50" t="s">
        <v>32</v>
      </c>
      <c r="P459" s="50" t="s">
        <v>32</v>
      </c>
      <c r="Q459" s="50" t="s">
        <v>2937</v>
      </c>
      <c r="R459" s="50" t="s">
        <v>29</v>
      </c>
      <c r="S459" s="50" t="s">
        <v>2751</v>
      </c>
      <c r="T459" s="50" t="s">
        <v>2264</v>
      </c>
      <c r="U459" s="50" t="s">
        <v>30</v>
      </c>
      <c r="V459" s="50" t="str">
        <f>VLOOKUP(A459,Register!$D$2:$N$1317,11,0)</f>
        <v>CWIP- Checkpost Englishia Building</v>
      </c>
      <c r="W459" s="50" t="s">
        <v>29</v>
      </c>
      <c r="X459" s="50" t="s">
        <v>29</v>
      </c>
    </row>
    <row r="460" spans="1:24" ht="14.1" customHeight="1" x14ac:dyDescent="0.25">
      <c r="A460" s="50" t="str">
        <f t="shared" si="7"/>
        <v>9100000037-0</v>
      </c>
      <c r="B460" s="57" t="s">
        <v>29</v>
      </c>
      <c r="C460" s="50" t="s">
        <v>29</v>
      </c>
      <c r="D460" s="50" t="s">
        <v>3224</v>
      </c>
      <c r="E460" s="50" t="s">
        <v>2814</v>
      </c>
      <c r="F460" s="50" t="s">
        <v>29</v>
      </c>
      <c r="G460" s="50" t="s">
        <v>29</v>
      </c>
      <c r="H460" s="50" t="s">
        <v>2904</v>
      </c>
      <c r="I460" s="58">
        <v>45140</v>
      </c>
      <c r="J460" s="50" t="s">
        <v>2816</v>
      </c>
      <c r="K460" s="59">
        <v>35.58</v>
      </c>
      <c r="L460" s="50" t="s">
        <v>37</v>
      </c>
      <c r="M460" s="51" t="s">
        <v>2747</v>
      </c>
      <c r="N460" s="50" t="s">
        <v>29</v>
      </c>
      <c r="O460" s="50" t="s">
        <v>32</v>
      </c>
      <c r="P460" s="50" t="s">
        <v>32</v>
      </c>
      <c r="Q460" s="50" t="s">
        <v>2937</v>
      </c>
      <c r="R460" s="50" t="s">
        <v>29</v>
      </c>
      <c r="S460" s="50" t="s">
        <v>2751</v>
      </c>
      <c r="T460" s="50" t="s">
        <v>2264</v>
      </c>
      <c r="U460" s="50" t="s">
        <v>30</v>
      </c>
      <c r="V460" s="50" t="str">
        <f>VLOOKUP(A460,Register!$D$2:$N$1317,11,0)</f>
        <v>CWIP- Checkpost Englishia Building</v>
      </c>
      <c r="W460" s="50" t="s">
        <v>29</v>
      </c>
      <c r="X460" s="50" t="s">
        <v>29</v>
      </c>
    </row>
    <row r="461" spans="1:24" ht="14.1" customHeight="1" x14ac:dyDescent="0.25">
      <c r="A461" s="50" t="str">
        <f t="shared" si="7"/>
        <v>9100000037-0</v>
      </c>
      <c r="B461" s="57" t="s">
        <v>29</v>
      </c>
      <c r="C461" s="50" t="s">
        <v>29</v>
      </c>
      <c r="D461" s="50" t="s">
        <v>3224</v>
      </c>
      <c r="E461" s="50" t="s">
        <v>2814</v>
      </c>
      <c r="F461" s="50" t="s">
        <v>29</v>
      </c>
      <c r="G461" s="50" t="s">
        <v>29</v>
      </c>
      <c r="H461" s="50" t="s">
        <v>2904</v>
      </c>
      <c r="I461" s="58">
        <v>45140</v>
      </c>
      <c r="J461" s="50" t="s">
        <v>2816</v>
      </c>
      <c r="K461" s="59">
        <v>36</v>
      </c>
      <c r="L461" s="50" t="s">
        <v>37</v>
      </c>
      <c r="M461" s="51" t="s">
        <v>2747</v>
      </c>
      <c r="N461" s="50" t="s">
        <v>29</v>
      </c>
      <c r="O461" s="50" t="s">
        <v>32</v>
      </c>
      <c r="P461" s="50" t="s">
        <v>32</v>
      </c>
      <c r="Q461" s="50" t="s">
        <v>2937</v>
      </c>
      <c r="R461" s="50" t="s">
        <v>29</v>
      </c>
      <c r="S461" s="50" t="s">
        <v>2751</v>
      </c>
      <c r="T461" s="50" t="s">
        <v>2264</v>
      </c>
      <c r="U461" s="50" t="s">
        <v>30</v>
      </c>
      <c r="V461" s="50" t="str">
        <f>VLOOKUP(A461,Register!$D$2:$N$1317,11,0)</f>
        <v>CWIP- Checkpost Englishia Building</v>
      </c>
      <c r="W461" s="50" t="s">
        <v>29</v>
      </c>
      <c r="X461" s="50" t="s">
        <v>29</v>
      </c>
    </row>
    <row r="462" spans="1:24" ht="14.1" customHeight="1" x14ac:dyDescent="0.25">
      <c r="A462" s="50" t="str">
        <f t="shared" si="7"/>
        <v>9100000037-0</v>
      </c>
      <c r="B462" s="57" t="s">
        <v>29</v>
      </c>
      <c r="C462" s="50" t="s">
        <v>29</v>
      </c>
      <c r="D462" s="50" t="s">
        <v>3224</v>
      </c>
      <c r="E462" s="50" t="s">
        <v>2814</v>
      </c>
      <c r="F462" s="50" t="s">
        <v>29</v>
      </c>
      <c r="G462" s="50" t="s">
        <v>29</v>
      </c>
      <c r="H462" s="50" t="s">
        <v>2904</v>
      </c>
      <c r="I462" s="58">
        <v>45140</v>
      </c>
      <c r="J462" s="50" t="s">
        <v>2816</v>
      </c>
      <c r="K462" s="59">
        <v>36</v>
      </c>
      <c r="L462" s="50" t="s">
        <v>37</v>
      </c>
      <c r="M462" s="51" t="s">
        <v>2747</v>
      </c>
      <c r="N462" s="50" t="s">
        <v>29</v>
      </c>
      <c r="O462" s="50" t="s">
        <v>32</v>
      </c>
      <c r="P462" s="50" t="s">
        <v>32</v>
      </c>
      <c r="Q462" s="50" t="s">
        <v>2937</v>
      </c>
      <c r="R462" s="50" t="s">
        <v>29</v>
      </c>
      <c r="S462" s="50" t="s">
        <v>2751</v>
      </c>
      <c r="T462" s="50" t="s">
        <v>2264</v>
      </c>
      <c r="U462" s="50" t="s">
        <v>30</v>
      </c>
      <c r="V462" s="50" t="str">
        <f>VLOOKUP(A462,Register!$D$2:$N$1317,11,0)</f>
        <v>CWIP- Checkpost Englishia Building</v>
      </c>
      <c r="W462" s="50" t="s">
        <v>29</v>
      </c>
      <c r="X462" s="50" t="s">
        <v>29</v>
      </c>
    </row>
    <row r="463" spans="1:24" ht="14.1" customHeight="1" x14ac:dyDescent="0.25">
      <c r="A463" s="50" t="str">
        <f t="shared" si="7"/>
        <v>9100000037-0</v>
      </c>
      <c r="B463" s="57" t="s">
        <v>29</v>
      </c>
      <c r="C463" s="50" t="s">
        <v>29</v>
      </c>
      <c r="D463" s="50" t="s">
        <v>3224</v>
      </c>
      <c r="E463" s="50" t="s">
        <v>2814</v>
      </c>
      <c r="F463" s="50" t="s">
        <v>29</v>
      </c>
      <c r="G463" s="50" t="s">
        <v>29</v>
      </c>
      <c r="H463" s="50" t="s">
        <v>2904</v>
      </c>
      <c r="I463" s="58">
        <v>45140</v>
      </c>
      <c r="J463" s="50" t="s">
        <v>2816</v>
      </c>
      <c r="K463" s="59">
        <v>299.97000000000003</v>
      </c>
      <c r="L463" s="50" t="s">
        <v>37</v>
      </c>
      <c r="M463" s="51" t="s">
        <v>2747</v>
      </c>
      <c r="N463" s="50" t="s">
        <v>29</v>
      </c>
      <c r="O463" s="50" t="s">
        <v>32</v>
      </c>
      <c r="P463" s="50" t="s">
        <v>32</v>
      </c>
      <c r="Q463" s="50" t="s">
        <v>2937</v>
      </c>
      <c r="R463" s="50" t="s">
        <v>29</v>
      </c>
      <c r="S463" s="50" t="s">
        <v>2751</v>
      </c>
      <c r="T463" s="50" t="s">
        <v>2264</v>
      </c>
      <c r="U463" s="50" t="s">
        <v>30</v>
      </c>
      <c r="V463" s="50" t="str">
        <f>VLOOKUP(A463,Register!$D$2:$N$1317,11,0)</f>
        <v>CWIP- Checkpost Englishia Building</v>
      </c>
      <c r="W463" s="50" t="s">
        <v>29</v>
      </c>
      <c r="X463" s="50" t="s">
        <v>29</v>
      </c>
    </row>
    <row r="464" spans="1:24" ht="14.1" customHeight="1" x14ac:dyDescent="0.25">
      <c r="A464" s="50" t="str">
        <f t="shared" si="7"/>
        <v>9100000037-0</v>
      </c>
      <c r="B464" s="57" t="s">
        <v>29</v>
      </c>
      <c r="C464" s="50" t="s">
        <v>29</v>
      </c>
      <c r="D464" s="50" t="s">
        <v>3224</v>
      </c>
      <c r="E464" s="50" t="s">
        <v>2814</v>
      </c>
      <c r="F464" s="50" t="s">
        <v>29</v>
      </c>
      <c r="G464" s="50" t="s">
        <v>29</v>
      </c>
      <c r="H464" s="50" t="s">
        <v>2904</v>
      </c>
      <c r="I464" s="58">
        <v>45140</v>
      </c>
      <c r="J464" s="50" t="s">
        <v>2816</v>
      </c>
      <c r="K464" s="59">
        <v>88.23</v>
      </c>
      <c r="L464" s="50" t="s">
        <v>37</v>
      </c>
      <c r="M464" s="51" t="s">
        <v>2747</v>
      </c>
      <c r="N464" s="50" t="s">
        <v>29</v>
      </c>
      <c r="O464" s="50" t="s">
        <v>32</v>
      </c>
      <c r="P464" s="50" t="s">
        <v>32</v>
      </c>
      <c r="Q464" s="50" t="s">
        <v>2937</v>
      </c>
      <c r="R464" s="50" t="s">
        <v>29</v>
      </c>
      <c r="S464" s="50" t="s">
        <v>2751</v>
      </c>
      <c r="T464" s="50" t="s">
        <v>2264</v>
      </c>
      <c r="U464" s="50" t="s">
        <v>30</v>
      </c>
      <c r="V464" s="50" t="str">
        <f>VLOOKUP(A464,Register!$D$2:$N$1317,11,0)</f>
        <v>CWIP- Checkpost Englishia Building</v>
      </c>
      <c r="W464" s="50" t="s">
        <v>29</v>
      </c>
      <c r="X464" s="50" t="s">
        <v>29</v>
      </c>
    </row>
    <row r="465" spans="1:24" ht="14.1" customHeight="1" x14ac:dyDescent="0.25">
      <c r="A465" s="50" t="str">
        <f t="shared" si="7"/>
        <v>9100000037-0</v>
      </c>
      <c r="B465" s="57" t="s">
        <v>29</v>
      </c>
      <c r="C465" s="50" t="s">
        <v>29</v>
      </c>
      <c r="D465" s="50" t="s">
        <v>3224</v>
      </c>
      <c r="E465" s="50" t="s">
        <v>2814</v>
      </c>
      <c r="F465" s="50" t="s">
        <v>29</v>
      </c>
      <c r="G465" s="50" t="s">
        <v>29</v>
      </c>
      <c r="H465" s="50" t="s">
        <v>2904</v>
      </c>
      <c r="I465" s="58">
        <v>45140</v>
      </c>
      <c r="J465" s="50" t="s">
        <v>2816</v>
      </c>
      <c r="K465" s="59">
        <v>34.22</v>
      </c>
      <c r="L465" s="50" t="s">
        <v>37</v>
      </c>
      <c r="M465" s="51" t="s">
        <v>2747</v>
      </c>
      <c r="N465" s="50" t="s">
        <v>29</v>
      </c>
      <c r="O465" s="50" t="s">
        <v>32</v>
      </c>
      <c r="P465" s="50" t="s">
        <v>32</v>
      </c>
      <c r="Q465" s="50" t="s">
        <v>2937</v>
      </c>
      <c r="R465" s="50" t="s">
        <v>29</v>
      </c>
      <c r="S465" s="50" t="s">
        <v>2751</v>
      </c>
      <c r="T465" s="50" t="s">
        <v>2264</v>
      </c>
      <c r="U465" s="50" t="s">
        <v>30</v>
      </c>
      <c r="V465" s="50" t="str">
        <f>VLOOKUP(A465,Register!$D$2:$N$1317,11,0)</f>
        <v>CWIP- Checkpost Englishia Building</v>
      </c>
      <c r="W465" s="50" t="s">
        <v>29</v>
      </c>
      <c r="X465" s="50" t="s">
        <v>29</v>
      </c>
    </row>
    <row r="466" spans="1:24" ht="14.1" customHeight="1" x14ac:dyDescent="0.25">
      <c r="A466" s="50" t="str">
        <f t="shared" si="7"/>
        <v>9100000037-0</v>
      </c>
      <c r="B466" s="57" t="s">
        <v>29</v>
      </c>
      <c r="C466" s="50" t="s">
        <v>29</v>
      </c>
      <c r="D466" s="50" t="s">
        <v>3224</v>
      </c>
      <c r="E466" s="50" t="s">
        <v>2814</v>
      </c>
      <c r="F466" s="50" t="s">
        <v>29</v>
      </c>
      <c r="G466" s="50" t="s">
        <v>29</v>
      </c>
      <c r="H466" s="50" t="s">
        <v>2904</v>
      </c>
      <c r="I466" s="58">
        <v>45140</v>
      </c>
      <c r="J466" s="50" t="s">
        <v>2816</v>
      </c>
      <c r="K466" s="59">
        <v>229.59</v>
      </c>
      <c r="L466" s="50" t="s">
        <v>37</v>
      </c>
      <c r="M466" s="51" t="s">
        <v>2747</v>
      </c>
      <c r="N466" s="50" t="s">
        <v>29</v>
      </c>
      <c r="O466" s="50" t="s">
        <v>32</v>
      </c>
      <c r="P466" s="50" t="s">
        <v>32</v>
      </c>
      <c r="Q466" s="50" t="s">
        <v>2937</v>
      </c>
      <c r="R466" s="50" t="s">
        <v>29</v>
      </c>
      <c r="S466" s="50" t="s">
        <v>2751</v>
      </c>
      <c r="T466" s="50" t="s">
        <v>2264</v>
      </c>
      <c r="U466" s="50" t="s">
        <v>30</v>
      </c>
      <c r="V466" s="50" t="str">
        <f>VLOOKUP(A466,Register!$D$2:$N$1317,11,0)</f>
        <v>CWIP- Checkpost Englishia Building</v>
      </c>
      <c r="W466" s="50" t="s">
        <v>29</v>
      </c>
      <c r="X466" s="50" t="s">
        <v>29</v>
      </c>
    </row>
    <row r="467" spans="1:24" ht="14.1" customHeight="1" x14ac:dyDescent="0.25">
      <c r="A467" s="50" t="str">
        <f t="shared" si="7"/>
        <v>9100000037-0</v>
      </c>
      <c r="B467" s="57" t="s">
        <v>29</v>
      </c>
      <c r="C467" s="50" t="s">
        <v>29</v>
      </c>
      <c r="D467" s="50" t="s">
        <v>3224</v>
      </c>
      <c r="E467" s="50" t="s">
        <v>2814</v>
      </c>
      <c r="F467" s="50" t="s">
        <v>29</v>
      </c>
      <c r="G467" s="50" t="s">
        <v>29</v>
      </c>
      <c r="H467" s="50" t="s">
        <v>2904</v>
      </c>
      <c r="I467" s="58">
        <v>45140</v>
      </c>
      <c r="J467" s="50" t="s">
        <v>2816</v>
      </c>
      <c r="K467" s="59">
        <v>254.94</v>
      </c>
      <c r="L467" s="50" t="s">
        <v>37</v>
      </c>
      <c r="M467" s="51" t="s">
        <v>2747</v>
      </c>
      <c r="N467" s="50" t="s">
        <v>29</v>
      </c>
      <c r="O467" s="50" t="s">
        <v>32</v>
      </c>
      <c r="P467" s="50" t="s">
        <v>32</v>
      </c>
      <c r="Q467" s="50" t="s">
        <v>2937</v>
      </c>
      <c r="R467" s="50" t="s">
        <v>29</v>
      </c>
      <c r="S467" s="50" t="s">
        <v>2751</v>
      </c>
      <c r="T467" s="50" t="s">
        <v>2264</v>
      </c>
      <c r="U467" s="50" t="s">
        <v>30</v>
      </c>
      <c r="V467" s="50" t="str">
        <f>VLOOKUP(A467,Register!$D$2:$N$1317,11,0)</f>
        <v>CWIP- Checkpost Englishia Building</v>
      </c>
      <c r="W467" s="50" t="s">
        <v>29</v>
      </c>
      <c r="X467" s="50" t="s">
        <v>29</v>
      </c>
    </row>
    <row r="468" spans="1:24" ht="14.1" customHeight="1" x14ac:dyDescent="0.25">
      <c r="A468" s="50" t="str">
        <f t="shared" si="7"/>
        <v>9100000040-0</v>
      </c>
      <c r="B468" s="57" t="s">
        <v>29</v>
      </c>
      <c r="C468" s="50" t="s">
        <v>29</v>
      </c>
      <c r="D468" s="50" t="s">
        <v>3225</v>
      </c>
      <c r="E468" s="50" t="s">
        <v>2814</v>
      </c>
      <c r="F468" s="50" t="s">
        <v>29</v>
      </c>
      <c r="G468" s="50" t="s">
        <v>29</v>
      </c>
      <c r="H468" s="50" t="s">
        <v>2904</v>
      </c>
      <c r="I468" s="58">
        <v>45140</v>
      </c>
      <c r="J468" s="50" t="s">
        <v>2816</v>
      </c>
      <c r="K468" s="59">
        <v>2062.04</v>
      </c>
      <c r="L468" s="50" t="s">
        <v>37</v>
      </c>
      <c r="M468" s="51" t="s">
        <v>2747</v>
      </c>
      <c r="N468" s="50" t="s">
        <v>29</v>
      </c>
      <c r="O468" s="50" t="s">
        <v>32</v>
      </c>
      <c r="P468" s="50" t="s">
        <v>32</v>
      </c>
      <c r="Q468" s="50" t="s">
        <v>3197</v>
      </c>
      <c r="R468" s="50" t="s">
        <v>29</v>
      </c>
      <c r="S468" s="50" t="s">
        <v>2751</v>
      </c>
      <c r="T468" s="50" t="s">
        <v>2271</v>
      </c>
      <c r="U468" s="50" t="s">
        <v>30</v>
      </c>
      <c r="V468" s="50" t="str">
        <f>VLOOKUP(A468,Register!$D$2:$N$1317,11,0)</f>
        <v>Two Room Set G+3</v>
      </c>
      <c r="W468" s="50" t="s">
        <v>29</v>
      </c>
      <c r="X468" s="50" t="s">
        <v>29</v>
      </c>
    </row>
    <row r="469" spans="1:24" ht="14.1" customHeight="1" x14ac:dyDescent="0.25">
      <c r="A469" s="50" t="str">
        <f t="shared" si="7"/>
        <v>9100000040-0</v>
      </c>
      <c r="B469" s="57" t="s">
        <v>29</v>
      </c>
      <c r="C469" s="50" t="s">
        <v>29</v>
      </c>
      <c r="D469" s="50" t="s">
        <v>3225</v>
      </c>
      <c r="E469" s="50" t="s">
        <v>2814</v>
      </c>
      <c r="F469" s="50" t="s">
        <v>29</v>
      </c>
      <c r="G469" s="50" t="s">
        <v>29</v>
      </c>
      <c r="H469" s="50" t="s">
        <v>2904</v>
      </c>
      <c r="I469" s="58">
        <v>45140</v>
      </c>
      <c r="J469" s="50" t="s">
        <v>2816</v>
      </c>
      <c r="K469" s="59">
        <v>1090.1300000000001</v>
      </c>
      <c r="L469" s="50" t="s">
        <v>37</v>
      </c>
      <c r="M469" s="51" t="s">
        <v>2747</v>
      </c>
      <c r="N469" s="50" t="s">
        <v>29</v>
      </c>
      <c r="O469" s="50" t="s">
        <v>32</v>
      </c>
      <c r="P469" s="50" t="s">
        <v>32</v>
      </c>
      <c r="Q469" s="50" t="s">
        <v>3197</v>
      </c>
      <c r="R469" s="50" t="s">
        <v>29</v>
      </c>
      <c r="S469" s="50" t="s">
        <v>2751</v>
      </c>
      <c r="T469" s="50" t="s">
        <v>2271</v>
      </c>
      <c r="U469" s="50" t="s">
        <v>30</v>
      </c>
      <c r="V469" s="50" t="str">
        <f>VLOOKUP(A469,Register!$D$2:$N$1317,11,0)</f>
        <v>Two Room Set G+3</v>
      </c>
      <c r="W469" s="50" t="s">
        <v>29</v>
      </c>
      <c r="X469" s="50" t="s">
        <v>29</v>
      </c>
    </row>
    <row r="470" spans="1:24" ht="14.1" customHeight="1" x14ac:dyDescent="0.25">
      <c r="A470" s="50" t="str">
        <f t="shared" si="7"/>
        <v>9100000046-0</v>
      </c>
      <c r="B470" s="57" t="s">
        <v>29</v>
      </c>
      <c r="C470" s="50" t="s">
        <v>29</v>
      </c>
      <c r="D470" s="50" t="s">
        <v>3226</v>
      </c>
      <c r="E470" s="50" t="s">
        <v>2814</v>
      </c>
      <c r="F470" s="50" t="s">
        <v>29</v>
      </c>
      <c r="G470" s="50" t="s">
        <v>29</v>
      </c>
      <c r="H470" s="50" t="s">
        <v>2904</v>
      </c>
      <c r="I470" s="58">
        <v>45141</v>
      </c>
      <c r="J470" s="50" t="s">
        <v>2816</v>
      </c>
      <c r="K470" s="59">
        <v>1627.48</v>
      </c>
      <c r="L470" s="50" t="s">
        <v>37</v>
      </c>
      <c r="M470" s="51" t="s">
        <v>2747</v>
      </c>
      <c r="N470" s="50" t="s">
        <v>29</v>
      </c>
      <c r="O470" s="50" t="s">
        <v>2829</v>
      </c>
      <c r="P470" s="50" t="s">
        <v>2829</v>
      </c>
      <c r="Q470" s="50" t="s">
        <v>3227</v>
      </c>
      <c r="R470" s="50" t="s">
        <v>29</v>
      </c>
      <c r="S470" s="50" t="s">
        <v>2751</v>
      </c>
      <c r="T470" s="50" t="s">
        <v>2283</v>
      </c>
      <c r="U470" s="50" t="s">
        <v>30</v>
      </c>
      <c r="V470" s="50" t="str">
        <f>VLOOKUP(A470,Register!$D$2:$N$1317,11,0)</f>
        <v xml:space="preserve"> CWIP-New Sulphur Godown</v>
      </c>
      <c r="W470" s="50" t="s">
        <v>29</v>
      </c>
      <c r="X470" s="50" t="s">
        <v>29</v>
      </c>
    </row>
    <row r="471" spans="1:24" ht="14.1" customHeight="1" x14ac:dyDescent="0.25">
      <c r="A471" s="50" t="str">
        <f t="shared" si="7"/>
        <v>9100000032-0</v>
      </c>
      <c r="B471" s="57" t="s">
        <v>29</v>
      </c>
      <c r="C471" s="50" t="s">
        <v>29</v>
      </c>
      <c r="D471" s="50" t="s">
        <v>3228</v>
      </c>
      <c r="E471" s="50" t="s">
        <v>2814</v>
      </c>
      <c r="F471" s="50" t="s">
        <v>29</v>
      </c>
      <c r="G471" s="50" t="s">
        <v>29</v>
      </c>
      <c r="H471" s="50" t="s">
        <v>2904</v>
      </c>
      <c r="I471" s="58">
        <v>45141</v>
      </c>
      <c r="J471" s="50" t="s">
        <v>2816</v>
      </c>
      <c r="K471" s="59">
        <v>17500</v>
      </c>
      <c r="L471" s="50" t="s">
        <v>37</v>
      </c>
      <c r="M471" s="51" t="s">
        <v>2747</v>
      </c>
      <c r="N471" s="50" t="s">
        <v>29</v>
      </c>
      <c r="O471" s="50" t="s">
        <v>32</v>
      </c>
      <c r="P471" s="50" t="s">
        <v>32</v>
      </c>
      <c r="Q471" s="50" t="s">
        <v>3193</v>
      </c>
      <c r="R471" s="50" t="s">
        <v>29</v>
      </c>
      <c r="S471" s="50" t="s">
        <v>2751</v>
      </c>
      <c r="T471" s="50" t="s">
        <v>2255</v>
      </c>
      <c r="U471" s="50" t="s">
        <v>30</v>
      </c>
      <c r="V471" s="50" t="str">
        <f>VLOOKUP(A471,Register!$D$2:$N$1317,11,0)</f>
        <v>CWIP - CANE YARD ROAD &amp; DRAIN WORK</v>
      </c>
      <c r="W471" s="50" t="s">
        <v>29</v>
      </c>
      <c r="X471" s="50" t="s">
        <v>29</v>
      </c>
    </row>
    <row r="472" spans="1:24" ht="14.1" customHeight="1" x14ac:dyDescent="0.25">
      <c r="A472" s="50" t="str">
        <f t="shared" si="7"/>
        <v>9100000041-0</v>
      </c>
      <c r="B472" s="57" t="s">
        <v>29</v>
      </c>
      <c r="C472" s="50" t="s">
        <v>29</v>
      </c>
      <c r="D472" s="50" t="s">
        <v>3229</v>
      </c>
      <c r="E472" s="50" t="s">
        <v>2814</v>
      </c>
      <c r="F472" s="50" t="s">
        <v>29</v>
      </c>
      <c r="G472" s="50" t="s">
        <v>29</v>
      </c>
      <c r="H472" s="50" t="s">
        <v>2904</v>
      </c>
      <c r="I472" s="58">
        <v>45142</v>
      </c>
      <c r="J472" s="50" t="s">
        <v>2816</v>
      </c>
      <c r="K472" s="59">
        <v>103102.11</v>
      </c>
      <c r="L472" s="50" t="s">
        <v>37</v>
      </c>
      <c r="M472" s="51" t="s">
        <v>2747</v>
      </c>
      <c r="N472" s="50" t="s">
        <v>29</v>
      </c>
      <c r="O472" s="50" t="s">
        <v>32</v>
      </c>
      <c r="P472" s="50" t="s">
        <v>32</v>
      </c>
      <c r="Q472" s="50" t="s">
        <v>3227</v>
      </c>
      <c r="R472" s="50" t="s">
        <v>29</v>
      </c>
      <c r="S472" s="50" t="s">
        <v>2751</v>
      </c>
      <c r="T472" s="50" t="s">
        <v>2273</v>
      </c>
      <c r="U472" s="50" t="s">
        <v>30</v>
      </c>
      <c r="V472" s="50" t="str">
        <f>VLOOKUP(A472,Register!$D$2:$N$1317,11,0)</f>
        <v>Dormitory G+3</v>
      </c>
      <c r="W472" s="50" t="s">
        <v>29</v>
      </c>
      <c r="X472" s="50" t="s">
        <v>29</v>
      </c>
    </row>
    <row r="473" spans="1:24" ht="14.1" customHeight="1" x14ac:dyDescent="0.25">
      <c r="A473" s="50" t="str">
        <f t="shared" si="7"/>
        <v>9100000032-0</v>
      </c>
      <c r="B473" s="57" t="s">
        <v>29</v>
      </c>
      <c r="C473" s="50" t="s">
        <v>29</v>
      </c>
      <c r="D473" s="50" t="s">
        <v>3230</v>
      </c>
      <c r="E473" s="50" t="s">
        <v>2814</v>
      </c>
      <c r="F473" s="50" t="s">
        <v>29</v>
      </c>
      <c r="G473" s="50" t="s">
        <v>29</v>
      </c>
      <c r="H473" s="50" t="s">
        <v>2904</v>
      </c>
      <c r="I473" s="58">
        <v>45142</v>
      </c>
      <c r="J473" s="50" t="s">
        <v>2816</v>
      </c>
      <c r="K473" s="59">
        <v>17500</v>
      </c>
      <c r="L473" s="50" t="s">
        <v>37</v>
      </c>
      <c r="M473" s="51" t="s">
        <v>2747</v>
      </c>
      <c r="N473" s="50" t="s">
        <v>29</v>
      </c>
      <c r="O473" s="50" t="s">
        <v>32</v>
      </c>
      <c r="P473" s="50" t="s">
        <v>32</v>
      </c>
      <c r="Q473" s="50" t="s">
        <v>3193</v>
      </c>
      <c r="R473" s="50" t="s">
        <v>29</v>
      </c>
      <c r="S473" s="50" t="s">
        <v>2751</v>
      </c>
      <c r="T473" s="50" t="s">
        <v>2255</v>
      </c>
      <c r="U473" s="50" t="s">
        <v>30</v>
      </c>
      <c r="V473" s="50" t="str">
        <f>VLOOKUP(A473,Register!$D$2:$N$1317,11,0)</f>
        <v>CWIP - CANE YARD ROAD &amp; DRAIN WORK</v>
      </c>
      <c r="W473" s="50" t="s">
        <v>29</v>
      </c>
      <c r="X473" s="50" t="s">
        <v>29</v>
      </c>
    </row>
    <row r="474" spans="1:24" ht="14.1" customHeight="1" x14ac:dyDescent="0.25">
      <c r="A474" s="50" t="str">
        <f t="shared" si="7"/>
        <v>9100000041-0</v>
      </c>
      <c r="B474" s="57" t="s">
        <v>29</v>
      </c>
      <c r="C474" s="50" t="s">
        <v>29</v>
      </c>
      <c r="D474" s="50" t="s">
        <v>3231</v>
      </c>
      <c r="E474" s="50" t="s">
        <v>2814</v>
      </c>
      <c r="F474" s="50" t="s">
        <v>29</v>
      </c>
      <c r="G474" s="50" t="s">
        <v>29</v>
      </c>
      <c r="H474" s="50" t="s">
        <v>2904</v>
      </c>
      <c r="I474" s="58">
        <v>45142</v>
      </c>
      <c r="J474" s="50" t="s">
        <v>2816</v>
      </c>
      <c r="K474" s="59">
        <v>1627.48</v>
      </c>
      <c r="L474" s="50" t="s">
        <v>37</v>
      </c>
      <c r="M474" s="51" t="s">
        <v>2747</v>
      </c>
      <c r="N474" s="50" t="s">
        <v>29</v>
      </c>
      <c r="O474" s="50" t="s">
        <v>32</v>
      </c>
      <c r="P474" s="50" t="s">
        <v>32</v>
      </c>
      <c r="Q474" s="50" t="s">
        <v>3227</v>
      </c>
      <c r="R474" s="50" t="s">
        <v>29</v>
      </c>
      <c r="S474" s="50" t="s">
        <v>2751</v>
      </c>
      <c r="T474" s="50" t="s">
        <v>2273</v>
      </c>
      <c r="U474" s="50" t="s">
        <v>30</v>
      </c>
      <c r="V474" s="50" t="str">
        <f>VLOOKUP(A474,Register!$D$2:$N$1317,11,0)</f>
        <v>Dormitory G+3</v>
      </c>
      <c r="W474" s="50" t="s">
        <v>29</v>
      </c>
      <c r="X474" s="50" t="s">
        <v>29</v>
      </c>
    </row>
    <row r="475" spans="1:24" ht="14.1" customHeight="1" x14ac:dyDescent="0.25">
      <c r="A475" s="50" t="str">
        <f t="shared" si="7"/>
        <v>9100000037-0</v>
      </c>
      <c r="B475" s="57" t="s">
        <v>29</v>
      </c>
      <c r="C475" s="50" t="s">
        <v>29</v>
      </c>
      <c r="D475" s="50" t="s">
        <v>3232</v>
      </c>
      <c r="E475" s="50" t="s">
        <v>2814</v>
      </c>
      <c r="F475" s="50" t="s">
        <v>29</v>
      </c>
      <c r="G475" s="50" t="s">
        <v>29</v>
      </c>
      <c r="H475" s="50" t="s">
        <v>2904</v>
      </c>
      <c r="I475" s="58">
        <v>45142</v>
      </c>
      <c r="J475" s="50" t="s">
        <v>2816</v>
      </c>
      <c r="K475" s="59">
        <v>347</v>
      </c>
      <c r="L475" s="50" t="s">
        <v>37</v>
      </c>
      <c r="M475" s="51" t="s">
        <v>2747</v>
      </c>
      <c r="N475" s="50" t="s">
        <v>29</v>
      </c>
      <c r="O475" s="50" t="s">
        <v>32</v>
      </c>
      <c r="P475" s="50" t="s">
        <v>32</v>
      </c>
      <c r="Q475" s="50" t="s">
        <v>2937</v>
      </c>
      <c r="R475" s="50" t="s">
        <v>29</v>
      </c>
      <c r="S475" s="50" t="s">
        <v>2751</v>
      </c>
      <c r="T475" s="50" t="s">
        <v>2264</v>
      </c>
      <c r="U475" s="50" t="s">
        <v>30</v>
      </c>
      <c r="V475" s="50" t="str">
        <f>VLOOKUP(A475,Register!$D$2:$N$1317,11,0)</f>
        <v>CWIP- Checkpost Englishia Building</v>
      </c>
      <c r="W475" s="50" t="s">
        <v>29</v>
      </c>
      <c r="X475" s="50" t="s">
        <v>29</v>
      </c>
    </row>
    <row r="476" spans="1:24" ht="14.1" customHeight="1" x14ac:dyDescent="0.25">
      <c r="A476" s="50" t="str">
        <f t="shared" si="7"/>
        <v>9100000037-0</v>
      </c>
      <c r="B476" s="57" t="s">
        <v>29</v>
      </c>
      <c r="C476" s="50" t="s">
        <v>29</v>
      </c>
      <c r="D476" s="50" t="s">
        <v>3232</v>
      </c>
      <c r="E476" s="50" t="s">
        <v>2814</v>
      </c>
      <c r="F476" s="50" t="s">
        <v>29</v>
      </c>
      <c r="G476" s="50" t="s">
        <v>29</v>
      </c>
      <c r="H476" s="50" t="s">
        <v>2904</v>
      </c>
      <c r="I476" s="58">
        <v>45142</v>
      </c>
      <c r="J476" s="50" t="s">
        <v>2816</v>
      </c>
      <c r="K476" s="59">
        <v>112.95</v>
      </c>
      <c r="L476" s="50" t="s">
        <v>37</v>
      </c>
      <c r="M476" s="51" t="s">
        <v>2747</v>
      </c>
      <c r="N476" s="50" t="s">
        <v>29</v>
      </c>
      <c r="O476" s="50" t="s">
        <v>32</v>
      </c>
      <c r="P476" s="50" t="s">
        <v>32</v>
      </c>
      <c r="Q476" s="50" t="s">
        <v>2937</v>
      </c>
      <c r="R476" s="50" t="s">
        <v>29</v>
      </c>
      <c r="S476" s="50" t="s">
        <v>2751</v>
      </c>
      <c r="T476" s="50" t="s">
        <v>2264</v>
      </c>
      <c r="U476" s="50" t="s">
        <v>30</v>
      </c>
      <c r="V476" s="50" t="str">
        <f>VLOOKUP(A476,Register!$D$2:$N$1317,11,0)</f>
        <v>CWIP- Checkpost Englishia Building</v>
      </c>
      <c r="W476" s="50" t="s">
        <v>29</v>
      </c>
      <c r="X476" s="50" t="s">
        <v>29</v>
      </c>
    </row>
    <row r="477" spans="1:24" ht="14.1" customHeight="1" x14ac:dyDescent="0.25">
      <c r="A477" s="50" t="str">
        <f t="shared" si="7"/>
        <v>9100000032-0</v>
      </c>
      <c r="B477" s="57" t="s">
        <v>29</v>
      </c>
      <c r="C477" s="50" t="s">
        <v>29</v>
      </c>
      <c r="D477" s="50" t="s">
        <v>3233</v>
      </c>
      <c r="E477" s="50" t="s">
        <v>2814</v>
      </c>
      <c r="F477" s="50" t="s">
        <v>29</v>
      </c>
      <c r="G477" s="50" t="s">
        <v>29</v>
      </c>
      <c r="H477" s="50" t="s">
        <v>2904</v>
      </c>
      <c r="I477" s="58">
        <v>45143</v>
      </c>
      <c r="J477" s="50" t="s">
        <v>2816</v>
      </c>
      <c r="K477" s="59">
        <v>17500</v>
      </c>
      <c r="L477" s="50" t="s">
        <v>37</v>
      </c>
      <c r="M477" s="51" t="s">
        <v>2747</v>
      </c>
      <c r="N477" s="50" t="s">
        <v>29</v>
      </c>
      <c r="O477" s="50" t="s">
        <v>32</v>
      </c>
      <c r="P477" s="50" t="s">
        <v>32</v>
      </c>
      <c r="Q477" s="50" t="s">
        <v>3213</v>
      </c>
      <c r="R477" s="50" t="s">
        <v>29</v>
      </c>
      <c r="S477" s="50" t="s">
        <v>2751</v>
      </c>
      <c r="T477" s="50" t="s">
        <v>2255</v>
      </c>
      <c r="U477" s="50" t="s">
        <v>30</v>
      </c>
      <c r="V477" s="50" t="str">
        <f>VLOOKUP(A477,Register!$D$2:$N$1317,11,0)</f>
        <v>CWIP - CANE YARD ROAD &amp; DRAIN WORK</v>
      </c>
      <c r="W477" s="50" t="s">
        <v>29</v>
      </c>
      <c r="X477" s="50" t="s">
        <v>29</v>
      </c>
    </row>
    <row r="478" spans="1:24" ht="14.1" customHeight="1" x14ac:dyDescent="0.25">
      <c r="A478" s="50" t="str">
        <f t="shared" si="7"/>
        <v>9100000032-0</v>
      </c>
      <c r="B478" s="57" t="s">
        <v>29</v>
      </c>
      <c r="C478" s="50" t="s">
        <v>29</v>
      </c>
      <c r="D478" s="50" t="s">
        <v>3233</v>
      </c>
      <c r="E478" s="50" t="s">
        <v>2814</v>
      </c>
      <c r="F478" s="50" t="s">
        <v>29</v>
      </c>
      <c r="G478" s="50" t="s">
        <v>29</v>
      </c>
      <c r="H478" s="50" t="s">
        <v>2904</v>
      </c>
      <c r="I478" s="58">
        <v>45143</v>
      </c>
      <c r="J478" s="50" t="s">
        <v>2816</v>
      </c>
      <c r="K478" s="59">
        <v>1627.48</v>
      </c>
      <c r="L478" s="50" t="s">
        <v>37</v>
      </c>
      <c r="M478" s="51" t="s">
        <v>2747</v>
      </c>
      <c r="N478" s="50" t="s">
        <v>29</v>
      </c>
      <c r="O478" s="50" t="s">
        <v>32</v>
      </c>
      <c r="P478" s="50" t="s">
        <v>32</v>
      </c>
      <c r="Q478" s="50" t="s">
        <v>3213</v>
      </c>
      <c r="R478" s="50" t="s">
        <v>29</v>
      </c>
      <c r="S478" s="50" t="s">
        <v>2751</v>
      </c>
      <c r="T478" s="50" t="s">
        <v>2255</v>
      </c>
      <c r="U478" s="50" t="s">
        <v>30</v>
      </c>
      <c r="V478" s="50" t="str">
        <f>VLOOKUP(A478,Register!$D$2:$N$1317,11,0)</f>
        <v>CWIP - CANE YARD ROAD &amp; DRAIN WORK</v>
      </c>
      <c r="W478" s="50" t="s">
        <v>29</v>
      </c>
      <c r="X478" s="50" t="s">
        <v>29</v>
      </c>
    </row>
    <row r="479" spans="1:24" ht="14.1" customHeight="1" x14ac:dyDescent="0.25">
      <c r="A479" s="50" t="str">
        <f t="shared" si="7"/>
        <v>9100000041-0</v>
      </c>
      <c r="B479" s="57" t="s">
        <v>29</v>
      </c>
      <c r="C479" s="50" t="s">
        <v>29</v>
      </c>
      <c r="D479" s="50" t="s">
        <v>3234</v>
      </c>
      <c r="E479" s="50" t="s">
        <v>2814</v>
      </c>
      <c r="F479" s="50" t="s">
        <v>29</v>
      </c>
      <c r="G479" s="50" t="s">
        <v>29</v>
      </c>
      <c r="H479" s="50" t="s">
        <v>2904</v>
      </c>
      <c r="I479" s="58">
        <v>45143</v>
      </c>
      <c r="J479" s="50" t="s">
        <v>2816</v>
      </c>
      <c r="K479" s="59">
        <v>103102.11</v>
      </c>
      <c r="L479" s="50" t="s">
        <v>37</v>
      </c>
      <c r="M479" s="51" t="s">
        <v>2747</v>
      </c>
      <c r="N479" s="50" t="s">
        <v>29</v>
      </c>
      <c r="O479" s="50" t="s">
        <v>32</v>
      </c>
      <c r="P479" s="50" t="s">
        <v>32</v>
      </c>
      <c r="Q479" s="50" t="s">
        <v>3227</v>
      </c>
      <c r="R479" s="50" t="s">
        <v>29</v>
      </c>
      <c r="S479" s="50" t="s">
        <v>2751</v>
      </c>
      <c r="T479" s="50" t="s">
        <v>2273</v>
      </c>
      <c r="U479" s="50" t="s">
        <v>30</v>
      </c>
      <c r="V479" s="50" t="str">
        <f>VLOOKUP(A479,Register!$D$2:$N$1317,11,0)</f>
        <v>Dormitory G+3</v>
      </c>
      <c r="W479" s="50" t="s">
        <v>29</v>
      </c>
      <c r="X479" s="50" t="s">
        <v>29</v>
      </c>
    </row>
    <row r="480" spans="1:24" ht="14.1" customHeight="1" x14ac:dyDescent="0.25">
      <c r="A480" s="50" t="str">
        <f t="shared" si="7"/>
        <v>9100000037-0</v>
      </c>
      <c r="B480" s="57" t="s">
        <v>29</v>
      </c>
      <c r="C480" s="50" t="s">
        <v>29</v>
      </c>
      <c r="D480" s="50" t="s">
        <v>3235</v>
      </c>
      <c r="E480" s="50" t="s">
        <v>2814</v>
      </c>
      <c r="F480" s="50" t="s">
        <v>29</v>
      </c>
      <c r="G480" s="50" t="s">
        <v>29</v>
      </c>
      <c r="H480" s="50" t="s">
        <v>2904</v>
      </c>
      <c r="I480" s="58">
        <v>45143</v>
      </c>
      <c r="J480" s="50" t="s">
        <v>2816</v>
      </c>
      <c r="K480" s="59">
        <v>8536.61</v>
      </c>
      <c r="L480" s="50" t="s">
        <v>37</v>
      </c>
      <c r="M480" s="51" t="s">
        <v>2747</v>
      </c>
      <c r="N480" s="50" t="s">
        <v>29</v>
      </c>
      <c r="O480" s="50" t="s">
        <v>32</v>
      </c>
      <c r="P480" s="50" t="s">
        <v>32</v>
      </c>
      <c r="Q480" s="50" t="s">
        <v>3236</v>
      </c>
      <c r="R480" s="50" t="s">
        <v>29</v>
      </c>
      <c r="S480" s="50" t="s">
        <v>2751</v>
      </c>
      <c r="T480" s="50" t="s">
        <v>2264</v>
      </c>
      <c r="U480" s="50" t="s">
        <v>30</v>
      </c>
      <c r="V480" s="50" t="str">
        <f>VLOOKUP(A480,Register!$D$2:$N$1317,11,0)</f>
        <v>CWIP- Checkpost Englishia Building</v>
      </c>
      <c r="W480" s="50" t="s">
        <v>29</v>
      </c>
      <c r="X480" s="50" t="s">
        <v>29</v>
      </c>
    </row>
    <row r="481" spans="1:24" ht="14.1" customHeight="1" x14ac:dyDescent="0.25">
      <c r="A481" s="50" t="str">
        <f t="shared" si="7"/>
        <v>9100000037-0</v>
      </c>
      <c r="B481" s="57" t="s">
        <v>29</v>
      </c>
      <c r="C481" s="50" t="s">
        <v>29</v>
      </c>
      <c r="D481" s="50" t="s">
        <v>3235</v>
      </c>
      <c r="E481" s="50" t="s">
        <v>2814</v>
      </c>
      <c r="F481" s="50" t="s">
        <v>29</v>
      </c>
      <c r="G481" s="50" t="s">
        <v>29</v>
      </c>
      <c r="H481" s="50" t="s">
        <v>2904</v>
      </c>
      <c r="I481" s="58">
        <v>45143</v>
      </c>
      <c r="J481" s="50" t="s">
        <v>2816</v>
      </c>
      <c r="K481" s="59">
        <v>40</v>
      </c>
      <c r="L481" s="50" t="s">
        <v>37</v>
      </c>
      <c r="M481" s="51" t="s">
        <v>2747</v>
      </c>
      <c r="N481" s="50" t="s">
        <v>29</v>
      </c>
      <c r="O481" s="50" t="s">
        <v>32</v>
      </c>
      <c r="P481" s="50" t="s">
        <v>32</v>
      </c>
      <c r="Q481" s="50" t="s">
        <v>3236</v>
      </c>
      <c r="R481" s="50" t="s">
        <v>29</v>
      </c>
      <c r="S481" s="50" t="s">
        <v>2751</v>
      </c>
      <c r="T481" s="50" t="s">
        <v>2264</v>
      </c>
      <c r="U481" s="50" t="s">
        <v>30</v>
      </c>
      <c r="V481" s="50" t="str">
        <f>VLOOKUP(A481,Register!$D$2:$N$1317,11,0)</f>
        <v>CWIP- Checkpost Englishia Building</v>
      </c>
      <c r="W481" s="50" t="s">
        <v>29</v>
      </c>
      <c r="X481" s="50" t="s">
        <v>29</v>
      </c>
    </row>
    <row r="482" spans="1:24" ht="14.1" customHeight="1" x14ac:dyDescent="0.25">
      <c r="A482" s="50" t="str">
        <f t="shared" si="7"/>
        <v>9100000037-0</v>
      </c>
      <c r="B482" s="57" t="s">
        <v>29</v>
      </c>
      <c r="C482" s="50" t="s">
        <v>29</v>
      </c>
      <c r="D482" s="50" t="s">
        <v>3235</v>
      </c>
      <c r="E482" s="50" t="s">
        <v>2814</v>
      </c>
      <c r="F482" s="50" t="s">
        <v>29</v>
      </c>
      <c r="G482" s="50" t="s">
        <v>29</v>
      </c>
      <c r="H482" s="50" t="s">
        <v>2904</v>
      </c>
      <c r="I482" s="58">
        <v>45143</v>
      </c>
      <c r="J482" s="50" t="s">
        <v>2816</v>
      </c>
      <c r="K482" s="59">
        <v>40</v>
      </c>
      <c r="L482" s="50" t="s">
        <v>37</v>
      </c>
      <c r="M482" s="51" t="s">
        <v>2747</v>
      </c>
      <c r="N482" s="50" t="s">
        <v>29</v>
      </c>
      <c r="O482" s="50" t="s">
        <v>32</v>
      </c>
      <c r="P482" s="50" t="s">
        <v>32</v>
      </c>
      <c r="Q482" s="50" t="s">
        <v>3236</v>
      </c>
      <c r="R482" s="50" t="s">
        <v>29</v>
      </c>
      <c r="S482" s="50" t="s">
        <v>2751</v>
      </c>
      <c r="T482" s="50" t="s">
        <v>2264</v>
      </c>
      <c r="U482" s="50" t="s">
        <v>30</v>
      </c>
      <c r="V482" s="50" t="str">
        <f>VLOOKUP(A482,Register!$D$2:$N$1317,11,0)</f>
        <v>CWIP- Checkpost Englishia Building</v>
      </c>
      <c r="W482" s="50" t="s">
        <v>29</v>
      </c>
      <c r="X482" s="50" t="s">
        <v>29</v>
      </c>
    </row>
    <row r="483" spans="1:24" ht="14.1" customHeight="1" x14ac:dyDescent="0.25">
      <c r="A483" s="50" t="str">
        <f t="shared" si="7"/>
        <v>9100000037-0</v>
      </c>
      <c r="B483" s="57" t="s">
        <v>29</v>
      </c>
      <c r="C483" s="50" t="s">
        <v>29</v>
      </c>
      <c r="D483" s="50" t="s">
        <v>3235</v>
      </c>
      <c r="E483" s="50" t="s">
        <v>2814</v>
      </c>
      <c r="F483" s="50" t="s">
        <v>29</v>
      </c>
      <c r="G483" s="50" t="s">
        <v>29</v>
      </c>
      <c r="H483" s="50" t="s">
        <v>2904</v>
      </c>
      <c r="I483" s="58">
        <v>45143</v>
      </c>
      <c r="J483" s="50" t="s">
        <v>2816</v>
      </c>
      <c r="K483" s="59">
        <v>20</v>
      </c>
      <c r="L483" s="50" t="s">
        <v>37</v>
      </c>
      <c r="M483" s="51" t="s">
        <v>2747</v>
      </c>
      <c r="N483" s="50" t="s">
        <v>29</v>
      </c>
      <c r="O483" s="50" t="s">
        <v>32</v>
      </c>
      <c r="P483" s="50" t="s">
        <v>32</v>
      </c>
      <c r="Q483" s="50" t="s">
        <v>3236</v>
      </c>
      <c r="R483" s="50" t="s">
        <v>29</v>
      </c>
      <c r="S483" s="50" t="s">
        <v>2751</v>
      </c>
      <c r="T483" s="50" t="s">
        <v>2264</v>
      </c>
      <c r="U483" s="50" t="s">
        <v>30</v>
      </c>
      <c r="V483" s="50" t="str">
        <f>VLOOKUP(A483,Register!$D$2:$N$1317,11,0)</f>
        <v>CWIP- Checkpost Englishia Building</v>
      </c>
      <c r="W483" s="50" t="s">
        <v>29</v>
      </c>
      <c r="X483" s="50" t="s">
        <v>29</v>
      </c>
    </row>
    <row r="484" spans="1:24" ht="14.1" customHeight="1" x14ac:dyDescent="0.25">
      <c r="A484" s="50" t="str">
        <f t="shared" si="7"/>
        <v>9100000037-0</v>
      </c>
      <c r="B484" s="57" t="s">
        <v>29</v>
      </c>
      <c r="C484" s="50" t="s">
        <v>29</v>
      </c>
      <c r="D484" s="50" t="s">
        <v>3235</v>
      </c>
      <c r="E484" s="50" t="s">
        <v>2814</v>
      </c>
      <c r="F484" s="50" t="s">
        <v>29</v>
      </c>
      <c r="G484" s="50" t="s">
        <v>29</v>
      </c>
      <c r="H484" s="50" t="s">
        <v>2904</v>
      </c>
      <c r="I484" s="58">
        <v>45143</v>
      </c>
      <c r="J484" s="50" t="s">
        <v>2816</v>
      </c>
      <c r="K484" s="59">
        <v>294.66000000000003</v>
      </c>
      <c r="L484" s="50" t="s">
        <v>37</v>
      </c>
      <c r="M484" s="51" t="s">
        <v>2747</v>
      </c>
      <c r="N484" s="50" t="s">
        <v>29</v>
      </c>
      <c r="O484" s="50" t="s">
        <v>32</v>
      </c>
      <c r="P484" s="50" t="s">
        <v>32</v>
      </c>
      <c r="Q484" s="50" t="s">
        <v>3236</v>
      </c>
      <c r="R484" s="50" t="s">
        <v>29</v>
      </c>
      <c r="S484" s="50" t="s">
        <v>2751</v>
      </c>
      <c r="T484" s="50" t="s">
        <v>2264</v>
      </c>
      <c r="U484" s="50" t="s">
        <v>30</v>
      </c>
      <c r="V484" s="50" t="str">
        <f>VLOOKUP(A484,Register!$D$2:$N$1317,11,0)</f>
        <v>CWIP- Checkpost Englishia Building</v>
      </c>
      <c r="W484" s="50" t="s">
        <v>29</v>
      </c>
      <c r="X484" s="50" t="s">
        <v>29</v>
      </c>
    </row>
    <row r="485" spans="1:24" ht="14.1" customHeight="1" x14ac:dyDescent="0.25">
      <c r="A485" s="50" t="str">
        <f t="shared" si="7"/>
        <v>9100000037-0</v>
      </c>
      <c r="B485" s="57" t="s">
        <v>29</v>
      </c>
      <c r="C485" s="50" t="s">
        <v>29</v>
      </c>
      <c r="D485" s="50" t="s">
        <v>3235</v>
      </c>
      <c r="E485" s="50" t="s">
        <v>2814</v>
      </c>
      <c r="F485" s="50" t="s">
        <v>29</v>
      </c>
      <c r="G485" s="50" t="s">
        <v>29</v>
      </c>
      <c r="H485" s="50" t="s">
        <v>2904</v>
      </c>
      <c r="I485" s="58">
        <v>45143</v>
      </c>
      <c r="J485" s="50" t="s">
        <v>2816</v>
      </c>
      <c r="K485" s="59">
        <v>49.93</v>
      </c>
      <c r="L485" s="50" t="s">
        <v>37</v>
      </c>
      <c r="M485" s="51" t="s">
        <v>2747</v>
      </c>
      <c r="N485" s="50" t="s">
        <v>29</v>
      </c>
      <c r="O485" s="50" t="s">
        <v>32</v>
      </c>
      <c r="P485" s="50" t="s">
        <v>32</v>
      </c>
      <c r="Q485" s="50" t="s">
        <v>3236</v>
      </c>
      <c r="R485" s="50" t="s">
        <v>29</v>
      </c>
      <c r="S485" s="50" t="s">
        <v>2751</v>
      </c>
      <c r="T485" s="50" t="s">
        <v>2264</v>
      </c>
      <c r="U485" s="50" t="s">
        <v>30</v>
      </c>
      <c r="V485" s="50" t="str">
        <f>VLOOKUP(A485,Register!$D$2:$N$1317,11,0)</f>
        <v>CWIP- Checkpost Englishia Building</v>
      </c>
      <c r="W485" s="50" t="s">
        <v>29</v>
      </c>
      <c r="X485" s="50" t="s">
        <v>29</v>
      </c>
    </row>
    <row r="486" spans="1:24" ht="14.1" customHeight="1" x14ac:dyDescent="0.25">
      <c r="A486" s="50" t="str">
        <f t="shared" si="7"/>
        <v>9100000037-0</v>
      </c>
      <c r="B486" s="57" t="s">
        <v>29</v>
      </c>
      <c r="C486" s="50" t="s">
        <v>29</v>
      </c>
      <c r="D486" s="50" t="s">
        <v>3235</v>
      </c>
      <c r="E486" s="50" t="s">
        <v>2814</v>
      </c>
      <c r="F486" s="50" t="s">
        <v>29</v>
      </c>
      <c r="G486" s="50" t="s">
        <v>29</v>
      </c>
      <c r="H486" s="50" t="s">
        <v>2904</v>
      </c>
      <c r="I486" s="58">
        <v>45143</v>
      </c>
      <c r="J486" s="50" t="s">
        <v>2816</v>
      </c>
      <c r="K486" s="59">
        <v>135</v>
      </c>
      <c r="L486" s="50" t="s">
        <v>37</v>
      </c>
      <c r="M486" s="51" t="s">
        <v>2747</v>
      </c>
      <c r="N486" s="50" t="s">
        <v>29</v>
      </c>
      <c r="O486" s="50" t="s">
        <v>32</v>
      </c>
      <c r="P486" s="50" t="s">
        <v>32</v>
      </c>
      <c r="Q486" s="50" t="s">
        <v>3236</v>
      </c>
      <c r="R486" s="50" t="s">
        <v>29</v>
      </c>
      <c r="S486" s="50" t="s">
        <v>2751</v>
      </c>
      <c r="T486" s="50" t="s">
        <v>2264</v>
      </c>
      <c r="U486" s="50" t="s">
        <v>30</v>
      </c>
      <c r="V486" s="50" t="str">
        <f>VLOOKUP(A486,Register!$D$2:$N$1317,11,0)</f>
        <v>CWIP- Checkpost Englishia Building</v>
      </c>
      <c r="W486" s="50" t="s">
        <v>29</v>
      </c>
      <c r="X486" s="50" t="s">
        <v>29</v>
      </c>
    </row>
    <row r="487" spans="1:24" ht="14.1" customHeight="1" x14ac:dyDescent="0.25">
      <c r="A487" s="50" t="str">
        <f t="shared" si="7"/>
        <v>9100000037-0</v>
      </c>
      <c r="B487" s="57" t="s">
        <v>29</v>
      </c>
      <c r="C487" s="50" t="s">
        <v>29</v>
      </c>
      <c r="D487" s="50" t="s">
        <v>3237</v>
      </c>
      <c r="E487" s="50" t="s">
        <v>2814</v>
      </c>
      <c r="F487" s="50" t="s">
        <v>29</v>
      </c>
      <c r="G487" s="50" t="s">
        <v>29</v>
      </c>
      <c r="H487" s="50" t="s">
        <v>2904</v>
      </c>
      <c r="I487" s="58">
        <v>45143</v>
      </c>
      <c r="J487" s="50" t="s">
        <v>2816</v>
      </c>
      <c r="K487" s="59">
        <v>494</v>
      </c>
      <c r="L487" s="50" t="s">
        <v>37</v>
      </c>
      <c r="M487" s="51" t="s">
        <v>2747</v>
      </c>
      <c r="N487" s="50" t="s">
        <v>29</v>
      </c>
      <c r="O487" s="50" t="s">
        <v>32</v>
      </c>
      <c r="P487" s="50" t="s">
        <v>32</v>
      </c>
      <c r="Q487" s="50" t="s">
        <v>3236</v>
      </c>
      <c r="R487" s="50" t="s">
        <v>29</v>
      </c>
      <c r="S487" s="50" t="s">
        <v>2751</v>
      </c>
      <c r="T487" s="50" t="s">
        <v>2264</v>
      </c>
      <c r="U487" s="50" t="s">
        <v>30</v>
      </c>
      <c r="V487" s="50" t="str">
        <f>VLOOKUP(A487,Register!$D$2:$N$1317,11,0)</f>
        <v>CWIP- Checkpost Englishia Building</v>
      </c>
      <c r="W487" s="50" t="s">
        <v>29</v>
      </c>
      <c r="X487" s="50" t="s">
        <v>29</v>
      </c>
    </row>
    <row r="488" spans="1:24" ht="14.1" customHeight="1" x14ac:dyDescent="0.25">
      <c r="A488" s="50" t="str">
        <f t="shared" si="7"/>
        <v>9100000032-0</v>
      </c>
      <c r="B488" s="57" t="s">
        <v>29</v>
      </c>
      <c r="C488" s="50" t="s">
        <v>29</v>
      </c>
      <c r="D488" s="50" t="s">
        <v>3238</v>
      </c>
      <c r="E488" s="50" t="s">
        <v>2814</v>
      </c>
      <c r="F488" s="50" t="s">
        <v>29</v>
      </c>
      <c r="G488" s="50" t="s">
        <v>29</v>
      </c>
      <c r="H488" s="50" t="s">
        <v>2904</v>
      </c>
      <c r="I488" s="58">
        <v>45144</v>
      </c>
      <c r="J488" s="50" t="s">
        <v>2816</v>
      </c>
      <c r="K488" s="59">
        <v>17500</v>
      </c>
      <c r="L488" s="50" t="s">
        <v>37</v>
      </c>
      <c r="M488" s="51" t="s">
        <v>2747</v>
      </c>
      <c r="N488" s="50" t="s">
        <v>29</v>
      </c>
      <c r="O488" s="50" t="s">
        <v>32</v>
      </c>
      <c r="P488" s="50" t="s">
        <v>32</v>
      </c>
      <c r="Q488" s="50" t="s">
        <v>3193</v>
      </c>
      <c r="R488" s="50" t="s">
        <v>29</v>
      </c>
      <c r="S488" s="50" t="s">
        <v>2751</v>
      </c>
      <c r="T488" s="50" t="s">
        <v>2255</v>
      </c>
      <c r="U488" s="50" t="s">
        <v>30</v>
      </c>
      <c r="V488" s="50" t="str">
        <f>VLOOKUP(A488,Register!$D$2:$N$1317,11,0)</f>
        <v>CWIP - CANE YARD ROAD &amp; DRAIN WORK</v>
      </c>
      <c r="W488" s="50" t="s">
        <v>29</v>
      </c>
      <c r="X488" s="50" t="s">
        <v>29</v>
      </c>
    </row>
    <row r="489" spans="1:24" ht="14.1" customHeight="1" x14ac:dyDescent="0.25">
      <c r="A489" s="50" t="str">
        <f t="shared" si="7"/>
        <v>9100000040-0</v>
      </c>
      <c r="B489" s="57" t="s">
        <v>29</v>
      </c>
      <c r="C489" s="50" t="s">
        <v>29</v>
      </c>
      <c r="D489" s="50" t="s">
        <v>3239</v>
      </c>
      <c r="E489" s="50" t="s">
        <v>2814</v>
      </c>
      <c r="F489" s="50" t="s">
        <v>29</v>
      </c>
      <c r="G489" s="50" t="s">
        <v>29</v>
      </c>
      <c r="H489" s="50" t="s">
        <v>2904</v>
      </c>
      <c r="I489" s="58">
        <v>45145</v>
      </c>
      <c r="J489" s="50" t="s">
        <v>2816</v>
      </c>
      <c r="K489" s="59">
        <v>2500</v>
      </c>
      <c r="L489" s="50" t="s">
        <v>37</v>
      </c>
      <c r="M489" s="51" t="s">
        <v>2747</v>
      </c>
      <c r="N489" s="50" t="s">
        <v>29</v>
      </c>
      <c r="O489" s="50" t="s">
        <v>32</v>
      </c>
      <c r="P489" s="50" t="s">
        <v>32</v>
      </c>
      <c r="Q489" s="50" t="s">
        <v>3240</v>
      </c>
      <c r="R489" s="50" t="s">
        <v>29</v>
      </c>
      <c r="S489" s="50" t="s">
        <v>2751</v>
      </c>
      <c r="T489" s="50" t="s">
        <v>2271</v>
      </c>
      <c r="U489" s="50" t="s">
        <v>30</v>
      </c>
      <c r="V489" s="50" t="str">
        <f>VLOOKUP(A489,Register!$D$2:$N$1317,11,0)</f>
        <v>Two Room Set G+3</v>
      </c>
      <c r="W489" s="50" t="s">
        <v>29</v>
      </c>
      <c r="X489" s="50" t="s">
        <v>29</v>
      </c>
    </row>
    <row r="490" spans="1:24" ht="14.1" customHeight="1" x14ac:dyDescent="0.25">
      <c r="A490" s="50" t="str">
        <f t="shared" si="7"/>
        <v>9100000032-0</v>
      </c>
      <c r="B490" s="57" t="s">
        <v>29</v>
      </c>
      <c r="C490" s="50" t="s">
        <v>29</v>
      </c>
      <c r="D490" s="50" t="s">
        <v>3241</v>
      </c>
      <c r="E490" s="50" t="s">
        <v>2814</v>
      </c>
      <c r="F490" s="50" t="s">
        <v>29</v>
      </c>
      <c r="G490" s="50" t="s">
        <v>29</v>
      </c>
      <c r="H490" s="50" t="s">
        <v>2904</v>
      </c>
      <c r="I490" s="58">
        <v>45145</v>
      </c>
      <c r="J490" s="50" t="s">
        <v>2816</v>
      </c>
      <c r="K490" s="59">
        <v>17500</v>
      </c>
      <c r="L490" s="50" t="s">
        <v>37</v>
      </c>
      <c r="M490" s="51" t="s">
        <v>2747</v>
      </c>
      <c r="N490" s="50" t="s">
        <v>29</v>
      </c>
      <c r="O490" s="50" t="s">
        <v>32</v>
      </c>
      <c r="P490" s="50" t="s">
        <v>32</v>
      </c>
      <c r="Q490" s="50" t="s">
        <v>3242</v>
      </c>
      <c r="R490" s="50" t="s">
        <v>29</v>
      </c>
      <c r="S490" s="50" t="s">
        <v>2751</v>
      </c>
      <c r="T490" s="50" t="s">
        <v>2255</v>
      </c>
      <c r="U490" s="50" t="s">
        <v>30</v>
      </c>
      <c r="V490" s="50" t="str">
        <f>VLOOKUP(A490,Register!$D$2:$N$1317,11,0)</f>
        <v>CWIP - CANE YARD ROAD &amp; DRAIN WORK</v>
      </c>
      <c r="W490" s="50" t="s">
        <v>29</v>
      </c>
      <c r="X490" s="50" t="s">
        <v>29</v>
      </c>
    </row>
    <row r="491" spans="1:24" ht="14.1" customHeight="1" x14ac:dyDescent="0.25">
      <c r="A491" s="50" t="str">
        <f t="shared" si="7"/>
        <v>9100000032-0</v>
      </c>
      <c r="B491" s="57" t="s">
        <v>29</v>
      </c>
      <c r="C491" s="50" t="s">
        <v>29</v>
      </c>
      <c r="D491" s="50" t="s">
        <v>3243</v>
      </c>
      <c r="E491" s="50" t="s">
        <v>2814</v>
      </c>
      <c r="F491" s="50" t="s">
        <v>29</v>
      </c>
      <c r="G491" s="50" t="s">
        <v>29</v>
      </c>
      <c r="H491" s="50" t="s">
        <v>2904</v>
      </c>
      <c r="I491" s="58">
        <v>45146</v>
      </c>
      <c r="J491" s="50" t="s">
        <v>2816</v>
      </c>
      <c r="K491" s="59">
        <v>17500</v>
      </c>
      <c r="L491" s="50" t="s">
        <v>37</v>
      </c>
      <c r="M491" s="51" t="s">
        <v>2747</v>
      </c>
      <c r="N491" s="50" t="s">
        <v>29</v>
      </c>
      <c r="O491" s="50" t="s">
        <v>32</v>
      </c>
      <c r="P491" s="50" t="s">
        <v>32</v>
      </c>
      <c r="Q491" s="50" t="s">
        <v>3242</v>
      </c>
      <c r="R491" s="50" t="s">
        <v>29</v>
      </c>
      <c r="S491" s="50" t="s">
        <v>2751</v>
      </c>
      <c r="T491" s="50" t="s">
        <v>2255</v>
      </c>
      <c r="U491" s="50" t="s">
        <v>30</v>
      </c>
      <c r="V491" s="50" t="str">
        <f>VLOOKUP(A491,Register!$D$2:$N$1317,11,0)</f>
        <v>CWIP - CANE YARD ROAD &amp; DRAIN WORK</v>
      </c>
      <c r="W491" s="50" t="s">
        <v>29</v>
      </c>
      <c r="X491" s="50" t="s">
        <v>29</v>
      </c>
    </row>
    <row r="492" spans="1:24" ht="14.1" customHeight="1" x14ac:dyDescent="0.25">
      <c r="A492" s="50" t="str">
        <f t="shared" si="7"/>
        <v>9100000016-0</v>
      </c>
      <c r="B492" s="57" t="s">
        <v>29</v>
      </c>
      <c r="C492" s="50" t="s">
        <v>29</v>
      </c>
      <c r="D492" s="50" t="s">
        <v>3244</v>
      </c>
      <c r="E492" s="50" t="s">
        <v>2814</v>
      </c>
      <c r="F492" s="50" t="s">
        <v>29</v>
      </c>
      <c r="G492" s="50" t="s">
        <v>29</v>
      </c>
      <c r="H492" s="50" t="s">
        <v>2904</v>
      </c>
      <c r="I492" s="58">
        <v>45147</v>
      </c>
      <c r="J492" s="50" t="s">
        <v>2816</v>
      </c>
      <c r="K492" s="59">
        <v>7500</v>
      </c>
      <c r="L492" s="50" t="s">
        <v>37</v>
      </c>
      <c r="M492" s="51" t="s">
        <v>2747</v>
      </c>
      <c r="N492" s="50" t="s">
        <v>29</v>
      </c>
      <c r="O492" s="50" t="s">
        <v>32</v>
      </c>
      <c r="P492" s="50" t="s">
        <v>32</v>
      </c>
      <c r="Q492" s="50" t="s">
        <v>3245</v>
      </c>
      <c r="R492" s="50" t="s">
        <v>29</v>
      </c>
      <c r="S492" s="50" t="s">
        <v>2751</v>
      </c>
      <c r="T492" s="50" t="s">
        <v>2215</v>
      </c>
      <c r="U492" s="50" t="s">
        <v>30</v>
      </c>
      <c r="V492" s="50" t="str">
        <f>VLOOKUP(A492,Register!$D$2:$N$1317,11,0)</f>
        <v>CWIP- ROAD &amp; DRAIN INSIDE FACTORY</v>
      </c>
      <c r="W492" s="50" t="s">
        <v>29</v>
      </c>
      <c r="X492" s="50" t="s">
        <v>29</v>
      </c>
    </row>
    <row r="493" spans="1:24" ht="14.1" customHeight="1" x14ac:dyDescent="0.25">
      <c r="A493" s="50" t="str">
        <f t="shared" si="7"/>
        <v>9100000037-0</v>
      </c>
      <c r="B493" s="57" t="s">
        <v>29</v>
      </c>
      <c r="C493" s="50" t="s">
        <v>29</v>
      </c>
      <c r="D493" s="50" t="s">
        <v>3246</v>
      </c>
      <c r="E493" s="50" t="s">
        <v>2814</v>
      </c>
      <c r="F493" s="50" t="s">
        <v>29</v>
      </c>
      <c r="G493" s="50" t="s">
        <v>29</v>
      </c>
      <c r="H493" s="50" t="s">
        <v>2904</v>
      </c>
      <c r="I493" s="58">
        <v>45147</v>
      </c>
      <c r="J493" s="50" t="s">
        <v>2816</v>
      </c>
      <c r="K493" s="59">
        <v>347</v>
      </c>
      <c r="L493" s="50" t="s">
        <v>37</v>
      </c>
      <c r="M493" s="51" t="s">
        <v>2747</v>
      </c>
      <c r="N493" s="50" t="s">
        <v>29</v>
      </c>
      <c r="O493" s="50" t="s">
        <v>32</v>
      </c>
      <c r="P493" s="50" t="s">
        <v>32</v>
      </c>
      <c r="Q493" s="50" t="s">
        <v>2937</v>
      </c>
      <c r="R493" s="50" t="s">
        <v>29</v>
      </c>
      <c r="S493" s="50" t="s">
        <v>2751</v>
      </c>
      <c r="T493" s="50" t="s">
        <v>2264</v>
      </c>
      <c r="U493" s="50" t="s">
        <v>30</v>
      </c>
      <c r="V493" s="50" t="str">
        <f>VLOOKUP(A493,Register!$D$2:$N$1317,11,0)</f>
        <v>CWIP- Checkpost Englishia Building</v>
      </c>
      <c r="W493" s="50" t="s">
        <v>29</v>
      </c>
      <c r="X493" s="50" t="s">
        <v>29</v>
      </c>
    </row>
    <row r="494" spans="1:24" ht="14.1" customHeight="1" x14ac:dyDescent="0.25">
      <c r="A494" s="50" t="str">
        <f t="shared" si="7"/>
        <v>9100000046-0</v>
      </c>
      <c r="B494" s="57" t="s">
        <v>29</v>
      </c>
      <c r="C494" s="50" t="s">
        <v>29</v>
      </c>
      <c r="D494" s="50" t="s">
        <v>3247</v>
      </c>
      <c r="E494" s="50" t="s">
        <v>2814</v>
      </c>
      <c r="F494" s="50" t="s">
        <v>29</v>
      </c>
      <c r="G494" s="50" t="s">
        <v>29</v>
      </c>
      <c r="H494" s="50" t="s">
        <v>2904</v>
      </c>
      <c r="I494" s="58">
        <v>45147</v>
      </c>
      <c r="J494" s="50" t="s">
        <v>2816</v>
      </c>
      <c r="K494" s="59">
        <v>12500</v>
      </c>
      <c r="L494" s="50" t="s">
        <v>37</v>
      </c>
      <c r="M494" s="51" t="s">
        <v>2747</v>
      </c>
      <c r="N494" s="50" t="s">
        <v>29</v>
      </c>
      <c r="O494" s="50" t="s">
        <v>2829</v>
      </c>
      <c r="P494" s="50" t="s">
        <v>2829</v>
      </c>
      <c r="Q494" s="50" t="s">
        <v>3227</v>
      </c>
      <c r="R494" s="50" t="s">
        <v>29</v>
      </c>
      <c r="S494" s="50" t="s">
        <v>2751</v>
      </c>
      <c r="T494" s="50" t="s">
        <v>2283</v>
      </c>
      <c r="U494" s="50" t="s">
        <v>30</v>
      </c>
      <c r="V494" s="50" t="str">
        <f>VLOOKUP(A494,Register!$D$2:$N$1317,11,0)</f>
        <v xml:space="preserve"> CWIP-New Sulphur Godown</v>
      </c>
      <c r="W494" s="50" t="s">
        <v>29</v>
      </c>
      <c r="X494" s="50" t="s">
        <v>29</v>
      </c>
    </row>
    <row r="495" spans="1:24" ht="14.1" customHeight="1" x14ac:dyDescent="0.25">
      <c r="A495" s="50" t="str">
        <f t="shared" si="7"/>
        <v>9100000032-0</v>
      </c>
      <c r="B495" s="57" t="s">
        <v>29</v>
      </c>
      <c r="C495" s="50" t="s">
        <v>29</v>
      </c>
      <c r="D495" s="50" t="s">
        <v>3248</v>
      </c>
      <c r="E495" s="50" t="s">
        <v>2814</v>
      </c>
      <c r="F495" s="50" t="s">
        <v>29</v>
      </c>
      <c r="G495" s="50" t="s">
        <v>29</v>
      </c>
      <c r="H495" s="50" t="s">
        <v>2904</v>
      </c>
      <c r="I495" s="58">
        <v>45147</v>
      </c>
      <c r="J495" s="50" t="s">
        <v>2816</v>
      </c>
      <c r="K495" s="59">
        <v>17500</v>
      </c>
      <c r="L495" s="50" t="s">
        <v>37</v>
      </c>
      <c r="M495" s="51" t="s">
        <v>2747</v>
      </c>
      <c r="N495" s="50" t="s">
        <v>29</v>
      </c>
      <c r="O495" s="50" t="s">
        <v>32</v>
      </c>
      <c r="P495" s="50" t="s">
        <v>32</v>
      </c>
      <c r="Q495" s="50" t="s">
        <v>3193</v>
      </c>
      <c r="R495" s="50" t="s">
        <v>29</v>
      </c>
      <c r="S495" s="50" t="s">
        <v>2751</v>
      </c>
      <c r="T495" s="50" t="s">
        <v>2255</v>
      </c>
      <c r="U495" s="50" t="s">
        <v>30</v>
      </c>
      <c r="V495" s="50" t="str">
        <f>VLOOKUP(A495,Register!$D$2:$N$1317,11,0)</f>
        <v>CWIP - CANE YARD ROAD &amp; DRAIN WORK</v>
      </c>
      <c r="W495" s="50" t="s">
        <v>29</v>
      </c>
      <c r="X495" s="50" t="s">
        <v>29</v>
      </c>
    </row>
    <row r="496" spans="1:24" ht="14.1" customHeight="1" x14ac:dyDescent="0.25">
      <c r="A496" s="50" t="str">
        <f t="shared" si="7"/>
        <v>9100000016-0</v>
      </c>
      <c r="B496" s="57" t="s">
        <v>29</v>
      </c>
      <c r="C496" s="50" t="s">
        <v>29</v>
      </c>
      <c r="D496" s="50" t="s">
        <v>3249</v>
      </c>
      <c r="E496" s="50" t="s">
        <v>2814</v>
      </c>
      <c r="F496" s="50" t="s">
        <v>29</v>
      </c>
      <c r="G496" s="50" t="s">
        <v>29</v>
      </c>
      <c r="H496" s="50" t="s">
        <v>2904</v>
      </c>
      <c r="I496" s="58">
        <v>45148</v>
      </c>
      <c r="J496" s="50" t="s">
        <v>2816</v>
      </c>
      <c r="K496" s="59">
        <v>1627.48</v>
      </c>
      <c r="L496" s="50" t="s">
        <v>37</v>
      </c>
      <c r="M496" s="51" t="s">
        <v>2747</v>
      </c>
      <c r="N496" s="50" t="s">
        <v>29</v>
      </c>
      <c r="O496" s="50" t="s">
        <v>32</v>
      </c>
      <c r="P496" s="50" t="s">
        <v>32</v>
      </c>
      <c r="Q496" s="50" t="s">
        <v>3245</v>
      </c>
      <c r="R496" s="50" t="s">
        <v>29</v>
      </c>
      <c r="S496" s="50" t="s">
        <v>2751</v>
      </c>
      <c r="T496" s="50" t="s">
        <v>2215</v>
      </c>
      <c r="U496" s="50" t="s">
        <v>30</v>
      </c>
      <c r="V496" s="50" t="str">
        <f>VLOOKUP(A496,Register!$D$2:$N$1317,11,0)</f>
        <v>CWIP- ROAD &amp; DRAIN INSIDE FACTORY</v>
      </c>
      <c r="W496" s="50" t="s">
        <v>29</v>
      </c>
      <c r="X496" s="50" t="s">
        <v>29</v>
      </c>
    </row>
    <row r="497" spans="1:24" ht="14.1" customHeight="1" x14ac:dyDescent="0.25">
      <c r="A497" s="50" t="str">
        <f t="shared" si="7"/>
        <v>9100000037-0</v>
      </c>
      <c r="B497" s="57" t="s">
        <v>29</v>
      </c>
      <c r="C497" s="50" t="s">
        <v>29</v>
      </c>
      <c r="D497" s="50" t="s">
        <v>3250</v>
      </c>
      <c r="E497" s="50" t="s">
        <v>2814</v>
      </c>
      <c r="F497" s="50" t="s">
        <v>29</v>
      </c>
      <c r="G497" s="50" t="s">
        <v>29</v>
      </c>
      <c r="H497" s="50" t="s">
        <v>2904</v>
      </c>
      <c r="I497" s="58">
        <v>45148</v>
      </c>
      <c r="J497" s="50" t="s">
        <v>2816</v>
      </c>
      <c r="K497" s="59">
        <v>3760</v>
      </c>
      <c r="L497" s="50" t="s">
        <v>37</v>
      </c>
      <c r="M497" s="51" t="s">
        <v>2747</v>
      </c>
      <c r="N497" s="50" t="s">
        <v>29</v>
      </c>
      <c r="O497" s="50" t="s">
        <v>32</v>
      </c>
      <c r="P497" s="50" t="s">
        <v>32</v>
      </c>
      <c r="Q497" s="50" t="s">
        <v>3236</v>
      </c>
      <c r="R497" s="50" t="s">
        <v>29</v>
      </c>
      <c r="S497" s="50" t="s">
        <v>2751</v>
      </c>
      <c r="T497" s="50" t="s">
        <v>2264</v>
      </c>
      <c r="U497" s="50" t="s">
        <v>30</v>
      </c>
      <c r="V497" s="50" t="str">
        <f>VLOOKUP(A497,Register!$D$2:$N$1317,11,0)</f>
        <v>CWIP- Checkpost Englishia Building</v>
      </c>
      <c r="W497" s="50" t="s">
        <v>29</v>
      </c>
      <c r="X497" s="50" t="s">
        <v>29</v>
      </c>
    </row>
    <row r="498" spans="1:24" ht="14.1" customHeight="1" x14ac:dyDescent="0.25">
      <c r="A498" s="50" t="str">
        <f t="shared" si="7"/>
        <v>9100000037-0</v>
      </c>
      <c r="B498" s="57" t="s">
        <v>29</v>
      </c>
      <c r="C498" s="50" t="s">
        <v>29</v>
      </c>
      <c r="D498" s="50" t="s">
        <v>3250</v>
      </c>
      <c r="E498" s="50" t="s">
        <v>2814</v>
      </c>
      <c r="F498" s="50" t="s">
        <v>29</v>
      </c>
      <c r="G498" s="50" t="s">
        <v>29</v>
      </c>
      <c r="H498" s="50" t="s">
        <v>2904</v>
      </c>
      <c r="I498" s="58">
        <v>45148</v>
      </c>
      <c r="J498" s="50" t="s">
        <v>2816</v>
      </c>
      <c r="K498" s="59">
        <v>4160</v>
      </c>
      <c r="L498" s="50" t="s">
        <v>37</v>
      </c>
      <c r="M498" s="51" t="s">
        <v>2747</v>
      </c>
      <c r="N498" s="50" t="s">
        <v>29</v>
      </c>
      <c r="O498" s="50" t="s">
        <v>32</v>
      </c>
      <c r="P498" s="50" t="s">
        <v>32</v>
      </c>
      <c r="Q498" s="50" t="s">
        <v>3236</v>
      </c>
      <c r="R498" s="50" t="s">
        <v>29</v>
      </c>
      <c r="S498" s="50" t="s">
        <v>2751</v>
      </c>
      <c r="T498" s="50" t="s">
        <v>2264</v>
      </c>
      <c r="U498" s="50" t="s">
        <v>30</v>
      </c>
      <c r="V498" s="50" t="str">
        <f>VLOOKUP(A498,Register!$D$2:$N$1317,11,0)</f>
        <v>CWIP- Checkpost Englishia Building</v>
      </c>
      <c r="W498" s="50" t="s">
        <v>29</v>
      </c>
      <c r="X498" s="50" t="s">
        <v>29</v>
      </c>
    </row>
    <row r="499" spans="1:24" ht="14.1" customHeight="1" x14ac:dyDescent="0.25">
      <c r="A499" s="50" t="str">
        <f t="shared" si="7"/>
        <v>9100000025-0</v>
      </c>
      <c r="B499" s="57" t="s">
        <v>29</v>
      </c>
      <c r="C499" s="50" t="s">
        <v>29</v>
      </c>
      <c r="D499" s="50" t="s">
        <v>3251</v>
      </c>
      <c r="E499" s="50" t="s">
        <v>2814</v>
      </c>
      <c r="F499" s="50" t="s">
        <v>29</v>
      </c>
      <c r="G499" s="50" t="s">
        <v>29</v>
      </c>
      <c r="H499" s="50" t="s">
        <v>2904</v>
      </c>
      <c r="I499" s="58">
        <v>45149</v>
      </c>
      <c r="J499" s="50" t="s">
        <v>2816</v>
      </c>
      <c r="K499" s="59">
        <v>1102.75</v>
      </c>
      <c r="L499" s="50" t="s">
        <v>37</v>
      </c>
      <c r="M499" s="51" t="s">
        <v>2747</v>
      </c>
      <c r="N499" s="50" t="s">
        <v>29</v>
      </c>
      <c r="O499" s="50" t="s">
        <v>32</v>
      </c>
      <c r="P499" s="50" t="s">
        <v>32</v>
      </c>
      <c r="Q499" s="50" t="s">
        <v>2973</v>
      </c>
      <c r="R499" s="50" t="s">
        <v>29</v>
      </c>
      <c r="S499" s="50" t="s">
        <v>2751</v>
      </c>
      <c r="T499" s="50" t="s">
        <v>2238</v>
      </c>
      <c r="U499" s="50" t="s">
        <v>30</v>
      </c>
      <c r="V499" s="50" t="str">
        <f>VLOOKUP(A499,Register!$D$2:$N$1317,11,0)</f>
        <v>CWIP - SWAMI NARAYAN HALL</v>
      </c>
      <c r="W499" s="50" t="s">
        <v>29</v>
      </c>
      <c r="X499" s="50" t="s">
        <v>29</v>
      </c>
    </row>
    <row r="500" spans="1:24" ht="14.1" customHeight="1" x14ac:dyDescent="0.25">
      <c r="A500" s="50" t="str">
        <f t="shared" si="7"/>
        <v>9100000032-0</v>
      </c>
      <c r="B500" s="57" t="s">
        <v>29</v>
      </c>
      <c r="C500" s="50" t="s">
        <v>29</v>
      </c>
      <c r="D500" s="50" t="s">
        <v>3252</v>
      </c>
      <c r="E500" s="50" t="s">
        <v>2814</v>
      </c>
      <c r="F500" s="50" t="s">
        <v>29</v>
      </c>
      <c r="G500" s="50" t="s">
        <v>29</v>
      </c>
      <c r="H500" s="50" t="s">
        <v>2904</v>
      </c>
      <c r="I500" s="58">
        <v>45150</v>
      </c>
      <c r="J500" s="50" t="s">
        <v>2816</v>
      </c>
      <c r="K500" s="59">
        <v>17500</v>
      </c>
      <c r="L500" s="50" t="s">
        <v>37</v>
      </c>
      <c r="M500" s="51" t="s">
        <v>2747</v>
      </c>
      <c r="N500" s="50" t="s">
        <v>29</v>
      </c>
      <c r="O500" s="50" t="s">
        <v>32</v>
      </c>
      <c r="P500" s="50" t="s">
        <v>32</v>
      </c>
      <c r="Q500" s="50" t="s">
        <v>3193</v>
      </c>
      <c r="R500" s="50" t="s">
        <v>29</v>
      </c>
      <c r="S500" s="50" t="s">
        <v>2751</v>
      </c>
      <c r="T500" s="50" t="s">
        <v>2255</v>
      </c>
      <c r="U500" s="50" t="s">
        <v>30</v>
      </c>
      <c r="V500" s="50" t="str">
        <f>VLOOKUP(A500,Register!$D$2:$N$1317,11,0)</f>
        <v>CWIP - CANE YARD ROAD &amp; DRAIN WORK</v>
      </c>
      <c r="W500" s="50" t="s">
        <v>29</v>
      </c>
      <c r="X500" s="50" t="s">
        <v>29</v>
      </c>
    </row>
    <row r="501" spans="1:24" ht="14.1" customHeight="1" x14ac:dyDescent="0.25">
      <c r="A501" s="50" t="str">
        <f t="shared" si="7"/>
        <v>9100000032-0</v>
      </c>
      <c r="B501" s="57" t="s">
        <v>29</v>
      </c>
      <c r="C501" s="50" t="s">
        <v>29</v>
      </c>
      <c r="D501" s="50" t="s">
        <v>3253</v>
      </c>
      <c r="E501" s="50" t="s">
        <v>2814</v>
      </c>
      <c r="F501" s="50" t="s">
        <v>29</v>
      </c>
      <c r="G501" s="50" t="s">
        <v>29</v>
      </c>
      <c r="H501" s="50" t="s">
        <v>2904</v>
      </c>
      <c r="I501" s="58">
        <v>45150</v>
      </c>
      <c r="J501" s="50" t="s">
        <v>2816</v>
      </c>
      <c r="K501" s="59">
        <v>26164.560000000001</v>
      </c>
      <c r="L501" s="50" t="s">
        <v>37</v>
      </c>
      <c r="M501" s="51" t="s">
        <v>2747</v>
      </c>
      <c r="N501" s="50" t="s">
        <v>29</v>
      </c>
      <c r="O501" s="50" t="s">
        <v>32</v>
      </c>
      <c r="P501" s="50" t="s">
        <v>32</v>
      </c>
      <c r="Q501" s="50" t="s">
        <v>3218</v>
      </c>
      <c r="R501" s="50" t="s">
        <v>29</v>
      </c>
      <c r="S501" s="50" t="s">
        <v>2751</v>
      </c>
      <c r="T501" s="50" t="s">
        <v>2255</v>
      </c>
      <c r="U501" s="50" t="s">
        <v>30</v>
      </c>
      <c r="V501" s="50" t="str">
        <f>VLOOKUP(A501,Register!$D$2:$N$1317,11,0)</f>
        <v>CWIP - CANE YARD ROAD &amp; DRAIN WORK</v>
      </c>
      <c r="W501" s="50" t="s">
        <v>29</v>
      </c>
      <c r="X501" s="50" t="s">
        <v>29</v>
      </c>
    </row>
    <row r="502" spans="1:24" ht="14.1" customHeight="1" x14ac:dyDescent="0.25">
      <c r="A502" s="50" t="str">
        <f t="shared" si="7"/>
        <v>9100000032-0</v>
      </c>
      <c r="B502" s="57" t="s">
        <v>29</v>
      </c>
      <c r="C502" s="50" t="s">
        <v>29</v>
      </c>
      <c r="D502" s="50" t="s">
        <v>3253</v>
      </c>
      <c r="E502" s="50" t="s">
        <v>2814</v>
      </c>
      <c r="F502" s="50" t="s">
        <v>29</v>
      </c>
      <c r="G502" s="50" t="s">
        <v>29</v>
      </c>
      <c r="H502" s="50" t="s">
        <v>2904</v>
      </c>
      <c r="I502" s="58">
        <v>45150</v>
      </c>
      <c r="J502" s="50" t="s">
        <v>2816</v>
      </c>
      <c r="K502" s="59">
        <v>25703.96</v>
      </c>
      <c r="L502" s="50" t="s">
        <v>37</v>
      </c>
      <c r="M502" s="51" t="s">
        <v>2747</v>
      </c>
      <c r="N502" s="50" t="s">
        <v>29</v>
      </c>
      <c r="O502" s="50" t="s">
        <v>32</v>
      </c>
      <c r="P502" s="50" t="s">
        <v>32</v>
      </c>
      <c r="Q502" s="50" t="s">
        <v>3218</v>
      </c>
      <c r="R502" s="50" t="s">
        <v>29</v>
      </c>
      <c r="S502" s="50" t="s">
        <v>2751</v>
      </c>
      <c r="T502" s="50" t="s">
        <v>2255</v>
      </c>
      <c r="U502" s="50" t="s">
        <v>30</v>
      </c>
      <c r="V502" s="50" t="str">
        <f>VLOOKUP(A502,Register!$D$2:$N$1317,11,0)</f>
        <v>CWIP - CANE YARD ROAD &amp; DRAIN WORK</v>
      </c>
      <c r="W502" s="50" t="s">
        <v>29</v>
      </c>
      <c r="X502" s="50" t="s">
        <v>29</v>
      </c>
    </row>
    <row r="503" spans="1:24" ht="14.1" customHeight="1" x14ac:dyDescent="0.25">
      <c r="A503" s="50" t="str">
        <f t="shared" si="7"/>
        <v>9100000032-0</v>
      </c>
      <c r="B503" s="57" t="s">
        <v>29</v>
      </c>
      <c r="C503" s="50" t="s">
        <v>29</v>
      </c>
      <c r="D503" s="50" t="s">
        <v>3253</v>
      </c>
      <c r="E503" s="50" t="s">
        <v>2814</v>
      </c>
      <c r="F503" s="50" t="s">
        <v>29</v>
      </c>
      <c r="G503" s="50" t="s">
        <v>29</v>
      </c>
      <c r="H503" s="50" t="s">
        <v>2904</v>
      </c>
      <c r="I503" s="58">
        <v>45150</v>
      </c>
      <c r="J503" s="50" t="s">
        <v>2816</v>
      </c>
      <c r="K503" s="59">
        <v>21802.639999999999</v>
      </c>
      <c r="L503" s="50" t="s">
        <v>37</v>
      </c>
      <c r="M503" s="51" t="s">
        <v>2747</v>
      </c>
      <c r="N503" s="50" t="s">
        <v>29</v>
      </c>
      <c r="O503" s="50" t="s">
        <v>32</v>
      </c>
      <c r="P503" s="50" t="s">
        <v>32</v>
      </c>
      <c r="Q503" s="50" t="s">
        <v>3218</v>
      </c>
      <c r="R503" s="50" t="s">
        <v>29</v>
      </c>
      <c r="S503" s="50" t="s">
        <v>2751</v>
      </c>
      <c r="T503" s="50" t="s">
        <v>2255</v>
      </c>
      <c r="U503" s="50" t="s">
        <v>30</v>
      </c>
      <c r="V503" s="50" t="str">
        <f>VLOOKUP(A503,Register!$D$2:$N$1317,11,0)</f>
        <v>CWIP - CANE YARD ROAD &amp; DRAIN WORK</v>
      </c>
      <c r="W503" s="50" t="s">
        <v>29</v>
      </c>
      <c r="X503" s="50" t="s">
        <v>29</v>
      </c>
    </row>
    <row r="504" spans="1:24" ht="14.1" customHeight="1" x14ac:dyDescent="0.25">
      <c r="A504" s="50" t="str">
        <f t="shared" si="7"/>
        <v>9100000040-0</v>
      </c>
      <c r="B504" s="57" t="s">
        <v>29</v>
      </c>
      <c r="C504" s="50" t="s">
        <v>29</v>
      </c>
      <c r="D504" s="50" t="s">
        <v>3254</v>
      </c>
      <c r="E504" s="50" t="s">
        <v>2814</v>
      </c>
      <c r="F504" s="50" t="s">
        <v>29</v>
      </c>
      <c r="G504" s="50" t="s">
        <v>29</v>
      </c>
      <c r="H504" s="50" t="s">
        <v>2904</v>
      </c>
      <c r="I504" s="58">
        <v>45151</v>
      </c>
      <c r="J504" s="50" t="s">
        <v>2816</v>
      </c>
      <c r="K504" s="59">
        <v>2500</v>
      </c>
      <c r="L504" s="50" t="s">
        <v>37</v>
      </c>
      <c r="M504" s="51" t="s">
        <v>2747</v>
      </c>
      <c r="N504" s="50" t="s">
        <v>29</v>
      </c>
      <c r="O504" s="50" t="s">
        <v>32</v>
      </c>
      <c r="P504" s="50" t="s">
        <v>32</v>
      </c>
      <c r="Q504" s="50" t="s">
        <v>3255</v>
      </c>
      <c r="R504" s="50" t="s">
        <v>29</v>
      </c>
      <c r="S504" s="50" t="s">
        <v>2751</v>
      </c>
      <c r="T504" s="50" t="s">
        <v>2271</v>
      </c>
      <c r="U504" s="50" t="s">
        <v>30</v>
      </c>
      <c r="V504" s="50" t="str">
        <f>VLOOKUP(A504,Register!$D$2:$N$1317,11,0)</f>
        <v>Two Room Set G+3</v>
      </c>
      <c r="W504" s="50" t="s">
        <v>29</v>
      </c>
      <c r="X504" s="50" t="s">
        <v>29</v>
      </c>
    </row>
    <row r="505" spans="1:24" ht="14.1" customHeight="1" x14ac:dyDescent="0.25">
      <c r="A505" s="50" t="str">
        <f t="shared" si="7"/>
        <v>9100000046-0</v>
      </c>
      <c r="B505" s="57" t="s">
        <v>29</v>
      </c>
      <c r="C505" s="50" t="s">
        <v>29</v>
      </c>
      <c r="D505" s="50" t="s">
        <v>3256</v>
      </c>
      <c r="E505" s="50" t="s">
        <v>2814</v>
      </c>
      <c r="F505" s="50" t="s">
        <v>29</v>
      </c>
      <c r="G505" s="50" t="s">
        <v>29</v>
      </c>
      <c r="H505" s="50" t="s">
        <v>2904</v>
      </c>
      <c r="I505" s="58">
        <v>45151</v>
      </c>
      <c r="J505" s="50" t="s">
        <v>2816</v>
      </c>
      <c r="K505" s="59">
        <v>10000</v>
      </c>
      <c r="L505" s="50" t="s">
        <v>37</v>
      </c>
      <c r="M505" s="51" t="s">
        <v>2747</v>
      </c>
      <c r="N505" s="50" t="s">
        <v>29</v>
      </c>
      <c r="O505" s="50" t="s">
        <v>2829</v>
      </c>
      <c r="P505" s="50" t="s">
        <v>2829</v>
      </c>
      <c r="Q505" s="50" t="s">
        <v>3255</v>
      </c>
      <c r="R505" s="50" t="s">
        <v>29</v>
      </c>
      <c r="S505" s="50" t="s">
        <v>2751</v>
      </c>
      <c r="T505" s="50" t="s">
        <v>2283</v>
      </c>
      <c r="U505" s="50" t="s">
        <v>30</v>
      </c>
      <c r="V505" s="50" t="str">
        <f>VLOOKUP(A505,Register!$D$2:$N$1317,11,0)</f>
        <v xml:space="preserve"> CWIP-New Sulphur Godown</v>
      </c>
      <c r="W505" s="50" t="s">
        <v>29</v>
      </c>
      <c r="X505" s="50" t="s">
        <v>29</v>
      </c>
    </row>
    <row r="506" spans="1:24" ht="14.1" customHeight="1" x14ac:dyDescent="0.25">
      <c r="A506" s="50" t="str">
        <f t="shared" si="7"/>
        <v>9100000032-0</v>
      </c>
      <c r="B506" s="57" t="s">
        <v>29</v>
      </c>
      <c r="C506" s="50" t="s">
        <v>29</v>
      </c>
      <c r="D506" s="50" t="s">
        <v>3257</v>
      </c>
      <c r="E506" s="50" t="s">
        <v>2814</v>
      </c>
      <c r="F506" s="50" t="s">
        <v>29</v>
      </c>
      <c r="G506" s="50" t="s">
        <v>29</v>
      </c>
      <c r="H506" s="50" t="s">
        <v>2904</v>
      </c>
      <c r="I506" s="58">
        <v>45151</v>
      </c>
      <c r="J506" s="50" t="s">
        <v>2816</v>
      </c>
      <c r="K506" s="59">
        <v>17500</v>
      </c>
      <c r="L506" s="50" t="s">
        <v>37</v>
      </c>
      <c r="M506" s="51" t="s">
        <v>2747</v>
      </c>
      <c r="N506" s="50" t="s">
        <v>29</v>
      </c>
      <c r="O506" s="50" t="s">
        <v>32</v>
      </c>
      <c r="P506" s="50" t="s">
        <v>32</v>
      </c>
      <c r="Q506" s="50" t="s">
        <v>3258</v>
      </c>
      <c r="R506" s="50" t="s">
        <v>29</v>
      </c>
      <c r="S506" s="50" t="s">
        <v>2751</v>
      </c>
      <c r="T506" s="50" t="s">
        <v>2255</v>
      </c>
      <c r="U506" s="50" t="s">
        <v>30</v>
      </c>
      <c r="V506" s="50" t="str">
        <f>VLOOKUP(A506,Register!$D$2:$N$1317,11,0)</f>
        <v>CWIP - CANE YARD ROAD &amp; DRAIN WORK</v>
      </c>
      <c r="W506" s="50" t="s">
        <v>29</v>
      </c>
      <c r="X506" s="50" t="s">
        <v>29</v>
      </c>
    </row>
    <row r="507" spans="1:24" ht="14.1" customHeight="1" x14ac:dyDescent="0.25">
      <c r="A507" s="50" t="str">
        <f t="shared" si="7"/>
        <v>9100000046-0</v>
      </c>
      <c r="B507" s="57" t="s">
        <v>29</v>
      </c>
      <c r="C507" s="50" t="s">
        <v>29</v>
      </c>
      <c r="D507" s="50" t="s">
        <v>3259</v>
      </c>
      <c r="E507" s="50" t="s">
        <v>2814</v>
      </c>
      <c r="F507" s="50" t="s">
        <v>29</v>
      </c>
      <c r="G507" s="50" t="s">
        <v>29</v>
      </c>
      <c r="H507" s="50" t="s">
        <v>2904</v>
      </c>
      <c r="I507" s="58">
        <v>45152</v>
      </c>
      <c r="J507" s="50" t="s">
        <v>2816</v>
      </c>
      <c r="K507" s="59">
        <v>25000</v>
      </c>
      <c r="L507" s="50" t="s">
        <v>37</v>
      </c>
      <c r="M507" s="51" t="s">
        <v>2747</v>
      </c>
      <c r="N507" s="50" t="s">
        <v>29</v>
      </c>
      <c r="O507" s="50" t="s">
        <v>2829</v>
      </c>
      <c r="P507" s="50" t="s">
        <v>2829</v>
      </c>
      <c r="Q507" s="50" t="s">
        <v>3260</v>
      </c>
      <c r="R507" s="50" t="s">
        <v>29</v>
      </c>
      <c r="S507" s="50" t="s">
        <v>2751</v>
      </c>
      <c r="T507" s="50" t="s">
        <v>2283</v>
      </c>
      <c r="U507" s="50" t="s">
        <v>30</v>
      </c>
      <c r="V507" s="50" t="str">
        <f>VLOOKUP(A507,Register!$D$2:$N$1317,11,0)</f>
        <v xml:space="preserve"> CWIP-New Sulphur Godown</v>
      </c>
      <c r="W507" s="50" t="s">
        <v>29</v>
      </c>
      <c r="X507" s="50" t="s">
        <v>29</v>
      </c>
    </row>
    <row r="508" spans="1:24" ht="14.1" customHeight="1" x14ac:dyDescent="0.25">
      <c r="A508" s="50" t="str">
        <f t="shared" si="7"/>
        <v>9100000032-0</v>
      </c>
      <c r="B508" s="57" t="s">
        <v>29</v>
      </c>
      <c r="C508" s="50" t="s">
        <v>29</v>
      </c>
      <c r="D508" s="50" t="s">
        <v>3261</v>
      </c>
      <c r="E508" s="50" t="s">
        <v>2814</v>
      </c>
      <c r="F508" s="50" t="s">
        <v>29</v>
      </c>
      <c r="G508" s="50" t="s">
        <v>29</v>
      </c>
      <c r="H508" s="50" t="s">
        <v>2904</v>
      </c>
      <c r="I508" s="58">
        <v>45152</v>
      </c>
      <c r="J508" s="50" t="s">
        <v>2816</v>
      </c>
      <c r="K508" s="59">
        <v>17500</v>
      </c>
      <c r="L508" s="50" t="s">
        <v>37</v>
      </c>
      <c r="M508" s="51" t="s">
        <v>2747</v>
      </c>
      <c r="N508" s="50" t="s">
        <v>29</v>
      </c>
      <c r="O508" s="50" t="s">
        <v>32</v>
      </c>
      <c r="P508" s="50" t="s">
        <v>32</v>
      </c>
      <c r="Q508" s="50" t="s">
        <v>3262</v>
      </c>
      <c r="R508" s="50" t="s">
        <v>29</v>
      </c>
      <c r="S508" s="50" t="s">
        <v>2751</v>
      </c>
      <c r="T508" s="50" t="s">
        <v>2255</v>
      </c>
      <c r="U508" s="50" t="s">
        <v>30</v>
      </c>
      <c r="V508" s="50" t="str">
        <f>VLOOKUP(A508,Register!$D$2:$N$1317,11,0)</f>
        <v>CWIP - CANE YARD ROAD &amp; DRAIN WORK</v>
      </c>
      <c r="W508" s="50" t="s">
        <v>29</v>
      </c>
      <c r="X508" s="50" t="s">
        <v>29</v>
      </c>
    </row>
    <row r="509" spans="1:24" ht="14.1" customHeight="1" x14ac:dyDescent="0.25">
      <c r="A509" s="50" t="str">
        <f t="shared" si="7"/>
        <v>9100000032-0</v>
      </c>
      <c r="B509" s="57" t="s">
        <v>29</v>
      </c>
      <c r="C509" s="50" t="s">
        <v>29</v>
      </c>
      <c r="D509" s="50" t="s">
        <v>3263</v>
      </c>
      <c r="E509" s="50" t="s">
        <v>2814</v>
      </c>
      <c r="F509" s="50" t="s">
        <v>29</v>
      </c>
      <c r="G509" s="50" t="s">
        <v>29</v>
      </c>
      <c r="H509" s="50" t="s">
        <v>2904</v>
      </c>
      <c r="I509" s="58">
        <v>45153</v>
      </c>
      <c r="J509" s="50" t="s">
        <v>2816</v>
      </c>
      <c r="K509" s="59">
        <v>17500</v>
      </c>
      <c r="L509" s="50" t="s">
        <v>37</v>
      </c>
      <c r="M509" s="51" t="s">
        <v>2747</v>
      </c>
      <c r="N509" s="50" t="s">
        <v>29</v>
      </c>
      <c r="O509" s="50" t="s">
        <v>32</v>
      </c>
      <c r="P509" s="50" t="s">
        <v>32</v>
      </c>
      <c r="Q509" s="50" t="s">
        <v>3264</v>
      </c>
      <c r="R509" s="50" t="s">
        <v>29</v>
      </c>
      <c r="S509" s="50" t="s">
        <v>2751</v>
      </c>
      <c r="T509" s="50" t="s">
        <v>2255</v>
      </c>
      <c r="U509" s="50" t="s">
        <v>30</v>
      </c>
      <c r="V509" s="50" t="str">
        <f>VLOOKUP(A509,Register!$D$2:$N$1317,11,0)</f>
        <v>CWIP - CANE YARD ROAD &amp; DRAIN WORK</v>
      </c>
      <c r="W509" s="50" t="s">
        <v>29</v>
      </c>
      <c r="X509" s="50" t="s">
        <v>29</v>
      </c>
    </row>
    <row r="510" spans="1:24" ht="14.1" customHeight="1" x14ac:dyDescent="0.25">
      <c r="A510" s="50" t="str">
        <f t="shared" si="7"/>
        <v>9100000032-0</v>
      </c>
      <c r="B510" s="57" t="s">
        <v>29</v>
      </c>
      <c r="C510" s="50" t="s">
        <v>29</v>
      </c>
      <c r="D510" s="50" t="s">
        <v>3265</v>
      </c>
      <c r="E510" s="50" t="s">
        <v>2814</v>
      </c>
      <c r="F510" s="50" t="s">
        <v>29</v>
      </c>
      <c r="G510" s="50" t="s">
        <v>29</v>
      </c>
      <c r="H510" s="50" t="s">
        <v>2904</v>
      </c>
      <c r="I510" s="58">
        <v>45154</v>
      </c>
      <c r="J510" s="50" t="s">
        <v>2816</v>
      </c>
      <c r="K510" s="59">
        <v>17500</v>
      </c>
      <c r="L510" s="50" t="s">
        <v>37</v>
      </c>
      <c r="M510" s="51" t="s">
        <v>2747</v>
      </c>
      <c r="N510" s="50" t="s">
        <v>29</v>
      </c>
      <c r="O510" s="50" t="s">
        <v>32</v>
      </c>
      <c r="P510" s="50" t="s">
        <v>32</v>
      </c>
      <c r="Q510" s="50" t="s">
        <v>3193</v>
      </c>
      <c r="R510" s="50" t="s">
        <v>29</v>
      </c>
      <c r="S510" s="50" t="s">
        <v>2751</v>
      </c>
      <c r="T510" s="50" t="s">
        <v>2255</v>
      </c>
      <c r="U510" s="50" t="s">
        <v>30</v>
      </c>
      <c r="V510" s="50" t="str">
        <f>VLOOKUP(A510,Register!$D$2:$N$1317,11,0)</f>
        <v>CWIP - CANE YARD ROAD &amp; DRAIN WORK</v>
      </c>
      <c r="W510" s="50" t="s">
        <v>29</v>
      </c>
      <c r="X510" s="50" t="s">
        <v>29</v>
      </c>
    </row>
    <row r="511" spans="1:24" ht="14.1" customHeight="1" x14ac:dyDescent="0.25">
      <c r="A511" s="50" t="str">
        <f t="shared" si="7"/>
        <v>9100000040-0</v>
      </c>
      <c r="B511" s="57" t="s">
        <v>29</v>
      </c>
      <c r="C511" s="50" t="s">
        <v>29</v>
      </c>
      <c r="D511" s="50" t="s">
        <v>3266</v>
      </c>
      <c r="E511" s="50" t="s">
        <v>2814</v>
      </c>
      <c r="F511" s="50" t="s">
        <v>29</v>
      </c>
      <c r="G511" s="50" t="s">
        <v>29</v>
      </c>
      <c r="H511" s="50" t="s">
        <v>2904</v>
      </c>
      <c r="I511" s="58">
        <v>45154</v>
      </c>
      <c r="J511" s="50" t="s">
        <v>2816</v>
      </c>
      <c r="K511" s="59">
        <v>2500</v>
      </c>
      <c r="L511" s="50" t="s">
        <v>37</v>
      </c>
      <c r="M511" s="51" t="s">
        <v>2747</v>
      </c>
      <c r="N511" s="50" t="s">
        <v>29</v>
      </c>
      <c r="O511" s="50" t="s">
        <v>32</v>
      </c>
      <c r="P511" s="50" t="s">
        <v>32</v>
      </c>
      <c r="Q511" s="50" t="s">
        <v>3197</v>
      </c>
      <c r="R511" s="50" t="s">
        <v>29</v>
      </c>
      <c r="S511" s="50" t="s">
        <v>2751</v>
      </c>
      <c r="T511" s="50" t="s">
        <v>2271</v>
      </c>
      <c r="U511" s="50" t="s">
        <v>30</v>
      </c>
      <c r="V511" s="50" t="str">
        <f>VLOOKUP(A511,Register!$D$2:$N$1317,11,0)</f>
        <v>Two Room Set G+3</v>
      </c>
      <c r="W511" s="50" t="s">
        <v>29</v>
      </c>
      <c r="X511" s="50" t="s">
        <v>29</v>
      </c>
    </row>
    <row r="512" spans="1:24" ht="14.1" customHeight="1" x14ac:dyDescent="0.25">
      <c r="A512" s="50" t="str">
        <f t="shared" si="7"/>
        <v>9100000040-0</v>
      </c>
      <c r="B512" s="57" t="s">
        <v>29</v>
      </c>
      <c r="C512" s="50" t="s">
        <v>29</v>
      </c>
      <c r="D512" s="50" t="s">
        <v>3267</v>
      </c>
      <c r="E512" s="50" t="s">
        <v>2814</v>
      </c>
      <c r="F512" s="50" t="s">
        <v>29</v>
      </c>
      <c r="G512" s="50" t="s">
        <v>29</v>
      </c>
      <c r="H512" s="50" t="s">
        <v>2904</v>
      </c>
      <c r="I512" s="58">
        <v>45154</v>
      </c>
      <c r="J512" s="50" t="s">
        <v>2816</v>
      </c>
      <c r="K512" s="59">
        <v>1353.28</v>
      </c>
      <c r="L512" s="50" t="s">
        <v>37</v>
      </c>
      <c r="M512" s="51" t="s">
        <v>2747</v>
      </c>
      <c r="N512" s="50" t="s">
        <v>29</v>
      </c>
      <c r="O512" s="50" t="s">
        <v>32</v>
      </c>
      <c r="P512" s="50" t="s">
        <v>32</v>
      </c>
      <c r="Q512" s="50" t="s">
        <v>2937</v>
      </c>
      <c r="R512" s="50" t="s">
        <v>29</v>
      </c>
      <c r="S512" s="50" t="s">
        <v>2751</v>
      </c>
      <c r="T512" s="50" t="s">
        <v>2271</v>
      </c>
      <c r="U512" s="50" t="s">
        <v>30</v>
      </c>
      <c r="V512" s="50" t="str">
        <f>VLOOKUP(A512,Register!$D$2:$N$1317,11,0)</f>
        <v>Two Room Set G+3</v>
      </c>
      <c r="W512" s="50" t="s">
        <v>29</v>
      </c>
      <c r="X512" s="50" t="s">
        <v>29</v>
      </c>
    </row>
    <row r="513" spans="1:24" ht="14.1" customHeight="1" x14ac:dyDescent="0.25">
      <c r="A513" s="50" t="str">
        <f t="shared" si="7"/>
        <v>9100000040-0</v>
      </c>
      <c r="B513" s="57" t="s">
        <v>29</v>
      </c>
      <c r="C513" s="50" t="s">
        <v>29</v>
      </c>
      <c r="D513" s="50" t="s">
        <v>3267</v>
      </c>
      <c r="E513" s="50" t="s">
        <v>2814</v>
      </c>
      <c r="F513" s="50" t="s">
        <v>29</v>
      </c>
      <c r="G513" s="50" t="s">
        <v>29</v>
      </c>
      <c r="H513" s="50" t="s">
        <v>2904</v>
      </c>
      <c r="I513" s="58">
        <v>45154</v>
      </c>
      <c r="J513" s="50" t="s">
        <v>2816</v>
      </c>
      <c r="K513" s="59">
        <v>829.94</v>
      </c>
      <c r="L513" s="50" t="s">
        <v>37</v>
      </c>
      <c r="M513" s="51" t="s">
        <v>2747</v>
      </c>
      <c r="N513" s="50" t="s">
        <v>29</v>
      </c>
      <c r="O513" s="50" t="s">
        <v>32</v>
      </c>
      <c r="P513" s="50" t="s">
        <v>32</v>
      </c>
      <c r="Q513" s="50" t="s">
        <v>2937</v>
      </c>
      <c r="R513" s="50" t="s">
        <v>29</v>
      </c>
      <c r="S513" s="50" t="s">
        <v>2751</v>
      </c>
      <c r="T513" s="50" t="s">
        <v>2271</v>
      </c>
      <c r="U513" s="50" t="s">
        <v>30</v>
      </c>
      <c r="V513" s="50" t="str">
        <f>VLOOKUP(A513,Register!$D$2:$N$1317,11,0)</f>
        <v>Two Room Set G+3</v>
      </c>
      <c r="W513" s="50" t="s">
        <v>29</v>
      </c>
      <c r="X513" s="50" t="s">
        <v>29</v>
      </c>
    </row>
    <row r="514" spans="1:24" ht="14.1" customHeight="1" x14ac:dyDescent="0.25">
      <c r="A514" s="50" t="str">
        <f t="shared" si="7"/>
        <v>9100000040-0</v>
      </c>
      <c r="B514" s="57" t="s">
        <v>29</v>
      </c>
      <c r="C514" s="50" t="s">
        <v>29</v>
      </c>
      <c r="D514" s="50" t="s">
        <v>3267</v>
      </c>
      <c r="E514" s="50" t="s">
        <v>2814</v>
      </c>
      <c r="F514" s="50" t="s">
        <v>29</v>
      </c>
      <c r="G514" s="50" t="s">
        <v>29</v>
      </c>
      <c r="H514" s="50" t="s">
        <v>2904</v>
      </c>
      <c r="I514" s="58">
        <v>45154</v>
      </c>
      <c r="J514" s="50" t="s">
        <v>2816</v>
      </c>
      <c r="K514" s="59">
        <v>956.76</v>
      </c>
      <c r="L514" s="50" t="s">
        <v>37</v>
      </c>
      <c r="M514" s="51" t="s">
        <v>2747</v>
      </c>
      <c r="N514" s="50" t="s">
        <v>29</v>
      </c>
      <c r="O514" s="50" t="s">
        <v>32</v>
      </c>
      <c r="P514" s="50" t="s">
        <v>32</v>
      </c>
      <c r="Q514" s="50" t="s">
        <v>2937</v>
      </c>
      <c r="R514" s="50" t="s">
        <v>29</v>
      </c>
      <c r="S514" s="50" t="s">
        <v>2751</v>
      </c>
      <c r="T514" s="50" t="s">
        <v>2271</v>
      </c>
      <c r="U514" s="50" t="s">
        <v>30</v>
      </c>
      <c r="V514" s="50" t="str">
        <f>VLOOKUP(A514,Register!$D$2:$N$1317,11,0)</f>
        <v>Two Room Set G+3</v>
      </c>
      <c r="W514" s="50" t="s">
        <v>29</v>
      </c>
      <c r="X514" s="50" t="s">
        <v>29</v>
      </c>
    </row>
    <row r="515" spans="1:24" ht="14.1" customHeight="1" x14ac:dyDescent="0.25">
      <c r="A515" s="50" t="str">
        <f t="shared" ref="A515:A578" si="8">CONCATENATE(T515,"-",U515)</f>
        <v>9100000040-0</v>
      </c>
      <c r="B515" s="57" t="s">
        <v>29</v>
      </c>
      <c r="C515" s="50" t="s">
        <v>29</v>
      </c>
      <c r="D515" s="50" t="s">
        <v>3267</v>
      </c>
      <c r="E515" s="50" t="s">
        <v>2814</v>
      </c>
      <c r="F515" s="50" t="s">
        <v>29</v>
      </c>
      <c r="G515" s="50" t="s">
        <v>29</v>
      </c>
      <c r="H515" s="50" t="s">
        <v>2904</v>
      </c>
      <c r="I515" s="58">
        <v>45154</v>
      </c>
      <c r="J515" s="50" t="s">
        <v>2816</v>
      </c>
      <c r="K515" s="59">
        <v>367.53</v>
      </c>
      <c r="L515" s="50" t="s">
        <v>37</v>
      </c>
      <c r="M515" s="51" t="s">
        <v>2747</v>
      </c>
      <c r="N515" s="50" t="s">
        <v>29</v>
      </c>
      <c r="O515" s="50" t="s">
        <v>32</v>
      </c>
      <c r="P515" s="50" t="s">
        <v>32</v>
      </c>
      <c r="Q515" s="50" t="s">
        <v>2937</v>
      </c>
      <c r="R515" s="50" t="s">
        <v>29</v>
      </c>
      <c r="S515" s="50" t="s">
        <v>2751</v>
      </c>
      <c r="T515" s="50" t="s">
        <v>2271</v>
      </c>
      <c r="U515" s="50" t="s">
        <v>30</v>
      </c>
      <c r="V515" s="50" t="str">
        <f>VLOOKUP(A515,Register!$D$2:$N$1317,11,0)</f>
        <v>Two Room Set G+3</v>
      </c>
      <c r="W515" s="50" t="s">
        <v>29</v>
      </c>
      <c r="X515" s="50" t="s">
        <v>29</v>
      </c>
    </row>
    <row r="516" spans="1:24" ht="14.1" customHeight="1" x14ac:dyDescent="0.25">
      <c r="A516" s="50" t="str">
        <f t="shared" si="8"/>
        <v>9100000040-0</v>
      </c>
      <c r="B516" s="57" t="s">
        <v>29</v>
      </c>
      <c r="C516" s="50" t="s">
        <v>29</v>
      </c>
      <c r="D516" s="50" t="s">
        <v>3267</v>
      </c>
      <c r="E516" s="50" t="s">
        <v>2814</v>
      </c>
      <c r="F516" s="50" t="s">
        <v>29</v>
      </c>
      <c r="G516" s="50" t="s">
        <v>29</v>
      </c>
      <c r="H516" s="50" t="s">
        <v>2904</v>
      </c>
      <c r="I516" s="58">
        <v>45154</v>
      </c>
      <c r="J516" s="50" t="s">
        <v>2816</v>
      </c>
      <c r="K516" s="59">
        <v>449.94</v>
      </c>
      <c r="L516" s="50" t="s">
        <v>37</v>
      </c>
      <c r="M516" s="51" t="s">
        <v>2747</v>
      </c>
      <c r="N516" s="50" t="s">
        <v>29</v>
      </c>
      <c r="O516" s="50" t="s">
        <v>32</v>
      </c>
      <c r="P516" s="50" t="s">
        <v>32</v>
      </c>
      <c r="Q516" s="50" t="s">
        <v>2937</v>
      </c>
      <c r="R516" s="50" t="s">
        <v>29</v>
      </c>
      <c r="S516" s="50" t="s">
        <v>2751</v>
      </c>
      <c r="T516" s="50" t="s">
        <v>2271</v>
      </c>
      <c r="U516" s="50" t="s">
        <v>30</v>
      </c>
      <c r="V516" s="50" t="str">
        <f>VLOOKUP(A516,Register!$D$2:$N$1317,11,0)</f>
        <v>Two Room Set G+3</v>
      </c>
      <c r="W516" s="50" t="s">
        <v>29</v>
      </c>
      <c r="X516" s="50" t="s">
        <v>29</v>
      </c>
    </row>
    <row r="517" spans="1:24" ht="14.1" customHeight="1" x14ac:dyDescent="0.25">
      <c r="A517" s="50" t="str">
        <f t="shared" si="8"/>
        <v>9100000040-0</v>
      </c>
      <c r="B517" s="57" t="s">
        <v>29</v>
      </c>
      <c r="C517" s="50" t="s">
        <v>29</v>
      </c>
      <c r="D517" s="50" t="s">
        <v>3267</v>
      </c>
      <c r="E517" s="50" t="s">
        <v>2814</v>
      </c>
      <c r="F517" s="50" t="s">
        <v>29</v>
      </c>
      <c r="G517" s="50" t="s">
        <v>29</v>
      </c>
      <c r="H517" s="50" t="s">
        <v>2904</v>
      </c>
      <c r="I517" s="58">
        <v>45154</v>
      </c>
      <c r="J517" s="50" t="s">
        <v>2816</v>
      </c>
      <c r="K517" s="59">
        <v>4800</v>
      </c>
      <c r="L517" s="50" t="s">
        <v>37</v>
      </c>
      <c r="M517" s="51" t="s">
        <v>2747</v>
      </c>
      <c r="N517" s="50" t="s">
        <v>29</v>
      </c>
      <c r="O517" s="50" t="s">
        <v>32</v>
      </c>
      <c r="P517" s="50" t="s">
        <v>32</v>
      </c>
      <c r="Q517" s="50" t="s">
        <v>2937</v>
      </c>
      <c r="R517" s="50" t="s">
        <v>29</v>
      </c>
      <c r="S517" s="50" t="s">
        <v>2751</v>
      </c>
      <c r="T517" s="50" t="s">
        <v>2271</v>
      </c>
      <c r="U517" s="50" t="s">
        <v>30</v>
      </c>
      <c r="V517" s="50" t="str">
        <f>VLOOKUP(A517,Register!$D$2:$N$1317,11,0)</f>
        <v>Two Room Set G+3</v>
      </c>
      <c r="W517" s="50" t="s">
        <v>29</v>
      </c>
      <c r="X517" s="50" t="s">
        <v>29</v>
      </c>
    </row>
    <row r="518" spans="1:24" ht="14.1" customHeight="1" x14ac:dyDescent="0.25">
      <c r="A518" s="50" t="str">
        <f t="shared" si="8"/>
        <v>9100000040-0</v>
      </c>
      <c r="B518" s="57" t="s">
        <v>29</v>
      </c>
      <c r="C518" s="50" t="s">
        <v>29</v>
      </c>
      <c r="D518" s="50" t="s">
        <v>3267</v>
      </c>
      <c r="E518" s="50" t="s">
        <v>2814</v>
      </c>
      <c r="F518" s="50" t="s">
        <v>29</v>
      </c>
      <c r="G518" s="50" t="s">
        <v>29</v>
      </c>
      <c r="H518" s="50" t="s">
        <v>2904</v>
      </c>
      <c r="I518" s="58">
        <v>45154</v>
      </c>
      <c r="J518" s="50" t="s">
        <v>2816</v>
      </c>
      <c r="K518" s="59">
        <v>540.02</v>
      </c>
      <c r="L518" s="50" t="s">
        <v>37</v>
      </c>
      <c r="M518" s="51" t="s">
        <v>2747</v>
      </c>
      <c r="N518" s="50" t="s">
        <v>29</v>
      </c>
      <c r="O518" s="50" t="s">
        <v>32</v>
      </c>
      <c r="P518" s="50" t="s">
        <v>32</v>
      </c>
      <c r="Q518" s="50" t="s">
        <v>2937</v>
      </c>
      <c r="R518" s="50" t="s">
        <v>29</v>
      </c>
      <c r="S518" s="50" t="s">
        <v>2751</v>
      </c>
      <c r="T518" s="50" t="s">
        <v>2271</v>
      </c>
      <c r="U518" s="50" t="s">
        <v>30</v>
      </c>
      <c r="V518" s="50" t="str">
        <f>VLOOKUP(A518,Register!$D$2:$N$1317,11,0)</f>
        <v>Two Room Set G+3</v>
      </c>
      <c r="W518" s="50" t="s">
        <v>29</v>
      </c>
      <c r="X518" s="50" t="s">
        <v>29</v>
      </c>
    </row>
    <row r="519" spans="1:24" ht="14.1" customHeight="1" x14ac:dyDescent="0.25">
      <c r="A519" s="50" t="str">
        <f t="shared" si="8"/>
        <v>9100000040-0</v>
      </c>
      <c r="B519" s="57" t="s">
        <v>29</v>
      </c>
      <c r="C519" s="50" t="s">
        <v>29</v>
      </c>
      <c r="D519" s="50" t="s">
        <v>3267</v>
      </c>
      <c r="E519" s="50" t="s">
        <v>2814</v>
      </c>
      <c r="F519" s="50" t="s">
        <v>29</v>
      </c>
      <c r="G519" s="50" t="s">
        <v>29</v>
      </c>
      <c r="H519" s="50" t="s">
        <v>2904</v>
      </c>
      <c r="I519" s="58">
        <v>45154</v>
      </c>
      <c r="J519" s="50" t="s">
        <v>2816</v>
      </c>
      <c r="K519" s="59">
        <v>949</v>
      </c>
      <c r="L519" s="50" t="s">
        <v>37</v>
      </c>
      <c r="M519" s="51" t="s">
        <v>2747</v>
      </c>
      <c r="N519" s="50" t="s">
        <v>29</v>
      </c>
      <c r="O519" s="50" t="s">
        <v>32</v>
      </c>
      <c r="P519" s="50" t="s">
        <v>32</v>
      </c>
      <c r="Q519" s="50" t="s">
        <v>2937</v>
      </c>
      <c r="R519" s="50" t="s">
        <v>29</v>
      </c>
      <c r="S519" s="50" t="s">
        <v>2751</v>
      </c>
      <c r="T519" s="50" t="s">
        <v>2271</v>
      </c>
      <c r="U519" s="50" t="s">
        <v>30</v>
      </c>
      <c r="V519" s="50" t="str">
        <f>VLOOKUP(A519,Register!$D$2:$N$1317,11,0)</f>
        <v>Two Room Set G+3</v>
      </c>
      <c r="W519" s="50" t="s">
        <v>29</v>
      </c>
      <c r="X519" s="50" t="s">
        <v>29</v>
      </c>
    </row>
    <row r="520" spans="1:24" ht="14.1" customHeight="1" x14ac:dyDescent="0.25">
      <c r="A520" s="50" t="str">
        <f t="shared" si="8"/>
        <v>9100000040-0</v>
      </c>
      <c r="B520" s="57" t="s">
        <v>29</v>
      </c>
      <c r="C520" s="50" t="s">
        <v>29</v>
      </c>
      <c r="D520" s="50" t="s">
        <v>3267</v>
      </c>
      <c r="E520" s="50" t="s">
        <v>2814</v>
      </c>
      <c r="F520" s="50" t="s">
        <v>29</v>
      </c>
      <c r="G520" s="50" t="s">
        <v>29</v>
      </c>
      <c r="H520" s="50" t="s">
        <v>2904</v>
      </c>
      <c r="I520" s="58">
        <v>45154</v>
      </c>
      <c r="J520" s="50" t="s">
        <v>2816</v>
      </c>
      <c r="K520" s="59">
        <v>700.15</v>
      </c>
      <c r="L520" s="50" t="s">
        <v>37</v>
      </c>
      <c r="M520" s="51" t="s">
        <v>2747</v>
      </c>
      <c r="N520" s="50" t="s">
        <v>29</v>
      </c>
      <c r="O520" s="50" t="s">
        <v>32</v>
      </c>
      <c r="P520" s="50" t="s">
        <v>32</v>
      </c>
      <c r="Q520" s="50" t="s">
        <v>2937</v>
      </c>
      <c r="R520" s="50" t="s">
        <v>29</v>
      </c>
      <c r="S520" s="50" t="s">
        <v>2751</v>
      </c>
      <c r="T520" s="50" t="s">
        <v>2271</v>
      </c>
      <c r="U520" s="50" t="s">
        <v>30</v>
      </c>
      <c r="V520" s="50" t="str">
        <f>VLOOKUP(A520,Register!$D$2:$N$1317,11,0)</f>
        <v>Two Room Set G+3</v>
      </c>
      <c r="W520" s="50" t="s">
        <v>29</v>
      </c>
      <c r="X520" s="50" t="s">
        <v>29</v>
      </c>
    </row>
    <row r="521" spans="1:24" ht="14.1" customHeight="1" x14ac:dyDescent="0.25">
      <c r="A521" s="50" t="str">
        <f t="shared" si="8"/>
        <v>9100000040-0</v>
      </c>
      <c r="B521" s="57" t="s">
        <v>29</v>
      </c>
      <c r="C521" s="50" t="s">
        <v>29</v>
      </c>
      <c r="D521" s="50" t="s">
        <v>3267</v>
      </c>
      <c r="E521" s="50" t="s">
        <v>2814</v>
      </c>
      <c r="F521" s="50" t="s">
        <v>29</v>
      </c>
      <c r="G521" s="50" t="s">
        <v>29</v>
      </c>
      <c r="H521" s="50" t="s">
        <v>2904</v>
      </c>
      <c r="I521" s="58">
        <v>45154</v>
      </c>
      <c r="J521" s="50" t="s">
        <v>2816</v>
      </c>
      <c r="K521" s="59">
        <v>1823.01</v>
      </c>
      <c r="L521" s="50" t="s">
        <v>37</v>
      </c>
      <c r="M521" s="51" t="s">
        <v>2747</v>
      </c>
      <c r="N521" s="50" t="s">
        <v>29</v>
      </c>
      <c r="O521" s="50" t="s">
        <v>32</v>
      </c>
      <c r="P521" s="50" t="s">
        <v>32</v>
      </c>
      <c r="Q521" s="50" t="s">
        <v>2937</v>
      </c>
      <c r="R521" s="50" t="s">
        <v>29</v>
      </c>
      <c r="S521" s="50" t="s">
        <v>2751</v>
      </c>
      <c r="T521" s="50" t="s">
        <v>2271</v>
      </c>
      <c r="U521" s="50" t="s">
        <v>30</v>
      </c>
      <c r="V521" s="50" t="str">
        <f>VLOOKUP(A521,Register!$D$2:$N$1317,11,0)</f>
        <v>Two Room Set G+3</v>
      </c>
      <c r="W521" s="50" t="s">
        <v>29</v>
      </c>
      <c r="X521" s="50" t="s">
        <v>29</v>
      </c>
    </row>
    <row r="522" spans="1:24" ht="14.1" customHeight="1" x14ac:dyDescent="0.25">
      <c r="A522" s="50" t="str">
        <f t="shared" si="8"/>
        <v>9100000032-0</v>
      </c>
      <c r="B522" s="57" t="s">
        <v>29</v>
      </c>
      <c r="C522" s="50" t="s">
        <v>29</v>
      </c>
      <c r="D522" s="50" t="s">
        <v>3268</v>
      </c>
      <c r="E522" s="50" t="s">
        <v>2814</v>
      </c>
      <c r="F522" s="50" t="s">
        <v>29</v>
      </c>
      <c r="G522" s="50" t="s">
        <v>29</v>
      </c>
      <c r="H522" s="50" t="s">
        <v>2904</v>
      </c>
      <c r="I522" s="58">
        <v>45155</v>
      </c>
      <c r="J522" s="50" t="s">
        <v>2816</v>
      </c>
      <c r="K522" s="59">
        <v>10299.98</v>
      </c>
      <c r="L522" s="50" t="s">
        <v>37</v>
      </c>
      <c r="M522" s="51" t="s">
        <v>2747</v>
      </c>
      <c r="N522" s="50" t="s">
        <v>29</v>
      </c>
      <c r="O522" s="50" t="s">
        <v>32</v>
      </c>
      <c r="P522" s="50" t="s">
        <v>32</v>
      </c>
      <c r="Q522" s="50" t="s">
        <v>3242</v>
      </c>
      <c r="R522" s="50" t="s">
        <v>29</v>
      </c>
      <c r="S522" s="50" t="s">
        <v>2751</v>
      </c>
      <c r="T522" s="50" t="s">
        <v>2255</v>
      </c>
      <c r="U522" s="50" t="s">
        <v>30</v>
      </c>
      <c r="V522" s="50" t="str">
        <f>VLOOKUP(A522,Register!$D$2:$N$1317,11,0)</f>
        <v>CWIP - CANE YARD ROAD &amp; DRAIN WORK</v>
      </c>
      <c r="W522" s="50" t="s">
        <v>29</v>
      </c>
      <c r="X522" s="50" t="s">
        <v>29</v>
      </c>
    </row>
    <row r="523" spans="1:24" ht="14.1" customHeight="1" x14ac:dyDescent="0.25">
      <c r="A523" s="50" t="str">
        <f t="shared" si="8"/>
        <v>9100000032-0</v>
      </c>
      <c r="B523" s="57" t="s">
        <v>29</v>
      </c>
      <c r="C523" s="50" t="s">
        <v>29</v>
      </c>
      <c r="D523" s="50" t="s">
        <v>3269</v>
      </c>
      <c r="E523" s="50" t="s">
        <v>2814</v>
      </c>
      <c r="F523" s="50" t="s">
        <v>29</v>
      </c>
      <c r="G523" s="50" t="s">
        <v>29</v>
      </c>
      <c r="H523" s="50" t="s">
        <v>2904</v>
      </c>
      <c r="I523" s="58">
        <v>45155</v>
      </c>
      <c r="J523" s="50" t="s">
        <v>2816</v>
      </c>
      <c r="K523" s="59">
        <v>12500</v>
      </c>
      <c r="L523" s="50" t="s">
        <v>37</v>
      </c>
      <c r="M523" s="51" t="s">
        <v>2747</v>
      </c>
      <c r="N523" s="50" t="s">
        <v>29</v>
      </c>
      <c r="O523" s="50" t="s">
        <v>32</v>
      </c>
      <c r="P523" s="50" t="s">
        <v>32</v>
      </c>
      <c r="Q523" s="50" t="s">
        <v>3193</v>
      </c>
      <c r="R523" s="50" t="s">
        <v>29</v>
      </c>
      <c r="S523" s="50" t="s">
        <v>2751</v>
      </c>
      <c r="T523" s="50" t="s">
        <v>2255</v>
      </c>
      <c r="U523" s="50" t="s">
        <v>30</v>
      </c>
      <c r="V523" s="50" t="str">
        <f>VLOOKUP(A523,Register!$D$2:$N$1317,11,0)</f>
        <v>CWIP - CANE YARD ROAD &amp; DRAIN WORK</v>
      </c>
      <c r="W523" s="50" t="s">
        <v>29</v>
      </c>
      <c r="X523" s="50" t="s">
        <v>29</v>
      </c>
    </row>
    <row r="524" spans="1:24" ht="14.1" customHeight="1" x14ac:dyDescent="0.25">
      <c r="A524" s="50" t="str">
        <f t="shared" si="8"/>
        <v>9100000032-0</v>
      </c>
      <c r="B524" s="57" t="s">
        <v>29</v>
      </c>
      <c r="C524" s="50" t="s">
        <v>29</v>
      </c>
      <c r="D524" s="50" t="s">
        <v>3270</v>
      </c>
      <c r="E524" s="50" t="s">
        <v>2814</v>
      </c>
      <c r="F524" s="50" t="s">
        <v>29</v>
      </c>
      <c r="G524" s="50" t="s">
        <v>29</v>
      </c>
      <c r="H524" s="50" t="s">
        <v>2904</v>
      </c>
      <c r="I524" s="58">
        <v>45156</v>
      </c>
      <c r="J524" s="50" t="s">
        <v>2816</v>
      </c>
      <c r="K524" s="59">
        <v>17500</v>
      </c>
      <c r="L524" s="50" t="s">
        <v>37</v>
      </c>
      <c r="M524" s="51" t="s">
        <v>2747</v>
      </c>
      <c r="N524" s="50" t="s">
        <v>29</v>
      </c>
      <c r="O524" s="50" t="s">
        <v>32</v>
      </c>
      <c r="P524" s="50" t="s">
        <v>32</v>
      </c>
      <c r="Q524" s="50" t="s">
        <v>3271</v>
      </c>
      <c r="R524" s="50" t="s">
        <v>29</v>
      </c>
      <c r="S524" s="50" t="s">
        <v>2751</v>
      </c>
      <c r="T524" s="50" t="s">
        <v>2255</v>
      </c>
      <c r="U524" s="50" t="s">
        <v>30</v>
      </c>
      <c r="V524" s="50" t="str">
        <f>VLOOKUP(A524,Register!$D$2:$N$1317,11,0)</f>
        <v>CWIP - CANE YARD ROAD &amp; DRAIN WORK</v>
      </c>
      <c r="W524" s="50" t="s">
        <v>29</v>
      </c>
      <c r="X524" s="50" t="s">
        <v>29</v>
      </c>
    </row>
    <row r="525" spans="1:24" ht="14.1" customHeight="1" x14ac:dyDescent="0.25">
      <c r="A525" s="50" t="str">
        <f t="shared" si="8"/>
        <v>9100000032-0</v>
      </c>
      <c r="B525" s="57" t="s">
        <v>29</v>
      </c>
      <c r="C525" s="50" t="s">
        <v>29</v>
      </c>
      <c r="D525" s="50" t="s">
        <v>3272</v>
      </c>
      <c r="E525" s="50" t="s">
        <v>2814</v>
      </c>
      <c r="F525" s="50" t="s">
        <v>29</v>
      </c>
      <c r="G525" s="50" t="s">
        <v>29</v>
      </c>
      <c r="H525" s="50" t="s">
        <v>2904</v>
      </c>
      <c r="I525" s="58">
        <v>45156</v>
      </c>
      <c r="J525" s="50" t="s">
        <v>2816</v>
      </c>
      <c r="K525" s="59">
        <v>54506.61</v>
      </c>
      <c r="L525" s="50" t="s">
        <v>37</v>
      </c>
      <c r="M525" s="51" t="s">
        <v>2747</v>
      </c>
      <c r="N525" s="50" t="s">
        <v>29</v>
      </c>
      <c r="O525" s="50" t="s">
        <v>32</v>
      </c>
      <c r="P525" s="50" t="s">
        <v>32</v>
      </c>
      <c r="Q525" s="50" t="s">
        <v>3195</v>
      </c>
      <c r="R525" s="50" t="s">
        <v>29</v>
      </c>
      <c r="S525" s="50" t="s">
        <v>2751</v>
      </c>
      <c r="T525" s="50" t="s">
        <v>2255</v>
      </c>
      <c r="U525" s="50" t="s">
        <v>30</v>
      </c>
      <c r="V525" s="50" t="str">
        <f>VLOOKUP(A525,Register!$D$2:$N$1317,11,0)</f>
        <v>CWIP - CANE YARD ROAD &amp; DRAIN WORK</v>
      </c>
      <c r="W525" s="50" t="s">
        <v>29</v>
      </c>
      <c r="X525" s="50" t="s">
        <v>29</v>
      </c>
    </row>
    <row r="526" spans="1:24" ht="14.1" customHeight="1" x14ac:dyDescent="0.25">
      <c r="A526" s="50" t="str">
        <f t="shared" si="8"/>
        <v>9100000040-0</v>
      </c>
      <c r="B526" s="57" t="s">
        <v>29</v>
      </c>
      <c r="C526" s="50" t="s">
        <v>29</v>
      </c>
      <c r="D526" s="50" t="s">
        <v>3273</v>
      </c>
      <c r="E526" s="50" t="s">
        <v>2814</v>
      </c>
      <c r="F526" s="50" t="s">
        <v>29</v>
      </c>
      <c r="G526" s="50" t="s">
        <v>29</v>
      </c>
      <c r="H526" s="50" t="s">
        <v>2904</v>
      </c>
      <c r="I526" s="58">
        <v>45156</v>
      </c>
      <c r="J526" s="50" t="s">
        <v>2816</v>
      </c>
      <c r="K526" s="59">
        <v>385</v>
      </c>
      <c r="L526" s="50" t="s">
        <v>37</v>
      </c>
      <c r="M526" s="51" t="s">
        <v>2747</v>
      </c>
      <c r="N526" s="50" t="s">
        <v>29</v>
      </c>
      <c r="O526" s="50" t="s">
        <v>32</v>
      </c>
      <c r="P526" s="50" t="s">
        <v>32</v>
      </c>
      <c r="Q526" s="50" t="s">
        <v>3197</v>
      </c>
      <c r="R526" s="50" t="s">
        <v>29</v>
      </c>
      <c r="S526" s="50" t="s">
        <v>2751</v>
      </c>
      <c r="T526" s="50" t="s">
        <v>2271</v>
      </c>
      <c r="U526" s="50" t="s">
        <v>30</v>
      </c>
      <c r="V526" s="50" t="str">
        <f>VLOOKUP(A526,Register!$D$2:$N$1317,11,0)</f>
        <v>Two Room Set G+3</v>
      </c>
      <c r="W526" s="50" t="s">
        <v>29</v>
      </c>
      <c r="X526" s="50" t="s">
        <v>29</v>
      </c>
    </row>
    <row r="527" spans="1:24" ht="14.1" customHeight="1" x14ac:dyDescent="0.25">
      <c r="A527" s="50" t="str">
        <f t="shared" si="8"/>
        <v>9100000032-0</v>
      </c>
      <c r="B527" s="57" t="s">
        <v>29</v>
      </c>
      <c r="C527" s="50" t="s">
        <v>29</v>
      </c>
      <c r="D527" s="50" t="s">
        <v>3274</v>
      </c>
      <c r="E527" s="50" t="s">
        <v>2814</v>
      </c>
      <c r="F527" s="50" t="s">
        <v>29</v>
      </c>
      <c r="G527" s="50" t="s">
        <v>29</v>
      </c>
      <c r="H527" s="50" t="s">
        <v>2904</v>
      </c>
      <c r="I527" s="58">
        <v>45157</v>
      </c>
      <c r="J527" s="50" t="s">
        <v>2816</v>
      </c>
      <c r="K527" s="59">
        <v>54506.61</v>
      </c>
      <c r="L527" s="50" t="s">
        <v>37</v>
      </c>
      <c r="M527" s="51" t="s">
        <v>2747</v>
      </c>
      <c r="N527" s="50" t="s">
        <v>29</v>
      </c>
      <c r="O527" s="50" t="s">
        <v>32</v>
      </c>
      <c r="P527" s="50" t="s">
        <v>32</v>
      </c>
      <c r="Q527" s="50" t="s">
        <v>3275</v>
      </c>
      <c r="R527" s="50" t="s">
        <v>29</v>
      </c>
      <c r="S527" s="50" t="s">
        <v>2751</v>
      </c>
      <c r="T527" s="50" t="s">
        <v>2255</v>
      </c>
      <c r="U527" s="50" t="s">
        <v>30</v>
      </c>
      <c r="V527" s="50" t="str">
        <f>VLOOKUP(A527,Register!$D$2:$N$1317,11,0)</f>
        <v>CWIP - CANE YARD ROAD &amp; DRAIN WORK</v>
      </c>
      <c r="W527" s="50" t="s">
        <v>29</v>
      </c>
      <c r="X527" s="50" t="s">
        <v>29</v>
      </c>
    </row>
    <row r="528" spans="1:24" ht="14.1" customHeight="1" x14ac:dyDescent="0.25">
      <c r="A528" s="50" t="str">
        <f t="shared" si="8"/>
        <v>9100000032-0</v>
      </c>
      <c r="B528" s="57" t="s">
        <v>29</v>
      </c>
      <c r="C528" s="50" t="s">
        <v>29</v>
      </c>
      <c r="D528" s="50" t="s">
        <v>3276</v>
      </c>
      <c r="E528" s="50" t="s">
        <v>2814</v>
      </c>
      <c r="F528" s="50" t="s">
        <v>29</v>
      </c>
      <c r="G528" s="50" t="s">
        <v>29</v>
      </c>
      <c r="H528" s="50" t="s">
        <v>2904</v>
      </c>
      <c r="I528" s="58">
        <v>45157</v>
      </c>
      <c r="J528" s="50" t="s">
        <v>2816</v>
      </c>
      <c r="K528" s="59">
        <v>17500</v>
      </c>
      <c r="L528" s="50" t="s">
        <v>37</v>
      </c>
      <c r="M528" s="51" t="s">
        <v>2747</v>
      </c>
      <c r="N528" s="50" t="s">
        <v>29</v>
      </c>
      <c r="O528" s="50" t="s">
        <v>32</v>
      </c>
      <c r="P528" s="50" t="s">
        <v>32</v>
      </c>
      <c r="Q528" s="50" t="s">
        <v>3255</v>
      </c>
      <c r="R528" s="50" t="s">
        <v>29</v>
      </c>
      <c r="S528" s="50" t="s">
        <v>2751</v>
      </c>
      <c r="T528" s="50" t="s">
        <v>2255</v>
      </c>
      <c r="U528" s="50" t="s">
        <v>30</v>
      </c>
      <c r="V528" s="50" t="str">
        <f>VLOOKUP(A528,Register!$D$2:$N$1317,11,0)</f>
        <v>CWIP - CANE YARD ROAD &amp; DRAIN WORK</v>
      </c>
      <c r="W528" s="50" t="s">
        <v>29</v>
      </c>
      <c r="X528" s="50" t="s">
        <v>29</v>
      </c>
    </row>
    <row r="529" spans="1:24" ht="14.1" customHeight="1" x14ac:dyDescent="0.25">
      <c r="A529" s="50" t="str">
        <f t="shared" si="8"/>
        <v>9100000032-0</v>
      </c>
      <c r="B529" s="57" t="s">
        <v>29</v>
      </c>
      <c r="C529" s="50" t="s">
        <v>29</v>
      </c>
      <c r="D529" s="50" t="s">
        <v>3277</v>
      </c>
      <c r="E529" s="50" t="s">
        <v>2814</v>
      </c>
      <c r="F529" s="50" t="s">
        <v>29</v>
      </c>
      <c r="G529" s="50" t="s">
        <v>29</v>
      </c>
      <c r="H529" s="50" t="s">
        <v>2904</v>
      </c>
      <c r="I529" s="58">
        <v>45157</v>
      </c>
      <c r="J529" s="50" t="s">
        <v>2816</v>
      </c>
      <c r="K529" s="59">
        <v>32703.97</v>
      </c>
      <c r="L529" s="50" t="s">
        <v>37</v>
      </c>
      <c r="M529" s="51" t="s">
        <v>2747</v>
      </c>
      <c r="N529" s="50" t="s">
        <v>29</v>
      </c>
      <c r="O529" s="50" t="s">
        <v>32</v>
      </c>
      <c r="P529" s="50" t="s">
        <v>32</v>
      </c>
      <c r="Q529" s="50" t="s">
        <v>3197</v>
      </c>
      <c r="R529" s="50" t="s">
        <v>29</v>
      </c>
      <c r="S529" s="50" t="s">
        <v>2751</v>
      </c>
      <c r="T529" s="50" t="s">
        <v>2255</v>
      </c>
      <c r="U529" s="50" t="s">
        <v>30</v>
      </c>
      <c r="V529" s="50" t="str">
        <f>VLOOKUP(A529,Register!$D$2:$N$1317,11,0)</f>
        <v>CWIP - CANE YARD ROAD &amp; DRAIN WORK</v>
      </c>
      <c r="W529" s="50" t="s">
        <v>29</v>
      </c>
      <c r="X529" s="50" t="s">
        <v>29</v>
      </c>
    </row>
    <row r="530" spans="1:24" ht="14.1" customHeight="1" x14ac:dyDescent="0.25">
      <c r="A530" s="50" t="str">
        <f t="shared" si="8"/>
        <v>9100000032-0</v>
      </c>
      <c r="B530" s="57" t="s">
        <v>29</v>
      </c>
      <c r="C530" s="50" t="s">
        <v>29</v>
      </c>
      <c r="D530" s="50" t="s">
        <v>3278</v>
      </c>
      <c r="E530" s="50" t="s">
        <v>2814</v>
      </c>
      <c r="F530" s="50" t="s">
        <v>29</v>
      </c>
      <c r="G530" s="50" t="s">
        <v>29</v>
      </c>
      <c r="H530" s="50" t="s">
        <v>2904</v>
      </c>
      <c r="I530" s="58">
        <v>45157</v>
      </c>
      <c r="J530" s="50" t="s">
        <v>2816</v>
      </c>
      <c r="K530" s="59">
        <v>17500</v>
      </c>
      <c r="L530" s="50" t="s">
        <v>37</v>
      </c>
      <c r="M530" s="51" t="s">
        <v>2747</v>
      </c>
      <c r="N530" s="50" t="s">
        <v>29</v>
      </c>
      <c r="O530" s="50" t="s">
        <v>32</v>
      </c>
      <c r="P530" s="50" t="s">
        <v>32</v>
      </c>
      <c r="Q530" s="50" t="s">
        <v>3193</v>
      </c>
      <c r="R530" s="50" t="s">
        <v>29</v>
      </c>
      <c r="S530" s="50" t="s">
        <v>2751</v>
      </c>
      <c r="T530" s="50" t="s">
        <v>2255</v>
      </c>
      <c r="U530" s="50" t="s">
        <v>30</v>
      </c>
      <c r="V530" s="50" t="str">
        <f>VLOOKUP(A530,Register!$D$2:$N$1317,11,0)</f>
        <v>CWIP - CANE YARD ROAD &amp; DRAIN WORK</v>
      </c>
      <c r="W530" s="50" t="s">
        <v>29</v>
      </c>
      <c r="X530" s="50" t="s">
        <v>29</v>
      </c>
    </row>
    <row r="531" spans="1:24" ht="14.1" customHeight="1" x14ac:dyDescent="0.25">
      <c r="A531" s="50" t="str">
        <f t="shared" si="8"/>
        <v>9100000032-0</v>
      </c>
      <c r="B531" s="57" t="s">
        <v>29</v>
      </c>
      <c r="C531" s="50" t="s">
        <v>29</v>
      </c>
      <c r="D531" s="50" t="s">
        <v>3279</v>
      </c>
      <c r="E531" s="50" t="s">
        <v>2814</v>
      </c>
      <c r="F531" s="50" t="s">
        <v>29</v>
      </c>
      <c r="G531" s="50" t="s">
        <v>29</v>
      </c>
      <c r="H531" s="50" t="s">
        <v>2904</v>
      </c>
      <c r="I531" s="58">
        <v>45158</v>
      </c>
      <c r="J531" s="50" t="s">
        <v>2816</v>
      </c>
      <c r="K531" s="59">
        <v>17500</v>
      </c>
      <c r="L531" s="50" t="s">
        <v>37</v>
      </c>
      <c r="M531" s="51" t="s">
        <v>2747</v>
      </c>
      <c r="N531" s="50" t="s">
        <v>29</v>
      </c>
      <c r="O531" s="50" t="s">
        <v>32</v>
      </c>
      <c r="P531" s="50" t="s">
        <v>32</v>
      </c>
      <c r="Q531" s="50" t="s">
        <v>3193</v>
      </c>
      <c r="R531" s="50" t="s">
        <v>29</v>
      </c>
      <c r="S531" s="50" t="s">
        <v>2751</v>
      </c>
      <c r="T531" s="50" t="s">
        <v>2255</v>
      </c>
      <c r="U531" s="50" t="s">
        <v>30</v>
      </c>
      <c r="V531" s="50" t="str">
        <f>VLOOKUP(A531,Register!$D$2:$N$1317,11,0)</f>
        <v>CWIP - CANE YARD ROAD &amp; DRAIN WORK</v>
      </c>
      <c r="W531" s="50" t="s">
        <v>29</v>
      </c>
      <c r="X531" s="50" t="s">
        <v>29</v>
      </c>
    </row>
    <row r="532" spans="1:24" ht="14.1" customHeight="1" x14ac:dyDescent="0.25">
      <c r="A532" s="50" t="str">
        <f t="shared" si="8"/>
        <v>9100000032-0</v>
      </c>
      <c r="B532" s="57" t="s">
        <v>29</v>
      </c>
      <c r="C532" s="50" t="s">
        <v>29</v>
      </c>
      <c r="D532" s="50" t="s">
        <v>3280</v>
      </c>
      <c r="E532" s="50" t="s">
        <v>2814</v>
      </c>
      <c r="F532" s="50" t="s">
        <v>29</v>
      </c>
      <c r="G532" s="50" t="s">
        <v>29</v>
      </c>
      <c r="H532" s="50" t="s">
        <v>2904</v>
      </c>
      <c r="I532" s="58">
        <v>45160</v>
      </c>
      <c r="J532" s="50" t="s">
        <v>2816</v>
      </c>
      <c r="K532" s="59">
        <v>12500</v>
      </c>
      <c r="L532" s="50" t="s">
        <v>37</v>
      </c>
      <c r="M532" s="51" t="s">
        <v>2747</v>
      </c>
      <c r="N532" s="50" t="s">
        <v>29</v>
      </c>
      <c r="O532" s="50" t="s">
        <v>32</v>
      </c>
      <c r="P532" s="50" t="s">
        <v>32</v>
      </c>
      <c r="Q532" s="50" t="s">
        <v>3281</v>
      </c>
      <c r="R532" s="50" t="s">
        <v>29</v>
      </c>
      <c r="S532" s="50" t="s">
        <v>2751</v>
      </c>
      <c r="T532" s="50" t="s">
        <v>2255</v>
      </c>
      <c r="U532" s="50" t="s">
        <v>30</v>
      </c>
      <c r="V532" s="50" t="str">
        <f>VLOOKUP(A532,Register!$D$2:$N$1317,11,0)</f>
        <v>CWIP - CANE YARD ROAD &amp; DRAIN WORK</v>
      </c>
      <c r="W532" s="50" t="s">
        <v>29</v>
      </c>
      <c r="X532" s="50" t="s">
        <v>29</v>
      </c>
    </row>
    <row r="533" spans="1:24" ht="14.1" customHeight="1" x14ac:dyDescent="0.25">
      <c r="A533" s="50" t="str">
        <f t="shared" si="8"/>
        <v>9100000046-0</v>
      </c>
      <c r="B533" s="57" t="s">
        <v>29</v>
      </c>
      <c r="C533" s="50" t="s">
        <v>29</v>
      </c>
      <c r="D533" s="50" t="s">
        <v>3282</v>
      </c>
      <c r="E533" s="50" t="s">
        <v>2814</v>
      </c>
      <c r="F533" s="50" t="s">
        <v>29</v>
      </c>
      <c r="G533" s="50" t="s">
        <v>29</v>
      </c>
      <c r="H533" s="50" t="s">
        <v>2904</v>
      </c>
      <c r="I533" s="58">
        <v>45160</v>
      </c>
      <c r="J533" s="50" t="s">
        <v>2816</v>
      </c>
      <c r="K533" s="59">
        <v>17500</v>
      </c>
      <c r="L533" s="50" t="s">
        <v>37</v>
      </c>
      <c r="M533" s="51" t="s">
        <v>2747</v>
      </c>
      <c r="N533" s="50" t="s">
        <v>29</v>
      </c>
      <c r="O533" s="50" t="s">
        <v>2829</v>
      </c>
      <c r="P533" s="50" t="s">
        <v>2829</v>
      </c>
      <c r="Q533" s="50" t="s">
        <v>3227</v>
      </c>
      <c r="R533" s="50" t="s">
        <v>29</v>
      </c>
      <c r="S533" s="50" t="s">
        <v>2751</v>
      </c>
      <c r="T533" s="50" t="s">
        <v>2283</v>
      </c>
      <c r="U533" s="50" t="s">
        <v>30</v>
      </c>
      <c r="V533" s="50" t="str">
        <f>VLOOKUP(A533,Register!$D$2:$N$1317,11,0)</f>
        <v xml:space="preserve"> CWIP-New Sulphur Godown</v>
      </c>
      <c r="W533" s="50" t="s">
        <v>29</v>
      </c>
      <c r="X533" s="50" t="s">
        <v>29</v>
      </c>
    </row>
    <row r="534" spans="1:24" ht="14.1" customHeight="1" x14ac:dyDescent="0.25">
      <c r="A534" s="50" t="str">
        <f t="shared" si="8"/>
        <v>9100000032-0</v>
      </c>
      <c r="B534" s="57" t="s">
        <v>29</v>
      </c>
      <c r="C534" s="50" t="s">
        <v>29</v>
      </c>
      <c r="D534" s="50" t="s">
        <v>3283</v>
      </c>
      <c r="E534" s="50" t="s">
        <v>2814</v>
      </c>
      <c r="F534" s="50" t="s">
        <v>29</v>
      </c>
      <c r="G534" s="50" t="s">
        <v>29</v>
      </c>
      <c r="H534" s="50" t="s">
        <v>2904</v>
      </c>
      <c r="I534" s="58">
        <v>45160</v>
      </c>
      <c r="J534" s="50" t="s">
        <v>2816</v>
      </c>
      <c r="K534" s="59">
        <v>17500</v>
      </c>
      <c r="L534" s="50" t="s">
        <v>37</v>
      </c>
      <c r="M534" s="51" t="s">
        <v>2747</v>
      </c>
      <c r="N534" s="50" t="s">
        <v>29</v>
      </c>
      <c r="O534" s="50" t="s">
        <v>32</v>
      </c>
      <c r="P534" s="50" t="s">
        <v>32</v>
      </c>
      <c r="Q534" s="50" t="s">
        <v>3284</v>
      </c>
      <c r="R534" s="50" t="s">
        <v>29</v>
      </c>
      <c r="S534" s="50" t="s">
        <v>2751</v>
      </c>
      <c r="T534" s="50" t="s">
        <v>2255</v>
      </c>
      <c r="U534" s="50" t="s">
        <v>30</v>
      </c>
      <c r="V534" s="50" t="str">
        <f>VLOOKUP(A534,Register!$D$2:$N$1317,11,0)</f>
        <v>CWIP - CANE YARD ROAD &amp; DRAIN WORK</v>
      </c>
      <c r="W534" s="50" t="s">
        <v>29</v>
      </c>
      <c r="X534" s="50" t="s">
        <v>29</v>
      </c>
    </row>
    <row r="535" spans="1:24" ht="14.1" customHeight="1" x14ac:dyDescent="0.25">
      <c r="A535" s="50" t="str">
        <f t="shared" si="8"/>
        <v>9100000032-0</v>
      </c>
      <c r="B535" s="57" t="s">
        <v>29</v>
      </c>
      <c r="C535" s="50" t="s">
        <v>29</v>
      </c>
      <c r="D535" s="50" t="s">
        <v>3285</v>
      </c>
      <c r="E535" s="50" t="s">
        <v>2814</v>
      </c>
      <c r="F535" s="50" t="s">
        <v>29</v>
      </c>
      <c r="G535" s="50" t="s">
        <v>29</v>
      </c>
      <c r="H535" s="50" t="s">
        <v>2904</v>
      </c>
      <c r="I535" s="58">
        <v>45161</v>
      </c>
      <c r="J535" s="50" t="s">
        <v>2816</v>
      </c>
      <c r="K535" s="59">
        <v>37305.49</v>
      </c>
      <c r="L535" s="50" t="s">
        <v>37</v>
      </c>
      <c r="M535" s="51" t="s">
        <v>2747</v>
      </c>
      <c r="N535" s="50" t="s">
        <v>29</v>
      </c>
      <c r="O535" s="50" t="s">
        <v>32</v>
      </c>
      <c r="P535" s="50" t="s">
        <v>32</v>
      </c>
      <c r="Q535" s="50" t="s">
        <v>3197</v>
      </c>
      <c r="R535" s="50" t="s">
        <v>29</v>
      </c>
      <c r="S535" s="50" t="s">
        <v>2751</v>
      </c>
      <c r="T535" s="50" t="s">
        <v>2255</v>
      </c>
      <c r="U535" s="50" t="s">
        <v>30</v>
      </c>
      <c r="V535" s="50" t="str">
        <f>VLOOKUP(A535,Register!$D$2:$N$1317,11,0)</f>
        <v>CWIP - CANE YARD ROAD &amp; DRAIN WORK</v>
      </c>
      <c r="W535" s="50" t="s">
        <v>29</v>
      </c>
      <c r="X535" s="50" t="s">
        <v>29</v>
      </c>
    </row>
    <row r="536" spans="1:24" ht="14.1" customHeight="1" x14ac:dyDescent="0.25">
      <c r="A536" s="50" t="str">
        <f t="shared" si="8"/>
        <v>9100000032-0</v>
      </c>
      <c r="B536" s="57" t="s">
        <v>29</v>
      </c>
      <c r="C536" s="50" t="s">
        <v>29</v>
      </c>
      <c r="D536" s="50" t="s">
        <v>3285</v>
      </c>
      <c r="E536" s="50" t="s">
        <v>2814</v>
      </c>
      <c r="F536" s="50" t="s">
        <v>29</v>
      </c>
      <c r="G536" s="50" t="s">
        <v>29</v>
      </c>
      <c r="H536" s="50" t="s">
        <v>2904</v>
      </c>
      <c r="I536" s="58">
        <v>45161</v>
      </c>
      <c r="J536" s="50" t="s">
        <v>2816</v>
      </c>
      <c r="K536" s="59">
        <v>32703.97</v>
      </c>
      <c r="L536" s="50" t="s">
        <v>37</v>
      </c>
      <c r="M536" s="51" t="s">
        <v>2747</v>
      </c>
      <c r="N536" s="50" t="s">
        <v>29</v>
      </c>
      <c r="O536" s="50" t="s">
        <v>32</v>
      </c>
      <c r="P536" s="50" t="s">
        <v>32</v>
      </c>
      <c r="Q536" s="50" t="s">
        <v>3197</v>
      </c>
      <c r="R536" s="50" t="s">
        <v>29</v>
      </c>
      <c r="S536" s="50" t="s">
        <v>2751</v>
      </c>
      <c r="T536" s="50" t="s">
        <v>2255</v>
      </c>
      <c r="U536" s="50" t="s">
        <v>30</v>
      </c>
      <c r="V536" s="50" t="str">
        <f>VLOOKUP(A536,Register!$D$2:$N$1317,11,0)</f>
        <v>CWIP - CANE YARD ROAD &amp; DRAIN WORK</v>
      </c>
      <c r="W536" s="50" t="s">
        <v>29</v>
      </c>
      <c r="X536" s="50" t="s">
        <v>29</v>
      </c>
    </row>
    <row r="537" spans="1:24" ht="14.1" customHeight="1" x14ac:dyDescent="0.25">
      <c r="A537" s="50" t="str">
        <f t="shared" si="8"/>
        <v>9100000032-0</v>
      </c>
      <c r="B537" s="57" t="s">
        <v>29</v>
      </c>
      <c r="C537" s="50" t="s">
        <v>29</v>
      </c>
      <c r="D537" s="50" t="s">
        <v>3286</v>
      </c>
      <c r="E537" s="50" t="s">
        <v>2814</v>
      </c>
      <c r="F537" s="50" t="s">
        <v>29</v>
      </c>
      <c r="G537" s="50" t="s">
        <v>29</v>
      </c>
      <c r="H537" s="50" t="s">
        <v>2904</v>
      </c>
      <c r="I537" s="58">
        <v>45162</v>
      </c>
      <c r="J537" s="50" t="s">
        <v>2816</v>
      </c>
      <c r="K537" s="59">
        <v>17232.490000000002</v>
      </c>
      <c r="L537" s="50" t="s">
        <v>37</v>
      </c>
      <c r="M537" s="51" t="s">
        <v>2747</v>
      </c>
      <c r="N537" s="50" t="s">
        <v>29</v>
      </c>
      <c r="O537" s="50" t="s">
        <v>32</v>
      </c>
      <c r="P537" s="50" t="s">
        <v>32</v>
      </c>
      <c r="Q537" s="50" t="s">
        <v>3258</v>
      </c>
      <c r="R537" s="50" t="s">
        <v>29</v>
      </c>
      <c r="S537" s="50" t="s">
        <v>2751</v>
      </c>
      <c r="T537" s="50" t="s">
        <v>2255</v>
      </c>
      <c r="U537" s="50" t="s">
        <v>30</v>
      </c>
      <c r="V537" s="50" t="str">
        <f>VLOOKUP(A537,Register!$D$2:$N$1317,11,0)</f>
        <v>CWIP - CANE YARD ROAD &amp; DRAIN WORK</v>
      </c>
      <c r="W537" s="50" t="s">
        <v>29</v>
      </c>
      <c r="X537" s="50" t="s">
        <v>29</v>
      </c>
    </row>
    <row r="538" spans="1:24" ht="14.1" customHeight="1" x14ac:dyDescent="0.25">
      <c r="A538" s="50" t="str">
        <f t="shared" si="8"/>
        <v>9100000032-0</v>
      </c>
      <c r="B538" s="57" t="s">
        <v>29</v>
      </c>
      <c r="C538" s="50" t="s">
        <v>29</v>
      </c>
      <c r="D538" s="50" t="s">
        <v>3287</v>
      </c>
      <c r="E538" s="50" t="s">
        <v>2814</v>
      </c>
      <c r="F538" s="50" t="s">
        <v>29</v>
      </c>
      <c r="G538" s="50" t="s">
        <v>29</v>
      </c>
      <c r="H538" s="50" t="s">
        <v>2904</v>
      </c>
      <c r="I538" s="58">
        <v>45163</v>
      </c>
      <c r="J538" s="50" t="s">
        <v>2816</v>
      </c>
      <c r="K538" s="59">
        <v>24617.84</v>
      </c>
      <c r="L538" s="50" t="s">
        <v>37</v>
      </c>
      <c r="M538" s="51" t="s">
        <v>2747</v>
      </c>
      <c r="N538" s="50" t="s">
        <v>29</v>
      </c>
      <c r="O538" s="50" t="s">
        <v>32</v>
      </c>
      <c r="P538" s="50" t="s">
        <v>32</v>
      </c>
      <c r="Q538" s="50" t="s">
        <v>3195</v>
      </c>
      <c r="R538" s="50" t="s">
        <v>29</v>
      </c>
      <c r="S538" s="50" t="s">
        <v>2751</v>
      </c>
      <c r="T538" s="50" t="s">
        <v>2255</v>
      </c>
      <c r="U538" s="50" t="s">
        <v>30</v>
      </c>
      <c r="V538" s="50" t="str">
        <f>VLOOKUP(A538,Register!$D$2:$N$1317,11,0)</f>
        <v>CWIP - CANE YARD ROAD &amp; DRAIN WORK</v>
      </c>
      <c r="W538" s="50" t="s">
        <v>29</v>
      </c>
      <c r="X538" s="50" t="s">
        <v>29</v>
      </c>
    </row>
    <row r="539" spans="1:24" ht="14.1" customHeight="1" x14ac:dyDescent="0.25">
      <c r="A539" s="50" t="str">
        <f t="shared" si="8"/>
        <v>9100000032-0</v>
      </c>
      <c r="B539" s="57" t="s">
        <v>29</v>
      </c>
      <c r="C539" s="50" t="s">
        <v>29</v>
      </c>
      <c r="D539" s="50" t="s">
        <v>3288</v>
      </c>
      <c r="E539" s="50" t="s">
        <v>2814</v>
      </c>
      <c r="F539" s="50" t="s">
        <v>29</v>
      </c>
      <c r="G539" s="50" t="s">
        <v>29</v>
      </c>
      <c r="H539" s="50" t="s">
        <v>2904</v>
      </c>
      <c r="I539" s="58">
        <v>45163</v>
      </c>
      <c r="J539" s="50" t="s">
        <v>2816</v>
      </c>
      <c r="K539" s="59">
        <v>17232.490000000002</v>
      </c>
      <c r="L539" s="50" t="s">
        <v>37</v>
      </c>
      <c r="M539" s="51" t="s">
        <v>2747</v>
      </c>
      <c r="N539" s="50" t="s">
        <v>29</v>
      </c>
      <c r="O539" s="50" t="s">
        <v>32</v>
      </c>
      <c r="P539" s="50" t="s">
        <v>32</v>
      </c>
      <c r="Q539" s="50" t="s">
        <v>3289</v>
      </c>
      <c r="R539" s="50" t="s">
        <v>29</v>
      </c>
      <c r="S539" s="50" t="s">
        <v>2751</v>
      </c>
      <c r="T539" s="50" t="s">
        <v>2255</v>
      </c>
      <c r="U539" s="50" t="s">
        <v>30</v>
      </c>
      <c r="V539" s="50" t="str">
        <f>VLOOKUP(A539,Register!$D$2:$N$1317,11,0)</f>
        <v>CWIP - CANE YARD ROAD &amp; DRAIN WORK</v>
      </c>
      <c r="W539" s="50" t="s">
        <v>29</v>
      </c>
      <c r="X539" s="50" t="s">
        <v>29</v>
      </c>
    </row>
    <row r="540" spans="1:24" ht="14.1" customHeight="1" x14ac:dyDescent="0.25">
      <c r="A540" s="50" t="str">
        <f t="shared" si="8"/>
        <v>9100000032-0</v>
      </c>
      <c r="B540" s="57" t="s">
        <v>29</v>
      </c>
      <c r="C540" s="50" t="s">
        <v>29</v>
      </c>
      <c r="D540" s="50" t="s">
        <v>3290</v>
      </c>
      <c r="E540" s="50" t="s">
        <v>2814</v>
      </c>
      <c r="F540" s="50" t="s">
        <v>29</v>
      </c>
      <c r="G540" s="50" t="s">
        <v>29</v>
      </c>
      <c r="H540" s="50" t="s">
        <v>2904</v>
      </c>
      <c r="I540" s="58">
        <v>45163</v>
      </c>
      <c r="J540" s="50" t="s">
        <v>2816</v>
      </c>
      <c r="K540" s="59">
        <v>24617.84</v>
      </c>
      <c r="L540" s="50" t="s">
        <v>37</v>
      </c>
      <c r="M540" s="51" t="s">
        <v>2747</v>
      </c>
      <c r="N540" s="50" t="s">
        <v>29</v>
      </c>
      <c r="O540" s="50" t="s">
        <v>32</v>
      </c>
      <c r="P540" s="50" t="s">
        <v>32</v>
      </c>
      <c r="Q540" s="50" t="s">
        <v>3281</v>
      </c>
      <c r="R540" s="50" t="s">
        <v>29</v>
      </c>
      <c r="S540" s="50" t="s">
        <v>2751</v>
      </c>
      <c r="T540" s="50" t="s">
        <v>2255</v>
      </c>
      <c r="U540" s="50" t="s">
        <v>30</v>
      </c>
      <c r="V540" s="50" t="str">
        <f>VLOOKUP(A540,Register!$D$2:$N$1317,11,0)</f>
        <v>CWIP - CANE YARD ROAD &amp; DRAIN WORK</v>
      </c>
      <c r="W540" s="50" t="s">
        <v>29</v>
      </c>
      <c r="X540" s="50" t="s">
        <v>29</v>
      </c>
    </row>
    <row r="541" spans="1:24" ht="14.1" customHeight="1" x14ac:dyDescent="0.25">
      <c r="A541" s="50" t="str">
        <f t="shared" si="8"/>
        <v>9100000032-0</v>
      </c>
      <c r="B541" s="57" t="s">
        <v>29</v>
      </c>
      <c r="C541" s="50" t="s">
        <v>29</v>
      </c>
      <c r="D541" s="50" t="s">
        <v>3291</v>
      </c>
      <c r="E541" s="50" t="s">
        <v>2814</v>
      </c>
      <c r="F541" s="50" t="s">
        <v>29</v>
      </c>
      <c r="G541" s="50" t="s">
        <v>29</v>
      </c>
      <c r="H541" s="50" t="s">
        <v>2904</v>
      </c>
      <c r="I541" s="58">
        <v>45164</v>
      </c>
      <c r="J541" s="50" t="s">
        <v>2816</v>
      </c>
      <c r="K541" s="59">
        <v>27253.3</v>
      </c>
      <c r="L541" s="50" t="s">
        <v>37</v>
      </c>
      <c r="M541" s="51" t="s">
        <v>2747</v>
      </c>
      <c r="N541" s="50" t="s">
        <v>29</v>
      </c>
      <c r="O541" s="50" t="s">
        <v>32</v>
      </c>
      <c r="P541" s="50" t="s">
        <v>32</v>
      </c>
      <c r="Q541" s="50" t="s">
        <v>3292</v>
      </c>
      <c r="R541" s="50" t="s">
        <v>29</v>
      </c>
      <c r="S541" s="50" t="s">
        <v>2751</v>
      </c>
      <c r="T541" s="50" t="s">
        <v>2255</v>
      </c>
      <c r="U541" s="50" t="s">
        <v>30</v>
      </c>
      <c r="V541" s="50" t="str">
        <f>VLOOKUP(A541,Register!$D$2:$N$1317,11,0)</f>
        <v>CWIP - CANE YARD ROAD &amp; DRAIN WORK</v>
      </c>
      <c r="W541" s="50" t="s">
        <v>29</v>
      </c>
      <c r="X541" s="50" t="s">
        <v>29</v>
      </c>
    </row>
    <row r="542" spans="1:24" ht="14.1" customHeight="1" x14ac:dyDescent="0.25">
      <c r="A542" s="50" t="str">
        <f t="shared" si="8"/>
        <v>9100000032-0</v>
      </c>
      <c r="B542" s="57" t="s">
        <v>29</v>
      </c>
      <c r="C542" s="50" t="s">
        <v>29</v>
      </c>
      <c r="D542" s="50" t="s">
        <v>3293</v>
      </c>
      <c r="E542" s="50" t="s">
        <v>2814</v>
      </c>
      <c r="F542" s="50" t="s">
        <v>29</v>
      </c>
      <c r="G542" s="50" t="s">
        <v>29</v>
      </c>
      <c r="H542" s="50" t="s">
        <v>2904</v>
      </c>
      <c r="I542" s="58">
        <v>45164</v>
      </c>
      <c r="J542" s="50" t="s">
        <v>2816</v>
      </c>
      <c r="K542" s="59">
        <v>17166.759999999998</v>
      </c>
      <c r="L542" s="50" t="s">
        <v>37</v>
      </c>
      <c r="M542" s="51" t="s">
        <v>2747</v>
      </c>
      <c r="N542" s="50" t="s">
        <v>29</v>
      </c>
      <c r="O542" s="50" t="s">
        <v>32</v>
      </c>
      <c r="P542" s="50" t="s">
        <v>32</v>
      </c>
      <c r="Q542" s="50" t="s">
        <v>3294</v>
      </c>
      <c r="R542" s="50" t="s">
        <v>29</v>
      </c>
      <c r="S542" s="50" t="s">
        <v>2751</v>
      </c>
      <c r="T542" s="50" t="s">
        <v>2255</v>
      </c>
      <c r="U542" s="50" t="s">
        <v>30</v>
      </c>
      <c r="V542" s="50" t="str">
        <f>VLOOKUP(A542,Register!$D$2:$N$1317,11,0)</f>
        <v>CWIP - CANE YARD ROAD &amp; DRAIN WORK</v>
      </c>
      <c r="W542" s="50" t="s">
        <v>29</v>
      </c>
      <c r="X542" s="50" t="s">
        <v>29</v>
      </c>
    </row>
    <row r="543" spans="1:24" ht="14.1" customHeight="1" x14ac:dyDescent="0.25">
      <c r="A543" s="50" t="str">
        <f t="shared" si="8"/>
        <v>9100000032-0</v>
      </c>
      <c r="B543" s="57" t="s">
        <v>29</v>
      </c>
      <c r="C543" s="50" t="s">
        <v>29</v>
      </c>
      <c r="D543" s="50" t="s">
        <v>3295</v>
      </c>
      <c r="E543" s="50" t="s">
        <v>2814</v>
      </c>
      <c r="F543" s="50" t="s">
        <v>29</v>
      </c>
      <c r="G543" s="50" t="s">
        <v>29</v>
      </c>
      <c r="H543" s="50" t="s">
        <v>2904</v>
      </c>
      <c r="I543" s="58">
        <v>45165</v>
      </c>
      <c r="J543" s="50" t="s">
        <v>2816</v>
      </c>
      <c r="K543" s="59">
        <v>29428.73</v>
      </c>
      <c r="L543" s="50" t="s">
        <v>37</v>
      </c>
      <c r="M543" s="51" t="s">
        <v>2747</v>
      </c>
      <c r="N543" s="50" t="s">
        <v>29</v>
      </c>
      <c r="O543" s="50" t="s">
        <v>32</v>
      </c>
      <c r="P543" s="50" t="s">
        <v>32</v>
      </c>
      <c r="Q543" s="50" t="s">
        <v>3195</v>
      </c>
      <c r="R543" s="50" t="s">
        <v>29</v>
      </c>
      <c r="S543" s="50" t="s">
        <v>2751</v>
      </c>
      <c r="T543" s="50" t="s">
        <v>2255</v>
      </c>
      <c r="U543" s="50" t="s">
        <v>30</v>
      </c>
      <c r="V543" s="50" t="str">
        <f>VLOOKUP(A543,Register!$D$2:$N$1317,11,0)</f>
        <v>CWIP - CANE YARD ROAD &amp; DRAIN WORK</v>
      </c>
      <c r="W543" s="50" t="s">
        <v>29</v>
      </c>
      <c r="X543" s="50" t="s">
        <v>29</v>
      </c>
    </row>
    <row r="544" spans="1:24" ht="14.1" customHeight="1" x14ac:dyDescent="0.25">
      <c r="A544" s="50" t="str">
        <f t="shared" si="8"/>
        <v>9100000032-0</v>
      </c>
      <c r="B544" s="57" t="s">
        <v>29</v>
      </c>
      <c r="C544" s="50" t="s">
        <v>29</v>
      </c>
      <c r="D544" s="50" t="s">
        <v>3296</v>
      </c>
      <c r="E544" s="50" t="s">
        <v>2814</v>
      </c>
      <c r="F544" s="50" t="s">
        <v>29</v>
      </c>
      <c r="G544" s="50" t="s">
        <v>29</v>
      </c>
      <c r="H544" s="50" t="s">
        <v>2904</v>
      </c>
      <c r="I544" s="58">
        <v>45165</v>
      </c>
      <c r="J544" s="50" t="s">
        <v>2816</v>
      </c>
      <c r="K544" s="59">
        <v>17166.759999999998</v>
      </c>
      <c r="L544" s="50" t="s">
        <v>37</v>
      </c>
      <c r="M544" s="51" t="s">
        <v>2747</v>
      </c>
      <c r="N544" s="50" t="s">
        <v>29</v>
      </c>
      <c r="O544" s="50" t="s">
        <v>32</v>
      </c>
      <c r="P544" s="50" t="s">
        <v>32</v>
      </c>
      <c r="Q544" s="50" t="s">
        <v>3297</v>
      </c>
      <c r="R544" s="50" t="s">
        <v>29</v>
      </c>
      <c r="S544" s="50" t="s">
        <v>2751</v>
      </c>
      <c r="T544" s="50" t="s">
        <v>2255</v>
      </c>
      <c r="U544" s="50" t="s">
        <v>30</v>
      </c>
      <c r="V544" s="50" t="str">
        <f>VLOOKUP(A544,Register!$D$2:$N$1317,11,0)</f>
        <v>CWIP - CANE YARD ROAD &amp; DRAIN WORK</v>
      </c>
      <c r="W544" s="50" t="s">
        <v>29</v>
      </c>
      <c r="X544" s="50" t="s">
        <v>29</v>
      </c>
    </row>
    <row r="545" spans="1:24" ht="14.1" customHeight="1" x14ac:dyDescent="0.25">
      <c r="A545" s="50" t="str">
        <f t="shared" si="8"/>
        <v>9100000032-0</v>
      </c>
      <c r="B545" s="57" t="s">
        <v>29</v>
      </c>
      <c r="C545" s="50" t="s">
        <v>29</v>
      </c>
      <c r="D545" s="50" t="s">
        <v>3298</v>
      </c>
      <c r="E545" s="50" t="s">
        <v>2814</v>
      </c>
      <c r="F545" s="50" t="s">
        <v>29</v>
      </c>
      <c r="G545" s="50" t="s">
        <v>29</v>
      </c>
      <c r="H545" s="50" t="s">
        <v>2904</v>
      </c>
      <c r="I545" s="58">
        <v>45165</v>
      </c>
      <c r="J545" s="50" t="s">
        <v>2816</v>
      </c>
      <c r="K545" s="59">
        <v>14714.37</v>
      </c>
      <c r="L545" s="50" t="s">
        <v>37</v>
      </c>
      <c r="M545" s="51" t="s">
        <v>2747</v>
      </c>
      <c r="N545" s="50" t="s">
        <v>29</v>
      </c>
      <c r="O545" s="50" t="s">
        <v>32</v>
      </c>
      <c r="P545" s="50" t="s">
        <v>32</v>
      </c>
      <c r="Q545" s="50" t="s">
        <v>3299</v>
      </c>
      <c r="R545" s="50" t="s">
        <v>29</v>
      </c>
      <c r="S545" s="50" t="s">
        <v>2751</v>
      </c>
      <c r="T545" s="50" t="s">
        <v>2255</v>
      </c>
      <c r="U545" s="50" t="s">
        <v>30</v>
      </c>
      <c r="V545" s="50" t="str">
        <f>VLOOKUP(A545,Register!$D$2:$N$1317,11,0)</f>
        <v>CWIP - CANE YARD ROAD &amp; DRAIN WORK</v>
      </c>
      <c r="W545" s="50" t="s">
        <v>29</v>
      </c>
      <c r="X545" s="50" t="s">
        <v>29</v>
      </c>
    </row>
    <row r="546" spans="1:24" ht="14.1" customHeight="1" x14ac:dyDescent="0.25">
      <c r="A546" s="50" t="str">
        <f t="shared" si="8"/>
        <v>9100000046-0</v>
      </c>
      <c r="B546" s="57" t="s">
        <v>29</v>
      </c>
      <c r="C546" s="50" t="s">
        <v>29</v>
      </c>
      <c r="D546" s="50" t="s">
        <v>3300</v>
      </c>
      <c r="E546" s="50" t="s">
        <v>2814</v>
      </c>
      <c r="F546" s="50" t="s">
        <v>29</v>
      </c>
      <c r="G546" s="50" t="s">
        <v>29</v>
      </c>
      <c r="H546" s="50" t="s">
        <v>2904</v>
      </c>
      <c r="I546" s="58">
        <v>45166</v>
      </c>
      <c r="J546" s="50" t="s">
        <v>2816</v>
      </c>
      <c r="K546" s="59">
        <v>24523.94</v>
      </c>
      <c r="L546" s="50" t="s">
        <v>37</v>
      </c>
      <c r="M546" s="51" t="s">
        <v>2747</v>
      </c>
      <c r="N546" s="50" t="s">
        <v>29</v>
      </c>
      <c r="O546" s="50" t="s">
        <v>2829</v>
      </c>
      <c r="P546" s="50" t="s">
        <v>2829</v>
      </c>
      <c r="Q546" s="50" t="s">
        <v>3301</v>
      </c>
      <c r="R546" s="50" t="s">
        <v>29</v>
      </c>
      <c r="S546" s="50" t="s">
        <v>2751</v>
      </c>
      <c r="T546" s="50" t="s">
        <v>2283</v>
      </c>
      <c r="U546" s="50" t="s">
        <v>30</v>
      </c>
      <c r="V546" s="50" t="str">
        <f>VLOOKUP(A546,Register!$D$2:$N$1317,11,0)</f>
        <v xml:space="preserve"> CWIP-New Sulphur Godown</v>
      </c>
      <c r="W546" s="50" t="s">
        <v>29</v>
      </c>
      <c r="X546" s="50" t="s">
        <v>29</v>
      </c>
    </row>
    <row r="547" spans="1:24" ht="14.1" customHeight="1" x14ac:dyDescent="0.25">
      <c r="A547" s="50" t="str">
        <f t="shared" si="8"/>
        <v>9100000046-0</v>
      </c>
      <c r="B547" s="57" t="s">
        <v>29</v>
      </c>
      <c r="C547" s="50" t="s">
        <v>29</v>
      </c>
      <c r="D547" s="50" t="s">
        <v>3302</v>
      </c>
      <c r="E547" s="50" t="s">
        <v>2814</v>
      </c>
      <c r="F547" s="50" t="s">
        <v>29</v>
      </c>
      <c r="G547" s="50" t="s">
        <v>29</v>
      </c>
      <c r="H547" s="50" t="s">
        <v>2904</v>
      </c>
      <c r="I547" s="58">
        <v>45166</v>
      </c>
      <c r="J547" s="50" t="s">
        <v>2816</v>
      </c>
      <c r="K547" s="59">
        <v>1627.49</v>
      </c>
      <c r="L547" s="50" t="s">
        <v>37</v>
      </c>
      <c r="M547" s="51" t="s">
        <v>2747</v>
      </c>
      <c r="N547" s="50" t="s">
        <v>29</v>
      </c>
      <c r="O547" s="50" t="s">
        <v>2829</v>
      </c>
      <c r="P547" s="50" t="s">
        <v>2829</v>
      </c>
      <c r="Q547" s="50" t="s">
        <v>3260</v>
      </c>
      <c r="R547" s="50" t="s">
        <v>29</v>
      </c>
      <c r="S547" s="50" t="s">
        <v>2751</v>
      </c>
      <c r="T547" s="50" t="s">
        <v>2283</v>
      </c>
      <c r="U547" s="50" t="s">
        <v>30</v>
      </c>
      <c r="V547" s="50" t="str">
        <f>VLOOKUP(A547,Register!$D$2:$N$1317,11,0)</f>
        <v xml:space="preserve"> CWIP-New Sulphur Godown</v>
      </c>
      <c r="W547" s="50" t="s">
        <v>29</v>
      </c>
      <c r="X547" s="50" t="s">
        <v>29</v>
      </c>
    </row>
    <row r="548" spans="1:24" ht="14.1" customHeight="1" x14ac:dyDescent="0.25">
      <c r="A548" s="50" t="str">
        <f t="shared" si="8"/>
        <v>9100000032-0</v>
      </c>
      <c r="B548" s="57" t="s">
        <v>29</v>
      </c>
      <c r="C548" s="50" t="s">
        <v>29</v>
      </c>
      <c r="D548" s="50" t="s">
        <v>3303</v>
      </c>
      <c r="E548" s="50" t="s">
        <v>2814</v>
      </c>
      <c r="F548" s="50" t="s">
        <v>29</v>
      </c>
      <c r="G548" s="50" t="s">
        <v>29</v>
      </c>
      <c r="H548" s="50" t="s">
        <v>2904</v>
      </c>
      <c r="I548" s="58">
        <v>45166</v>
      </c>
      <c r="J548" s="50" t="s">
        <v>2816</v>
      </c>
      <c r="K548" s="59">
        <v>12232.95</v>
      </c>
      <c r="L548" s="50" t="s">
        <v>37</v>
      </c>
      <c r="M548" s="51" t="s">
        <v>2747</v>
      </c>
      <c r="N548" s="50" t="s">
        <v>29</v>
      </c>
      <c r="O548" s="50" t="s">
        <v>32</v>
      </c>
      <c r="P548" s="50" t="s">
        <v>32</v>
      </c>
      <c r="Q548" s="50" t="s">
        <v>3304</v>
      </c>
      <c r="R548" s="50" t="s">
        <v>29</v>
      </c>
      <c r="S548" s="50" t="s">
        <v>2751</v>
      </c>
      <c r="T548" s="50" t="s">
        <v>2255</v>
      </c>
      <c r="U548" s="50" t="s">
        <v>30</v>
      </c>
      <c r="V548" s="50" t="str">
        <f>VLOOKUP(A548,Register!$D$2:$N$1317,11,0)</f>
        <v>CWIP - CANE YARD ROAD &amp; DRAIN WORK</v>
      </c>
      <c r="W548" s="50" t="s">
        <v>29</v>
      </c>
      <c r="X548" s="50" t="s">
        <v>29</v>
      </c>
    </row>
    <row r="549" spans="1:24" ht="14.1" customHeight="1" x14ac:dyDescent="0.25">
      <c r="A549" s="50" t="str">
        <f t="shared" si="8"/>
        <v>9100000032-0</v>
      </c>
      <c r="B549" s="57" t="s">
        <v>29</v>
      </c>
      <c r="C549" s="50" t="s">
        <v>29</v>
      </c>
      <c r="D549" s="50" t="s">
        <v>3305</v>
      </c>
      <c r="E549" s="50" t="s">
        <v>2814</v>
      </c>
      <c r="F549" s="50" t="s">
        <v>29</v>
      </c>
      <c r="G549" s="50" t="s">
        <v>29</v>
      </c>
      <c r="H549" s="50" t="s">
        <v>2904</v>
      </c>
      <c r="I549" s="58">
        <v>45166</v>
      </c>
      <c r="J549" s="50" t="s">
        <v>2816</v>
      </c>
      <c r="K549" s="59">
        <v>29359.09</v>
      </c>
      <c r="L549" s="50" t="s">
        <v>37</v>
      </c>
      <c r="M549" s="51" t="s">
        <v>2747</v>
      </c>
      <c r="N549" s="50" t="s">
        <v>29</v>
      </c>
      <c r="O549" s="50" t="s">
        <v>32</v>
      </c>
      <c r="P549" s="50" t="s">
        <v>32</v>
      </c>
      <c r="Q549" s="50" t="s">
        <v>3197</v>
      </c>
      <c r="R549" s="50" t="s">
        <v>29</v>
      </c>
      <c r="S549" s="50" t="s">
        <v>2751</v>
      </c>
      <c r="T549" s="50" t="s">
        <v>2255</v>
      </c>
      <c r="U549" s="50" t="s">
        <v>30</v>
      </c>
      <c r="V549" s="50" t="str">
        <f>VLOOKUP(A549,Register!$D$2:$N$1317,11,0)</f>
        <v>CWIP - CANE YARD ROAD &amp; DRAIN WORK</v>
      </c>
      <c r="W549" s="50" t="s">
        <v>29</v>
      </c>
      <c r="X549" s="50" t="s">
        <v>29</v>
      </c>
    </row>
    <row r="550" spans="1:24" ht="14.1" customHeight="1" x14ac:dyDescent="0.25">
      <c r="A550" s="50" t="str">
        <f t="shared" si="8"/>
        <v>9100000032-0</v>
      </c>
      <c r="B550" s="57" t="s">
        <v>29</v>
      </c>
      <c r="C550" s="50" t="s">
        <v>29</v>
      </c>
      <c r="D550" s="50" t="s">
        <v>3306</v>
      </c>
      <c r="E550" s="50" t="s">
        <v>2814</v>
      </c>
      <c r="F550" s="50" t="s">
        <v>29</v>
      </c>
      <c r="G550" s="50" t="s">
        <v>29</v>
      </c>
      <c r="H550" s="50" t="s">
        <v>2904</v>
      </c>
      <c r="I550" s="58">
        <v>45166</v>
      </c>
      <c r="J550" s="50" t="s">
        <v>2816</v>
      </c>
      <c r="K550" s="59">
        <v>17126.13</v>
      </c>
      <c r="L550" s="50" t="s">
        <v>37</v>
      </c>
      <c r="M550" s="51" t="s">
        <v>2747</v>
      </c>
      <c r="N550" s="50" t="s">
        <v>29</v>
      </c>
      <c r="O550" s="50" t="s">
        <v>32</v>
      </c>
      <c r="P550" s="50" t="s">
        <v>32</v>
      </c>
      <c r="Q550" s="50" t="s">
        <v>3264</v>
      </c>
      <c r="R550" s="50" t="s">
        <v>29</v>
      </c>
      <c r="S550" s="50" t="s">
        <v>2751</v>
      </c>
      <c r="T550" s="50" t="s">
        <v>2255</v>
      </c>
      <c r="U550" s="50" t="s">
        <v>30</v>
      </c>
      <c r="V550" s="50" t="str">
        <f>VLOOKUP(A550,Register!$D$2:$N$1317,11,0)</f>
        <v>CWIP - CANE YARD ROAD &amp; DRAIN WORK</v>
      </c>
      <c r="W550" s="50" t="s">
        <v>29</v>
      </c>
      <c r="X550" s="50" t="s">
        <v>29</v>
      </c>
    </row>
    <row r="551" spans="1:24" ht="14.1" customHeight="1" x14ac:dyDescent="0.25">
      <c r="A551" s="50" t="str">
        <f t="shared" si="8"/>
        <v>9100000032-0</v>
      </c>
      <c r="B551" s="57" t="s">
        <v>29</v>
      </c>
      <c r="C551" s="50" t="s">
        <v>29</v>
      </c>
      <c r="D551" s="50" t="s">
        <v>3306</v>
      </c>
      <c r="E551" s="50" t="s">
        <v>2814</v>
      </c>
      <c r="F551" s="50" t="s">
        <v>29</v>
      </c>
      <c r="G551" s="50" t="s">
        <v>29</v>
      </c>
      <c r="H551" s="50" t="s">
        <v>2904</v>
      </c>
      <c r="I551" s="58">
        <v>45166</v>
      </c>
      <c r="J551" s="50" t="s">
        <v>2816</v>
      </c>
      <c r="K551" s="59">
        <v>32703.97</v>
      </c>
      <c r="L551" s="50" t="s">
        <v>37</v>
      </c>
      <c r="M551" s="51" t="s">
        <v>2747</v>
      </c>
      <c r="N551" s="50" t="s">
        <v>29</v>
      </c>
      <c r="O551" s="50" t="s">
        <v>32</v>
      </c>
      <c r="P551" s="50" t="s">
        <v>32</v>
      </c>
      <c r="Q551" s="50" t="s">
        <v>3264</v>
      </c>
      <c r="R551" s="50" t="s">
        <v>29</v>
      </c>
      <c r="S551" s="50" t="s">
        <v>2751</v>
      </c>
      <c r="T551" s="50" t="s">
        <v>2255</v>
      </c>
      <c r="U551" s="50" t="s">
        <v>30</v>
      </c>
      <c r="V551" s="50" t="str">
        <f>VLOOKUP(A551,Register!$D$2:$N$1317,11,0)</f>
        <v>CWIP - CANE YARD ROAD &amp; DRAIN WORK</v>
      </c>
      <c r="W551" s="50" t="s">
        <v>29</v>
      </c>
      <c r="X551" s="50" t="s">
        <v>29</v>
      </c>
    </row>
    <row r="552" spans="1:24" ht="14.1" customHeight="1" x14ac:dyDescent="0.25">
      <c r="A552" s="50" t="str">
        <f t="shared" si="8"/>
        <v>9100000032-0</v>
      </c>
      <c r="B552" s="57" t="s">
        <v>29</v>
      </c>
      <c r="C552" s="50" t="s">
        <v>29</v>
      </c>
      <c r="D552" s="50" t="s">
        <v>3307</v>
      </c>
      <c r="E552" s="50" t="s">
        <v>2814</v>
      </c>
      <c r="F552" s="50" t="s">
        <v>29</v>
      </c>
      <c r="G552" s="50" t="s">
        <v>29</v>
      </c>
      <c r="H552" s="50" t="s">
        <v>2904</v>
      </c>
      <c r="I552" s="58">
        <v>45167</v>
      </c>
      <c r="J552" s="50" t="s">
        <v>2816</v>
      </c>
      <c r="K552" s="59">
        <v>12201.01</v>
      </c>
      <c r="L552" s="50" t="s">
        <v>37</v>
      </c>
      <c r="M552" s="51" t="s">
        <v>2747</v>
      </c>
      <c r="N552" s="50" t="s">
        <v>29</v>
      </c>
      <c r="O552" s="50" t="s">
        <v>32</v>
      </c>
      <c r="P552" s="50" t="s">
        <v>32</v>
      </c>
      <c r="Q552" s="50" t="s">
        <v>3304</v>
      </c>
      <c r="R552" s="50" t="s">
        <v>29</v>
      </c>
      <c r="S552" s="50" t="s">
        <v>2751</v>
      </c>
      <c r="T552" s="50" t="s">
        <v>2255</v>
      </c>
      <c r="U552" s="50" t="s">
        <v>30</v>
      </c>
      <c r="V552" s="50" t="str">
        <f>VLOOKUP(A552,Register!$D$2:$N$1317,11,0)</f>
        <v>CWIP - CANE YARD ROAD &amp; DRAIN WORK</v>
      </c>
      <c r="W552" s="50" t="s">
        <v>29</v>
      </c>
      <c r="X552" s="50" t="s">
        <v>29</v>
      </c>
    </row>
    <row r="553" spans="1:24" ht="14.1" customHeight="1" x14ac:dyDescent="0.25">
      <c r="A553" s="50" t="str">
        <f t="shared" si="8"/>
        <v>9100000046-0</v>
      </c>
      <c r="B553" s="57" t="s">
        <v>29</v>
      </c>
      <c r="C553" s="50" t="s">
        <v>29</v>
      </c>
      <c r="D553" s="50" t="s">
        <v>3308</v>
      </c>
      <c r="E553" s="50" t="s">
        <v>2814</v>
      </c>
      <c r="F553" s="50" t="s">
        <v>29</v>
      </c>
      <c r="G553" s="50" t="s">
        <v>29</v>
      </c>
      <c r="H553" s="50" t="s">
        <v>2904</v>
      </c>
      <c r="I553" s="58">
        <v>45167</v>
      </c>
      <c r="J553" s="50" t="s">
        <v>2816</v>
      </c>
      <c r="K553" s="59">
        <v>24402.02</v>
      </c>
      <c r="L553" s="50" t="s">
        <v>37</v>
      </c>
      <c r="M553" s="51" t="s">
        <v>2747</v>
      </c>
      <c r="N553" s="50" t="s">
        <v>29</v>
      </c>
      <c r="O553" s="50" t="s">
        <v>2829</v>
      </c>
      <c r="P553" s="50" t="s">
        <v>2829</v>
      </c>
      <c r="Q553" s="50" t="s">
        <v>3309</v>
      </c>
      <c r="R553" s="50" t="s">
        <v>29</v>
      </c>
      <c r="S553" s="50" t="s">
        <v>2751</v>
      </c>
      <c r="T553" s="50" t="s">
        <v>2283</v>
      </c>
      <c r="U553" s="50" t="s">
        <v>30</v>
      </c>
      <c r="V553" s="50" t="str">
        <f>VLOOKUP(A553,Register!$D$2:$N$1317,11,0)</f>
        <v xml:space="preserve"> CWIP-New Sulphur Godown</v>
      </c>
      <c r="W553" s="50" t="s">
        <v>29</v>
      </c>
      <c r="X553" s="50" t="s">
        <v>29</v>
      </c>
    </row>
    <row r="554" spans="1:24" ht="14.1" customHeight="1" x14ac:dyDescent="0.25">
      <c r="A554" s="50" t="str">
        <f t="shared" si="8"/>
        <v>9100000032-0</v>
      </c>
      <c r="B554" s="57" t="s">
        <v>29</v>
      </c>
      <c r="C554" s="50" t="s">
        <v>29</v>
      </c>
      <c r="D554" s="50" t="s">
        <v>3310</v>
      </c>
      <c r="E554" s="50" t="s">
        <v>2814</v>
      </c>
      <c r="F554" s="50" t="s">
        <v>29</v>
      </c>
      <c r="G554" s="50" t="s">
        <v>29</v>
      </c>
      <c r="H554" s="50" t="s">
        <v>2904</v>
      </c>
      <c r="I554" s="58">
        <v>45167</v>
      </c>
      <c r="J554" s="50" t="s">
        <v>2816</v>
      </c>
      <c r="K554" s="59">
        <v>1627.48</v>
      </c>
      <c r="L554" s="50" t="s">
        <v>37</v>
      </c>
      <c r="M554" s="51" t="s">
        <v>2747</v>
      </c>
      <c r="N554" s="50" t="s">
        <v>29</v>
      </c>
      <c r="O554" s="50" t="s">
        <v>32</v>
      </c>
      <c r="P554" s="50" t="s">
        <v>32</v>
      </c>
      <c r="Q554" s="50" t="s">
        <v>3311</v>
      </c>
      <c r="R554" s="50" t="s">
        <v>29</v>
      </c>
      <c r="S554" s="50" t="s">
        <v>2751</v>
      </c>
      <c r="T554" s="50" t="s">
        <v>2255</v>
      </c>
      <c r="U554" s="50" t="s">
        <v>30</v>
      </c>
      <c r="V554" s="50" t="str">
        <f>VLOOKUP(A554,Register!$D$2:$N$1317,11,0)</f>
        <v>CWIP - CANE YARD ROAD &amp; DRAIN WORK</v>
      </c>
      <c r="W554" s="50" t="s">
        <v>29</v>
      </c>
      <c r="X554" s="50" t="s">
        <v>29</v>
      </c>
    </row>
    <row r="555" spans="1:24" ht="14.1" customHeight="1" x14ac:dyDescent="0.25">
      <c r="A555" s="50" t="str">
        <f t="shared" si="8"/>
        <v>9100000032-0</v>
      </c>
      <c r="B555" s="57" t="s">
        <v>29</v>
      </c>
      <c r="C555" s="50" t="s">
        <v>29</v>
      </c>
      <c r="D555" s="50" t="s">
        <v>3310</v>
      </c>
      <c r="E555" s="50" t="s">
        <v>2814</v>
      </c>
      <c r="F555" s="50" t="s">
        <v>29</v>
      </c>
      <c r="G555" s="50" t="s">
        <v>29</v>
      </c>
      <c r="H555" s="50" t="s">
        <v>2904</v>
      </c>
      <c r="I555" s="58">
        <v>45167</v>
      </c>
      <c r="J555" s="50" t="s">
        <v>2816</v>
      </c>
      <c r="K555" s="59">
        <v>32703.97</v>
      </c>
      <c r="L555" s="50" t="s">
        <v>37</v>
      </c>
      <c r="M555" s="51" t="s">
        <v>2747</v>
      </c>
      <c r="N555" s="50" t="s">
        <v>29</v>
      </c>
      <c r="O555" s="50" t="s">
        <v>32</v>
      </c>
      <c r="P555" s="50" t="s">
        <v>32</v>
      </c>
      <c r="Q555" s="50" t="s">
        <v>3312</v>
      </c>
      <c r="R555" s="50" t="s">
        <v>29</v>
      </c>
      <c r="S555" s="50" t="s">
        <v>2751</v>
      </c>
      <c r="T555" s="50" t="s">
        <v>2255</v>
      </c>
      <c r="U555" s="50" t="s">
        <v>30</v>
      </c>
      <c r="V555" s="50" t="str">
        <f>VLOOKUP(A555,Register!$D$2:$N$1317,11,0)</f>
        <v>CWIP - CANE YARD ROAD &amp; DRAIN WORK</v>
      </c>
      <c r="W555" s="50" t="s">
        <v>29</v>
      </c>
      <c r="X555" s="50" t="s">
        <v>29</v>
      </c>
    </row>
    <row r="556" spans="1:24" ht="14.1" customHeight="1" x14ac:dyDescent="0.25">
      <c r="A556" s="50" t="str">
        <f t="shared" si="8"/>
        <v>9100000032-0</v>
      </c>
      <c r="B556" s="57" t="s">
        <v>29</v>
      </c>
      <c r="C556" s="50" t="s">
        <v>29</v>
      </c>
      <c r="D556" s="50" t="s">
        <v>3313</v>
      </c>
      <c r="E556" s="50" t="s">
        <v>2814</v>
      </c>
      <c r="F556" s="50" t="s">
        <v>29</v>
      </c>
      <c r="G556" s="50" t="s">
        <v>29</v>
      </c>
      <c r="H556" s="50" t="s">
        <v>2904</v>
      </c>
      <c r="I556" s="58">
        <v>45168</v>
      </c>
      <c r="J556" s="50" t="s">
        <v>2816</v>
      </c>
      <c r="K556" s="59">
        <v>19521.62</v>
      </c>
      <c r="L556" s="50" t="s">
        <v>37</v>
      </c>
      <c r="M556" s="51" t="s">
        <v>2747</v>
      </c>
      <c r="N556" s="50" t="s">
        <v>29</v>
      </c>
      <c r="O556" s="50" t="s">
        <v>32</v>
      </c>
      <c r="P556" s="50" t="s">
        <v>32</v>
      </c>
      <c r="Q556" s="50" t="s">
        <v>3314</v>
      </c>
      <c r="R556" s="50" t="s">
        <v>29</v>
      </c>
      <c r="S556" s="50" t="s">
        <v>2751</v>
      </c>
      <c r="T556" s="50" t="s">
        <v>2255</v>
      </c>
      <c r="U556" s="50" t="s">
        <v>30</v>
      </c>
      <c r="V556" s="50" t="str">
        <f>VLOOKUP(A556,Register!$D$2:$N$1317,11,0)</f>
        <v>CWIP - CANE YARD ROAD &amp; DRAIN WORK</v>
      </c>
      <c r="W556" s="50" t="s">
        <v>29</v>
      </c>
      <c r="X556" s="50" t="s">
        <v>29</v>
      </c>
    </row>
    <row r="557" spans="1:24" ht="14.1" customHeight="1" x14ac:dyDescent="0.25">
      <c r="A557" s="50" t="str">
        <f t="shared" si="8"/>
        <v>9100000046-0</v>
      </c>
      <c r="B557" s="57" t="s">
        <v>29</v>
      </c>
      <c r="C557" s="50" t="s">
        <v>29</v>
      </c>
      <c r="D557" s="50" t="s">
        <v>3315</v>
      </c>
      <c r="E557" s="50" t="s">
        <v>2814</v>
      </c>
      <c r="F557" s="50" t="s">
        <v>29</v>
      </c>
      <c r="G557" s="50" t="s">
        <v>29</v>
      </c>
      <c r="H557" s="50" t="s">
        <v>2904</v>
      </c>
      <c r="I557" s="58">
        <v>45168</v>
      </c>
      <c r="J557" s="50" t="s">
        <v>2816</v>
      </c>
      <c r="K557" s="59">
        <v>24402.02</v>
      </c>
      <c r="L557" s="50" t="s">
        <v>37</v>
      </c>
      <c r="M557" s="51" t="s">
        <v>2747</v>
      </c>
      <c r="N557" s="50" t="s">
        <v>29</v>
      </c>
      <c r="O557" s="50" t="s">
        <v>2829</v>
      </c>
      <c r="P557" s="50" t="s">
        <v>2829</v>
      </c>
      <c r="Q557" s="50" t="s">
        <v>3301</v>
      </c>
      <c r="R557" s="50" t="s">
        <v>29</v>
      </c>
      <c r="S557" s="50" t="s">
        <v>2751</v>
      </c>
      <c r="T557" s="50" t="s">
        <v>2283</v>
      </c>
      <c r="U557" s="50" t="s">
        <v>30</v>
      </c>
      <c r="V557" s="50" t="str">
        <f>VLOOKUP(A557,Register!$D$2:$N$1317,11,0)</f>
        <v xml:space="preserve"> CWIP-New Sulphur Godown</v>
      </c>
      <c r="W557" s="50" t="s">
        <v>29</v>
      </c>
      <c r="X557" s="50" t="s">
        <v>29</v>
      </c>
    </row>
    <row r="558" spans="1:24" ht="14.1" customHeight="1" x14ac:dyDescent="0.25">
      <c r="A558" s="50" t="str">
        <f t="shared" si="8"/>
        <v>9100000032-0</v>
      </c>
      <c r="B558" s="57" t="s">
        <v>29</v>
      </c>
      <c r="C558" s="50" t="s">
        <v>29</v>
      </c>
      <c r="D558" s="50" t="s">
        <v>3316</v>
      </c>
      <c r="E558" s="50" t="s">
        <v>2814</v>
      </c>
      <c r="F558" s="50" t="s">
        <v>29</v>
      </c>
      <c r="G558" s="50" t="s">
        <v>29</v>
      </c>
      <c r="H558" s="50" t="s">
        <v>2904</v>
      </c>
      <c r="I558" s="58">
        <v>45168</v>
      </c>
      <c r="J558" s="50" t="s">
        <v>2816</v>
      </c>
      <c r="K558" s="59">
        <v>17081.419999999998</v>
      </c>
      <c r="L558" s="50" t="s">
        <v>37</v>
      </c>
      <c r="M558" s="51" t="s">
        <v>2747</v>
      </c>
      <c r="N558" s="50" t="s">
        <v>29</v>
      </c>
      <c r="O558" s="50" t="s">
        <v>32</v>
      </c>
      <c r="P558" s="50" t="s">
        <v>32</v>
      </c>
      <c r="Q558" s="50" t="s">
        <v>3317</v>
      </c>
      <c r="R558" s="50" t="s">
        <v>29</v>
      </c>
      <c r="S558" s="50" t="s">
        <v>2751</v>
      </c>
      <c r="T558" s="50" t="s">
        <v>2255</v>
      </c>
      <c r="U558" s="50" t="s">
        <v>30</v>
      </c>
      <c r="V558" s="50" t="str">
        <f>VLOOKUP(A558,Register!$D$2:$N$1317,11,0)</f>
        <v>CWIP - CANE YARD ROAD &amp; DRAIN WORK</v>
      </c>
      <c r="W558" s="50" t="s">
        <v>29</v>
      </c>
      <c r="X558" s="50" t="s">
        <v>29</v>
      </c>
    </row>
    <row r="559" spans="1:24" ht="14.1" customHeight="1" x14ac:dyDescent="0.25">
      <c r="A559" s="50" t="str">
        <f t="shared" si="8"/>
        <v>9100000032-0</v>
      </c>
      <c r="B559" s="57" t="s">
        <v>29</v>
      </c>
      <c r="C559" s="50" t="s">
        <v>29</v>
      </c>
      <c r="D559" s="50" t="s">
        <v>3318</v>
      </c>
      <c r="E559" s="50" t="s">
        <v>2814</v>
      </c>
      <c r="F559" s="50" t="s">
        <v>29</v>
      </c>
      <c r="G559" s="50" t="s">
        <v>29</v>
      </c>
      <c r="H559" s="50" t="s">
        <v>2904</v>
      </c>
      <c r="I559" s="58">
        <v>45168</v>
      </c>
      <c r="J559" s="50" t="s">
        <v>2816</v>
      </c>
      <c r="K559" s="59">
        <v>12186.48</v>
      </c>
      <c r="L559" s="50" t="s">
        <v>37</v>
      </c>
      <c r="M559" s="51" t="s">
        <v>2747</v>
      </c>
      <c r="N559" s="50" t="s">
        <v>29</v>
      </c>
      <c r="O559" s="50" t="s">
        <v>32</v>
      </c>
      <c r="P559" s="50" t="s">
        <v>32</v>
      </c>
      <c r="Q559" s="50" t="s">
        <v>3299</v>
      </c>
      <c r="R559" s="50" t="s">
        <v>29</v>
      </c>
      <c r="S559" s="50" t="s">
        <v>2751</v>
      </c>
      <c r="T559" s="50" t="s">
        <v>2255</v>
      </c>
      <c r="U559" s="50" t="s">
        <v>30</v>
      </c>
      <c r="V559" s="50" t="str">
        <f>VLOOKUP(A559,Register!$D$2:$N$1317,11,0)</f>
        <v>CWIP - CANE YARD ROAD &amp; DRAIN WORK</v>
      </c>
      <c r="W559" s="50" t="s">
        <v>29</v>
      </c>
      <c r="X559" s="50" t="s">
        <v>29</v>
      </c>
    </row>
    <row r="560" spans="1:24" ht="14.1" customHeight="1" x14ac:dyDescent="0.25">
      <c r="A560" s="50" t="str">
        <f t="shared" si="8"/>
        <v>9100000032-0</v>
      </c>
      <c r="B560" s="57" t="s">
        <v>29</v>
      </c>
      <c r="C560" s="50" t="s">
        <v>29</v>
      </c>
      <c r="D560" s="50" t="s">
        <v>3319</v>
      </c>
      <c r="E560" s="50" t="s">
        <v>2814</v>
      </c>
      <c r="F560" s="50" t="s">
        <v>29</v>
      </c>
      <c r="G560" s="50" t="s">
        <v>29</v>
      </c>
      <c r="H560" s="50" t="s">
        <v>2904</v>
      </c>
      <c r="I560" s="58">
        <v>45170</v>
      </c>
      <c r="J560" s="50" t="s">
        <v>2816</v>
      </c>
      <c r="K560" s="59">
        <v>21935.66</v>
      </c>
      <c r="L560" s="50" t="s">
        <v>37</v>
      </c>
      <c r="M560" s="51" t="s">
        <v>2747</v>
      </c>
      <c r="N560" s="50" t="s">
        <v>29</v>
      </c>
      <c r="O560" s="50" t="s">
        <v>32</v>
      </c>
      <c r="P560" s="50" t="s">
        <v>32</v>
      </c>
      <c r="Q560" s="50" t="s">
        <v>3304</v>
      </c>
      <c r="R560" s="50" t="s">
        <v>29</v>
      </c>
      <c r="S560" s="50" t="s">
        <v>2751</v>
      </c>
      <c r="T560" s="50" t="s">
        <v>2255</v>
      </c>
      <c r="U560" s="50" t="s">
        <v>30</v>
      </c>
      <c r="V560" s="50" t="str">
        <f>VLOOKUP(A560,Register!$D$2:$N$1317,11,0)</f>
        <v>CWIP - CANE YARD ROAD &amp; DRAIN WORK</v>
      </c>
      <c r="W560" s="50" t="s">
        <v>29</v>
      </c>
      <c r="X560" s="50" t="s">
        <v>29</v>
      </c>
    </row>
    <row r="561" spans="1:24" ht="14.1" customHeight="1" x14ac:dyDescent="0.25">
      <c r="A561" s="50" t="str">
        <f t="shared" si="8"/>
        <v>9100000032-0</v>
      </c>
      <c r="B561" s="57" t="s">
        <v>29</v>
      </c>
      <c r="C561" s="50" t="s">
        <v>29</v>
      </c>
      <c r="D561" s="50" t="s">
        <v>3320</v>
      </c>
      <c r="E561" s="50" t="s">
        <v>2814</v>
      </c>
      <c r="F561" s="50" t="s">
        <v>29</v>
      </c>
      <c r="G561" s="50" t="s">
        <v>29</v>
      </c>
      <c r="H561" s="50" t="s">
        <v>2904</v>
      </c>
      <c r="I561" s="58">
        <v>45170</v>
      </c>
      <c r="J561" s="50" t="s">
        <v>2816</v>
      </c>
      <c r="K561" s="59">
        <v>14623.78</v>
      </c>
      <c r="L561" s="50" t="s">
        <v>37</v>
      </c>
      <c r="M561" s="51" t="s">
        <v>2747</v>
      </c>
      <c r="N561" s="50" t="s">
        <v>29</v>
      </c>
      <c r="O561" s="50" t="s">
        <v>32</v>
      </c>
      <c r="P561" s="50" t="s">
        <v>32</v>
      </c>
      <c r="Q561" s="50" t="s">
        <v>3312</v>
      </c>
      <c r="R561" s="50" t="s">
        <v>29</v>
      </c>
      <c r="S561" s="50" t="s">
        <v>2751</v>
      </c>
      <c r="T561" s="50" t="s">
        <v>2255</v>
      </c>
      <c r="U561" s="50" t="s">
        <v>30</v>
      </c>
      <c r="V561" s="50" t="str">
        <f>VLOOKUP(A561,Register!$D$2:$N$1317,11,0)</f>
        <v>CWIP - CANE YARD ROAD &amp; DRAIN WORK</v>
      </c>
      <c r="W561" s="50" t="s">
        <v>29</v>
      </c>
      <c r="X561" s="50" t="s">
        <v>29</v>
      </c>
    </row>
    <row r="562" spans="1:24" ht="14.1" customHeight="1" x14ac:dyDescent="0.25">
      <c r="A562" s="50" t="str">
        <f t="shared" si="8"/>
        <v>9100000032-0</v>
      </c>
      <c r="B562" s="57" t="s">
        <v>29</v>
      </c>
      <c r="C562" s="50" t="s">
        <v>29</v>
      </c>
      <c r="D562" s="50" t="s">
        <v>3320</v>
      </c>
      <c r="E562" s="50" t="s">
        <v>2814</v>
      </c>
      <c r="F562" s="50" t="s">
        <v>29</v>
      </c>
      <c r="G562" s="50" t="s">
        <v>29</v>
      </c>
      <c r="H562" s="50" t="s">
        <v>2904</v>
      </c>
      <c r="I562" s="58">
        <v>45170</v>
      </c>
      <c r="J562" s="50" t="s">
        <v>2816</v>
      </c>
      <c r="K562" s="59">
        <v>27253.3</v>
      </c>
      <c r="L562" s="50" t="s">
        <v>37</v>
      </c>
      <c r="M562" s="51" t="s">
        <v>2747</v>
      </c>
      <c r="N562" s="50" t="s">
        <v>29</v>
      </c>
      <c r="O562" s="50" t="s">
        <v>32</v>
      </c>
      <c r="P562" s="50" t="s">
        <v>32</v>
      </c>
      <c r="Q562" s="50" t="s">
        <v>3312</v>
      </c>
      <c r="R562" s="50" t="s">
        <v>29</v>
      </c>
      <c r="S562" s="50" t="s">
        <v>2751</v>
      </c>
      <c r="T562" s="50" t="s">
        <v>2255</v>
      </c>
      <c r="U562" s="50" t="s">
        <v>30</v>
      </c>
      <c r="V562" s="50" t="str">
        <f>VLOOKUP(A562,Register!$D$2:$N$1317,11,0)</f>
        <v>CWIP - CANE YARD ROAD &amp; DRAIN WORK</v>
      </c>
      <c r="W562" s="50" t="s">
        <v>29</v>
      </c>
      <c r="X562" s="50" t="s">
        <v>29</v>
      </c>
    </row>
    <row r="563" spans="1:24" ht="14.1" customHeight="1" x14ac:dyDescent="0.25">
      <c r="A563" s="50" t="str">
        <f t="shared" si="8"/>
        <v>9100000046-0</v>
      </c>
      <c r="B563" s="57" t="s">
        <v>29</v>
      </c>
      <c r="C563" s="50" t="s">
        <v>29</v>
      </c>
      <c r="D563" s="50" t="s">
        <v>3321</v>
      </c>
      <c r="E563" s="50" t="s">
        <v>2814</v>
      </c>
      <c r="F563" s="50" t="s">
        <v>29</v>
      </c>
      <c r="G563" s="50" t="s">
        <v>29</v>
      </c>
      <c r="H563" s="50" t="s">
        <v>2904</v>
      </c>
      <c r="I563" s="58">
        <v>45171</v>
      </c>
      <c r="J563" s="50" t="s">
        <v>2816</v>
      </c>
      <c r="K563" s="59">
        <v>24372.959999999999</v>
      </c>
      <c r="L563" s="50" t="s">
        <v>37</v>
      </c>
      <c r="M563" s="51" t="s">
        <v>2747</v>
      </c>
      <c r="N563" s="50" t="s">
        <v>29</v>
      </c>
      <c r="O563" s="50" t="s">
        <v>2829</v>
      </c>
      <c r="P563" s="50" t="s">
        <v>2829</v>
      </c>
      <c r="Q563" s="50" t="s">
        <v>3322</v>
      </c>
      <c r="R563" s="50" t="s">
        <v>29</v>
      </c>
      <c r="S563" s="50" t="s">
        <v>2751</v>
      </c>
      <c r="T563" s="50" t="s">
        <v>2283</v>
      </c>
      <c r="U563" s="50" t="s">
        <v>30</v>
      </c>
      <c r="V563" s="50" t="str">
        <f>VLOOKUP(A563,Register!$D$2:$N$1317,11,0)</f>
        <v xml:space="preserve"> CWIP-New Sulphur Godown</v>
      </c>
      <c r="W563" s="50" t="s">
        <v>29</v>
      </c>
      <c r="X563" s="50" t="s">
        <v>29</v>
      </c>
    </row>
    <row r="564" spans="1:24" ht="14.1" customHeight="1" x14ac:dyDescent="0.25">
      <c r="A564" s="50" t="str">
        <f t="shared" si="8"/>
        <v>9100000046-0</v>
      </c>
      <c r="B564" s="57" t="s">
        <v>29</v>
      </c>
      <c r="C564" s="50" t="s">
        <v>29</v>
      </c>
      <c r="D564" s="50" t="s">
        <v>3323</v>
      </c>
      <c r="E564" s="50" t="s">
        <v>2814</v>
      </c>
      <c r="F564" s="50" t="s">
        <v>29</v>
      </c>
      <c r="G564" s="50" t="s">
        <v>29</v>
      </c>
      <c r="H564" s="50" t="s">
        <v>2904</v>
      </c>
      <c r="I564" s="58">
        <v>45171</v>
      </c>
      <c r="J564" s="50" t="s">
        <v>2816</v>
      </c>
      <c r="K564" s="59">
        <v>330012</v>
      </c>
      <c r="L564" s="50" t="s">
        <v>37</v>
      </c>
      <c r="M564" s="51" t="s">
        <v>2747</v>
      </c>
      <c r="N564" s="50" t="s">
        <v>29</v>
      </c>
      <c r="O564" s="50" t="s">
        <v>2829</v>
      </c>
      <c r="P564" s="50" t="s">
        <v>2829</v>
      </c>
      <c r="Q564" s="50" t="s">
        <v>3324</v>
      </c>
      <c r="R564" s="50" t="s">
        <v>29</v>
      </c>
      <c r="S564" s="50" t="s">
        <v>2751</v>
      </c>
      <c r="T564" s="50" t="s">
        <v>2283</v>
      </c>
      <c r="U564" s="50" t="s">
        <v>30</v>
      </c>
      <c r="V564" s="50" t="str">
        <f>VLOOKUP(A564,Register!$D$2:$N$1317,11,0)</f>
        <v xml:space="preserve"> CWIP-New Sulphur Godown</v>
      </c>
      <c r="W564" s="50" t="s">
        <v>29</v>
      </c>
      <c r="X564" s="50" t="s">
        <v>29</v>
      </c>
    </row>
    <row r="565" spans="1:24" ht="14.1" customHeight="1" x14ac:dyDescent="0.25">
      <c r="A565" s="50" t="str">
        <f t="shared" si="8"/>
        <v>9100000046-0</v>
      </c>
      <c r="B565" s="57" t="s">
        <v>29</v>
      </c>
      <c r="C565" s="50" t="s">
        <v>29</v>
      </c>
      <c r="D565" s="50" t="s">
        <v>3323</v>
      </c>
      <c r="E565" s="50" t="s">
        <v>2814</v>
      </c>
      <c r="F565" s="50" t="s">
        <v>29</v>
      </c>
      <c r="G565" s="50" t="s">
        <v>29</v>
      </c>
      <c r="H565" s="50" t="s">
        <v>2904</v>
      </c>
      <c r="I565" s="58">
        <v>45171</v>
      </c>
      <c r="J565" s="50" t="s">
        <v>2816</v>
      </c>
      <c r="K565" s="59">
        <v>127195.29</v>
      </c>
      <c r="L565" s="50" t="s">
        <v>37</v>
      </c>
      <c r="M565" s="51" t="s">
        <v>2747</v>
      </c>
      <c r="N565" s="50" t="s">
        <v>29</v>
      </c>
      <c r="O565" s="50" t="s">
        <v>2829</v>
      </c>
      <c r="P565" s="50" t="s">
        <v>2829</v>
      </c>
      <c r="Q565" s="50" t="s">
        <v>3324</v>
      </c>
      <c r="R565" s="50" t="s">
        <v>29</v>
      </c>
      <c r="S565" s="50" t="s">
        <v>2751</v>
      </c>
      <c r="T565" s="50" t="s">
        <v>2283</v>
      </c>
      <c r="U565" s="50" t="s">
        <v>30</v>
      </c>
      <c r="V565" s="50" t="str">
        <f>VLOOKUP(A565,Register!$D$2:$N$1317,11,0)</f>
        <v xml:space="preserve"> CWIP-New Sulphur Godown</v>
      </c>
      <c r="W565" s="50" t="s">
        <v>29</v>
      </c>
      <c r="X565" s="50" t="s">
        <v>29</v>
      </c>
    </row>
    <row r="566" spans="1:24" ht="14.1" customHeight="1" x14ac:dyDescent="0.25">
      <c r="A566" s="50" t="str">
        <f t="shared" si="8"/>
        <v>9100000046-0</v>
      </c>
      <c r="B566" s="57" t="s">
        <v>29</v>
      </c>
      <c r="C566" s="50" t="s">
        <v>29</v>
      </c>
      <c r="D566" s="50" t="s">
        <v>3323</v>
      </c>
      <c r="E566" s="50" t="s">
        <v>2814</v>
      </c>
      <c r="F566" s="50" t="s">
        <v>29</v>
      </c>
      <c r="G566" s="50" t="s">
        <v>29</v>
      </c>
      <c r="H566" s="50" t="s">
        <v>2904</v>
      </c>
      <c r="I566" s="58">
        <v>45171</v>
      </c>
      <c r="J566" s="50" t="s">
        <v>2816</v>
      </c>
      <c r="K566" s="59">
        <v>59056.89</v>
      </c>
      <c r="L566" s="50" t="s">
        <v>37</v>
      </c>
      <c r="M566" s="51" t="s">
        <v>2747</v>
      </c>
      <c r="N566" s="50" t="s">
        <v>29</v>
      </c>
      <c r="O566" s="50" t="s">
        <v>2829</v>
      </c>
      <c r="P566" s="50" t="s">
        <v>2829</v>
      </c>
      <c r="Q566" s="50" t="s">
        <v>3324</v>
      </c>
      <c r="R566" s="50" t="s">
        <v>29</v>
      </c>
      <c r="S566" s="50" t="s">
        <v>2751</v>
      </c>
      <c r="T566" s="50" t="s">
        <v>2283</v>
      </c>
      <c r="U566" s="50" t="s">
        <v>30</v>
      </c>
      <c r="V566" s="50" t="str">
        <f>VLOOKUP(A566,Register!$D$2:$N$1317,11,0)</f>
        <v xml:space="preserve"> CWIP-New Sulphur Godown</v>
      </c>
      <c r="W566" s="50" t="s">
        <v>29</v>
      </c>
      <c r="X566" s="50" t="s">
        <v>29</v>
      </c>
    </row>
    <row r="567" spans="1:24" ht="14.1" customHeight="1" x14ac:dyDescent="0.25">
      <c r="A567" s="50" t="str">
        <f t="shared" si="8"/>
        <v>9100000046-0</v>
      </c>
      <c r="B567" s="57" t="s">
        <v>29</v>
      </c>
      <c r="C567" s="50" t="s">
        <v>29</v>
      </c>
      <c r="D567" s="50" t="s">
        <v>3323</v>
      </c>
      <c r="E567" s="50" t="s">
        <v>2814</v>
      </c>
      <c r="F567" s="50" t="s">
        <v>29</v>
      </c>
      <c r="G567" s="50" t="s">
        <v>29</v>
      </c>
      <c r="H567" s="50" t="s">
        <v>2904</v>
      </c>
      <c r="I567" s="58">
        <v>45171</v>
      </c>
      <c r="J567" s="50" t="s">
        <v>2816</v>
      </c>
      <c r="K567" s="59">
        <v>18540</v>
      </c>
      <c r="L567" s="50" t="s">
        <v>37</v>
      </c>
      <c r="M567" s="51" t="s">
        <v>2747</v>
      </c>
      <c r="N567" s="50" t="s">
        <v>29</v>
      </c>
      <c r="O567" s="50" t="s">
        <v>2829</v>
      </c>
      <c r="P567" s="50" t="s">
        <v>2829</v>
      </c>
      <c r="Q567" s="50" t="s">
        <v>3324</v>
      </c>
      <c r="R567" s="50" t="s">
        <v>29</v>
      </c>
      <c r="S567" s="50" t="s">
        <v>2751</v>
      </c>
      <c r="T567" s="50" t="s">
        <v>2283</v>
      </c>
      <c r="U567" s="50" t="s">
        <v>30</v>
      </c>
      <c r="V567" s="50" t="str">
        <f>VLOOKUP(A567,Register!$D$2:$N$1317,11,0)</f>
        <v xml:space="preserve"> CWIP-New Sulphur Godown</v>
      </c>
      <c r="W567" s="50" t="s">
        <v>29</v>
      </c>
      <c r="X567" s="50" t="s">
        <v>29</v>
      </c>
    </row>
    <row r="568" spans="1:24" ht="14.1" customHeight="1" x14ac:dyDescent="0.25">
      <c r="A568" s="50" t="str">
        <f t="shared" si="8"/>
        <v>9100000046-0</v>
      </c>
      <c r="B568" s="57" t="s">
        <v>29</v>
      </c>
      <c r="C568" s="50" t="s">
        <v>29</v>
      </c>
      <c r="D568" s="50" t="s">
        <v>3323</v>
      </c>
      <c r="E568" s="50" t="s">
        <v>2814</v>
      </c>
      <c r="F568" s="50" t="s">
        <v>29</v>
      </c>
      <c r="G568" s="50" t="s">
        <v>29</v>
      </c>
      <c r="H568" s="50" t="s">
        <v>2904</v>
      </c>
      <c r="I568" s="58">
        <v>45171</v>
      </c>
      <c r="J568" s="50" t="s">
        <v>2816</v>
      </c>
      <c r="K568" s="59">
        <v>15044.53</v>
      </c>
      <c r="L568" s="50" t="s">
        <v>37</v>
      </c>
      <c r="M568" s="51" t="s">
        <v>2747</v>
      </c>
      <c r="N568" s="50" t="s">
        <v>29</v>
      </c>
      <c r="O568" s="50" t="s">
        <v>2829</v>
      </c>
      <c r="P568" s="50" t="s">
        <v>2829</v>
      </c>
      <c r="Q568" s="50" t="s">
        <v>3324</v>
      </c>
      <c r="R568" s="50" t="s">
        <v>29</v>
      </c>
      <c r="S568" s="50" t="s">
        <v>2751</v>
      </c>
      <c r="T568" s="50" t="s">
        <v>2283</v>
      </c>
      <c r="U568" s="50" t="s">
        <v>30</v>
      </c>
      <c r="V568" s="50" t="str">
        <f>VLOOKUP(A568,Register!$D$2:$N$1317,11,0)</f>
        <v xml:space="preserve"> CWIP-New Sulphur Godown</v>
      </c>
      <c r="W568" s="50" t="s">
        <v>29</v>
      </c>
      <c r="X568" s="50" t="s">
        <v>29</v>
      </c>
    </row>
    <row r="569" spans="1:24" ht="14.1" customHeight="1" x14ac:dyDescent="0.25">
      <c r="A569" s="50" t="str">
        <f t="shared" si="8"/>
        <v>9100000046-0</v>
      </c>
      <c r="B569" s="57" t="s">
        <v>29</v>
      </c>
      <c r="C569" s="50" t="s">
        <v>29</v>
      </c>
      <c r="D569" s="50" t="s">
        <v>3323</v>
      </c>
      <c r="E569" s="50" t="s">
        <v>2814</v>
      </c>
      <c r="F569" s="50" t="s">
        <v>29</v>
      </c>
      <c r="G569" s="50" t="s">
        <v>29</v>
      </c>
      <c r="H569" s="50" t="s">
        <v>2904</v>
      </c>
      <c r="I569" s="58">
        <v>45171</v>
      </c>
      <c r="J569" s="50" t="s">
        <v>2816</v>
      </c>
      <c r="K569" s="59">
        <v>4450.8100000000004</v>
      </c>
      <c r="L569" s="50" t="s">
        <v>37</v>
      </c>
      <c r="M569" s="51" t="s">
        <v>2747</v>
      </c>
      <c r="N569" s="50" t="s">
        <v>29</v>
      </c>
      <c r="O569" s="50" t="s">
        <v>2829</v>
      </c>
      <c r="P569" s="50" t="s">
        <v>2829</v>
      </c>
      <c r="Q569" s="50" t="s">
        <v>3324</v>
      </c>
      <c r="R569" s="50" t="s">
        <v>29</v>
      </c>
      <c r="S569" s="50" t="s">
        <v>2751</v>
      </c>
      <c r="T569" s="50" t="s">
        <v>2283</v>
      </c>
      <c r="U569" s="50" t="s">
        <v>30</v>
      </c>
      <c r="V569" s="50" t="str">
        <f>VLOOKUP(A569,Register!$D$2:$N$1317,11,0)</f>
        <v xml:space="preserve"> CWIP-New Sulphur Godown</v>
      </c>
      <c r="W569" s="50" t="s">
        <v>29</v>
      </c>
      <c r="X569" s="50" t="s">
        <v>29</v>
      </c>
    </row>
    <row r="570" spans="1:24" ht="14.1" customHeight="1" x14ac:dyDescent="0.25">
      <c r="A570" s="50" t="str">
        <f t="shared" si="8"/>
        <v>9100000046-0</v>
      </c>
      <c r="B570" s="57" t="s">
        <v>29</v>
      </c>
      <c r="C570" s="50" t="s">
        <v>29</v>
      </c>
      <c r="D570" s="50" t="s">
        <v>3325</v>
      </c>
      <c r="E570" s="50" t="s">
        <v>2814</v>
      </c>
      <c r="F570" s="50" t="s">
        <v>29</v>
      </c>
      <c r="G570" s="50" t="s">
        <v>29</v>
      </c>
      <c r="H570" s="50" t="s">
        <v>2904</v>
      </c>
      <c r="I570" s="58">
        <v>45171</v>
      </c>
      <c r="J570" s="50" t="s">
        <v>2816</v>
      </c>
      <c r="K570" s="59">
        <v>24372.959999999999</v>
      </c>
      <c r="L570" s="50" t="s">
        <v>37</v>
      </c>
      <c r="M570" s="51" t="s">
        <v>2747</v>
      </c>
      <c r="N570" s="50" t="s">
        <v>29</v>
      </c>
      <c r="O570" s="50" t="s">
        <v>2829</v>
      </c>
      <c r="P570" s="50" t="s">
        <v>2829</v>
      </c>
      <c r="Q570" s="50" t="s">
        <v>3309</v>
      </c>
      <c r="R570" s="50" t="s">
        <v>29</v>
      </c>
      <c r="S570" s="50" t="s">
        <v>2751</v>
      </c>
      <c r="T570" s="50" t="s">
        <v>2283</v>
      </c>
      <c r="U570" s="50" t="s">
        <v>30</v>
      </c>
      <c r="V570" s="50" t="str">
        <f>VLOOKUP(A570,Register!$D$2:$N$1317,11,0)</f>
        <v xml:space="preserve"> CWIP-New Sulphur Godown</v>
      </c>
      <c r="W570" s="50" t="s">
        <v>29</v>
      </c>
      <c r="X570" s="50" t="s">
        <v>29</v>
      </c>
    </row>
    <row r="571" spans="1:24" ht="14.1" customHeight="1" x14ac:dyDescent="0.25">
      <c r="A571" s="50" t="str">
        <f t="shared" si="8"/>
        <v>9100000032-0</v>
      </c>
      <c r="B571" s="57" t="s">
        <v>29</v>
      </c>
      <c r="C571" s="50" t="s">
        <v>29</v>
      </c>
      <c r="D571" s="50" t="s">
        <v>3326</v>
      </c>
      <c r="E571" s="50" t="s">
        <v>2814</v>
      </c>
      <c r="F571" s="50" t="s">
        <v>29</v>
      </c>
      <c r="G571" s="50" t="s">
        <v>29</v>
      </c>
      <c r="H571" s="50" t="s">
        <v>2904</v>
      </c>
      <c r="I571" s="58">
        <v>45171</v>
      </c>
      <c r="J571" s="50" t="s">
        <v>2816</v>
      </c>
      <c r="K571" s="59">
        <v>17061.07</v>
      </c>
      <c r="L571" s="50" t="s">
        <v>37</v>
      </c>
      <c r="M571" s="51" t="s">
        <v>2747</v>
      </c>
      <c r="N571" s="50" t="s">
        <v>29</v>
      </c>
      <c r="O571" s="50" t="s">
        <v>32</v>
      </c>
      <c r="P571" s="50" t="s">
        <v>32</v>
      </c>
      <c r="Q571" s="50" t="s">
        <v>3327</v>
      </c>
      <c r="R571" s="50" t="s">
        <v>29</v>
      </c>
      <c r="S571" s="50" t="s">
        <v>2751</v>
      </c>
      <c r="T571" s="50" t="s">
        <v>2255</v>
      </c>
      <c r="U571" s="50" t="s">
        <v>30</v>
      </c>
      <c r="V571" s="50" t="str">
        <f>VLOOKUP(A571,Register!$D$2:$N$1317,11,0)</f>
        <v>CWIP - CANE YARD ROAD &amp; DRAIN WORK</v>
      </c>
      <c r="W571" s="50" t="s">
        <v>29</v>
      </c>
      <c r="X571" s="50" t="s">
        <v>29</v>
      </c>
    </row>
    <row r="572" spans="1:24" ht="14.1" customHeight="1" x14ac:dyDescent="0.25">
      <c r="A572" s="50" t="str">
        <f t="shared" si="8"/>
        <v>9100000032-0</v>
      </c>
      <c r="B572" s="57" t="s">
        <v>29</v>
      </c>
      <c r="C572" s="50" t="s">
        <v>29</v>
      </c>
      <c r="D572" s="50" t="s">
        <v>3326</v>
      </c>
      <c r="E572" s="50" t="s">
        <v>2814</v>
      </c>
      <c r="F572" s="50" t="s">
        <v>29</v>
      </c>
      <c r="G572" s="50" t="s">
        <v>29</v>
      </c>
      <c r="H572" s="50" t="s">
        <v>2904</v>
      </c>
      <c r="I572" s="58">
        <v>45171</v>
      </c>
      <c r="J572" s="50" t="s">
        <v>2816</v>
      </c>
      <c r="K572" s="59">
        <v>130030.48</v>
      </c>
      <c r="L572" s="50" t="s">
        <v>37</v>
      </c>
      <c r="M572" s="51" t="s">
        <v>2747</v>
      </c>
      <c r="N572" s="50" t="s">
        <v>29</v>
      </c>
      <c r="O572" s="50" t="s">
        <v>32</v>
      </c>
      <c r="P572" s="50" t="s">
        <v>32</v>
      </c>
      <c r="Q572" s="50" t="s">
        <v>3327</v>
      </c>
      <c r="R572" s="50" t="s">
        <v>29</v>
      </c>
      <c r="S572" s="50" t="s">
        <v>2751</v>
      </c>
      <c r="T572" s="50" t="s">
        <v>2255</v>
      </c>
      <c r="U572" s="50" t="s">
        <v>30</v>
      </c>
      <c r="V572" s="50" t="str">
        <f>VLOOKUP(A572,Register!$D$2:$N$1317,11,0)</f>
        <v>CWIP - CANE YARD ROAD &amp; DRAIN WORK</v>
      </c>
      <c r="W572" s="50" t="s">
        <v>29</v>
      </c>
      <c r="X572" s="50" t="s">
        <v>29</v>
      </c>
    </row>
    <row r="573" spans="1:24" ht="14.1" customHeight="1" x14ac:dyDescent="0.25">
      <c r="A573" s="50" t="str">
        <f t="shared" si="8"/>
        <v>9100000040-0</v>
      </c>
      <c r="B573" s="57" t="s">
        <v>29</v>
      </c>
      <c r="C573" s="50" t="s">
        <v>29</v>
      </c>
      <c r="D573" s="50" t="s">
        <v>3328</v>
      </c>
      <c r="E573" s="50" t="s">
        <v>2814</v>
      </c>
      <c r="F573" s="50" t="s">
        <v>29</v>
      </c>
      <c r="G573" s="50" t="s">
        <v>29</v>
      </c>
      <c r="H573" s="50" t="s">
        <v>2904</v>
      </c>
      <c r="I573" s="58">
        <v>45172</v>
      </c>
      <c r="J573" s="50" t="s">
        <v>2816</v>
      </c>
      <c r="K573" s="59">
        <v>20620.419999999998</v>
      </c>
      <c r="L573" s="50" t="s">
        <v>37</v>
      </c>
      <c r="M573" s="51" t="s">
        <v>2747</v>
      </c>
      <c r="N573" s="50" t="s">
        <v>29</v>
      </c>
      <c r="O573" s="50" t="s">
        <v>32</v>
      </c>
      <c r="P573" s="50" t="s">
        <v>32</v>
      </c>
      <c r="Q573" s="50" t="s">
        <v>3329</v>
      </c>
      <c r="R573" s="50" t="s">
        <v>29</v>
      </c>
      <c r="S573" s="50" t="s">
        <v>2751</v>
      </c>
      <c r="T573" s="50" t="s">
        <v>2271</v>
      </c>
      <c r="U573" s="50" t="s">
        <v>30</v>
      </c>
      <c r="V573" s="50" t="str">
        <f>VLOOKUP(A573,Register!$D$2:$N$1317,11,0)</f>
        <v>Two Room Set G+3</v>
      </c>
      <c r="W573" s="50" t="s">
        <v>29</v>
      </c>
      <c r="X573" s="50" t="s">
        <v>29</v>
      </c>
    </row>
    <row r="574" spans="1:24" ht="14.1" customHeight="1" x14ac:dyDescent="0.25">
      <c r="A574" s="50" t="str">
        <f t="shared" si="8"/>
        <v>9100000040-0</v>
      </c>
      <c r="B574" s="57" t="s">
        <v>29</v>
      </c>
      <c r="C574" s="50" t="s">
        <v>29</v>
      </c>
      <c r="D574" s="50" t="s">
        <v>3328</v>
      </c>
      <c r="E574" s="50" t="s">
        <v>2814</v>
      </c>
      <c r="F574" s="50" t="s">
        <v>29</v>
      </c>
      <c r="G574" s="50" t="s">
        <v>29</v>
      </c>
      <c r="H574" s="50" t="s">
        <v>2904</v>
      </c>
      <c r="I574" s="58">
        <v>45172</v>
      </c>
      <c r="J574" s="50" t="s">
        <v>2816</v>
      </c>
      <c r="K574" s="59">
        <v>12186.48</v>
      </c>
      <c r="L574" s="50" t="s">
        <v>37</v>
      </c>
      <c r="M574" s="51" t="s">
        <v>2747</v>
      </c>
      <c r="N574" s="50" t="s">
        <v>29</v>
      </c>
      <c r="O574" s="50" t="s">
        <v>32</v>
      </c>
      <c r="P574" s="50" t="s">
        <v>32</v>
      </c>
      <c r="Q574" s="50" t="s">
        <v>3329</v>
      </c>
      <c r="R574" s="50" t="s">
        <v>29</v>
      </c>
      <c r="S574" s="50" t="s">
        <v>2751</v>
      </c>
      <c r="T574" s="50" t="s">
        <v>2271</v>
      </c>
      <c r="U574" s="50" t="s">
        <v>30</v>
      </c>
      <c r="V574" s="50" t="str">
        <f>VLOOKUP(A574,Register!$D$2:$N$1317,11,0)</f>
        <v>Two Room Set G+3</v>
      </c>
      <c r="W574" s="50" t="s">
        <v>29</v>
      </c>
      <c r="X574" s="50" t="s">
        <v>29</v>
      </c>
    </row>
    <row r="575" spans="1:24" ht="14.1" customHeight="1" x14ac:dyDescent="0.25">
      <c r="A575" s="50" t="str">
        <f t="shared" si="8"/>
        <v>9100000032-0</v>
      </c>
      <c r="B575" s="57" t="s">
        <v>29</v>
      </c>
      <c r="C575" s="50" t="s">
        <v>29</v>
      </c>
      <c r="D575" s="50" t="s">
        <v>3330</v>
      </c>
      <c r="E575" s="50" t="s">
        <v>2814</v>
      </c>
      <c r="F575" s="50" t="s">
        <v>29</v>
      </c>
      <c r="G575" s="50" t="s">
        <v>29</v>
      </c>
      <c r="H575" s="50" t="s">
        <v>2904</v>
      </c>
      <c r="I575" s="58">
        <v>45172</v>
      </c>
      <c r="J575" s="50" t="s">
        <v>2816</v>
      </c>
      <c r="K575" s="59">
        <v>17061.07</v>
      </c>
      <c r="L575" s="50" t="s">
        <v>37</v>
      </c>
      <c r="M575" s="51" t="s">
        <v>2747</v>
      </c>
      <c r="N575" s="50" t="s">
        <v>29</v>
      </c>
      <c r="O575" s="50" t="s">
        <v>32</v>
      </c>
      <c r="P575" s="50" t="s">
        <v>32</v>
      </c>
      <c r="Q575" s="50" t="s">
        <v>3297</v>
      </c>
      <c r="R575" s="50" t="s">
        <v>29</v>
      </c>
      <c r="S575" s="50" t="s">
        <v>2751</v>
      </c>
      <c r="T575" s="50" t="s">
        <v>2255</v>
      </c>
      <c r="U575" s="50" t="s">
        <v>30</v>
      </c>
      <c r="V575" s="50" t="str">
        <f>VLOOKUP(A575,Register!$D$2:$N$1317,11,0)</f>
        <v>CWIP - CANE YARD ROAD &amp; DRAIN WORK</v>
      </c>
      <c r="W575" s="50" t="s">
        <v>29</v>
      </c>
      <c r="X575" s="50" t="s">
        <v>29</v>
      </c>
    </row>
    <row r="576" spans="1:24" ht="14.1" customHeight="1" x14ac:dyDescent="0.25">
      <c r="A576" s="50" t="str">
        <f t="shared" si="8"/>
        <v>9100000046-0</v>
      </c>
      <c r="B576" s="57" t="s">
        <v>29</v>
      </c>
      <c r="C576" s="50" t="s">
        <v>29</v>
      </c>
      <c r="D576" s="50" t="s">
        <v>3331</v>
      </c>
      <c r="E576" s="50" t="s">
        <v>2814</v>
      </c>
      <c r="F576" s="50" t="s">
        <v>29</v>
      </c>
      <c r="G576" s="50" t="s">
        <v>29</v>
      </c>
      <c r="H576" s="50" t="s">
        <v>2904</v>
      </c>
      <c r="I576" s="58">
        <v>45172</v>
      </c>
      <c r="J576" s="50" t="s">
        <v>2816</v>
      </c>
      <c r="K576" s="59">
        <v>762.6</v>
      </c>
      <c r="L576" s="50" t="s">
        <v>37</v>
      </c>
      <c r="M576" s="51" t="s">
        <v>2747</v>
      </c>
      <c r="N576" s="50" t="s">
        <v>29</v>
      </c>
      <c r="O576" s="50" t="s">
        <v>2829</v>
      </c>
      <c r="P576" s="50" t="s">
        <v>2829</v>
      </c>
      <c r="Q576" s="50" t="s">
        <v>3332</v>
      </c>
      <c r="R576" s="50" t="s">
        <v>29</v>
      </c>
      <c r="S576" s="50" t="s">
        <v>2751</v>
      </c>
      <c r="T576" s="50" t="s">
        <v>2283</v>
      </c>
      <c r="U576" s="50" t="s">
        <v>30</v>
      </c>
      <c r="V576" s="50" t="str">
        <f>VLOOKUP(A576,Register!$D$2:$N$1317,11,0)</f>
        <v xml:space="preserve"> CWIP-New Sulphur Godown</v>
      </c>
      <c r="W576" s="50" t="s">
        <v>29</v>
      </c>
      <c r="X576" s="50" t="s">
        <v>29</v>
      </c>
    </row>
    <row r="577" spans="1:24" ht="14.1" customHeight="1" x14ac:dyDescent="0.25">
      <c r="A577" s="50" t="str">
        <f t="shared" si="8"/>
        <v>9100000046-0</v>
      </c>
      <c r="B577" s="57" t="s">
        <v>29</v>
      </c>
      <c r="C577" s="50" t="s">
        <v>29</v>
      </c>
      <c r="D577" s="50" t="s">
        <v>3331</v>
      </c>
      <c r="E577" s="50" t="s">
        <v>2814</v>
      </c>
      <c r="F577" s="50" t="s">
        <v>29</v>
      </c>
      <c r="G577" s="50" t="s">
        <v>29</v>
      </c>
      <c r="H577" s="50" t="s">
        <v>2904</v>
      </c>
      <c r="I577" s="58">
        <v>45172</v>
      </c>
      <c r="J577" s="50" t="s">
        <v>2816</v>
      </c>
      <c r="K577" s="59">
        <v>96.67</v>
      </c>
      <c r="L577" s="50" t="s">
        <v>37</v>
      </c>
      <c r="M577" s="51" t="s">
        <v>2747</v>
      </c>
      <c r="N577" s="50" t="s">
        <v>29</v>
      </c>
      <c r="O577" s="50" t="s">
        <v>2829</v>
      </c>
      <c r="P577" s="50" t="s">
        <v>2829</v>
      </c>
      <c r="Q577" s="50" t="s">
        <v>3332</v>
      </c>
      <c r="R577" s="50" t="s">
        <v>29</v>
      </c>
      <c r="S577" s="50" t="s">
        <v>2751</v>
      </c>
      <c r="T577" s="50" t="s">
        <v>2283</v>
      </c>
      <c r="U577" s="50" t="s">
        <v>30</v>
      </c>
      <c r="V577" s="50" t="str">
        <f>VLOOKUP(A577,Register!$D$2:$N$1317,11,0)</f>
        <v xml:space="preserve"> CWIP-New Sulphur Godown</v>
      </c>
      <c r="W577" s="50" t="s">
        <v>29</v>
      </c>
      <c r="X577" s="50" t="s">
        <v>29</v>
      </c>
    </row>
    <row r="578" spans="1:24" ht="14.1" customHeight="1" x14ac:dyDescent="0.25">
      <c r="A578" s="50" t="str">
        <f t="shared" si="8"/>
        <v>9100000046-0</v>
      </c>
      <c r="B578" s="57" t="s">
        <v>29</v>
      </c>
      <c r="C578" s="50" t="s">
        <v>29</v>
      </c>
      <c r="D578" s="50" t="s">
        <v>3333</v>
      </c>
      <c r="E578" s="50" t="s">
        <v>2814</v>
      </c>
      <c r="F578" s="50" t="s">
        <v>29</v>
      </c>
      <c r="G578" s="50" t="s">
        <v>29</v>
      </c>
      <c r="H578" s="50" t="s">
        <v>2904</v>
      </c>
      <c r="I578" s="58">
        <v>45173</v>
      </c>
      <c r="J578" s="50" t="s">
        <v>2816</v>
      </c>
      <c r="K578" s="59">
        <v>12186.48</v>
      </c>
      <c r="L578" s="50" t="s">
        <v>37</v>
      </c>
      <c r="M578" s="51" t="s">
        <v>2747</v>
      </c>
      <c r="N578" s="50" t="s">
        <v>29</v>
      </c>
      <c r="O578" s="50" t="s">
        <v>2829</v>
      </c>
      <c r="P578" s="50" t="s">
        <v>2829</v>
      </c>
      <c r="Q578" s="50" t="s">
        <v>3309</v>
      </c>
      <c r="R578" s="50" t="s">
        <v>29</v>
      </c>
      <c r="S578" s="50" t="s">
        <v>2751</v>
      </c>
      <c r="T578" s="50" t="s">
        <v>2283</v>
      </c>
      <c r="U578" s="50" t="s">
        <v>30</v>
      </c>
      <c r="V578" s="50" t="str">
        <f>VLOOKUP(A578,Register!$D$2:$N$1317,11,0)</f>
        <v xml:space="preserve"> CWIP-New Sulphur Godown</v>
      </c>
      <c r="W578" s="50" t="s">
        <v>29</v>
      </c>
      <c r="X578" s="50" t="s">
        <v>29</v>
      </c>
    </row>
    <row r="579" spans="1:24" ht="14.1" customHeight="1" x14ac:dyDescent="0.25">
      <c r="A579" s="50" t="str">
        <f t="shared" ref="A579:A642" si="9">CONCATENATE(T579,"-",U579)</f>
        <v>9100000032-0</v>
      </c>
      <c r="B579" s="57" t="s">
        <v>29</v>
      </c>
      <c r="C579" s="50" t="s">
        <v>29</v>
      </c>
      <c r="D579" s="50" t="s">
        <v>3334</v>
      </c>
      <c r="E579" s="50" t="s">
        <v>2814</v>
      </c>
      <c r="F579" s="50" t="s">
        <v>29</v>
      </c>
      <c r="G579" s="50" t="s">
        <v>29</v>
      </c>
      <c r="H579" s="50" t="s">
        <v>2904</v>
      </c>
      <c r="I579" s="58">
        <v>45173</v>
      </c>
      <c r="J579" s="50" t="s">
        <v>2816</v>
      </c>
      <c r="K579" s="59">
        <v>12186.48</v>
      </c>
      <c r="L579" s="50" t="s">
        <v>37</v>
      </c>
      <c r="M579" s="51" t="s">
        <v>2747</v>
      </c>
      <c r="N579" s="50" t="s">
        <v>29</v>
      </c>
      <c r="O579" s="50" t="s">
        <v>32</v>
      </c>
      <c r="P579" s="50" t="s">
        <v>32</v>
      </c>
      <c r="Q579" s="50" t="s">
        <v>3335</v>
      </c>
      <c r="R579" s="50" t="s">
        <v>29</v>
      </c>
      <c r="S579" s="50" t="s">
        <v>2751</v>
      </c>
      <c r="T579" s="50" t="s">
        <v>2255</v>
      </c>
      <c r="U579" s="50" t="s">
        <v>30</v>
      </c>
      <c r="V579" s="50" t="str">
        <f>VLOOKUP(A579,Register!$D$2:$N$1317,11,0)</f>
        <v>CWIP - CANE YARD ROAD &amp; DRAIN WORK</v>
      </c>
      <c r="W579" s="50" t="s">
        <v>29</v>
      </c>
      <c r="X579" s="50" t="s">
        <v>29</v>
      </c>
    </row>
    <row r="580" spans="1:24" ht="14.1" customHeight="1" x14ac:dyDescent="0.25">
      <c r="A580" s="50" t="str">
        <f t="shared" si="9"/>
        <v>9100000032-0</v>
      </c>
      <c r="B580" s="57" t="s">
        <v>29</v>
      </c>
      <c r="C580" s="50" t="s">
        <v>29</v>
      </c>
      <c r="D580" s="50" t="s">
        <v>3336</v>
      </c>
      <c r="E580" s="50" t="s">
        <v>2814</v>
      </c>
      <c r="F580" s="50" t="s">
        <v>29</v>
      </c>
      <c r="G580" s="50" t="s">
        <v>29</v>
      </c>
      <c r="H580" s="50" t="s">
        <v>2904</v>
      </c>
      <c r="I580" s="58">
        <v>45173</v>
      </c>
      <c r="J580" s="50" t="s">
        <v>2816</v>
      </c>
      <c r="K580" s="59">
        <v>17061.07</v>
      </c>
      <c r="L580" s="50" t="s">
        <v>37</v>
      </c>
      <c r="M580" s="51" t="s">
        <v>2747</v>
      </c>
      <c r="N580" s="50" t="s">
        <v>29</v>
      </c>
      <c r="O580" s="50" t="s">
        <v>32</v>
      </c>
      <c r="P580" s="50" t="s">
        <v>32</v>
      </c>
      <c r="Q580" s="50" t="s">
        <v>3337</v>
      </c>
      <c r="R580" s="50" t="s">
        <v>29</v>
      </c>
      <c r="S580" s="50" t="s">
        <v>2751</v>
      </c>
      <c r="T580" s="50" t="s">
        <v>2255</v>
      </c>
      <c r="U580" s="50" t="s">
        <v>30</v>
      </c>
      <c r="V580" s="50" t="str">
        <f>VLOOKUP(A580,Register!$D$2:$N$1317,11,0)</f>
        <v>CWIP - CANE YARD ROAD &amp; DRAIN WORK</v>
      </c>
      <c r="W580" s="50" t="s">
        <v>29</v>
      </c>
      <c r="X580" s="50" t="s">
        <v>29</v>
      </c>
    </row>
    <row r="581" spans="1:24" ht="14.1" customHeight="1" x14ac:dyDescent="0.25">
      <c r="A581" s="50" t="str">
        <f t="shared" si="9"/>
        <v>9100000042-0</v>
      </c>
      <c r="B581" s="57" t="s">
        <v>29</v>
      </c>
      <c r="C581" s="50" t="s">
        <v>29</v>
      </c>
      <c r="D581" s="50" t="s">
        <v>3338</v>
      </c>
      <c r="E581" s="50" t="s">
        <v>2814</v>
      </c>
      <c r="F581" s="50" t="s">
        <v>29</v>
      </c>
      <c r="G581" s="50" t="s">
        <v>29</v>
      </c>
      <c r="H581" s="50" t="s">
        <v>2904</v>
      </c>
      <c r="I581" s="58">
        <v>45175</v>
      </c>
      <c r="J581" s="50" t="s">
        <v>2816</v>
      </c>
      <c r="K581" s="59">
        <v>6093.24</v>
      </c>
      <c r="L581" s="50" t="s">
        <v>37</v>
      </c>
      <c r="M581" s="51" t="s">
        <v>2747</v>
      </c>
      <c r="N581" s="50" t="s">
        <v>29</v>
      </c>
      <c r="O581" s="50" t="s">
        <v>32</v>
      </c>
      <c r="P581" s="50" t="s">
        <v>32</v>
      </c>
      <c r="Q581" s="50" t="s">
        <v>3339</v>
      </c>
      <c r="R581" s="50" t="s">
        <v>29</v>
      </c>
      <c r="S581" s="50" t="s">
        <v>2751</v>
      </c>
      <c r="T581" s="50" t="s">
        <v>2275</v>
      </c>
      <c r="U581" s="50" t="s">
        <v>30</v>
      </c>
      <c r="V581" s="50" t="str">
        <f>VLOOKUP(A581,Register!$D$2:$N$1317,11,0)</f>
        <v>CWIP- Token Room</v>
      </c>
      <c r="W581" s="50" t="s">
        <v>29</v>
      </c>
      <c r="X581" s="50" t="s">
        <v>29</v>
      </c>
    </row>
    <row r="582" spans="1:24" ht="14.1" customHeight="1" x14ac:dyDescent="0.25">
      <c r="A582" s="50" t="str">
        <f t="shared" si="9"/>
        <v>9100000032-0</v>
      </c>
      <c r="B582" s="57" t="s">
        <v>29</v>
      </c>
      <c r="C582" s="50" t="s">
        <v>29</v>
      </c>
      <c r="D582" s="50" t="s">
        <v>3340</v>
      </c>
      <c r="E582" s="50" t="s">
        <v>2814</v>
      </c>
      <c r="F582" s="50" t="s">
        <v>29</v>
      </c>
      <c r="G582" s="50" t="s">
        <v>29</v>
      </c>
      <c r="H582" s="50" t="s">
        <v>2904</v>
      </c>
      <c r="I582" s="58">
        <v>45175</v>
      </c>
      <c r="J582" s="50" t="s">
        <v>2816</v>
      </c>
      <c r="K582" s="59">
        <v>17061.07</v>
      </c>
      <c r="L582" s="50" t="s">
        <v>37</v>
      </c>
      <c r="M582" s="51" t="s">
        <v>2747</v>
      </c>
      <c r="N582" s="50" t="s">
        <v>29</v>
      </c>
      <c r="O582" s="50" t="s">
        <v>32</v>
      </c>
      <c r="P582" s="50" t="s">
        <v>32</v>
      </c>
      <c r="Q582" s="50" t="s">
        <v>3341</v>
      </c>
      <c r="R582" s="50" t="s">
        <v>29</v>
      </c>
      <c r="S582" s="50" t="s">
        <v>2751</v>
      </c>
      <c r="T582" s="50" t="s">
        <v>2255</v>
      </c>
      <c r="U582" s="50" t="s">
        <v>30</v>
      </c>
      <c r="V582" s="50" t="str">
        <f>VLOOKUP(A582,Register!$D$2:$N$1317,11,0)</f>
        <v>CWIP - CANE YARD ROAD &amp; DRAIN WORK</v>
      </c>
      <c r="W582" s="50" t="s">
        <v>29</v>
      </c>
      <c r="X582" s="50" t="s">
        <v>29</v>
      </c>
    </row>
    <row r="583" spans="1:24" ht="14.1" customHeight="1" x14ac:dyDescent="0.25">
      <c r="A583" s="50" t="str">
        <f t="shared" si="9"/>
        <v>9100000032-0</v>
      </c>
      <c r="B583" s="57" t="s">
        <v>29</v>
      </c>
      <c r="C583" s="50" t="s">
        <v>29</v>
      </c>
      <c r="D583" s="50" t="s">
        <v>3342</v>
      </c>
      <c r="E583" s="50" t="s">
        <v>2814</v>
      </c>
      <c r="F583" s="50" t="s">
        <v>29</v>
      </c>
      <c r="G583" s="50" t="s">
        <v>29</v>
      </c>
      <c r="H583" s="50" t="s">
        <v>2904</v>
      </c>
      <c r="I583" s="58">
        <v>45176</v>
      </c>
      <c r="J583" s="50" t="s">
        <v>2816</v>
      </c>
      <c r="K583" s="59">
        <v>15698.74</v>
      </c>
      <c r="L583" s="50" t="s">
        <v>37</v>
      </c>
      <c r="M583" s="51" t="s">
        <v>2747</v>
      </c>
      <c r="N583" s="50" t="s">
        <v>29</v>
      </c>
      <c r="O583" s="50" t="s">
        <v>32</v>
      </c>
      <c r="P583" s="50" t="s">
        <v>32</v>
      </c>
      <c r="Q583" s="50" t="s">
        <v>3343</v>
      </c>
      <c r="R583" s="50" t="s">
        <v>29</v>
      </c>
      <c r="S583" s="50" t="s">
        <v>2751</v>
      </c>
      <c r="T583" s="50" t="s">
        <v>2255</v>
      </c>
      <c r="U583" s="50" t="s">
        <v>30</v>
      </c>
      <c r="V583" s="50" t="str">
        <f>VLOOKUP(A583,Register!$D$2:$N$1317,11,0)</f>
        <v>CWIP - CANE YARD ROAD &amp; DRAIN WORK</v>
      </c>
      <c r="W583" s="50" t="s">
        <v>29</v>
      </c>
      <c r="X583" s="50" t="s">
        <v>29</v>
      </c>
    </row>
    <row r="584" spans="1:24" ht="14.1" customHeight="1" x14ac:dyDescent="0.25">
      <c r="A584" s="50" t="str">
        <f t="shared" si="9"/>
        <v>9100000032-0</v>
      </c>
      <c r="B584" s="57" t="s">
        <v>29</v>
      </c>
      <c r="C584" s="50" t="s">
        <v>29</v>
      </c>
      <c r="D584" s="50" t="s">
        <v>3342</v>
      </c>
      <c r="E584" s="50" t="s">
        <v>2814</v>
      </c>
      <c r="F584" s="50" t="s">
        <v>29</v>
      </c>
      <c r="G584" s="50" t="s">
        <v>29</v>
      </c>
      <c r="H584" s="50" t="s">
        <v>2904</v>
      </c>
      <c r="I584" s="58">
        <v>45176</v>
      </c>
      <c r="J584" s="50" t="s">
        <v>2816</v>
      </c>
      <c r="K584" s="59">
        <v>15422.37</v>
      </c>
      <c r="L584" s="50" t="s">
        <v>37</v>
      </c>
      <c r="M584" s="51" t="s">
        <v>2747</v>
      </c>
      <c r="N584" s="50" t="s">
        <v>29</v>
      </c>
      <c r="O584" s="50" t="s">
        <v>32</v>
      </c>
      <c r="P584" s="50" t="s">
        <v>32</v>
      </c>
      <c r="Q584" s="50" t="s">
        <v>3343</v>
      </c>
      <c r="R584" s="50" t="s">
        <v>29</v>
      </c>
      <c r="S584" s="50" t="s">
        <v>2751</v>
      </c>
      <c r="T584" s="50" t="s">
        <v>2255</v>
      </c>
      <c r="U584" s="50" t="s">
        <v>30</v>
      </c>
      <c r="V584" s="50" t="str">
        <f>VLOOKUP(A584,Register!$D$2:$N$1317,11,0)</f>
        <v>CWIP - CANE YARD ROAD &amp; DRAIN WORK</v>
      </c>
      <c r="W584" s="50" t="s">
        <v>29</v>
      </c>
      <c r="X584" s="50" t="s">
        <v>29</v>
      </c>
    </row>
    <row r="585" spans="1:24" ht="14.1" customHeight="1" x14ac:dyDescent="0.25">
      <c r="A585" s="50" t="str">
        <f t="shared" si="9"/>
        <v>9100000032-0</v>
      </c>
      <c r="B585" s="57" t="s">
        <v>29</v>
      </c>
      <c r="C585" s="50" t="s">
        <v>29</v>
      </c>
      <c r="D585" s="50" t="s">
        <v>3342</v>
      </c>
      <c r="E585" s="50" t="s">
        <v>2814</v>
      </c>
      <c r="F585" s="50" t="s">
        <v>29</v>
      </c>
      <c r="G585" s="50" t="s">
        <v>29</v>
      </c>
      <c r="H585" s="50" t="s">
        <v>2904</v>
      </c>
      <c r="I585" s="58">
        <v>45176</v>
      </c>
      <c r="J585" s="50" t="s">
        <v>2816</v>
      </c>
      <c r="K585" s="59">
        <v>15465.32</v>
      </c>
      <c r="L585" s="50" t="s">
        <v>37</v>
      </c>
      <c r="M585" s="51" t="s">
        <v>2747</v>
      </c>
      <c r="N585" s="50" t="s">
        <v>29</v>
      </c>
      <c r="O585" s="50" t="s">
        <v>32</v>
      </c>
      <c r="P585" s="50" t="s">
        <v>32</v>
      </c>
      <c r="Q585" s="50" t="s">
        <v>3343</v>
      </c>
      <c r="R585" s="50" t="s">
        <v>29</v>
      </c>
      <c r="S585" s="50" t="s">
        <v>2751</v>
      </c>
      <c r="T585" s="50" t="s">
        <v>2255</v>
      </c>
      <c r="U585" s="50" t="s">
        <v>30</v>
      </c>
      <c r="V585" s="50" t="str">
        <f>VLOOKUP(A585,Register!$D$2:$N$1317,11,0)</f>
        <v>CWIP - CANE YARD ROAD &amp; DRAIN WORK</v>
      </c>
      <c r="W585" s="50" t="s">
        <v>29</v>
      </c>
      <c r="X585" s="50" t="s">
        <v>29</v>
      </c>
    </row>
    <row r="586" spans="1:24" ht="14.1" customHeight="1" x14ac:dyDescent="0.25">
      <c r="A586" s="50" t="str">
        <f t="shared" si="9"/>
        <v>9100000032-0</v>
      </c>
      <c r="B586" s="57" t="s">
        <v>29</v>
      </c>
      <c r="C586" s="50" t="s">
        <v>29</v>
      </c>
      <c r="D586" s="50" t="s">
        <v>3344</v>
      </c>
      <c r="E586" s="50" t="s">
        <v>2814</v>
      </c>
      <c r="F586" s="50" t="s">
        <v>29</v>
      </c>
      <c r="G586" s="50" t="s">
        <v>29</v>
      </c>
      <c r="H586" s="50" t="s">
        <v>2904</v>
      </c>
      <c r="I586" s="58">
        <v>45176</v>
      </c>
      <c r="J586" s="50" t="s">
        <v>2816</v>
      </c>
      <c r="K586" s="59">
        <v>17061.07</v>
      </c>
      <c r="L586" s="50" t="s">
        <v>37</v>
      </c>
      <c r="M586" s="51" t="s">
        <v>2747</v>
      </c>
      <c r="N586" s="50" t="s">
        <v>29</v>
      </c>
      <c r="O586" s="50" t="s">
        <v>32</v>
      </c>
      <c r="P586" s="50" t="s">
        <v>32</v>
      </c>
      <c r="Q586" s="50" t="s">
        <v>3335</v>
      </c>
      <c r="R586" s="50" t="s">
        <v>29</v>
      </c>
      <c r="S586" s="50" t="s">
        <v>2751</v>
      </c>
      <c r="T586" s="50" t="s">
        <v>2255</v>
      </c>
      <c r="U586" s="50" t="s">
        <v>30</v>
      </c>
      <c r="V586" s="50" t="str">
        <f>VLOOKUP(A586,Register!$D$2:$N$1317,11,0)</f>
        <v>CWIP - CANE YARD ROAD &amp; DRAIN WORK</v>
      </c>
      <c r="W586" s="50" t="s">
        <v>29</v>
      </c>
      <c r="X586" s="50" t="s">
        <v>29</v>
      </c>
    </row>
    <row r="587" spans="1:24" ht="14.1" customHeight="1" x14ac:dyDescent="0.25">
      <c r="A587" s="50" t="str">
        <f t="shared" si="9"/>
        <v>9100000032-0</v>
      </c>
      <c r="B587" s="57" t="s">
        <v>29</v>
      </c>
      <c r="C587" s="50" t="s">
        <v>29</v>
      </c>
      <c r="D587" s="50" t="s">
        <v>3345</v>
      </c>
      <c r="E587" s="50" t="s">
        <v>2814</v>
      </c>
      <c r="F587" s="50" t="s">
        <v>29</v>
      </c>
      <c r="G587" s="50" t="s">
        <v>29</v>
      </c>
      <c r="H587" s="50" t="s">
        <v>2904</v>
      </c>
      <c r="I587" s="58">
        <v>45177</v>
      </c>
      <c r="J587" s="50" t="s">
        <v>2816</v>
      </c>
      <c r="K587" s="59">
        <v>24372.959999999999</v>
      </c>
      <c r="L587" s="50" t="s">
        <v>37</v>
      </c>
      <c r="M587" s="51" t="s">
        <v>2747</v>
      </c>
      <c r="N587" s="50" t="s">
        <v>29</v>
      </c>
      <c r="O587" s="50" t="s">
        <v>32</v>
      </c>
      <c r="P587" s="50" t="s">
        <v>32</v>
      </c>
      <c r="Q587" s="50" t="s">
        <v>3329</v>
      </c>
      <c r="R587" s="50" t="s">
        <v>29</v>
      </c>
      <c r="S587" s="50" t="s">
        <v>2751</v>
      </c>
      <c r="T587" s="50" t="s">
        <v>2255</v>
      </c>
      <c r="U587" s="50" t="s">
        <v>30</v>
      </c>
      <c r="V587" s="50" t="str">
        <f>VLOOKUP(A587,Register!$D$2:$N$1317,11,0)</f>
        <v>CWIP - CANE YARD ROAD &amp; DRAIN WORK</v>
      </c>
      <c r="W587" s="50" t="s">
        <v>29</v>
      </c>
      <c r="X587" s="50" t="s">
        <v>29</v>
      </c>
    </row>
    <row r="588" spans="1:24" ht="14.1" customHeight="1" x14ac:dyDescent="0.25">
      <c r="A588" s="50" t="str">
        <f t="shared" si="9"/>
        <v>9100000032-0</v>
      </c>
      <c r="B588" s="57" t="s">
        <v>29</v>
      </c>
      <c r="C588" s="50" t="s">
        <v>29</v>
      </c>
      <c r="D588" s="50" t="s">
        <v>3346</v>
      </c>
      <c r="E588" s="50" t="s">
        <v>2814</v>
      </c>
      <c r="F588" s="50" t="s">
        <v>29</v>
      </c>
      <c r="G588" s="50" t="s">
        <v>29</v>
      </c>
      <c r="H588" s="50" t="s">
        <v>2904</v>
      </c>
      <c r="I588" s="58">
        <v>45177</v>
      </c>
      <c r="J588" s="50" t="s">
        <v>2816</v>
      </c>
      <c r="K588" s="59">
        <v>1627.49</v>
      </c>
      <c r="L588" s="50" t="s">
        <v>37</v>
      </c>
      <c r="M588" s="51" t="s">
        <v>2747</v>
      </c>
      <c r="N588" s="50" t="s">
        <v>29</v>
      </c>
      <c r="O588" s="50" t="s">
        <v>32</v>
      </c>
      <c r="P588" s="50" t="s">
        <v>32</v>
      </c>
      <c r="Q588" s="50" t="s">
        <v>3335</v>
      </c>
      <c r="R588" s="50" t="s">
        <v>29</v>
      </c>
      <c r="S588" s="50" t="s">
        <v>2751</v>
      </c>
      <c r="T588" s="50" t="s">
        <v>2255</v>
      </c>
      <c r="U588" s="50" t="s">
        <v>30</v>
      </c>
      <c r="V588" s="50" t="str">
        <f>VLOOKUP(A588,Register!$D$2:$N$1317,11,0)</f>
        <v>CWIP - CANE YARD ROAD &amp; DRAIN WORK</v>
      </c>
      <c r="W588" s="50" t="s">
        <v>29</v>
      </c>
      <c r="X588" s="50" t="s">
        <v>29</v>
      </c>
    </row>
    <row r="589" spans="1:24" ht="14.1" customHeight="1" x14ac:dyDescent="0.25">
      <c r="A589" s="50" t="str">
        <f t="shared" si="9"/>
        <v>9100000041-0</v>
      </c>
      <c r="B589" s="57" t="s">
        <v>29</v>
      </c>
      <c r="C589" s="50" t="s">
        <v>29</v>
      </c>
      <c r="D589" s="50" t="s">
        <v>3347</v>
      </c>
      <c r="E589" s="50" t="s">
        <v>2814</v>
      </c>
      <c r="F589" s="50" t="s">
        <v>29</v>
      </c>
      <c r="G589" s="50" t="s">
        <v>29</v>
      </c>
      <c r="H589" s="50" t="s">
        <v>2904</v>
      </c>
      <c r="I589" s="58">
        <v>45177</v>
      </c>
      <c r="J589" s="50" t="s">
        <v>2816</v>
      </c>
      <c r="K589" s="59">
        <v>48745.919999999998</v>
      </c>
      <c r="L589" s="50" t="s">
        <v>37</v>
      </c>
      <c r="M589" s="51" t="s">
        <v>2747</v>
      </c>
      <c r="N589" s="50" t="s">
        <v>29</v>
      </c>
      <c r="O589" s="50" t="s">
        <v>32</v>
      </c>
      <c r="P589" s="50" t="s">
        <v>32</v>
      </c>
      <c r="Q589" s="50" t="s">
        <v>3348</v>
      </c>
      <c r="R589" s="50" t="s">
        <v>29</v>
      </c>
      <c r="S589" s="50" t="s">
        <v>2751</v>
      </c>
      <c r="T589" s="50" t="s">
        <v>2273</v>
      </c>
      <c r="U589" s="50" t="s">
        <v>30</v>
      </c>
      <c r="V589" s="50" t="str">
        <f>VLOOKUP(A589,Register!$D$2:$N$1317,11,0)</f>
        <v>Dormitory G+3</v>
      </c>
      <c r="W589" s="50" t="s">
        <v>29</v>
      </c>
      <c r="X589" s="50" t="s">
        <v>29</v>
      </c>
    </row>
    <row r="590" spans="1:24" ht="14.1" customHeight="1" x14ac:dyDescent="0.25">
      <c r="A590" s="50" t="str">
        <f t="shared" si="9"/>
        <v>9100000041-0</v>
      </c>
      <c r="B590" s="57" t="s">
        <v>29</v>
      </c>
      <c r="C590" s="50" t="s">
        <v>29</v>
      </c>
      <c r="D590" s="50" t="s">
        <v>3349</v>
      </c>
      <c r="E590" s="50" t="s">
        <v>2814</v>
      </c>
      <c r="F590" s="50" t="s">
        <v>29</v>
      </c>
      <c r="G590" s="50" t="s">
        <v>29</v>
      </c>
      <c r="H590" s="50" t="s">
        <v>2904</v>
      </c>
      <c r="I590" s="58">
        <v>45177</v>
      </c>
      <c r="J590" s="50" t="s">
        <v>2816</v>
      </c>
      <c r="K590" s="59">
        <v>3365.33</v>
      </c>
      <c r="L590" s="50" t="s">
        <v>37</v>
      </c>
      <c r="M590" s="51" t="s">
        <v>2747</v>
      </c>
      <c r="N590" s="50" t="s">
        <v>29</v>
      </c>
      <c r="O590" s="50" t="s">
        <v>32</v>
      </c>
      <c r="P590" s="50" t="s">
        <v>32</v>
      </c>
      <c r="Q590" s="50" t="s">
        <v>3348</v>
      </c>
      <c r="R590" s="50" t="s">
        <v>29</v>
      </c>
      <c r="S590" s="50" t="s">
        <v>2751</v>
      </c>
      <c r="T590" s="50" t="s">
        <v>2273</v>
      </c>
      <c r="U590" s="50" t="s">
        <v>30</v>
      </c>
      <c r="V590" s="50" t="str">
        <f>VLOOKUP(A590,Register!$D$2:$N$1317,11,0)</f>
        <v>Dormitory G+3</v>
      </c>
      <c r="W590" s="50" t="s">
        <v>29</v>
      </c>
      <c r="X590" s="50" t="s">
        <v>29</v>
      </c>
    </row>
    <row r="591" spans="1:24" ht="14.1" customHeight="1" x14ac:dyDescent="0.25">
      <c r="A591" s="50" t="str">
        <f t="shared" si="9"/>
        <v>9100000041-0</v>
      </c>
      <c r="B591" s="57" t="s">
        <v>29</v>
      </c>
      <c r="C591" s="50" t="s">
        <v>29</v>
      </c>
      <c r="D591" s="50" t="s">
        <v>3349</v>
      </c>
      <c r="E591" s="50" t="s">
        <v>2814</v>
      </c>
      <c r="F591" s="50" t="s">
        <v>29</v>
      </c>
      <c r="G591" s="50" t="s">
        <v>29</v>
      </c>
      <c r="H591" s="50" t="s">
        <v>2904</v>
      </c>
      <c r="I591" s="58">
        <v>45177</v>
      </c>
      <c r="J591" s="50" t="s">
        <v>2816</v>
      </c>
      <c r="K591" s="59">
        <v>7899.83</v>
      </c>
      <c r="L591" s="50" t="s">
        <v>37</v>
      </c>
      <c r="M591" s="51" t="s">
        <v>2747</v>
      </c>
      <c r="N591" s="50" t="s">
        <v>29</v>
      </c>
      <c r="O591" s="50" t="s">
        <v>32</v>
      </c>
      <c r="P591" s="50" t="s">
        <v>32</v>
      </c>
      <c r="Q591" s="50" t="s">
        <v>3348</v>
      </c>
      <c r="R591" s="50" t="s">
        <v>29</v>
      </c>
      <c r="S591" s="50" t="s">
        <v>2751</v>
      </c>
      <c r="T591" s="50" t="s">
        <v>2273</v>
      </c>
      <c r="U591" s="50" t="s">
        <v>30</v>
      </c>
      <c r="V591" s="50" t="str">
        <f>VLOOKUP(A591,Register!$D$2:$N$1317,11,0)</f>
        <v>Dormitory G+3</v>
      </c>
      <c r="W591" s="50" t="s">
        <v>29</v>
      </c>
      <c r="X591" s="50" t="s">
        <v>29</v>
      </c>
    </row>
    <row r="592" spans="1:24" ht="14.1" customHeight="1" x14ac:dyDescent="0.25">
      <c r="A592" s="50" t="str">
        <f t="shared" si="9"/>
        <v>9100000041-0</v>
      </c>
      <c r="B592" s="57" t="s">
        <v>29</v>
      </c>
      <c r="C592" s="50" t="s">
        <v>29</v>
      </c>
      <c r="D592" s="50" t="s">
        <v>3349</v>
      </c>
      <c r="E592" s="50" t="s">
        <v>2814</v>
      </c>
      <c r="F592" s="50" t="s">
        <v>29</v>
      </c>
      <c r="G592" s="50" t="s">
        <v>29</v>
      </c>
      <c r="H592" s="50" t="s">
        <v>2904</v>
      </c>
      <c r="I592" s="58">
        <v>45177</v>
      </c>
      <c r="J592" s="50" t="s">
        <v>2816</v>
      </c>
      <c r="K592" s="59">
        <v>11445.57</v>
      </c>
      <c r="L592" s="50" t="s">
        <v>37</v>
      </c>
      <c r="M592" s="51" t="s">
        <v>2747</v>
      </c>
      <c r="N592" s="50" t="s">
        <v>29</v>
      </c>
      <c r="O592" s="50" t="s">
        <v>32</v>
      </c>
      <c r="P592" s="50" t="s">
        <v>32</v>
      </c>
      <c r="Q592" s="50" t="s">
        <v>3348</v>
      </c>
      <c r="R592" s="50" t="s">
        <v>29</v>
      </c>
      <c r="S592" s="50" t="s">
        <v>2751</v>
      </c>
      <c r="T592" s="50" t="s">
        <v>2273</v>
      </c>
      <c r="U592" s="50" t="s">
        <v>30</v>
      </c>
      <c r="V592" s="50" t="str">
        <f>VLOOKUP(A592,Register!$D$2:$N$1317,11,0)</f>
        <v>Dormitory G+3</v>
      </c>
      <c r="W592" s="50" t="s">
        <v>29</v>
      </c>
      <c r="X592" s="50" t="s">
        <v>29</v>
      </c>
    </row>
    <row r="593" spans="1:24" ht="14.1" customHeight="1" x14ac:dyDescent="0.25">
      <c r="A593" s="50" t="str">
        <f t="shared" si="9"/>
        <v>9100000041-0</v>
      </c>
      <c r="B593" s="57" t="s">
        <v>29</v>
      </c>
      <c r="C593" s="50" t="s">
        <v>29</v>
      </c>
      <c r="D593" s="50" t="s">
        <v>3349</v>
      </c>
      <c r="E593" s="50" t="s">
        <v>2814</v>
      </c>
      <c r="F593" s="50" t="s">
        <v>29</v>
      </c>
      <c r="G593" s="50" t="s">
        <v>29</v>
      </c>
      <c r="H593" s="50" t="s">
        <v>2904</v>
      </c>
      <c r="I593" s="58">
        <v>45177</v>
      </c>
      <c r="J593" s="50" t="s">
        <v>2816</v>
      </c>
      <c r="K593" s="59">
        <v>9537.08</v>
      </c>
      <c r="L593" s="50" t="s">
        <v>37</v>
      </c>
      <c r="M593" s="51" t="s">
        <v>2747</v>
      </c>
      <c r="N593" s="50" t="s">
        <v>29</v>
      </c>
      <c r="O593" s="50" t="s">
        <v>32</v>
      </c>
      <c r="P593" s="50" t="s">
        <v>32</v>
      </c>
      <c r="Q593" s="50" t="s">
        <v>3348</v>
      </c>
      <c r="R593" s="50" t="s">
        <v>29</v>
      </c>
      <c r="S593" s="50" t="s">
        <v>2751</v>
      </c>
      <c r="T593" s="50" t="s">
        <v>2273</v>
      </c>
      <c r="U593" s="50" t="s">
        <v>30</v>
      </c>
      <c r="V593" s="50" t="str">
        <f>VLOOKUP(A593,Register!$D$2:$N$1317,11,0)</f>
        <v>Dormitory G+3</v>
      </c>
      <c r="W593" s="50" t="s">
        <v>29</v>
      </c>
      <c r="X593" s="50" t="s">
        <v>29</v>
      </c>
    </row>
    <row r="594" spans="1:24" ht="14.1" customHeight="1" x14ac:dyDescent="0.25">
      <c r="A594" s="50" t="str">
        <f t="shared" si="9"/>
        <v>9100000042-0</v>
      </c>
      <c r="B594" s="57" t="s">
        <v>29</v>
      </c>
      <c r="C594" s="50" t="s">
        <v>29</v>
      </c>
      <c r="D594" s="50" t="s">
        <v>3350</v>
      </c>
      <c r="E594" s="50" t="s">
        <v>2814</v>
      </c>
      <c r="F594" s="50" t="s">
        <v>29</v>
      </c>
      <c r="G594" s="50" t="s">
        <v>29</v>
      </c>
      <c r="H594" s="50" t="s">
        <v>2904</v>
      </c>
      <c r="I594" s="58">
        <v>45177</v>
      </c>
      <c r="J594" s="50" t="s">
        <v>2816</v>
      </c>
      <c r="K594" s="59">
        <v>12186.48</v>
      </c>
      <c r="L594" s="50" t="s">
        <v>37</v>
      </c>
      <c r="M594" s="51" t="s">
        <v>2747</v>
      </c>
      <c r="N594" s="50" t="s">
        <v>29</v>
      </c>
      <c r="O594" s="50" t="s">
        <v>32</v>
      </c>
      <c r="P594" s="50" t="s">
        <v>32</v>
      </c>
      <c r="Q594" s="50" t="s">
        <v>3351</v>
      </c>
      <c r="R594" s="50" t="s">
        <v>29</v>
      </c>
      <c r="S594" s="50" t="s">
        <v>2751</v>
      </c>
      <c r="T594" s="50" t="s">
        <v>2275</v>
      </c>
      <c r="U594" s="50" t="s">
        <v>30</v>
      </c>
      <c r="V594" s="50" t="str">
        <f>VLOOKUP(A594,Register!$D$2:$N$1317,11,0)</f>
        <v>CWIP- Token Room</v>
      </c>
      <c r="W594" s="50" t="s">
        <v>29</v>
      </c>
      <c r="X594" s="50" t="s">
        <v>29</v>
      </c>
    </row>
    <row r="595" spans="1:24" ht="14.1" customHeight="1" x14ac:dyDescent="0.25">
      <c r="A595" s="50" t="str">
        <f t="shared" si="9"/>
        <v>9100000042-0</v>
      </c>
      <c r="B595" s="57" t="s">
        <v>29</v>
      </c>
      <c r="C595" s="50" t="s">
        <v>29</v>
      </c>
      <c r="D595" s="50" t="s">
        <v>3352</v>
      </c>
      <c r="E595" s="50" t="s">
        <v>2814</v>
      </c>
      <c r="F595" s="50" t="s">
        <v>29</v>
      </c>
      <c r="G595" s="50" t="s">
        <v>29</v>
      </c>
      <c r="H595" s="50" t="s">
        <v>2904</v>
      </c>
      <c r="I595" s="58">
        <v>45178</v>
      </c>
      <c r="J595" s="50" t="s">
        <v>2816</v>
      </c>
      <c r="K595" s="59">
        <v>111.32</v>
      </c>
      <c r="L595" s="50" t="s">
        <v>37</v>
      </c>
      <c r="M595" s="51" t="s">
        <v>2747</v>
      </c>
      <c r="N595" s="50" t="s">
        <v>29</v>
      </c>
      <c r="O595" s="50" t="s">
        <v>32</v>
      </c>
      <c r="P595" s="50" t="s">
        <v>32</v>
      </c>
      <c r="Q595" s="50" t="s">
        <v>3353</v>
      </c>
      <c r="R595" s="50" t="s">
        <v>29</v>
      </c>
      <c r="S595" s="50" t="s">
        <v>2751</v>
      </c>
      <c r="T595" s="50" t="s">
        <v>2275</v>
      </c>
      <c r="U595" s="50" t="s">
        <v>30</v>
      </c>
      <c r="V595" s="50" t="str">
        <f>VLOOKUP(A595,Register!$D$2:$N$1317,11,0)</f>
        <v>CWIP- Token Room</v>
      </c>
      <c r="W595" s="50" t="s">
        <v>29</v>
      </c>
      <c r="X595" s="50" t="s">
        <v>29</v>
      </c>
    </row>
    <row r="596" spans="1:24" ht="14.1" customHeight="1" x14ac:dyDescent="0.25">
      <c r="A596" s="50" t="str">
        <f t="shared" si="9"/>
        <v>9100000042-0</v>
      </c>
      <c r="B596" s="57" t="s">
        <v>29</v>
      </c>
      <c r="C596" s="50" t="s">
        <v>29</v>
      </c>
      <c r="D596" s="50" t="s">
        <v>3352</v>
      </c>
      <c r="E596" s="50" t="s">
        <v>2814</v>
      </c>
      <c r="F596" s="50" t="s">
        <v>29</v>
      </c>
      <c r="G596" s="50" t="s">
        <v>29</v>
      </c>
      <c r="H596" s="50" t="s">
        <v>2904</v>
      </c>
      <c r="I596" s="58">
        <v>45178</v>
      </c>
      <c r="J596" s="50" t="s">
        <v>2816</v>
      </c>
      <c r="K596" s="59">
        <v>30</v>
      </c>
      <c r="L596" s="50" t="s">
        <v>37</v>
      </c>
      <c r="M596" s="51" t="s">
        <v>2747</v>
      </c>
      <c r="N596" s="50" t="s">
        <v>29</v>
      </c>
      <c r="O596" s="50" t="s">
        <v>32</v>
      </c>
      <c r="P596" s="50" t="s">
        <v>32</v>
      </c>
      <c r="Q596" s="50" t="s">
        <v>3353</v>
      </c>
      <c r="R596" s="50" t="s">
        <v>29</v>
      </c>
      <c r="S596" s="50" t="s">
        <v>2751</v>
      </c>
      <c r="T596" s="50" t="s">
        <v>2275</v>
      </c>
      <c r="U596" s="50" t="s">
        <v>30</v>
      </c>
      <c r="V596" s="50" t="str">
        <f>VLOOKUP(A596,Register!$D$2:$N$1317,11,0)</f>
        <v>CWIP- Token Room</v>
      </c>
      <c r="W596" s="50" t="s">
        <v>29</v>
      </c>
      <c r="X596" s="50" t="s">
        <v>29</v>
      </c>
    </row>
    <row r="597" spans="1:24" ht="14.1" customHeight="1" x14ac:dyDescent="0.25">
      <c r="A597" s="50" t="str">
        <f t="shared" si="9"/>
        <v>9100000042-0</v>
      </c>
      <c r="B597" s="57" t="s">
        <v>29</v>
      </c>
      <c r="C597" s="50" t="s">
        <v>29</v>
      </c>
      <c r="D597" s="50" t="s">
        <v>3352</v>
      </c>
      <c r="E597" s="50" t="s">
        <v>2814</v>
      </c>
      <c r="F597" s="50" t="s">
        <v>29</v>
      </c>
      <c r="G597" s="50" t="s">
        <v>29</v>
      </c>
      <c r="H597" s="50" t="s">
        <v>2904</v>
      </c>
      <c r="I597" s="58">
        <v>45178</v>
      </c>
      <c r="J597" s="50" t="s">
        <v>2816</v>
      </c>
      <c r="K597" s="59">
        <v>60</v>
      </c>
      <c r="L597" s="50" t="s">
        <v>37</v>
      </c>
      <c r="M597" s="51" t="s">
        <v>2747</v>
      </c>
      <c r="N597" s="50" t="s">
        <v>29</v>
      </c>
      <c r="O597" s="50" t="s">
        <v>32</v>
      </c>
      <c r="P597" s="50" t="s">
        <v>32</v>
      </c>
      <c r="Q597" s="50" t="s">
        <v>3353</v>
      </c>
      <c r="R597" s="50" t="s">
        <v>29</v>
      </c>
      <c r="S597" s="50" t="s">
        <v>2751</v>
      </c>
      <c r="T597" s="50" t="s">
        <v>2275</v>
      </c>
      <c r="U597" s="50" t="s">
        <v>30</v>
      </c>
      <c r="V597" s="50" t="str">
        <f>VLOOKUP(A597,Register!$D$2:$N$1317,11,0)</f>
        <v>CWIP- Token Room</v>
      </c>
      <c r="W597" s="50" t="s">
        <v>29</v>
      </c>
      <c r="X597" s="50" t="s">
        <v>29</v>
      </c>
    </row>
    <row r="598" spans="1:24" ht="14.1" customHeight="1" x14ac:dyDescent="0.25">
      <c r="A598" s="50" t="str">
        <f t="shared" si="9"/>
        <v>9100000042-0</v>
      </c>
      <c r="B598" s="57" t="s">
        <v>29</v>
      </c>
      <c r="C598" s="50" t="s">
        <v>29</v>
      </c>
      <c r="D598" s="50" t="s">
        <v>3352</v>
      </c>
      <c r="E598" s="50" t="s">
        <v>2814</v>
      </c>
      <c r="F598" s="50" t="s">
        <v>29</v>
      </c>
      <c r="G598" s="50" t="s">
        <v>29</v>
      </c>
      <c r="H598" s="50" t="s">
        <v>2904</v>
      </c>
      <c r="I598" s="58">
        <v>45178</v>
      </c>
      <c r="J598" s="50" t="s">
        <v>2816</v>
      </c>
      <c r="K598" s="59">
        <v>15</v>
      </c>
      <c r="L598" s="50" t="s">
        <v>37</v>
      </c>
      <c r="M598" s="51" t="s">
        <v>2747</v>
      </c>
      <c r="N598" s="50" t="s">
        <v>29</v>
      </c>
      <c r="O598" s="50" t="s">
        <v>32</v>
      </c>
      <c r="P598" s="50" t="s">
        <v>32</v>
      </c>
      <c r="Q598" s="50" t="s">
        <v>3353</v>
      </c>
      <c r="R598" s="50" t="s">
        <v>29</v>
      </c>
      <c r="S598" s="50" t="s">
        <v>2751</v>
      </c>
      <c r="T598" s="50" t="s">
        <v>2275</v>
      </c>
      <c r="U598" s="50" t="s">
        <v>30</v>
      </c>
      <c r="V598" s="50" t="str">
        <f>VLOOKUP(A598,Register!$D$2:$N$1317,11,0)</f>
        <v>CWIP- Token Room</v>
      </c>
      <c r="W598" s="50" t="s">
        <v>29</v>
      </c>
      <c r="X598" s="50" t="s">
        <v>29</v>
      </c>
    </row>
    <row r="599" spans="1:24" ht="14.1" customHeight="1" x14ac:dyDescent="0.25">
      <c r="A599" s="50" t="str">
        <f t="shared" si="9"/>
        <v>9100000032-0</v>
      </c>
      <c r="B599" s="57" t="s">
        <v>29</v>
      </c>
      <c r="C599" s="50" t="s">
        <v>29</v>
      </c>
      <c r="D599" s="50" t="s">
        <v>3354</v>
      </c>
      <c r="E599" s="50" t="s">
        <v>2814</v>
      </c>
      <c r="F599" s="50" t="s">
        <v>29</v>
      </c>
      <c r="G599" s="50" t="s">
        <v>29</v>
      </c>
      <c r="H599" s="50" t="s">
        <v>2904</v>
      </c>
      <c r="I599" s="58">
        <v>45178</v>
      </c>
      <c r="J599" s="50" t="s">
        <v>2816</v>
      </c>
      <c r="K599" s="59">
        <v>17061.07</v>
      </c>
      <c r="L599" s="50" t="s">
        <v>37</v>
      </c>
      <c r="M599" s="51" t="s">
        <v>2747</v>
      </c>
      <c r="N599" s="50" t="s">
        <v>29</v>
      </c>
      <c r="O599" s="50" t="s">
        <v>32</v>
      </c>
      <c r="P599" s="50" t="s">
        <v>32</v>
      </c>
      <c r="Q599" s="50" t="s">
        <v>3355</v>
      </c>
      <c r="R599" s="50" t="s">
        <v>29</v>
      </c>
      <c r="S599" s="50" t="s">
        <v>2751</v>
      </c>
      <c r="T599" s="50" t="s">
        <v>2255</v>
      </c>
      <c r="U599" s="50" t="s">
        <v>30</v>
      </c>
      <c r="V599" s="50" t="str">
        <f>VLOOKUP(A599,Register!$D$2:$N$1317,11,0)</f>
        <v>CWIP - CANE YARD ROAD &amp; DRAIN WORK</v>
      </c>
      <c r="W599" s="50" t="s">
        <v>29</v>
      </c>
      <c r="X599" s="50" t="s">
        <v>29</v>
      </c>
    </row>
    <row r="600" spans="1:24" ht="14.1" customHeight="1" x14ac:dyDescent="0.25">
      <c r="A600" s="50" t="str">
        <f t="shared" si="9"/>
        <v>9100000016-0</v>
      </c>
      <c r="B600" s="57" t="s">
        <v>29</v>
      </c>
      <c r="C600" s="50" t="s">
        <v>29</v>
      </c>
      <c r="D600" s="50" t="s">
        <v>3356</v>
      </c>
      <c r="E600" s="50" t="s">
        <v>2814</v>
      </c>
      <c r="F600" s="50" t="s">
        <v>29</v>
      </c>
      <c r="G600" s="50" t="s">
        <v>29</v>
      </c>
      <c r="H600" s="50" t="s">
        <v>2904</v>
      </c>
      <c r="I600" s="58">
        <v>45178</v>
      </c>
      <c r="J600" s="50" t="s">
        <v>2816</v>
      </c>
      <c r="K600" s="59">
        <v>7311.89</v>
      </c>
      <c r="L600" s="50" t="s">
        <v>37</v>
      </c>
      <c r="M600" s="51" t="s">
        <v>2747</v>
      </c>
      <c r="N600" s="50" t="s">
        <v>29</v>
      </c>
      <c r="O600" s="50" t="s">
        <v>32</v>
      </c>
      <c r="P600" s="50" t="s">
        <v>32</v>
      </c>
      <c r="Q600" s="50" t="s">
        <v>3353</v>
      </c>
      <c r="R600" s="50" t="s">
        <v>29</v>
      </c>
      <c r="S600" s="50" t="s">
        <v>2751</v>
      </c>
      <c r="T600" s="50" t="s">
        <v>2215</v>
      </c>
      <c r="U600" s="50" t="s">
        <v>30</v>
      </c>
      <c r="V600" s="50" t="str">
        <f>VLOOKUP(A600,Register!$D$2:$N$1317,11,0)</f>
        <v>CWIP- ROAD &amp; DRAIN INSIDE FACTORY</v>
      </c>
      <c r="W600" s="50" t="s">
        <v>29</v>
      </c>
      <c r="X600" s="50" t="s">
        <v>29</v>
      </c>
    </row>
    <row r="601" spans="1:24" ht="14.1" customHeight="1" x14ac:dyDescent="0.25">
      <c r="A601" s="50" t="str">
        <f t="shared" si="9"/>
        <v>9100000040-0</v>
      </c>
      <c r="B601" s="57" t="s">
        <v>29</v>
      </c>
      <c r="C601" s="50" t="s">
        <v>29</v>
      </c>
      <c r="D601" s="50" t="s">
        <v>3357</v>
      </c>
      <c r="E601" s="50" t="s">
        <v>2814</v>
      </c>
      <c r="F601" s="50" t="s">
        <v>29</v>
      </c>
      <c r="G601" s="50" t="s">
        <v>29</v>
      </c>
      <c r="H601" s="50" t="s">
        <v>2904</v>
      </c>
      <c r="I601" s="58">
        <v>45178</v>
      </c>
      <c r="J601" s="50" t="s">
        <v>2816</v>
      </c>
      <c r="K601" s="59">
        <v>720</v>
      </c>
      <c r="L601" s="50" t="s">
        <v>37</v>
      </c>
      <c r="M601" s="51" t="s">
        <v>2747</v>
      </c>
      <c r="N601" s="50" t="s">
        <v>29</v>
      </c>
      <c r="O601" s="50" t="s">
        <v>32</v>
      </c>
      <c r="P601" s="50" t="s">
        <v>32</v>
      </c>
      <c r="Q601" s="50" t="s">
        <v>3355</v>
      </c>
      <c r="R601" s="50" t="s">
        <v>29</v>
      </c>
      <c r="S601" s="50" t="s">
        <v>2751</v>
      </c>
      <c r="T601" s="50" t="s">
        <v>2271</v>
      </c>
      <c r="U601" s="50" t="s">
        <v>30</v>
      </c>
      <c r="V601" s="50" t="str">
        <f>VLOOKUP(A601,Register!$D$2:$N$1317,11,0)</f>
        <v>Two Room Set G+3</v>
      </c>
      <c r="W601" s="50" t="s">
        <v>29</v>
      </c>
      <c r="X601" s="50" t="s">
        <v>29</v>
      </c>
    </row>
    <row r="602" spans="1:24" ht="14.1" customHeight="1" x14ac:dyDescent="0.25">
      <c r="A602" s="50" t="str">
        <f t="shared" si="9"/>
        <v>9100000040-0</v>
      </c>
      <c r="B602" s="57" t="s">
        <v>29</v>
      </c>
      <c r="C602" s="50" t="s">
        <v>29</v>
      </c>
      <c r="D602" s="50" t="s">
        <v>3357</v>
      </c>
      <c r="E602" s="50" t="s">
        <v>2814</v>
      </c>
      <c r="F602" s="50" t="s">
        <v>29</v>
      </c>
      <c r="G602" s="50" t="s">
        <v>29</v>
      </c>
      <c r="H602" s="50" t="s">
        <v>2904</v>
      </c>
      <c r="I602" s="58">
        <v>45178</v>
      </c>
      <c r="J602" s="50" t="s">
        <v>2816</v>
      </c>
      <c r="K602" s="59">
        <v>142.5</v>
      </c>
      <c r="L602" s="50" t="s">
        <v>37</v>
      </c>
      <c r="M602" s="51" t="s">
        <v>2747</v>
      </c>
      <c r="N602" s="50" t="s">
        <v>29</v>
      </c>
      <c r="O602" s="50" t="s">
        <v>32</v>
      </c>
      <c r="P602" s="50" t="s">
        <v>32</v>
      </c>
      <c r="Q602" s="50" t="s">
        <v>3355</v>
      </c>
      <c r="R602" s="50" t="s">
        <v>29</v>
      </c>
      <c r="S602" s="50" t="s">
        <v>2751</v>
      </c>
      <c r="T602" s="50" t="s">
        <v>2271</v>
      </c>
      <c r="U602" s="50" t="s">
        <v>30</v>
      </c>
      <c r="V602" s="50" t="str">
        <f>VLOOKUP(A602,Register!$D$2:$N$1317,11,0)</f>
        <v>Two Room Set G+3</v>
      </c>
      <c r="W602" s="50" t="s">
        <v>29</v>
      </c>
      <c r="X602" s="50" t="s">
        <v>29</v>
      </c>
    </row>
    <row r="603" spans="1:24" ht="14.1" customHeight="1" x14ac:dyDescent="0.25">
      <c r="A603" s="50" t="str">
        <f t="shared" si="9"/>
        <v>9100000040-0</v>
      </c>
      <c r="B603" s="57" t="s">
        <v>29</v>
      </c>
      <c r="C603" s="50" t="s">
        <v>29</v>
      </c>
      <c r="D603" s="50" t="s">
        <v>3357</v>
      </c>
      <c r="E603" s="50" t="s">
        <v>2814</v>
      </c>
      <c r="F603" s="50" t="s">
        <v>29</v>
      </c>
      <c r="G603" s="50" t="s">
        <v>29</v>
      </c>
      <c r="H603" s="50" t="s">
        <v>2904</v>
      </c>
      <c r="I603" s="58">
        <v>45178</v>
      </c>
      <c r="J603" s="50" t="s">
        <v>2816</v>
      </c>
      <c r="K603" s="59">
        <v>364.58</v>
      </c>
      <c r="L603" s="50" t="s">
        <v>37</v>
      </c>
      <c r="M603" s="51" t="s">
        <v>2747</v>
      </c>
      <c r="N603" s="50" t="s">
        <v>29</v>
      </c>
      <c r="O603" s="50" t="s">
        <v>32</v>
      </c>
      <c r="P603" s="50" t="s">
        <v>32</v>
      </c>
      <c r="Q603" s="50" t="s">
        <v>3355</v>
      </c>
      <c r="R603" s="50" t="s">
        <v>29</v>
      </c>
      <c r="S603" s="50" t="s">
        <v>2751</v>
      </c>
      <c r="T603" s="50" t="s">
        <v>2271</v>
      </c>
      <c r="U603" s="50" t="s">
        <v>30</v>
      </c>
      <c r="V603" s="50" t="str">
        <f>VLOOKUP(A603,Register!$D$2:$N$1317,11,0)</f>
        <v>Two Room Set G+3</v>
      </c>
      <c r="W603" s="50" t="s">
        <v>29</v>
      </c>
      <c r="X603" s="50" t="s">
        <v>29</v>
      </c>
    </row>
    <row r="604" spans="1:24" ht="14.1" customHeight="1" x14ac:dyDescent="0.25">
      <c r="A604" s="50" t="str">
        <f t="shared" si="9"/>
        <v>9100000040-0</v>
      </c>
      <c r="B604" s="57" t="s">
        <v>29</v>
      </c>
      <c r="C604" s="50" t="s">
        <v>29</v>
      </c>
      <c r="D604" s="50" t="s">
        <v>3357</v>
      </c>
      <c r="E604" s="50" t="s">
        <v>2814</v>
      </c>
      <c r="F604" s="50" t="s">
        <v>29</v>
      </c>
      <c r="G604" s="50" t="s">
        <v>29</v>
      </c>
      <c r="H604" s="50" t="s">
        <v>2904</v>
      </c>
      <c r="I604" s="58">
        <v>45178</v>
      </c>
      <c r="J604" s="50" t="s">
        <v>2816</v>
      </c>
      <c r="K604" s="59">
        <v>37.979999999999997</v>
      </c>
      <c r="L604" s="50" t="s">
        <v>37</v>
      </c>
      <c r="M604" s="51" t="s">
        <v>2747</v>
      </c>
      <c r="N604" s="50" t="s">
        <v>29</v>
      </c>
      <c r="O604" s="50" t="s">
        <v>32</v>
      </c>
      <c r="P604" s="50" t="s">
        <v>32</v>
      </c>
      <c r="Q604" s="50" t="s">
        <v>3355</v>
      </c>
      <c r="R604" s="50" t="s">
        <v>29</v>
      </c>
      <c r="S604" s="50" t="s">
        <v>2751</v>
      </c>
      <c r="T604" s="50" t="s">
        <v>2271</v>
      </c>
      <c r="U604" s="50" t="s">
        <v>30</v>
      </c>
      <c r="V604" s="50" t="str">
        <f>VLOOKUP(A604,Register!$D$2:$N$1317,11,0)</f>
        <v>Two Room Set G+3</v>
      </c>
      <c r="W604" s="50" t="s">
        <v>29</v>
      </c>
      <c r="X604" s="50" t="s">
        <v>29</v>
      </c>
    </row>
    <row r="605" spans="1:24" ht="14.1" customHeight="1" x14ac:dyDescent="0.25">
      <c r="A605" s="50" t="str">
        <f t="shared" si="9"/>
        <v>9100000040-0</v>
      </c>
      <c r="B605" s="57" t="s">
        <v>29</v>
      </c>
      <c r="C605" s="50" t="s">
        <v>29</v>
      </c>
      <c r="D605" s="50" t="s">
        <v>3357</v>
      </c>
      <c r="E605" s="50" t="s">
        <v>2814</v>
      </c>
      <c r="F605" s="50" t="s">
        <v>29</v>
      </c>
      <c r="G605" s="50" t="s">
        <v>29</v>
      </c>
      <c r="H605" s="50" t="s">
        <v>2904</v>
      </c>
      <c r="I605" s="58">
        <v>45178</v>
      </c>
      <c r="J605" s="50" t="s">
        <v>2816</v>
      </c>
      <c r="K605" s="59">
        <v>66.180000000000007</v>
      </c>
      <c r="L605" s="50" t="s">
        <v>37</v>
      </c>
      <c r="M605" s="51" t="s">
        <v>2747</v>
      </c>
      <c r="N605" s="50" t="s">
        <v>29</v>
      </c>
      <c r="O605" s="50" t="s">
        <v>32</v>
      </c>
      <c r="P605" s="50" t="s">
        <v>32</v>
      </c>
      <c r="Q605" s="50" t="s">
        <v>3355</v>
      </c>
      <c r="R605" s="50" t="s">
        <v>29</v>
      </c>
      <c r="S605" s="50" t="s">
        <v>2751</v>
      </c>
      <c r="T605" s="50" t="s">
        <v>2271</v>
      </c>
      <c r="U605" s="50" t="s">
        <v>30</v>
      </c>
      <c r="V605" s="50" t="str">
        <f>VLOOKUP(A605,Register!$D$2:$N$1317,11,0)</f>
        <v>Two Room Set G+3</v>
      </c>
      <c r="W605" s="50" t="s">
        <v>29</v>
      </c>
      <c r="X605" s="50" t="s">
        <v>29</v>
      </c>
    </row>
    <row r="606" spans="1:24" ht="14.1" customHeight="1" x14ac:dyDescent="0.25">
      <c r="A606" s="50" t="str">
        <f t="shared" si="9"/>
        <v>9100000040-0</v>
      </c>
      <c r="B606" s="57" t="s">
        <v>29</v>
      </c>
      <c r="C606" s="50" t="s">
        <v>29</v>
      </c>
      <c r="D606" s="50" t="s">
        <v>3357</v>
      </c>
      <c r="E606" s="50" t="s">
        <v>2814</v>
      </c>
      <c r="F606" s="50" t="s">
        <v>29</v>
      </c>
      <c r="G606" s="50" t="s">
        <v>29</v>
      </c>
      <c r="H606" s="50" t="s">
        <v>2904</v>
      </c>
      <c r="I606" s="58">
        <v>45178</v>
      </c>
      <c r="J606" s="50" t="s">
        <v>2816</v>
      </c>
      <c r="K606" s="59">
        <v>2079</v>
      </c>
      <c r="L606" s="50" t="s">
        <v>37</v>
      </c>
      <c r="M606" s="51" t="s">
        <v>2747</v>
      </c>
      <c r="N606" s="50" t="s">
        <v>29</v>
      </c>
      <c r="O606" s="50" t="s">
        <v>32</v>
      </c>
      <c r="P606" s="50" t="s">
        <v>32</v>
      </c>
      <c r="Q606" s="50" t="s">
        <v>3355</v>
      </c>
      <c r="R606" s="50" t="s">
        <v>29</v>
      </c>
      <c r="S606" s="50" t="s">
        <v>2751</v>
      </c>
      <c r="T606" s="50" t="s">
        <v>2271</v>
      </c>
      <c r="U606" s="50" t="s">
        <v>30</v>
      </c>
      <c r="V606" s="50" t="str">
        <f>VLOOKUP(A606,Register!$D$2:$N$1317,11,0)</f>
        <v>Two Room Set G+3</v>
      </c>
      <c r="W606" s="50" t="s">
        <v>29</v>
      </c>
      <c r="X606" s="50" t="s">
        <v>29</v>
      </c>
    </row>
    <row r="607" spans="1:24" ht="14.1" customHeight="1" x14ac:dyDescent="0.25">
      <c r="A607" s="50" t="str">
        <f t="shared" si="9"/>
        <v>9100000040-0</v>
      </c>
      <c r="B607" s="57" t="s">
        <v>29</v>
      </c>
      <c r="C607" s="50" t="s">
        <v>29</v>
      </c>
      <c r="D607" s="50" t="s">
        <v>3357</v>
      </c>
      <c r="E607" s="50" t="s">
        <v>2814</v>
      </c>
      <c r="F607" s="50" t="s">
        <v>29</v>
      </c>
      <c r="G607" s="50" t="s">
        <v>29</v>
      </c>
      <c r="H607" s="50" t="s">
        <v>2904</v>
      </c>
      <c r="I607" s="58">
        <v>45178</v>
      </c>
      <c r="J607" s="50" t="s">
        <v>2816</v>
      </c>
      <c r="K607" s="59">
        <v>59.91</v>
      </c>
      <c r="L607" s="50" t="s">
        <v>37</v>
      </c>
      <c r="M607" s="51" t="s">
        <v>2747</v>
      </c>
      <c r="N607" s="50" t="s">
        <v>29</v>
      </c>
      <c r="O607" s="50" t="s">
        <v>32</v>
      </c>
      <c r="P607" s="50" t="s">
        <v>32</v>
      </c>
      <c r="Q607" s="50" t="s">
        <v>3355</v>
      </c>
      <c r="R607" s="50" t="s">
        <v>29</v>
      </c>
      <c r="S607" s="50" t="s">
        <v>2751</v>
      </c>
      <c r="T607" s="50" t="s">
        <v>2271</v>
      </c>
      <c r="U607" s="50" t="s">
        <v>30</v>
      </c>
      <c r="V607" s="50" t="str">
        <f>VLOOKUP(A607,Register!$D$2:$N$1317,11,0)</f>
        <v>Two Room Set G+3</v>
      </c>
      <c r="W607" s="50" t="s">
        <v>29</v>
      </c>
      <c r="X607" s="50" t="s">
        <v>29</v>
      </c>
    </row>
    <row r="608" spans="1:24" ht="14.1" customHeight="1" x14ac:dyDescent="0.25">
      <c r="A608" s="50" t="str">
        <f t="shared" si="9"/>
        <v>9100000040-0</v>
      </c>
      <c r="B608" s="57" t="s">
        <v>29</v>
      </c>
      <c r="C608" s="50" t="s">
        <v>29</v>
      </c>
      <c r="D608" s="50" t="s">
        <v>3358</v>
      </c>
      <c r="E608" s="50" t="s">
        <v>2814</v>
      </c>
      <c r="F608" s="50" t="s">
        <v>29</v>
      </c>
      <c r="G608" s="50" t="s">
        <v>29</v>
      </c>
      <c r="H608" s="50" t="s">
        <v>2904</v>
      </c>
      <c r="I608" s="58">
        <v>45178</v>
      </c>
      <c r="J608" s="50" t="s">
        <v>2816</v>
      </c>
      <c r="K608" s="59">
        <v>932</v>
      </c>
      <c r="L608" s="50" t="s">
        <v>37</v>
      </c>
      <c r="M608" s="51" t="s">
        <v>2747</v>
      </c>
      <c r="N608" s="50" t="s">
        <v>29</v>
      </c>
      <c r="O608" s="50" t="s">
        <v>32</v>
      </c>
      <c r="P608" s="50" t="s">
        <v>32</v>
      </c>
      <c r="Q608" s="50" t="s">
        <v>3355</v>
      </c>
      <c r="R608" s="50" t="s">
        <v>29</v>
      </c>
      <c r="S608" s="50" t="s">
        <v>2751</v>
      </c>
      <c r="T608" s="50" t="s">
        <v>2271</v>
      </c>
      <c r="U608" s="50" t="s">
        <v>30</v>
      </c>
      <c r="V608" s="50" t="str">
        <f>VLOOKUP(A608,Register!$D$2:$N$1317,11,0)</f>
        <v>Two Room Set G+3</v>
      </c>
      <c r="W608" s="50" t="s">
        <v>29</v>
      </c>
      <c r="X608" s="50" t="s">
        <v>29</v>
      </c>
    </row>
    <row r="609" spans="1:24" ht="14.1" customHeight="1" x14ac:dyDescent="0.25">
      <c r="A609" s="50" t="str">
        <f t="shared" si="9"/>
        <v>9100000040-0</v>
      </c>
      <c r="B609" s="57" t="s">
        <v>29</v>
      </c>
      <c r="C609" s="50" t="s">
        <v>29</v>
      </c>
      <c r="D609" s="50" t="s">
        <v>3358</v>
      </c>
      <c r="E609" s="50" t="s">
        <v>2814</v>
      </c>
      <c r="F609" s="50" t="s">
        <v>29</v>
      </c>
      <c r="G609" s="50" t="s">
        <v>29</v>
      </c>
      <c r="H609" s="50" t="s">
        <v>2904</v>
      </c>
      <c r="I609" s="58">
        <v>45178</v>
      </c>
      <c r="J609" s="50" t="s">
        <v>2816</v>
      </c>
      <c r="K609" s="59">
        <v>154.99</v>
      </c>
      <c r="L609" s="50" t="s">
        <v>37</v>
      </c>
      <c r="M609" s="51" t="s">
        <v>2747</v>
      </c>
      <c r="N609" s="50" t="s">
        <v>29</v>
      </c>
      <c r="O609" s="50" t="s">
        <v>32</v>
      </c>
      <c r="P609" s="50" t="s">
        <v>32</v>
      </c>
      <c r="Q609" s="50" t="s">
        <v>3355</v>
      </c>
      <c r="R609" s="50" t="s">
        <v>29</v>
      </c>
      <c r="S609" s="50" t="s">
        <v>2751</v>
      </c>
      <c r="T609" s="50" t="s">
        <v>2271</v>
      </c>
      <c r="U609" s="50" t="s">
        <v>30</v>
      </c>
      <c r="V609" s="50" t="str">
        <f>VLOOKUP(A609,Register!$D$2:$N$1317,11,0)</f>
        <v>Two Room Set G+3</v>
      </c>
      <c r="W609" s="50" t="s">
        <v>29</v>
      </c>
      <c r="X609" s="50" t="s">
        <v>29</v>
      </c>
    </row>
    <row r="610" spans="1:24" ht="14.1" customHeight="1" x14ac:dyDescent="0.25">
      <c r="A610" s="50" t="str">
        <f t="shared" si="9"/>
        <v>9100000040-0</v>
      </c>
      <c r="B610" s="57" t="s">
        <v>29</v>
      </c>
      <c r="C610" s="50" t="s">
        <v>29</v>
      </c>
      <c r="D610" s="50" t="s">
        <v>3358</v>
      </c>
      <c r="E610" s="50" t="s">
        <v>2814</v>
      </c>
      <c r="F610" s="50" t="s">
        <v>29</v>
      </c>
      <c r="G610" s="50" t="s">
        <v>29</v>
      </c>
      <c r="H610" s="50" t="s">
        <v>2904</v>
      </c>
      <c r="I610" s="58">
        <v>45178</v>
      </c>
      <c r="J610" s="50" t="s">
        <v>2816</v>
      </c>
      <c r="K610" s="59">
        <v>136</v>
      </c>
      <c r="L610" s="50" t="s">
        <v>37</v>
      </c>
      <c r="M610" s="51" t="s">
        <v>2747</v>
      </c>
      <c r="N610" s="50" t="s">
        <v>29</v>
      </c>
      <c r="O610" s="50" t="s">
        <v>32</v>
      </c>
      <c r="P610" s="50" t="s">
        <v>32</v>
      </c>
      <c r="Q610" s="50" t="s">
        <v>3355</v>
      </c>
      <c r="R610" s="50" t="s">
        <v>29</v>
      </c>
      <c r="S610" s="50" t="s">
        <v>2751</v>
      </c>
      <c r="T610" s="50" t="s">
        <v>2271</v>
      </c>
      <c r="U610" s="50" t="s">
        <v>30</v>
      </c>
      <c r="V610" s="50" t="str">
        <f>VLOOKUP(A610,Register!$D$2:$N$1317,11,0)</f>
        <v>Two Room Set G+3</v>
      </c>
      <c r="W610" s="50" t="s">
        <v>29</v>
      </c>
      <c r="X610" s="50" t="s">
        <v>29</v>
      </c>
    </row>
    <row r="611" spans="1:24" ht="14.1" customHeight="1" x14ac:dyDescent="0.25">
      <c r="A611" s="50" t="str">
        <f t="shared" si="9"/>
        <v>9100000040-0</v>
      </c>
      <c r="B611" s="57" t="s">
        <v>29</v>
      </c>
      <c r="C611" s="50" t="s">
        <v>29</v>
      </c>
      <c r="D611" s="50" t="s">
        <v>3358</v>
      </c>
      <c r="E611" s="50" t="s">
        <v>2814</v>
      </c>
      <c r="F611" s="50" t="s">
        <v>29</v>
      </c>
      <c r="G611" s="50" t="s">
        <v>29</v>
      </c>
      <c r="H611" s="50" t="s">
        <v>2904</v>
      </c>
      <c r="I611" s="58">
        <v>45178</v>
      </c>
      <c r="J611" s="50" t="s">
        <v>2816</v>
      </c>
      <c r="K611" s="59">
        <v>50</v>
      </c>
      <c r="L611" s="50" t="s">
        <v>37</v>
      </c>
      <c r="M611" s="51" t="s">
        <v>2747</v>
      </c>
      <c r="N611" s="50" t="s">
        <v>29</v>
      </c>
      <c r="O611" s="50" t="s">
        <v>32</v>
      </c>
      <c r="P611" s="50" t="s">
        <v>32</v>
      </c>
      <c r="Q611" s="50" t="s">
        <v>3355</v>
      </c>
      <c r="R611" s="50" t="s">
        <v>29</v>
      </c>
      <c r="S611" s="50" t="s">
        <v>2751</v>
      </c>
      <c r="T611" s="50" t="s">
        <v>2271</v>
      </c>
      <c r="U611" s="50" t="s">
        <v>30</v>
      </c>
      <c r="V611" s="50" t="str">
        <f>VLOOKUP(A611,Register!$D$2:$N$1317,11,0)</f>
        <v>Two Room Set G+3</v>
      </c>
      <c r="W611" s="50" t="s">
        <v>29</v>
      </c>
      <c r="X611" s="50" t="s">
        <v>29</v>
      </c>
    </row>
    <row r="612" spans="1:24" ht="14.1" customHeight="1" x14ac:dyDescent="0.25">
      <c r="A612" s="50" t="str">
        <f t="shared" si="9"/>
        <v>9100000040-0</v>
      </c>
      <c r="B612" s="57" t="s">
        <v>29</v>
      </c>
      <c r="C612" s="50" t="s">
        <v>29</v>
      </c>
      <c r="D612" s="50" t="s">
        <v>3358</v>
      </c>
      <c r="E612" s="50" t="s">
        <v>2814</v>
      </c>
      <c r="F612" s="50" t="s">
        <v>29</v>
      </c>
      <c r="G612" s="50" t="s">
        <v>29</v>
      </c>
      <c r="H612" s="50" t="s">
        <v>2904</v>
      </c>
      <c r="I612" s="58">
        <v>45178</v>
      </c>
      <c r="J612" s="50" t="s">
        <v>2816</v>
      </c>
      <c r="K612" s="59">
        <v>170</v>
      </c>
      <c r="L612" s="50" t="s">
        <v>37</v>
      </c>
      <c r="M612" s="51" t="s">
        <v>2747</v>
      </c>
      <c r="N612" s="50" t="s">
        <v>29</v>
      </c>
      <c r="O612" s="50" t="s">
        <v>32</v>
      </c>
      <c r="P612" s="50" t="s">
        <v>32</v>
      </c>
      <c r="Q612" s="50" t="s">
        <v>3355</v>
      </c>
      <c r="R612" s="50" t="s">
        <v>29</v>
      </c>
      <c r="S612" s="50" t="s">
        <v>2751</v>
      </c>
      <c r="T612" s="50" t="s">
        <v>2271</v>
      </c>
      <c r="U612" s="50" t="s">
        <v>30</v>
      </c>
      <c r="V612" s="50" t="str">
        <f>VLOOKUP(A612,Register!$D$2:$N$1317,11,0)</f>
        <v>Two Room Set G+3</v>
      </c>
      <c r="W612" s="50" t="s">
        <v>29</v>
      </c>
      <c r="X612" s="50" t="s">
        <v>29</v>
      </c>
    </row>
    <row r="613" spans="1:24" ht="14.1" customHeight="1" x14ac:dyDescent="0.25">
      <c r="A613" s="50" t="str">
        <f t="shared" si="9"/>
        <v>9100000040-0</v>
      </c>
      <c r="B613" s="57" t="s">
        <v>29</v>
      </c>
      <c r="C613" s="50" t="s">
        <v>29</v>
      </c>
      <c r="D613" s="50" t="s">
        <v>3358</v>
      </c>
      <c r="E613" s="50" t="s">
        <v>2814</v>
      </c>
      <c r="F613" s="50" t="s">
        <v>29</v>
      </c>
      <c r="G613" s="50" t="s">
        <v>29</v>
      </c>
      <c r="H613" s="50" t="s">
        <v>2904</v>
      </c>
      <c r="I613" s="58">
        <v>45178</v>
      </c>
      <c r="J613" s="50" t="s">
        <v>2816</v>
      </c>
      <c r="K613" s="59">
        <v>250</v>
      </c>
      <c r="L613" s="50" t="s">
        <v>37</v>
      </c>
      <c r="M613" s="51" t="s">
        <v>2747</v>
      </c>
      <c r="N613" s="50" t="s">
        <v>29</v>
      </c>
      <c r="O613" s="50" t="s">
        <v>32</v>
      </c>
      <c r="P613" s="50" t="s">
        <v>32</v>
      </c>
      <c r="Q613" s="50" t="s">
        <v>3355</v>
      </c>
      <c r="R613" s="50" t="s">
        <v>29</v>
      </c>
      <c r="S613" s="50" t="s">
        <v>2751</v>
      </c>
      <c r="T613" s="50" t="s">
        <v>2271</v>
      </c>
      <c r="U613" s="50" t="s">
        <v>30</v>
      </c>
      <c r="V613" s="50" t="str">
        <f>VLOOKUP(A613,Register!$D$2:$N$1317,11,0)</f>
        <v>Two Room Set G+3</v>
      </c>
      <c r="W613" s="50" t="s">
        <v>29</v>
      </c>
      <c r="X613" s="50" t="s">
        <v>29</v>
      </c>
    </row>
    <row r="614" spans="1:24" ht="14.1" customHeight="1" x14ac:dyDescent="0.25">
      <c r="A614" s="50" t="str">
        <f t="shared" si="9"/>
        <v>9100000040-0</v>
      </c>
      <c r="B614" s="57" t="s">
        <v>29</v>
      </c>
      <c r="C614" s="50" t="s">
        <v>29</v>
      </c>
      <c r="D614" s="50" t="s">
        <v>3358</v>
      </c>
      <c r="E614" s="50" t="s">
        <v>2814</v>
      </c>
      <c r="F614" s="50" t="s">
        <v>29</v>
      </c>
      <c r="G614" s="50" t="s">
        <v>29</v>
      </c>
      <c r="H614" s="50" t="s">
        <v>2904</v>
      </c>
      <c r="I614" s="58">
        <v>45178</v>
      </c>
      <c r="J614" s="50" t="s">
        <v>2816</v>
      </c>
      <c r="K614" s="59">
        <v>80</v>
      </c>
      <c r="L614" s="50" t="s">
        <v>37</v>
      </c>
      <c r="M614" s="51" t="s">
        <v>2747</v>
      </c>
      <c r="N614" s="50" t="s">
        <v>29</v>
      </c>
      <c r="O614" s="50" t="s">
        <v>32</v>
      </c>
      <c r="P614" s="50" t="s">
        <v>32</v>
      </c>
      <c r="Q614" s="50" t="s">
        <v>3355</v>
      </c>
      <c r="R614" s="50" t="s">
        <v>29</v>
      </c>
      <c r="S614" s="50" t="s">
        <v>2751</v>
      </c>
      <c r="T614" s="50" t="s">
        <v>2271</v>
      </c>
      <c r="U614" s="50" t="s">
        <v>30</v>
      </c>
      <c r="V614" s="50" t="str">
        <f>VLOOKUP(A614,Register!$D$2:$N$1317,11,0)</f>
        <v>Two Room Set G+3</v>
      </c>
      <c r="W614" s="50" t="s">
        <v>29</v>
      </c>
      <c r="X614" s="50" t="s">
        <v>29</v>
      </c>
    </row>
    <row r="615" spans="1:24" ht="14.1" customHeight="1" x14ac:dyDescent="0.25">
      <c r="A615" s="50" t="str">
        <f t="shared" si="9"/>
        <v>9100000040-0</v>
      </c>
      <c r="B615" s="57" t="s">
        <v>29</v>
      </c>
      <c r="C615" s="50" t="s">
        <v>29</v>
      </c>
      <c r="D615" s="50" t="s">
        <v>3359</v>
      </c>
      <c r="E615" s="50" t="s">
        <v>2814</v>
      </c>
      <c r="F615" s="50" t="s">
        <v>29</v>
      </c>
      <c r="G615" s="50" t="s">
        <v>29</v>
      </c>
      <c r="H615" s="50" t="s">
        <v>2904</v>
      </c>
      <c r="I615" s="58">
        <v>45178</v>
      </c>
      <c r="J615" s="50" t="s">
        <v>2816</v>
      </c>
      <c r="K615" s="59">
        <v>1200</v>
      </c>
      <c r="L615" s="50" t="s">
        <v>37</v>
      </c>
      <c r="M615" s="51" t="s">
        <v>2747</v>
      </c>
      <c r="N615" s="50" t="s">
        <v>29</v>
      </c>
      <c r="O615" s="50" t="s">
        <v>32</v>
      </c>
      <c r="P615" s="50" t="s">
        <v>32</v>
      </c>
      <c r="Q615" s="50" t="s">
        <v>3355</v>
      </c>
      <c r="R615" s="50" t="s">
        <v>29</v>
      </c>
      <c r="S615" s="50" t="s">
        <v>2751</v>
      </c>
      <c r="T615" s="50" t="s">
        <v>2271</v>
      </c>
      <c r="U615" s="50" t="s">
        <v>30</v>
      </c>
      <c r="V615" s="50" t="str">
        <f>VLOOKUP(A615,Register!$D$2:$N$1317,11,0)</f>
        <v>Two Room Set G+3</v>
      </c>
      <c r="W615" s="50" t="s">
        <v>29</v>
      </c>
      <c r="X615" s="50" t="s">
        <v>29</v>
      </c>
    </row>
    <row r="616" spans="1:24" ht="14.1" customHeight="1" x14ac:dyDescent="0.25">
      <c r="A616" s="50" t="str">
        <f t="shared" si="9"/>
        <v>9100000040-0</v>
      </c>
      <c r="B616" s="57" t="s">
        <v>29</v>
      </c>
      <c r="C616" s="50" t="s">
        <v>29</v>
      </c>
      <c r="D616" s="50" t="s">
        <v>3359</v>
      </c>
      <c r="E616" s="50" t="s">
        <v>2814</v>
      </c>
      <c r="F616" s="50" t="s">
        <v>29</v>
      </c>
      <c r="G616" s="50" t="s">
        <v>29</v>
      </c>
      <c r="H616" s="50" t="s">
        <v>2904</v>
      </c>
      <c r="I616" s="58">
        <v>45178</v>
      </c>
      <c r="J616" s="50" t="s">
        <v>2816</v>
      </c>
      <c r="K616" s="59">
        <v>1050</v>
      </c>
      <c r="L616" s="50" t="s">
        <v>37</v>
      </c>
      <c r="M616" s="51" t="s">
        <v>2747</v>
      </c>
      <c r="N616" s="50" t="s">
        <v>29</v>
      </c>
      <c r="O616" s="50" t="s">
        <v>32</v>
      </c>
      <c r="P616" s="50" t="s">
        <v>32</v>
      </c>
      <c r="Q616" s="50" t="s">
        <v>3355</v>
      </c>
      <c r="R616" s="50" t="s">
        <v>29</v>
      </c>
      <c r="S616" s="50" t="s">
        <v>2751</v>
      </c>
      <c r="T616" s="50" t="s">
        <v>2271</v>
      </c>
      <c r="U616" s="50" t="s">
        <v>30</v>
      </c>
      <c r="V616" s="50" t="str">
        <f>VLOOKUP(A616,Register!$D$2:$N$1317,11,0)</f>
        <v>Two Room Set G+3</v>
      </c>
      <c r="W616" s="50" t="s">
        <v>29</v>
      </c>
      <c r="X616" s="50" t="s">
        <v>29</v>
      </c>
    </row>
    <row r="617" spans="1:24" ht="14.1" customHeight="1" x14ac:dyDescent="0.25">
      <c r="A617" s="50" t="str">
        <f t="shared" si="9"/>
        <v>9100000040-0</v>
      </c>
      <c r="B617" s="57" t="s">
        <v>29</v>
      </c>
      <c r="C617" s="50" t="s">
        <v>29</v>
      </c>
      <c r="D617" s="50" t="s">
        <v>3359</v>
      </c>
      <c r="E617" s="50" t="s">
        <v>2814</v>
      </c>
      <c r="F617" s="50" t="s">
        <v>29</v>
      </c>
      <c r="G617" s="50" t="s">
        <v>29</v>
      </c>
      <c r="H617" s="50" t="s">
        <v>2904</v>
      </c>
      <c r="I617" s="58">
        <v>45178</v>
      </c>
      <c r="J617" s="50" t="s">
        <v>2816</v>
      </c>
      <c r="K617" s="59">
        <v>254.2</v>
      </c>
      <c r="L617" s="50" t="s">
        <v>37</v>
      </c>
      <c r="M617" s="51" t="s">
        <v>2747</v>
      </c>
      <c r="N617" s="50" t="s">
        <v>29</v>
      </c>
      <c r="O617" s="50" t="s">
        <v>32</v>
      </c>
      <c r="P617" s="50" t="s">
        <v>32</v>
      </c>
      <c r="Q617" s="50" t="s">
        <v>3355</v>
      </c>
      <c r="R617" s="50" t="s">
        <v>29</v>
      </c>
      <c r="S617" s="50" t="s">
        <v>2751</v>
      </c>
      <c r="T617" s="50" t="s">
        <v>2271</v>
      </c>
      <c r="U617" s="50" t="s">
        <v>30</v>
      </c>
      <c r="V617" s="50" t="str">
        <f>VLOOKUP(A617,Register!$D$2:$N$1317,11,0)</f>
        <v>Two Room Set G+3</v>
      </c>
      <c r="W617" s="50" t="s">
        <v>29</v>
      </c>
      <c r="X617" s="50" t="s">
        <v>29</v>
      </c>
    </row>
    <row r="618" spans="1:24" ht="14.1" customHeight="1" x14ac:dyDescent="0.25">
      <c r="A618" s="50" t="str">
        <f t="shared" si="9"/>
        <v>9100000040-0</v>
      </c>
      <c r="B618" s="57" t="s">
        <v>29</v>
      </c>
      <c r="C618" s="50" t="s">
        <v>29</v>
      </c>
      <c r="D618" s="50" t="s">
        <v>3359</v>
      </c>
      <c r="E618" s="50" t="s">
        <v>2814</v>
      </c>
      <c r="F618" s="50" t="s">
        <v>29</v>
      </c>
      <c r="G618" s="50" t="s">
        <v>29</v>
      </c>
      <c r="H618" s="50" t="s">
        <v>2904</v>
      </c>
      <c r="I618" s="58">
        <v>45178</v>
      </c>
      <c r="J618" s="50" t="s">
        <v>2816</v>
      </c>
      <c r="K618" s="59">
        <v>180</v>
      </c>
      <c r="L618" s="50" t="s">
        <v>37</v>
      </c>
      <c r="M618" s="51" t="s">
        <v>2747</v>
      </c>
      <c r="N618" s="50" t="s">
        <v>29</v>
      </c>
      <c r="O618" s="50" t="s">
        <v>32</v>
      </c>
      <c r="P618" s="50" t="s">
        <v>32</v>
      </c>
      <c r="Q618" s="50" t="s">
        <v>3355</v>
      </c>
      <c r="R618" s="50" t="s">
        <v>29</v>
      </c>
      <c r="S618" s="50" t="s">
        <v>2751</v>
      </c>
      <c r="T618" s="50" t="s">
        <v>2271</v>
      </c>
      <c r="U618" s="50" t="s">
        <v>30</v>
      </c>
      <c r="V618" s="50" t="str">
        <f>VLOOKUP(A618,Register!$D$2:$N$1317,11,0)</f>
        <v>Two Room Set G+3</v>
      </c>
      <c r="W618" s="50" t="s">
        <v>29</v>
      </c>
      <c r="X618" s="50" t="s">
        <v>29</v>
      </c>
    </row>
    <row r="619" spans="1:24" ht="14.1" customHeight="1" x14ac:dyDescent="0.25">
      <c r="A619" s="50" t="str">
        <f t="shared" si="9"/>
        <v>9100000040-0</v>
      </c>
      <c r="B619" s="57" t="s">
        <v>29</v>
      </c>
      <c r="C619" s="50" t="s">
        <v>29</v>
      </c>
      <c r="D619" s="50" t="s">
        <v>3359</v>
      </c>
      <c r="E619" s="50" t="s">
        <v>2814</v>
      </c>
      <c r="F619" s="50" t="s">
        <v>29</v>
      </c>
      <c r="G619" s="50" t="s">
        <v>29</v>
      </c>
      <c r="H619" s="50" t="s">
        <v>2904</v>
      </c>
      <c r="I619" s="58">
        <v>45178</v>
      </c>
      <c r="J619" s="50" t="s">
        <v>2816</v>
      </c>
      <c r="K619" s="59">
        <v>120</v>
      </c>
      <c r="L619" s="50" t="s">
        <v>37</v>
      </c>
      <c r="M619" s="51" t="s">
        <v>2747</v>
      </c>
      <c r="N619" s="50" t="s">
        <v>29</v>
      </c>
      <c r="O619" s="50" t="s">
        <v>32</v>
      </c>
      <c r="P619" s="50" t="s">
        <v>32</v>
      </c>
      <c r="Q619" s="50" t="s">
        <v>3355</v>
      </c>
      <c r="R619" s="50" t="s">
        <v>29</v>
      </c>
      <c r="S619" s="50" t="s">
        <v>2751</v>
      </c>
      <c r="T619" s="50" t="s">
        <v>2271</v>
      </c>
      <c r="U619" s="50" t="s">
        <v>30</v>
      </c>
      <c r="V619" s="50" t="str">
        <f>VLOOKUP(A619,Register!$D$2:$N$1317,11,0)</f>
        <v>Two Room Set G+3</v>
      </c>
      <c r="W619" s="50" t="s">
        <v>29</v>
      </c>
      <c r="X619" s="50" t="s">
        <v>29</v>
      </c>
    </row>
    <row r="620" spans="1:24" ht="14.1" customHeight="1" x14ac:dyDescent="0.25">
      <c r="A620" s="50" t="str">
        <f t="shared" si="9"/>
        <v>9100000040-0</v>
      </c>
      <c r="B620" s="57" t="s">
        <v>29</v>
      </c>
      <c r="C620" s="50" t="s">
        <v>29</v>
      </c>
      <c r="D620" s="50" t="s">
        <v>3359</v>
      </c>
      <c r="E620" s="50" t="s">
        <v>2814</v>
      </c>
      <c r="F620" s="50" t="s">
        <v>29</v>
      </c>
      <c r="G620" s="50" t="s">
        <v>29</v>
      </c>
      <c r="H620" s="50" t="s">
        <v>2904</v>
      </c>
      <c r="I620" s="58">
        <v>45178</v>
      </c>
      <c r="J620" s="50" t="s">
        <v>2816</v>
      </c>
      <c r="K620" s="59">
        <v>120</v>
      </c>
      <c r="L620" s="50" t="s">
        <v>37</v>
      </c>
      <c r="M620" s="51" t="s">
        <v>2747</v>
      </c>
      <c r="N620" s="50" t="s">
        <v>29</v>
      </c>
      <c r="O620" s="50" t="s">
        <v>32</v>
      </c>
      <c r="P620" s="50" t="s">
        <v>32</v>
      </c>
      <c r="Q620" s="50" t="s">
        <v>3355</v>
      </c>
      <c r="R620" s="50" t="s">
        <v>29</v>
      </c>
      <c r="S620" s="50" t="s">
        <v>2751</v>
      </c>
      <c r="T620" s="50" t="s">
        <v>2271</v>
      </c>
      <c r="U620" s="50" t="s">
        <v>30</v>
      </c>
      <c r="V620" s="50" t="str">
        <f>VLOOKUP(A620,Register!$D$2:$N$1317,11,0)</f>
        <v>Two Room Set G+3</v>
      </c>
      <c r="W620" s="50" t="s">
        <v>29</v>
      </c>
      <c r="X620" s="50" t="s">
        <v>29</v>
      </c>
    </row>
    <row r="621" spans="1:24" ht="14.1" customHeight="1" x14ac:dyDescent="0.25">
      <c r="A621" s="50" t="str">
        <f t="shared" si="9"/>
        <v>9100000040-0</v>
      </c>
      <c r="B621" s="57" t="s">
        <v>29</v>
      </c>
      <c r="C621" s="50" t="s">
        <v>29</v>
      </c>
      <c r="D621" s="50" t="s">
        <v>3359</v>
      </c>
      <c r="E621" s="50" t="s">
        <v>2814</v>
      </c>
      <c r="F621" s="50" t="s">
        <v>29</v>
      </c>
      <c r="G621" s="50" t="s">
        <v>29</v>
      </c>
      <c r="H621" s="50" t="s">
        <v>2904</v>
      </c>
      <c r="I621" s="58">
        <v>45178</v>
      </c>
      <c r="J621" s="50" t="s">
        <v>2816</v>
      </c>
      <c r="K621" s="59">
        <v>885</v>
      </c>
      <c r="L621" s="50" t="s">
        <v>37</v>
      </c>
      <c r="M621" s="51" t="s">
        <v>2747</v>
      </c>
      <c r="N621" s="50" t="s">
        <v>29</v>
      </c>
      <c r="O621" s="50" t="s">
        <v>32</v>
      </c>
      <c r="P621" s="50" t="s">
        <v>32</v>
      </c>
      <c r="Q621" s="50" t="s">
        <v>3355</v>
      </c>
      <c r="R621" s="50" t="s">
        <v>29</v>
      </c>
      <c r="S621" s="50" t="s">
        <v>2751</v>
      </c>
      <c r="T621" s="50" t="s">
        <v>2271</v>
      </c>
      <c r="U621" s="50" t="s">
        <v>30</v>
      </c>
      <c r="V621" s="50" t="str">
        <f>VLOOKUP(A621,Register!$D$2:$N$1317,11,0)</f>
        <v>Two Room Set G+3</v>
      </c>
      <c r="W621" s="50" t="s">
        <v>29</v>
      </c>
      <c r="X621" s="50" t="s">
        <v>29</v>
      </c>
    </row>
    <row r="622" spans="1:24" ht="14.1" customHeight="1" x14ac:dyDescent="0.25">
      <c r="A622" s="50" t="str">
        <f t="shared" si="9"/>
        <v>9100000040-0</v>
      </c>
      <c r="B622" s="57" t="s">
        <v>29</v>
      </c>
      <c r="C622" s="50" t="s">
        <v>29</v>
      </c>
      <c r="D622" s="50" t="s">
        <v>3359</v>
      </c>
      <c r="E622" s="50" t="s">
        <v>2814</v>
      </c>
      <c r="F622" s="50" t="s">
        <v>29</v>
      </c>
      <c r="G622" s="50" t="s">
        <v>29</v>
      </c>
      <c r="H622" s="50" t="s">
        <v>2904</v>
      </c>
      <c r="I622" s="58">
        <v>45178</v>
      </c>
      <c r="J622" s="50" t="s">
        <v>2816</v>
      </c>
      <c r="K622" s="59">
        <v>380</v>
      </c>
      <c r="L622" s="50" t="s">
        <v>37</v>
      </c>
      <c r="M622" s="51" t="s">
        <v>2747</v>
      </c>
      <c r="N622" s="50" t="s">
        <v>29</v>
      </c>
      <c r="O622" s="50" t="s">
        <v>32</v>
      </c>
      <c r="P622" s="50" t="s">
        <v>32</v>
      </c>
      <c r="Q622" s="50" t="s">
        <v>3355</v>
      </c>
      <c r="R622" s="50" t="s">
        <v>29</v>
      </c>
      <c r="S622" s="50" t="s">
        <v>2751</v>
      </c>
      <c r="T622" s="50" t="s">
        <v>2271</v>
      </c>
      <c r="U622" s="50" t="s">
        <v>30</v>
      </c>
      <c r="V622" s="50" t="str">
        <f>VLOOKUP(A622,Register!$D$2:$N$1317,11,0)</f>
        <v>Two Room Set G+3</v>
      </c>
      <c r="W622" s="50" t="s">
        <v>29</v>
      </c>
      <c r="X622" s="50" t="s">
        <v>29</v>
      </c>
    </row>
    <row r="623" spans="1:24" ht="14.1" customHeight="1" x14ac:dyDescent="0.25">
      <c r="A623" s="50" t="str">
        <f t="shared" si="9"/>
        <v>9100000040-0</v>
      </c>
      <c r="B623" s="57" t="s">
        <v>29</v>
      </c>
      <c r="C623" s="50" t="s">
        <v>29</v>
      </c>
      <c r="D623" s="50" t="s">
        <v>3359</v>
      </c>
      <c r="E623" s="50" t="s">
        <v>2814</v>
      </c>
      <c r="F623" s="50" t="s">
        <v>29</v>
      </c>
      <c r="G623" s="50" t="s">
        <v>29</v>
      </c>
      <c r="H623" s="50" t="s">
        <v>2904</v>
      </c>
      <c r="I623" s="58">
        <v>45178</v>
      </c>
      <c r="J623" s="50" t="s">
        <v>2816</v>
      </c>
      <c r="K623" s="59">
        <v>80</v>
      </c>
      <c r="L623" s="50" t="s">
        <v>37</v>
      </c>
      <c r="M623" s="51" t="s">
        <v>2747</v>
      </c>
      <c r="N623" s="50" t="s">
        <v>29</v>
      </c>
      <c r="O623" s="50" t="s">
        <v>32</v>
      </c>
      <c r="P623" s="50" t="s">
        <v>32</v>
      </c>
      <c r="Q623" s="50" t="s">
        <v>3355</v>
      </c>
      <c r="R623" s="50" t="s">
        <v>29</v>
      </c>
      <c r="S623" s="50" t="s">
        <v>2751</v>
      </c>
      <c r="T623" s="50" t="s">
        <v>2271</v>
      </c>
      <c r="U623" s="50" t="s">
        <v>30</v>
      </c>
      <c r="V623" s="50" t="str">
        <f>VLOOKUP(A623,Register!$D$2:$N$1317,11,0)</f>
        <v>Two Room Set G+3</v>
      </c>
      <c r="W623" s="50" t="s">
        <v>29</v>
      </c>
      <c r="X623" s="50" t="s">
        <v>29</v>
      </c>
    </row>
    <row r="624" spans="1:24" ht="14.1" customHeight="1" x14ac:dyDescent="0.25">
      <c r="A624" s="50" t="str">
        <f t="shared" si="9"/>
        <v>9100000040-0</v>
      </c>
      <c r="B624" s="57" t="s">
        <v>29</v>
      </c>
      <c r="C624" s="50" t="s">
        <v>29</v>
      </c>
      <c r="D624" s="50" t="s">
        <v>3359</v>
      </c>
      <c r="E624" s="50" t="s">
        <v>2814</v>
      </c>
      <c r="F624" s="50" t="s">
        <v>29</v>
      </c>
      <c r="G624" s="50" t="s">
        <v>29</v>
      </c>
      <c r="H624" s="50" t="s">
        <v>2904</v>
      </c>
      <c r="I624" s="58">
        <v>45178</v>
      </c>
      <c r="J624" s="50" t="s">
        <v>2816</v>
      </c>
      <c r="K624" s="59">
        <v>102</v>
      </c>
      <c r="L624" s="50" t="s">
        <v>37</v>
      </c>
      <c r="M624" s="51" t="s">
        <v>2747</v>
      </c>
      <c r="N624" s="50" t="s">
        <v>29</v>
      </c>
      <c r="O624" s="50" t="s">
        <v>32</v>
      </c>
      <c r="P624" s="50" t="s">
        <v>32</v>
      </c>
      <c r="Q624" s="50" t="s">
        <v>3355</v>
      </c>
      <c r="R624" s="50" t="s">
        <v>29</v>
      </c>
      <c r="S624" s="50" t="s">
        <v>2751</v>
      </c>
      <c r="T624" s="50" t="s">
        <v>2271</v>
      </c>
      <c r="U624" s="50" t="s">
        <v>30</v>
      </c>
      <c r="V624" s="50" t="str">
        <f>VLOOKUP(A624,Register!$D$2:$N$1317,11,0)</f>
        <v>Two Room Set G+3</v>
      </c>
      <c r="W624" s="50" t="s">
        <v>29</v>
      </c>
      <c r="X624" s="50" t="s">
        <v>29</v>
      </c>
    </row>
    <row r="625" spans="1:24" ht="14.1" customHeight="1" x14ac:dyDescent="0.25">
      <c r="A625" s="50" t="str">
        <f t="shared" si="9"/>
        <v>9100000032-0</v>
      </c>
      <c r="B625" s="57" t="s">
        <v>29</v>
      </c>
      <c r="C625" s="50" t="s">
        <v>29</v>
      </c>
      <c r="D625" s="50" t="s">
        <v>3360</v>
      </c>
      <c r="E625" s="50" t="s">
        <v>2814</v>
      </c>
      <c r="F625" s="50" t="s">
        <v>29</v>
      </c>
      <c r="G625" s="50" t="s">
        <v>29</v>
      </c>
      <c r="H625" s="50" t="s">
        <v>2904</v>
      </c>
      <c r="I625" s="58">
        <v>45179</v>
      </c>
      <c r="J625" s="50" t="s">
        <v>2816</v>
      </c>
      <c r="K625" s="59">
        <v>17061.07</v>
      </c>
      <c r="L625" s="50" t="s">
        <v>37</v>
      </c>
      <c r="M625" s="51" t="s">
        <v>2747</v>
      </c>
      <c r="N625" s="50" t="s">
        <v>29</v>
      </c>
      <c r="O625" s="50" t="s">
        <v>32</v>
      </c>
      <c r="P625" s="50" t="s">
        <v>32</v>
      </c>
      <c r="Q625" s="50" t="s">
        <v>3335</v>
      </c>
      <c r="R625" s="50" t="s">
        <v>29</v>
      </c>
      <c r="S625" s="50" t="s">
        <v>2751</v>
      </c>
      <c r="T625" s="50" t="s">
        <v>2255</v>
      </c>
      <c r="U625" s="50" t="s">
        <v>30</v>
      </c>
      <c r="V625" s="50" t="str">
        <f>VLOOKUP(A625,Register!$D$2:$N$1317,11,0)</f>
        <v>CWIP - CANE YARD ROAD &amp; DRAIN WORK</v>
      </c>
      <c r="W625" s="50" t="s">
        <v>29</v>
      </c>
      <c r="X625" s="50" t="s">
        <v>29</v>
      </c>
    </row>
    <row r="626" spans="1:24" ht="14.1" customHeight="1" x14ac:dyDescent="0.25">
      <c r="A626" s="50" t="str">
        <f t="shared" si="9"/>
        <v>9100000032-0</v>
      </c>
      <c r="B626" s="57" t="s">
        <v>29</v>
      </c>
      <c r="C626" s="50" t="s">
        <v>29</v>
      </c>
      <c r="D626" s="50" t="s">
        <v>3361</v>
      </c>
      <c r="E626" s="50" t="s">
        <v>2814</v>
      </c>
      <c r="F626" s="50" t="s">
        <v>29</v>
      </c>
      <c r="G626" s="50" t="s">
        <v>29</v>
      </c>
      <c r="H626" s="50" t="s">
        <v>2904</v>
      </c>
      <c r="I626" s="58">
        <v>45179</v>
      </c>
      <c r="J626" s="50" t="s">
        <v>2816</v>
      </c>
      <c r="K626" s="59">
        <v>17061.07</v>
      </c>
      <c r="L626" s="50" t="s">
        <v>37</v>
      </c>
      <c r="M626" s="51" t="s">
        <v>2747</v>
      </c>
      <c r="N626" s="50" t="s">
        <v>29</v>
      </c>
      <c r="O626" s="50" t="s">
        <v>32</v>
      </c>
      <c r="P626" s="50" t="s">
        <v>32</v>
      </c>
      <c r="Q626" s="50" t="s">
        <v>3329</v>
      </c>
      <c r="R626" s="50" t="s">
        <v>29</v>
      </c>
      <c r="S626" s="50" t="s">
        <v>2751</v>
      </c>
      <c r="T626" s="50" t="s">
        <v>2255</v>
      </c>
      <c r="U626" s="50" t="s">
        <v>30</v>
      </c>
      <c r="V626" s="50" t="str">
        <f>VLOOKUP(A626,Register!$D$2:$N$1317,11,0)</f>
        <v>CWIP - CANE YARD ROAD &amp; DRAIN WORK</v>
      </c>
      <c r="W626" s="50" t="s">
        <v>29</v>
      </c>
      <c r="X626" s="50" t="s">
        <v>29</v>
      </c>
    </row>
    <row r="627" spans="1:24" ht="14.1" customHeight="1" x14ac:dyDescent="0.25">
      <c r="A627" s="50" t="str">
        <f t="shared" si="9"/>
        <v>9100000032-0</v>
      </c>
      <c r="B627" s="57" t="s">
        <v>29</v>
      </c>
      <c r="C627" s="50" t="s">
        <v>29</v>
      </c>
      <c r="D627" s="50" t="s">
        <v>3361</v>
      </c>
      <c r="E627" s="50" t="s">
        <v>2814</v>
      </c>
      <c r="F627" s="50" t="s">
        <v>29</v>
      </c>
      <c r="G627" s="50" t="s">
        <v>29</v>
      </c>
      <c r="H627" s="50" t="s">
        <v>2904</v>
      </c>
      <c r="I627" s="58">
        <v>45179</v>
      </c>
      <c r="J627" s="50" t="s">
        <v>2816</v>
      </c>
      <c r="K627" s="59">
        <v>27253.3</v>
      </c>
      <c r="L627" s="50" t="s">
        <v>37</v>
      </c>
      <c r="M627" s="51" t="s">
        <v>2747</v>
      </c>
      <c r="N627" s="50" t="s">
        <v>29</v>
      </c>
      <c r="O627" s="50" t="s">
        <v>32</v>
      </c>
      <c r="P627" s="50" t="s">
        <v>32</v>
      </c>
      <c r="Q627" s="50" t="s">
        <v>3329</v>
      </c>
      <c r="R627" s="50" t="s">
        <v>29</v>
      </c>
      <c r="S627" s="50" t="s">
        <v>2751</v>
      </c>
      <c r="T627" s="50" t="s">
        <v>2255</v>
      </c>
      <c r="U627" s="50" t="s">
        <v>30</v>
      </c>
      <c r="V627" s="50" t="str">
        <f>VLOOKUP(A627,Register!$D$2:$N$1317,11,0)</f>
        <v>CWIP - CANE YARD ROAD &amp; DRAIN WORK</v>
      </c>
      <c r="W627" s="50" t="s">
        <v>29</v>
      </c>
      <c r="X627" s="50" t="s">
        <v>29</v>
      </c>
    </row>
    <row r="628" spans="1:24" ht="14.1" customHeight="1" x14ac:dyDescent="0.25">
      <c r="A628" s="50" t="str">
        <f t="shared" si="9"/>
        <v>9100000032-0</v>
      </c>
      <c r="B628" s="57" t="s">
        <v>29</v>
      </c>
      <c r="C628" s="50" t="s">
        <v>29</v>
      </c>
      <c r="D628" s="50" t="s">
        <v>3362</v>
      </c>
      <c r="E628" s="50" t="s">
        <v>2814</v>
      </c>
      <c r="F628" s="50" t="s">
        <v>29</v>
      </c>
      <c r="G628" s="50" t="s">
        <v>29</v>
      </c>
      <c r="H628" s="50" t="s">
        <v>2904</v>
      </c>
      <c r="I628" s="58">
        <v>45179</v>
      </c>
      <c r="J628" s="50" t="s">
        <v>2816</v>
      </c>
      <c r="K628" s="59">
        <v>27253.3</v>
      </c>
      <c r="L628" s="50" t="s">
        <v>37</v>
      </c>
      <c r="M628" s="51" t="s">
        <v>2747</v>
      </c>
      <c r="N628" s="50" t="s">
        <v>29</v>
      </c>
      <c r="O628" s="50" t="s">
        <v>32</v>
      </c>
      <c r="P628" s="50" t="s">
        <v>32</v>
      </c>
      <c r="Q628" s="50" t="s">
        <v>3363</v>
      </c>
      <c r="R628" s="50" t="s">
        <v>29</v>
      </c>
      <c r="S628" s="50" t="s">
        <v>2751</v>
      </c>
      <c r="T628" s="50" t="s">
        <v>2255</v>
      </c>
      <c r="U628" s="50" t="s">
        <v>30</v>
      </c>
      <c r="V628" s="50" t="str">
        <f>VLOOKUP(A628,Register!$D$2:$N$1317,11,0)</f>
        <v>CWIP - CANE YARD ROAD &amp; DRAIN WORK</v>
      </c>
      <c r="W628" s="50" t="s">
        <v>29</v>
      </c>
      <c r="X628" s="50" t="s">
        <v>29</v>
      </c>
    </row>
    <row r="629" spans="1:24" ht="14.1" customHeight="1" x14ac:dyDescent="0.25">
      <c r="A629" s="50" t="str">
        <f t="shared" si="9"/>
        <v>9100000032-0</v>
      </c>
      <c r="B629" s="57" t="s">
        <v>29</v>
      </c>
      <c r="C629" s="50" t="s">
        <v>29</v>
      </c>
      <c r="D629" s="50" t="s">
        <v>3364</v>
      </c>
      <c r="E629" s="50" t="s">
        <v>2814</v>
      </c>
      <c r="F629" s="50" t="s">
        <v>29</v>
      </c>
      <c r="G629" s="50" t="s">
        <v>29</v>
      </c>
      <c r="H629" s="50" t="s">
        <v>2904</v>
      </c>
      <c r="I629" s="58">
        <v>45180</v>
      </c>
      <c r="J629" s="50" t="s">
        <v>2816</v>
      </c>
      <c r="K629" s="59">
        <v>17061.07</v>
      </c>
      <c r="L629" s="50" t="s">
        <v>37</v>
      </c>
      <c r="M629" s="51" t="s">
        <v>2747</v>
      </c>
      <c r="N629" s="50" t="s">
        <v>29</v>
      </c>
      <c r="O629" s="50" t="s">
        <v>32</v>
      </c>
      <c r="P629" s="50" t="s">
        <v>32</v>
      </c>
      <c r="Q629" s="50" t="s">
        <v>3365</v>
      </c>
      <c r="R629" s="50" t="s">
        <v>29</v>
      </c>
      <c r="S629" s="50" t="s">
        <v>2751</v>
      </c>
      <c r="T629" s="50" t="s">
        <v>2255</v>
      </c>
      <c r="U629" s="50" t="s">
        <v>30</v>
      </c>
      <c r="V629" s="50" t="str">
        <f>VLOOKUP(A629,Register!$D$2:$N$1317,11,0)</f>
        <v>CWIP - CANE YARD ROAD &amp; DRAIN WORK</v>
      </c>
      <c r="W629" s="50" t="s">
        <v>29</v>
      </c>
      <c r="X629" s="50" t="s">
        <v>29</v>
      </c>
    </row>
    <row r="630" spans="1:24" ht="14.1" customHeight="1" x14ac:dyDescent="0.25">
      <c r="A630" s="50" t="str">
        <f t="shared" si="9"/>
        <v>9100000033-0</v>
      </c>
      <c r="B630" s="57" t="s">
        <v>29</v>
      </c>
      <c r="C630" s="50" t="s">
        <v>29</v>
      </c>
      <c r="D630" s="50" t="s">
        <v>3366</v>
      </c>
      <c r="E630" s="50" t="s">
        <v>2814</v>
      </c>
      <c r="F630" s="50" t="s">
        <v>29</v>
      </c>
      <c r="G630" s="50" t="s">
        <v>29</v>
      </c>
      <c r="H630" s="50" t="s">
        <v>2904</v>
      </c>
      <c r="I630" s="58">
        <v>45180</v>
      </c>
      <c r="J630" s="50" t="s">
        <v>2816</v>
      </c>
      <c r="K630" s="59">
        <v>9106.1200000000008</v>
      </c>
      <c r="L630" s="50" t="s">
        <v>37</v>
      </c>
      <c r="M630" s="51" t="s">
        <v>2747</v>
      </c>
      <c r="N630" s="50" t="s">
        <v>29</v>
      </c>
      <c r="O630" s="50" t="s">
        <v>32</v>
      </c>
      <c r="P630" s="50" t="s">
        <v>32</v>
      </c>
      <c r="Q630" s="50" t="s">
        <v>3367</v>
      </c>
      <c r="R630" s="50" t="s">
        <v>29</v>
      </c>
      <c r="S630" s="50" t="s">
        <v>2751</v>
      </c>
      <c r="T630" s="50" t="s">
        <v>2257</v>
      </c>
      <c r="U630" s="50" t="s">
        <v>30</v>
      </c>
      <c r="V630" s="50" t="str">
        <f>VLOOKUP(A630,Register!$D$2:$N$1317,11,0)</f>
        <v>CWIP - ADMIN BUILDING</v>
      </c>
      <c r="W630" s="50" t="s">
        <v>29</v>
      </c>
      <c r="X630" s="50" t="s">
        <v>29</v>
      </c>
    </row>
    <row r="631" spans="1:24" ht="14.1" customHeight="1" x14ac:dyDescent="0.25">
      <c r="A631" s="50" t="str">
        <f t="shared" si="9"/>
        <v>9100000033-0</v>
      </c>
      <c r="B631" s="57" t="s">
        <v>29</v>
      </c>
      <c r="C631" s="50" t="s">
        <v>29</v>
      </c>
      <c r="D631" s="50" t="s">
        <v>3366</v>
      </c>
      <c r="E631" s="50" t="s">
        <v>2814</v>
      </c>
      <c r="F631" s="50" t="s">
        <v>29</v>
      </c>
      <c r="G631" s="50" t="s">
        <v>29</v>
      </c>
      <c r="H631" s="50" t="s">
        <v>2904</v>
      </c>
      <c r="I631" s="58">
        <v>45180</v>
      </c>
      <c r="J631" s="50" t="s">
        <v>2816</v>
      </c>
      <c r="K631" s="59">
        <v>368605.69</v>
      </c>
      <c r="L631" s="50" t="s">
        <v>37</v>
      </c>
      <c r="M631" s="51" t="s">
        <v>2747</v>
      </c>
      <c r="N631" s="50" t="s">
        <v>29</v>
      </c>
      <c r="O631" s="50" t="s">
        <v>32</v>
      </c>
      <c r="P631" s="50" t="s">
        <v>32</v>
      </c>
      <c r="Q631" s="50" t="s">
        <v>3367</v>
      </c>
      <c r="R631" s="50" t="s">
        <v>29</v>
      </c>
      <c r="S631" s="50" t="s">
        <v>2751</v>
      </c>
      <c r="T631" s="50" t="s">
        <v>2257</v>
      </c>
      <c r="U631" s="50" t="s">
        <v>30</v>
      </c>
      <c r="V631" s="50" t="str">
        <f>VLOOKUP(A631,Register!$D$2:$N$1317,11,0)</f>
        <v>CWIP - ADMIN BUILDING</v>
      </c>
      <c r="W631" s="50" t="s">
        <v>29</v>
      </c>
      <c r="X631" s="50" t="s">
        <v>29</v>
      </c>
    </row>
    <row r="632" spans="1:24" ht="14.1" customHeight="1" x14ac:dyDescent="0.25">
      <c r="A632" s="50" t="str">
        <f t="shared" si="9"/>
        <v>9100000033-0</v>
      </c>
      <c r="B632" s="57" t="s">
        <v>29</v>
      </c>
      <c r="C632" s="50" t="s">
        <v>29</v>
      </c>
      <c r="D632" s="50" t="s">
        <v>3366</v>
      </c>
      <c r="E632" s="50" t="s">
        <v>2814</v>
      </c>
      <c r="F632" s="50" t="s">
        <v>29</v>
      </c>
      <c r="G632" s="50" t="s">
        <v>29</v>
      </c>
      <c r="H632" s="50" t="s">
        <v>2904</v>
      </c>
      <c r="I632" s="58">
        <v>45180</v>
      </c>
      <c r="J632" s="50" t="s">
        <v>2816</v>
      </c>
      <c r="K632" s="59">
        <v>120000</v>
      </c>
      <c r="L632" s="50" t="s">
        <v>37</v>
      </c>
      <c r="M632" s="51" t="s">
        <v>2747</v>
      </c>
      <c r="N632" s="50" t="s">
        <v>29</v>
      </c>
      <c r="O632" s="50" t="s">
        <v>32</v>
      </c>
      <c r="P632" s="50" t="s">
        <v>32</v>
      </c>
      <c r="Q632" s="50" t="s">
        <v>3367</v>
      </c>
      <c r="R632" s="50" t="s">
        <v>29</v>
      </c>
      <c r="S632" s="50" t="s">
        <v>2751</v>
      </c>
      <c r="T632" s="50" t="s">
        <v>2257</v>
      </c>
      <c r="U632" s="50" t="s">
        <v>30</v>
      </c>
      <c r="V632" s="50" t="str">
        <f>VLOOKUP(A632,Register!$D$2:$N$1317,11,0)</f>
        <v>CWIP - ADMIN BUILDING</v>
      </c>
      <c r="W632" s="50" t="s">
        <v>29</v>
      </c>
      <c r="X632" s="50" t="s">
        <v>29</v>
      </c>
    </row>
    <row r="633" spans="1:24" ht="14.1" customHeight="1" x14ac:dyDescent="0.25">
      <c r="A633" s="50" t="str">
        <f t="shared" si="9"/>
        <v>9100000033-0</v>
      </c>
      <c r="B633" s="57" t="s">
        <v>29</v>
      </c>
      <c r="C633" s="50" t="s">
        <v>29</v>
      </c>
      <c r="D633" s="50" t="s">
        <v>3366</v>
      </c>
      <c r="E633" s="50" t="s">
        <v>2814</v>
      </c>
      <c r="F633" s="50" t="s">
        <v>29</v>
      </c>
      <c r="G633" s="50" t="s">
        <v>29</v>
      </c>
      <c r="H633" s="50" t="s">
        <v>2904</v>
      </c>
      <c r="I633" s="58">
        <v>45180</v>
      </c>
      <c r="J633" s="50" t="s">
        <v>2816</v>
      </c>
      <c r="K633" s="59">
        <v>250000</v>
      </c>
      <c r="L633" s="50" t="s">
        <v>37</v>
      </c>
      <c r="M633" s="51" t="s">
        <v>2747</v>
      </c>
      <c r="N633" s="50" t="s">
        <v>29</v>
      </c>
      <c r="O633" s="50" t="s">
        <v>32</v>
      </c>
      <c r="P633" s="50" t="s">
        <v>32</v>
      </c>
      <c r="Q633" s="50" t="s">
        <v>3367</v>
      </c>
      <c r="R633" s="50" t="s">
        <v>29</v>
      </c>
      <c r="S633" s="50" t="s">
        <v>2751</v>
      </c>
      <c r="T633" s="50" t="s">
        <v>2257</v>
      </c>
      <c r="U633" s="50" t="s">
        <v>30</v>
      </c>
      <c r="V633" s="50" t="str">
        <f>VLOOKUP(A633,Register!$D$2:$N$1317,11,0)</f>
        <v>CWIP - ADMIN BUILDING</v>
      </c>
      <c r="W633" s="50" t="s">
        <v>29</v>
      </c>
      <c r="X633" s="50" t="s">
        <v>29</v>
      </c>
    </row>
    <row r="634" spans="1:24" ht="14.1" customHeight="1" x14ac:dyDescent="0.25">
      <c r="A634" s="50" t="str">
        <f t="shared" si="9"/>
        <v>9100000033-0</v>
      </c>
      <c r="B634" s="57" t="s">
        <v>29</v>
      </c>
      <c r="C634" s="50" t="s">
        <v>29</v>
      </c>
      <c r="D634" s="50" t="s">
        <v>3366</v>
      </c>
      <c r="E634" s="50" t="s">
        <v>2814</v>
      </c>
      <c r="F634" s="50" t="s">
        <v>29</v>
      </c>
      <c r="G634" s="50" t="s">
        <v>29</v>
      </c>
      <c r="H634" s="50" t="s">
        <v>2904</v>
      </c>
      <c r="I634" s="58">
        <v>45180</v>
      </c>
      <c r="J634" s="50" t="s">
        <v>2816</v>
      </c>
      <c r="K634" s="59">
        <v>250000</v>
      </c>
      <c r="L634" s="50" t="s">
        <v>37</v>
      </c>
      <c r="M634" s="51" t="s">
        <v>2747</v>
      </c>
      <c r="N634" s="50" t="s">
        <v>29</v>
      </c>
      <c r="O634" s="50" t="s">
        <v>32</v>
      </c>
      <c r="P634" s="50" t="s">
        <v>32</v>
      </c>
      <c r="Q634" s="50" t="s">
        <v>3367</v>
      </c>
      <c r="R634" s="50" t="s">
        <v>29</v>
      </c>
      <c r="S634" s="50" t="s">
        <v>2751</v>
      </c>
      <c r="T634" s="50" t="s">
        <v>2257</v>
      </c>
      <c r="U634" s="50" t="s">
        <v>30</v>
      </c>
      <c r="V634" s="50" t="str">
        <f>VLOOKUP(A634,Register!$D$2:$N$1317,11,0)</f>
        <v>CWIP - ADMIN BUILDING</v>
      </c>
      <c r="W634" s="50" t="s">
        <v>29</v>
      </c>
      <c r="X634" s="50" t="s">
        <v>29</v>
      </c>
    </row>
    <row r="635" spans="1:24" ht="14.1" customHeight="1" x14ac:dyDescent="0.25">
      <c r="A635" s="50" t="str">
        <f t="shared" si="9"/>
        <v>9100000033-0</v>
      </c>
      <c r="B635" s="57" t="s">
        <v>29</v>
      </c>
      <c r="C635" s="50" t="s">
        <v>29</v>
      </c>
      <c r="D635" s="50" t="s">
        <v>3366</v>
      </c>
      <c r="E635" s="50" t="s">
        <v>2814</v>
      </c>
      <c r="F635" s="50" t="s">
        <v>29</v>
      </c>
      <c r="G635" s="50" t="s">
        <v>29</v>
      </c>
      <c r="H635" s="50" t="s">
        <v>2904</v>
      </c>
      <c r="I635" s="58">
        <v>45180</v>
      </c>
      <c r="J635" s="50" t="s">
        <v>2816</v>
      </c>
      <c r="K635" s="59">
        <v>450</v>
      </c>
      <c r="L635" s="50" t="s">
        <v>37</v>
      </c>
      <c r="M635" s="51" t="s">
        <v>2747</v>
      </c>
      <c r="N635" s="50" t="s">
        <v>29</v>
      </c>
      <c r="O635" s="50" t="s">
        <v>32</v>
      </c>
      <c r="P635" s="50" t="s">
        <v>32</v>
      </c>
      <c r="Q635" s="50" t="s">
        <v>3367</v>
      </c>
      <c r="R635" s="50" t="s">
        <v>29</v>
      </c>
      <c r="S635" s="50" t="s">
        <v>2751</v>
      </c>
      <c r="T635" s="50" t="s">
        <v>2257</v>
      </c>
      <c r="U635" s="50" t="s">
        <v>30</v>
      </c>
      <c r="V635" s="50" t="str">
        <f>VLOOKUP(A635,Register!$D$2:$N$1317,11,0)</f>
        <v>CWIP - ADMIN BUILDING</v>
      </c>
      <c r="W635" s="50" t="s">
        <v>29</v>
      </c>
      <c r="X635" s="50" t="s">
        <v>29</v>
      </c>
    </row>
    <row r="636" spans="1:24" ht="14.1" customHeight="1" x14ac:dyDescent="0.25">
      <c r="A636" s="50" t="str">
        <f t="shared" si="9"/>
        <v>9100000033-0</v>
      </c>
      <c r="B636" s="57" t="s">
        <v>29</v>
      </c>
      <c r="C636" s="50" t="s">
        <v>29</v>
      </c>
      <c r="D636" s="50" t="s">
        <v>3366</v>
      </c>
      <c r="E636" s="50" t="s">
        <v>2814</v>
      </c>
      <c r="F636" s="50" t="s">
        <v>29</v>
      </c>
      <c r="G636" s="50" t="s">
        <v>29</v>
      </c>
      <c r="H636" s="50" t="s">
        <v>2904</v>
      </c>
      <c r="I636" s="58">
        <v>45180</v>
      </c>
      <c r="J636" s="50" t="s">
        <v>2816</v>
      </c>
      <c r="K636" s="59">
        <v>46307.18</v>
      </c>
      <c r="L636" s="50" t="s">
        <v>37</v>
      </c>
      <c r="M636" s="51" t="s">
        <v>2747</v>
      </c>
      <c r="N636" s="50" t="s">
        <v>29</v>
      </c>
      <c r="O636" s="50" t="s">
        <v>32</v>
      </c>
      <c r="P636" s="50" t="s">
        <v>32</v>
      </c>
      <c r="Q636" s="50" t="s">
        <v>3367</v>
      </c>
      <c r="R636" s="50" t="s">
        <v>29</v>
      </c>
      <c r="S636" s="50" t="s">
        <v>2751</v>
      </c>
      <c r="T636" s="50" t="s">
        <v>2257</v>
      </c>
      <c r="U636" s="50" t="s">
        <v>30</v>
      </c>
      <c r="V636" s="50" t="str">
        <f>VLOOKUP(A636,Register!$D$2:$N$1317,11,0)</f>
        <v>CWIP - ADMIN BUILDING</v>
      </c>
      <c r="W636" s="50" t="s">
        <v>29</v>
      </c>
      <c r="X636" s="50" t="s">
        <v>29</v>
      </c>
    </row>
    <row r="637" spans="1:24" ht="14.1" customHeight="1" x14ac:dyDescent="0.25">
      <c r="A637" s="50" t="str">
        <f t="shared" si="9"/>
        <v>9100000033-0</v>
      </c>
      <c r="B637" s="57" t="s">
        <v>29</v>
      </c>
      <c r="C637" s="50" t="s">
        <v>29</v>
      </c>
      <c r="D637" s="50" t="s">
        <v>3366</v>
      </c>
      <c r="E637" s="50" t="s">
        <v>2814</v>
      </c>
      <c r="F637" s="50" t="s">
        <v>29</v>
      </c>
      <c r="G637" s="50" t="s">
        <v>29</v>
      </c>
      <c r="H637" s="50" t="s">
        <v>2904</v>
      </c>
      <c r="I637" s="58">
        <v>45180</v>
      </c>
      <c r="J637" s="50" t="s">
        <v>2816</v>
      </c>
      <c r="K637" s="59">
        <v>46307.18</v>
      </c>
      <c r="L637" s="50" t="s">
        <v>37</v>
      </c>
      <c r="M637" s="51" t="s">
        <v>2747</v>
      </c>
      <c r="N637" s="50" t="s">
        <v>29</v>
      </c>
      <c r="O637" s="50" t="s">
        <v>32</v>
      </c>
      <c r="P637" s="50" t="s">
        <v>32</v>
      </c>
      <c r="Q637" s="50" t="s">
        <v>3367</v>
      </c>
      <c r="R637" s="50" t="s">
        <v>29</v>
      </c>
      <c r="S637" s="50" t="s">
        <v>2751</v>
      </c>
      <c r="T637" s="50" t="s">
        <v>2257</v>
      </c>
      <c r="U637" s="50" t="s">
        <v>30</v>
      </c>
      <c r="V637" s="50" t="str">
        <f>VLOOKUP(A637,Register!$D$2:$N$1317,11,0)</f>
        <v>CWIP - ADMIN BUILDING</v>
      </c>
      <c r="W637" s="50" t="s">
        <v>29</v>
      </c>
      <c r="X637" s="50" t="s">
        <v>29</v>
      </c>
    </row>
    <row r="638" spans="1:24" ht="14.1" customHeight="1" x14ac:dyDescent="0.25">
      <c r="A638" s="50" t="str">
        <f t="shared" si="9"/>
        <v>9100000033-0</v>
      </c>
      <c r="B638" s="57" t="s">
        <v>29</v>
      </c>
      <c r="C638" s="50" t="s">
        <v>29</v>
      </c>
      <c r="D638" s="50" t="s">
        <v>3366</v>
      </c>
      <c r="E638" s="50" t="s">
        <v>2814</v>
      </c>
      <c r="F638" s="50" t="s">
        <v>29</v>
      </c>
      <c r="G638" s="50" t="s">
        <v>29</v>
      </c>
      <c r="H638" s="50" t="s">
        <v>2904</v>
      </c>
      <c r="I638" s="58">
        <v>45180</v>
      </c>
      <c r="J638" s="50" t="s">
        <v>2816</v>
      </c>
      <c r="K638" s="59">
        <v>58635.88</v>
      </c>
      <c r="L638" s="50" t="s">
        <v>37</v>
      </c>
      <c r="M638" s="51" t="s">
        <v>2747</v>
      </c>
      <c r="N638" s="50" t="s">
        <v>29</v>
      </c>
      <c r="O638" s="50" t="s">
        <v>32</v>
      </c>
      <c r="P638" s="50" t="s">
        <v>32</v>
      </c>
      <c r="Q638" s="50" t="s">
        <v>3367</v>
      </c>
      <c r="R638" s="50" t="s">
        <v>29</v>
      </c>
      <c r="S638" s="50" t="s">
        <v>2751</v>
      </c>
      <c r="T638" s="50" t="s">
        <v>2257</v>
      </c>
      <c r="U638" s="50" t="s">
        <v>30</v>
      </c>
      <c r="V638" s="50" t="str">
        <f>VLOOKUP(A638,Register!$D$2:$N$1317,11,0)</f>
        <v>CWIP - ADMIN BUILDING</v>
      </c>
      <c r="W638" s="50" t="s">
        <v>29</v>
      </c>
      <c r="X638" s="50" t="s">
        <v>29</v>
      </c>
    </row>
    <row r="639" spans="1:24" ht="14.1" customHeight="1" x14ac:dyDescent="0.25">
      <c r="A639" s="50" t="str">
        <f t="shared" si="9"/>
        <v>9100000033-0</v>
      </c>
      <c r="B639" s="57" t="s">
        <v>29</v>
      </c>
      <c r="C639" s="50" t="s">
        <v>29</v>
      </c>
      <c r="D639" s="50" t="s">
        <v>3366</v>
      </c>
      <c r="E639" s="50" t="s">
        <v>2814</v>
      </c>
      <c r="F639" s="50" t="s">
        <v>29</v>
      </c>
      <c r="G639" s="50" t="s">
        <v>29</v>
      </c>
      <c r="H639" s="50" t="s">
        <v>2904</v>
      </c>
      <c r="I639" s="58">
        <v>45180</v>
      </c>
      <c r="J639" s="50" t="s">
        <v>2816</v>
      </c>
      <c r="K639" s="59">
        <v>21961.02</v>
      </c>
      <c r="L639" s="50" t="s">
        <v>37</v>
      </c>
      <c r="M639" s="51" t="s">
        <v>2747</v>
      </c>
      <c r="N639" s="50" t="s">
        <v>29</v>
      </c>
      <c r="O639" s="50" t="s">
        <v>32</v>
      </c>
      <c r="P639" s="50" t="s">
        <v>32</v>
      </c>
      <c r="Q639" s="50" t="s">
        <v>3367</v>
      </c>
      <c r="R639" s="50" t="s">
        <v>29</v>
      </c>
      <c r="S639" s="50" t="s">
        <v>2751</v>
      </c>
      <c r="T639" s="50" t="s">
        <v>2257</v>
      </c>
      <c r="U639" s="50" t="s">
        <v>30</v>
      </c>
      <c r="V639" s="50" t="str">
        <f>VLOOKUP(A639,Register!$D$2:$N$1317,11,0)</f>
        <v>CWIP - ADMIN BUILDING</v>
      </c>
      <c r="W639" s="50" t="s">
        <v>29</v>
      </c>
      <c r="X639" s="50" t="s">
        <v>29</v>
      </c>
    </row>
    <row r="640" spans="1:24" ht="14.1" customHeight="1" x14ac:dyDescent="0.25">
      <c r="A640" s="50" t="str">
        <f t="shared" si="9"/>
        <v>9100000033-0</v>
      </c>
      <c r="B640" s="57" t="s">
        <v>29</v>
      </c>
      <c r="C640" s="50" t="s">
        <v>29</v>
      </c>
      <c r="D640" s="50" t="s">
        <v>3366</v>
      </c>
      <c r="E640" s="50" t="s">
        <v>2814</v>
      </c>
      <c r="F640" s="50" t="s">
        <v>29</v>
      </c>
      <c r="G640" s="50" t="s">
        <v>29</v>
      </c>
      <c r="H640" s="50" t="s">
        <v>2904</v>
      </c>
      <c r="I640" s="58">
        <v>45180</v>
      </c>
      <c r="J640" s="50" t="s">
        <v>2816</v>
      </c>
      <c r="K640" s="59">
        <v>32426</v>
      </c>
      <c r="L640" s="50" t="s">
        <v>37</v>
      </c>
      <c r="M640" s="51" t="s">
        <v>2747</v>
      </c>
      <c r="N640" s="50" t="s">
        <v>29</v>
      </c>
      <c r="O640" s="50" t="s">
        <v>32</v>
      </c>
      <c r="P640" s="50" t="s">
        <v>32</v>
      </c>
      <c r="Q640" s="50" t="s">
        <v>3367</v>
      </c>
      <c r="R640" s="50" t="s">
        <v>29</v>
      </c>
      <c r="S640" s="50" t="s">
        <v>2751</v>
      </c>
      <c r="T640" s="50" t="s">
        <v>2257</v>
      </c>
      <c r="U640" s="50" t="s">
        <v>30</v>
      </c>
      <c r="V640" s="50" t="str">
        <f>VLOOKUP(A640,Register!$D$2:$N$1317,11,0)</f>
        <v>CWIP - ADMIN BUILDING</v>
      </c>
      <c r="W640" s="50" t="s">
        <v>29</v>
      </c>
      <c r="X640" s="50" t="s">
        <v>29</v>
      </c>
    </row>
    <row r="641" spans="1:24" ht="14.1" customHeight="1" x14ac:dyDescent="0.25">
      <c r="A641" s="50" t="str">
        <f t="shared" si="9"/>
        <v>9100000033-0</v>
      </c>
      <c r="B641" s="57" t="s">
        <v>29</v>
      </c>
      <c r="C641" s="50" t="s">
        <v>29</v>
      </c>
      <c r="D641" s="50" t="s">
        <v>3366</v>
      </c>
      <c r="E641" s="50" t="s">
        <v>2814</v>
      </c>
      <c r="F641" s="50" t="s">
        <v>29</v>
      </c>
      <c r="G641" s="50" t="s">
        <v>29</v>
      </c>
      <c r="H641" s="50" t="s">
        <v>2904</v>
      </c>
      <c r="I641" s="58">
        <v>45180</v>
      </c>
      <c r="J641" s="50" t="s">
        <v>2816</v>
      </c>
      <c r="K641" s="59">
        <v>10754.36</v>
      </c>
      <c r="L641" s="50" t="s">
        <v>37</v>
      </c>
      <c r="M641" s="51" t="s">
        <v>2747</v>
      </c>
      <c r="N641" s="50" t="s">
        <v>29</v>
      </c>
      <c r="O641" s="50" t="s">
        <v>32</v>
      </c>
      <c r="P641" s="50" t="s">
        <v>32</v>
      </c>
      <c r="Q641" s="50" t="s">
        <v>3367</v>
      </c>
      <c r="R641" s="50" t="s">
        <v>29</v>
      </c>
      <c r="S641" s="50" t="s">
        <v>2751</v>
      </c>
      <c r="T641" s="50" t="s">
        <v>2257</v>
      </c>
      <c r="U641" s="50" t="s">
        <v>30</v>
      </c>
      <c r="V641" s="50" t="str">
        <f>VLOOKUP(A641,Register!$D$2:$N$1317,11,0)</f>
        <v>CWIP - ADMIN BUILDING</v>
      </c>
      <c r="W641" s="50" t="s">
        <v>29</v>
      </c>
      <c r="X641" s="50" t="s">
        <v>29</v>
      </c>
    </row>
    <row r="642" spans="1:24" ht="14.1" customHeight="1" x14ac:dyDescent="0.25">
      <c r="A642" s="50" t="str">
        <f t="shared" si="9"/>
        <v>9100000033-0</v>
      </c>
      <c r="B642" s="57" t="s">
        <v>29</v>
      </c>
      <c r="C642" s="50" t="s">
        <v>29</v>
      </c>
      <c r="D642" s="50" t="s">
        <v>3366</v>
      </c>
      <c r="E642" s="50" t="s">
        <v>2814</v>
      </c>
      <c r="F642" s="50" t="s">
        <v>29</v>
      </c>
      <c r="G642" s="50" t="s">
        <v>29</v>
      </c>
      <c r="H642" s="50" t="s">
        <v>2904</v>
      </c>
      <c r="I642" s="58">
        <v>45180</v>
      </c>
      <c r="J642" s="50" t="s">
        <v>2816</v>
      </c>
      <c r="K642" s="59">
        <v>19059.32</v>
      </c>
      <c r="L642" s="50" t="s">
        <v>37</v>
      </c>
      <c r="M642" s="51" t="s">
        <v>2747</v>
      </c>
      <c r="N642" s="50" t="s">
        <v>29</v>
      </c>
      <c r="O642" s="50" t="s">
        <v>32</v>
      </c>
      <c r="P642" s="50" t="s">
        <v>32</v>
      </c>
      <c r="Q642" s="50" t="s">
        <v>3367</v>
      </c>
      <c r="R642" s="50" t="s">
        <v>29</v>
      </c>
      <c r="S642" s="50" t="s">
        <v>2751</v>
      </c>
      <c r="T642" s="50" t="s">
        <v>2257</v>
      </c>
      <c r="U642" s="50" t="s">
        <v>30</v>
      </c>
      <c r="V642" s="50" t="str">
        <f>VLOOKUP(A642,Register!$D$2:$N$1317,11,0)</f>
        <v>CWIP - ADMIN BUILDING</v>
      </c>
      <c r="W642" s="50" t="s">
        <v>29</v>
      </c>
      <c r="X642" s="50" t="s">
        <v>29</v>
      </c>
    </row>
    <row r="643" spans="1:24" ht="14.1" customHeight="1" x14ac:dyDescent="0.25">
      <c r="A643" s="50" t="str">
        <f t="shared" ref="A643:A706" si="10">CONCATENATE(T643,"-",U643)</f>
        <v>9100000033-0</v>
      </c>
      <c r="B643" s="57" t="s">
        <v>29</v>
      </c>
      <c r="C643" s="50" t="s">
        <v>29</v>
      </c>
      <c r="D643" s="50" t="s">
        <v>3366</v>
      </c>
      <c r="E643" s="50" t="s">
        <v>2814</v>
      </c>
      <c r="F643" s="50" t="s">
        <v>29</v>
      </c>
      <c r="G643" s="50" t="s">
        <v>29</v>
      </c>
      <c r="H643" s="50" t="s">
        <v>2904</v>
      </c>
      <c r="I643" s="58">
        <v>45180</v>
      </c>
      <c r="J643" s="50" t="s">
        <v>2816</v>
      </c>
      <c r="K643" s="59">
        <v>29014.76</v>
      </c>
      <c r="L643" s="50" t="s">
        <v>37</v>
      </c>
      <c r="M643" s="51" t="s">
        <v>2747</v>
      </c>
      <c r="N643" s="50" t="s">
        <v>29</v>
      </c>
      <c r="O643" s="50" t="s">
        <v>32</v>
      </c>
      <c r="P643" s="50" t="s">
        <v>32</v>
      </c>
      <c r="Q643" s="50" t="s">
        <v>3367</v>
      </c>
      <c r="R643" s="50" t="s">
        <v>29</v>
      </c>
      <c r="S643" s="50" t="s">
        <v>2751</v>
      </c>
      <c r="T643" s="50" t="s">
        <v>2257</v>
      </c>
      <c r="U643" s="50" t="s">
        <v>30</v>
      </c>
      <c r="V643" s="50" t="str">
        <f>VLOOKUP(A643,Register!$D$2:$N$1317,11,0)</f>
        <v>CWIP - ADMIN BUILDING</v>
      </c>
      <c r="W643" s="50" t="s">
        <v>29</v>
      </c>
      <c r="X643" s="50" t="s">
        <v>29</v>
      </c>
    </row>
    <row r="644" spans="1:24" ht="14.1" customHeight="1" x14ac:dyDescent="0.25">
      <c r="A644" s="50" t="str">
        <f t="shared" si="10"/>
        <v>9100000033-0</v>
      </c>
      <c r="B644" s="57" t="s">
        <v>29</v>
      </c>
      <c r="C644" s="50" t="s">
        <v>29</v>
      </c>
      <c r="D644" s="50" t="s">
        <v>3366</v>
      </c>
      <c r="E644" s="50" t="s">
        <v>2814</v>
      </c>
      <c r="F644" s="50" t="s">
        <v>29</v>
      </c>
      <c r="G644" s="50" t="s">
        <v>29</v>
      </c>
      <c r="H644" s="50" t="s">
        <v>2904</v>
      </c>
      <c r="I644" s="58">
        <v>45180</v>
      </c>
      <c r="J644" s="50" t="s">
        <v>2816</v>
      </c>
      <c r="K644" s="59">
        <v>55347.87</v>
      </c>
      <c r="L644" s="50" t="s">
        <v>37</v>
      </c>
      <c r="M644" s="51" t="s">
        <v>2747</v>
      </c>
      <c r="N644" s="50" t="s">
        <v>29</v>
      </c>
      <c r="O644" s="50" t="s">
        <v>32</v>
      </c>
      <c r="P644" s="50" t="s">
        <v>32</v>
      </c>
      <c r="Q644" s="50" t="s">
        <v>3367</v>
      </c>
      <c r="R644" s="50" t="s">
        <v>29</v>
      </c>
      <c r="S644" s="50" t="s">
        <v>2751</v>
      </c>
      <c r="T644" s="50" t="s">
        <v>2257</v>
      </c>
      <c r="U644" s="50" t="s">
        <v>30</v>
      </c>
      <c r="V644" s="50" t="str">
        <f>VLOOKUP(A644,Register!$D$2:$N$1317,11,0)</f>
        <v>CWIP - ADMIN BUILDING</v>
      </c>
      <c r="W644" s="50" t="s">
        <v>29</v>
      </c>
      <c r="X644" s="50" t="s">
        <v>29</v>
      </c>
    </row>
    <row r="645" spans="1:24" ht="14.1" customHeight="1" x14ac:dyDescent="0.25">
      <c r="A645" s="50" t="str">
        <f t="shared" si="10"/>
        <v>9100000033-0</v>
      </c>
      <c r="B645" s="57" t="s">
        <v>29</v>
      </c>
      <c r="C645" s="50" t="s">
        <v>29</v>
      </c>
      <c r="D645" s="50" t="s">
        <v>3366</v>
      </c>
      <c r="E645" s="50" t="s">
        <v>2814</v>
      </c>
      <c r="F645" s="50" t="s">
        <v>29</v>
      </c>
      <c r="G645" s="50" t="s">
        <v>29</v>
      </c>
      <c r="H645" s="50" t="s">
        <v>2904</v>
      </c>
      <c r="I645" s="58">
        <v>45180</v>
      </c>
      <c r="J645" s="50" t="s">
        <v>2816</v>
      </c>
      <c r="K645" s="59">
        <v>16518.759999999998</v>
      </c>
      <c r="L645" s="50" t="s">
        <v>37</v>
      </c>
      <c r="M645" s="51" t="s">
        <v>2747</v>
      </c>
      <c r="N645" s="50" t="s">
        <v>29</v>
      </c>
      <c r="O645" s="50" t="s">
        <v>32</v>
      </c>
      <c r="P645" s="50" t="s">
        <v>32</v>
      </c>
      <c r="Q645" s="50" t="s">
        <v>3367</v>
      </c>
      <c r="R645" s="50" t="s">
        <v>29</v>
      </c>
      <c r="S645" s="50" t="s">
        <v>2751</v>
      </c>
      <c r="T645" s="50" t="s">
        <v>2257</v>
      </c>
      <c r="U645" s="50" t="s">
        <v>30</v>
      </c>
      <c r="V645" s="50" t="str">
        <f>VLOOKUP(A645,Register!$D$2:$N$1317,11,0)</f>
        <v>CWIP - ADMIN BUILDING</v>
      </c>
      <c r="W645" s="50" t="s">
        <v>29</v>
      </c>
      <c r="X645" s="50" t="s">
        <v>29</v>
      </c>
    </row>
    <row r="646" spans="1:24" ht="14.1" customHeight="1" x14ac:dyDescent="0.25">
      <c r="A646" s="50" t="str">
        <f t="shared" si="10"/>
        <v>9100000033-0</v>
      </c>
      <c r="B646" s="57" t="s">
        <v>29</v>
      </c>
      <c r="C646" s="50" t="s">
        <v>29</v>
      </c>
      <c r="D646" s="50" t="s">
        <v>3366</v>
      </c>
      <c r="E646" s="50" t="s">
        <v>2814</v>
      </c>
      <c r="F646" s="50" t="s">
        <v>29</v>
      </c>
      <c r="G646" s="50" t="s">
        <v>29</v>
      </c>
      <c r="H646" s="50" t="s">
        <v>2904</v>
      </c>
      <c r="I646" s="58">
        <v>45180</v>
      </c>
      <c r="J646" s="50" t="s">
        <v>2816</v>
      </c>
      <c r="K646" s="59">
        <v>41106</v>
      </c>
      <c r="L646" s="50" t="s">
        <v>37</v>
      </c>
      <c r="M646" s="51" t="s">
        <v>2747</v>
      </c>
      <c r="N646" s="50" t="s">
        <v>29</v>
      </c>
      <c r="O646" s="50" t="s">
        <v>32</v>
      </c>
      <c r="P646" s="50" t="s">
        <v>32</v>
      </c>
      <c r="Q646" s="50" t="s">
        <v>3367</v>
      </c>
      <c r="R646" s="50" t="s">
        <v>29</v>
      </c>
      <c r="S646" s="50" t="s">
        <v>2751</v>
      </c>
      <c r="T646" s="50" t="s">
        <v>2257</v>
      </c>
      <c r="U646" s="50" t="s">
        <v>30</v>
      </c>
      <c r="V646" s="50" t="str">
        <f>VLOOKUP(A646,Register!$D$2:$N$1317,11,0)</f>
        <v>CWIP - ADMIN BUILDING</v>
      </c>
      <c r="W646" s="50" t="s">
        <v>29</v>
      </c>
      <c r="X646" s="50" t="s">
        <v>29</v>
      </c>
    </row>
    <row r="647" spans="1:24" ht="14.1" customHeight="1" x14ac:dyDescent="0.25">
      <c r="A647" s="50" t="str">
        <f t="shared" si="10"/>
        <v>9100000033-0</v>
      </c>
      <c r="B647" s="57" t="s">
        <v>29</v>
      </c>
      <c r="C647" s="50" t="s">
        <v>29</v>
      </c>
      <c r="D647" s="50" t="s">
        <v>3366</v>
      </c>
      <c r="E647" s="50" t="s">
        <v>2814</v>
      </c>
      <c r="F647" s="50" t="s">
        <v>29</v>
      </c>
      <c r="G647" s="50" t="s">
        <v>29</v>
      </c>
      <c r="H647" s="50" t="s">
        <v>2904</v>
      </c>
      <c r="I647" s="58">
        <v>45180</v>
      </c>
      <c r="J647" s="50" t="s">
        <v>2816</v>
      </c>
      <c r="K647" s="59">
        <v>1466430.1</v>
      </c>
      <c r="L647" s="50" t="s">
        <v>37</v>
      </c>
      <c r="M647" s="51" t="s">
        <v>2747</v>
      </c>
      <c r="N647" s="50" t="s">
        <v>29</v>
      </c>
      <c r="O647" s="50" t="s">
        <v>32</v>
      </c>
      <c r="P647" s="50" t="s">
        <v>32</v>
      </c>
      <c r="Q647" s="50" t="s">
        <v>3367</v>
      </c>
      <c r="R647" s="50" t="s">
        <v>29</v>
      </c>
      <c r="S647" s="50" t="s">
        <v>2751</v>
      </c>
      <c r="T647" s="50" t="s">
        <v>2257</v>
      </c>
      <c r="U647" s="50" t="s">
        <v>30</v>
      </c>
      <c r="V647" s="50" t="str">
        <f>VLOOKUP(A647,Register!$D$2:$N$1317,11,0)</f>
        <v>CWIP - ADMIN BUILDING</v>
      </c>
      <c r="W647" s="50" t="s">
        <v>29</v>
      </c>
      <c r="X647" s="50" t="s">
        <v>29</v>
      </c>
    </row>
    <row r="648" spans="1:24" ht="14.1" customHeight="1" x14ac:dyDescent="0.25">
      <c r="A648" s="50" t="str">
        <f t="shared" si="10"/>
        <v>9100000033-0</v>
      </c>
      <c r="B648" s="57" t="s">
        <v>29</v>
      </c>
      <c r="C648" s="50" t="s">
        <v>29</v>
      </c>
      <c r="D648" s="50" t="s">
        <v>3366</v>
      </c>
      <c r="E648" s="50" t="s">
        <v>2814</v>
      </c>
      <c r="F648" s="50" t="s">
        <v>29</v>
      </c>
      <c r="G648" s="50" t="s">
        <v>29</v>
      </c>
      <c r="H648" s="50" t="s">
        <v>2904</v>
      </c>
      <c r="I648" s="58">
        <v>45180</v>
      </c>
      <c r="J648" s="50" t="s">
        <v>2816</v>
      </c>
      <c r="K648" s="59">
        <v>19658.490000000002</v>
      </c>
      <c r="L648" s="50" t="s">
        <v>37</v>
      </c>
      <c r="M648" s="51" t="s">
        <v>2747</v>
      </c>
      <c r="N648" s="50" t="s">
        <v>29</v>
      </c>
      <c r="O648" s="50" t="s">
        <v>32</v>
      </c>
      <c r="P648" s="50" t="s">
        <v>32</v>
      </c>
      <c r="Q648" s="50" t="s">
        <v>3367</v>
      </c>
      <c r="R648" s="50" t="s">
        <v>29</v>
      </c>
      <c r="S648" s="50" t="s">
        <v>2751</v>
      </c>
      <c r="T648" s="50" t="s">
        <v>2257</v>
      </c>
      <c r="U648" s="50" t="s">
        <v>30</v>
      </c>
      <c r="V648" s="50" t="str">
        <f>VLOOKUP(A648,Register!$D$2:$N$1317,11,0)</f>
        <v>CWIP - ADMIN BUILDING</v>
      </c>
      <c r="W648" s="50" t="s">
        <v>29</v>
      </c>
      <c r="X648" s="50" t="s">
        <v>29</v>
      </c>
    </row>
    <row r="649" spans="1:24" ht="14.1" customHeight="1" x14ac:dyDescent="0.25">
      <c r="A649" s="50" t="str">
        <f t="shared" si="10"/>
        <v>9100000033-0</v>
      </c>
      <c r="B649" s="57" t="s">
        <v>29</v>
      </c>
      <c r="C649" s="50" t="s">
        <v>29</v>
      </c>
      <c r="D649" s="50" t="s">
        <v>3366</v>
      </c>
      <c r="E649" s="50" t="s">
        <v>2814</v>
      </c>
      <c r="F649" s="50" t="s">
        <v>29</v>
      </c>
      <c r="G649" s="50" t="s">
        <v>29</v>
      </c>
      <c r="H649" s="50" t="s">
        <v>2904</v>
      </c>
      <c r="I649" s="58">
        <v>45180</v>
      </c>
      <c r="J649" s="50" t="s">
        <v>2816</v>
      </c>
      <c r="K649" s="59">
        <v>88623</v>
      </c>
      <c r="L649" s="50" t="s">
        <v>37</v>
      </c>
      <c r="M649" s="51" t="s">
        <v>2747</v>
      </c>
      <c r="N649" s="50" t="s">
        <v>29</v>
      </c>
      <c r="O649" s="50" t="s">
        <v>32</v>
      </c>
      <c r="P649" s="50" t="s">
        <v>32</v>
      </c>
      <c r="Q649" s="50" t="s">
        <v>3367</v>
      </c>
      <c r="R649" s="50" t="s">
        <v>29</v>
      </c>
      <c r="S649" s="50" t="s">
        <v>2751</v>
      </c>
      <c r="T649" s="50" t="s">
        <v>2257</v>
      </c>
      <c r="U649" s="50" t="s">
        <v>30</v>
      </c>
      <c r="V649" s="50" t="str">
        <f>VLOOKUP(A649,Register!$D$2:$N$1317,11,0)</f>
        <v>CWIP - ADMIN BUILDING</v>
      </c>
      <c r="W649" s="50" t="s">
        <v>29</v>
      </c>
      <c r="X649" s="50" t="s">
        <v>29</v>
      </c>
    </row>
    <row r="650" spans="1:24" ht="14.1" customHeight="1" x14ac:dyDescent="0.25">
      <c r="A650" s="50" t="str">
        <f t="shared" si="10"/>
        <v>9100000033-0</v>
      </c>
      <c r="B650" s="57" t="s">
        <v>29</v>
      </c>
      <c r="C650" s="50" t="s">
        <v>29</v>
      </c>
      <c r="D650" s="50" t="s">
        <v>3366</v>
      </c>
      <c r="E650" s="50" t="s">
        <v>2814</v>
      </c>
      <c r="F650" s="50" t="s">
        <v>29</v>
      </c>
      <c r="G650" s="50" t="s">
        <v>29</v>
      </c>
      <c r="H650" s="50" t="s">
        <v>2904</v>
      </c>
      <c r="I650" s="58">
        <v>45180</v>
      </c>
      <c r="J650" s="50" t="s">
        <v>2816</v>
      </c>
      <c r="K650" s="59">
        <v>600000</v>
      </c>
      <c r="L650" s="50" t="s">
        <v>37</v>
      </c>
      <c r="M650" s="51" t="s">
        <v>2747</v>
      </c>
      <c r="N650" s="50" t="s">
        <v>29</v>
      </c>
      <c r="O650" s="50" t="s">
        <v>32</v>
      </c>
      <c r="P650" s="50" t="s">
        <v>32</v>
      </c>
      <c r="Q650" s="50" t="s">
        <v>3367</v>
      </c>
      <c r="R650" s="50" t="s">
        <v>29</v>
      </c>
      <c r="S650" s="50" t="s">
        <v>2751</v>
      </c>
      <c r="T650" s="50" t="s">
        <v>2257</v>
      </c>
      <c r="U650" s="50" t="s">
        <v>30</v>
      </c>
      <c r="V650" s="50" t="str">
        <f>VLOOKUP(A650,Register!$D$2:$N$1317,11,0)</f>
        <v>CWIP - ADMIN BUILDING</v>
      </c>
      <c r="W650" s="50" t="s">
        <v>29</v>
      </c>
      <c r="X650" s="50" t="s">
        <v>29</v>
      </c>
    </row>
    <row r="651" spans="1:24" ht="14.1" customHeight="1" x14ac:dyDescent="0.25">
      <c r="A651" s="50" t="str">
        <f t="shared" si="10"/>
        <v>9100000033-0</v>
      </c>
      <c r="B651" s="57" t="s">
        <v>29</v>
      </c>
      <c r="C651" s="50" t="s">
        <v>29</v>
      </c>
      <c r="D651" s="50" t="s">
        <v>3366</v>
      </c>
      <c r="E651" s="50" t="s">
        <v>2814</v>
      </c>
      <c r="F651" s="50" t="s">
        <v>29</v>
      </c>
      <c r="G651" s="50" t="s">
        <v>29</v>
      </c>
      <c r="H651" s="50" t="s">
        <v>2904</v>
      </c>
      <c r="I651" s="58">
        <v>45180</v>
      </c>
      <c r="J651" s="50" t="s">
        <v>2816</v>
      </c>
      <c r="K651" s="59">
        <v>58140</v>
      </c>
      <c r="L651" s="50" t="s">
        <v>37</v>
      </c>
      <c r="M651" s="51" t="s">
        <v>2747</v>
      </c>
      <c r="N651" s="50" t="s">
        <v>29</v>
      </c>
      <c r="O651" s="50" t="s">
        <v>32</v>
      </c>
      <c r="P651" s="50" t="s">
        <v>32</v>
      </c>
      <c r="Q651" s="50" t="s">
        <v>3367</v>
      </c>
      <c r="R651" s="50" t="s">
        <v>29</v>
      </c>
      <c r="S651" s="50" t="s">
        <v>2751</v>
      </c>
      <c r="T651" s="50" t="s">
        <v>2257</v>
      </c>
      <c r="U651" s="50" t="s">
        <v>30</v>
      </c>
      <c r="V651" s="50" t="str">
        <f>VLOOKUP(A651,Register!$D$2:$N$1317,11,0)</f>
        <v>CWIP - ADMIN BUILDING</v>
      </c>
      <c r="W651" s="50" t="s">
        <v>29</v>
      </c>
      <c r="X651" s="50" t="s">
        <v>29</v>
      </c>
    </row>
    <row r="652" spans="1:24" ht="14.1" customHeight="1" x14ac:dyDescent="0.25">
      <c r="A652" s="50" t="str">
        <f t="shared" si="10"/>
        <v>9100000032-0</v>
      </c>
      <c r="B652" s="57" t="s">
        <v>29</v>
      </c>
      <c r="C652" s="50" t="s">
        <v>29</v>
      </c>
      <c r="D652" s="50" t="s">
        <v>3368</v>
      </c>
      <c r="E652" s="50" t="s">
        <v>2814</v>
      </c>
      <c r="F652" s="50" t="s">
        <v>29</v>
      </c>
      <c r="G652" s="50" t="s">
        <v>29</v>
      </c>
      <c r="H652" s="50" t="s">
        <v>2904</v>
      </c>
      <c r="I652" s="58">
        <v>45180</v>
      </c>
      <c r="J652" s="50" t="s">
        <v>2816</v>
      </c>
      <c r="K652" s="59">
        <v>17061.07</v>
      </c>
      <c r="L652" s="50" t="s">
        <v>37</v>
      </c>
      <c r="M652" s="51" t="s">
        <v>2747</v>
      </c>
      <c r="N652" s="50" t="s">
        <v>29</v>
      </c>
      <c r="O652" s="50" t="s">
        <v>32</v>
      </c>
      <c r="P652" s="50" t="s">
        <v>32</v>
      </c>
      <c r="Q652" s="50" t="s">
        <v>3317</v>
      </c>
      <c r="R652" s="50" t="s">
        <v>29</v>
      </c>
      <c r="S652" s="50" t="s">
        <v>2751</v>
      </c>
      <c r="T652" s="50" t="s">
        <v>2255</v>
      </c>
      <c r="U652" s="50" t="s">
        <v>30</v>
      </c>
      <c r="V652" s="50" t="str">
        <f>VLOOKUP(A652,Register!$D$2:$N$1317,11,0)</f>
        <v>CWIP - CANE YARD ROAD &amp; DRAIN WORK</v>
      </c>
      <c r="W652" s="50" t="s">
        <v>29</v>
      </c>
      <c r="X652" s="50" t="s">
        <v>29</v>
      </c>
    </row>
    <row r="653" spans="1:24" ht="14.1" customHeight="1" x14ac:dyDescent="0.25">
      <c r="A653" s="50" t="str">
        <f t="shared" si="10"/>
        <v>9100000032-0</v>
      </c>
      <c r="B653" s="57" t="s">
        <v>29</v>
      </c>
      <c r="C653" s="50" t="s">
        <v>29</v>
      </c>
      <c r="D653" s="50" t="s">
        <v>3369</v>
      </c>
      <c r="E653" s="50" t="s">
        <v>2814</v>
      </c>
      <c r="F653" s="50" t="s">
        <v>29</v>
      </c>
      <c r="G653" s="50" t="s">
        <v>29</v>
      </c>
      <c r="H653" s="50" t="s">
        <v>2904</v>
      </c>
      <c r="I653" s="58">
        <v>45180</v>
      </c>
      <c r="J653" s="50" t="s">
        <v>2816</v>
      </c>
      <c r="K653" s="59">
        <v>17061.07</v>
      </c>
      <c r="L653" s="50" t="s">
        <v>37</v>
      </c>
      <c r="M653" s="51" t="s">
        <v>2747</v>
      </c>
      <c r="N653" s="50" t="s">
        <v>29</v>
      </c>
      <c r="O653" s="50" t="s">
        <v>32</v>
      </c>
      <c r="P653" s="50" t="s">
        <v>32</v>
      </c>
      <c r="Q653" s="50" t="s">
        <v>3370</v>
      </c>
      <c r="R653" s="50" t="s">
        <v>29</v>
      </c>
      <c r="S653" s="50" t="s">
        <v>2751</v>
      </c>
      <c r="T653" s="50" t="s">
        <v>2255</v>
      </c>
      <c r="U653" s="50" t="s">
        <v>30</v>
      </c>
      <c r="V653" s="50" t="str">
        <f>VLOOKUP(A653,Register!$D$2:$N$1317,11,0)</f>
        <v>CWIP - CANE YARD ROAD &amp; DRAIN WORK</v>
      </c>
      <c r="W653" s="50" t="s">
        <v>29</v>
      </c>
      <c r="X653" s="50" t="s">
        <v>29</v>
      </c>
    </row>
    <row r="654" spans="1:24" ht="14.1" customHeight="1" x14ac:dyDescent="0.25">
      <c r="A654" s="50" t="str">
        <f t="shared" si="10"/>
        <v>9100000041-0</v>
      </c>
      <c r="B654" s="57" t="s">
        <v>29</v>
      </c>
      <c r="C654" s="50" t="s">
        <v>29</v>
      </c>
      <c r="D654" s="50" t="s">
        <v>3371</v>
      </c>
      <c r="E654" s="50" t="s">
        <v>2814</v>
      </c>
      <c r="F654" s="50" t="s">
        <v>29</v>
      </c>
      <c r="G654" s="50" t="s">
        <v>29</v>
      </c>
      <c r="H654" s="50" t="s">
        <v>2904</v>
      </c>
      <c r="I654" s="58">
        <v>45181</v>
      </c>
      <c r="J654" s="50" t="s">
        <v>2816</v>
      </c>
      <c r="K654" s="59">
        <v>48745.919999999998</v>
      </c>
      <c r="L654" s="50" t="s">
        <v>37</v>
      </c>
      <c r="M654" s="51" t="s">
        <v>2747</v>
      </c>
      <c r="N654" s="50" t="s">
        <v>29</v>
      </c>
      <c r="O654" s="50" t="s">
        <v>32</v>
      </c>
      <c r="P654" s="50" t="s">
        <v>32</v>
      </c>
      <c r="Q654" s="50" t="s">
        <v>3372</v>
      </c>
      <c r="R654" s="50" t="s">
        <v>29</v>
      </c>
      <c r="S654" s="50" t="s">
        <v>2751</v>
      </c>
      <c r="T654" s="50" t="s">
        <v>2273</v>
      </c>
      <c r="U654" s="50" t="s">
        <v>30</v>
      </c>
      <c r="V654" s="50" t="str">
        <f>VLOOKUP(A654,Register!$D$2:$N$1317,11,0)</f>
        <v>Dormitory G+3</v>
      </c>
      <c r="W654" s="50" t="s">
        <v>29</v>
      </c>
      <c r="X654" s="50" t="s">
        <v>29</v>
      </c>
    </row>
    <row r="655" spans="1:24" ht="14.1" customHeight="1" x14ac:dyDescent="0.25">
      <c r="A655" s="50" t="str">
        <f t="shared" si="10"/>
        <v>9100000032-0</v>
      </c>
      <c r="B655" s="57" t="s">
        <v>29</v>
      </c>
      <c r="C655" s="50" t="s">
        <v>29</v>
      </c>
      <c r="D655" s="50" t="s">
        <v>3373</v>
      </c>
      <c r="E655" s="50" t="s">
        <v>2814</v>
      </c>
      <c r="F655" s="50" t="s">
        <v>29</v>
      </c>
      <c r="G655" s="50" t="s">
        <v>29</v>
      </c>
      <c r="H655" s="50" t="s">
        <v>2904</v>
      </c>
      <c r="I655" s="58">
        <v>45181</v>
      </c>
      <c r="J655" s="50" t="s">
        <v>2816</v>
      </c>
      <c r="K655" s="59">
        <v>159681.93</v>
      </c>
      <c r="L655" s="50" t="s">
        <v>37</v>
      </c>
      <c r="M655" s="51" t="s">
        <v>2747</v>
      </c>
      <c r="N655" s="50" t="s">
        <v>29</v>
      </c>
      <c r="O655" s="50" t="s">
        <v>32</v>
      </c>
      <c r="P655" s="50" t="s">
        <v>32</v>
      </c>
      <c r="Q655" s="50" t="s">
        <v>3327</v>
      </c>
      <c r="R655" s="50" t="s">
        <v>29</v>
      </c>
      <c r="S655" s="50" t="s">
        <v>2751</v>
      </c>
      <c r="T655" s="50" t="s">
        <v>2255</v>
      </c>
      <c r="U655" s="50" t="s">
        <v>30</v>
      </c>
      <c r="V655" s="50" t="str">
        <f>VLOOKUP(A655,Register!$D$2:$N$1317,11,0)</f>
        <v>CWIP - CANE YARD ROAD &amp; DRAIN WORK</v>
      </c>
      <c r="W655" s="50" t="s">
        <v>29</v>
      </c>
      <c r="X655" s="50" t="s">
        <v>29</v>
      </c>
    </row>
    <row r="656" spans="1:24" ht="14.1" customHeight="1" x14ac:dyDescent="0.25">
      <c r="A656" s="50" t="str">
        <f t="shared" si="10"/>
        <v>9100000032-0</v>
      </c>
      <c r="B656" s="57" t="s">
        <v>29</v>
      </c>
      <c r="C656" s="50" t="s">
        <v>29</v>
      </c>
      <c r="D656" s="50" t="s">
        <v>3373</v>
      </c>
      <c r="E656" s="50" t="s">
        <v>2814</v>
      </c>
      <c r="F656" s="50" t="s">
        <v>29</v>
      </c>
      <c r="G656" s="50" t="s">
        <v>29</v>
      </c>
      <c r="H656" s="50" t="s">
        <v>2904</v>
      </c>
      <c r="I656" s="58">
        <v>45181</v>
      </c>
      <c r="J656" s="50" t="s">
        <v>2816</v>
      </c>
      <c r="K656" s="59">
        <v>130030.48</v>
      </c>
      <c r="L656" s="50" t="s">
        <v>37</v>
      </c>
      <c r="M656" s="51" t="s">
        <v>2747</v>
      </c>
      <c r="N656" s="50" t="s">
        <v>29</v>
      </c>
      <c r="O656" s="50" t="s">
        <v>32</v>
      </c>
      <c r="P656" s="50" t="s">
        <v>32</v>
      </c>
      <c r="Q656" s="50" t="s">
        <v>3327</v>
      </c>
      <c r="R656" s="50" t="s">
        <v>29</v>
      </c>
      <c r="S656" s="50" t="s">
        <v>2751</v>
      </c>
      <c r="T656" s="50" t="s">
        <v>2255</v>
      </c>
      <c r="U656" s="50" t="s">
        <v>30</v>
      </c>
      <c r="V656" s="50" t="str">
        <f>VLOOKUP(A656,Register!$D$2:$N$1317,11,0)</f>
        <v>CWIP - CANE YARD ROAD &amp; DRAIN WORK</v>
      </c>
      <c r="W656" s="50" t="s">
        <v>29</v>
      </c>
      <c r="X656" s="50" t="s">
        <v>29</v>
      </c>
    </row>
    <row r="657" spans="1:24" ht="14.1" customHeight="1" x14ac:dyDescent="0.25">
      <c r="A657" s="50" t="str">
        <f t="shared" si="10"/>
        <v>9100000032-0</v>
      </c>
      <c r="B657" s="57" t="s">
        <v>29</v>
      </c>
      <c r="C657" s="50" t="s">
        <v>29</v>
      </c>
      <c r="D657" s="50" t="s">
        <v>3374</v>
      </c>
      <c r="E657" s="50" t="s">
        <v>2814</v>
      </c>
      <c r="F657" s="50" t="s">
        <v>29</v>
      </c>
      <c r="G657" s="50" t="s">
        <v>29</v>
      </c>
      <c r="H657" s="50" t="s">
        <v>2904</v>
      </c>
      <c r="I657" s="58">
        <v>45181</v>
      </c>
      <c r="J657" s="50" t="s">
        <v>2816</v>
      </c>
      <c r="K657" s="59">
        <v>87210.58</v>
      </c>
      <c r="L657" s="50" t="s">
        <v>37</v>
      </c>
      <c r="M657" s="51" t="s">
        <v>2747</v>
      </c>
      <c r="N657" s="50" t="s">
        <v>29</v>
      </c>
      <c r="O657" s="50" t="s">
        <v>32</v>
      </c>
      <c r="P657" s="50" t="s">
        <v>32</v>
      </c>
      <c r="Q657" s="50" t="s">
        <v>3375</v>
      </c>
      <c r="R657" s="50" t="s">
        <v>29</v>
      </c>
      <c r="S657" s="50" t="s">
        <v>2751</v>
      </c>
      <c r="T657" s="50" t="s">
        <v>2255</v>
      </c>
      <c r="U657" s="50" t="s">
        <v>30</v>
      </c>
      <c r="V657" s="50" t="str">
        <f>VLOOKUP(A657,Register!$D$2:$N$1317,11,0)</f>
        <v>CWIP - CANE YARD ROAD &amp; DRAIN WORK</v>
      </c>
      <c r="W657" s="50" t="s">
        <v>29</v>
      </c>
      <c r="X657" s="50" t="s">
        <v>29</v>
      </c>
    </row>
    <row r="658" spans="1:24" ht="14.1" customHeight="1" x14ac:dyDescent="0.25">
      <c r="A658" s="50" t="str">
        <f t="shared" si="10"/>
        <v>9100000041-0</v>
      </c>
      <c r="B658" s="57" t="s">
        <v>29</v>
      </c>
      <c r="C658" s="50" t="s">
        <v>29</v>
      </c>
      <c r="D658" s="50" t="s">
        <v>3376</v>
      </c>
      <c r="E658" s="50" t="s">
        <v>2814</v>
      </c>
      <c r="F658" s="50" t="s">
        <v>29</v>
      </c>
      <c r="G658" s="50" t="s">
        <v>29</v>
      </c>
      <c r="H658" s="50" t="s">
        <v>2904</v>
      </c>
      <c r="I658" s="58">
        <v>45181</v>
      </c>
      <c r="J658" s="50" t="s">
        <v>2816</v>
      </c>
      <c r="K658" s="59">
        <v>159681.93</v>
      </c>
      <c r="L658" s="50" t="s">
        <v>37</v>
      </c>
      <c r="M658" s="51" t="s">
        <v>2747</v>
      </c>
      <c r="N658" s="50" t="s">
        <v>29</v>
      </c>
      <c r="O658" s="50" t="s">
        <v>32</v>
      </c>
      <c r="P658" s="50" t="s">
        <v>32</v>
      </c>
      <c r="Q658" s="50" t="s">
        <v>3377</v>
      </c>
      <c r="R658" s="50" t="s">
        <v>29</v>
      </c>
      <c r="S658" s="50" t="s">
        <v>2751</v>
      </c>
      <c r="T658" s="50" t="s">
        <v>2273</v>
      </c>
      <c r="U658" s="50" t="s">
        <v>30</v>
      </c>
      <c r="V658" s="50" t="str">
        <f>VLOOKUP(A658,Register!$D$2:$N$1317,11,0)</f>
        <v>Dormitory G+3</v>
      </c>
      <c r="W658" s="50" t="s">
        <v>29</v>
      </c>
      <c r="X658" s="50" t="s">
        <v>29</v>
      </c>
    </row>
    <row r="659" spans="1:24" ht="14.1" customHeight="1" x14ac:dyDescent="0.25">
      <c r="A659" s="50" t="str">
        <f t="shared" si="10"/>
        <v>9100000041-0</v>
      </c>
      <c r="B659" s="57" t="s">
        <v>29</v>
      </c>
      <c r="C659" s="50" t="s">
        <v>29</v>
      </c>
      <c r="D659" s="50" t="s">
        <v>3376</v>
      </c>
      <c r="E659" s="50" t="s">
        <v>2814</v>
      </c>
      <c r="F659" s="50" t="s">
        <v>29</v>
      </c>
      <c r="G659" s="50" t="s">
        <v>29</v>
      </c>
      <c r="H659" s="50" t="s">
        <v>2904</v>
      </c>
      <c r="I659" s="58">
        <v>45181</v>
      </c>
      <c r="J659" s="50" t="s">
        <v>2816</v>
      </c>
      <c r="K659" s="59">
        <v>130030.48</v>
      </c>
      <c r="L659" s="50" t="s">
        <v>37</v>
      </c>
      <c r="M659" s="51" t="s">
        <v>2747</v>
      </c>
      <c r="N659" s="50" t="s">
        <v>29</v>
      </c>
      <c r="O659" s="50" t="s">
        <v>32</v>
      </c>
      <c r="P659" s="50" t="s">
        <v>32</v>
      </c>
      <c r="Q659" s="50" t="s">
        <v>3377</v>
      </c>
      <c r="R659" s="50" t="s">
        <v>29</v>
      </c>
      <c r="S659" s="50" t="s">
        <v>2751</v>
      </c>
      <c r="T659" s="50" t="s">
        <v>2273</v>
      </c>
      <c r="U659" s="50" t="s">
        <v>30</v>
      </c>
      <c r="V659" s="50" t="str">
        <f>VLOOKUP(A659,Register!$D$2:$N$1317,11,0)</f>
        <v>Dormitory G+3</v>
      </c>
      <c r="W659" s="50" t="s">
        <v>29</v>
      </c>
      <c r="X659" s="50" t="s">
        <v>29</v>
      </c>
    </row>
    <row r="660" spans="1:24" ht="14.1" customHeight="1" x14ac:dyDescent="0.25">
      <c r="A660" s="50" t="str">
        <f t="shared" si="10"/>
        <v>9100000032-0</v>
      </c>
      <c r="B660" s="57" t="s">
        <v>29</v>
      </c>
      <c r="C660" s="50" t="s">
        <v>29</v>
      </c>
      <c r="D660" s="50" t="s">
        <v>3378</v>
      </c>
      <c r="E660" s="50" t="s">
        <v>2814</v>
      </c>
      <c r="F660" s="50" t="s">
        <v>29</v>
      </c>
      <c r="G660" s="50" t="s">
        <v>29</v>
      </c>
      <c r="H660" s="50" t="s">
        <v>2904</v>
      </c>
      <c r="I660" s="58">
        <v>45181</v>
      </c>
      <c r="J660" s="50" t="s">
        <v>2816</v>
      </c>
      <c r="K660" s="59">
        <v>199602.42</v>
      </c>
      <c r="L660" s="50" t="s">
        <v>37</v>
      </c>
      <c r="M660" s="51" t="s">
        <v>2747</v>
      </c>
      <c r="N660" s="50" t="s">
        <v>29</v>
      </c>
      <c r="O660" s="50" t="s">
        <v>32</v>
      </c>
      <c r="P660" s="50" t="s">
        <v>32</v>
      </c>
      <c r="Q660" s="50" t="s">
        <v>3262</v>
      </c>
      <c r="R660" s="50" t="s">
        <v>29</v>
      </c>
      <c r="S660" s="50" t="s">
        <v>2751</v>
      </c>
      <c r="T660" s="50" t="s">
        <v>2255</v>
      </c>
      <c r="U660" s="50" t="s">
        <v>30</v>
      </c>
      <c r="V660" s="50" t="str">
        <f>VLOOKUP(A660,Register!$D$2:$N$1317,11,0)</f>
        <v>CWIP - CANE YARD ROAD &amp; DRAIN WORK</v>
      </c>
      <c r="W660" s="50" t="s">
        <v>29</v>
      </c>
      <c r="X660" s="50" t="s">
        <v>29</v>
      </c>
    </row>
    <row r="661" spans="1:24" ht="14.1" customHeight="1" x14ac:dyDescent="0.25">
      <c r="A661" s="50" t="str">
        <f t="shared" si="10"/>
        <v>9100000032-0</v>
      </c>
      <c r="B661" s="57" t="s">
        <v>29</v>
      </c>
      <c r="C661" s="50" t="s">
        <v>29</v>
      </c>
      <c r="D661" s="50" t="s">
        <v>3378</v>
      </c>
      <c r="E661" s="50" t="s">
        <v>2814</v>
      </c>
      <c r="F661" s="50" t="s">
        <v>29</v>
      </c>
      <c r="G661" s="50" t="s">
        <v>29</v>
      </c>
      <c r="H661" s="50" t="s">
        <v>2904</v>
      </c>
      <c r="I661" s="58">
        <v>45181</v>
      </c>
      <c r="J661" s="50" t="s">
        <v>2816</v>
      </c>
      <c r="K661" s="59">
        <v>130030.48</v>
      </c>
      <c r="L661" s="50" t="s">
        <v>37</v>
      </c>
      <c r="M661" s="51" t="s">
        <v>2747</v>
      </c>
      <c r="N661" s="50" t="s">
        <v>29</v>
      </c>
      <c r="O661" s="50" t="s">
        <v>32</v>
      </c>
      <c r="P661" s="50" t="s">
        <v>32</v>
      </c>
      <c r="Q661" s="50" t="s">
        <v>3262</v>
      </c>
      <c r="R661" s="50" t="s">
        <v>29</v>
      </c>
      <c r="S661" s="50" t="s">
        <v>2751</v>
      </c>
      <c r="T661" s="50" t="s">
        <v>2255</v>
      </c>
      <c r="U661" s="50" t="s">
        <v>30</v>
      </c>
      <c r="V661" s="50" t="str">
        <f>VLOOKUP(A661,Register!$D$2:$N$1317,11,0)</f>
        <v>CWIP - CANE YARD ROAD &amp; DRAIN WORK</v>
      </c>
      <c r="W661" s="50" t="s">
        <v>29</v>
      </c>
      <c r="X661" s="50" t="s">
        <v>29</v>
      </c>
    </row>
    <row r="662" spans="1:24" ht="14.1" customHeight="1" x14ac:dyDescent="0.25">
      <c r="A662" s="50" t="str">
        <f t="shared" si="10"/>
        <v>9100000032-0</v>
      </c>
      <c r="B662" s="57" t="s">
        <v>29</v>
      </c>
      <c r="C662" s="50" t="s">
        <v>29</v>
      </c>
      <c r="D662" s="50" t="s">
        <v>3378</v>
      </c>
      <c r="E662" s="50" t="s">
        <v>2814</v>
      </c>
      <c r="F662" s="50" t="s">
        <v>29</v>
      </c>
      <c r="G662" s="50" t="s">
        <v>29</v>
      </c>
      <c r="H662" s="50" t="s">
        <v>2904</v>
      </c>
      <c r="I662" s="58">
        <v>45181</v>
      </c>
      <c r="J662" s="50" t="s">
        <v>2816</v>
      </c>
      <c r="K662" s="59">
        <v>17061.07</v>
      </c>
      <c r="L662" s="50" t="s">
        <v>37</v>
      </c>
      <c r="M662" s="51" t="s">
        <v>2747</v>
      </c>
      <c r="N662" s="50" t="s">
        <v>29</v>
      </c>
      <c r="O662" s="50" t="s">
        <v>32</v>
      </c>
      <c r="P662" s="50" t="s">
        <v>32</v>
      </c>
      <c r="Q662" s="50" t="s">
        <v>3262</v>
      </c>
      <c r="R662" s="50" t="s">
        <v>29</v>
      </c>
      <c r="S662" s="50" t="s">
        <v>2751</v>
      </c>
      <c r="T662" s="50" t="s">
        <v>2255</v>
      </c>
      <c r="U662" s="50" t="s">
        <v>30</v>
      </c>
      <c r="V662" s="50" t="str">
        <f>VLOOKUP(A662,Register!$D$2:$N$1317,11,0)</f>
        <v>CWIP - CANE YARD ROAD &amp; DRAIN WORK</v>
      </c>
      <c r="W662" s="50" t="s">
        <v>29</v>
      </c>
      <c r="X662" s="50" t="s">
        <v>29</v>
      </c>
    </row>
    <row r="663" spans="1:24" ht="14.1" customHeight="1" x14ac:dyDescent="0.25">
      <c r="A663" s="50" t="str">
        <f t="shared" si="10"/>
        <v>9100000042-0</v>
      </c>
      <c r="B663" s="57" t="s">
        <v>29</v>
      </c>
      <c r="C663" s="50" t="s">
        <v>29</v>
      </c>
      <c r="D663" s="50" t="s">
        <v>3379</v>
      </c>
      <c r="E663" s="50" t="s">
        <v>2814</v>
      </c>
      <c r="F663" s="50" t="s">
        <v>29</v>
      </c>
      <c r="G663" s="50" t="s">
        <v>29</v>
      </c>
      <c r="H663" s="50" t="s">
        <v>2904</v>
      </c>
      <c r="I663" s="58">
        <v>45181</v>
      </c>
      <c r="J663" s="50" t="s">
        <v>2816</v>
      </c>
      <c r="K663" s="59">
        <v>12186.48</v>
      </c>
      <c r="L663" s="50" t="s">
        <v>37</v>
      </c>
      <c r="M663" s="51" t="s">
        <v>2747</v>
      </c>
      <c r="N663" s="50" t="s">
        <v>29</v>
      </c>
      <c r="O663" s="50" t="s">
        <v>32</v>
      </c>
      <c r="P663" s="50" t="s">
        <v>32</v>
      </c>
      <c r="Q663" s="50" t="s">
        <v>3380</v>
      </c>
      <c r="R663" s="50" t="s">
        <v>29</v>
      </c>
      <c r="S663" s="50" t="s">
        <v>2751</v>
      </c>
      <c r="T663" s="50" t="s">
        <v>2275</v>
      </c>
      <c r="U663" s="50" t="s">
        <v>30</v>
      </c>
      <c r="V663" s="50" t="str">
        <f>VLOOKUP(A663,Register!$D$2:$N$1317,11,0)</f>
        <v>CWIP- Token Room</v>
      </c>
      <c r="W663" s="50" t="s">
        <v>29</v>
      </c>
      <c r="X663" s="50" t="s">
        <v>29</v>
      </c>
    </row>
    <row r="664" spans="1:24" ht="14.1" customHeight="1" x14ac:dyDescent="0.25">
      <c r="A664" s="50" t="str">
        <f t="shared" si="10"/>
        <v>9100000042-0</v>
      </c>
      <c r="B664" s="57" t="s">
        <v>29</v>
      </c>
      <c r="C664" s="50" t="s">
        <v>29</v>
      </c>
      <c r="D664" s="50" t="s">
        <v>3379</v>
      </c>
      <c r="E664" s="50" t="s">
        <v>2814</v>
      </c>
      <c r="F664" s="50" t="s">
        <v>29</v>
      </c>
      <c r="G664" s="50" t="s">
        <v>29</v>
      </c>
      <c r="H664" s="50" t="s">
        <v>2904</v>
      </c>
      <c r="I664" s="58">
        <v>45181</v>
      </c>
      <c r="J664" s="50" t="s">
        <v>2816</v>
      </c>
      <c r="K664" s="59">
        <v>39920.480000000003</v>
      </c>
      <c r="L664" s="50" t="s">
        <v>37</v>
      </c>
      <c r="M664" s="51" t="s">
        <v>2747</v>
      </c>
      <c r="N664" s="50" t="s">
        <v>29</v>
      </c>
      <c r="O664" s="50" t="s">
        <v>32</v>
      </c>
      <c r="P664" s="50" t="s">
        <v>32</v>
      </c>
      <c r="Q664" s="50" t="s">
        <v>3380</v>
      </c>
      <c r="R664" s="50" t="s">
        <v>29</v>
      </c>
      <c r="S664" s="50" t="s">
        <v>2751</v>
      </c>
      <c r="T664" s="50" t="s">
        <v>2275</v>
      </c>
      <c r="U664" s="50" t="s">
        <v>30</v>
      </c>
      <c r="V664" s="50" t="str">
        <f>VLOOKUP(A664,Register!$D$2:$N$1317,11,0)</f>
        <v>CWIP- Token Room</v>
      </c>
      <c r="W664" s="50" t="s">
        <v>29</v>
      </c>
      <c r="X664" s="50" t="s">
        <v>29</v>
      </c>
    </row>
    <row r="665" spans="1:24" ht="14.1" customHeight="1" x14ac:dyDescent="0.25">
      <c r="A665" s="50" t="str">
        <f t="shared" si="10"/>
        <v>9100000042-0</v>
      </c>
      <c r="B665" s="57" t="s">
        <v>29</v>
      </c>
      <c r="C665" s="50" t="s">
        <v>29</v>
      </c>
      <c r="D665" s="50" t="s">
        <v>3379</v>
      </c>
      <c r="E665" s="50" t="s">
        <v>2814</v>
      </c>
      <c r="F665" s="50" t="s">
        <v>29</v>
      </c>
      <c r="G665" s="50" t="s">
        <v>29</v>
      </c>
      <c r="H665" s="50" t="s">
        <v>2904</v>
      </c>
      <c r="I665" s="58">
        <v>45181</v>
      </c>
      <c r="J665" s="50" t="s">
        <v>2816</v>
      </c>
      <c r="K665" s="59">
        <v>15603.66</v>
      </c>
      <c r="L665" s="50" t="s">
        <v>37</v>
      </c>
      <c r="M665" s="51" t="s">
        <v>2747</v>
      </c>
      <c r="N665" s="50" t="s">
        <v>29</v>
      </c>
      <c r="O665" s="50" t="s">
        <v>32</v>
      </c>
      <c r="P665" s="50" t="s">
        <v>32</v>
      </c>
      <c r="Q665" s="50" t="s">
        <v>3380</v>
      </c>
      <c r="R665" s="50" t="s">
        <v>29</v>
      </c>
      <c r="S665" s="50" t="s">
        <v>2751</v>
      </c>
      <c r="T665" s="50" t="s">
        <v>2275</v>
      </c>
      <c r="U665" s="50" t="s">
        <v>30</v>
      </c>
      <c r="V665" s="50" t="str">
        <f>VLOOKUP(A665,Register!$D$2:$N$1317,11,0)</f>
        <v>CWIP- Token Room</v>
      </c>
      <c r="W665" s="50" t="s">
        <v>29</v>
      </c>
      <c r="X665" s="50" t="s">
        <v>29</v>
      </c>
    </row>
    <row r="666" spans="1:24" ht="14.1" customHeight="1" x14ac:dyDescent="0.25">
      <c r="A666" s="50" t="str">
        <f t="shared" si="10"/>
        <v>9100000032-0</v>
      </c>
      <c r="B666" s="57" t="s">
        <v>29</v>
      </c>
      <c r="C666" s="50" t="s">
        <v>29</v>
      </c>
      <c r="D666" s="50" t="s">
        <v>3381</v>
      </c>
      <c r="E666" s="50" t="s">
        <v>2814</v>
      </c>
      <c r="F666" s="50" t="s">
        <v>29</v>
      </c>
      <c r="G666" s="50" t="s">
        <v>29</v>
      </c>
      <c r="H666" s="50" t="s">
        <v>2904</v>
      </c>
      <c r="I666" s="58">
        <v>45181</v>
      </c>
      <c r="J666" s="50" t="s">
        <v>2816</v>
      </c>
      <c r="K666" s="59">
        <v>27253.3</v>
      </c>
      <c r="L666" s="50" t="s">
        <v>37</v>
      </c>
      <c r="M666" s="51" t="s">
        <v>2747</v>
      </c>
      <c r="N666" s="50" t="s">
        <v>29</v>
      </c>
      <c r="O666" s="50" t="s">
        <v>32</v>
      </c>
      <c r="P666" s="50" t="s">
        <v>32</v>
      </c>
      <c r="Q666" s="50" t="s">
        <v>3240</v>
      </c>
      <c r="R666" s="50" t="s">
        <v>29</v>
      </c>
      <c r="S666" s="50" t="s">
        <v>2751</v>
      </c>
      <c r="T666" s="50" t="s">
        <v>2255</v>
      </c>
      <c r="U666" s="50" t="s">
        <v>30</v>
      </c>
      <c r="V666" s="50" t="str">
        <f>VLOOKUP(A666,Register!$D$2:$N$1317,11,0)</f>
        <v>CWIP - CANE YARD ROAD &amp; DRAIN WORK</v>
      </c>
      <c r="W666" s="50" t="s">
        <v>29</v>
      </c>
      <c r="X666" s="50" t="s">
        <v>29</v>
      </c>
    </row>
    <row r="667" spans="1:24" ht="14.1" customHeight="1" x14ac:dyDescent="0.25">
      <c r="A667" s="50" t="str">
        <f t="shared" si="10"/>
        <v>9100000032-0</v>
      </c>
      <c r="B667" s="57" t="s">
        <v>29</v>
      </c>
      <c r="C667" s="50" t="s">
        <v>29</v>
      </c>
      <c r="D667" s="50" t="s">
        <v>3382</v>
      </c>
      <c r="E667" s="50" t="s">
        <v>2814</v>
      </c>
      <c r="F667" s="50" t="s">
        <v>29</v>
      </c>
      <c r="G667" s="50" t="s">
        <v>29</v>
      </c>
      <c r="H667" s="50" t="s">
        <v>2904</v>
      </c>
      <c r="I667" s="58">
        <v>45182</v>
      </c>
      <c r="J667" s="50" t="s">
        <v>2816</v>
      </c>
      <c r="K667" s="59">
        <v>24372.959999999999</v>
      </c>
      <c r="L667" s="50" t="s">
        <v>37</v>
      </c>
      <c r="M667" s="51" t="s">
        <v>2747</v>
      </c>
      <c r="N667" s="50" t="s">
        <v>29</v>
      </c>
      <c r="O667" s="50" t="s">
        <v>32</v>
      </c>
      <c r="P667" s="50" t="s">
        <v>32</v>
      </c>
      <c r="Q667" s="50" t="s">
        <v>3240</v>
      </c>
      <c r="R667" s="50" t="s">
        <v>29</v>
      </c>
      <c r="S667" s="50" t="s">
        <v>2751</v>
      </c>
      <c r="T667" s="50" t="s">
        <v>2255</v>
      </c>
      <c r="U667" s="50" t="s">
        <v>30</v>
      </c>
      <c r="V667" s="50" t="str">
        <f>VLOOKUP(A667,Register!$D$2:$N$1317,11,0)</f>
        <v>CWIP - CANE YARD ROAD &amp; DRAIN WORK</v>
      </c>
      <c r="W667" s="50" t="s">
        <v>29</v>
      </c>
      <c r="X667" s="50" t="s">
        <v>29</v>
      </c>
    </row>
    <row r="668" spans="1:24" ht="14.1" customHeight="1" x14ac:dyDescent="0.25">
      <c r="A668" s="50" t="str">
        <f t="shared" si="10"/>
        <v>9100000041-0</v>
      </c>
      <c r="B668" s="57" t="s">
        <v>29</v>
      </c>
      <c r="C668" s="50" t="s">
        <v>29</v>
      </c>
      <c r="D668" s="50" t="s">
        <v>3383</v>
      </c>
      <c r="E668" s="50" t="s">
        <v>2814</v>
      </c>
      <c r="F668" s="50" t="s">
        <v>29</v>
      </c>
      <c r="G668" s="50" t="s">
        <v>29</v>
      </c>
      <c r="H668" s="50" t="s">
        <v>2904</v>
      </c>
      <c r="I668" s="58">
        <v>45182</v>
      </c>
      <c r="J668" s="50" t="s">
        <v>2816</v>
      </c>
      <c r="K668" s="59">
        <v>48745.919999999998</v>
      </c>
      <c r="L668" s="50" t="s">
        <v>37</v>
      </c>
      <c r="M668" s="51" t="s">
        <v>2747</v>
      </c>
      <c r="N668" s="50" t="s">
        <v>29</v>
      </c>
      <c r="O668" s="50" t="s">
        <v>32</v>
      </c>
      <c r="P668" s="50" t="s">
        <v>32</v>
      </c>
      <c r="Q668" s="50" t="s">
        <v>3181</v>
      </c>
      <c r="R668" s="50" t="s">
        <v>29</v>
      </c>
      <c r="S668" s="50" t="s">
        <v>2751</v>
      </c>
      <c r="T668" s="50" t="s">
        <v>2273</v>
      </c>
      <c r="U668" s="50" t="s">
        <v>30</v>
      </c>
      <c r="V668" s="50" t="str">
        <f>VLOOKUP(A668,Register!$D$2:$N$1317,11,0)</f>
        <v>Dormitory G+3</v>
      </c>
      <c r="W668" s="50" t="s">
        <v>29</v>
      </c>
      <c r="X668" s="50" t="s">
        <v>29</v>
      </c>
    </row>
    <row r="669" spans="1:24" ht="14.1" customHeight="1" x14ac:dyDescent="0.25">
      <c r="A669" s="50" t="str">
        <f t="shared" si="10"/>
        <v>9100000042-0</v>
      </c>
      <c r="B669" s="57" t="s">
        <v>29</v>
      </c>
      <c r="C669" s="50" t="s">
        <v>29</v>
      </c>
      <c r="D669" s="50" t="s">
        <v>3384</v>
      </c>
      <c r="E669" s="50" t="s">
        <v>2814</v>
      </c>
      <c r="F669" s="50" t="s">
        <v>29</v>
      </c>
      <c r="G669" s="50" t="s">
        <v>29</v>
      </c>
      <c r="H669" s="50" t="s">
        <v>2904</v>
      </c>
      <c r="I669" s="58">
        <v>45182</v>
      </c>
      <c r="J669" s="50" t="s">
        <v>2816</v>
      </c>
      <c r="K669" s="59">
        <v>5155.1099999999997</v>
      </c>
      <c r="L669" s="50" t="s">
        <v>37</v>
      </c>
      <c r="M669" s="51" t="s">
        <v>2747</v>
      </c>
      <c r="N669" s="50" t="s">
        <v>29</v>
      </c>
      <c r="O669" s="50" t="s">
        <v>32</v>
      </c>
      <c r="P669" s="50" t="s">
        <v>32</v>
      </c>
      <c r="Q669" s="50" t="s">
        <v>3385</v>
      </c>
      <c r="R669" s="50" t="s">
        <v>29</v>
      </c>
      <c r="S669" s="50" t="s">
        <v>2751</v>
      </c>
      <c r="T669" s="50" t="s">
        <v>2275</v>
      </c>
      <c r="U669" s="50" t="s">
        <v>30</v>
      </c>
      <c r="V669" s="50" t="str">
        <f>VLOOKUP(A669,Register!$D$2:$N$1317,11,0)</f>
        <v>CWIP- Token Room</v>
      </c>
      <c r="W669" s="50" t="s">
        <v>29</v>
      </c>
      <c r="X669" s="50" t="s">
        <v>29</v>
      </c>
    </row>
    <row r="670" spans="1:24" ht="14.1" customHeight="1" x14ac:dyDescent="0.25">
      <c r="A670" s="50" t="str">
        <f t="shared" si="10"/>
        <v>9100000042-0</v>
      </c>
      <c r="B670" s="57" t="s">
        <v>29</v>
      </c>
      <c r="C670" s="50" t="s">
        <v>29</v>
      </c>
      <c r="D670" s="50" t="s">
        <v>3384</v>
      </c>
      <c r="E670" s="50" t="s">
        <v>2814</v>
      </c>
      <c r="F670" s="50" t="s">
        <v>29</v>
      </c>
      <c r="G670" s="50" t="s">
        <v>29</v>
      </c>
      <c r="H670" s="50" t="s">
        <v>2904</v>
      </c>
      <c r="I670" s="58">
        <v>45182</v>
      </c>
      <c r="J670" s="50" t="s">
        <v>2816</v>
      </c>
      <c r="K670" s="59">
        <v>15422.37</v>
      </c>
      <c r="L670" s="50" t="s">
        <v>37</v>
      </c>
      <c r="M670" s="51" t="s">
        <v>2747</v>
      </c>
      <c r="N670" s="50" t="s">
        <v>29</v>
      </c>
      <c r="O670" s="50" t="s">
        <v>32</v>
      </c>
      <c r="P670" s="50" t="s">
        <v>32</v>
      </c>
      <c r="Q670" s="50" t="s">
        <v>3385</v>
      </c>
      <c r="R670" s="50" t="s">
        <v>29</v>
      </c>
      <c r="S670" s="50" t="s">
        <v>2751</v>
      </c>
      <c r="T670" s="50" t="s">
        <v>2275</v>
      </c>
      <c r="U670" s="50" t="s">
        <v>30</v>
      </c>
      <c r="V670" s="50" t="str">
        <f>VLOOKUP(A670,Register!$D$2:$N$1317,11,0)</f>
        <v>CWIP- Token Room</v>
      </c>
      <c r="W670" s="50" t="s">
        <v>29</v>
      </c>
      <c r="X670" s="50" t="s">
        <v>29</v>
      </c>
    </row>
    <row r="671" spans="1:24" ht="14.1" customHeight="1" x14ac:dyDescent="0.25">
      <c r="A671" s="50" t="str">
        <f t="shared" si="10"/>
        <v>9100000042-0</v>
      </c>
      <c r="B671" s="57" t="s">
        <v>29</v>
      </c>
      <c r="C671" s="50" t="s">
        <v>29</v>
      </c>
      <c r="D671" s="50" t="s">
        <v>3384</v>
      </c>
      <c r="E671" s="50" t="s">
        <v>2814</v>
      </c>
      <c r="F671" s="50" t="s">
        <v>29</v>
      </c>
      <c r="G671" s="50" t="s">
        <v>29</v>
      </c>
      <c r="H671" s="50" t="s">
        <v>2904</v>
      </c>
      <c r="I671" s="58">
        <v>45182</v>
      </c>
      <c r="J671" s="50" t="s">
        <v>2816</v>
      </c>
      <c r="K671" s="59">
        <v>15698.74</v>
      </c>
      <c r="L671" s="50" t="s">
        <v>37</v>
      </c>
      <c r="M671" s="51" t="s">
        <v>2747</v>
      </c>
      <c r="N671" s="50" t="s">
        <v>29</v>
      </c>
      <c r="O671" s="50" t="s">
        <v>32</v>
      </c>
      <c r="P671" s="50" t="s">
        <v>32</v>
      </c>
      <c r="Q671" s="50" t="s">
        <v>3385</v>
      </c>
      <c r="R671" s="50" t="s">
        <v>29</v>
      </c>
      <c r="S671" s="50" t="s">
        <v>2751</v>
      </c>
      <c r="T671" s="50" t="s">
        <v>2275</v>
      </c>
      <c r="U671" s="50" t="s">
        <v>30</v>
      </c>
      <c r="V671" s="50" t="str">
        <f>VLOOKUP(A671,Register!$D$2:$N$1317,11,0)</f>
        <v>CWIP- Token Room</v>
      </c>
      <c r="W671" s="50" t="s">
        <v>29</v>
      </c>
      <c r="X671" s="50" t="s">
        <v>29</v>
      </c>
    </row>
    <row r="672" spans="1:24" ht="14.1" customHeight="1" x14ac:dyDescent="0.25">
      <c r="A672" s="50" t="str">
        <f t="shared" si="10"/>
        <v>9100000041-0</v>
      </c>
      <c r="B672" s="57" t="s">
        <v>29</v>
      </c>
      <c r="C672" s="50" t="s">
        <v>29</v>
      </c>
      <c r="D672" s="50" t="s">
        <v>3386</v>
      </c>
      <c r="E672" s="50" t="s">
        <v>2814</v>
      </c>
      <c r="F672" s="50" t="s">
        <v>29</v>
      </c>
      <c r="G672" s="50" t="s">
        <v>29</v>
      </c>
      <c r="H672" s="50" t="s">
        <v>2904</v>
      </c>
      <c r="I672" s="58">
        <v>45182</v>
      </c>
      <c r="J672" s="50" t="s">
        <v>2816</v>
      </c>
      <c r="K672" s="59">
        <v>10281.58</v>
      </c>
      <c r="L672" s="50" t="s">
        <v>37</v>
      </c>
      <c r="M672" s="51" t="s">
        <v>2747</v>
      </c>
      <c r="N672" s="50" t="s">
        <v>29</v>
      </c>
      <c r="O672" s="50" t="s">
        <v>32</v>
      </c>
      <c r="P672" s="50" t="s">
        <v>32</v>
      </c>
      <c r="Q672" s="50" t="s">
        <v>2998</v>
      </c>
      <c r="R672" s="50" t="s">
        <v>29</v>
      </c>
      <c r="S672" s="50" t="s">
        <v>2751</v>
      </c>
      <c r="T672" s="50" t="s">
        <v>2273</v>
      </c>
      <c r="U672" s="50" t="s">
        <v>30</v>
      </c>
      <c r="V672" s="50" t="str">
        <f>VLOOKUP(A672,Register!$D$2:$N$1317,11,0)</f>
        <v>Dormitory G+3</v>
      </c>
      <c r="W672" s="50" t="s">
        <v>29</v>
      </c>
      <c r="X672" s="50" t="s">
        <v>29</v>
      </c>
    </row>
    <row r="673" spans="1:24" ht="14.1" customHeight="1" x14ac:dyDescent="0.25">
      <c r="A673" s="50" t="str">
        <f t="shared" si="10"/>
        <v>9100000041-0</v>
      </c>
      <c r="B673" s="57" t="s">
        <v>29</v>
      </c>
      <c r="C673" s="50" t="s">
        <v>29</v>
      </c>
      <c r="D673" s="50" t="s">
        <v>3386</v>
      </c>
      <c r="E673" s="50" t="s">
        <v>2814</v>
      </c>
      <c r="F673" s="50" t="s">
        <v>29</v>
      </c>
      <c r="G673" s="50" t="s">
        <v>29</v>
      </c>
      <c r="H673" s="50" t="s">
        <v>2904</v>
      </c>
      <c r="I673" s="58">
        <v>45182</v>
      </c>
      <c r="J673" s="50" t="s">
        <v>2816</v>
      </c>
      <c r="K673" s="59">
        <v>10465.82</v>
      </c>
      <c r="L673" s="50" t="s">
        <v>37</v>
      </c>
      <c r="M673" s="51" t="s">
        <v>2747</v>
      </c>
      <c r="N673" s="50" t="s">
        <v>29</v>
      </c>
      <c r="O673" s="50" t="s">
        <v>32</v>
      </c>
      <c r="P673" s="50" t="s">
        <v>32</v>
      </c>
      <c r="Q673" s="50" t="s">
        <v>2998</v>
      </c>
      <c r="R673" s="50" t="s">
        <v>29</v>
      </c>
      <c r="S673" s="50" t="s">
        <v>2751</v>
      </c>
      <c r="T673" s="50" t="s">
        <v>2273</v>
      </c>
      <c r="U673" s="50" t="s">
        <v>30</v>
      </c>
      <c r="V673" s="50" t="str">
        <f>VLOOKUP(A673,Register!$D$2:$N$1317,11,0)</f>
        <v>Dormitory G+3</v>
      </c>
      <c r="W673" s="50" t="s">
        <v>29</v>
      </c>
      <c r="X673" s="50" t="s">
        <v>29</v>
      </c>
    </row>
    <row r="674" spans="1:24" ht="14.1" customHeight="1" x14ac:dyDescent="0.25">
      <c r="A674" s="50" t="str">
        <f t="shared" si="10"/>
        <v>9100000041-0</v>
      </c>
      <c r="B674" s="57" t="s">
        <v>29</v>
      </c>
      <c r="C674" s="50" t="s">
        <v>29</v>
      </c>
      <c r="D674" s="50" t="s">
        <v>3387</v>
      </c>
      <c r="E674" s="50" t="s">
        <v>2814</v>
      </c>
      <c r="F674" s="50" t="s">
        <v>29</v>
      </c>
      <c r="G674" s="50" t="s">
        <v>29</v>
      </c>
      <c r="H674" s="50" t="s">
        <v>2904</v>
      </c>
      <c r="I674" s="58">
        <v>45182</v>
      </c>
      <c r="J674" s="50" t="s">
        <v>2816</v>
      </c>
      <c r="K674" s="59">
        <v>163519.82999999999</v>
      </c>
      <c r="L674" s="50" t="s">
        <v>37</v>
      </c>
      <c r="M674" s="51" t="s">
        <v>2747</v>
      </c>
      <c r="N674" s="50" t="s">
        <v>29</v>
      </c>
      <c r="O674" s="50" t="s">
        <v>32</v>
      </c>
      <c r="P674" s="50" t="s">
        <v>32</v>
      </c>
      <c r="Q674" s="50" t="s">
        <v>3181</v>
      </c>
      <c r="R674" s="50" t="s">
        <v>29</v>
      </c>
      <c r="S674" s="50" t="s">
        <v>2751</v>
      </c>
      <c r="T674" s="50" t="s">
        <v>2273</v>
      </c>
      <c r="U674" s="50" t="s">
        <v>30</v>
      </c>
      <c r="V674" s="50" t="str">
        <f>VLOOKUP(A674,Register!$D$2:$N$1317,11,0)</f>
        <v>Dormitory G+3</v>
      </c>
      <c r="W674" s="50" t="s">
        <v>29</v>
      </c>
      <c r="X674" s="50" t="s">
        <v>29</v>
      </c>
    </row>
    <row r="675" spans="1:24" ht="14.1" customHeight="1" x14ac:dyDescent="0.25">
      <c r="A675" s="50" t="str">
        <f t="shared" si="10"/>
        <v>9100000041-0</v>
      </c>
      <c r="B675" s="57" t="s">
        <v>29</v>
      </c>
      <c r="C675" s="50" t="s">
        <v>29</v>
      </c>
      <c r="D675" s="50" t="s">
        <v>3387</v>
      </c>
      <c r="E675" s="50" t="s">
        <v>2814</v>
      </c>
      <c r="F675" s="50" t="s">
        <v>29</v>
      </c>
      <c r="G675" s="50" t="s">
        <v>29</v>
      </c>
      <c r="H675" s="50" t="s">
        <v>2904</v>
      </c>
      <c r="I675" s="58">
        <v>45182</v>
      </c>
      <c r="J675" s="50" t="s">
        <v>2816</v>
      </c>
      <c r="K675" s="59">
        <v>618612.68000000005</v>
      </c>
      <c r="L675" s="50" t="s">
        <v>37</v>
      </c>
      <c r="M675" s="51" t="s">
        <v>2747</v>
      </c>
      <c r="N675" s="50" t="s">
        <v>29</v>
      </c>
      <c r="O675" s="50" t="s">
        <v>32</v>
      </c>
      <c r="P675" s="50" t="s">
        <v>32</v>
      </c>
      <c r="Q675" s="50" t="s">
        <v>3181</v>
      </c>
      <c r="R675" s="50" t="s">
        <v>29</v>
      </c>
      <c r="S675" s="50" t="s">
        <v>2751</v>
      </c>
      <c r="T675" s="50" t="s">
        <v>2273</v>
      </c>
      <c r="U675" s="50" t="s">
        <v>30</v>
      </c>
      <c r="V675" s="50" t="str">
        <f>VLOOKUP(A675,Register!$D$2:$N$1317,11,0)</f>
        <v>Dormitory G+3</v>
      </c>
      <c r="W675" s="50" t="s">
        <v>29</v>
      </c>
      <c r="X675" s="50" t="s">
        <v>29</v>
      </c>
    </row>
    <row r="676" spans="1:24" ht="14.1" customHeight="1" x14ac:dyDescent="0.25">
      <c r="A676" s="50" t="str">
        <f t="shared" si="10"/>
        <v>9100000041-0</v>
      </c>
      <c r="B676" s="57" t="s">
        <v>29</v>
      </c>
      <c r="C676" s="50" t="s">
        <v>29</v>
      </c>
      <c r="D676" s="50" t="s">
        <v>3387</v>
      </c>
      <c r="E676" s="50" t="s">
        <v>2814</v>
      </c>
      <c r="F676" s="50" t="s">
        <v>29</v>
      </c>
      <c r="G676" s="50" t="s">
        <v>29</v>
      </c>
      <c r="H676" s="50" t="s">
        <v>2904</v>
      </c>
      <c r="I676" s="58">
        <v>45182</v>
      </c>
      <c r="J676" s="50" t="s">
        <v>2816</v>
      </c>
      <c r="K676" s="59">
        <v>102815.83</v>
      </c>
      <c r="L676" s="50" t="s">
        <v>37</v>
      </c>
      <c r="M676" s="51" t="s">
        <v>2747</v>
      </c>
      <c r="N676" s="50" t="s">
        <v>29</v>
      </c>
      <c r="O676" s="50" t="s">
        <v>32</v>
      </c>
      <c r="P676" s="50" t="s">
        <v>32</v>
      </c>
      <c r="Q676" s="50" t="s">
        <v>3181</v>
      </c>
      <c r="R676" s="50" t="s">
        <v>29</v>
      </c>
      <c r="S676" s="50" t="s">
        <v>2751</v>
      </c>
      <c r="T676" s="50" t="s">
        <v>2273</v>
      </c>
      <c r="U676" s="50" t="s">
        <v>30</v>
      </c>
      <c r="V676" s="50" t="str">
        <f>VLOOKUP(A676,Register!$D$2:$N$1317,11,0)</f>
        <v>Dormitory G+3</v>
      </c>
      <c r="W676" s="50" t="s">
        <v>29</v>
      </c>
      <c r="X676" s="50" t="s">
        <v>29</v>
      </c>
    </row>
    <row r="677" spans="1:24" ht="14.1" customHeight="1" x14ac:dyDescent="0.25">
      <c r="A677" s="50" t="str">
        <f t="shared" si="10"/>
        <v>9100000041-0</v>
      </c>
      <c r="B677" s="57" t="s">
        <v>29</v>
      </c>
      <c r="C677" s="50" t="s">
        <v>29</v>
      </c>
      <c r="D677" s="50" t="s">
        <v>3387</v>
      </c>
      <c r="E677" s="50" t="s">
        <v>2814</v>
      </c>
      <c r="F677" s="50" t="s">
        <v>29</v>
      </c>
      <c r="G677" s="50" t="s">
        <v>29</v>
      </c>
      <c r="H677" s="50" t="s">
        <v>2904</v>
      </c>
      <c r="I677" s="58">
        <v>45182</v>
      </c>
      <c r="J677" s="50" t="s">
        <v>2816</v>
      </c>
      <c r="K677" s="59">
        <v>209316.49</v>
      </c>
      <c r="L677" s="50" t="s">
        <v>37</v>
      </c>
      <c r="M677" s="51" t="s">
        <v>2747</v>
      </c>
      <c r="N677" s="50" t="s">
        <v>29</v>
      </c>
      <c r="O677" s="50" t="s">
        <v>32</v>
      </c>
      <c r="P677" s="50" t="s">
        <v>32</v>
      </c>
      <c r="Q677" s="50" t="s">
        <v>3181</v>
      </c>
      <c r="R677" s="50" t="s">
        <v>29</v>
      </c>
      <c r="S677" s="50" t="s">
        <v>2751</v>
      </c>
      <c r="T677" s="50" t="s">
        <v>2273</v>
      </c>
      <c r="U677" s="50" t="s">
        <v>30</v>
      </c>
      <c r="V677" s="50" t="str">
        <f>VLOOKUP(A677,Register!$D$2:$N$1317,11,0)</f>
        <v>Dormitory G+3</v>
      </c>
      <c r="W677" s="50" t="s">
        <v>29</v>
      </c>
      <c r="X677" s="50" t="s">
        <v>29</v>
      </c>
    </row>
    <row r="678" spans="1:24" ht="14.1" customHeight="1" x14ac:dyDescent="0.25">
      <c r="A678" s="50" t="str">
        <f t="shared" si="10"/>
        <v>9100000046-0</v>
      </c>
      <c r="B678" s="57" t="s">
        <v>29</v>
      </c>
      <c r="C678" s="50" t="s">
        <v>29</v>
      </c>
      <c r="D678" s="50" t="s">
        <v>3388</v>
      </c>
      <c r="E678" s="50" t="s">
        <v>2814</v>
      </c>
      <c r="F678" s="50" t="s">
        <v>29</v>
      </c>
      <c r="G678" s="50" t="s">
        <v>29</v>
      </c>
      <c r="H678" s="50" t="s">
        <v>2904</v>
      </c>
      <c r="I678" s="58">
        <v>45182</v>
      </c>
      <c r="J678" s="50" t="s">
        <v>2816</v>
      </c>
      <c r="K678" s="59">
        <v>190773.14</v>
      </c>
      <c r="L678" s="50" t="s">
        <v>37</v>
      </c>
      <c r="M678" s="51" t="s">
        <v>2747</v>
      </c>
      <c r="N678" s="50" t="s">
        <v>29</v>
      </c>
      <c r="O678" s="50" t="s">
        <v>2829</v>
      </c>
      <c r="P678" s="50" t="s">
        <v>2829</v>
      </c>
      <c r="Q678" s="50" t="s">
        <v>3181</v>
      </c>
      <c r="R678" s="50" t="s">
        <v>29</v>
      </c>
      <c r="S678" s="50" t="s">
        <v>2751</v>
      </c>
      <c r="T678" s="50" t="s">
        <v>2283</v>
      </c>
      <c r="U678" s="50" t="s">
        <v>30</v>
      </c>
      <c r="V678" s="50" t="str">
        <f>VLOOKUP(A678,Register!$D$2:$N$1317,11,0)</f>
        <v xml:space="preserve"> CWIP-New Sulphur Godown</v>
      </c>
      <c r="W678" s="50" t="s">
        <v>29</v>
      </c>
      <c r="X678" s="50" t="s">
        <v>29</v>
      </c>
    </row>
    <row r="679" spans="1:24" ht="14.1" customHeight="1" x14ac:dyDescent="0.25">
      <c r="A679" s="50" t="str">
        <f t="shared" si="10"/>
        <v>9100000046-0</v>
      </c>
      <c r="B679" s="57" t="s">
        <v>29</v>
      </c>
      <c r="C679" s="50" t="s">
        <v>29</v>
      </c>
      <c r="D679" s="50" t="s">
        <v>3388</v>
      </c>
      <c r="E679" s="50" t="s">
        <v>2814</v>
      </c>
      <c r="F679" s="50" t="s">
        <v>29</v>
      </c>
      <c r="G679" s="50" t="s">
        <v>29</v>
      </c>
      <c r="H679" s="50" t="s">
        <v>2904</v>
      </c>
      <c r="I679" s="58">
        <v>45182</v>
      </c>
      <c r="J679" s="50" t="s">
        <v>2816</v>
      </c>
      <c r="K679" s="59">
        <v>128877.64</v>
      </c>
      <c r="L679" s="50" t="s">
        <v>37</v>
      </c>
      <c r="M679" s="51" t="s">
        <v>2747</v>
      </c>
      <c r="N679" s="50" t="s">
        <v>29</v>
      </c>
      <c r="O679" s="50" t="s">
        <v>2829</v>
      </c>
      <c r="P679" s="50" t="s">
        <v>2829</v>
      </c>
      <c r="Q679" s="50" t="s">
        <v>3181</v>
      </c>
      <c r="R679" s="50" t="s">
        <v>29</v>
      </c>
      <c r="S679" s="50" t="s">
        <v>2751</v>
      </c>
      <c r="T679" s="50" t="s">
        <v>2283</v>
      </c>
      <c r="U679" s="50" t="s">
        <v>30</v>
      </c>
      <c r="V679" s="50" t="str">
        <f>VLOOKUP(A679,Register!$D$2:$N$1317,11,0)</f>
        <v xml:space="preserve"> CWIP-New Sulphur Godown</v>
      </c>
      <c r="W679" s="50" t="s">
        <v>29</v>
      </c>
      <c r="X679" s="50" t="s">
        <v>29</v>
      </c>
    </row>
    <row r="680" spans="1:24" ht="14.1" customHeight="1" x14ac:dyDescent="0.25">
      <c r="A680" s="50" t="str">
        <f t="shared" si="10"/>
        <v>9100000046-0</v>
      </c>
      <c r="B680" s="57" t="s">
        <v>29</v>
      </c>
      <c r="C680" s="50" t="s">
        <v>29</v>
      </c>
      <c r="D680" s="50" t="s">
        <v>3388</v>
      </c>
      <c r="E680" s="50" t="s">
        <v>2814</v>
      </c>
      <c r="F680" s="50" t="s">
        <v>29</v>
      </c>
      <c r="G680" s="50" t="s">
        <v>29</v>
      </c>
      <c r="H680" s="50" t="s">
        <v>2904</v>
      </c>
      <c r="I680" s="58">
        <v>45182</v>
      </c>
      <c r="J680" s="50" t="s">
        <v>2816</v>
      </c>
      <c r="K680" s="59">
        <v>154223.75</v>
      </c>
      <c r="L680" s="50" t="s">
        <v>37</v>
      </c>
      <c r="M680" s="51" t="s">
        <v>2747</v>
      </c>
      <c r="N680" s="50" t="s">
        <v>29</v>
      </c>
      <c r="O680" s="50" t="s">
        <v>2829</v>
      </c>
      <c r="P680" s="50" t="s">
        <v>2829</v>
      </c>
      <c r="Q680" s="50" t="s">
        <v>3181</v>
      </c>
      <c r="R680" s="50" t="s">
        <v>29</v>
      </c>
      <c r="S680" s="50" t="s">
        <v>2751</v>
      </c>
      <c r="T680" s="50" t="s">
        <v>2283</v>
      </c>
      <c r="U680" s="50" t="s">
        <v>30</v>
      </c>
      <c r="V680" s="50" t="str">
        <f>VLOOKUP(A680,Register!$D$2:$N$1317,11,0)</f>
        <v xml:space="preserve"> CWIP-New Sulphur Godown</v>
      </c>
      <c r="W680" s="50" t="s">
        <v>29</v>
      </c>
      <c r="X680" s="50" t="s">
        <v>29</v>
      </c>
    </row>
    <row r="681" spans="1:24" ht="14.1" customHeight="1" x14ac:dyDescent="0.25">
      <c r="A681" s="50" t="str">
        <f t="shared" si="10"/>
        <v>9100000046-0</v>
      </c>
      <c r="B681" s="57" t="s">
        <v>29</v>
      </c>
      <c r="C681" s="50" t="s">
        <v>29</v>
      </c>
      <c r="D681" s="50" t="s">
        <v>3388</v>
      </c>
      <c r="E681" s="50" t="s">
        <v>2814</v>
      </c>
      <c r="F681" s="50" t="s">
        <v>29</v>
      </c>
      <c r="G681" s="50" t="s">
        <v>29</v>
      </c>
      <c r="H681" s="50" t="s">
        <v>2904</v>
      </c>
      <c r="I681" s="58">
        <v>45182</v>
      </c>
      <c r="J681" s="50" t="s">
        <v>2816</v>
      </c>
      <c r="K681" s="59">
        <v>78493.69</v>
      </c>
      <c r="L681" s="50" t="s">
        <v>37</v>
      </c>
      <c r="M681" s="51" t="s">
        <v>2747</v>
      </c>
      <c r="N681" s="50" t="s">
        <v>29</v>
      </c>
      <c r="O681" s="50" t="s">
        <v>2829</v>
      </c>
      <c r="P681" s="50" t="s">
        <v>2829</v>
      </c>
      <c r="Q681" s="50" t="s">
        <v>3181</v>
      </c>
      <c r="R681" s="50" t="s">
        <v>29</v>
      </c>
      <c r="S681" s="50" t="s">
        <v>2751</v>
      </c>
      <c r="T681" s="50" t="s">
        <v>2283</v>
      </c>
      <c r="U681" s="50" t="s">
        <v>30</v>
      </c>
      <c r="V681" s="50" t="str">
        <f>VLOOKUP(A681,Register!$D$2:$N$1317,11,0)</f>
        <v xml:space="preserve"> CWIP-New Sulphur Godown</v>
      </c>
      <c r="W681" s="50" t="s">
        <v>29</v>
      </c>
      <c r="X681" s="50" t="s">
        <v>29</v>
      </c>
    </row>
    <row r="682" spans="1:24" ht="14.1" customHeight="1" x14ac:dyDescent="0.25">
      <c r="A682" s="50" t="str">
        <f t="shared" si="10"/>
        <v>9100000032-0</v>
      </c>
      <c r="B682" s="57" t="s">
        <v>29</v>
      </c>
      <c r="C682" s="50" t="s">
        <v>29</v>
      </c>
      <c r="D682" s="50" t="s">
        <v>3389</v>
      </c>
      <c r="E682" s="50" t="s">
        <v>2814</v>
      </c>
      <c r="F682" s="50" t="s">
        <v>29</v>
      </c>
      <c r="G682" s="50" t="s">
        <v>29</v>
      </c>
      <c r="H682" s="50" t="s">
        <v>2904</v>
      </c>
      <c r="I682" s="58">
        <v>45183</v>
      </c>
      <c r="J682" s="50" t="s">
        <v>2816</v>
      </c>
      <c r="K682" s="59">
        <v>19498.37</v>
      </c>
      <c r="L682" s="50" t="s">
        <v>37</v>
      </c>
      <c r="M682" s="51" t="s">
        <v>2747</v>
      </c>
      <c r="N682" s="50" t="s">
        <v>29</v>
      </c>
      <c r="O682" s="50" t="s">
        <v>32</v>
      </c>
      <c r="P682" s="50" t="s">
        <v>32</v>
      </c>
      <c r="Q682" s="50" t="s">
        <v>3390</v>
      </c>
      <c r="R682" s="50" t="s">
        <v>29</v>
      </c>
      <c r="S682" s="50" t="s">
        <v>2751</v>
      </c>
      <c r="T682" s="50" t="s">
        <v>2255</v>
      </c>
      <c r="U682" s="50" t="s">
        <v>30</v>
      </c>
      <c r="V682" s="50" t="str">
        <f>VLOOKUP(A682,Register!$D$2:$N$1317,11,0)</f>
        <v>CWIP - CANE YARD ROAD &amp; DRAIN WORK</v>
      </c>
      <c r="W682" s="50" t="s">
        <v>29</v>
      </c>
      <c r="X682" s="50" t="s">
        <v>29</v>
      </c>
    </row>
    <row r="683" spans="1:24" ht="14.1" customHeight="1" x14ac:dyDescent="0.25">
      <c r="A683" s="50" t="str">
        <f t="shared" si="10"/>
        <v>9100000040-0</v>
      </c>
      <c r="B683" s="57" t="s">
        <v>29</v>
      </c>
      <c r="C683" s="50" t="s">
        <v>29</v>
      </c>
      <c r="D683" s="50" t="s">
        <v>3391</v>
      </c>
      <c r="E683" s="50" t="s">
        <v>2814</v>
      </c>
      <c r="F683" s="50" t="s">
        <v>29</v>
      </c>
      <c r="G683" s="50" t="s">
        <v>29</v>
      </c>
      <c r="H683" s="50" t="s">
        <v>2904</v>
      </c>
      <c r="I683" s="58">
        <v>45183</v>
      </c>
      <c r="J683" s="50" t="s">
        <v>2816</v>
      </c>
      <c r="K683" s="59">
        <v>7200</v>
      </c>
      <c r="L683" s="50" t="s">
        <v>37</v>
      </c>
      <c r="M683" s="51" t="s">
        <v>2747</v>
      </c>
      <c r="N683" s="50" t="s">
        <v>29</v>
      </c>
      <c r="O683" s="50" t="s">
        <v>32</v>
      </c>
      <c r="P683" s="50" t="s">
        <v>32</v>
      </c>
      <c r="Q683" s="50" t="s">
        <v>3392</v>
      </c>
      <c r="R683" s="50" t="s">
        <v>29</v>
      </c>
      <c r="S683" s="50" t="s">
        <v>2751</v>
      </c>
      <c r="T683" s="50" t="s">
        <v>2271</v>
      </c>
      <c r="U683" s="50" t="s">
        <v>30</v>
      </c>
      <c r="V683" s="50" t="str">
        <f>VLOOKUP(A683,Register!$D$2:$N$1317,11,0)</f>
        <v>Two Room Set G+3</v>
      </c>
      <c r="W683" s="50" t="s">
        <v>29</v>
      </c>
      <c r="X683" s="50" t="s">
        <v>29</v>
      </c>
    </row>
    <row r="684" spans="1:24" ht="14.1" customHeight="1" x14ac:dyDescent="0.25">
      <c r="A684" s="50" t="str">
        <f t="shared" si="10"/>
        <v>9100000040-0</v>
      </c>
      <c r="B684" s="57" t="s">
        <v>29</v>
      </c>
      <c r="C684" s="50" t="s">
        <v>29</v>
      </c>
      <c r="D684" s="50" t="s">
        <v>3391</v>
      </c>
      <c r="E684" s="50" t="s">
        <v>2814</v>
      </c>
      <c r="F684" s="50" t="s">
        <v>29</v>
      </c>
      <c r="G684" s="50" t="s">
        <v>29</v>
      </c>
      <c r="H684" s="50" t="s">
        <v>2904</v>
      </c>
      <c r="I684" s="58">
        <v>45183</v>
      </c>
      <c r="J684" s="50" t="s">
        <v>2816</v>
      </c>
      <c r="K684" s="59">
        <v>2137.46</v>
      </c>
      <c r="L684" s="50" t="s">
        <v>37</v>
      </c>
      <c r="M684" s="51" t="s">
        <v>2747</v>
      </c>
      <c r="N684" s="50" t="s">
        <v>29</v>
      </c>
      <c r="O684" s="50" t="s">
        <v>32</v>
      </c>
      <c r="P684" s="50" t="s">
        <v>32</v>
      </c>
      <c r="Q684" s="50" t="s">
        <v>3392</v>
      </c>
      <c r="R684" s="50" t="s">
        <v>29</v>
      </c>
      <c r="S684" s="50" t="s">
        <v>2751</v>
      </c>
      <c r="T684" s="50" t="s">
        <v>2271</v>
      </c>
      <c r="U684" s="50" t="s">
        <v>30</v>
      </c>
      <c r="V684" s="50" t="str">
        <f>VLOOKUP(A684,Register!$D$2:$N$1317,11,0)</f>
        <v>Two Room Set G+3</v>
      </c>
      <c r="W684" s="50" t="s">
        <v>29</v>
      </c>
      <c r="X684" s="50" t="s">
        <v>29</v>
      </c>
    </row>
    <row r="685" spans="1:24" ht="14.1" customHeight="1" x14ac:dyDescent="0.25">
      <c r="A685" s="50" t="str">
        <f t="shared" si="10"/>
        <v>9100000040-0</v>
      </c>
      <c r="B685" s="57" t="s">
        <v>29</v>
      </c>
      <c r="C685" s="50" t="s">
        <v>29</v>
      </c>
      <c r="D685" s="50" t="s">
        <v>3391</v>
      </c>
      <c r="E685" s="50" t="s">
        <v>2814</v>
      </c>
      <c r="F685" s="50" t="s">
        <v>29</v>
      </c>
      <c r="G685" s="50" t="s">
        <v>29</v>
      </c>
      <c r="H685" s="50" t="s">
        <v>2904</v>
      </c>
      <c r="I685" s="58">
        <v>45183</v>
      </c>
      <c r="J685" s="50" t="s">
        <v>2816</v>
      </c>
      <c r="K685" s="59">
        <v>2734.36</v>
      </c>
      <c r="L685" s="50" t="s">
        <v>37</v>
      </c>
      <c r="M685" s="51" t="s">
        <v>2747</v>
      </c>
      <c r="N685" s="50" t="s">
        <v>29</v>
      </c>
      <c r="O685" s="50" t="s">
        <v>32</v>
      </c>
      <c r="P685" s="50" t="s">
        <v>32</v>
      </c>
      <c r="Q685" s="50" t="s">
        <v>3392</v>
      </c>
      <c r="R685" s="50" t="s">
        <v>29</v>
      </c>
      <c r="S685" s="50" t="s">
        <v>2751</v>
      </c>
      <c r="T685" s="50" t="s">
        <v>2271</v>
      </c>
      <c r="U685" s="50" t="s">
        <v>30</v>
      </c>
      <c r="V685" s="50" t="str">
        <f>VLOOKUP(A685,Register!$D$2:$N$1317,11,0)</f>
        <v>Two Room Set G+3</v>
      </c>
      <c r="W685" s="50" t="s">
        <v>29</v>
      </c>
      <c r="X685" s="50" t="s">
        <v>29</v>
      </c>
    </row>
    <row r="686" spans="1:24" ht="14.1" customHeight="1" x14ac:dyDescent="0.25">
      <c r="A686" s="50" t="str">
        <f t="shared" si="10"/>
        <v>9100000040-0</v>
      </c>
      <c r="B686" s="57" t="s">
        <v>29</v>
      </c>
      <c r="C686" s="50" t="s">
        <v>29</v>
      </c>
      <c r="D686" s="50" t="s">
        <v>3391</v>
      </c>
      <c r="E686" s="50" t="s">
        <v>2814</v>
      </c>
      <c r="F686" s="50" t="s">
        <v>29</v>
      </c>
      <c r="G686" s="50" t="s">
        <v>29</v>
      </c>
      <c r="H686" s="50" t="s">
        <v>2904</v>
      </c>
      <c r="I686" s="58">
        <v>45183</v>
      </c>
      <c r="J686" s="50" t="s">
        <v>2816</v>
      </c>
      <c r="K686" s="59">
        <v>506.42</v>
      </c>
      <c r="L686" s="50" t="s">
        <v>37</v>
      </c>
      <c r="M686" s="51" t="s">
        <v>2747</v>
      </c>
      <c r="N686" s="50" t="s">
        <v>29</v>
      </c>
      <c r="O686" s="50" t="s">
        <v>32</v>
      </c>
      <c r="P686" s="50" t="s">
        <v>32</v>
      </c>
      <c r="Q686" s="50" t="s">
        <v>3392</v>
      </c>
      <c r="R686" s="50" t="s">
        <v>29</v>
      </c>
      <c r="S686" s="50" t="s">
        <v>2751</v>
      </c>
      <c r="T686" s="50" t="s">
        <v>2271</v>
      </c>
      <c r="U686" s="50" t="s">
        <v>30</v>
      </c>
      <c r="V686" s="50" t="str">
        <f>VLOOKUP(A686,Register!$D$2:$N$1317,11,0)</f>
        <v>Two Room Set G+3</v>
      </c>
      <c r="W686" s="50" t="s">
        <v>29</v>
      </c>
      <c r="X686" s="50" t="s">
        <v>29</v>
      </c>
    </row>
    <row r="687" spans="1:24" ht="14.1" customHeight="1" x14ac:dyDescent="0.25">
      <c r="A687" s="50" t="str">
        <f t="shared" si="10"/>
        <v>9100000040-0</v>
      </c>
      <c r="B687" s="57" t="s">
        <v>29</v>
      </c>
      <c r="C687" s="50" t="s">
        <v>29</v>
      </c>
      <c r="D687" s="50" t="s">
        <v>3391</v>
      </c>
      <c r="E687" s="50" t="s">
        <v>2814</v>
      </c>
      <c r="F687" s="50" t="s">
        <v>29</v>
      </c>
      <c r="G687" s="50" t="s">
        <v>29</v>
      </c>
      <c r="H687" s="50" t="s">
        <v>2904</v>
      </c>
      <c r="I687" s="58">
        <v>45183</v>
      </c>
      <c r="J687" s="50" t="s">
        <v>2816</v>
      </c>
      <c r="K687" s="59">
        <v>1103.05</v>
      </c>
      <c r="L687" s="50" t="s">
        <v>37</v>
      </c>
      <c r="M687" s="51" t="s">
        <v>2747</v>
      </c>
      <c r="N687" s="50" t="s">
        <v>29</v>
      </c>
      <c r="O687" s="50" t="s">
        <v>32</v>
      </c>
      <c r="P687" s="50" t="s">
        <v>32</v>
      </c>
      <c r="Q687" s="50" t="s">
        <v>3392</v>
      </c>
      <c r="R687" s="50" t="s">
        <v>29</v>
      </c>
      <c r="S687" s="50" t="s">
        <v>2751</v>
      </c>
      <c r="T687" s="50" t="s">
        <v>2271</v>
      </c>
      <c r="U687" s="50" t="s">
        <v>30</v>
      </c>
      <c r="V687" s="50" t="str">
        <f>VLOOKUP(A687,Register!$D$2:$N$1317,11,0)</f>
        <v>Two Room Set G+3</v>
      </c>
      <c r="W687" s="50" t="s">
        <v>29</v>
      </c>
      <c r="X687" s="50" t="s">
        <v>29</v>
      </c>
    </row>
    <row r="688" spans="1:24" ht="14.1" customHeight="1" x14ac:dyDescent="0.25">
      <c r="A688" s="50" t="str">
        <f t="shared" si="10"/>
        <v>9100000040-0</v>
      </c>
      <c r="B688" s="57" t="s">
        <v>29</v>
      </c>
      <c r="C688" s="50" t="s">
        <v>29</v>
      </c>
      <c r="D688" s="50" t="s">
        <v>3391</v>
      </c>
      <c r="E688" s="50" t="s">
        <v>2814</v>
      </c>
      <c r="F688" s="50" t="s">
        <v>29</v>
      </c>
      <c r="G688" s="50" t="s">
        <v>29</v>
      </c>
      <c r="H688" s="50" t="s">
        <v>2904</v>
      </c>
      <c r="I688" s="58">
        <v>45183</v>
      </c>
      <c r="J688" s="50" t="s">
        <v>2816</v>
      </c>
      <c r="K688" s="59">
        <v>898.7</v>
      </c>
      <c r="L688" s="50" t="s">
        <v>37</v>
      </c>
      <c r="M688" s="51" t="s">
        <v>2747</v>
      </c>
      <c r="N688" s="50" t="s">
        <v>29</v>
      </c>
      <c r="O688" s="50" t="s">
        <v>32</v>
      </c>
      <c r="P688" s="50" t="s">
        <v>32</v>
      </c>
      <c r="Q688" s="50" t="s">
        <v>3392</v>
      </c>
      <c r="R688" s="50" t="s">
        <v>29</v>
      </c>
      <c r="S688" s="50" t="s">
        <v>2751</v>
      </c>
      <c r="T688" s="50" t="s">
        <v>2271</v>
      </c>
      <c r="U688" s="50" t="s">
        <v>30</v>
      </c>
      <c r="V688" s="50" t="str">
        <f>VLOOKUP(A688,Register!$D$2:$N$1317,11,0)</f>
        <v>Two Room Set G+3</v>
      </c>
      <c r="W688" s="50" t="s">
        <v>29</v>
      </c>
      <c r="X688" s="50" t="s">
        <v>29</v>
      </c>
    </row>
    <row r="689" spans="1:24" ht="14.1" customHeight="1" x14ac:dyDescent="0.25">
      <c r="A689" s="50" t="str">
        <f t="shared" si="10"/>
        <v>9100000040-0</v>
      </c>
      <c r="B689" s="57" t="s">
        <v>29</v>
      </c>
      <c r="C689" s="50" t="s">
        <v>29</v>
      </c>
      <c r="D689" s="50" t="s">
        <v>3391</v>
      </c>
      <c r="E689" s="50" t="s">
        <v>2814</v>
      </c>
      <c r="F689" s="50" t="s">
        <v>29</v>
      </c>
      <c r="G689" s="50" t="s">
        <v>29</v>
      </c>
      <c r="H689" s="50" t="s">
        <v>2904</v>
      </c>
      <c r="I689" s="58">
        <v>45183</v>
      </c>
      <c r="J689" s="50" t="s">
        <v>2816</v>
      </c>
      <c r="K689" s="59">
        <v>118.51</v>
      </c>
      <c r="L689" s="50" t="s">
        <v>37</v>
      </c>
      <c r="M689" s="51" t="s">
        <v>2747</v>
      </c>
      <c r="N689" s="50" t="s">
        <v>29</v>
      </c>
      <c r="O689" s="50" t="s">
        <v>32</v>
      </c>
      <c r="P689" s="50" t="s">
        <v>32</v>
      </c>
      <c r="Q689" s="50" t="s">
        <v>3392</v>
      </c>
      <c r="R689" s="50" t="s">
        <v>29</v>
      </c>
      <c r="S689" s="50" t="s">
        <v>2751</v>
      </c>
      <c r="T689" s="50" t="s">
        <v>2271</v>
      </c>
      <c r="U689" s="50" t="s">
        <v>30</v>
      </c>
      <c r="V689" s="50" t="str">
        <f>VLOOKUP(A689,Register!$D$2:$N$1317,11,0)</f>
        <v>Two Room Set G+3</v>
      </c>
      <c r="W689" s="50" t="s">
        <v>29</v>
      </c>
      <c r="X689" s="50" t="s">
        <v>29</v>
      </c>
    </row>
    <row r="690" spans="1:24" ht="14.1" customHeight="1" x14ac:dyDescent="0.25">
      <c r="A690" s="50" t="str">
        <f t="shared" si="10"/>
        <v>9100000040-0</v>
      </c>
      <c r="B690" s="57" t="s">
        <v>29</v>
      </c>
      <c r="C690" s="50" t="s">
        <v>29</v>
      </c>
      <c r="D690" s="50" t="s">
        <v>3393</v>
      </c>
      <c r="E690" s="50" t="s">
        <v>2814</v>
      </c>
      <c r="F690" s="50" t="s">
        <v>29</v>
      </c>
      <c r="G690" s="50" t="s">
        <v>29</v>
      </c>
      <c r="H690" s="50" t="s">
        <v>2904</v>
      </c>
      <c r="I690" s="58">
        <v>45184</v>
      </c>
      <c r="J690" s="50" t="s">
        <v>2816</v>
      </c>
      <c r="K690" s="59">
        <v>16800</v>
      </c>
      <c r="L690" s="50" t="s">
        <v>37</v>
      </c>
      <c r="M690" s="51" t="s">
        <v>2747</v>
      </c>
      <c r="N690" s="50" t="s">
        <v>29</v>
      </c>
      <c r="O690" s="50" t="s">
        <v>32</v>
      </c>
      <c r="P690" s="50" t="s">
        <v>32</v>
      </c>
      <c r="Q690" s="50" t="s">
        <v>3392</v>
      </c>
      <c r="R690" s="50" t="s">
        <v>29</v>
      </c>
      <c r="S690" s="50" t="s">
        <v>2751</v>
      </c>
      <c r="T690" s="50" t="s">
        <v>2271</v>
      </c>
      <c r="U690" s="50" t="s">
        <v>30</v>
      </c>
      <c r="V690" s="50" t="str">
        <f>VLOOKUP(A690,Register!$D$2:$N$1317,11,0)</f>
        <v>Two Room Set G+3</v>
      </c>
      <c r="W690" s="50" t="s">
        <v>29</v>
      </c>
      <c r="X690" s="50" t="s">
        <v>29</v>
      </c>
    </row>
    <row r="691" spans="1:24" ht="14.1" customHeight="1" x14ac:dyDescent="0.25">
      <c r="A691" s="50" t="str">
        <f t="shared" si="10"/>
        <v>9100000040-0</v>
      </c>
      <c r="B691" s="57" t="s">
        <v>29</v>
      </c>
      <c r="C691" s="50" t="s">
        <v>29</v>
      </c>
      <c r="D691" s="50" t="s">
        <v>3393</v>
      </c>
      <c r="E691" s="50" t="s">
        <v>2814</v>
      </c>
      <c r="F691" s="50" t="s">
        <v>29</v>
      </c>
      <c r="G691" s="50" t="s">
        <v>29</v>
      </c>
      <c r="H691" s="50" t="s">
        <v>2904</v>
      </c>
      <c r="I691" s="58">
        <v>45184</v>
      </c>
      <c r="J691" s="50" t="s">
        <v>2816</v>
      </c>
      <c r="K691" s="59">
        <v>15000</v>
      </c>
      <c r="L691" s="50" t="s">
        <v>37</v>
      </c>
      <c r="M691" s="51" t="s">
        <v>2747</v>
      </c>
      <c r="N691" s="50" t="s">
        <v>29</v>
      </c>
      <c r="O691" s="50" t="s">
        <v>32</v>
      </c>
      <c r="P691" s="50" t="s">
        <v>32</v>
      </c>
      <c r="Q691" s="50" t="s">
        <v>3392</v>
      </c>
      <c r="R691" s="50" t="s">
        <v>29</v>
      </c>
      <c r="S691" s="50" t="s">
        <v>2751</v>
      </c>
      <c r="T691" s="50" t="s">
        <v>2271</v>
      </c>
      <c r="U691" s="50" t="s">
        <v>30</v>
      </c>
      <c r="V691" s="50" t="str">
        <f>VLOOKUP(A691,Register!$D$2:$N$1317,11,0)</f>
        <v>Two Room Set G+3</v>
      </c>
      <c r="W691" s="50" t="s">
        <v>29</v>
      </c>
      <c r="X691" s="50" t="s">
        <v>29</v>
      </c>
    </row>
    <row r="692" spans="1:24" ht="14.1" customHeight="1" x14ac:dyDescent="0.25">
      <c r="A692" s="50" t="str">
        <f t="shared" si="10"/>
        <v>9100000040-0</v>
      </c>
      <c r="B692" s="57" t="s">
        <v>29</v>
      </c>
      <c r="C692" s="50" t="s">
        <v>29</v>
      </c>
      <c r="D692" s="50" t="s">
        <v>3393</v>
      </c>
      <c r="E692" s="50" t="s">
        <v>2814</v>
      </c>
      <c r="F692" s="50" t="s">
        <v>29</v>
      </c>
      <c r="G692" s="50" t="s">
        <v>29</v>
      </c>
      <c r="H692" s="50" t="s">
        <v>2904</v>
      </c>
      <c r="I692" s="58">
        <v>45184</v>
      </c>
      <c r="J692" s="50" t="s">
        <v>2816</v>
      </c>
      <c r="K692" s="59">
        <v>3813</v>
      </c>
      <c r="L692" s="50" t="s">
        <v>37</v>
      </c>
      <c r="M692" s="51" t="s">
        <v>2747</v>
      </c>
      <c r="N692" s="50" t="s">
        <v>29</v>
      </c>
      <c r="O692" s="50" t="s">
        <v>32</v>
      </c>
      <c r="P692" s="50" t="s">
        <v>32</v>
      </c>
      <c r="Q692" s="50" t="s">
        <v>3392</v>
      </c>
      <c r="R692" s="50" t="s">
        <v>29</v>
      </c>
      <c r="S692" s="50" t="s">
        <v>2751</v>
      </c>
      <c r="T692" s="50" t="s">
        <v>2271</v>
      </c>
      <c r="U692" s="50" t="s">
        <v>30</v>
      </c>
      <c r="V692" s="50" t="str">
        <f>VLOOKUP(A692,Register!$D$2:$N$1317,11,0)</f>
        <v>Two Room Set G+3</v>
      </c>
      <c r="W692" s="50" t="s">
        <v>29</v>
      </c>
      <c r="X692" s="50" t="s">
        <v>29</v>
      </c>
    </row>
    <row r="693" spans="1:24" ht="14.1" customHeight="1" x14ac:dyDescent="0.25">
      <c r="A693" s="50" t="str">
        <f t="shared" si="10"/>
        <v>9100000040-0</v>
      </c>
      <c r="B693" s="57" t="s">
        <v>29</v>
      </c>
      <c r="C693" s="50" t="s">
        <v>29</v>
      </c>
      <c r="D693" s="50" t="s">
        <v>3393</v>
      </c>
      <c r="E693" s="50" t="s">
        <v>2814</v>
      </c>
      <c r="F693" s="50" t="s">
        <v>29</v>
      </c>
      <c r="G693" s="50" t="s">
        <v>29</v>
      </c>
      <c r="H693" s="50" t="s">
        <v>2904</v>
      </c>
      <c r="I693" s="58">
        <v>45184</v>
      </c>
      <c r="J693" s="50" t="s">
        <v>2816</v>
      </c>
      <c r="K693" s="59">
        <v>2700</v>
      </c>
      <c r="L693" s="50" t="s">
        <v>37</v>
      </c>
      <c r="M693" s="51" t="s">
        <v>2747</v>
      </c>
      <c r="N693" s="50" t="s">
        <v>29</v>
      </c>
      <c r="O693" s="50" t="s">
        <v>32</v>
      </c>
      <c r="P693" s="50" t="s">
        <v>32</v>
      </c>
      <c r="Q693" s="50" t="s">
        <v>3392</v>
      </c>
      <c r="R693" s="50" t="s">
        <v>29</v>
      </c>
      <c r="S693" s="50" t="s">
        <v>2751</v>
      </c>
      <c r="T693" s="50" t="s">
        <v>2271</v>
      </c>
      <c r="U693" s="50" t="s">
        <v>30</v>
      </c>
      <c r="V693" s="50" t="str">
        <f>VLOOKUP(A693,Register!$D$2:$N$1317,11,0)</f>
        <v>Two Room Set G+3</v>
      </c>
      <c r="W693" s="50" t="s">
        <v>29</v>
      </c>
      <c r="X693" s="50" t="s">
        <v>29</v>
      </c>
    </row>
    <row r="694" spans="1:24" ht="14.1" customHeight="1" x14ac:dyDescent="0.25">
      <c r="A694" s="50" t="str">
        <f t="shared" si="10"/>
        <v>9100000040-0</v>
      </c>
      <c r="B694" s="57" t="s">
        <v>29</v>
      </c>
      <c r="C694" s="50" t="s">
        <v>29</v>
      </c>
      <c r="D694" s="50" t="s">
        <v>3393</v>
      </c>
      <c r="E694" s="50" t="s">
        <v>2814</v>
      </c>
      <c r="F694" s="50" t="s">
        <v>29</v>
      </c>
      <c r="G694" s="50" t="s">
        <v>29</v>
      </c>
      <c r="H694" s="50" t="s">
        <v>2904</v>
      </c>
      <c r="I694" s="58">
        <v>45184</v>
      </c>
      <c r="J694" s="50" t="s">
        <v>2816</v>
      </c>
      <c r="K694" s="59">
        <v>1800</v>
      </c>
      <c r="L694" s="50" t="s">
        <v>37</v>
      </c>
      <c r="M694" s="51" t="s">
        <v>2747</v>
      </c>
      <c r="N694" s="50" t="s">
        <v>29</v>
      </c>
      <c r="O694" s="50" t="s">
        <v>32</v>
      </c>
      <c r="P694" s="50" t="s">
        <v>32</v>
      </c>
      <c r="Q694" s="50" t="s">
        <v>3392</v>
      </c>
      <c r="R694" s="50" t="s">
        <v>29</v>
      </c>
      <c r="S694" s="50" t="s">
        <v>2751</v>
      </c>
      <c r="T694" s="50" t="s">
        <v>2271</v>
      </c>
      <c r="U694" s="50" t="s">
        <v>30</v>
      </c>
      <c r="V694" s="50" t="str">
        <f>VLOOKUP(A694,Register!$D$2:$N$1317,11,0)</f>
        <v>Two Room Set G+3</v>
      </c>
      <c r="W694" s="50" t="s">
        <v>29</v>
      </c>
      <c r="X694" s="50" t="s">
        <v>29</v>
      </c>
    </row>
    <row r="695" spans="1:24" ht="14.1" customHeight="1" x14ac:dyDescent="0.25">
      <c r="A695" s="50" t="str">
        <f t="shared" si="10"/>
        <v>9100000040-0</v>
      </c>
      <c r="B695" s="57" t="s">
        <v>29</v>
      </c>
      <c r="C695" s="50" t="s">
        <v>29</v>
      </c>
      <c r="D695" s="50" t="s">
        <v>3393</v>
      </c>
      <c r="E695" s="50" t="s">
        <v>2814</v>
      </c>
      <c r="F695" s="50" t="s">
        <v>29</v>
      </c>
      <c r="G695" s="50" t="s">
        <v>29</v>
      </c>
      <c r="H695" s="50" t="s">
        <v>2904</v>
      </c>
      <c r="I695" s="58">
        <v>45184</v>
      </c>
      <c r="J695" s="50" t="s">
        <v>2816</v>
      </c>
      <c r="K695" s="59">
        <v>2100</v>
      </c>
      <c r="L695" s="50" t="s">
        <v>37</v>
      </c>
      <c r="M695" s="51" t="s">
        <v>2747</v>
      </c>
      <c r="N695" s="50" t="s">
        <v>29</v>
      </c>
      <c r="O695" s="50" t="s">
        <v>32</v>
      </c>
      <c r="P695" s="50" t="s">
        <v>32</v>
      </c>
      <c r="Q695" s="50" t="s">
        <v>3392</v>
      </c>
      <c r="R695" s="50" t="s">
        <v>29</v>
      </c>
      <c r="S695" s="50" t="s">
        <v>2751</v>
      </c>
      <c r="T695" s="50" t="s">
        <v>2271</v>
      </c>
      <c r="U695" s="50" t="s">
        <v>30</v>
      </c>
      <c r="V695" s="50" t="str">
        <f>VLOOKUP(A695,Register!$D$2:$N$1317,11,0)</f>
        <v>Two Room Set G+3</v>
      </c>
      <c r="W695" s="50" t="s">
        <v>29</v>
      </c>
      <c r="X695" s="50" t="s">
        <v>29</v>
      </c>
    </row>
    <row r="696" spans="1:24" ht="14.1" customHeight="1" x14ac:dyDescent="0.25">
      <c r="A696" s="50" t="str">
        <f t="shared" si="10"/>
        <v>9100000040-0</v>
      </c>
      <c r="B696" s="57" t="s">
        <v>29</v>
      </c>
      <c r="C696" s="50" t="s">
        <v>29</v>
      </c>
      <c r="D696" s="50" t="s">
        <v>3393</v>
      </c>
      <c r="E696" s="50" t="s">
        <v>2814</v>
      </c>
      <c r="F696" s="50" t="s">
        <v>29</v>
      </c>
      <c r="G696" s="50" t="s">
        <v>29</v>
      </c>
      <c r="H696" s="50" t="s">
        <v>2904</v>
      </c>
      <c r="I696" s="58">
        <v>45184</v>
      </c>
      <c r="J696" s="50" t="s">
        <v>2816</v>
      </c>
      <c r="K696" s="59">
        <v>1750</v>
      </c>
      <c r="L696" s="50" t="s">
        <v>37</v>
      </c>
      <c r="M696" s="51" t="s">
        <v>2747</v>
      </c>
      <c r="N696" s="50" t="s">
        <v>29</v>
      </c>
      <c r="O696" s="50" t="s">
        <v>32</v>
      </c>
      <c r="P696" s="50" t="s">
        <v>32</v>
      </c>
      <c r="Q696" s="50" t="s">
        <v>3392</v>
      </c>
      <c r="R696" s="50" t="s">
        <v>29</v>
      </c>
      <c r="S696" s="50" t="s">
        <v>2751</v>
      </c>
      <c r="T696" s="50" t="s">
        <v>2271</v>
      </c>
      <c r="U696" s="50" t="s">
        <v>30</v>
      </c>
      <c r="V696" s="50" t="str">
        <f>VLOOKUP(A696,Register!$D$2:$N$1317,11,0)</f>
        <v>Two Room Set G+3</v>
      </c>
      <c r="W696" s="50" t="s">
        <v>29</v>
      </c>
      <c r="X696" s="50" t="s">
        <v>29</v>
      </c>
    </row>
    <row r="697" spans="1:24" ht="14.1" customHeight="1" x14ac:dyDescent="0.25">
      <c r="A697" s="50" t="str">
        <f t="shared" si="10"/>
        <v>9100000040-0</v>
      </c>
      <c r="B697" s="57" t="s">
        <v>29</v>
      </c>
      <c r="C697" s="50" t="s">
        <v>29</v>
      </c>
      <c r="D697" s="50" t="s">
        <v>3393</v>
      </c>
      <c r="E697" s="50" t="s">
        <v>2814</v>
      </c>
      <c r="F697" s="50" t="s">
        <v>29</v>
      </c>
      <c r="G697" s="50" t="s">
        <v>29</v>
      </c>
      <c r="H697" s="50" t="s">
        <v>2904</v>
      </c>
      <c r="I697" s="58">
        <v>45184</v>
      </c>
      <c r="J697" s="50" t="s">
        <v>2816</v>
      </c>
      <c r="K697" s="59">
        <v>12980</v>
      </c>
      <c r="L697" s="50" t="s">
        <v>37</v>
      </c>
      <c r="M697" s="51" t="s">
        <v>2747</v>
      </c>
      <c r="N697" s="50" t="s">
        <v>29</v>
      </c>
      <c r="O697" s="50" t="s">
        <v>32</v>
      </c>
      <c r="P697" s="50" t="s">
        <v>32</v>
      </c>
      <c r="Q697" s="50" t="s">
        <v>3392</v>
      </c>
      <c r="R697" s="50" t="s">
        <v>29</v>
      </c>
      <c r="S697" s="50" t="s">
        <v>2751</v>
      </c>
      <c r="T697" s="50" t="s">
        <v>2271</v>
      </c>
      <c r="U697" s="50" t="s">
        <v>30</v>
      </c>
      <c r="V697" s="50" t="str">
        <f>VLOOKUP(A697,Register!$D$2:$N$1317,11,0)</f>
        <v>Two Room Set G+3</v>
      </c>
      <c r="W697" s="50" t="s">
        <v>29</v>
      </c>
      <c r="X697" s="50" t="s">
        <v>29</v>
      </c>
    </row>
    <row r="698" spans="1:24" ht="14.1" customHeight="1" x14ac:dyDescent="0.25">
      <c r="A698" s="50" t="str">
        <f t="shared" si="10"/>
        <v>9100000040-0</v>
      </c>
      <c r="B698" s="57" t="s">
        <v>29</v>
      </c>
      <c r="C698" s="50" t="s">
        <v>29</v>
      </c>
      <c r="D698" s="50" t="s">
        <v>3393</v>
      </c>
      <c r="E698" s="50" t="s">
        <v>2814</v>
      </c>
      <c r="F698" s="50" t="s">
        <v>29</v>
      </c>
      <c r="G698" s="50" t="s">
        <v>29</v>
      </c>
      <c r="H698" s="50" t="s">
        <v>2904</v>
      </c>
      <c r="I698" s="58">
        <v>45184</v>
      </c>
      <c r="J698" s="50" t="s">
        <v>2816</v>
      </c>
      <c r="K698" s="59">
        <v>5700</v>
      </c>
      <c r="L698" s="50" t="s">
        <v>37</v>
      </c>
      <c r="M698" s="51" t="s">
        <v>2747</v>
      </c>
      <c r="N698" s="50" t="s">
        <v>29</v>
      </c>
      <c r="O698" s="50" t="s">
        <v>32</v>
      </c>
      <c r="P698" s="50" t="s">
        <v>32</v>
      </c>
      <c r="Q698" s="50" t="s">
        <v>3392</v>
      </c>
      <c r="R698" s="50" t="s">
        <v>29</v>
      </c>
      <c r="S698" s="50" t="s">
        <v>2751</v>
      </c>
      <c r="T698" s="50" t="s">
        <v>2271</v>
      </c>
      <c r="U698" s="50" t="s">
        <v>30</v>
      </c>
      <c r="V698" s="50" t="str">
        <f>VLOOKUP(A698,Register!$D$2:$N$1317,11,0)</f>
        <v>Two Room Set G+3</v>
      </c>
      <c r="W698" s="50" t="s">
        <v>29</v>
      </c>
      <c r="X698" s="50" t="s">
        <v>29</v>
      </c>
    </row>
    <row r="699" spans="1:24" ht="14.1" customHeight="1" x14ac:dyDescent="0.25">
      <c r="A699" s="50" t="str">
        <f t="shared" si="10"/>
        <v>9100000040-0</v>
      </c>
      <c r="B699" s="57" t="s">
        <v>29</v>
      </c>
      <c r="C699" s="50" t="s">
        <v>29</v>
      </c>
      <c r="D699" s="50" t="s">
        <v>3393</v>
      </c>
      <c r="E699" s="50" t="s">
        <v>2814</v>
      </c>
      <c r="F699" s="50" t="s">
        <v>29</v>
      </c>
      <c r="G699" s="50" t="s">
        <v>29</v>
      </c>
      <c r="H699" s="50" t="s">
        <v>2904</v>
      </c>
      <c r="I699" s="58">
        <v>45184</v>
      </c>
      <c r="J699" s="50" t="s">
        <v>2816</v>
      </c>
      <c r="K699" s="59">
        <v>1200</v>
      </c>
      <c r="L699" s="50" t="s">
        <v>37</v>
      </c>
      <c r="M699" s="51" t="s">
        <v>2747</v>
      </c>
      <c r="N699" s="50" t="s">
        <v>29</v>
      </c>
      <c r="O699" s="50" t="s">
        <v>32</v>
      </c>
      <c r="P699" s="50" t="s">
        <v>32</v>
      </c>
      <c r="Q699" s="50" t="s">
        <v>3392</v>
      </c>
      <c r="R699" s="50" t="s">
        <v>29</v>
      </c>
      <c r="S699" s="50" t="s">
        <v>2751</v>
      </c>
      <c r="T699" s="50" t="s">
        <v>2271</v>
      </c>
      <c r="U699" s="50" t="s">
        <v>30</v>
      </c>
      <c r="V699" s="50" t="str">
        <f>VLOOKUP(A699,Register!$D$2:$N$1317,11,0)</f>
        <v>Two Room Set G+3</v>
      </c>
      <c r="W699" s="50" t="s">
        <v>29</v>
      </c>
      <c r="X699" s="50" t="s">
        <v>29</v>
      </c>
    </row>
    <row r="700" spans="1:24" ht="14.1" customHeight="1" x14ac:dyDescent="0.25">
      <c r="A700" s="50" t="str">
        <f t="shared" si="10"/>
        <v>9100000040-0</v>
      </c>
      <c r="B700" s="57" t="s">
        <v>29</v>
      </c>
      <c r="C700" s="50" t="s">
        <v>29</v>
      </c>
      <c r="D700" s="50" t="s">
        <v>3393</v>
      </c>
      <c r="E700" s="50" t="s">
        <v>2814</v>
      </c>
      <c r="F700" s="50" t="s">
        <v>29</v>
      </c>
      <c r="G700" s="50" t="s">
        <v>29</v>
      </c>
      <c r="H700" s="50" t="s">
        <v>2904</v>
      </c>
      <c r="I700" s="58">
        <v>45184</v>
      </c>
      <c r="J700" s="50" t="s">
        <v>2816</v>
      </c>
      <c r="K700" s="59">
        <v>1530</v>
      </c>
      <c r="L700" s="50" t="s">
        <v>37</v>
      </c>
      <c r="M700" s="51" t="s">
        <v>2747</v>
      </c>
      <c r="N700" s="50" t="s">
        <v>29</v>
      </c>
      <c r="O700" s="50" t="s">
        <v>32</v>
      </c>
      <c r="P700" s="50" t="s">
        <v>32</v>
      </c>
      <c r="Q700" s="50" t="s">
        <v>3392</v>
      </c>
      <c r="R700" s="50" t="s">
        <v>29</v>
      </c>
      <c r="S700" s="50" t="s">
        <v>2751</v>
      </c>
      <c r="T700" s="50" t="s">
        <v>2271</v>
      </c>
      <c r="U700" s="50" t="s">
        <v>30</v>
      </c>
      <c r="V700" s="50" t="str">
        <f>VLOOKUP(A700,Register!$D$2:$N$1317,11,0)</f>
        <v>Two Room Set G+3</v>
      </c>
      <c r="W700" s="50" t="s">
        <v>29</v>
      </c>
      <c r="X700" s="50" t="s">
        <v>29</v>
      </c>
    </row>
    <row r="701" spans="1:24" ht="14.1" customHeight="1" x14ac:dyDescent="0.25">
      <c r="A701" s="50" t="str">
        <f t="shared" si="10"/>
        <v>9100000040-0</v>
      </c>
      <c r="B701" s="57" t="s">
        <v>29</v>
      </c>
      <c r="C701" s="50" t="s">
        <v>29</v>
      </c>
      <c r="D701" s="50" t="s">
        <v>3394</v>
      </c>
      <c r="E701" s="50" t="s">
        <v>2814</v>
      </c>
      <c r="F701" s="50" t="s">
        <v>29</v>
      </c>
      <c r="G701" s="50" t="s">
        <v>29</v>
      </c>
      <c r="H701" s="50" t="s">
        <v>2904</v>
      </c>
      <c r="I701" s="58">
        <v>45184</v>
      </c>
      <c r="J701" s="50" t="s">
        <v>2816</v>
      </c>
      <c r="K701" s="59">
        <v>22880</v>
      </c>
      <c r="L701" s="50" t="s">
        <v>37</v>
      </c>
      <c r="M701" s="51" t="s">
        <v>2747</v>
      </c>
      <c r="N701" s="50" t="s">
        <v>29</v>
      </c>
      <c r="O701" s="50" t="s">
        <v>32</v>
      </c>
      <c r="P701" s="50" t="s">
        <v>32</v>
      </c>
      <c r="Q701" s="50" t="s">
        <v>3392</v>
      </c>
      <c r="R701" s="50" t="s">
        <v>29</v>
      </c>
      <c r="S701" s="50" t="s">
        <v>2751</v>
      </c>
      <c r="T701" s="50" t="s">
        <v>2271</v>
      </c>
      <c r="U701" s="50" t="s">
        <v>30</v>
      </c>
      <c r="V701" s="50" t="str">
        <f>VLOOKUP(A701,Register!$D$2:$N$1317,11,0)</f>
        <v>Two Room Set G+3</v>
      </c>
      <c r="W701" s="50" t="s">
        <v>29</v>
      </c>
      <c r="X701" s="50" t="s">
        <v>29</v>
      </c>
    </row>
    <row r="702" spans="1:24" ht="14.1" customHeight="1" x14ac:dyDescent="0.25">
      <c r="A702" s="50" t="str">
        <f t="shared" si="10"/>
        <v>9100000040-0</v>
      </c>
      <c r="B702" s="57" t="s">
        <v>29</v>
      </c>
      <c r="C702" s="50" t="s">
        <v>29</v>
      </c>
      <c r="D702" s="50" t="s">
        <v>3394</v>
      </c>
      <c r="E702" s="50" t="s">
        <v>2814</v>
      </c>
      <c r="F702" s="50" t="s">
        <v>29</v>
      </c>
      <c r="G702" s="50" t="s">
        <v>29</v>
      </c>
      <c r="H702" s="50" t="s">
        <v>2904</v>
      </c>
      <c r="I702" s="58">
        <v>45184</v>
      </c>
      <c r="J702" s="50" t="s">
        <v>2816</v>
      </c>
      <c r="K702" s="59">
        <v>19065</v>
      </c>
      <c r="L702" s="50" t="s">
        <v>37</v>
      </c>
      <c r="M702" s="51" t="s">
        <v>2747</v>
      </c>
      <c r="N702" s="50" t="s">
        <v>29</v>
      </c>
      <c r="O702" s="50" t="s">
        <v>32</v>
      </c>
      <c r="P702" s="50" t="s">
        <v>32</v>
      </c>
      <c r="Q702" s="50" t="s">
        <v>3392</v>
      </c>
      <c r="R702" s="50" t="s">
        <v>29</v>
      </c>
      <c r="S702" s="50" t="s">
        <v>2751</v>
      </c>
      <c r="T702" s="50" t="s">
        <v>2271</v>
      </c>
      <c r="U702" s="50" t="s">
        <v>30</v>
      </c>
      <c r="V702" s="50" t="str">
        <f>VLOOKUP(A702,Register!$D$2:$N$1317,11,0)</f>
        <v>Two Room Set G+3</v>
      </c>
      <c r="W702" s="50" t="s">
        <v>29</v>
      </c>
      <c r="X702" s="50" t="s">
        <v>29</v>
      </c>
    </row>
    <row r="703" spans="1:24" ht="14.1" customHeight="1" x14ac:dyDescent="0.25">
      <c r="A703" s="50" t="str">
        <f t="shared" si="10"/>
        <v>9100000040-0</v>
      </c>
      <c r="B703" s="57" t="s">
        <v>29</v>
      </c>
      <c r="C703" s="50" t="s">
        <v>29</v>
      </c>
      <c r="D703" s="50" t="s">
        <v>3394</v>
      </c>
      <c r="E703" s="50" t="s">
        <v>2814</v>
      </c>
      <c r="F703" s="50" t="s">
        <v>29</v>
      </c>
      <c r="G703" s="50" t="s">
        <v>29</v>
      </c>
      <c r="H703" s="50" t="s">
        <v>2904</v>
      </c>
      <c r="I703" s="58">
        <v>45184</v>
      </c>
      <c r="J703" s="50" t="s">
        <v>2816</v>
      </c>
      <c r="K703" s="59">
        <v>19200</v>
      </c>
      <c r="L703" s="50" t="s">
        <v>37</v>
      </c>
      <c r="M703" s="51" t="s">
        <v>2747</v>
      </c>
      <c r="N703" s="50" t="s">
        <v>29</v>
      </c>
      <c r="O703" s="50" t="s">
        <v>32</v>
      </c>
      <c r="P703" s="50" t="s">
        <v>32</v>
      </c>
      <c r="Q703" s="50" t="s">
        <v>3392</v>
      </c>
      <c r="R703" s="50" t="s">
        <v>29</v>
      </c>
      <c r="S703" s="50" t="s">
        <v>2751</v>
      </c>
      <c r="T703" s="50" t="s">
        <v>2271</v>
      </c>
      <c r="U703" s="50" t="s">
        <v>30</v>
      </c>
      <c r="V703" s="50" t="str">
        <f>VLOOKUP(A703,Register!$D$2:$N$1317,11,0)</f>
        <v>Two Room Set G+3</v>
      </c>
      <c r="W703" s="50" t="s">
        <v>29</v>
      </c>
      <c r="X703" s="50" t="s">
        <v>29</v>
      </c>
    </row>
    <row r="704" spans="1:24" ht="14.1" customHeight="1" x14ac:dyDescent="0.25">
      <c r="A704" s="50" t="str">
        <f t="shared" si="10"/>
        <v>9100000040-0</v>
      </c>
      <c r="B704" s="57" t="s">
        <v>29</v>
      </c>
      <c r="C704" s="50" t="s">
        <v>29</v>
      </c>
      <c r="D704" s="50" t="s">
        <v>3394</v>
      </c>
      <c r="E704" s="50" t="s">
        <v>2814</v>
      </c>
      <c r="F704" s="50" t="s">
        <v>29</v>
      </c>
      <c r="G704" s="50" t="s">
        <v>29</v>
      </c>
      <c r="H704" s="50" t="s">
        <v>2904</v>
      </c>
      <c r="I704" s="58">
        <v>45184</v>
      </c>
      <c r="J704" s="50" t="s">
        <v>2816</v>
      </c>
      <c r="K704" s="59">
        <v>4830</v>
      </c>
      <c r="L704" s="50" t="s">
        <v>37</v>
      </c>
      <c r="M704" s="51" t="s">
        <v>2747</v>
      </c>
      <c r="N704" s="50" t="s">
        <v>29</v>
      </c>
      <c r="O704" s="50" t="s">
        <v>32</v>
      </c>
      <c r="P704" s="50" t="s">
        <v>32</v>
      </c>
      <c r="Q704" s="50" t="s">
        <v>3392</v>
      </c>
      <c r="R704" s="50" t="s">
        <v>29</v>
      </c>
      <c r="S704" s="50" t="s">
        <v>2751</v>
      </c>
      <c r="T704" s="50" t="s">
        <v>2271</v>
      </c>
      <c r="U704" s="50" t="s">
        <v>30</v>
      </c>
      <c r="V704" s="50" t="str">
        <f>VLOOKUP(A704,Register!$D$2:$N$1317,11,0)</f>
        <v>Two Room Set G+3</v>
      </c>
      <c r="W704" s="50" t="s">
        <v>29</v>
      </c>
      <c r="X704" s="50" t="s">
        <v>29</v>
      </c>
    </row>
    <row r="705" spans="1:24" ht="14.1" customHeight="1" x14ac:dyDescent="0.25">
      <c r="A705" s="50" t="str">
        <f t="shared" si="10"/>
        <v>9100000040-0</v>
      </c>
      <c r="B705" s="57" t="s">
        <v>29</v>
      </c>
      <c r="C705" s="50" t="s">
        <v>29</v>
      </c>
      <c r="D705" s="50" t="s">
        <v>3394</v>
      </c>
      <c r="E705" s="50" t="s">
        <v>2814</v>
      </c>
      <c r="F705" s="50" t="s">
        <v>29</v>
      </c>
      <c r="G705" s="50" t="s">
        <v>29</v>
      </c>
      <c r="H705" s="50" t="s">
        <v>2904</v>
      </c>
      <c r="I705" s="58">
        <v>45184</v>
      </c>
      <c r="J705" s="50" t="s">
        <v>2816</v>
      </c>
      <c r="K705" s="59">
        <v>2720</v>
      </c>
      <c r="L705" s="50" t="s">
        <v>37</v>
      </c>
      <c r="M705" s="51" t="s">
        <v>2747</v>
      </c>
      <c r="N705" s="50" t="s">
        <v>29</v>
      </c>
      <c r="O705" s="50" t="s">
        <v>32</v>
      </c>
      <c r="P705" s="50" t="s">
        <v>32</v>
      </c>
      <c r="Q705" s="50" t="s">
        <v>3392</v>
      </c>
      <c r="R705" s="50" t="s">
        <v>29</v>
      </c>
      <c r="S705" s="50" t="s">
        <v>2751</v>
      </c>
      <c r="T705" s="50" t="s">
        <v>2271</v>
      </c>
      <c r="U705" s="50" t="s">
        <v>30</v>
      </c>
      <c r="V705" s="50" t="str">
        <f>VLOOKUP(A705,Register!$D$2:$N$1317,11,0)</f>
        <v>Two Room Set G+3</v>
      </c>
      <c r="W705" s="50" t="s">
        <v>29</v>
      </c>
      <c r="X705" s="50" t="s">
        <v>29</v>
      </c>
    </row>
    <row r="706" spans="1:24" ht="14.1" customHeight="1" x14ac:dyDescent="0.25">
      <c r="A706" s="50" t="str">
        <f t="shared" si="10"/>
        <v>9100000040-0</v>
      </c>
      <c r="B706" s="57" t="s">
        <v>29</v>
      </c>
      <c r="C706" s="50" t="s">
        <v>29</v>
      </c>
      <c r="D706" s="50" t="s">
        <v>3394</v>
      </c>
      <c r="E706" s="50" t="s">
        <v>2814</v>
      </c>
      <c r="F706" s="50" t="s">
        <v>29</v>
      </c>
      <c r="G706" s="50" t="s">
        <v>29</v>
      </c>
      <c r="H706" s="50" t="s">
        <v>2904</v>
      </c>
      <c r="I706" s="58">
        <v>45184</v>
      </c>
      <c r="J706" s="50" t="s">
        <v>2816</v>
      </c>
      <c r="K706" s="59">
        <v>5400</v>
      </c>
      <c r="L706" s="50" t="s">
        <v>37</v>
      </c>
      <c r="M706" s="51" t="s">
        <v>2747</v>
      </c>
      <c r="N706" s="50" t="s">
        <v>29</v>
      </c>
      <c r="O706" s="50" t="s">
        <v>32</v>
      </c>
      <c r="P706" s="50" t="s">
        <v>32</v>
      </c>
      <c r="Q706" s="50" t="s">
        <v>3392</v>
      </c>
      <c r="R706" s="50" t="s">
        <v>29</v>
      </c>
      <c r="S706" s="50" t="s">
        <v>2751</v>
      </c>
      <c r="T706" s="50" t="s">
        <v>2271</v>
      </c>
      <c r="U706" s="50" t="s">
        <v>30</v>
      </c>
      <c r="V706" s="50" t="str">
        <f>VLOOKUP(A706,Register!$D$2:$N$1317,11,0)</f>
        <v>Two Room Set G+3</v>
      </c>
      <c r="W706" s="50" t="s">
        <v>29</v>
      </c>
      <c r="X706" s="50" t="s">
        <v>29</v>
      </c>
    </row>
    <row r="707" spans="1:24" ht="14.1" customHeight="1" x14ac:dyDescent="0.25">
      <c r="A707" s="50" t="str">
        <f t="shared" ref="A707:A770" si="11">CONCATENATE(T707,"-",U707)</f>
        <v>9100000040-0</v>
      </c>
      <c r="B707" s="57" t="s">
        <v>29</v>
      </c>
      <c r="C707" s="50" t="s">
        <v>29</v>
      </c>
      <c r="D707" s="50" t="s">
        <v>3394</v>
      </c>
      <c r="E707" s="50" t="s">
        <v>2814</v>
      </c>
      <c r="F707" s="50" t="s">
        <v>29</v>
      </c>
      <c r="G707" s="50" t="s">
        <v>29</v>
      </c>
      <c r="H707" s="50" t="s">
        <v>2904</v>
      </c>
      <c r="I707" s="58">
        <v>45184</v>
      </c>
      <c r="J707" s="50" t="s">
        <v>2816</v>
      </c>
      <c r="K707" s="59">
        <v>8700.36</v>
      </c>
      <c r="L707" s="50" t="s">
        <v>37</v>
      </c>
      <c r="M707" s="51" t="s">
        <v>2747</v>
      </c>
      <c r="N707" s="50" t="s">
        <v>29</v>
      </c>
      <c r="O707" s="50" t="s">
        <v>32</v>
      </c>
      <c r="P707" s="50" t="s">
        <v>32</v>
      </c>
      <c r="Q707" s="50" t="s">
        <v>3392</v>
      </c>
      <c r="R707" s="50" t="s">
        <v>29</v>
      </c>
      <c r="S707" s="50" t="s">
        <v>2751</v>
      </c>
      <c r="T707" s="50" t="s">
        <v>2271</v>
      </c>
      <c r="U707" s="50" t="s">
        <v>30</v>
      </c>
      <c r="V707" s="50" t="str">
        <f>VLOOKUP(A707,Register!$D$2:$N$1317,11,0)</f>
        <v>Two Room Set G+3</v>
      </c>
      <c r="W707" s="50" t="s">
        <v>29</v>
      </c>
      <c r="X707" s="50" t="s">
        <v>29</v>
      </c>
    </row>
    <row r="708" spans="1:24" ht="14.1" customHeight="1" x14ac:dyDescent="0.25">
      <c r="A708" s="50" t="str">
        <f t="shared" si="11"/>
        <v>9100000040-0</v>
      </c>
      <c r="B708" s="57" t="s">
        <v>29</v>
      </c>
      <c r="C708" s="50" t="s">
        <v>29</v>
      </c>
      <c r="D708" s="50" t="s">
        <v>3394</v>
      </c>
      <c r="E708" s="50" t="s">
        <v>2814</v>
      </c>
      <c r="F708" s="50" t="s">
        <v>29</v>
      </c>
      <c r="G708" s="50" t="s">
        <v>29</v>
      </c>
      <c r="H708" s="50" t="s">
        <v>2904</v>
      </c>
      <c r="I708" s="58">
        <v>45184</v>
      </c>
      <c r="J708" s="50" t="s">
        <v>2816</v>
      </c>
      <c r="K708" s="59">
        <v>8135.2</v>
      </c>
      <c r="L708" s="50" t="s">
        <v>37</v>
      </c>
      <c r="M708" s="51" t="s">
        <v>2747</v>
      </c>
      <c r="N708" s="50" t="s">
        <v>29</v>
      </c>
      <c r="O708" s="50" t="s">
        <v>32</v>
      </c>
      <c r="P708" s="50" t="s">
        <v>32</v>
      </c>
      <c r="Q708" s="50" t="s">
        <v>3392</v>
      </c>
      <c r="R708" s="50" t="s">
        <v>29</v>
      </c>
      <c r="S708" s="50" t="s">
        <v>2751</v>
      </c>
      <c r="T708" s="50" t="s">
        <v>2271</v>
      </c>
      <c r="U708" s="50" t="s">
        <v>30</v>
      </c>
      <c r="V708" s="50" t="str">
        <f>VLOOKUP(A708,Register!$D$2:$N$1317,11,0)</f>
        <v>Two Room Set G+3</v>
      </c>
      <c r="W708" s="50" t="s">
        <v>29</v>
      </c>
      <c r="X708" s="50" t="s">
        <v>29</v>
      </c>
    </row>
    <row r="709" spans="1:24" ht="14.1" customHeight="1" x14ac:dyDescent="0.25">
      <c r="A709" s="50" t="str">
        <f t="shared" si="11"/>
        <v>9100000040-0</v>
      </c>
      <c r="B709" s="57" t="s">
        <v>29</v>
      </c>
      <c r="C709" s="50" t="s">
        <v>29</v>
      </c>
      <c r="D709" s="50" t="s">
        <v>3394</v>
      </c>
      <c r="E709" s="50" t="s">
        <v>2814</v>
      </c>
      <c r="F709" s="50" t="s">
        <v>29</v>
      </c>
      <c r="G709" s="50" t="s">
        <v>29</v>
      </c>
      <c r="H709" s="50" t="s">
        <v>2904</v>
      </c>
      <c r="I709" s="58">
        <v>45184</v>
      </c>
      <c r="J709" s="50" t="s">
        <v>2816</v>
      </c>
      <c r="K709" s="59">
        <v>5280</v>
      </c>
      <c r="L709" s="50" t="s">
        <v>37</v>
      </c>
      <c r="M709" s="51" t="s">
        <v>2747</v>
      </c>
      <c r="N709" s="50" t="s">
        <v>29</v>
      </c>
      <c r="O709" s="50" t="s">
        <v>32</v>
      </c>
      <c r="P709" s="50" t="s">
        <v>32</v>
      </c>
      <c r="Q709" s="50" t="s">
        <v>3392</v>
      </c>
      <c r="R709" s="50" t="s">
        <v>29</v>
      </c>
      <c r="S709" s="50" t="s">
        <v>2751</v>
      </c>
      <c r="T709" s="50" t="s">
        <v>2271</v>
      </c>
      <c r="U709" s="50" t="s">
        <v>30</v>
      </c>
      <c r="V709" s="50" t="str">
        <f>VLOOKUP(A709,Register!$D$2:$N$1317,11,0)</f>
        <v>Two Room Set G+3</v>
      </c>
      <c r="W709" s="50" t="s">
        <v>29</v>
      </c>
      <c r="X709" s="50" t="s">
        <v>29</v>
      </c>
    </row>
    <row r="710" spans="1:24" ht="14.1" customHeight="1" x14ac:dyDescent="0.25">
      <c r="A710" s="50" t="str">
        <f t="shared" si="11"/>
        <v>9100000040-0</v>
      </c>
      <c r="B710" s="57" t="s">
        <v>29</v>
      </c>
      <c r="C710" s="50" t="s">
        <v>29</v>
      </c>
      <c r="D710" s="50" t="s">
        <v>3394</v>
      </c>
      <c r="E710" s="50" t="s">
        <v>2814</v>
      </c>
      <c r="F710" s="50" t="s">
        <v>29</v>
      </c>
      <c r="G710" s="50" t="s">
        <v>29</v>
      </c>
      <c r="H710" s="50" t="s">
        <v>2904</v>
      </c>
      <c r="I710" s="58">
        <v>45184</v>
      </c>
      <c r="J710" s="50" t="s">
        <v>2816</v>
      </c>
      <c r="K710" s="59">
        <v>2800</v>
      </c>
      <c r="L710" s="50" t="s">
        <v>37</v>
      </c>
      <c r="M710" s="51" t="s">
        <v>2747</v>
      </c>
      <c r="N710" s="50" t="s">
        <v>29</v>
      </c>
      <c r="O710" s="50" t="s">
        <v>32</v>
      </c>
      <c r="P710" s="50" t="s">
        <v>32</v>
      </c>
      <c r="Q710" s="50" t="s">
        <v>3392</v>
      </c>
      <c r="R710" s="50" t="s">
        <v>29</v>
      </c>
      <c r="S710" s="50" t="s">
        <v>2751</v>
      </c>
      <c r="T710" s="50" t="s">
        <v>2271</v>
      </c>
      <c r="U710" s="50" t="s">
        <v>30</v>
      </c>
      <c r="V710" s="50" t="str">
        <f>VLOOKUP(A710,Register!$D$2:$N$1317,11,0)</f>
        <v>Two Room Set G+3</v>
      </c>
      <c r="W710" s="50" t="s">
        <v>29</v>
      </c>
      <c r="X710" s="50" t="s">
        <v>29</v>
      </c>
    </row>
    <row r="711" spans="1:24" ht="14.1" customHeight="1" x14ac:dyDescent="0.25">
      <c r="A711" s="50" t="str">
        <f t="shared" si="11"/>
        <v>9100000040-0</v>
      </c>
      <c r="B711" s="57" t="s">
        <v>29</v>
      </c>
      <c r="C711" s="50" t="s">
        <v>29</v>
      </c>
      <c r="D711" s="50" t="s">
        <v>3394</v>
      </c>
      <c r="E711" s="50" t="s">
        <v>2814</v>
      </c>
      <c r="F711" s="50" t="s">
        <v>29</v>
      </c>
      <c r="G711" s="50" t="s">
        <v>29</v>
      </c>
      <c r="H711" s="50" t="s">
        <v>2904</v>
      </c>
      <c r="I711" s="58">
        <v>45184</v>
      </c>
      <c r="J711" s="50" t="s">
        <v>2816</v>
      </c>
      <c r="K711" s="59">
        <v>3870</v>
      </c>
      <c r="L711" s="50" t="s">
        <v>37</v>
      </c>
      <c r="M711" s="51" t="s">
        <v>2747</v>
      </c>
      <c r="N711" s="50" t="s">
        <v>29</v>
      </c>
      <c r="O711" s="50" t="s">
        <v>32</v>
      </c>
      <c r="P711" s="50" t="s">
        <v>32</v>
      </c>
      <c r="Q711" s="50" t="s">
        <v>3392</v>
      </c>
      <c r="R711" s="50" t="s">
        <v>29</v>
      </c>
      <c r="S711" s="50" t="s">
        <v>2751</v>
      </c>
      <c r="T711" s="50" t="s">
        <v>2271</v>
      </c>
      <c r="U711" s="50" t="s">
        <v>30</v>
      </c>
      <c r="V711" s="50" t="str">
        <f>VLOOKUP(A711,Register!$D$2:$N$1317,11,0)</f>
        <v>Two Room Set G+3</v>
      </c>
      <c r="W711" s="50" t="s">
        <v>29</v>
      </c>
      <c r="X711" s="50" t="s">
        <v>29</v>
      </c>
    </row>
    <row r="712" spans="1:24" ht="14.1" customHeight="1" x14ac:dyDescent="0.25">
      <c r="A712" s="50" t="str">
        <f t="shared" si="11"/>
        <v>9100000040-0</v>
      </c>
      <c r="B712" s="57" t="s">
        <v>29</v>
      </c>
      <c r="C712" s="50" t="s">
        <v>29</v>
      </c>
      <c r="D712" s="50" t="s">
        <v>3395</v>
      </c>
      <c r="E712" s="50" t="s">
        <v>2814</v>
      </c>
      <c r="F712" s="50" t="s">
        <v>29</v>
      </c>
      <c r="G712" s="50" t="s">
        <v>29</v>
      </c>
      <c r="H712" s="50" t="s">
        <v>2904</v>
      </c>
      <c r="I712" s="58">
        <v>45184</v>
      </c>
      <c r="J712" s="50" t="s">
        <v>2816</v>
      </c>
      <c r="K712" s="59">
        <v>2324.79</v>
      </c>
      <c r="L712" s="50" t="s">
        <v>37</v>
      </c>
      <c r="M712" s="51" t="s">
        <v>2747</v>
      </c>
      <c r="N712" s="50" t="s">
        <v>29</v>
      </c>
      <c r="O712" s="50" t="s">
        <v>32</v>
      </c>
      <c r="P712" s="50" t="s">
        <v>32</v>
      </c>
      <c r="Q712" s="50" t="s">
        <v>3392</v>
      </c>
      <c r="R712" s="50" t="s">
        <v>29</v>
      </c>
      <c r="S712" s="50" t="s">
        <v>2751</v>
      </c>
      <c r="T712" s="50" t="s">
        <v>2271</v>
      </c>
      <c r="U712" s="50" t="s">
        <v>30</v>
      </c>
      <c r="V712" s="50" t="str">
        <f>VLOOKUP(A712,Register!$D$2:$N$1317,11,0)</f>
        <v>Two Room Set G+3</v>
      </c>
      <c r="W712" s="50" t="s">
        <v>29</v>
      </c>
      <c r="X712" s="50" t="s">
        <v>29</v>
      </c>
    </row>
    <row r="713" spans="1:24" ht="14.1" customHeight="1" x14ac:dyDescent="0.25">
      <c r="A713" s="50" t="str">
        <f t="shared" si="11"/>
        <v>9100000040-0</v>
      </c>
      <c r="B713" s="57" t="s">
        <v>29</v>
      </c>
      <c r="C713" s="50" t="s">
        <v>29</v>
      </c>
      <c r="D713" s="50" t="s">
        <v>3395</v>
      </c>
      <c r="E713" s="50" t="s">
        <v>2814</v>
      </c>
      <c r="F713" s="50" t="s">
        <v>29</v>
      </c>
      <c r="G713" s="50" t="s">
        <v>29</v>
      </c>
      <c r="H713" s="50" t="s">
        <v>2904</v>
      </c>
      <c r="I713" s="58">
        <v>45184</v>
      </c>
      <c r="J713" s="50" t="s">
        <v>2816</v>
      </c>
      <c r="K713" s="59">
        <v>1700</v>
      </c>
      <c r="L713" s="50" t="s">
        <v>37</v>
      </c>
      <c r="M713" s="51" t="s">
        <v>2747</v>
      </c>
      <c r="N713" s="50" t="s">
        <v>29</v>
      </c>
      <c r="O713" s="50" t="s">
        <v>32</v>
      </c>
      <c r="P713" s="50" t="s">
        <v>32</v>
      </c>
      <c r="Q713" s="50" t="s">
        <v>3392</v>
      </c>
      <c r="R713" s="50" t="s">
        <v>29</v>
      </c>
      <c r="S713" s="50" t="s">
        <v>2751</v>
      </c>
      <c r="T713" s="50" t="s">
        <v>2271</v>
      </c>
      <c r="U713" s="50" t="s">
        <v>30</v>
      </c>
      <c r="V713" s="50" t="str">
        <f>VLOOKUP(A713,Register!$D$2:$N$1317,11,0)</f>
        <v>Two Room Set G+3</v>
      </c>
      <c r="W713" s="50" t="s">
        <v>29</v>
      </c>
      <c r="X713" s="50" t="s">
        <v>29</v>
      </c>
    </row>
    <row r="714" spans="1:24" ht="14.1" customHeight="1" x14ac:dyDescent="0.25">
      <c r="A714" s="50" t="str">
        <f t="shared" si="11"/>
        <v>9100000040-0</v>
      </c>
      <c r="B714" s="57" t="s">
        <v>29</v>
      </c>
      <c r="C714" s="50" t="s">
        <v>29</v>
      </c>
      <c r="D714" s="50" t="s">
        <v>3395</v>
      </c>
      <c r="E714" s="50" t="s">
        <v>2814</v>
      </c>
      <c r="F714" s="50" t="s">
        <v>29</v>
      </c>
      <c r="G714" s="50" t="s">
        <v>29</v>
      </c>
      <c r="H714" s="50" t="s">
        <v>2904</v>
      </c>
      <c r="I714" s="58">
        <v>45184</v>
      </c>
      <c r="J714" s="50" t="s">
        <v>2816</v>
      </c>
      <c r="K714" s="59">
        <v>700</v>
      </c>
      <c r="L714" s="50" t="s">
        <v>37</v>
      </c>
      <c r="M714" s="51" t="s">
        <v>2747</v>
      </c>
      <c r="N714" s="50" t="s">
        <v>29</v>
      </c>
      <c r="O714" s="50" t="s">
        <v>32</v>
      </c>
      <c r="P714" s="50" t="s">
        <v>32</v>
      </c>
      <c r="Q714" s="50" t="s">
        <v>3392</v>
      </c>
      <c r="R714" s="50" t="s">
        <v>29</v>
      </c>
      <c r="S714" s="50" t="s">
        <v>2751</v>
      </c>
      <c r="T714" s="50" t="s">
        <v>2271</v>
      </c>
      <c r="U714" s="50" t="s">
        <v>30</v>
      </c>
      <c r="V714" s="50" t="str">
        <f>VLOOKUP(A714,Register!$D$2:$N$1317,11,0)</f>
        <v>Two Room Set G+3</v>
      </c>
      <c r="W714" s="50" t="s">
        <v>29</v>
      </c>
      <c r="X714" s="50" t="s">
        <v>29</v>
      </c>
    </row>
    <row r="715" spans="1:24" ht="14.1" customHeight="1" x14ac:dyDescent="0.25">
      <c r="A715" s="50" t="str">
        <f t="shared" si="11"/>
        <v>9100000040-0</v>
      </c>
      <c r="B715" s="57" t="s">
        <v>29</v>
      </c>
      <c r="C715" s="50" t="s">
        <v>29</v>
      </c>
      <c r="D715" s="50" t="s">
        <v>3395</v>
      </c>
      <c r="E715" s="50" t="s">
        <v>2814</v>
      </c>
      <c r="F715" s="50" t="s">
        <v>29</v>
      </c>
      <c r="G715" s="50" t="s">
        <v>29</v>
      </c>
      <c r="H715" s="50" t="s">
        <v>2904</v>
      </c>
      <c r="I715" s="58">
        <v>45184</v>
      </c>
      <c r="J715" s="50" t="s">
        <v>2816</v>
      </c>
      <c r="K715" s="59">
        <v>2550</v>
      </c>
      <c r="L715" s="50" t="s">
        <v>37</v>
      </c>
      <c r="M715" s="51" t="s">
        <v>2747</v>
      </c>
      <c r="N715" s="50" t="s">
        <v>29</v>
      </c>
      <c r="O715" s="50" t="s">
        <v>32</v>
      </c>
      <c r="P715" s="50" t="s">
        <v>32</v>
      </c>
      <c r="Q715" s="50" t="s">
        <v>3392</v>
      </c>
      <c r="R715" s="50" t="s">
        <v>29</v>
      </c>
      <c r="S715" s="50" t="s">
        <v>2751</v>
      </c>
      <c r="T715" s="50" t="s">
        <v>2271</v>
      </c>
      <c r="U715" s="50" t="s">
        <v>30</v>
      </c>
      <c r="V715" s="50" t="str">
        <f>VLOOKUP(A715,Register!$D$2:$N$1317,11,0)</f>
        <v>Two Room Set G+3</v>
      </c>
      <c r="W715" s="50" t="s">
        <v>29</v>
      </c>
      <c r="X715" s="50" t="s">
        <v>29</v>
      </c>
    </row>
    <row r="716" spans="1:24" ht="14.1" customHeight="1" x14ac:dyDescent="0.25">
      <c r="A716" s="50" t="str">
        <f t="shared" si="11"/>
        <v>9100000040-0</v>
      </c>
      <c r="B716" s="57" t="s">
        <v>29</v>
      </c>
      <c r="C716" s="50" t="s">
        <v>29</v>
      </c>
      <c r="D716" s="50" t="s">
        <v>3395</v>
      </c>
      <c r="E716" s="50" t="s">
        <v>2814</v>
      </c>
      <c r="F716" s="50" t="s">
        <v>29</v>
      </c>
      <c r="G716" s="50" t="s">
        <v>29</v>
      </c>
      <c r="H716" s="50" t="s">
        <v>2904</v>
      </c>
      <c r="I716" s="58">
        <v>45184</v>
      </c>
      <c r="J716" s="50" t="s">
        <v>2816</v>
      </c>
      <c r="K716" s="59">
        <v>240</v>
      </c>
      <c r="L716" s="50" t="s">
        <v>37</v>
      </c>
      <c r="M716" s="51" t="s">
        <v>2747</v>
      </c>
      <c r="N716" s="50" t="s">
        <v>29</v>
      </c>
      <c r="O716" s="50" t="s">
        <v>32</v>
      </c>
      <c r="P716" s="50" t="s">
        <v>32</v>
      </c>
      <c r="Q716" s="50" t="s">
        <v>3392</v>
      </c>
      <c r="R716" s="50" t="s">
        <v>29</v>
      </c>
      <c r="S716" s="50" t="s">
        <v>2751</v>
      </c>
      <c r="T716" s="50" t="s">
        <v>2271</v>
      </c>
      <c r="U716" s="50" t="s">
        <v>30</v>
      </c>
      <c r="V716" s="50" t="str">
        <f>VLOOKUP(A716,Register!$D$2:$N$1317,11,0)</f>
        <v>Two Room Set G+3</v>
      </c>
      <c r="W716" s="50" t="s">
        <v>29</v>
      </c>
      <c r="X716" s="50" t="s">
        <v>29</v>
      </c>
    </row>
    <row r="717" spans="1:24" ht="14.1" customHeight="1" x14ac:dyDescent="0.25">
      <c r="A717" s="50" t="str">
        <f t="shared" si="11"/>
        <v>9100000040-0</v>
      </c>
      <c r="B717" s="57" t="s">
        <v>29</v>
      </c>
      <c r="C717" s="50" t="s">
        <v>29</v>
      </c>
      <c r="D717" s="50" t="s">
        <v>3396</v>
      </c>
      <c r="E717" s="50" t="s">
        <v>2814</v>
      </c>
      <c r="F717" s="50" t="s">
        <v>29</v>
      </c>
      <c r="G717" s="50" t="s">
        <v>29</v>
      </c>
      <c r="H717" s="50" t="s">
        <v>2904</v>
      </c>
      <c r="I717" s="58">
        <v>45184</v>
      </c>
      <c r="J717" s="50" t="s">
        <v>2816</v>
      </c>
      <c r="K717" s="59">
        <v>3400</v>
      </c>
      <c r="L717" s="50" t="s">
        <v>37</v>
      </c>
      <c r="M717" s="51" t="s">
        <v>2747</v>
      </c>
      <c r="N717" s="50" t="s">
        <v>29</v>
      </c>
      <c r="O717" s="50" t="s">
        <v>32</v>
      </c>
      <c r="P717" s="50" t="s">
        <v>32</v>
      </c>
      <c r="Q717" s="50" t="s">
        <v>3392</v>
      </c>
      <c r="R717" s="50" t="s">
        <v>29</v>
      </c>
      <c r="S717" s="50" t="s">
        <v>2751</v>
      </c>
      <c r="T717" s="50" t="s">
        <v>2271</v>
      </c>
      <c r="U717" s="50" t="s">
        <v>30</v>
      </c>
      <c r="V717" s="50" t="str">
        <f>VLOOKUP(A717,Register!$D$2:$N$1317,11,0)</f>
        <v>Two Room Set G+3</v>
      </c>
      <c r="W717" s="50" t="s">
        <v>29</v>
      </c>
      <c r="X717" s="50" t="s">
        <v>29</v>
      </c>
    </row>
    <row r="718" spans="1:24" ht="14.1" customHeight="1" x14ac:dyDescent="0.25">
      <c r="A718" s="50" t="str">
        <f t="shared" si="11"/>
        <v>9100000040-0</v>
      </c>
      <c r="B718" s="57" t="s">
        <v>29</v>
      </c>
      <c r="C718" s="50" t="s">
        <v>29</v>
      </c>
      <c r="D718" s="50" t="s">
        <v>3396</v>
      </c>
      <c r="E718" s="50" t="s">
        <v>2814</v>
      </c>
      <c r="F718" s="50" t="s">
        <v>29</v>
      </c>
      <c r="G718" s="50" t="s">
        <v>29</v>
      </c>
      <c r="H718" s="50" t="s">
        <v>2904</v>
      </c>
      <c r="I718" s="58">
        <v>45184</v>
      </c>
      <c r="J718" s="50" t="s">
        <v>2816</v>
      </c>
      <c r="K718" s="59">
        <v>7740</v>
      </c>
      <c r="L718" s="50" t="s">
        <v>37</v>
      </c>
      <c r="M718" s="51" t="s">
        <v>2747</v>
      </c>
      <c r="N718" s="50" t="s">
        <v>29</v>
      </c>
      <c r="O718" s="50" t="s">
        <v>32</v>
      </c>
      <c r="P718" s="50" t="s">
        <v>32</v>
      </c>
      <c r="Q718" s="50" t="s">
        <v>3392</v>
      </c>
      <c r="R718" s="50" t="s">
        <v>29</v>
      </c>
      <c r="S718" s="50" t="s">
        <v>2751</v>
      </c>
      <c r="T718" s="50" t="s">
        <v>2271</v>
      </c>
      <c r="U718" s="50" t="s">
        <v>30</v>
      </c>
      <c r="V718" s="50" t="str">
        <f>VLOOKUP(A718,Register!$D$2:$N$1317,11,0)</f>
        <v>Two Room Set G+3</v>
      </c>
      <c r="W718" s="50" t="s">
        <v>29</v>
      </c>
      <c r="X718" s="50" t="s">
        <v>29</v>
      </c>
    </row>
    <row r="719" spans="1:24" ht="14.1" customHeight="1" x14ac:dyDescent="0.25">
      <c r="A719" s="50" t="str">
        <f t="shared" si="11"/>
        <v>9100000040-0</v>
      </c>
      <c r="B719" s="57" t="s">
        <v>29</v>
      </c>
      <c r="C719" s="50" t="s">
        <v>29</v>
      </c>
      <c r="D719" s="50" t="s">
        <v>3396</v>
      </c>
      <c r="E719" s="50" t="s">
        <v>2814</v>
      </c>
      <c r="F719" s="50" t="s">
        <v>29</v>
      </c>
      <c r="G719" s="50" t="s">
        <v>29</v>
      </c>
      <c r="H719" s="50" t="s">
        <v>2904</v>
      </c>
      <c r="I719" s="58">
        <v>45184</v>
      </c>
      <c r="J719" s="50" t="s">
        <v>2816</v>
      </c>
      <c r="K719" s="59">
        <v>4940</v>
      </c>
      <c r="L719" s="50" t="s">
        <v>37</v>
      </c>
      <c r="M719" s="51" t="s">
        <v>2747</v>
      </c>
      <c r="N719" s="50" t="s">
        <v>29</v>
      </c>
      <c r="O719" s="50" t="s">
        <v>32</v>
      </c>
      <c r="P719" s="50" t="s">
        <v>32</v>
      </c>
      <c r="Q719" s="50" t="s">
        <v>3392</v>
      </c>
      <c r="R719" s="50" t="s">
        <v>29</v>
      </c>
      <c r="S719" s="50" t="s">
        <v>2751</v>
      </c>
      <c r="T719" s="50" t="s">
        <v>2271</v>
      </c>
      <c r="U719" s="50" t="s">
        <v>30</v>
      </c>
      <c r="V719" s="50" t="str">
        <f>VLOOKUP(A719,Register!$D$2:$N$1317,11,0)</f>
        <v>Two Room Set G+3</v>
      </c>
      <c r="W719" s="50" t="s">
        <v>29</v>
      </c>
      <c r="X719" s="50" t="s">
        <v>29</v>
      </c>
    </row>
    <row r="720" spans="1:24" ht="14.1" customHeight="1" x14ac:dyDescent="0.25">
      <c r="A720" s="50" t="str">
        <f t="shared" si="11"/>
        <v>9100000032-0</v>
      </c>
      <c r="B720" s="57" t="s">
        <v>29</v>
      </c>
      <c r="C720" s="50" t="s">
        <v>29</v>
      </c>
      <c r="D720" s="50" t="s">
        <v>3397</v>
      </c>
      <c r="E720" s="50" t="s">
        <v>2814</v>
      </c>
      <c r="F720" s="50" t="s">
        <v>29</v>
      </c>
      <c r="G720" s="50" t="s">
        <v>29</v>
      </c>
      <c r="H720" s="50" t="s">
        <v>2904</v>
      </c>
      <c r="I720" s="58">
        <v>45184</v>
      </c>
      <c r="J720" s="50" t="s">
        <v>2816</v>
      </c>
      <c r="K720" s="59">
        <v>24372.959999999999</v>
      </c>
      <c r="L720" s="50" t="s">
        <v>37</v>
      </c>
      <c r="M720" s="51" t="s">
        <v>2747</v>
      </c>
      <c r="N720" s="50" t="s">
        <v>29</v>
      </c>
      <c r="O720" s="50" t="s">
        <v>32</v>
      </c>
      <c r="P720" s="50" t="s">
        <v>32</v>
      </c>
      <c r="Q720" s="50" t="s">
        <v>3240</v>
      </c>
      <c r="R720" s="50" t="s">
        <v>29</v>
      </c>
      <c r="S720" s="50" t="s">
        <v>2751</v>
      </c>
      <c r="T720" s="50" t="s">
        <v>2255</v>
      </c>
      <c r="U720" s="50" t="s">
        <v>30</v>
      </c>
      <c r="V720" s="50" t="str">
        <f>VLOOKUP(A720,Register!$D$2:$N$1317,11,0)</f>
        <v>CWIP - CANE YARD ROAD &amp; DRAIN WORK</v>
      </c>
      <c r="W720" s="50" t="s">
        <v>29</v>
      </c>
      <c r="X720" s="50" t="s">
        <v>29</v>
      </c>
    </row>
    <row r="721" spans="1:24" ht="14.1" customHeight="1" x14ac:dyDescent="0.25">
      <c r="A721" s="50" t="str">
        <f t="shared" si="11"/>
        <v>9100000032-0</v>
      </c>
      <c r="B721" s="57" t="s">
        <v>29</v>
      </c>
      <c r="C721" s="50" t="s">
        <v>29</v>
      </c>
      <c r="D721" s="50" t="s">
        <v>3398</v>
      </c>
      <c r="E721" s="50" t="s">
        <v>2814</v>
      </c>
      <c r="F721" s="50" t="s">
        <v>29</v>
      </c>
      <c r="G721" s="50" t="s">
        <v>29</v>
      </c>
      <c r="H721" s="50" t="s">
        <v>2904</v>
      </c>
      <c r="I721" s="58">
        <v>45184</v>
      </c>
      <c r="J721" s="50" t="s">
        <v>2816</v>
      </c>
      <c r="K721" s="59">
        <v>119761.45</v>
      </c>
      <c r="L721" s="50" t="s">
        <v>37</v>
      </c>
      <c r="M721" s="51" t="s">
        <v>2747</v>
      </c>
      <c r="N721" s="50" t="s">
        <v>29</v>
      </c>
      <c r="O721" s="50" t="s">
        <v>32</v>
      </c>
      <c r="P721" s="50" t="s">
        <v>32</v>
      </c>
      <c r="Q721" s="50" t="s">
        <v>3262</v>
      </c>
      <c r="R721" s="50" t="s">
        <v>29</v>
      </c>
      <c r="S721" s="50" t="s">
        <v>2751</v>
      </c>
      <c r="T721" s="50" t="s">
        <v>2255</v>
      </c>
      <c r="U721" s="50" t="s">
        <v>30</v>
      </c>
      <c r="V721" s="50" t="str">
        <f>VLOOKUP(A721,Register!$D$2:$N$1317,11,0)</f>
        <v>CWIP - CANE YARD ROAD &amp; DRAIN WORK</v>
      </c>
      <c r="W721" s="50" t="s">
        <v>29</v>
      </c>
      <c r="X721" s="50" t="s">
        <v>29</v>
      </c>
    </row>
    <row r="722" spans="1:24" ht="14.1" customHeight="1" x14ac:dyDescent="0.25">
      <c r="A722" s="50" t="str">
        <f t="shared" si="11"/>
        <v>9100000032-0</v>
      </c>
      <c r="B722" s="57" t="s">
        <v>29</v>
      </c>
      <c r="C722" s="50" t="s">
        <v>29</v>
      </c>
      <c r="D722" s="50" t="s">
        <v>3398</v>
      </c>
      <c r="E722" s="50" t="s">
        <v>2814</v>
      </c>
      <c r="F722" s="50" t="s">
        <v>29</v>
      </c>
      <c r="G722" s="50" t="s">
        <v>29</v>
      </c>
      <c r="H722" s="50" t="s">
        <v>2904</v>
      </c>
      <c r="I722" s="58">
        <v>45184</v>
      </c>
      <c r="J722" s="50" t="s">
        <v>2816</v>
      </c>
      <c r="K722" s="59">
        <v>1300304.8500000001</v>
      </c>
      <c r="L722" s="50" t="s">
        <v>37</v>
      </c>
      <c r="M722" s="51" t="s">
        <v>2747</v>
      </c>
      <c r="N722" s="50" t="s">
        <v>29</v>
      </c>
      <c r="O722" s="50" t="s">
        <v>32</v>
      </c>
      <c r="P722" s="50" t="s">
        <v>32</v>
      </c>
      <c r="Q722" s="50" t="s">
        <v>3262</v>
      </c>
      <c r="R722" s="50" t="s">
        <v>29</v>
      </c>
      <c r="S722" s="50" t="s">
        <v>2751</v>
      </c>
      <c r="T722" s="50" t="s">
        <v>2255</v>
      </c>
      <c r="U722" s="50" t="s">
        <v>30</v>
      </c>
      <c r="V722" s="50" t="str">
        <f>VLOOKUP(A722,Register!$D$2:$N$1317,11,0)</f>
        <v>CWIP - CANE YARD ROAD &amp; DRAIN WORK</v>
      </c>
      <c r="W722" s="50" t="s">
        <v>29</v>
      </c>
      <c r="X722" s="50" t="s">
        <v>29</v>
      </c>
    </row>
    <row r="723" spans="1:24" ht="14.1" customHeight="1" x14ac:dyDescent="0.25">
      <c r="A723" s="50" t="str">
        <f t="shared" si="11"/>
        <v>9100000041-0</v>
      </c>
      <c r="B723" s="57" t="s">
        <v>29</v>
      </c>
      <c r="C723" s="50" t="s">
        <v>29</v>
      </c>
      <c r="D723" s="50" t="s">
        <v>3399</v>
      </c>
      <c r="E723" s="50" t="s">
        <v>2814</v>
      </c>
      <c r="F723" s="50" t="s">
        <v>29</v>
      </c>
      <c r="G723" s="50" t="s">
        <v>29</v>
      </c>
      <c r="H723" s="50" t="s">
        <v>2904</v>
      </c>
      <c r="I723" s="58">
        <v>45184</v>
      </c>
      <c r="J723" s="50" t="s">
        <v>2816</v>
      </c>
      <c r="K723" s="59">
        <v>798409.67</v>
      </c>
      <c r="L723" s="50" t="s">
        <v>37</v>
      </c>
      <c r="M723" s="51" t="s">
        <v>2747</v>
      </c>
      <c r="N723" s="50" t="s">
        <v>29</v>
      </c>
      <c r="O723" s="50" t="s">
        <v>32</v>
      </c>
      <c r="P723" s="50" t="s">
        <v>32</v>
      </c>
      <c r="Q723" s="50" t="s">
        <v>3181</v>
      </c>
      <c r="R723" s="50" t="s">
        <v>29</v>
      </c>
      <c r="S723" s="50" t="s">
        <v>2751</v>
      </c>
      <c r="T723" s="50" t="s">
        <v>2273</v>
      </c>
      <c r="U723" s="50" t="s">
        <v>30</v>
      </c>
      <c r="V723" s="50" t="str">
        <f>VLOOKUP(A723,Register!$D$2:$N$1317,11,0)</f>
        <v>Dormitory G+3</v>
      </c>
      <c r="W723" s="50" t="s">
        <v>29</v>
      </c>
      <c r="X723" s="50" t="s">
        <v>29</v>
      </c>
    </row>
    <row r="724" spans="1:24" ht="14.1" customHeight="1" x14ac:dyDescent="0.25">
      <c r="A724" s="50" t="str">
        <f t="shared" si="11"/>
        <v>9100000041-0</v>
      </c>
      <c r="B724" s="57" t="s">
        <v>29</v>
      </c>
      <c r="C724" s="50" t="s">
        <v>29</v>
      </c>
      <c r="D724" s="50" t="s">
        <v>3399</v>
      </c>
      <c r="E724" s="50" t="s">
        <v>2814</v>
      </c>
      <c r="F724" s="50" t="s">
        <v>29</v>
      </c>
      <c r="G724" s="50" t="s">
        <v>29</v>
      </c>
      <c r="H724" s="50" t="s">
        <v>2904</v>
      </c>
      <c r="I724" s="58">
        <v>45184</v>
      </c>
      <c r="J724" s="50" t="s">
        <v>2816</v>
      </c>
      <c r="K724" s="59">
        <v>1040243.88</v>
      </c>
      <c r="L724" s="50" t="s">
        <v>37</v>
      </c>
      <c r="M724" s="51" t="s">
        <v>2747</v>
      </c>
      <c r="N724" s="50" t="s">
        <v>29</v>
      </c>
      <c r="O724" s="50" t="s">
        <v>32</v>
      </c>
      <c r="P724" s="50" t="s">
        <v>32</v>
      </c>
      <c r="Q724" s="50" t="s">
        <v>3181</v>
      </c>
      <c r="R724" s="50" t="s">
        <v>29</v>
      </c>
      <c r="S724" s="50" t="s">
        <v>2751</v>
      </c>
      <c r="T724" s="50" t="s">
        <v>2273</v>
      </c>
      <c r="U724" s="50" t="s">
        <v>30</v>
      </c>
      <c r="V724" s="50" t="str">
        <f>VLOOKUP(A724,Register!$D$2:$N$1317,11,0)</f>
        <v>Dormitory G+3</v>
      </c>
      <c r="W724" s="50" t="s">
        <v>29</v>
      </c>
      <c r="X724" s="50" t="s">
        <v>29</v>
      </c>
    </row>
    <row r="725" spans="1:24" ht="14.1" customHeight="1" x14ac:dyDescent="0.25">
      <c r="A725" s="50" t="str">
        <f t="shared" si="11"/>
        <v>9100000032-0</v>
      </c>
      <c r="B725" s="57" t="s">
        <v>29</v>
      </c>
      <c r="C725" s="50" t="s">
        <v>29</v>
      </c>
      <c r="D725" s="50" t="s">
        <v>3400</v>
      </c>
      <c r="E725" s="50" t="s">
        <v>2814</v>
      </c>
      <c r="F725" s="50" t="s">
        <v>29</v>
      </c>
      <c r="G725" s="50" t="s">
        <v>29</v>
      </c>
      <c r="H725" s="50" t="s">
        <v>2904</v>
      </c>
      <c r="I725" s="58">
        <v>45184</v>
      </c>
      <c r="J725" s="50" t="s">
        <v>2816</v>
      </c>
      <c r="K725" s="59">
        <v>1117773.54</v>
      </c>
      <c r="L725" s="50" t="s">
        <v>37</v>
      </c>
      <c r="M725" s="51" t="s">
        <v>2747</v>
      </c>
      <c r="N725" s="50" t="s">
        <v>29</v>
      </c>
      <c r="O725" s="50" t="s">
        <v>32</v>
      </c>
      <c r="P725" s="50" t="s">
        <v>32</v>
      </c>
      <c r="Q725" s="50" t="s">
        <v>3262</v>
      </c>
      <c r="R725" s="50" t="s">
        <v>29</v>
      </c>
      <c r="S725" s="50" t="s">
        <v>2751</v>
      </c>
      <c r="T725" s="50" t="s">
        <v>2255</v>
      </c>
      <c r="U725" s="50" t="s">
        <v>30</v>
      </c>
      <c r="V725" s="50" t="str">
        <f>VLOOKUP(A725,Register!$D$2:$N$1317,11,0)</f>
        <v>CWIP - CANE YARD ROAD &amp; DRAIN WORK</v>
      </c>
      <c r="W725" s="50" t="s">
        <v>29</v>
      </c>
      <c r="X725" s="50" t="s">
        <v>29</v>
      </c>
    </row>
    <row r="726" spans="1:24" ht="14.1" customHeight="1" x14ac:dyDescent="0.25">
      <c r="A726" s="50" t="str">
        <f t="shared" si="11"/>
        <v>9100000046-0</v>
      </c>
      <c r="B726" s="57" t="s">
        <v>29</v>
      </c>
      <c r="C726" s="50" t="s">
        <v>29</v>
      </c>
      <c r="D726" s="50" t="s">
        <v>3401</v>
      </c>
      <c r="E726" s="50" t="s">
        <v>2814</v>
      </c>
      <c r="F726" s="50" t="s">
        <v>29</v>
      </c>
      <c r="G726" s="50" t="s">
        <v>29</v>
      </c>
      <c r="H726" s="50" t="s">
        <v>2904</v>
      </c>
      <c r="I726" s="58">
        <v>45184</v>
      </c>
      <c r="J726" s="50" t="s">
        <v>2816</v>
      </c>
      <c r="K726" s="59">
        <v>558886.77</v>
      </c>
      <c r="L726" s="50" t="s">
        <v>37</v>
      </c>
      <c r="M726" s="51" t="s">
        <v>2747</v>
      </c>
      <c r="N726" s="50" t="s">
        <v>29</v>
      </c>
      <c r="O726" s="50" t="s">
        <v>2829</v>
      </c>
      <c r="P726" s="50" t="s">
        <v>2829</v>
      </c>
      <c r="Q726" s="50" t="s">
        <v>3181</v>
      </c>
      <c r="R726" s="50" t="s">
        <v>29</v>
      </c>
      <c r="S726" s="50" t="s">
        <v>2751</v>
      </c>
      <c r="T726" s="50" t="s">
        <v>2283</v>
      </c>
      <c r="U726" s="50" t="s">
        <v>30</v>
      </c>
      <c r="V726" s="50" t="str">
        <f>VLOOKUP(A726,Register!$D$2:$N$1317,11,0)</f>
        <v xml:space="preserve"> CWIP-New Sulphur Godown</v>
      </c>
      <c r="W726" s="50" t="s">
        <v>29</v>
      </c>
      <c r="X726" s="50" t="s">
        <v>29</v>
      </c>
    </row>
    <row r="727" spans="1:24" ht="14.1" customHeight="1" x14ac:dyDescent="0.25">
      <c r="A727" s="50" t="str">
        <f t="shared" si="11"/>
        <v>9100000046-0</v>
      </c>
      <c r="B727" s="57" t="s">
        <v>29</v>
      </c>
      <c r="C727" s="50" t="s">
        <v>29</v>
      </c>
      <c r="D727" s="50" t="s">
        <v>3401</v>
      </c>
      <c r="E727" s="50" t="s">
        <v>2814</v>
      </c>
      <c r="F727" s="50" t="s">
        <v>29</v>
      </c>
      <c r="G727" s="50" t="s">
        <v>29</v>
      </c>
      <c r="H727" s="50" t="s">
        <v>2904</v>
      </c>
      <c r="I727" s="58">
        <v>45184</v>
      </c>
      <c r="J727" s="50" t="s">
        <v>2816</v>
      </c>
      <c r="K727" s="59">
        <v>650152.42000000004</v>
      </c>
      <c r="L727" s="50" t="s">
        <v>37</v>
      </c>
      <c r="M727" s="51" t="s">
        <v>2747</v>
      </c>
      <c r="N727" s="50" t="s">
        <v>29</v>
      </c>
      <c r="O727" s="50" t="s">
        <v>2829</v>
      </c>
      <c r="P727" s="50" t="s">
        <v>2829</v>
      </c>
      <c r="Q727" s="50" t="s">
        <v>3181</v>
      </c>
      <c r="R727" s="50" t="s">
        <v>29</v>
      </c>
      <c r="S727" s="50" t="s">
        <v>2751</v>
      </c>
      <c r="T727" s="50" t="s">
        <v>2283</v>
      </c>
      <c r="U727" s="50" t="s">
        <v>30</v>
      </c>
      <c r="V727" s="50" t="str">
        <f>VLOOKUP(A727,Register!$D$2:$N$1317,11,0)</f>
        <v xml:space="preserve"> CWIP-New Sulphur Godown</v>
      </c>
      <c r="W727" s="50" t="s">
        <v>29</v>
      </c>
      <c r="X727" s="50" t="s">
        <v>29</v>
      </c>
    </row>
    <row r="728" spans="1:24" ht="14.1" customHeight="1" x14ac:dyDescent="0.25">
      <c r="A728" s="50" t="str">
        <f t="shared" si="11"/>
        <v>9100000046-0</v>
      </c>
      <c r="B728" s="57" t="s">
        <v>29</v>
      </c>
      <c r="C728" s="50" t="s">
        <v>29</v>
      </c>
      <c r="D728" s="50" t="s">
        <v>3401</v>
      </c>
      <c r="E728" s="50" t="s">
        <v>2814</v>
      </c>
      <c r="F728" s="50" t="s">
        <v>29</v>
      </c>
      <c r="G728" s="50" t="s">
        <v>29</v>
      </c>
      <c r="H728" s="50" t="s">
        <v>2904</v>
      </c>
      <c r="I728" s="58">
        <v>45184</v>
      </c>
      <c r="J728" s="50" t="s">
        <v>2816</v>
      </c>
      <c r="K728" s="59">
        <v>639741.54</v>
      </c>
      <c r="L728" s="50" t="s">
        <v>37</v>
      </c>
      <c r="M728" s="51" t="s">
        <v>2747</v>
      </c>
      <c r="N728" s="50" t="s">
        <v>29</v>
      </c>
      <c r="O728" s="50" t="s">
        <v>2829</v>
      </c>
      <c r="P728" s="50" t="s">
        <v>2829</v>
      </c>
      <c r="Q728" s="50" t="s">
        <v>3181</v>
      </c>
      <c r="R728" s="50" t="s">
        <v>29</v>
      </c>
      <c r="S728" s="50" t="s">
        <v>2751</v>
      </c>
      <c r="T728" s="50" t="s">
        <v>2283</v>
      </c>
      <c r="U728" s="50" t="s">
        <v>30</v>
      </c>
      <c r="V728" s="50" t="str">
        <f>VLOOKUP(A728,Register!$D$2:$N$1317,11,0)</f>
        <v xml:space="preserve"> CWIP-New Sulphur Godown</v>
      </c>
      <c r="W728" s="50" t="s">
        <v>29</v>
      </c>
      <c r="X728" s="50" t="s">
        <v>29</v>
      </c>
    </row>
    <row r="729" spans="1:24" ht="14.1" customHeight="1" x14ac:dyDescent="0.25">
      <c r="A729" s="50" t="str">
        <f t="shared" si="11"/>
        <v>9100000046-0</v>
      </c>
      <c r="B729" s="57" t="s">
        <v>29</v>
      </c>
      <c r="C729" s="50" t="s">
        <v>29</v>
      </c>
      <c r="D729" s="50" t="s">
        <v>3401</v>
      </c>
      <c r="E729" s="50" t="s">
        <v>2814</v>
      </c>
      <c r="F729" s="50" t="s">
        <v>29</v>
      </c>
      <c r="G729" s="50" t="s">
        <v>29</v>
      </c>
      <c r="H729" s="50" t="s">
        <v>2904</v>
      </c>
      <c r="I729" s="58">
        <v>45184</v>
      </c>
      <c r="J729" s="50" t="s">
        <v>2816</v>
      </c>
      <c r="K729" s="59">
        <v>111974.6</v>
      </c>
      <c r="L729" s="50" t="s">
        <v>37</v>
      </c>
      <c r="M729" s="51" t="s">
        <v>2747</v>
      </c>
      <c r="N729" s="50" t="s">
        <v>29</v>
      </c>
      <c r="O729" s="50" t="s">
        <v>2829</v>
      </c>
      <c r="P729" s="50" t="s">
        <v>2829</v>
      </c>
      <c r="Q729" s="50" t="s">
        <v>3181</v>
      </c>
      <c r="R729" s="50" t="s">
        <v>29</v>
      </c>
      <c r="S729" s="50" t="s">
        <v>2751</v>
      </c>
      <c r="T729" s="50" t="s">
        <v>2283</v>
      </c>
      <c r="U729" s="50" t="s">
        <v>30</v>
      </c>
      <c r="V729" s="50" t="str">
        <f>VLOOKUP(A729,Register!$D$2:$N$1317,11,0)</f>
        <v xml:space="preserve"> CWIP-New Sulphur Godown</v>
      </c>
      <c r="W729" s="50" t="s">
        <v>29</v>
      </c>
      <c r="X729" s="50" t="s">
        <v>29</v>
      </c>
    </row>
    <row r="730" spans="1:24" ht="14.1" customHeight="1" x14ac:dyDescent="0.25">
      <c r="A730" s="50" t="str">
        <f t="shared" si="11"/>
        <v>9100000040-0</v>
      </c>
      <c r="B730" s="57" t="s">
        <v>29</v>
      </c>
      <c r="C730" s="50" t="s">
        <v>29</v>
      </c>
      <c r="D730" s="50" t="s">
        <v>3402</v>
      </c>
      <c r="E730" s="50" t="s">
        <v>2814</v>
      </c>
      <c r="F730" s="50" t="s">
        <v>29</v>
      </c>
      <c r="G730" s="50" t="s">
        <v>29</v>
      </c>
      <c r="H730" s="50" t="s">
        <v>2904</v>
      </c>
      <c r="I730" s="58">
        <v>45184</v>
      </c>
      <c r="J730" s="50" t="s">
        <v>2816</v>
      </c>
      <c r="K730" s="59">
        <v>1199515.3899999999</v>
      </c>
      <c r="L730" s="50" t="s">
        <v>37</v>
      </c>
      <c r="M730" s="51" t="s">
        <v>2747</v>
      </c>
      <c r="N730" s="50" t="s">
        <v>29</v>
      </c>
      <c r="O730" s="50" t="s">
        <v>32</v>
      </c>
      <c r="P730" s="50" t="s">
        <v>32</v>
      </c>
      <c r="Q730" s="50" t="s">
        <v>3240</v>
      </c>
      <c r="R730" s="50" t="s">
        <v>29</v>
      </c>
      <c r="S730" s="50" t="s">
        <v>2751</v>
      </c>
      <c r="T730" s="50" t="s">
        <v>2271</v>
      </c>
      <c r="U730" s="50" t="s">
        <v>30</v>
      </c>
      <c r="V730" s="50" t="str">
        <f>VLOOKUP(A730,Register!$D$2:$N$1317,11,0)</f>
        <v>Two Room Set G+3</v>
      </c>
      <c r="W730" s="50" t="s">
        <v>29</v>
      </c>
      <c r="X730" s="50" t="s">
        <v>29</v>
      </c>
    </row>
    <row r="731" spans="1:24" ht="14.1" customHeight="1" x14ac:dyDescent="0.25">
      <c r="A731" s="50" t="str">
        <f t="shared" si="11"/>
        <v>9100000040-0</v>
      </c>
      <c r="B731" s="57" t="s">
        <v>29</v>
      </c>
      <c r="C731" s="50" t="s">
        <v>29</v>
      </c>
      <c r="D731" s="50" t="s">
        <v>3402</v>
      </c>
      <c r="E731" s="50" t="s">
        <v>2814</v>
      </c>
      <c r="F731" s="50" t="s">
        <v>29</v>
      </c>
      <c r="G731" s="50" t="s">
        <v>29</v>
      </c>
      <c r="H731" s="50" t="s">
        <v>2904</v>
      </c>
      <c r="I731" s="58">
        <v>45184</v>
      </c>
      <c r="J731" s="50" t="s">
        <v>2816</v>
      </c>
      <c r="K731" s="59">
        <v>55987.3</v>
      </c>
      <c r="L731" s="50" t="s">
        <v>37</v>
      </c>
      <c r="M731" s="51" t="s">
        <v>2747</v>
      </c>
      <c r="N731" s="50" t="s">
        <v>29</v>
      </c>
      <c r="O731" s="50" t="s">
        <v>32</v>
      </c>
      <c r="P731" s="50" t="s">
        <v>32</v>
      </c>
      <c r="Q731" s="50" t="s">
        <v>3240</v>
      </c>
      <c r="R731" s="50" t="s">
        <v>29</v>
      </c>
      <c r="S731" s="50" t="s">
        <v>2751</v>
      </c>
      <c r="T731" s="50" t="s">
        <v>2271</v>
      </c>
      <c r="U731" s="50" t="s">
        <v>30</v>
      </c>
      <c r="V731" s="50" t="str">
        <f>VLOOKUP(A731,Register!$D$2:$N$1317,11,0)</f>
        <v>Two Room Set G+3</v>
      </c>
      <c r="W731" s="50" t="s">
        <v>29</v>
      </c>
      <c r="X731" s="50" t="s">
        <v>29</v>
      </c>
    </row>
    <row r="732" spans="1:24" ht="14.1" customHeight="1" x14ac:dyDescent="0.25">
      <c r="A732" s="50" t="str">
        <f t="shared" si="11"/>
        <v>9100000040-0</v>
      </c>
      <c r="B732" s="57" t="s">
        <v>29</v>
      </c>
      <c r="C732" s="50" t="s">
        <v>29</v>
      </c>
      <c r="D732" s="50" t="s">
        <v>3402</v>
      </c>
      <c r="E732" s="50" t="s">
        <v>2814</v>
      </c>
      <c r="F732" s="50" t="s">
        <v>29</v>
      </c>
      <c r="G732" s="50" t="s">
        <v>29</v>
      </c>
      <c r="H732" s="50" t="s">
        <v>2904</v>
      </c>
      <c r="I732" s="58">
        <v>45184</v>
      </c>
      <c r="J732" s="50" t="s">
        <v>2816</v>
      </c>
      <c r="K732" s="59">
        <v>260060.97</v>
      </c>
      <c r="L732" s="50" t="s">
        <v>37</v>
      </c>
      <c r="M732" s="51" t="s">
        <v>2747</v>
      </c>
      <c r="N732" s="50" t="s">
        <v>29</v>
      </c>
      <c r="O732" s="50" t="s">
        <v>32</v>
      </c>
      <c r="P732" s="50" t="s">
        <v>32</v>
      </c>
      <c r="Q732" s="50" t="s">
        <v>3240</v>
      </c>
      <c r="R732" s="50" t="s">
        <v>29</v>
      </c>
      <c r="S732" s="50" t="s">
        <v>2751</v>
      </c>
      <c r="T732" s="50" t="s">
        <v>2271</v>
      </c>
      <c r="U732" s="50" t="s">
        <v>30</v>
      </c>
      <c r="V732" s="50" t="str">
        <f>VLOOKUP(A732,Register!$D$2:$N$1317,11,0)</f>
        <v>Two Room Set G+3</v>
      </c>
      <c r="W732" s="50" t="s">
        <v>29</v>
      </c>
      <c r="X732" s="50" t="s">
        <v>29</v>
      </c>
    </row>
    <row r="733" spans="1:24" ht="14.1" customHeight="1" x14ac:dyDescent="0.25">
      <c r="A733" s="50" t="str">
        <f t="shared" si="11"/>
        <v>9100000040-0</v>
      </c>
      <c r="B733" s="57" t="s">
        <v>29</v>
      </c>
      <c r="C733" s="50" t="s">
        <v>29</v>
      </c>
      <c r="D733" s="50" t="s">
        <v>3402</v>
      </c>
      <c r="E733" s="50" t="s">
        <v>2814</v>
      </c>
      <c r="F733" s="50" t="s">
        <v>29</v>
      </c>
      <c r="G733" s="50" t="s">
        <v>29</v>
      </c>
      <c r="H733" s="50" t="s">
        <v>2904</v>
      </c>
      <c r="I733" s="58">
        <v>45184</v>
      </c>
      <c r="J733" s="50" t="s">
        <v>2816</v>
      </c>
      <c r="K733" s="59">
        <v>1596819.34</v>
      </c>
      <c r="L733" s="50" t="s">
        <v>37</v>
      </c>
      <c r="M733" s="51" t="s">
        <v>2747</v>
      </c>
      <c r="N733" s="50" t="s">
        <v>29</v>
      </c>
      <c r="O733" s="50" t="s">
        <v>32</v>
      </c>
      <c r="P733" s="50" t="s">
        <v>32</v>
      </c>
      <c r="Q733" s="50" t="s">
        <v>3240</v>
      </c>
      <c r="R733" s="50" t="s">
        <v>29</v>
      </c>
      <c r="S733" s="50" t="s">
        <v>2751</v>
      </c>
      <c r="T733" s="50" t="s">
        <v>2271</v>
      </c>
      <c r="U733" s="50" t="s">
        <v>30</v>
      </c>
      <c r="V733" s="50" t="str">
        <f>VLOOKUP(A733,Register!$D$2:$N$1317,11,0)</f>
        <v>Two Room Set G+3</v>
      </c>
      <c r="W733" s="50" t="s">
        <v>29</v>
      </c>
      <c r="X733" s="50" t="s">
        <v>29</v>
      </c>
    </row>
    <row r="734" spans="1:24" ht="14.1" customHeight="1" x14ac:dyDescent="0.25">
      <c r="A734" s="50" t="str">
        <f t="shared" si="11"/>
        <v>9100000032-0</v>
      </c>
      <c r="B734" s="57" t="s">
        <v>29</v>
      </c>
      <c r="C734" s="50" t="s">
        <v>29</v>
      </c>
      <c r="D734" s="50" t="s">
        <v>3403</v>
      </c>
      <c r="E734" s="50" t="s">
        <v>2814</v>
      </c>
      <c r="F734" s="50" t="s">
        <v>29</v>
      </c>
      <c r="G734" s="50" t="s">
        <v>29</v>
      </c>
      <c r="H734" s="50" t="s">
        <v>2904</v>
      </c>
      <c r="I734" s="58">
        <v>45187</v>
      </c>
      <c r="J734" s="50" t="s">
        <v>2816</v>
      </c>
      <c r="K734" s="59">
        <v>17061.07</v>
      </c>
      <c r="L734" s="50" t="s">
        <v>37</v>
      </c>
      <c r="M734" s="51" t="s">
        <v>2747</v>
      </c>
      <c r="N734" s="50" t="s">
        <v>29</v>
      </c>
      <c r="O734" s="50" t="s">
        <v>32</v>
      </c>
      <c r="P734" s="50" t="s">
        <v>32</v>
      </c>
      <c r="Q734" s="50" t="s">
        <v>3404</v>
      </c>
      <c r="R734" s="50" t="s">
        <v>29</v>
      </c>
      <c r="S734" s="50" t="s">
        <v>2751</v>
      </c>
      <c r="T734" s="50" t="s">
        <v>2255</v>
      </c>
      <c r="U734" s="50" t="s">
        <v>30</v>
      </c>
      <c r="V734" s="50" t="str">
        <f>VLOOKUP(A734,Register!$D$2:$N$1317,11,0)</f>
        <v>CWIP - CANE YARD ROAD &amp; DRAIN WORK</v>
      </c>
      <c r="W734" s="50" t="s">
        <v>29</v>
      </c>
      <c r="X734" s="50" t="s">
        <v>29</v>
      </c>
    </row>
    <row r="735" spans="1:24" ht="14.1" customHeight="1" x14ac:dyDescent="0.25">
      <c r="A735" s="50" t="str">
        <f t="shared" si="11"/>
        <v>9100000032-0</v>
      </c>
      <c r="B735" s="57" t="s">
        <v>29</v>
      </c>
      <c r="C735" s="50" t="s">
        <v>29</v>
      </c>
      <c r="D735" s="50" t="s">
        <v>3405</v>
      </c>
      <c r="E735" s="50" t="s">
        <v>2814</v>
      </c>
      <c r="F735" s="50" t="s">
        <v>29</v>
      </c>
      <c r="G735" s="50" t="s">
        <v>29</v>
      </c>
      <c r="H735" s="50" t="s">
        <v>2904</v>
      </c>
      <c r="I735" s="58">
        <v>45187</v>
      </c>
      <c r="J735" s="50" t="s">
        <v>2816</v>
      </c>
      <c r="K735" s="59">
        <v>12186.48</v>
      </c>
      <c r="L735" s="50" t="s">
        <v>37</v>
      </c>
      <c r="M735" s="51" t="s">
        <v>2747</v>
      </c>
      <c r="N735" s="50" t="s">
        <v>29</v>
      </c>
      <c r="O735" s="50" t="s">
        <v>32</v>
      </c>
      <c r="P735" s="50" t="s">
        <v>32</v>
      </c>
      <c r="Q735" s="50" t="s">
        <v>3406</v>
      </c>
      <c r="R735" s="50" t="s">
        <v>29</v>
      </c>
      <c r="S735" s="50" t="s">
        <v>2751</v>
      </c>
      <c r="T735" s="50" t="s">
        <v>2255</v>
      </c>
      <c r="U735" s="50" t="s">
        <v>30</v>
      </c>
      <c r="V735" s="50" t="str">
        <f>VLOOKUP(A735,Register!$D$2:$N$1317,11,0)</f>
        <v>CWIP - CANE YARD ROAD &amp; DRAIN WORK</v>
      </c>
      <c r="W735" s="50" t="s">
        <v>29</v>
      </c>
      <c r="X735" s="50" t="s">
        <v>29</v>
      </c>
    </row>
    <row r="736" spans="1:24" ht="14.1" customHeight="1" x14ac:dyDescent="0.25">
      <c r="A736" s="50" t="str">
        <f t="shared" si="11"/>
        <v>9100000032-0</v>
      </c>
      <c r="B736" s="57" t="s">
        <v>29</v>
      </c>
      <c r="C736" s="50" t="s">
        <v>29</v>
      </c>
      <c r="D736" s="50" t="s">
        <v>3407</v>
      </c>
      <c r="E736" s="50" t="s">
        <v>2814</v>
      </c>
      <c r="F736" s="50" t="s">
        <v>29</v>
      </c>
      <c r="G736" s="50" t="s">
        <v>29</v>
      </c>
      <c r="H736" s="50" t="s">
        <v>2904</v>
      </c>
      <c r="I736" s="58">
        <v>45187</v>
      </c>
      <c r="J736" s="50" t="s">
        <v>2816</v>
      </c>
      <c r="K736" s="59">
        <v>24372.959999999999</v>
      </c>
      <c r="L736" s="50" t="s">
        <v>37</v>
      </c>
      <c r="M736" s="51" t="s">
        <v>2747</v>
      </c>
      <c r="N736" s="50" t="s">
        <v>29</v>
      </c>
      <c r="O736" s="50" t="s">
        <v>32</v>
      </c>
      <c r="P736" s="50" t="s">
        <v>32</v>
      </c>
      <c r="Q736" s="50" t="s">
        <v>3329</v>
      </c>
      <c r="R736" s="50" t="s">
        <v>29</v>
      </c>
      <c r="S736" s="50" t="s">
        <v>2751</v>
      </c>
      <c r="T736" s="50" t="s">
        <v>2255</v>
      </c>
      <c r="U736" s="50" t="s">
        <v>30</v>
      </c>
      <c r="V736" s="50" t="str">
        <f>VLOOKUP(A736,Register!$D$2:$N$1317,11,0)</f>
        <v>CWIP - CANE YARD ROAD &amp; DRAIN WORK</v>
      </c>
      <c r="W736" s="50" t="s">
        <v>29</v>
      </c>
      <c r="X736" s="50" t="s">
        <v>29</v>
      </c>
    </row>
    <row r="737" spans="1:24" ht="14.1" customHeight="1" x14ac:dyDescent="0.25">
      <c r="A737" s="50" t="str">
        <f t="shared" si="11"/>
        <v>9100000032-0</v>
      </c>
      <c r="B737" s="57" t="s">
        <v>29</v>
      </c>
      <c r="C737" s="50" t="s">
        <v>29</v>
      </c>
      <c r="D737" s="50" t="s">
        <v>3407</v>
      </c>
      <c r="E737" s="50" t="s">
        <v>2814</v>
      </c>
      <c r="F737" s="50" t="s">
        <v>29</v>
      </c>
      <c r="G737" s="50" t="s">
        <v>29</v>
      </c>
      <c r="H737" s="50" t="s">
        <v>2904</v>
      </c>
      <c r="I737" s="58">
        <v>45187</v>
      </c>
      <c r="J737" s="50" t="s">
        <v>2816</v>
      </c>
      <c r="K737" s="59">
        <v>27253.3</v>
      </c>
      <c r="L737" s="50" t="s">
        <v>37</v>
      </c>
      <c r="M737" s="51" t="s">
        <v>2747</v>
      </c>
      <c r="N737" s="50" t="s">
        <v>29</v>
      </c>
      <c r="O737" s="50" t="s">
        <v>32</v>
      </c>
      <c r="P737" s="50" t="s">
        <v>32</v>
      </c>
      <c r="Q737" s="50" t="s">
        <v>3329</v>
      </c>
      <c r="R737" s="50" t="s">
        <v>29</v>
      </c>
      <c r="S737" s="50" t="s">
        <v>2751</v>
      </c>
      <c r="T737" s="50" t="s">
        <v>2255</v>
      </c>
      <c r="U737" s="50" t="s">
        <v>30</v>
      </c>
      <c r="V737" s="50" t="str">
        <f>VLOOKUP(A737,Register!$D$2:$N$1317,11,0)</f>
        <v>CWIP - CANE YARD ROAD &amp; DRAIN WORK</v>
      </c>
      <c r="W737" s="50" t="s">
        <v>29</v>
      </c>
      <c r="X737" s="50" t="s">
        <v>29</v>
      </c>
    </row>
    <row r="738" spans="1:24" ht="14.1" customHeight="1" x14ac:dyDescent="0.25">
      <c r="A738" s="50" t="str">
        <f t="shared" si="11"/>
        <v>9100000046-0</v>
      </c>
      <c r="B738" s="57" t="s">
        <v>29</v>
      </c>
      <c r="C738" s="50" t="s">
        <v>29</v>
      </c>
      <c r="D738" s="50" t="s">
        <v>3408</v>
      </c>
      <c r="E738" s="50" t="s">
        <v>2814</v>
      </c>
      <c r="F738" s="50" t="s">
        <v>29</v>
      </c>
      <c r="G738" s="50" t="s">
        <v>29</v>
      </c>
      <c r="H738" s="50" t="s">
        <v>2904</v>
      </c>
      <c r="I738" s="58">
        <v>45188</v>
      </c>
      <c r="J738" s="50" t="s">
        <v>2816</v>
      </c>
      <c r="K738" s="59">
        <v>24372.959999999999</v>
      </c>
      <c r="L738" s="50" t="s">
        <v>37</v>
      </c>
      <c r="M738" s="51" t="s">
        <v>2747</v>
      </c>
      <c r="N738" s="50" t="s">
        <v>29</v>
      </c>
      <c r="O738" s="50" t="s">
        <v>2829</v>
      </c>
      <c r="P738" s="50" t="s">
        <v>2829</v>
      </c>
      <c r="Q738" s="50" t="s">
        <v>3409</v>
      </c>
      <c r="R738" s="50" t="s">
        <v>29</v>
      </c>
      <c r="S738" s="50" t="s">
        <v>2751</v>
      </c>
      <c r="T738" s="50" t="s">
        <v>2283</v>
      </c>
      <c r="U738" s="50" t="s">
        <v>30</v>
      </c>
      <c r="V738" s="50" t="str">
        <f>VLOOKUP(A738,Register!$D$2:$N$1317,11,0)</f>
        <v xml:space="preserve"> CWIP-New Sulphur Godown</v>
      </c>
      <c r="W738" s="50" t="s">
        <v>29</v>
      </c>
      <c r="X738" s="50" t="s">
        <v>29</v>
      </c>
    </row>
    <row r="739" spans="1:24" ht="14.1" customHeight="1" x14ac:dyDescent="0.25">
      <c r="A739" s="50" t="str">
        <f t="shared" si="11"/>
        <v>9100000016-0</v>
      </c>
      <c r="B739" s="57" t="s">
        <v>29</v>
      </c>
      <c r="C739" s="50" t="s">
        <v>29</v>
      </c>
      <c r="D739" s="50" t="s">
        <v>3410</v>
      </c>
      <c r="E739" s="50" t="s">
        <v>2814</v>
      </c>
      <c r="F739" s="50" t="s">
        <v>29</v>
      </c>
      <c r="G739" s="50" t="s">
        <v>29</v>
      </c>
      <c r="H739" s="50" t="s">
        <v>2904</v>
      </c>
      <c r="I739" s="58">
        <v>45188</v>
      </c>
      <c r="J739" s="50" t="s">
        <v>2816</v>
      </c>
      <c r="K739" s="59">
        <v>39920.480000000003</v>
      </c>
      <c r="L739" s="50" t="s">
        <v>37</v>
      </c>
      <c r="M739" s="51" t="s">
        <v>2747</v>
      </c>
      <c r="N739" s="50" t="s">
        <v>29</v>
      </c>
      <c r="O739" s="50" t="s">
        <v>32</v>
      </c>
      <c r="P739" s="50" t="s">
        <v>32</v>
      </c>
      <c r="Q739" s="50" t="s">
        <v>3163</v>
      </c>
      <c r="R739" s="50" t="s">
        <v>29</v>
      </c>
      <c r="S739" s="50" t="s">
        <v>2751</v>
      </c>
      <c r="T739" s="50" t="s">
        <v>2215</v>
      </c>
      <c r="U739" s="50" t="s">
        <v>30</v>
      </c>
      <c r="V739" s="50" t="str">
        <f>VLOOKUP(A739,Register!$D$2:$N$1317,11,0)</f>
        <v>CWIP- ROAD &amp; DRAIN INSIDE FACTORY</v>
      </c>
      <c r="W739" s="50" t="s">
        <v>29</v>
      </c>
      <c r="X739" s="50" t="s">
        <v>29</v>
      </c>
    </row>
    <row r="740" spans="1:24" ht="14.1" customHeight="1" x14ac:dyDescent="0.25">
      <c r="A740" s="50" t="str">
        <f t="shared" si="11"/>
        <v>9100000016-0</v>
      </c>
      <c r="B740" s="57" t="s">
        <v>29</v>
      </c>
      <c r="C740" s="50" t="s">
        <v>29</v>
      </c>
      <c r="D740" s="50" t="s">
        <v>3410</v>
      </c>
      <c r="E740" s="50" t="s">
        <v>2814</v>
      </c>
      <c r="F740" s="50" t="s">
        <v>29</v>
      </c>
      <c r="G740" s="50" t="s">
        <v>29</v>
      </c>
      <c r="H740" s="50" t="s">
        <v>2904</v>
      </c>
      <c r="I740" s="58">
        <v>45188</v>
      </c>
      <c r="J740" s="50" t="s">
        <v>2816</v>
      </c>
      <c r="K740" s="59">
        <v>26006.1</v>
      </c>
      <c r="L740" s="50" t="s">
        <v>37</v>
      </c>
      <c r="M740" s="51" t="s">
        <v>2747</v>
      </c>
      <c r="N740" s="50" t="s">
        <v>29</v>
      </c>
      <c r="O740" s="50" t="s">
        <v>32</v>
      </c>
      <c r="P740" s="50" t="s">
        <v>32</v>
      </c>
      <c r="Q740" s="50" t="s">
        <v>3163</v>
      </c>
      <c r="R740" s="50" t="s">
        <v>29</v>
      </c>
      <c r="S740" s="50" t="s">
        <v>2751</v>
      </c>
      <c r="T740" s="50" t="s">
        <v>2215</v>
      </c>
      <c r="U740" s="50" t="s">
        <v>30</v>
      </c>
      <c r="V740" s="50" t="str">
        <f>VLOOKUP(A740,Register!$D$2:$N$1317,11,0)</f>
        <v>CWIP- ROAD &amp; DRAIN INSIDE FACTORY</v>
      </c>
      <c r="W740" s="50" t="s">
        <v>29</v>
      </c>
      <c r="X740" s="50" t="s">
        <v>29</v>
      </c>
    </row>
    <row r="741" spans="1:24" ht="14.1" customHeight="1" x14ac:dyDescent="0.25">
      <c r="A741" s="50" t="str">
        <f t="shared" si="11"/>
        <v>9100000016-0</v>
      </c>
      <c r="B741" s="57" t="s">
        <v>29</v>
      </c>
      <c r="C741" s="50" t="s">
        <v>29</v>
      </c>
      <c r="D741" s="50" t="s">
        <v>3410</v>
      </c>
      <c r="E741" s="50" t="s">
        <v>2814</v>
      </c>
      <c r="F741" s="50" t="s">
        <v>29</v>
      </c>
      <c r="G741" s="50" t="s">
        <v>29</v>
      </c>
      <c r="H741" s="50" t="s">
        <v>2904</v>
      </c>
      <c r="I741" s="58">
        <v>45188</v>
      </c>
      <c r="J741" s="50" t="s">
        <v>2816</v>
      </c>
      <c r="K741" s="59">
        <v>12186.48</v>
      </c>
      <c r="L741" s="50" t="s">
        <v>37</v>
      </c>
      <c r="M741" s="51" t="s">
        <v>2747</v>
      </c>
      <c r="N741" s="50" t="s">
        <v>29</v>
      </c>
      <c r="O741" s="50" t="s">
        <v>32</v>
      </c>
      <c r="P741" s="50" t="s">
        <v>32</v>
      </c>
      <c r="Q741" s="50" t="s">
        <v>3163</v>
      </c>
      <c r="R741" s="50" t="s">
        <v>29</v>
      </c>
      <c r="S741" s="50" t="s">
        <v>2751</v>
      </c>
      <c r="T741" s="50" t="s">
        <v>2215</v>
      </c>
      <c r="U741" s="50" t="s">
        <v>30</v>
      </c>
      <c r="V741" s="50" t="str">
        <f>VLOOKUP(A741,Register!$D$2:$N$1317,11,0)</f>
        <v>CWIP- ROAD &amp; DRAIN INSIDE FACTORY</v>
      </c>
      <c r="W741" s="50" t="s">
        <v>29</v>
      </c>
      <c r="X741" s="50" t="s">
        <v>29</v>
      </c>
    </row>
    <row r="742" spans="1:24" ht="14.1" customHeight="1" x14ac:dyDescent="0.25">
      <c r="A742" s="50" t="str">
        <f t="shared" si="11"/>
        <v>9100000032-0</v>
      </c>
      <c r="B742" s="57" t="s">
        <v>29</v>
      </c>
      <c r="C742" s="50" t="s">
        <v>29</v>
      </c>
      <c r="D742" s="50" t="s">
        <v>3411</v>
      </c>
      <c r="E742" s="50" t="s">
        <v>2814</v>
      </c>
      <c r="F742" s="50" t="s">
        <v>29</v>
      </c>
      <c r="G742" s="50" t="s">
        <v>29</v>
      </c>
      <c r="H742" s="50" t="s">
        <v>2904</v>
      </c>
      <c r="I742" s="58">
        <v>45188</v>
      </c>
      <c r="J742" s="50" t="s">
        <v>2816</v>
      </c>
      <c r="K742" s="59">
        <v>17061.07</v>
      </c>
      <c r="L742" s="50" t="s">
        <v>37</v>
      </c>
      <c r="M742" s="51" t="s">
        <v>2747</v>
      </c>
      <c r="N742" s="50" t="s">
        <v>29</v>
      </c>
      <c r="O742" s="50" t="s">
        <v>32</v>
      </c>
      <c r="P742" s="50" t="s">
        <v>32</v>
      </c>
      <c r="Q742" s="50" t="s">
        <v>3262</v>
      </c>
      <c r="R742" s="50" t="s">
        <v>29</v>
      </c>
      <c r="S742" s="50" t="s">
        <v>2751</v>
      </c>
      <c r="T742" s="50" t="s">
        <v>2255</v>
      </c>
      <c r="U742" s="50" t="s">
        <v>30</v>
      </c>
      <c r="V742" s="50" t="str">
        <f>VLOOKUP(A742,Register!$D$2:$N$1317,11,0)</f>
        <v>CWIP - CANE YARD ROAD &amp; DRAIN WORK</v>
      </c>
      <c r="W742" s="50" t="s">
        <v>29</v>
      </c>
      <c r="X742" s="50" t="s">
        <v>29</v>
      </c>
    </row>
    <row r="743" spans="1:24" ht="14.1" customHeight="1" x14ac:dyDescent="0.25">
      <c r="A743" s="50" t="str">
        <f t="shared" si="11"/>
        <v>9100000032-0</v>
      </c>
      <c r="B743" s="57" t="s">
        <v>29</v>
      </c>
      <c r="C743" s="50" t="s">
        <v>29</v>
      </c>
      <c r="D743" s="50" t="s">
        <v>3412</v>
      </c>
      <c r="E743" s="50" t="s">
        <v>2814</v>
      </c>
      <c r="F743" s="50" t="s">
        <v>29</v>
      </c>
      <c r="G743" s="50" t="s">
        <v>29</v>
      </c>
      <c r="H743" s="50" t="s">
        <v>2904</v>
      </c>
      <c r="I743" s="58">
        <v>45188</v>
      </c>
      <c r="J743" s="50" t="s">
        <v>2816</v>
      </c>
      <c r="K743" s="59">
        <v>41990.48</v>
      </c>
      <c r="L743" s="50" t="s">
        <v>37</v>
      </c>
      <c r="M743" s="51" t="s">
        <v>2747</v>
      </c>
      <c r="N743" s="50" t="s">
        <v>29</v>
      </c>
      <c r="O743" s="50" t="s">
        <v>32</v>
      </c>
      <c r="P743" s="50" t="s">
        <v>32</v>
      </c>
      <c r="Q743" s="50" t="s">
        <v>3240</v>
      </c>
      <c r="R743" s="50" t="s">
        <v>29</v>
      </c>
      <c r="S743" s="50" t="s">
        <v>2751</v>
      </c>
      <c r="T743" s="50" t="s">
        <v>2255</v>
      </c>
      <c r="U743" s="50" t="s">
        <v>30</v>
      </c>
      <c r="V743" s="50" t="str">
        <f>VLOOKUP(A743,Register!$D$2:$N$1317,11,0)</f>
        <v>CWIP - CANE YARD ROAD &amp; DRAIN WORK</v>
      </c>
      <c r="W743" s="50" t="s">
        <v>29</v>
      </c>
      <c r="X743" s="50" t="s">
        <v>29</v>
      </c>
    </row>
    <row r="744" spans="1:24" ht="14.1" customHeight="1" x14ac:dyDescent="0.25">
      <c r="A744" s="50" t="str">
        <f t="shared" si="11"/>
        <v>9100000042-0</v>
      </c>
      <c r="B744" s="57" t="s">
        <v>29</v>
      </c>
      <c r="C744" s="50" t="s">
        <v>29</v>
      </c>
      <c r="D744" s="50" t="s">
        <v>3413</v>
      </c>
      <c r="E744" s="50" t="s">
        <v>2814</v>
      </c>
      <c r="F744" s="50" t="s">
        <v>29</v>
      </c>
      <c r="G744" s="50" t="s">
        <v>29</v>
      </c>
      <c r="H744" s="50" t="s">
        <v>2904</v>
      </c>
      <c r="I744" s="58">
        <v>45188</v>
      </c>
      <c r="J744" s="50" t="s">
        <v>2816</v>
      </c>
      <c r="K744" s="59">
        <v>12186.48</v>
      </c>
      <c r="L744" s="50" t="s">
        <v>37</v>
      </c>
      <c r="M744" s="51" t="s">
        <v>2747</v>
      </c>
      <c r="N744" s="50" t="s">
        <v>29</v>
      </c>
      <c r="O744" s="50" t="s">
        <v>32</v>
      </c>
      <c r="P744" s="50" t="s">
        <v>32</v>
      </c>
      <c r="Q744" s="50" t="s">
        <v>3385</v>
      </c>
      <c r="R744" s="50" t="s">
        <v>29</v>
      </c>
      <c r="S744" s="50" t="s">
        <v>2751</v>
      </c>
      <c r="T744" s="50" t="s">
        <v>2275</v>
      </c>
      <c r="U744" s="50" t="s">
        <v>30</v>
      </c>
      <c r="V744" s="50" t="str">
        <f>VLOOKUP(A744,Register!$D$2:$N$1317,11,0)</f>
        <v>CWIP- Token Room</v>
      </c>
      <c r="W744" s="50" t="s">
        <v>29</v>
      </c>
      <c r="X744" s="50" t="s">
        <v>29</v>
      </c>
    </row>
    <row r="745" spans="1:24" ht="14.1" customHeight="1" x14ac:dyDescent="0.25">
      <c r="A745" s="50" t="str">
        <f t="shared" si="11"/>
        <v>9100000026-0</v>
      </c>
      <c r="B745" s="57" t="s">
        <v>29</v>
      </c>
      <c r="C745" s="50" t="s">
        <v>29</v>
      </c>
      <c r="D745" s="50" t="s">
        <v>3414</v>
      </c>
      <c r="E745" s="50" t="s">
        <v>2814</v>
      </c>
      <c r="F745" s="50" t="s">
        <v>29</v>
      </c>
      <c r="G745" s="50" t="s">
        <v>29</v>
      </c>
      <c r="H745" s="50" t="s">
        <v>2904</v>
      </c>
      <c r="I745" s="58">
        <v>45188</v>
      </c>
      <c r="J745" s="50" t="s">
        <v>2816</v>
      </c>
      <c r="K745" s="59">
        <v>1102.76</v>
      </c>
      <c r="L745" s="50" t="s">
        <v>37</v>
      </c>
      <c r="M745" s="51" t="s">
        <v>2747</v>
      </c>
      <c r="N745" s="50" t="s">
        <v>29</v>
      </c>
      <c r="O745" s="50" t="s">
        <v>32</v>
      </c>
      <c r="P745" s="50" t="s">
        <v>32</v>
      </c>
      <c r="Q745" s="50" t="s">
        <v>3415</v>
      </c>
      <c r="R745" s="50" t="s">
        <v>29</v>
      </c>
      <c r="S745" s="50" t="s">
        <v>2751</v>
      </c>
      <c r="T745" s="50" t="s">
        <v>2240</v>
      </c>
      <c r="U745" s="50" t="s">
        <v>30</v>
      </c>
      <c r="V745" s="50" t="str">
        <f>VLOOKUP(A745,Register!$D$2:$N$1317,11,0)</f>
        <v>One Room Set (G+3)</v>
      </c>
      <c r="W745" s="50" t="s">
        <v>29</v>
      </c>
      <c r="X745" s="50" t="s">
        <v>29</v>
      </c>
    </row>
    <row r="746" spans="1:24" ht="14.1" customHeight="1" x14ac:dyDescent="0.25">
      <c r="A746" s="50" t="str">
        <f t="shared" si="11"/>
        <v>9100000026-0</v>
      </c>
      <c r="B746" s="57" t="s">
        <v>29</v>
      </c>
      <c r="C746" s="50" t="s">
        <v>29</v>
      </c>
      <c r="D746" s="50" t="s">
        <v>3414</v>
      </c>
      <c r="E746" s="50" t="s">
        <v>2814</v>
      </c>
      <c r="F746" s="50" t="s">
        <v>29</v>
      </c>
      <c r="G746" s="50" t="s">
        <v>29</v>
      </c>
      <c r="H746" s="50" t="s">
        <v>2904</v>
      </c>
      <c r="I746" s="58">
        <v>45188</v>
      </c>
      <c r="J746" s="50" t="s">
        <v>2816</v>
      </c>
      <c r="K746" s="59">
        <v>20</v>
      </c>
      <c r="L746" s="50" t="s">
        <v>37</v>
      </c>
      <c r="M746" s="51" t="s">
        <v>2747</v>
      </c>
      <c r="N746" s="50" t="s">
        <v>29</v>
      </c>
      <c r="O746" s="50" t="s">
        <v>32</v>
      </c>
      <c r="P746" s="50" t="s">
        <v>32</v>
      </c>
      <c r="Q746" s="50" t="s">
        <v>3416</v>
      </c>
      <c r="R746" s="50" t="s">
        <v>29</v>
      </c>
      <c r="S746" s="50" t="s">
        <v>2751</v>
      </c>
      <c r="T746" s="50" t="s">
        <v>2240</v>
      </c>
      <c r="U746" s="50" t="s">
        <v>30</v>
      </c>
      <c r="V746" s="50" t="str">
        <f>VLOOKUP(A746,Register!$D$2:$N$1317,11,0)</f>
        <v>One Room Set (G+3)</v>
      </c>
      <c r="W746" s="50" t="s">
        <v>29</v>
      </c>
      <c r="X746" s="50" t="s">
        <v>29</v>
      </c>
    </row>
    <row r="747" spans="1:24" ht="14.1" customHeight="1" x14ac:dyDescent="0.25">
      <c r="A747" s="50" t="str">
        <f t="shared" si="11"/>
        <v>9100000037-0</v>
      </c>
      <c r="B747" s="57" t="s">
        <v>29</v>
      </c>
      <c r="C747" s="50" t="s">
        <v>29</v>
      </c>
      <c r="D747" s="50" t="s">
        <v>3417</v>
      </c>
      <c r="E747" s="50" t="s">
        <v>2814</v>
      </c>
      <c r="F747" s="50" t="s">
        <v>29</v>
      </c>
      <c r="G747" s="50" t="s">
        <v>29</v>
      </c>
      <c r="H747" s="50" t="s">
        <v>2904</v>
      </c>
      <c r="I747" s="58">
        <v>45189</v>
      </c>
      <c r="J747" s="50" t="s">
        <v>2816</v>
      </c>
      <c r="K747" s="59">
        <v>720</v>
      </c>
      <c r="L747" s="50" t="s">
        <v>37</v>
      </c>
      <c r="M747" s="51" t="s">
        <v>2747</v>
      </c>
      <c r="N747" s="50" t="s">
        <v>29</v>
      </c>
      <c r="O747" s="50" t="s">
        <v>32</v>
      </c>
      <c r="P747" s="50" t="s">
        <v>32</v>
      </c>
      <c r="Q747" s="50" t="s">
        <v>3418</v>
      </c>
      <c r="R747" s="50" t="s">
        <v>29</v>
      </c>
      <c r="S747" s="50" t="s">
        <v>2751</v>
      </c>
      <c r="T747" s="50" t="s">
        <v>2264</v>
      </c>
      <c r="U747" s="50" t="s">
        <v>30</v>
      </c>
      <c r="V747" s="50" t="str">
        <f>VLOOKUP(A747,Register!$D$2:$N$1317,11,0)</f>
        <v>CWIP- Checkpost Englishia Building</v>
      </c>
      <c r="W747" s="50" t="s">
        <v>29</v>
      </c>
      <c r="X747" s="50" t="s">
        <v>29</v>
      </c>
    </row>
    <row r="748" spans="1:24" ht="14.1" customHeight="1" x14ac:dyDescent="0.25">
      <c r="A748" s="50" t="str">
        <f t="shared" si="11"/>
        <v>9100000037-0</v>
      </c>
      <c r="B748" s="57" t="s">
        <v>29</v>
      </c>
      <c r="C748" s="50" t="s">
        <v>29</v>
      </c>
      <c r="D748" s="50" t="s">
        <v>3417</v>
      </c>
      <c r="E748" s="50" t="s">
        <v>2814</v>
      </c>
      <c r="F748" s="50" t="s">
        <v>29</v>
      </c>
      <c r="G748" s="50" t="s">
        <v>29</v>
      </c>
      <c r="H748" s="50" t="s">
        <v>2904</v>
      </c>
      <c r="I748" s="58">
        <v>45189</v>
      </c>
      <c r="J748" s="50" t="s">
        <v>2816</v>
      </c>
      <c r="K748" s="59">
        <v>2168</v>
      </c>
      <c r="L748" s="50" t="s">
        <v>37</v>
      </c>
      <c r="M748" s="51" t="s">
        <v>2747</v>
      </c>
      <c r="N748" s="50" t="s">
        <v>29</v>
      </c>
      <c r="O748" s="50" t="s">
        <v>32</v>
      </c>
      <c r="P748" s="50" t="s">
        <v>32</v>
      </c>
      <c r="Q748" s="50" t="s">
        <v>3418</v>
      </c>
      <c r="R748" s="50" t="s">
        <v>29</v>
      </c>
      <c r="S748" s="50" t="s">
        <v>2751</v>
      </c>
      <c r="T748" s="50" t="s">
        <v>2264</v>
      </c>
      <c r="U748" s="50" t="s">
        <v>30</v>
      </c>
      <c r="V748" s="50" t="str">
        <f>VLOOKUP(A748,Register!$D$2:$N$1317,11,0)</f>
        <v>CWIP- Checkpost Englishia Building</v>
      </c>
      <c r="W748" s="50" t="s">
        <v>29</v>
      </c>
      <c r="X748" s="50" t="s">
        <v>29</v>
      </c>
    </row>
    <row r="749" spans="1:24" ht="14.1" customHeight="1" x14ac:dyDescent="0.25">
      <c r="A749" s="50" t="str">
        <f t="shared" si="11"/>
        <v>9100000042-0</v>
      </c>
      <c r="B749" s="57" t="s">
        <v>29</v>
      </c>
      <c r="C749" s="50" t="s">
        <v>29</v>
      </c>
      <c r="D749" s="50" t="s">
        <v>3419</v>
      </c>
      <c r="E749" s="50" t="s">
        <v>2814</v>
      </c>
      <c r="F749" s="50" t="s">
        <v>29</v>
      </c>
      <c r="G749" s="50" t="s">
        <v>29</v>
      </c>
      <c r="H749" s="50" t="s">
        <v>2904</v>
      </c>
      <c r="I749" s="58">
        <v>45189</v>
      </c>
      <c r="J749" s="50" t="s">
        <v>2816</v>
      </c>
      <c r="K749" s="59">
        <v>26164.560000000001</v>
      </c>
      <c r="L749" s="50" t="s">
        <v>37</v>
      </c>
      <c r="M749" s="51" t="s">
        <v>2747</v>
      </c>
      <c r="N749" s="50" t="s">
        <v>29</v>
      </c>
      <c r="O749" s="50" t="s">
        <v>32</v>
      </c>
      <c r="P749" s="50" t="s">
        <v>32</v>
      </c>
      <c r="Q749" s="50" t="s">
        <v>3240</v>
      </c>
      <c r="R749" s="50" t="s">
        <v>29</v>
      </c>
      <c r="S749" s="50" t="s">
        <v>2751</v>
      </c>
      <c r="T749" s="50" t="s">
        <v>2275</v>
      </c>
      <c r="U749" s="50" t="s">
        <v>30</v>
      </c>
      <c r="V749" s="50" t="str">
        <f>VLOOKUP(A749,Register!$D$2:$N$1317,11,0)</f>
        <v>CWIP- Token Room</v>
      </c>
      <c r="W749" s="50" t="s">
        <v>29</v>
      </c>
      <c r="X749" s="50" t="s">
        <v>29</v>
      </c>
    </row>
    <row r="750" spans="1:24" ht="14.1" customHeight="1" x14ac:dyDescent="0.25">
      <c r="A750" s="50" t="str">
        <f t="shared" si="11"/>
        <v>9100000042-0</v>
      </c>
      <c r="B750" s="57" t="s">
        <v>29</v>
      </c>
      <c r="C750" s="50" t="s">
        <v>29</v>
      </c>
      <c r="D750" s="50" t="s">
        <v>3419</v>
      </c>
      <c r="E750" s="50" t="s">
        <v>2814</v>
      </c>
      <c r="F750" s="50" t="s">
        <v>29</v>
      </c>
      <c r="G750" s="50" t="s">
        <v>29</v>
      </c>
      <c r="H750" s="50" t="s">
        <v>2904</v>
      </c>
      <c r="I750" s="58">
        <v>45189</v>
      </c>
      <c r="J750" s="50" t="s">
        <v>2816</v>
      </c>
      <c r="K750" s="59">
        <v>12851.98</v>
      </c>
      <c r="L750" s="50" t="s">
        <v>37</v>
      </c>
      <c r="M750" s="51" t="s">
        <v>2747</v>
      </c>
      <c r="N750" s="50" t="s">
        <v>29</v>
      </c>
      <c r="O750" s="50" t="s">
        <v>32</v>
      </c>
      <c r="P750" s="50" t="s">
        <v>32</v>
      </c>
      <c r="Q750" s="50" t="s">
        <v>3240</v>
      </c>
      <c r="R750" s="50" t="s">
        <v>29</v>
      </c>
      <c r="S750" s="50" t="s">
        <v>2751</v>
      </c>
      <c r="T750" s="50" t="s">
        <v>2275</v>
      </c>
      <c r="U750" s="50" t="s">
        <v>30</v>
      </c>
      <c r="V750" s="50" t="str">
        <f>VLOOKUP(A750,Register!$D$2:$N$1317,11,0)</f>
        <v>CWIP- Token Room</v>
      </c>
      <c r="W750" s="50" t="s">
        <v>29</v>
      </c>
      <c r="X750" s="50" t="s">
        <v>29</v>
      </c>
    </row>
    <row r="751" spans="1:24" ht="14.1" customHeight="1" x14ac:dyDescent="0.25">
      <c r="A751" s="50" t="str">
        <f t="shared" si="11"/>
        <v>9100000042-0</v>
      </c>
      <c r="B751" s="57" t="s">
        <v>29</v>
      </c>
      <c r="C751" s="50" t="s">
        <v>29</v>
      </c>
      <c r="D751" s="50" t="s">
        <v>3419</v>
      </c>
      <c r="E751" s="50" t="s">
        <v>2814</v>
      </c>
      <c r="F751" s="50" t="s">
        <v>29</v>
      </c>
      <c r="G751" s="50" t="s">
        <v>29</v>
      </c>
      <c r="H751" s="50" t="s">
        <v>2904</v>
      </c>
      <c r="I751" s="58">
        <v>45189</v>
      </c>
      <c r="J751" s="50" t="s">
        <v>2816</v>
      </c>
      <c r="K751" s="59">
        <v>1627.48</v>
      </c>
      <c r="L751" s="50" t="s">
        <v>37</v>
      </c>
      <c r="M751" s="51" t="s">
        <v>2747</v>
      </c>
      <c r="N751" s="50" t="s">
        <v>29</v>
      </c>
      <c r="O751" s="50" t="s">
        <v>32</v>
      </c>
      <c r="P751" s="50" t="s">
        <v>32</v>
      </c>
      <c r="Q751" s="50" t="s">
        <v>3240</v>
      </c>
      <c r="R751" s="50" t="s">
        <v>29</v>
      </c>
      <c r="S751" s="50" t="s">
        <v>2751</v>
      </c>
      <c r="T751" s="50" t="s">
        <v>2275</v>
      </c>
      <c r="U751" s="50" t="s">
        <v>30</v>
      </c>
      <c r="V751" s="50" t="str">
        <f>VLOOKUP(A751,Register!$D$2:$N$1317,11,0)</f>
        <v>CWIP- Token Room</v>
      </c>
      <c r="W751" s="50" t="s">
        <v>29</v>
      </c>
      <c r="X751" s="50" t="s">
        <v>29</v>
      </c>
    </row>
    <row r="752" spans="1:24" ht="14.1" customHeight="1" x14ac:dyDescent="0.25">
      <c r="A752" s="50" t="str">
        <f t="shared" si="11"/>
        <v>9100000037-0</v>
      </c>
      <c r="B752" s="57" t="s">
        <v>29</v>
      </c>
      <c r="C752" s="50" t="s">
        <v>29</v>
      </c>
      <c r="D752" s="50" t="s">
        <v>3420</v>
      </c>
      <c r="E752" s="50" t="s">
        <v>2814</v>
      </c>
      <c r="F752" s="50" t="s">
        <v>29</v>
      </c>
      <c r="G752" s="50" t="s">
        <v>29</v>
      </c>
      <c r="H752" s="50" t="s">
        <v>2904</v>
      </c>
      <c r="I752" s="58">
        <v>45189</v>
      </c>
      <c r="J752" s="50" t="s">
        <v>2816</v>
      </c>
      <c r="K752" s="59">
        <v>19512</v>
      </c>
      <c r="L752" s="50" t="s">
        <v>37</v>
      </c>
      <c r="M752" s="51" t="s">
        <v>2747</v>
      </c>
      <c r="N752" s="50" t="s">
        <v>29</v>
      </c>
      <c r="O752" s="50" t="s">
        <v>32</v>
      </c>
      <c r="P752" s="50" t="s">
        <v>32</v>
      </c>
      <c r="Q752" s="50" t="s">
        <v>3418</v>
      </c>
      <c r="R752" s="50" t="s">
        <v>29</v>
      </c>
      <c r="S752" s="50" t="s">
        <v>2751</v>
      </c>
      <c r="T752" s="50" t="s">
        <v>2264</v>
      </c>
      <c r="U752" s="50" t="s">
        <v>30</v>
      </c>
      <c r="V752" s="50" t="str">
        <f>VLOOKUP(A752,Register!$D$2:$N$1317,11,0)</f>
        <v>CWIP- Checkpost Englishia Building</v>
      </c>
      <c r="W752" s="50" t="s">
        <v>29</v>
      </c>
      <c r="X752" s="50" t="s">
        <v>29</v>
      </c>
    </row>
    <row r="753" spans="1:24" ht="14.1" customHeight="1" x14ac:dyDescent="0.25">
      <c r="A753" s="50" t="str">
        <f t="shared" si="11"/>
        <v>9100000025-0</v>
      </c>
      <c r="B753" s="57" t="s">
        <v>29</v>
      </c>
      <c r="C753" s="50" t="s">
        <v>29</v>
      </c>
      <c r="D753" s="50" t="s">
        <v>3421</v>
      </c>
      <c r="E753" s="50" t="s">
        <v>2814</v>
      </c>
      <c r="F753" s="50" t="s">
        <v>29</v>
      </c>
      <c r="G753" s="50" t="s">
        <v>29</v>
      </c>
      <c r="H753" s="50" t="s">
        <v>2904</v>
      </c>
      <c r="I753" s="58">
        <v>45189</v>
      </c>
      <c r="J753" s="50" t="s">
        <v>2816</v>
      </c>
      <c r="K753" s="59">
        <v>38688</v>
      </c>
      <c r="L753" s="50" t="s">
        <v>37</v>
      </c>
      <c r="M753" s="51" t="s">
        <v>2747</v>
      </c>
      <c r="N753" s="50" t="s">
        <v>29</v>
      </c>
      <c r="O753" s="50" t="s">
        <v>32</v>
      </c>
      <c r="P753" s="50" t="s">
        <v>32</v>
      </c>
      <c r="Q753" s="50" t="s">
        <v>3422</v>
      </c>
      <c r="R753" s="50" t="s">
        <v>29</v>
      </c>
      <c r="S753" s="50" t="s">
        <v>2751</v>
      </c>
      <c r="T753" s="50" t="s">
        <v>2238</v>
      </c>
      <c r="U753" s="50" t="s">
        <v>30</v>
      </c>
      <c r="V753" s="50" t="str">
        <f>VLOOKUP(A753,Register!$D$2:$N$1317,11,0)</f>
        <v>CWIP - SWAMI NARAYAN HALL</v>
      </c>
      <c r="W753" s="50" t="s">
        <v>29</v>
      </c>
      <c r="X753" s="50" t="s">
        <v>29</v>
      </c>
    </row>
    <row r="754" spans="1:24" ht="14.1" customHeight="1" x14ac:dyDescent="0.25">
      <c r="A754" s="50" t="str">
        <f t="shared" si="11"/>
        <v>9100000025-0</v>
      </c>
      <c r="B754" s="57" t="s">
        <v>29</v>
      </c>
      <c r="C754" s="50" t="s">
        <v>29</v>
      </c>
      <c r="D754" s="50" t="s">
        <v>3421</v>
      </c>
      <c r="E754" s="50" t="s">
        <v>2814</v>
      </c>
      <c r="F754" s="50" t="s">
        <v>29</v>
      </c>
      <c r="G754" s="50" t="s">
        <v>29</v>
      </c>
      <c r="H754" s="50" t="s">
        <v>2904</v>
      </c>
      <c r="I754" s="58">
        <v>45189</v>
      </c>
      <c r="J754" s="50" t="s">
        <v>2816</v>
      </c>
      <c r="K754" s="59">
        <v>38688</v>
      </c>
      <c r="L754" s="50" t="s">
        <v>37</v>
      </c>
      <c r="M754" s="51" t="s">
        <v>2747</v>
      </c>
      <c r="N754" s="50" t="s">
        <v>29</v>
      </c>
      <c r="O754" s="50" t="s">
        <v>32</v>
      </c>
      <c r="P754" s="50" t="s">
        <v>32</v>
      </c>
      <c r="Q754" s="50" t="s">
        <v>3422</v>
      </c>
      <c r="R754" s="50" t="s">
        <v>29</v>
      </c>
      <c r="S754" s="50" t="s">
        <v>2751</v>
      </c>
      <c r="T754" s="50" t="s">
        <v>2238</v>
      </c>
      <c r="U754" s="50" t="s">
        <v>30</v>
      </c>
      <c r="V754" s="50" t="str">
        <f>VLOOKUP(A754,Register!$D$2:$N$1317,11,0)</f>
        <v>CWIP - SWAMI NARAYAN HALL</v>
      </c>
      <c r="W754" s="50" t="s">
        <v>29</v>
      </c>
      <c r="X754" s="50" t="s">
        <v>29</v>
      </c>
    </row>
    <row r="755" spans="1:24" ht="14.1" customHeight="1" x14ac:dyDescent="0.25">
      <c r="A755" s="50" t="str">
        <f t="shared" si="11"/>
        <v>9100000032-0</v>
      </c>
      <c r="B755" s="57" t="s">
        <v>29</v>
      </c>
      <c r="C755" s="50" t="s">
        <v>29</v>
      </c>
      <c r="D755" s="50" t="s">
        <v>3423</v>
      </c>
      <c r="E755" s="50" t="s">
        <v>2814</v>
      </c>
      <c r="F755" s="50" t="s">
        <v>29</v>
      </c>
      <c r="G755" s="50" t="s">
        <v>29</v>
      </c>
      <c r="H755" s="50" t="s">
        <v>2904</v>
      </c>
      <c r="I755" s="58">
        <v>45190</v>
      </c>
      <c r="J755" s="50" t="s">
        <v>2816</v>
      </c>
      <c r="K755" s="59">
        <v>20329.599999999999</v>
      </c>
      <c r="L755" s="50" t="s">
        <v>37</v>
      </c>
      <c r="M755" s="51" t="s">
        <v>2747</v>
      </c>
      <c r="N755" s="50" t="s">
        <v>29</v>
      </c>
      <c r="O755" s="50" t="s">
        <v>32</v>
      </c>
      <c r="P755" s="50" t="s">
        <v>32</v>
      </c>
      <c r="Q755" s="50" t="s">
        <v>3353</v>
      </c>
      <c r="R755" s="50" t="s">
        <v>29</v>
      </c>
      <c r="S755" s="50" t="s">
        <v>2751</v>
      </c>
      <c r="T755" s="50" t="s">
        <v>2255</v>
      </c>
      <c r="U755" s="50" t="s">
        <v>30</v>
      </c>
      <c r="V755" s="50" t="str">
        <f>VLOOKUP(A755,Register!$D$2:$N$1317,11,0)</f>
        <v>CWIP - CANE YARD ROAD &amp; DRAIN WORK</v>
      </c>
      <c r="W755" s="50" t="s">
        <v>29</v>
      </c>
      <c r="X755" s="50" t="s">
        <v>29</v>
      </c>
    </row>
    <row r="756" spans="1:24" ht="14.1" customHeight="1" x14ac:dyDescent="0.25">
      <c r="A756" s="50" t="str">
        <f t="shared" si="11"/>
        <v>9100000016-0</v>
      </c>
      <c r="B756" s="57" t="s">
        <v>29</v>
      </c>
      <c r="C756" s="50" t="s">
        <v>29</v>
      </c>
      <c r="D756" s="50" t="s">
        <v>3424</v>
      </c>
      <c r="E756" s="50" t="s">
        <v>2814</v>
      </c>
      <c r="F756" s="50" t="s">
        <v>29</v>
      </c>
      <c r="G756" s="50" t="s">
        <v>29</v>
      </c>
      <c r="H756" s="50" t="s">
        <v>2904</v>
      </c>
      <c r="I756" s="58">
        <v>45190</v>
      </c>
      <c r="J756" s="50" t="s">
        <v>2816</v>
      </c>
      <c r="K756" s="59">
        <v>1627.49</v>
      </c>
      <c r="L756" s="50" t="s">
        <v>37</v>
      </c>
      <c r="M756" s="51" t="s">
        <v>2747</v>
      </c>
      <c r="N756" s="50" t="s">
        <v>29</v>
      </c>
      <c r="O756" s="50" t="s">
        <v>32</v>
      </c>
      <c r="P756" s="50" t="s">
        <v>32</v>
      </c>
      <c r="Q756" s="50" t="s">
        <v>3425</v>
      </c>
      <c r="R756" s="50" t="s">
        <v>29</v>
      </c>
      <c r="S756" s="50" t="s">
        <v>2751</v>
      </c>
      <c r="T756" s="50" t="s">
        <v>2215</v>
      </c>
      <c r="U756" s="50" t="s">
        <v>30</v>
      </c>
      <c r="V756" s="50" t="str">
        <f>VLOOKUP(A756,Register!$D$2:$N$1317,11,0)</f>
        <v>CWIP- ROAD &amp; DRAIN INSIDE FACTORY</v>
      </c>
      <c r="W756" s="50" t="s">
        <v>29</v>
      </c>
      <c r="X756" s="50" t="s">
        <v>29</v>
      </c>
    </row>
    <row r="757" spans="1:24" ht="14.1" customHeight="1" x14ac:dyDescent="0.25">
      <c r="A757" s="50" t="str">
        <f t="shared" si="11"/>
        <v>9100000032-0</v>
      </c>
      <c r="B757" s="57" t="s">
        <v>29</v>
      </c>
      <c r="C757" s="50" t="s">
        <v>29</v>
      </c>
      <c r="D757" s="50" t="s">
        <v>3426</v>
      </c>
      <c r="E757" s="50" t="s">
        <v>2814</v>
      </c>
      <c r="F757" s="50" t="s">
        <v>29</v>
      </c>
      <c r="G757" s="50" t="s">
        <v>29</v>
      </c>
      <c r="H757" s="50" t="s">
        <v>2904</v>
      </c>
      <c r="I757" s="58">
        <v>45190</v>
      </c>
      <c r="J757" s="50" t="s">
        <v>2816</v>
      </c>
      <c r="K757" s="59">
        <v>25412</v>
      </c>
      <c r="L757" s="50" t="s">
        <v>37</v>
      </c>
      <c r="M757" s="51" t="s">
        <v>2747</v>
      </c>
      <c r="N757" s="50" t="s">
        <v>29</v>
      </c>
      <c r="O757" s="50" t="s">
        <v>32</v>
      </c>
      <c r="P757" s="50" t="s">
        <v>32</v>
      </c>
      <c r="Q757" s="50" t="s">
        <v>3329</v>
      </c>
      <c r="R757" s="50" t="s">
        <v>29</v>
      </c>
      <c r="S757" s="50" t="s">
        <v>2751</v>
      </c>
      <c r="T757" s="50" t="s">
        <v>2255</v>
      </c>
      <c r="U757" s="50" t="s">
        <v>30</v>
      </c>
      <c r="V757" s="50" t="str">
        <f>VLOOKUP(A757,Register!$D$2:$N$1317,11,0)</f>
        <v>CWIP - CANE YARD ROAD &amp; DRAIN WORK</v>
      </c>
      <c r="W757" s="50" t="s">
        <v>29</v>
      </c>
      <c r="X757" s="50" t="s">
        <v>29</v>
      </c>
    </row>
    <row r="758" spans="1:24" ht="14.1" customHeight="1" x14ac:dyDescent="0.25">
      <c r="A758" s="50" t="str">
        <f t="shared" si="11"/>
        <v>9100000037-0</v>
      </c>
      <c r="B758" s="57" t="s">
        <v>29</v>
      </c>
      <c r="C758" s="50" t="s">
        <v>29</v>
      </c>
      <c r="D758" s="50" t="s">
        <v>3427</v>
      </c>
      <c r="E758" s="50" t="s">
        <v>2814</v>
      </c>
      <c r="F758" s="50" t="s">
        <v>29</v>
      </c>
      <c r="G758" s="50" t="s">
        <v>29</v>
      </c>
      <c r="H758" s="50" t="s">
        <v>2904</v>
      </c>
      <c r="I758" s="58">
        <v>45191</v>
      </c>
      <c r="J758" s="50" t="s">
        <v>2816</v>
      </c>
      <c r="K758" s="59">
        <v>1299.82</v>
      </c>
      <c r="L758" s="50" t="s">
        <v>37</v>
      </c>
      <c r="M758" s="51" t="s">
        <v>2747</v>
      </c>
      <c r="N758" s="50" t="s">
        <v>29</v>
      </c>
      <c r="O758" s="50" t="s">
        <v>32</v>
      </c>
      <c r="P758" s="50" t="s">
        <v>32</v>
      </c>
      <c r="Q758" s="50" t="s">
        <v>3428</v>
      </c>
      <c r="R758" s="50" t="s">
        <v>29</v>
      </c>
      <c r="S758" s="50" t="s">
        <v>2751</v>
      </c>
      <c r="T758" s="50" t="s">
        <v>2264</v>
      </c>
      <c r="U758" s="50" t="s">
        <v>30</v>
      </c>
      <c r="V758" s="50" t="str">
        <f>VLOOKUP(A758,Register!$D$2:$N$1317,11,0)</f>
        <v>CWIP- Checkpost Englishia Building</v>
      </c>
      <c r="W758" s="50" t="s">
        <v>29</v>
      </c>
      <c r="X758" s="50" t="s">
        <v>29</v>
      </c>
    </row>
    <row r="759" spans="1:24" ht="14.1" customHeight="1" x14ac:dyDescent="0.25">
      <c r="A759" s="50" t="str">
        <f t="shared" si="11"/>
        <v>9100000037-0</v>
      </c>
      <c r="B759" s="57" t="s">
        <v>29</v>
      </c>
      <c r="C759" s="50" t="s">
        <v>29</v>
      </c>
      <c r="D759" s="50" t="s">
        <v>3427</v>
      </c>
      <c r="E759" s="50" t="s">
        <v>2814</v>
      </c>
      <c r="F759" s="50" t="s">
        <v>29</v>
      </c>
      <c r="G759" s="50" t="s">
        <v>29</v>
      </c>
      <c r="H759" s="50" t="s">
        <v>2904</v>
      </c>
      <c r="I759" s="58">
        <v>45191</v>
      </c>
      <c r="J759" s="50" t="s">
        <v>2816</v>
      </c>
      <c r="K759" s="59">
        <v>18307.12</v>
      </c>
      <c r="L759" s="50" t="s">
        <v>37</v>
      </c>
      <c r="M759" s="51" t="s">
        <v>2747</v>
      </c>
      <c r="N759" s="50" t="s">
        <v>29</v>
      </c>
      <c r="O759" s="50" t="s">
        <v>32</v>
      </c>
      <c r="P759" s="50" t="s">
        <v>32</v>
      </c>
      <c r="Q759" s="50" t="s">
        <v>3428</v>
      </c>
      <c r="R759" s="50" t="s">
        <v>29</v>
      </c>
      <c r="S759" s="50" t="s">
        <v>2751</v>
      </c>
      <c r="T759" s="50" t="s">
        <v>2264</v>
      </c>
      <c r="U759" s="50" t="s">
        <v>30</v>
      </c>
      <c r="V759" s="50" t="str">
        <f>VLOOKUP(A759,Register!$D$2:$N$1317,11,0)</f>
        <v>CWIP- Checkpost Englishia Building</v>
      </c>
      <c r="W759" s="50" t="s">
        <v>29</v>
      </c>
      <c r="X759" s="50" t="s">
        <v>29</v>
      </c>
    </row>
    <row r="760" spans="1:24" ht="14.1" customHeight="1" x14ac:dyDescent="0.25">
      <c r="A760" s="50" t="str">
        <f t="shared" si="11"/>
        <v>9100000037-0</v>
      </c>
      <c r="B760" s="57" t="s">
        <v>29</v>
      </c>
      <c r="C760" s="50" t="s">
        <v>29</v>
      </c>
      <c r="D760" s="50" t="s">
        <v>3427</v>
      </c>
      <c r="E760" s="50" t="s">
        <v>2814</v>
      </c>
      <c r="F760" s="50" t="s">
        <v>29</v>
      </c>
      <c r="G760" s="50" t="s">
        <v>29</v>
      </c>
      <c r="H760" s="50" t="s">
        <v>2904</v>
      </c>
      <c r="I760" s="58">
        <v>45191</v>
      </c>
      <c r="J760" s="50" t="s">
        <v>2816</v>
      </c>
      <c r="K760" s="59">
        <v>3992.05</v>
      </c>
      <c r="L760" s="50" t="s">
        <v>37</v>
      </c>
      <c r="M760" s="51" t="s">
        <v>2747</v>
      </c>
      <c r="N760" s="50" t="s">
        <v>29</v>
      </c>
      <c r="O760" s="50" t="s">
        <v>32</v>
      </c>
      <c r="P760" s="50" t="s">
        <v>32</v>
      </c>
      <c r="Q760" s="50" t="s">
        <v>3428</v>
      </c>
      <c r="R760" s="50" t="s">
        <v>29</v>
      </c>
      <c r="S760" s="50" t="s">
        <v>2751</v>
      </c>
      <c r="T760" s="50" t="s">
        <v>2264</v>
      </c>
      <c r="U760" s="50" t="s">
        <v>30</v>
      </c>
      <c r="V760" s="50" t="str">
        <f>VLOOKUP(A760,Register!$D$2:$N$1317,11,0)</f>
        <v>CWIP- Checkpost Englishia Building</v>
      </c>
      <c r="W760" s="50" t="s">
        <v>29</v>
      </c>
      <c r="X760" s="50" t="s">
        <v>29</v>
      </c>
    </row>
    <row r="761" spans="1:24" ht="14.1" customHeight="1" x14ac:dyDescent="0.25">
      <c r="A761" s="50" t="str">
        <f t="shared" si="11"/>
        <v>9100000025-0</v>
      </c>
      <c r="B761" s="57" t="s">
        <v>29</v>
      </c>
      <c r="C761" s="50" t="s">
        <v>29</v>
      </c>
      <c r="D761" s="50" t="s">
        <v>3429</v>
      </c>
      <c r="E761" s="50" t="s">
        <v>2814</v>
      </c>
      <c r="F761" s="50" t="s">
        <v>29</v>
      </c>
      <c r="G761" s="50" t="s">
        <v>29</v>
      </c>
      <c r="H761" s="50" t="s">
        <v>2904</v>
      </c>
      <c r="I761" s="58">
        <v>45191</v>
      </c>
      <c r="J761" s="50" t="s">
        <v>2816</v>
      </c>
      <c r="K761" s="59">
        <v>400</v>
      </c>
      <c r="L761" s="50" t="s">
        <v>37</v>
      </c>
      <c r="M761" s="51" t="s">
        <v>2747</v>
      </c>
      <c r="N761" s="50" t="s">
        <v>29</v>
      </c>
      <c r="O761" s="50" t="s">
        <v>32</v>
      </c>
      <c r="P761" s="50" t="s">
        <v>32</v>
      </c>
      <c r="Q761" s="50" t="s">
        <v>2973</v>
      </c>
      <c r="R761" s="50" t="s">
        <v>29</v>
      </c>
      <c r="S761" s="50" t="s">
        <v>2751</v>
      </c>
      <c r="T761" s="50" t="s">
        <v>2238</v>
      </c>
      <c r="U761" s="50" t="s">
        <v>30</v>
      </c>
      <c r="V761" s="50" t="str">
        <f>VLOOKUP(A761,Register!$D$2:$N$1317,11,0)</f>
        <v>CWIP - SWAMI NARAYAN HALL</v>
      </c>
      <c r="W761" s="50" t="s">
        <v>29</v>
      </c>
      <c r="X761" s="50" t="s">
        <v>29</v>
      </c>
    </row>
    <row r="762" spans="1:24" ht="14.1" customHeight="1" x14ac:dyDescent="0.25">
      <c r="A762" s="50" t="str">
        <f t="shared" si="11"/>
        <v>9100000025-0</v>
      </c>
      <c r="B762" s="57" t="s">
        <v>29</v>
      </c>
      <c r="C762" s="50" t="s">
        <v>29</v>
      </c>
      <c r="D762" s="50" t="s">
        <v>3429</v>
      </c>
      <c r="E762" s="50" t="s">
        <v>2814</v>
      </c>
      <c r="F762" s="50" t="s">
        <v>29</v>
      </c>
      <c r="G762" s="50" t="s">
        <v>29</v>
      </c>
      <c r="H762" s="50" t="s">
        <v>2904</v>
      </c>
      <c r="I762" s="58">
        <v>45191</v>
      </c>
      <c r="J762" s="50" t="s">
        <v>2816</v>
      </c>
      <c r="K762" s="59">
        <v>1375.9</v>
      </c>
      <c r="L762" s="50" t="s">
        <v>37</v>
      </c>
      <c r="M762" s="51" t="s">
        <v>2747</v>
      </c>
      <c r="N762" s="50" t="s">
        <v>29</v>
      </c>
      <c r="O762" s="50" t="s">
        <v>32</v>
      </c>
      <c r="P762" s="50" t="s">
        <v>32</v>
      </c>
      <c r="Q762" s="50" t="s">
        <v>2973</v>
      </c>
      <c r="R762" s="50" t="s">
        <v>29</v>
      </c>
      <c r="S762" s="50" t="s">
        <v>2751</v>
      </c>
      <c r="T762" s="50" t="s">
        <v>2238</v>
      </c>
      <c r="U762" s="50" t="s">
        <v>30</v>
      </c>
      <c r="V762" s="50" t="str">
        <f>VLOOKUP(A762,Register!$D$2:$N$1317,11,0)</f>
        <v>CWIP - SWAMI NARAYAN HALL</v>
      </c>
      <c r="W762" s="50" t="s">
        <v>29</v>
      </c>
      <c r="X762" s="50" t="s">
        <v>29</v>
      </c>
    </row>
    <row r="763" spans="1:24" ht="14.1" customHeight="1" x14ac:dyDescent="0.25">
      <c r="A763" s="50" t="str">
        <f t="shared" si="11"/>
        <v>9100000025-0</v>
      </c>
      <c r="B763" s="57" t="s">
        <v>29</v>
      </c>
      <c r="C763" s="50" t="s">
        <v>29</v>
      </c>
      <c r="D763" s="50" t="s">
        <v>3429</v>
      </c>
      <c r="E763" s="50" t="s">
        <v>2814</v>
      </c>
      <c r="F763" s="50" t="s">
        <v>29</v>
      </c>
      <c r="G763" s="50" t="s">
        <v>29</v>
      </c>
      <c r="H763" s="50" t="s">
        <v>2904</v>
      </c>
      <c r="I763" s="58">
        <v>45191</v>
      </c>
      <c r="J763" s="50" t="s">
        <v>2816</v>
      </c>
      <c r="K763" s="59">
        <v>42.19</v>
      </c>
      <c r="L763" s="50" t="s">
        <v>37</v>
      </c>
      <c r="M763" s="51" t="s">
        <v>2747</v>
      </c>
      <c r="N763" s="50" t="s">
        <v>29</v>
      </c>
      <c r="O763" s="50" t="s">
        <v>32</v>
      </c>
      <c r="P763" s="50" t="s">
        <v>32</v>
      </c>
      <c r="Q763" s="50" t="s">
        <v>2973</v>
      </c>
      <c r="R763" s="50" t="s">
        <v>29</v>
      </c>
      <c r="S763" s="50" t="s">
        <v>2751</v>
      </c>
      <c r="T763" s="50" t="s">
        <v>2238</v>
      </c>
      <c r="U763" s="50" t="s">
        <v>30</v>
      </c>
      <c r="V763" s="50" t="str">
        <f>VLOOKUP(A763,Register!$D$2:$N$1317,11,0)</f>
        <v>CWIP - SWAMI NARAYAN HALL</v>
      </c>
      <c r="W763" s="50" t="s">
        <v>29</v>
      </c>
      <c r="X763" s="50" t="s">
        <v>29</v>
      </c>
    </row>
    <row r="764" spans="1:24" ht="14.1" customHeight="1" x14ac:dyDescent="0.25">
      <c r="A764" s="50" t="str">
        <f t="shared" si="11"/>
        <v>9100000032-0</v>
      </c>
      <c r="B764" s="57" t="s">
        <v>29</v>
      </c>
      <c r="C764" s="50" t="s">
        <v>29</v>
      </c>
      <c r="D764" s="50" t="s">
        <v>3430</v>
      </c>
      <c r="E764" s="50" t="s">
        <v>2814</v>
      </c>
      <c r="F764" s="50" t="s">
        <v>29</v>
      </c>
      <c r="G764" s="50" t="s">
        <v>29</v>
      </c>
      <c r="H764" s="50" t="s">
        <v>2904</v>
      </c>
      <c r="I764" s="58">
        <v>45192</v>
      </c>
      <c r="J764" s="50" t="s">
        <v>2816</v>
      </c>
      <c r="K764" s="59">
        <v>18197.41</v>
      </c>
      <c r="L764" s="50" t="s">
        <v>37</v>
      </c>
      <c r="M764" s="51" t="s">
        <v>2747</v>
      </c>
      <c r="N764" s="50" t="s">
        <v>29</v>
      </c>
      <c r="O764" s="50" t="s">
        <v>32</v>
      </c>
      <c r="P764" s="50" t="s">
        <v>32</v>
      </c>
      <c r="Q764" s="50" t="s">
        <v>3335</v>
      </c>
      <c r="R764" s="50" t="s">
        <v>29</v>
      </c>
      <c r="S764" s="50" t="s">
        <v>2751</v>
      </c>
      <c r="T764" s="50" t="s">
        <v>2255</v>
      </c>
      <c r="U764" s="50" t="s">
        <v>30</v>
      </c>
      <c r="V764" s="50" t="str">
        <f>VLOOKUP(A764,Register!$D$2:$N$1317,11,0)</f>
        <v>CWIP - CANE YARD ROAD &amp; DRAIN WORK</v>
      </c>
      <c r="W764" s="50" t="s">
        <v>29</v>
      </c>
      <c r="X764" s="50" t="s">
        <v>29</v>
      </c>
    </row>
    <row r="765" spans="1:24" ht="14.1" customHeight="1" x14ac:dyDescent="0.25">
      <c r="A765" s="50" t="str">
        <f t="shared" si="11"/>
        <v>9100000032-0</v>
      </c>
      <c r="B765" s="57" t="s">
        <v>29</v>
      </c>
      <c r="C765" s="50" t="s">
        <v>29</v>
      </c>
      <c r="D765" s="50" t="s">
        <v>3431</v>
      </c>
      <c r="E765" s="50" t="s">
        <v>2814</v>
      </c>
      <c r="F765" s="50" t="s">
        <v>29</v>
      </c>
      <c r="G765" s="50" t="s">
        <v>29</v>
      </c>
      <c r="H765" s="50" t="s">
        <v>2904</v>
      </c>
      <c r="I765" s="58">
        <v>45192</v>
      </c>
      <c r="J765" s="50" t="s">
        <v>2816</v>
      </c>
      <c r="K765" s="59">
        <v>10281.58</v>
      </c>
      <c r="L765" s="50" t="s">
        <v>37</v>
      </c>
      <c r="M765" s="51" t="s">
        <v>2747</v>
      </c>
      <c r="N765" s="50" t="s">
        <v>29</v>
      </c>
      <c r="O765" s="50" t="s">
        <v>32</v>
      </c>
      <c r="P765" s="50" t="s">
        <v>32</v>
      </c>
      <c r="Q765" s="50" t="s">
        <v>3240</v>
      </c>
      <c r="R765" s="50" t="s">
        <v>29</v>
      </c>
      <c r="S765" s="50" t="s">
        <v>2751</v>
      </c>
      <c r="T765" s="50" t="s">
        <v>2255</v>
      </c>
      <c r="U765" s="50" t="s">
        <v>30</v>
      </c>
      <c r="V765" s="50" t="str">
        <f>VLOOKUP(A765,Register!$D$2:$N$1317,11,0)</f>
        <v>CWIP - CANE YARD ROAD &amp; DRAIN WORK</v>
      </c>
      <c r="W765" s="50" t="s">
        <v>29</v>
      </c>
      <c r="X765" s="50" t="s">
        <v>29</v>
      </c>
    </row>
    <row r="766" spans="1:24" ht="14.1" customHeight="1" x14ac:dyDescent="0.25">
      <c r="A766" s="50" t="str">
        <f t="shared" si="11"/>
        <v>9100000037-0</v>
      </c>
      <c r="B766" s="57" t="s">
        <v>29</v>
      </c>
      <c r="C766" s="50" t="s">
        <v>29</v>
      </c>
      <c r="D766" s="50" t="s">
        <v>3432</v>
      </c>
      <c r="E766" s="50" t="s">
        <v>2814</v>
      </c>
      <c r="F766" s="50" t="s">
        <v>29</v>
      </c>
      <c r="G766" s="50" t="s">
        <v>29</v>
      </c>
      <c r="H766" s="50" t="s">
        <v>2904</v>
      </c>
      <c r="I766" s="58">
        <v>45192</v>
      </c>
      <c r="J766" s="50" t="s">
        <v>2816</v>
      </c>
      <c r="K766" s="59">
        <v>3308.26</v>
      </c>
      <c r="L766" s="50" t="s">
        <v>37</v>
      </c>
      <c r="M766" s="51" t="s">
        <v>2747</v>
      </c>
      <c r="N766" s="50" t="s">
        <v>29</v>
      </c>
      <c r="O766" s="50" t="s">
        <v>32</v>
      </c>
      <c r="P766" s="50" t="s">
        <v>32</v>
      </c>
      <c r="Q766" s="50" t="s">
        <v>2937</v>
      </c>
      <c r="R766" s="50" t="s">
        <v>29</v>
      </c>
      <c r="S766" s="50" t="s">
        <v>2751</v>
      </c>
      <c r="T766" s="50" t="s">
        <v>2264</v>
      </c>
      <c r="U766" s="50" t="s">
        <v>30</v>
      </c>
      <c r="V766" s="50" t="str">
        <f>VLOOKUP(A766,Register!$D$2:$N$1317,11,0)</f>
        <v>CWIP- Checkpost Englishia Building</v>
      </c>
      <c r="W766" s="50" t="s">
        <v>29</v>
      </c>
      <c r="X766" s="50" t="s">
        <v>29</v>
      </c>
    </row>
    <row r="767" spans="1:24" ht="14.1" customHeight="1" x14ac:dyDescent="0.25">
      <c r="A767" s="50" t="str">
        <f t="shared" si="11"/>
        <v>9100000037-0</v>
      </c>
      <c r="B767" s="57" t="s">
        <v>29</v>
      </c>
      <c r="C767" s="50" t="s">
        <v>29</v>
      </c>
      <c r="D767" s="50" t="s">
        <v>3432</v>
      </c>
      <c r="E767" s="50" t="s">
        <v>2814</v>
      </c>
      <c r="F767" s="50" t="s">
        <v>29</v>
      </c>
      <c r="G767" s="50" t="s">
        <v>29</v>
      </c>
      <c r="H767" s="50" t="s">
        <v>2904</v>
      </c>
      <c r="I767" s="58">
        <v>45192</v>
      </c>
      <c r="J767" s="50" t="s">
        <v>2816</v>
      </c>
      <c r="K767" s="59">
        <v>120</v>
      </c>
      <c r="L767" s="50" t="s">
        <v>37</v>
      </c>
      <c r="M767" s="51" t="s">
        <v>2747</v>
      </c>
      <c r="N767" s="50" t="s">
        <v>29</v>
      </c>
      <c r="O767" s="50" t="s">
        <v>32</v>
      </c>
      <c r="P767" s="50" t="s">
        <v>32</v>
      </c>
      <c r="Q767" s="50" t="s">
        <v>2937</v>
      </c>
      <c r="R767" s="50" t="s">
        <v>29</v>
      </c>
      <c r="S767" s="50" t="s">
        <v>2751</v>
      </c>
      <c r="T767" s="50" t="s">
        <v>2264</v>
      </c>
      <c r="U767" s="50" t="s">
        <v>30</v>
      </c>
      <c r="V767" s="50" t="str">
        <f>VLOOKUP(A767,Register!$D$2:$N$1317,11,0)</f>
        <v>CWIP- Checkpost Englishia Building</v>
      </c>
      <c r="W767" s="50" t="s">
        <v>29</v>
      </c>
      <c r="X767" s="50" t="s">
        <v>29</v>
      </c>
    </row>
    <row r="768" spans="1:24" ht="14.1" customHeight="1" x14ac:dyDescent="0.25">
      <c r="A768" s="50" t="str">
        <f t="shared" si="11"/>
        <v>9100000032-0</v>
      </c>
      <c r="B768" s="57" t="s">
        <v>29</v>
      </c>
      <c r="C768" s="50" t="s">
        <v>29</v>
      </c>
      <c r="D768" s="50" t="s">
        <v>3433</v>
      </c>
      <c r="E768" s="50" t="s">
        <v>2814</v>
      </c>
      <c r="F768" s="50" t="s">
        <v>29</v>
      </c>
      <c r="G768" s="50" t="s">
        <v>29</v>
      </c>
      <c r="H768" s="50" t="s">
        <v>2904</v>
      </c>
      <c r="I768" s="58">
        <v>45192</v>
      </c>
      <c r="J768" s="50" t="s">
        <v>2816</v>
      </c>
      <c r="K768" s="59">
        <v>25996.3</v>
      </c>
      <c r="L768" s="50" t="s">
        <v>37</v>
      </c>
      <c r="M768" s="51" t="s">
        <v>2747</v>
      </c>
      <c r="N768" s="50" t="s">
        <v>29</v>
      </c>
      <c r="O768" s="50" t="s">
        <v>32</v>
      </c>
      <c r="P768" s="50" t="s">
        <v>32</v>
      </c>
      <c r="Q768" s="50" t="s">
        <v>3240</v>
      </c>
      <c r="R768" s="50" t="s">
        <v>29</v>
      </c>
      <c r="S768" s="50" t="s">
        <v>2751</v>
      </c>
      <c r="T768" s="50" t="s">
        <v>2255</v>
      </c>
      <c r="U768" s="50" t="s">
        <v>30</v>
      </c>
      <c r="V768" s="50" t="str">
        <f>VLOOKUP(A768,Register!$D$2:$N$1317,11,0)</f>
        <v>CWIP - CANE YARD ROAD &amp; DRAIN WORK</v>
      </c>
      <c r="W768" s="50" t="s">
        <v>29</v>
      </c>
      <c r="X768" s="50" t="s">
        <v>29</v>
      </c>
    </row>
    <row r="769" spans="1:24" ht="14.1" customHeight="1" x14ac:dyDescent="0.25">
      <c r="A769" s="50" t="str">
        <f t="shared" si="11"/>
        <v>9100000042-0</v>
      </c>
      <c r="B769" s="57" t="s">
        <v>29</v>
      </c>
      <c r="C769" s="50" t="s">
        <v>29</v>
      </c>
      <c r="D769" s="50" t="s">
        <v>3434</v>
      </c>
      <c r="E769" s="50" t="s">
        <v>2814</v>
      </c>
      <c r="F769" s="50" t="s">
        <v>29</v>
      </c>
      <c r="G769" s="50" t="s">
        <v>29</v>
      </c>
      <c r="H769" s="50" t="s">
        <v>2904</v>
      </c>
      <c r="I769" s="58">
        <v>45192</v>
      </c>
      <c r="J769" s="50" t="s">
        <v>2816</v>
      </c>
      <c r="K769" s="59">
        <v>26164.560000000001</v>
      </c>
      <c r="L769" s="50" t="s">
        <v>37</v>
      </c>
      <c r="M769" s="51" t="s">
        <v>2747</v>
      </c>
      <c r="N769" s="50" t="s">
        <v>29</v>
      </c>
      <c r="O769" s="50" t="s">
        <v>32</v>
      </c>
      <c r="P769" s="50" t="s">
        <v>32</v>
      </c>
      <c r="Q769" s="50" t="s">
        <v>3343</v>
      </c>
      <c r="R769" s="50" t="s">
        <v>29</v>
      </c>
      <c r="S769" s="50" t="s">
        <v>2751</v>
      </c>
      <c r="T769" s="50" t="s">
        <v>2275</v>
      </c>
      <c r="U769" s="50" t="s">
        <v>30</v>
      </c>
      <c r="V769" s="50" t="str">
        <f>VLOOKUP(A769,Register!$D$2:$N$1317,11,0)</f>
        <v>CWIP- Token Room</v>
      </c>
      <c r="W769" s="50" t="s">
        <v>29</v>
      </c>
      <c r="X769" s="50" t="s">
        <v>29</v>
      </c>
    </row>
    <row r="770" spans="1:24" ht="14.1" customHeight="1" x14ac:dyDescent="0.25">
      <c r="A770" s="50" t="str">
        <f t="shared" si="11"/>
        <v>9100000025-0</v>
      </c>
      <c r="B770" s="57" t="s">
        <v>29</v>
      </c>
      <c r="C770" s="50" t="s">
        <v>29</v>
      </c>
      <c r="D770" s="50" t="s">
        <v>3435</v>
      </c>
      <c r="E770" s="50" t="s">
        <v>2814</v>
      </c>
      <c r="F770" s="50" t="s">
        <v>29</v>
      </c>
      <c r="G770" s="50" t="s">
        <v>29</v>
      </c>
      <c r="H770" s="50" t="s">
        <v>2904</v>
      </c>
      <c r="I770" s="58">
        <v>45192</v>
      </c>
      <c r="J770" s="50" t="s">
        <v>2816</v>
      </c>
      <c r="K770" s="59">
        <v>135</v>
      </c>
      <c r="L770" s="50" t="s">
        <v>37</v>
      </c>
      <c r="M770" s="51" t="s">
        <v>2747</v>
      </c>
      <c r="N770" s="50" t="s">
        <v>29</v>
      </c>
      <c r="O770" s="50" t="s">
        <v>32</v>
      </c>
      <c r="P770" s="50" t="s">
        <v>32</v>
      </c>
      <c r="Q770" s="50" t="s">
        <v>2973</v>
      </c>
      <c r="R770" s="50" t="s">
        <v>29</v>
      </c>
      <c r="S770" s="50" t="s">
        <v>2751</v>
      </c>
      <c r="T770" s="50" t="s">
        <v>2238</v>
      </c>
      <c r="U770" s="50" t="s">
        <v>30</v>
      </c>
      <c r="V770" s="50" t="str">
        <f>VLOOKUP(A770,Register!$D$2:$N$1317,11,0)</f>
        <v>CWIP - SWAMI NARAYAN HALL</v>
      </c>
      <c r="W770" s="50" t="s">
        <v>29</v>
      </c>
      <c r="X770" s="50" t="s">
        <v>29</v>
      </c>
    </row>
    <row r="771" spans="1:24" ht="14.1" customHeight="1" x14ac:dyDescent="0.25">
      <c r="A771" s="50" t="str">
        <f t="shared" ref="A771:A834" si="12">CONCATENATE(T771,"-",U771)</f>
        <v>9100000037-0</v>
      </c>
      <c r="B771" s="57" t="s">
        <v>29</v>
      </c>
      <c r="C771" s="50" t="s">
        <v>29</v>
      </c>
      <c r="D771" s="50" t="s">
        <v>3436</v>
      </c>
      <c r="E771" s="50" t="s">
        <v>2814</v>
      </c>
      <c r="F771" s="50" t="s">
        <v>29</v>
      </c>
      <c r="G771" s="50" t="s">
        <v>29</v>
      </c>
      <c r="H771" s="50" t="s">
        <v>2904</v>
      </c>
      <c r="I771" s="58">
        <v>45193</v>
      </c>
      <c r="J771" s="50" t="s">
        <v>2816</v>
      </c>
      <c r="K771" s="59">
        <v>1054.7</v>
      </c>
      <c r="L771" s="50" t="s">
        <v>37</v>
      </c>
      <c r="M771" s="51" t="s">
        <v>2747</v>
      </c>
      <c r="N771" s="50" t="s">
        <v>29</v>
      </c>
      <c r="O771" s="50" t="s">
        <v>32</v>
      </c>
      <c r="P771" s="50" t="s">
        <v>32</v>
      </c>
      <c r="Q771" s="50" t="s">
        <v>3428</v>
      </c>
      <c r="R771" s="50" t="s">
        <v>29</v>
      </c>
      <c r="S771" s="50" t="s">
        <v>2751</v>
      </c>
      <c r="T771" s="50" t="s">
        <v>2264</v>
      </c>
      <c r="U771" s="50" t="s">
        <v>30</v>
      </c>
      <c r="V771" s="50" t="str">
        <f>VLOOKUP(A771,Register!$D$2:$N$1317,11,0)</f>
        <v>CWIP- Checkpost Englishia Building</v>
      </c>
      <c r="W771" s="50" t="s">
        <v>29</v>
      </c>
      <c r="X771" s="50" t="s">
        <v>29</v>
      </c>
    </row>
    <row r="772" spans="1:24" ht="14.1" customHeight="1" x14ac:dyDescent="0.25">
      <c r="A772" s="50" t="str">
        <f t="shared" si="12"/>
        <v>9100000037-0</v>
      </c>
      <c r="B772" s="57" t="s">
        <v>29</v>
      </c>
      <c r="C772" s="50" t="s">
        <v>29</v>
      </c>
      <c r="D772" s="50" t="s">
        <v>3436</v>
      </c>
      <c r="E772" s="50" t="s">
        <v>2814</v>
      </c>
      <c r="F772" s="50" t="s">
        <v>29</v>
      </c>
      <c r="G772" s="50" t="s">
        <v>29</v>
      </c>
      <c r="H772" s="50" t="s">
        <v>2904</v>
      </c>
      <c r="I772" s="58">
        <v>45193</v>
      </c>
      <c r="J772" s="50" t="s">
        <v>2816</v>
      </c>
      <c r="K772" s="59">
        <v>798.41</v>
      </c>
      <c r="L772" s="50" t="s">
        <v>37</v>
      </c>
      <c r="M772" s="51" t="s">
        <v>2747</v>
      </c>
      <c r="N772" s="50" t="s">
        <v>29</v>
      </c>
      <c r="O772" s="50" t="s">
        <v>32</v>
      </c>
      <c r="P772" s="50" t="s">
        <v>32</v>
      </c>
      <c r="Q772" s="50" t="s">
        <v>3428</v>
      </c>
      <c r="R772" s="50" t="s">
        <v>29</v>
      </c>
      <c r="S772" s="50" t="s">
        <v>2751</v>
      </c>
      <c r="T772" s="50" t="s">
        <v>2264</v>
      </c>
      <c r="U772" s="50" t="s">
        <v>30</v>
      </c>
      <c r="V772" s="50" t="str">
        <f>VLOOKUP(A772,Register!$D$2:$N$1317,11,0)</f>
        <v>CWIP- Checkpost Englishia Building</v>
      </c>
      <c r="W772" s="50" t="s">
        <v>29</v>
      </c>
      <c r="X772" s="50" t="s">
        <v>29</v>
      </c>
    </row>
    <row r="773" spans="1:24" ht="14.1" customHeight="1" x14ac:dyDescent="0.25">
      <c r="A773" s="50" t="str">
        <f t="shared" si="12"/>
        <v>9100000032-0</v>
      </c>
      <c r="B773" s="57" t="s">
        <v>29</v>
      </c>
      <c r="C773" s="50" t="s">
        <v>29</v>
      </c>
      <c r="D773" s="50" t="s">
        <v>3437</v>
      </c>
      <c r="E773" s="50" t="s">
        <v>2814</v>
      </c>
      <c r="F773" s="50" t="s">
        <v>29</v>
      </c>
      <c r="G773" s="50" t="s">
        <v>29</v>
      </c>
      <c r="H773" s="50" t="s">
        <v>2904</v>
      </c>
      <c r="I773" s="58">
        <v>45193</v>
      </c>
      <c r="J773" s="50" t="s">
        <v>2816</v>
      </c>
      <c r="K773" s="59">
        <v>18457.310000000001</v>
      </c>
      <c r="L773" s="50" t="s">
        <v>37</v>
      </c>
      <c r="M773" s="51" t="s">
        <v>2747</v>
      </c>
      <c r="N773" s="50" t="s">
        <v>29</v>
      </c>
      <c r="O773" s="50" t="s">
        <v>32</v>
      </c>
      <c r="P773" s="50" t="s">
        <v>32</v>
      </c>
      <c r="Q773" s="50" t="s">
        <v>3438</v>
      </c>
      <c r="R773" s="50" t="s">
        <v>29</v>
      </c>
      <c r="S773" s="50" t="s">
        <v>2751</v>
      </c>
      <c r="T773" s="50" t="s">
        <v>2255</v>
      </c>
      <c r="U773" s="50" t="s">
        <v>30</v>
      </c>
      <c r="V773" s="50" t="str">
        <f>VLOOKUP(A773,Register!$D$2:$N$1317,11,0)</f>
        <v>CWIP - CANE YARD ROAD &amp; DRAIN WORK</v>
      </c>
      <c r="W773" s="50" t="s">
        <v>29</v>
      </c>
      <c r="X773" s="50" t="s">
        <v>29</v>
      </c>
    </row>
    <row r="774" spans="1:24" ht="14.1" customHeight="1" x14ac:dyDescent="0.25">
      <c r="A774" s="50" t="str">
        <f t="shared" si="12"/>
        <v>9100000042-0</v>
      </c>
      <c r="B774" s="57" t="s">
        <v>29</v>
      </c>
      <c r="C774" s="50" t="s">
        <v>29</v>
      </c>
      <c r="D774" s="50" t="s">
        <v>3439</v>
      </c>
      <c r="E774" s="50" t="s">
        <v>2814</v>
      </c>
      <c r="F774" s="50" t="s">
        <v>29</v>
      </c>
      <c r="G774" s="50" t="s">
        <v>29</v>
      </c>
      <c r="H774" s="50" t="s">
        <v>2904</v>
      </c>
      <c r="I774" s="58">
        <v>45193</v>
      </c>
      <c r="J774" s="50" t="s">
        <v>2816</v>
      </c>
      <c r="K774" s="59">
        <v>13183.8</v>
      </c>
      <c r="L774" s="50" t="s">
        <v>37</v>
      </c>
      <c r="M774" s="51" t="s">
        <v>2747</v>
      </c>
      <c r="N774" s="50" t="s">
        <v>29</v>
      </c>
      <c r="O774" s="50" t="s">
        <v>32</v>
      </c>
      <c r="P774" s="50" t="s">
        <v>32</v>
      </c>
      <c r="Q774" s="50" t="s">
        <v>3380</v>
      </c>
      <c r="R774" s="50" t="s">
        <v>29</v>
      </c>
      <c r="S774" s="50" t="s">
        <v>2751</v>
      </c>
      <c r="T774" s="50" t="s">
        <v>2275</v>
      </c>
      <c r="U774" s="50" t="s">
        <v>30</v>
      </c>
      <c r="V774" s="50" t="str">
        <f>VLOOKUP(A774,Register!$D$2:$N$1317,11,0)</f>
        <v>CWIP- Token Room</v>
      </c>
      <c r="W774" s="50" t="s">
        <v>29</v>
      </c>
      <c r="X774" s="50" t="s">
        <v>29</v>
      </c>
    </row>
    <row r="775" spans="1:24" ht="14.1" customHeight="1" x14ac:dyDescent="0.25">
      <c r="A775" s="50" t="str">
        <f t="shared" si="12"/>
        <v>9100000041-0</v>
      </c>
      <c r="B775" s="57" t="s">
        <v>29</v>
      </c>
      <c r="C775" s="50" t="s">
        <v>29</v>
      </c>
      <c r="D775" s="50" t="s">
        <v>3440</v>
      </c>
      <c r="E775" s="50" t="s">
        <v>2814</v>
      </c>
      <c r="F775" s="50" t="s">
        <v>29</v>
      </c>
      <c r="G775" s="50" t="s">
        <v>29</v>
      </c>
      <c r="H775" s="50" t="s">
        <v>2904</v>
      </c>
      <c r="I775" s="58">
        <v>45194</v>
      </c>
      <c r="J775" s="50" t="s">
        <v>2816</v>
      </c>
      <c r="K775" s="59">
        <v>640</v>
      </c>
      <c r="L775" s="50" t="s">
        <v>37</v>
      </c>
      <c r="M775" s="51" t="s">
        <v>2747</v>
      </c>
      <c r="N775" s="50" t="s">
        <v>29</v>
      </c>
      <c r="O775" s="50" t="s">
        <v>32</v>
      </c>
      <c r="P775" s="50" t="s">
        <v>32</v>
      </c>
      <c r="Q775" s="50" t="s">
        <v>2937</v>
      </c>
      <c r="R775" s="50" t="s">
        <v>29</v>
      </c>
      <c r="S775" s="50" t="s">
        <v>2751</v>
      </c>
      <c r="T775" s="50" t="s">
        <v>2273</v>
      </c>
      <c r="U775" s="50" t="s">
        <v>30</v>
      </c>
      <c r="V775" s="50" t="str">
        <f>VLOOKUP(A775,Register!$D$2:$N$1317,11,0)</f>
        <v>Dormitory G+3</v>
      </c>
      <c r="W775" s="50" t="s">
        <v>29</v>
      </c>
      <c r="X775" s="50" t="s">
        <v>29</v>
      </c>
    </row>
    <row r="776" spans="1:24" ht="14.1" customHeight="1" x14ac:dyDescent="0.25">
      <c r="A776" s="50" t="str">
        <f t="shared" si="12"/>
        <v>9100000041-0</v>
      </c>
      <c r="B776" s="57" t="s">
        <v>29</v>
      </c>
      <c r="C776" s="50" t="s">
        <v>29</v>
      </c>
      <c r="D776" s="50" t="s">
        <v>3440</v>
      </c>
      <c r="E776" s="50" t="s">
        <v>2814</v>
      </c>
      <c r="F776" s="50" t="s">
        <v>29</v>
      </c>
      <c r="G776" s="50" t="s">
        <v>29</v>
      </c>
      <c r="H776" s="50" t="s">
        <v>2904</v>
      </c>
      <c r="I776" s="58">
        <v>45194</v>
      </c>
      <c r="J776" s="50" t="s">
        <v>2816</v>
      </c>
      <c r="K776" s="59">
        <v>90</v>
      </c>
      <c r="L776" s="50" t="s">
        <v>37</v>
      </c>
      <c r="M776" s="51" t="s">
        <v>2747</v>
      </c>
      <c r="N776" s="50" t="s">
        <v>29</v>
      </c>
      <c r="O776" s="50" t="s">
        <v>32</v>
      </c>
      <c r="P776" s="50" t="s">
        <v>32</v>
      </c>
      <c r="Q776" s="50" t="s">
        <v>2937</v>
      </c>
      <c r="R776" s="50" t="s">
        <v>29</v>
      </c>
      <c r="S776" s="50" t="s">
        <v>2751</v>
      </c>
      <c r="T776" s="50" t="s">
        <v>2273</v>
      </c>
      <c r="U776" s="50" t="s">
        <v>30</v>
      </c>
      <c r="V776" s="50" t="str">
        <f>VLOOKUP(A776,Register!$D$2:$N$1317,11,0)</f>
        <v>Dormitory G+3</v>
      </c>
      <c r="W776" s="50" t="s">
        <v>29</v>
      </c>
      <c r="X776" s="50" t="s">
        <v>29</v>
      </c>
    </row>
    <row r="777" spans="1:24" ht="14.1" customHeight="1" x14ac:dyDescent="0.25">
      <c r="A777" s="50" t="str">
        <f t="shared" si="12"/>
        <v>9100000041-0</v>
      </c>
      <c r="B777" s="57" t="s">
        <v>29</v>
      </c>
      <c r="C777" s="50" t="s">
        <v>29</v>
      </c>
      <c r="D777" s="50" t="s">
        <v>3440</v>
      </c>
      <c r="E777" s="50" t="s">
        <v>2814</v>
      </c>
      <c r="F777" s="50" t="s">
        <v>29</v>
      </c>
      <c r="G777" s="50" t="s">
        <v>29</v>
      </c>
      <c r="H777" s="50" t="s">
        <v>2904</v>
      </c>
      <c r="I777" s="58">
        <v>45194</v>
      </c>
      <c r="J777" s="50" t="s">
        <v>2816</v>
      </c>
      <c r="K777" s="59">
        <v>101.25</v>
      </c>
      <c r="L777" s="50" t="s">
        <v>37</v>
      </c>
      <c r="M777" s="51" t="s">
        <v>2747</v>
      </c>
      <c r="N777" s="50" t="s">
        <v>29</v>
      </c>
      <c r="O777" s="50" t="s">
        <v>32</v>
      </c>
      <c r="P777" s="50" t="s">
        <v>32</v>
      </c>
      <c r="Q777" s="50" t="s">
        <v>2937</v>
      </c>
      <c r="R777" s="50" t="s">
        <v>29</v>
      </c>
      <c r="S777" s="50" t="s">
        <v>2751</v>
      </c>
      <c r="T777" s="50" t="s">
        <v>2273</v>
      </c>
      <c r="U777" s="50" t="s">
        <v>30</v>
      </c>
      <c r="V777" s="50" t="str">
        <f>VLOOKUP(A777,Register!$D$2:$N$1317,11,0)</f>
        <v>Dormitory G+3</v>
      </c>
      <c r="W777" s="50" t="s">
        <v>29</v>
      </c>
      <c r="X777" s="50" t="s">
        <v>29</v>
      </c>
    </row>
    <row r="778" spans="1:24" ht="14.1" customHeight="1" x14ac:dyDescent="0.25">
      <c r="A778" s="50" t="str">
        <f t="shared" si="12"/>
        <v>9100000032-0</v>
      </c>
      <c r="B778" s="57" t="s">
        <v>29</v>
      </c>
      <c r="C778" s="50" t="s">
        <v>29</v>
      </c>
      <c r="D778" s="50" t="s">
        <v>3441</v>
      </c>
      <c r="E778" s="50" t="s">
        <v>2814</v>
      </c>
      <c r="F778" s="50" t="s">
        <v>29</v>
      </c>
      <c r="G778" s="50" t="s">
        <v>29</v>
      </c>
      <c r="H778" s="50" t="s">
        <v>2904</v>
      </c>
      <c r="I778" s="58">
        <v>45194</v>
      </c>
      <c r="J778" s="50" t="s">
        <v>2816</v>
      </c>
      <c r="K778" s="59">
        <v>18457.310000000001</v>
      </c>
      <c r="L778" s="50" t="s">
        <v>37</v>
      </c>
      <c r="M778" s="51" t="s">
        <v>2747</v>
      </c>
      <c r="N778" s="50" t="s">
        <v>29</v>
      </c>
      <c r="O778" s="50" t="s">
        <v>32</v>
      </c>
      <c r="P778" s="50" t="s">
        <v>32</v>
      </c>
      <c r="Q778" s="50" t="s">
        <v>3262</v>
      </c>
      <c r="R778" s="50" t="s">
        <v>29</v>
      </c>
      <c r="S778" s="50" t="s">
        <v>2751</v>
      </c>
      <c r="T778" s="50" t="s">
        <v>2255</v>
      </c>
      <c r="U778" s="50" t="s">
        <v>30</v>
      </c>
      <c r="V778" s="50" t="str">
        <f>VLOOKUP(A778,Register!$D$2:$N$1317,11,0)</f>
        <v>CWIP - CANE YARD ROAD &amp; DRAIN WORK</v>
      </c>
      <c r="W778" s="50" t="s">
        <v>29</v>
      </c>
      <c r="X778" s="50" t="s">
        <v>29</v>
      </c>
    </row>
    <row r="779" spans="1:24" ht="14.1" customHeight="1" x14ac:dyDescent="0.25">
      <c r="A779" s="50" t="str">
        <f t="shared" si="12"/>
        <v>9100000037-0</v>
      </c>
      <c r="B779" s="57" t="s">
        <v>29</v>
      </c>
      <c r="C779" s="50" t="s">
        <v>29</v>
      </c>
      <c r="D779" s="50" t="s">
        <v>3442</v>
      </c>
      <c r="E779" s="50" t="s">
        <v>2814</v>
      </c>
      <c r="F779" s="50" t="s">
        <v>29</v>
      </c>
      <c r="G779" s="50" t="s">
        <v>29</v>
      </c>
      <c r="H779" s="50" t="s">
        <v>2904</v>
      </c>
      <c r="I779" s="58">
        <v>45194</v>
      </c>
      <c r="J779" s="50" t="s">
        <v>2816</v>
      </c>
      <c r="K779" s="59">
        <v>1363.51</v>
      </c>
      <c r="L779" s="50" t="s">
        <v>37</v>
      </c>
      <c r="M779" s="51" t="s">
        <v>2747</v>
      </c>
      <c r="N779" s="50" t="s">
        <v>29</v>
      </c>
      <c r="O779" s="50" t="s">
        <v>32</v>
      </c>
      <c r="P779" s="50" t="s">
        <v>32</v>
      </c>
      <c r="Q779" s="50" t="s">
        <v>3443</v>
      </c>
      <c r="R779" s="50" t="s">
        <v>29</v>
      </c>
      <c r="S779" s="50" t="s">
        <v>2751</v>
      </c>
      <c r="T779" s="50" t="s">
        <v>2264</v>
      </c>
      <c r="U779" s="50" t="s">
        <v>30</v>
      </c>
      <c r="V779" s="50" t="str">
        <f>VLOOKUP(A779,Register!$D$2:$N$1317,11,0)</f>
        <v>CWIP- Checkpost Englishia Building</v>
      </c>
      <c r="W779" s="50" t="s">
        <v>29</v>
      </c>
      <c r="X779" s="50" t="s">
        <v>29</v>
      </c>
    </row>
    <row r="780" spans="1:24" ht="14.1" customHeight="1" x14ac:dyDescent="0.25">
      <c r="A780" s="50" t="str">
        <f t="shared" si="12"/>
        <v>9100000037-0</v>
      </c>
      <c r="B780" s="57" t="s">
        <v>29</v>
      </c>
      <c r="C780" s="50" t="s">
        <v>29</v>
      </c>
      <c r="D780" s="50" t="s">
        <v>3442</v>
      </c>
      <c r="E780" s="50" t="s">
        <v>2814</v>
      </c>
      <c r="F780" s="50" t="s">
        <v>29</v>
      </c>
      <c r="G780" s="50" t="s">
        <v>29</v>
      </c>
      <c r="H780" s="50" t="s">
        <v>2904</v>
      </c>
      <c r="I780" s="58">
        <v>45194</v>
      </c>
      <c r="J780" s="50" t="s">
        <v>2816</v>
      </c>
      <c r="K780" s="59">
        <v>10840</v>
      </c>
      <c r="L780" s="50" t="s">
        <v>37</v>
      </c>
      <c r="M780" s="51" t="s">
        <v>2747</v>
      </c>
      <c r="N780" s="50" t="s">
        <v>29</v>
      </c>
      <c r="O780" s="50" t="s">
        <v>32</v>
      </c>
      <c r="P780" s="50" t="s">
        <v>32</v>
      </c>
      <c r="Q780" s="50" t="s">
        <v>3443</v>
      </c>
      <c r="R780" s="50" t="s">
        <v>29</v>
      </c>
      <c r="S780" s="50" t="s">
        <v>2751</v>
      </c>
      <c r="T780" s="50" t="s">
        <v>2264</v>
      </c>
      <c r="U780" s="50" t="s">
        <v>30</v>
      </c>
      <c r="V780" s="50" t="str">
        <f>VLOOKUP(A780,Register!$D$2:$N$1317,11,0)</f>
        <v>CWIP- Checkpost Englishia Building</v>
      </c>
      <c r="W780" s="50" t="s">
        <v>29</v>
      </c>
      <c r="X780" s="50" t="s">
        <v>29</v>
      </c>
    </row>
    <row r="781" spans="1:24" ht="14.1" customHeight="1" x14ac:dyDescent="0.25">
      <c r="A781" s="50" t="str">
        <f t="shared" si="12"/>
        <v>9100000037-0</v>
      </c>
      <c r="B781" s="57" t="s">
        <v>29</v>
      </c>
      <c r="C781" s="50" t="s">
        <v>29</v>
      </c>
      <c r="D781" s="50" t="s">
        <v>3442</v>
      </c>
      <c r="E781" s="50" t="s">
        <v>2814</v>
      </c>
      <c r="F781" s="50" t="s">
        <v>29</v>
      </c>
      <c r="G781" s="50" t="s">
        <v>29</v>
      </c>
      <c r="H781" s="50" t="s">
        <v>2904</v>
      </c>
      <c r="I781" s="58">
        <v>45194</v>
      </c>
      <c r="J781" s="50" t="s">
        <v>2816</v>
      </c>
      <c r="K781" s="59">
        <v>5000.51</v>
      </c>
      <c r="L781" s="50" t="s">
        <v>37</v>
      </c>
      <c r="M781" s="51" t="s">
        <v>2747</v>
      </c>
      <c r="N781" s="50" t="s">
        <v>29</v>
      </c>
      <c r="O781" s="50" t="s">
        <v>32</v>
      </c>
      <c r="P781" s="50" t="s">
        <v>32</v>
      </c>
      <c r="Q781" s="50" t="s">
        <v>3443</v>
      </c>
      <c r="R781" s="50" t="s">
        <v>29</v>
      </c>
      <c r="S781" s="50" t="s">
        <v>2751</v>
      </c>
      <c r="T781" s="50" t="s">
        <v>2264</v>
      </c>
      <c r="U781" s="50" t="s">
        <v>30</v>
      </c>
      <c r="V781" s="50" t="str">
        <f>VLOOKUP(A781,Register!$D$2:$N$1317,11,0)</f>
        <v>CWIP- Checkpost Englishia Building</v>
      </c>
      <c r="W781" s="50" t="s">
        <v>29</v>
      </c>
      <c r="X781" s="50" t="s">
        <v>29</v>
      </c>
    </row>
    <row r="782" spans="1:24" ht="14.1" customHeight="1" x14ac:dyDescent="0.25">
      <c r="A782" s="50" t="str">
        <f t="shared" si="12"/>
        <v>9100000042-0</v>
      </c>
      <c r="B782" s="57" t="s">
        <v>29</v>
      </c>
      <c r="C782" s="50" t="s">
        <v>29</v>
      </c>
      <c r="D782" s="50" t="s">
        <v>3444</v>
      </c>
      <c r="E782" s="50" t="s">
        <v>2814</v>
      </c>
      <c r="F782" s="50" t="s">
        <v>29</v>
      </c>
      <c r="G782" s="50" t="s">
        <v>29</v>
      </c>
      <c r="H782" s="50" t="s">
        <v>2904</v>
      </c>
      <c r="I782" s="58">
        <v>45195</v>
      </c>
      <c r="J782" s="50" t="s">
        <v>2816</v>
      </c>
      <c r="K782" s="59">
        <v>10402.44</v>
      </c>
      <c r="L782" s="50" t="s">
        <v>37</v>
      </c>
      <c r="M782" s="51" t="s">
        <v>2747</v>
      </c>
      <c r="N782" s="50" t="s">
        <v>29</v>
      </c>
      <c r="O782" s="50" t="s">
        <v>32</v>
      </c>
      <c r="P782" s="50" t="s">
        <v>32</v>
      </c>
      <c r="Q782" s="50" t="s">
        <v>3445</v>
      </c>
      <c r="R782" s="50" t="s">
        <v>29</v>
      </c>
      <c r="S782" s="50" t="s">
        <v>2751</v>
      </c>
      <c r="T782" s="50" t="s">
        <v>2275</v>
      </c>
      <c r="U782" s="50" t="s">
        <v>30</v>
      </c>
      <c r="V782" s="50" t="str">
        <f>VLOOKUP(A782,Register!$D$2:$N$1317,11,0)</f>
        <v>CWIP- Token Room</v>
      </c>
      <c r="W782" s="50" t="s">
        <v>29</v>
      </c>
      <c r="X782" s="50" t="s">
        <v>29</v>
      </c>
    </row>
    <row r="783" spans="1:24" ht="14.1" customHeight="1" x14ac:dyDescent="0.25">
      <c r="A783" s="50" t="str">
        <f t="shared" si="12"/>
        <v>9100000042-0</v>
      </c>
      <c r="B783" s="57" t="s">
        <v>29</v>
      </c>
      <c r="C783" s="50" t="s">
        <v>29</v>
      </c>
      <c r="D783" s="50" t="s">
        <v>3444</v>
      </c>
      <c r="E783" s="50" t="s">
        <v>2814</v>
      </c>
      <c r="F783" s="50" t="s">
        <v>29</v>
      </c>
      <c r="G783" s="50" t="s">
        <v>29</v>
      </c>
      <c r="H783" s="50" t="s">
        <v>2904</v>
      </c>
      <c r="I783" s="58">
        <v>45195</v>
      </c>
      <c r="J783" s="50" t="s">
        <v>2816</v>
      </c>
      <c r="K783" s="59">
        <v>12774.55</v>
      </c>
      <c r="L783" s="50" t="s">
        <v>37</v>
      </c>
      <c r="M783" s="51" t="s">
        <v>2747</v>
      </c>
      <c r="N783" s="50" t="s">
        <v>29</v>
      </c>
      <c r="O783" s="50" t="s">
        <v>32</v>
      </c>
      <c r="P783" s="50" t="s">
        <v>32</v>
      </c>
      <c r="Q783" s="50" t="s">
        <v>3445</v>
      </c>
      <c r="R783" s="50" t="s">
        <v>29</v>
      </c>
      <c r="S783" s="50" t="s">
        <v>2751</v>
      </c>
      <c r="T783" s="50" t="s">
        <v>2275</v>
      </c>
      <c r="U783" s="50" t="s">
        <v>30</v>
      </c>
      <c r="V783" s="50" t="str">
        <f>VLOOKUP(A783,Register!$D$2:$N$1317,11,0)</f>
        <v>CWIP- Token Room</v>
      </c>
      <c r="W783" s="50" t="s">
        <v>29</v>
      </c>
      <c r="X783" s="50" t="s">
        <v>29</v>
      </c>
    </row>
    <row r="784" spans="1:24" ht="14.1" customHeight="1" x14ac:dyDescent="0.25">
      <c r="A784" s="50" t="str">
        <f t="shared" si="12"/>
        <v>9100000032-0</v>
      </c>
      <c r="B784" s="57" t="s">
        <v>29</v>
      </c>
      <c r="C784" s="50" t="s">
        <v>29</v>
      </c>
      <c r="D784" s="50" t="s">
        <v>3446</v>
      </c>
      <c r="E784" s="50" t="s">
        <v>2814</v>
      </c>
      <c r="F784" s="50" t="s">
        <v>29</v>
      </c>
      <c r="G784" s="50" t="s">
        <v>29</v>
      </c>
      <c r="H784" s="50" t="s">
        <v>2904</v>
      </c>
      <c r="I784" s="58">
        <v>45195</v>
      </c>
      <c r="J784" s="50" t="s">
        <v>2816</v>
      </c>
      <c r="K784" s="59">
        <v>26367.59</v>
      </c>
      <c r="L784" s="50" t="s">
        <v>37</v>
      </c>
      <c r="M784" s="51" t="s">
        <v>2747</v>
      </c>
      <c r="N784" s="50" t="s">
        <v>29</v>
      </c>
      <c r="O784" s="50" t="s">
        <v>32</v>
      </c>
      <c r="P784" s="50" t="s">
        <v>32</v>
      </c>
      <c r="Q784" s="50" t="s">
        <v>3447</v>
      </c>
      <c r="R784" s="50" t="s">
        <v>29</v>
      </c>
      <c r="S784" s="50" t="s">
        <v>2751</v>
      </c>
      <c r="T784" s="50" t="s">
        <v>2255</v>
      </c>
      <c r="U784" s="50" t="s">
        <v>30</v>
      </c>
      <c r="V784" s="50" t="str">
        <f>VLOOKUP(A784,Register!$D$2:$N$1317,11,0)</f>
        <v>CWIP - CANE YARD ROAD &amp; DRAIN WORK</v>
      </c>
      <c r="W784" s="50" t="s">
        <v>29</v>
      </c>
      <c r="X784" s="50" t="s">
        <v>29</v>
      </c>
    </row>
    <row r="785" spans="1:24" ht="14.1" customHeight="1" x14ac:dyDescent="0.25">
      <c r="A785" s="50" t="str">
        <f t="shared" si="12"/>
        <v>9100000037-0</v>
      </c>
      <c r="B785" s="57" t="s">
        <v>29</v>
      </c>
      <c r="C785" s="50" t="s">
        <v>29</v>
      </c>
      <c r="D785" s="50" t="s">
        <v>3448</v>
      </c>
      <c r="E785" s="50" t="s">
        <v>2814</v>
      </c>
      <c r="F785" s="50" t="s">
        <v>29</v>
      </c>
      <c r="G785" s="50" t="s">
        <v>29</v>
      </c>
      <c r="H785" s="50" t="s">
        <v>2904</v>
      </c>
      <c r="I785" s="58">
        <v>45195</v>
      </c>
      <c r="J785" s="50" t="s">
        <v>2816</v>
      </c>
      <c r="K785" s="59">
        <v>1054.7</v>
      </c>
      <c r="L785" s="50" t="s">
        <v>37</v>
      </c>
      <c r="M785" s="51" t="s">
        <v>2747</v>
      </c>
      <c r="N785" s="50" t="s">
        <v>29</v>
      </c>
      <c r="O785" s="50" t="s">
        <v>32</v>
      </c>
      <c r="P785" s="50" t="s">
        <v>32</v>
      </c>
      <c r="Q785" s="50" t="s">
        <v>3449</v>
      </c>
      <c r="R785" s="50" t="s">
        <v>29</v>
      </c>
      <c r="S785" s="50" t="s">
        <v>2751</v>
      </c>
      <c r="T785" s="50" t="s">
        <v>2264</v>
      </c>
      <c r="U785" s="50" t="s">
        <v>30</v>
      </c>
      <c r="V785" s="50" t="str">
        <f>VLOOKUP(A785,Register!$D$2:$N$1317,11,0)</f>
        <v>CWIP- Checkpost Englishia Building</v>
      </c>
      <c r="W785" s="50" t="s">
        <v>29</v>
      </c>
      <c r="X785" s="50" t="s">
        <v>29</v>
      </c>
    </row>
    <row r="786" spans="1:24" ht="14.1" customHeight="1" x14ac:dyDescent="0.25">
      <c r="A786" s="50" t="str">
        <f t="shared" si="12"/>
        <v>9100000037-0</v>
      </c>
      <c r="B786" s="57" t="s">
        <v>29</v>
      </c>
      <c r="C786" s="50" t="s">
        <v>29</v>
      </c>
      <c r="D786" s="50" t="s">
        <v>3448</v>
      </c>
      <c r="E786" s="50" t="s">
        <v>2814</v>
      </c>
      <c r="F786" s="50" t="s">
        <v>29</v>
      </c>
      <c r="G786" s="50" t="s">
        <v>29</v>
      </c>
      <c r="H786" s="50" t="s">
        <v>2904</v>
      </c>
      <c r="I786" s="58">
        <v>45195</v>
      </c>
      <c r="J786" s="50" t="s">
        <v>2816</v>
      </c>
      <c r="K786" s="59">
        <v>1464.57</v>
      </c>
      <c r="L786" s="50" t="s">
        <v>37</v>
      </c>
      <c r="M786" s="51" t="s">
        <v>2747</v>
      </c>
      <c r="N786" s="50" t="s">
        <v>29</v>
      </c>
      <c r="O786" s="50" t="s">
        <v>32</v>
      </c>
      <c r="P786" s="50" t="s">
        <v>32</v>
      </c>
      <c r="Q786" s="50" t="s">
        <v>3449</v>
      </c>
      <c r="R786" s="50" t="s">
        <v>29</v>
      </c>
      <c r="S786" s="50" t="s">
        <v>2751</v>
      </c>
      <c r="T786" s="50" t="s">
        <v>2264</v>
      </c>
      <c r="U786" s="50" t="s">
        <v>30</v>
      </c>
      <c r="V786" s="50" t="str">
        <f>VLOOKUP(A786,Register!$D$2:$N$1317,11,0)</f>
        <v>CWIP- Checkpost Englishia Building</v>
      </c>
      <c r="W786" s="50" t="s">
        <v>29</v>
      </c>
      <c r="X786" s="50" t="s">
        <v>29</v>
      </c>
    </row>
    <row r="787" spans="1:24" ht="14.1" customHeight="1" x14ac:dyDescent="0.25">
      <c r="A787" s="50" t="str">
        <f t="shared" si="12"/>
        <v>9100000046-0</v>
      </c>
      <c r="B787" s="57" t="s">
        <v>29</v>
      </c>
      <c r="C787" s="50" t="s">
        <v>29</v>
      </c>
      <c r="D787" s="50" t="s">
        <v>3450</v>
      </c>
      <c r="E787" s="50" t="s">
        <v>2814</v>
      </c>
      <c r="F787" s="50" t="s">
        <v>29</v>
      </c>
      <c r="G787" s="50" t="s">
        <v>29</v>
      </c>
      <c r="H787" s="50" t="s">
        <v>2904</v>
      </c>
      <c r="I787" s="58">
        <v>45195</v>
      </c>
      <c r="J787" s="50" t="s">
        <v>2816</v>
      </c>
      <c r="K787" s="59">
        <v>18900</v>
      </c>
      <c r="L787" s="50" t="s">
        <v>37</v>
      </c>
      <c r="M787" s="51" t="s">
        <v>2747</v>
      </c>
      <c r="N787" s="50" t="s">
        <v>29</v>
      </c>
      <c r="O787" s="50" t="s">
        <v>2829</v>
      </c>
      <c r="P787" s="50" t="s">
        <v>2829</v>
      </c>
      <c r="Q787" s="50" t="s">
        <v>3451</v>
      </c>
      <c r="R787" s="50" t="s">
        <v>29</v>
      </c>
      <c r="S787" s="50" t="s">
        <v>2751</v>
      </c>
      <c r="T787" s="50" t="s">
        <v>2283</v>
      </c>
      <c r="U787" s="50" t="s">
        <v>30</v>
      </c>
      <c r="V787" s="50" t="str">
        <f>VLOOKUP(A787,Register!$D$2:$N$1317,11,0)</f>
        <v xml:space="preserve"> CWIP-New Sulphur Godown</v>
      </c>
      <c r="W787" s="50" t="s">
        <v>29</v>
      </c>
      <c r="X787" s="50" t="s">
        <v>29</v>
      </c>
    </row>
    <row r="788" spans="1:24" ht="14.1" customHeight="1" x14ac:dyDescent="0.25">
      <c r="A788" s="50" t="str">
        <f t="shared" si="12"/>
        <v>9100000046-0</v>
      </c>
      <c r="B788" s="57" t="s">
        <v>29</v>
      </c>
      <c r="C788" s="50" t="s">
        <v>29</v>
      </c>
      <c r="D788" s="50" t="s">
        <v>3450</v>
      </c>
      <c r="E788" s="50" t="s">
        <v>2814</v>
      </c>
      <c r="F788" s="50" t="s">
        <v>29</v>
      </c>
      <c r="G788" s="50" t="s">
        <v>29</v>
      </c>
      <c r="H788" s="50" t="s">
        <v>2904</v>
      </c>
      <c r="I788" s="58">
        <v>45195</v>
      </c>
      <c r="J788" s="50" t="s">
        <v>2816</v>
      </c>
      <c r="K788" s="59">
        <v>2694.67</v>
      </c>
      <c r="L788" s="50" t="s">
        <v>37</v>
      </c>
      <c r="M788" s="51" t="s">
        <v>2747</v>
      </c>
      <c r="N788" s="50" t="s">
        <v>29</v>
      </c>
      <c r="O788" s="50" t="s">
        <v>2829</v>
      </c>
      <c r="P788" s="50" t="s">
        <v>2829</v>
      </c>
      <c r="Q788" s="50" t="s">
        <v>3451</v>
      </c>
      <c r="R788" s="50" t="s">
        <v>29</v>
      </c>
      <c r="S788" s="50" t="s">
        <v>2751</v>
      </c>
      <c r="T788" s="50" t="s">
        <v>2283</v>
      </c>
      <c r="U788" s="50" t="s">
        <v>30</v>
      </c>
      <c r="V788" s="50" t="str">
        <f>VLOOKUP(A788,Register!$D$2:$N$1317,11,0)</f>
        <v xml:space="preserve"> CWIP-New Sulphur Godown</v>
      </c>
      <c r="W788" s="50" t="s">
        <v>29</v>
      </c>
      <c r="X788" s="50" t="s">
        <v>29</v>
      </c>
    </row>
    <row r="789" spans="1:24" ht="14.1" customHeight="1" x14ac:dyDescent="0.25">
      <c r="A789" s="50" t="str">
        <f t="shared" si="12"/>
        <v>9100000046-0</v>
      </c>
      <c r="B789" s="57" t="s">
        <v>29</v>
      </c>
      <c r="C789" s="50" t="s">
        <v>29</v>
      </c>
      <c r="D789" s="50" t="s">
        <v>3450</v>
      </c>
      <c r="E789" s="50" t="s">
        <v>2814</v>
      </c>
      <c r="F789" s="50" t="s">
        <v>29</v>
      </c>
      <c r="G789" s="50" t="s">
        <v>29</v>
      </c>
      <c r="H789" s="50" t="s">
        <v>2904</v>
      </c>
      <c r="I789" s="58">
        <v>45195</v>
      </c>
      <c r="J789" s="50" t="s">
        <v>2816</v>
      </c>
      <c r="K789" s="59">
        <v>26.68</v>
      </c>
      <c r="L789" s="50" t="s">
        <v>37</v>
      </c>
      <c r="M789" s="51" t="s">
        <v>2747</v>
      </c>
      <c r="N789" s="50" t="s">
        <v>29</v>
      </c>
      <c r="O789" s="50" t="s">
        <v>2829</v>
      </c>
      <c r="P789" s="50" t="s">
        <v>2829</v>
      </c>
      <c r="Q789" s="50" t="s">
        <v>3451</v>
      </c>
      <c r="R789" s="50" t="s">
        <v>29</v>
      </c>
      <c r="S789" s="50" t="s">
        <v>2751</v>
      </c>
      <c r="T789" s="50" t="s">
        <v>2283</v>
      </c>
      <c r="U789" s="50" t="s">
        <v>30</v>
      </c>
      <c r="V789" s="50" t="str">
        <f>VLOOKUP(A789,Register!$D$2:$N$1317,11,0)</f>
        <v xml:space="preserve"> CWIP-New Sulphur Godown</v>
      </c>
      <c r="W789" s="50" t="s">
        <v>29</v>
      </c>
      <c r="X789" s="50" t="s">
        <v>29</v>
      </c>
    </row>
    <row r="790" spans="1:24" ht="14.1" customHeight="1" x14ac:dyDescent="0.25">
      <c r="A790" s="50" t="str">
        <f t="shared" si="12"/>
        <v>9100000032-0</v>
      </c>
      <c r="B790" s="57" t="s">
        <v>29</v>
      </c>
      <c r="C790" s="50" t="s">
        <v>29</v>
      </c>
      <c r="D790" s="50" t="s">
        <v>3452</v>
      </c>
      <c r="E790" s="50" t="s">
        <v>2814</v>
      </c>
      <c r="F790" s="50" t="s">
        <v>29</v>
      </c>
      <c r="G790" s="50" t="s">
        <v>29</v>
      </c>
      <c r="H790" s="50" t="s">
        <v>2904</v>
      </c>
      <c r="I790" s="58">
        <v>45196</v>
      </c>
      <c r="J790" s="50" t="s">
        <v>2816</v>
      </c>
      <c r="K790" s="59">
        <v>21094.07</v>
      </c>
      <c r="L790" s="50" t="s">
        <v>37</v>
      </c>
      <c r="M790" s="51" t="s">
        <v>2747</v>
      </c>
      <c r="N790" s="50" t="s">
        <v>29</v>
      </c>
      <c r="O790" s="50" t="s">
        <v>32</v>
      </c>
      <c r="P790" s="50" t="s">
        <v>32</v>
      </c>
      <c r="Q790" s="50" t="s">
        <v>3447</v>
      </c>
      <c r="R790" s="50" t="s">
        <v>29</v>
      </c>
      <c r="S790" s="50" t="s">
        <v>2751</v>
      </c>
      <c r="T790" s="50" t="s">
        <v>2255</v>
      </c>
      <c r="U790" s="50" t="s">
        <v>30</v>
      </c>
      <c r="V790" s="50" t="str">
        <f>VLOOKUP(A790,Register!$D$2:$N$1317,11,0)</f>
        <v>CWIP - CANE YARD ROAD &amp; DRAIN WORK</v>
      </c>
      <c r="W790" s="50" t="s">
        <v>29</v>
      </c>
      <c r="X790" s="50" t="s">
        <v>29</v>
      </c>
    </row>
    <row r="791" spans="1:24" ht="14.1" customHeight="1" x14ac:dyDescent="0.25">
      <c r="A791" s="50" t="str">
        <f t="shared" si="12"/>
        <v>9100000040-0</v>
      </c>
      <c r="B791" s="57" t="s">
        <v>29</v>
      </c>
      <c r="C791" s="50" t="s">
        <v>29</v>
      </c>
      <c r="D791" s="50" t="s">
        <v>3453</v>
      </c>
      <c r="E791" s="50" t="s">
        <v>2814</v>
      </c>
      <c r="F791" s="50" t="s">
        <v>29</v>
      </c>
      <c r="G791" s="50" t="s">
        <v>29</v>
      </c>
      <c r="H791" s="50" t="s">
        <v>2904</v>
      </c>
      <c r="I791" s="58">
        <v>45196</v>
      </c>
      <c r="J791" s="50" t="s">
        <v>2816</v>
      </c>
      <c r="K791" s="59">
        <v>7910.28</v>
      </c>
      <c r="L791" s="50" t="s">
        <v>37</v>
      </c>
      <c r="M791" s="51" t="s">
        <v>2747</v>
      </c>
      <c r="N791" s="50" t="s">
        <v>29</v>
      </c>
      <c r="O791" s="50" t="s">
        <v>32</v>
      </c>
      <c r="P791" s="50" t="s">
        <v>32</v>
      </c>
      <c r="Q791" s="50" t="s">
        <v>3447</v>
      </c>
      <c r="R791" s="50" t="s">
        <v>29</v>
      </c>
      <c r="S791" s="50" t="s">
        <v>2751</v>
      </c>
      <c r="T791" s="50" t="s">
        <v>2271</v>
      </c>
      <c r="U791" s="50" t="s">
        <v>30</v>
      </c>
      <c r="V791" s="50" t="str">
        <f>VLOOKUP(A791,Register!$D$2:$N$1317,11,0)</f>
        <v>Two Room Set G+3</v>
      </c>
      <c r="W791" s="50" t="s">
        <v>29</v>
      </c>
      <c r="X791" s="50" t="s">
        <v>29</v>
      </c>
    </row>
    <row r="792" spans="1:24" ht="14.1" customHeight="1" x14ac:dyDescent="0.25">
      <c r="A792" s="50" t="str">
        <f t="shared" si="12"/>
        <v>9100000016-0</v>
      </c>
      <c r="B792" s="57" t="s">
        <v>29</v>
      </c>
      <c r="C792" s="50" t="s">
        <v>29</v>
      </c>
      <c r="D792" s="50" t="s">
        <v>3454</v>
      </c>
      <c r="E792" s="50" t="s">
        <v>2814</v>
      </c>
      <c r="F792" s="50" t="s">
        <v>29</v>
      </c>
      <c r="G792" s="50" t="s">
        <v>29</v>
      </c>
      <c r="H792" s="50" t="s">
        <v>2904</v>
      </c>
      <c r="I792" s="58">
        <v>45197</v>
      </c>
      <c r="J792" s="50" t="s">
        <v>2816</v>
      </c>
      <c r="K792" s="59">
        <v>13417.83</v>
      </c>
      <c r="L792" s="50" t="s">
        <v>37</v>
      </c>
      <c r="M792" s="51" t="s">
        <v>2747</v>
      </c>
      <c r="N792" s="50" t="s">
        <v>29</v>
      </c>
      <c r="O792" s="50" t="s">
        <v>32</v>
      </c>
      <c r="P792" s="50" t="s">
        <v>32</v>
      </c>
      <c r="Q792" s="50" t="s">
        <v>3163</v>
      </c>
      <c r="R792" s="50" t="s">
        <v>29</v>
      </c>
      <c r="S792" s="50" t="s">
        <v>2751</v>
      </c>
      <c r="T792" s="50" t="s">
        <v>2215</v>
      </c>
      <c r="U792" s="50" t="s">
        <v>30</v>
      </c>
      <c r="V792" s="50" t="str">
        <f>VLOOKUP(A792,Register!$D$2:$N$1317,11,0)</f>
        <v>CWIP- ROAD &amp; DRAIN INSIDE FACTORY</v>
      </c>
      <c r="W792" s="50" t="s">
        <v>29</v>
      </c>
      <c r="X792" s="50" t="s">
        <v>29</v>
      </c>
    </row>
    <row r="793" spans="1:24" ht="14.1" customHeight="1" x14ac:dyDescent="0.25">
      <c r="A793" s="50" t="str">
        <f t="shared" si="12"/>
        <v>9100000032-0</v>
      </c>
      <c r="B793" s="57" t="s">
        <v>29</v>
      </c>
      <c r="C793" s="50" t="s">
        <v>29</v>
      </c>
      <c r="D793" s="50" t="s">
        <v>3455</v>
      </c>
      <c r="E793" s="50" t="s">
        <v>2814</v>
      </c>
      <c r="F793" s="50" t="s">
        <v>29</v>
      </c>
      <c r="G793" s="50" t="s">
        <v>29</v>
      </c>
      <c r="H793" s="50" t="s">
        <v>2904</v>
      </c>
      <c r="I793" s="58">
        <v>45198</v>
      </c>
      <c r="J793" s="50" t="s">
        <v>2816</v>
      </c>
      <c r="K793" s="59">
        <v>18784.96</v>
      </c>
      <c r="L793" s="50" t="s">
        <v>37</v>
      </c>
      <c r="M793" s="51" t="s">
        <v>2747</v>
      </c>
      <c r="N793" s="50" t="s">
        <v>29</v>
      </c>
      <c r="O793" s="50" t="s">
        <v>32</v>
      </c>
      <c r="P793" s="50" t="s">
        <v>32</v>
      </c>
      <c r="Q793" s="50" t="s">
        <v>3438</v>
      </c>
      <c r="R793" s="50" t="s">
        <v>29</v>
      </c>
      <c r="S793" s="50" t="s">
        <v>2751</v>
      </c>
      <c r="T793" s="50" t="s">
        <v>2255</v>
      </c>
      <c r="U793" s="50" t="s">
        <v>30</v>
      </c>
      <c r="V793" s="50" t="str">
        <f>VLOOKUP(A793,Register!$D$2:$N$1317,11,0)</f>
        <v>CWIP - CANE YARD ROAD &amp; DRAIN WORK</v>
      </c>
      <c r="W793" s="50" t="s">
        <v>29</v>
      </c>
      <c r="X793" s="50" t="s">
        <v>29</v>
      </c>
    </row>
    <row r="794" spans="1:24" ht="14.1" customHeight="1" x14ac:dyDescent="0.25">
      <c r="A794" s="50" t="str">
        <f t="shared" si="12"/>
        <v>9100000042-0</v>
      </c>
      <c r="B794" s="57" t="s">
        <v>29</v>
      </c>
      <c r="C794" s="50" t="s">
        <v>29</v>
      </c>
      <c r="D794" s="50" t="s">
        <v>3456</v>
      </c>
      <c r="E794" s="50" t="s">
        <v>2814</v>
      </c>
      <c r="F794" s="50" t="s">
        <v>29</v>
      </c>
      <c r="G794" s="50" t="s">
        <v>29</v>
      </c>
      <c r="H794" s="50" t="s">
        <v>2904</v>
      </c>
      <c r="I794" s="58">
        <v>45198</v>
      </c>
      <c r="J794" s="50" t="s">
        <v>2816</v>
      </c>
      <c r="K794" s="59">
        <v>26164.560000000001</v>
      </c>
      <c r="L794" s="50" t="s">
        <v>37</v>
      </c>
      <c r="M794" s="51" t="s">
        <v>2747</v>
      </c>
      <c r="N794" s="50" t="s">
        <v>29</v>
      </c>
      <c r="O794" s="50" t="s">
        <v>32</v>
      </c>
      <c r="P794" s="50" t="s">
        <v>32</v>
      </c>
      <c r="Q794" s="50" t="s">
        <v>3457</v>
      </c>
      <c r="R794" s="50" t="s">
        <v>29</v>
      </c>
      <c r="S794" s="50" t="s">
        <v>2751</v>
      </c>
      <c r="T794" s="50" t="s">
        <v>2275</v>
      </c>
      <c r="U794" s="50" t="s">
        <v>30</v>
      </c>
      <c r="V794" s="50" t="str">
        <f>VLOOKUP(A794,Register!$D$2:$N$1317,11,0)</f>
        <v>CWIP- Token Room</v>
      </c>
      <c r="W794" s="50" t="s">
        <v>29</v>
      </c>
      <c r="X794" s="50" t="s">
        <v>29</v>
      </c>
    </row>
    <row r="795" spans="1:24" ht="14.1" customHeight="1" x14ac:dyDescent="0.25">
      <c r="A795" s="50" t="str">
        <f t="shared" si="12"/>
        <v>9100000042-0</v>
      </c>
      <c r="B795" s="57" t="s">
        <v>29</v>
      </c>
      <c r="C795" s="50" t="s">
        <v>29</v>
      </c>
      <c r="D795" s="50" t="s">
        <v>3456</v>
      </c>
      <c r="E795" s="50" t="s">
        <v>2814</v>
      </c>
      <c r="F795" s="50" t="s">
        <v>29</v>
      </c>
      <c r="G795" s="50" t="s">
        <v>29</v>
      </c>
      <c r="H795" s="50" t="s">
        <v>2904</v>
      </c>
      <c r="I795" s="58">
        <v>45198</v>
      </c>
      <c r="J795" s="50" t="s">
        <v>2816</v>
      </c>
      <c r="K795" s="59">
        <v>12851.98</v>
      </c>
      <c r="L795" s="50" t="s">
        <v>37</v>
      </c>
      <c r="M795" s="51" t="s">
        <v>2747</v>
      </c>
      <c r="N795" s="50" t="s">
        <v>29</v>
      </c>
      <c r="O795" s="50" t="s">
        <v>32</v>
      </c>
      <c r="P795" s="50" t="s">
        <v>32</v>
      </c>
      <c r="Q795" s="50" t="s">
        <v>3457</v>
      </c>
      <c r="R795" s="50" t="s">
        <v>29</v>
      </c>
      <c r="S795" s="50" t="s">
        <v>2751</v>
      </c>
      <c r="T795" s="50" t="s">
        <v>2275</v>
      </c>
      <c r="U795" s="50" t="s">
        <v>30</v>
      </c>
      <c r="V795" s="50" t="str">
        <f>VLOOKUP(A795,Register!$D$2:$N$1317,11,0)</f>
        <v>CWIP- Token Room</v>
      </c>
      <c r="W795" s="50" t="s">
        <v>29</v>
      </c>
      <c r="X795" s="50" t="s">
        <v>29</v>
      </c>
    </row>
    <row r="796" spans="1:24" ht="14.1" customHeight="1" x14ac:dyDescent="0.25">
      <c r="A796" s="50" t="str">
        <f t="shared" si="12"/>
        <v>9100000025-0</v>
      </c>
      <c r="B796" s="57" t="s">
        <v>29</v>
      </c>
      <c r="C796" s="50" t="s">
        <v>29</v>
      </c>
      <c r="D796" s="50" t="s">
        <v>3458</v>
      </c>
      <c r="E796" s="50" t="s">
        <v>2814</v>
      </c>
      <c r="F796" s="50" t="s">
        <v>29</v>
      </c>
      <c r="G796" s="50" t="s">
        <v>29</v>
      </c>
      <c r="H796" s="50" t="s">
        <v>2904</v>
      </c>
      <c r="I796" s="58">
        <v>45199</v>
      </c>
      <c r="J796" s="50" t="s">
        <v>2816</v>
      </c>
      <c r="K796" s="59">
        <v>13120</v>
      </c>
      <c r="L796" s="50" t="s">
        <v>37</v>
      </c>
      <c r="M796" s="51" t="s">
        <v>2747</v>
      </c>
      <c r="N796" s="50" t="s">
        <v>29</v>
      </c>
      <c r="O796" s="50" t="s">
        <v>32</v>
      </c>
      <c r="P796" s="50" t="s">
        <v>32</v>
      </c>
      <c r="Q796" s="50" t="s">
        <v>3459</v>
      </c>
      <c r="R796" s="50" t="s">
        <v>29</v>
      </c>
      <c r="S796" s="50" t="s">
        <v>2751</v>
      </c>
      <c r="T796" s="50" t="s">
        <v>2238</v>
      </c>
      <c r="U796" s="50" t="s">
        <v>30</v>
      </c>
      <c r="V796" s="50" t="str">
        <f>VLOOKUP(A796,Register!$D$2:$N$1317,11,0)</f>
        <v>CWIP - SWAMI NARAYAN HALL</v>
      </c>
      <c r="W796" s="50" t="s">
        <v>29</v>
      </c>
      <c r="X796" s="50" t="s">
        <v>29</v>
      </c>
    </row>
    <row r="797" spans="1:24" ht="14.1" customHeight="1" x14ac:dyDescent="0.25">
      <c r="A797" s="50" t="str">
        <f t="shared" si="12"/>
        <v>9100000032-0</v>
      </c>
      <c r="B797" s="57" t="s">
        <v>29</v>
      </c>
      <c r="C797" s="50" t="s">
        <v>29</v>
      </c>
      <c r="D797" s="50" t="s">
        <v>3460</v>
      </c>
      <c r="E797" s="50" t="s">
        <v>2814</v>
      </c>
      <c r="F797" s="50" t="s">
        <v>29</v>
      </c>
      <c r="G797" s="50" t="s">
        <v>29</v>
      </c>
      <c r="H797" s="50" t="s">
        <v>2904</v>
      </c>
      <c r="I797" s="58">
        <v>45199</v>
      </c>
      <c r="J797" s="50" t="s">
        <v>2816</v>
      </c>
      <c r="K797" s="59">
        <v>1627.48</v>
      </c>
      <c r="L797" s="50" t="s">
        <v>37</v>
      </c>
      <c r="M797" s="51" t="s">
        <v>2747</v>
      </c>
      <c r="N797" s="50" t="s">
        <v>29</v>
      </c>
      <c r="O797" s="50" t="s">
        <v>32</v>
      </c>
      <c r="P797" s="50" t="s">
        <v>32</v>
      </c>
      <c r="Q797" s="50" t="s">
        <v>3438</v>
      </c>
      <c r="R797" s="50" t="s">
        <v>29</v>
      </c>
      <c r="S797" s="50" t="s">
        <v>2751</v>
      </c>
      <c r="T797" s="50" t="s">
        <v>2255</v>
      </c>
      <c r="U797" s="50" t="s">
        <v>30</v>
      </c>
      <c r="V797" s="50" t="str">
        <f>VLOOKUP(A797,Register!$D$2:$N$1317,11,0)</f>
        <v>CWIP - CANE YARD ROAD &amp; DRAIN WORK</v>
      </c>
      <c r="W797" s="50" t="s">
        <v>29</v>
      </c>
      <c r="X797" s="50" t="s">
        <v>29</v>
      </c>
    </row>
    <row r="798" spans="1:24" ht="14.1" customHeight="1" x14ac:dyDescent="0.25">
      <c r="A798" s="50" t="str">
        <f t="shared" si="12"/>
        <v>9100000025-0</v>
      </c>
      <c r="B798" s="57" t="s">
        <v>29</v>
      </c>
      <c r="C798" s="50" t="s">
        <v>29</v>
      </c>
      <c r="D798" s="50" t="s">
        <v>3461</v>
      </c>
      <c r="E798" s="50" t="s">
        <v>2814</v>
      </c>
      <c r="F798" s="50" t="s">
        <v>29</v>
      </c>
      <c r="G798" s="50" t="s">
        <v>29</v>
      </c>
      <c r="H798" s="50" t="s">
        <v>2904</v>
      </c>
      <c r="I798" s="58">
        <v>45199</v>
      </c>
      <c r="J798" s="50" t="s">
        <v>2816</v>
      </c>
      <c r="K798" s="59">
        <v>100</v>
      </c>
      <c r="L798" s="50" t="s">
        <v>37</v>
      </c>
      <c r="M798" s="51" t="s">
        <v>2747</v>
      </c>
      <c r="N798" s="50" t="s">
        <v>29</v>
      </c>
      <c r="O798" s="50" t="s">
        <v>32</v>
      </c>
      <c r="P798" s="50" t="s">
        <v>32</v>
      </c>
      <c r="Q798" s="50" t="s">
        <v>3462</v>
      </c>
      <c r="R798" s="50" t="s">
        <v>29</v>
      </c>
      <c r="S798" s="50" t="s">
        <v>2751</v>
      </c>
      <c r="T798" s="50" t="s">
        <v>2238</v>
      </c>
      <c r="U798" s="50" t="s">
        <v>30</v>
      </c>
      <c r="V798" s="50" t="str">
        <f>VLOOKUP(A798,Register!$D$2:$N$1317,11,0)</f>
        <v>CWIP - SWAMI NARAYAN HALL</v>
      </c>
      <c r="W798" s="50" t="s">
        <v>29</v>
      </c>
      <c r="X798" s="50" t="s">
        <v>29</v>
      </c>
    </row>
    <row r="799" spans="1:24" ht="14.1" customHeight="1" x14ac:dyDescent="0.25">
      <c r="A799" s="50" t="str">
        <f t="shared" si="12"/>
        <v>9100000025-0</v>
      </c>
      <c r="B799" s="57" t="s">
        <v>29</v>
      </c>
      <c r="C799" s="50" t="s">
        <v>29</v>
      </c>
      <c r="D799" s="50" t="s">
        <v>3463</v>
      </c>
      <c r="E799" s="50" t="s">
        <v>2814</v>
      </c>
      <c r="F799" s="50" t="s">
        <v>29</v>
      </c>
      <c r="G799" s="50" t="s">
        <v>29</v>
      </c>
      <c r="H799" s="50" t="s">
        <v>2904</v>
      </c>
      <c r="I799" s="58">
        <v>45199</v>
      </c>
      <c r="J799" s="50" t="s">
        <v>2816</v>
      </c>
      <c r="K799" s="59">
        <v>120</v>
      </c>
      <c r="L799" s="50" t="s">
        <v>37</v>
      </c>
      <c r="M799" s="51" t="s">
        <v>2747</v>
      </c>
      <c r="N799" s="50" t="s">
        <v>29</v>
      </c>
      <c r="O799" s="50" t="s">
        <v>32</v>
      </c>
      <c r="P799" s="50" t="s">
        <v>32</v>
      </c>
      <c r="Q799" s="50" t="s">
        <v>3462</v>
      </c>
      <c r="R799" s="50" t="s">
        <v>29</v>
      </c>
      <c r="S799" s="50" t="s">
        <v>2751</v>
      </c>
      <c r="T799" s="50" t="s">
        <v>2238</v>
      </c>
      <c r="U799" s="50" t="s">
        <v>30</v>
      </c>
      <c r="V799" s="50" t="str">
        <f>VLOOKUP(A799,Register!$D$2:$N$1317,11,0)</f>
        <v>CWIP - SWAMI NARAYAN HALL</v>
      </c>
      <c r="W799" s="50" t="s">
        <v>29</v>
      </c>
      <c r="X799" s="50" t="s">
        <v>29</v>
      </c>
    </row>
    <row r="800" spans="1:24" ht="14.1" customHeight="1" x14ac:dyDescent="0.25">
      <c r="A800" s="50" t="str">
        <f t="shared" si="12"/>
        <v>9100000032-0</v>
      </c>
      <c r="B800" s="57" t="s">
        <v>29</v>
      </c>
      <c r="C800" s="50" t="s">
        <v>29</v>
      </c>
      <c r="D800" s="50" t="s">
        <v>3464</v>
      </c>
      <c r="E800" s="50" t="s">
        <v>2814</v>
      </c>
      <c r="F800" s="50" t="s">
        <v>29</v>
      </c>
      <c r="G800" s="50" t="s">
        <v>29</v>
      </c>
      <c r="H800" s="50" t="s">
        <v>2904</v>
      </c>
      <c r="I800" s="58">
        <v>45199</v>
      </c>
      <c r="J800" s="50" t="s">
        <v>2816</v>
      </c>
      <c r="K800" s="59">
        <v>7558.29</v>
      </c>
      <c r="L800" s="50" t="s">
        <v>37</v>
      </c>
      <c r="M800" s="51" t="s">
        <v>2747</v>
      </c>
      <c r="N800" s="50" t="s">
        <v>29</v>
      </c>
      <c r="O800" s="50" t="s">
        <v>32</v>
      </c>
      <c r="P800" s="50" t="s">
        <v>32</v>
      </c>
      <c r="Q800" s="50" t="s">
        <v>3465</v>
      </c>
      <c r="R800" s="50" t="s">
        <v>29</v>
      </c>
      <c r="S800" s="50" t="s">
        <v>2751</v>
      </c>
      <c r="T800" s="50" t="s">
        <v>2255</v>
      </c>
      <c r="U800" s="50" t="s">
        <v>30</v>
      </c>
      <c r="V800" s="50" t="str">
        <f>VLOOKUP(A800,Register!$D$2:$N$1317,11,0)</f>
        <v>CWIP - CANE YARD ROAD &amp; DRAIN WORK</v>
      </c>
      <c r="W800" s="50" t="s">
        <v>29</v>
      </c>
      <c r="X800" s="50" t="s">
        <v>29</v>
      </c>
    </row>
    <row r="801" spans="1:24" ht="14.1" customHeight="1" x14ac:dyDescent="0.25">
      <c r="A801" s="50" t="str">
        <f t="shared" si="12"/>
        <v>9100000042-0</v>
      </c>
      <c r="B801" s="57" t="s">
        <v>29</v>
      </c>
      <c r="C801" s="50" t="s">
        <v>29</v>
      </c>
      <c r="D801" s="50" t="s">
        <v>3466</v>
      </c>
      <c r="E801" s="50" t="s">
        <v>2814</v>
      </c>
      <c r="F801" s="50" t="s">
        <v>29</v>
      </c>
      <c r="G801" s="50" t="s">
        <v>29</v>
      </c>
      <c r="H801" s="50" t="s">
        <v>2904</v>
      </c>
      <c r="I801" s="58">
        <v>45199</v>
      </c>
      <c r="J801" s="50" t="s">
        <v>2816</v>
      </c>
      <c r="K801" s="59">
        <v>15422.37</v>
      </c>
      <c r="L801" s="50" t="s">
        <v>37</v>
      </c>
      <c r="M801" s="51" t="s">
        <v>2747</v>
      </c>
      <c r="N801" s="50" t="s">
        <v>29</v>
      </c>
      <c r="O801" s="50" t="s">
        <v>32</v>
      </c>
      <c r="P801" s="50" t="s">
        <v>32</v>
      </c>
      <c r="Q801" s="50" t="s">
        <v>3445</v>
      </c>
      <c r="R801" s="50" t="s">
        <v>29</v>
      </c>
      <c r="S801" s="50" t="s">
        <v>2751</v>
      </c>
      <c r="T801" s="50" t="s">
        <v>2275</v>
      </c>
      <c r="U801" s="50" t="s">
        <v>30</v>
      </c>
      <c r="V801" s="50" t="str">
        <f>VLOOKUP(A801,Register!$D$2:$N$1317,11,0)</f>
        <v>CWIP- Token Room</v>
      </c>
      <c r="W801" s="50" t="s">
        <v>29</v>
      </c>
      <c r="X801" s="50" t="s">
        <v>29</v>
      </c>
    </row>
    <row r="802" spans="1:24" ht="14.1" customHeight="1" x14ac:dyDescent="0.25">
      <c r="A802" s="50" t="str">
        <f t="shared" si="12"/>
        <v>9100000042-0</v>
      </c>
      <c r="B802" s="57" t="s">
        <v>29</v>
      </c>
      <c r="C802" s="50" t="s">
        <v>29</v>
      </c>
      <c r="D802" s="50" t="s">
        <v>3467</v>
      </c>
      <c r="E802" s="50" t="s">
        <v>2814</v>
      </c>
      <c r="F802" s="50" t="s">
        <v>29</v>
      </c>
      <c r="G802" s="50" t="s">
        <v>29</v>
      </c>
      <c r="H802" s="50" t="s">
        <v>2904</v>
      </c>
      <c r="I802" s="58">
        <v>45202</v>
      </c>
      <c r="J802" s="50" t="s">
        <v>2816</v>
      </c>
      <c r="K802" s="59">
        <v>800</v>
      </c>
      <c r="L802" s="50" t="s">
        <v>37</v>
      </c>
      <c r="M802" s="51" t="s">
        <v>2747</v>
      </c>
      <c r="N802" s="50" t="s">
        <v>29</v>
      </c>
      <c r="O802" s="50" t="s">
        <v>32</v>
      </c>
      <c r="P802" s="50" t="s">
        <v>32</v>
      </c>
      <c r="Q802" s="50" t="s">
        <v>2937</v>
      </c>
      <c r="R802" s="50" t="s">
        <v>29</v>
      </c>
      <c r="S802" s="50" t="s">
        <v>2751</v>
      </c>
      <c r="T802" s="50" t="s">
        <v>2275</v>
      </c>
      <c r="U802" s="50" t="s">
        <v>30</v>
      </c>
      <c r="V802" s="50" t="str">
        <f>VLOOKUP(A802,Register!$D$2:$N$1317,11,0)</f>
        <v>CWIP- Token Room</v>
      </c>
      <c r="W802" s="50" t="s">
        <v>29</v>
      </c>
      <c r="X802" s="50" t="s">
        <v>29</v>
      </c>
    </row>
    <row r="803" spans="1:24" ht="14.1" customHeight="1" x14ac:dyDescent="0.25">
      <c r="A803" s="50" t="str">
        <f t="shared" si="12"/>
        <v>9100000042-0</v>
      </c>
      <c r="B803" s="57" t="s">
        <v>29</v>
      </c>
      <c r="C803" s="50" t="s">
        <v>29</v>
      </c>
      <c r="D803" s="50" t="s">
        <v>3467</v>
      </c>
      <c r="E803" s="50" t="s">
        <v>2814</v>
      </c>
      <c r="F803" s="50" t="s">
        <v>29</v>
      </c>
      <c r="G803" s="50" t="s">
        <v>29</v>
      </c>
      <c r="H803" s="50" t="s">
        <v>2904</v>
      </c>
      <c r="I803" s="58">
        <v>45202</v>
      </c>
      <c r="J803" s="50" t="s">
        <v>2816</v>
      </c>
      <c r="K803" s="59">
        <v>120</v>
      </c>
      <c r="L803" s="50" t="s">
        <v>37</v>
      </c>
      <c r="M803" s="51" t="s">
        <v>2747</v>
      </c>
      <c r="N803" s="50" t="s">
        <v>29</v>
      </c>
      <c r="O803" s="50" t="s">
        <v>32</v>
      </c>
      <c r="P803" s="50" t="s">
        <v>32</v>
      </c>
      <c r="Q803" s="50" t="s">
        <v>2937</v>
      </c>
      <c r="R803" s="50" t="s">
        <v>29</v>
      </c>
      <c r="S803" s="50" t="s">
        <v>2751</v>
      </c>
      <c r="T803" s="50" t="s">
        <v>2275</v>
      </c>
      <c r="U803" s="50" t="s">
        <v>30</v>
      </c>
      <c r="V803" s="50" t="str">
        <f>VLOOKUP(A803,Register!$D$2:$N$1317,11,0)</f>
        <v>CWIP- Token Room</v>
      </c>
      <c r="W803" s="50" t="s">
        <v>29</v>
      </c>
      <c r="X803" s="50" t="s">
        <v>29</v>
      </c>
    </row>
    <row r="804" spans="1:24" ht="14.1" customHeight="1" x14ac:dyDescent="0.25">
      <c r="A804" s="50" t="str">
        <f t="shared" si="12"/>
        <v>9100000042-0</v>
      </c>
      <c r="B804" s="57" t="s">
        <v>29</v>
      </c>
      <c r="C804" s="50" t="s">
        <v>29</v>
      </c>
      <c r="D804" s="50" t="s">
        <v>3467</v>
      </c>
      <c r="E804" s="50" t="s">
        <v>2814</v>
      </c>
      <c r="F804" s="50" t="s">
        <v>29</v>
      </c>
      <c r="G804" s="50" t="s">
        <v>29</v>
      </c>
      <c r="H804" s="50" t="s">
        <v>2904</v>
      </c>
      <c r="I804" s="58">
        <v>45202</v>
      </c>
      <c r="J804" s="50" t="s">
        <v>2816</v>
      </c>
      <c r="K804" s="59">
        <v>97.26</v>
      </c>
      <c r="L804" s="50" t="s">
        <v>37</v>
      </c>
      <c r="M804" s="51" t="s">
        <v>2747</v>
      </c>
      <c r="N804" s="50" t="s">
        <v>29</v>
      </c>
      <c r="O804" s="50" t="s">
        <v>32</v>
      </c>
      <c r="P804" s="50" t="s">
        <v>32</v>
      </c>
      <c r="Q804" s="50" t="s">
        <v>2937</v>
      </c>
      <c r="R804" s="50" t="s">
        <v>29</v>
      </c>
      <c r="S804" s="50" t="s">
        <v>2751</v>
      </c>
      <c r="T804" s="50" t="s">
        <v>2275</v>
      </c>
      <c r="U804" s="50" t="s">
        <v>30</v>
      </c>
      <c r="V804" s="50" t="str">
        <f>VLOOKUP(A804,Register!$D$2:$N$1317,11,0)</f>
        <v>CWIP- Token Room</v>
      </c>
      <c r="W804" s="50" t="s">
        <v>29</v>
      </c>
      <c r="X804" s="50" t="s">
        <v>29</v>
      </c>
    </row>
    <row r="805" spans="1:24" ht="14.1" customHeight="1" x14ac:dyDescent="0.25">
      <c r="A805" s="50" t="str">
        <f t="shared" si="12"/>
        <v>9100000042-0</v>
      </c>
      <c r="B805" s="57" t="s">
        <v>29</v>
      </c>
      <c r="C805" s="50" t="s">
        <v>29</v>
      </c>
      <c r="D805" s="50" t="s">
        <v>3467</v>
      </c>
      <c r="E805" s="50" t="s">
        <v>2814</v>
      </c>
      <c r="F805" s="50" t="s">
        <v>29</v>
      </c>
      <c r="G805" s="50" t="s">
        <v>29</v>
      </c>
      <c r="H805" s="50" t="s">
        <v>2904</v>
      </c>
      <c r="I805" s="58">
        <v>45202</v>
      </c>
      <c r="J805" s="50" t="s">
        <v>2816</v>
      </c>
      <c r="K805" s="59">
        <v>90</v>
      </c>
      <c r="L805" s="50" t="s">
        <v>37</v>
      </c>
      <c r="M805" s="51" t="s">
        <v>2747</v>
      </c>
      <c r="N805" s="50" t="s">
        <v>29</v>
      </c>
      <c r="O805" s="50" t="s">
        <v>32</v>
      </c>
      <c r="P805" s="50" t="s">
        <v>32</v>
      </c>
      <c r="Q805" s="50" t="s">
        <v>2937</v>
      </c>
      <c r="R805" s="50" t="s">
        <v>29</v>
      </c>
      <c r="S805" s="50" t="s">
        <v>2751</v>
      </c>
      <c r="T805" s="50" t="s">
        <v>2275</v>
      </c>
      <c r="U805" s="50" t="s">
        <v>30</v>
      </c>
      <c r="V805" s="50" t="str">
        <f>VLOOKUP(A805,Register!$D$2:$N$1317,11,0)</f>
        <v>CWIP- Token Room</v>
      </c>
      <c r="W805" s="50" t="s">
        <v>29</v>
      </c>
      <c r="X805" s="50" t="s">
        <v>29</v>
      </c>
    </row>
    <row r="806" spans="1:24" ht="14.1" customHeight="1" x14ac:dyDescent="0.25">
      <c r="A806" s="50" t="str">
        <f t="shared" si="12"/>
        <v>9100000042-0</v>
      </c>
      <c r="B806" s="57" t="s">
        <v>29</v>
      </c>
      <c r="C806" s="50" t="s">
        <v>29</v>
      </c>
      <c r="D806" s="50" t="s">
        <v>3468</v>
      </c>
      <c r="E806" s="50" t="s">
        <v>2814</v>
      </c>
      <c r="F806" s="50" t="s">
        <v>29</v>
      </c>
      <c r="G806" s="50" t="s">
        <v>29</v>
      </c>
      <c r="H806" s="50" t="s">
        <v>2904</v>
      </c>
      <c r="I806" s="58">
        <v>45202</v>
      </c>
      <c r="J806" s="50" t="s">
        <v>2816</v>
      </c>
      <c r="K806" s="59">
        <v>26835.65</v>
      </c>
      <c r="L806" s="50" t="s">
        <v>37</v>
      </c>
      <c r="M806" s="51" t="s">
        <v>2747</v>
      </c>
      <c r="N806" s="50" t="s">
        <v>29</v>
      </c>
      <c r="O806" s="50" t="s">
        <v>32</v>
      </c>
      <c r="P806" s="50" t="s">
        <v>32</v>
      </c>
      <c r="Q806" s="50" t="s">
        <v>3447</v>
      </c>
      <c r="R806" s="50" t="s">
        <v>29</v>
      </c>
      <c r="S806" s="50" t="s">
        <v>2751</v>
      </c>
      <c r="T806" s="50" t="s">
        <v>2275</v>
      </c>
      <c r="U806" s="50" t="s">
        <v>30</v>
      </c>
      <c r="V806" s="50" t="str">
        <f>VLOOKUP(A806,Register!$D$2:$N$1317,11,0)</f>
        <v>CWIP- Token Room</v>
      </c>
      <c r="W806" s="50" t="s">
        <v>29</v>
      </c>
      <c r="X806" s="50" t="s">
        <v>29</v>
      </c>
    </row>
    <row r="807" spans="1:24" ht="14.1" customHeight="1" x14ac:dyDescent="0.25">
      <c r="A807" s="50" t="str">
        <f t="shared" si="12"/>
        <v>9100000042-0</v>
      </c>
      <c r="B807" s="57" t="s">
        <v>29</v>
      </c>
      <c r="C807" s="50" t="s">
        <v>29</v>
      </c>
      <c r="D807" s="50" t="s">
        <v>3468</v>
      </c>
      <c r="E807" s="50" t="s">
        <v>2814</v>
      </c>
      <c r="F807" s="50" t="s">
        <v>29</v>
      </c>
      <c r="G807" s="50" t="s">
        <v>29</v>
      </c>
      <c r="H807" s="50" t="s">
        <v>2904</v>
      </c>
      <c r="I807" s="58">
        <v>45202</v>
      </c>
      <c r="J807" s="50" t="s">
        <v>2816</v>
      </c>
      <c r="K807" s="59">
        <v>1627.48</v>
      </c>
      <c r="L807" s="50" t="s">
        <v>37</v>
      </c>
      <c r="M807" s="51" t="s">
        <v>2747</v>
      </c>
      <c r="N807" s="50" t="s">
        <v>29</v>
      </c>
      <c r="O807" s="50" t="s">
        <v>32</v>
      </c>
      <c r="P807" s="50" t="s">
        <v>32</v>
      </c>
      <c r="Q807" s="50" t="s">
        <v>3447</v>
      </c>
      <c r="R807" s="50" t="s">
        <v>29</v>
      </c>
      <c r="S807" s="50" t="s">
        <v>2751</v>
      </c>
      <c r="T807" s="50" t="s">
        <v>2275</v>
      </c>
      <c r="U807" s="50" t="s">
        <v>30</v>
      </c>
      <c r="V807" s="50" t="str">
        <f>VLOOKUP(A807,Register!$D$2:$N$1317,11,0)</f>
        <v>CWIP- Token Room</v>
      </c>
      <c r="W807" s="50" t="s">
        <v>29</v>
      </c>
      <c r="X807" s="50" t="s">
        <v>29</v>
      </c>
    </row>
    <row r="808" spans="1:24" ht="14.1" customHeight="1" x14ac:dyDescent="0.25">
      <c r="A808" s="50" t="str">
        <f t="shared" si="12"/>
        <v>9100000042-0</v>
      </c>
      <c r="B808" s="57" t="s">
        <v>29</v>
      </c>
      <c r="C808" s="50" t="s">
        <v>29</v>
      </c>
      <c r="D808" s="50" t="s">
        <v>3469</v>
      </c>
      <c r="E808" s="50" t="s">
        <v>2814</v>
      </c>
      <c r="F808" s="50" t="s">
        <v>29</v>
      </c>
      <c r="G808" s="50" t="s">
        <v>29</v>
      </c>
      <c r="H808" s="50" t="s">
        <v>2904</v>
      </c>
      <c r="I808" s="58">
        <v>45202</v>
      </c>
      <c r="J808" s="50" t="s">
        <v>2816</v>
      </c>
      <c r="K808" s="59">
        <v>6708.91</v>
      </c>
      <c r="L808" s="50" t="s">
        <v>37</v>
      </c>
      <c r="M808" s="51" t="s">
        <v>2747</v>
      </c>
      <c r="N808" s="50" t="s">
        <v>29</v>
      </c>
      <c r="O808" s="50" t="s">
        <v>32</v>
      </c>
      <c r="P808" s="50" t="s">
        <v>32</v>
      </c>
      <c r="Q808" s="50" t="s">
        <v>3445</v>
      </c>
      <c r="R808" s="50" t="s">
        <v>29</v>
      </c>
      <c r="S808" s="50" t="s">
        <v>2751</v>
      </c>
      <c r="T808" s="50" t="s">
        <v>2275</v>
      </c>
      <c r="U808" s="50" t="s">
        <v>30</v>
      </c>
      <c r="V808" s="50" t="str">
        <f>VLOOKUP(A808,Register!$D$2:$N$1317,11,0)</f>
        <v>CWIP- Token Room</v>
      </c>
      <c r="W808" s="50" t="s">
        <v>29</v>
      </c>
      <c r="X808" s="50" t="s">
        <v>29</v>
      </c>
    </row>
    <row r="809" spans="1:24" ht="14.1" customHeight="1" x14ac:dyDescent="0.25">
      <c r="A809" s="50" t="str">
        <f t="shared" si="12"/>
        <v>9100000042-0</v>
      </c>
      <c r="B809" s="57" t="s">
        <v>29</v>
      </c>
      <c r="C809" s="50" t="s">
        <v>29</v>
      </c>
      <c r="D809" s="50" t="s">
        <v>3469</v>
      </c>
      <c r="E809" s="50" t="s">
        <v>2814</v>
      </c>
      <c r="F809" s="50" t="s">
        <v>29</v>
      </c>
      <c r="G809" s="50" t="s">
        <v>29</v>
      </c>
      <c r="H809" s="50" t="s">
        <v>2904</v>
      </c>
      <c r="I809" s="58">
        <v>45202</v>
      </c>
      <c r="J809" s="50" t="s">
        <v>2816</v>
      </c>
      <c r="K809" s="59">
        <v>26006.1</v>
      </c>
      <c r="L809" s="50" t="s">
        <v>37</v>
      </c>
      <c r="M809" s="51" t="s">
        <v>2747</v>
      </c>
      <c r="N809" s="50" t="s">
        <v>29</v>
      </c>
      <c r="O809" s="50" t="s">
        <v>32</v>
      </c>
      <c r="P809" s="50" t="s">
        <v>32</v>
      </c>
      <c r="Q809" s="50" t="s">
        <v>3445</v>
      </c>
      <c r="R809" s="50" t="s">
        <v>29</v>
      </c>
      <c r="S809" s="50" t="s">
        <v>2751</v>
      </c>
      <c r="T809" s="50" t="s">
        <v>2275</v>
      </c>
      <c r="U809" s="50" t="s">
        <v>30</v>
      </c>
      <c r="V809" s="50" t="str">
        <f>VLOOKUP(A809,Register!$D$2:$N$1317,11,0)</f>
        <v>CWIP- Token Room</v>
      </c>
      <c r="W809" s="50" t="s">
        <v>29</v>
      </c>
      <c r="X809" s="50" t="s">
        <v>29</v>
      </c>
    </row>
    <row r="810" spans="1:24" ht="14.1" customHeight="1" x14ac:dyDescent="0.25">
      <c r="A810" s="50" t="str">
        <f t="shared" si="12"/>
        <v>9100000042-0</v>
      </c>
      <c r="B810" s="57" t="s">
        <v>29</v>
      </c>
      <c r="C810" s="50" t="s">
        <v>29</v>
      </c>
      <c r="D810" s="50" t="s">
        <v>3469</v>
      </c>
      <c r="E810" s="50" t="s">
        <v>2814</v>
      </c>
      <c r="F810" s="50" t="s">
        <v>29</v>
      </c>
      <c r="G810" s="50" t="s">
        <v>29</v>
      </c>
      <c r="H810" s="50" t="s">
        <v>2904</v>
      </c>
      <c r="I810" s="58">
        <v>45202</v>
      </c>
      <c r="J810" s="50" t="s">
        <v>2816</v>
      </c>
      <c r="K810" s="59">
        <v>12774.55</v>
      </c>
      <c r="L810" s="50" t="s">
        <v>37</v>
      </c>
      <c r="M810" s="51" t="s">
        <v>2747</v>
      </c>
      <c r="N810" s="50" t="s">
        <v>29</v>
      </c>
      <c r="O810" s="50" t="s">
        <v>32</v>
      </c>
      <c r="P810" s="50" t="s">
        <v>32</v>
      </c>
      <c r="Q810" s="50" t="s">
        <v>3445</v>
      </c>
      <c r="R810" s="50" t="s">
        <v>29</v>
      </c>
      <c r="S810" s="50" t="s">
        <v>2751</v>
      </c>
      <c r="T810" s="50" t="s">
        <v>2275</v>
      </c>
      <c r="U810" s="50" t="s">
        <v>30</v>
      </c>
      <c r="V810" s="50" t="str">
        <f>VLOOKUP(A810,Register!$D$2:$N$1317,11,0)</f>
        <v>CWIP- Token Room</v>
      </c>
      <c r="W810" s="50" t="s">
        <v>29</v>
      </c>
      <c r="X810" s="50" t="s">
        <v>29</v>
      </c>
    </row>
    <row r="811" spans="1:24" ht="14.1" customHeight="1" x14ac:dyDescent="0.25">
      <c r="A811" s="50" t="str">
        <f t="shared" si="12"/>
        <v>9100000042-0</v>
      </c>
      <c r="B811" s="57" t="s">
        <v>29</v>
      </c>
      <c r="C811" s="50" t="s">
        <v>29</v>
      </c>
      <c r="D811" s="50" t="s">
        <v>3470</v>
      </c>
      <c r="E811" s="50" t="s">
        <v>2814</v>
      </c>
      <c r="F811" s="50" t="s">
        <v>29</v>
      </c>
      <c r="G811" s="50" t="s">
        <v>29</v>
      </c>
      <c r="H811" s="50" t="s">
        <v>2904</v>
      </c>
      <c r="I811" s="58">
        <v>45203</v>
      </c>
      <c r="J811" s="50" t="s">
        <v>2816</v>
      </c>
      <c r="K811" s="59">
        <v>38154.629999999997</v>
      </c>
      <c r="L811" s="50" t="s">
        <v>37</v>
      </c>
      <c r="M811" s="51" t="s">
        <v>2747</v>
      </c>
      <c r="N811" s="50" t="s">
        <v>29</v>
      </c>
      <c r="O811" s="50" t="s">
        <v>32</v>
      </c>
      <c r="P811" s="50" t="s">
        <v>32</v>
      </c>
      <c r="Q811" s="50" t="s">
        <v>3471</v>
      </c>
      <c r="R811" s="50" t="s">
        <v>29</v>
      </c>
      <c r="S811" s="50" t="s">
        <v>2751</v>
      </c>
      <c r="T811" s="50" t="s">
        <v>2275</v>
      </c>
      <c r="U811" s="50" t="s">
        <v>30</v>
      </c>
      <c r="V811" s="50" t="str">
        <f>VLOOKUP(A811,Register!$D$2:$N$1317,11,0)</f>
        <v>CWIP- Token Room</v>
      </c>
      <c r="W811" s="50" t="s">
        <v>29</v>
      </c>
      <c r="X811" s="50" t="s">
        <v>29</v>
      </c>
    </row>
    <row r="812" spans="1:24" ht="14.1" customHeight="1" x14ac:dyDescent="0.25">
      <c r="A812" s="50" t="str">
        <f t="shared" si="12"/>
        <v>9100000042-0</v>
      </c>
      <c r="B812" s="57" t="s">
        <v>29</v>
      </c>
      <c r="C812" s="50" t="s">
        <v>29</v>
      </c>
      <c r="D812" s="50" t="s">
        <v>3470</v>
      </c>
      <c r="E812" s="50" t="s">
        <v>2814</v>
      </c>
      <c r="F812" s="50" t="s">
        <v>29</v>
      </c>
      <c r="G812" s="50" t="s">
        <v>29</v>
      </c>
      <c r="H812" s="50" t="s">
        <v>2904</v>
      </c>
      <c r="I812" s="58">
        <v>45203</v>
      </c>
      <c r="J812" s="50" t="s">
        <v>2816</v>
      </c>
      <c r="K812" s="59">
        <v>15422.37</v>
      </c>
      <c r="L812" s="50" t="s">
        <v>37</v>
      </c>
      <c r="M812" s="51" t="s">
        <v>2747</v>
      </c>
      <c r="N812" s="50" t="s">
        <v>29</v>
      </c>
      <c r="O812" s="50" t="s">
        <v>32</v>
      </c>
      <c r="P812" s="50" t="s">
        <v>32</v>
      </c>
      <c r="Q812" s="50" t="s">
        <v>3471</v>
      </c>
      <c r="R812" s="50" t="s">
        <v>29</v>
      </c>
      <c r="S812" s="50" t="s">
        <v>2751</v>
      </c>
      <c r="T812" s="50" t="s">
        <v>2275</v>
      </c>
      <c r="U812" s="50" t="s">
        <v>30</v>
      </c>
      <c r="V812" s="50" t="str">
        <f>VLOOKUP(A812,Register!$D$2:$N$1317,11,0)</f>
        <v>CWIP- Token Room</v>
      </c>
      <c r="W812" s="50" t="s">
        <v>29</v>
      </c>
      <c r="X812" s="50" t="s">
        <v>29</v>
      </c>
    </row>
    <row r="813" spans="1:24" ht="14.1" customHeight="1" x14ac:dyDescent="0.25">
      <c r="A813" s="50" t="str">
        <f t="shared" si="12"/>
        <v>9100000046-0</v>
      </c>
      <c r="B813" s="57" t="s">
        <v>29</v>
      </c>
      <c r="C813" s="50" t="s">
        <v>29</v>
      </c>
      <c r="D813" s="50" t="s">
        <v>3472</v>
      </c>
      <c r="E813" s="50" t="s">
        <v>2814</v>
      </c>
      <c r="F813" s="50" t="s">
        <v>29</v>
      </c>
      <c r="G813" s="50" t="s">
        <v>29</v>
      </c>
      <c r="H813" s="50" t="s">
        <v>2904</v>
      </c>
      <c r="I813" s="58">
        <v>45204</v>
      </c>
      <c r="J813" s="50" t="s">
        <v>2816</v>
      </c>
      <c r="K813" s="59">
        <v>52012.19</v>
      </c>
      <c r="L813" s="50" t="s">
        <v>37</v>
      </c>
      <c r="M813" s="51" t="s">
        <v>2747</v>
      </c>
      <c r="N813" s="50" t="s">
        <v>29</v>
      </c>
      <c r="O813" s="50" t="s">
        <v>2829</v>
      </c>
      <c r="P813" s="50" t="s">
        <v>2829</v>
      </c>
      <c r="Q813" s="50" t="s">
        <v>3473</v>
      </c>
      <c r="R813" s="50" t="s">
        <v>29</v>
      </c>
      <c r="S813" s="50" t="s">
        <v>2751</v>
      </c>
      <c r="T813" s="50" t="s">
        <v>2283</v>
      </c>
      <c r="U813" s="50" t="s">
        <v>30</v>
      </c>
      <c r="V813" s="50" t="str">
        <f>VLOOKUP(A813,Register!$D$2:$N$1317,11,0)</f>
        <v xml:space="preserve"> CWIP-New Sulphur Godown</v>
      </c>
      <c r="W813" s="50" t="s">
        <v>29</v>
      </c>
      <c r="X813" s="50" t="s">
        <v>29</v>
      </c>
    </row>
    <row r="814" spans="1:24" ht="14.1" customHeight="1" x14ac:dyDescent="0.25">
      <c r="A814" s="50" t="str">
        <f t="shared" si="12"/>
        <v>9100000046-0</v>
      </c>
      <c r="B814" s="57" t="s">
        <v>29</v>
      </c>
      <c r="C814" s="50" t="s">
        <v>29</v>
      </c>
      <c r="D814" s="50" t="s">
        <v>3472</v>
      </c>
      <c r="E814" s="50" t="s">
        <v>2814</v>
      </c>
      <c r="F814" s="50" t="s">
        <v>29</v>
      </c>
      <c r="G814" s="50" t="s">
        <v>29</v>
      </c>
      <c r="H814" s="50" t="s">
        <v>2904</v>
      </c>
      <c r="I814" s="58">
        <v>45204</v>
      </c>
      <c r="J814" s="50" t="s">
        <v>2816</v>
      </c>
      <c r="K814" s="59">
        <v>35928.44</v>
      </c>
      <c r="L814" s="50" t="s">
        <v>37</v>
      </c>
      <c r="M814" s="51" t="s">
        <v>2747</v>
      </c>
      <c r="N814" s="50" t="s">
        <v>29</v>
      </c>
      <c r="O814" s="50" t="s">
        <v>2829</v>
      </c>
      <c r="P814" s="50" t="s">
        <v>2829</v>
      </c>
      <c r="Q814" s="50" t="s">
        <v>3473</v>
      </c>
      <c r="R814" s="50" t="s">
        <v>29</v>
      </c>
      <c r="S814" s="50" t="s">
        <v>2751</v>
      </c>
      <c r="T814" s="50" t="s">
        <v>2283</v>
      </c>
      <c r="U814" s="50" t="s">
        <v>30</v>
      </c>
      <c r="V814" s="50" t="str">
        <f>VLOOKUP(A814,Register!$D$2:$N$1317,11,0)</f>
        <v xml:space="preserve"> CWIP-New Sulphur Godown</v>
      </c>
      <c r="W814" s="50" t="s">
        <v>29</v>
      </c>
      <c r="X814" s="50" t="s">
        <v>29</v>
      </c>
    </row>
    <row r="815" spans="1:24" ht="14.1" customHeight="1" x14ac:dyDescent="0.25">
      <c r="A815" s="50" t="str">
        <f t="shared" si="12"/>
        <v>9100000042-0</v>
      </c>
      <c r="B815" s="57" t="s">
        <v>29</v>
      </c>
      <c r="C815" s="50" t="s">
        <v>29</v>
      </c>
      <c r="D815" s="50" t="s">
        <v>3474</v>
      </c>
      <c r="E815" s="50" t="s">
        <v>2814</v>
      </c>
      <c r="F815" s="50" t="s">
        <v>29</v>
      </c>
      <c r="G815" s="50" t="s">
        <v>29</v>
      </c>
      <c r="H815" s="50" t="s">
        <v>2904</v>
      </c>
      <c r="I815" s="58">
        <v>45204</v>
      </c>
      <c r="J815" s="50" t="s">
        <v>2816</v>
      </c>
      <c r="K815" s="59">
        <v>13417.83</v>
      </c>
      <c r="L815" s="50" t="s">
        <v>37</v>
      </c>
      <c r="M815" s="51" t="s">
        <v>2747</v>
      </c>
      <c r="N815" s="50" t="s">
        <v>29</v>
      </c>
      <c r="O815" s="50" t="s">
        <v>32</v>
      </c>
      <c r="P815" s="50" t="s">
        <v>32</v>
      </c>
      <c r="Q815" s="50" t="s">
        <v>3475</v>
      </c>
      <c r="R815" s="50" t="s">
        <v>29</v>
      </c>
      <c r="S815" s="50" t="s">
        <v>2751</v>
      </c>
      <c r="T815" s="50" t="s">
        <v>2275</v>
      </c>
      <c r="U815" s="50" t="s">
        <v>30</v>
      </c>
      <c r="V815" s="50" t="str">
        <f>VLOOKUP(A815,Register!$D$2:$N$1317,11,0)</f>
        <v>CWIP- Token Room</v>
      </c>
      <c r="W815" s="50" t="s">
        <v>29</v>
      </c>
      <c r="X815" s="50" t="s">
        <v>29</v>
      </c>
    </row>
    <row r="816" spans="1:24" ht="14.1" customHeight="1" x14ac:dyDescent="0.25">
      <c r="A816" s="50" t="str">
        <f t="shared" si="12"/>
        <v>9100000046-0</v>
      </c>
      <c r="B816" s="57" t="s">
        <v>29</v>
      </c>
      <c r="C816" s="50" t="s">
        <v>29</v>
      </c>
      <c r="D816" s="50" t="s">
        <v>3476</v>
      </c>
      <c r="E816" s="50" t="s">
        <v>2814</v>
      </c>
      <c r="F816" s="50" t="s">
        <v>29</v>
      </c>
      <c r="G816" s="50" t="s">
        <v>29</v>
      </c>
      <c r="H816" s="50" t="s">
        <v>2904</v>
      </c>
      <c r="I816" s="58">
        <v>45204</v>
      </c>
      <c r="J816" s="50" t="s">
        <v>2816</v>
      </c>
      <c r="K816" s="59">
        <v>27253.31</v>
      </c>
      <c r="L816" s="50" t="s">
        <v>37</v>
      </c>
      <c r="M816" s="51" t="s">
        <v>2747</v>
      </c>
      <c r="N816" s="50" t="s">
        <v>29</v>
      </c>
      <c r="O816" s="50" t="s">
        <v>2829</v>
      </c>
      <c r="P816" s="50" t="s">
        <v>2829</v>
      </c>
      <c r="Q816" s="50" t="s">
        <v>3473</v>
      </c>
      <c r="R816" s="50" t="s">
        <v>29</v>
      </c>
      <c r="S816" s="50" t="s">
        <v>2751</v>
      </c>
      <c r="T816" s="50" t="s">
        <v>2283</v>
      </c>
      <c r="U816" s="50" t="s">
        <v>30</v>
      </c>
      <c r="V816" s="50" t="str">
        <f>VLOOKUP(A816,Register!$D$2:$N$1317,11,0)</f>
        <v xml:space="preserve"> CWIP-New Sulphur Godown</v>
      </c>
      <c r="W816" s="50" t="s">
        <v>29</v>
      </c>
      <c r="X816" s="50" t="s">
        <v>29</v>
      </c>
    </row>
    <row r="817" spans="1:24" ht="14.1" customHeight="1" x14ac:dyDescent="0.25">
      <c r="A817" s="50" t="str">
        <f t="shared" si="12"/>
        <v>9100000032-0</v>
      </c>
      <c r="B817" s="57" t="s">
        <v>29</v>
      </c>
      <c r="C817" s="50" t="s">
        <v>29</v>
      </c>
      <c r="D817" s="50" t="s">
        <v>3477</v>
      </c>
      <c r="E817" s="50" t="s">
        <v>2814</v>
      </c>
      <c r="F817" s="50" t="s">
        <v>29</v>
      </c>
      <c r="G817" s="50" t="s">
        <v>29</v>
      </c>
      <c r="H817" s="50" t="s">
        <v>2904</v>
      </c>
      <c r="I817" s="58">
        <v>45204</v>
      </c>
      <c r="J817" s="50" t="s">
        <v>2816</v>
      </c>
      <c r="K817" s="59">
        <v>10077.709999999999</v>
      </c>
      <c r="L817" s="50" t="s">
        <v>37</v>
      </c>
      <c r="M817" s="51" t="s">
        <v>2747</v>
      </c>
      <c r="N817" s="50" t="s">
        <v>29</v>
      </c>
      <c r="O817" s="50" t="s">
        <v>32</v>
      </c>
      <c r="P817" s="50" t="s">
        <v>32</v>
      </c>
      <c r="Q817" s="50" t="s">
        <v>3478</v>
      </c>
      <c r="R817" s="50" t="s">
        <v>29</v>
      </c>
      <c r="S817" s="50" t="s">
        <v>2751</v>
      </c>
      <c r="T817" s="50" t="s">
        <v>2255</v>
      </c>
      <c r="U817" s="50" t="s">
        <v>30</v>
      </c>
      <c r="V817" s="50" t="str">
        <f>VLOOKUP(A817,Register!$D$2:$N$1317,11,0)</f>
        <v>CWIP - CANE YARD ROAD &amp; DRAIN WORK</v>
      </c>
      <c r="W817" s="50" t="s">
        <v>29</v>
      </c>
      <c r="X817" s="50" t="s">
        <v>29</v>
      </c>
    </row>
    <row r="818" spans="1:24" ht="14.1" customHeight="1" x14ac:dyDescent="0.25">
      <c r="A818" s="50" t="str">
        <f t="shared" si="12"/>
        <v>9100000032-0</v>
      </c>
      <c r="B818" s="57" t="s">
        <v>29</v>
      </c>
      <c r="C818" s="50" t="s">
        <v>29</v>
      </c>
      <c r="D818" s="50" t="s">
        <v>3477</v>
      </c>
      <c r="E818" s="50" t="s">
        <v>2814</v>
      </c>
      <c r="F818" s="50" t="s">
        <v>29</v>
      </c>
      <c r="G818" s="50" t="s">
        <v>29</v>
      </c>
      <c r="H818" s="50" t="s">
        <v>2904</v>
      </c>
      <c r="I818" s="58">
        <v>45204</v>
      </c>
      <c r="J818" s="50" t="s">
        <v>2816</v>
      </c>
      <c r="K818" s="59">
        <v>14371.37</v>
      </c>
      <c r="L818" s="50" t="s">
        <v>37</v>
      </c>
      <c r="M818" s="51" t="s">
        <v>2747</v>
      </c>
      <c r="N818" s="50" t="s">
        <v>29</v>
      </c>
      <c r="O818" s="50" t="s">
        <v>32</v>
      </c>
      <c r="P818" s="50" t="s">
        <v>32</v>
      </c>
      <c r="Q818" s="50" t="s">
        <v>3478</v>
      </c>
      <c r="R818" s="50" t="s">
        <v>29</v>
      </c>
      <c r="S818" s="50" t="s">
        <v>2751</v>
      </c>
      <c r="T818" s="50" t="s">
        <v>2255</v>
      </c>
      <c r="U818" s="50" t="s">
        <v>30</v>
      </c>
      <c r="V818" s="50" t="str">
        <f>VLOOKUP(A818,Register!$D$2:$N$1317,11,0)</f>
        <v>CWIP - CANE YARD ROAD &amp; DRAIN WORK</v>
      </c>
      <c r="W818" s="50" t="s">
        <v>29</v>
      </c>
      <c r="X818" s="50" t="s">
        <v>29</v>
      </c>
    </row>
    <row r="819" spans="1:24" ht="14.1" customHeight="1" x14ac:dyDescent="0.25">
      <c r="A819" s="50" t="str">
        <f t="shared" si="12"/>
        <v>9100000032-0</v>
      </c>
      <c r="B819" s="57" t="s">
        <v>29</v>
      </c>
      <c r="C819" s="50" t="s">
        <v>29</v>
      </c>
      <c r="D819" s="50" t="s">
        <v>3477</v>
      </c>
      <c r="E819" s="50" t="s">
        <v>2814</v>
      </c>
      <c r="F819" s="50" t="s">
        <v>29</v>
      </c>
      <c r="G819" s="50" t="s">
        <v>29</v>
      </c>
      <c r="H819" s="50" t="s">
        <v>2904</v>
      </c>
      <c r="I819" s="58">
        <v>45204</v>
      </c>
      <c r="J819" s="50" t="s">
        <v>2816</v>
      </c>
      <c r="K819" s="59">
        <v>31207.32</v>
      </c>
      <c r="L819" s="50" t="s">
        <v>37</v>
      </c>
      <c r="M819" s="51" t="s">
        <v>2747</v>
      </c>
      <c r="N819" s="50" t="s">
        <v>29</v>
      </c>
      <c r="O819" s="50" t="s">
        <v>32</v>
      </c>
      <c r="P819" s="50" t="s">
        <v>32</v>
      </c>
      <c r="Q819" s="50" t="s">
        <v>3478</v>
      </c>
      <c r="R819" s="50" t="s">
        <v>29</v>
      </c>
      <c r="S819" s="50" t="s">
        <v>2751</v>
      </c>
      <c r="T819" s="50" t="s">
        <v>2255</v>
      </c>
      <c r="U819" s="50" t="s">
        <v>30</v>
      </c>
      <c r="V819" s="50" t="str">
        <f>VLOOKUP(A819,Register!$D$2:$N$1317,11,0)</f>
        <v>CWIP - CANE YARD ROAD &amp; DRAIN WORK</v>
      </c>
      <c r="W819" s="50" t="s">
        <v>29</v>
      </c>
      <c r="X819" s="50" t="s">
        <v>29</v>
      </c>
    </row>
    <row r="820" spans="1:24" ht="14.1" customHeight="1" x14ac:dyDescent="0.25">
      <c r="A820" s="50" t="str">
        <f t="shared" si="12"/>
        <v>9100000032-0</v>
      </c>
      <c r="B820" s="57" t="s">
        <v>29</v>
      </c>
      <c r="C820" s="50" t="s">
        <v>29</v>
      </c>
      <c r="D820" s="50" t="s">
        <v>3479</v>
      </c>
      <c r="E820" s="50" t="s">
        <v>2814</v>
      </c>
      <c r="F820" s="50" t="s">
        <v>29</v>
      </c>
      <c r="G820" s="50" t="s">
        <v>29</v>
      </c>
      <c r="H820" s="50" t="s">
        <v>2904</v>
      </c>
      <c r="I820" s="58">
        <v>45204</v>
      </c>
      <c r="J820" s="50" t="s">
        <v>2816</v>
      </c>
      <c r="K820" s="59">
        <v>31207.32</v>
      </c>
      <c r="L820" s="50" t="s">
        <v>37</v>
      </c>
      <c r="M820" s="51" t="s">
        <v>2747</v>
      </c>
      <c r="N820" s="50" t="s">
        <v>29</v>
      </c>
      <c r="O820" s="50" t="s">
        <v>32</v>
      </c>
      <c r="P820" s="50" t="s">
        <v>32</v>
      </c>
      <c r="Q820" s="50" t="s">
        <v>3471</v>
      </c>
      <c r="R820" s="50" t="s">
        <v>29</v>
      </c>
      <c r="S820" s="50" t="s">
        <v>2751</v>
      </c>
      <c r="T820" s="50" t="s">
        <v>2255</v>
      </c>
      <c r="U820" s="50" t="s">
        <v>30</v>
      </c>
      <c r="V820" s="50" t="str">
        <f>VLOOKUP(A820,Register!$D$2:$N$1317,11,0)</f>
        <v>CWIP - CANE YARD ROAD &amp; DRAIN WORK</v>
      </c>
      <c r="W820" s="50" t="s">
        <v>29</v>
      </c>
      <c r="X820" s="50" t="s">
        <v>29</v>
      </c>
    </row>
    <row r="821" spans="1:24" ht="14.1" customHeight="1" x14ac:dyDescent="0.25">
      <c r="A821" s="50" t="str">
        <f t="shared" si="12"/>
        <v>9100000032-0</v>
      </c>
      <c r="B821" s="57" t="s">
        <v>29</v>
      </c>
      <c r="C821" s="50" t="s">
        <v>29</v>
      </c>
      <c r="D821" s="50" t="s">
        <v>3480</v>
      </c>
      <c r="E821" s="50" t="s">
        <v>2814</v>
      </c>
      <c r="F821" s="50" t="s">
        <v>29</v>
      </c>
      <c r="G821" s="50" t="s">
        <v>29</v>
      </c>
      <c r="H821" s="50" t="s">
        <v>2904</v>
      </c>
      <c r="I821" s="58">
        <v>45204</v>
      </c>
      <c r="J821" s="50" t="s">
        <v>2816</v>
      </c>
      <c r="K821" s="59">
        <v>21607.93</v>
      </c>
      <c r="L821" s="50" t="s">
        <v>37</v>
      </c>
      <c r="M821" s="51" t="s">
        <v>2747</v>
      </c>
      <c r="N821" s="50" t="s">
        <v>29</v>
      </c>
      <c r="O821" s="50" t="s">
        <v>32</v>
      </c>
      <c r="P821" s="50" t="s">
        <v>32</v>
      </c>
      <c r="Q821" s="50" t="s">
        <v>3471</v>
      </c>
      <c r="R821" s="50" t="s">
        <v>29</v>
      </c>
      <c r="S821" s="50" t="s">
        <v>2751</v>
      </c>
      <c r="T821" s="50" t="s">
        <v>2255</v>
      </c>
      <c r="U821" s="50" t="s">
        <v>30</v>
      </c>
      <c r="V821" s="50" t="str">
        <f>VLOOKUP(A821,Register!$D$2:$N$1317,11,0)</f>
        <v>CWIP - CANE YARD ROAD &amp; DRAIN WORK</v>
      </c>
      <c r="W821" s="50" t="s">
        <v>29</v>
      </c>
      <c r="X821" s="50" t="s">
        <v>29</v>
      </c>
    </row>
    <row r="822" spans="1:24" ht="14.1" customHeight="1" x14ac:dyDescent="0.25">
      <c r="A822" s="50" t="str">
        <f t="shared" si="12"/>
        <v>9100000032-0</v>
      </c>
      <c r="B822" s="57" t="s">
        <v>29</v>
      </c>
      <c r="C822" s="50" t="s">
        <v>29</v>
      </c>
      <c r="D822" s="50" t="s">
        <v>3481</v>
      </c>
      <c r="E822" s="50" t="s">
        <v>2814</v>
      </c>
      <c r="F822" s="50" t="s">
        <v>29</v>
      </c>
      <c r="G822" s="50" t="s">
        <v>29</v>
      </c>
      <c r="H822" s="50" t="s">
        <v>2904</v>
      </c>
      <c r="I822" s="58">
        <v>45204</v>
      </c>
      <c r="J822" s="50" t="s">
        <v>2816</v>
      </c>
      <c r="K822" s="59">
        <v>54506.61</v>
      </c>
      <c r="L822" s="50" t="s">
        <v>37</v>
      </c>
      <c r="M822" s="51" t="s">
        <v>2747</v>
      </c>
      <c r="N822" s="50" t="s">
        <v>29</v>
      </c>
      <c r="O822" s="50" t="s">
        <v>32</v>
      </c>
      <c r="P822" s="50" t="s">
        <v>32</v>
      </c>
      <c r="Q822" s="50" t="s">
        <v>3445</v>
      </c>
      <c r="R822" s="50" t="s">
        <v>29</v>
      </c>
      <c r="S822" s="50" t="s">
        <v>2751</v>
      </c>
      <c r="T822" s="50" t="s">
        <v>2255</v>
      </c>
      <c r="U822" s="50" t="s">
        <v>30</v>
      </c>
      <c r="V822" s="50" t="str">
        <f>VLOOKUP(A822,Register!$D$2:$N$1317,11,0)</f>
        <v>CWIP - CANE YARD ROAD &amp; DRAIN WORK</v>
      </c>
      <c r="W822" s="50" t="s">
        <v>29</v>
      </c>
      <c r="X822" s="50" t="s">
        <v>29</v>
      </c>
    </row>
    <row r="823" spans="1:24" ht="14.1" customHeight="1" x14ac:dyDescent="0.25">
      <c r="A823" s="50" t="str">
        <f t="shared" si="12"/>
        <v>9100000042-0</v>
      </c>
      <c r="B823" s="57" t="s">
        <v>29</v>
      </c>
      <c r="C823" s="50" t="s">
        <v>29</v>
      </c>
      <c r="D823" s="50" t="s">
        <v>3482</v>
      </c>
      <c r="E823" s="50" t="s">
        <v>2814</v>
      </c>
      <c r="F823" s="50" t="s">
        <v>29</v>
      </c>
      <c r="G823" s="50" t="s">
        <v>29</v>
      </c>
      <c r="H823" s="50" t="s">
        <v>2904</v>
      </c>
      <c r="I823" s="58">
        <v>45205</v>
      </c>
      <c r="J823" s="50" t="s">
        <v>2816</v>
      </c>
      <c r="K823" s="59">
        <v>7899.82</v>
      </c>
      <c r="L823" s="50" t="s">
        <v>37</v>
      </c>
      <c r="M823" s="51" t="s">
        <v>2747</v>
      </c>
      <c r="N823" s="50" t="s">
        <v>29</v>
      </c>
      <c r="O823" s="50" t="s">
        <v>32</v>
      </c>
      <c r="P823" s="50" t="s">
        <v>32</v>
      </c>
      <c r="Q823" s="50" t="s">
        <v>3445</v>
      </c>
      <c r="R823" s="50" t="s">
        <v>29</v>
      </c>
      <c r="S823" s="50" t="s">
        <v>2751</v>
      </c>
      <c r="T823" s="50" t="s">
        <v>2275</v>
      </c>
      <c r="U823" s="50" t="s">
        <v>30</v>
      </c>
      <c r="V823" s="50" t="str">
        <f>VLOOKUP(A823,Register!$D$2:$N$1317,11,0)</f>
        <v>CWIP- Token Room</v>
      </c>
      <c r="W823" s="50" t="s">
        <v>29</v>
      </c>
      <c r="X823" s="50" t="s">
        <v>29</v>
      </c>
    </row>
    <row r="824" spans="1:24" ht="14.1" customHeight="1" x14ac:dyDescent="0.25">
      <c r="A824" s="50" t="str">
        <f t="shared" si="12"/>
        <v>9100000042-0</v>
      </c>
      <c r="B824" s="57" t="s">
        <v>29</v>
      </c>
      <c r="C824" s="50" t="s">
        <v>29</v>
      </c>
      <c r="D824" s="50" t="s">
        <v>3482</v>
      </c>
      <c r="E824" s="50" t="s">
        <v>2814</v>
      </c>
      <c r="F824" s="50" t="s">
        <v>29</v>
      </c>
      <c r="G824" s="50" t="s">
        <v>29</v>
      </c>
      <c r="H824" s="50" t="s">
        <v>2904</v>
      </c>
      <c r="I824" s="58">
        <v>45205</v>
      </c>
      <c r="J824" s="50" t="s">
        <v>2816</v>
      </c>
      <c r="K824" s="59">
        <v>19074.169999999998</v>
      </c>
      <c r="L824" s="50" t="s">
        <v>37</v>
      </c>
      <c r="M824" s="51" t="s">
        <v>2747</v>
      </c>
      <c r="N824" s="50" t="s">
        <v>29</v>
      </c>
      <c r="O824" s="50" t="s">
        <v>32</v>
      </c>
      <c r="P824" s="50" t="s">
        <v>32</v>
      </c>
      <c r="Q824" s="50" t="s">
        <v>3445</v>
      </c>
      <c r="R824" s="50" t="s">
        <v>29</v>
      </c>
      <c r="S824" s="50" t="s">
        <v>2751</v>
      </c>
      <c r="T824" s="50" t="s">
        <v>2275</v>
      </c>
      <c r="U824" s="50" t="s">
        <v>30</v>
      </c>
      <c r="V824" s="50" t="str">
        <f>VLOOKUP(A824,Register!$D$2:$N$1317,11,0)</f>
        <v>CWIP- Token Room</v>
      </c>
      <c r="W824" s="50" t="s">
        <v>29</v>
      </c>
      <c r="X824" s="50" t="s">
        <v>29</v>
      </c>
    </row>
    <row r="825" spans="1:24" ht="14.1" customHeight="1" x14ac:dyDescent="0.25">
      <c r="A825" s="50" t="str">
        <f t="shared" si="12"/>
        <v>9100000016-0</v>
      </c>
      <c r="B825" s="57" t="s">
        <v>29</v>
      </c>
      <c r="C825" s="50" t="s">
        <v>29</v>
      </c>
      <c r="D825" s="50" t="s">
        <v>3483</v>
      </c>
      <c r="E825" s="50" t="s">
        <v>2814</v>
      </c>
      <c r="F825" s="50" t="s">
        <v>29</v>
      </c>
      <c r="G825" s="50" t="s">
        <v>29</v>
      </c>
      <c r="H825" s="50" t="s">
        <v>2904</v>
      </c>
      <c r="I825" s="58">
        <v>45206</v>
      </c>
      <c r="J825" s="50" t="s">
        <v>2816</v>
      </c>
      <c r="K825" s="59">
        <v>218026.44</v>
      </c>
      <c r="L825" s="50" t="s">
        <v>37</v>
      </c>
      <c r="M825" s="51" t="s">
        <v>2747</v>
      </c>
      <c r="N825" s="50" t="s">
        <v>29</v>
      </c>
      <c r="O825" s="50" t="s">
        <v>32</v>
      </c>
      <c r="P825" s="50" t="s">
        <v>32</v>
      </c>
      <c r="Q825" s="50" t="s">
        <v>3484</v>
      </c>
      <c r="R825" s="50" t="s">
        <v>29</v>
      </c>
      <c r="S825" s="50" t="s">
        <v>2751</v>
      </c>
      <c r="T825" s="50" t="s">
        <v>2215</v>
      </c>
      <c r="U825" s="50" t="s">
        <v>30</v>
      </c>
      <c r="V825" s="50" t="str">
        <f>VLOOKUP(A825,Register!$D$2:$N$1317,11,0)</f>
        <v>CWIP- ROAD &amp; DRAIN INSIDE FACTORY</v>
      </c>
      <c r="W825" s="50" t="s">
        <v>29</v>
      </c>
      <c r="X825" s="50" t="s">
        <v>29</v>
      </c>
    </row>
    <row r="826" spans="1:24" ht="14.1" customHeight="1" x14ac:dyDescent="0.25">
      <c r="A826" s="50" t="str">
        <f t="shared" si="12"/>
        <v>9100000016-0</v>
      </c>
      <c r="B826" s="57" t="s">
        <v>29</v>
      </c>
      <c r="C826" s="50" t="s">
        <v>29</v>
      </c>
      <c r="D826" s="50" t="s">
        <v>3485</v>
      </c>
      <c r="E826" s="50" t="s">
        <v>2814</v>
      </c>
      <c r="F826" s="50" t="s">
        <v>29</v>
      </c>
      <c r="G826" s="50" t="s">
        <v>29</v>
      </c>
      <c r="H826" s="50" t="s">
        <v>2904</v>
      </c>
      <c r="I826" s="58">
        <v>45206</v>
      </c>
      <c r="J826" s="50" t="s">
        <v>2816</v>
      </c>
      <c r="K826" s="59">
        <v>218026.44</v>
      </c>
      <c r="L826" s="50" t="s">
        <v>37</v>
      </c>
      <c r="M826" s="51" t="s">
        <v>2747</v>
      </c>
      <c r="N826" s="50" t="s">
        <v>29</v>
      </c>
      <c r="O826" s="50" t="s">
        <v>32</v>
      </c>
      <c r="P826" s="50" t="s">
        <v>32</v>
      </c>
      <c r="Q826" s="50" t="s">
        <v>3486</v>
      </c>
      <c r="R826" s="50" t="s">
        <v>29</v>
      </c>
      <c r="S826" s="50" t="s">
        <v>2751</v>
      </c>
      <c r="T826" s="50" t="s">
        <v>2215</v>
      </c>
      <c r="U826" s="50" t="s">
        <v>30</v>
      </c>
      <c r="V826" s="50" t="str">
        <f>VLOOKUP(A826,Register!$D$2:$N$1317,11,0)</f>
        <v>CWIP- ROAD &amp; DRAIN INSIDE FACTORY</v>
      </c>
      <c r="W826" s="50" t="s">
        <v>29</v>
      </c>
      <c r="X826" s="50" t="s">
        <v>29</v>
      </c>
    </row>
    <row r="827" spans="1:24" ht="14.1" customHeight="1" x14ac:dyDescent="0.25">
      <c r="A827" s="50" t="str">
        <f t="shared" si="12"/>
        <v>9100000032-0</v>
      </c>
      <c r="B827" s="57" t="s">
        <v>29</v>
      </c>
      <c r="C827" s="50" t="s">
        <v>29</v>
      </c>
      <c r="D827" s="50" t="s">
        <v>3487</v>
      </c>
      <c r="E827" s="50" t="s">
        <v>2814</v>
      </c>
      <c r="F827" s="50" t="s">
        <v>29</v>
      </c>
      <c r="G827" s="50" t="s">
        <v>29</v>
      </c>
      <c r="H827" s="50" t="s">
        <v>2904</v>
      </c>
      <c r="I827" s="58">
        <v>45206</v>
      </c>
      <c r="J827" s="50" t="s">
        <v>2816</v>
      </c>
      <c r="K827" s="59">
        <v>81759.91</v>
      </c>
      <c r="L827" s="50" t="s">
        <v>37</v>
      </c>
      <c r="M827" s="51" t="s">
        <v>2747</v>
      </c>
      <c r="N827" s="50" t="s">
        <v>29</v>
      </c>
      <c r="O827" s="50" t="s">
        <v>32</v>
      </c>
      <c r="P827" s="50" t="s">
        <v>32</v>
      </c>
      <c r="Q827" s="50" t="s">
        <v>3343</v>
      </c>
      <c r="R827" s="50" t="s">
        <v>29</v>
      </c>
      <c r="S827" s="50" t="s">
        <v>2751</v>
      </c>
      <c r="T827" s="50" t="s">
        <v>2255</v>
      </c>
      <c r="U827" s="50" t="s">
        <v>30</v>
      </c>
      <c r="V827" s="50" t="str">
        <f>VLOOKUP(A827,Register!$D$2:$N$1317,11,0)</f>
        <v>CWIP - CANE YARD ROAD &amp; DRAIN WORK</v>
      </c>
      <c r="W827" s="50" t="s">
        <v>29</v>
      </c>
      <c r="X827" s="50" t="s">
        <v>29</v>
      </c>
    </row>
    <row r="828" spans="1:24" ht="14.1" customHeight="1" x14ac:dyDescent="0.25">
      <c r="A828" s="50" t="str">
        <f t="shared" si="12"/>
        <v>9100000032-0</v>
      </c>
      <c r="B828" s="57" t="s">
        <v>29</v>
      </c>
      <c r="C828" s="50" t="s">
        <v>29</v>
      </c>
      <c r="D828" s="50" t="s">
        <v>3488</v>
      </c>
      <c r="E828" s="50" t="s">
        <v>2814</v>
      </c>
      <c r="F828" s="50" t="s">
        <v>29</v>
      </c>
      <c r="G828" s="50" t="s">
        <v>29</v>
      </c>
      <c r="H828" s="50" t="s">
        <v>2904</v>
      </c>
      <c r="I828" s="58">
        <v>45206</v>
      </c>
      <c r="J828" s="50" t="s">
        <v>2816</v>
      </c>
      <c r="K828" s="59">
        <v>218026.44</v>
      </c>
      <c r="L828" s="50" t="s">
        <v>37</v>
      </c>
      <c r="M828" s="51" t="s">
        <v>2747</v>
      </c>
      <c r="N828" s="50" t="s">
        <v>29</v>
      </c>
      <c r="O828" s="50" t="s">
        <v>32</v>
      </c>
      <c r="P828" s="50" t="s">
        <v>32</v>
      </c>
      <c r="Q828" s="50" t="s">
        <v>3489</v>
      </c>
      <c r="R828" s="50" t="s">
        <v>29</v>
      </c>
      <c r="S828" s="50" t="s">
        <v>2751</v>
      </c>
      <c r="T828" s="50" t="s">
        <v>2255</v>
      </c>
      <c r="U828" s="50" t="s">
        <v>30</v>
      </c>
      <c r="V828" s="50" t="str">
        <f>VLOOKUP(A828,Register!$D$2:$N$1317,11,0)</f>
        <v>CWIP - CANE YARD ROAD &amp; DRAIN WORK</v>
      </c>
      <c r="W828" s="50" t="s">
        <v>29</v>
      </c>
      <c r="X828" s="50" t="s">
        <v>29</v>
      </c>
    </row>
    <row r="829" spans="1:24" ht="14.1" customHeight="1" x14ac:dyDescent="0.25">
      <c r="A829" s="50" t="str">
        <f t="shared" si="12"/>
        <v>9100000032-0</v>
      </c>
      <c r="B829" s="57" t="s">
        <v>29</v>
      </c>
      <c r="C829" s="50" t="s">
        <v>29</v>
      </c>
      <c r="D829" s="50" t="s">
        <v>3490</v>
      </c>
      <c r="E829" s="50" t="s">
        <v>2814</v>
      </c>
      <c r="F829" s="50" t="s">
        <v>29</v>
      </c>
      <c r="G829" s="50" t="s">
        <v>29</v>
      </c>
      <c r="H829" s="50" t="s">
        <v>2904</v>
      </c>
      <c r="I829" s="58">
        <v>45206</v>
      </c>
      <c r="J829" s="50" t="s">
        <v>2816</v>
      </c>
      <c r="K829" s="59">
        <v>218026.44</v>
      </c>
      <c r="L829" s="50" t="s">
        <v>37</v>
      </c>
      <c r="M829" s="51" t="s">
        <v>2747</v>
      </c>
      <c r="N829" s="50" t="s">
        <v>29</v>
      </c>
      <c r="O829" s="50" t="s">
        <v>32</v>
      </c>
      <c r="P829" s="50" t="s">
        <v>32</v>
      </c>
      <c r="Q829" s="50" t="s">
        <v>3486</v>
      </c>
      <c r="R829" s="50" t="s">
        <v>29</v>
      </c>
      <c r="S829" s="50" t="s">
        <v>2751</v>
      </c>
      <c r="T829" s="50" t="s">
        <v>2255</v>
      </c>
      <c r="U829" s="50" t="s">
        <v>30</v>
      </c>
      <c r="V829" s="50" t="str">
        <f>VLOOKUP(A829,Register!$D$2:$N$1317,11,0)</f>
        <v>CWIP - CANE YARD ROAD &amp; DRAIN WORK</v>
      </c>
      <c r="W829" s="50" t="s">
        <v>29</v>
      </c>
      <c r="X829" s="50" t="s">
        <v>29</v>
      </c>
    </row>
    <row r="830" spans="1:24" ht="14.1" customHeight="1" x14ac:dyDescent="0.25">
      <c r="A830" s="50" t="str">
        <f t="shared" si="12"/>
        <v>9100000042-0</v>
      </c>
      <c r="B830" s="57" t="s">
        <v>29</v>
      </c>
      <c r="C830" s="50" t="s">
        <v>29</v>
      </c>
      <c r="D830" s="50" t="s">
        <v>3491</v>
      </c>
      <c r="E830" s="50" t="s">
        <v>2814</v>
      </c>
      <c r="F830" s="50" t="s">
        <v>29</v>
      </c>
      <c r="G830" s="50" t="s">
        <v>29</v>
      </c>
      <c r="H830" s="50" t="s">
        <v>2904</v>
      </c>
      <c r="I830" s="58">
        <v>45207</v>
      </c>
      <c r="J830" s="50" t="s">
        <v>2816</v>
      </c>
      <c r="K830" s="59">
        <v>4478.9799999999996</v>
      </c>
      <c r="L830" s="50" t="s">
        <v>37</v>
      </c>
      <c r="M830" s="51" t="s">
        <v>2747</v>
      </c>
      <c r="N830" s="50" t="s">
        <v>29</v>
      </c>
      <c r="O830" s="50" t="s">
        <v>32</v>
      </c>
      <c r="P830" s="50" t="s">
        <v>32</v>
      </c>
      <c r="Q830" s="50" t="s">
        <v>3492</v>
      </c>
      <c r="R830" s="50" t="s">
        <v>29</v>
      </c>
      <c r="S830" s="50" t="s">
        <v>2751</v>
      </c>
      <c r="T830" s="50" t="s">
        <v>2275</v>
      </c>
      <c r="U830" s="50" t="s">
        <v>30</v>
      </c>
      <c r="V830" s="50" t="str">
        <f>VLOOKUP(A830,Register!$D$2:$N$1317,11,0)</f>
        <v>CWIP- Token Room</v>
      </c>
      <c r="W830" s="50" t="s">
        <v>29</v>
      </c>
      <c r="X830" s="50" t="s">
        <v>29</v>
      </c>
    </row>
    <row r="831" spans="1:24" ht="14.1" customHeight="1" x14ac:dyDescent="0.25">
      <c r="A831" s="50" t="str">
        <f t="shared" si="12"/>
        <v>9100000042-0</v>
      </c>
      <c r="B831" s="57" t="s">
        <v>29</v>
      </c>
      <c r="C831" s="50" t="s">
        <v>29</v>
      </c>
      <c r="D831" s="50" t="s">
        <v>3491</v>
      </c>
      <c r="E831" s="50" t="s">
        <v>2814</v>
      </c>
      <c r="F831" s="50" t="s">
        <v>29</v>
      </c>
      <c r="G831" s="50" t="s">
        <v>29</v>
      </c>
      <c r="H831" s="50" t="s">
        <v>2904</v>
      </c>
      <c r="I831" s="58">
        <v>45207</v>
      </c>
      <c r="J831" s="50" t="s">
        <v>2816</v>
      </c>
      <c r="K831" s="59">
        <v>12774.55</v>
      </c>
      <c r="L831" s="50" t="s">
        <v>37</v>
      </c>
      <c r="M831" s="51" t="s">
        <v>2747</v>
      </c>
      <c r="N831" s="50" t="s">
        <v>29</v>
      </c>
      <c r="O831" s="50" t="s">
        <v>32</v>
      </c>
      <c r="P831" s="50" t="s">
        <v>32</v>
      </c>
      <c r="Q831" s="50" t="s">
        <v>3492</v>
      </c>
      <c r="R831" s="50" t="s">
        <v>29</v>
      </c>
      <c r="S831" s="50" t="s">
        <v>2751</v>
      </c>
      <c r="T831" s="50" t="s">
        <v>2275</v>
      </c>
      <c r="U831" s="50" t="s">
        <v>30</v>
      </c>
      <c r="V831" s="50" t="str">
        <f>VLOOKUP(A831,Register!$D$2:$N$1317,11,0)</f>
        <v>CWIP- Token Room</v>
      </c>
      <c r="W831" s="50" t="s">
        <v>29</v>
      </c>
      <c r="X831" s="50" t="s">
        <v>29</v>
      </c>
    </row>
    <row r="832" spans="1:24" ht="14.1" customHeight="1" x14ac:dyDescent="0.25">
      <c r="A832" s="50" t="str">
        <f t="shared" si="12"/>
        <v>9100000032-0</v>
      </c>
      <c r="B832" s="57" t="s">
        <v>29</v>
      </c>
      <c r="C832" s="50" t="s">
        <v>29</v>
      </c>
      <c r="D832" s="50" t="s">
        <v>3493</v>
      </c>
      <c r="E832" s="50" t="s">
        <v>2814</v>
      </c>
      <c r="F832" s="50" t="s">
        <v>29</v>
      </c>
      <c r="G832" s="50" t="s">
        <v>29</v>
      </c>
      <c r="H832" s="50" t="s">
        <v>2904</v>
      </c>
      <c r="I832" s="58">
        <v>45207</v>
      </c>
      <c r="J832" s="50" t="s">
        <v>2816</v>
      </c>
      <c r="K832" s="59">
        <v>54506.61</v>
      </c>
      <c r="L832" s="50" t="s">
        <v>37</v>
      </c>
      <c r="M832" s="51" t="s">
        <v>2747</v>
      </c>
      <c r="N832" s="50" t="s">
        <v>29</v>
      </c>
      <c r="O832" s="50" t="s">
        <v>32</v>
      </c>
      <c r="P832" s="50" t="s">
        <v>32</v>
      </c>
      <c r="Q832" s="50" t="s">
        <v>3486</v>
      </c>
      <c r="R832" s="50" t="s">
        <v>29</v>
      </c>
      <c r="S832" s="50" t="s">
        <v>2751</v>
      </c>
      <c r="T832" s="50" t="s">
        <v>2255</v>
      </c>
      <c r="U832" s="50" t="s">
        <v>30</v>
      </c>
      <c r="V832" s="50" t="str">
        <f>VLOOKUP(A832,Register!$D$2:$N$1317,11,0)</f>
        <v>CWIP - CANE YARD ROAD &amp; DRAIN WORK</v>
      </c>
      <c r="W832" s="50" t="s">
        <v>29</v>
      </c>
      <c r="X832" s="50" t="s">
        <v>29</v>
      </c>
    </row>
    <row r="833" spans="1:24" ht="14.1" customHeight="1" x14ac:dyDescent="0.25">
      <c r="A833" s="50" t="str">
        <f t="shared" si="12"/>
        <v>9100000042-0</v>
      </c>
      <c r="B833" s="57" t="s">
        <v>29</v>
      </c>
      <c r="C833" s="50" t="s">
        <v>29</v>
      </c>
      <c r="D833" s="50" t="s">
        <v>3494</v>
      </c>
      <c r="E833" s="50" t="s">
        <v>2814</v>
      </c>
      <c r="F833" s="50" t="s">
        <v>29</v>
      </c>
      <c r="G833" s="50" t="s">
        <v>29</v>
      </c>
      <c r="H833" s="50" t="s">
        <v>2904</v>
      </c>
      <c r="I833" s="58">
        <v>45207</v>
      </c>
      <c r="J833" s="50" t="s">
        <v>2816</v>
      </c>
      <c r="K833" s="59">
        <v>27091.65</v>
      </c>
      <c r="L833" s="50" t="s">
        <v>37</v>
      </c>
      <c r="M833" s="51" t="s">
        <v>2747</v>
      </c>
      <c r="N833" s="50" t="s">
        <v>29</v>
      </c>
      <c r="O833" s="50" t="s">
        <v>32</v>
      </c>
      <c r="P833" s="50" t="s">
        <v>32</v>
      </c>
      <c r="Q833" s="50" t="s">
        <v>3447</v>
      </c>
      <c r="R833" s="50" t="s">
        <v>29</v>
      </c>
      <c r="S833" s="50" t="s">
        <v>2751</v>
      </c>
      <c r="T833" s="50" t="s">
        <v>2275</v>
      </c>
      <c r="U833" s="50" t="s">
        <v>30</v>
      </c>
      <c r="V833" s="50" t="str">
        <f>VLOOKUP(A833,Register!$D$2:$N$1317,11,0)</f>
        <v>CWIP- Token Room</v>
      </c>
      <c r="W833" s="50" t="s">
        <v>29</v>
      </c>
      <c r="X833" s="50" t="s">
        <v>29</v>
      </c>
    </row>
    <row r="834" spans="1:24" ht="14.1" customHeight="1" x14ac:dyDescent="0.25">
      <c r="A834" s="50" t="str">
        <f t="shared" si="12"/>
        <v>9100000047-0</v>
      </c>
      <c r="B834" s="57" t="s">
        <v>29</v>
      </c>
      <c r="C834" s="50" t="s">
        <v>29</v>
      </c>
      <c r="D834" s="50" t="s">
        <v>3495</v>
      </c>
      <c r="E834" s="50" t="s">
        <v>2814</v>
      </c>
      <c r="F834" s="50" t="s">
        <v>29</v>
      </c>
      <c r="G834" s="50" t="s">
        <v>29</v>
      </c>
      <c r="H834" s="50" t="s">
        <v>2904</v>
      </c>
      <c r="I834" s="58">
        <v>45208</v>
      </c>
      <c r="J834" s="50" t="s">
        <v>2816</v>
      </c>
      <c r="K834" s="59">
        <v>257039.58</v>
      </c>
      <c r="L834" s="50" t="s">
        <v>37</v>
      </c>
      <c r="M834" s="51" t="s">
        <v>2747</v>
      </c>
      <c r="N834" s="50" t="s">
        <v>29</v>
      </c>
      <c r="O834" s="50" t="s">
        <v>32</v>
      </c>
      <c r="P834" s="50" t="s">
        <v>32</v>
      </c>
      <c r="Q834" s="50" t="s">
        <v>3475</v>
      </c>
      <c r="R834" s="50" t="s">
        <v>29</v>
      </c>
      <c r="S834" s="50" t="s">
        <v>2751</v>
      </c>
      <c r="T834" s="50" t="s">
        <v>2287</v>
      </c>
      <c r="U834" s="50" t="s">
        <v>30</v>
      </c>
      <c r="V834" s="50" t="str">
        <f>VLOOKUP(A834,Register!$D$2:$N$1317,11,0)</f>
        <v>CWIP-DORMATORY (G+3) cane yard</v>
      </c>
      <c r="W834" s="50" t="s">
        <v>29</v>
      </c>
      <c r="X834" s="50" t="s">
        <v>29</v>
      </c>
    </row>
    <row r="835" spans="1:24" ht="14.1" customHeight="1" x14ac:dyDescent="0.25">
      <c r="A835" s="50" t="str">
        <f t="shared" ref="A835:A898" si="13">CONCATENATE(T835,"-",U835)</f>
        <v>9100000041-0</v>
      </c>
      <c r="B835" s="57" t="s">
        <v>29</v>
      </c>
      <c r="C835" s="50" t="s">
        <v>29</v>
      </c>
      <c r="D835" s="50" t="s">
        <v>3496</v>
      </c>
      <c r="E835" s="50" t="s">
        <v>2814</v>
      </c>
      <c r="F835" s="50" t="s">
        <v>29</v>
      </c>
      <c r="G835" s="50" t="s">
        <v>29</v>
      </c>
      <c r="H835" s="50" t="s">
        <v>2904</v>
      </c>
      <c r="I835" s="58">
        <v>45208</v>
      </c>
      <c r="J835" s="50" t="s">
        <v>2816</v>
      </c>
      <c r="K835" s="59">
        <v>406122.53</v>
      </c>
      <c r="L835" s="50" t="s">
        <v>37</v>
      </c>
      <c r="M835" s="51" t="s">
        <v>2747</v>
      </c>
      <c r="N835" s="50" t="s">
        <v>29</v>
      </c>
      <c r="O835" s="50" t="s">
        <v>32</v>
      </c>
      <c r="P835" s="50" t="s">
        <v>32</v>
      </c>
      <c r="Q835" s="50" t="s">
        <v>3497</v>
      </c>
      <c r="R835" s="50" t="s">
        <v>29</v>
      </c>
      <c r="S835" s="50" t="s">
        <v>2751</v>
      </c>
      <c r="T835" s="50" t="s">
        <v>2273</v>
      </c>
      <c r="U835" s="50" t="s">
        <v>30</v>
      </c>
      <c r="V835" s="50" t="str">
        <f>VLOOKUP(A835,Register!$D$2:$N$1317,11,0)</f>
        <v>Dormitory G+3</v>
      </c>
      <c r="W835" s="50" t="s">
        <v>29</v>
      </c>
      <c r="X835" s="50" t="s">
        <v>29</v>
      </c>
    </row>
    <row r="836" spans="1:24" ht="14.1" customHeight="1" x14ac:dyDescent="0.25">
      <c r="A836" s="50" t="str">
        <f t="shared" si="13"/>
        <v>9100000032-0</v>
      </c>
      <c r="B836" s="57" t="s">
        <v>29</v>
      </c>
      <c r="C836" s="50" t="s">
        <v>29</v>
      </c>
      <c r="D836" s="50" t="s">
        <v>3498</v>
      </c>
      <c r="E836" s="50" t="s">
        <v>2814</v>
      </c>
      <c r="F836" s="50" t="s">
        <v>29</v>
      </c>
      <c r="G836" s="50" t="s">
        <v>29</v>
      </c>
      <c r="H836" s="50" t="s">
        <v>2904</v>
      </c>
      <c r="I836" s="58">
        <v>45208</v>
      </c>
      <c r="J836" s="50" t="s">
        <v>2816</v>
      </c>
      <c r="K836" s="59">
        <v>27091.65</v>
      </c>
      <c r="L836" s="50" t="s">
        <v>37</v>
      </c>
      <c r="M836" s="51" t="s">
        <v>2747</v>
      </c>
      <c r="N836" s="50" t="s">
        <v>29</v>
      </c>
      <c r="O836" s="50" t="s">
        <v>32</v>
      </c>
      <c r="P836" s="50" t="s">
        <v>32</v>
      </c>
      <c r="Q836" s="50" t="s">
        <v>3499</v>
      </c>
      <c r="R836" s="50" t="s">
        <v>29</v>
      </c>
      <c r="S836" s="50" t="s">
        <v>2751</v>
      </c>
      <c r="T836" s="50" t="s">
        <v>2255</v>
      </c>
      <c r="U836" s="50" t="s">
        <v>30</v>
      </c>
      <c r="V836" s="50" t="str">
        <f>VLOOKUP(A836,Register!$D$2:$N$1317,11,0)</f>
        <v>CWIP - CANE YARD ROAD &amp; DRAIN WORK</v>
      </c>
      <c r="W836" s="50" t="s">
        <v>29</v>
      </c>
      <c r="X836" s="50" t="s">
        <v>29</v>
      </c>
    </row>
    <row r="837" spans="1:24" ht="14.1" customHeight="1" x14ac:dyDescent="0.25">
      <c r="A837" s="50" t="str">
        <f t="shared" si="13"/>
        <v>9100000032-0</v>
      </c>
      <c r="B837" s="57" t="s">
        <v>29</v>
      </c>
      <c r="C837" s="50" t="s">
        <v>29</v>
      </c>
      <c r="D837" s="50" t="s">
        <v>3498</v>
      </c>
      <c r="E837" s="50" t="s">
        <v>2814</v>
      </c>
      <c r="F837" s="50" t="s">
        <v>29</v>
      </c>
      <c r="G837" s="50" t="s">
        <v>29</v>
      </c>
      <c r="H837" s="50" t="s">
        <v>2904</v>
      </c>
      <c r="I837" s="58">
        <v>45208</v>
      </c>
      <c r="J837" s="50" t="s">
        <v>2816</v>
      </c>
      <c r="K837" s="59">
        <v>31207.32</v>
      </c>
      <c r="L837" s="50" t="s">
        <v>37</v>
      </c>
      <c r="M837" s="51" t="s">
        <v>2747</v>
      </c>
      <c r="N837" s="50" t="s">
        <v>29</v>
      </c>
      <c r="O837" s="50" t="s">
        <v>32</v>
      </c>
      <c r="P837" s="50" t="s">
        <v>32</v>
      </c>
      <c r="Q837" s="50" t="s">
        <v>3499</v>
      </c>
      <c r="R837" s="50" t="s">
        <v>29</v>
      </c>
      <c r="S837" s="50" t="s">
        <v>2751</v>
      </c>
      <c r="T837" s="50" t="s">
        <v>2255</v>
      </c>
      <c r="U837" s="50" t="s">
        <v>30</v>
      </c>
      <c r="V837" s="50" t="str">
        <f>VLOOKUP(A837,Register!$D$2:$N$1317,11,0)</f>
        <v>CWIP - CANE YARD ROAD &amp; DRAIN WORK</v>
      </c>
      <c r="W837" s="50" t="s">
        <v>29</v>
      </c>
      <c r="X837" s="50" t="s">
        <v>29</v>
      </c>
    </row>
    <row r="838" spans="1:24" ht="14.1" customHeight="1" x14ac:dyDescent="0.25">
      <c r="A838" s="50" t="str">
        <f t="shared" si="13"/>
        <v>9100000032-0</v>
      </c>
      <c r="B838" s="57" t="s">
        <v>29</v>
      </c>
      <c r="C838" s="50" t="s">
        <v>29</v>
      </c>
      <c r="D838" s="50" t="s">
        <v>3500</v>
      </c>
      <c r="E838" s="50" t="s">
        <v>2814</v>
      </c>
      <c r="F838" s="50" t="s">
        <v>29</v>
      </c>
      <c r="G838" s="50" t="s">
        <v>29</v>
      </c>
      <c r="H838" s="50" t="s">
        <v>2904</v>
      </c>
      <c r="I838" s="58">
        <v>45208</v>
      </c>
      <c r="J838" s="50" t="s">
        <v>2816</v>
      </c>
      <c r="K838" s="59">
        <v>51918.81</v>
      </c>
      <c r="L838" s="50" t="s">
        <v>37</v>
      </c>
      <c r="M838" s="51" t="s">
        <v>2747</v>
      </c>
      <c r="N838" s="50" t="s">
        <v>29</v>
      </c>
      <c r="O838" s="50" t="s">
        <v>32</v>
      </c>
      <c r="P838" s="50" t="s">
        <v>32</v>
      </c>
      <c r="Q838" s="50" t="s">
        <v>3486</v>
      </c>
      <c r="R838" s="50" t="s">
        <v>29</v>
      </c>
      <c r="S838" s="50" t="s">
        <v>2751</v>
      </c>
      <c r="T838" s="50" t="s">
        <v>2255</v>
      </c>
      <c r="U838" s="50" t="s">
        <v>30</v>
      </c>
      <c r="V838" s="50" t="str">
        <f>VLOOKUP(A838,Register!$D$2:$N$1317,11,0)</f>
        <v>CWIP - CANE YARD ROAD &amp; DRAIN WORK</v>
      </c>
      <c r="W838" s="50" t="s">
        <v>29</v>
      </c>
      <c r="X838" s="50" t="s">
        <v>29</v>
      </c>
    </row>
    <row r="839" spans="1:24" ht="14.1" customHeight="1" x14ac:dyDescent="0.25">
      <c r="A839" s="50" t="str">
        <f t="shared" si="13"/>
        <v>9100000042-0</v>
      </c>
      <c r="B839" s="57" t="s">
        <v>29</v>
      </c>
      <c r="C839" s="50" t="s">
        <v>29</v>
      </c>
      <c r="D839" s="50" t="s">
        <v>3501</v>
      </c>
      <c r="E839" s="50" t="s">
        <v>2814</v>
      </c>
      <c r="F839" s="50" t="s">
        <v>29</v>
      </c>
      <c r="G839" s="50" t="s">
        <v>29</v>
      </c>
      <c r="H839" s="50" t="s">
        <v>2904</v>
      </c>
      <c r="I839" s="58">
        <v>45209</v>
      </c>
      <c r="J839" s="50" t="s">
        <v>2816</v>
      </c>
      <c r="K839" s="59">
        <v>13545.82</v>
      </c>
      <c r="L839" s="50" t="s">
        <v>37</v>
      </c>
      <c r="M839" s="51" t="s">
        <v>2747</v>
      </c>
      <c r="N839" s="50" t="s">
        <v>29</v>
      </c>
      <c r="O839" s="50" t="s">
        <v>32</v>
      </c>
      <c r="P839" s="50" t="s">
        <v>32</v>
      </c>
      <c r="Q839" s="50" t="s">
        <v>3343</v>
      </c>
      <c r="R839" s="50" t="s">
        <v>29</v>
      </c>
      <c r="S839" s="50" t="s">
        <v>2751</v>
      </c>
      <c r="T839" s="50" t="s">
        <v>2275</v>
      </c>
      <c r="U839" s="50" t="s">
        <v>30</v>
      </c>
      <c r="V839" s="50" t="str">
        <f>VLOOKUP(A839,Register!$D$2:$N$1317,11,0)</f>
        <v>CWIP- Token Room</v>
      </c>
      <c r="W839" s="50" t="s">
        <v>29</v>
      </c>
      <c r="X839" s="50" t="s">
        <v>29</v>
      </c>
    </row>
    <row r="840" spans="1:24" ht="14.1" customHeight="1" x14ac:dyDescent="0.25">
      <c r="A840" s="50" t="str">
        <f t="shared" si="13"/>
        <v>9100000042-0</v>
      </c>
      <c r="B840" s="57" t="s">
        <v>29</v>
      </c>
      <c r="C840" s="50" t="s">
        <v>29</v>
      </c>
      <c r="D840" s="50" t="s">
        <v>3501</v>
      </c>
      <c r="E840" s="50" t="s">
        <v>2814</v>
      </c>
      <c r="F840" s="50" t="s">
        <v>29</v>
      </c>
      <c r="G840" s="50" t="s">
        <v>29</v>
      </c>
      <c r="H840" s="50" t="s">
        <v>2904</v>
      </c>
      <c r="I840" s="58">
        <v>45209</v>
      </c>
      <c r="J840" s="50" t="s">
        <v>2816</v>
      </c>
      <c r="K840" s="59">
        <v>3815.19</v>
      </c>
      <c r="L840" s="50" t="s">
        <v>37</v>
      </c>
      <c r="M840" s="51" t="s">
        <v>2747</v>
      </c>
      <c r="N840" s="50" t="s">
        <v>29</v>
      </c>
      <c r="O840" s="50" t="s">
        <v>32</v>
      </c>
      <c r="P840" s="50" t="s">
        <v>32</v>
      </c>
      <c r="Q840" s="50" t="s">
        <v>3343</v>
      </c>
      <c r="R840" s="50" t="s">
        <v>29</v>
      </c>
      <c r="S840" s="50" t="s">
        <v>2751</v>
      </c>
      <c r="T840" s="50" t="s">
        <v>2275</v>
      </c>
      <c r="U840" s="50" t="s">
        <v>30</v>
      </c>
      <c r="V840" s="50" t="str">
        <f>VLOOKUP(A840,Register!$D$2:$N$1317,11,0)</f>
        <v>CWIP- Token Room</v>
      </c>
      <c r="W840" s="50" t="s">
        <v>29</v>
      </c>
      <c r="X840" s="50" t="s">
        <v>29</v>
      </c>
    </row>
    <row r="841" spans="1:24" ht="14.1" customHeight="1" x14ac:dyDescent="0.25">
      <c r="A841" s="50" t="str">
        <f t="shared" si="13"/>
        <v>9100000042-0</v>
      </c>
      <c r="B841" s="57" t="s">
        <v>29</v>
      </c>
      <c r="C841" s="50" t="s">
        <v>29</v>
      </c>
      <c r="D841" s="50" t="s">
        <v>3501</v>
      </c>
      <c r="E841" s="50" t="s">
        <v>2814</v>
      </c>
      <c r="F841" s="50" t="s">
        <v>29</v>
      </c>
      <c r="G841" s="50" t="s">
        <v>29</v>
      </c>
      <c r="H841" s="50" t="s">
        <v>2904</v>
      </c>
      <c r="I841" s="58">
        <v>45209</v>
      </c>
      <c r="J841" s="50" t="s">
        <v>2816</v>
      </c>
      <c r="K841" s="59">
        <v>1682.66</v>
      </c>
      <c r="L841" s="50" t="s">
        <v>37</v>
      </c>
      <c r="M841" s="51" t="s">
        <v>2747</v>
      </c>
      <c r="N841" s="50" t="s">
        <v>29</v>
      </c>
      <c r="O841" s="50" t="s">
        <v>32</v>
      </c>
      <c r="P841" s="50" t="s">
        <v>32</v>
      </c>
      <c r="Q841" s="50" t="s">
        <v>3343</v>
      </c>
      <c r="R841" s="50" t="s">
        <v>29</v>
      </c>
      <c r="S841" s="50" t="s">
        <v>2751</v>
      </c>
      <c r="T841" s="50" t="s">
        <v>2275</v>
      </c>
      <c r="U841" s="50" t="s">
        <v>30</v>
      </c>
      <c r="V841" s="50" t="str">
        <f>VLOOKUP(A841,Register!$D$2:$N$1317,11,0)</f>
        <v>CWIP- Token Room</v>
      </c>
      <c r="W841" s="50" t="s">
        <v>29</v>
      </c>
      <c r="X841" s="50" t="s">
        <v>29</v>
      </c>
    </row>
    <row r="842" spans="1:24" ht="14.1" customHeight="1" x14ac:dyDescent="0.25">
      <c r="A842" s="50" t="str">
        <f t="shared" si="13"/>
        <v>9100000042-0</v>
      </c>
      <c r="B842" s="57" t="s">
        <v>29</v>
      </c>
      <c r="C842" s="50" t="s">
        <v>29</v>
      </c>
      <c r="D842" s="50" t="s">
        <v>3502</v>
      </c>
      <c r="E842" s="50" t="s">
        <v>2814</v>
      </c>
      <c r="F842" s="50" t="s">
        <v>29</v>
      </c>
      <c r="G842" s="50" t="s">
        <v>29</v>
      </c>
      <c r="H842" s="50" t="s">
        <v>2904</v>
      </c>
      <c r="I842" s="58">
        <v>45209</v>
      </c>
      <c r="J842" s="50" t="s">
        <v>2816</v>
      </c>
      <c r="K842" s="59">
        <v>1440</v>
      </c>
      <c r="L842" s="50" t="s">
        <v>37</v>
      </c>
      <c r="M842" s="51" t="s">
        <v>2747</v>
      </c>
      <c r="N842" s="50" t="s">
        <v>29</v>
      </c>
      <c r="O842" s="50" t="s">
        <v>32</v>
      </c>
      <c r="P842" s="50" t="s">
        <v>32</v>
      </c>
      <c r="Q842" s="50" t="s">
        <v>2937</v>
      </c>
      <c r="R842" s="50" t="s">
        <v>29</v>
      </c>
      <c r="S842" s="50" t="s">
        <v>2751</v>
      </c>
      <c r="T842" s="50" t="s">
        <v>2275</v>
      </c>
      <c r="U842" s="50" t="s">
        <v>30</v>
      </c>
      <c r="V842" s="50" t="str">
        <f>VLOOKUP(A842,Register!$D$2:$N$1317,11,0)</f>
        <v>CWIP- Token Room</v>
      </c>
      <c r="W842" s="50" t="s">
        <v>29</v>
      </c>
      <c r="X842" s="50" t="s">
        <v>29</v>
      </c>
    </row>
    <row r="843" spans="1:24" ht="14.1" customHeight="1" x14ac:dyDescent="0.25">
      <c r="A843" s="50" t="str">
        <f t="shared" si="13"/>
        <v>9100000042-0</v>
      </c>
      <c r="B843" s="57" t="s">
        <v>29</v>
      </c>
      <c r="C843" s="50" t="s">
        <v>29</v>
      </c>
      <c r="D843" s="50" t="s">
        <v>3502</v>
      </c>
      <c r="E843" s="50" t="s">
        <v>2814</v>
      </c>
      <c r="F843" s="50" t="s">
        <v>29</v>
      </c>
      <c r="G843" s="50" t="s">
        <v>29</v>
      </c>
      <c r="H843" s="50" t="s">
        <v>2904</v>
      </c>
      <c r="I843" s="58">
        <v>45209</v>
      </c>
      <c r="J843" s="50" t="s">
        <v>2816</v>
      </c>
      <c r="K843" s="59">
        <v>162.1</v>
      </c>
      <c r="L843" s="50" t="s">
        <v>37</v>
      </c>
      <c r="M843" s="51" t="s">
        <v>2747</v>
      </c>
      <c r="N843" s="50" t="s">
        <v>29</v>
      </c>
      <c r="O843" s="50" t="s">
        <v>32</v>
      </c>
      <c r="P843" s="50" t="s">
        <v>32</v>
      </c>
      <c r="Q843" s="50" t="s">
        <v>2937</v>
      </c>
      <c r="R843" s="50" t="s">
        <v>29</v>
      </c>
      <c r="S843" s="50" t="s">
        <v>2751</v>
      </c>
      <c r="T843" s="50" t="s">
        <v>2275</v>
      </c>
      <c r="U843" s="50" t="s">
        <v>30</v>
      </c>
      <c r="V843" s="50" t="str">
        <f>VLOOKUP(A843,Register!$D$2:$N$1317,11,0)</f>
        <v>CWIP- Token Room</v>
      </c>
      <c r="W843" s="50" t="s">
        <v>29</v>
      </c>
      <c r="X843" s="50" t="s">
        <v>29</v>
      </c>
    </row>
    <row r="844" spans="1:24" ht="14.1" customHeight="1" x14ac:dyDescent="0.25">
      <c r="A844" s="50" t="str">
        <f t="shared" si="13"/>
        <v>9100000042-0</v>
      </c>
      <c r="B844" s="57" t="s">
        <v>29</v>
      </c>
      <c r="C844" s="50" t="s">
        <v>29</v>
      </c>
      <c r="D844" s="50" t="s">
        <v>3502</v>
      </c>
      <c r="E844" s="50" t="s">
        <v>2814</v>
      </c>
      <c r="F844" s="50" t="s">
        <v>29</v>
      </c>
      <c r="G844" s="50" t="s">
        <v>29</v>
      </c>
      <c r="H844" s="50" t="s">
        <v>2904</v>
      </c>
      <c r="I844" s="58">
        <v>45209</v>
      </c>
      <c r="J844" s="50" t="s">
        <v>2816</v>
      </c>
      <c r="K844" s="59">
        <v>240</v>
      </c>
      <c r="L844" s="50" t="s">
        <v>37</v>
      </c>
      <c r="M844" s="51" t="s">
        <v>2747</v>
      </c>
      <c r="N844" s="50" t="s">
        <v>29</v>
      </c>
      <c r="O844" s="50" t="s">
        <v>32</v>
      </c>
      <c r="P844" s="50" t="s">
        <v>32</v>
      </c>
      <c r="Q844" s="50" t="s">
        <v>2937</v>
      </c>
      <c r="R844" s="50" t="s">
        <v>29</v>
      </c>
      <c r="S844" s="50" t="s">
        <v>2751</v>
      </c>
      <c r="T844" s="50" t="s">
        <v>2275</v>
      </c>
      <c r="U844" s="50" t="s">
        <v>30</v>
      </c>
      <c r="V844" s="50" t="str">
        <f>VLOOKUP(A844,Register!$D$2:$N$1317,11,0)</f>
        <v>CWIP- Token Room</v>
      </c>
      <c r="W844" s="50" t="s">
        <v>29</v>
      </c>
      <c r="X844" s="50" t="s">
        <v>29</v>
      </c>
    </row>
    <row r="845" spans="1:24" ht="14.1" customHeight="1" x14ac:dyDescent="0.25">
      <c r="A845" s="50" t="str">
        <f t="shared" si="13"/>
        <v>9100000042-0</v>
      </c>
      <c r="B845" s="57" t="s">
        <v>29</v>
      </c>
      <c r="C845" s="50" t="s">
        <v>29</v>
      </c>
      <c r="D845" s="50" t="s">
        <v>3502</v>
      </c>
      <c r="E845" s="50" t="s">
        <v>2814</v>
      </c>
      <c r="F845" s="50" t="s">
        <v>29</v>
      </c>
      <c r="G845" s="50" t="s">
        <v>29</v>
      </c>
      <c r="H845" s="50" t="s">
        <v>2904</v>
      </c>
      <c r="I845" s="58">
        <v>45209</v>
      </c>
      <c r="J845" s="50" t="s">
        <v>2816</v>
      </c>
      <c r="K845" s="59">
        <v>180</v>
      </c>
      <c r="L845" s="50" t="s">
        <v>37</v>
      </c>
      <c r="M845" s="51" t="s">
        <v>2747</v>
      </c>
      <c r="N845" s="50" t="s">
        <v>29</v>
      </c>
      <c r="O845" s="50" t="s">
        <v>32</v>
      </c>
      <c r="P845" s="50" t="s">
        <v>32</v>
      </c>
      <c r="Q845" s="50" t="s">
        <v>2937</v>
      </c>
      <c r="R845" s="50" t="s">
        <v>29</v>
      </c>
      <c r="S845" s="50" t="s">
        <v>2751</v>
      </c>
      <c r="T845" s="50" t="s">
        <v>2275</v>
      </c>
      <c r="U845" s="50" t="s">
        <v>30</v>
      </c>
      <c r="V845" s="50" t="str">
        <f>VLOOKUP(A845,Register!$D$2:$N$1317,11,0)</f>
        <v>CWIP- Token Room</v>
      </c>
      <c r="W845" s="50" t="s">
        <v>29</v>
      </c>
      <c r="X845" s="50" t="s">
        <v>29</v>
      </c>
    </row>
    <row r="846" spans="1:24" ht="14.1" customHeight="1" x14ac:dyDescent="0.25">
      <c r="A846" s="50" t="str">
        <f t="shared" si="13"/>
        <v>9100000042-0</v>
      </c>
      <c r="B846" s="57" t="s">
        <v>29</v>
      </c>
      <c r="C846" s="50" t="s">
        <v>29</v>
      </c>
      <c r="D846" s="50" t="s">
        <v>3502</v>
      </c>
      <c r="E846" s="50" t="s">
        <v>2814</v>
      </c>
      <c r="F846" s="50" t="s">
        <v>29</v>
      </c>
      <c r="G846" s="50" t="s">
        <v>29</v>
      </c>
      <c r="H846" s="50" t="s">
        <v>2904</v>
      </c>
      <c r="I846" s="58">
        <v>45209</v>
      </c>
      <c r="J846" s="50" t="s">
        <v>2816</v>
      </c>
      <c r="K846" s="59">
        <v>5.93</v>
      </c>
      <c r="L846" s="50" t="s">
        <v>37</v>
      </c>
      <c r="M846" s="51" t="s">
        <v>2747</v>
      </c>
      <c r="N846" s="50" t="s">
        <v>29</v>
      </c>
      <c r="O846" s="50" t="s">
        <v>32</v>
      </c>
      <c r="P846" s="50" t="s">
        <v>32</v>
      </c>
      <c r="Q846" s="50" t="s">
        <v>2937</v>
      </c>
      <c r="R846" s="50" t="s">
        <v>29</v>
      </c>
      <c r="S846" s="50" t="s">
        <v>2751</v>
      </c>
      <c r="T846" s="50" t="s">
        <v>2275</v>
      </c>
      <c r="U846" s="50" t="s">
        <v>30</v>
      </c>
      <c r="V846" s="50" t="str">
        <f>VLOOKUP(A846,Register!$D$2:$N$1317,11,0)</f>
        <v>CWIP- Token Room</v>
      </c>
      <c r="W846" s="50" t="s">
        <v>29</v>
      </c>
      <c r="X846" s="50" t="s">
        <v>29</v>
      </c>
    </row>
    <row r="847" spans="1:24" ht="14.1" customHeight="1" x14ac:dyDescent="0.25">
      <c r="A847" s="50" t="str">
        <f t="shared" si="13"/>
        <v>9100000016-0</v>
      </c>
      <c r="B847" s="57" t="s">
        <v>29</v>
      </c>
      <c r="C847" s="50" t="s">
        <v>29</v>
      </c>
      <c r="D847" s="50" t="s">
        <v>3503</v>
      </c>
      <c r="E847" s="50" t="s">
        <v>2814</v>
      </c>
      <c r="F847" s="50" t="s">
        <v>29</v>
      </c>
      <c r="G847" s="50" t="s">
        <v>29</v>
      </c>
      <c r="H847" s="50" t="s">
        <v>2904</v>
      </c>
      <c r="I847" s="58">
        <v>45209</v>
      </c>
      <c r="J847" s="50" t="s">
        <v>2816</v>
      </c>
      <c r="K847" s="59">
        <v>207675.25</v>
      </c>
      <c r="L847" s="50" t="s">
        <v>37</v>
      </c>
      <c r="M847" s="51" t="s">
        <v>2747</v>
      </c>
      <c r="N847" s="50" t="s">
        <v>29</v>
      </c>
      <c r="O847" s="50" t="s">
        <v>32</v>
      </c>
      <c r="P847" s="50" t="s">
        <v>32</v>
      </c>
      <c r="Q847" s="50" t="s">
        <v>3163</v>
      </c>
      <c r="R847" s="50" t="s">
        <v>29</v>
      </c>
      <c r="S847" s="50" t="s">
        <v>2751</v>
      </c>
      <c r="T847" s="50" t="s">
        <v>2215</v>
      </c>
      <c r="U847" s="50" t="s">
        <v>30</v>
      </c>
      <c r="V847" s="50" t="str">
        <f>VLOOKUP(A847,Register!$D$2:$N$1317,11,0)</f>
        <v>CWIP- ROAD &amp; DRAIN INSIDE FACTORY</v>
      </c>
      <c r="W847" s="50" t="s">
        <v>29</v>
      </c>
      <c r="X847" s="50" t="s">
        <v>29</v>
      </c>
    </row>
    <row r="848" spans="1:24" ht="14.1" customHeight="1" x14ac:dyDescent="0.25">
      <c r="A848" s="50" t="str">
        <f t="shared" si="13"/>
        <v>9100000016-0</v>
      </c>
      <c r="B848" s="57" t="s">
        <v>29</v>
      </c>
      <c r="C848" s="50" t="s">
        <v>29</v>
      </c>
      <c r="D848" s="50" t="s">
        <v>3503</v>
      </c>
      <c r="E848" s="50" t="s">
        <v>2814</v>
      </c>
      <c r="F848" s="50" t="s">
        <v>29</v>
      </c>
      <c r="G848" s="50" t="s">
        <v>29</v>
      </c>
      <c r="H848" s="50" t="s">
        <v>2904</v>
      </c>
      <c r="I848" s="58">
        <v>45209</v>
      </c>
      <c r="J848" s="50" t="s">
        <v>2816</v>
      </c>
      <c r="K848" s="59">
        <v>104658.25</v>
      </c>
      <c r="L848" s="50" t="s">
        <v>37</v>
      </c>
      <c r="M848" s="51" t="s">
        <v>2747</v>
      </c>
      <c r="N848" s="50" t="s">
        <v>29</v>
      </c>
      <c r="O848" s="50" t="s">
        <v>32</v>
      </c>
      <c r="P848" s="50" t="s">
        <v>32</v>
      </c>
      <c r="Q848" s="50" t="s">
        <v>3163</v>
      </c>
      <c r="R848" s="50" t="s">
        <v>29</v>
      </c>
      <c r="S848" s="50" t="s">
        <v>2751</v>
      </c>
      <c r="T848" s="50" t="s">
        <v>2215</v>
      </c>
      <c r="U848" s="50" t="s">
        <v>30</v>
      </c>
      <c r="V848" s="50" t="str">
        <f>VLOOKUP(A848,Register!$D$2:$N$1317,11,0)</f>
        <v>CWIP- ROAD &amp; DRAIN INSIDE FACTORY</v>
      </c>
      <c r="W848" s="50" t="s">
        <v>29</v>
      </c>
      <c r="X848" s="50" t="s">
        <v>29</v>
      </c>
    </row>
    <row r="849" spans="1:24" ht="14.1" customHeight="1" x14ac:dyDescent="0.25">
      <c r="A849" s="50" t="str">
        <f t="shared" si="13"/>
        <v>9100000032-0</v>
      </c>
      <c r="B849" s="57" t="s">
        <v>29</v>
      </c>
      <c r="C849" s="50" t="s">
        <v>29</v>
      </c>
      <c r="D849" s="50" t="s">
        <v>3504</v>
      </c>
      <c r="E849" s="50" t="s">
        <v>2814</v>
      </c>
      <c r="F849" s="50" t="s">
        <v>29</v>
      </c>
      <c r="G849" s="50" t="s">
        <v>29</v>
      </c>
      <c r="H849" s="50" t="s">
        <v>2904</v>
      </c>
      <c r="I849" s="58">
        <v>45209</v>
      </c>
      <c r="J849" s="50" t="s">
        <v>2816</v>
      </c>
      <c r="K849" s="59">
        <v>21673.32</v>
      </c>
      <c r="L849" s="50" t="s">
        <v>37</v>
      </c>
      <c r="M849" s="51" t="s">
        <v>2747</v>
      </c>
      <c r="N849" s="50" t="s">
        <v>29</v>
      </c>
      <c r="O849" s="50" t="s">
        <v>32</v>
      </c>
      <c r="P849" s="50" t="s">
        <v>32</v>
      </c>
      <c r="Q849" s="50" t="s">
        <v>3505</v>
      </c>
      <c r="R849" s="50" t="s">
        <v>29</v>
      </c>
      <c r="S849" s="50" t="s">
        <v>2751</v>
      </c>
      <c r="T849" s="50" t="s">
        <v>2255</v>
      </c>
      <c r="U849" s="50" t="s">
        <v>30</v>
      </c>
      <c r="V849" s="50" t="str">
        <f>VLOOKUP(A849,Register!$D$2:$N$1317,11,0)</f>
        <v>CWIP - CANE YARD ROAD &amp; DRAIN WORK</v>
      </c>
      <c r="W849" s="50" t="s">
        <v>29</v>
      </c>
      <c r="X849" s="50" t="s">
        <v>29</v>
      </c>
    </row>
    <row r="850" spans="1:24" ht="14.1" customHeight="1" x14ac:dyDescent="0.25">
      <c r="A850" s="50" t="str">
        <f t="shared" si="13"/>
        <v>9100000032-0</v>
      </c>
      <c r="B850" s="57" t="s">
        <v>29</v>
      </c>
      <c r="C850" s="50" t="s">
        <v>29</v>
      </c>
      <c r="D850" s="50" t="s">
        <v>3504</v>
      </c>
      <c r="E850" s="50" t="s">
        <v>2814</v>
      </c>
      <c r="F850" s="50" t="s">
        <v>29</v>
      </c>
      <c r="G850" s="50" t="s">
        <v>29</v>
      </c>
      <c r="H850" s="50" t="s">
        <v>2904</v>
      </c>
      <c r="I850" s="58">
        <v>45209</v>
      </c>
      <c r="J850" s="50" t="s">
        <v>2816</v>
      </c>
      <c r="K850" s="59">
        <v>63872.77</v>
      </c>
      <c r="L850" s="50" t="s">
        <v>37</v>
      </c>
      <c r="M850" s="51" t="s">
        <v>2747</v>
      </c>
      <c r="N850" s="50" t="s">
        <v>29</v>
      </c>
      <c r="O850" s="50" t="s">
        <v>32</v>
      </c>
      <c r="P850" s="50" t="s">
        <v>32</v>
      </c>
      <c r="Q850" s="50" t="s">
        <v>3505</v>
      </c>
      <c r="R850" s="50" t="s">
        <v>29</v>
      </c>
      <c r="S850" s="50" t="s">
        <v>2751</v>
      </c>
      <c r="T850" s="50" t="s">
        <v>2255</v>
      </c>
      <c r="U850" s="50" t="s">
        <v>30</v>
      </c>
      <c r="V850" s="50" t="str">
        <f>VLOOKUP(A850,Register!$D$2:$N$1317,11,0)</f>
        <v>CWIP - CANE YARD ROAD &amp; DRAIN WORK</v>
      </c>
      <c r="W850" s="50" t="s">
        <v>29</v>
      </c>
      <c r="X850" s="50" t="s">
        <v>29</v>
      </c>
    </row>
    <row r="851" spans="1:24" ht="14.1" customHeight="1" x14ac:dyDescent="0.25">
      <c r="A851" s="50" t="str">
        <f t="shared" si="13"/>
        <v>9100000032-0</v>
      </c>
      <c r="B851" s="57" t="s">
        <v>29</v>
      </c>
      <c r="C851" s="50" t="s">
        <v>29</v>
      </c>
      <c r="D851" s="50" t="s">
        <v>3504</v>
      </c>
      <c r="E851" s="50" t="s">
        <v>2814</v>
      </c>
      <c r="F851" s="50" t="s">
        <v>29</v>
      </c>
      <c r="G851" s="50" t="s">
        <v>29</v>
      </c>
      <c r="H851" s="50" t="s">
        <v>2904</v>
      </c>
      <c r="I851" s="58">
        <v>45209</v>
      </c>
      <c r="J851" s="50" t="s">
        <v>2816</v>
      </c>
      <c r="K851" s="59">
        <v>104024.39</v>
      </c>
      <c r="L851" s="50" t="s">
        <v>37</v>
      </c>
      <c r="M851" s="51" t="s">
        <v>2747</v>
      </c>
      <c r="N851" s="50" t="s">
        <v>29</v>
      </c>
      <c r="O851" s="50" t="s">
        <v>32</v>
      </c>
      <c r="P851" s="50" t="s">
        <v>32</v>
      </c>
      <c r="Q851" s="50" t="s">
        <v>3505</v>
      </c>
      <c r="R851" s="50" t="s">
        <v>29</v>
      </c>
      <c r="S851" s="50" t="s">
        <v>2751</v>
      </c>
      <c r="T851" s="50" t="s">
        <v>2255</v>
      </c>
      <c r="U851" s="50" t="s">
        <v>30</v>
      </c>
      <c r="V851" s="50" t="str">
        <f>VLOOKUP(A851,Register!$D$2:$N$1317,11,0)</f>
        <v>CWIP - CANE YARD ROAD &amp; DRAIN WORK</v>
      </c>
      <c r="W851" s="50" t="s">
        <v>29</v>
      </c>
      <c r="X851" s="50" t="s">
        <v>29</v>
      </c>
    </row>
    <row r="852" spans="1:24" ht="14.1" customHeight="1" x14ac:dyDescent="0.25">
      <c r="A852" s="50" t="str">
        <f t="shared" si="13"/>
        <v>9100000025-0</v>
      </c>
      <c r="B852" s="57" t="s">
        <v>29</v>
      </c>
      <c r="C852" s="50" t="s">
        <v>29</v>
      </c>
      <c r="D852" s="50" t="s">
        <v>3506</v>
      </c>
      <c r="E852" s="50" t="s">
        <v>2814</v>
      </c>
      <c r="F852" s="50" t="s">
        <v>29</v>
      </c>
      <c r="G852" s="50" t="s">
        <v>29</v>
      </c>
      <c r="H852" s="50" t="s">
        <v>2904</v>
      </c>
      <c r="I852" s="58">
        <v>45209</v>
      </c>
      <c r="J852" s="50" t="s">
        <v>2816</v>
      </c>
      <c r="K852" s="59">
        <v>225</v>
      </c>
      <c r="L852" s="50" t="s">
        <v>37</v>
      </c>
      <c r="M852" s="51" t="s">
        <v>2747</v>
      </c>
      <c r="N852" s="50" t="s">
        <v>29</v>
      </c>
      <c r="O852" s="50" t="s">
        <v>32</v>
      </c>
      <c r="P852" s="50" t="s">
        <v>32</v>
      </c>
      <c r="Q852" s="50" t="s">
        <v>2937</v>
      </c>
      <c r="R852" s="50" t="s">
        <v>29</v>
      </c>
      <c r="S852" s="50" t="s">
        <v>2751</v>
      </c>
      <c r="T852" s="50" t="s">
        <v>2238</v>
      </c>
      <c r="U852" s="50" t="s">
        <v>30</v>
      </c>
      <c r="V852" s="50" t="str">
        <f>VLOOKUP(A852,Register!$D$2:$N$1317,11,0)</f>
        <v>CWIP - SWAMI NARAYAN HALL</v>
      </c>
      <c r="W852" s="50" t="s">
        <v>29</v>
      </c>
      <c r="X852" s="50" t="s">
        <v>29</v>
      </c>
    </row>
    <row r="853" spans="1:24" ht="14.1" customHeight="1" x14ac:dyDescent="0.25">
      <c r="A853" s="50" t="str">
        <f t="shared" si="13"/>
        <v>9100000025-0</v>
      </c>
      <c r="B853" s="57" t="s">
        <v>29</v>
      </c>
      <c r="C853" s="50" t="s">
        <v>29</v>
      </c>
      <c r="D853" s="50" t="s">
        <v>3506</v>
      </c>
      <c r="E853" s="50" t="s">
        <v>2814</v>
      </c>
      <c r="F853" s="50" t="s">
        <v>29</v>
      </c>
      <c r="G853" s="50" t="s">
        <v>29</v>
      </c>
      <c r="H853" s="50" t="s">
        <v>2904</v>
      </c>
      <c r="I853" s="58">
        <v>45209</v>
      </c>
      <c r="J853" s="50" t="s">
        <v>2816</v>
      </c>
      <c r="K853" s="59">
        <v>281.63</v>
      </c>
      <c r="L853" s="50" t="s">
        <v>37</v>
      </c>
      <c r="M853" s="51" t="s">
        <v>2747</v>
      </c>
      <c r="N853" s="50" t="s">
        <v>29</v>
      </c>
      <c r="O853" s="50" t="s">
        <v>32</v>
      </c>
      <c r="P853" s="50" t="s">
        <v>32</v>
      </c>
      <c r="Q853" s="50" t="s">
        <v>2937</v>
      </c>
      <c r="R853" s="50" t="s">
        <v>29</v>
      </c>
      <c r="S853" s="50" t="s">
        <v>2751</v>
      </c>
      <c r="T853" s="50" t="s">
        <v>2238</v>
      </c>
      <c r="U853" s="50" t="s">
        <v>30</v>
      </c>
      <c r="V853" s="50" t="str">
        <f>VLOOKUP(A853,Register!$D$2:$N$1317,11,0)</f>
        <v>CWIP - SWAMI NARAYAN HALL</v>
      </c>
      <c r="W853" s="50" t="s">
        <v>29</v>
      </c>
      <c r="X853" s="50" t="s">
        <v>29</v>
      </c>
    </row>
    <row r="854" spans="1:24" ht="14.1" customHeight="1" x14ac:dyDescent="0.25">
      <c r="A854" s="50" t="str">
        <f t="shared" si="13"/>
        <v>9100000025-0</v>
      </c>
      <c r="B854" s="57" t="s">
        <v>29</v>
      </c>
      <c r="C854" s="50" t="s">
        <v>29</v>
      </c>
      <c r="D854" s="50" t="s">
        <v>3506</v>
      </c>
      <c r="E854" s="50" t="s">
        <v>2814</v>
      </c>
      <c r="F854" s="50" t="s">
        <v>29</v>
      </c>
      <c r="G854" s="50" t="s">
        <v>29</v>
      </c>
      <c r="H854" s="50" t="s">
        <v>2904</v>
      </c>
      <c r="I854" s="58">
        <v>45209</v>
      </c>
      <c r="J854" s="50" t="s">
        <v>2816</v>
      </c>
      <c r="K854" s="59">
        <v>108</v>
      </c>
      <c r="L854" s="50" t="s">
        <v>37</v>
      </c>
      <c r="M854" s="51" t="s">
        <v>2747</v>
      </c>
      <c r="N854" s="50" t="s">
        <v>29</v>
      </c>
      <c r="O854" s="50" t="s">
        <v>32</v>
      </c>
      <c r="P854" s="50" t="s">
        <v>32</v>
      </c>
      <c r="Q854" s="50" t="s">
        <v>2937</v>
      </c>
      <c r="R854" s="50" t="s">
        <v>29</v>
      </c>
      <c r="S854" s="50" t="s">
        <v>2751</v>
      </c>
      <c r="T854" s="50" t="s">
        <v>2238</v>
      </c>
      <c r="U854" s="50" t="s">
        <v>30</v>
      </c>
      <c r="V854" s="50" t="str">
        <f>VLOOKUP(A854,Register!$D$2:$N$1317,11,0)</f>
        <v>CWIP - SWAMI NARAYAN HALL</v>
      </c>
      <c r="W854" s="50" t="s">
        <v>29</v>
      </c>
      <c r="X854" s="50" t="s">
        <v>29</v>
      </c>
    </row>
    <row r="855" spans="1:24" ht="14.1" customHeight="1" x14ac:dyDescent="0.25">
      <c r="A855" s="50" t="str">
        <f t="shared" si="13"/>
        <v>9100000025-0</v>
      </c>
      <c r="B855" s="57" t="s">
        <v>29</v>
      </c>
      <c r="C855" s="50" t="s">
        <v>29</v>
      </c>
      <c r="D855" s="50" t="s">
        <v>3506</v>
      </c>
      <c r="E855" s="50" t="s">
        <v>2814</v>
      </c>
      <c r="F855" s="50" t="s">
        <v>29</v>
      </c>
      <c r="G855" s="50" t="s">
        <v>29</v>
      </c>
      <c r="H855" s="50" t="s">
        <v>2904</v>
      </c>
      <c r="I855" s="58">
        <v>45209</v>
      </c>
      <c r="J855" s="50" t="s">
        <v>2816</v>
      </c>
      <c r="K855" s="59">
        <v>359.97</v>
      </c>
      <c r="L855" s="50" t="s">
        <v>37</v>
      </c>
      <c r="M855" s="51" t="s">
        <v>2747</v>
      </c>
      <c r="N855" s="50" t="s">
        <v>29</v>
      </c>
      <c r="O855" s="50" t="s">
        <v>32</v>
      </c>
      <c r="P855" s="50" t="s">
        <v>32</v>
      </c>
      <c r="Q855" s="50" t="s">
        <v>2937</v>
      </c>
      <c r="R855" s="50" t="s">
        <v>29</v>
      </c>
      <c r="S855" s="50" t="s">
        <v>2751</v>
      </c>
      <c r="T855" s="50" t="s">
        <v>2238</v>
      </c>
      <c r="U855" s="50" t="s">
        <v>30</v>
      </c>
      <c r="V855" s="50" t="str">
        <f>VLOOKUP(A855,Register!$D$2:$N$1317,11,0)</f>
        <v>CWIP - SWAMI NARAYAN HALL</v>
      </c>
      <c r="W855" s="50" t="s">
        <v>29</v>
      </c>
      <c r="X855" s="50" t="s">
        <v>29</v>
      </c>
    </row>
    <row r="856" spans="1:24" ht="14.1" customHeight="1" x14ac:dyDescent="0.25">
      <c r="A856" s="50" t="str">
        <f t="shared" si="13"/>
        <v>9100000042-0</v>
      </c>
      <c r="B856" s="57" t="s">
        <v>29</v>
      </c>
      <c r="C856" s="50" t="s">
        <v>29</v>
      </c>
      <c r="D856" s="50" t="s">
        <v>3507</v>
      </c>
      <c r="E856" s="50" t="s">
        <v>2814</v>
      </c>
      <c r="F856" s="50" t="s">
        <v>29</v>
      </c>
      <c r="G856" s="50" t="s">
        <v>29</v>
      </c>
      <c r="H856" s="50" t="s">
        <v>2904</v>
      </c>
      <c r="I856" s="58">
        <v>45210</v>
      </c>
      <c r="J856" s="50" t="s">
        <v>2816</v>
      </c>
      <c r="K856" s="59">
        <v>12774.55</v>
      </c>
      <c r="L856" s="50" t="s">
        <v>37</v>
      </c>
      <c r="M856" s="51" t="s">
        <v>2747</v>
      </c>
      <c r="N856" s="50" t="s">
        <v>29</v>
      </c>
      <c r="O856" s="50" t="s">
        <v>32</v>
      </c>
      <c r="P856" s="50" t="s">
        <v>32</v>
      </c>
      <c r="Q856" s="50" t="s">
        <v>3343</v>
      </c>
      <c r="R856" s="50" t="s">
        <v>29</v>
      </c>
      <c r="S856" s="50" t="s">
        <v>2751</v>
      </c>
      <c r="T856" s="50" t="s">
        <v>2275</v>
      </c>
      <c r="U856" s="50" t="s">
        <v>30</v>
      </c>
      <c r="V856" s="50" t="str">
        <f>VLOOKUP(A856,Register!$D$2:$N$1317,11,0)</f>
        <v>CWIP- Token Room</v>
      </c>
      <c r="W856" s="50" t="s">
        <v>29</v>
      </c>
      <c r="X856" s="50" t="s">
        <v>29</v>
      </c>
    </row>
    <row r="857" spans="1:24" ht="14.1" customHeight="1" x14ac:dyDescent="0.25">
      <c r="A857" s="50" t="str">
        <f t="shared" si="13"/>
        <v>9100000032-0</v>
      </c>
      <c r="B857" s="57" t="s">
        <v>29</v>
      </c>
      <c r="C857" s="50" t="s">
        <v>29</v>
      </c>
      <c r="D857" s="50" t="s">
        <v>3508</v>
      </c>
      <c r="E857" s="50" t="s">
        <v>2814</v>
      </c>
      <c r="F857" s="50" t="s">
        <v>29</v>
      </c>
      <c r="G857" s="50" t="s">
        <v>29</v>
      </c>
      <c r="H857" s="50" t="s">
        <v>2904</v>
      </c>
      <c r="I857" s="58">
        <v>45210</v>
      </c>
      <c r="J857" s="50" t="s">
        <v>2816</v>
      </c>
      <c r="K857" s="59">
        <v>18964.150000000001</v>
      </c>
      <c r="L857" s="50" t="s">
        <v>37</v>
      </c>
      <c r="M857" s="51" t="s">
        <v>2747</v>
      </c>
      <c r="N857" s="50" t="s">
        <v>29</v>
      </c>
      <c r="O857" s="50" t="s">
        <v>32</v>
      </c>
      <c r="P857" s="50" t="s">
        <v>32</v>
      </c>
      <c r="Q857" s="50" t="s">
        <v>3499</v>
      </c>
      <c r="R857" s="50" t="s">
        <v>29</v>
      </c>
      <c r="S857" s="50" t="s">
        <v>2751</v>
      </c>
      <c r="T857" s="50" t="s">
        <v>2255</v>
      </c>
      <c r="U857" s="50" t="s">
        <v>30</v>
      </c>
      <c r="V857" s="50" t="str">
        <f>VLOOKUP(A857,Register!$D$2:$N$1317,11,0)</f>
        <v>CWIP - CANE YARD ROAD &amp; DRAIN WORK</v>
      </c>
      <c r="W857" s="50" t="s">
        <v>29</v>
      </c>
      <c r="X857" s="50" t="s">
        <v>29</v>
      </c>
    </row>
    <row r="858" spans="1:24" ht="14.1" customHeight="1" x14ac:dyDescent="0.25">
      <c r="A858" s="50" t="str">
        <f t="shared" si="13"/>
        <v>9100000032-0</v>
      </c>
      <c r="B858" s="57" t="s">
        <v>29</v>
      </c>
      <c r="C858" s="50" t="s">
        <v>29</v>
      </c>
      <c r="D858" s="50" t="s">
        <v>3508</v>
      </c>
      <c r="E858" s="50" t="s">
        <v>2814</v>
      </c>
      <c r="F858" s="50" t="s">
        <v>29</v>
      </c>
      <c r="G858" s="50" t="s">
        <v>29</v>
      </c>
      <c r="H858" s="50" t="s">
        <v>2904</v>
      </c>
      <c r="I858" s="58">
        <v>45210</v>
      </c>
      <c r="J858" s="50" t="s">
        <v>2816</v>
      </c>
      <c r="K858" s="59">
        <v>41609.760000000002</v>
      </c>
      <c r="L858" s="50" t="s">
        <v>37</v>
      </c>
      <c r="M858" s="51" t="s">
        <v>2747</v>
      </c>
      <c r="N858" s="50" t="s">
        <v>29</v>
      </c>
      <c r="O858" s="50" t="s">
        <v>32</v>
      </c>
      <c r="P858" s="50" t="s">
        <v>32</v>
      </c>
      <c r="Q858" s="50" t="s">
        <v>3509</v>
      </c>
      <c r="R858" s="50" t="s">
        <v>29</v>
      </c>
      <c r="S858" s="50" t="s">
        <v>2751</v>
      </c>
      <c r="T858" s="50" t="s">
        <v>2255</v>
      </c>
      <c r="U858" s="50" t="s">
        <v>30</v>
      </c>
      <c r="V858" s="50" t="str">
        <f>VLOOKUP(A858,Register!$D$2:$N$1317,11,0)</f>
        <v>CWIP - CANE YARD ROAD &amp; DRAIN WORK</v>
      </c>
      <c r="W858" s="50" t="s">
        <v>29</v>
      </c>
      <c r="X858" s="50" t="s">
        <v>29</v>
      </c>
    </row>
    <row r="859" spans="1:24" ht="14.1" customHeight="1" x14ac:dyDescent="0.25">
      <c r="A859" s="50" t="str">
        <f t="shared" si="13"/>
        <v>9100000032-0</v>
      </c>
      <c r="B859" s="57" t="s">
        <v>29</v>
      </c>
      <c r="C859" s="50" t="s">
        <v>29</v>
      </c>
      <c r="D859" s="50" t="s">
        <v>3508</v>
      </c>
      <c r="E859" s="50" t="s">
        <v>2814</v>
      </c>
      <c r="F859" s="50" t="s">
        <v>29</v>
      </c>
      <c r="G859" s="50" t="s">
        <v>29</v>
      </c>
      <c r="H859" s="50" t="s">
        <v>2904</v>
      </c>
      <c r="I859" s="58">
        <v>45210</v>
      </c>
      <c r="J859" s="50" t="s">
        <v>2816</v>
      </c>
      <c r="K859" s="59">
        <v>25959.41</v>
      </c>
      <c r="L859" s="50" t="s">
        <v>37</v>
      </c>
      <c r="M859" s="51" t="s">
        <v>2747</v>
      </c>
      <c r="N859" s="50" t="s">
        <v>29</v>
      </c>
      <c r="O859" s="50" t="s">
        <v>32</v>
      </c>
      <c r="P859" s="50" t="s">
        <v>32</v>
      </c>
      <c r="Q859" s="50" t="s">
        <v>3509</v>
      </c>
      <c r="R859" s="50" t="s">
        <v>29</v>
      </c>
      <c r="S859" s="50" t="s">
        <v>2751</v>
      </c>
      <c r="T859" s="50" t="s">
        <v>2255</v>
      </c>
      <c r="U859" s="50" t="s">
        <v>30</v>
      </c>
      <c r="V859" s="50" t="str">
        <f>VLOOKUP(A859,Register!$D$2:$N$1317,11,0)</f>
        <v>CWIP - CANE YARD ROAD &amp; DRAIN WORK</v>
      </c>
      <c r="W859" s="50" t="s">
        <v>29</v>
      </c>
      <c r="X859" s="50" t="s">
        <v>29</v>
      </c>
    </row>
    <row r="860" spans="1:24" ht="14.1" customHeight="1" x14ac:dyDescent="0.25">
      <c r="A860" s="50" t="str">
        <f t="shared" si="13"/>
        <v>9100000042-0</v>
      </c>
      <c r="B860" s="57" t="s">
        <v>29</v>
      </c>
      <c r="C860" s="50" t="s">
        <v>29</v>
      </c>
      <c r="D860" s="50" t="s">
        <v>3510</v>
      </c>
      <c r="E860" s="50" t="s">
        <v>2814</v>
      </c>
      <c r="F860" s="50" t="s">
        <v>29</v>
      </c>
      <c r="G860" s="50" t="s">
        <v>29</v>
      </c>
      <c r="H860" s="50" t="s">
        <v>2904</v>
      </c>
      <c r="I860" s="58">
        <v>45210</v>
      </c>
      <c r="J860" s="50" t="s">
        <v>2816</v>
      </c>
      <c r="K860" s="59">
        <v>23838.44</v>
      </c>
      <c r="L860" s="50" t="s">
        <v>37</v>
      </c>
      <c r="M860" s="51" t="s">
        <v>2747</v>
      </c>
      <c r="N860" s="50" t="s">
        <v>29</v>
      </c>
      <c r="O860" s="50" t="s">
        <v>32</v>
      </c>
      <c r="P860" s="50" t="s">
        <v>32</v>
      </c>
      <c r="Q860" s="50" t="s">
        <v>3471</v>
      </c>
      <c r="R860" s="50" t="s">
        <v>29</v>
      </c>
      <c r="S860" s="50" t="s">
        <v>2751</v>
      </c>
      <c r="T860" s="50" t="s">
        <v>2275</v>
      </c>
      <c r="U860" s="50" t="s">
        <v>30</v>
      </c>
      <c r="V860" s="50" t="str">
        <f>VLOOKUP(A860,Register!$D$2:$N$1317,11,0)</f>
        <v>CWIP- Token Room</v>
      </c>
      <c r="W860" s="50" t="s">
        <v>29</v>
      </c>
      <c r="X860" s="50" t="s">
        <v>29</v>
      </c>
    </row>
    <row r="861" spans="1:24" ht="14.1" customHeight="1" x14ac:dyDescent="0.25">
      <c r="A861" s="50" t="str">
        <f t="shared" si="13"/>
        <v>9100000025-0</v>
      </c>
      <c r="B861" s="57" t="s">
        <v>29</v>
      </c>
      <c r="C861" s="50" t="s">
        <v>29</v>
      </c>
      <c r="D861" s="50" t="s">
        <v>3511</v>
      </c>
      <c r="E861" s="50" t="s">
        <v>2814</v>
      </c>
      <c r="F861" s="50" t="s">
        <v>29</v>
      </c>
      <c r="G861" s="50" t="s">
        <v>29</v>
      </c>
      <c r="H861" s="50" t="s">
        <v>2904</v>
      </c>
      <c r="I861" s="58">
        <v>45210</v>
      </c>
      <c r="J861" s="50" t="s">
        <v>2816</v>
      </c>
      <c r="K861" s="59">
        <v>90500</v>
      </c>
      <c r="L861" s="50" t="s">
        <v>37</v>
      </c>
      <c r="M861" s="51" t="s">
        <v>2747</v>
      </c>
      <c r="N861" s="50" t="s">
        <v>29</v>
      </c>
      <c r="O861" s="50" t="s">
        <v>32</v>
      </c>
      <c r="P861" s="50" t="s">
        <v>32</v>
      </c>
      <c r="Q861" s="50" t="s">
        <v>3512</v>
      </c>
      <c r="R861" s="50" t="s">
        <v>29</v>
      </c>
      <c r="S861" s="50" t="s">
        <v>2751</v>
      </c>
      <c r="T861" s="50" t="s">
        <v>2238</v>
      </c>
      <c r="U861" s="50" t="s">
        <v>30</v>
      </c>
      <c r="V861" s="50" t="str">
        <f>VLOOKUP(A861,Register!$D$2:$N$1317,11,0)</f>
        <v>CWIP - SWAMI NARAYAN HALL</v>
      </c>
      <c r="W861" s="50" t="s">
        <v>29</v>
      </c>
      <c r="X861" s="50" t="s">
        <v>29</v>
      </c>
    </row>
    <row r="862" spans="1:24" ht="14.1" customHeight="1" x14ac:dyDescent="0.25">
      <c r="A862" s="50" t="str">
        <f t="shared" si="13"/>
        <v>9100000025-0</v>
      </c>
      <c r="B862" s="57" t="s">
        <v>29</v>
      </c>
      <c r="C862" s="50" t="s">
        <v>29</v>
      </c>
      <c r="D862" s="50" t="s">
        <v>3511</v>
      </c>
      <c r="E862" s="50" t="s">
        <v>2814</v>
      </c>
      <c r="F862" s="50" t="s">
        <v>29</v>
      </c>
      <c r="G862" s="50" t="s">
        <v>29</v>
      </c>
      <c r="H862" s="50" t="s">
        <v>2904</v>
      </c>
      <c r="I862" s="58">
        <v>45210</v>
      </c>
      <c r="J862" s="50" t="s">
        <v>2816</v>
      </c>
      <c r="K862" s="59">
        <v>76000</v>
      </c>
      <c r="L862" s="50" t="s">
        <v>37</v>
      </c>
      <c r="M862" s="51" t="s">
        <v>2747</v>
      </c>
      <c r="N862" s="50" t="s">
        <v>29</v>
      </c>
      <c r="O862" s="50" t="s">
        <v>32</v>
      </c>
      <c r="P862" s="50" t="s">
        <v>32</v>
      </c>
      <c r="Q862" s="50" t="s">
        <v>3512</v>
      </c>
      <c r="R862" s="50" t="s">
        <v>29</v>
      </c>
      <c r="S862" s="50" t="s">
        <v>2751</v>
      </c>
      <c r="T862" s="50" t="s">
        <v>2238</v>
      </c>
      <c r="U862" s="50" t="s">
        <v>30</v>
      </c>
      <c r="V862" s="50" t="str">
        <f>VLOOKUP(A862,Register!$D$2:$N$1317,11,0)</f>
        <v>CWIP - SWAMI NARAYAN HALL</v>
      </c>
      <c r="W862" s="50" t="s">
        <v>29</v>
      </c>
      <c r="X862" s="50" t="s">
        <v>29</v>
      </c>
    </row>
    <row r="863" spans="1:24" ht="14.1" customHeight="1" x14ac:dyDescent="0.25">
      <c r="A863" s="50" t="str">
        <f t="shared" si="13"/>
        <v>9100000032-0</v>
      </c>
      <c r="B863" s="57" t="s">
        <v>29</v>
      </c>
      <c r="C863" s="50" t="s">
        <v>29</v>
      </c>
      <c r="D863" s="50" t="s">
        <v>3513</v>
      </c>
      <c r="E863" s="50" t="s">
        <v>2814</v>
      </c>
      <c r="F863" s="50" t="s">
        <v>29</v>
      </c>
      <c r="G863" s="50" t="s">
        <v>29</v>
      </c>
      <c r="H863" s="50" t="s">
        <v>2904</v>
      </c>
      <c r="I863" s="58">
        <v>45210</v>
      </c>
      <c r="J863" s="50" t="s">
        <v>2816</v>
      </c>
      <c r="K863" s="59">
        <v>18964.150000000001</v>
      </c>
      <c r="L863" s="50" t="s">
        <v>37</v>
      </c>
      <c r="M863" s="51" t="s">
        <v>2747</v>
      </c>
      <c r="N863" s="50" t="s">
        <v>29</v>
      </c>
      <c r="O863" s="50" t="s">
        <v>32</v>
      </c>
      <c r="P863" s="50" t="s">
        <v>32</v>
      </c>
      <c r="Q863" s="50" t="s">
        <v>3514</v>
      </c>
      <c r="R863" s="50" t="s">
        <v>29</v>
      </c>
      <c r="S863" s="50" t="s">
        <v>2751</v>
      </c>
      <c r="T863" s="50" t="s">
        <v>2255</v>
      </c>
      <c r="U863" s="50" t="s">
        <v>30</v>
      </c>
      <c r="V863" s="50" t="str">
        <f>VLOOKUP(A863,Register!$D$2:$N$1317,11,0)</f>
        <v>CWIP - CANE YARD ROAD &amp; DRAIN WORK</v>
      </c>
      <c r="W863" s="50" t="s">
        <v>29</v>
      </c>
      <c r="X863" s="50" t="s">
        <v>29</v>
      </c>
    </row>
    <row r="864" spans="1:24" ht="14.1" customHeight="1" x14ac:dyDescent="0.25">
      <c r="A864" s="50" t="str">
        <f t="shared" si="13"/>
        <v>9100000032-0</v>
      </c>
      <c r="B864" s="57" t="s">
        <v>29</v>
      </c>
      <c r="C864" s="50" t="s">
        <v>29</v>
      </c>
      <c r="D864" s="50" t="s">
        <v>3513</v>
      </c>
      <c r="E864" s="50" t="s">
        <v>2814</v>
      </c>
      <c r="F864" s="50" t="s">
        <v>29</v>
      </c>
      <c r="G864" s="50" t="s">
        <v>29</v>
      </c>
      <c r="H864" s="50" t="s">
        <v>2904</v>
      </c>
      <c r="I864" s="58">
        <v>45210</v>
      </c>
      <c r="J864" s="50" t="s">
        <v>2816</v>
      </c>
      <c r="K864" s="59">
        <v>41609.760000000002</v>
      </c>
      <c r="L864" s="50" t="s">
        <v>37</v>
      </c>
      <c r="M864" s="51" t="s">
        <v>2747</v>
      </c>
      <c r="N864" s="50" t="s">
        <v>29</v>
      </c>
      <c r="O864" s="50" t="s">
        <v>32</v>
      </c>
      <c r="P864" s="50" t="s">
        <v>32</v>
      </c>
      <c r="Q864" s="50" t="s">
        <v>3514</v>
      </c>
      <c r="R864" s="50" t="s">
        <v>29</v>
      </c>
      <c r="S864" s="50" t="s">
        <v>2751</v>
      </c>
      <c r="T864" s="50" t="s">
        <v>2255</v>
      </c>
      <c r="U864" s="50" t="s">
        <v>30</v>
      </c>
      <c r="V864" s="50" t="str">
        <f>VLOOKUP(A864,Register!$D$2:$N$1317,11,0)</f>
        <v>CWIP - CANE YARD ROAD &amp; DRAIN WORK</v>
      </c>
      <c r="W864" s="50" t="s">
        <v>29</v>
      </c>
      <c r="X864" s="50" t="s">
        <v>29</v>
      </c>
    </row>
    <row r="865" spans="1:24" ht="14.1" customHeight="1" x14ac:dyDescent="0.25">
      <c r="A865" s="50" t="str">
        <f t="shared" si="13"/>
        <v>9100000032-0</v>
      </c>
      <c r="B865" s="57" t="s">
        <v>29</v>
      </c>
      <c r="C865" s="50" t="s">
        <v>29</v>
      </c>
      <c r="D865" s="50" t="s">
        <v>3515</v>
      </c>
      <c r="E865" s="50" t="s">
        <v>2814</v>
      </c>
      <c r="F865" s="50" t="s">
        <v>29</v>
      </c>
      <c r="G865" s="50" t="s">
        <v>29</v>
      </c>
      <c r="H865" s="50" t="s">
        <v>2904</v>
      </c>
      <c r="I865" s="58">
        <v>45211</v>
      </c>
      <c r="J865" s="50" t="s">
        <v>2816</v>
      </c>
      <c r="K865" s="59">
        <v>27091.65</v>
      </c>
      <c r="L865" s="50" t="s">
        <v>37</v>
      </c>
      <c r="M865" s="51" t="s">
        <v>2747</v>
      </c>
      <c r="N865" s="50" t="s">
        <v>29</v>
      </c>
      <c r="O865" s="50" t="s">
        <v>32</v>
      </c>
      <c r="P865" s="50" t="s">
        <v>32</v>
      </c>
      <c r="Q865" s="50" t="s">
        <v>3516</v>
      </c>
      <c r="R865" s="50" t="s">
        <v>29</v>
      </c>
      <c r="S865" s="50" t="s">
        <v>2751</v>
      </c>
      <c r="T865" s="50" t="s">
        <v>2255</v>
      </c>
      <c r="U865" s="50" t="s">
        <v>30</v>
      </c>
      <c r="V865" s="50" t="str">
        <f>VLOOKUP(A865,Register!$D$2:$N$1317,11,0)</f>
        <v>CWIP - CANE YARD ROAD &amp; DRAIN WORK</v>
      </c>
      <c r="W865" s="50" t="s">
        <v>29</v>
      </c>
      <c r="X865" s="50" t="s">
        <v>29</v>
      </c>
    </row>
    <row r="866" spans="1:24" ht="14.1" customHeight="1" x14ac:dyDescent="0.25">
      <c r="A866" s="50" t="str">
        <f t="shared" si="13"/>
        <v>9100000032-0</v>
      </c>
      <c r="B866" s="57" t="s">
        <v>29</v>
      </c>
      <c r="C866" s="50" t="s">
        <v>29</v>
      </c>
      <c r="D866" s="50" t="s">
        <v>3515</v>
      </c>
      <c r="E866" s="50" t="s">
        <v>2814</v>
      </c>
      <c r="F866" s="50" t="s">
        <v>29</v>
      </c>
      <c r="G866" s="50" t="s">
        <v>29</v>
      </c>
      <c r="H866" s="50" t="s">
        <v>2904</v>
      </c>
      <c r="I866" s="58">
        <v>45211</v>
      </c>
      <c r="J866" s="50" t="s">
        <v>2816</v>
      </c>
      <c r="K866" s="59">
        <v>28742.75</v>
      </c>
      <c r="L866" s="50" t="s">
        <v>37</v>
      </c>
      <c r="M866" s="51" t="s">
        <v>2747</v>
      </c>
      <c r="N866" s="50" t="s">
        <v>29</v>
      </c>
      <c r="O866" s="50" t="s">
        <v>32</v>
      </c>
      <c r="P866" s="50" t="s">
        <v>32</v>
      </c>
      <c r="Q866" s="50" t="s">
        <v>3516</v>
      </c>
      <c r="R866" s="50" t="s">
        <v>29</v>
      </c>
      <c r="S866" s="50" t="s">
        <v>2751</v>
      </c>
      <c r="T866" s="50" t="s">
        <v>2255</v>
      </c>
      <c r="U866" s="50" t="s">
        <v>30</v>
      </c>
      <c r="V866" s="50" t="str">
        <f>VLOOKUP(A866,Register!$D$2:$N$1317,11,0)</f>
        <v>CWIP - CANE YARD ROAD &amp; DRAIN WORK</v>
      </c>
      <c r="W866" s="50" t="s">
        <v>29</v>
      </c>
      <c r="X866" s="50" t="s">
        <v>29</v>
      </c>
    </row>
    <row r="867" spans="1:24" ht="14.1" customHeight="1" x14ac:dyDescent="0.25">
      <c r="A867" s="50" t="str">
        <f t="shared" si="13"/>
        <v>9100000032-0</v>
      </c>
      <c r="B867" s="57" t="s">
        <v>29</v>
      </c>
      <c r="C867" s="50" t="s">
        <v>29</v>
      </c>
      <c r="D867" s="50" t="s">
        <v>3517</v>
      </c>
      <c r="E867" s="50" t="s">
        <v>2814</v>
      </c>
      <c r="F867" s="50" t="s">
        <v>29</v>
      </c>
      <c r="G867" s="50" t="s">
        <v>29</v>
      </c>
      <c r="H867" s="50" t="s">
        <v>2904</v>
      </c>
      <c r="I867" s="58">
        <v>45212</v>
      </c>
      <c r="J867" s="50" t="s">
        <v>2816</v>
      </c>
      <c r="K867" s="59">
        <v>21673.32</v>
      </c>
      <c r="L867" s="50" t="s">
        <v>37</v>
      </c>
      <c r="M867" s="51" t="s">
        <v>2747</v>
      </c>
      <c r="N867" s="50" t="s">
        <v>29</v>
      </c>
      <c r="O867" s="50" t="s">
        <v>32</v>
      </c>
      <c r="P867" s="50" t="s">
        <v>32</v>
      </c>
      <c r="Q867" s="50" t="s">
        <v>3514</v>
      </c>
      <c r="R867" s="50" t="s">
        <v>29</v>
      </c>
      <c r="S867" s="50" t="s">
        <v>2751</v>
      </c>
      <c r="T867" s="50" t="s">
        <v>2255</v>
      </c>
      <c r="U867" s="50" t="s">
        <v>30</v>
      </c>
      <c r="V867" s="50" t="str">
        <f>VLOOKUP(A867,Register!$D$2:$N$1317,11,0)</f>
        <v>CWIP - CANE YARD ROAD &amp; DRAIN WORK</v>
      </c>
      <c r="W867" s="50" t="s">
        <v>29</v>
      </c>
      <c r="X867" s="50" t="s">
        <v>29</v>
      </c>
    </row>
    <row r="868" spans="1:24" ht="14.1" customHeight="1" x14ac:dyDescent="0.25">
      <c r="A868" s="50" t="str">
        <f t="shared" si="13"/>
        <v>9100000042-0</v>
      </c>
      <c r="B868" s="57" t="s">
        <v>29</v>
      </c>
      <c r="C868" s="50" t="s">
        <v>29</v>
      </c>
      <c r="D868" s="50" t="s">
        <v>3518</v>
      </c>
      <c r="E868" s="50" t="s">
        <v>2814</v>
      </c>
      <c r="F868" s="50" t="s">
        <v>29</v>
      </c>
      <c r="G868" s="50" t="s">
        <v>29</v>
      </c>
      <c r="H868" s="50" t="s">
        <v>2904</v>
      </c>
      <c r="I868" s="58">
        <v>45213</v>
      </c>
      <c r="J868" s="50" t="s">
        <v>2816</v>
      </c>
      <c r="K868" s="59">
        <v>23838.44</v>
      </c>
      <c r="L868" s="50" t="s">
        <v>37</v>
      </c>
      <c r="M868" s="51" t="s">
        <v>2747</v>
      </c>
      <c r="N868" s="50" t="s">
        <v>29</v>
      </c>
      <c r="O868" s="50" t="s">
        <v>32</v>
      </c>
      <c r="P868" s="50" t="s">
        <v>32</v>
      </c>
      <c r="Q868" s="50" t="s">
        <v>3478</v>
      </c>
      <c r="R868" s="50" t="s">
        <v>29</v>
      </c>
      <c r="S868" s="50" t="s">
        <v>2751</v>
      </c>
      <c r="T868" s="50" t="s">
        <v>2275</v>
      </c>
      <c r="U868" s="50" t="s">
        <v>30</v>
      </c>
      <c r="V868" s="50" t="str">
        <f>VLOOKUP(A868,Register!$D$2:$N$1317,11,0)</f>
        <v>CWIP- Token Room</v>
      </c>
      <c r="W868" s="50" t="s">
        <v>29</v>
      </c>
      <c r="X868" s="50" t="s">
        <v>29</v>
      </c>
    </row>
    <row r="869" spans="1:24" ht="14.1" customHeight="1" x14ac:dyDescent="0.25">
      <c r="A869" s="50" t="str">
        <f t="shared" si="13"/>
        <v>9100000042-0</v>
      </c>
      <c r="B869" s="57" t="s">
        <v>29</v>
      </c>
      <c r="C869" s="50" t="s">
        <v>29</v>
      </c>
      <c r="D869" s="50" t="s">
        <v>3518</v>
      </c>
      <c r="E869" s="50" t="s">
        <v>2814</v>
      </c>
      <c r="F869" s="50" t="s">
        <v>29</v>
      </c>
      <c r="G869" s="50" t="s">
        <v>29</v>
      </c>
      <c r="H869" s="50" t="s">
        <v>2904</v>
      </c>
      <c r="I869" s="58">
        <v>45213</v>
      </c>
      <c r="J869" s="50" t="s">
        <v>2816</v>
      </c>
      <c r="K869" s="59">
        <v>1627.48</v>
      </c>
      <c r="L869" s="50" t="s">
        <v>37</v>
      </c>
      <c r="M869" s="51" t="s">
        <v>2747</v>
      </c>
      <c r="N869" s="50" t="s">
        <v>29</v>
      </c>
      <c r="O869" s="50" t="s">
        <v>32</v>
      </c>
      <c r="P869" s="50" t="s">
        <v>32</v>
      </c>
      <c r="Q869" s="50" t="s">
        <v>3478</v>
      </c>
      <c r="R869" s="50" t="s">
        <v>29</v>
      </c>
      <c r="S869" s="50" t="s">
        <v>2751</v>
      </c>
      <c r="T869" s="50" t="s">
        <v>2275</v>
      </c>
      <c r="U869" s="50" t="s">
        <v>30</v>
      </c>
      <c r="V869" s="50" t="str">
        <f>VLOOKUP(A869,Register!$D$2:$N$1317,11,0)</f>
        <v>CWIP- Token Room</v>
      </c>
      <c r="W869" s="50" t="s">
        <v>29</v>
      </c>
      <c r="X869" s="50" t="s">
        <v>29</v>
      </c>
    </row>
    <row r="870" spans="1:24" ht="14.1" customHeight="1" x14ac:dyDescent="0.25">
      <c r="A870" s="50" t="str">
        <f t="shared" si="13"/>
        <v>9100000042-0</v>
      </c>
      <c r="B870" s="57" t="s">
        <v>29</v>
      </c>
      <c r="C870" s="50" t="s">
        <v>29</v>
      </c>
      <c r="D870" s="50" t="s">
        <v>3518</v>
      </c>
      <c r="E870" s="50" t="s">
        <v>2814</v>
      </c>
      <c r="F870" s="50" t="s">
        <v>29</v>
      </c>
      <c r="G870" s="50" t="s">
        <v>29</v>
      </c>
      <c r="H870" s="50" t="s">
        <v>2904</v>
      </c>
      <c r="I870" s="58">
        <v>45213</v>
      </c>
      <c r="J870" s="50" t="s">
        <v>2816</v>
      </c>
      <c r="K870" s="59">
        <v>21673.32</v>
      </c>
      <c r="L870" s="50" t="s">
        <v>37</v>
      </c>
      <c r="M870" s="51" t="s">
        <v>2747</v>
      </c>
      <c r="N870" s="50" t="s">
        <v>29</v>
      </c>
      <c r="O870" s="50" t="s">
        <v>32</v>
      </c>
      <c r="P870" s="50" t="s">
        <v>32</v>
      </c>
      <c r="Q870" s="50" t="s">
        <v>3478</v>
      </c>
      <c r="R870" s="50" t="s">
        <v>29</v>
      </c>
      <c r="S870" s="50" t="s">
        <v>2751</v>
      </c>
      <c r="T870" s="50" t="s">
        <v>2275</v>
      </c>
      <c r="U870" s="50" t="s">
        <v>30</v>
      </c>
      <c r="V870" s="50" t="str">
        <f>VLOOKUP(A870,Register!$D$2:$N$1317,11,0)</f>
        <v>CWIP- Token Room</v>
      </c>
      <c r="W870" s="50" t="s">
        <v>29</v>
      </c>
      <c r="X870" s="50" t="s">
        <v>29</v>
      </c>
    </row>
    <row r="871" spans="1:24" ht="14.1" customHeight="1" x14ac:dyDescent="0.25">
      <c r="A871" s="50" t="str">
        <f t="shared" si="13"/>
        <v>9100000032-0</v>
      </c>
      <c r="B871" s="57" t="s">
        <v>29</v>
      </c>
      <c r="C871" s="50" t="s">
        <v>29</v>
      </c>
      <c r="D871" s="50" t="s">
        <v>3519</v>
      </c>
      <c r="E871" s="50" t="s">
        <v>2814</v>
      </c>
      <c r="F871" s="50" t="s">
        <v>29</v>
      </c>
      <c r="G871" s="50" t="s">
        <v>29</v>
      </c>
      <c r="H871" s="50" t="s">
        <v>2904</v>
      </c>
      <c r="I871" s="58">
        <v>45213</v>
      </c>
      <c r="J871" s="50" t="s">
        <v>2816</v>
      </c>
      <c r="K871" s="59">
        <v>51918.81</v>
      </c>
      <c r="L871" s="50" t="s">
        <v>37</v>
      </c>
      <c r="M871" s="51" t="s">
        <v>2747</v>
      </c>
      <c r="N871" s="50" t="s">
        <v>29</v>
      </c>
      <c r="O871" s="50" t="s">
        <v>32</v>
      </c>
      <c r="P871" s="50" t="s">
        <v>32</v>
      </c>
      <c r="Q871" s="50" t="s">
        <v>3520</v>
      </c>
      <c r="R871" s="50" t="s">
        <v>29</v>
      </c>
      <c r="S871" s="50" t="s">
        <v>2751</v>
      </c>
      <c r="T871" s="50" t="s">
        <v>2255</v>
      </c>
      <c r="U871" s="50" t="s">
        <v>30</v>
      </c>
      <c r="V871" s="50" t="str">
        <f>VLOOKUP(A871,Register!$D$2:$N$1317,11,0)</f>
        <v>CWIP - CANE YARD ROAD &amp; DRAIN WORK</v>
      </c>
      <c r="W871" s="50" t="s">
        <v>29</v>
      </c>
      <c r="X871" s="50" t="s">
        <v>29</v>
      </c>
    </row>
    <row r="872" spans="1:24" ht="14.1" customHeight="1" x14ac:dyDescent="0.25">
      <c r="A872" s="50" t="str">
        <f t="shared" si="13"/>
        <v>9100000032-0</v>
      </c>
      <c r="B872" s="57" t="s">
        <v>29</v>
      </c>
      <c r="C872" s="50" t="s">
        <v>29</v>
      </c>
      <c r="D872" s="50" t="s">
        <v>3519</v>
      </c>
      <c r="E872" s="50" t="s">
        <v>2814</v>
      </c>
      <c r="F872" s="50" t="s">
        <v>29</v>
      </c>
      <c r="G872" s="50" t="s">
        <v>29</v>
      </c>
      <c r="H872" s="50" t="s">
        <v>2904</v>
      </c>
      <c r="I872" s="58">
        <v>45213</v>
      </c>
      <c r="J872" s="50" t="s">
        <v>2816</v>
      </c>
      <c r="K872" s="59">
        <v>27091.65</v>
      </c>
      <c r="L872" s="50" t="s">
        <v>37</v>
      </c>
      <c r="M872" s="51" t="s">
        <v>2747</v>
      </c>
      <c r="N872" s="50" t="s">
        <v>29</v>
      </c>
      <c r="O872" s="50" t="s">
        <v>32</v>
      </c>
      <c r="P872" s="50" t="s">
        <v>32</v>
      </c>
      <c r="Q872" s="50" t="s">
        <v>3520</v>
      </c>
      <c r="R872" s="50" t="s">
        <v>29</v>
      </c>
      <c r="S872" s="50" t="s">
        <v>2751</v>
      </c>
      <c r="T872" s="50" t="s">
        <v>2255</v>
      </c>
      <c r="U872" s="50" t="s">
        <v>30</v>
      </c>
      <c r="V872" s="50" t="str">
        <f>VLOOKUP(A872,Register!$D$2:$N$1317,11,0)</f>
        <v>CWIP - CANE YARD ROAD &amp; DRAIN WORK</v>
      </c>
      <c r="W872" s="50" t="s">
        <v>29</v>
      </c>
      <c r="X872" s="50" t="s">
        <v>29</v>
      </c>
    </row>
    <row r="873" spans="1:24" ht="14.1" customHeight="1" x14ac:dyDescent="0.25">
      <c r="A873" s="50" t="str">
        <f t="shared" si="13"/>
        <v>9100000032-0</v>
      </c>
      <c r="B873" s="57" t="s">
        <v>29</v>
      </c>
      <c r="C873" s="50" t="s">
        <v>29</v>
      </c>
      <c r="D873" s="50" t="s">
        <v>3519</v>
      </c>
      <c r="E873" s="50" t="s">
        <v>2814</v>
      </c>
      <c r="F873" s="50" t="s">
        <v>29</v>
      </c>
      <c r="G873" s="50" t="s">
        <v>29</v>
      </c>
      <c r="H873" s="50" t="s">
        <v>2904</v>
      </c>
      <c r="I873" s="58">
        <v>45213</v>
      </c>
      <c r="J873" s="50" t="s">
        <v>2816</v>
      </c>
      <c r="K873" s="59">
        <v>1627.49</v>
      </c>
      <c r="L873" s="50" t="s">
        <v>37</v>
      </c>
      <c r="M873" s="51" t="s">
        <v>2747</v>
      </c>
      <c r="N873" s="50" t="s">
        <v>29</v>
      </c>
      <c r="O873" s="50" t="s">
        <v>32</v>
      </c>
      <c r="P873" s="50" t="s">
        <v>32</v>
      </c>
      <c r="Q873" s="50" t="s">
        <v>3520</v>
      </c>
      <c r="R873" s="50" t="s">
        <v>29</v>
      </c>
      <c r="S873" s="50" t="s">
        <v>2751</v>
      </c>
      <c r="T873" s="50" t="s">
        <v>2255</v>
      </c>
      <c r="U873" s="50" t="s">
        <v>30</v>
      </c>
      <c r="V873" s="50" t="str">
        <f>VLOOKUP(A873,Register!$D$2:$N$1317,11,0)</f>
        <v>CWIP - CANE YARD ROAD &amp; DRAIN WORK</v>
      </c>
      <c r="W873" s="50" t="s">
        <v>29</v>
      </c>
      <c r="X873" s="50" t="s">
        <v>29</v>
      </c>
    </row>
    <row r="874" spans="1:24" ht="14.1" customHeight="1" x14ac:dyDescent="0.25">
      <c r="A874" s="50" t="str">
        <f t="shared" si="13"/>
        <v>9100000042-0</v>
      </c>
      <c r="B874" s="57" t="s">
        <v>29</v>
      </c>
      <c r="C874" s="50" t="s">
        <v>29</v>
      </c>
      <c r="D874" s="50" t="s">
        <v>3521</v>
      </c>
      <c r="E874" s="50" t="s">
        <v>2814</v>
      </c>
      <c r="F874" s="50" t="s">
        <v>29</v>
      </c>
      <c r="G874" s="50" t="s">
        <v>29</v>
      </c>
      <c r="H874" s="50" t="s">
        <v>2904</v>
      </c>
      <c r="I874" s="58">
        <v>45213</v>
      </c>
      <c r="J874" s="50" t="s">
        <v>2816</v>
      </c>
      <c r="K874" s="59">
        <v>5728.9</v>
      </c>
      <c r="L874" s="50" t="s">
        <v>37</v>
      </c>
      <c r="M874" s="51" t="s">
        <v>2747</v>
      </c>
      <c r="N874" s="50" t="s">
        <v>29</v>
      </c>
      <c r="O874" s="50" t="s">
        <v>32</v>
      </c>
      <c r="P874" s="50" t="s">
        <v>32</v>
      </c>
      <c r="Q874" s="50" t="s">
        <v>3522</v>
      </c>
      <c r="R874" s="50" t="s">
        <v>29</v>
      </c>
      <c r="S874" s="50" t="s">
        <v>2751</v>
      </c>
      <c r="T874" s="50" t="s">
        <v>2275</v>
      </c>
      <c r="U874" s="50" t="s">
        <v>30</v>
      </c>
      <c r="V874" s="50" t="str">
        <f>VLOOKUP(A874,Register!$D$2:$N$1317,11,0)</f>
        <v>CWIP- Token Room</v>
      </c>
      <c r="W874" s="50" t="s">
        <v>29</v>
      </c>
      <c r="X874" s="50" t="s">
        <v>29</v>
      </c>
    </row>
    <row r="875" spans="1:24" ht="14.1" customHeight="1" x14ac:dyDescent="0.25">
      <c r="A875" s="50" t="str">
        <f t="shared" si="13"/>
        <v>9100000042-0</v>
      </c>
      <c r="B875" s="57" t="s">
        <v>29</v>
      </c>
      <c r="C875" s="50" t="s">
        <v>29</v>
      </c>
      <c r="D875" s="50" t="s">
        <v>3521</v>
      </c>
      <c r="E875" s="50" t="s">
        <v>2814</v>
      </c>
      <c r="F875" s="50" t="s">
        <v>29</v>
      </c>
      <c r="G875" s="50" t="s">
        <v>29</v>
      </c>
      <c r="H875" s="50" t="s">
        <v>2904</v>
      </c>
      <c r="I875" s="58">
        <v>45213</v>
      </c>
      <c r="J875" s="50" t="s">
        <v>2816</v>
      </c>
      <c r="K875" s="59">
        <v>19070.75</v>
      </c>
      <c r="L875" s="50" t="s">
        <v>37</v>
      </c>
      <c r="M875" s="51" t="s">
        <v>2747</v>
      </c>
      <c r="N875" s="50" t="s">
        <v>29</v>
      </c>
      <c r="O875" s="50" t="s">
        <v>32</v>
      </c>
      <c r="P875" s="50" t="s">
        <v>32</v>
      </c>
      <c r="Q875" s="50" t="s">
        <v>3522</v>
      </c>
      <c r="R875" s="50" t="s">
        <v>29</v>
      </c>
      <c r="S875" s="50" t="s">
        <v>2751</v>
      </c>
      <c r="T875" s="50" t="s">
        <v>2275</v>
      </c>
      <c r="U875" s="50" t="s">
        <v>30</v>
      </c>
      <c r="V875" s="50" t="str">
        <f>VLOOKUP(A875,Register!$D$2:$N$1317,11,0)</f>
        <v>CWIP- Token Room</v>
      </c>
      <c r="W875" s="50" t="s">
        <v>29</v>
      </c>
      <c r="X875" s="50" t="s">
        <v>29</v>
      </c>
    </row>
    <row r="876" spans="1:24" ht="14.1" customHeight="1" x14ac:dyDescent="0.25">
      <c r="A876" s="50" t="str">
        <f t="shared" si="13"/>
        <v>9100000046-0</v>
      </c>
      <c r="B876" s="57" t="s">
        <v>29</v>
      </c>
      <c r="C876" s="50" t="s">
        <v>29</v>
      </c>
      <c r="D876" s="50" t="s">
        <v>3523</v>
      </c>
      <c r="E876" s="50" t="s">
        <v>2814</v>
      </c>
      <c r="F876" s="50" t="s">
        <v>29</v>
      </c>
      <c r="G876" s="50" t="s">
        <v>29</v>
      </c>
      <c r="H876" s="50" t="s">
        <v>2904</v>
      </c>
      <c r="I876" s="58">
        <v>45213</v>
      </c>
      <c r="J876" s="50" t="s">
        <v>2816</v>
      </c>
      <c r="K876" s="59">
        <v>27091.65</v>
      </c>
      <c r="L876" s="50" t="s">
        <v>37</v>
      </c>
      <c r="M876" s="51" t="s">
        <v>2747</v>
      </c>
      <c r="N876" s="50" t="s">
        <v>29</v>
      </c>
      <c r="O876" s="50" t="s">
        <v>2829</v>
      </c>
      <c r="P876" s="50" t="s">
        <v>2829</v>
      </c>
      <c r="Q876" s="50" t="s">
        <v>3524</v>
      </c>
      <c r="R876" s="50" t="s">
        <v>29</v>
      </c>
      <c r="S876" s="50" t="s">
        <v>2751</v>
      </c>
      <c r="T876" s="50" t="s">
        <v>2283</v>
      </c>
      <c r="U876" s="50" t="s">
        <v>30</v>
      </c>
      <c r="V876" s="50" t="str">
        <f>VLOOKUP(A876,Register!$D$2:$N$1317,11,0)</f>
        <v xml:space="preserve"> CWIP-New Sulphur Godown</v>
      </c>
      <c r="W876" s="50" t="s">
        <v>29</v>
      </c>
      <c r="X876" s="50" t="s">
        <v>29</v>
      </c>
    </row>
    <row r="877" spans="1:24" ht="14.1" customHeight="1" x14ac:dyDescent="0.25">
      <c r="A877" s="50" t="str">
        <f t="shared" si="13"/>
        <v>9100000032-0</v>
      </c>
      <c r="B877" s="57" t="s">
        <v>29</v>
      </c>
      <c r="C877" s="50" t="s">
        <v>29</v>
      </c>
      <c r="D877" s="50" t="s">
        <v>3525</v>
      </c>
      <c r="E877" s="50" t="s">
        <v>2814</v>
      </c>
      <c r="F877" s="50" t="s">
        <v>29</v>
      </c>
      <c r="G877" s="50" t="s">
        <v>29</v>
      </c>
      <c r="H877" s="50" t="s">
        <v>2904</v>
      </c>
      <c r="I877" s="58">
        <v>45214</v>
      </c>
      <c r="J877" s="50" t="s">
        <v>2816</v>
      </c>
      <c r="K877" s="59">
        <v>32509.98</v>
      </c>
      <c r="L877" s="50" t="s">
        <v>37</v>
      </c>
      <c r="M877" s="51" t="s">
        <v>2747</v>
      </c>
      <c r="N877" s="50" t="s">
        <v>29</v>
      </c>
      <c r="O877" s="50" t="s">
        <v>32</v>
      </c>
      <c r="P877" s="50" t="s">
        <v>32</v>
      </c>
      <c r="Q877" s="50" t="s">
        <v>2907</v>
      </c>
      <c r="R877" s="50" t="s">
        <v>29</v>
      </c>
      <c r="S877" s="50" t="s">
        <v>2751</v>
      </c>
      <c r="T877" s="50" t="s">
        <v>2255</v>
      </c>
      <c r="U877" s="50" t="s">
        <v>30</v>
      </c>
      <c r="V877" s="50" t="str">
        <f>VLOOKUP(A877,Register!$D$2:$N$1317,11,0)</f>
        <v>CWIP - CANE YARD ROAD &amp; DRAIN WORK</v>
      </c>
      <c r="W877" s="50" t="s">
        <v>29</v>
      </c>
      <c r="X877" s="50" t="s">
        <v>29</v>
      </c>
    </row>
    <row r="878" spans="1:24" ht="14.1" customHeight="1" x14ac:dyDescent="0.25">
      <c r="A878" s="50" t="str">
        <f t="shared" si="13"/>
        <v>9100000032-0</v>
      </c>
      <c r="B878" s="57" t="s">
        <v>29</v>
      </c>
      <c r="C878" s="50" t="s">
        <v>29</v>
      </c>
      <c r="D878" s="50" t="s">
        <v>3525</v>
      </c>
      <c r="E878" s="50" t="s">
        <v>2814</v>
      </c>
      <c r="F878" s="50" t="s">
        <v>29</v>
      </c>
      <c r="G878" s="50" t="s">
        <v>29</v>
      </c>
      <c r="H878" s="50" t="s">
        <v>2904</v>
      </c>
      <c r="I878" s="58">
        <v>45214</v>
      </c>
      <c r="J878" s="50" t="s">
        <v>2816</v>
      </c>
      <c r="K878" s="59">
        <v>35928.44</v>
      </c>
      <c r="L878" s="50" t="s">
        <v>37</v>
      </c>
      <c r="M878" s="51" t="s">
        <v>2747</v>
      </c>
      <c r="N878" s="50" t="s">
        <v>29</v>
      </c>
      <c r="O878" s="50" t="s">
        <v>32</v>
      </c>
      <c r="P878" s="50" t="s">
        <v>32</v>
      </c>
      <c r="Q878" s="50" t="s">
        <v>2907</v>
      </c>
      <c r="R878" s="50" t="s">
        <v>29</v>
      </c>
      <c r="S878" s="50" t="s">
        <v>2751</v>
      </c>
      <c r="T878" s="50" t="s">
        <v>2255</v>
      </c>
      <c r="U878" s="50" t="s">
        <v>30</v>
      </c>
      <c r="V878" s="50" t="str">
        <f>VLOOKUP(A878,Register!$D$2:$N$1317,11,0)</f>
        <v>CWIP - CANE YARD ROAD &amp; DRAIN WORK</v>
      </c>
      <c r="W878" s="50" t="s">
        <v>29</v>
      </c>
      <c r="X878" s="50" t="s">
        <v>29</v>
      </c>
    </row>
    <row r="879" spans="1:24" ht="14.1" customHeight="1" x14ac:dyDescent="0.25">
      <c r="A879" s="50" t="str">
        <f t="shared" si="13"/>
        <v>9100000032-0</v>
      </c>
      <c r="B879" s="57" t="s">
        <v>29</v>
      </c>
      <c r="C879" s="50" t="s">
        <v>29</v>
      </c>
      <c r="D879" s="50" t="s">
        <v>3525</v>
      </c>
      <c r="E879" s="50" t="s">
        <v>2814</v>
      </c>
      <c r="F879" s="50" t="s">
        <v>29</v>
      </c>
      <c r="G879" s="50" t="s">
        <v>29</v>
      </c>
      <c r="H879" s="50" t="s">
        <v>2904</v>
      </c>
      <c r="I879" s="58">
        <v>45214</v>
      </c>
      <c r="J879" s="50" t="s">
        <v>2816</v>
      </c>
      <c r="K879" s="59">
        <v>52012.19</v>
      </c>
      <c r="L879" s="50" t="s">
        <v>37</v>
      </c>
      <c r="M879" s="51" t="s">
        <v>2747</v>
      </c>
      <c r="N879" s="50" t="s">
        <v>29</v>
      </c>
      <c r="O879" s="50" t="s">
        <v>32</v>
      </c>
      <c r="P879" s="50" t="s">
        <v>32</v>
      </c>
      <c r="Q879" s="50" t="s">
        <v>2907</v>
      </c>
      <c r="R879" s="50" t="s">
        <v>29</v>
      </c>
      <c r="S879" s="50" t="s">
        <v>2751</v>
      </c>
      <c r="T879" s="50" t="s">
        <v>2255</v>
      </c>
      <c r="U879" s="50" t="s">
        <v>30</v>
      </c>
      <c r="V879" s="50" t="str">
        <f>VLOOKUP(A879,Register!$D$2:$N$1317,11,0)</f>
        <v>CWIP - CANE YARD ROAD &amp; DRAIN WORK</v>
      </c>
      <c r="W879" s="50" t="s">
        <v>29</v>
      </c>
      <c r="X879" s="50" t="s">
        <v>29</v>
      </c>
    </row>
    <row r="880" spans="1:24" ht="14.1" customHeight="1" x14ac:dyDescent="0.25">
      <c r="A880" s="50" t="str">
        <f t="shared" si="13"/>
        <v>9100000032-0</v>
      </c>
      <c r="B880" s="57" t="s">
        <v>29</v>
      </c>
      <c r="C880" s="50" t="s">
        <v>29</v>
      </c>
      <c r="D880" s="50" t="s">
        <v>3526</v>
      </c>
      <c r="E880" s="50" t="s">
        <v>2814</v>
      </c>
      <c r="F880" s="50" t="s">
        <v>29</v>
      </c>
      <c r="G880" s="50" t="s">
        <v>29</v>
      </c>
      <c r="H880" s="50" t="s">
        <v>2904</v>
      </c>
      <c r="I880" s="58">
        <v>45214</v>
      </c>
      <c r="J880" s="50" t="s">
        <v>2816</v>
      </c>
      <c r="K880" s="59">
        <v>27091.65</v>
      </c>
      <c r="L880" s="50" t="s">
        <v>37</v>
      </c>
      <c r="M880" s="51" t="s">
        <v>2747</v>
      </c>
      <c r="N880" s="50" t="s">
        <v>29</v>
      </c>
      <c r="O880" s="50" t="s">
        <v>32</v>
      </c>
      <c r="P880" s="50" t="s">
        <v>32</v>
      </c>
      <c r="Q880" s="50" t="s">
        <v>2942</v>
      </c>
      <c r="R880" s="50" t="s">
        <v>29</v>
      </c>
      <c r="S880" s="50" t="s">
        <v>2751</v>
      </c>
      <c r="T880" s="50" t="s">
        <v>2255</v>
      </c>
      <c r="U880" s="50" t="s">
        <v>30</v>
      </c>
      <c r="V880" s="50" t="str">
        <f>VLOOKUP(A880,Register!$D$2:$N$1317,11,0)</f>
        <v>CWIP - CANE YARD ROAD &amp; DRAIN WORK</v>
      </c>
      <c r="W880" s="50" t="s">
        <v>29</v>
      </c>
      <c r="X880" s="50" t="s">
        <v>29</v>
      </c>
    </row>
    <row r="881" spans="1:24" ht="14.1" customHeight="1" x14ac:dyDescent="0.25">
      <c r="A881" s="50" t="str">
        <f t="shared" si="13"/>
        <v>9100000032-0</v>
      </c>
      <c r="B881" s="57" t="s">
        <v>29</v>
      </c>
      <c r="C881" s="50" t="s">
        <v>29</v>
      </c>
      <c r="D881" s="50" t="s">
        <v>3526</v>
      </c>
      <c r="E881" s="50" t="s">
        <v>2814</v>
      </c>
      <c r="F881" s="50" t="s">
        <v>29</v>
      </c>
      <c r="G881" s="50" t="s">
        <v>29</v>
      </c>
      <c r="H881" s="50" t="s">
        <v>2904</v>
      </c>
      <c r="I881" s="58">
        <v>45214</v>
      </c>
      <c r="J881" s="50" t="s">
        <v>2816</v>
      </c>
      <c r="K881" s="59">
        <v>52012.19</v>
      </c>
      <c r="L881" s="50" t="s">
        <v>37</v>
      </c>
      <c r="M881" s="51" t="s">
        <v>2747</v>
      </c>
      <c r="N881" s="50" t="s">
        <v>29</v>
      </c>
      <c r="O881" s="50" t="s">
        <v>32</v>
      </c>
      <c r="P881" s="50" t="s">
        <v>32</v>
      </c>
      <c r="Q881" s="50" t="s">
        <v>2942</v>
      </c>
      <c r="R881" s="50" t="s">
        <v>29</v>
      </c>
      <c r="S881" s="50" t="s">
        <v>2751</v>
      </c>
      <c r="T881" s="50" t="s">
        <v>2255</v>
      </c>
      <c r="U881" s="50" t="s">
        <v>30</v>
      </c>
      <c r="V881" s="50" t="str">
        <f>VLOOKUP(A881,Register!$D$2:$N$1317,11,0)</f>
        <v>CWIP - CANE YARD ROAD &amp; DRAIN WORK</v>
      </c>
      <c r="W881" s="50" t="s">
        <v>29</v>
      </c>
      <c r="X881" s="50" t="s">
        <v>29</v>
      </c>
    </row>
    <row r="882" spans="1:24" ht="14.1" customHeight="1" x14ac:dyDescent="0.25">
      <c r="A882" s="50" t="str">
        <f t="shared" si="13"/>
        <v>9100000032-0</v>
      </c>
      <c r="B882" s="57" t="s">
        <v>29</v>
      </c>
      <c r="C882" s="50" t="s">
        <v>29</v>
      </c>
      <c r="D882" s="50" t="s">
        <v>3527</v>
      </c>
      <c r="E882" s="50" t="s">
        <v>2814</v>
      </c>
      <c r="F882" s="50" t="s">
        <v>29</v>
      </c>
      <c r="G882" s="50" t="s">
        <v>29</v>
      </c>
      <c r="H882" s="50" t="s">
        <v>2904</v>
      </c>
      <c r="I882" s="58">
        <v>45214</v>
      </c>
      <c r="J882" s="50" t="s">
        <v>2816</v>
      </c>
      <c r="K882" s="59">
        <v>7558.29</v>
      </c>
      <c r="L882" s="50" t="s">
        <v>37</v>
      </c>
      <c r="M882" s="51" t="s">
        <v>2747</v>
      </c>
      <c r="N882" s="50" t="s">
        <v>29</v>
      </c>
      <c r="O882" s="50" t="s">
        <v>32</v>
      </c>
      <c r="P882" s="50" t="s">
        <v>32</v>
      </c>
      <c r="Q882" s="50" t="s">
        <v>3528</v>
      </c>
      <c r="R882" s="50" t="s">
        <v>29</v>
      </c>
      <c r="S882" s="50" t="s">
        <v>2751</v>
      </c>
      <c r="T882" s="50" t="s">
        <v>2255</v>
      </c>
      <c r="U882" s="50" t="s">
        <v>30</v>
      </c>
      <c r="V882" s="50" t="str">
        <f>VLOOKUP(A882,Register!$D$2:$N$1317,11,0)</f>
        <v>CWIP - CANE YARD ROAD &amp; DRAIN WORK</v>
      </c>
      <c r="W882" s="50" t="s">
        <v>29</v>
      </c>
      <c r="X882" s="50" t="s">
        <v>29</v>
      </c>
    </row>
    <row r="883" spans="1:24" ht="14.1" customHeight="1" x14ac:dyDescent="0.25">
      <c r="A883" s="50" t="str">
        <f t="shared" si="13"/>
        <v>9100000032-0</v>
      </c>
      <c r="B883" s="57" t="s">
        <v>29</v>
      </c>
      <c r="C883" s="50" t="s">
        <v>29</v>
      </c>
      <c r="D883" s="50" t="s">
        <v>3527</v>
      </c>
      <c r="E883" s="50" t="s">
        <v>2814</v>
      </c>
      <c r="F883" s="50" t="s">
        <v>29</v>
      </c>
      <c r="G883" s="50" t="s">
        <v>29</v>
      </c>
      <c r="H883" s="50" t="s">
        <v>2904</v>
      </c>
      <c r="I883" s="58">
        <v>45214</v>
      </c>
      <c r="J883" s="50" t="s">
        <v>2816</v>
      </c>
      <c r="K883" s="59">
        <v>1627.48</v>
      </c>
      <c r="L883" s="50" t="s">
        <v>37</v>
      </c>
      <c r="M883" s="51" t="s">
        <v>2747</v>
      </c>
      <c r="N883" s="50" t="s">
        <v>29</v>
      </c>
      <c r="O883" s="50" t="s">
        <v>32</v>
      </c>
      <c r="P883" s="50" t="s">
        <v>32</v>
      </c>
      <c r="Q883" s="50" t="s">
        <v>3528</v>
      </c>
      <c r="R883" s="50" t="s">
        <v>29</v>
      </c>
      <c r="S883" s="50" t="s">
        <v>2751</v>
      </c>
      <c r="T883" s="50" t="s">
        <v>2255</v>
      </c>
      <c r="U883" s="50" t="s">
        <v>30</v>
      </c>
      <c r="V883" s="50" t="str">
        <f>VLOOKUP(A883,Register!$D$2:$N$1317,11,0)</f>
        <v>CWIP - CANE YARD ROAD &amp; DRAIN WORK</v>
      </c>
      <c r="W883" s="50" t="s">
        <v>29</v>
      </c>
      <c r="X883" s="50" t="s">
        <v>29</v>
      </c>
    </row>
    <row r="884" spans="1:24" ht="14.1" customHeight="1" x14ac:dyDescent="0.25">
      <c r="A884" s="50" t="str">
        <f t="shared" si="13"/>
        <v>9100000046-0</v>
      </c>
      <c r="B884" s="57" t="s">
        <v>29</v>
      </c>
      <c r="C884" s="50" t="s">
        <v>29</v>
      </c>
      <c r="D884" s="50" t="s">
        <v>3529</v>
      </c>
      <c r="E884" s="50" t="s">
        <v>2814</v>
      </c>
      <c r="F884" s="50" t="s">
        <v>29</v>
      </c>
      <c r="G884" s="50" t="s">
        <v>29</v>
      </c>
      <c r="H884" s="50" t="s">
        <v>2904</v>
      </c>
      <c r="I884" s="58">
        <v>45215</v>
      </c>
      <c r="J884" s="50" t="s">
        <v>2816</v>
      </c>
      <c r="K884" s="59">
        <v>32509.98</v>
      </c>
      <c r="L884" s="50" t="s">
        <v>37</v>
      </c>
      <c r="M884" s="51" t="s">
        <v>2747</v>
      </c>
      <c r="N884" s="50" t="s">
        <v>29</v>
      </c>
      <c r="O884" s="50" t="s">
        <v>2829</v>
      </c>
      <c r="P884" s="50" t="s">
        <v>2829</v>
      </c>
      <c r="Q884" s="50" t="s">
        <v>3530</v>
      </c>
      <c r="R884" s="50" t="s">
        <v>29</v>
      </c>
      <c r="S884" s="50" t="s">
        <v>2751</v>
      </c>
      <c r="T884" s="50" t="s">
        <v>2283</v>
      </c>
      <c r="U884" s="50" t="s">
        <v>30</v>
      </c>
      <c r="V884" s="50" t="str">
        <f>VLOOKUP(A884,Register!$D$2:$N$1317,11,0)</f>
        <v xml:space="preserve"> CWIP-New Sulphur Godown</v>
      </c>
      <c r="W884" s="50" t="s">
        <v>29</v>
      </c>
      <c r="X884" s="50" t="s">
        <v>29</v>
      </c>
    </row>
    <row r="885" spans="1:24" ht="14.1" customHeight="1" x14ac:dyDescent="0.25">
      <c r="A885" s="50" t="str">
        <f t="shared" si="13"/>
        <v>9100000046-0</v>
      </c>
      <c r="B885" s="57" t="s">
        <v>29</v>
      </c>
      <c r="C885" s="50" t="s">
        <v>29</v>
      </c>
      <c r="D885" s="50" t="s">
        <v>3529</v>
      </c>
      <c r="E885" s="50" t="s">
        <v>2814</v>
      </c>
      <c r="F885" s="50" t="s">
        <v>29</v>
      </c>
      <c r="G885" s="50" t="s">
        <v>29</v>
      </c>
      <c r="H885" s="50" t="s">
        <v>2904</v>
      </c>
      <c r="I885" s="58">
        <v>45215</v>
      </c>
      <c r="J885" s="50" t="s">
        <v>2816</v>
      </c>
      <c r="K885" s="59">
        <v>25959.41</v>
      </c>
      <c r="L885" s="50" t="s">
        <v>37</v>
      </c>
      <c r="M885" s="51" t="s">
        <v>2747</v>
      </c>
      <c r="N885" s="50" t="s">
        <v>29</v>
      </c>
      <c r="O885" s="50" t="s">
        <v>2829</v>
      </c>
      <c r="P885" s="50" t="s">
        <v>2829</v>
      </c>
      <c r="Q885" s="50" t="s">
        <v>3530</v>
      </c>
      <c r="R885" s="50" t="s">
        <v>29</v>
      </c>
      <c r="S885" s="50" t="s">
        <v>2751</v>
      </c>
      <c r="T885" s="50" t="s">
        <v>2283</v>
      </c>
      <c r="U885" s="50" t="s">
        <v>30</v>
      </c>
      <c r="V885" s="50" t="str">
        <f>VLOOKUP(A885,Register!$D$2:$N$1317,11,0)</f>
        <v xml:space="preserve"> CWIP-New Sulphur Godown</v>
      </c>
      <c r="W885" s="50" t="s">
        <v>29</v>
      </c>
      <c r="X885" s="50" t="s">
        <v>29</v>
      </c>
    </row>
    <row r="886" spans="1:24" ht="14.1" customHeight="1" x14ac:dyDescent="0.25">
      <c r="A886" s="50" t="str">
        <f t="shared" si="13"/>
        <v>9100000046-0</v>
      </c>
      <c r="B886" s="57" t="s">
        <v>29</v>
      </c>
      <c r="C886" s="50" t="s">
        <v>29</v>
      </c>
      <c r="D886" s="50" t="s">
        <v>3529</v>
      </c>
      <c r="E886" s="50" t="s">
        <v>2814</v>
      </c>
      <c r="F886" s="50" t="s">
        <v>29</v>
      </c>
      <c r="G886" s="50" t="s">
        <v>29</v>
      </c>
      <c r="H886" s="50" t="s">
        <v>2904</v>
      </c>
      <c r="I886" s="58">
        <v>45215</v>
      </c>
      <c r="J886" s="50" t="s">
        <v>2816</v>
      </c>
      <c r="K886" s="59">
        <v>23838.44</v>
      </c>
      <c r="L886" s="50" t="s">
        <v>37</v>
      </c>
      <c r="M886" s="51" t="s">
        <v>2747</v>
      </c>
      <c r="N886" s="50" t="s">
        <v>29</v>
      </c>
      <c r="O886" s="50" t="s">
        <v>2829</v>
      </c>
      <c r="P886" s="50" t="s">
        <v>2829</v>
      </c>
      <c r="Q886" s="50" t="s">
        <v>3530</v>
      </c>
      <c r="R886" s="50" t="s">
        <v>29</v>
      </c>
      <c r="S886" s="50" t="s">
        <v>2751</v>
      </c>
      <c r="T886" s="50" t="s">
        <v>2283</v>
      </c>
      <c r="U886" s="50" t="s">
        <v>30</v>
      </c>
      <c r="V886" s="50" t="str">
        <f>VLOOKUP(A886,Register!$D$2:$N$1317,11,0)</f>
        <v xml:space="preserve"> CWIP-New Sulphur Godown</v>
      </c>
      <c r="W886" s="50" t="s">
        <v>29</v>
      </c>
      <c r="X886" s="50" t="s">
        <v>29</v>
      </c>
    </row>
    <row r="887" spans="1:24" ht="14.1" customHeight="1" x14ac:dyDescent="0.25">
      <c r="A887" s="50" t="str">
        <f t="shared" si="13"/>
        <v>9100000032-0</v>
      </c>
      <c r="B887" s="57" t="s">
        <v>29</v>
      </c>
      <c r="C887" s="50" t="s">
        <v>29</v>
      </c>
      <c r="D887" s="50" t="s">
        <v>3531</v>
      </c>
      <c r="E887" s="50" t="s">
        <v>2814</v>
      </c>
      <c r="F887" s="50" t="s">
        <v>29</v>
      </c>
      <c r="G887" s="50" t="s">
        <v>29</v>
      </c>
      <c r="H887" s="50" t="s">
        <v>2904</v>
      </c>
      <c r="I887" s="58">
        <v>45215</v>
      </c>
      <c r="J887" s="50" t="s">
        <v>2816</v>
      </c>
      <c r="K887" s="59">
        <v>28742.75</v>
      </c>
      <c r="L887" s="50" t="s">
        <v>37</v>
      </c>
      <c r="M887" s="51" t="s">
        <v>2747</v>
      </c>
      <c r="N887" s="50" t="s">
        <v>29</v>
      </c>
      <c r="O887" s="50" t="s">
        <v>32</v>
      </c>
      <c r="P887" s="50" t="s">
        <v>32</v>
      </c>
      <c r="Q887" s="50" t="s">
        <v>3532</v>
      </c>
      <c r="R887" s="50" t="s">
        <v>29</v>
      </c>
      <c r="S887" s="50" t="s">
        <v>2751</v>
      </c>
      <c r="T887" s="50" t="s">
        <v>2255</v>
      </c>
      <c r="U887" s="50" t="s">
        <v>30</v>
      </c>
      <c r="V887" s="50" t="str">
        <f>VLOOKUP(A887,Register!$D$2:$N$1317,11,0)</f>
        <v>CWIP - CANE YARD ROAD &amp; DRAIN WORK</v>
      </c>
      <c r="W887" s="50" t="s">
        <v>29</v>
      </c>
      <c r="X887" s="50" t="s">
        <v>29</v>
      </c>
    </row>
    <row r="888" spans="1:24" ht="14.1" customHeight="1" x14ac:dyDescent="0.25">
      <c r="A888" s="50" t="str">
        <f t="shared" si="13"/>
        <v>9100000032-0</v>
      </c>
      <c r="B888" s="57" t="s">
        <v>29</v>
      </c>
      <c r="C888" s="50" t="s">
        <v>29</v>
      </c>
      <c r="D888" s="50" t="s">
        <v>3531</v>
      </c>
      <c r="E888" s="50" t="s">
        <v>2814</v>
      </c>
      <c r="F888" s="50" t="s">
        <v>29</v>
      </c>
      <c r="G888" s="50" t="s">
        <v>29</v>
      </c>
      <c r="H888" s="50" t="s">
        <v>2904</v>
      </c>
      <c r="I888" s="58">
        <v>45215</v>
      </c>
      <c r="J888" s="50" t="s">
        <v>2816</v>
      </c>
      <c r="K888" s="59">
        <v>52012.19</v>
      </c>
      <c r="L888" s="50" t="s">
        <v>37</v>
      </c>
      <c r="M888" s="51" t="s">
        <v>2747</v>
      </c>
      <c r="N888" s="50" t="s">
        <v>29</v>
      </c>
      <c r="O888" s="50" t="s">
        <v>32</v>
      </c>
      <c r="P888" s="50" t="s">
        <v>32</v>
      </c>
      <c r="Q888" s="50" t="s">
        <v>3532</v>
      </c>
      <c r="R888" s="50" t="s">
        <v>29</v>
      </c>
      <c r="S888" s="50" t="s">
        <v>2751</v>
      </c>
      <c r="T888" s="50" t="s">
        <v>2255</v>
      </c>
      <c r="U888" s="50" t="s">
        <v>30</v>
      </c>
      <c r="V888" s="50" t="str">
        <f>VLOOKUP(A888,Register!$D$2:$N$1317,11,0)</f>
        <v>CWIP - CANE YARD ROAD &amp; DRAIN WORK</v>
      </c>
      <c r="W888" s="50" t="s">
        <v>29</v>
      </c>
      <c r="X888" s="50" t="s">
        <v>29</v>
      </c>
    </row>
    <row r="889" spans="1:24" ht="14.1" customHeight="1" x14ac:dyDescent="0.25">
      <c r="A889" s="50" t="str">
        <f t="shared" si="13"/>
        <v>9100000032-0</v>
      </c>
      <c r="B889" s="57" t="s">
        <v>29</v>
      </c>
      <c r="C889" s="50" t="s">
        <v>29</v>
      </c>
      <c r="D889" s="50" t="s">
        <v>3531</v>
      </c>
      <c r="E889" s="50" t="s">
        <v>2814</v>
      </c>
      <c r="F889" s="50" t="s">
        <v>29</v>
      </c>
      <c r="G889" s="50" t="s">
        <v>29</v>
      </c>
      <c r="H889" s="50" t="s">
        <v>2904</v>
      </c>
      <c r="I889" s="58">
        <v>45215</v>
      </c>
      <c r="J889" s="50" t="s">
        <v>2816</v>
      </c>
      <c r="K889" s="59">
        <v>21673.32</v>
      </c>
      <c r="L889" s="50" t="s">
        <v>37</v>
      </c>
      <c r="M889" s="51" t="s">
        <v>2747</v>
      </c>
      <c r="N889" s="50" t="s">
        <v>29</v>
      </c>
      <c r="O889" s="50" t="s">
        <v>32</v>
      </c>
      <c r="P889" s="50" t="s">
        <v>32</v>
      </c>
      <c r="Q889" s="50" t="s">
        <v>3532</v>
      </c>
      <c r="R889" s="50" t="s">
        <v>29</v>
      </c>
      <c r="S889" s="50" t="s">
        <v>2751</v>
      </c>
      <c r="T889" s="50" t="s">
        <v>2255</v>
      </c>
      <c r="U889" s="50" t="s">
        <v>30</v>
      </c>
      <c r="V889" s="50" t="str">
        <f>VLOOKUP(A889,Register!$D$2:$N$1317,11,0)</f>
        <v>CWIP - CANE YARD ROAD &amp; DRAIN WORK</v>
      </c>
      <c r="W889" s="50" t="s">
        <v>29</v>
      </c>
      <c r="X889" s="50" t="s">
        <v>29</v>
      </c>
    </row>
    <row r="890" spans="1:24" ht="14.1" customHeight="1" x14ac:dyDescent="0.25">
      <c r="A890" s="50" t="str">
        <f t="shared" si="13"/>
        <v>9100000046-0</v>
      </c>
      <c r="B890" s="57" t="s">
        <v>29</v>
      </c>
      <c r="C890" s="50" t="s">
        <v>29</v>
      </c>
      <c r="D890" s="50" t="s">
        <v>3533</v>
      </c>
      <c r="E890" s="50" t="s">
        <v>2814</v>
      </c>
      <c r="F890" s="50" t="s">
        <v>29</v>
      </c>
      <c r="G890" s="50" t="s">
        <v>29</v>
      </c>
      <c r="H890" s="50" t="s">
        <v>2904</v>
      </c>
      <c r="I890" s="58">
        <v>45216</v>
      </c>
      <c r="J890" s="50" t="s">
        <v>2816</v>
      </c>
      <c r="K890" s="59">
        <v>26006.1</v>
      </c>
      <c r="L890" s="50" t="s">
        <v>37</v>
      </c>
      <c r="M890" s="51" t="s">
        <v>2747</v>
      </c>
      <c r="N890" s="50" t="s">
        <v>29</v>
      </c>
      <c r="O890" s="50" t="s">
        <v>2829</v>
      </c>
      <c r="P890" s="50" t="s">
        <v>2829</v>
      </c>
      <c r="Q890" s="50" t="s">
        <v>3534</v>
      </c>
      <c r="R890" s="50" t="s">
        <v>29</v>
      </c>
      <c r="S890" s="50" t="s">
        <v>2751</v>
      </c>
      <c r="T890" s="50" t="s">
        <v>2283</v>
      </c>
      <c r="U890" s="50" t="s">
        <v>30</v>
      </c>
      <c r="V890" s="50" t="str">
        <f>VLOOKUP(A890,Register!$D$2:$N$1317,11,0)</f>
        <v xml:space="preserve"> CWIP-New Sulphur Godown</v>
      </c>
      <c r="W890" s="50" t="s">
        <v>29</v>
      </c>
      <c r="X890" s="50" t="s">
        <v>29</v>
      </c>
    </row>
    <row r="891" spans="1:24" ht="14.1" customHeight="1" x14ac:dyDescent="0.25">
      <c r="A891" s="50" t="str">
        <f t="shared" si="13"/>
        <v>9100000046-0</v>
      </c>
      <c r="B891" s="57" t="s">
        <v>29</v>
      </c>
      <c r="C891" s="50" t="s">
        <v>29</v>
      </c>
      <c r="D891" s="50" t="s">
        <v>3533</v>
      </c>
      <c r="E891" s="50" t="s">
        <v>2814</v>
      </c>
      <c r="F891" s="50" t="s">
        <v>29</v>
      </c>
      <c r="G891" s="50" t="s">
        <v>29</v>
      </c>
      <c r="H891" s="50" t="s">
        <v>2904</v>
      </c>
      <c r="I891" s="58">
        <v>45216</v>
      </c>
      <c r="J891" s="50" t="s">
        <v>2816</v>
      </c>
      <c r="K891" s="59">
        <v>31936.39</v>
      </c>
      <c r="L891" s="50" t="s">
        <v>37</v>
      </c>
      <c r="M891" s="51" t="s">
        <v>2747</v>
      </c>
      <c r="N891" s="50" t="s">
        <v>29</v>
      </c>
      <c r="O891" s="50" t="s">
        <v>2829</v>
      </c>
      <c r="P891" s="50" t="s">
        <v>2829</v>
      </c>
      <c r="Q891" s="50" t="s">
        <v>3534</v>
      </c>
      <c r="R891" s="50" t="s">
        <v>29</v>
      </c>
      <c r="S891" s="50" t="s">
        <v>2751</v>
      </c>
      <c r="T891" s="50" t="s">
        <v>2283</v>
      </c>
      <c r="U891" s="50" t="s">
        <v>30</v>
      </c>
      <c r="V891" s="50" t="str">
        <f>VLOOKUP(A891,Register!$D$2:$N$1317,11,0)</f>
        <v xml:space="preserve"> CWIP-New Sulphur Godown</v>
      </c>
      <c r="W891" s="50" t="s">
        <v>29</v>
      </c>
      <c r="X891" s="50" t="s">
        <v>29</v>
      </c>
    </row>
    <row r="892" spans="1:24" ht="14.1" customHeight="1" x14ac:dyDescent="0.25">
      <c r="A892" s="50" t="str">
        <f t="shared" si="13"/>
        <v>9100000032-0</v>
      </c>
      <c r="B892" s="57" t="s">
        <v>29</v>
      </c>
      <c r="C892" s="50" t="s">
        <v>29</v>
      </c>
      <c r="D892" s="50" t="s">
        <v>3535</v>
      </c>
      <c r="E892" s="50" t="s">
        <v>2814</v>
      </c>
      <c r="F892" s="50" t="s">
        <v>29</v>
      </c>
      <c r="G892" s="50" t="s">
        <v>29</v>
      </c>
      <c r="H892" s="50" t="s">
        <v>2904</v>
      </c>
      <c r="I892" s="58">
        <v>45216</v>
      </c>
      <c r="J892" s="50" t="s">
        <v>2816</v>
      </c>
      <c r="K892" s="59">
        <v>51918.81</v>
      </c>
      <c r="L892" s="50" t="s">
        <v>37</v>
      </c>
      <c r="M892" s="51" t="s">
        <v>2747</v>
      </c>
      <c r="N892" s="50" t="s">
        <v>29</v>
      </c>
      <c r="O892" s="50" t="s">
        <v>32</v>
      </c>
      <c r="P892" s="50" t="s">
        <v>32</v>
      </c>
      <c r="Q892" s="50" t="s">
        <v>3536</v>
      </c>
      <c r="R892" s="50" t="s">
        <v>29</v>
      </c>
      <c r="S892" s="50" t="s">
        <v>2751</v>
      </c>
      <c r="T892" s="50" t="s">
        <v>2255</v>
      </c>
      <c r="U892" s="50" t="s">
        <v>30</v>
      </c>
      <c r="V892" s="50" t="str">
        <f>VLOOKUP(A892,Register!$D$2:$N$1317,11,0)</f>
        <v>CWIP - CANE YARD ROAD &amp; DRAIN WORK</v>
      </c>
      <c r="W892" s="50" t="s">
        <v>29</v>
      </c>
      <c r="X892" s="50" t="s">
        <v>29</v>
      </c>
    </row>
    <row r="893" spans="1:24" ht="14.1" customHeight="1" x14ac:dyDescent="0.25">
      <c r="A893" s="50" t="str">
        <f t="shared" si="13"/>
        <v>9100000032-0</v>
      </c>
      <c r="B893" s="57" t="s">
        <v>29</v>
      </c>
      <c r="C893" s="50" t="s">
        <v>29</v>
      </c>
      <c r="D893" s="50" t="s">
        <v>3537</v>
      </c>
      <c r="E893" s="50" t="s">
        <v>2814</v>
      </c>
      <c r="F893" s="50" t="s">
        <v>29</v>
      </c>
      <c r="G893" s="50" t="s">
        <v>29</v>
      </c>
      <c r="H893" s="50" t="s">
        <v>2904</v>
      </c>
      <c r="I893" s="58">
        <v>45216</v>
      </c>
      <c r="J893" s="50" t="s">
        <v>2816</v>
      </c>
      <c r="K893" s="59">
        <v>18964.150000000001</v>
      </c>
      <c r="L893" s="50" t="s">
        <v>37</v>
      </c>
      <c r="M893" s="51" t="s">
        <v>2747</v>
      </c>
      <c r="N893" s="50" t="s">
        <v>29</v>
      </c>
      <c r="O893" s="50" t="s">
        <v>32</v>
      </c>
      <c r="P893" s="50" t="s">
        <v>32</v>
      </c>
      <c r="Q893" s="50" t="s">
        <v>3335</v>
      </c>
      <c r="R893" s="50" t="s">
        <v>29</v>
      </c>
      <c r="S893" s="50" t="s">
        <v>2751</v>
      </c>
      <c r="T893" s="50" t="s">
        <v>2255</v>
      </c>
      <c r="U893" s="50" t="s">
        <v>30</v>
      </c>
      <c r="V893" s="50" t="str">
        <f>VLOOKUP(A893,Register!$D$2:$N$1317,11,0)</f>
        <v>CWIP - CANE YARD ROAD &amp; DRAIN WORK</v>
      </c>
      <c r="W893" s="50" t="s">
        <v>29</v>
      </c>
      <c r="X893" s="50" t="s">
        <v>29</v>
      </c>
    </row>
    <row r="894" spans="1:24" ht="14.1" customHeight="1" x14ac:dyDescent="0.25">
      <c r="A894" s="50" t="str">
        <f t="shared" si="13"/>
        <v>9100000032-0</v>
      </c>
      <c r="B894" s="57" t="s">
        <v>29</v>
      </c>
      <c r="C894" s="50" t="s">
        <v>29</v>
      </c>
      <c r="D894" s="50" t="s">
        <v>3537</v>
      </c>
      <c r="E894" s="50" t="s">
        <v>2814</v>
      </c>
      <c r="F894" s="50" t="s">
        <v>29</v>
      </c>
      <c r="G894" s="50" t="s">
        <v>29</v>
      </c>
      <c r="H894" s="50" t="s">
        <v>2904</v>
      </c>
      <c r="I894" s="58">
        <v>45216</v>
      </c>
      <c r="J894" s="50" t="s">
        <v>2816</v>
      </c>
      <c r="K894" s="59">
        <v>14371.37</v>
      </c>
      <c r="L894" s="50" t="s">
        <v>37</v>
      </c>
      <c r="M894" s="51" t="s">
        <v>2747</v>
      </c>
      <c r="N894" s="50" t="s">
        <v>29</v>
      </c>
      <c r="O894" s="50" t="s">
        <v>32</v>
      </c>
      <c r="P894" s="50" t="s">
        <v>32</v>
      </c>
      <c r="Q894" s="50" t="s">
        <v>3335</v>
      </c>
      <c r="R894" s="50" t="s">
        <v>29</v>
      </c>
      <c r="S894" s="50" t="s">
        <v>2751</v>
      </c>
      <c r="T894" s="50" t="s">
        <v>2255</v>
      </c>
      <c r="U894" s="50" t="s">
        <v>30</v>
      </c>
      <c r="V894" s="50" t="str">
        <f>VLOOKUP(A894,Register!$D$2:$N$1317,11,0)</f>
        <v>CWIP - CANE YARD ROAD &amp; DRAIN WORK</v>
      </c>
      <c r="W894" s="50" t="s">
        <v>29</v>
      </c>
      <c r="X894" s="50" t="s">
        <v>29</v>
      </c>
    </row>
    <row r="895" spans="1:24" ht="14.1" customHeight="1" x14ac:dyDescent="0.25">
      <c r="A895" s="50" t="str">
        <f t="shared" si="13"/>
        <v>9100000032-0</v>
      </c>
      <c r="B895" s="57" t="s">
        <v>29</v>
      </c>
      <c r="C895" s="50" t="s">
        <v>29</v>
      </c>
      <c r="D895" s="50" t="s">
        <v>3537</v>
      </c>
      <c r="E895" s="50" t="s">
        <v>2814</v>
      </c>
      <c r="F895" s="50" t="s">
        <v>29</v>
      </c>
      <c r="G895" s="50" t="s">
        <v>29</v>
      </c>
      <c r="H895" s="50" t="s">
        <v>2904</v>
      </c>
      <c r="I895" s="58">
        <v>45216</v>
      </c>
      <c r="J895" s="50" t="s">
        <v>2816</v>
      </c>
      <c r="K895" s="59">
        <v>41609.760000000002</v>
      </c>
      <c r="L895" s="50" t="s">
        <v>37</v>
      </c>
      <c r="M895" s="51" t="s">
        <v>2747</v>
      </c>
      <c r="N895" s="50" t="s">
        <v>29</v>
      </c>
      <c r="O895" s="50" t="s">
        <v>32</v>
      </c>
      <c r="P895" s="50" t="s">
        <v>32</v>
      </c>
      <c r="Q895" s="50" t="s">
        <v>3335</v>
      </c>
      <c r="R895" s="50" t="s">
        <v>29</v>
      </c>
      <c r="S895" s="50" t="s">
        <v>2751</v>
      </c>
      <c r="T895" s="50" t="s">
        <v>2255</v>
      </c>
      <c r="U895" s="50" t="s">
        <v>30</v>
      </c>
      <c r="V895" s="50" t="str">
        <f>VLOOKUP(A895,Register!$D$2:$N$1317,11,0)</f>
        <v>CWIP - CANE YARD ROAD &amp; DRAIN WORK</v>
      </c>
      <c r="W895" s="50" t="s">
        <v>29</v>
      </c>
      <c r="X895" s="50" t="s">
        <v>29</v>
      </c>
    </row>
    <row r="896" spans="1:24" ht="14.1" customHeight="1" x14ac:dyDescent="0.25">
      <c r="A896" s="50" t="str">
        <f t="shared" si="13"/>
        <v>9100000032-0</v>
      </c>
      <c r="B896" s="57" t="s">
        <v>29</v>
      </c>
      <c r="C896" s="50" t="s">
        <v>29</v>
      </c>
      <c r="D896" s="50" t="s">
        <v>3538</v>
      </c>
      <c r="E896" s="50" t="s">
        <v>2814</v>
      </c>
      <c r="F896" s="50" t="s">
        <v>29</v>
      </c>
      <c r="G896" s="50" t="s">
        <v>29</v>
      </c>
      <c r="H896" s="50" t="s">
        <v>2904</v>
      </c>
      <c r="I896" s="58">
        <v>45216</v>
      </c>
      <c r="J896" s="50" t="s">
        <v>2816</v>
      </c>
      <c r="K896" s="59">
        <v>31207.32</v>
      </c>
      <c r="L896" s="50" t="s">
        <v>37</v>
      </c>
      <c r="M896" s="51" t="s">
        <v>2747</v>
      </c>
      <c r="N896" s="50" t="s">
        <v>29</v>
      </c>
      <c r="O896" s="50" t="s">
        <v>32</v>
      </c>
      <c r="P896" s="50" t="s">
        <v>32</v>
      </c>
      <c r="Q896" s="50" t="s">
        <v>3445</v>
      </c>
      <c r="R896" s="50" t="s">
        <v>29</v>
      </c>
      <c r="S896" s="50" t="s">
        <v>2751</v>
      </c>
      <c r="T896" s="50" t="s">
        <v>2255</v>
      </c>
      <c r="U896" s="50" t="s">
        <v>30</v>
      </c>
      <c r="V896" s="50" t="str">
        <f>VLOOKUP(A896,Register!$D$2:$N$1317,11,0)</f>
        <v>CWIP - CANE YARD ROAD &amp; DRAIN WORK</v>
      </c>
      <c r="W896" s="50" t="s">
        <v>29</v>
      </c>
      <c r="X896" s="50" t="s">
        <v>29</v>
      </c>
    </row>
    <row r="897" spans="1:24" ht="14.1" customHeight="1" x14ac:dyDescent="0.25">
      <c r="A897" s="50" t="str">
        <f t="shared" si="13"/>
        <v>9100000032-0</v>
      </c>
      <c r="B897" s="57" t="s">
        <v>29</v>
      </c>
      <c r="C897" s="50" t="s">
        <v>29</v>
      </c>
      <c r="D897" s="50" t="s">
        <v>3538</v>
      </c>
      <c r="E897" s="50" t="s">
        <v>2814</v>
      </c>
      <c r="F897" s="50" t="s">
        <v>29</v>
      </c>
      <c r="G897" s="50" t="s">
        <v>29</v>
      </c>
      <c r="H897" s="50" t="s">
        <v>2904</v>
      </c>
      <c r="I897" s="58">
        <v>45216</v>
      </c>
      <c r="J897" s="50" t="s">
        <v>2816</v>
      </c>
      <c r="K897" s="59">
        <v>20758.650000000001</v>
      </c>
      <c r="L897" s="50" t="s">
        <v>37</v>
      </c>
      <c r="M897" s="51" t="s">
        <v>2747</v>
      </c>
      <c r="N897" s="50" t="s">
        <v>29</v>
      </c>
      <c r="O897" s="50" t="s">
        <v>32</v>
      </c>
      <c r="P897" s="50" t="s">
        <v>32</v>
      </c>
      <c r="Q897" s="50" t="s">
        <v>3445</v>
      </c>
      <c r="R897" s="50" t="s">
        <v>29</v>
      </c>
      <c r="S897" s="50" t="s">
        <v>2751</v>
      </c>
      <c r="T897" s="50" t="s">
        <v>2255</v>
      </c>
      <c r="U897" s="50" t="s">
        <v>30</v>
      </c>
      <c r="V897" s="50" t="str">
        <f>VLOOKUP(A897,Register!$D$2:$N$1317,11,0)</f>
        <v>CWIP - CANE YARD ROAD &amp; DRAIN WORK</v>
      </c>
      <c r="W897" s="50" t="s">
        <v>29</v>
      </c>
      <c r="X897" s="50" t="s">
        <v>29</v>
      </c>
    </row>
    <row r="898" spans="1:24" ht="14.1" customHeight="1" x14ac:dyDescent="0.25">
      <c r="A898" s="50" t="str">
        <f t="shared" si="13"/>
        <v>9100000032-0</v>
      </c>
      <c r="B898" s="57" t="s">
        <v>29</v>
      </c>
      <c r="C898" s="50" t="s">
        <v>29</v>
      </c>
      <c r="D898" s="50" t="s">
        <v>3538</v>
      </c>
      <c r="E898" s="50" t="s">
        <v>2814</v>
      </c>
      <c r="F898" s="50" t="s">
        <v>29</v>
      </c>
      <c r="G898" s="50" t="s">
        <v>29</v>
      </c>
      <c r="H898" s="50" t="s">
        <v>2904</v>
      </c>
      <c r="I898" s="58">
        <v>45216</v>
      </c>
      <c r="J898" s="50" t="s">
        <v>2816</v>
      </c>
      <c r="K898" s="59">
        <v>21673.32</v>
      </c>
      <c r="L898" s="50" t="s">
        <v>37</v>
      </c>
      <c r="M898" s="51" t="s">
        <v>2747</v>
      </c>
      <c r="N898" s="50" t="s">
        <v>29</v>
      </c>
      <c r="O898" s="50" t="s">
        <v>32</v>
      </c>
      <c r="P898" s="50" t="s">
        <v>32</v>
      </c>
      <c r="Q898" s="50" t="s">
        <v>3445</v>
      </c>
      <c r="R898" s="50" t="s">
        <v>29</v>
      </c>
      <c r="S898" s="50" t="s">
        <v>2751</v>
      </c>
      <c r="T898" s="50" t="s">
        <v>2255</v>
      </c>
      <c r="U898" s="50" t="s">
        <v>30</v>
      </c>
      <c r="V898" s="50" t="str">
        <f>VLOOKUP(A898,Register!$D$2:$N$1317,11,0)</f>
        <v>CWIP - CANE YARD ROAD &amp; DRAIN WORK</v>
      </c>
      <c r="W898" s="50" t="s">
        <v>29</v>
      </c>
      <c r="X898" s="50" t="s">
        <v>29</v>
      </c>
    </row>
    <row r="899" spans="1:24" ht="14.1" customHeight="1" x14ac:dyDescent="0.25">
      <c r="A899" s="50" t="str">
        <f t="shared" ref="A899:A962" si="14">CONCATENATE(T899,"-",U899)</f>
        <v>9100000042-0</v>
      </c>
      <c r="B899" s="57" t="s">
        <v>29</v>
      </c>
      <c r="C899" s="50" t="s">
        <v>29</v>
      </c>
      <c r="D899" s="50" t="s">
        <v>3539</v>
      </c>
      <c r="E899" s="50" t="s">
        <v>2814</v>
      </c>
      <c r="F899" s="50" t="s">
        <v>29</v>
      </c>
      <c r="G899" s="50" t="s">
        <v>29</v>
      </c>
      <c r="H899" s="50" t="s">
        <v>2904</v>
      </c>
      <c r="I899" s="58">
        <v>45216</v>
      </c>
      <c r="J899" s="50" t="s">
        <v>2816</v>
      </c>
      <c r="K899" s="59">
        <v>7899.82</v>
      </c>
      <c r="L899" s="50" t="s">
        <v>37</v>
      </c>
      <c r="M899" s="51" t="s">
        <v>2747</v>
      </c>
      <c r="N899" s="50" t="s">
        <v>29</v>
      </c>
      <c r="O899" s="50" t="s">
        <v>32</v>
      </c>
      <c r="P899" s="50" t="s">
        <v>32</v>
      </c>
      <c r="Q899" s="50" t="s">
        <v>3447</v>
      </c>
      <c r="R899" s="50" t="s">
        <v>29</v>
      </c>
      <c r="S899" s="50" t="s">
        <v>2751</v>
      </c>
      <c r="T899" s="50" t="s">
        <v>2275</v>
      </c>
      <c r="U899" s="50" t="s">
        <v>30</v>
      </c>
      <c r="V899" s="50" t="str">
        <f>VLOOKUP(A899,Register!$D$2:$N$1317,11,0)</f>
        <v>CWIP- Token Room</v>
      </c>
      <c r="W899" s="50" t="s">
        <v>29</v>
      </c>
      <c r="X899" s="50" t="s">
        <v>29</v>
      </c>
    </row>
    <row r="900" spans="1:24" ht="14.1" customHeight="1" x14ac:dyDescent="0.25">
      <c r="A900" s="50" t="str">
        <f t="shared" si="14"/>
        <v>9100000042-0</v>
      </c>
      <c r="B900" s="57" t="s">
        <v>29</v>
      </c>
      <c r="C900" s="50" t="s">
        <v>29</v>
      </c>
      <c r="D900" s="50" t="s">
        <v>3539</v>
      </c>
      <c r="E900" s="50" t="s">
        <v>2814</v>
      </c>
      <c r="F900" s="50" t="s">
        <v>29</v>
      </c>
      <c r="G900" s="50" t="s">
        <v>29</v>
      </c>
      <c r="H900" s="50" t="s">
        <v>2904</v>
      </c>
      <c r="I900" s="58">
        <v>45216</v>
      </c>
      <c r="J900" s="50" t="s">
        <v>2816</v>
      </c>
      <c r="K900" s="59">
        <v>19074.169999999998</v>
      </c>
      <c r="L900" s="50" t="s">
        <v>37</v>
      </c>
      <c r="M900" s="51" t="s">
        <v>2747</v>
      </c>
      <c r="N900" s="50" t="s">
        <v>29</v>
      </c>
      <c r="O900" s="50" t="s">
        <v>32</v>
      </c>
      <c r="P900" s="50" t="s">
        <v>32</v>
      </c>
      <c r="Q900" s="50" t="s">
        <v>3447</v>
      </c>
      <c r="R900" s="50" t="s">
        <v>29</v>
      </c>
      <c r="S900" s="50" t="s">
        <v>2751</v>
      </c>
      <c r="T900" s="50" t="s">
        <v>2275</v>
      </c>
      <c r="U900" s="50" t="s">
        <v>30</v>
      </c>
      <c r="V900" s="50" t="str">
        <f>VLOOKUP(A900,Register!$D$2:$N$1317,11,0)</f>
        <v>CWIP- Token Room</v>
      </c>
      <c r="W900" s="50" t="s">
        <v>29</v>
      </c>
      <c r="X900" s="50" t="s">
        <v>29</v>
      </c>
    </row>
    <row r="901" spans="1:24" ht="14.1" customHeight="1" x14ac:dyDescent="0.25">
      <c r="A901" s="50" t="str">
        <f t="shared" si="14"/>
        <v>9100000042-0</v>
      </c>
      <c r="B901" s="57" t="s">
        <v>29</v>
      </c>
      <c r="C901" s="50" t="s">
        <v>29</v>
      </c>
      <c r="D901" s="50" t="s">
        <v>3540</v>
      </c>
      <c r="E901" s="50" t="s">
        <v>2814</v>
      </c>
      <c r="F901" s="50" t="s">
        <v>29</v>
      </c>
      <c r="G901" s="50" t="s">
        <v>29</v>
      </c>
      <c r="H901" s="50" t="s">
        <v>2904</v>
      </c>
      <c r="I901" s="58">
        <v>45217</v>
      </c>
      <c r="J901" s="50" t="s">
        <v>2816</v>
      </c>
      <c r="K901" s="59">
        <v>15260.76</v>
      </c>
      <c r="L901" s="50" t="s">
        <v>37</v>
      </c>
      <c r="M901" s="51" t="s">
        <v>2747</v>
      </c>
      <c r="N901" s="50" t="s">
        <v>29</v>
      </c>
      <c r="O901" s="50" t="s">
        <v>32</v>
      </c>
      <c r="P901" s="50" t="s">
        <v>32</v>
      </c>
      <c r="Q901" s="50" t="s">
        <v>3478</v>
      </c>
      <c r="R901" s="50" t="s">
        <v>29</v>
      </c>
      <c r="S901" s="50" t="s">
        <v>2751</v>
      </c>
      <c r="T901" s="50" t="s">
        <v>2275</v>
      </c>
      <c r="U901" s="50" t="s">
        <v>30</v>
      </c>
      <c r="V901" s="50" t="str">
        <f>VLOOKUP(A901,Register!$D$2:$N$1317,11,0)</f>
        <v>CWIP- Token Room</v>
      </c>
      <c r="W901" s="50" t="s">
        <v>29</v>
      </c>
      <c r="X901" s="50" t="s">
        <v>29</v>
      </c>
    </row>
    <row r="902" spans="1:24" ht="14.1" customHeight="1" x14ac:dyDescent="0.25">
      <c r="A902" s="50" t="str">
        <f t="shared" si="14"/>
        <v>9100000042-0</v>
      </c>
      <c r="B902" s="57" t="s">
        <v>29</v>
      </c>
      <c r="C902" s="50" t="s">
        <v>29</v>
      </c>
      <c r="D902" s="50" t="s">
        <v>3540</v>
      </c>
      <c r="E902" s="50" t="s">
        <v>2814</v>
      </c>
      <c r="F902" s="50" t="s">
        <v>29</v>
      </c>
      <c r="G902" s="50" t="s">
        <v>29</v>
      </c>
      <c r="H902" s="50" t="s">
        <v>2904</v>
      </c>
      <c r="I902" s="58">
        <v>45217</v>
      </c>
      <c r="J902" s="50" t="s">
        <v>2816</v>
      </c>
      <c r="K902" s="59">
        <v>3949.91</v>
      </c>
      <c r="L902" s="50" t="s">
        <v>37</v>
      </c>
      <c r="M902" s="51" t="s">
        <v>2747</v>
      </c>
      <c r="N902" s="50" t="s">
        <v>29</v>
      </c>
      <c r="O902" s="50" t="s">
        <v>32</v>
      </c>
      <c r="P902" s="50" t="s">
        <v>32</v>
      </c>
      <c r="Q902" s="50" t="s">
        <v>3478</v>
      </c>
      <c r="R902" s="50" t="s">
        <v>29</v>
      </c>
      <c r="S902" s="50" t="s">
        <v>2751</v>
      </c>
      <c r="T902" s="50" t="s">
        <v>2275</v>
      </c>
      <c r="U902" s="50" t="s">
        <v>30</v>
      </c>
      <c r="V902" s="50" t="str">
        <f>VLOOKUP(A902,Register!$D$2:$N$1317,11,0)</f>
        <v>CWIP- Token Room</v>
      </c>
      <c r="W902" s="50" t="s">
        <v>29</v>
      </c>
      <c r="X902" s="50" t="s">
        <v>29</v>
      </c>
    </row>
    <row r="903" spans="1:24" ht="14.1" customHeight="1" x14ac:dyDescent="0.25">
      <c r="A903" s="50" t="str">
        <f t="shared" si="14"/>
        <v>9100000042-0</v>
      </c>
      <c r="B903" s="57" t="s">
        <v>29</v>
      </c>
      <c r="C903" s="50" t="s">
        <v>29</v>
      </c>
      <c r="D903" s="50" t="s">
        <v>3540</v>
      </c>
      <c r="E903" s="50" t="s">
        <v>2814</v>
      </c>
      <c r="F903" s="50" t="s">
        <v>29</v>
      </c>
      <c r="G903" s="50" t="s">
        <v>29</v>
      </c>
      <c r="H903" s="50" t="s">
        <v>2904</v>
      </c>
      <c r="I903" s="58">
        <v>45217</v>
      </c>
      <c r="J903" s="50" t="s">
        <v>2816</v>
      </c>
      <c r="K903" s="59">
        <v>18964.150000000001</v>
      </c>
      <c r="L903" s="50" t="s">
        <v>37</v>
      </c>
      <c r="M903" s="51" t="s">
        <v>2747</v>
      </c>
      <c r="N903" s="50" t="s">
        <v>29</v>
      </c>
      <c r="O903" s="50" t="s">
        <v>32</v>
      </c>
      <c r="P903" s="50" t="s">
        <v>32</v>
      </c>
      <c r="Q903" s="50" t="s">
        <v>3478</v>
      </c>
      <c r="R903" s="50" t="s">
        <v>29</v>
      </c>
      <c r="S903" s="50" t="s">
        <v>2751</v>
      </c>
      <c r="T903" s="50" t="s">
        <v>2275</v>
      </c>
      <c r="U903" s="50" t="s">
        <v>30</v>
      </c>
      <c r="V903" s="50" t="str">
        <f>VLOOKUP(A903,Register!$D$2:$N$1317,11,0)</f>
        <v>CWIP- Token Room</v>
      </c>
      <c r="W903" s="50" t="s">
        <v>29</v>
      </c>
      <c r="X903" s="50" t="s">
        <v>29</v>
      </c>
    </row>
    <row r="904" spans="1:24" ht="14.1" customHeight="1" x14ac:dyDescent="0.25">
      <c r="A904" s="50" t="str">
        <f t="shared" si="14"/>
        <v>9100000032-0</v>
      </c>
      <c r="B904" s="57" t="s">
        <v>29</v>
      </c>
      <c r="C904" s="50" t="s">
        <v>29</v>
      </c>
      <c r="D904" s="50" t="s">
        <v>3541</v>
      </c>
      <c r="E904" s="50" t="s">
        <v>2814</v>
      </c>
      <c r="F904" s="50" t="s">
        <v>29</v>
      </c>
      <c r="G904" s="50" t="s">
        <v>29</v>
      </c>
      <c r="H904" s="50" t="s">
        <v>2904</v>
      </c>
      <c r="I904" s="58">
        <v>45217</v>
      </c>
      <c r="J904" s="50" t="s">
        <v>2816</v>
      </c>
      <c r="K904" s="59">
        <v>11177.74</v>
      </c>
      <c r="L904" s="50" t="s">
        <v>37</v>
      </c>
      <c r="M904" s="51" t="s">
        <v>2747</v>
      </c>
      <c r="N904" s="50" t="s">
        <v>29</v>
      </c>
      <c r="O904" s="50" t="s">
        <v>32</v>
      </c>
      <c r="P904" s="50" t="s">
        <v>32</v>
      </c>
      <c r="Q904" s="50" t="s">
        <v>3514</v>
      </c>
      <c r="R904" s="50" t="s">
        <v>29</v>
      </c>
      <c r="S904" s="50" t="s">
        <v>2751</v>
      </c>
      <c r="T904" s="50" t="s">
        <v>2255</v>
      </c>
      <c r="U904" s="50" t="s">
        <v>30</v>
      </c>
      <c r="V904" s="50" t="str">
        <f>VLOOKUP(A904,Register!$D$2:$N$1317,11,0)</f>
        <v>CWIP - CANE YARD ROAD &amp; DRAIN WORK</v>
      </c>
      <c r="W904" s="50" t="s">
        <v>29</v>
      </c>
      <c r="X904" s="50" t="s">
        <v>29</v>
      </c>
    </row>
    <row r="905" spans="1:24" ht="14.1" customHeight="1" x14ac:dyDescent="0.25">
      <c r="A905" s="50" t="str">
        <f t="shared" si="14"/>
        <v>9100000042-0</v>
      </c>
      <c r="B905" s="57" t="s">
        <v>29</v>
      </c>
      <c r="C905" s="50" t="s">
        <v>29</v>
      </c>
      <c r="D905" s="50" t="s">
        <v>3542</v>
      </c>
      <c r="E905" s="50" t="s">
        <v>2814</v>
      </c>
      <c r="F905" s="50" t="s">
        <v>29</v>
      </c>
      <c r="G905" s="50" t="s">
        <v>29</v>
      </c>
      <c r="H905" s="50" t="s">
        <v>2904</v>
      </c>
      <c r="I905" s="58">
        <v>45219</v>
      </c>
      <c r="J905" s="50" t="s">
        <v>2816</v>
      </c>
      <c r="K905" s="59">
        <v>10836.66</v>
      </c>
      <c r="L905" s="50" t="s">
        <v>37</v>
      </c>
      <c r="M905" s="51" t="s">
        <v>2747</v>
      </c>
      <c r="N905" s="50" t="s">
        <v>29</v>
      </c>
      <c r="O905" s="50" t="s">
        <v>32</v>
      </c>
      <c r="P905" s="50" t="s">
        <v>32</v>
      </c>
      <c r="Q905" s="50" t="s">
        <v>3445</v>
      </c>
      <c r="R905" s="50" t="s">
        <v>29</v>
      </c>
      <c r="S905" s="50" t="s">
        <v>2751</v>
      </c>
      <c r="T905" s="50" t="s">
        <v>2275</v>
      </c>
      <c r="U905" s="50" t="s">
        <v>30</v>
      </c>
      <c r="V905" s="50" t="str">
        <f>VLOOKUP(A905,Register!$D$2:$N$1317,11,0)</f>
        <v>CWIP- Token Room</v>
      </c>
      <c r="W905" s="50" t="s">
        <v>29</v>
      </c>
      <c r="X905" s="50" t="s">
        <v>29</v>
      </c>
    </row>
    <row r="906" spans="1:24" ht="14.1" customHeight="1" x14ac:dyDescent="0.25">
      <c r="A906" s="50" t="str">
        <f t="shared" si="14"/>
        <v>9100000032-0</v>
      </c>
      <c r="B906" s="57" t="s">
        <v>29</v>
      </c>
      <c r="C906" s="50" t="s">
        <v>29</v>
      </c>
      <c r="D906" s="50" t="s">
        <v>3543</v>
      </c>
      <c r="E906" s="50" t="s">
        <v>2814</v>
      </c>
      <c r="F906" s="50" t="s">
        <v>29</v>
      </c>
      <c r="G906" s="50" t="s">
        <v>29</v>
      </c>
      <c r="H906" s="50" t="s">
        <v>2904</v>
      </c>
      <c r="I906" s="58">
        <v>45219</v>
      </c>
      <c r="J906" s="50" t="s">
        <v>2816</v>
      </c>
      <c r="K906" s="59">
        <v>27091.65</v>
      </c>
      <c r="L906" s="50" t="s">
        <v>37</v>
      </c>
      <c r="M906" s="51" t="s">
        <v>2747</v>
      </c>
      <c r="N906" s="50" t="s">
        <v>29</v>
      </c>
      <c r="O906" s="50" t="s">
        <v>32</v>
      </c>
      <c r="P906" s="50" t="s">
        <v>32</v>
      </c>
      <c r="Q906" s="50" t="s">
        <v>3499</v>
      </c>
      <c r="R906" s="50" t="s">
        <v>29</v>
      </c>
      <c r="S906" s="50" t="s">
        <v>2751</v>
      </c>
      <c r="T906" s="50" t="s">
        <v>2255</v>
      </c>
      <c r="U906" s="50" t="s">
        <v>30</v>
      </c>
      <c r="V906" s="50" t="str">
        <f>VLOOKUP(A906,Register!$D$2:$N$1317,11,0)</f>
        <v>CWIP - CANE YARD ROAD &amp; DRAIN WORK</v>
      </c>
      <c r="W906" s="50" t="s">
        <v>29</v>
      </c>
      <c r="X906" s="50" t="s">
        <v>29</v>
      </c>
    </row>
    <row r="907" spans="1:24" ht="14.1" customHeight="1" x14ac:dyDescent="0.25">
      <c r="A907" s="50" t="str">
        <f t="shared" si="14"/>
        <v>9100000032-0</v>
      </c>
      <c r="B907" s="57" t="s">
        <v>29</v>
      </c>
      <c r="C907" s="50" t="s">
        <v>29</v>
      </c>
      <c r="D907" s="50" t="s">
        <v>3544</v>
      </c>
      <c r="E907" s="50" t="s">
        <v>2814</v>
      </c>
      <c r="F907" s="50" t="s">
        <v>29</v>
      </c>
      <c r="G907" s="50" t="s">
        <v>29</v>
      </c>
      <c r="H907" s="50" t="s">
        <v>2904</v>
      </c>
      <c r="I907" s="58">
        <v>45219</v>
      </c>
      <c r="J907" s="50" t="s">
        <v>2816</v>
      </c>
      <c r="K907" s="59">
        <v>1627.49</v>
      </c>
      <c r="L907" s="50" t="s">
        <v>37</v>
      </c>
      <c r="M907" s="51" t="s">
        <v>2747</v>
      </c>
      <c r="N907" s="50" t="s">
        <v>29</v>
      </c>
      <c r="O907" s="50" t="s">
        <v>32</v>
      </c>
      <c r="P907" s="50" t="s">
        <v>32</v>
      </c>
      <c r="Q907" s="50" t="s">
        <v>3471</v>
      </c>
      <c r="R907" s="50" t="s">
        <v>29</v>
      </c>
      <c r="S907" s="50" t="s">
        <v>2751</v>
      </c>
      <c r="T907" s="50" t="s">
        <v>2255</v>
      </c>
      <c r="U907" s="50" t="s">
        <v>30</v>
      </c>
      <c r="V907" s="50" t="str">
        <f>VLOOKUP(A907,Register!$D$2:$N$1317,11,0)</f>
        <v>CWIP - CANE YARD ROAD &amp; DRAIN WORK</v>
      </c>
      <c r="W907" s="50" t="s">
        <v>29</v>
      </c>
      <c r="X907" s="50" t="s">
        <v>29</v>
      </c>
    </row>
    <row r="908" spans="1:24" ht="14.1" customHeight="1" x14ac:dyDescent="0.25">
      <c r="A908" s="50" t="str">
        <f t="shared" si="14"/>
        <v>9100000032-0</v>
      </c>
      <c r="B908" s="57" t="s">
        <v>29</v>
      </c>
      <c r="C908" s="50" t="s">
        <v>29</v>
      </c>
      <c r="D908" s="50" t="s">
        <v>3545</v>
      </c>
      <c r="E908" s="50" t="s">
        <v>2814</v>
      </c>
      <c r="F908" s="50" t="s">
        <v>29</v>
      </c>
      <c r="G908" s="50" t="s">
        <v>29</v>
      </c>
      <c r="H908" s="50" t="s">
        <v>2904</v>
      </c>
      <c r="I908" s="58">
        <v>45220</v>
      </c>
      <c r="J908" s="50" t="s">
        <v>2816</v>
      </c>
      <c r="K908" s="59">
        <v>27091.65</v>
      </c>
      <c r="L908" s="50" t="s">
        <v>37</v>
      </c>
      <c r="M908" s="51" t="s">
        <v>2747</v>
      </c>
      <c r="N908" s="50" t="s">
        <v>29</v>
      </c>
      <c r="O908" s="50" t="s">
        <v>32</v>
      </c>
      <c r="P908" s="50" t="s">
        <v>32</v>
      </c>
      <c r="Q908" s="50" t="s">
        <v>3489</v>
      </c>
      <c r="R908" s="50" t="s">
        <v>29</v>
      </c>
      <c r="S908" s="50" t="s">
        <v>2751</v>
      </c>
      <c r="T908" s="50" t="s">
        <v>2255</v>
      </c>
      <c r="U908" s="50" t="s">
        <v>30</v>
      </c>
      <c r="V908" s="50" t="str">
        <f>VLOOKUP(A908,Register!$D$2:$N$1317,11,0)</f>
        <v>CWIP - CANE YARD ROAD &amp; DRAIN WORK</v>
      </c>
      <c r="W908" s="50" t="s">
        <v>29</v>
      </c>
      <c r="X908" s="50" t="s">
        <v>29</v>
      </c>
    </row>
    <row r="909" spans="1:24" ht="14.1" customHeight="1" x14ac:dyDescent="0.25">
      <c r="A909" s="50" t="str">
        <f t="shared" si="14"/>
        <v>9100000032-0</v>
      </c>
      <c r="B909" s="57" t="s">
        <v>29</v>
      </c>
      <c r="C909" s="50" t="s">
        <v>29</v>
      </c>
      <c r="D909" s="50" t="s">
        <v>3545</v>
      </c>
      <c r="E909" s="50" t="s">
        <v>2814</v>
      </c>
      <c r="F909" s="50" t="s">
        <v>29</v>
      </c>
      <c r="G909" s="50" t="s">
        <v>29</v>
      </c>
      <c r="H909" s="50" t="s">
        <v>2904</v>
      </c>
      <c r="I909" s="58">
        <v>45220</v>
      </c>
      <c r="J909" s="50" t="s">
        <v>2816</v>
      </c>
      <c r="K909" s="59">
        <v>31151.29</v>
      </c>
      <c r="L909" s="50" t="s">
        <v>37</v>
      </c>
      <c r="M909" s="51" t="s">
        <v>2747</v>
      </c>
      <c r="N909" s="50" t="s">
        <v>29</v>
      </c>
      <c r="O909" s="50" t="s">
        <v>32</v>
      </c>
      <c r="P909" s="50" t="s">
        <v>32</v>
      </c>
      <c r="Q909" s="50" t="s">
        <v>3489</v>
      </c>
      <c r="R909" s="50" t="s">
        <v>29</v>
      </c>
      <c r="S909" s="50" t="s">
        <v>2751</v>
      </c>
      <c r="T909" s="50" t="s">
        <v>2255</v>
      </c>
      <c r="U909" s="50" t="s">
        <v>30</v>
      </c>
      <c r="V909" s="50" t="str">
        <f>VLOOKUP(A909,Register!$D$2:$N$1317,11,0)</f>
        <v>CWIP - CANE YARD ROAD &amp; DRAIN WORK</v>
      </c>
      <c r="W909" s="50" t="s">
        <v>29</v>
      </c>
      <c r="X909" s="50" t="s">
        <v>29</v>
      </c>
    </row>
    <row r="910" spans="1:24" ht="14.1" customHeight="1" x14ac:dyDescent="0.25">
      <c r="A910" s="50" t="str">
        <f t="shared" si="14"/>
        <v>9100000032-0</v>
      </c>
      <c r="B910" s="57" t="s">
        <v>29</v>
      </c>
      <c r="C910" s="50" t="s">
        <v>29</v>
      </c>
      <c r="D910" s="50" t="s">
        <v>3545</v>
      </c>
      <c r="E910" s="50" t="s">
        <v>2814</v>
      </c>
      <c r="F910" s="50" t="s">
        <v>29</v>
      </c>
      <c r="G910" s="50" t="s">
        <v>29</v>
      </c>
      <c r="H910" s="50" t="s">
        <v>2904</v>
      </c>
      <c r="I910" s="58">
        <v>45220</v>
      </c>
      <c r="J910" s="50" t="s">
        <v>2816</v>
      </c>
      <c r="K910" s="59">
        <v>4767.6899999999996</v>
      </c>
      <c r="L910" s="50" t="s">
        <v>37</v>
      </c>
      <c r="M910" s="51" t="s">
        <v>2747</v>
      </c>
      <c r="N910" s="50" t="s">
        <v>29</v>
      </c>
      <c r="O910" s="50" t="s">
        <v>32</v>
      </c>
      <c r="P910" s="50" t="s">
        <v>32</v>
      </c>
      <c r="Q910" s="50" t="s">
        <v>3489</v>
      </c>
      <c r="R910" s="50" t="s">
        <v>29</v>
      </c>
      <c r="S910" s="50" t="s">
        <v>2751</v>
      </c>
      <c r="T910" s="50" t="s">
        <v>2255</v>
      </c>
      <c r="U910" s="50" t="s">
        <v>30</v>
      </c>
      <c r="V910" s="50" t="str">
        <f>VLOOKUP(A910,Register!$D$2:$N$1317,11,0)</f>
        <v>CWIP - CANE YARD ROAD &amp; DRAIN WORK</v>
      </c>
      <c r="W910" s="50" t="s">
        <v>29</v>
      </c>
      <c r="X910" s="50" t="s">
        <v>29</v>
      </c>
    </row>
    <row r="911" spans="1:24" ht="14.1" customHeight="1" x14ac:dyDescent="0.25">
      <c r="A911" s="50" t="str">
        <f t="shared" si="14"/>
        <v>9100000042-0</v>
      </c>
      <c r="B911" s="57" t="s">
        <v>29</v>
      </c>
      <c r="C911" s="50" t="s">
        <v>29</v>
      </c>
      <c r="D911" s="50" t="s">
        <v>3546</v>
      </c>
      <c r="E911" s="50" t="s">
        <v>2814</v>
      </c>
      <c r="F911" s="50" t="s">
        <v>29</v>
      </c>
      <c r="G911" s="50" t="s">
        <v>29</v>
      </c>
      <c r="H911" s="50" t="s">
        <v>2904</v>
      </c>
      <c r="I911" s="58">
        <v>45220</v>
      </c>
      <c r="J911" s="50" t="s">
        <v>2816</v>
      </c>
      <c r="K911" s="59">
        <v>5878.67</v>
      </c>
      <c r="L911" s="50" t="s">
        <v>37</v>
      </c>
      <c r="M911" s="51" t="s">
        <v>2747</v>
      </c>
      <c r="N911" s="50" t="s">
        <v>29</v>
      </c>
      <c r="O911" s="50" t="s">
        <v>32</v>
      </c>
      <c r="P911" s="50" t="s">
        <v>32</v>
      </c>
      <c r="Q911" s="50" t="s">
        <v>3547</v>
      </c>
      <c r="R911" s="50" t="s">
        <v>29</v>
      </c>
      <c r="S911" s="50" t="s">
        <v>2751</v>
      </c>
      <c r="T911" s="50" t="s">
        <v>2275</v>
      </c>
      <c r="U911" s="50" t="s">
        <v>30</v>
      </c>
      <c r="V911" s="50" t="str">
        <f>VLOOKUP(A911,Register!$D$2:$N$1317,11,0)</f>
        <v>CWIP- Token Room</v>
      </c>
      <c r="W911" s="50" t="s">
        <v>29</v>
      </c>
      <c r="X911" s="50" t="s">
        <v>29</v>
      </c>
    </row>
    <row r="912" spans="1:24" ht="14.1" customHeight="1" x14ac:dyDescent="0.25">
      <c r="A912" s="50" t="str">
        <f t="shared" si="14"/>
        <v>9100000032-0</v>
      </c>
      <c r="B912" s="57" t="s">
        <v>29</v>
      </c>
      <c r="C912" s="50" t="s">
        <v>29</v>
      </c>
      <c r="D912" s="50" t="s">
        <v>3548</v>
      </c>
      <c r="E912" s="50" t="s">
        <v>2814</v>
      </c>
      <c r="F912" s="50" t="s">
        <v>29</v>
      </c>
      <c r="G912" s="50" t="s">
        <v>29</v>
      </c>
      <c r="H912" s="50" t="s">
        <v>2904</v>
      </c>
      <c r="I912" s="58">
        <v>45220</v>
      </c>
      <c r="J912" s="50" t="s">
        <v>2816</v>
      </c>
      <c r="K912" s="59">
        <v>28606.13</v>
      </c>
      <c r="L912" s="50" t="s">
        <v>37</v>
      </c>
      <c r="M912" s="51" t="s">
        <v>2747</v>
      </c>
      <c r="N912" s="50" t="s">
        <v>29</v>
      </c>
      <c r="O912" s="50" t="s">
        <v>32</v>
      </c>
      <c r="P912" s="50" t="s">
        <v>32</v>
      </c>
      <c r="Q912" s="50" t="s">
        <v>3547</v>
      </c>
      <c r="R912" s="50" t="s">
        <v>29</v>
      </c>
      <c r="S912" s="50" t="s">
        <v>2751</v>
      </c>
      <c r="T912" s="50" t="s">
        <v>2255</v>
      </c>
      <c r="U912" s="50" t="s">
        <v>30</v>
      </c>
      <c r="V912" s="50" t="str">
        <f>VLOOKUP(A912,Register!$D$2:$N$1317,11,0)</f>
        <v>CWIP - CANE YARD ROAD &amp; DRAIN WORK</v>
      </c>
      <c r="W912" s="50" t="s">
        <v>29</v>
      </c>
      <c r="X912" s="50" t="s">
        <v>29</v>
      </c>
    </row>
    <row r="913" spans="1:24" ht="14.1" customHeight="1" x14ac:dyDescent="0.25">
      <c r="A913" s="50" t="str">
        <f t="shared" si="14"/>
        <v>9100000042-0</v>
      </c>
      <c r="B913" s="57" t="s">
        <v>29</v>
      </c>
      <c r="C913" s="50" t="s">
        <v>29</v>
      </c>
      <c r="D913" s="50" t="s">
        <v>3549</v>
      </c>
      <c r="E913" s="50" t="s">
        <v>2814</v>
      </c>
      <c r="F913" s="50" t="s">
        <v>29</v>
      </c>
      <c r="G913" s="50" t="s">
        <v>29</v>
      </c>
      <c r="H913" s="50" t="s">
        <v>2904</v>
      </c>
      <c r="I913" s="58">
        <v>45220</v>
      </c>
      <c r="J913" s="50" t="s">
        <v>2816</v>
      </c>
      <c r="K913" s="59">
        <v>1280</v>
      </c>
      <c r="L913" s="50" t="s">
        <v>37</v>
      </c>
      <c r="M913" s="51" t="s">
        <v>2747</v>
      </c>
      <c r="N913" s="50" t="s">
        <v>29</v>
      </c>
      <c r="O913" s="50" t="s">
        <v>32</v>
      </c>
      <c r="P913" s="50" t="s">
        <v>32</v>
      </c>
      <c r="Q913" s="50" t="s">
        <v>2937</v>
      </c>
      <c r="R913" s="50" t="s">
        <v>29</v>
      </c>
      <c r="S913" s="50" t="s">
        <v>2751</v>
      </c>
      <c r="T913" s="50" t="s">
        <v>2275</v>
      </c>
      <c r="U913" s="50" t="s">
        <v>30</v>
      </c>
      <c r="V913" s="50" t="str">
        <f>VLOOKUP(A913,Register!$D$2:$N$1317,11,0)</f>
        <v>CWIP- Token Room</v>
      </c>
      <c r="W913" s="50" t="s">
        <v>29</v>
      </c>
      <c r="X913" s="50" t="s">
        <v>29</v>
      </c>
    </row>
    <row r="914" spans="1:24" ht="14.1" customHeight="1" x14ac:dyDescent="0.25">
      <c r="A914" s="50" t="str">
        <f t="shared" si="14"/>
        <v>9100000042-0</v>
      </c>
      <c r="B914" s="57" t="s">
        <v>29</v>
      </c>
      <c r="C914" s="50" t="s">
        <v>29</v>
      </c>
      <c r="D914" s="50" t="s">
        <v>3549</v>
      </c>
      <c r="E914" s="50" t="s">
        <v>2814</v>
      </c>
      <c r="F914" s="50" t="s">
        <v>29</v>
      </c>
      <c r="G914" s="50" t="s">
        <v>29</v>
      </c>
      <c r="H914" s="50" t="s">
        <v>2904</v>
      </c>
      <c r="I914" s="58">
        <v>45220</v>
      </c>
      <c r="J914" s="50" t="s">
        <v>2816</v>
      </c>
      <c r="K914" s="59">
        <v>240</v>
      </c>
      <c r="L914" s="50" t="s">
        <v>37</v>
      </c>
      <c r="M914" s="51" t="s">
        <v>2747</v>
      </c>
      <c r="N914" s="50" t="s">
        <v>29</v>
      </c>
      <c r="O914" s="50" t="s">
        <v>32</v>
      </c>
      <c r="P914" s="50" t="s">
        <v>32</v>
      </c>
      <c r="Q914" s="50" t="s">
        <v>2937</v>
      </c>
      <c r="R914" s="50" t="s">
        <v>29</v>
      </c>
      <c r="S914" s="50" t="s">
        <v>2751</v>
      </c>
      <c r="T914" s="50" t="s">
        <v>2275</v>
      </c>
      <c r="U914" s="50" t="s">
        <v>30</v>
      </c>
      <c r="V914" s="50" t="str">
        <f>VLOOKUP(A914,Register!$D$2:$N$1317,11,0)</f>
        <v>CWIP- Token Room</v>
      </c>
      <c r="W914" s="50" t="s">
        <v>29</v>
      </c>
      <c r="X914" s="50" t="s">
        <v>29</v>
      </c>
    </row>
    <row r="915" spans="1:24" ht="14.1" customHeight="1" x14ac:dyDescent="0.25">
      <c r="A915" s="50" t="str">
        <f t="shared" si="14"/>
        <v>9100000042-0</v>
      </c>
      <c r="B915" s="57" t="s">
        <v>29</v>
      </c>
      <c r="C915" s="50" t="s">
        <v>29</v>
      </c>
      <c r="D915" s="50" t="s">
        <v>3549</v>
      </c>
      <c r="E915" s="50" t="s">
        <v>2814</v>
      </c>
      <c r="F915" s="50" t="s">
        <v>29</v>
      </c>
      <c r="G915" s="50" t="s">
        <v>29</v>
      </c>
      <c r="H915" s="50" t="s">
        <v>2904</v>
      </c>
      <c r="I915" s="58">
        <v>45220</v>
      </c>
      <c r="J915" s="50" t="s">
        <v>2816</v>
      </c>
      <c r="K915" s="59">
        <v>180</v>
      </c>
      <c r="L915" s="50" t="s">
        <v>37</v>
      </c>
      <c r="M915" s="51" t="s">
        <v>2747</v>
      </c>
      <c r="N915" s="50" t="s">
        <v>29</v>
      </c>
      <c r="O915" s="50" t="s">
        <v>32</v>
      </c>
      <c r="P915" s="50" t="s">
        <v>32</v>
      </c>
      <c r="Q915" s="50" t="s">
        <v>2937</v>
      </c>
      <c r="R915" s="50" t="s">
        <v>29</v>
      </c>
      <c r="S915" s="50" t="s">
        <v>2751</v>
      </c>
      <c r="T915" s="50" t="s">
        <v>2275</v>
      </c>
      <c r="U915" s="50" t="s">
        <v>30</v>
      </c>
      <c r="V915" s="50" t="str">
        <f>VLOOKUP(A915,Register!$D$2:$N$1317,11,0)</f>
        <v>CWIP- Token Room</v>
      </c>
      <c r="W915" s="50" t="s">
        <v>29</v>
      </c>
      <c r="X915" s="50" t="s">
        <v>29</v>
      </c>
    </row>
    <row r="916" spans="1:24" ht="14.1" customHeight="1" x14ac:dyDescent="0.25">
      <c r="A916" s="50" t="str">
        <f t="shared" si="14"/>
        <v>9100000042-0</v>
      </c>
      <c r="B916" s="57" t="s">
        <v>29</v>
      </c>
      <c r="C916" s="50" t="s">
        <v>29</v>
      </c>
      <c r="D916" s="50" t="s">
        <v>3549</v>
      </c>
      <c r="E916" s="50" t="s">
        <v>2814</v>
      </c>
      <c r="F916" s="50" t="s">
        <v>29</v>
      </c>
      <c r="G916" s="50" t="s">
        <v>29</v>
      </c>
      <c r="H916" s="50" t="s">
        <v>2904</v>
      </c>
      <c r="I916" s="58">
        <v>45220</v>
      </c>
      <c r="J916" s="50" t="s">
        <v>2816</v>
      </c>
      <c r="K916" s="59">
        <v>178.31</v>
      </c>
      <c r="L916" s="50" t="s">
        <v>37</v>
      </c>
      <c r="M916" s="51" t="s">
        <v>2747</v>
      </c>
      <c r="N916" s="50" t="s">
        <v>29</v>
      </c>
      <c r="O916" s="50" t="s">
        <v>32</v>
      </c>
      <c r="P916" s="50" t="s">
        <v>32</v>
      </c>
      <c r="Q916" s="50" t="s">
        <v>2937</v>
      </c>
      <c r="R916" s="50" t="s">
        <v>29</v>
      </c>
      <c r="S916" s="50" t="s">
        <v>2751</v>
      </c>
      <c r="T916" s="50" t="s">
        <v>2275</v>
      </c>
      <c r="U916" s="50" t="s">
        <v>30</v>
      </c>
      <c r="V916" s="50" t="str">
        <f>VLOOKUP(A916,Register!$D$2:$N$1317,11,0)</f>
        <v>CWIP- Token Room</v>
      </c>
      <c r="W916" s="50" t="s">
        <v>29</v>
      </c>
      <c r="X916" s="50" t="s">
        <v>29</v>
      </c>
    </row>
    <row r="917" spans="1:24" ht="14.1" customHeight="1" x14ac:dyDescent="0.25">
      <c r="A917" s="50" t="str">
        <f t="shared" si="14"/>
        <v>9100000032-0</v>
      </c>
      <c r="B917" s="57" t="s">
        <v>29</v>
      </c>
      <c r="C917" s="50" t="s">
        <v>29</v>
      </c>
      <c r="D917" s="50" t="s">
        <v>3550</v>
      </c>
      <c r="E917" s="50" t="s">
        <v>2814</v>
      </c>
      <c r="F917" s="50" t="s">
        <v>29</v>
      </c>
      <c r="G917" s="50" t="s">
        <v>29</v>
      </c>
      <c r="H917" s="50" t="s">
        <v>2904</v>
      </c>
      <c r="I917" s="58">
        <v>45221</v>
      </c>
      <c r="J917" s="50" t="s">
        <v>2816</v>
      </c>
      <c r="K917" s="59">
        <v>52012.19</v>
      </c>
      <c r="L917" s="50" t="s">
        <v>37</v>
      </c>
      <c r="M917" s="51" t="s">
        <v>2747</v>
      </c>
      <c r="N917" s="50" t="s">
        <v>29</v>
      </c>
      <c r="O917" s="50" t="s">
        <v>32</v>
      </c>
      <c r="P917" s="50" t="s">
        <v>32</v>
      </c>
      <c r="Q917" s="50" t="s">
        <v>3489</v>
      </c>
      <c r="R917" s="50" t="s">
        <v>29</v>
      </c>
      <c r="S917" s="50" t="s">
        <v>2751</v>
      </c>
      <c r="T917" s="50" t="s">
        <v>2255</v>
      </c>
      <c r="U917" s="50" t="s">
        <v>30</v>
      </c>
      <c r="V917" s="50" t="str">
        <f>VLOOKUP(A917,Register!$D$2:$N$1317,11,0)</f>
        <v>CWIP - CANE YARD ROAD &amp; DRAIN WORK</v>
      </c>
      <c r="W917" s="50" t="s">
        <v>29</v>
      </c>
      <c r="X917" s="50" t="s">
        <v>29</v>
      </c>
    </row>
    <row r="918" spans="1:24" ht="14.1" customHeight="1" x14ac:dyDescent="0.25">
      <c r="A918" s="50" t="str">
        <f t="shared" si="14"/>
        <v>9100000032-0</v>
      </c>
      <c r="B918" s="57" t="s">
        <v>29</v>
      </c>
      <c r="C918" s="50" t="s">
        <v>29</v>
      </c>
      <c r="D918" s="50" t="s">
        <v>3551</v>
      </c>
      <c r="E918" s="50" t="s">
        <v>2814</v>
      </c>
      <c r="F918" s="50" t="s">
        <v>29</v>
      </c>
      <c r="G918" s="50" t="s">
        <v>29</v>
      </c>
      <c r="H918" s="50" t="s">
        <v>2904</v>
      </c>
      <c r="I918" s="58">
        <v>45222</v>
      </c>
      <c r="J918" s="50" t="s">
        <v>2816</v>
      </c>
      <c r="K918" s="59">
        <v>5878.67</v>
      </c>
      <c r="L918" s="50" t="s">
        <v>37</v>
      </c>
      <c r="M918" s="51" t="s">
        <v>2747</v>
      </c>
      <c r="N918" s="50" t="s">
        <v>29</v>
      </c>
      <c r="O918" s="50" t="s">
        <v>32</v>
      </c>
      <c r="P918" s="50" t="s">
        <v>32</v>
      </c>
      <c r="Q918" s="50" t="s">
        <v>3489</v>
      </c>
      <c r="R918" s="50" t="s">
        <v>29</v>
      </c>
      <c r="S918" s="50" t="s">
        <v>2751</v>
      </c>
      <c r="T918" s="50" t="s">
        <v>2255</v>
      </c>
      <c r="U918" s="50" t="s">
        <v>30</v>
      </c>
      <c r="V918" s="50" t="str">
        <f>VLOOKUP(A918,Register!$D$2:$N$1317,11,0)</f>
        <v>CWIP - CANE YARD ROAD &amp; DRAIN WORK</v>
      </c>
      <c r="W918" s="50" t="s">
        <v>29</v>
      </c>
      <c r="X918" s="50" t="s">
        <v>29</v>
      </c>
    </row>
    <row r="919" spans="1:24" ht="14.1" customHeight="1" x14ac:dyDescent="0.25">
      <c r="A919" s="50" t="str">
        <f t="shared" si="14"/>
        <v>9100000032-0</v>
      </c>
      <c r="B919" s="57" t="s">
        <v>29</v>
      </c>
      <c r="C919" s="50" t="s">
        <v>29</v>
      </c>
      <c r="D919" s="50" t="s">
        <v>3551</v>
      </c>
      <c r="E919" s="50" t="s">
        <v>2814</v>
      </c>
      <c r="F919" s="50" t="s">
        <v>29</v>
      </c>
      <c r="G919" s="50" t="s">
        <v>29</v>
      </c>
      <c r="H919" s="50" t="s">
        <v>2904</v>
      </c>
      <c r="I919" s="58">
        <v>45222</v>
      </c>
      <c r="J919" s="50" t="s">
        <v>2816</v>
      </c>
      <c r="K919" s="59">
        <v>27091.65</v>
      </c>
      <c r="L919" s="50" t="s">
        <v>37</v>
      </c>
      <c r="M919" s="51" t="s">
        <v>2747</v>
      </c>
      <c r="N919" s="50" t="s">
        <v>29</v>
      </c>
      <c r="O919" s="50" t="s">
        <v>32</v>
      </c>
      <c r="P919" s="50" t="s">
        <v>32</v>
      </c>
      <c r="Q919" s="50" t="s">
        <v>3489</v>
      </c>
      <c r="R919" s="50" t="s">
        <v>29</v>
      </c>
      <c r="S919" s="50" t="s">
        <v>2751</v>
      </c>
      <c r="T919" s="50" t="s">
        <v>2255</v>
      </c>
      <c r="U919" s="50" t="s">
        <v>30</v>
      </c>
      <c r="V919" s="50" t="str">
        <f>VLOOKUP(A919,Register!$D$2:$N$1317,11,0)</f>
        <v>CWIP - CANE YARD ROAD &amp; DRAIN WORK</v>
      </c>
      <c r="W919" s="50" t="s">
        <v>29</v>
      </c>
      <c r="X919" s="50" t="s">
        <v>29</v>
      </c>
    </row>
    <row r="920" spans="1:24" ht="14.1" customHeight="1" x14ac:dyDescent="0.25">
      <c r="A920" s="50" t="str">
        <f t="shared" si="14"/>
        <v>9100000032-0</v>
      </c>
      <c r="B920" s="57" t="s">
        <v>29</v>
      </c>
      <c r="C920" s="50" t="s">
        <v>29</v>
      </c>
      <c r="D920" s="50" t="s">
        <v>3551</v>
      </c>
      <c r="E920" s="50" t="s">
        <v>2814</v>
      </c>
      <c r="F920" s="50" t="s">
        <v>29</v>
      </c>
      <c r="G920" s="50" t="s">
        <v>29</v>
      </c>
      <c r="H920" s="50" t="s">
        <v>2904</v>
      </c>
      <c r="I920" s="58">
        <v>45222</v>
      </c>
      <c r="J920" s="50" t="s">
        <v>2816</v>
      </c>
      <c r="K920" s="59">
        <v>52012.19</v>
      </c>
      <c r="L920" s="50" t="s">
        <v>37</v>
      </c>
      <c r="M920" s="51" t="s">
        <v>2747</v>
      </c>
      <c r="N920" s="50" t="s">
        <v>29</v>
      </c>
      <c r="O920" s="50" t="s">
        <v>32</v>
      </c>
      <c r="P920" s="50" t="s">
        <v>32</v>
      </c>
      <c r="Q920" s="50" t="s">
        <v>3489</v>
      </c>
      <c r="R920" s="50" t="s">
        <v>29</v>
      </c>
      <c r="S920" s="50" t="s">
        <v>2751</v>
      </c>
      <c r="T920" s="50" t="s">
        <v>2255</v>
      </c>
      <c r="U920" s="50" t="s">
        <v>30</v>
      </c>
      <c r="V920" s="50" t="str">
        <f>VLOOKUP(A920,Register!$D$2:$N$1317,11,0)</f>
        <v>CWIP - CANE YARD ROAD &amp; DRAIN WORK</v>
      </c>
      <c r="W920" s="50" t="s">
        <v>29</v>
      </c>
      <c r="X920" s="50" t="s">
        <v>29</v>
      </c>
    </row>
    <row r="921" spans="1:24" ht="14.1" customHeight="1" x14ac:dyDescent="0.25">
      <c r="A921" s="50" t="str">
        <f t="shared" si="14"/>
        <v>9100000032-0</v>
      </c>
      <c r="B921" s="57" t="s">
        <v>29</v>
      </c>
      <c r="C921" s="50" t="s">
        <v>29</v>
      </c>
      <c r="D921" s="50" t="s">
        <v>3551</v>
      </c>
      <c r="E921" s="50" t="s">
        <v>2814</v>
      </c>
      <c r="F921" s="50" t="s">
        <v>29</v>
      </c>
      <c r="G921" s="50" t="s">
        <v>29</v>
      </c>
      <c r="H921" s="50" t="s">
        <v>2904</v>
      </c>
      <c r="I921" s="58">
        <v>45222</v>
      </c>
      <c r="J921" s="50" t="s">
        <v>2816</v>
      </c>
      <c r="K921" s="59">
        <v>55888.68</v>
      </c>
      <c r="L921" s="50" t="s">
        <v>37</v>
      </c>
      <c r="M921" s="51" t="s">
        <v>2747</v>
      </c>
      <c r="N921" s="50" t="s">
        <v>29</v>
      </c>
      <c r="O921" s="50" t="s">
        <v>32</v>
      </c>
      <c r="P921" s="50" t="s">
        <v>32</v>
      </c>
      <c r="Q921" s="50" t="s">
        <v>3489</v>
      </c>
      <c r="R921" s="50" t="s">
        <v>29</v>
      </c>
      <c r="S921" s="50" t="s">
        <v>2751</v>
      </c>
      <c r="T921" s="50" t="s">
        <v>2255</v>
      </c>
      <c r="U921" s="50" t="s">
        <v>30</v>
      </c>
      <c r="V921" s="50" t="str">
        <f>VLOOKUP(A921,Register!$D$2:$N$1317,11,0)</f>
        <v>CWIP - CANE YARD ROAD &amp; DRAIN WORK</v>
      </c>
      <c r="W921" s="50" t="s">
        <v>29</v>
      </c>
      <c r="X921" s="50" t="s">
        <v>29</v>
      </c>
    </row>
    <row r="922" spans="1:24" ht="14.1" customHeight="1" x14ac:dyDescent="0.25">
      <c r="A922" s="50" t="str">
        <f t="shared" si="14"/>
        <v>9100000040-0</v>
      </c>
      <c r="B922" s="57" t="s">
        <v>29</v>
      </c>
      <c r="C922" s="50" t="s">
        <v>29</v>
      </c>
      <c r="D922" s="50" t="s">
        <v>3552</v>
      </c>
      <c r="E922" s="50" t="s">
        <v>2814</v>
      </c>
      <c r="F922" s="50" t="s">
        <v>29</v>
      </c>
      <c r="G922" s="50" t="s">
        <v>29</v>
      </c>
      <c r="H922" s="50" t="s">
        <v>2904</v>
      </c>
      <c r="I922" s="58">
        <v>45222</v>
      </c>
      <c r="J922" s="50" t="s">
        <v>2816</v>
      </c>
      <c r="K922" s="59">
        <v>10402.44</v>
      </c>
      <c r="L922" s="50" t="s">
        <v>37</v>
      </c>
      <c r="M922" s="51" t="s">
        <v>2747</v>
      </c>
      <c r="N922" s="50" t="s">
        <v>29</v>
      </c>
      <c r="O922" s="50" t="s">
        <v>32</v>
      </c>
      <c r="P922" s="50" t="s">
        <v>32</v>
      </c>
      <c r="Q922" s="50" t="s">
        <v>3489</v>
      </c>
      <c r="R922" s="50" t="s">
        <v>29</v>
      </c>
      <c r="S922" s="50" t="s">
        <v>2751</v>
      </c>
      <c r="T922" s="50" t="s">
        <v>2271</v>
      </c>
      <c r="U922" s="50" t="s">
        <v>30</v>
      </c>
      <c r="V922" s="50" t="str">
        <f>VLOOKUP(A922,Register!$D$2:$N$1317,11,0)</f>
        <v>Two Room Set G+3</v>
      </c>
      <c r="W922" s="50" t="s">
        <v>29</v>
      </c>
      <c r="X922" s="50" t="s">
        <v>29</v>
      </c>
    </row>
    <row r="923" spans="1:24" ht="14.1" customHeight="1" x14ac:dyDescent="0.25">
      <c r="A923" s="50" t="str">
        <f t="shared" si="14"/>
        <v>9100000032-0</v>
      </c>
      <c r="B923" s="57" t="s">
        <v>29</v>
      </c>
      <c r="C923" s="50" t="s">
        <v>29</v>
      </c>
      <c r="D923" s="50" t="s">
        <v>3553</v>
      </c>
      <c r="E923" s="50" t="s">
        <v>2814</v>
      </c>
      <c r="F923" s="50" t="s">
        <v>29</v>
      </c>
      <c r="G923" s="50" t="s">
        <v>29</v>
      </c>
      <c r="H923" s="50" t="s">
        <v>2904</v>
      </c>
      <c r="I923" s="58">
        <v>45222</v>
      </c>
      <c r="J923" s="50" t="s">
        <v>2816</v>
      </c>
      <c r="K923" s="59">
        <v>33373.82</v>
      </c>
      <c r="L923" s="50" t="s">
        <v>37</v>
      </c>
      <c r="M923" s="51" t="s">
        <v>2747</v>
      </c>
      <c r="N923" s="50" t="s">
        <v>29</v>
      </c>
      <c r="O923" s="50" t="s">
        <v>32</v>
      </c>
      <c r="P923" s="50" t="s">
        <v>32</v>
      </c>
      <c r="Q923" s="50" t="s">
        <v>3489</v>
      </c>
      <c r="R923" s="50" t="s">
        <v>29</v>
      </c>
      <c r="S923" s="50" t="s">
        <v>2751</v>
      </c>
      <c r="T923" s="50" t="s">
        <v>2255</v>
      </c>
      <c r="U923" s="50" t="s">
        <v>30</v>
      </c>
      <c r="V923" s="50" t="str">
        <f>VLOOKUP(A923,Register!$D$2:$N$1317,11,0)</f>
        <v>CWIP - CANE YARD ROAD &amp; DRAIN WORK</v>
      </c>
      <c r="W923" s="50" t="s">
        <v>29</v>
      </c>
      <c r="X923" s="50" t="s">
        <v>29</v>
      </c>
    </row>
    <row r="924" spans="1:24" ht="14.1" customHeight="1" x14ac:dyDescent="0.25">
      <c r="A924" s="50" t="str">
        <f t="shared" si="14"/>
        <v>9100000016-0</v>
      </c>
      <c r="B924" s="57" t="s">
        <v>29</v>
      </c>
      <c r="C924" s="50" t="s">
        <v>29</v>
      </c>
      <c r="D924" s="50" t="s">
        <v>3554</v>
      </c>
      <c r="E924" s="50" t="s">
        <v>2814</v>
      </c>
      <c r="F924" s="50" t="s">
        <v>29</v>
      </c>
      <c r="G924" s="50" t="s">
        <v>29</v>
      </c>
      <c r="H924" s="50" t="s">
        <v>2904</v>
      </c>
      <c r="I924" s="58">
        <v>45224</v>
      </c>
      <c r="J924" s="50" t="s">
        <v>2816</v>
      </c>
      <c r="K924" s="59">
        <v>5418.33</v>
      </c>
      <c r="L924" s="50" t="s">
        <v>37</v>
      </c>
      <c r="M924" s="51" t="s">
        <v>2747</v>
      </c>
      <c r="N924" s="50" t="s">
        <v>29</v>
      </c>
      <c r="O924" s="50" t="s">
        <v>32</v>
      </c>
      <c r="P924" s="50" t="s">
        <v>32</v>
      </c>
      <c r="Q924" s="50" t="s">
        <v>3555</v>
      </c>
      <c r="R924" s="50" t="s">
        <v>29</v>
      </c>
      <c r="S924" s="50" t="s">
        <v>2751</v>
      </c>
      <c r="T924" s="50" t="s">
        <v>2215</v>
      </c>
      <c r="U924" s="50" t="s">
        <v>30</v>
      </c>
      <c r="V924" s="50" t="str">
        <f>VLOOKUP(A924,Register!$D$2:$N$1317,11,0)</f>
        <v>CWIP- ROAD &amp; DRAIN INSIDE FACTORY</v>
      </c>
      <c r="W924" s="50" t="s">
        <v>29</v>
      </c>
      <c r="X924" s="50" t="s">
        <v>29</v>
      </c>
    </row>
    <row r="925" spans="1:24" ht="14.1" customHeight="1" x14ac:dyDescent="0.25">
      <c r="A925" s="50" t="str">
        <f t="shared" si="14"/>
        <v>9100000016-0</v>
      </c>
      <c r="B925" s="57" t="s">
        <v>29</v>
      </c>
      <c r="C925" s="50" t="s">
        <v>29</v>
      </c>
      <c r="D925" s="50" t="s">
        <v>3554</v>
      </c>
      <c r="E925" s="50" t="s">
        <v>2814</v>
      </c>
      <c r="F925" s="50" t="s">
        <v>29</v>
      </c>
      <c r="G925" s="50" t="s">
        <v>29</v>
      </c>
      <c r="H925" s="50" t="s">
        <v>2904</v>
      </c>
      <c r="I925" s="58">
        <v>45224</v>
      </c>
      <c r="J925" s="50" t="s">
        <v>2816</v>
      </c>
      <c r="K925" s="59">
        <v>638.73</v>
      </c>
      <c r="L925" s="50" t="s">
        <v>37</v>
      </c>
      <c r="M925" s="51" t="s">
        <v>2747</v>
      </c>
      <c r="N925" s="50" t="s">
        <v>29</v>
      </c>
      <c r="O925" s="50" t="s">
        <v>32</v>
      </c>
      <c r="P925" s="50" t="s">
        <v>32</v>
      </c>
      <c r="Q925" s="50" t="s">
        <v>3555</v>
      </c>
      <c r="R925" s="50" t="s">
        <v>29</v>
      </c>
      <c r="S925" s="50" t="s">
        <v>2751</v>
      </c>
      <c r="T925" s="50" t="s">
        <v>2215</v>
      </c>
      <c r="U925" s="50" t="s">
        <v>30</v>
      </c>
      <c r="V925" s="50" t="str">
        <f>VLOOKUP(A925,Register!$D$2:$N$1317,11,0)</f>
        <v>CWIP- ROAD &amp; DRAIN INSIDE FACTORY</v>
      </c>
      <c r="W925" s="50" t="s">
        <v>29</v>
      </c>
      <c r="X925" s="50" t="s">
        <v>29</v>
      </c>
    </row>
    <row r="926" spans="1:24" ht="14.1" customHeight="1" x14ac:dyDescent="0.25">
      <c r="A926" s="50" t="str">
        <f t="shared" si="14"/>
        <v>9100000042-0</v>
      </c>
      <c r="B926" s="57" t="s">
        <v>29</v>
      </c>
      <c r="C926" s="50" t="s">
        <v>29</v>
      </c>
      <c r="D926" s="50" t="s">
        <v>3556</v>
      </c>
      <c r="E926" s="50" t="s">
        <v>2814</v>
      </c>
      <c r="F926" s="50" t="s">
        <v>29</v>
      </c>
      <c r="G926" s="50" t="s">
        <v>29</v>
      </c>
      <c r="H926" s="50" t="s">
        <v>2904</v>
      </c>
      <c r="I926" s="58">
        <v>45224</v>
      </c>
      <c r="J926" s="50" t="s">
        <v>2816</v>
      </c>
      <c r="K926" s="59">
        <v>11177.74</v>
      </c>
      <c r="L926" s="50" t="s">
        <v>37</v>
      </c>
      <c r="M926" s="51" t="s">
        <v>2747</v>
      </c>
      <c r="N926" s="50" t="s">
        <v>29</v>
      </c>
      <c r="O926" s="50" t="s">
        <v>32</v>
      </c>
      <c r="P926" s="50" t="s">
        <v>32</v>
      </c>
      <c r="Q926" s="50" t="s">
        <v>3557</v>
      </c>
      <c r="R926" s="50" t="s">
        <v>29</v>
      </c>
      <c r="S926" s="50" t="s">
        <v>2751</v>
      </c>
      <c r="T926" s="50" t="s">
        <v>2275</v>
      </c>
      <c r="U926" s="50" t="s">
        <v>30</v>
      </c>
      <c r="V926" s="50" t="str">
        <f>VLOOKUP(A926,Register!$D$2:$N$1317,11,0)</f>
        <v>CWIP- Token Room</v>
      </c>
      <c r="W926" s="50" t="s">
        <v>29</v>
      </c>
      <c r="X926" s="50" t="s">
        <v>29</v>
      </c>
    </row>
    <row r="927" spans="1:24" ht="14.1" customHeight="1" x14ac:dyDescent="0.25">
      <c r="A927" s="50" t="str">
        <f t="shared" si="14"/>
        <v>9100000042-0</v>
      </c>
      <c r="B927" s="57" t="s">
        <v>29</v>
      </c>
      <c r="C927" s="50" t="s">
        <v>29</v>
      </c>
      <c r="D927" s="50" t="s">
        <v>3556</v>
      </c>
      <c r="E927" s="50" t="s">
        <v>2814</v>
      </c>
      <c r="F927" s="50" t="s">
        <v>29</v>
      </c>
      <c r="G927" s="50" t="s">
        <v>29</v>
      </c>
      <c r="H927" s="50" t="s">
        <v>2904</v>
      </c>
      <c r="I927" s="58">
        <v>45224</v>
      </c>
      <c r="J927" s="50" t="s">
        <v>2816</v>
      </c>
      <c r="K927" s="59">
        <v>3919.11</v>
      </c>
      <c r="L927" s="50" t="s">
        <v>37</v>
      </c>
      <c r="M927" s="51" t="s">
        <v>2747</v>
      </c>
      <c r="N927" s="50" t="s">
        <v>29</v>
      </c>
      <c r="O927" s="50" t="s">
        <v>32</v>
      </c>
      <c r="P927" s="50" t="s">
        <v>32</v>
      </c>
      <c r="Q927" s="50" t="s">
        <v>3557</v>
      </c>
      <c r="R927" s="50" t="s">
        <v>29</v>
      </c>
      <c r="S927" s="50" t="s">
        <v>2751</v>
      </c>
      <c r="T927" s="50" t="s">
        <v>2275</v>
      </c>
      <c r="U927" s="50" t="s">
        <v>30</v>
      </c>
      <c r="V927" s="50" t="str">
        <f>VLOOKUP(A927,Register!$D$2:$N$1317,11,0)</f>
        <v>CWIP- Token Room</v>
      </c>
      <c r="W927" s="50" t="s">
        <v>29</v>
      </c>
      <c r="X927" s="50" t="s">
        <v>29</v>
      </c>
    </row>
    <row r="928" spans="1:24" ht="14.1" customHeight="1" x14ac:dyDescent="0.25">
      <c r="A928" s="50" t="str">
        <f t="shared" si="14"/>
        <v>9100000042-0</v>
      </c>
      <c r="B928" s="57" t="s">
        <v>29</v>
      </c>
      <c r="C928" s="50" t="s">
        <v>29</v>
      </c>
      <c r="D928" s="50" t="s">
        <v>3556</v>
      </c>
      <c r="E928" s="50" t="s">
        <v>2814</v>
      </c>
      <c r="F928" s="50" t="s">
        <v>29</v>
      </c>
      <c r="G928" s="50" t="s">
        <v>29</v>
      </c>
      <c r="H928" s="50" t="s">
        <v>2904</v>
      </c>
      <c r="I928" s="58">
        <v>45224</v>
      </c>
      <c r="J928" s="50" t="s">
        <v>2816</v>
      </c>
      <c r="K928" s="59">
        <v>20804.88</v>
      </c>
      <c r="L928" s="50" t="s">
        <v>37</v>
      </c>
      <c r="M928" s="51" t="s">
        <v>2747</v>
      </c>
      <c r="N928" s="50" t="s">
        <v>29</v>
      </c>
      <c r="O928" s="50" t="s">
        <v>32</v>
      </c>
      <c r="P928" s="50" t="s">
        <v>32</v>
      </c>
      <c r="Q928" s="50" t="s">
        <v>3558</v>
      </c>
      <c r="R928" s="50" t="s">
        <v>29</v>
      </c>
      <c r="S928" s="50" t="s">
        <v>2751</v>
      </c>
      <c r="T928" s="50" t="s">
        <v>2275</v>
      </c>
      <c r="U928" s="50" t="s">
        <v>30</v>
      </c>
      <c r="V928" s="50" t="str">
        <f>VLOOKUP(A928,Register!$D$2:$N$1317,11,0)</f>
        <v>CWIP- Token Room</v>
      </c>
      <c r="W928" s="50" t="s">
        <v>29</v>
      </c>
      <c r="X928" s="50" t="s">
        <v>29</v>
      </c>
    </row>
    <row r="929" spans="1:24" ht="14.1" customHeight="1" x14ac:dyDescent="0.25">
      <c r="A929" s="50" t="str">
        <f t="shared" si="14"/>
        <v>9100000032-0</v>
      </c>
      <c r="B929" s="57" t="s">
        <v>29</v>
      </c>
      <c r="C929" s="50" t="s">
        <v>29</v>
      </c>
      <c r="D929" s="50" t="s">
        <v>3559</v>
      </c>
      <c r="E929" s="50" t="s">
        <v>2814</v>
      </c>
      <c r="F929" s="50" t="s">
        <v>29</v>
      </c>
      <c r="G929" s="50" t="s">
        <v>29</v>
      </c>
      <c r="H929" s="50" t="s">
        <v>2904</v>
      </c>
      <c r="I929" s="58">
        <v>45224</v>
      </c>
      <c r="J929" s="50" t="s">
        <v>2816</v>
      </c>
      <c r="K929" s="59">
        <v>9797.7800000000007</v>
      </c>
      <c r="L929" s="50" t="s">
        <v>37</v>
      </c>
      <c r="M929" s="51" t="s">
        <v>2747</v>
      </c>
      <c r="N929" s="50" t="s">
        <v>29</v>
      </c>
      <c r="O929" s="50" t="s">
        <v>32</v>
      </c>
      <c r="P929" s="50" t="s">
        <v>32</v>
      </c>
      <c r="Q929" s="50" t="s">
        <v>3560</v>
      </c>
      <c r="R929" s="50" t="s">
        <v>29</v>
      </c>
      <c r="S929" s="50" t="s">
        <v>2751</v>
      </c>
      <c r="T929" s="50" t="s">
        <v>2255</v>
      </c>
      <c r="U929" s="50" t="s">
        <v>30</v>
      </c>
      <c r="V929" s="50" t="str">
        <f>VLOOKUP(A929,Register!$D$2:$N$1317,11,0)</f>
        <v>CWIP - CANE YARD ROAD &amp; DRAIN WORK</v>
      </c>
      <c r="W929" s="50" t="s">
        <v>29</v>
      </c>
      <c r="X929" s="50" t="s">
        <v>29</v>
      </c>
    </row>
    <row r="930" spans="1:24" ht="14.1" customHeight="1" x14ac:dyDescent="0.25">
      <c r="A930" s="50" t="str">
        <f t="shared" si="14"/>
        <v>9100000032-0</v>
      </c>
      <c r="B930" s="57" t="s">
        <v>29</v>
      </c>
      <c r="C930" s="50" t="s">
        <v>29</v>
      </c>
      <c r="D930" s="50" t="s">
        <v>3561</v>
      </c>
      <c r="E930" s="50" t="s">
        <v>2814</v>
      </c>
      <c r="F930" s="50" t="s">
        <v>29</v>
      </c>
      <c r="G930" s="50" t="s">
        <v>29</v>
      </c>
      <c r="H930" s="50" t="s">
        <v>2904</v>
      </c>
      <c r="I930" s="58">
        <v>45225</v>
      </c>
      <c r="J930" s="50" t="s">
        <v>2816</v>
      </c>
      <c r="K930" s="59">
        <v>47676.88</v>
      </c>
      <c r="L930" s="50" t="s">
        <v>37</v>
      </c>
      <c r="M930" s="51" t="s">
        <v>2747</v>
      </c>
      <c r="N930" s="50" t="s">
        <v>29</v>
      </c>
      <c r="O930" s="50" t="s">
        <v>32</v>
      </c>
      <c r="P930" s="50" t="s">
        <v>32</v>
      </c>
      <c r="Q930" s="50" t="s">
        <v>3532</v>
      </c>
      <c r="R930" s="50" t="s">
        <v>29</v>
      </c>
      <c r="S930" s="50" t="s">
        <v>2751</v>
      </c>
      <c r="T930" s="50" t="s">
        <v>2255</v>
      </c>
      <c r="U930" s="50" t="s">
        <v>30</v>
      </c>
      <c r="V930" s="50" t="str">
        <f>VLOOKUP(A930,Register!$D$2:$N$1317,11,0)</f>
        <v>CWIP - CANE YARD ROAD &amp; DRAIN WORK</v>
      </c>
      <c r="W930" s="50" t="s">
        <v>29</v>
      </c>
      <c r="X930" s="50" t="s">
        <v>29</v>
      </c>
    </row>
    <row r="931" spans="1:24" ht="14.1" customHeight="1" x14ac:dyDescent="0.25">
      <c r="A931" s="50" t="str">
        <f t="shared" si="14"/>
        <v>9100000032-0</v>
      </c>
      <c r="B931" s="57" t="s">
        <v>29</v>
      </c>
      <c r="C931" s="50" t="s">
        <v>29</v>
      </c>
      <c r="D931" s="50" t="s">
        <v>3561</v>
      </c>
      <c r="E931" s="50" t="s">
        <v>2814</v>
      </c>
      <c r="F931" s="50" t="s">
        <v>29</v>
      </c>
      <c r="G931" s="50" t="s">
        <v>29</v>
      </c>
      <c r="H931" s="50" t="s">
        <v>2904</v>
      </c>
      <c r="I931" s="58">
        <v>45225</v>
      </c>
      <c r="J931" s="50" t="s">
        <v>2816</v>
      </c>
      <c r="K931" s="59">
        <v>27091.65</v>
      </c>
      <c r="L931" s="50" t="s">
        <v>37</v>
      </c>
      <c r="M931" s="51" t="s">
        <v>2747</v>
      </c>
      <c r="N931" s="50" t="s">
        <v>29</v>
      </c>
      <c r="O931" s="50" t="s">
        <v>32</v>
      </c>
      <c r="P931" s="50" t="s">
        <v>32</v>
      </c>
      <c r="Q931" s="50" t="s">
        <v>3532</v>
      </c>
      <c r="R931" s="50" t="s">
        <v>29</v>
      </c>
      <c r="S931" s="50" t="s">
        <v>2751</v>
      </c>
      <c r="T931" s="50" t="s">
        <v>2255</v>
      </c>
      <c r="U931" s="50" t="s">
        <v>30</v>
      </c>
      <c r="V931" s="50" t="str">
        <f>VLOOKUP(A931,Register!$D$2:$N$1317,11,0)</f>
        <v>CWIP - CANE YARD ROAD &amp; DRAIN WORK</v>
      </c>
      <c r="W931" s="50" t="s">
        <v>29</v>
      </c>
      <c r="X931" s="50" t="s">
        <v>29</v>
      </c>
    </row>
    <row r="932" spans="1:24" ht="14.1" customHeight="1" x14ac:dyDescent="0.25">
      <c r="A932" s="50" t="str">
        <f t="shared" si="14"/>
        <v>9100000032-0</v>
      </c>
      <c r="B932" s="57" t="s">
        <v>29</v>
      </c>
      <c r="C932" s="50" t="s">
        <v>29</v>
      </c>
      <c r="D932" s="50" t="s">
        <v>3562</v>
      </c>
      <c r="E932" s="50" t="s">
        <v>2814</v>
      </c>
      <c r="F932" s="50" t="s">
        <v>29</v>
      </c>
      <c r="G932" s="50" t="s">
        <v>29</v>
      </c>
      <c r="H932" s="50" t="s">
        <v>2904</v>
      </c>
      <c r="I932" s="58">
        <v>45225</v>
      </c>
      <c r="J932" s="50" t="s">
        <v>2816</v>
      </c>
      <c r="K932" s="59">
        <v>3919.11</v>
      </c>
      <c r="L932" s="50" t="s">
        <v>37</v>
      </c>
      <c r="M932" s="51" t="s">
        <v>2747</v>
      </c>
      <c r="N932" s="50" t="s">
        <v>29</v>
      </c>
      <c r="O932" s="50" t="s">
        <v>32</v>
      </c>
      <c r="P932" s="50" t="s">
        <v>32</v>
      </c>
      <c r="Q932" s="50" t="s">
        <v>3536</v>
      </c>
      <c r="R932" s="50" t="s">
        <v>29</v>
      </c>
      <c r="S932" s="50" t="s">
        <v>2751</v>
      </c>
      <c r="T932" s="50" t="s">
        <v>2255</v>
      </c>
      <c r="U932" s="50" t="s">
        <v>30</v>
      </c>
      <c r="V932" s="50" t="str">
        <f>VLOOKUP(A932,Register!$D$2:$N$1317,11,0)</f>
        <v>CWIP - CANE YARD ROAD &amp; DRAIN WORK</v>
      </c>
      <c r="W932" s="50" t="s">
        <v>29</v>
      </c>
      <c r="X932" s="50" t="s">
        <v>29</v>
      </c>
    </row>
    <row r="933" spans="1:24" ht="14.1" customHeight="1" x14ac:dyDescent="0.25">
      <c r="A933" s="50" t="str">
        <f t="shared" si="14"/>
        <v>9100000042-0</v>
      </c>
      <c r="B933" s="57" t="s">
        <v>29</v>
      </c>
      <c r="C933" s="50" t="s">
        <v>29</v>
      </c>
      <c r="D933" s="50" t="s">
        <v>3563</v>
      </c>
      <c r="E933" s="50" t="s">
        <v>2814</v>
      </c>
      <c r="F933" s="50" t="s">
        <v>29</v>
      </c>
      <c r="G933" s="50" t="s">
        <v>29</v>
      </c>
      <c r="H933" s="50" t="s">
        <v>2904</v>
      </c>
      <c r="I933" s="58">
        <v>45226</v>
      </c>
      <c r="J933" s="50" t="s">
        <v>2816</v>
      </c>
      <c r="K933" s="59">
        <v>21.32</v>
      </c>
      <c r="L933" s="50" t="s">
        <v>37</v>
      </c>
      <c r="M933" s="51" t="s">
        <v>2747</v>
      </c>
      <c r="N933" s="50" t="s">
        <v>29</v>
      </c>
      <c r="O933" s="50" t="s">
        <v>32</v>
      </c>
      <c r="P933" s="50" t="s">
        <v>32</v>
      </c>
      <c r="Q933" s="50" t="s">
        <v>3445</v>
      </c>
      <c r="R933" s="50" t="s">
        <v>29</v>
      </c>
      <c r="S933" s="50" t="s">
        <v>2751</v>
      </c>
      <c r="T933" s="50" t="s">
        <v>2275</v>
      </c>
      <c r="U933" s="50" t="s">
        <v>30</v>
      </c>
      <c r="V933" s="50" t="str">
        <f>VLOOKUP(A933,Register!$D$2:$N$1317,11,0)</f>
        <v>CWIP- Token Room</v>
      </c>
      <c r="W933" s="50" t="s">
        <v>29</v>
      </c>
      <c r="X933" s="50" t="s">
        <v>29</v>
      </c>
    </row>
    <row r="934" spans="1:24" ht="14.1" customHeight="1" x14ac:dyDescent="0.25">
      <c r="A934" s="50" t="str">
        <f t="shared" si="14"/>
        <v>9100000042-0</v>
      </c>
      <c r="B934" s="57" t="s">
        <v>29</v>
      </c>
      <c r="C934" s="50" t="s">
        <v>29</v>
      </c>
      <c r="D934" s="50" t="s">
        <v>3563</v>
      </c>
      <c r="E934" s="50" t="s">
        <v>2814</v>
      </c>
      <c r="F934" s="50" t="s">
        <v>29</v>
      </c>
      <c r="G934" s="50" t="s">
        <v>29</v>
      </c>
      <c r="H934" s="50" t="s">
        <v>2904</v>
      </c>
      <c r="I934" s="58">
        <v>45226</v>
      </c>
      <c r="J934" s="50" t="s">
        <v>2816</v>
      </c>
      <c r="K934" s="59">
        <v>71</v>
      </c>
      <c r="L934" s="50" t="s">
        <v>37</v>
      </c>
      <c r="M934" s="51" t="s">
        <v>2747</v>
      </c>
      <c r="N934" s="50" t="s">
        <v>29</v>
      </c>
      <c r="O934" s="50" t="s">
        <v>32</v>
      </c>
      <c r="P934" s="50" t="s">
        <v>32</v>
      </c>
      <c r="Q934" s="50" t="s">
        <v>3445</v>
      </c>
      <c r="R934" s="50" t="s">
        <v>29</v>
      </c>
      <c r="S934" s="50" t="s">
        <v>2751</v>
      </c>
      <c r="T934" s="50" t="s">
        <v>2275</v>
      </c>
      <c r="U934" s="50" t="s">
        <v>30</v>
      </c>
      <c r="V934" s="50" t="str">
        <f>VLOOKUP(A934,Register!$D$2:$N$1317,11,0)</f>
        <v>CWIP- Token Room</v>
      </c>
      <c r="W934" s="50" t="s">
        <v>29</v>
      </c>
      <c r="X934" s="50" t="s">
        <v>29</v>
      </c>
    </row>
    <row r="935" spans="1:24" ht="14.1" customHeight="1" x14ac:dyDescent="0.25">
      <c r="A935" s="50" t="str">
        <f t="shared" si="14"/>
        <v>9100000032-0</v>
      </c>
      <c r="B935" s="57" t="s">
        <v>29</v>
      </c>
      <c r="C935" s="50" t="s">
        <v>29</v>
      </c>
      <c r="D935" s="50" t="s">
        <v>3564</v>
      </c>
      <c r="E935" s="50" t="s">
        <v>2814</v>
      </c>
      <c r="F935" s="50" t="s">
        <v>29</v>
      </c>
      <c r="G935" s="50" t="s">
        <v>29</v>
      </c>
      <c r="H935" s="50" t="s">
        <v>2904</v>
      </c>
      <c r="I935" s="58">
        <v>45227</v>
      </c>
      <c r="J935" s="50" t="s">
        <v>2816</v>
      </c>
      <c r="K935" s="59">
        <v>16254.99</v>
      </c>
      <c r="L935" s="50" t="s">
        <v>37</v>
      </c>
      <c r="M935" s="51" t="s">
        <v>2747</v>
      </c>
      <c r="N935" s="50" t="s">
        <v>29</v>
      </c>
      <c r="O935" s="50" t="s">
        <v>32</v>
      </c>
      <c r="P935" s="50" t="s">
        <v>32</v>
      </c>
      <c r="Q935" s="50" t="s">
        <v>3445</v>
      </c>
      <c r="R935" s="50" t="s">
        <v>29</v>
      </c>
      <c r="S935" s="50" t="s">
        <v>2751</v>
      </c>
      <c r="T935" s="50" t="s">
        <v>2255</v>
      </c>
      <c r="U935" s="50" t="s">
        <v>30</v>
      </c>
      <c r="V935" s="50" t="str">
        <f>VLOOKUP(A935,Register!$D$2:$N$1317,11,0)</f>
        <v>CWIP - CANE YARD ROAD &amp; DRAIN WORK</v>
      </c>
      <c r="W935" s="50" t="s">
        <v>29</v>
      </c>
      <c r="X935" s="50" t="s">
        <v>29</v>
      </c>
    </row>
    <row r="936" spans="1:24" ht="14.1" customHeight="1" x14ac:dyDescent="0.25">
      <c r="A936" s="50" t="str">
        <f t="shared" si="14"/>
        <v>9100000032-0</v>
      </c>
      <c r="B936" s="57" t="s">
        <v>29</v>
      </c>
      <c r="C936" s="50" t="s">
        <v>29</v>
      </c>
      <c r="D936" s="50" t="s">
        <v>3565</v>
      </c>
      <c r="E936" s="50" t="s">
        <v>2814</v>
      </c>
      <c r="F936" s="50" t="s">
        <v>29</v>
      </c>
      <c r="G936" s="50" t="s">
        <v>29</v>
      </c>
      <c r="H936" s="50" t="s">
        <v>2904</v>
      </c>
      <c r="I936" s="58">
        <v>45227</v>
      </c>
      <c r="J936" s="50" t="s">
        <v>2816</v>
      </c>
      <c r="K936" s="59">
        <v>10836.66</v>
      </c>
      <c r="L936" s="50" t="s">
        <v>37</v>
      </c>
      <c r="M936" s="51" t="s">
        <v>2747</v>
      </c>
      <c r="N936" s="50" t="s">
        <v>29</v>
      </c>
      <c r="O936" s="50" t="s">
        <v>32</v>
      </c>
      <c r="P936" s="50" t="s">
        <v>32</v>
      </c>
      <c r="Q936" s="50" t="s">
        <v>3536</v>
      </c>
      <c r="R936" s="50" t="s">
        <v>29</v>
      </c>
      <c r="S936" s="50" t="s">
        <v>2751</v>
      </c>
      <c r="T936" s="50" t="s">
        <v>2255</v>
      </c>
      <c r="U936" s="50" t="s">
        <v>30</v>
      </c>
      <c r="V936" s="50" t="str">
        <f>VLOOKUP(A936,Register!$D$2:$N$1317,11,0)</f>
        <v>CWIP - CANE YARD ROAD &amp; DRAIN WORK</v>
      </c>
      <c r="W936" s="50" t="s">
        <v>29</v>
      </c>
      <c r="X936" s="50" t="s">
        <v>29</v>
      </c>
    </row>
    <row r="937" spans="1:24" ht="14.1" customHeight="1" x14ac:dyDescent="0.25">
      <c r="A937" s="50" t="str">
        <f t="shared" si="14"/>
        <v>9100000040-0</v>
      </c>
      <c r="B937" s="57" t="s">
        <v>29</v>
      </c>
      <c r="C937" s="50" t="s">
        <v>29</v>
      </c>
      <c r="D937" s="50" t="s">
        <v>3566</v>
      </c>
      <c r="E937" s="50" t="s">
        <v>2814</v>
      </c>
      <c r="F937" s="50" t="s">
        <v>29</v>
      </c>
      <c r="G937" s="50" t="s">
        <v>29</v>
      </c>
      <c r="H937" s="50" t="s">
        <v>2904</v>
      </c>
      <c r="I937" s="58">
        <v>45227</v>
      </c>
      <c r="J937" s="50" t="s">
        <v>2816</v>
      </c>
      <c r="K937" s="59">
        <v>1353.29</v>
      </c>
      <c r="L937" s="50" t="s">
        <v>37</v>
      </c>
      <c r="M937" s="51" t="s">
        <v>2747</v>
      </c>
      <c r="N937" s="50" t="s">
        <v>29</v>
      </c>
      <c r="O937" s="50" t="s">
        <v>32</v>
      </c>
      <c r="P937" s="50" t="s">
        <v>32</v>
      </c>
      <c r="Q937" s="50" t="s">
        <v>2937</v>
      </c>
      <c r="R937" s="50" t="s">
        <v>29</v>
      </c>
      <c r="S937" s="50" t="s">
        <v>2751</v>
      </c>
      <c r="T937" s="50" t="s">
        <v>2271</v>
      </c>
      <c r="U937" s="50" t="s">
        <v>30</v>
      </c>
      <c r="V937" s="50" t="str">
        <f>VLOOKUP(A937,Register!$D$2:$N$1317,11,0)</f>
        <v>Two Room Set G+3</v>
      </c>
      <c r="W937" s="50" t="s">
        <v>29</v>
      </c>
      <c r="X937" s="50" t="s">
        <v>29</v>
      </c>
    </row>
    <row r="938" spans="1:24" ht="14.1" customHeight="1" x14ac:dyDescent="0.25">
      <c r="A938" s="50" t="str">
        <f t="shared" si="14"/>
        <v>9100000040-0</v>
      </c>
      <c r="B938" s="57" t="s">
        <v>29</v>
      </c>
      <c r="C938" s="50" t="s">
        <v>29</v>
      </c>
      <c r="D938" s="50" t="s">
        <v>3566</v>
      </c>
      <c r="E938" s="50" t="s">
        <v>2814</v>
      </c>
      <c r="F938" s="50" t="s">
        <v>29</v>
      </c>
      <c r="G938" s="50" t="s">
        <v>29</v>
      </c>
      <c r="H938" s="50" t="s">
        <v>2904</v>
      </c>
      <c r="I938" s="58">
        <v>45227</v>
      </c>
      <c r="J938" s="50" t="s">
        <v>2816</v>
      </c>
      <c r="K938" s="59">
        <v>553.29</v>
      </c>
      <c r="L938" s="50" t="s">
        <v>37</v>
      </c>
      <c r="M938" s="51" t="s">
        <v>2747</v>
      </c>
      <c r="N938" s="50" t="s">
        <v>29</v>
      </c>
      <c r="O938" s="50" t="s">
        <v>32</v>
      </c>
      <c r="P938" s="50" t="s">
        <v>32</v>
      </c>
      <c r="Q938" s="50" t="s">
        <v>2937</v>
      </c>
      <c r="R938" s="50" t="s">
        <v>29</v>
      </c>
      <c r="S938" s="50" t="s">
        <v>2751</v>
      </c>
      <c r="T938" s="50" t="s">
        <v>2271</v>
      </c>
      <c r="U938" s="50" t="s">
        <v>30</v>
      </c>
      <c r="V938" s="50" t="str">
        <f>VLOOKUP(A938,Register!$D$2:$N$1317,11,0)</f>
        <v>Two Room Set G+3</v>
      </c>
      <c r="W938" s="50" t="s">
        <v>29</v>
      </c>
      <c r="X938" s="50" t="s">
        <v>29</v>
      </c>
    </row>
    <row r="939" spans="1:24" ht="14.1" customHeight="1" x14ac:dyDescent="0.25">
      <c r="A939" s="50" t="str">
        <f t="shared" si="14"/>
        <v>9100000040-0</v>
      </c>
      <c r="B939" s="57" t="s">
        <v>29</v>
      </c>
      <c r="C939" s="50" t="s">
        <v>29</v>
      </c>
      <c r="D939" s="50" t="s">
        <v>3566</v>
      </c>
      <c r="E939" s="50" t="s">
        <v>2814</v>
      </c>
      <c r="F939" s="50" t="s">
        <v>29</v>
      </c>
      <c r="G939" s="50" t="s">
        <v>29</v>
      </c>
      <c r="H939" s="50" t="s">
        <v>2904</v>
      </c>
      <c r="I939" s="58">
        <v>45227</v>
      </c>
      <c r="J939" s="50" t="s">
        <v>2816</v>
      </c>
      <c r="K939" s="59">
        <v>412.44</v>
      </c>
      <c r="L939" s="50" t="s">
        <v>37</v>
      </c>
      <c r="M939" s="51" t="s">
        <v>2747</v>
      </c>
      <c r="N939" s="50" t="s">
        <v>29</v>
      </c>
      <c r="O939" s="50" t="s">
        <v>32</v>
      </c>
      <c r="P939" s="50" t="s">
        <v>32</v>
      </c>
      <c r="Q939" s="50" t="s">
        <v>2937</v>
      </c>
      <c r="R939" s="50" t="s">
        <v>29</v>
      </c>
      <c r="S939" s="50" t="s">
        <v>2751</v>
      </c>
      <c r="T939" s="50" t="s">
        <v>2271</v>
      </c>
      <c r="U939" s="50" t="s">
        <v>30</v>
      </c>
      <c r="V939" s="50" t="str">
        <f>VLOOKUP(A939,Register!$D$2:$N$1317,11,0)</f>
        <v>Two Room Set G+3</v>
      </c>
      <c r="W939" s="50" t="s">
        <v>29</v>
      </c>
      <c r="X939" s="50" t="s">
        <v>29</v>
      </c>
    </row>
    <row r="940" spans="1:24" ht="14.1" customHeight="1" x14ac:dyDescent="0.25">
      <c r="A940" s="50" t="str">
        <f t="shared" si="14"/>
        <v>9100000040-0</v>
      </c>
      <c r="B940" s="57" t="s">
        <v>29</v>
      </c>
      <c r="C940" s="50" t="s">
        <v>29</v>
      </c>
      <c r="D940" s="50" t="s">
        <v>3566</v>
      </c>
      <c r="E940" s="50" t="s">
        <v>2814</v>
      </c>
      <c r="F940" s="50" t="s">
        <v>29</v>
      </c>
      <c r="G940" s="50" t="s">
        <v>29</v>
      </c>
      <c r="H940" s="50" t="s">
        <v>2904</v>
      </c>
      <c r="I940" s="58">
        <v>45227</v>
      </c>
      <c r="J940" s="50" t="s">
        <v>2816</v>
      </c>
      <c r="K940" s="59">
        <v>4000</v>
      </c>
      <c r="L940" s="50" t="s">
        <v>37</v>
      </c>
      <c r="M940" s="51" t="s">
        <v>2747</v>
      </c>
      <c r="N940" s="50" t="s">
        <v>29</v>
      </c>
      <c r="O940" s="50" t="s">
        <v>32</v>
      </c>
      <c r="P940" s="50" t="s">
        <v>32</v>
      </c>
      <c r="Q940" s="50" t="s">
        <v>2937</v>
      </c>
      <c r="R940" s="50" t="s">
        <v>29</v>
      </c>
      <c r="S940" s="50" t="s">
        <v>2751</v>
      </c>
      <c r="T940" s="50" t="s">
        <v>2271</v>
      </c>
      <c r="U940" s="50" t="s">
        <v>30</v>
      </c>
      <c r="V940" s="50" t="str">
        <f>VLOOKUP(A940,Register!$D$2:$N$1317,11,0)</f>
        <v>Two Room Set G+3</v>
      </c>
      <c r="W940" s="50" t="s">
        <v>29</v>
      </c>
      <c r="X940" s="50" t="s">
        <v>29</v>
      </c>
    </row>
    <row r="941" spans="1:24" ht="14.1" customHeight="1" x14ac:dyDescent="0.25">
      <c r="A941" s="50" t="str">
        <f t="shared" si="14"/>
        <v>9100000040-0</v>
      </c>
      <c r="B941" s="57" t="s">
        <v>29</v>
      </c>
      <c r="C941" s="50" t="s">
        <v>29</v>
      </c>
      <c r="D941" s="50" t="s">
        <v>3566</v>
      </c>
      <c r="E941" s="50" t="s">
        <v>2814</v>
      </c>
      <c r="F941" s="50" t="s">
        <v>29</v>
      </c>
      <c r="G941" s="50" t="s">
        <v>29</v>
      </c>
      <c r="H941" s="50" t="s">
        <v>2904</v>
      </c>
      <c r="I941" s="58">
        <v>45227</v>
      </c>
      <c r="J941" s="50" t="s">
        <v>2816</v>
      </c>
      <c r="K941" s="59">
        <v>518.73</v>
      </c>
      <c r="L941" s="50" t="s">
        <v>37</v>
      </c>
      <c r="M941" s="51" t="s">
        <v>2747</v>
      </c>
      <c r="N941" s="50" t="s">
        <v>29</v>
      </c>
      <c r="O941" s="50" t="s">
        <v>32</v>
      </c>
      <c r="P941" s="50" t="s">
        <v>32</v>
      </c>
      <c r="Q941" s="50" t="s">
        <v>2937</v>
      </c>
      <c r="R941" s="50" t="s">
        <v>29</v>
      </c>
      <c r="S941" s="50" t="s">
        <v>2751</v>
      </c>
      <c r="T941" s="50" t="s">
        <v>2271</v>
      </c>
      <c r="U941" s="50" t="s">
        <v>30</v>
      </c>
      <c r="V941" s="50" t="str">
        <f>VLOOKUP(A941,Register!$D$2:$N$1317,11,0)</f>
        <v>Two Room Set G+3</v>
      </c>
      <c r="W941" s="50" t="s">
        <v>29</v>
      </c>
      <c r="X941" s="50" t="s">
        <v>29</v>
      </c>
    </row>
    <row r="942" spans="1:24" ht="14.1" customHeight="1" x14ac:dyDescent="0.25">
      <c r="A942" s="50" t="str">
        <f t="shared" si="14"/>
        <v>9100000040-0</v>
      </c>
      <c r="B942" s="57" t="s">
        <v>29</v>
      </c>
      <c r="C942" s="50" t="s">
        <v>29</v>
      </c>
      <c r="D942" s="50" t="s">
        <v>3566</v>
      </c>
      <c r="E942" s="50" t="s">
        <v>2814</v>
      </c>
      <c r="F942" s="50" t="s">
        <v>29</v>
      </c>
      <c r="G942" s="50" t="s">
        <v>29</v>
      </c>
      <c r="H942" s="50" t="s">
        <v>2904</v>
      </c>
      <c r="I942" s="58">
        <v>45227</v>
      </c>
      <c r="J942" s="50" t="s">
        <v>2816</v>
      </c>
      <c r="K942" s="59">
        <v>721.24</v>
      </c>
      <c r="L942" s="50" t="s">
        <v>37</v>
      </c>
      <c r="M942" s="51" t="s">
        <v>2747</v>
      </c>
      <c r="N942" s="50" t="s">
        <v>29</v>
      </c>
      <c r="O942" s="50" t="s">
        <v>32</v>
      </c>
      <c r="P942" s="50" t="s">
        <v>32</v>
      </c>
      <c r="Q942" s="50" t="s">
        <v>2937</v>
      </c>
      <c r="R942" s="50" t="s">
        <v>29</v>
      </c>
      <c r="S942" s="50" t="s">
        <v>2751</v>
      </c>
      <c r="T942" s="50" t="s">
        <v>2271</v>
      </c>
      <c r="U942" s="50" t="s">
        <v>30</v>
      </c>
      <c r="V942" s="50" t="str">
        <f>VLOOKUP(A942,Register!$D$2:$N$1317,11,0)</f>
        <v>Two Room Set G+3</v>
      </c>
      <c r="W942" s="50" t="s">
        <v>29</v>
      </c>
      <c r="X942" s="50" t="s">
        <v>29</v>
      </c>
    </row>
    <row r="943" spans="1:24" ht="14.1" customHeight="1" x14ac:dyDescent="0.25">
      <c r="A943" s="50" t="str">
        <f t="shared" si="14"/>
        <v>9100000040-0</v>
      </c>
      <c r="B943" s="57" t="s">
        <v>29</v>
      </c>
      <c r="C943" s="50" t="s">
        <v>29</v>
      </c>
      <c r="D943" s="50" t="s">
        <v>3566</v>
      </c>
      <c r="E943" s="50" t="s">
        <v>2814</v>
      </c>
      <c r="F943" s="50" t="s">
        <v>29</v>
      </c>
      <c r="G943" s="50" t="s">
        <v>29</v>
      </c>
      <c r="H943" s="50" t="s">
        <v>2904</v>
      </c>
      <c r="I943" s="58">
        <v>45227</v>
      </c>
      <c r="J943" s="50" t="s">
        <v>2816</v>
      </c>
      <c r="K943" s="59">
        <v>750.91</v>
      </c>
      <c r="L943" s="50" t="s">
        <v>37</v>
      </c>
      <c r="M943" s="51" t="s">
        <v>2747</v>
      </c>
      <c r="N943" s="50" t="s">
        <v>29</v>
      </c>
      <c r="O943" s="50" t="s">
        <v>32</v>
      </c>
      <c r="P943" s="50" t="s">
        <v>32</v>
      </c>
      <c r="Q943" s="50" t="s">
        <v>2937</v>
      </c>
      <c r="R943" s="50" t="s">
        <v>29</v>
      </c>
      <c r="S943" s="50" t="s">
        <v>2751</v>
      </c>
      <c r="T943" s="50" t="s">
        <v>2271</v>
      </c>
      <c r="U943" s="50" t="s">
        <v>30</v>
      </c>
      <c r="V943" s="50" t="str">
        <f>VLOOKUP(A943,Register!$D$2:$N$1317,11,0)</f>
        <v>Two Room Set G+3</v>
      </c>
      <c r="W943" s="50" t="s">
        <v>29</v>
      </c>
      <c r="X943" s="50" t="s">
        <v>29</v>
      </c>
    </row>
    <row r="944" spans="1:24" ht="14.1" customHeight="1" x14ac:dyDescent="0.25">
      <c r="A944" s="50" t="str">
        <f t="shared" si="14"/>
        <v>9100000040-0</v>
      </c>
      <c r="B944" s="57" t="s">
        <v>29</v>
      </c>
      <c r="C944" s="50" t="s">
        <v>29</v>
      </c>
      <c r="D944" s="50" t="s">
        <v>3566</v>
      </c>
      <c r="E944" s="50" t="s">
        <v>2814</v>
      </c>
      <c r="F944" s="50" t="s">
        <v>29</v>
      </c>
      <c r="G944" s="50" t="s">
        <v>29</v>
      </c>
      <c r="H944" s="50" t="s">
        <v>2904</v>
      </c>
      <c r="I944" s="58">
        <v>45227</v>
      </c>
      <c r="J944" s="50" t="s">
        <v>2816</v>
      </c>
      <c r="K944" s="59">
        <v>2052.33</v>
      </c>
      <c r="L944" s="50" t="s">
        <v>37</v>
      </c>
      <c r="M944" s="51" t="s">
        <v>2747</v>
      </c>
      <c r="N944" s="50" t="s">
        <v>29</v>
      </c>
      <c r="O944" s="50" t="s">
        <v>32</v>
      </c>
      <c r="P944" s="50" t="s">
        <v>32</v>
      </c>
      <c r="Q944" s="50" t="s">
        <v>2937</v>
      </c>
      <c r="R944" s="50" t="s">
        <v>29</v>
      </c>
      <c r="S944" s="50" t="s">
        <v>2751</v>
      </c>
      <c r="T944" s="50" t="s">
        <v>2271</v>
      </c>
      <c r="U944" s="50" t="s">
        <v>30</v>
      </c>
      <c r="V944" s="50" t="str">
        <f>VLOOKUP(A944,Register!$D$2:$N$1317,11,0)</f>
        <v>Two Room Set G+3</v>
      </c>
      <c r="W944" s="50" t="s">
        <v>29</v>
      </c>
      <c r="X944" s="50" t="s">
        <v>29</v>
      </c>
    </row>
    <row r="945" spans="1:24" ht="14.1" customHeight="1" x14ac:dyDescent="0.25">
      <c r="A945" s="50" t="str">
        <f t="shared" si="14"/>
        <v>9100000032-0</v>
      </c>
      <c r="B945" s="57" t="s">
        <v>29</v>
      </c>
      <c r="C945" s="50" t="s">
        <v>29</v>
      </c>
      <c r="D945" s="50" t="s">
        <v>3567</v>
      </c>
      <c r="E945" s="50" t="s">
        <v>2814</v>
      </c>
      <c r="F945" s="50" t="s">
        <v>29</v>
      </c>
      <c r="G945" s="50" t="s">
        <v>29</v>
      </c>
      <c r="H945" s="50" t="s">
        <v>2904</v>
      </c>
      <c r="I945" s="58">
        <v>45227</v>
      </c>
      <c r="J945" s="50" t="s">
        <v>2816</v>
      </c>
      <c r="K945" s="59">
        <v>476768.84</v>
      </c>
      <c r="L945" s="50" t="s">
        <v>37</v>
      </c>
      <c r="M945" s="51" t="s">
        <v>2747</v>
      </c>
      <c r="N945" s="50" t="s">
        <v>29</v>
      </c>
      <c r="O945" s="50" t="s">
        <v>32</v>
      </c>
      <c r="P945" s="50" t="s">
        <v>32</v>
      </c>
      <c r="Q945" s="50" t="s">
        <v>3343</v>
      </c>
      <c r="R945" s="50" t="s">
        <v>29</v>
      </c>
      <c r="S945" s="50" t="s">
        <v>2751</v>
      </c>
      <c r="T945" s="50" t="s">
        <v>2255</v>
      </c>
      <c r="U945" s="50" t="s">
        <v>30</v>
      </c>
      <c r="V945" s="50" t="str">
        <f>VLOOKUP(A945,Register!$D$2:$N$1317,11,0)</f>
        <v>CWIP - CANE YARD ROAD &amp; DRAIN WORK</v>
      </c>
      <c r="W945" s="50" t="s">
        <v>29</v>
      </c>
      <c r="X945" s="50" t="s">
        <v>29</v>
      </c>
    </row>
    <row r="946" spans="1:24" ht="14.1" customHeight="1" x14ac:dyDescent="0.25">
      <c r="A946" s="50" t="str">
        <f t="shared" si="14"/>
        <v>9100000032-0</v>
      </c>
      <c r="B946" s="57" t="s">
        <v>29</v>
      </c>
      <c r="C946" s="50" t="s">
        <v>29</v>
      </c>
      <c r="D946" s="50" t="s">
        <v>3567</v>
      </c>
      <c r="E946" s="50" t="s">
        <v>2814</v>
      </c>
      <c r="F946" s="50" t="s">
        <v>29</v>
      </c>
      <c r="G946" s="50" t="s">
        <v>29</v>
      </c>
      <c r="H946" s="50" t="s">
        <v>2904</v>
      </c>
      <c r="I946" s="58">
        <v>45227</v>
      </c>
      <c r="J946" s="50" t="s">
        <v>2816</v>
      </c>
      <c r="K946" s="59">
        <v>8127.49</v>
      </c>
      <c r="L946" s="50" t="s">
        <v>37</v>
      </c>
      <c r="M946" s="51" t="s">
        <v>2747</v>
      </c>
      <c r="N946" s="50" t="s">
        <v>29</v>
      </c>
      <c r="O946" s="50" t="s">
        <v>32</v>
      </c>
      <c r="P946" s="50" t="s">
        <v>32</v>
      </c>
      <c r="Q946" s="50" t="s">
        <v>3343</v>
      </c>
      <c r="R946" s="50" t="s">
        <v>29</v>
      </c>
      <c r="S946" s="50" t="s">
        <v>2751</v>
      </c>
      <c r="T946" s="50" t="s">
        <v>2255</v>
      </c>
      <c r="U946" s="50" t="s">
        <v>30</v>
      </c>
      <c r="V946" s="50" t="str">
        <f>VLOOKUP(A946,Register!$D$2:$N$1317,11,0)</f>
        <v>CWIP - CANE YARD ROAD &amp; DRAIN WORK</v>
      </c>
      <c r="W946" s="50" t="s">
        <v>29</v>
      </c>
      <c r="X946" s="50" t="s">
        <v>29</v>
      </c>
    </row>
    <row r="947" spans="1:24" ht="14.1" customHeight="1" x14ac:dyDescent="0.25">
      <c r="A947" s="50" t="str">
        <f t="shared" si="14"/>
        <v>9100000032-0</v>
      </c>
      <c r="B947" s="57" t="s">
        <v>29</v>
      </c>
      <c r="C947" s="50" t="s">
        <v>29</v>
      </c>
      <c r="D947" s="50" t="s">
        <v>3568</v>
      </c>
      <c r="E947" s="50" t="s">
        <v>2814</v>
      </c>
      <c r="F947" s="50" t="s">
        <v>29</v>
      </c>
      <c r="G947" s="50" t="s">
        <v>29</v>
      </c>
      <c r="H947" s="50" t="s">
        <v>2904</v>
      </c>
      <c r="I947" s="58">
        <v>45228</v>
      </c>
      <c r="J947" s="50" t="s">
        <v>2816</v>
      </c>
      <c r="K947" s="59">
        <v>40637.47</v>
      </c>
      <c r="L947" s="50" t="s">
        <v>37</v>
      </c>
      <c r="M947" s="51" t="s">
        <v>2747</v>
      </c>
      <c r="N947" s="50" t="s">
        <v>29</v>
      </c>
      <c r="O947" s="50" t="s">
        <v>32</v>
      </c>
      <c r="P947" s="50" t="s">
        <v>32</v>
      </c>
      <c r="Q947" s="50" t="s">
        <v>3343</v>
      </c>
      <c r="R947" s="50" t="s">
        <v>29</v>
      </c>
      <c r="S947" s="50" t="s">
        <v>2751</v>
      </c>
      <c r="T947" s="50" t="s">
        <v>2255</v>
      </c>
      <c r="U947" s="50" t="s">
        <v>30</v>
      </c>
      <c r="V947" s="50" t="str">
        <f>VLOOKUP(A947,Register!$D$2:$N$1317,11,0)</f>
        <v>CWIP - CANE YARD ROAD &amp; DRAIN WORK</v>
      </c>
      <c r="W947" s="50" t="s">
        <v>29</v>
      </c>
      <c r="X947" s="50" t="s">
        <v>29</v>
      </c>
    </row>
    <row r="948" spans="1:24" ht="14.1" customHeight="1" x14ac:dyDescent="0.25">
      <c r="A948" s="50" t="str">
        <f t="shared" si="14"/>
        <v>9100000032-0</v>
      </c>
      <c r="B948" s="57" t="s">
        <v>29</v>
      </c>
      <c r="C948" s="50" t="s">
        <v>29</v>
      </c>
      <c r="D948" s="50" t="s">
        <v>3568</v>
      </c>
      <c r="E948" s="50" t="s">
        <v>2814</v>
      </c>
      <c r="F948" s="50" t="s">
        <v>29</v>
      </c>
      <c r="G948" s="50" t="s">
        <v>29</v>
      </c>
      <c r="H948" s="50" t="s">
        <v>2904</v>
      </c>
      <c r="I948" s="58">
        <v>45228</v>
      </c>
      <c r="J948" s="50" t="s">
        <v>2816</v>
      </c>
      <c r="K948" s="59">
        <v>20804.88</v>
      </c>
      <c r="L948" s="50" t="s">
        <v>37</v>
      </c>
      <c r="M948" s="51" t="s">
        <v>2747</v>
      </c>
      <c r="N948" s="50" t="s">
        <v>29</v>
      </c>
      <c r="O948" s="50" t="s">
        <v>32</v>
      </c>
      <c r="P948" s="50" t="s">
        <v>32</v>
      </c>
      <c r="Q948" s="50" t="s">
        <v>3343</v>
      </c>
      <c r="R948" s="50" t="s">
        <v>29</v>
      </c>
      <c r="S948" s="50" t="s">
        <v>2751</v>
      </c>
      <c r="T948" s="50" t="s">
        <v>2255</v>
      </c>
      <c r="U948" s="50" t="s">
        <v>30</v>
      </c>
      <c r="V948" s="50" t="str">
        <f>VLOOKUP(A948,Register!$D$2:$N$1317,11,0)</f>
        <v>CWIP - CANE YARD ROAD &amp; DRAIN WORK</v>
      </c>
      <c r="W948" s="50" t="s">
        <v>29</v>
      </c>
      <c r="X948" s="50" t="s">
        <v>29</v>
      </c>
    </row>
    <row r="949" spans="1:24" ht="14.1" customHeight="1" x14ac:dyDescent="0.25">
      <c r="A949" s="50" t="str">
        <f t="shared" si="14"/>
        <v>9100000032-0</v>
      </c>
      <c r="B949" s="57" t="s">
        <v>29</v>
      </c>
      <c r="C949" s="50" t="s">
        <v>29</v>
      </c>
      <c r="D949" s="50" t="s">
        <v>3568</v>
      </c>
      <c r="E949" s="50" t="s">
        <v>2814</v>
      </c>
      <c r="F949" s="50" t="s">
        <v>29</v>
      </c>
      <c r="G949" s="50" t="s">
        <v>29</v>
      </c>
      <c r="H949" s="50" t="s">
        <v>2904</v>
      </c>
      <c r="I949" s="58">
        <v>45228</v>
      </c>
      <c r="J949" s="50" t="s">
        <v>2816</v>
      </c>
      <c r="K949" s="59">
        <v>11177.74</v>
      </c>
      <c r="L949" s="50" t="s">
        <v>37</v>
      </c>
      <c r="M949" s="51" t="s">
        <v>2747</v>
      </c>
      <c r="N949" s="50" t="s">
        <v>29</v>
      </c>
      <c r="O949" s="50" t="s">
        <v>32</v>
      </c>
      <c r="P949" s="50" t="s">
        <v>32</v>
      </c>
      <c r="Q949" s="50" t="s">
        <v>3343</v>
      </c>
      <c r="R949" s="50" t="s">
        <v>29</v>
      </c>
      <c r="S949" s="50" t="s">
        <v>2751</v>
      </c>
      <c r="T949" s="50" t="s">
        <v>2255</v>
      </c>
      <c r="U949" s="50" t="s">
        <v>30</v>
      </c>
      <c r="V949" s="50" t="str">
        <f>VLOOKUP(A949,Register!$D$2:$N$1317,11,0)</f>
        <v>CWIP - CANE YARD ROAD &amp; DRAIN WORK</v>
      </c>
      <c r="W949" s="50" t="s">
        <v>29</v>
      </c>
      <c r="X949" s="50" t="s">
        <v>29</v>
      </c>
    </row>
    <row r="950" spans="1:24" ht="14.1" customHeight="1" x14ac:dyDescent="0.25">
      <c r="A950" s="50" t="str">
        <f t="shared" si="14"/>
        <v>9100000032-0</v>
      </c>
      <c r="B950" s="57" t="s">
        <v>29</v>
      </c>
      <c r="C950" s="50" t="s">
        <v>29</v>
      </c>
      <c r="D950" s="50" t="s">
        <v>3569</v>
      </c>
      <c r="E950" s="50" t="s">
        <v>2814</v>
      </c>
      <c r="F950" s="50" t="s">
        <v>29</v>
      </c>
      <c r="G950" s="50" t="s">
        <v>29</v>
      </c>
      <c r="H950" s="50" t="s">
        <v>2904</v>
      </c>
      <c r="I950" s="58">
        <v>45228</v>
      </c>
      <c r="J950" s="50" t="s">
        <v>2816</v>
      </c>
      <c r="K950" s="59">
        <v>27294.6</v>
      </c>
      <c r="L950" s="50" t="s">
        <v>37</v>
      </c>
      <c r="M950" s="51" t="s">
        <v>2747</v>
      </c>
      <c r="N950" s="50" t="s">
        <v>29</v>
      </c>
      <c r="O950" s="50" t="s">
        <v>32</v>
      </c>
      <c r="P950" s="50" t="s">
        <v>32</v>
      </c>
      <c r="Q950" s="50" t="s">
        <v>3489</v>
      </c>
      <c r="R950" s="50" t="s">
        <v>29</v>
      </c>
      <c r="S950" s="50" t="s">
        <v>2751</v>
      </c>
      <c r="T950" s="50" t="s">
        <v>2255</v>
      </c>
      <c r="U950" s="50" t="s">
        <v>30</v>
      </c>
      <c r="V950" s="50" t="str">
        <f>VLOOKUP(A950,Register!$D$2:$N$1317,11,0)</f>
        <v>CWIP - CANE YARD ROAD &amp; DRAIN WORK</v>
      </c>
      <c r="W950" s="50" t="s">
        <v>29</v>
      </c>
      <c r="X950" s="50" t="s">
        <v>29</v>
      </c>
    </row>
    <row r="951" spans="1:24" ht="14.1" customHeight="1" x14ac:dyDescent="0.25">
      <c r="A951" s="50" t="str">
        <f t="shared" si="14"/>
        <v>9100000032-0</v>
      </c>
      <c r="B951" s="57" t="s">
        <v>29</v>
      </c>
      <c r="C951" s="50" t="s">
        <v>29</v>
      </c>
      <c r="D951" s="50" t="s">
        <v>3569</v>
      </c>
      <c r="E951" s="50" t="s">
        <v>2814</v>
      </c>
      <c r="F951" s="50" t="s">
        <v>29</v>
      </c>
      <c r="G951" s="50" t="s">
        <v>29</v>
      </c>
      <c r="H951" s="50" t="s">
        <v>2904</v>
      </c>
      <c r="I951" s="58">
        <v>45228</v>
      </c>
      <c r="J951" s="50" t="s">
        <v>2816</v>
      </c>
      <c r="K951" s="59">
        <v>52012.19</v>
      </c>
      <c r="L951" s="50" t="s">
        <v>37</v>
      </c>
      <c r="M951" s="51" t="s">
        <v>2747</v>
      </c>
      <c r="N951" s="50" t="s">
        <v>29</v>
      </c>
      <c r="O951" s="50" t="s">
        <v>32</v>
      </c>
      <c r="P951" s="50" t="s">
        <v>32</v>
      </c>
      <c r="Q951" s="50" t="s">
        <v>3489</v>
      </c>
      <c r="R951" s="50" t="s">
        <v>29</v>
      </c>
      <c r="S951" s="50" t="s">
        <v>2751</v>
      </c>
      <c r="T951" s="50" t="s">
        <v>2255</v>
      </c>
      <c r="U951" s="50" t="s">
        <v>30</v>
      </c>
      <c r="V951" s="50" t="str">
        <f>VLOOKUP(A951,Register!$D$2:$N$1317,11,0)</f>
        <v>CWIP - CANE YARD ROAD &amp; DRAIN WORK</v>
      </c>
      <c r="W951" s="50" t="s">
        <v>29</v>
      </c>
      <c r="X951" s="50" t="s">
        <v>29</v>
      </c>
    </row>
    <row r="952" spans="1:24" ht="14.1" customHeight="1" x14ac:dyDescent="0.25">
      <c r="A952" s="50" t="str">
        <f t="shared" si="14"/>
        <v>9100000042-0</v>
      </c>
      <c r="B952" s="57" t="s">
        <v>29</v>
      </c>
      <c r="C952" s="50" t="s">
        <v>29</v>
      </c>
      <c r="D952" s="50" t="s">
        <v>3570</v>
      </c>
      <c r="E952" s="50" t="s">
        <v>2814</v>
      </c>
      <c r="F952" s="50" t="s">
        <v>29</v>
      </c>
      <c r="G952" s="50" t="s">
        <v>29</v>
      </c>
      <c r="H952" s="50" t="s">
        <v>2904</v>
      </c>
      <c r="I952" s="58">
        <v>45229</v>
      </c>
      <c r="J952" s="50" t="s">
        <v>2816</v>
      </c>
      <c r="K952" s="59">
        <v>10064.129999999999</v>
      </c>
      <c r="L952" s="50" t="s">
        <v>37</v>
      </c>
      <c r="M952" s="51" t="s">
        <v>2747</v>
      </c>
      <c r="N952" s="50" t="s">
        <v>29</v>
      </c>
      <c r="O952" s="50" t="s">
        <v>32</v>
      </c>
      <c r="P952" s="50" t="s">
        <v>32</v>
      </c>
      <c r="Q952" s="50" t="s">
        <v>3571</v>
      </c>
      <c r="R952" s="50" t="s">
        <v>29</v>
      </c>
      <c r="S952" s="50" t="s">
        <v>2751</v>
      </c>
      <c r="T952" s="50" t="s">
        <v>2275</v>
      </c>
      <c r="U952" s="50" t="s">
        <v>30</v>
      </c>
      <c r="V952" s="50" t="str">
        <f>VLOOKUP(A952,Register!$D$2:$N$1317,11,0)</f>
        <v>CWIP- Token Room</v>
      </c>
      <c r="W952" s="50" t="s">
        <v>29</v>
      </c>
      <c r="X952" s="50" t="s">
        <v>29</v>
      </c>
    </row>
    <row r="953" spans="1:24" ht="14.1" customHeight="1" x14ac:dyDescent="0.25">
      <c r="A953" s="50" t="str">
        <f t="shared" si="14"/>
        <v>9100000042-0</v>
      </c>
      <c r="B953" s="57" t="s">
        <v>29</v>
      </c>
      <c r="C953" s="50" t="s">
        <v>29</v>
      </c>
      <c r="D953" s="50" t="s">
        <v>3570</v>
      </c>
      <c r="E953" s="50" t="s">
        <v>2814</v>
      </c>
      <c r="F953" s="50" t="s">
        <v>29</v>
      </c>
      <c r="G953" s="50" t="s">
        <v>29</v>
      </c>
      <c r="H953" s="50" t="s">
        <v>2904</v>
      </c>
      <c r="I953" s="58">
        <v>45229</v>
      </c>
      <c r="J953" s="50" t="s">
        <v>2816</v>
      </c>
      <c r="K953" s="59">
        <v>17</v>
      </c>
      <c r="L953" s="50" t="s">
        <v>37</v>
      </c>
      <c r="M953" s="51" t="s">
        <v>2747</v>
      </c>
      <c r="N953" s="50" t="s">
        <v>29</v>
      </c>
      <c r="O953" s="50" t="s">
        <v>32</v>
      </c>
      <c r="P953" s="50" t="s">
        <v>32</v>
      </c>
      <c r="Q953" s="50" t="s">
        <v>3571</v>
      </c>
      <c r="R953" s="50" t="s">
        <v>29</v>
      </c>
      <c r="S953" s="50" t="s">
        <v>2751</v>
      </c>
      <c r="T953" s="50" t="s">
        <v>2275</v>
      </c>
      <c r="U953" s="50" t="s">
        <v>30</v>
      </c>
      <c r="V953" s="50" t="str">
        <f>VLOOKUP(A953,Register!$D$2:$N$1317,11,0)</f>
        <v>CWIP- Token Room</v>
      </c>
      <c r="W953" s="50" t="s">
        <v>29</v>
      </c>
      <c r="X953" s="50" t="s">
        <v>29</v>
      </c>
    </row>
    <row r="954" spans="1:24" ht="14.1" customHeight="1" x14ac:dyDescent="0.25">
      <c r="A954" s="50" t="str">
        <f t="shared" si="14"/>
        <v>9100000042-0</v>
      </c>
      <c r="B954" s="57" t="s">
        <v>29</v>
      </c>
      <c r="C954" s="50" t="s">
        <v>29</v>
      </c>
      <c r="D954" s="50" t="s">
        <v>3570</v>
      </c>
      <c r="E954" s="50" t="s">
        <v>2814</v>
      </c>
      <c r="F954" s="50" t="s">
        <v>29</v>
      </c>
      <c r="G954" s="50" t="s">
        <v>29</v>
      </c>
      <c r="H954" s="50" t="s">
        <v>2904</v>
      </c>
      <c r="I954" s="58">
        <v>45229</v>
      </c>
      <c r="J954" s="50" t="s">
        <v>2816</v>
      </c>
      <c r="K954" s="59">
        <v>1220</v>
      </c>
      <c r="L954" s="50" t="s">
        <v>37</v>
      </c>
      <c r="M954" s="51" t="s">
        <v>2747</v>
      </c>
      <c r="N954" s="50" t="s">
        <v>29</v>
      </c>
      <c r="O954" s="50" t="s">
        <v>32</v>
      </c>
      <c r="P954" s="50" t="s">
        <v>32</v>
      </c>
      <c r="Q954" s="50" t="s">
        <v>3571</v>
      </c>
      <c r="R954" s="50" t="s">
        <v>29</v>
      </c>
      <c r="S954" s="50" t="s">
        <v>2751</v>
      </c>
      <c r="T954" s="50" t="s">
        <v>2275</v>
      </c>
      <c r="U954" s="50" t="s">
        <v>30</v>
      </c>
      <c r="V954" s="50" t="str">
        <f>VLOOKUP(A954,Register!$D$2:$N$1317,11,0)</f>
        <v>CWIP- Token Room</v>
      </c>
      <c r="W954" s="50" t="s">
        <v>29</v>
      </c>
      <c r="X954" s="50" t="s">
        <v>29</v>
      </c>
    </row>
    <row r="955" spans="1:24" ht="14.1" customHeight="1" x14ac:dyDescent="0.25">
      <c r="A955" s="50" t="str">
        <f t="shared" si="14"/>
        <v>9100000042-0</v>
      </c>
      <c r="B955" s="57" t="s">
        <v>29</v>
      </c>
      <c r="C955" s="50" t="s">
        <v>29</v>
      </c>
      <c r="D955" s="50" t="s">
        <v>3572</v>
      </c>
      <c r="E955" s="50" t="s">
        <v>2814</v>
      </c>
      <c r="F955" s="50" t="s">
        <v>29</v>
      </c>
      <c r="G955" s="50" t="s">
        <v>29</v>
      </c>
      <c r="H955" s="50" t="s">
        <v>2904</v>
      </c>
      <c r="I955" s="58">
        <v>45229</v>
      </c>
      <c r="J955" s="50" t="s">
        <v>2816</v>
      </c>
      <c r="K955" s="59">
        <v>87.86</v>
      </c>
      <c r="L955" s="50" t="s">
        <v>37</v>
      </c>
      <c r="M955" s="51" t="s">
        <v>2747</v>
      </c>
      <c r="N955" s="50" t="s">
        <v>29</v>
      </c>
      <c r="O955" s="50" t="s">
        <v>32</v>
      </c>
      <c r="P955" s="50" t="s">
        <v>32</v>
      </c>
      <c r="Q955" s="50" t="s">
        <v>3571</v>
      </c>
      <c r="R955" s="50" t="s">
        <v>29</v>
      </c>
      <c r="S955" s="50" t="s">
        <v>2751</v>
      </c>
      <c r="T955" s="50" t="s">
        <v>2275</v>
      </c>
      <c r="U955" s="50" t="s">
        <v>30</v>
      </c>
      <c r="V955" s="50" t="str">
        <f>VLOOKUP(A955,Register!$D$2:$N$1317,11,0)</f>
        <v>CWIP- Token Room</v>
      </c>
      <c r="W955" s="50" t="s">
        <v>29</v>
      </c>
      <c r="X955" s="50" t="s">
        <v>29</v>
      </c>
    </row>
    <row r="956" spans="1:24" ht="14.1" customHeight="1" x14ac:dyDescent="0.25">
      <c r="A956" s="50" t="str">
        <f t="shared" si="14"/>
        <v>9100000032-0</v>
      </c>
      <c r="B956" s="57" t="s">
        <v>29</v>
      </c>
      <c r="C956" s="50" t="s">
        <v>29</v>
      </c>
      <c r="D956" s="50" t="s">
        <v>3573</v>
      </c>
      <c r="E956" s="50" t="s">
        <v>2814</v>
      </c>
      <c r="F956" s="50" t="s">
        <v>29</v>
      </c>
      <c r="G956" s="50" t="s">
        <v>29</v>
      </c>
      <c r="H956" s="50" t="s">
        <v>2904</v>
      </c>
      <c r="I956" s="58">
        <v>45229</v>
      </c>
      <c r="J956" s="50" t="s">
        <v>2816</v>
      </c>
      <c r="K956" s="59">
        <v>38212.44</v>
      </c>
      <c r="L956" s="50" t="s">
        <v>37</v>
      </c>
      <c r="M956" s="51" t="s">
        <v>2747</v>
      </c>
      <c r="N956" s="50" t="s">
        <v>29</v>
      </c>
      <c r="O956" s="50" t="s">
        <v>32</v>
      </c>
      <c r="P956" s="50" t="s">
        <v>32</v>
      </c>
      <c r="Q956" s="50" t="s">
        <v>3343</v>
      </c>
      <c r="R956" s="50" t="s">
        <v>29</v>
      </c>
      <c r="S956" s="50" t="s">
        <v>2751</v>
      </c>
      <c r="T956" s="50" t="s">
        <v>2255</v>
      </c>
      <c r="U956" s="50" t="s">
        <v>30</v>
      </c>
      <c r="V956" s="50" t="str">
        <f>VLOOKUP(A956,Register!$D$2:$N$1317,11,0)</f>
        <v>CWIP - CANE YARD ROAD &amp; DRAIN WORK</v>
      </c>
      <c r="W956" s="50" t="s">
        <v>29</v>
      </c>
      <c r="X956" s="50" t="s">
        <v>29</v>
      </c>
    </row>
    <row r="957" spans="1:24" ht="14.1" customHeight="1" x14ac:dyDescent="0.25">
      <c r="A957" s="50" t="str">
        <f t="shared" si="14"/>
        <v>9100000032-0</v>
      </c>
      <c r="B957" s="57" t="s">
        <v>29</v>
      </c>
      <c r="C957" s="50" t="s">
        <v>29</v>
      </c>
      <c r="D957" s="50" t="s">
        <v>3573</v>
      </c>
      <c r="E957" s="50" t="s">
        <v>2814</v>
      </c>
      <c r="F957" s="50" t="s">
        <v>29</v>
      </c>
      <c r="G957" s="50" t="s">
        <v>29</v>
      </c>
      <c r="H957" s="50" t="s">
        <v>2904</v>
      </c>
      <c r="I957" s="58">
        <v>45229</v>
      </c>
      <c r="J957" s="50" t="s">
        <v>2816</v>
      </c>
      <c r="K957" s="59">
        <v>104024.39</v>
      </c>
      <c r="L957" s="50" t="s">
        <v>37</v>
      </c>
      <c r="M957" s="51" t="s">
        <v>2747</v>
      </c>
      <c r="N957" s="50" t="s">
        <v>29</v>
      </c>
      <c r="O957" s="50" t="s">
        <v>32</v>
      </c>
      <c r="P957" s="50" t="s">
        <v>32</v>
      </c>
      <c r="Q957" s="50" t="s">
        <v>3343</v>
      </c>
      <c r="R957" s="50" t="s">
        <v>29</v>
      </c>
      <c r="S957" s="50" t="s">
        <v>2751</v>
      </c>
      <c r="T957" s="50" t="s">
        <v>2255</v>
      </c>
      <c r="U957" s="50" t="s">
        <v>30</v>
      </c>
      <c r="V957" s="50" t="str">
        <f>VLOOKUP(A957,Register!$D$2:$N$1317,11,0)</f>
        <v>CWIP - CANE YARD ROAD &amp; DRAIN WORK</v>
      </c>
      <c r="W957" s="50" t="s">
        <v>29</v>
      </c>
      <c r="X957" s="50" t="s">
        <v>29</v>
      </c>
    </row>
    <row r="958" spans="1:24" ht="14.1" customHeight="1" x14ac:dyDescent="0.25">
      <c r="A958" s="50" t="str">
        <f t="shared" si="14"/>
        <v>9100000032-0</v>
      </c>
      <c r="B958" s="57" t="s">
        <v>29</v>
      </c>
      <c r="C958" s="50" t="s">
        <v>29</v>
      </c>
      <c r="D958" s="50" t="s">
        <v>3573</v>
      </c>
      <c r="E958" s="50" t="s">
        <v>2814</v>
      </c>
      <c r="F958" s="50" t="s">
        <v>29</v>
      </c>
      <c r="G958" s="50" t="s">
        <v>29</v>
      </c>
      <c r="H958" s="50" t="s">
        <v>2904</v>
      </c>
      <c r="I958" s="58">
        <v>45229</v>
      </c>
      <c r="J958" s="50" t="s">
        <v>2816</v>
      </c>
      <c r="K958" s="59">
        <v>55888.68</v>
      </c>
      <c r="L958" s="50" t="s">
        <v>37</v>
      </c>
      <c r="M958" s="51" t="s">
        <v>2747</v>
      </c>
      <c r="N958" s="50" t="s">
        <v>29</v>
      </c>
      <c r="O958" s="50" t="s">
        <v>32</v>
      </c>
      <c r="P958" s="50" t="s">
        <v>32</v>
      </c>
      <c r="Q958" s="50" t="s">
        <v>3343</v>
      </c>
      <c r="R958" s="50" t="s">
        <v>29</v>
      </c>
      <c r="S958" s="50" t="s">
        <v>2751</v>
      </c>
      <c r="T958" s="50" t="s">
        <v>2255</v>
      </c>
      <c r="U958" s="50" t="s">
        <v>30</v>
      </c>
      <c r="V958" s="50" t="str">
        <f>VLOOKUP(A958,Register!$D$2:$N$1317,11,0)</f>
        <v>CWIP - CANE YARD ROAD &amp; DRAIN WORK</v>
      </c>
      <c r="W958" s="50" t="s">
        <v>29</v>
      </c>
      <c r="X958" s="50" t="s">
        <v>29</v>
      </c>
    </row>
    <row r="959" spans="1:24" ht="14.1" customHeight="1" x14ac:dyDescent="0.25">
      <c r="A959" s="50" t="str">
        <f t="shared" si="14"/>
        <v>9100000041-0</v>
      </c>
      <c r="B959" s="57" t="s">
        <v>29</v>
      </c>
      <c r="C959" s="50" t="s">
        <v>29</v>
      </c>
      <c r="D959" s="50" t="s">
        <v>3574</v>
      </c>
      <c r="E959" s="50" t="s">
        <v>2814</v>
      </c>
      <c r="F959" s="50" t="s">
        <v>29</v>
      </c>
      <c r="G959" s="50" t="s">
        <v>29</v>
      </c>
      <c r="H959" s="50" t="s">
        <v>2904</v>
      </c>
      <c r="I959" s="58">
        <v>45229</v>
      </c>
      <c r="J959" s="50" t="s">
        <v>2816</v>
      </c>
      <c r="K959" s="59">
        <v>732607.73</v>
      </c>
      <c r="L959" s="50" t="s">
        <v>37</v>
      </c>
      <c r="M959" s="51" t="s">
        <v>2747</v>
      </c>
      <c r="N959" s="50" t="s">
        <v>29</v>
      </c>
      <c r="O959" s="50" t="s">
        <v>32</v>
      </c>
      <c r="P959" s="50" t="s">
        <v>32</v>
      </c>
      <c r="Q959" s="50" t="s">
        <v>3575</v>
      </c>
      <c r="R959" s="50" t="s">
        <v>29</v>
      </c>
      <c r="S959" s="50" t="s">
        <v>2751</v>
      </c>
      <c r="T959" s="50" t="s">
        <v>2273</v>
      </c>
      <c r="U959" s="50" t="s">
        <v>30</v>
      </c>
      <c r="V959" s="50" t="str">
        <f>VLOOKUP(A959,Register!$D$2:$N$1317,11,0)</f>
        <v>Dormitory G+3</v>
      </c>
      <c r="W959" s="50" t="s">
        <v>29</v>
      </c>
      <c r="X959" s="50" t="s">
        <v>29</v>
      </c>
    </row>
    <row r="960" spans="1:24" ht="14.1" customHeight="1" x14ac:dyDescent="0.25">
      <c r="A960" s="50" t="str">
        <f t="shared" si="14"/>
        <v>9100000032-0</v>
      </c>
      <c r="B960" s="57" t="s">
        <v>29</v>
      </c>
      <c r="C960" s="50" t="s">
        <v>29</v>
      </c>
      <c r="D960" s="50" t="s">
        <v>3576</v>
      </c>
      <c r="E960" s="50" t="s">
        <v>2814</v>
      </c>
      <c r="F960" s="50" t="s">
        <v>29</v>
      </c>
      <c r="G960" s="50" t="s">
        <v>29</v>
      </c>
      <c r="H960" s="50" t="s">
        <v>2904</v>
      </c>
      <c r="I960" s="58">
        <v>45229</v>
      </c>
      <c r="J960" s="50" t="s">
        <v>2816</v>
      </c>
      <c r="K960" s="59">
        <v>13647.3</v>
      </c>
      <c r="L960" s="50" t="s">
        <v>37</v>
      </c>
      <c r="M960" s="51" t="s">
        <v>2747</v>
      </c>
      <c r="N960" s="50" t="s">
        <v>29</v>
      </c>
      <c r="O960" s="50" t="s">
        <v>32</v>
      </c>
      <c r="P960" s="50" t="s">
        <v>32</v>
      </c>
      <c r="Q960" s="50" t="s">
        <v>3478</v>
      </c>
      <c r="R960" s="50" t="s">
        <v>29</v>
      </c>
      <c r="S960" s="50" t="s">
        <v>2751</v>
      </c>
      <c r="T960" s="50" t="s">
        <v>2255</v>
      </c>
      <c r="U960" s="50" t="s">
        <v>30</v>
      </c>
      <c r="V960" s="50" t="str">
        <f>VLOOKUP(A960,Register!$D$2:$N$1317,11,0)</f>
        <v>CWIP - CANE YARD ROAD &amp; DRAIN WORK</v>
      </c>
      <c r="W960" s="50" t="s">
        <v>29</v>
      </c>
      <c r="X960" s="50" t="s">
        <v>29</v>
      </c>
    </row>
    <row r="961" spans="1:24" ht="14.1" customHeight="1" x14ac:dyDescent="0.25">
      <c r="A961" s="50" t="str">
        <f t="shared" si="14"/>
        <v>9100000032-0</v>
      </c>
      <c r="B961" s="57" t="s">
        <v>29</v>
      </c>
      <c r="C961" s="50" t="s">
        <v>29</v>
      </c>
      <c r="D961" s="50" t="s">
        <v>3576</v>
      </c>
      <c r="E961" s="50" t="s">
        <v>2814</v>
      </c>
      <c r="F961" s="50" t="s">
        <v>29</v>
      </c>
      <c r="G961" s="50" t="s">
        <v>29</v>
      </c>
      <c r="H961" s="50" t="s">
        <v>2904</v>
      </c>
      <c r="I961" s="58">
        <v>45229</v>
      </c>
      <c r="J961" s="50" t="s">
        <v>2816</v>
      </c>
      <c r="K961" s="59">
        <v>273064.02</v>
      </c>
      <c r="L961" s="50" t="s">
        <v>37</v>
      </c>
      <c r="M961" s="51" t="s">
        <v>2747</v>
      </c>
      <c r="N961" s="50" t="s">
        <v>29</v>
      </c>
      <c r="O961" s="50" t="s">
        <v>32</v>
      </c>
      <c r="P961" s="50" t="s">
        <v>32</v>
      </c>
      <c r="Q961" s="50" t="s">
        <v>3478</v>
      </c>
      <c r="R961" s="50" t="s">
        <v>29</v>
      </c>
      <c r="S961" s="50" t="s">
        <v>2751</v>
      </c>
      <c r="T961" s="50" t="s">
        <v>2255</v>
      </c>
      <c r="U961" s="50" t="s">
        <v>30</v>
      </c>
      <c r="V961" s="50" t="str">
        <f>VLOOKUP(A961,Register!$D$2:$N$1317,11,0)</f>
        <v>CWIP - CANE YARD ROAD &amp; DRAIN WORK</v>
      </c>
      <c r="W961" s="50" t="s">
        <v>29</v>
      </c>
      <c r="X961" s="50" t="s">
        <v>29</v>
      </c>
    </row>
    <row r="962" spans="1:24" ht="14.1" customHeight="1" x14ac:dyDescent="0.25">
      <c r="A962" s="50" t="str">
        <f t="shared" si="14"/>
        <v>9100000032-0</v>
      </c>
      <c r="B962" s="57" t="s">
        <v>29</v>
      </c>
      <c r="C962" s="50" t="s">
        <v>29</v>
      </c>
      <c r="D962" s="50" t="s">
        <v>3576</v>
      </c>
      <c r="E962" s="50" t="s">
        <v>2814</v>
      </c>
      <c r="F962" s="50" t="s">
        <v>29</v>
      </c>
      <c r="G962" s="50" t="s">
        <v>29</v>
      </c>
      <c r="H962" s="50" t="s">
        <v>2904</v>
      </c>
      <c r="I962" s="58">
        <v>45229</v>
      </c>
      <c r="J962" s="50" t="s">
        <v>2816</v>
      </c>
      <c r="K962" s="59">
        <v>7838.22</v>
      </c>
      <c r="L962" s="50" t="s">
        <v>37</v>
      </c>
      <c r="M962" s="51" t="s">
        <v>2747</v>
      </c>
      <c r="N962" s="50" t="s">
        <v>29</v>
      </c>
      <c r="O962" s="50" t="s">
        <v>32</v>
      </c>
      <c r="P962" s="50" t="s">
        <v>32</v>
      </c>
      <c r="Q962" s="50" t="s">
        <v>3478</v>
      </c>
      <c r="R962" s="50" t="s">
        <v>29</v>
      </c>
      <c r="S962" s="50" t="s">
        <v>2751</v>
      </c>
      <c r="T962" s="50" t="s">
        <v>2255</v>
      </c>
      <c r="U962" s="50" t="s">
        <v>30</v>
      </c>
      <c r="V962" s="50" t="str">
        <f>VLOOKUP(A962,Register!$D$2:$N$1317,11,0)</f>
        <v>CWIP - CANE YARD ROAD &amp; DRAIN WORK</v>
      </c>
      <c r="W962" s="50" t="s">
        <v>29</v>
      </c>
      <c r="X962" s="50" t="s">
        <v>29</v>
      </c>
    </row>
    <row r="963" spans="1:24" ht="14.1" customHeight="1" x14ac:dyDescent="0.25">
      <c r="A963" s="50" t="str">
        <f t="shared" ref="A963:A1026" si="15">CONCATENATE(T963,"-",U963)</f>
        <v>9100000032-0</v>
      </c>
      <c r="B963" s="57" t="s">
        <v>29</v>
      </c>
      <c r="C963" s="50" t="s">
        <v>29</v>
      </c>
      <c r="D963" s="50" t="s">
        <v>3577</v>
      </c>
      <c r="E963" s="50" t="s">
        <v>2814</v>
      </c>
      <c r="F963" s="50" t="s">
        <v>29</v>
      </c>
      <c r="G963" s="50" t="s">
        <v>29</v>
      </c>
      <c r="H963" s="50" t="s">
        <v>2904</v>
      </c>
      <c r="I963" s="58">
        <v>45229</v>
      </c>
      <c r="J963" s="50" t="s">
        <v>2816</v>
      </c>
      <c r="K963" s="59">
        <v>27578.12</v>
      </c>
      <c r="L963" s="50" t="s">
        <v>37</v>
      </c>
      <c r="M963" s="51" t="s">
        <v>2747</v>
      </c>
      <c r="N963" s="50" t="s">
        <v>29</v>
      </c>
      <c r="O963" s="50" t="s">
        <v>32</v>
      </c>
      <c r="P963" s="50" t="s">
        <v>32</v>
      </c>
      <c r="Q963" s="50" t="s">
        <v>3532</v>
      </c>
      <c r="R963" s="50" t="s">
        <v>29</v>
      </c>
      <c r="S963" s="50" t="s">
        <v>2751</v>
      </c>
      <c r="T963" s="50" t="s">
        <v>2255</v>
      </c>
      <c r="U963" s="50" t="s">
        <v>30</v>
      </c>
      <c r="V963" s="50" t="str">
        <f>VLOOKUP(A963,Register!$D$2:$N$1317,11,0)</f>
        <v>CWIP - CANE YARD ROAD &amp; DRAIN WORK</v>
      </c>
      <c r="W963" s="50" t="s">
        <v>29</v>
      </c>
      <c r="X963" s="50" t="s">
        <v>29</v>
      </c>
    </row>
    <row r="964" spans="1:24" ht="14.1" customHeight="1" x14ac:dyDescent="0.25">
      <c r="A964" s="50" t="str">
        <f t="shared" si="15"/>
        <v>9100000032-0</v>
      </c>
      <c r="B964" s="57" t="s">
        <v>29</v>
      </c>
      <c r="C964" s="50" t="s">
        <v>29</v>
      </c>
      <c r="D964" s="50" t="s">
        <v>3577</v>
      </c>
      <c r="E964" s="50" t="s">
        <v>2814</v>
      </c>
      <c r="F964" s="50" t="s">
        <v>29</v>
      </c>
      <c r="G964" s="50" t="s">
        <v>29</v>
      </c>
      <c r="H964" s="50" t="s">
        <v>2904</v>
      </c>
      <c r="I964" s="58">
        <v>45229</v>
      </c>
      <c r="J964" s="50" t="s">
        <v>2816</v>
      </c>
      <c r="K964" s="59">
        <v>16686.91</v>
      </c>
      <c r="L964" s="50" t="s">
        <v>37</v>
      </c>
      <c r="M964" s="51" t="s">
        <v>2747</v>
      </c>
      <c r="N964" s="50" t="s">
        <v>29</v>
      </c>
      <c r="O964" s="50" t="s">
        <v>32</v>
      </c>
      <c r="P964" s="50" t="s">
        <v>32</v>
      </c>
      <c r="Q964" s="50" t="s">
        <v>3532</v>
      </c>
      <c r="R964" s="50" t="s">
        <v>29</v>
      </c>
      <c r="S964" s="50" t="s">
        <v>2751</v>
      </c>
      <c r="T964" s="50" t="s">
        <v>2255</v>
      </c>
      <c r="U964" s="50" t="s">
        <v>30</v>
      </c>
      <c r="V964" s="50" t="str">
        <f>VLOOKUP(A964,Register!$D$2:$N$1317,11,0)</f>
        <v>CWIP - CANE YARD ROAD &amp; DRAIN WORK</v>
      </c>
      <c r="W964" s="50" t="s">
        <v>29</v>
      </c>
      <c r="X964" s="50" t="s">
        <v>29</v>
      </c>
    </row>
    <row r="965" spans="1:24" ht="14.1" customHeight="1" x14ac:dyDescent="0.25">
      <c r="A965" s="50" t="str">
        <f t="shared" si="15"/>
        <v>9100000042-0</v>
      </c>
      <c r="B965" s="57" t="s">
        <v>29</v>
      </c>
      <c r="C965" s="50" t="s">
        <v>29</v>
      </c>
      <c r="D965" s="50" t="s">
        <v>3578</v>
      </c>
      <c r="E965" s="50" t="s">
        <v>2814</v>
      </c>
      <c r="F965" s="50" t="s">
        <v>29</v>
      </c>
      <c r="G965" s="50" t="s">
        <v>29</v>
      </c>
      <c r="H965" s="50" t="s">
        <v>2904</v>
      </c>
      <c r="I965" s="58">
        <v>45229</v>
      </c>
      <c r="J965" s="50" t="s">
        <v>2816</v>
      </c>
      <c r="K965" s="59">
        <v>2000</v>
      </c>
      <c r="L965" s="50" t="s">
        <v>37</v>
      </c>
      <c r="M965" s="51" t="s">
        <v>2747</v>
      </c>
      <c r="N965" s="50" t="s">
        <v>29</v>
      </c>
      <c r="O965" s="50" t="s">
        <v>32</v>
      </c>
      <c r="P965" s="50" t="s">
        <v>32</v>
      </c>
      <c r="Q965" s="50" t="s">
        <v>2937</v>
      </c>
      <c r="R965" s="50" t="s">
        <v>29</v>
      </c>
      <c r="S965" s="50" t="s">
        <v>2751</v>
      </c>
      <c r="T965" s="50" t="s">
        <v>2275</v>
      </c>
      <c r="U965" s="50" t="s">
        <v>30</v>
      </c>
      <c r="V965" s="50" t="str">
        <f>VLOOKUP(A965,Register!$D$2:$N$1317,11,0)</f>
        <v>CWIP- Token Room</v>
      </c>
      <c r="W965" s="50" t="s">
        <v>29</v>
      </c>
      <c r="X965" s="50" t="s">
        <v>29</v>
      </c>
    </row>
    <row r="966" spans="1:24" ht="14.1" customHeight="1" x14ac:dyDescent="0.25">
      <c r="A966" s="50" t="str">
        <f t="shared" si="15"/>
        <v>9100000042-0</v>
      </c>
      <c r="B966" s="57" t="s">
        <v>29</v>
      </c>
      <c r="C966" s="50" t="s">
        <v>29</v>
      </c>
      <c r="D966" s="50" t="s">
        <v>3579</v>
      </c>
      <c r="E966" s="50" t="s">
        <v>2814</v>
      </c>
      <c r="F966" s="50" t="s">
        <v>29</v>
      </c>
      <c r="G966" s="50" t="s">
        <v>29</v>
      </c>
      <c r="H966" s="50" t="s">
        <v>2904</v>
      </c>
      <c r="I966" s="58">
        <v>45230</v>
      </c>
      <c r="J966" s="50" t="s">
        <v>2816</v>
      </c>
      <c r="K966" s="59">
        <v>42.63</v>
      </c>
      <c r="L966" s="50" t="s">
        <v>37</v>
      </c>
      <c r="M966" s="51" t="s">
        <v>2747</v>
      </c>
      <c r="N966" s="50" t="s">
        <v>29</v>
      </c>
      <c r="O966" s="50" t="s">
        <v>32</v>
      </c>
      <c r="P966" s="50" t="s">
        <v>32</v>
      </c>
      <c r="Q966" s="50" t="s">
        <v>3471</v>
      </c>
      <c r="R966" s="50" t="s">
        <v>29</v>
      </c>
      <c r="S966" s="50" t="s">
        <v>2751</v>
      </c>
      <c r="T966" s="50" t="s">
        <v>2275</v>
      </c>
      <c r="U966" s="50" t="s">
        <v>30</v>
      </c>
      <c r="V966" s="50" t="str">
        <f>VLOOKUP(A966,Register!$D$2:$N$1317,11,0)</f>
        <v>CWIP- Token Room</v>
      </c>
      <c r="W966" s="50" t="s">
        <v>29</v>
      </c>
      <c r="X966" s="50" t="s">
        <v>29</v>
      </c>
    </row>
    <row r="967" spans="1:24" ht="14.1" customHeight="1" x14ac:dyDescent="0.25">
      <c r="A967" s="50" t="str">
        <f t="shared" si="15"/>
        <v>9100000042-0</v>
      </c>
      <c r="B967" s="57" t="s">
        <v>29</v>
      </c>
      <c r="C967" s="50" t="s">
        <v>29</v>
      </c>
      <c r="D967" s="50" t="s">
        <v>3579</v>
      </c>
      <c r="E967" s="50" t="s">
        <v>2814</v>
      </c>
      <c r="F967" s="50" t="s">
        <v>29</v>
      </c>
      <c r="G967" s="50" t="s">
        <v>29</v>
      </c>
      <c r="H967" s="50" t="s">
        <v>2904</v>
      </c>
      <c r="I967" s="58">
        <v>45230</v>
      </c>
      <c r="J967" s="50" t="s">
        <v>2816</v>
      </c>
      <c r="K967" s="59">
        <v>142</v>
      </c>
      <c r="L967" s="50" t="s">
        <v>37</v>
      </c>
      <c r="M967" s="51" t="s">
        <v>2747</v>
      </c>
      <c r="N967" s="50" t="s">
        <v>29</v>
      </c>
      <c r="O967" s="50" t="s">
        <v>32</v>
      </c>
      <c r="P967" s="50" t="s">
        <v>32</v>
      </c>
      <c r="Q967" s="50" t="s">
        <v>3471</v>
      </c>
      <c r="R967" s="50" t="s">
        <v>29</v>
      </c>
      <c r="S967" s="50" t="s">
        <v>2751</v>
      </c>
      <c r="T967" s="50" t="s">
        <v>2275</v>
      </c>
      <c r="U967" s="50" t="s">
        <v>30</v>
      </c>
      <c r="V967" s="50" t="str">
        <f>VLOOKUP(A967,Register!$D$2:$N$1317,11,0)</f>
        <v>CWIP- Token Room</v>
      </c>
      <c r="W967" s="50" t="s">
        <v>29</v>
      </c>
      <c r="X967" s="50" t="s">
        <v>29</v>
      </c>
    </row>
    <row r="968" spans="1:24" ht="14.1" customHeight="1" x14ac:dyDescent="0.25">
      <c r="A968" s="50" t="str">
        <f t="shared" si="15"/>
        <v>9100000025-0</v>
      </c>
      <c r="B968" s="57" t="s">
        <v>29</v>
      </c>
      <c r="C968" s="50" t="s">
        <v>29</v>
      </c>
      <c r="D968" s="50" t="s">
        <v>3580</v>
      </c>
      <c r="E968" s="50" t="s">
        <v>2814</v>
      </c>
      <c r="F968" s="50" t="s">
        <v>29</v>
      </c>
      <c r="G968" s="50" t="s">
        <v>29</v>
      </c>
      <c r="H968" s="50" t="s">
        <v>2904</v>
      </c>
      <c r="I968" s="58">
        <v>45230</v>
      </c>
      <c r="J968" s="50" t="s">
        <v>2816</v>
      </c>
      <c r="K968" s="59">
        <v>1086.1400000000001</v>
      </c>
      <c r="L968" s="50" t="s">
        <v>37</v>
      </c>
      <c r="M968" s="51" t="s">
        <v>2747</v>
      </c>
      <c r="N968" s="50" t="s">
        <v>29</v>
      </c>
      <c r="O968" s="50" t="s">
        <v>32</v>
      </c>
      <c r="P968" s="50" t="s">
        <v>32</v>
      </c>
      <c r="Q968" s="50" t="s">
        <v>2937</v>
      </c>
      <c r="R968" s="50" t="s">
        <v>29</v>
      </c>
      <c r="S968" s="50" t="s">
        <v>2751</v>
      </c>
      <c r="T968" s="50" t="s">
        <v>2238</v>
      </c>
      <c r="U968" s="50" t="s">
        <v>30</v>
      </c>
      <c r="V968" s="50" t="str">
        <f>VLOOKUP(A968,Register!$D$2:$N$1317,11,0)</f>
        <v>CWIP - SWAMI NARAYAN HALL</v>
      </c>
      <c r="W968" s="50" t="s">
        <v>29</v>
      </c>
      <c r="X968" s="50" t="s">
        <v>29</v>
      </c>
    </row>
    <row r="969" spans="1:24" ht="14.1" customHeight="1" x14ac:dyDescent="0.25">
      <c r="A969" s="50" t="str">
        <f t="shared" si="15"/>
        <v>9100000025-0</v>
      </c>
      <c r="B969" s="57" t="s">
        <v>29</v>
      </c>
      <c r="C969" s="50" t="s">
        <v>29</v>
      </c>
      <c r="D969" s="50" t="s">
        <v>3580</v>
      </c>
      <c r="E969" s="50" t="s">
        <v>2814</v>
      </c>
      <c r="F969" s="50" t="s">
        <v>29</v>
      </c>
      <c r="G969" s="50" t="s">
        <v>29</v>
      </c>
      <c r="H969" s="50" t="s">
        <v>2904</v>
      </c>
      <c r="I969" s="58">
        <v>45230</v>
      </c>
      <c r="J969" s="50" t="s">
        <v>2816</v>
      </c>
      <c r="K969" s="59">
        <v>364.92</v>
      </c>
      <c r="L969" s="50" t="s">
        <v>37</v>
      </c>
      <c r="M969" s="51" t="s">
        <v>2747</v>
      </c>
      <c r="N969" s="50" t="s">
        <v>29</v>
      </c>
      <c r="O969" s="50" t="s">
        <v>32</v>
      </c>
      <c r="P969" s="50" t="s">
        <v>32</v>
      </c>
      <c r="Q969" s="50" t="s">
        <v>2937</v>
      </c>
      <c r="R969" s="50" t="s">
        <v>29</v>
      </c>
      <c r="S969" s="50" t="s">
        <v>2751</v>
      </c>
      <c r="T969" s="50" t="s">
        <v>2238</v>
      </c>
      <c r="U969" s="50" t="s">
        <v>30</v>
      </c>
      <c r="V969" s="50" t="str">
        <f>VLOOKUP(A969,Register!$D$2:$N$1317,11,0)</f>
        <v>CWIP - SWAMI NARAYAN HALL</v>
      </c>
      <c r="W969" s="50" t="s">
        <v>29</v>
      </c>
      <c r="X969" s="50" t="s">
        <v>29</v>
      </c>
    </row>
    <row r="970" spans="1:24" ht="14.1" customHeight="1" x14ac:dyDescent="0.25">
      <c r="A970" s="50" t="str">
        <f t="shared" si="15"/>
        <v>9100000025-0</v>
      </c>
      <c r="B970" s="57" t="s">
        <v>29</v>
      </c>
      <c r="C970" s="50" t="s">
        <v>29</v>
      </c>
      <c r="D970" s="50" t="s">
        <v>3580</v>
      </c>
      <c r="E970" s="50" t="s">
        <v>2814</v>
      </c>
      <c r="F970" s="50" t="s">
        <v>29</v>
      </c>
      <c r="G970" s="50" t="s">
        <v>29</v>
      </c>
      <c r="H970" s="50" t="s">
        <v>2904</v>
      </c>
      <c r="I970" s="58">
        <v>45230</v>
      </c>
      <c r="J970" s="50" t="s">
        <v>2816</v>
      </c>
      <c r="K970" s="59">
        <v>1964.98</v>
      </c>
      <c r="L970" s="50" t="s">
        <v>37</v>
      </c>
      <c r="M970" s="51" t="s">
        <v>2747</v>
      </c>
      <c r="N970" s="50" t="s">
        <v>29</v>
      </c>
      <c r="O970" s="50" t="s">
        <v>32</v>
      </c>
      <c r="P970" s="50" t="s">
        <v>32</v>
      </c>
      <c r="Q970" s="50" t="s">
        <v>2937</v>
      </c>
      <c r="R970" s="50" t="s">
        <v>29</v>
      </c>
      <c r="S970" s="50" t="s">
        <v>2751</v>
      </c>
      <c r="T970" s="50" t="s">
        <v>2238</v>
      </c>
      <c r="U970" s="50" t="s">
        <v>30</v>
      </c>
      <c r="V970" s="50" t="str">
        <f>VLOOKUP(A970,Register!$D$2:$N$1317,11,0)</f>
        <v>CWIP - SWAMI NARAYAN HALL</v>
      </c>
      <c r="W970" s="50" t="s">
        <v>29</v>
      </c>
      <c r="X970" s="50" t="s">
        <v>29</v>
      </c>
    </row>
    <row r="971" spans="1:24" ht="14.1" customHeight="1" x14ac:dyDescent="0.25">
      <c r="A971" s="50" t="str">
        <f t="shared" si="15"/>
        <v>9100000025-0</v>
      </c>
      <c r="B971" s="57" t="s">
        <v>29</v>
      </c>
      <c r="C971" s="50" t="s">
        <v>29</v>
      </c>
      <c r="D971" s="50" t="s">
        <v>3580</v>
      </c>
      <c r="E971" s="50" t="s">
        <v>2814</v>
      </c>
      <c r="F971" s="50" t="s">
        <v>29</v>
      </c>
      <c r="G971" s="50" t="s">
        <v>29</v>
      </c>
      <c r="H971" s="50" t="s">
        <v>2904</v>
      </c>
      <c r="I971" s="58">
        <v>45230</v>
      </c>
      <c r="J971" s="50" t="s">
        <v>2816</v>
      </c>
      <c r="K971" s="59">
        <v>450</v>
      </c>
      <c r="L971" s="50" t="s">
        <v>37</v>
      </c>
      <c r="M971" s="51" t="s">
        <v>2747</v>
      </c>
      <c r="N971" s="50" t="s">
        <v>29</v>
      </c>
      <c r="O971" s="50" t="s">
        <v>32</v>
      </c>
      <c r="P971" s="50" t="s">
        <v>32</v>
      </c>
      <c r="Q971" s="50" t="s">
        <v>2937</v>
      </c>
      <c r="R971" s="50" t="s">
        <v>29</v>
      </c>
      <c r="S971" s="50" t="s">
        <v>2751</v>
      </c>
      <c r="T971" s="50" t="s">
        <v>2238</v>
      </c>
      <c r="U971" s="50" t="s">
        <v>30</v>
      </c>
      <c r="V971" s="50" t="str">
        <f>VLOOKUP(A971,Register!$D$2:$N$1317,11,0)</f>
        <v>CWIP - SWAMI NARAYAN HALL</v>
      </c>
      <c r="W971" s="50" t="s">
        <v>29</v>
      </c>
      <c r="X971" s="50" t="s">
        <v>29</v>
      </c>
    </row>
    <row r="972" spans="1:24" ht="14.1" customHeight="1" x14ac:dyDescent="0.25">
      <c r="A972" s="50" t="str">
        <f t="shared" si="15"/>
        <v>9100000025-0</v>
      </c>
      <c r="B972" s="57" t="s">
        <v>29</v>
      </c>
      <c r="C972" s="50" t="s">
        <v>29</v>
      </c>
      <c r="D972" s="50" t="s">
        <v>3580</v>
      </c>
      <c r="E972" s="50" t="s">
        <v>2814</v>
      </c>
      <c r="F972" s="50" t="s">
        <v>29</v>
      </c>
      <c r="G972" s="50" t="s">
        <v>29</v>
      </c>
      <c r="H972" s="50" t="s">
        <v>2904</v>
      </c>
      <c r="I972" s="58">
        <v>45230</v>
      </c>
      <c r="J972" s="50" t="s">
        <v>2816</v>
      </c>
      <c r="K972" s="59">
        <v>2293.16</v>
      </c>
      <c r="L972" s="50" t="s">
        <v>37</v>
      </c>
      <c r="M972" s="51" t="s">
        <v>2747</v>
      </c>
      <c r="N972" s="50" t="s">
        <v>29</v>
      </c>
      <c r="O972" s="50" t="s">
        <v>32</v>
      </c>
      <c r="P972" s="50" t="s">
        <v>32</v>
      </c>
      <c r="Q972" s="50" t="s">
        <v>2937</v>
      </c>
      <c r="R972" s="50" t="s">
        <v>29</v>
      </c>
      <c r="S972" s="50" t="s">
        <v>2751</v>
      </c>
      <c r="T972" s="50" t="s">
        <v>2238</v>
      </c>
      <c r="U972" s="50" t="s">
        <v>30</v>
      </c>
      <c r="V972" s="50" t="str">
        <f>VLOOKUP(A972,Register!$D$2:$N$1317,11,0)</f>
        <v>CWIP - SWAMI NARAYAN HALL</v>
      </c>
      <c r="W972" s="50" t="s">
        <v>29</v>
      </c>
      <c r="X972" s="50" t="s">
        <v>29</v>
      </c>
    </row>
    <row r="973" spans="1:24" ht="14.1" customHeight="1" x14ac:dyDescent="0.25">
      <c r="A973" s="50" t="str">
        <f t="shared" si="15"/>
        <v>9100000042-0</v>
      </c>
      <c r="B973" s="57" t="s">
        <v>29</v>
      </c>
      <c r="C973" s="50" t="s">
        <v>29</v>
      </c>
      <c r="D973" s="50" t="s">
        <v>3581</v>
      </c>
      <c r="E973" s="50" t="s">
        <v>2814</v>
      </c>
      <c r="F973" s="50" t="s">
        <v>29</v>
      </c>
      <c r="G973" s="50" t="s">
        <v>29</v>
      </c>
      <c r="H973" s="50" t="s">
        <v>2904</v>
      </c>
      <c r="I973" s="58">
        <v>45230</v>
      </c>
      <c r="J973" s="50" t="s">
        <v>2816</v>
      </c>
      <c r="K973" s="59">
        <v>4000</v>
      </c>
      <c r="L973" s="50" t="s">
        <v>37</v>
      </c>
      <c r="M973" s="51" t="s">
        <v>2747</v>
      </c>
      <c r="N973" s="50" t="s">
        <v>29</v>
      </c>
      <c r="O973" s="50" t="s">
        <v>32</v>
      </c>
      <c r="P973" s="50" t="s">
        <v>32</v>
      </c>
      <c r="Q973" s="50" t="s">
        <v>2937</v>
      </c>
      <c r="R973" s="50" t="s">
        <v>29</v>
      </c>
      <c r="S973" s="50" t="s">
        <v>2751</v>
      </c>
      <c r="T973" s="50" t="s">
        <v>2275</v>
      </c>
      <c r="U973" s="50" t="s">
        <v>30</v>
      </c>
      <c r="V973" s="50" t="str">
        <f>VLOOKUP(A973,Register!$D$2:$N$1317,11,0)</f>
        <v>CWIP- Token Room</v>
      </c>
      <c r="W973" s="50" t="s">
        <v>29</v>
      </c>
      <c r="X973" s="50" t="s">
        <v>29</v>
      </c>
    </row>
    <row r="974" spans="1:24" ht="14.1" customHeight="1" x14ac:dyDescent="0.25">
      <c r="A974" s="50" t="str">
        <f t="shared" si="15"/>
        <v>9100000042-0</v>
      </c>
      <c r="B974" s="57" t="s">
        <v>29</v>
      </c>
      <c r="C974" s="50" t="s">
        <v>29</v>
      </c>
      <c r="D974" s="50" t="s">
        <v>3582</v>
      </c>
      <c r="E974" s="50" t="s">
        <v>2814</v>
      </c>
      <c r="F974" s="50" t="s">
        <v>29</v>
      </c>
      <c r="G974" s="50" t="s">
        <v>29</v>
      </c>
      <c r="H974" s="50" t="s">
        <v>2904</v>
      </c>
      <c r="I974" s="58">
        <v>45230</v>
      </c>
      <c r="J974" s="50" t="s">
        <v>2816</v>
      </c>
      <c r="K974" s="59">
        <v>4000</v>
      </c>
      <c r="L974" s="50" t="s">
        <v>37</v>
      </c>
      <c r="M974" s="51" t="s">
        <v>2747</v>
      </c>
      <c r="N974" s="50" t="s">
        <v>29</v>
      </c>
      <c r="O974" s="50" t="s">
        <v>32</v>
      </c>
      <c r="P974" s="50" t="s">
        <v>32</v>
      </c>
      <c r="Q974" s="50" t="s">
        <v>3583</v>
      </c>
      <c r="R974" s="50" t="s">
        <v>29</v>
      </c>
      <c r="S974" s="50" t="s">
        <v>2751</v>
      </c>
      <c r="T974" s="50" t="s">
        <v>2275</v>
      </c>
      <c r="U974" s="50" t="s">
        <v>30</v>
      </c>
      <c r="V974" s="50" t="str">
        <f>VLOOKUP(A974,Register!$D$2:$N$1317,11,0)</f>
        <v>CWIP- Token Room</v>
      </c>
      <c r="W974" s="50" t="s">
        <v>29</v>
      </c>
      <c r="X974" s="50" t="s">
        <v>29</v>
      </c>
    </row>
    <row r="975" spans="1:24" ht="14.1" customHeight="1" x14ac:dyDescent="0.25">
      <c r="A975" s="50" t="str">
        <f t="shared" si="15"/>
        <v>9100000042-0</v>
      </c>
      <c r="B975" s="57" t="s">
        <v>29</v>
      </c>
      <c r="C975" s="50" t="s">
        <v>29</v>
      </c>
      <c r="D975" s="50" t="s">
        <v>3582</v>
      </c>
      <c r="E975" s="50" t="s">
        <v>2814</v>
      </c>
      <c r="F975" s="50" t="s">
        <v>29</v>
      </c>
      <c r="G975" s="50" t="s">
        <v>29</v>
      </c>
      <c r="H975" s="50" t="s">
        <v>2904</v>
      </c>
      <c r="I975" s="58">
        <v>45230</v>
      </c>
      <c r="J975" s="50" t="s">
        <v>2816</v>
      </c>
      <c r="K975" s="59">
        <v>32.61</v>
      </c>
      <c r="L975" s="50" t="s">
        <v>37</v>
      </c>
      <c r="M975" s="51" t="s">
        <v>2747</v>
      </c>
      <c r="N975" s="50" t="s">
        <v>29</v>
      </c>
      <c r="O975" s="50" t="s">
        <v>32</v>
      </c>
      <c r="P975" s="50" t="s">
        <v>32</v>
      </c>
      <c r="Q975" s="50" t="s">
        <v>3583</v>
      </c>
      <c r="R975" s="50" t="s">
        <v>29</v>
      </c>
      <c r="S975" s="50" t="s">
        <v>2751</v>
      </c>
      <c r="T975" s="50" t="s">
        <v>2275</v>
      </c>
      <c r="U975" s="50" t="s">
        <v>30</v>
      </c>
      <c r="V975" s="50" t="str">
        <f>VLOOKUP(A975,Register!$D$2:$N$1317,11,0)</f>
        <v>CWIP- Token Room</v>
      </c>
      <c r="W975" s="50" t="s">
        <v>29</v>
      </c>
      <c r="X975" s="50" t="s">
        <v>29</v>
      </c>
    </row>
    <row r="976" spans="1:24" ht="14.1" customHeight="1" x14ac:dyDescent="0.25">
      <c r="A976" s="50" t="str">
        <f t="shared" si="15"/>
        <v>9100000042-0</v>
      </c>
      <c r="B976" s="57" t="s">
        <v>29</v>
      </c>
      <c r="C976" s="50" t="s">
        <v>29</v>
      </c>
      <c r="D976" s="50" t="s">
        <v>3582</v>
      </c>
      <c r="E976" s="50" t="s">
        <v>2814</v>
      </c>
      <c r="F976" s="50" t="s">
        <v>29</v>
      </c>
      <c r="G976" s="50" t="s">
        <v>29</v>
      </c>
      <c r="H976" s="50" t="s">
        <v>2904</v>
      </c>
      <c r="I976" s="58">
        <v>45230</v>
      </c>
      <c r="J976" s="50" t="s">
        <v>2816</v>
      </c>
      <c r="K976" s="59">
        <v>39.32</v>
      </c>
      <c r="L976" s="50" t="s">
        <v>37</v>
      </c>
      <c r="M976" s="51" t="s">
        <v>2747</v>
      </c>
      <c r="N976" s="50" t="s">
        <v>29</v>
      </c>
      <c r="O976" s="50" t="s">
        <v>32</v>
      </c>
      <c r="P976" s="50" t="s">
        <v>32</v>
      </c>
      <c r="Q976" s="50" t="s">
        <v>3583</v>
      </c>
      <c r="R976" s="50" t="s">
        <v>29</v>
      </c>
      <c r="S976" s="50" t="s">
        <v>2751</v>
      </c>
      <c r="T976" s="50" t="s">
        <v>2275</v>
      </c>
      <c r="U976" s="50" t="s">
        <v>30</v>
      </c>
      <c r="V976" s="50" t="str">
        <f>VLOOKUP(A976,Register!$D$2:$N$1317,11,0)</f>
        <v>CWIP- Token Room</v>
      </c>
      <c r="W976" s="50" t="s">
        <v>29</v>
      </c>
      <c r="X976" s="50" t="s">
        <v>29</v>
      </c>
    </row>
    <row r="977" spans="1:24" ht="14.1" customHeight="1" x14ac:dyDescent="0.25">
      <c r="A977" s="50" t="str">
        <f t="shared" si="15"/>
        <v>9100000042-0</v>
      </c>
      <c r="B977" s="57" t="s">
        <v>29</v>
      </c>
      <c r="C977" s="50" t="s">
        <v>29</v>
      </c>
      <c r="D977" s="50" t="s">
        <v>3584</v>
      </c>
      <c r="E977" s="50" t="s">
        <v>2814</v>
      </c>
      <c r="F977" s="50" t="s">
        <v>29</v>
      </c>
      <c r="G977" s="50" t="s">
        <v>29</v>
      </c>
      <c r="H977" s="50" t="s">
        <v>2904</v>
      </c>
      <c r="I977" s="58">
        <v>45231</v>
      </c>
      <c r="J977" s="50" t="s">
        <v>2816</v>
      </c>
      <c r="K977" s="59">
        <v>10655.89</v>
      </c>
      <c r="L977" s="50" t="s">
        <v>37</v>
      </c>
      <c r="M977" s="51" t="s">
        <v>2747</v>
      </c>
      <c r="N977" s="50" t="s">
        <v>29</v>
      </c>
      <c r="O977" s="50" t="s">
        <v>32</v>
      </c>
      <c r="P977" s="50" t="s">
        <v>32</v>
      </c>
      <c r="Q977" s="50" t="s">
        <v>3585</v>
      </c>
      <c r="R977" s="50" t="s">
        <v>29</v>
      </c>
      <c r="S977" s="50" t="s">
        <v>2751</v>
      </c>
      <c r="T977" s="50" t="s">
        <v>2275</v>
      </c>
      <c r="U977" s="50" t="s">
        <v>30</v>
      </c>
      <c r="V977" s="50" t="str">
        <f>VLOOKUP(A977,Register!$D$2:$N$1317,11,0)</f>
        <v>CWIP- Token Room</v>
      </c>
      <c r="W977" s="50" t="s">
        <v>29</v>
      </c>
      <c r="X977" s="50" t="s">
        <v>29</v>
      </c>
    </row>
    <row r="978" spans="1:24" ht="14.1" customHeight="1" x14ac:dyDescent="0.25">
      <c r="A978" s="50" t="str">
        <f t="shared" si="15"/>
        <v>9100000042-0</v>
      </c>
      <c r="B978" s="57" t="s">
        <v>29</v>
      </c>
      <c r="C978" s="50" t="s">
        <v>29</v>
      </c>
      <c r="D978" s="50" t="s">
        <v>3584</v>
      </c>
      <c r="E978" s="50" t="s">
        <v>2814</v>
      </c>
      <c r="F978" s="50" t="s">
        <v>29</v>
      </c>
      <c r="G978" s="50" t="s">
        <v>29</v>
      </c>
      <c r="H978" s="50" t="s">
        <v>2904</v>
      </c>
      <c r="I978" s="58">
        <v>45231</v>
      </c>
      <c r="J978" s="50" t="s">
        <v>2816</v>
      </c>
      <c r="K978" s="59">
        <v>2250</v>
      </c>
      <c r="L978" s="50" t="s">
        <v>37</v>
      </c>
      <c r="M978" s="51" t="s">
        <v>2747</v>
      </c>
      <c r="N978" s="50" t="s">
        <v>29</v>
      </c>
      <c r="O978" s="50" t="s">
        <v>32</v>
      </c>
      <c r="P978" s="50" t="s">
        <v>32</v>
      </c>
      <c r="Q978" s="50" t="s">
        <v>3585</v>
      </c>
      <c r="R978" s="50" t="s">
        <v>29</v>
      </c>
      <c r="S978" s="50" t="s">
        <v>2751</v>
      </c>
      <c r="T978" s="50" t="s">
        <v>2275</v>
      </c>
      <c r="U978" s="50" t="s">
        <v>30</v>
      </c>
      <c r="V978" s="50" t="str">
        <f>VLOOKUP(A978,Register!$D$2:$N$1317,11,0)</f>
        <v>CWIP- Token Room</v>
      </c>
      <c r="W978" s="50" t="s">
        <v>29</v>
      </c>
      <c r="X978" s="50" t="s">
        <v>29</v>
      </c>
    </row>
    <row r="979" spans="1:24" ht="14.1" customHeight="1" x14ac:dyDescent="0.25">
      <c r="A979" s="50" t="str">
        <f t="shared" si="15"/>
        <v>9100000042-0</v>
      </c>
      <c r="B979" s="57" t="s">
        <v>29</v>
      </c>
      <c r="C979" s="50" t="s">
        <v>29</v>
      </c>
      <c r="D979" s="50" t="s">
        <v>3584</v>
      </c>
      <c r="E979" s="50" t="s">
        <v>2814</v>
      </c>
      <c r="F979" s="50" t="s">
        <v>29</v>
      </c>
      <c r="G979" s="50" t="s">
        <v>29</v>
      </c>
      <c r="H979" s="50" t="s">
        <v>2904</v>
      </c>
      <c r="I979" s="58">
        <v>45231</v>
      </c>
      <c r="J979" s="50" t="s">
        <v>2816</v>
      </c>
      <c r="K979" s="59">
        <v>230</v>
      </c>
      <c r="L979" s="50" t="s">
        <v>37</v>
      </c>
      <c r="M979" s="51" t="s">
        <v>2747</v>
      </c>
      <c r="N979" s="50" t="s">
        <v>29</v>
      </c>
      <c r="O979" s="50" t="s">
        <v>32</v>
      </c>
      <c r="P979" s="50" t="s">
        <v>32</v>
      </c>
      <c r="Q979" s="50" t="s">
        <v>3585</v>
      </c>
      <c r="R979" s="50" t="s">
        <v>29</v>
      </c>
      <c r="S979" s="50" t="s">
        <v>2751</v>
      </c>
      <c r="T979" s="50" t="s">
        <v>2275</v>
      </c>
      <c r="U979" s="50" t="s">
        <v>30</v>
      </c>
      <c r="V979" s="50" t="str">
        <f>VLOOKUP(A979,Register!$D$2:$N$1317,11,0)</f>
        <v>CWIP- Token Room</v>
      </c>
      <c r="W979" s="50" t="s">
        <v>29</v>
      </c>
      <c r="X979" s="50" t="s">
        <v>29</v>
      </c>
    </row>
    <row r="980" spans="1:24" ht="14.1" customHeight="1" x14ac:dyDescent="0.25">
      <c r="A980" s="50" t="str">
        <f t="shared" si="15"/>
        <v>9100000042-0</v>
      </c>
      <c r="B980" s="57" t="s">
        <v>29</v>
      </c>
      <c r="C980" s="50" t="s">
        <v>29</v>
      </c>
      <c r="D980" s="50" t="s">
        <v>3586</v>
      </c>
      <c r="E980" s="50" t="s">
        <v>2814</v>
      </c>
      <c r="F980" s="50" t="s">
        <v>29</v>
      </c>
      <c r="G980" s="50" t="s">
        <v>29</v>
      </c>
      <c r="H980" s="50" t="s">
        <v>2904</v>
      </c>
      <c r="I980" s="58">
        <v>45231</v>
      </c>
      <c r="J980" s="50" t="s">
        <v>2816</v>
      </c>
      <c r="K980" s="59">
        <v>20804.88</v>
      </c>
      <c r="L980" s="50" t="s">
        <v>37</v>
      </c>
      <c r="M980" s="51" t="s">
        <v>2747</v>
      </c>
      <c r="N980" s="50" t="s">
        <v>29</v>
      </c>
      <c r="O980" s="50" t="s">
        <v>32</v>
      </c>
      <c r="P980" s="50" t="s">
        <v>32</v>
      </c>
      <c r="Q980" s="50" t="s">
        <v>3445</v>
      </c>
      <c r="R980" s="50" t="s">
        <v>29</v>
      </c>
      <c r="S980" s="50" t="s">
        <v>2751</v>
      </c>
      <c r="T980" s="50" t="s">
        <v>2275</v>
      </c>
      <c r="U980" s="50" t="s">
        <v>30</v>
      </c>
      <c r="V980" s="50" t="str">
        <f>VLOOKUP(A980,Register!$D$2:$N$1317,11,0)</f>
        <v>CWIP- Token Room</v>
      </c>
      <c r="W980" s="50" t="s">
        <v>29</v>
      </c>
      <c r="X980" s="50" t="s">
        <v>29</v>
      </c>
    </row>
    <row r="981" spans="1:24" ht="14.1" customHeight="1" x14ac:dyDescent="0.25">
      <c r="A981" s="50" t="str">
        <f t="shared" si="15"/>
        <v>9100000042-0</v>
      </c>
      <c r="B981" s="57" t="s">
        <v>29</v>
      </c>
      <c r="C981" s="50" t="s">
        <v>29</v>
      </c>
      <c r="D981" s="50" t="s">
        <v>3586</v>
      </c>
      <c r="E981" s="50" t="s">
        <v>2814</v>
      </c>
      <c r="F981" s="50" t="s">
        <v>29</v>
      </c>
      <c r="G981" s="50" t="s">
        <v>29</v>
      </c>
      <c r="H981" s="50" t="s">
        <v>2904</v>
      </c>
      <c r="I981" s="58">
        <v>45231</v>
      </c>
      <c r="J981" s="50" t="s">
        <v>2816</v>
      </c>
      <c r="K981" s="59">
        <v>11177.74</v>
      </c>
      <c r="L981" s="50" t="s">
        <v>37</v>
      </c>
      <c r="M981" s="51" t="s">
        <v>2747</v>
      </c>
      <c r="N981" s="50" t="s">
        <v>29</v>
      </c>
      <c r="O981" s="50" t="s">
        <v>32</v>
      </c>
      <c r="P981" s="50" t="s">
        <v>32</v>
      </c>
      <c r="Q981" s="50" t="s">
        <v>3445</v>
      </c>
      <c r="R981" s="50" t="s">
        <v>29</v>
      </c>
      <c r="S981" s="50" t="s">
        <v>2751</v>
      </c>
      <c r="T981" s="50" t="s">
        <v>2275</v>
      </c>
      <c r="U981" s="50" t="s">
        <v>30</v>
      </c>
      <c r="V981" s="50" t="str">
        <f>VLOOKUP(A981,Register!$D$2:$N$1317,11,0)</f>
        <v>CWIP- Token Room</v>
      </c>
      <c r="W981" s="50" t="s">
        <v>29</v>
      </c>
      <c r="X981" s="50" t="s">
        <v>29</v>
      </c>
    </row>
    <row r="982" spans="1:24" ht="14.1" customHeight="1" x14ac:dyDescent="0.25">
      <c r="A982" s="50" t="str">
        <f t="shared" si="15"/>
        <v>9100000042-0</v>
      </c>
      <c r="B982" s="57" t="s">
        <v>29</v>
      </c>
      <c r="C982" s="50" t="s">
        <v>29</v>
      </c>
      <c r="D982" s="50" t="s">
        <v>3586</v>
      </c>
      <c r="E982" s="50" t="s">
        <v>2814</v>
      </c>
      <c r="F982" s="50" t="s">
        <v>29</v>
      </c>
      <c r="G982" s="50" t="s">
        <v>29</v>
      </c>
      <c r="H982" s="50" t="s">
        <v>2904</v>
      </c>
      <c r="I982" s="58">
        <v>45231</v>
      </c>
      <c r="J982" s="50" t="s">
        <v>2816</v>
      </c>
      <c r="K982" s="59">
        <v>22062.5</v>
      </c>
      <c r="L982" s="50" t="s">
        <v>37</v>
      </c>
      <c r="M982" s="51" t="s">
        <v>2747</v>
      </c>
      <c r="N982" s="50" t="s">
        <v>29</v>
      </c>
      <c r="O982" s="50" t="s">
        <v>32</v>
      </c>
      <c r="P982" s="50" t="s">
        <v>32</v>
      </c>
      <c r="Q982" s="50" t="s">
        <v>3445</v>
      </c>
      <c r="R982" s="50" t="s">
        <v>29</v>
      </c>
      <c r="S982" s="50" t="s">
        <v>2751</v>
      </c>
      <c r="T982" s="50" t="s">
        <v>2275</v>
      </c>
      <c r="U982" s="50" t="s">
        <v>30</v>
      </c>
      <c r="V982" s="50" t="str">
        <f>VLOOKUP(A982,Register!$D$2:$N$1317,11,0)</f>
        <v>CWIP- Token Room</v>
      </c>
      <c r="W982" s="50" t="s">
        <v>29</v>
      </c>
      <c r="X982" s="50" t="s">
        <v>29</v>
      </c>
    </row>
    <row r="983" spans="1:24" ht="14.1" customHeight="1" x14ac:dyDescent="0.25">
      <c r="A983" s="50" t="str">
        <f t="shared" si="15"/>
        <v>9100000042-0</v>
      </c>
      <c r="B983" s="57" t="s">
        <v>29</v>
      </c>
      <c r="C983" s="50" t="s">
        <v>29</v>
      </c>
      <c r="D983" s="50" t="s">
        <v>3587</v>
      </c>
      <c r="E983" s="50" t="s">
        <v>2814</v>
      </c>
      <c r="F983" s="50" t="s">
        <v>29</v>
      </c>
      <c r="G983" s="50" t="s">
        <v>29</v>
      </c>
      <c r="H983" s="50" t="s">
        <v>2904</v>
      </c>
      <c r="I983" s="58">
        <v>45231</v>
      </c>
      <c r="J983" s="50" t="s">
        <v>2816</v>
      </c>
      <c r="K983" s="59">
        <v>2628.41</v>
      </c>
      <c r="L983" s="50" t="s">
        <v>37</v>
      </c>
      <c r="M983" s="51" t="s">
        <v>2747</v>
      </c>
      <c r="N983" s="50" t="s">
        <v>29</v>
      </c>
      <c r="O983" s="50" t="s">
        <v>32</v>
      </c>
      <c r="P983" s="50" t="s">
        <v>32</v>
      </c>
      <c r="Q983" s="50" t="s">
        <v>3588</v>
      </c>
      <c r="R983" s="50" t="s">
        <v>29</v>
      </c>
      <c r="S983" s="50" t="s">
        <v>2751</v>
      </c>
      <c r="T983" s="50" t="s">
        <v>2275</v>
      </c>
      <c r="U983" s="50" t="s">
        <v>30</v>
      </c>
      <c r="V983" s="50" t="str">
        <f>VLOOKUP(A983,Register!$D$2:$N$1317,11,0)</f>
        <v>CWIP- Token Room</v>
      </c>
      <c r="W983" s="50" t="s">
        <v>29</v>
      </c>
      <c r="X983" s="50" t="s">
        <v>29</v>
      </c>
    </row>
    <row r="984" spans="1:24" ht="14.1" customHeight="1" x14ac:dyDescent="0.25">
      <c r="A984" s="50" t="str">
        <f t="shared" si="15"/>
        <v>9100000042-0</v>
      </c>
      <c r="B984" s="57" t="s">
        <v>29</v>
      </c>
      <c r="C984" s="50" t="s">
        <v>29</v>
      </c>
      <c r="D984" s="50" t="s">
        <v>3587</v>
      </c>
      <c r="E984" s="50" t="s">
        <v>2814</v>
      </c>
      <c r="F984" s="50" t="s">
        <v>29</v>
      </c>
      <c r="G984" s="50" t="s">
        <v>29</v>
      </c>
      <c r="H984" s="50" t="s">
        <v>2904</v>
      </c>
      <c r="I984" s="58">
        <v>45231</v>
      </c>
      <c r="J984" s="50" t="s">
        <v>2816</v>
      </c>
      <c r="K984" s="59">
        <v>64</v>
      </c>
      <c r="L984" s="50" t="s">
        <v>37</v>
      </c>
      <c r="M984" s="51" t="s">
        <v>2747</v>
      </c>
      <c r="N984" s="50" t="s">
        <v>29</v>
      </c>
      <c r="O984" s="50" t="s">
        <v>32</v>
      </c>
      <c r="P984" s="50" t="s">
        <v>32</v>
      </c>
      <c r="Q984" s="50" t="s">
        <v>3588</v>
      </c>
      <c r="R984" s="50" t="s">
        <v>29</v>
      </c>
      <c r="S984" s="50" t="s">
        <v>2751</v>
      </c>
      <c r="T984" s="50" t="s">
        <v>2275</v>
      </c>
      <c r="U984" s="50" t="s">
        <v>30</v>
      </c>
      <c r="V984" s="50" t="str">
        <f>VLOOKUP(A984,Register!$D$2:$N$1317,11,0)</f>
        <v>CWIP- Token Room</v>
      </c>
      <c r="W984" s="50" t="s">
        <v>29</v>
      </c>
      <c r="X984" s="50" t="s">
        <v>29</v>
      </c>
    </row>
    <row r="985" spans="1:24" ht="14.1" customHeight="1" x14ac:dyDescent="0.25">
      <c r="A985" s="50" t="str">
        <f t="shared" si="15"/>
        <v>9100000042-0</v>
      </c>
      <c r="B985" s="57" t="s">
        <v>29</v>
      </c>
      <c r="C985" s="50" t="s">
        <v>29</v>
      </c>
      <c r="D985" s="50" t="s">
        <v>3587</v>
      </c>
      <c r="E985" s="50" t="s">
        <v>2814</v>
      </c>
      <c r="F985" s="50" t="s">
        <v>29</v>
      </c>
      <c r="G985" s="50" t="s">
        <v>29</v>
      </c>
      <c r="H985" s="50" t="s">
        <v>2904</v>
      </c>
      <c r="I985" s="58">
        <v>45231</v>
      </c>
      <c r="J985" s="50" t="s">
        <v>2816</v>
      </c>
      <c r="K985" s="59">
        <v>150.03</v>
      </c>
      <c r="L985" s="50" t="s">
        <v>37</v>
      </c>
      <c r="M985" s="51" t="s">
        <v>2747</v>
      </c>
      <c r="N985" s="50" t="s">
        <v>29</v>
      </c>
      <c r="O985" s="50" t="s">
        <v>32</v>
      </c>
      <c r="P985" s="50" t="s">
        <v>32</v>
      </c>
      <c r="Q985" s="50" t="s">
        <v>3588</v>
      </c>
      <c r="R985" s="50" t="s">
        <v>29</v>
      </c>
      <c r="S985" s="50" t="s">
        <v>2751</v>
      </c>
      <c r="T985" s="50" t="s">
        <v>2275</v>
      </c>
      <c r="U985" s="50" t="s">
        <v>30</v>
      </c>
      <c r="V985" s="50" t="str">
        <f>VLOOKUP(A985,Register!$D$2:$N$1317,11,0)</f>
        <v>CWIP- Token Room</v>
      </c>
      <c r="W985" s="50" t="s">
        <v>29</v>
      </c>
      <c r="X985" s="50" t="s">
        <v>29</v>
      </c>
    </row>
    <row r="986" spans="1:24" ht="14.1" customHeight="1" x14ac:dyDescent="0.25">
      <c r="A986" s="50" t="str">
        <f t="shared" si="15"/>
        <v>9100000042-0</v>
      </c>
      <c r="B986" s="57" t="s">
        <v>29</v>
      </c>
      <c r="C986" s="50" t="s">
        <v>29</v>
      </c>
      <c r="D986" s="50" t="s">
        <v>3587</v>
      </c>
      <c r="E986" s="50" t="s">
        <v>2814</v>
      </c>
      <c r="F986" s="50" t="s">
        <v>29</v>
      </c>
      <c r="G986" s="50" t="s">
        <v>29</v>
      </c>
      <c r="H986" s="50" t="s">
        <v>2904</v>
      </c>
      <c r="I986" s="58">
        <v>45231</v>
      </c>
      <c r="J986" s="50" t="s">
        <v>2816</v>
      </c>
      <c r="K986" s="59">
        <v>50</v>
      </c>
      <c r="L986" s="50" t="s">
        <v>37</v>
      </c>
      <c r="M986" s="51" t="s">
        <v>2747</v>
      </c>
      <c r="N986" s="50" t="s">
        <v>29</v>
      </c>
      <c r="O986" s="50" t="s">
        <v>32</v>
      </c>
      <c r="P986" s="50" t="s">
        <v>32</v>
      </c>
      <c r="Q986" s="50" t="s">
        <v>3588</v>
      </c>
      <c r="R986" s="50" t="s">
        <v>29</v>
      </c>
      <c r="S986" s="50" t="s">
        <v>2751</v>
      </c>
      <c r="T986" s="50" t="s">
        <v>2275</v>
      </c>
      <c r="U986" s="50" t="s">
        <v>30</v>
      </c>
      <c r="V986" s="50" t="str">
        <f>VLOOKUP(A986,Register!$D$2:$N$1317,11,0)</f>
        <v>CWIP- Token Room</v>
      </c>
      <c r="W986" s="50" t="s">
        <v>29</v>
      </c>
      <c r="X986" s="50" t="s">
        <v>29</v>
      </c>
    </row>
    <row r="987" spans="1:24" ht="14.1" customHeight="1" x14ac:dyDescent="0.25">
      <c r="A987" s="50" t="str">
        <f t="shared" si="15"/>
        <v>9100000042-0</v>
      </c>
      <c r="B987" s="57" t="s">
        <v>29</v>
      </c>
      <c r="C987" s="50" t="s">
        <v>29</v>
      </c>
      <c r="D987" s="50" t="s">
        <v>3589</v>
      </c>
      <c r="E987" s="50" t="s">
        <v>2814</v>
      </c>
      <c r="F987" s="50" t="s">
        <v>29</v>
      </c>
      <c r="G987" s="50" t="s">
        <v>29</v>
      </c>
      <c r="H987" s="50" t="s">
        <v>2904</v>
      </c>
      <c r="I987" s="58">
        <v>45232</v>
      </c>
      <c r="J987" s="50" t="s">
        <v>2816</v>
      </c>
      <c r="K987" s="59">
        <v>10000</v>
      </c>
      <c r="L987" s="50" t="s">
        <v>37</v>
      </c>
      <c r="M987" s="51" t="s">
        <v>2747</v>
      </c>
      <c r="N987" s="50" t="s">
        <v>29</v>
      </c>
      <c r="O987" s="50" t="s">
        <v>32</v>
      </c>
      <c r="P987" s="50" t="s">
        <v>32</v>
      </c>
      <c r="Q987" s="50" t="s">
        <v>3590</v>
      </c>
      <c r="R987" s="50" t="s">
        <v>29</v>
      </c>
      <c r="S987" s="50" t="s">
        <v>2751</v>
      </c>
      <c r="T987" s="50" t="s">
        <v>2275</v>
      </c>
      <c r="U987" s="50" t="s">
        <v>30</v>
      </c>
      <c r="V987" s="50" t="str">
        <f>VLOOKUP(A987,Register!$D$2:$N$1317,11,0)</f>
        <v>CWIP- Token Room</v>
      </c>
      <c r="W987" s="50" t="s">
        <v>29</v>
      </c>
      <c r="X987" s="50" t="s">
        <v>29</v>
      </c>
    </row>
    <row r="988" spans="1:24" ht="14.1" customHeight="1" x14ac:dyDescent="0.25">
      <c r="A988" s="50" t="str">
        <f t="shared" si="15"/>
        <v>9100000032-0</v>
      </c>
      <c r="B988" s="57" t="s">
        <v>29</v>
      </c>
      <c r="C988" s="50" t="s">
        <v>29</v>
      </c>
      <c r="D988" s="50" t="s">
        <v>3591</v>
      </c>
      <c r="E988" s="50" t="s">
        <v>2814</v>
      </c>
      <c r="F988" s="50" t="s">
        <v>29</v>
      </c>
      <c r="G988" s="50" t="s">
        <v>29</v>
      </c>
      <c r="H988" s="50" t="s">
        <v>2904</v>
      </c>
      <c r="I988" s="58">
        <v>45232</v>
      </c>
      <c r="J988" s="50" t="s">
        <v>2816</v>
      </c>
      <c r="K988" s="59">
        <v>35851.550000000003</v>
      </c>
      <c r="L988" s="50" t="s">
        <v>37</v>
      </c>
      <c r="M988" s="51" t="s">
        <v>2747</v>
      </c>
      <c r="N988" s="50" t="s">
        <v>29</v>
      </c>
      <c r="O988" s="50" t="s">
        <v>32</v>
      </c>
      <c r="P988" s="50" t="s">
        <v>32</v>
      </c>
      <c r="Q988" s="50" t="s">
        <v>3592</v>
      </c>
      <c r="R988" s="50" t="s">
        <v>29</v>
      </c>
      <c r="S988" s="50" t="s">
        <v>2751</v>
      </c>
      <c r="T988" s="50" t="s">
        <v>2255</v>
      </c>
      <c r="U988" s="50" t="s">
        <v>30</v>
      </c>
      <c r="V988" s="50" t="str">
        <f>VLOOKUP(A988,Register!$D$2:$N$1317,11,0)</f>
        <v>CWIP - CANE YARD ROAD &amp; DRAIN WORK</v>
      </c>
      <c r="W988" s="50" t="s">
        <v>29</v>
      </c>
      <c r="X988" s="50" t="s">
        <v>29</v>
      </c>
    </row>
    <row r="989" spans="1:24" ht="14.1" customHeight="1" x14ac:dyDescent="0.25">
      <c r="A989" s="50" t="str">
        <f t="shared" si="15"/>
        <v>9100000032-0</v>
      </c>
      <c r="B989" s="57" t="s">
        <v>29</v>
      </c>
      <c r="C989" s="50" t="s">
        <v>29</v>
      </c>
      <c r="D989" s="50" t="s">
        <v>3593</v>
      </c>
      <c r="E989" s="50" t="s">
        <v>2814</v>
      </c>
      <c r="F989" s="50" t="s">
        <v>29</v>
      </c>
      <c r="G989" s="50" t="s">
        <v>29</v>
      </c>
      <c r="H989" s="50" t="s">
        <v>2904</v>
      </c>
      <c r="I989" s="58">
        <v>45232</v>
      </c>
      <c r="J989" s="50" t="s">
        <v>2816</v>
      </c>
      <c r="K989" s="59">
        <v>27578.12</v>
      </c>
      <c r="L989" s="50" t="s">
        <v>37</v>
      </c>
      <c r="M989" s="51" t="s">
        <v>2747</v>
      </c>
      <c r="N989" s="50" t="s">
        <v>29</v>
      </c>
      <c r="O989" s="50" t="s">
        <v>32</v>
      </c>
      <c r="P989" s="50" t="s">
        <v>32</v>
      </c>
      <c r="Q989" s="50" t="s">
        <v>3489</v>
      </c>
      <c r="R989" s="50" t="s">
        <v>29</v>
      </c>
      <c r="S989" s="50" t="s">
        <v>2751</v>
      </c>
      <c r="T989" s="50" t="s">
        <v>2255</v>
      </c>
      <c r="U989" s="50" t="s">
        <v>30</v>
      </c>
      <c r="V989" s="50" t="str">
        <f>VLOOKUP(A989,Register!$D$2:$N$1317,11,0)</f>
        <v>CWIP - CANE YARD ROAD &amp; DRAIN WORK</v>
      </c>
      <c r="W989" s="50" t="s">
        <v>29</v>
      </c>
      <c r="X989" s="50" t="s">
        <v>29</v>
      </c>
    </row>
    <row r="990" spans="1:24" ht="14.1" customHeight="1" x14ac:dyDescent="0.25">
      <c r="A990" s="50" t="str">
        <f t="shared" si="15"/>
        <v>9100000032-0</v>
      </c>
      <c r="B990" s="57" t="s">
        <v>29</v>
      </c>
      <c r="C990" s="50" t="s">
        <v>29</v>
      </c>
      <c r="D990" s="50" t="s">
        <v>3593</v>
      </c>
      <c r="E990" s="50" t="s">
        <v>2814</v>
      </c>
      <c r="F990" s="50" t="s">
        <v>29</v>
      </c>
      <c r="G990" s="50" t="s">
        <v>29</v>
      </c>
      <c r="H990" s="50" t="s">
        <v>2904</v>
      </c>
      <c r="I990" s="58">
        <v>45232</v>
      </c>
      <c r="J990" s="50" t="s">
        <v>2816</v>
      </c>
      <c r="K990" s="59">
        <v>7151.53</v>
      </c>
      <c r="L990" s="50" t="s">
        <v>37</v>
      </c>
      <c r="M990" s="51" t="s">
        <v>2747</v>
      </c>
      <c r="N990" s="50" t="s">
        <v>29</v>
      </c>
      <c r="O990" s="50" t="s">
        <v>32</v>
      </c>
      <c r="P990" s="50" t="s">
        <v>32</v>
      </c>
      <c r="Q990" s="50" t="s">
        <v>3489</v>
      </c>
      <c r="R990" s="50" t="s">
        <v>29</v>
      </c>
      <c r="S990" s="50" t="s">
        <v>2751</v>
      </c>
      <c r="T990" s="50" t="s">
        <v>2255</v>
      </c>
      <c r="U990" s="50" t="s">
        <v>30</v>
      </c>
      <c r="V990" s="50" t="str">
        <f>VLOOKUP(A990,Register!$D$2:$N$1317,11,0)</f>
        <v>CWIP - CANE YARD ROAD &amp; DRAIN WORK</v>
      </c>
      <c r="W990" s="50" t="s">
        <v>29</v>
      </c>
      <c r="X990" s="50" t="s">
        <v>29</v>
      </c>
    </row>
    <row r="991" spans="1:24" ht="14.1" customHeight="1" x14ac:dyDescent="0.25">
      <c r="A991" s="50" t="str">
        <f t="shared" si="15"/>
        <v>9100000040-0</v>
      </c>
      <c r="B991" s="57" t="s">
        <v>29</v>
      </c>
      <c r="C991" s="50" t="s">
        <v>29</v>
      </c>
      <c r="D991" s="50" t="s">
        <v>3594</v>
      </c>
      <c r="E991" s="50" t="s">
        <v>2814</v>
      </c>
      <c r="F991" s="50" t="s">
        <v>29</v>
      </c>
      <c r="G991" s="50" t="s">
        <v>29</v>
      </c>
      <c r="H991" s="50" t="s">
        <v>2904</v>
      </c>
      <c r="I991" s="58">
        <v>45232</v>
      </c>
      <c r="J991" s="50" t="s">
        <v>2816</v>
      </c>
      <c r="K991" s="59">
        <v>13789.06</v>
      </c>
      <c r="L991" s="50" t="s">
        <v>37</v>
      </c>
      <c r="M991" s="51" t="s">
        <v>2747</v>
      </c>
      <c r="N991" s="50" t="s">
        <v>29</v>
      </c>
      <c r="O991" s="50" t="s">
        <v>32</v>
      </c>
      <c r="P991" s="50" t="s">
        <v>32</v>
      </c>
      <c r="Q991" s="50" t="s">
        <v>3489</v>
      </c>
      <c r="R991" s="50" t="s">
        <v>29</v>
      </c>
      <c r="S991" s="50" t="s">
        <v>2751</v>
      </c>
      <c r="T991" s="50" t="s">
        <v>2271</v>
      </c>
      <c r="U991" s="50" t="s">
        <v>30</v>
      </c>
      <c r="V991" s="50" t="str">
        <f>VLOOKUP(A991,Register!$D$2:$N$1317,11,0)</f>
        <v>Two Room Set G+3</v>
      </c>
      <c r="W991" s="50" t="s">
        <v>29</v>
      </c>
      <c r="X991" s="50" t="s">
        <v>29</v>
      </c>
    </row>
    <row r="992" spans="1:24" ht="14.1" customHeight="1" x14ac:dyDescent="0.25">
      <c r="A992" s="50" t="str">
        <f t="shared" si="15"/>
        <v>9100000032-0</v>
      </c>
      <c r="B992" s="57" t="s">
        <v>29</v>
      </c>
      <c r="C992" s="50" t="s">
        <v>29</v>
      </c>
      <c r="D992" s="50" t="s">
        <v>3595</v>
      </c>
      <c r="E992" s="50" t="s">
        <v>2814</v>
      </c>
      <c r="F992" s="50" t="s">
        <v>29</v>
      </c>
      <c r="G992" s="50" t="s">
        <v>29</v>
      </c>
      <c r="H992" s="50" t="s">
        <v>2904</v>
      </c>
      <c r="I992" s="58">
        <v>45232</v>
      </c>
      <c r="J992" s="50" t="s">
        <v>2816</v>
      </c>
      <c r="K992" s="59">
        <v>7151.53</v>
      </c>
      <c r="L992" s="50" t="s">
        <v>37</v>
      </c>
      <c r="M992" s="51" t="s">
        <v>2747</v>
      </c>
      <c r="N992" s="50" t="s">
        <v>29</v>
      </c>
      <c r="O992" s="50" t="s">
        <v>32</v>
      </c>
      <c r="P992" s="50" t="s">
        <v>32</v>
      </c>
      <c r="Q992" s="50" t="s">
        <v>3596</v>
      </c>
      <c r="R992" s="50" t="s">
        <v>29</v>
      </c>
      <c r="S992" s="50" t="s">
        <v>2751</v>
      </c>
      <c r="T992" s="50" t="s">
        <v>2255</v>
      </c>
      <c r="U992" s="50" t="s">
        <v>30</v>
      </c>
      <c r="V992" s="50" t="str">
        <f>VLOOKUP(A992,Register!$D$2:$N$1317,11,0)</f>
        <v>CWIP - CANE YARD ROAD &amp; DRAIN WORK</v>
      </c>
      <c r="W992" s="50" t="s">
        <v>29</v>
      </c>
      <c r="X992" s="50" t="s">
        <v>29</v>
      </c>
    </row>
    <row r="993" spans="1:24" ht="14.1" customHeight="1" x14ac:dyDescent="0.25">
      <c r="A993" s="50" t="str">
        <f t="shared" si="15"/>
        <v>9100000041-0</v>
      </c>
      <c r="B993" s="57" t="s">
        <v>29</v>
      </c>
      <c r="C993" s="50" t="s">
        <v>29</v>
      </c>
      <c r="D993" s="50" t="s">
        <v>3597</v>
      </c>
      <c r="E993" s="50" t="s">
        <v>2814</v>
      </c>
      <c r="F993" s="50" t="s">
        <v>29</v>
      </c>
      <c r="G993" s="50" t="s">
        <v>29</v>
      </c>
      <c r="H993" s="50" t="s">
        <v>2904</v>
      </c>
      <c r="I993" s="58">
        <v>45234</v>
      </c>
      <c r="J993" s="50" t="s">
        <v>2816</v>
      </c>
      <c r="K993" s="59">
        <v>1627.48</v>
      </c>
      <c r="L993" s="50" t="s">
        <v>37</v>
      </c>
      <c r="M993" s="51" t="s">
        <v>2747</v>
      </c>
      <c r="N993" s="50" t="s">
        <v>29</v>
      </c>
      <c r="O993" s="50" t="s">
        <v>32</v>
      </c>
      <c r="P993" s="50" t="s">
        <v>32</v>
      </c>
      <c r="Q993" s="50" t="s">
        <v>3524</v>
      </c>
      <c r="R993" s="50" t="s">
        <v>29</v>
      </c>
      <c r="S993" s="50" t="s">
        <v>2751</v>
      </c>
      <c r="T993" s="50" t="s">
        <v>2273</v>
      </c>
      <c r="U993" s="50" t="s">
        <v>30</v>
      </c>
      <c r="V993" s="50" t="str">
        <f>VLOOKUP(A993,Register!$D$2:$N$1317,11,0)</f>
        <v>Dormitory G+3</v>
      </c>
      <c r="W993" s="50" t="s">
        <v>29</v>
      </c>
      <c r="X993" s="50" t="s">
        <v>29</v>
      </c>
    </row>
    <row r="994" spans="1:24" ht="14.1" customHeight="1" x14ac:dyDescent="0.25">
      <c r="A994" s="50" t="str">
        <f t="shared" si="15"/>
        <v>9100000016-0</v>
      </c>
      <c r="B994" s="57" t="s">
        <v>29</v>
      </c>
      <c r="C994" s="50" t="s">
        <v>29</v>
      </c>
      <c r="D994" s="50" t="s">
        <v>3598</v>
      </c>
      <c r="E994" s="50" t="s">
        <v>2814</v>
      </c>
      <c r="F994" s="50" t="s">
        <v>29</v>
      </c>
      <c r="G994" s="50" t="s">
        <v>29</v>
      </c>
      <c r="H994" s="50" t="s">
        <v>2904</v>
      </c>
      <c r="I994" s="58">
        <v>45234</v>
      </c>
      <c r="J994" s="50" t="s">
        <v>2816</v>
      </c>
      <c r="K994" s="59">
        <v>20804.88</v>
      </c>
      <c r="L994" s="50" t="s">
        <v>37</v>
      </c>
      <c r="M994" s="51" t="s">
        <v>2747</v>
      </c>
      <c r="N994" s="50" t="s">
        <v>29</v>
      </c>
      <c r="O994" s="50" t="s">
        <v>32</v>
      </c>
      <c r="P994" s="50" t="s">
        <v>32</v>
      </c>
      <c r="Q994" s="50" t="s">
        <v>3163</v>
      </c>
      <c r="R994" s="50" t="s">
        <v>29</v>
      </c>
      <c r="S994" s="50" t="s">
        <v>2751</v>
      </c>
      <c r="T994" s="50" t="s">
        <v>2215</v>
      </c>
      <c r="U994" s="50" t="s">
        <v>30</v>
      </c>
      <c r="V994" s="50" t="str">
        <f>VLOOKUP(A994,Register!$D$2:$N$1317,11,0)</f>
        <v>CWIP- ROAD &amp; DRAIN INSIDE FACTORY</v>
      </c>
      <c r="W994" s="50" t="s">
        <v>29</v>
      </c>
      <c r="X994" s="50" t="s">
        <v>29</v>
      </c>
    </row>
    <row r="995" spans="1:24" ht="14.1" customHeight="1" x14ac:dyDescent="0.25">
      <c r="A995" s="50" t="str">
        <f t="shared" si="15"/>
        <v>9100000016-0</v>
      </c>
      <c r="B995" s="57" t="s">
        <v>29</v>
      </c>
      <c r="C995" s="50" t="s">
        <v>29</v>
      </c>
      <c r="D995" s="50" t="s">
        <v>3598</v>
      </c>
      <c r="E995" s="50" t="s">
        <v>2814</v>
      </c>
      <c r="F995" s="50" t="s">
        <v>29</v>
      </c>
      <c r="G995" s="50" t="s">
        <v>29</v>
      </c>
      <c r="H995" s="50" t="s">
        <v>2904</v>
      </c>
      <c r="I995" s="58">
        <v>45234</v>
      </c>
      <c r="J995" s="50" t="s">
        <v>2816</v>
      </c>
      <c r="K995" s="59">
        <v>31936.39</v>
      </c>
      <c r="L995" s="50" t="s">
        <v>37</v>
      </c>
      <c r="M995" s="51" t="s">
        <v>2747</v>
      </c>
      <c r="N995" s="50" t="s">
        <v>29</v>
      </c>
      <c r="O995" s="50" t="s">
        <v>32</v>
      </c>
      <c r="P995" s="50" t="s">
        <v>32</v>
      </c>
      <c r="Q995" s="50" t="s">
        <v>3163</v>
      </c>
      <c r="R995" s="50" t="s">
        <v>29</v>
      </c>
      <c r="S995" s="50" t="s">
        <v>2751</v>
      </c>
      <c r="T995" s="50" t="s">
        <v>2215</v>
      </c>
      <c r="U995" s="50" t="s">
        <v>30</v>
      </c>
      <c r="V995" s="50" t="str">
        <f>VLOOKUP(A995,Register!$D$2:$N$1317,11,0)</f>
        <v>CWIP- ROAD &amp; DRAIN INSIDE FACTORY</v>
      </c>
      <c r="W995" s="50" t="s">
        <v>29</v>
      </c>
      <c r="X995" s="50" t="s">
        <v>29</v>
      </c>
    </row>
    <row r="996" spans="1:24" ht="14.1" customHeight="1" x14ac:dyDescent="0.25">
      <c r="A996" s="50" t="str">
        <f t="shared" si="15"/>
        <v>9100000016-0</v>
      </c>
      <c r="B996" s="57" t="s">
        <v>29</v>
      </c>
      <c r="C996" s="50" t="s">
        <v>29</v>
      </c>
      <c r="D996" s="50" t="s">
        <v>3598</v>
      </c>
      <c r="E996" s="50" t="s">
        <v>2814</v>
      </c>
      <c r="F996" s="50" t="s">
        <v>29</v>
      </c>
      <c r="G996" s="50" t="s">
        <v>29</v>
      </c>
      <c r="H996" s="50" t="s">
        <v>2904</v>
      </c>
      <c r="I996" s="58">
        <v>45234</v>
      </c>
      <c r="J996" s="50" t="s">
        <v>2816</v>
      </c>
      <c r="K996" s="59">
        <v>16546.52</v>
      </c>
      <c r="L996" s="50" t="s">
        <v>37</v>
      </c>
      <c r="M996" s="51" t="s">
        <v>2747</v>
      </c>
      <c r="N996" s="50" t="s">
        <v>29</v>
      </c>
      <c r="O996" s="50" t="s">
        <v>32</v>
      </c>
      <c r="P996" s="50" t="s">
        <v>32</v>
      </c>
      <c r="Q996" s="50" t="s">
        <v>3163</v>
      </c>
      <c r="R996" s="50" t="s">
        <v>29</v>
      </c>
      <c r="S996" s="50" t="s">
        <v>2751</v>
      </c>
      <c r="T996" s="50" t="s">
        <v>2215</v>
      </c>
      <c r="U996" s="50" t="s">
        <v>30</v>
      </c>
      <c r="V996" s="50" t="str">
        <f>VLOOKUP(A996,Register!$D$2:$N$1317,11,0)</f>
        <v>CWIP- ROAD &amp; DRAIN INSIDE FACTORY</v>
      </c>
      <c r="W996" s="50" t="s">
        <v>29</v>
      </c>
      <c r="X996" s="50" t="s">
        <v>29</v>
      </c>
    </row>
    <row r="997" spans="1:24" ht="14.1" customHeight="1" x14ac:dyDescent="0.25">
      <c r="A997" s="50" t="str">
        <f t="shared" si="15"/>
        <v>9100000042-0</v>
      </c>
      <c r="B997" s="57" t="s">
        <v>29</v>
      </c>
      <c r="C997" s="50" t="s">
        <v>29</v>
      </c>
      <c r="D997" s="50" t="s">
        <v>3599</v>
      </c>
      <c r="E997" s="50" t="s">
        <v>2814</v>
      </c>
      <c r="F997" s="50" t="s">
        <v>29</v>
      </c>
      <c r="G997" s="50" t="s">
        <v>29</v>
      </c>
      <c r="H997" s="50" t="s">
        <v>2904</v>
      </c>
      <c r="I997" s="58">
        <v>45234</v>
      </c>
      <c r="J997" s="50" t="s">
        <v>2816</v>
      </c>
      <c r="K997" s="59">
        <v>2250</v>
      </c>
      <c r="L997" s="50" t="s">
        <v>37</v>
      </c>
      <c r="M997" s="51" t="s">
        <v>2747</v>
      </c>
      <c r="N997" s="50" t="s">
        <v>29</v>
      </c>
      <c r="O997" s="50" t="s">
        <v>32</v>
      </c>
      <c r="P997" s="50" t="s">
        <v>32</v>
      </c>
      <c r="Q997" s="50" t="s">
        <v>3588</v>
      </c>
      <c r="R997" s="50" t="s">
        <v>29</v>
      </c>
      <c r="S997" s="50" t="s">
        <v>2751</v>
      </c>
      <c r="T997" s="50" t="s">
        <v>2275</v>
      </c>
      <c r="U997" s="50" t="s">
        <v>30</v>
      </c>
      <c r="V997" s="50" t="str">
        <f>VLOOKUP(A997,Register!$D$2:$N$1317,11,0)</f>
        <v>CWIP- Token Room</v>
      </c>
      <c r="W997" s="50" t="s">
        <v>29</v>
      </c>
      <c r="X997" s="50" t="s">
        <v>29</v>
      </c>
    </row>
    <row r="998" spans="1:24" ht="14.1" customHeight="1" x14ac:dyDescent="0.25">
      <c r="A998" s="50" t="str">
        <f t="shared" si="15"/>
        <v>9100000042-0</v>
      </c>
      <c r="B998" s="57" t="s">
        <v>29</v>
      </c>
      <c r="C998" s="50" t="s">
        <v>29</v>
      </c>
      <c r="D998" s="50" t="s">
        <v>3599</v>
      </c>
      <c r="E998" s="50" t="s">
        <v>2814</v>
      </c>
      <c r="F998" s="50" t="s">
        <v>29</v>
      </c>
      <c r="G998" s="50" t="s">
        <v>29</v>
      </c>
      <c r="H998" s="50" t="s">
        <v>2904</v>
      </c>
      <c r="I998" s="58">
        <v>45234</v>
      </c>
      <c r="J998" s="50" t="s">
        <v>2816</v>
      </c>
      <c r="K998" s="59">
        <v>1205.92</v>
      </c>
      <c r="L998" s="50" t="s">
        <v>37</v>
      </c>
      <c r="M998" s="51" t="s">
        <v>2747</v>
      </c>
      <c r="N998" s="50" t="s">
        <v>29</v>
      </c>
      <c r="O998" s="50" t="s">
        <v>32</v>
      </c>
      <c r="P998" s="50" t="s">
        <v>32</v>
      </c>
      <c r="Q998" s="50" t="s">
        <v>3588</v>
      </c>
      <c r="R998" s="50" t="s">
        <v>29</v>
      </c>
      <c r="S998" s="50" t="s">
        <v>2751</v>
      </c>
      <c r="T998" s="50" t="s">
        <v>2275</v>
      </c>
      <c r="U998" s="50" t="s">
        <v>30</v>
      </c>
      <c r="V998" s="50" t="str">
        <f>VLOOKUP(A998,Register!$D$2:$N$1317,11,0)</f>
        <v>CWIP- Token Room</v>
      </c>
      <c r="W998" s="50" t="s">
        <v>29</v>
      </c>
      <c r="X998" s="50" t="s">
        <v>29</v>
      </c>
    </row>
    <row r="999" spans="1:24" ht="14.1" customHeight="1" x14ac:dyDescent="0.25">
      <c r="A999" s="50" t="str">
        <f t="shared" si="15"/>
        <v>9100000042-0</v>
      </c>
      <c r="B999" s="57" t="s">
        <v>29</v>
      </c>
      <c r="C999" s="50" t="s">
        <v>29</v>
      </c>
      <c r="D999" s="50" t="s">
        <v>3600</v>
      </c>
      <c r="E999" s="50" t="s">
        <v>2814</v>
      </c>
      <c r="F999" s="50" t="s">
        <v>29</v>
      </c>
      <c r="G999" s="50" t="s">
        <v>29</v>
      </c>
      <c r="H999" s="50" t="s">
        <v>2904</v>
      </c>
      <c r="I999" s="58">
        <v>45234</v>
      </c>
      <c r="J999" s="50" t="s">
        <v>2816</v>
      </c>
      <c r="K999" s="59">
        <v>7250</v>
      </c>
      <c r="L999" s="50" t="s">
        <v>37</v>
      </c>
      <c r="M999" s="51" t="s">
        <v>2747</v>
      </c>
      <c r="N999" s="50" t="s">
        <v>29</v>
      </c>
      <c r="O999" s="50" t="s">
        <v>32</v>
      </c>
      <c r="P999" s="50" t="s">
        <v>32</v>
      </c>
      <c r="Q999" s="50" t="s">
        <v>3588</v>
      </c>
      <c r="R999" s="50" t="s">
        <v>29</v>
      </c>
      <c r="S999" s="50" t="s">
        <v>2751</v>
      </c>
      <c r="T999" s="50" t="s">
        <v>2275</v>
      </c>
      <c r="U999" s="50" t="s">
        <v>30</v>
      </c>
      <c r="V999" s="50" t="str">
        <f>VLOOKUP(A999,Register!$D$2:$N$1317,11,0)</f>
        <v>CWIP- Token Room</v>
      </c>
      <c r="W999" s="50" t="s">
        <v>29</v>
      </c>
      <c r="X999" s="50" t="s">
        <v>29</v>
      </c>
    </row>
    <row r="1000" spans="1:24" ht="14.1" customHeight="1" x14ac:dyDescent="0.25">
      <c r="A1000" s="50" t="str">
        <f t="shared" si="15"/>
        <v>9100000032-0</v>
      </c>
      <c r="B1000" s="57" t="s">
        <v>29</v>
      </c>
      <c r="C1000" s="50" t="s">
        <v>29</v>
      </c>
      <c r="D1000" s="50" t="s">
        <v>3601</v>
      </c>
      <c r="E1000" s="50" t="s">
        <v>2814</v>
      </c>
      <c r="F1000" s="50" t="s">
        <v>29</v>
      </c>
      <c r="G1000" s="50" t="s">
        <v>29</v>
      </c>
      <c r="H1000" s="50" t="s">
        <v>2904</v>
      </c>
      <c r="I1000" s="58">
        <v>45234</v>
      </c>
      <c r="J1000" s="50" t="s">
        <v>2816</v>
      </c>
      <c r="K1000" s="59">
        <v>49639.57</v>
      </c>
      <c r="L1000" s="50" t="s">
        <v>37</v>
      </c>
      <c r="M1000" s="51" t="s">
        <v>2747</v>
      </c>
      <c r="N1000" s="50" t="s">
        <v>29</v>
      </c>
      <c r="O1000" s="50" t="s">
        <v>32</v>
      </c>
      <c r="P1000" s="50" t="s">
        <v>32</v>
      </c>
      <c r="Q1000" s="50" t="s">
        <v>3602</v>
      </c>
      <c r="R1000" s="50" t="s">
        <v>29</v>
      </c>
      <c r="S1000" s="50" t="s">
        <v>2751</v>
      </c>
      <c r="T1000" s="50" t="s">
        <v>2255</v>
      </c>
      <c r="U1000" s="50" t="s">
        <v>30</v>
      </c>
      <c r="V1000" s="50" t="str">
        <f>VLOOKUP(A1000,Register!$D$2:$N$1317,11,0)</f>
        <v>CWIP - CANE YARD ROAD &amp; DRAIN WORK</v>
      </c>
      <c r="W1000" s="50" t="s">
        <v>29</v>
      </c>
      <c r="X1000" s="50" t="s">
        <v>29</v>
      </c>
    </row>
    <row r="1001" spans="1:24" ht="14.1" customHeight="1" x14ac:dyDescent="0.25">
      <c r="A1001" s="50" t="str">
        <f t="shared" si="15"/>
        <v>9100000032-0</v>
      </c>
      <c r="B1001" s="57" t="s">
        <v>29</v>
      </c>
      <c r="C1001" s="50" t="s">
        <v>29</v>
      </c>
      <c r="D1001" s="50" t="s">
        <v>3603</v>
      </c>
      <c r="E1001" s="50" t="s">
        <v>2814</v>
      </c>
      <c r="F1001" s="50" t="s">
        <v>29</v>
      </c>
      <c r="G1001" s="50" t="s">
        <v>29</v>
      </c>
      <c r="H1001" s="50" t="s">
        <v>2904</v>
      </c>
      <c r="I1001" s="58">
        <v>45234</v>
      </c>
      <c r="J1001" s="50" t="s">
        <v>2816</v>
      </c>
      <c r="K1001" s="59">
        <v>33373.82</v>
      </c>
      <c r="L1001" s="50" t="s">
        <v>37</v>
      </c>
      <c r="M1001" s="51" t="s">
        <v>2747</v>
      </c>
      <c r="N1001" s="50" t="s">
        <v>29</v>
      </c>
      <c r="O1001" s="50" t="s">
        <v>32</v>
      </c>
      <c r="P1001" s="50" t="s">
        <v>32</v>
      </c>
      <c r="Q1001" s="50" t="s">
        <v>3602</v>
      </c>
      <c r="R1001" s="50" t="s">
        <v>29</v>
      </c>
      <c r="S1001" s="50" t="s">
        <v>2751</v>
      </c>
      <c r="T1001" s="50" t="s">
        <v>2255</v>
      </c>
      <c r="U1001" s="50" t="s">
        <v>30</v>
      </c>
      <c r="V1001" s="50" t="str">
        <f>VLOOKUP(A1001,Register!$D$2:$N$1317,11,0)</f>
        <v>CWIP - CANE YARD ROAD &amp; DRAIN WORK</v>
      </c>
      <c r="W1001" s="50" t="s">
        <v>29</v>
      </c>
      <c r="X1001" s="50" t="s">
        <v>29</v>
      </c>
    </row>
    <row r="1002" spans="1:24" ht="14.1" customHeight="1" x14ac:dyDescent="0.25">
      <c r="A1002" s="50" t="str">
        <f t="shared" si="15"/>
        <v>9100000042-0</v>
      </c>
      <c r="B1002" s="57" t="s">
        <v>29</v>
      </c>
      <c r="C1002" s="50" t="s">
        <v>29</v>
      </c>
      <c r="D1002" s="50" t="s">
        <v>3604</v>
      </c>
      <c r="E1002" s="50" t="s">
        <v>2814</v>
      </c>
      <c r="F1002" s="50" t="s">
        <v>29</v>
      </c>
      <c r="G1002" s="50" t="s">
        <v>29</v>
      </c>
      <c r="H1002" s="50" t="s">
        <v>2904</v>
      </c>
      <c r="I1002" s="58">
        <v>45234</v>
      </c>
      <c r="J1002" s="50" t="s">
        <v>2816</v>
      </c>
      <c r="K1002" s="59">
        <v>100</v>
      </c>
      <c r="L1002" s="50" t="s">
        <v>37</v>
      </c>
      <c r="M1002" s="51" t="s">
        <v>2747</v>
      </c>
      <c r="N1002" s="50" t="s">
        <v>29</v>
      </c>
      <c r="O1002" s="50" t="s">
        <v>32</v>
      </c>
      <c r="P1002" s="50" t="s">
        <v>32</v>
      </c>
      <c r="Q1002" s="50" t="s">
        <v>3588</v>
      </c>
      <c r="R1002" s="50" t="s">
        <v>29</v>
      </c>
      <c r="S1002" s="50" t="s">
        <v>2751</v>
      </c>
      <c r="T1002" s="50" t="s">
        <v>2275</v>
      </c>
      <c r="U1002" s="50" t="s">
        <v>30</v>
      </c>
      <c r="V1002" s="50" t="str">
        <f>VLOOKUP(A1002,Register!$D$2:$N$1317,11,0)</f>
        <v>CWIP- Token Room</v>
      </c>
      <c r="W1002" s="50" t="s">
        <v>29</v>
      </c>
      <c r="X1002" s="50" t="s">
        <v>29</v>
      </c>
    </row>
    <row r="1003" spans="1:24" ht="14.1" customHeight="1" x14ac:dyDescent="0.25">
      <c r="A1003" s="50" t="str">
        <f t="shared" si="15"/>
        <v>9100000042-0</v>
      </c>
      <c r="B1003" s="57" t="s">
        <v>29</v>
      </c>
      <c r="C1003" s="50" t="s">
        <v>29</v>
      </c>
      <c r="D1003" s="50" t="s">
        <v>3604</v>
      </c>
      <c r="E1003" s="50" t="s">
        <v>2814</v>
      </c>
      <c r="F1003" s="50" t="s">
        <v>29</v>
      </c>
      <c r="G1003" s="50" t="s">
        <v>29</v>
      </c>
      <c r="H1003" s="50" t="s">
        <v>2904</v>
      </c>
      <c r="I1003" s="58">
        <v>45234</v>
      </c>
      <c r="J1003" s="50" t="s">
        <v>2816</v>
      </c>
      <c r="K1003" s="59">
        <v>160</v>
      </c>
      <c r="L1003" s="50" t="s">
        <v>37</v>
      </c>
      <c r="M1003" s="51" t="s">
        <v>2747</v>
      </c>
      <c r="N1003" s="50" t="s">
        <v>29</v>
      </c>
      <c r="O1003" s="50" t="s">
        <v>32</v>
      </c>
      <c r="P1003" s="50" t="s">
        <v>32</v>
      </c>
      <c r="Q1003" s="50" t="s">
        <v>3588</v>
      </c>
      <c r="R1003" s="50" t="s">
        <v>29</v>
      </c>
      <c r="S1003" s="50" t="s">
        <v>2751</v>
      </c>
      <c r="T1003" s="50" t="s">
        <v>2275</v>
      </c>
      <c r="U1003" s="50" t="s">
        <v>30</v>
      </c>
      <c r="V1003" s="50" t="str">
        <f>VLOOKUP(A1003,Register!$D$2:$N$1317,11,0)</f>
        <v>CWIP- Token Room</v>
      </c>
      <c r="W1003" s="50" t="s">
        <v>29</v>
      </c>
      <c r="X1003" s="50" t="s">
        <v>29</v>
      </c>
    </row>
    <row r="1004" spans="1:24" ht="14.1" customHeight="1" x14ac:dyDescent="0.25">
      <c r="A1004" s="50" t="str">
        <f t="shared" si="15"/>
        <v>9100000042-0</v>
      </c>
      <c r="B1004" s="57" t="s">
        <v>29</v>
      </c>
      <c r="C1004" s="50" t="s">
        <v>29</v>
      </c>
      <c r="D1004" s="50" t="s">
        <v>3604</v>
      </c>
      <c r="E1004" s="50" t="s">
        <v>2814</v>
      </c>
      <c r="F1004" s="50" t="s">
        <v>29</v>
      </c>
      <c r="G1004" s="50" t="s">
        <v>29</v>
      </c>
      <c r="H1004" s="50" t="s">
        <v>2904</v>
      </c>
      <c r="I1004" s="58">
        <v>45234</v>
      </c>
      <c r="J1004" s="50" t="s">
        <v>2816</v>
      </c>
      <c r="K1004" s="59">
        <v>300.05</v>
      </c>
      <c r="L1004" s="50" t="s">
        <v>37</v>
      </c>
      <c r="M1004" s="51" t="s">
        <v>2747</v>
      </c>
      <c r="N1004" s="50" t="s">
        <v>29</v>
      </c>
      <c r="O1004" s="50" t="s">
        <v>32</v>
      </c>
      <c r="P1004" s="50" t="s">
        <v>32</v>
      </c>
      <c r="Q1004" s="50" t="s">
        <v>3588</v>
      </c>
      <c r="R1004" s="50" t="s">
        <v>29</v>
      </c>
      <c r="S1004" s="50" t="s">
        <v>2751</v>
      </c>
      <c r="T1004" s="50" t="s">
        <v>2275</v>
      </c>
      <c r="U1004" s="50" t="s">
        <v>30</v>
      </c>
      <c r="V1004" s="50" t="str">
        <f>VLOOKUP(A1004,Register!$D$2:$N$1317,11,0)</f>
        <v>CWIP- Token Room</v>
      </c>
      <c r="W1004" s="50" t="s">
        <v>29</v>
      </c>
      <c r="X1004" s="50" t="s">
        <v>29</v>
      </c>
    </row>
    <row r="1005" spans="1:24" ht="14.1" customHeight="1" x14ac:dyDescent="0.25">
      <c r="A1005" s="50" t="str">
        <f t="shared" si="15"/>
        <v>9100000042-0</v>
      </c>
      <c r="B1005" s="57" t="s">
        <v>29</v>
      </c>
      <c r="C1005" s="50" t="s">
        <v>29</v>
      </c>
      <c r="D1005" s="50" t="s">
        <v>3604</v>
      </c>
      <c r="E1005" s="50" t="s">
        <v>2814</v>
      </c>
      <c r="F1005" s="50" t="s">
        <v>29</v>
      </c>
      <c r="G1005" s="50" t="s">
        <v>29</v>
      </c>
      <c r="H1005" s="50" t="s">
        <v>2904</v>
      </c>
      <c r="I1005" s="58">
        <v>45234</v>
      </c>
      <c r="J1005" s="50" t="s">
        <v>2816</v>
      </c>
      <c r="K1005" s="59">
        <v>125</v>
      </c>
      <c r="L1005" s="50" t="s">
        <v>37</v>
      </c>
      <c r="M1005" s="51" t="s">
        <v>2747</v>
      </c>
      <c r="N1005" s="50" t="s">
        <v>29</v>
      </c>
      <c r="O1005" s="50" t="s">
        <v>32</v>
      </c>
      <c r="P1005" s="50" t="s">
        <v>32</v>
      </c>
      <c r="Q1005" s="50" t="s">
        <v>3588</v>
      </c>
      <c r="R1005" s="50" t="s">
        <v>29</v>
      </c>
      <c r="S1005" s="50" t="s">
        <v>2751</v>
      </c>
      <c r="T1005" s="50" t="s">
        <v>2275</v>
      </c>
      <c r="U1005" s="50" t="s">
        <v>30</v>
      </c>
      <c r="V1005" s="50" t="str">
        <f>VLOOKUP(A1005,Register!$D$2:$N$1317,11,0)</f>
        <v>CWIP- Token Room</v>
      </c>
      <c r="W1005" s="50" t="s">
        <v>29</v>
      </c>
      <c r="X1005" s="50" t="s">
        <v>29</v>
      </c>
    </row>
    <row r="1006" spans="1:24" ht="14.1" customHeight="1" x14ac:dyDescent="0.25">
      <c r="A1006" s="50" t="str">
        <f t="shared" si="15"/>
        <v>9100000042-0</v>
      </c>
      <c r="B1006" s="57" t="s">
        <v>29</v>
      </c>
      <c r="C1006" s="50" t="s">
        <v>29</v>
      </c>
      <c r="D1006" s="50" t="s">
        <v>3604</v>
      </c>
      <c r="E1006" s="50" t="s">
        <v>2814</v>
      </c>
      <c r="F1006" s="50" t="s">
        <v>29</v>
      </c>
      <c r="G1006" s="50" t="s">
        <v>29</v>
      </c>
      <c r="H1006" s="50" t="s">
        <v>2904</v>
      </c>
      <c r="I1006" s="58">
        <v>45234</v>
      </c>
      <c r="J1006" s="50" t="s">
        <v>2816</v>
      </c>
      <c r="K1006" s="59">
        <v>72.47</v>
      </c>
      <c r="L1006" s="50" t="s">
        <v>37</v>
      </c>
      <c r="M1006" s="51" t="s">
        <v>2747</v>
      </c>
      <c r="N1006" s="50" t="s">
        <v>29</v>
      </c>
      <c r="O1006" s="50" t="s">
        <v>32</v>
      </c>
      <c r="P1006" s="50" t="s">
        <v>32</v>
      </c>
      <c r="Q1006" s="50" t="s">
        <v>3588</v>
      </c>
      <c r="R1006" s="50" t="s">
        <v>29</v>
      </c>
      <c r="S1006" s="50" t="s">
        <v>2751</v>
      </c>
      <c r="T1006" s="50" t="s">
        <v>2275</v>
      </c>
      <c r="U1006" s="50" t="s">
        <v>30</v>
      </c>
      <c r="V1006" s="50" t="str">
        <f>VLOOKUP(A1006,Register!$D$2:$N$1317,11,0)</f>
        <v>CWIP- Token Room</v>
      </c>
      <c r="W1006" s="50" t="s">
        <v>29</v>
      </c>
      <c r="X1006" s="50" t="s">
        <v>29</v>
      </c>
    </row>
    <row r="1007" spans="1:24" ht="14.1" customHeight="1" x14ac:dyDescent="0.25">
      <c r="A1007" s="50" t="str">
        <f t="shared" si="15"/>
        <v>9100000042-0</v>
      </c>
      <c r="B1007" s="57" t="s">
        <v>29</v>
      </c>
      <c r="C1007" s="50" t="s">
        <v>29</v>
      </c>
      <c r="D1007" s="50" t="s">
        <v>3604</v>
      </c>
      <c r="E1007" s="50" t="s">
        <v>2814</v>
      </c>
      <c r="F1007" s="50" t="s">
        <v>29</v>
      </c>
      <c r="G1007" s="50" t="s">
        <v>29</v>
      </c>
      <c r="H1007" s="50" t="s">
        <v>2904</v>
      </c>
      <c r="I1007" s="58">
        <v>45234</v>
      </c>
      <c r="J1007" s="50" t="s">
        <v>2816</v>
      </c>
      <c r="K1007" s="59">
        <v>19.170000000000002</v>
      </c>
      <c r="L1007" s="50" t="s">
        <v>37</v>
      </c>
      <c r="M1007" s="51" t="s">
        <v>2747</v>
      </c>
      <c r="N1007" s="50" t="s">
        <v>29</v>
      </c>
      <c r="O1007" s="50" t="s">
        <v>32</v>
      </c>
      <c r="P1007" s="50" t="s">
        <v>32</v>
      </c>
      <c r="Q1007" s="50" t="s">
        <v>3588</v>
      </c>
      <c r="R1007" s="50" t="s">
        <v>29</v>
      </c>
      <c r="S1007" s="50" t="s">
        <v>2751</v>
      </c>
      <c r="T1007" s="50" t="s">
        <v>2275</v>
      </c>
      <c r="U1007" s="50" t="s">
        <v>30</v>
      </c>
      <c r="V1007" s="50" t="str">
        <f>VLOOKUP(A1007,Register!$D$2:$N$1317,11,0)</f>
        <v>CWIP- Token Room</v>
      </c>
      <c r="W1007" s="50" t="s">
        <v>29</v>
      </c>
      <c r="X1007" s="50" t="s">
        <v>29</v>
      </c>
    </row>
    <row r="1008" spans="1:24" ht="14.1" customHeight="1" x14ac:dyDescent="0.25">
      <c r="A1008" s="50" t="str">
        <f t="shared" si="15"/>
        <v>9100000042-0</v>
      </c>
      <c r="B1008" s="57" t="s">
        <v>29</v>
      </c>
      <c r="C1008" s="50" t="s">
        <v>29</v>
      </c>
      <c r="D1008" s="50" t="s">
        <v>3604</v>
      </c>
      <c r="E1008" s="50" t="s">
        <v>2814</v>
      </c>
      <c r="F1008" s="50" t="s">
        <v>29</v>
      </c>
      <c r="G1008" s="50" t="s">
        <v>29</v>
      </c>
      <c r="H1008" s="50" t="s">
        <v>2904</v>
      </c>
      <c r="I1008" s="58">
        <v>45234</v>
      </c>
      <c r="J1008" s="50" t="s">
        <v>2816</v>
      </c>
      <c r="K1008" s="59">
        <v>38.14</v>
      </c>
      <c r="L1008" s="50" t="s">
        <v>37</v>
      </c>
      <c r="M1008" s="51" t="s">
        <v>2747</v>
      </c>
      <c r="N1008" s="50" t="s">
        <v>29</v>
      </c>
      <c r="O1008" s="50" t="s">
        <v>32</v>
      </c>
      <c r="P1008" s="50" t="s">
        <v>32</v>
      </c>
      <c r="Q1008" s="50" t="s">
        <v>3588</v>
      </c>
      <c r="R1008" s="50" t="s">
        <v>29</v>
      </c>
      <c r="S1008" s="50" t="s">
        <v>2751</v>
      </c>
      <c r="T1008" s="50" t="s">
        <v>2275</v>
      </c>
      <c r="U1008" s="50" t="s">
        <v>30</v>
      </c>
      <c r="V1008" s="50" t="str">
        <f>VLOOKUP(A1008,Register!$D$2:$N$1317,11,0)</f>
        <v>CWIP- Token Room</v>
      </c>
      <c r="W1008" s="50" t="s">
        <v>29</v>
      </c>
      <c r="X1008" s="50" t="s">
        <v>29</v>
      </c>
    </row>
    <row r="1009" spans="1:24" ht="14.1" customHeight="1" x14ac:dyDescent="0.25">
      <c r="A1009" s="50" t="str">
        <f t="shared" si="15"/>
        <v>9100000032-0</v>
      </c>
      <c r="B1009" s="57" t="s">
        <v>29</v>
      </c>
      <c r="C1009" s="50" t="s">
        <v>29</v>
      </c>
      <c r="D1009" s="50" t="s">
        <v>3605</v>
      </c>
      <c r="E1009" s="50" t="s">
        <v>2814</v>
      </c>
      <c r="F1009" s="50" t="s">
        <v>29</v>
      </c>
      <c r="G1009" s="50" t="s">
        <v>29</v>
      </c>
      <c r="H1009" s="50" t="s">
        <v>2904</v>
      </c>
      <c r="I1009" s="58">
        <v>45235</v>
      </c>
      <c r="J1009" s="50" t="s">
        <v>2816</v>
      </c>
      <c r="K1009" s="59">
        <v>79840.97</v>
      </c>
      <c r="L1009" s="50" t="s">
        <v>37</v>
      </c>
      <c r="M1009" s="51" t="s">
        <v>2747</v>
      </c>
      <c r="N1009" s="50" t="s">
        <v>29</v>
      </c>
      <c r="O1009" s="50" t="s">
        <v>32</v>
      </c>
      <c r="P1009" s="50" t="s">
        <v>32</v>
      </c>
      <c r="Q1009" s="50" t="s">
        <v>3606</v>
      </c>
      <c r="R1009" s="50" t="s">
        <v>29</v>
      </c>
      <c r="S1009" s="50" t="s">
        <v>2751</v>
      </c>
      <c r="T1009" s="50" t="s">
        <v>2255</v>
      </c>
      <c r="U1009" s="50" t="s">
        <v>30</v>
      </c>
      <c r="V1009" s="50" t="str">
        <f>VLOOKUP(A1009,Register!$D$2:$N$1317,11,0)</f>
        <v>CWIP - CANE YARD ROAD &amp; DRAIN WORK</v>
      </c>
      <c r="W1009" s="50" t="s">
        <v>29</v>
      </c>
      <c r="X1009" s="50" t="s">
        <v>29</v>
      </c>
    </row>
    <row r="1010" spans="1:24" ht="14.1" customHeight="1" x14ac:dyDescent="0.25">
      <c r="A1010" s="50" t="str">
        <f t="shared" si="15"/>
        <v>9100000032-0</v>
      </c>
      <c r="B1010" s="57" t="s">
        <v>29</v>
      </c>
      <c r="C1010" s="50" t="s">
        <v>29</v>
      </c>
      <c r="D1010" s="50" t="s">
        <v>3605</v>
      </c>
      <c r="E1010" s="50" t="s">
        <v>2814</v>
      </c>
      <c r="F1010" s="50" t="s">
        <v>29</v>
      </c>
      <c r="G1010" s="50" t="s">
        <v>29</v>
      </c>
      <c r="H1010" s="50" t="s">
        <v>2904</v>
      </c>
      <c r="I1010" s="58">
        <v>45235</v>
      </c>
      <c r="J1010" s="50" t="s">
        <v>2816</v>
      </c>
      <c r="K1010" s="59">
        <v>33093.050000000003</v>
      </c>
      <c r="L1010" s="50" t="s">
        <v>37</v>
      </c>
      <c r="M1010" s="51" t="s">
        <v>2747</v>
      </c>
      <c r="N1010" s="50" t="s">
        <v>29</v>
      </c>
      <c r="O1010" s="50" t="s">
        <v>32</v>
      </c>
      <c r="P1010" s="50" t="s">
        <v>32</v>
      </c>
      <c r="Q1010" s="50" t="s">
        <v>3606</v>
      </c>
      <c r="R1010" s="50" t="s">
        <v>29</v>
      </c>
      <c r="S1010" s="50" t="s">
        <v>2751</v>
      </c>
      <c r="T1010" s="50" t="s">
        <v>2255</v>
      </c>
      <c r="U1010" s="50" t="s">
        <v>30</v>
      </c>
      <c r="V1010" s="50" t="str">
        <f>VLOOKUP(A1010,Register!$D$2:$N$1317,11,0)</f>
        <v>CWIP - CANE YARD ROAD &amp; DRAIN WORK</v>
      </c>
      <c r="W1010" s="50" t="s">
        <v>29</v>
      </c>
      <c r="X1010" s="50" t="s">
        <v>29</v>
      </c>
    </row>
    <row r="1011" spans="1:24" ht="14.1" customHeight="1" x14ac:dyDescent="0.25">
      <c r="A1011" s="50" t="str">
        <f t="shared" si="15"/>
        <v>9100000016-0</v>
      </c>
      <c r="B1011" s="57" t="s">
        <v>29</v>
      </c>
      <c r="C1011" s="50" t="s">
        <v>29</v>
      </c>
      <c r="D1011" s="50" t="s">
        <v>3607</v>
      </c>
      <c r="E1011" s="50" t="s">
        <v>2814</v>
      </c>
      <c r="F1011" s="50" t="s">
        <v>29</v>
      </c>
      <c r="G1011" s="50" t="s">
        <v>29</v>
      </c>
      <c r="H1011" s="50" t="s">
        <v>2904</v>
      </c>
      <c r="I1011" s="58">
        <v>45235</v>
      </c>
      <c r="J1011" s="50" t="s">
        <v>2816</v>
      </c>
      <c r="K1011" s="59">
        <v>16546.52</v>
      </c>
      <c r="L1011" s="50" t="s">
        <v>37</v>
      </c>
      <c r="M1011" s="51" t="s">
        <v>2747</v>
      </c>
      <c r="N1011" s="50" t="s">
        <v>29</v>
      </c>
      <c r="O1011" s="50" t="s">
        <v>32</v>
      </c>
      <c r="P1011" s="50" t="s">
        <v>32</v>
      </c>
      <c r="Q1011" s="50" t="s">
        <v>3163</v>
      </c>
      <c r="R1011" s="50" t="s">
        <v>29</v>
      </c>
      <c r="S1011" s="50" t="s">
        <v>2751</v>
      </c>
      <c r="T1011" s="50" t="s">
        <v>2215</v>
      </c>
      <c r="U1011" s="50" t="s">
        <v>30</v>
      </c>
      <c r="V1011" s="50" t="str">
        <f>VLOOKUP(A1011,Register!$D$2:$N$1317,11,0)</f>
        <v>CWIP- ROAD &amp; DRAIN INSIDE FACTORY</v>
      </c>
      <c r="W1011" s="50" t="s">
        <v>29</v>
      </c>
      <c r="X1011" s="50" t="s">
        <v>29</v>
      </c>
    </row>
    <row r="1012" spans="1:24" ht="14.1" customHeight="1" x14ac:dyDescent="0.25">
      <c r="A1012" s="50" t="str">
        <f t="shared" si="15"/>
        <v>9100000032-0</v>
      </c>
      <c r="B1012" s="57" t="s">
        <v>29</v>
      </c>
      <c r="C1012" s="50" t="s">
        <v>29</v>
      </c>
      <c r="D1012" s="50" t="s">
        <v>3608</v>
      </c>
      <c r="E1012" s="50" t="s">
        <v>2814</v>
      </c>
      <c r="F1012" s="50" t="s">
        <v>29</v>
      </c>
      <c r="G1012" s="50" t="s">
        <v>29</v>
      </c>
      <c r="H1012" s="50" t="s">
        <v>2904</v>
      </c>
      <c r="I1012" s="58">
        <v>45235</v>
      </c>
      <c r="J1012" s="50" t="s">
        <v>2816</v>
      </c>
      <c r="K1012" s="59">
        <v>38141.51</v>
      </c>
      <c r="L1012" s="50" t="s">
        <v>37</v>
      </c>
      <c r="M1012" s="51" t="s">
        <v>2747</v>
      </c>
      <c r="N1012" s="50" t="s">
        <v>29</v>
      </c>
      <c r="O1012" s="50" t="s">
        <v>32</v>
      </c>
      <c r="P1012" s="50" t="s">
        <v>32</v>
      </c>
      <c r="Q1012" s="50" t="s">
        <v>3609</v>
      </c>
      <c r="R1012" s="50" t="s">
        <v>29</v>
      </c>
      <c r="S1012" s="50" t="s">
        <v>2751</v>
      </c>
      <c r="T1012" s="50" t="s">
        <v>2255</v>
      </c>
      <c r="U1012" s="50" t="s">
        <v>30</v>
      </c>
      <c r="V1012" s="50" t="str">
        <f>VLOOKUP(A1012,Register!$D$2:$N$1317,11,0)</f>
        <v>CWIP - CANE YARD ROAD &amp; DRAIN WORK</v>
      </c>
      <c r="W1012" s="50" t="s">
        <v>29</v>
      </c>
      <c r="X1012" s="50" t="s">
        <v>29</v>
      </c>
    </row>
    <row r="1013" spans="1:24" ht="14.1" customHeight="1" x14ac:dyDescent="0.25">
      <c r="A1013" s="50" t="str">
        <f t="shared" si="15"/>
        <v>9100000042-0</v>
      </c>
      <c r="B1013" s="57" t="s">
        <v>29</v>
      </c>
      <c r="C1013" s="50" t="s">
        <v>29</v>
      </c>
      <c r="D1013" s="50" t="s">
        <v>3610</v>
      </c>
      <c r="E1013" s="50" t="s">
        <v>2814</v>
      </c>
      <c r="F1013" s="50" t="s">
        <v>29</v>
      </c>
      <c r="G1013" s="50" t="s">
        <v>29</v>
      </c>
      <c r="H1013" s="50" t="s">
        <v>2904</v>
      </c>
      <c r="I1013" s="58">
        <v>45235</v>
      </c>
      <c r="J1013" s="50" t="s">
        <v>2816</v>
      </c>
      <c r="K1013" s="59">
        <v>6271.18</v>
      </c>
      <c r="L1013" s="50" t="s">
        <v>37</v>
      </c>
      <c r="M1013" s="51" t="s">
        <v>2747</v>
      </c>
      <c r="N1013" s="50" t="s">
        <v>29</v>
      </c>
      <c r="O1013" s="50" t="s">
        <v>32</v>
      </c>
      <c r="P1013" s="50" t="s">
        <v>32</v>
      </c>
      <c r="Q1013" s="50" t="s">
        <v>2937</v>
      </c>
      <c r="R1013" s="50" t="s">
        <v>29</v>
      </c>
      <c r="S1013" s="50" t="s">
        <v>2751</v>
      </c>
      <c r="T1013" s="50" t="s">
        <v>2275</v>
      </c>
      <c r="U1013" s="50" t="s">
        <v>30</v>
      </c>
      <c r="V1013" s="50" t="str">
        <f>VLOOKUP(A1013,Register!$D$2:$N$1317,11,0)</f>
        <v>CWIP- Token Room</v>
      </c>
      <c r="W1013" s="50" t="s">
        <v>29</v>
      </c>
      <c r="X1013" s="50" t="s">
        <v>29</v>
      </c>
    </row>
    <row r="1014" spans="1:24" ht="14.1" customHeight="1" x14ac:dyDescent="0.25">
      <c r="A1014" s="50" t="str">
        <f t="shared" si="15"/>
        <v>9100000042-0</v>
      </c>
      <c r="B1014" s="57" t="s">
        <v>29</v>
      </c>
      <c r="C1014" s="50" t="s">
        <v>29</v>
      </c>
      <c r="D1014" s="50" t="s">
        <v>3610</v>
      </c>
      <c r="E1014" s="50" t="s">
        <v>2814</v>
      </c>
      <c r="F1014" s="50" t="s">
        <v>29</v>
      </c>
      <c r="G1014" s="50" t="s">
        <v>29</v>
      </c>
      <c r="H1014" s="50" t="s">
        <v>2904</v>
      </c>
      <c r="I1014" s="58">
        <v>45235</v>
      </c>
      <c r="J1014" s="50" t="s">
        <v>2816</v>
      </c>
      <c r="K1014" s="59">
        <v>45000</v>
      </c>
      <c r="L1014" s="50" t="s">
        <v>37</v>
      </c>
      <c r="M1014" s="51" t="s">
        <v>2747</v>
      </c>
      <c r="N1014" s="50" t="s">
        <v>29</v>
      </c>
      <c r="O1014" s="50" t="s">
        <v>32</v>
      </c>
      <c r="P1014" s="50" t="s">
        <v>32</v>
      </c>
      <c r="Q1014" s="50" t="s">
        <v>2937</v>
      </c>
      <c r="R1014" s="50" t="s">
        <v>29</v>
      </c>
      <c r="S1014" s="50" t="s">
        <v>2751</v>
      </c>
      <c r="T1014" s="50" t="s">
        <v>2275</v>
      </c>
      <c r="U1014" s="50" t="s">
        <v>30</v>
      </c>
      <c r="V1014" s="50" t="str">
        <f>VLOOKUP(A1014,Register!$D$2:$N$1317,11,0)</f>
        <v>CWIP- Token Room</v>
      </c>
      <c r="W1014" s="50" t="s">
        <v>29</v>
      </c>
      <c r="X1014" s="50" t="s">
        <v>29</v>
      </c>
    </row>
    <row r="1015" spans="1:24" ht="14.1" customHeight="1" x14ac:dyDescent="0.25">
      <c r="A1015" s="50" t="str">
        <f t="shared" si="15"/>
        <v>9100000042-0</v>
      </c>
      <c r="B1015" s="57" t="s">
        <v>29</v>
      </c>
      <c r="C1015" s="50" t="s">
        <v>29</v>
      </c>
      <c r="D1015" s="50" t="s">
        <v>3610</v>
      </c>
      <c r="E1015" s="50" t="s">
        <v>2814</v>
      </c>
      <c r="F1015" s="50" t="s">
        <v>29</v>
      </c>
      <c r="G1015" s="50" t="s">
        <v>29</v>
      </c>
      <c r="H1015" s="50" t="s">
        <v>2904</v>
      </c>
      <c r="I1015" s="58">
        <v>45235</v>
      </c>
      <c r="J1015" s="50" t="s">
        <v>2816</v>
      </c>
      <c r="K1015" s="59">
        <v>8.5</v>
      </c>
      <c r="L1015" s="50" t="s">
        <v>37</v>
      </c>
      <c r="M1015" s="51" t="s">
        <v>2747</v>
      </c>
      <c r="N1015" s="50" t="s">
        <v>29</v>
      </c>
      <c r="O1015" s="50" t="s">
        <v>32</v>
      </c>
      <c r="P1015" s="50" t="s">
        <v>32</v>
      </c>
      <c r="Q1015" s="50" t="s">
        <v>2937</v>
      </c>
      <c r="R1015" s="50" t="s">
        <v>29</v>
      </c>
      <c r="S1015" s="50" t="s">
        <v>2751</v>
      </c>
      <c r="T1015" s="50" t="s">
        <v>2275</v>
      </c>
      <c r="U1015" s="50" t="s">
        <v>30</v>
      </c>
      <c r="V1015" s="50" t="str">
        <f>VLOOKUP(A1015,Register!$D$2:$N$1317,11,0)</f>
        <v>CWIP- Token Room</v>
      </c>
      <c r="W1015" s="50" t="s">
        <v>29</v>
      </c>
      <c r="X1015" s="50" t="s">
        <v>29</v>
      </c>
    </row>
    <row r="1016" spans="1:24" ht="14.1" customHeight="1" x14ac:dyDescent="0.25">
      <c r="A1016" s="50" t="str">
        <f t="shared" si="15"/>
        <v>9100000041-0</v>
      </c>
      <c r="B1016" s="57" t="s">
        <v>29</v>
      </c>
      <c r="C1016" s="50" t="s">
        <v>29</v>
      </c>
      <c r="D1016" s="50" t="s">
        <v>3611</v>
      </c>
      <c r="E1016" s="50" t="s">
        <v>2814</v>
      </c>
      <c r="F1016" s="50" t="s">
        <v>29</v>
      </c>
      <c r="G1016" s="50" t="s">
        <v>29</v>
      </c>
      <c r="H1016" s="50" t="s">
        <v>2904</v>
      </c>
      <c r="I1016" s="58">
        <v>45236</v>
      </c>
      <c r="J1016" s="50" t="s">
        <v>2816</v>
      </c>
      <c r="K1016" s="59">
        <v>27577.54</v>
      </c>
      <c r="L1016" s="50" t="s">
        <v>37</v>
      </c>
      <c r="M1016" s="51" t="s">
        <v>2747</v>
      </c>
      <c r="N1016" s="50" t="s">
        <v>29</v>
      </c>
      <c r="O1016" s="50" t="s">
        <v>32</v>
      </c>
      <c r="P1016" s="50" t="s">
        <v>32</v>
      </c>
      <c r="Q1016" s="50" t="s">
        <v>3612</v>
      </c>
      <c r="R1016" s="50" t="s">
        <v>29</v>
      </c>
      <c r="S1016" s="50" t="s">
        <v>2751</v>
      </c>
      <c r="T1016" s="50" t="s">
        <v>2273</v>
      </c>
      <c r="U1016" s="50" t="s">
        <v>30</v>
      </c>
      <c r="V1016" s="50" t="str">
        <f>VLOOKUP(A1016,Register!$D$2:$N$1317,11,0)</f>
        <v>Dormitory G+3</v>
      </c>
      <c r="W1016" s="50" t="s">
        <v>29</v>
      </c>
      <c r="X1016" s="50" t="s">
        <v>29</v>
      </c>
    </row>
    <row r="1017" spans="1:24" ht="14.1" customHeight="1" x14ac:dyDescent="0.25">
      <c r="A1017" s="50" t="str">
        <f t="shared" si="15"/>
        <v>9100000032-0</v>
      </c>
      <c r="B1017" s="57" t="s">
        <v>29</v>
      </c>
      <c r="C1017" s="50" t="s">
        <v>29</v>
      </c>
      <c r="D1017" s="50" t="s">
        <v>3613</v>
      </c>
      <c r="E1017" s="50" t="s">
        <v>2814</v>
      </c>
      <c r="F1017" s="50" t="s">
        <v>29</v>
      </c>
      <c r="G1017" s="50" t="s">
        <v>29</v>
      </c>
      <c r="H1017" s="50" t="s">
        <v>2904</v>
      </c>
      <c r="I1017" s="58">
        <v>45236</v>
      </c>
      <c r="J1017" s="50" t="s">
        <v>2816</v>
      </c>
      <c r="K1017" s="59">
        <v>33093.050000000003</v>
      </c>
      <c r="L1017" s="50" t="s">
        <v>37</v>
      </c>
      <c r="M1017" s="51" t="s">
        <v>2747</v>
      </c>
      <c r="N1017" s="50" t="s">
        <v>29</v>
      </c>
      <c r="O1017" s="50" t="s">
        <v>32</v>
      </c>
      <c r="P1017" s="50" t="s">
        <v>32</v>
      </c>
      <c r="Q1017" s="50" t="s">
        <v>3445</v>
      </c>
      <c r="R1017" s="50" t="s">
        <v>29</v>
      </c>
      <c r="S1017" s="50" t="s">
        <v>2751</v>
      </c>
      <c r="T1017" s="50" t="s">
        <v>2255</v>
      </c>
      <c r="U1017" s="50" t="s">
        <v>30</v>
      </c>
      <c r="V1017" s="50" t="str">
        <f>VLOOKUP(A1017,Register!$D$2:$N$1317,11,0)</f>
        <v>CWIP - CANE YARD ROAD &amp; DRAIN WORK</v>
      </c>
      <c r="W1017" s="50" t="s">
        <v>29</v>
      </c>
      <c r="X1017" s="50" t="s">
        <v>29</v>
      </c>
    </row>
    <row r="1018" spans="1:24" ht="14.1" customHeight="1" x14ac:dyDescent="0.25">
      <c r="A1018" s="50" t="str">
        <f t="shared" si="15"/>
        <v>9100000032-0</v>
      </c>
      <c r="B1018" s="57" t="s">
        <v>29</v>
      </c>
      <c r="C1018" s="50" t="s">
        <v>29</v>
      </c>
      <c r="D1018" s="50" t="s">
        <v>3613</v>
      </c>
      <c r="E1018" s="50" t="s">
        <v>2814</v>
      </c>
      <c r="F1018" s="50" t="s">
        <v>29</v>
      </c>
      <c r="G1018" s="50" t="s">
        <v>29</v>
      </c>
      <c r="H1018" s="50" t="s">
        <v>2904</v>
      </c>
      <c r="I1018" s="58">
        <v>45236</v>
      </c>
      <c r="J1018" s="50" t="s">
        <v>2816</v>
      </c>
      <c r="K1018" s="59">
        <v>3919.11</v>
      </c>
      <c r="L1018" s="50" t="s">
        <v>37</v>
      </c>
      <c r="M1018" s="51" t="s">
        <v>2747</v>
      </c>
      <c r="N1018" s="50" t="s">
        <v>29</v>
      </c>
      <c r="O1018" s="50" t="s">
        <v>32</v>
      </c>
      <c r="P1018" s="50" t="s">
        <v>32</v>
      </c>
      <c r="Q1018" s="50" t="s">
        <v>3445</v>
      </c>
      <c r="R1018" s="50" t="s">
        <v>29</v>
      </c>
      <c r="S1018" s="50" t="s">
        <v>2751</v>
      </c>
      <c r="T1018" s="50" t="s">
        <v>2255</v>
      </c>
      <c r="U1018" s="50" t="s">
        <v>30</v>
      </c>
      <c r="V1018" s="50" t="str">
        <f>VLOOKUP(A1018,Register!$D$2:$N$1317,11,0)</f>
        <v>CWIP - CANE YARD ROAD &amp; DRAIN WORK</v>
      </c>
      <c r="W1018" s="50" t="s">
        <v>29</v>
      </c>
      <c r="X1018" s="50" t="s">
        <v>29</v>
      </c>
    </row>
    <row r="1019" spans="1:24" ht="14.1" customHeight="1" x14ac:dyDescent="0.25">
      <c r="A1019" s="50" t="str">
        <f t="shared" si="15"/>
        <v>9100000032-0</v>
      </c>
      <c r="B1019" s="57" t="s">
        <v>29</v>
      </c>
      <c r="C1019" s="50" t="s">
        <v>29</v>
      </c>
      <c r="D1019" s="50" t="s">
        <v>3614</v>
      </c>
      <c r="E1019" s="50" t="s">
        <v>2814</v>
      </c>
      <c r="F1019" s="50" t="s">
        <v>29</v>
      </c>
      <c r="G1019" s="50" t="s">
        <v>29</v>
      </c>
      <c r="H1019" s="50" t="s">
        <v>2904</v>
      </c>
      <c r="I1019" s="58">
        <v>45236</v>
      </c>
      <c r="J1019" s="50" t="s">
        <v>2816</v>
      </c>
      <c r="K1019" s="59">
        <v>13788.77</v>
      </c>
      <c r="L1019" s="50" t="s">
        <v>37</v>
      </c>
      <c r="M1019" s="51" t="s">
        <v>2747</v>
      </c>
      <c r="N1019" s="50" t="s">
        <v>29</v>
      </c>
      <c r="O1019" s="50" t="s">
        <v>32</v>
      </c>
      <c r="P1019" s="50" t="s">
        <v>32</v>
      </c>
      <c r="Q1019" s="50" t="s">
        <v>3478</v>
      </c>
      <c r="R1019" s="50" t="s">
        <v>29</v>
      </c>
      <c r="S1019" s="50" t="s">
        <v>2751</v>
      </c>
      <c r="T1019" s="50" t="s">
        <v>2255</v>
      </c>
      <c r="U1019" s="50" t="s">
        <v>30</v>
      </c>
      <c r="V1019" s="50" t="str">
        <f>VLOOKUP(A1019,Register!$D$2:$N$1317,11,0)</f>
        <v>CWIP - CANE YARD ROAD &amp; DRAIN WORK</v>
      </c>
      <c r="W1019" s="50" t="s">
        <v>29</v>
      </c>
      <c r="X1019" s="50" t="s">
        <v>29</v>
      </c>
    </row>
    <row r="1020" spans="1:24" ht="14.1" customHeight="1" x14ac:dyDescent="0.25">
      <c r="A1020" s="50" t="str">
        <f t="shared" si="15"/>
        <v>9100000041-0</v>
      </c>
      <c r="B1020" s="57" t="s">
        <v>29</v>
      </c>
      <c r="C1020" s="50" t="s">
        <v>29</v>
      </c>
      <c r="D1020" s="50" t="s">
        <v>3615</v>
      </c>
      <c r="E1020" s="50" t="s">
        <v>2814</v>
      </c>
      <c r="F1020" s="50" t="s">
        <v>29</v>
      </c>
      <c r="G1020" s="50" t="s">
        <v>29</v>
      </c>
      <c r="H1020" s="50" t="s">
        <v>2904</v>
      </c>
      <c r="I1020" s="58">
        <v>45236</v>
      </c>
      <c r="J1020" s="50" t="s">
        <v>2816</v>
      </c>
      <c r="K1020" s="59">
        <v>6330</v>
      </c>
      <c r="L1020" s="50" t="s">
        <v>37</v>
      </c>
      <c r="M1020" s="51" t="s">
        <v>2747</v>
      </c>
      <c r="N1020" s="50" t="s">
        <v>29</v>
      </c>
      <c r="O1020" s="50" t="s">
        <v>32</v>
      </c>
      <c r="P1020" s="50" t="s">
        <v>32</v>
      </c>
      <c r="Q1020" s="50" t="s">
        <v>3616</v>
      </c>
      <c r="R1020" s="50" t="s">
        <v>29</v>
      </c>
      <c r="S1020" s="50" t="s">
        <v>2751</v>
      </c>
      <c r="T1020" s="50" t="s">
        <v>2273</v>
      </c>
      <c r="U1020" s="50" t="s">
        <v>30</v>
      </c>
      <c r="V1020" s="50" t="str">
        <f>VLOOKUP(A1020,Register!$D$2:$N$1317,11,0)</f>
        <v>Dormitory G+3</v>
      </c>
      <c r="W1020" s="50" t="s">
        <v>29</v>
      </c>
      <c r="X1020" s="50" t="s">
        <v>29</v>
      </c>
    </row>
    <row r="1021" spans="1:24" ht="14.1" customHeight="1" x14ac:dyDescent="0.25">
      <c r="A1021" s="50" t="str">
        <f t="shared" si="15"/>
        <v>9100000041-0</v>
      </c>
      <c r="B1021" s="57" t="s">
        <v>29</v>
      </c>
      <c r="C1021" s="50" t="s">
        <v>29</v>
      </c>
      <c r="D1021" s="50" t="s">
        <v>3615</v>
      </c>
      <c r="E1021" s="50" t="s">
        <v>2814</v>
      </c>
      <c r="F1021" s="50" t="s">
        <v>29</v>
      </c>
      <c r="G1021" s="50" t="s">
        <v>29</v>
      </c>
      <c r="H1021" s="50" t="s">
        <v>2904</v>
      </c>
      <c r="I1021" s="58">
        <v>45236</v>
      </c>
      <c r="J1021" s="50" t="s">
        <v>2816</v>
      </c>
      <c r="K1021" s="59">
        <v>250</v>
      </c>
      <c r="L1021" s="50" t="s">
        <v>37</v>
      </c>
      <c r="M1021" s="51" t="s">
        <v>2747</v>
      </c>
      <c r="N1021" s="50" t="s">
        <v>29</v>
      </c>
      <c r="O1021" s="50" t="s">
        <v>32</v>
      </c>
      <c r="P1021" s="50" t="s">
        <v>32</v>
      </c>
      <c r="Q1021" s="50" t="s">
        <v>3616</v>
      </c>
      <c r="R1021" s="50" t="s">
        <v>29</v>
      </c>
      <c r="S1021" s="50" t="s">
        <v>2751</v>
      </c>
      <c r="T1021" s="50" t="s">
        <v>2273</v>
      </c>
      <c r="U1021" s="50" t="s">
        <v>30</v>
      </c>
      <c r="V1021" s="50" t="str">
        <f>VLOOKUP(A1021,Register!$D$2:$N$1317,11,0)</f>
        <v>Dormitory G+3</v>
      </c>
      <c r="W1021" s="50" t="s">
        <v>29</v>
      </c>
      <c r="X1021" s="50" t="s">
        <v>29</v>
      </c>
    </row>
    <row r="1022" spans="1:24" ht="14.1" customHeight="1" x14ac:dyDescent="0.25">
      <c r="A1022" s="50" t="str">
        <f t="shared" si="15"/>
        <v>9100000032-0</v>
      </c>
      <c r="B1022" s="57" t="s">
        <v>29</v>
      </c>
      <c r="C1022" s="50" t="s">
        <v>29</v>
      </c>
      <c r="D1022" s="50" t="s">
        <v>3617</v>
      </c>
      <c r="E1022" s="50" t="s">
        <v>2814</v>
      </c>
      <c r="F1022" s="50" t="s">
        <v>29</v>
      </c>
      <c r="G1022" s="50" t="s">
        <v>29</v>
      </c>
      <c r="H1022" s="50" t="s">
        <v>2904</v>
      </c>
      <c r="I1022" s="58">
        <v>45236</v>
      </c>
      <c r="J1022" s="50" t="s">
        <v>2816</v>
      </c>
      <c r="K1022" s="59">
        <v>104024.39</v>
      </c>
      <c r="L1022" s="50" t="s">
        <v>37</v>
      </c>
      <c r="M1022" s="51" t="s">
        <v>2747</v>
      </c>
      <c r="N1022" s="50" t="s">
        <v>29</v>
      </c>
      <c r="O1022" s="50" t="s">
        <v>32</v>
      </c>
      <c r="P1022" s="50" t="s">
        <v>32</v>
      </c>
      <c r="Q1022" s="50" t="s">
        <v>3618</v>
      </c>
      <c r="R1022" s="50" t="s">
        <v>29</v>
      </c>
      <c r="S1022" s="50" t="s">
        <v>2751</v>
      </c>
      <c r="T1022" s="50" t="s">
        <v>2255</v>
      </c>
      <c r="U1022" s="50" t="s">
        <v>30</v>
      </c>
      <c r="V1022" s="50" t="str">
        <f>VLOOKUP(A1022,Register!$D$2:$N$1317,11,0)</f>
        <v>CWIP - CANE YARD ROAD &amp; DRAIN WORK</v>
      </c>
      <c r="W1022" s="50" t="s">
        <v>29</v>
      </c>
      <c r="X1022" s="50" t="s">
        <v>29</v>
      </c>
    </row>
    <row r="1023" spans="1:24" ht="14.1" customHeight="1" x14ac:dyDescent="0.25">
      <c r="A1023" s="50" t="str">
        <f t="shared" si="15"/>
        <v>9100000032-0</v>
      </c>
      <c r="B1023" s="57" t="s">
        <v>29</v>
      </c>
      <c r="C1023" s="50" t="s">
        <v>29</v>
      </c>
      <c r="D1023" s="50" t="s">
        <v>3617</v>
      </c>
      <c r="E1023" s="50" t="s">
        <v>2814</v>
      </c>
      <c r="F1023" s="50" t="s">
        <v>29</v>
      </c>
      <c r="G1023" s="50" t="s">
        <v>29</v>
      </c>
      <c r="H1023" s="50" t="s">
        <v>2904</v>
      </c>
      <c r="I1023" s="58">
        <v>45236</v>
      </c>
      <c r="J1023" s="50" t="s">
        <v>2816</v>
      </c>
      <c r="K1023" s="59">
        <v>55888.68</v>
      </c>
      <c r="L1023" s="50" t="s">
        <v>37</v>
      </c>
      <c r="M1023" s="51" t="s">
        <v>2747</v>
      </c>
      <c r="N1023" s="50" t="s">
        <v>29</v>
      </c>
      <c r="O1023" s="50" t="s">
        <v>32</v>
      </c>
      <c r="P1023" s="50" t="s">
        <v>32</v>
      </c>
      <c r="Q1023" s="50" t="s">
        <v>3618</v>
      </c>
      <c r="R1023" s="50" t="s">
        <v>29</v>
      </c>
      <c r="S1023" s="50" t="s">
        <v>2751</v>
      </c>
      <c r="T1023" s="50" t="s">
        <v>2255</v>
      </c>
      <c r="U1023" s="50" t="s">
        <v>30</v>
      </c>
      <c r="V1023" s="50" t="str">
        <f>VLOOKUP(A1023,Register!$D$2:$N$1317,11,0)</f>
        <v>CWIP - CANE YARD ROAD &amp; DRAIN WORK</v>
      </c>
      <c r="W1023" s="50" t="s">
        <v>29</v>
      </c>
      <c r="X1023" s="50" t="s">
        <v>29</v>
      </c>
    </row>
    <row r="1024" spans="1:24" ht="14.1" customHeight="1" x14ac:dyDescent="0.25">
      <c r="A1024" s="50" t="str">
        <f t="shared" si="15"/>
        <v>9100000032-0</v>
      </c>
      <c r="B1024" s="57" t="s">
        <v>29</v>
      </c>
      <c r="C1024" s="50" t="s">
        <v>29</v>
      </c>
      <c r="D1024" s="50" t="s">
        <v>3617</v>
      </c>
      <c r="E1024" s="50" t="s">
        <v>2814</v>
      </c>
      <c r="F1024" s="50" t="s">
        <v>29</v>
      </c>
      <c r="G1024" s="50" t="s">
        <v>29</v>
      </c>
      <c r="H1024" s="50" t="s">
        <v>2904</v>
      </c>
      <c r="I1024" s="58">
        <v>45236</v>
      </c>
      <c r="J1024" s="50" t="s">
        <v>2816</v>
      </c>
      <c r="K1024" s="59">
        <v>5878.67</v>
      </c>
      <c r="L1024" s="50" t="s">
        <v>37</v>
      </c>
      <c r="M1024" s="51" t="s">
        <v>2747</v>
      </c>
      <c r="N1024" s="50" t="s">
        <v>29</v>
      </c>
      <c r="O1024" s="50" t="s">
        <v>32</v>
      </c>
      <c r="P1024" s="50" t="s">
        <v>32</v>
      </c>
      <c r="Q1024" s="50" t="s">
        <v>3618</v>
      </c>
      <c r="R1024" s="50" t="s">
        <v>29</v>
      </c>
      <c r="S1024" s="50" t="s">
        <v>2751</v>
      </c>
      <c r="T1024" s="50" t="s">
        <v>2255</v>
      </c>
      <c r="U1024" s="50" t="s">
        <v>30</v>
      </c>
      <c r="V1024" s="50" t="str">
        <f>VLOOKUP(A1024,Register!$D$2:$N$1317,11,0)</f>
        <v>CWIP - CANE YARD ROAD &amp; DRAIN WORK</v>
      </c>
      <c r="W1024" s="50" t="s">
        <v>29</v>
      </c>
      <c r="X1024" s="50" t="s">
        <v>29</v>
      </c>
    </row>
    <row r="1025" spans="1:24" ht="14.1" customHeight="1" x14ac:dyDescent="0.25">
      <c r="A1025" s="50" t="str">
        <f t="shared" si="15"/>
        <v>9100000042-0</v>
      </c>
      <c r="B1025" s="57" t="s">
        <v>29</v>
      </c>
      <c r="C1025" s="50" t="s">
        <v>29</v>
      </c>
      <c r="D1025" s="50" t="s">
        <v>3619</v>
      </c>
      <c r="E1025" s="50" t="s">
        <v>2814</v>
      </c>
      <c r="F1025" s="50" t="s">
        <v>29</v>
      </c>
      <c r="G1025" s="50" t="s">
        <v>29</v>
      </c>
      <c r="H1025" s="50" t="s">
        <v>2904</v>
      </c>
      <c r="I1025" s="58">
        <v>45236</v>
      </c>
      <c r="J1025" s="50" t="s">
        <v>2816</v>
      </c>
      <c r="K1025" s="59">
        <v>21.32</v>
      </c>
      <c r="L1025" s="50" t="s">
        <v>37</v>
      </c>
      <c r="M1025" s="51" t="s">
        <v>2747</v>
      </c>
      <c r="N1025" s="50" t="s">
        <v>29</v>
      </c>
      <c r="O1025" s="50" t="s">
        <v>32</v>
      </c>
      <c r="P1025" s="50" t="s">
        <v>32</v>
      </c>
      <c r="Q1025" s="50" t="s">
        <v>3618</v>
      </c>
      <c r="R1025" s="50" t="s">
        <v>29</v>
      </c>
      <c r="S1025" s="50" t="s">
        <v>2751</v>
      </c>
      <c r="T1025" s="50" t="s">
        <v>2275</v>
      </c>
      <c r="U1025" s="50" t="s">
        <v>30</v>
      </c>
      <c r="V1025" s="50" t="str">
        <f>VLOOKUP(A1025,Register!$D$2:$N$1317,11,0)</f>
        <v>CWIP- Token Room</v>
      </c>
      <c r="W1025" s="50" t="s">
        <v>29</v>
      </c>
      <c r="X1025" s="50" t="s">
        <v>29</v>
      </c>
    </row>
    <row r="1026" spans="1:24" ht="14.1" customHeight="1" x14ac:dyDescent="0.25">
      <c r="A1026" s="50" t="str">
        <f t="shared" si="15"/>
        <v>9100000040-0</v>
      </c>
      <c r="B1026" s="57" t="s">
        <v>29</v>
      </c>
      <c r="C1026" s="50" t="s">
        <v>29</v>
      </c>
      <c r="D1026" s="50" t="s">
        <v>3620</v>
      </c>
      <c r="E1026" s="50" t="s">
        <v>2814</v>
      </c>
      <c r="F1026" s="50" t="s">
        <v>29</v>
      </c>
      <c r="G1026" s="50" t="s">
        <v>29</v>
      </c>
      <c r="H1026" s="50" t="s">
        <v>2904</v>
      </c>
      <c r="I1026" s="58">
        <v>45236</v>
      </c>
      <c r="J1026" s="50" t="s">
        <v>2816</v>
      </c>
      <c r="K1026" s="59">
        <v>1974.96</v>
      </c>
      <c r="L1026" s="50" t="s">
        <v>37</v>
      </c>
      <c r="M1026" s="51" t="s">
        <v>2747</v>
      </c>
      <c r="N1026" s="50" t="s">
        <v>29</v>
      </c>
      <c r="O1026" s="50" t="s">
        <v>32</v>
      </c>
      <c r="P1026" s="50" t="s">
        <v>32</v>
      </c>
      <c r="Q1026" s="50" t="s">
        <v>3621</v>
      </c>
      <c r="R1026" s="50" t="s">
        <v>29</v>
      </c>
      <c r="S1026" s="50" t="s">
        <v>2751</v>
      </c>
      <c r="T1026" s="50" t="s">
        <v>2271</v>
      </c>
      <c r="U1026" s="50" t="s">
        <v>30</v>
      </c>
      <c r="V1026" s="50" t="str">
        <f>VLOOKUP(A1026,Register!$D$2:$N$1317,11,0)</f>
        <v>Two Room Set G+3</v>
      </c>
      <c r="W1026" s="50" t="s">
        <v>29</v>
      </c>
      <c r="X1026" s="50" t="s">
        <v>29</v>
      </c>
    </row>
    <row r="1027" spans="1:24" ht="14.1" customHeight="1" x14ac:dyDescent="0.25">
      <c r="A1027" s="50" t="str">
        <f t="shared" ref="A1027:A1090" si="16">CONCATENATE(T1027,"-",U1027)</f>
        <v>9100000016-0</v>
      </c>
      <c r="B1027" s="57" t="s">
        <v>29</v>
      </c>
      <c r="C1027" s="50" t="s">
        <v>29</v>
      </c>
      <c r="D1027" s="50" t="s">
        <v>3622</v>
      </c>
      <c r="E1027" s="50" t="s">
        <v>2814</v>
      </c>
      <c r="F1027" s="50" t="s">
        <v>29</v>
      </c>
      <c r="G1027" s="50" t="s">
        <v>29</v>
      </c>
      <c r="H1027" s="50" t="s">
        <v>2904</v>
      </c>
      <c r="I1027" s="58">
        <v>45236</v>
      </c>
      <c r="J1027" s="50" t="s">
        <v>2816</v>
      </c>
      <c r="K1027" s="59">
        <v>13788.77</v>
      </c>
      <c r="L1027" s="50" t="s">
        <v>37</v>
      </c>
      <c r="M1027" s="51" t="s">
        <v>2747</v>
      </c>
      <c r="N1027" s="50" t="s">
        <v>29</v>
      </c>
      <c r="O1027" s="50" t="s">
        <v>32</v>
      </c>
      <c r="P1027" s="50" t="s">
        <v>32</v>
      </c>
      <c r="Q1027" s="50" t="s">
        <v>3623</v>
      </c>
      <c r="R1027" s="50" t="s">
        <v>29</v>
      </c>
      <c r="S1027" s="50" t="s">
        <v>2751</v>
      </c>
      <c r="T1027" s="50" t="s">
        <v>2215</v>
      </c>
      <c r="U1027" s="50" t="s">
        <v>30</v>
      </c>
      <c r="V1027" s="50" t="str">
        <f>VLOOKUP(A1027,Register!$D$2:$N$1317,11,0)</f>
        <v>CWIP- ROAD &amp; DRAIN INSIDE FACTORY</v>
      </c>
      <c r="W1027" s="50" t="s">
        <v>29</v>
      </c>
      <c r="X1027" s="50" t="s">
        <v>29</v>
      </c>
    </row>
    <row r="1028" spans="1:24" ht="14.1" customHeight="1" x14ac:dyDescent="0.25">
      <c r="A1028" s="50" t="str">
        <f t="shared" si="16"/>
        <v>9100000040-0</v>
      </c>
      <c r="B1028" s="57" t="s">
        <v>29</v>
      </c>
      <c r="C1028" s="50" t="s">
        <v>29</v>
      </c>
      <c r="D1028" s="50" t="s">
        <v>3624</v>
      </c>
      <c r="E1028" s="50" t="s">
        <v>2814</v>
      </c>
      <c r="F1028" s="50" t="s">
        <v>29</v>
      </c>
      <c r="G1028" s="50" t="s">
        <v>29</v>
      </c>
      <c r="H1028" s="50" t="s">
        <v>2904</v>
      </c>
      <c r="I1028" s="58">
        <v>45237</v>
      </c>
      <c r="J1028" s="50" t="s">
        <v>2816</v>
      </c>
      <c r="K1028" s="59">
        <v>3103.57</v>
      </c>
      <c r="L1028" s="50" t="s">
        <v>37</v>
      </c>
      <c r="M1028" s="51" t="s">
        <v>2747</v>
      </c>
      <c r="N1028" s="50" t="s">
        <v>29</v>
      </c>
      <c r="O1028" s="50" t="s">
        <v>32</v>
      </c>
      <c r="P1028" s="50" t="s">
        <v>32</v>
      </c>
      <c r="Q1028" s="50" t="s">
        <v>2937</v>
      </c>
      <c r="R1028" s="50" t="s">
        <v>29</v>
      </c>
      <c r="S1028" s="50" t="s">
        <v>2751</v>
      </c>
      <c r="T1028" s="50" t="s">
        <v>2271</v>
      </c>
      <c r="U1028" s="50" t="s">
        <v>30</v>
      </c>
      <c r="V1028" s="50" t="str">
        <f>VLOOKUP(A1028,Register!$D$2:$N$1317,11,0)</f>
        <v>Two Room Set G+3</v>
      </c>
      <c r="W1028" s="50" t="s">
        <v>29</v>
      </c>
      <c r="X1028" s="50" t="s">
        <v>29</v>
      </c>
    </row>
    <row r="1029" spans="1:24" ht="14.1" customHeight="1" x14ac:dyDescent="0.25">
      <c r="A1029" s="50" t="str">
        <f t="shared" si="16"/>
        <v>9100000040-0</v>
      </c>
      <c r="B1029" s="57" t="s">
        <v>29</v>
      </c>
      <c r="C1029" s="50" t="s">
        <v>29</v>
      </c>
      <c r="D1029" s="50" t="s">
        <v>3624</v>
      </c>
      <c r="E1029" s="50" t="s">
        <v>2814</v>
      </c>
      <c r="F1029" s="50" t="s">
        <v>29</v>
      </c>
      <c r="G1029" s="50" t="s">
        <v>29</v>
      </c>
      <c r="H1029" s="50" t="s">
        <v>2904</v>
      </c>
      <c r="I1029" s="58">
        <v>45237</v>
      </c>
      <c r="J1029" s="50" t="s">
        <v>2816</v>
      </c>
      <c r="K1029" s="59">
        <v>1737.82</v>
      </c>
      <c r="L1029" s="50" t="s">
        <v>37</v>
      </c>
      <c r="M1029" s="51" t="s">
        <v>2747</v>
      </c>
      <c r="N1029" s="50" t="s">
        <v>29</v>
      </c>
      <c r="O1029" s="50" t="s">
        <v>32</v>
      </c>
      <c r="P1029" s="50" t="s">
        <v>32</v>
      </c>
      <c r="Q1029" s="50" t="s">
        <v>2937</v>
      </c>
      <c r="R1029" s="50" t="s">
        <v>29</v>
      </c>
      <c r="S1029" s="50" t="s">
        <v>2751</v>
      </c>
      <c r="T1029" s="50" t="s">
        <v>2271</v>
      </c>
      <c r="U1029" s="50" t="s">
        <v>30</v>
      </c>
      <c r="V1029" s="50" t="str">
        <f>VLOOKUP(A1029,Register!$D$2:$N$1317,11,0)</f>
        <v>Two Room Set G+3</v>
      </c>
      <c r="W1029" s="50" t="s">
        <v>29</v>
      </c>
      <c r="X1029" s="50" t="s">
        <v>29</v>
      </c>
    </row>
    <row r="1030" spans="1:24" ht="14.1" customHeight="1" x14ac:dyDescent="0.25">
      <c r="A1030" s="50" t="str">
        <f t="shared" si="16"/>
        <v>9100000040-0</v>
      </c>
      <c r="B1030" s="57" t="s">
        <v>29</v>
      </c>
      <c r="C1030" s="50" t="s">
        <v>29</v>
      </c>
      <c r="D1030" s="50" t="s">
        <v>3624</v>
      </c>
      <c r="E1030" s="50" t="s">
        <v>2814</v>
      </c>
      <c r="F1030" s="50" t="s">
        <v>29</v>
      </c>
      <c r="G1030" s="50" t="s">
        <v>29</v>
      </c>
      <c r="H1030" s="50" t="s">
        <v>2904</v>
      </c>
      <c r="I1030" s="58">
        <v>45237</v>
      </c>
      <c r="J1030" s="50" t="s">
        <v>2816</v>
      </c>
      <c r="K1030" s="59">
        <v>2253.02</v>
      </c>
      <c r="L1030" s="50" t="s">
        <v>37</v>
      </c>
      <c r="M1030" s="51" t="s">
        <v>2747</v>
      </c>
      <c r="N1030" s="50" t="s">
        <v>29</v>
      </c>
      <c r="O1030" s="50" t="s">
        <v>32</v>
      </c>
      <c r="P1030" s="50" t="s">
        <v>32</v>
      </c>
      <c r="Q1030" s="50" t="s">
        <v>2937</v>
      </c>
      <c r="R1030" s="50" t="s">
        <v>29</v>
      </c>
      <c r="S1030" s="50" t="s">
        <v>2751</v>
      </c>
      <c r="T1030" s="50" t="s">
        <v>2271</v>
      </c>
      <c r="U1030" s="50" t="s">
        <v>30</v>
      </c>
      <c r="V1030" s="50" t="str">
        <f>VLOOKUP(A1030,Register!$D$2:$N$1317,11,0)</f>
        <v>Two Room Set G+3</v>
      </c>
      <c r="W1030" s="50" t="s">
        <v>29</v>
      </c>
      <c r="X1030" s="50" t="s">
        <v>29</v>
      </c>
    </row>
    <row r="1031" spans="1:24" ht="14.1" customHeight="1" x14ac:dyDescent="0.25">
      <c r="A1031" s="50" t="str">
        <f t="shared" si="16"/>
        <v>9100000040-0</v>
      </c>
      <c r="B1031" s="57" t="s">
        <v>29</v>
      </c>
      <c r="C1031" s="50" t="s">
        <v>29</v>
      </c>
      <c r="D1031" s="50" t="s">
        <v>3624</v>
      </c>
      <c r="E1031" s="50" t="s">
        <v>2814</v>
      </c>
      <c r="F1031" s="50" t="s">
        <v>29</v>
      </c>
      <c r="G1031" s="50" t="s">
        <v>29</v>
      </c>
      <c r="H1031" s="50" t="s">
        <v>2904</v>
      </c>
      <c r="I1031" s="58">
        <v>45237</v>
      </c>
      <c r="J1031" s="50" t="s">
        <v>2816</v>
      </c>
      <c r="K1031" s="59">
        <v>914.03</v>
      </c>
      <c r="L1031" s="50" t="s">
        <v>37</v>
      </c>
      <c r="M1031" s="51" t="s">
        <v>2747</v>
      </c>
      <c r="N1031" s="50" t="s">
        <v>29</v>
      </c>
      <c r="O1031" s="50" t="s">
        <v>32</v>
      </c>
      <c r="P1031" s="50" t="s">
        <v>32</v>
      </c>
      <c r="Q1031" s="50" t="s">
        <v>2937</v>
      </c>
      <c r="R1031" s="50" t="s">
        <v>29</v>
      </c>
      <c r="S1031" s="50" t="s">
        <v>2751</v>
      </c>
      <c r="T1031" s="50" t="s">
        <v>2271</v>
      </c>
      <c r="U1031" s="50" t="s">
        <v>30</v>
      </c>
      <c r="V1031" s="50" t="str">
        <f>VLOOKUP(A1031,Register!$D$2:$N$1317,11,0)</f>
        <v>Two Room Set G+3</v>
      </c>
      <c r="W1031" s="50" t="s">
        <v>29</v>
      </c>
      <c r="X1031" s="50" t="s">
        <v>29</v>
      </c>
    </row>
    <row r="1032" spans="1:24" ht="14.1" customHeight="1" x14ac:dyDescent="0.25">
      <c r="A1032" s="50" t="str">
        <f t="shared" si="16"/>
        <v>9100000040-0</v>
      </c>
      <c r="B1032" s="57" t="s">
        <v>29</v>
      </c>
      <c r="C1032" s="50" t="s">
        <v>29</v>
      </c>
      <c r="D1032" s="50" t="s">
        <v>3624</v>
      </c>
      <c r="E1032" s="50" t="s">
        <v>2814</v>
      </c>
      <c r="F1032" s="50" t="s">
        <v>29</v>
      </c>
      <c r="G1032" s="50" t="s">
        <v>29</v>
      </c>
      <c r="H1032" s="50" t="s">
        <v>2904</v>
      </c>
      <c r="I1032" s="58">
        <v>45237</v>
      </c>
      <c r="J1032" s="50" t="s">
        <v>2816</v>
      </c>
      <c r="K1032" s="59">
        <v>840.04</v>
      </c>
      <c r="L1032" s="50" t="s">
        <v>37</v>
      </c>
      <c r="M1032" s="51" t="s">
        <v>2747</v>
      </c>
      <c r="N1032" s="50" t="s">
        <v>29</v>
      </c>
      <c r="O1032" s="50" t="s">
        <v>32</v>
      </c>
      <c r="P1032" s="50" t="s">
        <v>32</v>
      </c>
      <c r="Q1032" s="50" t="s">
        <v>2937</v>
      </c>
      <c r="R1032" s="50" t="s">
        <v>29</v>
      </c>
      <c r="S1032" s="50" t="s">
        <v>2751</v>
      </c>
      <c r="T1032" s="50" t="s">
        <v>2271</v>
      </c>
      <c r="U1032" s="50" t="s">
        <v>30</v>
      </c>
      <c r="V1032" s="50" t="str">
        <f>VLOOKUP(A1032,Register!$D$2:$N$1317,11,0)</f>
        <v>Two Room Set G+3</v>
      </c>
      <c r="W1032" s="50" t="s">
        <v>29</v>
      </c>
      <c r="X1032" s="50" t="s">
        <v>29</v>
      </c>
    </row>
    <row r="1033" spans="1:24" ht="14.1" customHeight="1" x14ac:dyDescent="0.25">
      <c r="A1033" s="50" t="str">
        <f t="shared" si="16"/>
        <v>9100000040-0</v>
      </c>
      <c r="B1033" s="57" t="s">
        <v>29</v>
      </c>
      <c r="C1033" s="50" t="s">
        <v>29</v>
      </c>
      <c r="D1033" s="50" t="s">
        <v>3624</v>
      </c>
      <c r="E1033" s="50" t="s">
        <v>2814</v>
      </c>
      <c r="F1033" s="50" t="s">
        <v>29</v>
      </c>
      <c r="G1033" s="50" t="s">
        <v>29</v>
      </c>
      <c r="H1033" s="50" t="s">
        <v>2904</v>
      </c>
      <c r="I1033" s="58">
        <v>45237</v>
      </c>
      <c r="J1033" s="50" t="s">
        <v>2816</v>
      </c>
      <c r="K1033" s="59">
        <v>2234.71</v>
      </c>
      <c r="L1033" s="50" t="s">
        <v>37</v>
      </c>
      <c r="M1033" s="51" t="s">
        <v>2747</v>
      </c>
      <c r="N1033" s="50" t="s">
        <v>29</v>
      </c>
      <c r="O1033" s="50" t="s">
        <v>32</v>
      </c>
      <c r="P1033" s="50" t="s">
        <v>32</v>
      </c>
      <c r="Q1033" s="50" t="s">
        <v>2937</v>
      </c>
      <c r="R1033" s="50" t="s">
        <v>29</v>
      </c>
      <c r="S1033" s="50" t="s">
        <v>2751</v>
      </c>
      <c r="T1033" s="50" t="s">
        <v>2271</v>
      </c>
      <c r="U1033" s="50" t="s">
        <v>30</v>
      </c>
      <c r="V1033" s="50" t="str">
        <f>VLOOKUP(A1033,Register!$D$2:$N$1317,11,0)</f>
        <v>Two Room Set G+3</v>
      </c>
      <c r="W1033" s="50" t="s">
        <v>29</v>
      </c>
      <c r="X1033" s="50" t="s">
        <v>29</v>
      </c>
    </row>
    <row r="1034" spans="1:24" ht="14.1" customHeight="1" x14ac:dyDescent="0.25">
      <c r="A1034" s="50" t="str">
        <f t="shared" si="16"/>
        <v>9100000040-0</v>
      </c>
      <c r="B1034" s="57" t="s">
        <v>29</v>
      </c>
      <c r="C1034" s="50" t="s">
        <v>29</v>
      </c>
      <c r="D1034" s="50" t="s">
        <v>3624</v>
      </c>
      <c r="E1034" s="50" t="s">
        <v>2814</v>
      </c>
      <c r="F1034" s="50" t="s">
        <v>29</v>
      </c>
      <c r="G1034" s="50" t="s">
        <v>29</v>
      </c>
      <c r="H1034" s="50" t="s">
        <v>2904</v>
      </c>
      <c r="I1034" s="58">
        <v>45237</v>
      </c>
      <c r="J1034" s="50" t="s">
        <v>2816</v>
      </c>
      <c r="K1034" s="59">
        <v>5108.92</v>
      </c>
      <c r="L1034" s="50" t="s">
        <v>37</v>
      </c>
      <c r="M1034" s="51" t="s">
        <v>2747</v>
      </c>
      <c r="N1034" s="50" t="s">
        <v>29</v>
      </c>
      <c r="O1034" s="50" t="s">
        <v>32</v>
      </c>
      <c r="P1034" s="50" t="s">
        <v>32</v>
      </c>
      <c r="Q1034" s="50" t="s">
        <v>2937</v>
      </c>
      <c r="R1034" s="50" t="s">
        <v>29</v>
      </c>
      <c r="S1034" s="50" t="s">
        <v>2751</v>
      </c>
      <c r="T1034" s="50" t="s">
        <v>2271</v>
      </c>
      <c r="U1034" s="50" t="s">
        <v>30</v>
      </c>
      <c r="V1034" s="50" t="str">
        <f>VLOOKUP(A1034,Register!$D$2:$N$1317,11,0)</f>
        <v>Two Room Set G+3</v>
      </c>
      <c r="W1034" s="50" t="s">
        <v>29</v>
      </c>
      <c r="X1034" s="50" t="s">
        <v>29</v>
      </c>
    </row>
    <row r="1035" spans="1:24" ht="14.1" customHeight="1" x14ac:dyDescent="0.25">
      <c r="A1035" s="50" t="str">
        <f t="shared" si="16"/>
        <v>9100000040-0</v>
      </c>
      <c r="B1035" s="57" t="s">
        <v>29</v>
      </c>
      <c r="C1035" s="50" t="s">
        <v>29</v>
      </c>
      <c r="D1035" s="50" t="s">
        <v>3624</v>
      </c>
      <c r="E1035" s="50" t="s">
        <v>2814</v>
      </c>
      <c r="F1035" s="50" t="s">
        <v>29</v>
      </c>
      <c r="G1035" s="50" t="s">
        <v>29</v>
      </c>
      <c r="H1035" s="50" t="s">
        <v>2904</v>
      </c>
      <c r="I1035" s="58">
        <v>45237</v>
      </c>
      <c r="J1035" s="50" t="s">
        <v>2816</v>
      </c>
      <c r="K1035" s="59">
        <v>3924.33</v>
      </c>
      <c r="L1035" s="50" t="s">
        <v>37</v>
      </c>
      <c r="M1035" s="51" t="s">
        <v>2747</v>
      </c>
      <c r="N1035" s="50" t="s">
        <v>29</v>
      </c>
      <c r="O1035" s="50" t="s">
        <v>32</v>
      </c>
      <c r="P1035" s="50" t="s">
        <v>32</v>
      </c>
      <c r="Q1035" s="50" t="s">
        <v>2937</v>
      </c>
      <c r="R1035" s="50" t="s">
        <v>29</v>
      </c>
      <c r="S1035" s="50" t="s">
        <v>2751</v>
      </c>
      <c r="T1035" s="50" t="s">
        <v>2271</v>
      </c>
      <c r="U1035" s="50" t="s">
        <v>30</v>
      </c>
      <c r="V1035" s="50" t="str">
        <f>VLOOKUP(A1035,Register!$D$2:$N$1317,11,0)</f>
        <v>Two Room Set G+3</v>
      </c>
      <c r="W1035" s="50" t="s">
        <v>29</v>
      </c>
      <c r="X1035" s="50" t="s">
        <v>29</v>
      </c>
    </row>
    <row r="1036" spans="1:24" ht="14.1" customHeight="1" x14ac:dyDescent="0.25">
      <c r="A1036" s="50" t="str">
        <f t="shared" si="16"/>
        <v>9100000040-0</v>
      </c>
      <c r="B1036" s="57" t="s">
        <v>29</v>
      </c>
      <c r="C1036" s="50" t="s">
        <v>29</v>
      </c>
      <c r="D1036" s="50" t="s">
        <v>3624</v>
      </c>
      <c r="E1036" s="50" t="s">
        <v>2814</v>
      </c>
      <c r="F1036" s="50" t="s">
        <v>29</v>
      </c>
      <c r="G1036" s="50" t="s">
        <v>29</v>
      </c>
      <c r="H1036" s="50" t="s">
        <v>2904</v>
      </c>
      <c r="I1036" s="58">
        <v>45237</v>
      </c>
      <c r="J1036" s="50" t="s">
        <v>2816</v>
      </c>
      <c r="K1036" s="59">
        <v>4191.95</v>
      </c>
      <c r="L1036" s="50" t="s">
        <v>37</v>
      </c>
      <c r="M1036" s="51" t="s">
        <v>2747</v>
      </c>
      <c r="N1036" s="50" t="s">
        <v>29</v>
      </c>
      <c r="O1036" s="50" t="s">
        <v>32</v>
      </c>
      <c r="P1036" s="50" t="s">
        <v>32</v>
      </c>
      <c r="Q1036" s="50" t="s">
        <v>2937</v>
      </c>
      <c r="R1036" s="50" t="s">
        <v>29</v>
      </c>
      <c r="S1036" s="50" t="s">
        <v>2751</v>
      </c>
      <c r="T1036" s="50" t="s">
        <v>2271</v>
      </c>
      <c r="U1036" s="50" t="s">
        <v>30</v>
      </c>
      <c r="V1036" s="50" t="str">
        <f>VLOOKUP(A1036,Register!$D$2:$N$1317,11,0)</f>
        <v>Two Room Set G+3</v>
      </c>
      <c r="W1036" s="50" t="s">
        <v>29</v>
      </c>
      <c r="X1036" s="50" t="s">
        <v>29</v>
      </c>
    </row>
    <row r="1037" spans="1:24" ht="14.1" customHeight="1" x14ac:dyDescent="0.25">
      <c r="A1037" s="50" t="str">
        <f t="shared" si="16"/>
        <v>9100000040-0</v>
      </c>
      <c r="B1037" s="57" t="s">
        <v>29</v>
      </c>
      <c r="C1037" s="50" t="s">
        <v>29</v>
      </c>
      <c r="D1037" s="50" t="s">
        <v>3624</v>
      </c>
      <c r="E1037" s="50" t="s">
        <v>2814</v>
      </c>
      <c r="F1037" s="50" t="s">
        <v>29</v>
      </c>
      <c r="G1037" s="50" t="s">
        <v>29</v>
      </c>
      <c r="H1037" s="50" t="s">
        <v>2904</v>
      </c>
      <c r="I1037" s="58">
        <v>45237</v>
      </c>
      <c r="J1037" s="50" t="s">
        <v>2816</v>
      </c>
      <c r="K1037" s="59">
        <v>5921.32</v>
      </c>
      <c r="L1037" s="50" t="s">
        <v>37</v>
      </c>
      <c r="M1037" s="51" t="s">
        <v>2747</v>
      </c>
      <c r="N1037" s="50" t="s">
        <v>29</v>
      </c>
      <c r="O1037" s="50" t="s">
        <v>32</v>
      </c>
      <c r="P1037" s="50" t="s">
        <v>32</v>
      </c>
      <c r="Q1037" s="50" t="s">
        <v>2937</v>
      </c>
      <c r="R1037" s="50" t="s">
        <v>29</v>
      </c>
      <c r="S1037" s="50" t="s">
        <v>2751</v>
      </c>
      <c r="T1037" s="50" t="s">
        <v>2271</v>
      </c>
      <c r="U1037" s="50" t="s">
        <v>30</v>
      </c>
      <c r="V1037" s="50" t="str">
        <f>VLOOKUP(A1037,Register!$D$2:$N$1317,11,0)</f>
        <v>Two Room Set G+3</v>
      </c>
      <c r="W1037" s="50" t="s">
        <v>29</v>
      </c>
      <c r="X1037" s="50" t="s">
        <v>29</v>
      </c>
    </row>
    <row r="1038" spans="1:24" ht="14.1" customHeight="1" x14ac:dyDescent="0.25">
      <c r="A1038" s="50" t="str">
        <f t="shared" si="16"/>
        <v>9100000040-0</v>
      </c>
      <c r="B1038" s="57" t="s">
        <v>29</v>
      </c>
      <c r="C1038" s="50" t="s">
        <v>29</v>
      </c>
      <c r="D1038" s="50" t="s">
        <v>3624</v>
      </c>
      <c r="E1038" s="50" t="s">
        <v>2814</v>
      </c>
      <c r="F1038" s="50" t="s">
        <v>29</v>
      </c>
      <c r="G1038" s="50" t="s">
        <v>29</v>
      </c>
      <c r="H1038" s="50" t="s">
        <v>2904</v>
      </c>
      <c r="I1038" s="58">
        <v>45237</v>
      </c>
      <c r="J1038" s="50" t="s">
        <v>2816</v>
      </c>
      <c r="K1038" s="59">
        <v>441.17</v>
      </c>
      <c r="L1038" s="50" t="s">
        <v>37</v>
      </c>
      <c r="M1038" s="51" t="s">
        <v>2747</v>
      </c>
      <c r="N1038" s="50" t="s">
        <v>29</v>
      </c>
      <c r="O1038" s="50" t="s">
        <v>32</v>
      </c>
      <c r="P1038" s="50" t="s">
        <v>32</v>
      </c>
      <c r="Q1038" s="50" t="s">
        <v>2937</v>
      </c>
      <c r="R1038" s="50" t="s">
        <v>29</v>
      </c>
      <c r="S1038" s="50" t="s">
        <v>2751</v>
      </c>
      <c r="T1038" s="50" t="s">
        <v>2271</v>
      </c>
      <c r="U1038" s="50" t="s">
        <v>30</v>
      </c>
      <c r="V1038" s="50" t="str">
        <f>VLOOKUP(A1038,Register!$D$2:$N$1317,11,0)</f>
        <v>Two Room Set G+3</v>
      </c>
      <c r="W1038" s="50" t="s">
        <v>29</v>
      </c>
      <c r="X1038" s="50" t="s">
        <v>29</v>
      </c>
    </row>
    <row r="1039" spans="1:24" ht="14.1" customHeight="1" x14ac:dyDescent="0.25">
      <c r="A1039" s="50" t="str">
        <f t="shared" si="16"/>
        <v>9100000040-0</v>
      </c>
      <c r="B1039" s="57" t="s">
        <v>29</v>
      </c>
      <c r="C1039" s="50" t="s">
        <v>29</v>
      </c>
      <c r="D1039" s="50" t="s">
        <v>3624</v>
      </c>
      <c r="E1039" s="50" t="s">
        <v>2814</v>
      </c>
      <c r="F1039" s="50" t="s">
        <v>29</v>
      </c>
      <c r="G1039" s="50" t="s">
        <v>29</v>
      </c>
      <c r="H1039" s="50" t="s">
        <v>2904</v>
      </c>
      <c r="I1039" s="58">
        <v>45237</v>
      </c>
      <c r="J1039" s="50" t="s">
        <v>2816</v>
      </c>
      <c r="K1039" s="59">
        <v>651.20000000000005</v>
      </c>
      <c r="L1039" s="50" t="s">
        <v>37</v>
      </c>
      <c r="M1039" s="51" t="s">
        <v>2747</v>
      </c>
      <c r="N1039" s="50" t="s">
        <v>29</v>
      </c>
      <c r="O1039" s="50" t="s">
        <v>32</v>
      </c>
      <c r="P1039" s="50" t="s">
        <v>32</v>
      </c>
      <c r="Q1039" s="50" t="s">
        <v>2937</v>
      </c>
      <c r="R1039" s="50" t="s">
        <v>29</v>
      </c>
      <c r="S1039" s="50" t="s">
        <v>2751</v>
      </c>
      <c r="T1039" s="50" t="s">
        <v>2271</v>
      </c>
      <c r="U1039" s="50" t="s">
        <v>30</v>
      </c>
      <c r="V1039" s="50" t="str">
        <f>VLOOKUP(A1039,Register!$D$2:$N$1317,11,0)</f>
        <v>Two Room Set G+3</v>
      </c>
      <c r="W1039" s="50" t="s">
        <v>29</v>
      </c>
      <c r="X1039" s="50" t="s">
        <v>29</v>
      </c>
    </row>
    <row r="1040" spans="1:24" ht="14.1" customHeight="1" x14ac:dyDescent="0.25">
      <c r="A1040" s="50" t="str">
        <f t="shared" si="16"/>
        <v>9100000040-0</v>
      </c>
      <c r="B1040" s="57" t="s">
        <v>29</v>
      </c>
      <c r="C1040" s="50" t="s">
        <v>29</v>
      </c>
      <c r="D1040" s="50" t="s">
        <v>3624</v>
      </c>
      <c r="E1040" s="50" t="s">
        <v>2814</v>
      </c>
      <c r="F1040" s="50" t="s">
        <v>29</v>
      </c>
      <c r="G1040" s="50" t="s">
        <v>29</v>
      </c>
      <c r="H1040" s="50" t="s">
        <v>2904</v>
      </c>
      <c r="I1040" s="58">
        <v>45237</v>
      </c>
      <c r="J1040" s="50" t="s">
        <v>2816</v>
      </c>
      <c r="K1040" s="59">
        <v>1968</v>
      </c>
      <c r="L1040" s="50" t="s">
        <v>37</v>
      </c>
      <c r="M1040" s="51" t="s">
        <v>2747</v>
      </c>
      <c r="N1040" s="50" t="s">
        <v>29</v>
      </c>
      <c r="O1040" s="50" t="s">
        <v>32</v>
      </c>
      <c r="P1040" s="50" t="s">
        <v>32</v>
      </c>
      <c r="Q1040" s="50" t="s">
        <v>2937</v>
      </c>
      <c r="R1040" s="50" t="s">
        <v>29</v>
      </c>
      <c r="S1040" s="50" t="s">
        <v>2751</v>
      </c>
      <c r="T1040" s="50" t="s">
        <v>2271</v>
      </c>
      <c r="U1040" s="50" t="s">
        <v>30</v>
      </c>
      <c r="V1040" s="50" t="str">
        <f>VLOOKUP(A1040,Register!$D$2:$N$1317,11,0)</f>
        <v>Two Room Set G+3</v>
      </c>
      <c r="W1040" s="50" t="s">
        <v>29</v>
      </c>
      <c r="X1040" s="50" t="s">
        <v>29</v>
      </c>
    </row>
    <row r="1041" spans="1:24" ht="14.1" customHeight="1" x14ac:dyDescent="0.25">
      <c r="A1041" s="50" t="str">
        <f t="shared" si="16"/>
        <v>9100000040-0</v>
      </c>
      <c r="B1041" s="57" t="s">
        <v>29</v>
      </c>
      <c r="C1041" s="50" t="s">
        <v>29</v>
      </c>
      <c r="D1041" s="50" t="s">
        <v>3624</v>
      </c>
      <c r="E1041" s="50" t="s">
        <v>2814</v>
      </c>
      <c r="F1041" s="50" t="s">
        <v>29</v>
      </c>
      <c r="G1041" s="50" t="s">
        <v>29</v>
      </c>
      <c r="H1041" s="50" t="s">
        <v>2904</v>
      </c>
      <c r="I1041" s="58">
        <v>45237</v>
      </c>
      <c r="J1041" s="50" t="s">
        <v>2816</v>
      </c>
      <c r="K1041" s="59">
        <v>520</v>
      </c>
      <c r="L1041" s="50" t="s">
        <v>37</v>
      </c>
      <c r="M1041" s="51" t="s">
        <v>2747</v>
      </c>
      <c r="N1041" s="50" t="s">
        <v>29</v>
      </c>
      <c r="O1041" s="50" t="s">
        <v>32</v>
      </c>
      <c r="P1041" s="50" t="s">
        <v>32</v>
      </c>
      <c r="Q1041" s="50" t="s">
        <v>2937</v>
      </c>
      <c r="R1041" s="50" t="s">
        <v>29</v>
      </c>
      <c r="S1041" s="50" t="s">
        <v>2751</v>
      </c>
      <c r="T1041" s="50" t="s">
        <v>2271</v>
      </c>
      <c r="U1041" s="50" t="s">
        <v>30</v>
      </c>
      <c r="V1041" s="50" t="str">
        <f>VLOOKUP(A1041,Register!$D$2:$N$1317,11,0)</f>
        <v>Two Room Set G+3</v>
      </c>
      <c r="W1041" s="50" t="s">
        <v>29</v>
      </c>
      <c r="X1041" s="50" t="s">
        <v>29</v>
      </c>
    </row>
    <row r="1042" spans="1:24" ht="14.1" customHeight="1" x14ac:dyDescent="0.25">
      <c r="A1042" s="50" t="str">
        <f t="shared" si="16"/>
        <v>9100000040-0</v>
      </c>
      <c r="B1042" s="57" t="s">
        <v>29</v>
      </c>
      <c r="C1042" s="50" t="s">
        <v>29</v>
      </c>
      <c r="D1042" s="50" t="s">
        <v>3624</v>
      </c>
      <c r="E1042" s="50" t="s">
        <v>2814</v>
      </c>
      <c r="F1042" s="50" t="s">
        <v>29</v>
      </c>
      <c r="G1042" s="50" t="s">
        <v>29</v>
      </c>
      <c r="H1042" s="50" t="s">
        <v>2904</v>
      </c>
      <c r="I1042" s="58">
        <v>45237</v>
      </c>
      <c r="J1042" s="50" t="s">
        <v>2816</v>
      </c>
      <c r="K1042" s="59">
        <v>17644.080000000002</v>
      </c>
      <c r="L1042" s="50" t="s">
        <v>37</v>
      </c>
      <c r="M1042" s="51" t="s">
        <v>2747</v>
      </c>
      <c r="N1042" s="50" t="s">
        <v>29</v>
      </c>
      <c r="O1042" s="50" t="s">
        <v>32</v>
      </c>
      <c r="P1042" s="50" t="s">
        <v>32</v>
      </c>
      <c r="Q1042" s="50" t="s">
        <v>2937</v>
      </c>
      <c r="R1042" s="50" t="s">
        <v>29</v>
      </c>
      <c r="S1042" s="50" t="s">
        <v>2751</v>
      </c>
      <c r="T1042" s="50" t="s">
        <v>2271</v>
      </c>
      <c r="U1042" s="50" t="s">
        <v>30</v>
      </c>
      <c r="V1042" s="50" t="str">
        <f>VLOOKUP(A1042,Register!$D$2:$N$1317,11,0)</f>
        <v>Two Room Set G+3</v>
      </c>
      <c r="W1042" s="50" t="s">
        <v>29</v>
      </c>
      <c r="X1042" s="50" t="s">
        <v>29</v>
      </c>
    </row>
    <row r="1043" spans="1:24" ht="14.1" customHeight="1" x14ac:dyDescent="0.25">
      <c r="A1043" s="50" t="str">
        <f t="shared" si="16"/>
        <v>9100000040-0</v>
      </c>
      <c r="B1043" s="57" t="s">
        <v>29</v>
      </c>
      <c r="C1043" s="50" t="s">
        <v>29</v>
      </c>
      <c r="D1043" s="50" t="s">
        <v>3624</v>
      </c>
      <c r="E1043" s="50" t="s">
        <v>2814</v>
      </c>
      <c r="F1043" s="50" t="s">
        <v>29</v>
      </c>
      <c r="G1043" s="50" t="s">
        <v>29</v>
      </c>
      <c r="H1043" s="50" t="s">
        <v>2904</v>
      </c>
      <c r="I1043" s="58">
        <v>45237</v>
      </c>
      <c r="J1043" s="50" t="s">
        <v>2816</v>
      </c>
      <c r="K1043" s="59">
        <v>18304</v>
      </c>
      <c r="L1043" s="50" t="s">
        <v>37</v>
      </c>
      <c r="M1043" s="51" t="s">
        <v>2747</v>
      </c>
      <c r="N1043" s="50" t="s">
        <v>29</v>
      </c>
      <c r="O1043" s="50" t="s">
        <v>32</v>
      </c>
      <c r="P1043" s="50" t="s">
        <v>32</v>
      </c>
      <c r="Q1043" s="50" t="s">
        <v>2937</v>
      </c>
      <c r="R1043" s="50" t="s">
        <v>29</v>
      </c>
      <c r="S1043" s="50" t="s">
        <v>2751</v>
      </c>
      <c r="T1043" s="50" t="s">
        <v>2271</v>
      </c>
      <c r="U1043" s="50" t="s">
        <v>30</v>
      </c>
      <c r="V1043" s="50" t="str">
        <f>VLOOKUP(A1043,Register!$D$2:$N$1317,11,0)</f>
        <v>Two Room Set G+3</v>
      </c>
      <c r="W1043" s="50" t="s">
        <v>29</v>
      </c>
      <c r="X1043" s="50" t="s">
        <v>29</v>
      </c>
    </row>
    <row r="1044" spans="1:24" ht="14.1" customHeight="1" x14ac:dyDescent="0.25">
      <c r="A1044" s="50" t="str">
        <f t="shared" si="16"/>
        <v>9100000040-0</v>
      </c>
      <c r="B1044" s="57" t="s">
        <v>29</v>
      </c>
      <c r="C1044" s="50" t="s">
        <v>29</v>
      </c>
      <c r="D1044" s="50" t="s">
        <v>3624</v>
      </c>
      <c r="E1044" s="50" t="s">
        <v>2814</v>
      </c>
      <c r="F1044" s="50" t="s">
        <v>29</v>
      </c>
      <c r="G1044" s="50" t="s">
        <v>29</v>
      </c>
      <c r="H1044" s="50" t="s">
        <v>2904</v>
      </c>
      <c r="I1044" s="58">
        <v>45237</v>
      </c>
      <c r="J1044" s="50" t="s">
        <v>2816</v>
      </c>
      <c r="K1044" s="59">
        <v>1564.44</v>
      </c>
      <c r="L1044" s="50" t="s">
        <v>37</v>
      </c>
      <c r="M1044" s="51" t="s">
        <v>2747</v>
      </c>
      <c r="N1044" s="50" t="s">
        <v>29</v>
      </c>
      <c r="O1044" s="50" t="s">
        <v>32</v>
      </c>
      <c r="P1044" s="50" t="s">
        <v>32</v>
      </c>
      <c r="Q1044" s="50" t="s">
        <v>2937</v>
      </c>
      <c r="R1044" s="50" t="s">
        <v>29</v>
      </c>
      <c r="S1044" s="50" t="s">
        <v>2751</v>
      </c>
      <c r="T1044" s="50" t="s">
        <v>2271</v>
      </c>
      <c r="U1044" s="50" t="s">
        <v>30</v>
      </c>
      <c r="V1044" s="50" t="str">
        <f>VLOOKUP(A1044,Register!$D$2:$N$1317,11,0)</f>
        <v>Two Room Set G+3</v>
      </c>
      <c r="W1044" s="50" t="s">
        <v>29</v>
      </c>
      <c r="X1044" s="50" t="s">
        <v>29</v>
      </c>
    </row>
    <row r="1045" spans="1:24" ht="14.1" customHeight="1" x14ac:dyDescent="0.25">
      <c r="A1045" s="50" t="str">
        <f t="shared" si="16"/>
        <v>9100000040-0</v>
      </c>
      <c r="B1045" s="57" t="s">
        <v>29</v>
      </c>
      <c r="C1045" s="50" t="s">
        <v>29</v>
      </c>
      <c r="D1045" s="50" t="s">
        <v>3624</v>
      </c>
      <c r="E1045" s="50" t="s">
        <v>2814</v>
      </c>
      <c r="F1045" s="50" t="s">
        <v>29</v>
      </c>
      <c r="G1045" s="50" t="s">
        <v>29</v>
      </c>
      <c r="H1045" s="50" t="s">
        <v>2904</v>
      </c>
      <c r="I1045" s="58">
        <v>45237</v>
      </c>
      <c r="J1045" s="50" t="s">
        <v>2816</v>
      </c>
      <c r="K1045" s="59">
        <v>24146.82</v>
      </c>
      <c r="L1045" s="50" t="s">
        <v>37</v>
      </c>
      <c r="M1045" s="51" t="s">
        <v>2747</v>
      </c>
      <c r="N1045" s="50" t="s">
        <v>29</v>
      </c>
      <c r="O1045" s="50" t="s">
        <v>32</v>
      </c>
      <c r="P1045" s="50" t="s">
        <v>32</v>
      </c>
      <c r="Q1045" s="50" t="s">
        <v>2937</v>
      </c>
      <c r="R1045" s="50" t="s">
        <v>29</v>
      </c>
      <c r="S1045" s="50" t="s">
        <v>2751</v>
      </c>
      <c r="T1045" s="50" t="s">
        <v>2271</v>
      </c>
      <c r="U1045" s="50" t="s">
        <v>30</v>
      </c>
      <c r="V1045" s="50" t="str">
        <f>VLOOKUP(A1045,Register!$D$2:$N$1317,11,0)</f>
        <v>Two Room Set G+3</v>
      </c>
      <c r="W1045" s="50" t="s">
        <v>29</v>
      </c>
      <c r="X1045" s="50" t="s">
        <v>29</v>
      </c>
    </row>
    <row r="1046" spans="1:24" ht="14.1" customHeight="1" x14ac:dyDescent="0.25">
      <c r="A1046" s="50" t="str">
        <f t="shared" si="16"/>
        <v>9100000040-0</v>
      </c>
      <c r="B1046" s="57" t="s">
        <v>29</v>
      </c>
      <c r="C1046" s="50" t="s">
        <v>29</v>
      </c>
      <c r="D1046" s="50" t="s">
        <v>3624</v>
      </c>
      <c r="E1046" s="50" t="s">
        <v>2814</v>
      </c>
      <c r="F1046" s="50" t="s">
        <v>29</v>
      </c>
      <c r="G1046" s="50" t="s">
        <v>29</v>
      </c>
      <c r="H1046" s="50" t="s">
        <v>2904</v>
      </c>
      <c r="I1046" s="58">
        <v>45237</v>
      </c>
      <c r="J1046" s="50" t="s">
        <v>2816</v>
      </c>
      <c r="K1046" s="59">
        <v>32659.89</v>
      </c>
      <c r="L1046" s="50" t="s">
        <v>37</v>
      </c>
      <c r="M1046" s="51" t="s">
        <v>2747</v>
      </c>
      <c r="N1046" s="50" t="s">
        <v>29</v>
      </c>
      <c r="O1046" s="50" t="s">
        <v>32</v>
      </c>
      <c r="P1046" s="50" t="s">
        <v>32</v>
      </c>
      <c r="Q1046" s="50" t="s">
        <v>2937</v>
      </c>
      <c r="R1046" s="50" t="s">
        <v>29</v>
      </c>
      <c r="S1046" s="50" t="s">
        <v>2751</v>
      </c>
      <c r="T1046" s="50" t="s">
        <v>2271</v>
      </c>
      <c r="U1046" s="50" t="s">
        <v>30</v>
      </c>
      <c r="V1046" s="50" t="str">
        <f>VLOOKUP(A1046,Register!$D$2:$N$1317,11,0)</f>
        <v>Two Room Set G+3</v>
      </c>
      <c r="W1046" s="50" t="s">
        <v>29</v>
      </c>
      <c r="X1046" s="50" t="s">
        <v>29</v>
      </c>
    </row>
    <row r="1047" spans="1:24" ht="14.1" customHeight="1" x14ac:dyDescent="0.25">
      <c r="A1047" s="50" t="str">
        <f t="shared" si="16"/>
        <v>9100000040-0</v>
      </c>
      <c r="B1047" s="57" t="s">
        <v>29</v>
      </c>
      <c r="C1047" s="50" t="s">
        <v>29</v>
      </c>
      <c r="D1047" s="50" t="s">
        <v>3624</v>
      </c>
      <c r="E1047" s="50" t="s">
        <v>2814</v>
      </c>
      <c r="F1047" s="50" t="s">
        <v>29</v>
      </c>
      <c r="G1047" s="50" t="s">
        <v>29</v>
      </c>
      <c r="H1047" s="50" t="s">
        <v>2904</v>
      </c>
      <c r="I1047" s="58">
        <v>45237</v>
      </c>
      <c r="J1047" s="50" t="s">
        <v>2816</v>
      </c>
      <c r="K1047" s="59">
        <v>5459.56</v>
      </c>
      <c r="L1047" s="50" t="s">
        <v>37</v>
      </c>
      <c r="M1047" s="51" t="s">
        <v>2747</v>
      </c>
      <c r="N1047" s="50" t="s">
        <v>29</v>
      </c>
      <c r="O1047" s="50" t="s">
        <v>32</v>
      </c>
      <c r="P1047" s="50" t="s">
        <v>32</v>
      </c>
      <c r="Q1047" s="50" t="s">
        <v>2937</v>
      </c>
      <c r="R1047" s="50" t="s">
        <v>29</v>
      </c>
      <c r="S1047" s="50" t="s">
        <v>2751</v>
      </c>
      <c r="T1047" s="50" t="s">
        <v>2271</v>
      </c>
      <c r="U1047" s="50" t="s">
        <v>30</v>
      </c>
      <c r="V1047" s="50" t="str">
        <f>VLOOKUP(A1047,Register!$D$2:$N$1317,11,0)</f>
        <v>Two Room Set G+3</v>
      </c>
      <c r="W1047" s="50" t="s">
        <v>29</v>
      </c>
      <c r="X1047" s="50" t="s">
        <v>29</v>
      </c>
    </row>
    <row r="1048" spans="1:24" ht="14.1" customHeight="1" x14ac:dyDescent="0.25">
      <c r="A1048" s="50" t="str">
        <f t="shared" si="16"/>
        <v>9100000040-0</v>
      </c>
      <c r="B1048" s="57" t="s">
        <v>29</v>
      </c>
      <c r="C1048" s="50" t="s">
        <v>29</v>
      </c>
      <c r="D1048" s="50" t="s">
        <v>3624</v>
      </c>
      <c r="E1048" s="50" t="s">
        <v>2814</v>
      </c>
      <c r="F1048" s="50" t="s">
        <v>29</v>
      </c>
      <c r="G1048" s="50" t="s">
        <v>29</v>
      </c>
      <c r="H1048" s="50" t="s">
        <v>2904</v>
      </c>
      <c r="I1048" s="58">
        <v>45237</v>
      </c>
      <c r="J1048" s="50" t="s">
        <v>2816</v>
      </c>
      <c r="K1048" s="59">
        <v>25.5</v>
      </c>
      <c r="L1048" s="50" t="s">
        <v>37</v>
      </c>
      <c r="M1048" s="51" t="s">
        <v>2747</v>
      </c>
      <c r="N1048" s="50" t="s">
        <v>29</v>
      </c>
      <c r="O1048" s="50" t="s">
        <v>32</v>
      </c>
      <c r="P1048" s="50" t="s">
        <v>32</v>
      </c>
      <c r="Q1048" s="50" t="s">
        <v>2937</v>
      </c>
      <c r="R1048" s="50" t="s">
        <v>29</v>
      </c>
      <c r="S1048" s="50" t="s">
        <v>2751</v>
      </c>
      <c r="T1048" s="50" t="s">
        <v>2271</v>
      </c>
      <c r="U1048" s="50" t="s">
        <v>30</v>
      </c>
      <c r="V1048" s="50" t="str">
        <f>VLOOKUP(A1048,Register!$D$2:$N$1317,11,0)</f>
        <v>Two Room Set G+3</v>
      </c>
      <c r="W1048" s="50" t="s">
        <v>29</v>
      </c>
      <c r="X1048" s="50" t="s">
        <v>29</v>
      </c>
    </row>
    <row r="1049" spans="1:24" ht="14.1" customHeight="1" x14ac:dyDescent="0.25">
      <c r="A1049" s="50" t="str">
        <f t="shared" si="16"/>
        <v>9100000040-0</v>
      </c>
      <c r="B1049" s="57" t="s">
        <v>29</v>
      </c>
      <c r="C1049" s="50" t="s">
        <v>29</v>
      </c>
      <c r="D1049" s="50" t="s">
        <v>3624</v>
      </c>
      <c r="E1049" s="50" t="s">
        <v>2814</v>
      </c>
      <c r="F1049" s="50" t="s">
        <v>29</v>
      </c>
      <c r="G1049" s="50" t="s">
        <v>29</v>
      </c>
      <c r="H1049" s="50" t="s">
        <v>2904</v>
      </c>
      <c r="I1049" s="58">
        <v>45237</v>
      </c>
      <c r="J1049" s="50" t="s">
        <v>2816</v>
      </c>
      <c r="K1049" s="59">
        <v>815.83</v>
      </c>
      <c r="L1049" s="50" t="s">
        <v>37</v>
      </c>
      <c r="M1049" s="51" t="s">
        <v>2747</v>
      </c>
      <c r="N1049" s="50" t="s">
        <v>29</v>
      </c>
      <c r="O1049" s="50" t="s">
        <v>32</v>
      </c>
      <c r="P1049" s="50" t="s">
        <v>32</v>
      </c>
      <c r="Q1049" s="50" t="s">
        <v>2937</v>
      </c>
      <c r="R1049" s="50" t="s">
        <v>29</v>
      </c>
      <c r="S1049" s="50" t="s">
        <v>2751</v>
      </c>
      <c r="T1049" s="50" t="s">
        <v>2271</v>
      </c>
      <c r="U1049" s="50" t="s">
        <v>30</v>
      </c>
      <c r="V1049" s="50" t="str">
        <f>VLOOKUP(A1049,Register!$D$2:$N$1317,11,0)</f>
        <v>Two Room Set G+3</v>
      </c>
      <c r="W1049" s="50" t="s">
        <v>29</v>
      </c>
      <c r="X1049" s="50" t="s">
        <v>29</v>
      </c>
    </row>
    <row r="1050" spans="1:24" ht="14.1" customHeight="1" x14ac:dyDescent="0.25">
      <c r="A1050" s="50" t="str">
        <f t="shared" si="16"/>
        <v>9100000040-0</v>
      </c>
      <c r="B1050" s="57" t="s">
        <v>29</v>
      </c>
      <c r="C1050" s="50" t="s">
        <v>29</v>
      </c>
      <c r="D1050" s="50" t="s">
        <v>3624</v>
      </c>
      <c r="E1050" s="50" t="s">
        <v>2814</v>
      </c>
      <c r="F1050" s="50" t="s">
        <v>29</v>
      </c>
      <c r="G1050" s="50" t="s">
        <v>29</v>
      </c>
      <c r="H1050" s="50" t="s">
        <v>2904</v>
      </c>
      <c r="I1050" s="58">
        <v>45237</v>
      </c>
      <c r="J1050" s="50" t="s">
        <v>2816</v>
      </c>
      <c r="K1050" s="59">
        <v>54.31</v>
      </c>
      <c r="L1050" s="50" t="s">
        <v>37</v>
      </c>
      <c r="M1050" s="51" t="s">
        <v>2747</v>
      </c>
      <c r="N1050" s="50" t="s">
        <v>29</v>
      </c>
      <c r="O1050" s="50" t="s">
        <v>32</v>
      </c>
      <c r="P1050" s="50" t="s">
        <v>32</v>
      </c>
      <c r="Q1050" s="50" t="s">
        <v>2937</v>
      </c>
      <c r="R1050" s="50" t="s">
        <v>29</v>
      </c>
      <c r="S1050" s="50" t="s">
        <v>2751</v>
      </c>
      <c r="T1050" s="50" t="s">
        <v>2271</v>
      </c>
      <c r="U1050" s="50" t="s">
        <v>30</v>
      </c>
      <c r="V1050" s="50" t="str">
        <f>VLOOKUP(A1050,Register!$D$2:$N$1317,11,0)</f>
        <v>Two Room Set G+3</v>
      </c>
      <c r="W1050" s="50" t="s">
        <v>29</v>
      </c>
      <c r="X1050" s="50" t="s">
        <v>29</v>
      </c>
    </row>
    <row r="1051" spans="1:24" ht="14.1" customHeight="1" x14ac:dyDescent="0.25">
      <c r="A1051" s="50" t="str">
        <f t="shared" si="16"/>
        <v>9100000040-0</v>
      </c>
      <c r="B1051" s="57" t="s">
        <v>29</v>
      </c>
      <c r="C1051" s="50" t="s">
        <v>29</v>
      </c>
      <c r="D1051" s="50" t="s">
        <v>3624</v>
      </c>
      <c r="E1051" s="50" t="s">
        <v>2814</v>
      </c>
      <c r="F1051" s="50" t="s">
        <v>29</v>
      </c>
      <c r="G1051" s="50" t="s">
        <v>29</v>
      </c>
      <c r="H1051" s="50" t="s">
        <v>2904</v>
      </c>
      <c r="I1051" s="58">
        <v>45237</v>
      </c>
      <c r="J1051" s="50" t="s">
        <v>2816</v>
      </c>
      <c r="K1051" s="59">
        <v>218.69</v>
      </c>
      <c r="L1051" s="50" t="s">
        <v>37</v>
      </c>
      <c r="M1051" s="51" t="s">
        <v>2747</v>
      </c>
      <c r="N1051" s="50" t="s">
        <v>29</v>
      </c>
      <c r="O1051" s="50" t="s">
        <v>32</v>
      </c>
      <c r="P1051" s="50" t="s">
        <v>32</v>
      </c>
      <c r="Q1051" s="50" t="s">
        <v>2937</v>
      </c>
      <c r="R1051" s="50" t="s">
        <v>29</v>
      </c>
      <c r="S1051" s="50" t="s">
        <v>2751</v>
      </c>
      <c r="T1051" s="50" t="s">
        <v>2271</v>
      </c>
      <c r="U1051" s="50" t="s">
        <v>30</v>
      </c>
      <c r="V1051" s="50" t="str">
        <f>VLOOKUP(A1051,Register!$D$2:$N$1317,11,0)</f>
        <v>Two Room Set G+3</v>
      </c>
      <c r="W1051" s="50" t="s">
        <v>29</v>
      </c>
      <c r="X1051" s="50" t="s">
        <v>29</v>
      </c>
    </row>
    <row r="1052" spans="1:24" ht="14.1" customHeight="1" x14ac:dyDescent="0.25">
      <c r="A1052" s="50" t="str">
        <f t="shared" si="16"/>
        <v>9100000040-0</v>
      </c>
      <c r="B1052" s="57" t="s">
        <v>29</v>
      </c>
      <c r="C1052" s="50" t="s">
        <v>29</v>
      </c>
      <c r="D1052" s="50" t="s">
        <v>3624</v>
      </c>
      <c r="E1052" s="50" t="s">
        <v>2814</v>
      </c>
      <c r="F1052" s="50" t="s">
        <v>29</v>
      </c>
      <c r="G1052" s="50" t="s">
        <v>29</v>
      </c>
      <c r="H1052" s="50" t="s">
        <v>2904</v>
      </c>
      <c r="I1052" s="58">
        <v>45237</v>
      </c>
      <c r="J1052" s="50" t="s">
        <v>2816</v>
      </c>
      <c r="K1052" s="59">
        <v>8544</v>
      </c>
      <c r="L1052" s="50" t="s">
        <v>37</v>
      </c>
      <c r="M1052" s="51" t="s">
        <v>2747</v>
      </c>
      <c r="N1052" s="50" t="s">
        <v>29</v>
      </c>
      <c r="O1052" s="50" t="s">
        <v>32</v>
      </c>
      <c r="P1052" s="50" t="s">
        <v>32</v>
      </c>
      <c r="Q1052" s="50" t="s">
        <v>2937</v>
      </c>
      <c r="R1052" s="50" t="s">
        <v>29</v>
      </c>
      <c r="S1052" s="50" t="s">
        <v>2751</v>
      </c>
      <c r="T1052" s="50" t="s">
        <v>2271</v>
      </c>
      <c r="U1052" s="50" t="s">
        <v>30</v>
      </c>
      <c r="V1052" s="50" t="str">
        <f>VLOOKUP(A1052,Register!$D$2:$N$1317,11,0)</f>
        <v>Two Room Set G+3</v>
      </c>
      <c r="W1052" s="50" t="s">
        <v>29</v>
      </c>
      <c r="X1052" s="50" t="s">
        <v>29</v>
      </c>
    </row>
    <row r="1053" spans="1:24" ht="14.1" customHeight="1" x14ac:dyDescent="0.25">
      <c r="A1053" s="50" t="str">
        <f t="shared" si="16"/>
        <v>9100000040-0</v>
      </c>
      <c r="B1053" s="57" t="s">
        <v>29</v>
      </c>
      <c r="C1053" s="50" t="s">
        <v>29</v>
      </c>
      <c r="D1053" s="50" t="s">
        <v>3624</v>
      </c>
      <c r="E1053" s="50" t="s">
        <v>2814</v>
      </c>
      <c r="F1053" s="50" t="s">
        <v>29</v>
      </c>
      <c r="G1053" s="50" t="s">
        <v>29</v>
      </c>
      <c r="H1053" s="50" t="s">
        <v>2904</v>
      </c>
      <c r="I1053" s="58">
        <v>45237</v>
      </c>
      <c r="J1053" s="50" t="s">
        <v>2816</v>
      </c>
      <c r="K1053" s="59">
        <v>5650.4</v>
      </c>
      <c r="L1053" s="50" t="s">
        <v>37</v>
      </c>
      <c r="M1053" s="51" t="s">
        <v>2747</v>
      </c>
      <c r="N1053" s="50" t="s">
        <v>29</v>
      </c>
      <c r="O1053" s="50" t="s">
        <v>32</v>
      </c>
      <c r="P1053" s="50" t="s">
        <v>32</v>
      </c>
      <c r="Q1053" s="50" t="s">
        <v>2937</v>
      </c>
      <c r="R1053" s="50" t="s">
        <v>29</v>
      </c>
      <c r="S1053" s="50" t="s">
        <v>2751</v>
      </c>
      <c r="T1053" s="50" t="s">
        <v>2271</v>
      </c>
      <c r="U1053" s="50" t="s">
        <v>30</v>
      </c>
      <c r="V1053" s="50" t="str">
        <f>VLOOKUP(A1053,Register!$D$2:$N$1317,11,0)</f>
        <v>Two Room Set G+3</v>
      </c>
      <c r="W1053" s="50" t="s">
        <v>29</v>
      </c>
      <c r="X1053" s="50" t="s">
        <v>29</v>
      </c>
    </row>
    <row r="1054" spans="1:24" ht="14.1" customHeight="1" x14ac:dyDescent="0.25">
      <c r="A1054" s="50" t="str">
        <f t="shared" si="16"/>
        <v>9100000040-0</v>
      </c>
      <c r="B1054" s="57" t="s">
        <v>29</v>
      </c>
      <c r="C1054" s="50" t="s">
        <v>29</v>
      </c>
      <c r="D1054" s="50" t="s">
        <v>3624</v>
      </c>
      <c r="E1054" s="50" t="s">
        <v>2814</v>
      </c>
      <c r="F1054" s="50" t="s">
        <v>29</v>
      </c>
      <c r="G1054" s="50" t="s">
        <v>29</v>
      </c>
      <c r="H1054" s="50" t="s">
        <v>2904</v>
      </c>
      <c r="I1054" s="58">
        <v>45237</v>
      </c>
      <c r="J1054" s="50" t="s">
        <v>2816</v>
      </c>
      <c r="K1054" s="59">
        <v>400</v>
      </c>
      <c r="L1054" s="50" t="s">
        <v>37</v>
      </c>
      <c r="M1054" s="51" t="s">
        <v>2747</v>
      </c>
      <c r="N1054" s="50" t="s">
        <v>29</v>
      </c>
      <c r="O1054" s="50" t="s">
        <v>32</v>
      </c>
      <c r="P1054" s="50" t="s">
        <v>32</v>
      </c>
      <c r="Q1054" s="50" t="s">
        <v>2937</v>
      </c>
      <c r="R1054" s="50" t="s">
        <v>29</v>
      </c>
      <c r="S1054" s="50" t="s">
        <v>2751</v>
      </c>
      <c r="T1054" s="50" t="s">
        <v>2271</v>
      </c>
      <c r="U1054" s="50" t="s">
        <v>30</v>
      </c>
      <c r="V1054" s="50" t="str">
        <f>VLOOKUP(A1054,Register!$D$2:$N$1317,11,0)</f>
        <v>Two Room Set G+3</v>
      </c>
      <c r="W1054" s="50" t="s">
        <v>29</v>
      </c>
      <c r="X1054" s="50" t="s">
        <v>29</v>
      </c>
    </row>
    <row r="1055" spans="1:24" ht="14.1" customHeight="1" x14ac:dyDescent="0.25">
      <c r="A1055" s="50" t="str">
        <f t="shared" si="16"/>
        <v>9100000040-0</v>
      </c>
      <c r="B1055" s="57" t="s">
        <v>29</v>
      </c>
      <c r="C1055" s="50" t="s">
        <v>29</v>
      </c>
      <c r="D1055" s="50" t="s">
        <v>3624</v>
      </c>
      <c r="E1055" s="50" t="s">
        <v>2814</v>
      </c>
      <c r="F1055" s="50" t="s">
        <v>29</v>
      </c>
      <c r="G1055" s="50" t="s">
        <v>29</v>
      </c>
      <c r="H1055" s="50" t="s">
        <v>2904</v>
      </c>
      <c r="I1055" s="58">
        <v>45237</v>
      </c>
      <c r="J1055" s="50" t="s">
        <v>2816</v>
      </c>
      <c r="K1055" s="59">
        <v>225</v>
      </c>
      <c r="L1055" s="50" t="s">
        <v>37</v>
      </c>
      <c r="M1055" s="51" t="s">
        <v>2747</v>
      </c>
      <c r="N1055" s="50" t="s">
        <v>29</v>
      </c>
      <c r="O1055" s="50" t="s">
        <v>32</v>
      </c>
      <c r="P1055" s="50" t="s">
        <v>32</v>
      </c>
      <c r="Q1055" s="50" t="s">
        <v>2937</v>
      </c>
      <c r="R1055" s="50" t="s">
        <v>29</v>
      </c>
      <c r="S1055" s="50" t="s">
        <v>2751</v>
      </c>
      <c r="T1055" s="50" t="s">
        <v>2271</v>
      </c>
      <c r="U1055" s="50" t="s">
        <v>30</v>
      </c>
      <c r="V1055" s="50" t="str">
        <f>VLOOKUP(A1055,Register!$D$2:$N$1317,11,0)</f>
        <v>Two Room Set G+3</v>
      </c>
      <c r="W1055" s="50" t="s">
        <v>29</v>
      </c>
      <c r="X1055" s="50" t="s">
        <v>29</v>
      </c>
    </row>
    <row r="1056" spans="1:24" ht="14.1" customHeight="1" x14ac:dyDescent="0.25">
      <c r="A1056" s="50" t="str">
        <f t="shared" si="16"/>
        <v>9100000040-0</v>
      </c>
      <c r="B1056" s="57" t="s">
        <v>29</v>
      </c>
      <c r="C1056" s="50" t="s">
        <v>29</v>
      </c>
      <c r="D1056" s="50" t="s">
        <v>3624</v>
      </c>
      <c r="E1056" s="50" t="s">
        <v>2814</v>
      </c>
      <c r="F1056" s="50" t="s">
        <v>29</v>
      </c>
      <c r="G1056" s="50" t="s">
        <v>29</v>
      </c>
      <c r="H1056" s="50" t="s">
        <v>2904</v>
      </c>
      <c r="I1056" s="58">
        <v>45237</v>
      </c>
      <c r="J1056" s="50" t="s">
        <v>2816</v>
      </c>
      <c r="K1056" s="59">
        <v>2046.72</v>
      </c>
      <c r="L1056" s="50" t="s">
        <v>37</v>
      </c>
      <c r="M1056" s="51" t="s">
        <v>2747</v>
      </c>
      <c r="N1056" s="50" t="s">
        <v>29</v>
      </c>
      <c r="O1056" s="50" t="s">
        <v>32</v>
      </c>
      <c r="P1056" s="50" t="s">
        <v>32</v>
      </c>
      <c r="Q1056" s="50" t="s">
        <v>2937</v>
      </c>
      <c r="R1056" s="50" t="s">
        <v>29</v>
      </c>
      <c r="S1056" s="50" t="s">
        <v>2751</v>
      </c>
      <c r="T1056" s="50" t="s">
        <v>2271</v>
      </c>
      <c r="U1056" s="50" t="s">
        <v>30</v>
      </c>
      <c r="V1056" s="50" t="str">
        <f>VLOOKUP(A1056,Register!$D$2:$N$1317,11,0)</f>
        <v>Two Room Set G+3</v>
      </c>
      <c r="W1056" s="50" t="s">
        <v>29</v>
      </c>
      <c r="X1056" s="50" t="s">
        <v>29</v>
      </c>
    </row>
    <row r="1057" spans="1:24" ht="14.1" customHeight="1" x14ac:dyDescent="0.25">
      <c r="A1057" s="50" t="str">
        <f t="shared" si="16"/>
        <v>9100000040-0</v>
      </c>
      <c r="B1057" s="57" t="s">
        <v>29</v>
      </c>
      <c r="C1057" s="50" t="s">
        <v>29</v>
      </c>
      <c r="D1057" s="50" t="s">
        <v>3624</v>
      </c>
      <c r="E1057" s="50" t="s">
        <v>2814</v>
      </c>
      <c r="F1057" s="50" t="s">
        <v>29</v>
      </c>
      <c r="G1057" s="50" t="s">
        <v>29</v>
      </c>
      <c r="H1057" s="50" t="s">
        <v>2904</v>
      </c>
      <c r="I1057" s="58">
        <v>45237</v>
      </c>
      <c r="J1057" s="50" t="s">
        <v>2816</v>
      </c>
      <c r="K1057" s="59">
        <v>1831.8</v>
      </c>
      <c r="L1057" s="50" t="s">
        <v>37</v>
      </c>
      <c r="M1057" s="51" t="s">
        <v>2747</v>
      </c>
      <c r="N1057" s="50" t="s">
        <v>29</v>
      </c>
      <c r="O1057" s="50" t="s">
        <v>32</v>
      </c>
      <c r="P1057" s="50" t="s">
        <v>32</v>
      </c>
      <c r="Q1057" s="50" t="s">
        <v>2937</v>
      </c>
      <c r="R1057" s="50" t="s">
        <v>29</v>
      </c>
      <c r="S1057" s="50" t="s">
        <v>2751</v>
      </c>
      <c r="T1057" s="50" t="s">
        <v>2271</v>
      </c>
      <c r="U1057" s="50" t="s">
        <v>30</v>
      </c>
      <c r="V1057" s="50" t="str">
        <f>VLOOKUP(A1057,Register!$D$2:$N$1317,11,0)</f>
        <v>Two Room Set G+3</v>
      </c>
      <c r="W1057" s="50" t="s">
        <v>29</v>
      </c>
      <c r="X1057" s="50" t="s">
        <v>29</v>
      </c>
    </row>
    <row r="1058" spans="1:24" ht="14.1" customHeight="1" x14ac:dyDescent="0.25">
      <c r="A1058" s="50" t="str">
        <f t="shared" si="16"/>
        <v>9100000040-0</v>
      </c>
      <c r="B1058" s="57" t="s">
        <v>29</v>
      </c>
      <c r="C1058" s="50" t="s">
        <v>29</v>
      </c>
      <c r="D1058" s="50" t="s">
        <v>3624</v>
      </c>
      <c r="E1058" s="50" t="s">
        <v>2814</v>
      </c>
      <c r="F1058" s="50" t="s">
        <v>29</v>
      </c>
      <c r="G1058" s="50" t="s">
        <v>29</v>
      </c>
      <c r="H1058" s="50" t="s">
        <v>2904</v>
      </c>
      <c r="I1058" s="58">
        <v>45237</v>
      </c>
      <c r="J1058" s="50" t="s">
        <v>2816</v>
      </c>
      <c r="K1058" s="59">
        <v>683.31</v>
      </c>
      <c r="L1058" s="50" t="s">
        <v>37</v>
      </c>
      <c r="M1058" s="51" t="s">
        <v>2747</v>
      </c>
      <c r="N1058" s="50" t="s">
        <v>29</v>
      </c>
      <c r="O1058" s="50" t="s">
        <v>32</v>
      </c>
      <c r="P1058" s="50" t="s">
        <v>32</v>
      </c>
      <c r="Q1058" s="50" t="s">
        <v>2937</v>
      </c>
      <c r="R1058" s="50" t="s">
        <v>29</v>
      </c>
      <c r="S1058" s="50" t="s">
        <v>2751</v>
      </c>
      <c r="T1058" s="50" t="s">
        <v>2271</v>
      </c>
      <c r="U1058" s="50" t="s">
        <v>30</v>
      </c>
      <c r="V1058" s="50" t="str">
        <f>VLOOKUP(A1058,Register!$D$2:$N$1317,11,0)</f>
        <v>Two Room Set G+3</v>
      </c>
      <c r="W1058" s="50" t="s">
        <v>29</v>
      </c>
      <c r="X1058" s="50" t="s">
        <v>29</v>
      </c>
    </row>
    <row r="1059" spans="1:24" ht="14.1" customHeight="1" x14ac:dyDescent="0.25">
      <c r="A1059" s="50" t="str">
        <f t="shared" si="16"/>
        <v>9100000032-0</v>
      </c>
      <c r="B1059" s="57" t="s">
        <v>29</v>
      </c>
      <c r="C1059" s="50" t="s">
        <v>29</v>
      </c>
      <c r="D1059" s="50" t="s">
        <v>3625</v>
      </c>
      <c r="E1059" s="50" t="s">
        <v>2814</v>
      </c>
      <c r="F1059" s="50" t="s">
        <v>29</v>
      </c>
      <c r="G1059" s="50" t="s">
        <v>29</v>
      </c>
      <c r="H1059" s="50" t="s">
        <v>2904</v>
      </c>
      <c r="I1059" s="58">
        <v>45237</v>
      </c>
      <c r="J1059" s="50" t="s">
        <v>2816</v>
      </c>
      <c r="K1059" s="59">
        <v>13788.77</v>
      </c>
      <c r="L1059" s="50" t="s">
        <v>37</v>
      </c>
      <c r="M1059" s="51" t="s">
        <v>2747</v>
      </c>
      <c r="N1059" s="50" t="s">
        <v>29</v>
      </c>
      <c r="O1059" s="50" t="s">
        <v>32</v>
      </c>
      <c r="P1059" s="50" t="s">
        <v>32</v>
      </c>
      <c r="Q1059" s="50" t="s">
        <v>3626</v>
      </c>
      <c r="R1059" s="50" t="s">
        <v>29</v>
      </c>
      <c r="S1059" s="50" t="s">
        <v>2751</v>
      </c>
      <c r="T1059" s="50" t="s">
        <v>2255</v>
      </c>
      <c r="U1059" s="50" t="s">
        <v>30</v>
      </c>
      <c r="V1059" s="50" t="str">
        <f>VLOOKUP(A1059,Register!$D$2:$N$1317,11,0)</f>
        <v>CWIP - CANE YARD ROAD &amp; DRAIN WORK</v>
      </c>
      <c r="W1059" s="50" t="s">
        <v>29</v>
      </c>
      <c r="X1059" s="50" t="s">
        <v>29</v>
      </c>
    </row>
    <row r="1060" spans="1:24" ht="14.1" customHeight="1" x14ac:dyDescent="0.25">
      <c r="A1060" s="50" t="str">
        <f t="shared" si="16"/>
        <v>9100000042-0</v>
      </c>
      <c r="B1060" s="57" t="s">
        <v>29</v>
      </c>
      <c r="C1060" s="50" t="s">
        <v>29</v>
      </c>
      <c r="D1060" s="50" t="s">
        <v>3627</v>
      </c>
      <c r="E1060" s="50" t="s">
        <v>2814</v>
      </c>
      <c r="F1060" s="50" t="s">
        <v>29</v>
      </c>
      <c r="G1060" s="50" t="s">
        <v>29</v>
      </c>
      <c r="H1060" s="50" t="s">
        <v>2904</v>
      </c>
      <c r="I1060" s="58">
        <v>45237</v>
      </c>
      <c r="J1060" s="50" t="s">
        <v>2816</v>
      </c>
      <c r="K1060" s="59">
        <v>8273.26</v>
      </c>
      <c r="L1060" s="50" t="s">
        <v>37</v>
      </c>
      <c r="M1060" s="51" t="s">
        <v>2747</v>
      </c>
      <c r="N1060" s="50" t="s">
        <v>29</v>
      </c>
      <c r="O1060" s="50" t="s">
        <v>32</v>
      </c>
      <c r="P1060" s="50" t="s">
        <v>32</v>
      </c>
      <c r="Q1060" s="50" t="s">
        <v>3628</v>
      </c>
      <c r="R1060" s="50" t="s">
        <v>29</v>
      </c>
      <c r="S1060" s="50" t="s">
        <v>2751</v>
      </c>
      <c r="T1060" s="50" t="s">
        <v>2275</v>
      </c>
      <c r="U1060" s="50" t="s">
        <v>30</v>
      </c>
      <c r="V1060" s="50" t="str">
        <f>VLOOKUP(A1060,Register!$D$2:$N$1317,11,0)</f>
        <v>CWIP- Token Room</v>
      </c>
      <c r="W1060" s="50" t="s">
        <v>29</v>
      </c>
      <c r="X1060" s="50" t="s">
        <v>29</v>
      </c>
    </row>
    <row r="1061" spans="1:24" ht="14.1" customHeight="1" x14ac:dyDescent="0.25">
      <c r="A1061" s="50" t="str">
        <f t="shared" si="16"/>
        <v>9100000016-0</v>
      </c>
      <c r="B1061" s="57" t="s">
        <v>29</v>
      </c>
      <c r="C1061" s="50" t="s">
        <v>29</v>
      </c>
      <c r="D1061" s="50" t="s">
        <v>3629</v>
      </c>
      <c r="E1061" s="50" t="s">
        <v>2814</v>
      </c>
      <c r="F1061" s="50" t="s">
        <v>29</v>
      </c>
      <c r="G1061" s="50" t="s">
        <v>29</v>
      </c>
      <c r="H1061" s="50" t="s">
        <v>2904</v>
      </c>
      <c r="I1061" s="58">
        <v>45237</v>
      </c>
      <c r="J1061" s="50" t="s">
        <v>2816</v>
      </c>
      <c r="K1061" s="59">
        <v>1627.48</v>
      </c>
      <c r="L1061" s="50" t="s">
        <v>37</v>
      </c>
      <c r="M1061" s="51" t="s">
        <v>2747</v>
      </c>
      <c r="N1061" s="50" t="s">
        <v>29</v>
      </c>
      <c r="O1061" s="50" t="s">
        <v>32</v>
      </c>
      <c r="P1061" s="50" t="s">
        <v>32</v>
      </c>
      <c r="Q1061" s="50" t="s">
        <v>3630</v>
      </c>
      <c r="R1061" s="50" t="s">
        <v>29</v>
      </c>
      <c r="S1061" s="50" t="s">
        <v>2751</v>
      </c>
      <c r="T1061" s="50" t="s">
        <v>2215</v>
      </c>
      <c r="U1061" s="50" t="s">
        <v>30</v>
      </c>
      <c r="V1061" s="50" t="str">
        <f>VLOOKUP(A1061,Register!$D$2:$N$1317,11,0)</f>
        <v>CWIP- ROAD &amp; DRAIN INSIDE FACTORY</v>
      </c>
      <c r="W1061" s="50" t="s">
        <v>29</v>
      </c>
      <c r="X1061" s="50" t="s">
        <v>29</v>
      </c>
    </row>
    <row r="1062" spans="1:24" ht="14.1" customHeight="1" x14ac:dyDescent="0.25">
      <c r="A1062" s="50" t="str">
        <f t="shared" si="16"/>
        <v>9100000016-0</v>
      </c>
      <c r="B1062" s="57" t="s">
        <v>29</v>
      </c>
      <c r="C1062" s="50" t="s">
        <v>29</v>
      </c>
      <c r="D1062" s="50" t="s">
        <v>3631</v>
      </c>
      <c r="E1062" s="50" t="s">
        <v>2814</v>
      </c>
      <c r="F1062" s="50" t="s">
        <v>29</v>
      </c>
      <c r="G1062" s="50" t="s">
        <v>29</v>
      </c>
      <c r="H1062" s="50" t="s">
        <v>2904</v>
      </c>
      <c r="I1062" s="58">
        <v>45237</v>
      </c>
      <c r="J1062" s="50" t="s">
        <v>2816</v>
      </c>
      <c r="K1062" s="59">
        <v>13788.77</v>
      </c>
      <c r="L1062" s="50" t="s">
        <v>37</v>
      </c>
      <c r="M1062" s="51" t="s">
        <v>2747</v>
      </c>
      <c r="N1062" s="50" t="s">
        <v>29</v>
      </c>
      <c r="O1062" s="50" t="s">
        <v>32</v>
      </c>
      <c r="P1062" s="50" t="s">
        <v>32</v>
      </c>
      <c r="Q1062" s="50" t="s">
        <v>3163</v>
      </c>
      <c r="R1062" s="50" t="s">
        <v>29</v>
      </c>
      <c r="S1062" s="50" t="s">
        <v>2751</v>
      </c>
      <c r="T1062" s="50" t="s">
        <v>2215</v>
      </c>
      <c r="U1062" s="50" t="s">
        <v>30</v>
      </c>
      <c r="V1062" s="50" t="str">
        <f>VLOOKUP(A1062,Register!$D$2:$N$1317,11,0)</f>
        <v>CWIP- ROAD &amp; DRAIN INSIDE FACTORY</v>
      </c>
      <c r="W1062" s="50" t="s">
        <v>29</v>
      </c>
      <c r="X1062" s="50" t="s">
        <v>29</v>
      </c>
    </row>
    <row r="1063" spans="1:24" ht="14.1" customHeight="1" x14ac:dyDescent="0.25">
      <c r="A1063" s="50" t="str">
        <f t="shared" si="16"/>
        <v>9100000032-0</v>
      </c>
      <c r="B1063" s="57" t="s">
        <v>29</v>
      </c>
      <c r="C1063" s="50" t="s">
        <v>29</v>
      </c>
      <c r="D1063" s="50" t="s">
        <v>3632</v>
      </c>
      <c r="E1063" s="50" t="s">
        <v>2814</v>
      </c>
      <c r="F1063" s="50" t="s">
        <v>29</v>
      </c>
      <c r="G1063" s="50" t="s">
        <v>29</v>
      </c>
      <c r="H1063" s="50" t="s">
        <v>2904</v>
      </c>
      <c r="I1063" s="58">
        <v>45237</v>
      </c>
      <c r="J1063" s="50" t="s">
        <v>2816</v>
      </c>
      <c r="K1063" s="59">
        <v>95353.77</v>
      </c>
      <c r="L1063" s="50" t="s">
        <v>37</v>
      </c>
      <c r="M1063" s="51" t="s">
        <v>2747</v>
      </c>
      <c r="N1063" s="50" t="s">
        <v>29</v>
      </c>
      <c r="O1063" s="50" t="s">
        <v>32</v>
      </c>
      <c r="P1063" s="50" t="s">
        <v>32</v>
      </c>
      <c r="Q1063" s="50" t="s">
        <v>3618</v>
      </c>
      <c r="R1063" s="50" t="s">
        <v>29</v>
      </c>
      <c r="S1063" s="50" t="s">
        <v>2751</v>
      </c>
      <c r="T1063" s="50" t="s">
        <v>2255</v>
      </c>
      <c r="U1063" s="50" t="s">
        <v>30</v>
      </c>
      <c r="V1063" s="50" t="str">
        <f>VLOOKUP(A1063,Register!$D$2:$N$1317,11,0)</f>
        <v>CWIP - CANE YARD ROAD &amp; DRAIN WORK</v>
      </c>
      <c r="W1063" s="50" t="s">
        <v>29</v>
      </c>
      <c r="X1063" s="50" t="s">
        <v>29</v>
      </c>
    </row>
    <row r="1064" spans="1:24" ht="14.1" customHeight="1" x14ac:dyDescent="0.25">
      <c r="A1064" s="50" t="str">
        <f t="shared" si="16"/>
        <v>9100000032-0</v>
      </c>
      <c r="B1064" s="57" t="s">
        <v>29</v>
      </c>
      <c r="C1064" s="50" t="s">
        <v>29</v>
      </c>
      <c r="D1064" s="50" t="s">
        <v>3633</v>
      </c>
      <c r="E1064" s="50" t="s">
        <v>2814</v>
      </c>
      <c r="F1064" s="50" t="s">
        <v>29</v>
      </c>
      <c r="G1064" s="50" t="s">
        <v>29</v>
      </c>
      <c r="H1064" s="50" t="s">
        <v>2904</v>
      </c>
      <c r="I1064" s="58">
        <v>45238</v>
      </c>
      <c r="J1064" s="50" t="s">
        <v>2816</v>
      </c>
      <c r="K1064" s="59">
        <v>27577.54</v>
      </c>
      <c r="L1064" s="50" t="s">
        <v>37</v>
      </c>
      <c r="M1064" s="51" t="s">
        <v>2747</v>
      </c>
      <c r="N1064" s="50" t="s">
        <v>29</v>
      </c>
      <c r="O1064" s="50" t="s">
        <v>32</v>
      </c>
      <c r="P1064" s="50" t="s">
        <v>32</v>
      </c>
      <c r="Q1064" s="50" t="s">
        <v>3618</v>
      </c>
      <c r="R1064" s="50" t="s">
        <v>29</v>
      </c>
      <c r="S1064" s="50" t="s">
        <v>2751</v>
      </c>
      <c r="T1064" s="50" t="s">
        <v>2255</v>
      </c>
      <c r="U1064" s="50" t="s">
        <v>30</v>
      </c>
      <c r="V1064" s="50" t="str">
        <f>VLOOKUP(A1064,Register!$D$2:$N$1317,11,0)</f>
        <v>CWIP - CANE YARD ROAD &amp; DRAIN WORK</v>
      </c>
      <c r="W1064" s="50" t="s">
        <v>29</v>
      </c>
      <c r="X1064" s="50" t="s">
        <v>29</v>
      </c>
    </row>
    <row r="1065" spans="1:24" ht="14.1" customHeight="1" x14ac:dyDescent="0.25">
      <c r="A1065" s="50" t="str">
        <f t="shared" si="16"/>
        <v>9100000040-0</v>
      </c>
      <c r="B1065" s="57" t="s">
        <v>29</v>
      </c>
      <c r="C1065" s="50" t="s">
        <v>29</v>
      </c>
      <c r="D1065" s="50" t="s">
        <v>3634</v>
      </c>
      <c r="E1065" s="50" t="s">
        <v>2814</v>
      </c>
      <c r="F1065" s="50" t="s">
        <v>29</v>
      </c>
      <c r="G1065" s="50" t="s">
        <v>29</v>
      </c>
      <c r="H1065" s="50" t="s">
        <v>2904</v>
      </c>
      <c r="I1065" s="58">
        <v>45238</v>
      </c>
      <c r="J1065" s="50" t="s">
        <v>2816</v>
      </c>
      <c r="K1065" s="59">
        <v>16546.53</v>
      </c>
      <c r="L1065" s="50" t="s">
        <v>37</v>
      </c>
      <c r="M1065" s="51" t="s">
        <v>2747</v>
      </c>
      <c r="N1065" s="50" t="s">
        <v>29</v>
      </c>
      <c r="O1065" s="50" t="s">
        <v>32</v>
      </c>
      <c r="P1065" s="50" t="s">
        <v>32</v>
      </c>
      <c r="Q1065" s="50" t="s">
        <v>3635</v>
      </c>
      <c r="R1065" s="50" t="s">
        <v>29</v>
      </c>
      <c r="S1065" s="50" t="s">
        <v>2751</v>
      </c>
      <c r="T1065" s="50" t="s">
        <v>2271</v>
      </c>
      <c r="U1065" s="50" t="s">
        <v>30</v>
      </c>
      <c r="V1065" s="50" t="str">
        <f>VLOOKUP(A1065,Register!$D$2:$N$1317,11,0)</f>
        <v>Two Room Set G+3</v>
      </c>
      <c r="W1065" s="50" t="s">
        <v>29</v>
      </c>
      <c r="X1065" s="50" t="s">
        <v>29</v>
      </c>
    </row>
    <row r="1066" spans="1:24" ht="14.1" customHeight="1" x14ac:dyDescent="0.25">
      <c r="A1066" s="50" t="str">
        <f t="shared" si="16"/>
        <v>9100000040-0</v>
      </c>
      <c r="B1066" s="57" t="s">
        <v>29</v>
      </c>
      <c r="C1066" s="50" t="s">
        <v>29</v>
      </c>
      <c r="D1066" s="50" t="s">
        <v>3636</v>
      </c>
      <c r="E1066" s="50" t="s">
        <v>2814</v>
      </c>
      <c r="F1066" s="50" t="s">
        <v>29</v>
      </c>
      <c r="G1066" s="50" t="s">
        <v>29</v>
      </c>
      <c r="H1066" s="50" t="s">
        <v>2904</v>
      </c>
      <c r="I1066" s="58">
        <v>45238</v>
      </c>
      <c r="J1066" s="50" t="s">
        <v>2816</v>
      </c>
      <c r="K1066" s="59">
        <v>11031.02</v>
      </c>
      <c r="L1066" s="50" t="s">
        <v>37</v>
      </c>
      <c r="M1066" s="51" t="s">
        <v>2747</v>
      </c>
      <c r="N1066" s="50" t="s">
        <v>29</v>
      </c>
      <c r="O1066" s="50" t="s">
        <v>32</v>
      </c>
      <c r="P1066" s="50" t="s">
        <v>32</v>
      </c>
      <c r="Q1066" s="50" t="s">
        <v>3635</v>
      </c>
      <c r="R1066" s="50" t="s">
        <v>29</v>
      </c>
      <c r="S1066" s="50" t="s">
        <v>2751</v>
      </c>
      <c r="T1066" s="50" t="s">
        <v>2271</v>
      </c>
      <c r="U1066" s="50" t="s">
        <v>30</v>
      </c>
      <c r="V1066" s="50" t="str">
        <f>VLOOKUP(A1066,Register!$D$2:$N$1317,11,0)</f>
        <v>Two Room Set G+3</v>
      </c>
      <c r="W1066" s="50" t="s">
        <v>29</v>
      </c>
      <c r="X1066" s="50" t="s">
        <v>29</v>
      </c>
    </row>
    <row r="1067" spans="1:24" ht="14.1" customHeight="1" x14ac:dyDescent="0.25">
      <c r="A1067" s="50" t="str">
        <f t="shared" si="16"/>
        <v>9100000032-0</v>
      </c>
      <c r="B1067" s="57" t="s">
        <v>29</v>
      </c>
      <c r="C1067" s="50" t="s">
        <v>29</v>
      </c>
      <c r="D1067" s="50" t="s">
        <v>3637</v>
      </c>
      <c r="E1067" s="50" t="s">
        <v>2814</v>
      </c>
      <c r="F1067" s="50" t="s">
        <v>29</v>
      </c>
      <c r="G1067" s="50" t="s">
        <v>29</v>
      </c>
      <c r="H1067" s="50" t="s">
        <v>2904</v>
      </c>
      <c r="I1067" s="58">
        <v>45238</v>
      </c>
      <c r="J1067" s="50" t="s">
        <v>2816</v>
      </c>
      <c r="K1067" s="59">
        <v>35850.800000000003</v>
      </c>
      <c r="L1067" s="50" t="s">
        <v>37</v>
      </c>
      <c r="M1067" s="51" t="s">
        <v>2747</v>
      </c>
      <c r="N1067" s="50" t="s">
        <v>29</v>
      </c>
      <c r="O1067" s="50" t="s">
        <v>32</v>
      </c>
      <c r="P1067" s="50" t="s">
        <v>32</v>
      </c>
      <c r="Q1067" s="50" t="s">
        <v>3445</v>
      </c>
      <c r="R1067" s="50" t="s">
        <v>29</v>
      </c>
      <c r="S1067" s="50" t="s">
        <v>2751</v>
      </c>
      <c r="T1067" s="50" t="s">
        <v>2255</v>
      </c>
      <c r="U1067" s="50" t="s">
        <v>30</v>
      </c>
      <c r="V1067" s="50" t="str">
        <f>VLOOKUP(A1067,Register!$D$2:$N$1317,11,0)</f>
        <v>CWIP - CANE YARD ROAD &amp; DRAIN WORK</v>
      </c>
      <c r="W1067" s="50" t="s">
        <v>29</v>
      </c>
      <c r="X1067" s="50" t="s">
        <v>29</v>
      </c>
    </row>
    <row r="1068" spans="1:24" ht="14.1" customHeight="1" x14ac:dyDescent="0.25">
      <c r="A1068" s="50" t="str">
        <f t="shared" si="16"/>
        <v>9100000040-0</v>
      </c>
      <c r="B1068" s="57" t="s">
        <v>29</v>
      </c>
      <c r="C1068" s="50" t="s">
        <v>29</v>
      </c>
      <c r="D1068" s="50" t="s">
        <v>3638</v>
      </c>
      <c r="E1068" s="50" t="s">
        <v>2814</v>
      </c>
      <c r="F1068" s="50" t="s">
        <v>29</v>
      </c>
      <c r="G1068" s="50" t="s">
        <v>29</v>
      </c>
      <c r="H1068" s="50" t="s">
        <v>2904</v>
      </c>
      <c r="I1068" s="58">
        <v>45238</v>
      </c>
      <c r="J1068" s="50" t="s">
        <v>2816</v>
      </c>
      <c r="K1068" s="59">
        <v>14351.41</v>
      </c>
      <c r="L1068" s="50" t="s">
        <v>37</v>
      </c>
      <c r="M1068" s="51" t="s">
        <v>2747</v>
      </c>
      <c r="N1068" s="50" t="s">
        <v>29</v>
      </c>
      <c r="O1068" s="50" t="s">
        <v>32</v>
      </c>
      <c r="P1068" s="50" t="s">
        <v>32</v>
      </c>
      <c r="Q1068" s="50" t="s">
        <v>2937</v>
      </c>
      <c r="R1068" s="50" t="s">
        <v>29</v>
      </c>
      <c r="S1068" s="50" t="s">
        <v>2751</v>
      </c>
      <c r="T1068" s="50" t="s">
        <v>2271</v>
      </c>
      <c r="U1068" s="50" t="s">
        <v>30</v>
      </c>
      <c r="V1068" s="50" t="str">
        <f>VLOOKUP(A1068,Register!$D$2:$N$1317,11,0)</f>
        <v>Two Room Set G+3</v>
      </c>
      <c r="W1068" s="50" t="s">
        <v>29</v>
      </c>
      <c r="X1068" s="50" t="s">
        <v>29</v>
      </c>
    </row>
    <row r="1069" spans="1:24" ht="14.1" customHeight="1" x14ac:dyDescent="0.25">
      <c r="A1069" s="50" t="str">
        <f t="shared" si="16"/>
        <v>9100000032-0</v>
      </c>
      <c r="B1069" s="57" t="s">
        <v>29</v>
      </c>
      <c r="C1069" s="50" t="s">
        <v>29</v>
      </c>
      <c r="D1069" s="50" t="s">
        <v>3639</v>
      </c>
      <c r="E1069" s="50" t="s">
        <v>2814</v>
      </c>
      <c r="F1069" s="50" t="s">
        <v>29</v>
      </c>
      <c r="G1069" s="50" t="s">
        <v>29</v>
      </c>
      <c r="H1069" s="50" t="s">
        <v>2904</v>
      </c>
      <c r="I1069" s="58">
        <v>45239</v>
      </c>
      <c r="J1069" s="50" t="s">
        <v>2816</v>
      </c>
      <c r="K1069" s="59">
        <v>5878.67</v>
      </c>
      <c r="L1069" s="50" t="s">
        <v>37</v>
      </c>
      <c r="M1069" s="51" t="s">
        <v>2747</v>
      </c>
      <c r="N1069" s="50" t="s">
        <v>29</v>
      </c>
      <c r="O1069" s="50" t="s">
        <v>32</v>
      </c>
      <c r="P1069" s="50" t="s">
        <v>32</v>
      </c>
      <c r="Q1069" s="50" t="s">
        <v>3602</v>
      </c>
      <c r="R1069" s="50" t="s">
        <v>29</v>
      </c>
      <c r="S1069" s="50" t="s">
        <v>2751</v>
      </c>
      <c r="T1069" s="50" t="s">
        <v>2255</v>
      </c>
      <c r="U1069" s="50" t="s">
        <v>30</v>
      </c>
      <c r="V1069" s="50" t="str">
        <f>VLOOKUP(A1069,Register!$D$2:$N$1317,11,0)</f>
        <v>CWIP - CANE YARD ROAD &amp; DRAIN WORK</v>
      </c>
      <c r="W1069" s="50" t="s">
        <v>29</v>
      </c>
      <c r="X1069" s="50" t="s">
        <v>29</v>
      </c>
    </row>
    <row r="1070" spans="1:24" ht="14.1" customHeight="1" x14ac:dyDescent="0.25">
      <c r="A1070" s="50" t="str">
        <f t="shared" si="16"/>
        <v>9100000032-0</v>
      </c>
      <c r="B1070" s="57" t="s">
        <v>29</v>
      </c>
      <c r="C1070" s="50" t="s">
        <v>29</v>
      </c>
      <c r="D1070" s="50" t="s">
        <v>3640</v>
      </c>
      <c r="E1070" s="50" t="s">
        <v>2814</v>
      </c>
      <c r="F1070" s="50" t="s">
        <v>29</v>
      </c>
      <c r="G1070" s="50" t="s">
        <v>29</v>
      </c>
      <c r="H1070" s="50" t="s">
        <v>2904</v>
      </c>
      <c r="I1070" s="58">
        <v>45239</v>
      </c>
      <c r="J1070" s="50" t="s">
        <v>2816</v>
      </c>
      <c r="K1070" s="59">
        <v>33093.050000000003</v>
      </c>
      <c r="L1070" s="50" t="s">
        <v>37</v>
      </c>
      <c r="M1070" s="51" t="s">
        <v>2747</v>
      </c>
      <c r="N1070" s="50" t="s">
        <v>29</v>
      </c>
      <c r="O1070" s="50" t="s">
        <v>32</v>
      </c>
      <c r="P1070" s="50" t="s">
        <v>32</v>
      </c>
      <c r="Q1070" s="50" t="s">
        <v>3618</v>
      </c>
      <c r="R1070" s="50" t="s">
        <v>29</v>
      </c>
      <c r="S1070" s="50" t="s">
        <v>2751</v>
      </c>
      <c r="T1070" s="50" t="s">
        <v>2255</v>
      </c>
      <c r="U1070" s="50" t="s">
        <v>30</v>
      </c>
      <c r="V1070" s="50" t="str">
        <f>VLOOKUP(A1070,Register!$D$2:$N$1317,11,0)</f>
        <v>CWIP - CANE YARD ROAD &amp; DRAIN WORK</v>
      </c>
      <c r="W1070" s="50" t="s">
        <v>29</v>
      </c>
      <c r="X1070" s="50" t="s">
        <v>29</v>
      </c>
    </row>
    <row r="1071" spans="1:24" ht="14.1" customHeight="1" x14ac:dyDescent="0.25">
      <c r="A1071" s="50" t="str">
        <f t="shared" si="16"/>
        <v>9100000032-0</v>
      </c>
      <c r="B1071" s="57" t="s">
        <v>29</v>
      </c>
      <c r="C1071" s="50" t="s">
        <v>29</v>
      </c>
      <c r="D1071" s="50" t="s">
        <v>3641</v>
      </c>
      <c r="E1071" s="50" t="s">
        <v>2814</v>
      </c>
      <c r="F1071" s="50" t="s">
        <v>29</v>
      </c>
      <c r="G1071" s="50" t="s">
        <v>29</v>
      </c>
      <c r="H1071" s="50" t="s">
        <v>2904</v>
      </c>
      <c r="I1071" s="58">
        <v>45239</v>
      </c>
      <c r="J1071" s="50" t="s">
        <v>2816</v>
      </c>
      <c r="K1071" s="59">
        <v>104024.39</v>
      </c>
      <c r="L1071" s="50" t="s">
        <v>37</v>
      </c>
      <c r="M1071" s="51" t="s">
        <v>2747</v>
      </c>
      <c r="N1071" s="50" t="s">
        <v>29</v>
      </c>
      <c r="O1071" s="50" t="s">
        <v>32</v>
      </c>
      <c r="P1071" s="50" t="s">
        <v>32</v>
      </c>
      <c r="Q1071" s="50" t="s">
        <v>3618</v>
      </c>
      <c r="R1071" s="50" t="s">
        <v>29</v>
      </c>
      <c r="S1071" s="50" t="s">
        <v>2751</v>
      </c>
      <c r="T1071" s="50" t="s">
        <v>2255</v>
      </c>
      <c r="U1071" s="50" t="s">
        <v>30</v>
      </c>
      <c r="V1071" s="50" t="str">
        <f>VLOOKUP(A1071,Register!$D$2:$N$1317,11,0)</f>
        <v>CWIP - CANE YARD ROAD &amp; DRAIN WORK</v>
      </c>
      <c r="W1071" s="50" t="s">
        <v>29</v>
      </c>
      <c r="X1071" s="50" t="s">
        <v>29</v>
      </c>
    </row>
    <row r="1072" spans="1:24" ht="14.1" customHeight="1" x14ac:dyDescent="0.25">
      <c r="A1072" s="50" t="str">
        <f t="shared" si="16"/>
        <v>9100000032-0</v>
      </c>
      <c r="B1072" s="57" t="s">
        <v>29</v>
      </c>
      <c r="C1072" s="50" t="s">
        <v>29</v>
      </c>
      <c r="D1072" s="50" t="s">
        <v>3641</v>
      </c>
      <c r="E1072" s="50" t="s">
        <v>2814</v>
      </c>
      <c r="F1072" s="50" t="s">
        <v>29</v>
      </c>
      <c r="G1072" s="50" t="s">
        <v>29</v>
      </c>
      <c r="H1072" s="50" t="s">
        <v>2904</v>
      </c>
      <c r="I1072" s="58">
        <v>45239</v>
      </c>
      <c r="J1072" s="50" t="s">
        <v>2816</v>
      </c>
      <c r="K1072" s="59">
        <v>55888.68</v>
      </c>
      <c r="L1072" s="50" t="s">
        <v>37</v>
      </c>
      <c r="M1072" s="51" t="s">
        <v>2747</v>
      </c>
      <c r="N1072" s="50" t="s">
        <v>29</v>
      </c>
      <c r="O1072" s="50" t="s">
        <v>32</v>
      </c>
      <c r="P1072" s="50" t="s">
        <v>32</v>
      </c>
      <c r="Q1072" s="50" t="s">
        <v>3618</v>
      </c>
      <c r="R1072" s="50" t="s">
        <v>29</v>
      </c>
      <c r="S1072" s="50" t="s">
        <v>2751</v>
      </c>
      <c r="T1072" s="50" t="s">
        <v>2255</v>
      </c>
      <c r="U1072" s="50" t="s">
        <v>30</v>
      </c>
      <c r="V1072" s="50" t="str">
        <f>VLOOKUP(A1072,Register!$D$2:$N$1317,11,0)</f>
        <v>CWIP - CANE YARD ROAD &amp; DRAIN WORK</v>
      </c>
      <c r="W1072" s="50" t="s">
        <v>29</v>
      </c>
      <c r="X1072" s="50" t="s">
        <v>29</v>
      </c>
    </row>
    <row r="1073" spans="1:24" ht="14.1" customHeight="1" x14ac:dyDescent="0.25">
      <c r="A1073" s="50" t="str">
        <f t="shared" si="16"/>
        <v>9100000041-0</v>
      </c>
      <c r="B1073" s="57" t="s">
        <v>29</v>
      </c>
      <c r="C1073" s="50" t="s">
        <v>29</v>
      </c>
      <c r="D1073" s="50" t="s">
        <v>3642</v>
      </c>
      <c r="E1073" s="50" t="s">
        <v>2814</v>
      </c>
      <c r="F1073" s="50" t="s">
        <v>29</v>
      </c>
      <c r="G1073" s="50" t="s">
        <v>29</v>
      </c>
      <c r="H1073" s="50" t="s">
        <v>2904</v>
      </c>
      <c r="I1073" s="58">
        <v>45241</v>
      </c>
      <c r="J1073" s="50" t="s">
        <v>2816</v>
      </c>
      <c r="K1073" s="59">
        <v>5878.67</v>
      </c>
      <c r="L1073" s="50" t="s">
        <v>37</v>
      </c>
      <c r="M1073" s="51" t="s">
        <v>2747</v>
      </c>
      <c r="N1073" s="50" t="s">
        <v>29</v>
      </c>
      <c r="O1073" s="50" t="s">
        <v>32</v>
      </c>
      <c r="P1073" s="50" t="s">
        <v>32</v>
      </c>
      <c r="Q1073" s="50" t="s">
        <v>3643</v>
      </c>
      <c r="R1073" s="50" t="s">
        <v>29</v>
      </c>
      <c r="S1073" s="50" t="s">
        <v>2751</v>
      </c>
      <c r="T1073" s="50" t="s">
        <v>2273</v>
      </c>
      <c r="U1073" s="50" t="s">
        <v>30</v>
      </c>
      <c r="V1073" s="50" t="str">
        <f>VLOOKUP(A1073,Register!$D$2:$N$1317,11,0)</f>
        <v>Dormitory G+3</v>
      </c>
      <c r="W1073" s="50" t="s">
        <v>29</v>
      </c>
      <c r="X1073" s="50" t="s">
        <v>29</v>
      </c>
    </row>
    <row r="1074" spans="1:24" ht="14.1" customHeight="1" x14ac:dyDescent="0.25">
      <c r="A1074" s="50" t="str">
        <f t="shared" si="16"/>
        <v>9100000032-0</v>
      </c>
      <c r="B1074" s="57" t="s">
        <v>29</v>
      </c>
      <c r="C1074" s="50" t="s">
        <v>29</v>
      </c>
      <c r="D1074" s="50" t="s">
        <v>3644</v>
      </c>
      <c r="E1074" s="50" t="s">
        <v>2814</v>
      </c>
      <c r="F1074" s="50" t="s">
        <v>29</v>
      </c>
      <c r="G1074" s="50" t="s">
        <v>29</v>
      </c>
      <c r="H1074" s="50" t="s">
        <v>2904</v>
      </c>
      <c r="I1074" s="58">
        <v>45241</v>
      </c>
      <c r="J1074" s="50" t="s">
        <v>2816</v>
      </c>
      <c r="K1074" s="59">
        <v>22062.03</v>
      </c>
      <c r="L1074" s="50" t="s">
        <v>37</v>
      </c>
      <c r="M1074" s="51" t="s">
        <v>2747</v>
      </c>
      <c r="N1074" s="50" t="s">
        <v>29</v>
      </c>
      <c r="O1074" s="50" t="s">
        <v>32</v>
      </c>
      <c r="P1074" s="50" t="s">
        <v>32</v>
      </c>
      <c r="Q1074" s="50" t="s">
        <v>3645</v>
      </c>
      <c r="R1074" s="50" t="s">
        <v>29</v>
      </c>
      <c r="S1074" s="50" t="s">
        <v>2751</v>
      </c>
      <c r="T1074" s="50" t="s">
        <v>2255</v>
      </c>
      <c r="U1074" s="50" t="s">
        <v>30</v>
      </c>
      <c r="V1074" s="50" t="str">
        <f>VLOOKUP(A1074,Register!$D$2:$N$1317,11,0)</f>
        <v>CWIP - CANE YARD ROAD &amp; DRAIN WORK</v>
      </c>
      <c r="W1074" s="50" t="s">
        <v>29</v>
      </c>
      <c r="X1074" s="50" t="s">
        <v>29</v>
      </c>
    </row>
    <row r="1075" spans="1:24" ht="14.1" customHeight="1" x14ac:dyDescent="0.25">
      <c r="A1075" s="50" t="str">
        <f t="shared" si="16"/>
        <v>9100000032-0</v>
      </c>
      <c r="B1075" s="57" t="s">
        <v>29</v>
      </c>
      <c r="C1075" s="50" t="s">
        <v>29</v>
      </c>
      <c r="D1075" s="50" t="s">
        <v>3644</v>
      </c>
      <c r="E1075" s="50" t="s">
        <v>2814</v>
      </c>
      <c r="F1075" s="50" t="s">
        <v>29</v>
      </c>
      <c r="G1075" s="50" t="s">
        <v>29</v>
      </c>
      <c r="H1075" s="50" t="s">
        <v>2904</v>
      </c>
      <c r="I1075" s="58">
        <v>45241</v>
      </c>
      <c r="J1075" s="50" t="s">
        <v>2816</v>
      </c>
      <c r="K1075" s="59">
        <v>104024.39</v>
      </c>
      <c r="L1075" s="50" t="s">
        <v>37</v>
      </c>
      <c r="M1075" s="51" t="s">
        <v>2747</v>
      </c>
      <c r="N1075" s="50" t="s">
        <v>29</v>
      </c>
      <c r="O1075" s="50" t="s">
        <v>32</v>
      </c>
      <c r="P1075" s="50" t="s">
        <v>32</v>
      </c>
      <c r="Q1075" s="50" t="s">
        <v>3645</v>
      </c>
      <c r="R1075" s="50" t="s">
        <v>29</v>
      </c>
      <c r="S1075" s="50" t="s">
        <v>2751</v>
      </c>
      <c r="T1075" s="50" t="s">
        <v>2255</v>
      </c>
      <c r="U1075" s="50" t="s">
        <v>30</v>
      </c>
      <c r="V1075" s="50" t="str">
        <f>VLOOKUP(A1075,Register!$D$2:$N$1317,11,0)</f>
        <v>CWIP - CANE YARD ROAD &amp; DRAIN WORK</v>
      </c>
      <c r="W1075" s="50" t="s">
        <v>29</v>
      </c>
      <c r="X1075" s="50" t="s">
        <v>29</v>
      </c>
    </row>
    <row r="1076" spans="1:24" ht="14.1" customHeight="1" x14ac:dyDescent="0.25">
      <c r="A1076" s="50" t="str">
        <f t="shared" si="16"/>
        <v>9100000032-0</v>
      </c>
      <c r="B1076" s="57" t="s">
        <v>29</v>
      </c>
      <c r="C1076" s="50" t="s">
        <v>29</v>
      </c>
      <c r="D1076" s="50" t="s">
        <v>3644</v>
      </c>
      <c r="E1076" s="50" t="s">
        <v>2814</v>
      </c>
      <c r="F1076" s="50" t="s">
        <v>29</v>
      </c>
      <c r="G1076" s="50" t="s">
        <v>29</v>
      </c>
      <c r="H1076" s="50" t="s">
        <v>2904</v>
      </c>
      <c r="I1076" s="58">
        <v>45241</v>
      </c>
      <c r="J1076" s="50" t="s">
        <v>2816</v>
      </c>
      <c r="K1076" s="59">
        <v>55888.68</v>
      </c>
      <c r="L1076" s="50" t="s">
        <v>37</v>
      </c>
      <c r="M1076" s="51" t="s">
        <v>2747</v>
      </c>
      <c r="N1076" s="50" t="s">
        <v>29</v>
      </c>
      <c r="O1076" s="50" t="s">
        <v>32</v>
      </c>
      <c r="P1076" s="50" t="s">
        <v>32</v>
      </c>
      <c r="Q1076" s="50" t="s">
        <v>3645</v>
      </c>
      <c r="R1076" s="50" t="s">
        <v>29</v>
      </c>
      <c r="S1076" s="50" t="s">
        <v>2751</v>
      </c>
      <c r="T1076" s="50" t="s">
        <v>2255</v>
      </c>
      <c r="U1076" s="50" t="s">
        <v>30</v>
      </c>
      <c r="V1076" s="50" t="str">
        <f>VLOOKUP(A1076,Register!$D$2:$N$1317,11,0)</f>
        <v>CWIP - CANE YARD ROAD &amp; DRAIN WORK</v>
      </c>
      <c r="W1076" s="50" t="s">
        <v>29</v>
      </c>
      <c r="X1076" s="50" t="s">
        <v>29</v>
      </c>
    </row>
    <row r="1077" spans="1:24" ht="14.1" customHeight="1" x14ac:dyDescent="0.25">
      <c r="A1077" s="50" t="str">
        <f t="shared" si="16"/>
        <v>9100000016-0</v>
      </c>
      <c r="B1077" s="57" t="s">
        <v>29</v>
      </c>
      <c r="C1077" s="50" t="s">
        <v>29</v>
      </c>
      <c r="D1077" s="50" t="s">
        <v>3646</v>
      </c>
      <c r="E1077" s="50" t="s">
        <v>2814</v>
      </c>
      <c r="F1077" s="50" t="s">
        <v>29</v>
      </c>
      <c r="G1077" s="50" t="s">
        <v>29</v>
      </c>
      <c r="H1077" s="50" t="s">
        <v>2904</v>
      </c>
      <c r="I1077" s="58">
        <v>45241</v>
      </c>
      <c r="J1077" s="50" t="s">
        <v>2816</v>
      </c>
      <c r="K1077" s="59">
        <v>19304.28</v>
      </c>
      <c r="L1077" s="50" t="s">
        <v>37</v>
      </c>
      <c r="M1077" s="51" t="s">
        <v>2747</v>
      </c>
      <c r="N1077" s="50" t="s">
        <v>29</v>
      </c>
      <c r="O1077" s="50" t="s">
        <v>32</v>
      </c>
      <c r="P1077" s="50" t="s">
        <v>32</v>
      </c>
      <c r="Q1077" s="50" t="s">
        <v>3623</v>
      </c>
      <c r="R1077" s="50" t="s">
        <v>29</v>
      </c>
      <c r="S1077" s="50" t="s">
        <v>2751</v>
      </c>
      <c r="T1077" s="50" t="s">
        <v>2215</v>
      </c>
      <c r="U1077" s="50" t="s">
        <v>30</v>
      </c>
      <c r="V1077" s="50" t="str">
        <f>VLOOKUP(A1077,Register!$D$2:$N$1317,11,0)</f>
        <v>CWIP- ROAD &amp; DRAIN INSIDE FACTORY</v>
      </c>
      <c r="W1077" s="50" t="s">
        <v>29</v>
      </c>
      <c r="X1077" s="50" t="s">
        <v>29</v>
      </c>
    </row>
    <row r="1078" spans="1:24" ht="14.1" customHeight="1" x14ac:dyDescent="0.25">
      <c r="A1078" s="50" t="str">
        <f t="shared" si="16"/>
        <v>9100000032-0</v>
      </c>
      <c r="B1078" s="57" t="s">
        <v>29</v>
      </c>
      <c r="C1078" s="50" t="s">
        <v>29</v>
      </c>
      <c r="D1078" s="50" t="s">
        <v>3647</v>
      </c>
      <c r="E1078" s="50" t="s">
        <v>2814</v>
      </c>
      <c r="F1078" s="50" t="s">
        <v>29</v>
      </c>
      <c r="G1078" s="50" t="s">
        <v>29</v>
      </c>
      <c r="H1078" s="50" t="s">
        <v>2904</v>
      </c>
      <c r="I1078" s="58">
        <v>45241</v>
      </c>
      <c r="J1078" s="50" t="s">
        <v>2816</v>
      </c>
      <c r="K1078" s="59">
        <v>5515.51</v>
      </c>
      <c r="L1078" s="50" t="s">
        <v>37</v>
      </c>
      <c r="M1078" s="51" t="s">
        <v>2747</v>
      </c>
      <c r="N1078" s="50" t="s">
        <v>29</v>
      </c>
      <c r="O1078" s="50" t="s">
        <v>32</v>
      </c>
      <c r="P1078" s="50" t="s">
        <v>32</v>
      </c>
      <c r="Q1078" s="50" t="s">
        <v>3648</v>
      </c>
      <c r="R1078" s="50" t="s">
        <v>29</v>
      </c>
      <c r="S1078" s="50" t="s">
        <v>2751</v>
      </c>
      <c r="T1078" s="50" t="s">
        <v>2255</v>
      </c>
      <c r="U1078" s="50" t="s">
        <v>30</v>
      </c>
      <c r="V1078" s="50" t="str">
        <f>VLOOKUP(A1078,Register!$D$2:$N$1317,11,0)</f>
        <v>CWIP - CANE YARD ROAD &amp; DRAIN WORK</v>
      </c>
      <c r="W1078" s="50" t="s">
        <v>29</v>
      </c>
      <c r="X1078" s="50" t="s">
        <v>29</v>
      </c>
    </row>
    <row r="1079" spans="1:24" ht="14.1" customHeight="1" x14ac:dyDescent="0.25">
      <c r="A1079" s="50" t="str">
        <f t="shared" si="16"/>
        <v>9100000032-0</v>
      </c>
      <c r="B1079" s="57" t="s">
        <v>29</v>
      </c>
      <c r="C1079" s="50" t="s">
        <v>29</v>
      </c>
      <c r="D1079" s="50" t="s">
        <v>3649</v>
      </c>
      <c r="E1079" s="50" t="s">
        <v>2814</v>
      </c>
      <c r="F1079" s="50" t="s">
        <v>29</v>
      </c>
      <c r="G1079" s="50" t="s">
        <v>29</v>
      </c>
      <c r="H1079" s="50" t="s">
        <v>2904</v>
      </c>
      <c r="I1079" s="58">
        <v>45242</v>
      </c>
      <c r="J1079" s="50" t="s">
        <v>2816</v>
      </c>
      <c r="K1079" s="59">
        <v>11031.02</v>
      </c>
      <c r="L1079" s="50" t="s">
        <v>37</v>
      </c>
      <c r="M1079" s="51" t="s">
        <v>2747</v>
      </c>
      <c r="N1079" s="50" t="s">
        <v>29</v>
      </c>
      <c r="O1079" s="50" t="s">
        <v>32</v>
      </c>
      <c r="P1079" s="50" t="s">
        <v>32</v>
      </c>
      <c r="Q1079" s="50" t="s">
        <v>3264</v>
      </c>
      <c r="R1079" s="50" t="s">
        <v>29</v>
      </c>
      <c r="S1079" s="50" t="s">
        <v>2751</v>
      </c>
      <c r="T1079" s="50" t="s">
        <v>2255</v>
      </c>
      <c r="U1079" s="50" t="s">
        <v>30</v>
      </c>
      <c r="V1079" s="50" t="str">
        <f>VLOOKUP(A1079,Register!$D$2:$N$1317,11,0)</f>
        <v>CWIP - CANE YARD ROAD &amp; DRAIN WORK</v>
      </c>
      <c r="W1079" s="50" t="s">
        <v>29</v>
      </c>
      <c r="X1079" s="50" t="s">
        <v>29</v>
      </c>
    </row>
    <row r="1080" spans="1:24" ht="14.1" customHeight="1" x14ac:dyDescent="0.25">
      <c r="A1080" s="50" t="str">
        <f t="shared" si="16"/>
        <v>9100000040-0</v>
      </c>
      <c r="B1080" s="57" t="s">
        <v>29</v>
      </c>
      <c r="C1080" s="50" t="s">
        <v>29</v>
      </c>
      <c r="D1080" s="50" t="s">
        <v>3650</v>
      </c>
      <c r="E1080" s="50" t="s">
        <v>2814</v>
      </c>
      <c r="F1080" s="50" t="s">
        <v>29</v>
      </c>
      <c r="G1080" s="50" t="s">
        <v>29</v>
      </c>
      <c r="H1080" s="50" t="s">
        <v>2904</v>
      </c>
      <c r="I1080" s="58">
        <v>45243</v>
      </c>
      <c r="J1080" s="50" t="s">
        <v>2816</v>
      </c>
      <c r="K1080" s="59">
        <v>102</v>
      </c>
      <c r="L1080" s="50" t="s">
        <v>37</v>
      </c>
      <c r="M1080" s="51" t="s">
        <v>2747</v>
      </c>
      <c r="N1080" s="50" t="s">
        <v>29</v>
      </c>
      <c r="O1080" s="50" t="s">
        <v>32</v>
      </c>
      <c r="P1080" s="50" t="s">
        <v>32</v>
      </c>
      <c r="Q1080" s="50" t="s">
        <v>2937</v>
      </c>
      <c r="R1080" s="50" t="s">
        <v>29</v>
      </c>
      <c r="S1080" s="50" t="s">
        <v>2751</v>
      </c>
      <c r="T1080" s="50" t="s">
        <v>2271</v>
      </c>
      <c r="U1080" s="50" t="s">
        <v>30</v>
      </c>
      <c r="V1080" s="50" t="str">
        <f>VLOOKUP(A1080,Register!$D$2:$N$1317,11,0)</f>
        <v>Two Room Set G+3</v>
      </c>
      <c r="W1080" s="50" t="s">
        <v>29</v>
      </c>
      <c r="X1080" s="50" t="s">
        <v>29</v>
      </c>
    </row>
    <row r="1081" spans="1:24" ht="14.1" customHeight="1" x14ac:dyDescent="0.25">
      <c r="A1081" s="50" t="str">
        <f t="shared" si="16"/>
        <v>9100000032-0</v>
      </c>
      <c r="B1081" s="57" t="s">
        <v>29</v>
      </c>
      <c r="C1081" s="50" t="s">
        <v>29</v>
      </c>
      <c r="D1081" s="50" t="s">
        <v>3651</v>
      </c>
      <c r="E1081" s="50" t="s">
        <v>2814</v>
      </c>
      <c r="F1081" s="50" t="s">
        <v>29</v>
      </c>
      <c r="G1081" s="50" t="s">
        <v>29</v>
      </c>
      <c r="H1081" s="50" t="s">
        <v>2904</v>
      </c>
      <c r="I1081" s="58">
        <v>45244</v>
      </c>
      <c r="J1081" s="50" t="s">
        <v>2816</v>
      </c>
      <c r="K1081" s="59">
        <v>13788.77</v>
      </c>
      <c r="L1081" s="50" t="s">
        <v>37</v>
      </c>
      <c r="M1081" s="51" t="s">
        <v>2747</v>
      </c>
      <c r="N1081" s="50" t="s">
        <v>29</v>
      </c>
      <c r="O1081" s="50" t="s">
        <v>32</v>
      </c>
      <c r="P1081" s="50" t="s">
        <v>32</v>
      </c>
      <c r="Q1081" s="50" t="s">
        <v>3645</v>
      </c>
      <c r="R1081" s="50" t="s">
        <v>29</v>
      </c>
      <c r="S1081" s="50" t="s">
        <v>2751</v>
      </c>
      <c r="T1081" s="50" t="s">
        <v>2255</v>
      </c>
      <c r="U1081" s="50" t="s">
        <v>30</v>
      </c>
      <c r="V1081" s="50" t="str">
        <f>VLOOKUP(A1081,Register!$D$2:$N$1317,11,0)</f>
        <v>CWIP - CANE YARD ROAD &amp; DRAIN WORK</v>
      </c>
      <c r="W1081" s="50" t="s">
        <v>29</v>
      </c>
      <c r="X1081" s="50" t="s">
        <v>29</v>
      </c>
    </row>
    <row r="1082" spans="1:24" ht="14.1" customHeight="1" x14ac:dyDescent="0.25">
      <c r="A1082" s="50" t="str">
        <f t="shared" si="16"/>
        <v>9100000032-0</v>
      </c>
      <c r="B1082" s="57" t="s">
        <v>29</v>
      </c>
      <c r="C1082" s="50" t="s">
        <v>29</v>
      </c>
      <c r="D1082" s="50" t="s">
        <v>3652</v>
      </c>
      <c r="E1082" s="50" t="s">
        <v>2814</v>
      </c>
      <c r="F1082" s="50" t="s">
        <v>29</v>
      </c>
      <c r="G1082" s="50" t="s">
        <v>29</v>
      </c>
      <c r="H1082" s="50" t="s">
        <v>2904</v>
      </c>
      <c r="I1082" s="58">
        <v>45245</v>
      </c>
      <c r="J1082" s="50" t="s">
        <v>2816</v>
      </c>
      <c r="K1082" s="59">
        <v>27676.15</v>
      </c>
      <c r="L1082" s="50" t="s">
        <v>37</v>
      </c>
      <c r="M1082" s="51" t="s">
        <v>2747</v>
      </c>
      <c r="N1082" s="50" t="s">
        <v>29</v>
      </c>
      <c r="O1082" s="50" t="s">
        <v>32</v>
      </c>
      <c r="P1082" s="50" t="s">
        <v>32</v>
      </c>
      <c r="Q1082" s="50" t="s">
        <v>3645</v>
      </c>
      <c r="R1082" s="50" t="s">
        <v>29</v>
      </c>
      <c r="S1082" s="50" t="s">
        <v>2751</v>
      </c>
      <c r="T1082" s="50" t="s">
        <v>2255</v>
      </c>
      <c r="U1082" s="50" t="s">
        <v>30</v>
      </c>
      <c r="V1082" s="50" t="str">
        <f>VLOOKUP(A1082,Register!$D$2:$N$1317,11,0)</f>
        <v>CWIP - CANE YARD ROAD &amp; DRAIN WORK</v>
      </c>
      <c r="W1082" s="50" t="s">
        <v>29</v>
      </c>
      <c r="X1082" s="50" t="s">
        <v>29</v>
      </c>
    </row>
    <row r="1083" spans="1:24" ht="14.1" customHeight="1" x14ac:dyDescent="0.25">
      <c r="A1083" s="50" t="str">
        <f t="shared" si="16"/>
        <v>9100000016-0</v>
      </c>
      <c r="B1083" s="57" t="s">
        <v>29</v>
      </c>
      <c r="C1083" s="50" t="s">
        <v>29</v>
      </c>
      <c r="D1083" s="50" t="s">
        <v>3653</v>
      </c>
      <c r="E1083" s="50" t="s">
        <v>2814</v>
      </c>
      <c r="F1083" s="50" t="s">
        <v>29</v>
      </c>
      <c r="G1083" s="50" t="s">
        <v>29</v>
      </c>
      <c r="H1083" s="50" t="s">
        <v>2904</v>
      </c>
      <c r="I1083" s="58">
        <v>45245</v>
      </c>
      <c r="J1083" s="50" t="s">
        <v>2816</v>
      </c>
      <c r="K1083" s="59">
        <v>13838.07</v>
      </c>
      <c r="L1083" s="50" t="s">
        <v>37</v>
      </c>
      <c r="M1083" s="51" t="s">
        <v>2747</v>
      </c>
      <c r="N1083" s="50" t="s">
        <v>29</v>
      </c>
      <c r="O1083" s="50" t="s">
        <v>32</v>
      </c>
      <c r="P1083" s="50" t="s">
        <v>32</v>
      </c>
      <c r="Q1083" s="50" t="s">
        <v>3163</v>
      </c>
      <c r="R1083" s="50" t="s">
        <v>29</v>
      </c>
      <c r="S1083" s="50" t="s">
        <v>2751</v>
      </c>
      <c r="T1083" s="50" t="s">
        <v>2215</v>
      </c>
      <c r="U1083" s="50" t="s">
        <v>30</v>
      </c>
      <c r="V1083" s="50" t="str">
        <f>VLOOKUP(A1083,Register!$D$2:$N$1317,11,0)</f>
        <v>CWIP- ROAD &amp; DRAIN INSIDE FACTORY</v>
      </c>
      <c r="W1083" s="50" t="s">
        <v>29</v>
      </c>
      <c r="X1083" s="50" t="s">
        <v>29</v>
      </c>
    </row>
    <row r="1084" spans="1:24" ht="14.1" customHeight="1" x14ac:dyDescent="0.25">
      <c r="A1084" s="50" t="str">
        <f t="shared" si="16"/>
        <v>9100000042-0</v>
      </c>
      <c r="B1084" s="57" t="s">
        <v>29</v>
      </c>
      <c r="C1084" s="50" t="s">
        <v>29</v>
      </c>
      <c r="D1084" s="50" t="s">
        <v>3654</v>
      </c>
      <c r="E1084" s="50" t="s">
        <v>2814</v>
      </c>
      <c r="F1084" s="50" t="s">
        <v>29</v>
      </c>
      <c r="G1084" s="50" t="s">
        <v>29</v>
      </c>
      <c r="H1084" s="50" t="s">
        <v>2904</v>
      </c>
      <c r="I1084" s="58">
        <v>45245</v>
      </c>
      <c r="J1084" s="50" t="s">
        <v>2816</v>
      </c>
      <c r="K1084" s="59">
        <v>1514.45</v>
      </c>
      <c r="L1084" s="50" t="s">
        <v>37</v>
      </c>
      <c r="M1084" s="51" t="s">
        <v>2747</v>
      </c>
      <c r="N1084" s="50" t="s">
        <v>29</v>
      </c>
      <c r="O1084" s="50" t="s">
        <v>32</v>
      </c>
      <c r="P1084" s="50" t="s">
        <v>32</v>
      </c>
      <c r="Q1084" s="50" t="s">
        <v>2937</v>
      </c>
      <c r="R1084" s="50" t="s">
        <v>29</v>
      </c>
      <c r="S1084" s="50" t="s">
        <v>2751</v>
      </c>
      <c r="T1084" s="50" t="s">
        <v>2275</v>
      </c>
      <c r="U1084" s="50" t="s">
        <v>30</v>
      </c>
      <c r="V1084" s="50" t="str">
        <f>VLOOKUP(A1084,Register!$D$2:$N$1317,11,0)</f>
        <v>CWIP- Token Room</v>
      </c>
      <c r="W1084" s="50" t="s">
        <v>29</v>
      </c>
      <c r="X1084" s="50" t="s">
        <v>29</v>
      </c>
    </row>
    <row r="1085" spans="1:24" ht="14.1" customHeight="1" x14ac:dyDescent="0.25">
      <c r="A1085" s="50" t="str">
        <f t="shared" si="16"/>
        <v>9100000042-0</v>
      </c>
      <c r="B1085" s="57" t="s">
        <v>29</v>
      </c>
      <c r="C1085" s="50" t="s">
        <v>29</v>
      </c>
      <c r="D1085" s="50" t="s">
        <v>3654</v>
      </c>
      <c r="E1085" s="50" t="s">
        <v>2814</v>
      </c>
      <c r="F1085" s="50" t="s">
        <v>29</v>
      </c>
      <c r="G1085" s="50" t="s">
        <v>29</v>
      </c>
      <c r="H1085" s="50" t="s">
        <v>2904</v>
      </c>
      <c r="I1085" s="58">
        <v>45245</v>
      </c>
      <c r="J1085" s="50" t="s">
        <v>2816</v>
      </c>
      <c r="K1085" s="59">
        <v>487.25</v>
      </c>
      <c r="L1085" s="50" t="s">
        <v>37</v>
      </c>
      <c r="M1085" s="51" t="s">
        <v>2747</v>
      </c>
      <c r="N1085" s="50" t="s">
        <v>29</v>
      </c>
      <c r="O1085" s="50" t="s">
        <v>32</v>
      </c>
      <c r="P1085" s="50" t="s">
        <v>32</v>
      </c>
      <c r="Q1085" s="50" t="s">
        <v>2937</v>
      </c>
      <c r="R1085" s="50" t="s">
        <v>29</v>
      </c>
      <c r="S1085" s="50" t="s">
        <v>2751</v>
      </c>
      <c r="T1085" s="50" t="s">
        <v>2275</v>
      </c>
      <c r="U1085" s="50" t="s">
        <v>30</v>
      </c>
      <c r="V1085" s="50" t="str">
        <f>VLOOKUP(A1085,Register!$D$2:$N$1317,11,0)</f>
        <v>CWIP- Token Room</v>
      </c>
      <c r="W1085" s="50" t="s">
        <v>29</v>
      </c>
      <c r="X1085" s="50" t="s">
        <v>29</v>
      </c>
    </row>
    <row r="1086" spans="1:24" ht="14.1" customHeight="1" x14ac:dyDescent="0.25">
      <c r="A1086" s="50" t="str">
        <f t="shared" si="16"/>
        <v>9100000042-0</v>
      </c>
      <c r="B1086" s="57" t="s">
        <v>29</v>
      </c>
      <c r="C1086" s="50" t="s">
        <v>29</v>
      </c>
      <c r="D1086" s="50" t="s">
        <v>3654</v>
      </c>
      <c r="E1086" s="50" t="s">
        <v>2814</v>
      </c>
      <c r="F1086" s="50" t="s">
        <v>29</v>
      </c>
      <c r="G1086" s="50" t="s">
        <v>29</v>
      </c>
      <c r="H1086" s="50" t="s">
        <v>2904</v>
      </c>
      <c r="I1086" s="58">
        <v>45245</v>
      </c>
      <c r="J1086" s="50" t="s">
        <v>2816</v>
      </c>
      <c r="K1086" s="59">
        <v>1545.64</v>
      </c>
      <c r="L1086" s="50" t="s">
        <v>37</v>
      </c>
      <c r="M1086" s="51" t="s">
        <v>2747</v>
      </c>
      <c r="N1086" s="50" t="s">
        <v>29</v>
      </c>
      <c r="O1086" s="50" t="s">
        <v>32</v>
      </c>
      <c r="P1086" s="50" t="s">
        <v>32</v>
      </c>
      <c r="Q1086" s="50" t="s">
        <v>2937</v>
      </c>
      <c r="R1086" s="50" t="s">
        <v>29</v>
      </c>
      <c r="S1086" s="50" t="s">
        <v>2751</v>
      </c>
      <c r="T1086" s="50" t="s">
        <v>2275</v>
      </c>
      <c r="U1086" s="50" t="s">
        <v>30</v>
      </c>
      <c r="V1086" s="50" t="str">
        <f>VLOOKUP(A1086,Register!$D$2:$N$1317,11,0)</f>
        <v>CWIP- Token Room</v>
      </c>
      <c r="W1086" s="50" t="s">
        <v>29</v>
      </c>
      <c r="X1086" s="50" t="s">
        <v>29</v>
      </c>
    </row>
    <row r="1087" spans="1:24" ht="14.1" customHeight="1" x14ac:dyDescent="0.25">
      <c r="A1087" s="50" t="str">
        <f t="shared" si="16"/>
        <v>9100000042-0</v>
      </c>
      <c r="B1087" s="57" t="s">
        <v>29</v>
      </c>
      <c r="C1087" s="50" t="s">
        <v>29</v>
      </c>
      <c r="D1087" s="50" t="s">
        <v>3654</v>
      </c>
      <c r="E1087" s="50" t="s">
        <v>2814</v>
      </c>
      <c r="F1087" s="50" t="s">
        <v>29</v>
      </c>
      <c r="G1087" s="50" t="s">
        <v>29</v>
      </c>
      <c r="H1087" s="50" t="s">
        <v>2904</v>
      </c>
      <c r="I1087" s="58">
        <v>45245</v>
      </c>
      <c r="J1087" s="50" t="s">
        <v>2816</v>
      </c>
      <c r="K1087" s="59">
        <v>2040.43</v>
      </c>
      <c r="L1087" s="50" t="s">
        <v>37</v>
      </c>
      <c r="M1087" s="51" t="s">
        <v>2747</v>
      </c>
      <c r="N1087" s="50" t="s">
        <v>29</v>
      </c>
      <c r="O1087" s="50" t="s">
        <v>32</v>
      </c>
      <c r="P1087" s="50" t="s">
        <v>32</v>
      </c>
      <c r="Q1087" s="50" t="s">
        <v>2937</v>
      </c>
      <c r="R1087" s="50" t="s">
        <v>29</v>
      </c>
      <c r="S1087" s="50" t="s">
        <v>2751</v>
      </c>
      <c r="T1087" s="50" t="s">
        <v>2275</v>
      </c>
      <c r="U1087" s="50" t="s">
        <v>30</v>
      </c>
      <c r="V1087" s="50" t="str">
        <f>VLOOKUP(A1087,Register!$D$2:$N$1317,11,0)</f>
        <v>CWIP- Token Room</v>
      </c>
      <c r="W1087" s="50" t="s">
        <v>29</v>
      </c>
      <c r="X1087" s="50" t="s">
        <v>29</v>
      </c>
    </row>
    <row r="1088" spans="1:24" ht="14.1" customHeight="1" x14ac:dyDescent="0.25">
      <c r="A1088" s="50" t="str">
        <f t="shared" si="16"/>
        <v>9100000042-0</v>
      </c>
      <c r="B1088" s="57" t="s">
        <v>29</v>
      </c>
      <c r="C1088" s="50" t="s">
        <v>29</v>
      </c>
      <c r="D1088" s="50" t="s">
        <v>3654</v>
      </c>
      <c r="E1088" s="50" t="s">
        <v>2814</v>
      </c>
      <c r="F1088" s="50" t="s">
        <v>29</v>
      </c>
      <c r="G1088" s="50" t="s">
        <v>29</v>
      </c>
      <c r="H1088" s="50" t="s">
        <v>2904</v>
      </c>
      <c r="I1088" s="58">
        <v>45245</v>
      </c>
      <c r="J1088" s="50" t="s">
        <v>2816</v>
      </c>
      <c r="K1088" s="59">
        <v>110.29</v>
      </c>
      <c r="L1088" s="50" t="s">
        <v>37</v>
      </c>
      <c r="M1088" s="51" t="s">
        <v>2747</v>
      </c>
      <c r="N1088" s="50" t="s">
        <v>29</v>
      </c>
      <c r="O1088" s="50" t="s">
        <v>32</v>
      </c>
      <c r="P1088" s="50" t="s">
        <v>32</v>
      </c>
      <c r="Q1088" s="50" t="s">
        <v>2937</v>
      </c>
      <c r="R1088" s="50" t="s">
        <v>29</v>
      </c>
      <c r="S1088" s="50" t="s">
        <v>2751</v>
      </c>
      <c r="T1088" s="50" t="s">
        <v>2275</v>
      </c>
      <c r="U1088" s="50" t="s">
        <v>30</v>
      </c>
      <c r="V1088" s="50" t="str">
        <f>VLOOKUP(A1088,Register!$D$2:$N$1317,11,0)</f>
        <v>CWIP- Token Room</v>
      </c>
      <c r="W1088" s="50" t="s">
        <v>29</v>
      </c>
      <c r="X1088" s="50" t="s">
        <v>29</v>
      </c>
    </row>
    <row r="1089" spans="1:24" ht="14.1" customHeight="1" x14ac:dyDescent="0.25">
      <c r="A1089" s="50" t="str">
        <f t="shared" si="16"/>
        <v>9100000042-0</v>
      </c>
      <c r="B1089" s="57" t="s">
        <v>29</v>
      </c>
      <c r="C1089" s="50" t="s">
        <v>29</v>
      </c>
      <c r="D1089" s="50" t="s">
        <v>3654</v>
      </c>
      <c r="E1089" s="50" t="s">
        <v>2814</v>
      </c>
      <c r="F1089" s="50" t="s">
        <v>29</v>
      </c>
      <c r="G1089" s="50" t="s">
        <v>29</v>
      </c>
      <c r="H1089" s="50" t="s">
        <v>2904</v>
      </c>
      <c r="I1089" s="58">
        <v>45245</v>
      </c>
      <c r="J1089" s="50" t="s">
        <v>2816</v>
      </c>
      <c r="K1089" s="59">
        <v>450</v>
      </c>
      <c r="L1089" s="50" t="s">
        <v>37</v>
      </c>
      <c r="M1089" s="51" t="s">
        <v>2747</v>
      </c>
      <c r="N1089" s="50" t="s">
        <v>29</v>
      </c>
      <c r="O1089" s="50" t="s">
        <v>32</v>
      </c>
      <c r="P1089" s="50" t="s">
        <v>32</v>
      </c>
      <c r="Q1089" s="50" t="s">
        <v>2937</v>
      </c>
      <c r="R1089" s="50" t="s">
        <v>29</v>
      </c>
      <c r="S1089" s="50" t="s">
        <v>2751</v>
      </c>
      <c r="T1089" s="50" t="s">
        <v>2275</v>
      </c>
      <c r="U1089" s="50" t="s">
        <v>30</v>
      </c>
      <c r="V1089" s="50" t="str">
        <f>VLOOKUP(A1089,Register!$D$2:$N$1317,11,0)</f>
        <v>CWIP- Token Room</v>
      </c>
      <c r="W1089" s="50" t="s">
        <v>29</v>
      </c>
      <c r="X1089" s="50" t="s">
        <v>29</v>
      </c>
    </row>
    <row r="1090" spans="1:24" ht="14.1" customHeight="1" x14ac:dyDescent="0.25">
      <c r="A1090" s="50" t="str">
        <f t="shared" si="16"/>
        <v>9100000042-0</v>
      </c>
      <c r="B1090" s="57" t="s">
        <v>29</v>
      </c>
      <c r="C1090" s="50" t="s">
        <v>29</v>
      </c>
      <c r="D1090" s="50" t="s">
        <v>3654</v>
      </c>
      <c r="E1090" s="50" t="s">
        <v>2814</v>
      </c>
      <c r="F1090" s="50" t="s">
        <v>29</v>
      </c>
      <c r="G1090" s="50" t="s">
        <v>29</v>
      </c>
      <c r="H1090" s="50" t="s">
        <v>2904</v>
      </c>
      <c r="I1090" s="58">
        <v>45245</v>
      </c>
      <c r="J1090" s="50" t="s">
        <v>2816</v>
      </c>
      <c r="K1090" s="59">
        <v>760</v>
      </c>
      <c r="L1090" s="50" t="s">
        <v>37</v>
      </c>
      <c r="M1090" s="51" t="s">
        <v>2747</v>
      </c>
      <c r="N1090" s="50" t="s">
        <v>29</v>
      </c>
      <c r="O1090" s="50" t="s">
        <v>32</v>
      </c>
      <c r="P1090" s="50" t="s">
        <v>32</v>
      </c>
      <c r="Q1090" s="50" t="s">
        <v>2937</v>
      </c>
      <c r="R1090" s="50" t="s">
        <v>29</v>
      </c>
      <c r="S1090" s="50" t="s">
        <v>2751</v>
      </c>
      <c r="T1090" s="50" t="s">
        <v>2275</v>
      </c>
      <c r="U1090" s="50" t="s">
        <v>30</v>
      </c>
      <c r="V1090" s="50" t="str">
        <f>VLOOKUP(A1090,Register!$D$2:$N$1317,11,0)</f>
        <v>CWIP- Token Room</v>
      </c>
      <c r="W1090" s="50" t="s">
        <v>29</v>
      </c>
      <c r="X1090" s="50" t="s">
        <v>29</v>
      </c>
    </row>
    <row r="1091" spans="1:24" ht="14.1" customHeight="1" x14ac:dyDescent="0.25">
      <c r="A1091" s="50" t="str">
        <f t="shared" ref="A1091:A1154" si="17">CONCATENATE(T1091,"-",U1091)</f>
        <v>9100000042-0</v>
      </c>
      <c r="B1091" s="57" t="s">
        <v>29</v>
      </c>
      <c r="C1091" s="50" t="s">
        <v>29</v>
      </c>
      <c r="D1091" s="50" t="s">
        <v>3654</v>
      </c>
      <c r="E1091" s="50" t="s">
        <v>2814</v>
      </c>
      <c r="F1091" s="50" t="s">
        <v>29</v>
      </c>
      <c r="G1091" s="50" t="s">
        <v>29</v>
      </c>
      <c r="H1091" s="50" t="s">
        <v>2904</v>
      </c>
      <c r="I1091" s="58">
        <v>45245</v>
      </c>
      <c r="J1091" s="50" t="s">
        <v>2816</v>
      </c>
      <c r="K1091" s="59">
        <v>4000</v>
      </c>
      <c r="L1091" s="50" t="s">
        <v>37</v>
      </c>
      <c r="M1091" s="51" t="s">
        <v>2747</v>
      </c>
      <c r="N1091" s="50" t="s">
        <v>29</v>
      </c>
      <c r="O1091" s="50" t="s">
        <v>32</v>
      </c>
      <c r="P1091" s="50" t="s">
        <v>32</v>
      </c>
      <c r="Q1091" s="50" t="s">
        <v>2937</v>
      </c>
      <c r="R1091" s="50" t="s">
        <v>29</v>
      </c>
      <c r="S1091" s="50" t="s">
        <v>2751</v>
      </c>
      <c r="T1091" s="50" t="s">
        <v>2275</v>
      </c>
      <c r="U1091" s="50" t="s">
        <v>30</v>
      </c>
      <c r="V1091" s="50" t="str">
        <f>VLOOKUP(A1091,Register!$D$2:$N$1317,11,0)</f>
        <v>CWIP- Token Room</v>
      </c>
      <c r="W1091" s="50" t="s">
        <v>29</v>
      </c>
      <c r="X1091" s="50" t="s">
        <v>29</v>
      </c>
    </row>
    <row r="1092" spans="1:24" ht="14.1" customHeight="1" x14ac:dyDescent="0.25">
      <c r="A1092" s="50" t="str">
        <f t="shared" si="17"/>
        <v>9100000042-0</v>
      </c>
      <c r="B1092" s="57" t="s">
        <v>29</v>
      </c>
      <c r="C1092" s="50" t="s">
        <v>29</v>
      </c>
      <c r="D1092" s="50" t="s">
        <v>3654</v>
      </c>
      <c r="E1092" s="50" t="s">
        <v>2814</v>
      </c>
      <c r="F1092" s="50" t="s">
        <v>29</v>
      </c>
      <c r="G1092" s="50" t="s">
        <v>29</v>
      </c>
      <c r="H1092" s="50" t="s">
        <v>2904</v>
      </c>
      <c r="I1092" s="58">
        <v>45245</v>
      </c>
      <c r="J1092" s="50" t="s">
        <v>2816</v>
      </c>
      <c r="K1092" s="59">
        <v>270</v>
      </c>
      <c r="L1092" s="50" t="s">
        <v>37</v>
      </c>
      <c r="M1092" s="51" t="s">
        <v>2747</v>
      </c>
      <c r="N1092" s="50" t="s">
        <v>29</v>
      </c>
      <c r="O1092" s="50" t="s">
        <v>32</v>
      </c>
      <c r="P1092" s="50" t="s">
        <v>32</v>
      </c>
      <c r="Q1092" s="50" t="s">
        <v>2937</v>
      </c>
      <c r="R1092" s="50" t="s">
        <v>29</v>
      </c>
      <c r="S1092" s="50" t="s">
        <v>2751</v>
      </c>
      <c r="T1092" s="50" t="s">
        <v>2275</v>
      </c>
      <c r="U1092" s="50" t="s">
        <v>30</v>
      </c>
      <c r="V1092" s="50" t="str">
        <f>VLOOKUP(A1092,Register!$D$2:$N$1317,11,0)</f>
        <v>CWIP- Token Room</v>
      </c>
      <c r="W1092" s="50" t="s">
        <v>29</v>
      </c>
      <c r="X1092" s="50" t="s">
        <v>29</v>
      </c>
    </row>
    <row r="1093" spans="1:24" ht="14.1" customHeight="1" x14ac:dyDescent="0.25">
      <c r="A1093" s="50" t="str">
        <f t="shared" si="17"/>
        <v>9100000042-0</v>
      </c>
      <c r="B1093" s="57" t="s">
        <v>29</v>
      </c>
      <c r="C1093" s="50" t="s">
        <v>29</v>
      </c>
      <c r="D1093" s="50" t="s">
        <v>3654</v>
      </c>
      <c r="E1093" s="50" t="s">
        <v>2814</v>
      </c>
      <c r="F1093" s="50" t="s">
        <v>29</v>
      </c>
      <c r="G1093" s="50" t="s">
        <v>29</v>
      </c>
      <c r="H1093" s="50" t="s">
        <v>2904</v>
      </c>
      <c r="I1093" s="58">
        <v>45245</v>
      </c>
      <c r="J1093" s="50" t="s">
        <v>2816</v>
      </c>
      <c r="K1093" s="59">
        <v>115.29</v>
      </c>
      <c r="L1093" s="50" t="s">
        <v>37</v>
      </c>
      <c r="M1093" s="51" t="s">
        <v>2747</v>
      </c>
      <c r="N1093" s="50" t="s">
        <v>29</v>
      </c>
      <c r="O1093" s="50" t="s">
        <v>32</v>
      </c>
      <c r="P1093" s="50" t="s">
        <v>32</v>
      </c>
      <c r="Q1093" s="50" t="s">
        <v>2937</v>
      </c>
      <c r="R1093" s="50" t="s">
        <v>29</v>
      </c>
      <c r="S1093" s="50" t="s">
        <v>2751</v>
      </c>
      <c r="T1093" s="50" t="s">
        <v>2275</v>
      </c>
      <c r="U1093" s="50" t="s">
        <v>30</v>
      </c>
      <c r="V1093" s="50" t="str">
        <f>VLOOKUP(A1093,Register!$D$2:$N$1317,11,0)</f>
        <v>CWIP- Token Room</v>
      </c>
      <c r="W1093" s="50" t="s">
        <v>29</v>
      </c>
      <c r="X1093" s="50" t="s">
        <v>29</v>
      </c>
    </row>
    <row r="1094" spans="1:24" ht="14.1" customHeight="1" x14ac:dyDescent="0.25">
      <c r="A1094" s="50" t="str">
        <f t="shared" si="17"/>
        <v>9100000042-0</v>
      </c>
      <c r="B1094" s="57" t="s">
        <v>29</v>
      </c>
      <c r="C1094" s="50" t="s">
        <v>29</v>
      </c>
      <c r="D1094" s="50" t="s">
        <v>3654</v>
      </c>
      <c r="E1094" s="50" t="s">
        <v>2814</v>
      </c>
      <c r="F1094" s="50" t="s">
        <v>29</v>
      </c>
      <c r="G1094" s="50" t="s">
        <v>29</v>
      </c>
      <c r="H1094" s="50" t="s">
        <v>2904</v>
      </c>
      <c r="I1094" s="58">
        <v>45245</v>
      </c>
      <c r="J1094" s="50" t="s">
        <v>2816</v>
      </c>
      <c r="K1094" s="59">
        <v>120</v>
      </c>
      <c r="L1094" s="50" t="s">
        <v>37</v>
      </c>
      <c r="M1094" s="51" t="s">
        <v>2747</v>
      </c>
      <c r="N1094" s="50" t="s">
        <v>29</v>
      </c>
      <c r="O1094" s="50" t="s">
        <v>32</v>
      </c>
      <c r="P1094" s="50" t="s">
        <v>32</v>
      </c>
      <c r="Q1094" s="50" t="s">
        <v>2937</v>
      </c>
      <c r="R1094" s="50" t="s">
        <v>29</v>
      </c>
      <c r="S1094" s="50" t="s">
        <v>2751</v>
      </c>
      <c r="T1094" s="50" t="s">
        <v>2275</v>
      </c>
      <c r="U1094" s="50" t="s">
        <v>30</v>
      </c>
      <c r="V1094" s="50" t="str">
        <f>VLOOKUP(A1094,Register!$D$2:$N$1317,11,0)</f>
        <v>CWIP- Token Room</v>
      </c>
      <c r="W1094" s="50" t="s">
        <v>29</v>
      </c>
      <c r="X1094" s="50" t="s">
        <v>29</v>
      </c>
    </row>
    <row r="1095" spans="1:24" ht="14.1" customHeight="1" x14ac:dyDescent="0.25">
      <c r="A1095" s="50" t="str">
        <f t="shared" si="17"/>
        <v>9100000042-0</v>
      </c>
      <c r="B1095" s="57" t="s">
        <v>29</v>
      </c>
      <c r="C1095" s="50" t="s">
        <v>29</v>
      </c>
      <c r="D1095" s="50" t="s">
        <v>3654</v>
      </c>
      <c r="E1095" s="50" t="s">
        <v>2814</v>
      </c>
      <c r="F1095" s="50" t="s">
        <v>29</v>
      </c>
      <c r="G1095" s="50" t="s">
        <v>29</v>
      </c>
      <c r="H1095" s="50" t="s">
        <v>2904</v>
      </c>
      <c r="I1095" s="58">
        <v>45245</v>
      </c>
      <c r="J1095" s="50" t="s">
        <v>2816</v>
      </c>
      <c r="K1095" s="59">
        <v>350</v>
      </c>
      <c r="L1095" s="50" t="s">
        <v>37</v>
      </c>
      <c r="M1095" s="51" t="s">
        <v>2747</v>
      </c>
      <c r="N1095" s="50" t="s">
        <v>29</v>
      </c>
      <c r="O1095" s="50" t="s">
        <v>32</v>
      </c>
      <c r="P1095" s="50" t="s">
        <v>32</v>
      </c>
      <c r="Q1095" s="50" t="s">
        <v>2937</v>
      </c>
      <c r="R1095" s="50" t="s">
        <v>29</v>
      </c>
      <c r="S1095" s="50" t="s">
        <v>2751</v>
      </c>
      <c r="T1095" s="50" t="s">
        <v>2275</v>
      </c>
      <c r="U1095" s="50" t="s">
        <v>30</v>
      </c>
      <c r="V1095" s="50" t="str">
        <f>VLOOKUP(A1095,Register!$D$2:$N$1317,11,0)</f>
        <v>CWIP- Token Room</v>
      </c>
      <c r="W1095" s="50" t="s">
        <v>29</v>
      </c>
      <c r="X1095" s="50" t="s">
        <v>29</v>
      </c>
    </row>
    <row r="1096" spans="1:24" ht="14.1" customHeight="1" x14ac:dyDescent="0.25">
      <c r="A1096" s="50" t="str">
        <f t="shared" si="17"/>
        <v>9100000042-0</v>
      </c>
      <c r="B1096" s="57" t="s">
        <v>29</v>
      </c>
      <c r="C1096" s="50" t="s">
        <v>29</v>
      </c>
      <c r="D1096" s="50" t="s">
        <v>3654</v>
      </c>
      <c r="E1096" s="50" t="s">
        <v>2814</v>
      </c>
      <c r="F1096" s="50" t="s">
        <v>29</v>
      </c>
      <c r="G1096" s="50" t="s">
        <v>29</v>
      </c>
      <c r="H1096" s="50" t="s">
        <v>2904</v>
      </c>
      <c r="I1096" s="58">
        <v>45245</v>
      </c>
      <c r="J1096" s="50" t="s">
        <v>2816</v>
      </c>
      <c r="K1096" s="59">
        <v>4082.49</v>
      </c>
      <c r="L1096" s="50" t="s">
        <v>37</v>
      </c>
      <c r="M1096" s="51" t="s">
        <v>2747</v>
      </c>
      <c r="N1096" s="50" t="s">
        <v>29</v>
      </c>
      <c r="O1096" s="50" t="s">
        <v>32</v>
      </c>
      <c r="P1096" s="50" t="s">
        <v>32</v>
      </c>
      <c r="Q1096" s="50" t="s">
        <v>2937</v>
      </c>
      <c r="R1096" s="50" t="s">
        <v>29</v>
      </c>
      <c r="S1096" s="50" t="s">
        <v>2751</v>
      </c>
      <c r="T1096" s="50" t="s">
        <v>2275</v>
      </c>
      <c r="U1096" s="50" t="s">
        <v>30</v>
      </c>
      <c r="V1096" s="50" t="str">
        <f>VLOOKUP(A1096,Register!$D$2:$N$1317,11,0)</f>
        <v>CWIP- Token Room</v>
      </c>
      <c r="W1096" s="50" t="s">
        <v>29</v>
      </c>
      <c r="X1096" s="50" t="s">
        <v>29</v>
      </c>
    </row>
    <row r="1097" spans="1:24" ht="14.1" customHeight="1" x14ac:dyDescent="0.25">
      <c r="A1097" s="50" t="str">
        <f t="shared" si="17"/>
        <v>9100000042-0</v>
      </c>
      <c r="B1097" s="57" t="s">
        <v>29</v>
      </c>
      <c r="C1097" s="50" t="s">
        <v>29</v>
      </c>
      <c r="D1097" s="50" t="s">
        <v>3654</v>
      </c>
      <c r="E1097" s="50" t="s">
        <v>2814</v>
      </c>
      <c r="F1097" s="50" t="s">
        <v>29</v>
      </c>
      <c r="G1097" s="50" t="s">
        <v>29</v>
      </c>
      <c r="H1097" s="50" t="s">
        <v>2904</v>
      </c>
      <c r="I1097" s="58">
        <v>45245</v>
      </c>
      <c r="J1097" s="50" t="s">
        <v>2816</v>
      </c>
      <c r="K1097" s="59">
        <v>1793.93</v>
      </c>
      <c r="L1097" s="50" t="s">
        <v>37</v>
      </c>
      <c r="M1097" s="51" t="s">
        <v>2747</v>
      </c>
      <c r="N1097" s="50" t="s">
        <v>29</v>
      </c>
      <c r="O1097" s="50" t="s">
        <v>32</v>
      </c>
      <c r="P1097" s="50" t="s">
        <v>32</v>
      </c>
      <c r="Q1097" s="50" t="s">
        <v>2937</v>
      </c>
      <c r="R1097" s="50" t="s">
        <v>29</v>
      </c>
      <c r="S1097" s="50" t="s">
        <v>2751</v>
      </c>
      <c r="T1097" s="50" t="s">
        <v>2275</v>
      </c>
      <c r="U1097" s="50" t="s">
        <v>30</v>
      </c>
      <c r="V1097" s="50" t="str">
        <f>VLOOKUP(A1097,Register!$D$2:$N$1317,11,0)</f>
        <v>CWIP- Token Room</v>
      </c>
      <c r="W1097" s="50" t="s">
        <v>29</v>
      </c>
      <c r="X1097" s="50" t="s">
        <v>29</v>
      </c>
    </row>
    <row r="1098" spans="1:24" ht="14.1" customHeight="1" x14ac:dyDescent="0.25">
      <c r="A1098" s="50" t="str">
        <f t="shared" si="17"/>
        <v>9100000042-0</v>
      </c>
      <c r="B1098" s="57" t="s">
        <v>29</v>
      </c>
      <c r="C1098" s="50" t="s">
        <v>29</v>
      </c>
      <c r="D1098" s="50" t="s">
        <v>3654</v>
      </c>
      <c r="E1098" s="50" t="s">
        <v>2814</v>
      </c>
      <c r="F1098" s="50" t="s">
        <v>29</v>
      </c>
      <c r="G1098" s="50" t="s">
        <v>29</v>
      </c>
      <c r="H1098" s="50" t="s">
        <v>2904</v>
      </c>
      <c r="I1098" s="58">
        <v>45245</v>
      </c>
      <c r="J1098" s="50" t="s">
        <v>2816</v>
      </c>
      <c r="K1098" s="59">
        <v>1375.9</v>
      </c>
      <c r="L1098" s="50" t="s">
        <v>37</v>
      </c>
      <c r="M1098" s="51" t="s">
        <v>2747</v>
      </c>
      <c r="N1098" s="50" t="s">
        <v>29</v>
      </c>
      <c r="O1098" s="50" t="s">
        <v>32</v>
      </c>
      <c r="P1098" s="50" t="s">
        <v>32</v>
      </c>
      <c r="Q1098" s="50" t="s">
        <v>2937</v>
      </c>
      <c r="R1098" s="50" t="s">
        <v>29</v>
      </c>
      <c r="S1098" s="50" t="s">
        <v>2751</v>
      </c>
      <c r="T1098" s="50" t="s">
        <v>2275</v>
      </c>
      <c r="U1098" s="50" t="s">
        <v>30</v>
      </c>
      <c r="V1098" s="50" t="str">
        <f>VLOOKUP(A1098,Register!$D$2:$N$1317,11,0)</f>
        <v>CWIP- Token Room</v>
      </c>
      <c r="W1098" s="50" t="s">
        <v>29</v>
      </c>
      <c r="X1098" s="50" t="s">
        <v>29</v>
      </c>
    </row>
    <row r="1099" spans="1:24" ht="14.1" customHeight="1" x14ac:dyDescent="0.25">
      <c r="A1099" s="50" t="str">
        <f t="shared" si="17"/>
        <v>9100000042-0</v>
      </c>
      <c r="B1099" s="57" t="s">
        <v>29</v>
      </c>
      <c r="C1099" s="50" t="s">
        <v>29</v>
      </c>
      <c r="D1099" s="50" t="s">
        <v>3654</v>
      </c>
      <c r="E1099" s="50" t="s">
        <v>2814</v>
      </c>
      <c r="F1099" s="50" t="s">
        <v>29</v>
      </c>
      <c r="G1099" s="50" t="s">
        <v>29</v>
      </c>
      <c r="H1099" s="50" t="s">
        <v>2904</v>
      </c>
      <c r="I1099" s="58">
        <v>45245</v>
      </c>
      <c r="J1099" s="50" t="s">
        <v>2816</v>
      </c>
      <c r="K1099" s="59">
        <v>682.44</v>
      </c>
      <c r="L1099" s="50" t="s">
        <v>37</v>
      </c>
      <c r="M1099" s="51" t="s">
        <v>2747</v>
      </c>
      <c r="N1099" s="50" t="s">
        <v>29</v>
      </c>
      <c r="O1099" s="50" t="s">
        <v>32</v>
      </c>
      <c r="P1099" s="50" t="s">
        <v>32</v>
      </c>
      <c r="Q1099" s="50" t="s">
        <v>2937</v>
      </c>
      <c r="R1099" s="50" t="s">
        <v>29</v>
      </c>
      <c r="S1099" s="50" t="s">
        <v>2751</v>
      </c>
      <c r="T1099" s="50" t="s">
        <v>2275</v>
      </c>
      <c r="U1099" s="50" t="s">
        <v>30</v>
      </c>
      <c r="V1099" s="50" t="str">
        <f>VLOOKUP(A1099,Register!$D$2:$N$1317,11,0)</f>
        <v>CWIP- Token Room</v>
      </c>
      <c r="W1099" s="50" t="s">
        <v>29</v>
      </c>
      <c r="X1099" s="50" t="s">
        <v>29</v>
      </c>
    </row>
    <row r="1100" spans="1:24" ht="14.1" customHeight="1" x14ac:dyDescent="0.25">
      <c r="A1100" s="50" t="str">
        <f t="shared" si="17"/>
        <v>9100000042-0</v>
      </c>
      <c r="B1100" s="57" t="s">
        <v>29</v>
      </c>
      <c r="C1100" s="50" t="s">
        <v>29</v>
      </c>
      <c r="D1100" s="50" t="s">
        <v>3654</v>
      </c>
      <c r="E1100" s="50" t="s">
        <v>2814</v>
      </c>
      <c r="F1100" s="50" t="s">
        <v>29</v>
      </c>
      <c r="G1100" s="50" t="s">
        <v>29</v>
      </c>
      <c r="H1100" s="50" t="s">
        <v>2904</v>
      </c>
      <c r="I1100" s="58">
        <v>45245</v>
      </c>
      <c r="J1100" s="50" t="s">
        <v>2816</v>
      </c>
      <c r="K1100" s="59">
        <v>16.72</v>
      </c>
      <c r="L1100" s="50" t="s">
        <v>37</v>
      </c>
      <c r="M1100" s="51" t="s">
        <v>2747</v>
      </c>
      <c r="N1100" s="50" t="s">
        <v>29</v>
      </c>
      <c r="O1100" s="50" t="s">
        <v>32</v>
      </c>
      <c r="P1100" s="50" t="s">
        <v>32</v>
      </c>
      <c r="Q1100" s="50" t="s">
        <v>2937</v>
      </c>
      <c r="R1100" s="50" t="s">
        <v>29</v>
      </c>
      <c r="S1100" s="50" t="s">
        <v>2751</v>
      </c>
      <c r="T1100" s="50" t="s">
        <v>2275</v>
      </c>
      <c r="U1100" s="50" t="s">
        <v>30</v>
      </c>
      <c r="V1100" s="50" t="str">
        <f>VLOOKUP(A1100,Register!$D$2:$N$1317,11,0)</f>
        <v>CWIP- Token Room</v>
      </c>
      <c r="W1100" s="50" t="s">
        <v>29</v>
      </c>
      <c r="X1100" s="50" t="s">
        <v>29</v>
      </c>
    </row>
    <row r="1101" spans="1:24" ht="14.1" customHeight="1" x14ac:dyDescent="0.25">
      <c r="A1101" s="50" t="str">
        <f t="shared" si="17"/>
        <v>9100000042-0</v>
      </c>
      <c r="B1101" s="57" t="s">
        <v>29</v>
      </c>
      <c r="C1101" s="50" t="s">
        <v>29</v>
      </c>
      <c r="D1101" s="50" t="s">
        <v>3654</v>
      </c>
      <c r="E1101" s="50" t="s">
        <v>2814</v>
      </c>
      <c r="F1101" s="50" t="s">
        <v>29</v>
      </c>
      <c r="G1101" s="50" t="s">
        <v>29</v>
      </c>
      <c r="H1101" s="50" t="s">
        <v>2904</v>
      </c>
      <c r="I1101" s="58">
        <v>45245</v>
      </c>
      <c r="J1101" s="50" t="s">
        <v>2816</v>
      </c>
      <c r="K1101" s="59">
        <v>17.11</v>
      </c>
      <c r="L1101" s="50" t="s">
        <v>37</v>
      </c>
      <c r="M1101" s="51" t="s">
        <v>2747</v>
      </c>
      <c r="N1101" s="50" t="s">
        <v>29</v>
      </c>
      <c r="O1101" s="50" t="s">
        <v>32</v>
      </c>
      <c r="P1101" s="50" t="s">
        <v>32</v>
      </c>
      <c r="Q1101" s="50" t="s">
        <v>2937</v>
      </c>
      <c r="R1101" s="50" t="s">
        <v>29</v>
      </c>
      <c r="S1101" s="50" t="s">
        <v>2751</v>
      </c>
      <c r="T1101" s="50" t="s">
        <v>2275</v>
      </c>
      <c r="U1101" s="50" t="s">
        <v>30</v>
      </c>
      <c r="V1101" s="50" t="str">
        <f>VLOOKUP(A1101,Register!$D$2:$N$1317,11,0)</f>
        <v>CWIP- Token Room</v>
      </c>
      <c r="W1101" s="50" t="s">
        <v>29</v>
      </c>
      <c r="X1101" s="50" t="s">
        <v>29</v>
      </c>
    </row>
    <row r="1102" spans="1:24" ht="14.1" customHeight="1" x14ac:dyDescent="0.25">
      <c r="A1102" s="50" t="str">
        <f t="shared" si="17"/>
        <v>9100000042-0</v>
      </c>
      <c r="B1102" s="57" t="s">
        <v>29</v>
      </c>
      <c r="C1102" s="50" t="s">
        <v>29</v>
      </c>
      <c r="D1102" s="50" t="s">
        <v>3654</v>
      </c>
      <c r="E1102" s="50" t="s">
        <v>2814</v>
      </c>
      <c r="F1102" s="50" t="s">
        <v>29</v>
      </c>
      <c r="G1102" s="50" t="s">
        <v>29</v>
      </c>
      <c r="H1102" s="50" t="s">
        <v>2904</v>
      </c>
      <c r="I1102" s="58">
        <v>45245</v>
      </c>
      <c r="J1102" s="50" t="s">
        <v>2816</v>
      </c>
      <c r="K1102" s="59">
        <v>25.5</v>
      </c>
      <c r="L1102" s="50" t="s">
        <v>37</v>
      </c>
      <c r="M1102" s="51" t="s">
        <v>2747</v>
      </c>
      <c r="N1102" s="50" t="s">
        <v>29</v>
      </c>
      <c r="O1102" s="50" t="s">
        <v>32</v>
      </c>
      <c r="P1102" s="50" t="s">
        <v>32</v>
      </c>
      <c r="Q1102" s="50" t="s">
        <v>2937</v>
      </c>
      <c r="R1102" s="50" t="s">
        <v>29</v>
      </c>
      <c r="S1102" s="50" t="s">
        <v>2751</v>
      </c>
      <c r="T1102" s="50" t="s">
        <v>2275</v>
      </c>
      <c r="U1102" s="50" t="s">
        <v>30</v>
      </c>
      <c r="V1102" s="50" t="str">
        <f>VLOOKUP(A1102,Register!$D$2:$N$1317,11,0)</f>
        <v>CWIP- Token Room</v>
      </c>
      <c r="W1102" s="50" t="s">
        <v>29</v>
      </c>
      <c r="X1102" s="50" t="s">
        <v>29</v>
      </c>
    </row>
    <row r="1103" spans="1:24" ht="14.1" customHeight="1" x14ac:dyDescent="0.25">
      <c r="A1103" s="50" t="str">
        <f t="shared" si="17"/>
        <v>9100000042-0</v>
      </c>
      <c r="B1103" s="57" t="s">
        <v>29</v>
      </c>
      <c r="C1103" s="50" t="s">
        <v>29</v>
      </c>
      <c r="D1103" s="50" t="s">
        <v>3654</v>
      </c>
      <c r="E1103" s="50" t="s">
        <v>2814</v>
      </c>
      <c r="F1103" s="50" t="s">
        <v>29</v>
      </c>
      <c r="G1103" s="50" t="s">
        <v>29</v>
      </c>
      <c r="H1103" s="50" t="s">
        <v>2904</v>
      </c>
      <c r="I1103" s="58">
        <v>45245</v>
      </c>
      <c r="J1103" s="50" t="s">
        <v>2816</v>
      </c>
      <c r="K1103" s="59">
        <v>3840</v>
      </c>
      <c r="L1103" s="50" t="s">
        <v>37</v>
      </c>
      <c r="M1103" s="51" t="s">
        <v>2747</v>
      </c>
      <c r="N1103" s="50" t="s">
        <v>29</v>
      </c>
      <c r="O1103" s="50" t="s">
        <v>32</v>
      </c>
      <c r="P1103" s="50" t="s">
        <v>32</v>
      </c>
      <c r="Q1103" s="50" t="s">
        <v>2937</v>
      </c>
      <c r="R1103" s="50" t="s">
        <v>29</v>
      </c>
      <c r="S1103" s="50" t="s">
        <v>2751</v>
      </c>
      <c r="T1103" s="50" t="s">
        <v>2275</v>
      </c>
      <c r="U1103" s="50" t="s">
        <v>30</v>
      </c>
      <c r="V1103" s="50" t="str">
        <f>VLOOKUP(A1103,Register!$D$2:$N$1317,11,0)</f>
        <v>CWIP- Token Room</v>
      </c>
      <c r="W1103" s="50" t="s">
        <v>29</v>
      </c>
      <c r="X1103" s="50" t="s">
        <v>29</v>
      </c>
    </row>
    <row r="1104" spans="1:24" ht="14.1" customHeight="1" x14ac:dyDescent="0.25">
      <c r="A1104" s="50" t="str">
        <f t="shared" si="17"/>
        <v>9100000012-0</v>
      </c>
      <c r="B1104" s="57" t="s">
        <v>29</v>
      </c>
      <c r="C1104" s="50" t="s">
        <v>29</v>
      </c>
      <c r="D1104" s="50" t="s">
        <v>3655</v>
      </c>
      <c r="E1104" s="50" t="s">
        <v>2814</v>
      </c>
      <c r="F1104" s="50" t="s">
        <v>29</v>
      </c>
      <c r="G1104" s="50" t="s">
        <v>29</v>
      </c>
      <c r="H1104" s="50" t="s">
        <v>2904</v>
      </c>
      <c r="I1104" s="58">
        <v>45245</v>
      </c>
      <c r="J1104" s="50" t="s">
        <v>2816</v>
      </c>
      <c r="K1104" s="59">
        <v>8302.84</v>
      </c>
      <c r="L1104" s="50" t="s">
        <v>37</v>
      </c>
      <c r="M1104" s="51" t="s">
        <v>2747</v>
      </c>
      <c r="N1104" s="50" t="s">
        <v>29</v>
      </c>
      <c r="O1104" s="50" t="s">
        <v>32</v>
      </c>
      <c r="P1104" s="50" t="s">
        <v>32</v>
      </c>
      <c r="Q1104" s="50" t="s">
        <v>3656</v>
      </c>
      <c r="R1104" s="50" t="s">
        <v>29</v>
      </c>
      <c r="S1104" s="50" t="s">
        <v>2751</v>
      </c>
      <c r="T1104" s="50" t="s">
        <v>2205</v>
      </c>
      <c r="U1104" s="50" t="s">
        <v>30</v>
      </c>
      <c r="V1104" s="50" t="str">
        <f>VLOOKUP(A1104,Register!$D$2:$N$1317,11,0)</f>
        <v>CWIP- NEW BOUNDRY WALL</v>
      </c>
      <c r="W1104" s="50" t="s">
        <v>29</v>
      </c>
      <c r="X1104" s="50" t="s">
        <v>29</v>
      </c>
    </row>
    <row r="1105" spans="1:24" ht="14.1" customHeight="1" x14ac:dyDescent="0.25">
      <c r="A1105" s="50" t="str">
        <f t="shared" si="17"/>
        <v>9100000041-0</v>
      </c>
      <c r="B1105" s="57" t="s">
        <v>29</v>
      </c>
      <c r="C1105" s="50" t="s">
        <v>29</v>
      </c>
      <c r="D1105" s="50" t="s">
        <v>3657</v>
      </c>
      <c r="E1105" s="50" t="s">
        <v>2814</v>
      </c>
      <c r="F1105" s="50" t="s">
        <v>29</v>
      </c>
      <c r="G1105" s="50" t="s">
        <v>29</v>
      </c>
      <c r="H1105" s="50" t="s">
        <v>2904</v>
      </c>
      <c r="I1105" s="58">
        <v>45245</v>
      </c>
      <c r="J1105" s="50" t="s">
        <v>2816</v>
      </c>
      <c r="K1105" s="59">
        <v>13838.07</v>
      </c>
      <c r="L1105" s="50" t="s">
        <v>37</v>
      </c>
      <c r="M1105" s="51" t="s">
        <v>2747</v>
      </c>
      <c r="N1105" s="50" t="s">
        <v>29</v>
      </c>
      <c r="O1105" s="50" t="s">
        <v>32</v>
      </c>
      <c r="P1105" s="50" t="s">
        <v>32</v>
      </c>
      <c r="Q1105" s="50" t="s">
        <v>3658</v>
      </c>
      <c r="R1105" s="50" t="s">
        <v>29</v>
      </c>
      <c r="S1105" s="50" t="s">
        <v>2751</v>
      </c>
      <c r="T1105" s="50" t="s">
        <v>2273</v>
      </c>
      <c r="U1105" s="50" t="s">
        <v>30</v>
      </c>
      <c r="V1105" s="50" t="str">
        <f>VLOOKUP(A1105,Register!$D$2:$N$1317,11,0)</f>
        <v>Dormitory G+3</v>
      </c>
      <c r="W1105" s="50" t="s">
        <v>29</v>
      </c>
      <c r="X1105" s="50" t="s">
        <v>29</v>
      </c>
    </row>
    <row r="1106" spans="1:24" ht="14.1" customHeight="1" x14ac:dyDescent="0.25">
      <c r="A1106" s="50" t="str">
        <f t="shared" si="17"/>
        <v>9100000032-0</v>
      </c>
      <c r="B1106" s="57" t="s">
        <v>29</v>
      </c>
      <c r="C1106" s="50" t="s">
        <v>29</v>
      </c>
      <c r="D1106" s="50" t="s">
        <v>3659</v>
      </c>
      <c r="E1106" s="50" t="s">
        <v>2814</v>
      </c>
      <c r="F1106" s="50" t="s">
        <v>29</v>
      </c>
      <c r="G1106" s="50" t="s">
        <v>29</v>
      </c>
      <c r="H1106" s="50" t="s">
        <v>2904</v>
      </c>
      <c r="I1106" s="58">
        <v>45246</v>
      </c>
      <c r="J1106" s="50" t="s">
        <v>2816</v>
      </c>
      <c r="K1106" s="59">
        <v>27675.73</v>
      </c>
      <c r="L1106" s="50" t="s">
        <v>37</v>
      </c>
      <c r="M1106" s="51" t="s">
        <v>2747</v>
      </c>
      <c r="N1106" s="50" t="s">
        <v>29</v>
      </c>
      <c r="O1106" s="50" t="s">
        <v>32</v>
      </c>
      <c r="P1106" s="50" t="s">
        <v>32</v>
      </c>
      <c r="Q1106" s="50" t="s">
        <v>3660</v>
      </c>
      <c r="R1106" s="50" t="s">
        <v>29</v>
      </c>
      <c r="S1106" s="50" t="s">
        <v>2751</v>
      </c>
      <c r="T1106" s="50" t="s">
        <v>2255</v>
      </c>
      <c r="U1106" s="50" t="s">
        <v>30</v>
      </c>
      <c r="V1106" s="50" t="str">
        <f>VLOOKUP(A1106,Register!$D$2:$N$1317,11,0)</f>
        <v>CWIP - CANE YARD ROAD &amp; DRAIN WORK</v>
      </c>
      <c r="W1106" s="50" t="s">
        <v>29</v>
      </c>
      <c r="X1106" s="50" t="s">
        <v>29</v>
      </c>
    </row>
    <row r="1107" spans="1:24" ht="14.1" customHeight="1" x14ac:dyDescent="0.25">
      <c r="A1107" s="50" t="str">
        <f t="shared" si="17"/>
        <v>9100000041-0</v>
      </c>
      <c r="B1107" s="57" t="s">
        <v>29</v>
      </c>
      <c r="C1107" s="50" t="s">
        <v>29</v>
      </c>
      <c r="D1107" s="50" t="s">
        <v>3661</v>
      </c>
      <c r="E1107" s="50" t="s">
        <v>2814</v>
      </c>
      <c r="F1107" s="50" t="s">
        <v>29</v>
      </c>
      <c r="G1107" s="50" t="s">
        <v>29</v>
      </c>
      <c r="H1107" s="50" t="s">
        <v>2904</v>
      </c>
      <c r="I1107" s="58">
        <v>45248</v>
      </c>
      <c r="J1107" s="50" t="s">
        <v>2816</v>
      </c>
      <c r="K1107" s="59">
        <v>22394.92</v>
      </c>
      <c r="L1107" s="50" t="s">
        <v>37</v>
      </c>
      <c r="M1107" s="51" t="s">
        <v>2747</v>
      </c>
      <c r="N1107" s="50" t="s">
        <v>29</v>
      </c>
      <c r="O1107" s="50" t="s">
        <v>32</v>
      </c>
      <c r="P1107" s="50" t="s">
        <v>32</v>
      </c>
      <c r="Q1107" s="50" t="s">
        <v>3662</v>
      </c>
      <c r="R1107" s="50" t="s">
        <v>29</v>
      </c>
      <c r="S1107" s="50" t="s">
        <v>2751</v>
      </c>
      <c r="T1107" s="50" t="s">
        <v>2273</v>
      </c>
      <c r="U1107" s="50" t="s">
        <v>30</v>
      </c>
      <c r="V1107" s="50" t="str">
        <f>VLOOKUP(A1107,Register!$D$2:$N$1317,11,0)</f>
        <v>Dormitory G+3</v>
      </c>
      <c r="W1107" s="50" t="s">
        <v>29</v>
      </c>
      <c r="X1107" s="50" t="s">
        <v>29</v>
      </c>
    </row>
    <row r="1108" spans="1:24" ht="14.1" customHeight="1" x14ac:dyDescent="0.25">
      <c r="A1108" s="50" t="str">
        <f t="shared" si="17"/>
        <v>9100000040-0</v>
      </c>
      <c r="B1108" s="57" t="s">
        <v>29</v>
      </c>
      <c r="C1108" s="50" t="s">
        <v>29</v>
      </c>
      <c r="D1108" s="50" t="s">
        <v>3663</v>
      </c>
      <c r="E1108" s="50" t="s">
        <v>2814</v>
      </c>
      <c r="F1108" s="50" t="s">
        <v>29</v>
      </c>
      <c r="G1108" s="50" t="s">
        <v>29</v>
      </c>
      <c r="H1108" s="50" t="s">
        <v>2904</v>
      </c>
      <c r="I1108" s="58">
        <v>45248</v>
      </c>
      <c r="J1108" s="50" t="s">
        <v>2816</v>
      </c>
      <c r="K1108" s="59">
        <v>5381.78</v>
      </c>
      <c r="L1108" s="50" t="s">
        <v>37</v>
      </c>
      <c r="M1108" s="51" t="s">
        <v>2747</v>
      </c>
      <c r="N1108" s="50" t="s">
        <v>29</v>
      </c>
      <c r="O1108" s="50" t="s">
        <v>32</v>
      </c>
      <c r="P1108" s="50" t="s">
        <v>32</v>
      </c>
      <c r="Q1108" s="50" t="s">
        <v>3664</v>
      </c>
      <c r="R1108" s="50" t="s">
        <v>29</v>
      </c>
      <c r="S1108" s="50" t="s">
        <v>2751</v>
      </c>
      <c r="T1108" s="50" t="s">
        <v>2271</v>
      </c>
      <c r="U1108" s="50" t="s">
        <v>30</v>
      </c>
      <c r="V1108" s="50" t="str">
        <f>VLOOKUP(A1108,Register!$D$2:$N$1317,11,0)</f>
        <v>Two Room Set G+3</v>
      </c>
      <c r="W1108" s="50" t="s">
        <v>29</v>
      </c>
      <c r="X1108" s="50" t="s">
        <v>29</v>
      </c>
    </row>
    <row r="1109" spans="1:24" ht="14.1" customHeight="1" x14ac:dyDescent="0.25">
      <c r="A1109" s="50" t="str">
        <f t="shared" si="17"/>
        <v>9100000040-0</v>
      </c>
      <c r="B1109" s="57" t="s">
        <v>29</v>
      </c>
      <c r="C1109" s="50" t="s">
        <v>29</v>
      </c>
      <c r="D1109" s="50" t="s">
        <v>3663</v>
      </c>
      <c r="E1109" s="50" t="s">
        <v>2814</v>
      </c>
      <c r="F1109" s="50" t="s">
        <v>29</v>
      </c>
      <c r="G1109" s="50" t="s">
        <v>29</v>
      </c>
      <c r="H1109" s="50" t="s">
        <v>2904</v>
      </c>
      <c r="I1109" s="58">
        <v>45248</v>
      </c>
      <c r="J1109" s="50" t="s">
        <v>2816</v>
      </c>
      <c r="K1109" s="59">
        <v>85</v>
      </c>
      <c r="L1109" s="50" t="s">
        <v>37</v>
      </c>
      <c r="M1109" s="51" t="s">
        <v>2747</v>
      </c>
      <c r="N1109" s="50" t="s">
        <v>29</v>
      </c>
      <c r="O1109" s="50" t="s">
        <v>32</v>
      </c>
      <c r="P1109" s="50" t="s">
        <v>32</v>
      </c>
      <c r="Q1109" s="50" t="s">
        <v>3664</v>
      </c>
      <c r="R1109" s="50" t="s">
        <v>29</v>
      </c>
      <c r="S1109" s="50" t="s">
        <v>2751</v>
      </c>
      <c r="T1109" s="50" t="s">
        <v>2271</v>
      </c>
      <c r="U1109" s="50" t="s">
        <v>30</v>
      </c>
      <c r="V1109" s="50" t="str">
        <f>VLOOKUP(A1109,Register!$D$2:$N$1317,11,0)</f>
        <v>Two Room Set G+3</v>
      </c>
      <c r="W1109" s="50" t="s">
        <v>29</v>
      </c>
      <c r="X1109" s="50" t="s">
        <v>29</v>
      </c>
    </row>
    <row r="1110" spans="1:24" ht="14.1" customHeight="1" x14ac:dyDescent="0.25">
      <c r="A1110" s="50" t="str">
        <f t="shared" si="17"/>
        <v>9100000012-0</v>
      </c>
      <c r="B1110" s="57" t="s">
        <v>29</v>
      </c>
      <c r="C1110" s="50" t="s">
        <v>29</v>
      </c>
      <c r="D1110" s="50" t="s">
        <v>3665</v>
      </c>
      <c r="E1110" s="50" t="s">
        <v>2814</v>
      </c>
      <c r="F1110" s="50" t="s">
        <v>29</v>
      </c>
      <c r="G1110" s="50" t="s">
        <v>29</v>
      </c>
      <c r="H1110" s="50" t="s">
        <v>2904</v>
      </c>
      <c r="I1110" s="58">
        <v>45251</v>
      </c>
      <c r="J1110" s="50" t="s">
        <v>2816</v>
      </c>
      <c r="K1110" s="59">
        <v>13837.86</v>
      </c>
      <c r="L1110" s="50" t="s">
        <v>37</v>
      </c>
      <c r="M1110" s="51" t="s">
        <v>2747</v>
      </c>
      <c r="N1110" s="50" t="s">
        <v>29</v>
      </c>
      <c r="O1110" s="50" t="s">
        <v>32</v>
      </c>
      <c r="P1110" s="50" t="s">
        <v>32</v>
      </c>
      <c r="Q1110" s="50" t="s">
        <v>3656</v>
      </c>
      <c r="R1110" s="50" t="s">
        <v>29</v>
      </c>
      <c r="S1110" s="50" t="s">
        <v>2751</v>
      </c>
      <c r="T1110" s="50" t="s">
        <v>2205</v>
      </c>
      <c r="U1110" s="50" t="s">
        <v>30</v>
      </c>
      <c r="V1110" s="50" t="str">
        <f>VLOOKUP(A1110,Register!$D$2:$N$1317,11,0)</f>
        <v>CWIP- NEW BOUNDRY WALL</v>
      </c>
      <c r="W1110" s="50" t="s">
        <v>29</v>
      </c>
      <c r="X1110" s="50" t="s">
        <v>29</v>
      </c>
    </row>
    <row r="1111" spans="1:24" ht="14.1" customHeight="1" x14ac:dyDescent="0.25">
      <c r="A1111" s="50" t="str">
        <f t="shared" si="17"/>
        <v>9100000012-0</v>
      </c>
      <c r="B1111" s="57" t="s">
        <v>29</v>
      </c>
      <c r="C1111" s="50" t="s">
        <v>29</v>
      </c>
      <c r="D1111" s="50" t="s">
        <v>3665</v>
      </c>
      <c r="E1111" s="50" t="s">
        <v>2814</v>
      </c>
      <c r="F1111" s="50" t="s">
        <v>29</v>
      </c>
      <c r="G1111" s="50" t="s">
        <v>29</v>
      </c>
      <c r="H1111" s="50" t="s">
        <v>2904</v>
      </c>
      <c r="I1111" s="58">
        <v>45251</v>
      </c>
      <c r="J1111" s="50" t="s">
        <v>2816</v>
      </c>
      <c r="K1111" s="59">
        <v>1597.96</v>
      </c>
      <c r="L1111" s="50" t="s">
        <v>37</v>
      </c>
      <c r="M1111" s="51" t="s">
        <v>2747</v>
      </c>
      <c r="N1111" s="50" t="s">
        <v>29</v>
      </c>
      <c r="O1111" s="50" t="s">
        <v>32</v>
      </c>
      <c r="P1111" s="50" t="s">
        <v>32</v>
      </c>
      <c r="Q1111" s="50" t="s">
        <v>3656</v>
      </c>
      <c r="R1111" s="50" t="s">
        <v>29</v>
      </c>
      <c r="S1111" s="50" t="s">
        <v>2751</v>
      </c>
      <c r="T1111" s="50" t="s">
        <v>2205</v>
      </c>
      <c r="U1111" s="50" t="s">
        <v>30</v>
      </c>
      <c r="V1111" s="50" t="str">
        <f>VLOOKUP(A1111,Register!$D$2:$N$1317,11,0)</f>
        <v>CWIP- NEW BOUNDRY WALL</v>
      </c>
      <c r="W1111" s="50" t="s">
        <v>29</v>
      </c>
      <c r="X1111" s="50" t="s">
        <v>29</v>
      </c>
    </row>
    <row r="1112" spans="1:24" ht="14.1" customHeight="1" x14ac:dyDescent="0.25">
      <c r="A1112" s="50" t="str">
        <f t="shared" si="17"/>
        <v>9100000040-0</v>
      </c>
      <c r="B1112" s="57" t="s">
        <v>29</v>
      </c>
      <c r="C1112" s="50" t="s">
        <v>29</v>
      </c>
      <c r="D1112" s="50" t="s">
        <v>3666</v>
      </c>
      <c r="E1112" s="50" t="s">
        <v>2814</v>
      </c>
      <c r="F1112" s="50" t="s">
        <v>29</v>
      </c>
      <c r="G1112" s="50" t="s">
        <v>29</v>
      </c>
      <c r="H1112" s="50" t="s">
        <v>2904</v>
      </c>
      <c r="I1112" s="58">
        <v>45252</v>
      </c>
      <c r="J1112" s="50" t="s">
        <v>2816</v>
      </c>
      <c r="K1112" s="59">
        <v>16605.439999999999</v>
      </c>
      <c r="L1112" s="50" t="s">
        <v>37</v>
      </c>
      <c r="M1112" s="51" t="s">
        <v>2747</v>
      </c>
      <c r="N1112" s="50" t="s">
        <v>29</v>
      </c>
      <c r="O1112" s="50" t="s">
        <v>32</v>
      </c>
      <c r="P1112" s="50" t="s">
        <v>32</v>
      </c>
      <c r="Q1112" s="50" t="s">
        <v>3621</v>
      </c>
      <c r="R1112" s="50" t="s">
        <v>29</v>
      </c>
      <c r="S1112" s="50" t="s">
        <v>2751</v>
      </c>
      <c r="T1112" s="50" t="s">
        <v>2271</v>
      </c>
      <c r="U1112" s="50" t="s">
        <v>30</v>
      </c>
      <c r="V1112" s="50" t="str">
        <f>VLOOKUP(A1112,Register!$D$2:$N$1317,11,0)</f>
        <v>Two Room Set G+3</v>
      </c>
      <c r="W1112" s="50" t="s">
        <v>29</v>
      </c>
      <c r="X1112" s="50" t="s">
        <v>29</v>
      </c>
    </row>
    <row r="1113" spans="1:24" ht="14.1" customHeight="1" x14ac:dyDescent="0.25">
      <c r="A1113" s="50" t="str">
        <f t="shared" si="17"/>
        <v>9100000032-0</v>
      </c>
      <c r="B1113" s="57" t="s">
        <v>29</v>
      </c>
      <c r="C1113" s="50" t="s">
        <v>29</v>
      </c>
      <c r="D1113" s="50" t="s">
        <v>3667</v>
      </c>
      <c r="E1113" s="50" t="s">
        <v>2814</v>
      </c>
      <c r="F1113" s="50" t="s">
        <v>29</v>
      </c>
      <c r="G1113" s="50" t="s">
        <v>29</v>
      </c>
      <c r="H1113" s="50" t="s">
        <v>2904</v>
      </c>
      <c r="I1113" s="58">
        <v>45252</v>
      </c>
      <c r="J1113" s="50" t="s">
        <v>2816</v>
      </c>
      <c r="K1113" s="59">
        <v>13837.86</v>
      </c>
      <c r="L1113" s="50" t="s">
        <v>37</v>
      </c>
      <c r="M1113" s="51" t="s">
        <v>2747</v>
      </c>
      <c r="N1113" s="50" t="s">
        <v>29</v>
      </c>
      <c r="O1113" s="50" t="s">
        <v>32</v>
      </c>
      <c r="P1113" s="50" t="s">
        <v>32</v>
      </c>
      <c r="Q1113" s="50" t="s">
        <v>3645</v>
      </c>
      <c r="R1113" s="50" t="s">
        <v>29</v>
      </c>
      <c r="S1113" s="50" t="s">
        <v>2751</v>
      </c>
      <c r="T1113" s="50" t="s">
        <v>2255</v>
      </c>
      <c r="U1113" s="50" t="s">
        <v>30</v>
      </c>
      <c r="V1113" s="50" t="str">
        <f>VLOOKUP(A1113,Register!$D$2:$N$1317,11,0)</f>
        <v>CWIP - CANE YARD ROAD &amp; DRAIN WORK</v>
      </c>
      <c r="W1113" s="50" t="s">
        <v>29</v>
      </c>
      <c r="X1113" s="50" t="s">
        <v>29</v>
      </c>
    </row>
    <row r="1114" spans="1:24" ht="14.1" customHeight="1" x14ac:dyDescent="0.25">
      <c r="A1114" s="50" t="str">
        <f t="shared" si="17"/>
        <v>9100000016-0</v>
      </c>
      <c r="B1114" s="57" t="s">
        <v>29</v>
      </c>
      <c r="C1114" s="50" t="s">
        <v>29</v>
      </c>
      <c r="D1114" s="50" t="s">
        <v>3668</v>
      </c>
      <c r="E1114" s="50" t="s">
        <v>2814</v>
      </c>
      <c r="F1114" s="50" t="s">
        <v>29</v>
      </c>
      <c r="G1114" s="50" t="s">
        <v>29</v>
      </c>
      <c r="H1114" s="50" t="s">
        <v>2904</v>
      </c>
      <c r="I1114" s="58">
        <v>45252</v>
      </c>
      <c r="J1114" s="50" t="s">
        <v>2816</v>
      </c>
      <c r="K1114" s="59">
        <v>13837.86</v>
      </c>
      <c r="L1114" s="50" t="s">
        <v>37</v>
      </c>
      <c r="M1114" s="51" t="s">
        <v>2747</v>
      </c>
      <c r="N1114" s="50" t="s">
        <v>29</v>
      </c>
      <c r="O1114" s="50" t="s">
        <v>32</v>
      </c>
      <c r="P1114" s="50" t="s">
        <v>32</v>
      </c>
      <c r="Q1114" s="50" t="s">
        <v>3163</v>
      </c>
      <c r="R1114" s="50" t="s">
        <v>29</v>
      </c>
      <c r="S1114" s="50" t="s">
        <v>2751</v>
      </c>
      <c r="T1114" s="50" t="s">
        <v>2215</v>
      </c>
      <c r="U1114" s="50" t="s">
        <v>30</v>
      </c>
      <c r="V1114" s="50" t="str">
        <f>VLOOKUP(A1114,Register!$D$2:$N$1317,11,0)</f>
        <v>CWIP- ROAD &amp; DRAIN INSIDE FACTORY</v>
      </c>
      <c r="W1114" s="50" t="s">
        <v>29</v>
      </c>
      <c r="X1114" s="50" t="s">
        <v>29</v>
      </c>
    </row>
    <row r="1115" spans="1:24" ht="14.1" customHeight="1" x14ac:dyDescent="0.25">
      <c r="A1115" s="50" t="str">
        <f t="shared" si="17"/>
        <v>9100000032-0</v>
      </c>
      <c r="B1115" s="57" t="s">
        <v>29</v>
      </c>
      <c r="C1115" s="50" t="s">
        <v>29</v>
      </c>
      <c r="D1115" s="50" t="s">
        <v>3669</v>
      </c>
      <c r="E1115" s="50" t="s">
        <v>2814</v>
      </c>
      <c r="F1115" s="50" t="s">
        <v>29</v>
      </c>
      <c r="G1115" s="50" t="s">
        <v>29</v>
      </c>
      <c r="H1115" s="50" t="s">
        <v>2904</v>
      </c>
      <c r="I1115" s="58">
        <v>45253</v>
      </c>
      <c r="J1115" s="50" t="s">
        <v>2816</v>
      </c>
      <c r="K1115" s="59">
        <v>4151.3599999999997</v>
      </c>
      <c r="L1115" s="50" t="s">
        <v>37</v>
      </c>
      <c r="M1115" s="51" t="s">
        <v>2747</v>
      </c>
      <c r="N1115" s="50" t="s">
        <v>29</v>
      </c>
      <c r="O1115" s="50" t="s">
        <v>32</v>
      </c>
      <c r="P1115" s="50" t="s">
        <v>32</v>
      </c>
      <c r="Q1115" s="50" t="s">
        <v>3660</v>
      </c>
      <c r="R1115" s="50" t="s">
        <v>29</v>
      </c>
      <c r="S1115" s="50" t="s">
        <v>2751</v>
      </c>
      <c r="T1115" s="50" t="s">
        <v>2255</v>
      </c>
      <c r="U1115" s="50" t="s">
        <v>30</v>
      </c>
      <c r="V1115" s="50" t="str">
        <f>VLOOKUP(A1115,Register!$D$2:$N$1317,11,0)</f>
        <v>CWIP - CANE YARD ROAD &amp; DRAIN WORK</v>
      </c>
      <c r="W1115" s="50" t="s">
        <v>29</v>
      </c>
      <c r="X1115" s="50" t="s">
        <v>29</v>
      </c>
    </row>
    <row r="1116" spans="1:24" ht="14.1" customHeight="1" x14ac:dyDescent="0.25">
      <c r="A1116" s="50" t="str">
        <f t="shared" si="17"/>
        <v>9100000040-0</v>
      </c>
      <c r="B1116" s="57" t="s">
        <v>29</v>
      </c>
      <c r="C1116" s="50" t="s">
        <v>29</v>
      </c>
      <c r="D1116" s="50" t="s">
        <v>3670</v>
      </c>
      <c r="E1116" s="50" t="s">
        <v>2814</v>
      </c>
      <c r="F1116" s="50" t="s">
        <v>29</v>
      </c>
      <c r="G1116" s="50" t="s">
        <v>29</v>
      </c>
      <c r="H1116" s="50" t="s">
        <v>2904</v>
      </c>
      <c r="I1116" s="58">
        <v>45253</v>
      </c>
      <c r="J1116" s="50" t="s">
        <v>2816</v>
      </c>
      <c r="K1116" s="59">
        <v>8.5</v>
      </c>
      <c r="L1116" s="50" t="s">
        <v>37</v>
      </c>
      <c r="M1116" s="51" t="s">
        <v>2747</v>
      </c>
      <c r="N1116" s="50" t="s">
        <v>29</v>
      </c>
      <c r="O1116" s="50" t="s">
        <v>32</v>
      </c>
      <c r="P1116" s="50" t="s">
        <v>32</v>
      </c>
      <c r="Q1116" s="50" t="s">
        <v>2937</v>
      </c>
      <c r="R1116" s="50" t="s">
        <v>29</v>
      </c>
      <c r="S1116" s="50" t="s">
        <v>2751</v>
      </c>
      <c r="T1116" s="50" t="s">
        <v>2271</v>
      </c>
      <c r="U1116" s="50" t="s">
        <v>30</v>
      </c>
      <c r="V1116" s="50" t="str">
        <f>VLOOKUP(A1116,Register!$D$2:$N$1317,11,0)</f>
        <v>Two Room Set G+3</v>
      </c>
      <c r="W1116" s="50" t="s">
        <v>29</v>
      </c>
      <c r="X1116" s="50" t="s">
        <v>29</v>
      </c>
    </row>
    <row r="1117" spans="1:24" ht="14.1" customHeight="1" x14ac:dyDescent="0.25">
      <c r="A1117" s="50" t="str">
        <f t="shared" si="17"/>
        <v>9100000040-0</v>
      </c>
      <c r="B1117" s="57" t="s">
        <v>29</v>
      </c>
      <c r="C1117" s="50" t="s">
        <v>29</v>
      </c>
      <c r="D1117" s="50" t="s">
        <v>3670</v>
      </c>
      <c r="E1117" s="50" t="s">
        <v>2814</v>
      </c>
      <c r="F1117" s="50" t="s">
        <v>29</v>
      </c>
      <c r="G1117" s="50" t="s">
        <v>29</v>
      </c>
      <c r="H1117" s="50" t="s">
        <v>2904</v>
      </c>
      <c r="I1117" s="58">
        <v>45253</v>
      </c>
      <c r="J1117" s="50" t="s">
        <v>2816</v>
      </c>
      <c r="K1117" s="59">
        <v>3050</v>
      </c>
      <c r="L1117" s="50" t="s">
        <v>37</v>
      </c>
      <c r="M1117" s="51" t="s">
        <v>2747</v>
      </c>
      <c r="N1117" s="50" t="s">
        <v>29</v>
      </c>
      <c r="O1117" s="50" t="s">
        <v>32</v>
      </c>
      <c r="P1117" s="50" t="s">
        <v>32</v>
      </c>
      <c r="Q1117" s="50" t="s">
        <v>2937</v>
      </c>
      <c r="R1117" s="50" t="s">
        <v>29</v>
      </c>
      <c r="S1117" s="50" t="s">
        <v>2751</v>
      </c>
      <c r="T1117" s="50" t="s">
        <v>2271</v>
      </c>
      <c r="U1117" s="50" t="s">
        <v>30</v>
      </c>
      <c r="V1117" s="50" t="str">
        <f>VLOOKUP(A1117,Register!$D$2:$N$1317,11,0)</f>
        <v>Two Room Set G+3</v>
      </c>
      <c r="W1117" s="50" t="s">
        <v>29</v>
      </c>
      <c r="X1117" s="50" t="s">
        <v>29</v>
      </c>
    </row>
    <row r="1118" spans="1:24" ht="14.1" customHeight="1" x14ac:dyDescent="0.25">
      <c r="A1118" s="50" t="str">
        <f t="shared" si="17"/>
        <v>9100000040-0</v>
      </c>
      <c r="B1118" s="57" t="s">
        <v>29</v>
      </c>
      <c r="C1118" s="50" t="s">
        <v>29</v>
      </c>
      <c r="D1118" s="50" t="s">
        <v>3670</v>
      </c>
      <c r="E1118" s="50" t="s">
        <v>2814</v>
      </c>
      <c r="F1118" s="50" t="s">
        <v>29</v>
      </c>
      <c r="G1118" s="50" t="s">
        <v>29</v>
      </c>
      <c r="H1118" s="50" t="s">
        <v>2904</v>
      </c>
      <c r="I1118" s="58">
        <v>45253</v>
      </c>
      <c r="J1118" s="50" t="s">
        <v>2816</v>
      </c>
      <c r="K1118" s="59">
        <v>55</v>
      </c>
      <c r="L1118" s="50" t="s">
        <v>37</v>
      </c>
      <c r="M1118" s="51" t="s">
        <v>2747</v>
      </c>
      <c r="N1118" s="50" t="s">
        <v>29</v>
      </c>
      <c r="O1118" s="50" t="s">
        <v>32</v>
      </c>
      <c r="P1118" s="50" t="s">
        <v>32</v>
      </c>
      <c r="Q1118" s="50" t="s">
        <v>2937</v>
      </c>
      <c r="R1118" s="50" t="s">
        <v>29</v>
      </c>
      <c r="S1118" s="50" t="s">
        <v>2751</v>
      </c>
      <c r="T1118" s="50" t="s">
        <v>2271</v>
      </c>
      <c r="U1118" s="50" t="s">
        <v>30</v>
      </c>
      <c r="V1118" s="50" t="str">
        <f>VLOOKUP(A1118,Register!$D$2:$N$1317,11,0)</f>
        <v>Two Room Set G+3</v>
      </c>
      <c r="W1118" s="50" t="s">
        <v>29</v>
      </c>
      <c r="X1118" s="50" t="s">
        <v>29</v>
      </c>
    </row>
    <row r="1119" spans="1:24" ht="14.1" customHeight="1" x14ac:dyDescent="0.25">
      <c r="A1119" s="50" t="str">
        <f t="shared" si="17"/>
        <v>9100000016-0</v>
      </c>
      <c r="B1119" s="57" t="s">
        <v>29</v>
      </c>
      <c r="C1119" s="50" t="s">
        <v>29</v>
      </c>
      <c r="D1119" s="50" t="s">
        <v>3671</v>
      </c>
      <c r="E1119" s="50" t="s">
        <v>2814</v>
      </c>
      <c r="F1119" s="50" t="s">
        <v>29</v>
      </c>
      <c r="G1119" s="50" t="s">
        <v>29</v>
      </c>
      <c r="H1119" s="50" t="s">
        <v>2904</v>
      </c>
      <c r="I1119" s="58">
        <v>45255</v>
      </c>
      <c r="J1119" s="50" t="s">
        <v>2816</v>
      </c>
      <c r="K1119" s="59">
        <v>5878.67</v>
      </c>
      <c r="L1119" s="50" t="s">
        <v>37</v>
      </c>
      <c r="M1119" s="51" t="s">
        <v>2747</v>
      </c>
      <c r="N1119" s="50" t="s">
        <v>29</v>
      </c>
      <c r="O1119" s="50" t="s">
        <v>32</v>
      </c>
      <c r="P1119" s="50" t="s">
        <v>32</v>
      </c>
      <c r="Q1119" s="50" t="s">
        <v>3648</v>
      </c>
      <c r="R1119" s="50" t="s">
        <v>29</v>
      </c>
      <c r="S1119" s="50" t="s">
        <v>2751</v>
      </c>
      <c r="T1119" s="50" t="s">
        <v>2215</v>
      </c>
      <c r="U1119" s="50" t="s">
        <v>30</v>
      </c>
      <c r="V1119" s="50" t="str">
        <f>VLOOKUP(A1119,Register!$D$2:$N$1317,11,0)</f>
        <v>CWIP- ROAD &amp; DRAIN INSIDE FACTORY</v>
      </c>
      <c r="W1119" s="50" t="s">
        <v>29</v>
      </c>
      <c r="X1119" s="50" t="s">
        <v>29</v>
      </c>
    </row>
    <row r="1120" spans="1:24" ht="14.1" customHeight="1" x14ac:dyDescent="0.25">
      <c r="A1120" s="50" t="str">
        <f t="shared" si="17"/>
        <v>9100000016-0</v>
      </c>
      <c r="B1120" s="57" t="s">
        <v>29</v>
      </c>
      <c r="C1120" s="50" t="s">
        <v>29</v>
      </c>
      <c r="D1120" s="50" t="s">
        <v>3671</v>
      </c>
      <c r="E1120" s="50" t="s">
        <v>2814</v>
      </c>
      <c r="F1120" s="50" t="s">
        <v>29</v>
      </c>
      <c r="G1120" s="50" t="s">
        <v>29</v>
      </c>
      <c r="H1120" s="50" t="s">
        <v>2904</v>
      </c>
      <c r="I1120" s="58">
        <v>45255</v>
      </c>
      <c r="J1120" s="50" t="s">
        <v>2816</v>
      </c>
      <c r="K1120" s="59">
        <v>16550.7</v>
      </c>
      <c r="L1120" s="50" t="s">
        <v>37</v>
      </c>
      <c r="M1120" s="51" t="s">
        <v>2747</v>
      </c>
      <c r="N1120" s="50" t="s">
        <v>29</v>
      </c>
      <c r="O1120" s="50" t="s">
        <v>32</v>
      </c>
      <c r="P1120" s="50" t="s">
        <v>32</v>
      </c>
      <c r="Q1120" s="50" t="s">
        <v>3648</v>
      </c>
      <c r="R1120" s="50" t="s">
        <v>29</v>
      </c>
      <c r="S1120" s="50" t="s">
        <v>2751</v>
      </c>
      <c r="T1120" s="50" t="s">
        <v>2215</v>
      </c>
      <c r="U1120" s="50" t="s">
        <v>30</v>
      </c>
      <c r="V1120" s="50" t="str">
        <f>VLOOKUP(A1120,Register!$D$2:$N$1317,11,0)</f>
        <v>CWIP- ROAD &amp; DRAIN INSIDE FACTORY</v>
      </c>
      <c r="W1120" s="50" t="s">
        <v>29</v>
      </c>
      <c r="X1120" s="50" t="s">
        <v>29</v>
      </c>
    </row>
    <row r="1121" spans="1:24" ht="14.1" customHeight="1" x14ac:dyDescent="0.25">
      <c r="A1121" s="50" t="str">
        <f t="shared" si="17"/>
        <v>9100000046-0</v>
      </c>
      <c r="B1121" s="57" t="s">
        <v>29</v>
      </c>
      <c r="C1121" s="50" t="s">
        <v>29</v>
      </c>
      <c r="D1121" s="50" t="s">
        <v>3672</v>
      </c>
      <c r="E1121" s="50" t="s">
        <v>2814</v>
      </c>
      <c r="F1121" s="50" t="s">
        <v>29</v>
      </c>
      <c r="G1121" s="50" t="s">
        <v>29</v>
      </c>
      <c r="H1121" s="50" t="s">
        <v>2904</v>
      </c>
      <c r="I1121" s="58">
        <v>45255</v>
      </c>
      <c r="J1121" s="50" t="s">
        <v>2816</v>
      </c>
      <c r="K1121" s="59">
        <v>34594.660000000003</v>
      </c>
      <c r="L1121" s="50" t="s">
        <v>37</v>
      </c>
      <c r="M1121" s="51" t="s">
        <v>2747</v>
      </c>
      <c r="N1121" s="50" t="s">
        <v>29</v>
      </c>
      <c r="O1121" s="50" t="s">
        <v>32</v>
      </c>
      <c r="P1121" s="50" t="s">
        <v>32</v>
      </c>
      <c r="Q1121" s="50" t="s">
        <v>3658</v>
      </c>
      <c r="R1121" s="50" t="s">
        <v>29</v>
      </c>
      <c r="S1121" s="50" t="s">
        <v>2751</v>
      </c>
      <c r="T1121" s="50" t="s">
        <v>2283</v>
      </c>
      <c r="U1121" s="50" t="s">
        <v>30</v>
      </c>
      <c r="V1121" s="50" t="str">
        <f>VLOOKUP(A1121,Register!$D$2:$N$1317,11,0)</f>
        <v xml:space="preserve"> CWIP-New Sulphur Godown</v>
      </c>
      <c r="W1121" s="50" t="s">
        <v>29</v>
      </c>
      <c r="X1121" s="50" t="s">
        <v>29</v>
      </c>
    </row>
    <row r="1122" spans="1:24" ht="14.1" customHeight="1" x14ac:dyDescent="0.25">
      <c r="A1122" s="50" t="str">
        <f t="shared" si="17"/>
        <v>9100000046-0</v>
      </c>
      <c r="B1122" s="57" t="s">
        <v>29</v>
      </c>
      <c r="C1122" s="50" t="s">
        <v>29</v>
      </c>
      <c r="D1122" s="50" t="s">
        <v>3672</v>
      </c>
      <c r="E1122" s="50" t="s">
        <v>2814</v>
      </c>
      <c r="F1122" s="50" t="s">
        <v>29</v>
      </c>
      <c r="G1122" s="50" t="s">
        <v>29</v>
      </c>
      <c r="H1122" s="50" t="s">
        <v>2904</v>
      </c>
      <c r="I1122" s="58">
        <v>45255</v>
      </c>
      <c r="J1122" s="50" t="s">
        <v>2816</v>
      </c>
      <c r="K1122" s="59">
        <v>23838.44</v>
      </c>
      <c r="L1122" s="50" t="s">
        <v>37</v>
      </c>
      <c r="M1122" s="51" t="s">
        <v>2747</v>
      </c>
      <c r="N1122" s="50" t="s">
        <v>29</v>
      </c>
      <c r="O1122" s="50" t="s">
        <v>32</v>
      </c>
      <c r="P1122" s="50" t="s">
        <v>32</v>
      </c>
      <c r="Q1122" s="50" t="s">
        <v>3658</v>
      </c>
      <c r="R1122" s="50" t="s">
        <v>29</v>
      </c>
      <c r="S1122" s="50" t="s">
        <v>2751</v>
      </c>
      <c r="T1122" s="50" t="s">
        <v>2283</v>
      </c>
      <c r="U1122" s="50" t="s">
        <v>30</v>
      </c>
      <c r="V1122" s="50" t="str">
        <f>VLOOKUP(A1122,Register!$D$2:$N$1317,11,0)</f>
        <v xml:space="preserve"> CWIP-New Sulphur Godown</v>
      </c>
      <c r="W1122" s="50" t="s">
        <v>29</v>
      </c>
      <c r="X1122" s="50" t="s">
        <v>29</v>
      </c>
    </row>
    <row r="1123" spans="1:24" ht="14.1" customHeight="1" x14ac:dyDescent="0.25">
      <c r="A1123" s="50" t="str">
        <f t="shared" si="17"/>
        <v>9100000012-0</v>
      </c>
      <c r="B1123" s="57" t="s">
        <v>29</v>
      </c>
      <c r="C1123" s="50" t="s">
        <v>29</v>
      </c>
      <c r="D1123" s="50" t="s">
        <v>3673</v>
      </c>
      <c r="E1123" s="50" t="s">
        <v>2814</v>
      </c>
      <c r="F1123" s="50" t="s">
        <v>29</v>
      </c>
      <c r="G1123" s="50" t="s">
        <v>29</v>
      </c>
      <c r="H1123" s="50" t="s">
        <v>2904</v>
      </c>
      <c r="I1123" s="58">
        <v>45255</v>
      </c>
      <c r="J1123" s="50" t="s">
        <v>2816</v>
      </c>
      <c r="K1123" s="59">
        <v>4151.3599999999997</v>
      </c>
      <c r="L1123" s="50" t="s">
        <v>37</v>
      </c>
      <c r="M1123" s="51" t="s">
        <v>2747</v>
      </c>
      <c r="N1123" s="50" t="s">
        <v>29</v>
      </c>
      <c r="O1123" s="50" t="s">
        <v>32</v>
      </c>
      <c r="P1123" s="50" t="s">
        <v>32</v>
      </c>
      <c r="Q1123" s="50" t="s">
        <v>3660</v>
      </c>
      <c r="R1123" s="50" t="s">
        <v>29</v>
      </c>
      <c r="S1123" s="50" t="s">
        <v>2751</v>
      </c>
      <c r="T1123" s="50" t="s">
        <v>2205</v>
      </c>
      <c r="U1123" s="50" t="s">
        <v>30</v>
      </c>
      <c r="V1123" s="50" t="str">
        <f>VLOOKUP(A1123,Register!$D$2:$N$1317,11,0)</f>
        <v>CWIP- NEW BOUNDRY WALL</v>
      </c>
      <c r="W1123" s="50" t="s">
        <v>29</v>
      </c>
      <c r="X1123" s="50" t="s">
        <v>29</v>
      </c>
    </row>
    <row r="1124" spans="1:24" ht="14.1" customHeight="1" x14ac:dyDescent="0.25">
      <c r="A1124" s="50" t="str">
        <f t="shared" si="17"/>
        <v>9100000046-0</v>
      </c>
      <c r="B1124" s="57" t="s">
        <v>29</v>
      </c>
      <c r="C1124" s="50" t="s">
        <v>29</v>
      </c>
      <c r="D1124" s="50" t="s">
        <v>3674</v>
      </c>
      <c r="E1124" s="50" t="s">
        <v>2814</v>
      </c>
      <c r="F1124" s="50" t="s">
        <v>29</v>
      </c>
      <c r="G1124" s="50" t="s">
        <v>29</v>
      </c>
      <c r="H1124" s="50" t="s">
        <v>2904</v>
      </c>
      <c r="I1124" s="58">
        <v>45255</v>
      </c>
      <c r="J1124" s="50" t="s">
        <v>2816</v>
      </c>
      <c r="K1124" s="59">
        <v>244657.2</v>
      </c>
      <c r="L1124" s="50" t="s">
        <v>37</v>
      </c>
      <c r="M1124" s="51" t="s">
        <v>2747</v>
      </c>
      <c r="N1124" s="50" t="s">
        <v>29</v>
      </c>
      <c r="O1124" s="50" t="s">
        <v>32</v>
      </c>
      <c r="P1124" s="50" t="s">
        <v>32</v>
      </c>
      <c r="Q1124" s="50" t="s">
        <v>3675</v>
      </c>
      <c r="R1124" s="50" t="s">
        <v>29</v>
      </c>
      <c r="S1124" s="50" t="s">
        <v>2751</v>
      </c>
      <c r="T1124" s="50" t="s">
        <v>2283</v>
      </c>
      <c r="U1124" s="50" t="s">
        <v>30</v>
      </c>
      <c r="V1124" s="50" t="str">
        <f>VLOOKUP(A1124,Register!$D$2:$N$1317,11,0)</f>
        <v xml:space="preserve"> CWIP-New Sulphur Godown</v>
      </c>
      <c r="W1124" s="50" t="s">
        <v>29</v>
      </c>
      <c r="X1124" s="50" t="s">
        <v>29</v>
      </c>
    </row>
    <row r="1125" spans="1:24" ht="14.1" customHeight="1" x14ac:dyDescent="0.25">
      <c r="A1125" s="50" t="str">
        <f t="shared" si="17"/>
        <v>9100000046-0</v>
      </c>
      <c r="B1125" s="57" t="s">
        <v>29</v>
      </c>
      <c r="C1125" s="50" t="s">
        <v>29</v>
      </c>
      <c r="D1125" s="50" t="s">
        <v>3674</v>
      </c>
      <c r="E1125" s="50" t="s">
        <v>2814</v>
      </c>
      <c r="F1125" s="50" t="s">
        <v>29</v>
      </c>
      <c r="G1125" s="50" t="s">
        <v>29</v>
      </c>
      <c r="H1125" s="50" t="s">
        <v>2904</v>
      </c>
      <c r="I1125" s="58">
        <v>45255</v>
      </c>
      <c r="J1125" s="50" t="s">
        <v>2816</v>
      </c>
      <c r="K1125" s="59">
        <v>183297.24</v>
      </c>
      <c r="L1125" s="50" t="s">
        <v>37</v>
      </c>
      <c r="M1125" s="51" t="s">
        <v>2747</v>
      </c>
      <c r="N1125" s="50" t="s">
        <v>29</v>
      </c>
      <c r="O1125" s="50" t="s">
        <v>32</v>
      </c>
      <c r="P1125" s="50" t="s">
        <v>32</v>
      </c>
      <c r="Q1125" s="50" t="s">
        <v>3675</v>
      </c>
      <c r="R1125" s="50" t="s">
        <v>29</v>
      </c>
      <c r="S1125" s="50" t="s">
        <v>2751</v>
      </c>
      <c r="T1125" s="50" t="s">
        <v>2283</v>
      </c>
      <c r="U1125" s="50" t="s">
        <v>30</v>
      </c>
      <c r="V1125" s="50" t="str">
        <f>VLOOKUP(A1125,Register!$D$2:$N$1317,11,0)</f>
        <v xml:space="preserve"> CWIP-New Sulphur Godown</v>
      </c>
      <c r="W1125" s="50" t="s">
        <v>29</v>
      </c>
      <c r="X1125" s="50" t="s">
        <v>29</v>
      </c>
    </row>
    <row r="1126" spans="1:24" ht="14.1" customHeight="1" x14ac:dyDescent="0.25">
      <c r="A1126" s="50" t="str">
        <f t="shared" si="17"/>
        <v>9100000046-0</v>
      </c>
      <c r="B1126" s="57" t="s">
        <v>29</v>
      </c>
      <c r="C1126" s="50" t="s">
        <v>29</v>
      </c>
      <c r="D1126" s="50" t="s">
        <v>3674</v>
      </c>
      <c r="E1126" s="50" t="s">
        <v>2814</v>
      </c>
      <c r="F1126" s="50" t="s">
        <v>29</v>
      </c>
      <c r="G1126" s="50" t="s">
        <v>29</v>
      </c>
      <c r="H1126" s="50" t="s">
        <v>2904</v>
      </c>
      <c r="I1126" s="58">
        <v>45255</v>
      </c>
      <c r="J1126" s="50" t="s">
        <v>2816</v>
      </c>
      <c r="K1126" s="59">
        <v>78950.3</v>
      </c>
      <c r="L1126" s="50" t="s">
        <v>37</v>
      </c>
      <c r="M1126" s="51" t="s">
        <v>2747</v>
      </c>
      <c r="N1126" s="50" t="s">
        <v>29</v>
      </c>
      <c r="O1126" s="50" t="s">
        <v>32</v>
      </c>
      <c r="P1126" s="50" t="s">
        <v>32</v>
      </c>
      <c r="Q1126" s="50" t="s">
        <v>3675</v>
      </c>
      <c r="R1126" s="50" t="s">
        <v>29</v>
      </c>
      <c r="S1126" s="50" t="s">
        <v>2751</v>
      </c>
      <c r="T1126" s="50" t="s">
        <v>2283</v>
      </c>
      <c r="U1126" s="50" t="s">
        <v>30</v>
      </c>
      <c r="V1126" s="50" t="str">
        <f>VLOOKUP(A1126,Register!$D$2:$N$1317,11,0)</f>
        <v xml:space="preserve"> CWIP-New Sulphur Godown</v>
      </c>
      <c r="W1126" s="50" t="s">
        <v>29</v>
      </c>
      <c r="X1126" s="50" t="s">
        <v>29</v>
      </c>
    </row>
    <row r="1127" spans="1:24" ht="14.1" customHeight="1" x14ac:dyDescent="0.25">
      <c r="A1127" s="50" t="str">
        <f t="shared" si="17"/>
        <v>9100000046-0</v>
      </c>
      <c r="B1127" s="57" t="s">
        <v>29</v>
      </c>
      <c r="C1127" s="50" t="s">
        <v>29</v>
      </c>
      <c r="D1127" s="50" t="s">
        <v>3674</v>
      </c>
      <c r="E1127" s="50" t="s">
        <v>2814</v>
      </c>
      <c r="F1127" s="50" t="s">
        <v>29</v>
      </c>
      <c r="G1127" s="50" t="s">
        <v>29</v>
      </c>
      <c r="H1127" s="50" t="s">
        <v>2904</v>
      </c>
      <c r="I1127" s="58">
        <v>45255</v>
      </c>
      <c r="J1127" s="50" t="s">
        <v>2816</v>
      </c>
      <c r="K1127" s="59">
        <v>10213.92</v>
      </c>
      <c r="L1127" s="50" t="s">
        <v>37</v>
      </c>
      <c r="M1127" s="51" t="s">
        <v>2747</v>
      </c>
      <c r="N1127" s="50" t="s">
        <v>29</v>
      </c>
      <c r="O1127" s="50" t="s">
        <v>32</v>
      </c>
      <c r="P1127" s="50" t="s">
        <v>32</v>
      </c>
      <c r="Q1127" s="50" t="s">
        <v>3675</v>
      </c>
      <c r="R1127" s="50" t="s">
        <v>29</v>
      </c>
      <c r="S1127" s="50" t="s">
        <v>2751</v>
      </c>
      <c r="T1127" s="50" t="s">
        <v>2283</v>
      </c>
      <c r="U1127" s="50" t="s">
        <v>30</v>
      </c>
      <c r="V1127" s="50" t="str">
        <f>VLOOKUP(A1127,Register!$D$2:$N$1317,11,0)</f>
        <v xml:space="preserve"> CWIP-New Sulphur Godown</v>
      </c>
      <c r="W1127" s="50" t="s">
        <v>29</v>
      </c>
      <c r="X1127" s="50" t="s">
        <v>29</v>
      </c>
    </row>
    <row r="1128" spans="1:24" ht="14.1" customHeight="1" x14ac:dyDescent="0.25">
      <c r="A1128" s="50" t="str">
        <f t="shared" si="17"/>
        <v>9100000040-0</v>
      </c>
      <c r="B1128" s="57" t="s">
        <v>29</v>
      </c>
      <c r="C1128" s="50" t="s">
        <v>29</v>
      </c>
      <c r="D1128" s="50" t="s">
        <v>3676</v>
      </c>
      <c r="E1128" s="50" t="s">
        <v>2814</v>
      </c>
      <c r="F1128" s="50" t="s">
        <v>29</v>
      </c>
      <c r="G1128" s="50" t="s">
        <v>29</v>
      </c>
      <c r="H1128" s="50" t="s">
        <v>2904</v>
      </c>
      <c r="I1128" s="58">
        <v>45255</v>
      </c>
      <c r="J1128" s="50" t="s">
        <v>2816</v>
      </c>
      <c r="K1128" s="59">
        <v>13837.86</v>
      </c>
      <c r="L1128" s="50" t="s">
        <v>37</v>
      </c>
      <c r="M1128" s="51" t="s">
        <v>2747</v>
      </c>
      <c r="N1128" s="50" t="s">
        <v>29</v>
      </c>
      <c r="O1128" s="50" t="s">
        <v>32</v>
      </c>
      <c r="P1128" s="50" t="s">
        <v>32</v>
      </c>
      <c r="Q1128" s="50" t="s">
        <v>3635</v>
      </c>
      <c r="R1128" s="50" t="s">
        <v>29</v>
      </c>
      <c r="S1128" s="50" t="s">
        <v>2751</v>
      </c>
      <c r="T1128" s="50" t="s">
        <v>2271</v>
      </c>
      <c r="U1128" s="50" t="s">
        <v>30</v>
      </c>
      <c r="V1128" s="50" t="str">
        <f>VLOOKUP(A1128,Register!$D$2:$N$1317,11,0)</f>
        <v>Two Room Set G+3</v>
      </c>
      <c r="W1128" s="50" t="s">
        <v>29</v>
      </c>
      <c r="X1128" s="50" t="s">
        <v>29</v>
      </c>
    </row>
    <row r="1129" spans="1:24" ht="14.1" customHeight="1" x14ac:dyDescent="0.25">
      <c r="A1129" s="50" t="str">
        <f t="shared" si="17"/>
        <v>9100000041-0</v>
      </c>
      <c r="B1129" s="57" t="s">
        <v>29</v>
      </c>
      <c r="C1129" s="50" t="s">
        <v>29</v>
      </c>
      <c r="D1129" s="50" t="s">
        <v>3677</v>
      </c>
      <c r="E1129" s="50" t="s">
        <v>2814</v>
      </c>
      <c r="F1129" s="50" t="s">
        <v>29</v>
      </c>
      <c r="G1129" s="50" t="s">
        <v>29</v>
      </c>
      <c r="H1129" s="50" t="s">
        <v>2904</v>
      </c>
      <c r="I1129" s="58">
        <v>45256</v>
      </c>
      <c r="J1129" s="50" t="s">
        <v>2816</v>
      </c>
      <c r="K1129" s="59">
        <v>13837.86</v>
      </c>
      <c r="L1129" s="50" t="s">
        <v>37</v>
      </c>
      <c r="M1129" s="51" t="s">
        <v>2747</v>
      </c>
      <c r="N1129" s="50" t="s">
        <v>29</v>
      </c>
      <c r="O1129" s="50" t="s">
        <v>32</v>
      </c>
      <c r="P1129" s="50" t="s">
        <v>32</v>
      </c>
      <c r="Q1129" s="50" t="s">
        <v>3678</v>
      </c>
      <c r="R1129" s="50" t="s">
        <v>29</v>
      </c>
      <c r="S1129" s="50" t="s">
        <v>2751</v>
      </c>
      <c r="T1129" s="50" t="s">
        <v>2273</v>
      </c>
      <c r="U1129" s="50" t="s">
        <v>30</v>
      </c>
      <c r="V1129" s="50" t="str">
        <f>VLOOKUP(A1129,Register!$D$2:$N$1317,11,0)</f>
        <v>Dormitory G+3</v>
      </c>
      <c r="W1129" s="50" t="s">
        <v>29</v>
      </c>
      <c r="X1129" s="50" t="s">
        <v>29</v>
      </c>
    </row>
    <row r="1130" spans="1:24" ht="14.1" customHeight="1" x14ac:dyDescent="0.25">
      <c r="A1130" s="50" t="str">
        <f t="shared" si="17"/>
        <v>9100000016-0</v>
      </c>
      <c r="B1130" s="57" t="s">
        <v>29</v>
      </c>
      <c r="C1130" s="50" t="s">
        <v>29</v>
      </c>
      <c r="D1130" s="50" t="s">
        <v>3679</v>
      </c>
      <c r="E1130" s="50" t="s">
        <v>2814</v>
      </c>
      <c r="F1130" s="50" t="s">
        <v>29</v>
      </c>
      <c r="G1130" s="50" t="s">
        <v>29</v>
      </c>
      <c r="H1130" s="50" t="s">
        <v>2904</v>
      </c>
      <c r="I1130" s="58">
        <v>45257</v>
      </c>
      <c r="J1130" s="50" t="s">
        <v>2816</v>
      </c>
      <c r="K1130" s="59">
        <v>13837.86</v>
      </c>
      <c r="L1130" s="50" t="s">
        <v>37</v>
      </c>
      <c r="M1130" s="51" t="s">
        <v>2747</v>
      </c>
      <c r="N1130" s="50" t="s">
        <v>29</v>
      </c>
      <c r="O1130" s="50" t="s">
        <v>32</v>
      </c>
      <c r="P1130" s="50" t="s">
        <v>32</v>
      </c>
      <c r="Q1130" s="50" t="s">
        <v>3680</v>
      </c>
      <c r="R1130" s="50" t="s">
        <v>29</v>
      </c>
      <c r="S1130" s="50" t="s">
        <v>2751</v>
      </c>
      <c r="T1130" s="50" t="s">
        <v>2215</v>
      </c>
      <c r="U1130" s="50" t="s">
        <v>30</v>
      </c>
      <c r="V1130" s="50" t="str">
        <f>VLOOKUP(A1130,Register!$D$2:$N$1317,11,0)</f>
        <v>CWIP- ROAD &amp; DRAIN INSIDE FACTORY</v>
      </c>
      <c r="W1130" s="50" t="s">
        <v>29</v>
      </c>
      <c r="X1130" s="50" t="s">
        <v>29</v>
      </c>
    </row>
    <row r="1131" spans="1:24" ht="14.1" customHeight="1" x14ac:dyDescent="0.25">
      <c r="A1131" s="50" t="str">
        <f t="shared" si="17"/>
        <v>9100000040-0</v>
      </c>
      <c r="B1131" s="57" t="s">
        <v>29</v>
      </c>
      <c r="C1131" s="50" t="s">
        <v>29</v>
      </c>
      <c r="D1131" s="50" t="s">
        <v>3681</v>
      </c>
      <c r="E1131" s="50" t="s">
        <v>2814</v>
      </c>
      <c r="F1131" s="50" t="s">
        <v>29</v>
      </c>
      <c r="G1131" s="50" t="s">
        <v>29</v>
      </c>
      <c r="H1131" s="50" t="s">
        <v>2904</v>
      </c>
      <c r="I1131" s="58">
        <v>45258</v>
      </c>
      <c r="J1131" s="50" t="s">
        <v>2816</v>
      </c>
      <c r="K1131" s="59">
        <v>3634.68</v>
      </c>
      <c r="L1131" s="50" t="s">
        <v>37</v>
      </c>
      <c r="M1131" s="51" t="s">
        <v>2747</v>
      </c>
      <c r="N1131" s="50" t="s">
        <v>29</v>
      </c>
      <c r="O1131" s="50" t="s">
        <v>32</v>
      </c>
      <c r="P1131" s="50" t="s">
        <v>32</v>
      </c>
      <c r="Q1131" s="50" t="s">
        <v>2937</v>
      </c>
      <c r="R1131" s="50" t="s">
        <v>29</v>
      </c>
      <c r="S1131" s="50" t="s">
        <v>2751</v>
      </c>
      <c r="T1131" s="50" t="s">
        <v>2271</v>
      </c>
      <c r="U1131" s="50" t="s">
        <v>30</v>
      </c>
      <c r="V1131" s="50" t="str">
        <f>VLOOKUP(A1131,Register!$D$2:$N$1317,11,0)</f>
        <v>Two Room Set G+3</v>
      </c>
      <c r="W1131" s="50" t="s">
        <v>29</v>
      </c>
      <c r="X1131" s="50" t="s">
        <v>29</v>
      </c>
    </row>
    <row r="1132" spans="1:24" ht="14.1" customHeight="1" x14ac:dyDescent="0.25">
      <c r="A1132" s="50" t="str">
        <f t="shared" si="17"/>
        <v>9100000040-0</v>
      </c>
      <c r="B1132" s="57" t="s">
        <v>29</v>
      </c>
      <c r="C1132" s="50" t="s">
        <v>29</v>
      </c>
      <c r="D1132" s="50" t="s">
        <v>3681</v>
      </c>
      <c r="E1132" s="50" t="s">
        <v>2814</v>
      </c>
      <c r="F1132" s="50" t="s">
        <v>29</v>
      </c>
      <c r="G1132" s="50" t="s">
        <v>29</v>
      </c>
      <c r="H1132" s="50" t="s">
        <v>2904</v>
      </c>
      <c r="I1132" s="58">
        <v>45258</v>
      </c>
      <c r="J1132" s="50" t="s">
        <v>2816</v>
      </c>
      <c r="K1132" s="59">
        <v>1949.01</v>
      </c>
      <c r="L1132" s="50" t="s">
        <v>37</v>
      </c>
      <c r="M1132" s="51" t="s">
        <v>2747</v>
      </c>
      <c r="N1132" s="50" t="s">
        <v>29</v>
      </c>
      <c r="O1132" s="50" t="s">
        <v>32</v>
      </c>
      <c r="P1132" s="50" t="s">
        <v>32</v>
      </c>
      <c r="Q1132" s="50" t="s">
        <v>2937</v>
      </c>
      <c r="R1132" s="50" t="s">
        <v>29</v>
      </c>
      <c r="S1132" s="50" t="s">
        <v>2751</v>
      </c>
      <c r="T1132" s="50" t="s">
        <v>2271</v>
      </c>
      <c r="U1132" s="50" t="s">
        <v>30</v>
      </c>
      <c r="V1132" s="50" t="str">
        <f>VLOOKUP(A1132,Register!$D$2:$N$1317,11,0)</f>
        <v>Two Room Set G+3</v>
      </c>
      <c r="W1132" s="50" t="s">
        <v>29</v>
      </c>
      <c r="X1132" s="50" t="s">
        <v>29</v>
      </c>
    </row>
    <row r="1133" spans="1:24" ht="14.1" customHeight="1" x14ac:dyDescent="0.25">
      <c r="A1133" s="50" t="str">
        <f t="shared" si="17"/>
        <v>9100000040-0</v>
      </c>
      <c r="B1133" s="57" t="s">
        <v>29</v>
      </c>
      <c r="C1133" s="50" t="s">
        <v>29</v>
      </c>
      <c r="D1133" s="50" t="s">
        <v>3681</v>
      </c>
      <c r="E1133" s="50" t="s">
        <v>2814</v>
      </c>
      <c r="F1133" s="50" t="s">
        <v>29</v>
      </c>
      <c r="G1133" s="50" t="s">
        <v>29</v>
      </c>
      <c r="H1133" s="50" t="s">
        <v>2904</v>
      </c>
      <c r="I1133" s="58">
        <v>45258</v>
      </c>
      <c r="J1133" s="50" t="s">
        <v>2816</v>
      </c>
      <c r="K1133" s="59">
        <v>2360.39</v>
      </c>
      <c r="L1133" s="50" t="s">
        <v>37</v>
      </c>
      <c r="M1133" s="51" t="s">
        <v>2747</v>
      </c>
      <c r="N1133" s="50" t="s">
        <v>29</v>
      </c>
      <c r="O1133" s="50" t="s">
        <v>32</v>
      </c>
      <c r="P1133" s="50" t="s">
        <v>32</v>
      </c>
      <c r="Q1133" s="50" t="s">
        <v>2937</v>
      </c>
      <c r="R1133" s="50" t="s">
        <v>29</v>
      </c>
      <c r="S1133" s="50" t="s">
        <v>2751</v>
      </c>
      <c r="T1133" s="50" t="s">
        <v>2271</v>
      </c>
      <c r="U1133" s="50" t="s">
        <v>30</v>
      </c>
      <c r="V1133" s="50" t="str">
        <f>VLOOKUP(A1133,Register!$D$2:$N$1317,11,0)</f>
        <v>Two Room Set G+3</v>
      </c>
      <c r="W1133" s="50" t="s">
        <v>29</v>
      </c>
      <c r="X1133" s="50" t="s">
        <v>29</v>
      </c>
    </row>
    <row r="1134" spans="1:24" ht="14.1" customHeight="1" x14ac:dyDescent="0.25">
      <c r="A1134" s="50" t="str">
        <f t="shared" si="17"/>
        <v>9100000040-0</v>
      </c>
      <c r="B1134" s="57" t="s">
        <v>29</v>
      </c>
      <c r="C1134" s="50" t="s">
        <v>29</v>
      </c>
      <c r="D1134" s="50" t="s">
        <v>3681</v>
      </c>
      <c r="E1134" s="50" t="s">
        <v>2814</v>
      </c>
      <c r="F1134" s="50" t="s">
        <v>29</v>
      </c>
      <c r="G1134" s="50" t="s">
        <v>29</v>
      </c>
      <c r="H1134" s="50" t="s">
        <v>2904</v>
      </c>
      <c r="I1134" s="58">
        <v>45258</v>
      </c>
      <c r="J1134" s="50" t="s">
        <v>2816</v>
      </c>
      <c r="K1134" s="59">
        <v>914.03</v>
      </c>
      <c r="L1134" s="50" t="s">
        <v>37</v>
      </c>
      <c r="M1134" s="51" t="s">
        <v>2747</v>
      </c>
      <c r="N1134" s="50" t="s">
        <v>29</v>
      </c>
      <c r="O1134" s="50" t="s">
        <v>32</v>
      </c>
      <c r="P1134" s="50" t="s">
        <v>32</v>
      </c>
      <c r="Q1134" s="50" t="s">
        <v>2937</v>
      </c>
      <c r="R1134" s="50" t="s">
        <v>29</v>
      </c>
      <c r="S1134" s="50" t="s">
        <v>2751</v>
      </c>
      <c r="T1134" s="50" t="s">
        <v>2271</v>
      </c>
      <c r="U1134" s="50" t="s">
        <v>30</v>
      </c>
      <c r="V1134" s="50" t="str">
        <f>VLOOKUP(A1134,Register!$D$2:$N$1317,11,0)</f>
        <v>Two Room Set G+3</v>
      </c>
      <c r="W1134" s="50" t="s">
        <v>29</v>
      </c>
      <c r="X1134" s="50" t="s">
        <v>29</v>
      </c>
    </row>
    <row r="1135" spans="1:24" ht="14.1" customHeight="1" x14ac:dyDescent="0.25">
      <c r="A1135" s="50" t="str">
        <f t="shared" si="17"/>
        <v>9100000040-0</v>
      </c>
      <c r="B1135" s="57" t="s">
        <v>29</v>
      </c>
      <c r="C1135" s="50" t="s">
        <v>29</v>
      </c>
      <c r="D1135" s="50" t="s">
        <v>3681</v>
      </c>
      <c r="E1135" s="50" t="s">
        <v>2814</v>
      </c>
      <c r="F1135" s="50" t="s">
        <v>29</v>
      </c>
      <c r="G1135" s="50" t="s">
        <v>29</v>
      </c>
      <c r="H1135" s="50" t="s">
        <v>2904</v>
      </c>
      <c r="I1135" s="58">
        <v>45258</v>
      </c>
      <c r="J1135" s="50" t="s">
        <v>2816</v>
      </c>
      <c r="K1135" s="59">
        <v>840.03</v>
      </c>
      <c r="L1135" s="50" t="s">
        <v>37</v>
      </c>
      <c r="M1135" s="51" t="s">
        <v>2747</v>
      </c>
      <c r="N1135" s="50" t="s">
        <v>29</v>
      </c>
      <c r="O1135" s="50" t="s">
        <v>32</v>
      </c>
      <c r="P1135" s="50" t="s">
        <v>32</v>
      </c>
      <c r="Q1135" s="50" t="s">
        <v>2937</v>
      </c>
      <c r="R1135" s="50" t="s">
        <v>29</v>
      </c>
      <c r="S1135" s="50" t="s">
        <v>2751</v>
      </c>
      <c r="T1135" s="50" t="s">
        <v>2271</v>
      </c>
      <c r="U1135" s="50" t="s">
        <v>30</v>
      </c>
      <c r="V1135" s="50" t="str">
        <f>VLOOKUP(A1135,Register!$D$2:$N$1317,11,0)</f>
        <v>Two Room Set G+3</v>
      </c>
      <c r="W1135" s="50" t="s">
        <v>29</v>
      </c>
      <c r="X1135" s="50" t="s">
        <v>29</v>
      </c>
    </row>
    <row r="1136" spans="1:24" ht="14.1" customHeight="1" x14ac:dyDescent="0.25">
      <c r="A1136" s="50" t="str">
        <f t="shared" si="17"/>
        <v>9100000040-0</v>
      </c>
      <c r="B1136" s="57" t="s">
        <v>29</v>
      </c>
      <c r="C1136" s="50" t="s">
        <v>29</v>
      </c>
      <c r="D1136" s="50" t="s">
        <v>3681</v>
      </c>
      <c r="E1136" s="50" t="s">
        <v>2814</v>
      </c>
      <c r="F1136" s="50" t="s">
        <v>29</v>
      </c>
      <c r="G1136" s="50" t="s">
        <v>29</v>
      </c>
      <c r="H1136" s="50" t="s">
        <v>2904</v>
      </c>
      <c r="I1136" s="58">
        <v>45258</v>
      </c>
      <c r="J1136" s="50" t="s">
        <v>2816</v>
      </c>
      <c r="K1136" s="59">
        <v>2234.71</v>
      </c>
      <c r="L1136" s="50" t="s">
        <v>37</v>
      </c>
      <c r="M1136" s="51" t="s">
        <v>2747</v>
      </c>
      <c r="N1136" s="50" t="s">
        <v>29</v>
      </c>
      <c r="O1136" s="50" t="s">
        <v>32</v>
      </c>
      <c r="P1136" s="50" t="s">
        <v>32</v>
      </c>
      <c r="Q1136" s="50" t="s">
        <v>2937</v>
      </c>
      <c r="R1136" s="50" t="s">
        <v>29</v>
      </c>
      <c r="S1136" s="50" t="s">
        <v>2751</v>
      </c>
      <c r="T1136" s="50" t="s">
        <v>2271</v>
      </c>
      <c r="U1136" s="50" t="s">
        <v>30</v>
      </c>
      <c r="V1136" s="50" t="str">
        <f>VLOOKUP(A1136,Register!$D$2:$N$1317,11,0)</f>
        <v>Two Room Set G+3</v>
      </c>
      <c r="W1136" s="50" t="s">
        <v>29</v>
      </c>
      <c r="X1136" s="50" t="s">
        <v>29</v>
      </c>
    </row>
    <row r="1137" spans="1:24" ht="14.1" customHeight="1" x14ac:dyDescent="0.25">
      <c r="A1137" s="50" t="str">
        <f t="shared" si="17"/>
        <v>9100000040-0</v>
      </c>
      <c r="B1137" s="57" t="s">
        <v>29</v>
      </c>
      <c r="C1137" s="50" t="s">
        <v>29</v>
      </c>
      <c r="D1137" s="50" t="s">
        <v>3681</v>
      </c>
      <c r="E1137" s="50" t="s">
        <v>2814</v>
      </c>
      <c r="F1137" s="50" t="s">
        <v>29</v>
      </c>
      <c r="G1137" s="50" t="s">
        <v>29</v>
      </c>
      <c r="H1137" s="50" t="s">
        <v>2904</v>
      </c>
      <c r="I1137" s="58">
        <v>45258</v>
      </c>
      <c r="J1137" s="50" t="s">
        <v>2816</v>
      </c>
      <c r="K1137" s="59">
        <v>5409.76</v>
      </c>
      <c r="L1137" s="50" t="s">
        <v>37</v>
      </c>
      <c r="M1137" s="51" t="s">
        <v>2747</v>
      </c>
      <c r="N1137" s="50" t="s">
        <v>29</v>
      </c>
      <c r="O1137" s="50" t="s">
        <v>32</v>
      </c>
      <c r="P1137" s="50" t="s">
        <v>32</v>
      </c>
      <c r="Q1137" s="50" t="s">
        <v>2937</v>
      </c>
      <c r="R1137" s="50" t="s">
        <v>29</v>
      </c>
      <c r="S1137" s="50" t="s">
        <v>2751</v>
      </c>
      <c r="T1137" s="50" t="s">
        <v>2271</v>
      </c>
      <c r="U1137" s="50" t="s">
        <v>30</v>
      </c>
      <c r="V1137" s="50" t="str">
        <f>VLOOKUP(A1137,Register!$D$2:$N$1317,11,0)</f>
        <v>Two Room Set G+3</v>
      </c>
      <c r="W1137" s="50" t="s">
        <v>29</v>
      </c>
      <c r="X1137" s="50" t="s">
        <v>29</v>
      </c>
    </row>
    <row r="1138" spans="1:24" ht="14.1" customHeight="1" x14ac:dyDescent="0.25">
      <c r="A1138" s="50" t="str">
        <f t="shared" si="17"/>
        <v>9100000040-0</v>
      </c>
      <c r="B1138" s="57" t="s">
        <v>29</v>
      </c>
      <c r="C1138" s="50" t="s">
        <v>29</v>
      </c>
      <c r="D1138" s="50" t="s">
        <v>3681</v>
      </c>
      <c r="E1138" s="50" t="s">
        <v>2814</v>
      </c>
      <c r="F1138" s="50" t="s">
        <v>29</v>
      </c>
      <c r="G1138" s="50" t="s">
        <v>29</v>
      </c>
      <c r="H1138" s="50" t="s">
        <v>2904</v>
      </c>
      <c r="I1138" s="58">
        <v>45258</v>
      </c>
      <c r="J1138" s="50" t="s">
        <v>2816</v>
      </c>
      <c r="K1138" s="59">
        <v>3924.32</v>
      </c>
      <c r="L1138" s="50" t="s">
        <v>37</v>
      </c>
      <c r="M1138" s="51" t="s">
        <v>2747</v>
      </c>
      <c r="N1138" s="50" t="s">
        <v>29</v>
      </c>
      <c r="O1138" s="50" t="s">
        <v>32</v>
      </c>
      <c r="P1138" s="50" t="s">
        <v>32</v>
      </c>
      <c r="Q1138" s="50" t="s">
        <v>2937</v>
      </c>
      <c r="R1138" s="50" t="s">
        <v>29</v>
      </c>
      <c r="S1138" s="50" t="s">
        <v>2751</v>
      </c>
      <c r="T1138" s="50" t="s">
        <v>2271</v>
      </c>
      <c r="U1138" s="50" t="s">
        <v>30</v>
      </c>
      <c r="V1138" s="50" t="str">
        <f>VLOOKUP(A1138,Register!$D$2:$N$1317,11,0)</f>
        <v>Two Room Set G+3</v>
      </c>
      <c r="W1138" s="50" t="s">
        <v>29</v>
      </c>
      <c r="X1138" s="50" t="s">
        <v>29</v>
      </c>
    </row>
    <row r="1139" spans="1:24" ht="14.1" customHeight="1" x14ac:dyDescent="0.25">
      <c r="A1139" s="50" t="str">
        <f t="shared" si="17"/>
        <v>9100000040-0</v>
      </c>
      <c r="B1139" s="57" t="s">
        <v>29</v>
      </c>
      <c r="C1139" s="50" t="s">
        <v>29</v>
      </c>
      <c r="D1139" s="50" t="s">
        <v>3681</v>
      </c>
      <c r="E1139" s="50" t="s">
        <v>2814</v>
      </c>
      <c r="F1139" s="50" t="s">
        <v>29</v>
      </c>
      <c r="G1139" s="50" t="s">
        <v>29</v>
      </c>
      <c r="H1139" s="50" t="s">
        <v>2904</v>
      </c>
      <c r="I1139" s="58">
        <v>45258</v>
      </c>
      <c r="J1139" s="50" t="s">
        <v>2816</v>
      </c>
      <c r="K1139" s="59">
        <v>4352.93</v>
      </c>
      <c r="L1139" s="50" t="s">
        <v>37</v>
      </c>
      <c r="M1139" s="51" t="s">
        <v>2747</v>
      </c>
      <c r="N1139" s="50" t="s">
        <v>29</v>
      </c>
      <c r="O1139" s="50" t="s">
        <v>32</v>
      </c>
      <c r="P1139" s="50" t="s">
        <v>32</v>
      </c>
      <c r="Q1139" s="50" t="s">
        <v>2937</v>
      </c>
      <c r="R1139" s="50" t="s">
        <v>29</v>
      </c>
      <c r="S1139" s="50" t="s">
        <v>2751</v>
      </c>
      <c r="T1139" s="50" t="s">
        <v>2271</v>
      </c>
      <c r="U1139" s="50" t="s">
        <v>30</v>
      </c>
      <c r="V1139" s="50" t="str">
        <f>VLOOKUP(A1139,Register!$D$2:$N$1317,11,0)</f>
        <v>Two Room Set G+3</v>
      </c>
      <c r="W1139" s="50" t="s">
        <v>29</v>
      </c>
      <c r="X1139" s="50" t="s">
        <v>29</v>
      </c>
    </row>
    <row r="1140" spans="1:24" ht="14.1" customHeight="1" x14ac:dyDescent="0.25">
      <c r="A1140" s="50" t="str">
        <f t="shared" si="17"/>
        <v>9100000040-0</v>
      </c>
      <c r="B1140" s="57" t="s">
        <v>29</v>
      </c>
      <c r="C1140" s="50" t="s">
        <v>29</v>
      </c>
      <c r="D1140" s="50" t="s">
        <v>3681</v>
      </c>
      <c r="E1140" s="50" t="s">
        <v>2814</v>
      </c>
      <c r="F1140" s="50" t="s">
        <v>29</v>
      </c>
      <c r="G1140" s="50" t="s">
        <v>29</v>
      </c>
      <c r="H1140" s="50" t="s">
        <v>2904</v>
      </c>
      <c r="I1140" s="58">
        <v>45258</v>
      </c>
      <c r="J1140" s="50" t="s">
        <v>2816</v>
      </c>
      <c r="K1140" s="59">
        <v>6081.04</v>
      </c>
      <c r="L1140" s="50" t="s">
        <v>37</v>
      </c>
      <c r="M1140" s="51" t="s">
        <v>2747</v>
      </c>
      <c r="N1140" s="50" t="s">
        <v>29</v>
      </c>
      <c r="O1140" s="50" t="s">
        <v>32</v>
      </c>
      <c r="P1140" s="50" t="s">
        <v>32</v>
      </c>
      <c r="Q1140" s="50" t="s">
        <v>2937</v>
      </c>
      <c r="R1140" s="50" t="s">
        <v>29</v>
      </c>
      <c r="S1140" s="50" t="s">
        <v>2751</v>
      </c>
      <c r="T1140" s="50" t="s">
        <v>2271</v>
      </c>
      <c r="U1140" s="50" t="s">
        <v>30</v>
      </c>
      <c r="V1140" s="50" t="str">
        <f>VLOOKUP(A1140,Register!$D$2:$N$1317,11,0)</f>
        <v>Two Room Set G+3</v>
      </c>
      <c r="W1140" s="50" t="s">
        <v>29</v>
      </c>
      <c r="X1140" s="50" t="s">
        <v>29</v>
      </c>
    </row>
    <row r="1141" spans="1:24" ht="14.1" customHeight="1" x14ac:dyDescent="0.25">
      <c r="A1141" s="50" t="str">
        <f t="shared" si="17"/>
        <v>9100000040-0</v>
      </c>
      <c r="B1141" s="57" t="s">
        <v>29</v>
      </c>
      <c r="C1141" s="50" t="s">
        <v>29</v>
      </c>
      <c r="D1141" s="50" t="s">
        <v>3681</v>
      </c>
      <c r="E1141" s="50" t="s">
        <v>2814</v>
      </c>
      <c r="F1141" s="50" t="s">
        <v>29</v>
      </c>
      <c r="G1141" s="50" t="s">
        <v>29</v>
      </c>
      <c r="H1141" s="50" t="s">
        <v>2904</v>
      </c>
      <c r="I1141" s="58">
        <v>45258</v>
      </c>
      <c r="J1141" s="50" t="s">
        <v>2816</v>
      </c>
      <c r="K1141" s="59">
        <v>441.16</v>
      </c>
      <c r="L1141" s="50" t="s">
        <v>37</v>
      </c>
      <c r="M1141" s="51" t="s">
        <v>2747</v>
      </c>
      <c r="N1141" s="50" t="s">
        <v>29</v>
      </c>
      <c r="O1141" s="50" t="s">
        <v>32</v>
      </c>
      <c r="P1141" s="50" t="s">
        <v>32</v>
      </c>
      <c r="Q1141" s="50" t="s">
        <v>2937</v>
      </c>
      <c r="R1141" s="50" t="s">
        <v>29</v>
      </c>
      <c r="S1141" s="50" t="s">
        <v>2751</v>
      </c>
      <c r="T1141" s="50" t="s">
        <v>2271</v>
      </c>
      <c r="U1141" s="50" t="s">
        <v>30</v>
      </c>
      <c r="V1141" s="50" t="str">
        <f>VLOOKUP(A1141,Register!$D$2:$N$1317,11,0)</f>
        <v>Two Room Set G+3</v>
      </c>
      <c r="W1141" s="50" t="s">
        <v>29</v>
      </c>
      <c r="X1141" s="50" t="s">
        <v>29</v>
      </c>
    </row>
    <row r="1142" spans="1:24" ht="14.1" customHeight="1" x14ac:dyDescent="0.25">
      <c r="A1142" s="50" t="str">
        <f t="shared" si="17"/>
        <v>9100000040-0</v>
      </c>
      <c r="B1142" s="57" t="s">
        <v>29</v>
      </c>
      <c r="C1142" s="50" t="s">
        <v>29</v>
      </c>
      <c r="D1142" s="50" t="s">
        <v>3681</v>
      </c>
      <c r="E1142" s="50" t="s">
        <v>2814</v>
      </c>
      <c r="F1142" s="50" t="s">
        <v>29</v>
      </c>
      <c r="G1142" s="50" t="s">
        <v>29</v>
      </c>
      <c r="H1142" s="50" t="s">
        <v>2904</v>
      </c>
      <c r="I1142" s="58">
        <v>45258</v>
      </c>
      <c r="J1142" s="50" t="s">
        <v>2816</v>
      </c>
      <c r="K1142" s="59">
        <v>651.20000000000005</v>
      </c>
      <c r="L1142" s="50" t="s">
        <v>37</v>
      </c>
      <c r="M1142" s="51" t="s">
        <v>2747</v>
      </c>
      <c r="N1142" s="50" t="s">
        <v>29</v>
      </c>
      <c r="O1142" s="50" t="s">
        <v>32</v>
      </c>
      <c r="P1142" s="50" t="s">
        <v>32</v>
      </c>
      <c r="Q1142" s="50" t="s">
        <v>2937</v>
      </c>
      <c r="R1142" s="50" t="s">
        <v>29</v>
      </c>
      <c r="S1142" s="50" t="s">
        <v>2751</v>
      </c>
      <c r="T1142" s="50" t="s">
        <v>2271</v>
      </c>
      <c r="U1142" s="50" t="s">
        <v>30</v>
      </c>
      <c r="V1142" s="50" t="str">
        <f>VLOOKUP(A1142,Register!$D$2:$N$1317,11,0)</f>
        <v>Two Room Set G+3</v>
      </c>
      <c r="W1142" s="50" t="s">
        <v>29</v>
      </c>
      <c r="X1142" s="50" t="s">
        <v>29</v>
      </c>
    </row>
    <row r="1143" spans="1:24" ht="14.1" customHeight="1" x14ac:dyDescent="0.25">
      <c r="A1143" s="50" t="str">
        <f t="shared" si="17"/>
        <v>9100000040-0</v>
      </c>
      <c r="B1143" s="57" t="s">
        <v>29</v>
      </c>
      <c r="C1143" s="50" t="s">
        <v>29</v>
      </c>
      <c r="D1143" s="50" t="s">
        <v>3681</v>
      </c>
      <c r="E1143" s="50" t="s">
        <v>2814</v>
      </c>
      <c r="F1143" s="50" t="s">
        <v>29</v>
      </c>
      <c r="G1143" s="50" t="s">
        <v>29</v>
      </c>
      <c r="H1143" s="50" t="s">
        <v>2904</v>
      </c>
      <c r="I1143" s="58">
        <v>45258</v>
      </c>
      <c r="J1143" s="50" t="s">
        <v>2816</v>
      </c>
      <c r="K1143" s="59">
        <v>1968</v>
      </c>
      <c r="L1143" s="50" t="s">
        <v>37</v>
      </c>
      <c r="M1143" s="51" t="s">
        <v>2747</v>
      </c>
      <c r="N1143" s="50" t="s">
        <v>29</v>
      </c>
      <c r="O1143" s="50" t="s">
        <v>32</v>
      </c>
      <c r="P1143" s="50" t="s">
        <v>32</v>
      </c>
      <c r="Q1143" s="50" t="s">
        <v>2937</v>
      </c>
      <c r="R1143" s="50" t="s">
        <v>29</v>
      </c>
      <c r="S1143" s="50" t="s">
        <v>2751</v>
      </c>
      <c r="T1143" s="50" t="s">
        <v>2271</v>
      </c>
      <c r="U1143" s="50" t="s">
        <v>30</v>
      </c>
      <c r="V1143" s="50" t="str">
        <f>VLOOKUP(A1143,Register!$D$2:$N$1317,11,0)</f>
        <v>Two Room Set G+3</v>
      </c>
      <c r="W1143" s="50" t="s">
        <v>29</v>
      </c>
      <c r="X1143" s="50" t="s">
        <v>29</v>
      </c>
    </row>
    <row r="1144" spans="1:24" ht="14.1" customHeight="1" x14ac:dyDescent="0.25">
      <c r="A1144" s="50" t="str">
        <f t="shared" si="17"/>
        <v>9100000040-0</v>
      </c>
      <c r="B1144" s="57" t="s">
        <v>29</v>
      </c>
      <c r="C1144" s="50" t="s">
        <v>29</v>
      </c>
      <c r="D1144" s="50" t="s">
        <v>3681</v>
      </c>
      <c r="E1144" s="50" t="s">
        <v>2814</v>
      </c>
      <c r="F1144" s="50" t="s">
        <v>29</v>
      </c>
      <c r="G1144" s="50" t="s">
        <v>29</v>
      </c>
      <c r="H1144" s="50" t="s">
        <v>2904</v>
      </c>
      <c r="I1144" s="58">
        <v>45258</v>
      </c>
      <c r="J1144" s="50" t="s">
        <v>2816</v>
      </c>
      <c r="K1144" s="59">
        <v>520</v>
      </c>
      <c r="L1144" s="50" t="s">
        <v>37</v>
      </c>
      <c r="M1144" s="51" t="s">
        <v>2747</v>
      </c>
      <c r="N1144" s="50" t="s">
        <v>29</v>
      </c>
      <c r="O1144" s="50" t="s">
        <v>32</v>
      </c>
      <c r="P1144" s="50" t="s">
        <v>32</v>
      </c>
      <c r="Q1144" s="50" t="s">
        <v>2937</v>
      </c>
      <c r="R1144" s="50" t="s">
        <v>29</v>
      </c>
      <c r="S1144" s="50" t="s">
        <v>2751</v>
      </c>
      <c r="T1144" s="50" t="s">
        <v>2271</v>
      </c>
      <c r="U1144" s="50" t="s">
        <v>30</v>
      </c>
      <c r="V1144" s="50" t="str">
        <f>VLOOKUP(A1144,Register!$D$2:$N$1317,11,0)</f>
        <v>Two Room Set G+3</v>
      </c>
      <c r="W1144" s="50" t="s">
        <v>29</v>
      </c>
      <c r="X1144" s="50" t="s">
        <v>29</v>
      </c>
    </row>
    <row r="1145" spans="1:24" ht="14.1" customHeight="1" x14ac:dyDescent="0.25">
      <c r="A1145" s="50" t="str">
        <f t="shared" si="17"/>
        <v>9100000040-0</v>
      </c>
      <c r="B1145" s="57" t="s">
        <v>29</v>
      </c>
      <c r="C1145" s="50" t="s">
        <v>29</v>
      </c>
      <c r="D1145" s="50" t="s">
        <v>3681</v>
      </c>
      <c r="E1145" s="50" t="s">
        <v>2814</v>
      </c>
      <c r="F1145" s="50" t="s">
        <v>29</v>
      </c>
      <c r="G1145" s="50" t="s">
        <v>29</v>
      </c>
      <c r="H1145" s="50" t="s">
        <v>2904</v>
      </c>
      <c r="I1145" s="58">
        <v>45258</v>
      </c>
      <c r="J1145" s="50" t="s">
        <v>2816</v>
      </c>
      <c r="K1145" s="59">
        <v>24146.82</v>
      </c>
      <c r="L1145" s="50" t="s">
        <v>37</v>
      </c>
      <c r="M1145" s="51" t="s">
        <v>2747</v>
      </c>
      <c r="N1145" s="50" t="s">
        <v>29</v>
      </c>
      <c r="O1145" s="50" t="s">
        <v>32</v>
      </c>
      <c r="P1145" s="50" t="s">
        <v>32</v>
      </c>
      <c r="Q1145" s="50" t="s">
        <v>2937</v>
      </c>
      <c r="R1145" s="50" t="s">
        <v>29</v>
      </c>
      <c r="S1145" s="50" t="s">
        <v>2751</v>
      </c>
      <c r="T1145" s="50" t="s">
        <v>2271</v>
      </c>
      <c r="U1145" s="50" t="s">
        <v>30</v>
      </c>
      <c r="V1145" s="50" t="str">
        <f>VLOOKUP(A1145,Register!$D$2:$N$1317,11,0)</f>
        <v>Two Room Set G+3</v>
      </c>
      <c r="W1145" s="50" t="s">
        <v>29</v>
      </c>
      <c r="X1145" s="50" t="s">
        <v>29</v>
      </c>
    </row>
    <row r="1146" spans="1:24" ht="14.1" customHeight="1" x14ac:dyDescent="0.25">
      <c r="A1146" s="50" t="str">
        <f t="shared" si="17"/>
        <v>9100000040-0</v>
      </c>
      <c r="B1146" s="57" t="s">
        <v>29</v>
      </c>
      <c r="C1146" s="50" t="s">
        <v>29</v>
      </c>
      <c r="D1146" s="50" t="s">
        <v>3681</v>
      </c>
      <c r="E1146" s="50" t="s">
        <v>2814</v>
      </c>
      <c r="F1146" s="50" t="s">
        <v>29</v>
      </c>
      <c r="G1146" s="50" t="s">
        <v>29</v>
      </c>
      <c r="H1146" s="50" t="s">
        <v>2904</v>
      </c>
      <c r="I1146" s="58">
        <v>45258</v>
      </c>
      <c r="J1146" s="50" t="s">
        <v>2816</v>
      </c>
      <c r="K1146" s="59">
        <v>32659.89</v>
      </c>
      <c r="L1146" s="50" t="s">
        <v>37</v>
      </c>
      <c r="M1146" s="51" t="s">
        <v>2747</v>
      </c>
      <c r="N1146" s="50" t="s">
        <v>29</v>
      </c>
      <c r="O1146" s="50" t="s">
        <v>32</v>
      </c>
      <c r="P1146" s="50" t="s">
        <v>32</v>
      </c>
      <c r="Q1146" s="50" t="s">
        <v>2937</v>
      </c>
      <c r="R1146" s="50" t="s">
        <v>29</v>
      </c>
      <c r="S1146" s="50" t="s">
        <v>2751</v>
      </c>
      <c r="T1146" s="50" t="s">
        <v>2271</v>
      </c>
      <c r="U1146" s="50" t="s">
        <v>30</v>
      </c>
      <c r="V1146" s="50" t="str">
        <f>VLOOKUP(A1146,Register!$D$2:$N$1317,11,0)</f>
        <v>Two Room Set G+3</v>
      </c>
      <c r="W1146" s="50" t="s">
        <v>29</v>
      </c>
      <c r="X1146" s="50" t="s">
        <v>29</v>
      </c>
    </row>
    <row r="1147" spans="1:24" ht="14.1" customHeight="1" x14ac:dyDescent="0.25">
      <c r="A1147" s="50" t="str">
        <f t="shared" si="17"/>
        <v>9100000040-0</v>
      </c>
      <c r="B1147" s="57" t="s">
        <v>29</v>
      </c>
      <c r="C1147" s="50" t="s">
        <v>29</v>
      </c>
      <c r="D1147" s="50" t="s">
        <v>3681</v>
      </c>
      <c r="E1147" s="50" t="s">
        <v>2814</v>
      </c>
      <c r="F1147" s="50" t="s">
        <v>29</v>
      </c>
      <c r="G1147" s="50" t="s">
        <v>29</v>
      </c>
      <c r="H1147" s="50" t="s">
        <v>2904</v>
      </c>
      <c r="I1147" s="58">
        <v>45258</v>
      </c>
      <c r="J1147" s="50" t="s">
        <v>2816</v>
      </c>
      <c r="K1147" s="59">
        <v>13284.01</v>
      </c>
      <c r="L1147" s="50" t="s">
        <v>37</v>
      </c>
      <c r="M1147" s="51" t="s">
        <v>2747</v>
      </c>
      <c r="N1147" s="50" t="s">
        <v>29</v>
      </c>
      <c r="O1147" s="50" t="s">
        <v>32</v>
      </c>
      <c r="P1147" s="50" t="s">
        <v>32</v>
      </c>
      <c r="Q1147" s="50" t="s">
        <v>2937</v>
      </c>
      <c r="R1147" s="50" t="s">
        <v>29</v>
      </c>
      <c r="S1147" s="50" t="s">
        <v>2751</v>
      </c>
      <c r="T1147" s="50" t="s">
        <v>2271</v>
      </c>
      <c r="U1147" s="50" t="s">
        <v>30</v>
      </c>
      <c r="V1147" s="50" t="str">
        <f>VLOOKUP(A1147,Register!$D$2:$N$1317,11,0)</f>
        <v>Two Room Set G+3</v>
      </c>
      <c r="W1147" s="50" t="s">
        <v>29</v>
      </c>
      <c r="X1147" s="50" t="s">
        <v>29</v>
      </c>
    </row>
    <row r="1148" spans="1:24" ht="14.1" customHeight="1" x14ac:dyDescent="0.25">
      <c r="A1148" s="50" t="str">
        <f t="shared" si="17"/>
        <v>9100000040-0</v>
      </c>
      <c r="B1148" s="57" t="s">
        <v>29</v>
      </c>
      <c r="C1148" s="50" t="s">
        <v>29</v>
      </c>
      <c r="D1148" s="50" t="s">
        <v>3681</v>
      </c>
      <c r="E1148" s="50" t="s">
        <v>2814</v>
      </c>
      <c r="F1148" s="50" t="s">
        <v>29</v>
      </c>
      <c r="G1148" s="50" t="s">
        <v>29</v>
      </c>
      <c r="H1148" s="50" t="s">
        <v>2904</v>
      </c>
      <c r="I1148" s="58">
        <v>45258</v>
      </c>
      <c r="J1148" s="50" t="s">
        <v>2816</v>
      </c>
      <c r="K1148" s="59">
        <v>5459.56</v>
      </c>
      <c r="L1148" s="50" t="s">
        <v>37</v>
      </c>
      <c r="M1148" s="51" t="s">
        <v>2747</v>
      </c>
      <c r="N1148" s="50" t="s">
        <v>29</v>
      </c>
      <c r="O1148" s="50" t="s">
        <v>32</v>
      </c>
      <c r="P1148" s="50" t="s">
        <v>32</v>
      </c>
      <c r="Q1148" s="50" t="s">
        <v>2937</v>
      </c>
      <c r="R1148" s="50" t="s">
        <v>29</v>
      </c>
      <c r="S1148" s="50" t="s">
        <v>2751</v>
      </c>
      <c r="T1148" s="50" t="s">
        <v>2271</v>
      </c>
      <c r="U1148" s="50" t="s">
        <v>30</v>
      </c>
      <c r="V1148" s="50" t="str">
        <f>VLOOKUP(A1148,Register!$D$2:$N$1317,11,0)</f>
        <v>Two Room Set G+3</v>
      </c>
      <c r="W1148" s="50" t="s">
        <v>29</v>
      </c>
      <c r="X1148" s="50" t="s">
        <v>29</v>
      </c>
    </row>
    <row r="1149" spans="1:24" ht="14.1" customHeight="1" x14ac:dyDescent="0.25">
      <c r="A1149" s="50" t="str">
        <f t="shared" si="17"/>
        <v>9100000040-0</v>
      </c>
      <c r="B1149" s="57" t="s">
        <v>29</v>
      </c>
      <c r="C1149" s="50" t="s">
        <v>29</v>
      </c>
      <c r="D1149" s="50" t="s">
        <v>3681</v>
      </c>
      <c r="E1149" s="50" t="s">
        <v>2814</v>
      </c>
      <c r="F1149" s="50" t="s">
        <v>29</v>
      </c>
      <c r="G1149" s="50" t="s">
        <v>29</v>
      </c>
      <c r="H1149" s="50" t="s">
        <v>2904</v>
      </c>
      <c r="I1149" s="58">
        <v>45258</v>
      </c>
      <c r="J1149" s="50" t="s">
        <v>2816</v>
      </c>
      <c r="K1149" s="59">
        <v>85</v>
      </c>
      <c r="L1149" s="50" t="s">
        <v>37</v>
      </c>
      <c r="M1149" s="51" t="s">
        <v>2747</v>
      </c>
      <c r="N1149" s="50" t="s">
        <v>29</v>
      </c>
      <c r="O1149" s="50" t="s">
        <v>32</v>
      </c>
      <c r="P1149" s="50" t="s">
        <v>32</v>
      </c>
      <c r="Q1149" s="50" t="s">
        <v>2937</v>
      </c>
      <c r="R1149" s="50" t="s">
        <v>29</v>
      </c>
      <c r="S1149" s="50" t="s">
        <v>2751</v>
      </c>
      <c r="T1149" s="50" t="s">
        <v>2271</v>
      </c>
      <c r="U1149" s="50" t="s">
        <v>30</v>
      </c>
      <c r="V1149" s="50" t="str">
        <f>VLOOKUP(A1149,Register!$D$2:$N$1317,11,0)</f>
        <v>Two Room Set G+3</v>
      </c>
      <c r="W1149" s="50" t="s">
        <v>29</v>
      </c>
      <c r="X1149" s="50" t="s">
        <v>29</v>
      </c>
    </row>
    <row r="1150" spans="1:24" ht="14.1" customHeight="1" x14ac:dyDescent="0.25">
      <c r="A1150" s="50" t="str">
        <f t="shared" si="17"/>
        <v>9100000040-0</v>
      </c>
      <c r="B1150" s="57" t="s">
        <v>29</v>
      </c>
      <c r="C1150" s="50" t="s">
        <v>29</v>
      </c>
      <c r="D1150" s="50" t="s">
        <v>3681</v>
      </c>
      <c r="E1150" s="50" t="s">
        <v>2814</v>
      </c>
      <c r="F1150" s="50" t="s">
        <v>29</v>
      </c>
      <c r="G1150" s="50" t="s">
        <v>29</v>
      </c>
      <c r="H1150" s="50" t="s">
        <v>2904</v>
      </c>
      <c r="I1150" s="58">
        <v>45258</v>
      </c>
      <c r="J1150" s="50" t="s">
        <v>2816</v>
      </c>
      <c r="K1150" s="59">
        <v>679.85</v>
      </c>
      <c r="L1150" s="50" t="s">
        <v>37</v>
      </c>
      <c r="M1150" s="51" t="s">
        <v>2747</v>
      </c>
      <c r="N1150" s="50" t="s">
        <v>29</v>
      </c>
      <c r="O1150" s="50" t="s">
        <v>32</v>
      </c>
      <c r="P1150" s="50" t="s">
        <v>32</v>
      </c>
      <c r="Q1150" s="50" t="s">
        <v>2937</v>
      </c>
      <c r="R1150" s="50" t="s">
        <v>29</v>
      </c>
      <c r="S1150" s="50" t="s">
        <v>2751</v>
      </c>
      <c r="T1150" s="50" t="s">
        <v>2271</v>
      </c>
      <c r="U1150" s="50" t="s">
        <v>30</v>
      </c>
      <c r="V1150" s="50" t="str">
        <f>VLOOKUP(A1150,Register!$D$2:$N$1317,11,0)</f>
        <v>Two Room Set G+3</v>
      </c>
      <c r="W1150" s="50" t="s">
        <v>29</v>
      </c>
      <c r="X1150" s="50" t="s">
        <v>29</v>
      </c>
    </row>
    <row r="1151" spans="1:24" ht="14.1" customHeight="1" x14ac:dyDescent="0.25">
      <c r="A1151" s="50" t="str">
        <f t="shared" si="17"/>
        <v>9100000040-0</v>
      </c>
      <c r="B1151" s="57" t="s">
        <v>29</v>
      </c>
      <c r="C1151" s="50" t="s">
        <v>29</v>
      </c>
      <c r="D1151" s="50" t="s">
        <v>3681</v>
      </c>
      <c r="E1151" s="50" t="s">
        <v>2814</v>
      </c>
      <c r="F1151" s="50" t="s">
        <v>29</v>
      </c>
      <c r="G1151" s="50" t="s">
        <v>29</v>
      </c>
      <c r="H1151" s="50" t="s">
        <v>2904</v>
      </c>
      <c r="I1151" s="58">
        <v>45258</v>
      </c>
      <c r="J1151" s="50" t="s">
        <v>2816</v>
      </c>
      <c r="K1151" s="59">
        <v>72.41</v>
      </c>
      <c r="L1151" s="50" t="s">
        <v>37</v>
      </c>
      <c r="M1151" s="51" t="s">
        <v>2747</v>
      </c>
      <c r="N1151" s="50" t="s">
        <v>29</v>
      </c>
      <c r="O1151" s="50" t="s">
        <v>32</v>
      </c>
      <c r="P1151" s="50" t="s">
        <v>32</v>
      </c>
      <c r="Q1151" s="50" t="s">
        <v>2937</v>
      </c>
      <c r="R1151" s="50" t="s">
        <v>29</v>
      </c>
      <c r="S1151" s="50" t="s">
        <v>2751</v>
      </c>
      <c r="T1151" s="50" t="s">
        <v>2271</v>
      </c>
      <c r="U1151" s="50" t="s">
        <v>30</v>
      </c>
      <c r="V1151" s="50" t="str">
        <f>VLOOKUP(A1151,Register!$D$2:$N$1317,11,0)</f>
        <v>Two Room Set G+3</v>
      </c>
      <c r="W1151" s="50" t="s">
        <v>29</v>
      </c>
      <c r="X1151" s="50" t="s">
        <v>29</v>
      </c>
    </row>
    <row r="1152" spans="1:24" ht="14.1" customHeight="1" x14ac:dyDescent="0.25">
      <c r="A1152" s="50" t="str">
        <f t="shared" si="17"/>
        <v>9100000040-0</v>
      </c>
      <c r="B1152" s="57" t="s">
        <v>29</v>
      </c>
      <c r="C1152" s="50" t="s">
        <v>29</v>
      </c>
      <c r="D1152" s="50" t="s">
        <v>3681</v>
      </c>
      <c r="E1152" s="50" t="s">
        <v>2814</v>
      </c>
      <c r="F1152" s="50" t="s">
        <v>29</v>
      </c>
      <c r="G1152" s="50" t="s">
        <v>29</v>
      </c>
      <c r="H1152" s="50" t="s">
        <v>2904</v>
      </c>
      <c r="I1152" s="58">
        <v>45258</v>
      </c>
      <c r="J1152" s="50" t="s">
        <v>2816</v>
      </c>
      <c r="K1152" s="59">
        <v>218.69</v>
      </c>
      <c r="L1152" s="50" t="s">
        <v>37</v>
      </c>
      <c r="M1152" s="51" t="s">
        <v>2747</v>
      </c>
      <c r="N1152" s="50" t="s">
        <v>29</v>
      </c>
      <c r="O1152" s="50" t="s">
        <v>32</v>
      </c>
      <c r="P1152" s="50" t="s">
        <v>32</v>
      </c>
      <c r="Q1152" s="50" t="s">
        <v>2937</v>
      </c>
      <c r="R1152" s="50" t="s">
        <v>29</v>
      </c>
      <c r="S1152" s="50" t="s">
        <v>2751</v>
      </c>
      <c r="T1152" s="50" t="s">
        <v>2271</v>
      </c>
      <c r="U1152" s="50" t="s">
        <v>30</v>
      </c>
      <c r="V1152" s="50" t="str">
        <f>VLOOKUP(A1152,Register!$D$2:$N$1317,11,0)</f>
        <v>Two Room Set G+3</v>
      </c>
      <c r="W1152" s="50" t="s">
        <v>29</v>
      </c>
      <c r="X1152" s="50" t="s">
        <v>29</v>
      </c>
    </row>
    <row r="1153" spans="1:24" ht="14.1" customHeight="1" x14ac:dyDescent="0.25">
      <c r="A1153" s="50" t="str">
        <f t="shared" si="17"/>
        <v>9100000040-0</v>
      </c>
      <c r="B1153" s="57" t="s">
        <v>29</v>
      </c>
      <c r="C1153" s="50" t="s">
        <v>29</v>
      </c>
      <c r="D1153" s="50" t="s">
        <v>3681</v>
      </c>
      <c r="E1153" s="50" t="s">
        <v>2814</v>
      </c>
      <c r="F1153" s="50" t="s">
        <v>29</v>
      </c>
      <c r="G1153" s="50" t="s">
        <v>29</v>
      </c>
      <c r="H1153" s="50" t="s">
        <v>2904</v>
      </c>
      <c r="I1153" s="58">
        <v>45258</v>
      </c>
      <c r="J1153" s="50" t="s">
        <v>2816</v>
      </c>
      <c r="K1153" s="59">
        <v>400</v>
      </c>
      <c r="L1153" s="50" t="s">
        <v>37</v>
      </c>
      <c r="M1153" s="51" t="s">
        <v>2747</v>
      </c>
      <c r="N1153" s="50" t="s">
        <v>29</v>
      </c>
      <c r="O1153" s="50" t="s">
        <v>32</v>
      </c>
      <c r="P1153" s="50" t="s">
        <v>32</v>
      </c>
      <c r="Q1153" s="50" t="s">
        <v>2937</v>
      </c>
      <c r="R1153" s="50" t="s">
        <v>29</v>
      </c>
      <c r="S1153" s="50" t="s">
        <v>2751</v>
      </c>
      <c r="T1153" s="50" t="s">
        <v>2271</v>
      </c>
      <c r="U1153" s="50" t="s">
        <v>30</v>
      </c>
      <c r="V1153" s="50" t="str">
        <f>VLOOKUP(A1153,Register!$D$2:$N$1317,11,0)</f>
        <v>Two Room Set G+3</v>
      </c>
      <c r="W1153" s="50" t="s">
        <v>29</v>
      </c>
      <c r="X1153" s="50" t="s">
        <v>29</v>
      </c>
    </row>
    <row r="1154" spans="1:24" ht="14.1" customHeight="1" x14ac:dyDescent="0.25">
      <c r="A1154" s="50" t="str">
        <f t="shared" si="17"/>
        <v>9100000040-0</v>
      </c>
      <c r="B1154" s="57" t="s">
        <v>29</v>
      </c>
      <c r="C1154" s="50" t="s">
        <v>29</v>
      </c>
      <c r="D1154" s="50" t="s">
        <v>3681</v>
      </c>
      <c r="E1154" s="50" t="s">
        <v>2814</v>
      </c>
      <c r="F1154" s="50" t="s">
        <v>29</v>
      </c>
      <c r="G1154" s="50" t="s">
        <v>29</v>
      </c>
      <c r="H1154" s="50" t="s">
        <v>2904</v>
      </c>
      <c r="I1154" s="58">
        <v>45258</v>
      </c>
      <c r="J1154" s="50" t="s">
        <v>2816</v>
      </c>
      <c r="K1154" s="59">
        <v>225</v>
      </c>
      <c r="L1154" s="50" t="s">
        <v>37</v>
      </c>
      <c r="M1154" s="51" t="s">
        <v>2747</v>
      </c>
      <c r="N1154" s="50" t="s">
        <v>29</v>
      </c>
      <c r="O1154" s="50" t="s">
        <v>32</v>
      </c>
      <c r="P1154" s="50" t="s">
        <v>32</v>
      </c>
      <c r="Q1154" s="50" t="s">
        <v>2937</v>
      </c>
      <c r="R1154" s="50" t="s">
        <v>29</v>
      </c>
      <c r="S1154" s="50" t="s">
        <v>2751</v>
      </c>
      <c r="T1154" s="50" t="s">
        <v>2271</v>
      </c>
      <c r="U1154" s="50" t="s">
        <v>30</v>
      </c>
      <c r="V1154" s="50" t="str">
        <f>VLOOKUP(A1154,Register!$D$2:$N$1317,11,0)</f>
        <v>Two Room Set G+3</v>
      </c>
      <c r="W1154" s="50" t="s">
        <v>29</v>
      </c>
      <c r="X1154" s="50" t="s">
        <v>29</v>
      </c>
    </row>
    <row r="1155" spans="1:24" ht="14.1" customHeight="1" x14ac:dyDescent="0.25">
      <c r="A1155" s="50" t="str">
        <f t="shared" ref="A1155:A1218" si="18">CONCATENATE(T1155,"-",U1155)</f>
        <v>9100000040-0</v>
      </c>
      <c r="B1155" s="57" t="s">
        <v>29</v>
      </c>
      <c r="C1155" s="50" t="s">
        <v>29</v>
      </c>
      <c r="D1155" s="50" t="s">
        <v>3681</v>
      </c>
      <c r="E1155" s="50" t="s">
        <v>2814</v>
      </c>
      <c r="F1155" s="50" t="s">
        <v>29</v>
      </c>
      <c r="G1155" s="50" t="s">
        <v>29</v>
      </c>
      <c r="H1155" s="50" t="s">
        <v>2904</v>
      </c>
      <c r="I1155" s="58">
        <v>45258</v>
      </c>
      <c r="J1155" s="50" t="s">
        <v>2816</v>
      </c>
      <c r="K1155" s="59">
        <v>8.5</v>
      </c>
      <c r="L1155" s="50" t="s">
        <v>37</v>
      </c>
      <c r="M1155" s="51" t="s">
        <v>2747</v>
      </c>
      <c r="N1155" s="50" t="s">
        <v>29</v>
      </c>
      <c r="O1155" s="50" t="s">
        <v>32</v>
      </c>
      <c r="P1155" s="50" t="s">
        <v>32</v>
      </c>
      <c r="Q1155" s="50" t="s">
        <v>2937</v>
      </c>
      <c r="R1155" s="50" t="s">
        <v>29</v>
      </c>
      <c r="S1155" s="50" t="s">
        <v>2751</v>
      </c>
      <c r="T1155" s="50" t="s">
        <v>2271</v>
      </c>
      <c r="U1155" s="50" t="s">
        <v>30</v>
      </c>
      <c r="V1155" s="50" t="str">
        <f>VLOOKUP(A1155,Register!$D$2:$N$1317,11,0)</f>
        <v>Two Room Set G+3</v>
      </c>
      <c r="W1155" s="50" t="s">
        <v>29</v>
      </c>
      <c r="X1155" s="50" t="s">
        <v>29</v>
      </c>
    </row>
    <row r="1156" spans="1:24" ht="14.1" customHeight="1" x14ac:dyDescent="0.25">
      <c r="A1156" s="50" t="str">
        <f t="shared" si="18"/>
        <v>9100000026-0</v>
      </c>
      <c r="B1156" s="57" t="s">
        <v>29</v>
      </c>
      <c r="C1156" s="50" t="s">
        <v>29</v>
      </c>
      <c r="D1156" s="50" t="s">
        <v>3682</v>
      </c>
      <c r="E1156" s="50" t="s">
        <v>2814</v>
      </c>
      <c r="F1156" s="50" t="s">
        <v>29</v>
      </c>
      <c r="G1156" s="50" t="s">
        <v>29</v>
      </c>
      <c r="H1156" s="50" t="s">
        <v>2904</v>
      </c>
      <c r="I1156" s="58">
        <v>45258</v>
      </c>
      <c r="J1156" s="50" t="s">
        <v>2816</v>
      </c>
      <c r="K1156" s="59">
        <v>1102.76</v>
      </c>
      <c r="L1156" s="50" t="s">
        <v>37</v>
      </c>
      <c r="M1156" s="51" t="s">
        <v>2747</v>
      </c>
      <c r="N1156" s="50" t="s">
        <v>29</v>
      </c>
      <c r="O1156" s="50" t="s">
        <v>32</v>
      </c>
      <c r="P1156" s="50" t="s">
        <v>32</v>
      </c>
      <c r="Q1156" s="50" t="s">
        <v>3683</v>
      </c>
      <c r="R1156" s="50" t="s">
        <v>29</v>
      </c>
      <c r="S1156" s="50" t="s">
        <v>2751</v>
      </c>
      <c r="T1156" s="50" t="s">
        <v>2240</v>
      </c>
      <c r="U1156" s="50" t="s">
        <v>30</v>
      </c>
      <c r="V1156" s="50" t="str">
        <f>VLOOKUP(A1156,Register!$D$2:$N$1317,11,0)</f>
        <v>One Room Set (G+3)</v>
      </c>
      <c r="W1156" s="50" t="s">
        <v>29</v>
      </c>
      <c r="X1156" s="50" t="s">
        <v>29</v>
      </c>
    </row>
    <row r="1157" spans="1:24" ht="14.1" customHeight="1" x14ac:dyDescent="0.25">
      <c r="A1157" s="50" t="str">
        <f t="shared" si="18"/>
        <v>9100000042-0</v>
      </c>
      <c r="B1157" s="57" t="s">
        <v>29</v>
      </c>
      <c r="C1157" s="50" t="s">
        <v>29</v>
      </c>
      <c r="D1157" s="50" t="s">
        <v>3684</v>
      </c>
      <c r="E1157" s="50" t="s">
        <v>2814</v>
      </c>
      <c r="F1157" s="50" t="s">
        <v>29</v>
      </c>
      <c r="G1157" s="50" t="s">
        <v>29</v>
      </c>
      <c r="H1157" s="50" t="s">
        <v>2904</v>
      </c>
      <c r="I1157" s="58">
        <v>45258</v>
      </c>
      <c r="J1157" s="50" t="s">
        <v>2816</v>
      </c>
      <c r="K1157" s="59">
        <v>13717.5</v>
      </c>
      <c r="L1157" s="50" t="s">
        <v>37</v>
      </c>
      <c r="M1157" s="51" t="s">
        <v>2747</v>
      </c>
      <c r="N1157" s="50" t="s">
        <v>29</v>
      </c>
      <c r="O1157" s="50" t="s">
        <v>32</v>
      </c>
      <c r="P1157" s="50" t="s">
        <v>32</v>
      </c>
      <c r="Q1157" s="50" t="s">
        <v>2937</v>
      </c>
      <c r="R1157" s="50" t="s">
        <v>29</v>
      </c>
      <c r="S1157" s="50" t="s">
        <v>2751</v>
      </c>
      <c r="T1157" s="50" t="s">
        <v>2275</v>
      </c>
      <c r="U1157" s="50" t="s">
        <v>30</v>
      </c>
      <c r="V1157" s="50" t="str">
        <f>VLOOKUP(A1157,Register!$D$2:$N$1317,11,0)</f>
        <v>CWIP- Token Room</v>
      </c>
      <c r="W1157" s="50" t="s">
        <v>29</v>
      </c>
      <c r="X1157" s="50" t="s">
        <v>29</v>
      </c>
    </row>
    <row r="1158" spans="1:24" ht="14.1" customHeight="1" x14ac:dyDescent="0.25">
      <c r="A1158" s="50" t="str">
        <f t="shared" si="18"/>
        <v>9100000042-0</v>
      </c>
      <c r="B1158" s="57" t="s">
        <v>29</v>
      </c>
      <c r="C1158" s="50" t="s">
        <v>29</v>
      </c>
      <c r="D1158" s="50" t="s">
        <v>3684</v>
      </c>
      <c r="E1158" s="50" t="s">
        <v>2814</v>
      </c>
      <c r="F1158" s="50" t="s">
        <v>29</v>
      </c>
      <c r="G1158" s="50" t="s">
        <v>29</v>
      </c>
      <c r="H1158" s="50" t="s">
        <v>2904</v>
      </c>
      <c r="I1158" s="58">
        <v>45258</v>
      </c>
      <c r="J1158" s="50" t="s">
        <v>2816</v>
      </c>
      <c r="K1158" s="59">
        <v>25160.33</v>
      </c>
      <c r="L1158" s="50" t="s">
        <v>37</v>
      </c>
      <c r="M1158" s="51" t="s">
        <v>2747</v>
      </c>
      <c r="N1158" s="50" t="s">
        <v>29</v>
      </c>
      <c r="O1158" s="50" t="s">
        <v>32</v>
      </c>
      <c r="P1158" s="50" t="s">
        <v>32</v>
      </c>
      <c r="Q1158" s="50" t="s">
        <v>2937</v>
      </c>
      <c r="R1158" s="50" t="s">
        <v>29</v>
      </c>
      <c r="S1158" s="50" t="s">
        <v>2751</v>
      </c>
      <c r="T1158" s="50" t="s">
        <v>2275</v>
      </c>
      <c r="U1158" s="50" t="s">
        <v>30</v>
      </c>
      <c r="V1158" s="50" t="str">
        <f>VLOOKUP(A1158,Register!$D$2:$N$1317,11,0)</f>
        <v>CWIP- Token Room</v>
      </c>
      <c r="W1158" s="50" t="s">
        <v>29</v>
      </c>
      <c r="X1158" s="50" t="s">
        <v>29</v>
      </c>
    </row>
    <row r="1159" spans="1:24" ht="14.1" customHeight="1" x14ac:dyDescent="0.25">
      <c r="A1159" s="50" t="str">
        <f t="shared" si="18"/>
        <v>9100000032-0</v>
      </c>
      <c r="B1159" s="57" t="s">
        <v>29</v>
      </c>
      <c r="C1159" s="50" t="s">
        <v>29</v>
      </c>
      <c r="D1159" s="50" t="s">
        <v>3685</v>
      </c>
      <c r="E1159" s="50" t="s">
        <v>2814</v>
      </c>
      <c r="F1159" s="50" t="s">
        <v>29</v>
      </c>
      <c r="G1159" s="50" t="s">
        <v>29</v>
      </c>
      <c r="H1159" s="50" t="s">
        <v>2904</v>
      </c>
      <c r="I1159" s="58">
        <v>45259</v>
      </c>
      <c r="J1159" s="50" t="s">
        <v>2816</v>
      </c>
      <c r="K1159" s="59">
        <v>51918.81</v>
      </c>
      <c r="L1159" s="50" t="s">
        <v>37</v>
      </c>
      <c r="M1159" s="51" t="s">
        <v>2747</v>
      </c>
      <c r="N1159" s="50" t="s">
        <v>29</v>
      </c>
      <c r="O1159" s="50" t="s">
        <v>32</v>
      </c>
      <c r="P1159" s="50" t="s">
        <v>32</v>
      </c>
      <c r="Q1159" s="50" t="s">
        <v>3505</v>
      </c>
      <c r="R1159" s="50" t="s">
        <v>29</v>
      </c>
      <c r="S1159" s="50" t="s">
        <v>2751</v>
      </c>
      <c r="T1159" s="50" t="s">
        <v>2255</v>
      </c>
      <c r="U1159" s="50" t="s">
        <v>30</v>
      </c>
      <c r="V1159" s="50" t="str">
        <f>VLOOKUP(A1159,Register!$D$2:$N$1317,11,0)</f>
        <v>CWIP - CANE YARD ROAD &amp; DRAIN WORK</v>
      </c>
      <c r="W1159" s="50" t="s">
        <v>29</v>
      </c>
      <c r="X1159" s="50" t="s">
        <v>29</v>
      </c>
    </row>
    <row r="1160" spans="1:24" ht="14.1" customHeight="1" x14ac:dyDescent="0.25">
      <c r="A1160" s="50" t="str">
        <f t="shared" si="18"/>
        <v>9100000041-0</v>
      </c>
      <c r="B1160" s="57" t="s">
        <v>29</v>
      </c>
      <c r="C1160" s="50" t="s">
        <v>29</v>
      </c>
      <c r="D1160" s="50" t="s">
        <v>3686</v>
      </c>
      <c r="E1160" s="50" t="s">
        <v>2814</v>
      </c>
      <c r="F1160" s="50" t="s">
        <v>29</v>
      </c>
      <c r="G1160" s="50" t="s">
        <v>29</v>
      </c>
      <c r="H1160" s="50" t="s">
        <v>2904</v>
      </c>
      <c r="I1160" s="58">
        <v>45259</v>
      </c>
      <c r="J1160" s="50" t="s">
        <v>2816</v>
      </c>
      <c r="K1160" s="59">
        <v>51918.81</v>
      </c>
      <c r="L1160" s="50" t="s">
        <v>37</v>
      </c>
      <c r="M1160" s="51" t="s">
        <v>2747</v>
      </c>
      <c r="N1160" s="50" t="s">
        <v>29</v>
      </c>
      <c r="O1160" s="50" t="s">
        <v>32</v>
      </c>
      <c r="P1160" s="50" t="s">
        <v>32</v>
      </c>
      <c r="Q1160" s="50" t="s">
        <v>3547</v>
      </c>
      <c r="R1160" s="50" t="s">
        <v>29</v>
      </c>
      <c r="S1160" s="50" t="s">
        <v>2751</v>
      </c>
      <c r="T1160" s="50" t="s">
        <v>2273</v>
      </c>
      <c r="U1160" s="50" t="s">
        <v>30</v>
      </c>
      <c r="V1160" s="50" t="str">
        <f>VLOOKUP(A1160,Register!$D$2:$N$1317,11,0)</f>
        <v>Dormitory G+3</v>
      </c>
      <c r="W1160" s="50" t="s">
        <v>29</v>
      </c>
      <c r="X1160" s="50" t="s">
        <v>29</v>
      </c>
    </row>
    <row r="1161" spans="1:24" ht="14.1" customHeight="1" x14ac:dyDescent="0.25">
      <c r="A1161" s="50" t="str">
        <f t="shared" si="18"/>
        <v>9100000016-0</v>
      </c>
      <c r="B1161" s="57" t="s">
        <v>29</v>
      </c>
      <c r="C1161" s="50" t="s">
        <v>29</v>
      </c>
      <c r="D1161" s="50" t="s">
        <v>3687</v>
      </c>
      <c r="E1161" s="50" t="s">
        <v>2814</v>
      </c>
      <c r="F1161" s="50" t="s">
        <v>29</v>
      </c>
      <c r="G1161" s="50" t="s">
        <v>29</v>
      </c>
      <c r="H1161" s="50" t="s">
        <v>2904</v>
      </c>
      <c r="I1161" s="58">
        <v>45259</v>
      </c>
      <c r="J1161" s="50" t="s">
        <v>2816</v>
      </c>
      <c r="K1161" s="59">
        <v>155756.43</v>
      </c>
      <c r="L1161" s="50" t="s">
        <v>37</v>
      </c>
      <c r="M1161" s="51" t="s">
        <v>2747</v>
      </c>
      <c r="N1161" s="50" t="s">
        <v>29</v>
      </c>
      <c r="O1161" s="50" t="s">
        <v>32</v>
      </c>
      <c r="P1161" s="50" t="s">
        <v>32</v>
      </c>
      <c r="Q1161" s="50" t="s">
        <v>3547</v>
      </c>
      <c r="R1161" s="50" t="s">
        <v>29</v>
      </c>
      <c r="S1161" s="50" t="s">
        <v>2751</v>
      </c>
      <c r="T1161" s="50" t="s">
        <v>2215</v>
      </c>
      <c r="U1161" s="50" t="s">
        <v>30</v>
      </c>
      <c r="V1161" s="50" t="str">
        <f>VLOOKUP(A1161,Register!$D$2:$N$1317,11,0)</f>
        <v>CWIP- ROAD &amp; DRAIN INSIDE FACTORY</v>
      </c>
      <c r="W1161" s="50" t="s">
        <v>29</v>
      </c>
      <c r="X1161" s="50" t="s">
        <v>29</v>
      </c>
    </row>
    <row r="1162" spans="1:24" ht="14.1" customHeight="1" x14ac:dyDescent="0.25">
      <c r="A1162" s="50" t="str">
        <f t="shared" si="18"/>
        <v>9100000041-0</v>
      </c>
      <c r="B1162" s="57" t="s">
        <v>29</v>
      </c>
      <c r="C1162" s="50" t="s">
        <v>29</v>
      </c>
      <c r="D1162" s="50" t="s">
        <v>3688</v>
      </c>
      <c r="E1162" s="50" t="s">
        <v>2814</v>
      </c>
      <c r="F1162" s="50" t="s">
        <v>29</v>
      </c>
      <c r="G1162" s="50" t="s">
        <v>29</v>
      </c>
      <c r="H1162" s="50" t="s">
        <v>2904</v>
      </c>
      <c r="I1162" s="58">
        <v>45259</v>
      </c>
      <c r="J1162" s="50" t="s">
        <v>2816</v>
      </c>
      <c r="K1162" s="59">
        <v>103837.62</v>
      </c>
      <c r="L1162" s="50" t="s">
        <v>37</v>
      </c>
      <c r="M1162" s="51" t="s">
        <v>2747</v>
      </c>
      <c r="N1162" s="50" t="s">
        <v>29</v>
      </c>
      <c r="O1162" s="50" t="s">
        <v>32</v>
      </c>
      <c r="P1162" s="50" t="s">
        <v>32</v>
      </c>
      <c r="Q1162" s="50" t="s">
        <v>3689</v>
      </c>
      <c r="R1162" s="50" t="s">
        <v>29</v>
      </c>
      <c r="S1162" s="50" t="s">
        <v>2751</v>
      </c>
      <c r="T1162" s="50" t="s">
        <v>2273</v>
      </c>
      <c r="U1162" s="50" t="s">
        <v>30</v>
      </c>
      <c r="V1162" s="50" t="str">
        <f>VLOOKUP(A1162,Register!$D$2:$N$1317,11,0)</f>
        <v>Dormitory G+3</v>
      </c>
      <c r="W1162" s="50" t="s">
        <v>29</v>
      </c>
      <c r="X1162" s="50" t="s">
        <v>29</v>
      </c>
    </row>
    <row r="1163" spans="1:24" ht="14.1" customHeight="1" x14ac:dyDescent="0.25">
      <c r="A1163" s="50" t="str">
        <f t="shared" si="18"/>
        <v>9100000040-0</v>
      </c>
      <c r="B1163" s="57" t="s">
        <v>29</v>
      </c>
      <c r="C1163" s="50" t="s">
        <v>29</v>
      </c>
      <c r="D1163" s="50" t="s">
        <v>3690</v>
      </c>
      <c r="E1163" s="50" t="s">
        <v>2814</v>
      </c>
      <c r="F1163" s="50" t="s">
        <v>29</v>
      </c>
      <c r="G1163" s="50" t="s">
        <v>29</v>
      </c>
      <c r="H1163" s="50" t="s">
        <v>2904</v>
      </c>
      <c r="I1163" s="58">
        <v>45260</v>
      </c>
      <c r="J1163" s="50" t="s">
        <v>2816</v>
      </c>
      <c r="K1163" s="59">
        <v>13837.86</v>
      </c>
      <c r="L1163" s="50" t="s">
        <v>37</v>
      </c>
      <c r="M1163" s="51" t="s">
        <v>2747</v>
      </c>
      <c r="N1163" s="50" t="s">
        <v>29</v>
      </c>
      <c r="O1163" s="50" t="s">
        <v>32</v>
      </c>
      <c r="P1163" s="50" t="s">
        <v>32</v>
      </c>
      <c r="Q1163" s="50" t="s">
        <v>3691</v>
      </c>
      <c r="R1163" s="50" t="s">
        <v>29</v>
      </c>
      <c r="S1163" s="50" t="s">
        <v>2751</v>
      </c>
      <c r="T1163" s="50" t="s">
        <v>2271</v>
      </c>
      <c r="U1163" s="50" t="s">
        <v>30</v>
      </c>
      <c r="V1163" s="50" t="str">
        <f>VLOOKUP(A1163,Register!$D$2:$N$1317,11,0)</f>
        <v>Two Room Set G+3</v>
      </c>
      <c r="W1163" s="50" t="s">
        <v>29</v>
      </c>
      <c r="X1163" s="50" t="s">
        <v>29</v>
      </c>
    </row>
    <row r="1164" spans="1:24" ht="14.1" customHeight="1" x14ac:dyDescent="0.25">
      <c r="A1164" s="50" t="str">
        <f t="shared" si="18"/>
        <v>9100000046-0</v>
      </c>
      <c r="B1164" s="57" t="s">
        <v>29</v>
      </c>
      <c r="C1164" s="50" t="s">
        <v>29</v>
      </c>
      <c r="D1164" s="50" t="s">
        <v>3692</v>
      </c>
      <c r="E1164" s="50" t="s">
        <v>2814</v>
      </c>
      <c r="F1164" s="50" t="s">
        <v>29</v>
      </c>
      <c r="G1164" s="50" t="s">
        <v>29</v>
      </c>
      <c r="H1164" s="50" t="s">
        <v>2904</v>
      </c>
      <c r="I1164" s="58">
        <v>45261</v>
      </c>
      <c r="J1164" s="50" t="s">
        <v>2816</v>
      </c>
      <c r="K1164" s="59">
        <v>2191.0700000000002</v>
      </c>
      <c r="L1164" s="50" t="s">
        <v>37</v>
      </c>
      <c r="M1164" s="51" t="s">
        <v>2747</v>
      </c>
      <c r="N1164" s="50" t="s">
        <v>29</v>
      </c>
      <c r="O1164" s="50" t="s">
        <v>32</v>
      </c>
      <c r="P1164" s="50" t="s">
        <v>32</v>
      </c>
      <c r="Q1164" s="50" t="s">
        <v>3693</v>
      </c>
      <c r="R1164" s="50" t="s">
        <v>29</v>
      </c>
      <c r="S1164" s="50" t="s">
        <v>2751</v>
      </c>
      <c r="T1164" s="50" t="s">
        <v>2283</v>
      </c>
      <c r="U1164" s="50" t="s">
        <v>30</v>
      </c>
      <c r="V1164" s="50" t="str">
        <f>VLOOKUP(A1164,Register!$D$2:$N$1317,11,0)</f>
        <v xml:space="preserve"> CWIP-New Sulphur Godown</v>
      </c>
      <c r="W1164" s="50" t="s">
        <v>29</v>
      </c>
      <c r="X1164" s="50" t="s">
        <v>29</v>
      </c>
    </row>
    <row r="1165" spans="1:24" ht="14.1" customHeight="1" x14ac:dyDescent="0.25">
      <c r="A1165" s="50" t="str">
        <f t="shared" si="18"/>
        <v>9100000046-0</v>
      </c>
      <c r="B1165" s="57" t="s">
        <v>29</v>
      </c>
      <c r="C1165" s="50" t="s">
        <v>29</v>
      </c>
      <c r="D1165" s="50" t="s">
        <v>3692</v>
      </c>
      <c r="E1165" s="50" t="s">
        <v>2814</v>
      </c>
      <c r="F1165" s="50" t="s">
        <v>29</v>
      </c>
      <c r="G1165" s="50" t="s">
        <v>29</v>
      </c>
      <c r="H1165" s="50" t="s">
        <v>2904</v>
      </c>
      <c r="I1165" s="58">
        <v>45261</v>
      </c>
      <c r="J1165" s="50" t="s">
        <v>2816</v>
      </c>
      <c r="K1165" s="59">
        <v>525</v>
      </c>
      <c r="L1165" s="50" t="s">
        <v>37</v>
      </c>
      <c r="M1165" s="51" t="s">
        <v>2747</v>
      </c>
      <c r="N1165" s="50" t="s">
        <v>29</v>
      </c>
      <c r="O1165" s="50" t="s">
        <v>32</v>
      </c>
      <c r="P1165" s="50" t="s">
        <v>32</v>
      </c>
      <c r="Q1165" s="50" t="s">
        <v>3693</v>
      </c>
      <c r="R1165" s="50" t="s">
        <v>29</v>
      </c>
      <c r="S1165" s="50" t="s">
        <v>2751</v>
      </c>
      <c r="T1165" s="50" t="s">
        <v>2283</v>
      </c>
      <c r="U1165" s="50" t="s">
        <v>30</v>
      </c>
      <c r="V1165" s="50" t="str">
        <f>VLOOKUP(A1165,Register!$D$2:$N$1317,11,0)</f>
        <v xml:space="preserve"> CWIP-New Sulphur Godown</v>
      </c>
      <c r="W1165" s="50" t="s">
        <v>29</v>
      </c>
      <c r="X1165" s="50" t="s">
        <v>29</v>
      </c>
    </row>
    <row r="1166" spans="1:24" ht="14.1" customHeight="1" x14ac:dyDescent="0.25">
      <c r="A1166" s="50" t="str">
        <f t="shared" si="18"/>
        <v>9100000032-0</v>
      </c>
      <c r="B1166" s="57" t="s">
        <v>29</v>
      </c>
      <c r="C1166" s="50" t="s">
        <v>29</v>
      </c>
      <c r="D1166" s="50" t="s">
        <v>3694</v>
      </c>
      <c r="E1166" s="50" t="s">
        <v>2814</v>
      </c>
      <c r="F1166" s="50" t="s">
        <v>29</v>
      </c>
      <c r="G1166" s="50" t="s">
        <v>29</v>
      </c>
      <c r="H1166" s="50" t="s">
        <v>2904</v>
      </c>
      <c r="I1166" s="58">
        <v>45261</v>
      </c>
      <c r="J1166" s="50" t="s">
        <v>2816</v>
      </c>
      <c r="K1166" s="59">
        <v>13837.86</v>
      </c>
      <c r="L1166" s="50" t="s">
        <v>37</v>
      </c>
      <c r="M1166" s="51" t="s">
        <v>2747</v>
      </c>
      <c r="N1166" s="50" t="s">
        <v>29</v>
      </c>
      <c r="O1166" s="50" t="s">
        <v>32</v>
      </c>
      <c r="P1166" s="50" t="s">
        <v>32</v>
      </c>
      <c r="Q1166" s="50" t="s">
        <v>3264</v>
      </c>
      <c r="R1166" s="50" t="s">
        <v>29</v>
      </c>
      <c r="S1166" s="50" t="s">
        <v>2751</v>
      </c>
      <c r="T1166" s="50" t="s">
        <v>2255</v>
      </c>
      <c r="U1166" s="50" t="s">
        <v>30</v>
      </c>
      <c r="V1166" s="50" t="str">
        <f>VLOOKUP(A1166,Register!$D$2:$N$1317,11,0)</f>
        <v>CWIP - CANE YARD ROAD &amp; DRAIN WORK</v>
      </c>
      <c r="W1166" s="50" t="s">
        <v>29</v>
      </c>
      <c r="X1166" s="50" t="s">
        <v>29</v>
      </c>
    </row>
    <row r="1167" spans="1:24" ht="14.1" customHeight="1" x14ac:dyDescent="0.25">
      <c r="A1167" s="50" t="str">
        <f t="shared" si="18"/>
        <v>9100000032-0</v>
      </c>
      <c r="B1167" s="57" t="s">
        <v>29</v>
      </c>
      <c r="C1167" s="50" t="s">
        <v>29</v>
      </c>
      <c r="D1167" s="50" t="s">
        <v>3695</v>
      </c>
      <c r="E1167" s="50" t="s">
        <v>2814</v>
      </c>
      <c r="F1167" s="50" t="s">
        <v>29</v>
      </c>
      <c r="G1167" s="50" t="s">
        <v>29</v>
      </c>
      <c r="H1167" s="50" t="s">
        <v>2904</v>
      </c>
      <c r="I1167" s="58">
        <v>45262</v>
      </c>
      <c r="J1167" s="50" t="s">
        <v>2816</v>
      </c>
      <c r="K1167" s="59">
        <v>1597.96</v>
      </c>
      <c r="L1167" s="50" t="s">
        <v>37</v>
      </c>
      <c r="M1167" s="51" t="s">
        <v>2747</v>
      </c>
      <c r="N1167" s="50" t="s">
        <v>29</v>
      </c>
      <c r="O1167" s="50" t="s">
        <v>32</v>
      </c>
      <c r="P1167" s="50" t="s">
        <v>32</v>
      </c>
      <c r="Q1167" s="50" t="s">
        <v>3505</v>
      </c>
      <c r="R1167" s="50" t="s">
        <v>29</v>
      </c>
      <c r="S1167" s="50" t="s">
        <v>2751</v>
      </c>
      <c r="T1167" s="50" t="s">
        <v>2255</v>
      </c>
      <c r="U1167" s="50" t="s">
        <v>30</v>
      </c>
      <c r="V1167" s="50" t="str">
        <f>VLOOKUP(A1167,Register!$D$2:$N$1317,11,0)</f>
        <v>CWIP - CANE YARD ROAD &amp; DRAIN WORK</v>
      </c>
      <c r="W1167" s="50" t="s">
        <v>29</v>
      </c>
      <c r="X1167" s="50" t="s">
        <v>29</v>
      </c>
    </row>
    <row r="1168" spans="1:24" ht="14.1" customHeight="1" x14ac:dyDescent="0.25">
      <c r="A1168" s="50" t="str">
        <f t="shared" si="18"/>
        <v>9100000032-0</v>
      </c>
      <c r="B1168" s="57" t="s">
        <v>29</v>
      </c>
      <c r="C1168" s="50" t="s">
        <v>29</v>
      </c>
      <c r="D1168" s="50" t="s">
        <v>3695</v>
      </c>
      <c r="E1168" s="50" t="s">
        <v>2814</v>
      </c>
      <c r="F1168" s="50" t="s">
        <v>29</v>
      </c>
      <c r="G1168" s="50" t="s">
        <v>29</v>
      </c>
      <c r="H1168" s="50" t="s">
        <v>2904</v>
      </c>
      <c r="I1168" s="58">
        <v>45262</v>
      </c>
      <c r="J1168" s="50" t="s">
        <v>2816</v>
      </c>
      <c r="K1168" s="59">
        <v>14303.06</v>
      </c>
      <c r="L1168" s="50" t="s">
        <v>37</v>
      </c>
      <c r="M1168" s="51" t="s">
        <v>2747</v>
      </c>
      <c r="N1168" s="50" t="s">
        <v>29</v>
      </c>
      <c r="O1168" s="50" t="s">
        <v>32</v>
      </c>
      <c r="P1168" s="50" t="s">
        <v>32</v>
      </c>
      <c r="Q1168" s="50" t="s">
        <v>3505</v>
      </c>
      <c r="R1168" s="50" t="s">
        <v>29</v>
      </c>
      <c r="S1168" s="50" t="s">
        <v>2751</v>
      </c>
      <c r="T1168" s="50" t="s">
        <v>2255</v>
      </c>
      <c r="U1168" s="50" t="s">
        <v>30</v>
      </c>
      <c r="V1168" s="50" t="str">
        <f>VLOOKUP(A1168,Register!$D$2:$N$1317,11,0)</f>
        <v>CWIP - CANE YARD ROAD &amp; DRAIN WORK</v>
      </c>
      <c r="W1168" s="50" t="s">
        <v>29</v>
      </c>
      <c r="X1168" s="50" t="s">
        <v>29</v>
      </c>
    </row>
    <row r="1169" spans="1:24" ht="14.1" customHeight="1" x14ac:dyDescent="0.25">
      <c r="A1169" s="50" t="str">
        <f t="shared" si="18"/>
        <v>9100000032-0</v>
      </c>
      <c r="B1169" s="57" t="s">
        <v>29</v>
      </c>
      <c r="C1169" s="50" t="s">
        <v>29</v>
      </c>
      <c r="D1169" s="50" t="s">
        <v>3695</v>
      </c>
      <c r="E1169" s="50" t="s">
        <v>2814</v>
      </c>
      <c r="F1169" s="50" t="s">
        <v>29</v>
      </c>
      <c r="G1169" s="50" t="s">
        <v>29</v>
      </c>
      <c r="H1169" s="50" t="s">
        <v>2904</v>
      </c>
      <c r="I1169" s="58">
        <v>45262</v>
      </c>
      <c r="J1169" s="50" t="s">
        <v>2816</v>
      </c>
      <c r="K1169" s="59">
        <v>12416.38</v>
      </c>
      <c r="L1169" s="50" t="s">
        <v>37</v>
      </c>
      <c r="M1169" s="51" t="s">
        <v>2747</v>
      </c>
      <c r="N1169" s="50" t="s">
        <v>29</v>
      </c>
      <c r="O1169" s="50" t="s">
        <v>32</v>
      </c>
      <c r="P1169" s="50" t="s">
        <v>32</v>
      </c>
      <c r="Q1169" s="50" t="s">
        <v>3505</v>
      </c>
      <c r="R1169" s="50" t="s">
        <v>29</v>
      </c>
      <c r="S1169" s="50" t="s">
        <v>2751</v>
      </c>
      <c r="T1169" s="50" t="s">
        <v>2255</v>
      </c>
      <c r="U1169" s="50" t="s">
        <v>30</v>
      </c>
      <c r="V1169" s="50" t="str">
        <f>VLOOKUP(A1169,Register!$D$2:$N$1317,11,0)</f>
        <v>CWIP - CANE YARD ROAD &amp; DRAIN WORK</v>
      </c>
      <c r="W1169" s="50" t="s">
        <v>29</v>
      </c>
      <c r="X1169" s="50" t="s">
        <v>29</v>
      </c>
    </row>
    <row r="1170" spans="1:24" ht="14.1" customHeight="1" x14ac:dyDescent="0.25">
      <c r="A1170" s="50" t="str">
        <f t="shared" si="18"/>
        <v>9100000040-0</v>
      </c>
      <c r="B1170" s="57" t="s">
        <v>29</v>
      </c>
      <c r="C1170" s="50" t="s">
        <v>29</v>
      </c>
      <c r="D1170" s="50" t="s">
        <v>3696</v>
      </c>
      <c r="E1170" s="50" t="s">
        <v>2814</v>
      </c>
      <c r="F1170" s="50" t="s">
        <v>29</v>
      </c>
      <c r="G1170" s="50" t="s">
        <v>29</v>
      </c>
      <c r="H1170" s="50" t="s">
        <v>2904</v>
      </c>
      <c r="I1170" s="58">
        <v>45263</v>
      </c>
      <c r="J1170" s="50" t="s">
        <v>2816</v>
      </c>
      <c r="K1170" s="59">
        <v>13837.86</v>
      </c>
      <c r="L1170" s="50" t="s">
        <v>37</v>
      </c>
      <c r="M1170" s="51" t="s">
        <v>2747</v>
      </c>
      <c r="N1170" s="50" t="s">
        <v>29</v>
      </c>
      <c r="O1170" s="50" t="s">
        <v>32</v>
      </c>
      <c r="P1170" s="50" t="s">
        <v>32</v>
      </c>
      <c r="Q1170" s="50" t="s">
        <v>3697</v>
      </c>
      <c r="R1170" s="50" t="s">
        <v>29</v>
      </c>
      <c r="S1170" s="50" t="s">
        <v>2751</v>
      </c>
      <c r="T1170" s="50" t="s">
        <v>2271</v>
      </c>
      <c r="U1170" s="50" t="s">
        <v>30</v>
      </c>
      <c r="V1170" s="50" t="str">
        <f>VLOOKUP(A1170,Register!$D$2:$N$1317,11,0)</f>
        <v>Two Room Set G+3</v>
      </c>
      <c r="W1170" s="50" t="s">
        <v>29</v>
      </c>
      <c r="X1170" s="50" t="s">
        <v>29</v>
      </c>
    </row>
    <row r="1171" spans="1:24" ht="14.1" customHeight="1" x14ac:dyDescent="0.25">
      <c r="A1171" s="50" t="str">
        <f t="shared" si="18"/>
        <v>9100000032-0</v>
      </c>
      <c r="B1171" s="57" t="s">
        <v>29</v>
      </c>
      <c r="C1171" s="50" t="s">
        <v>29</v>
      </c>
      <c r="D1171" s="50" t="s">
        <v>3698</v>
      </c>
      <c r="E1171" s="50" t="s">
        <v>2814</v>
      </c>
      <c r="F1171" s="50" t="s">
        <v>29</v>
      </c>
      <c r="G1171" s="50" t="s">
        <v>29</v>
      </c>
      <c r="H1171" s="50" t="s">
        <v>2904</v>
      </c>
      <c r="I1171" s="58">
        <v>45265</v>
      </c>
      <c r="J1171" s="50" t="s">
        <v>2816</v>
      </c>
      <c r="K1171" s="59">
        <v>13837.86</v>
      </c>
      <c r="L1171" s="50" t="s">
        <v>37</v>
      </c>
      <c r="M1171" s="51" t="s">
        <v>2747</v>
      </c>
      <c r="N1171" s="50" t="s">
        <v>29</v>
      </c>
      <c r="O1171" s="50" t="s">
        <v>32</v>
      </c>
      <c r="P1171" s="50" t="s">
        <v>32</v>
      </c>
      <c r="Q1171" s="50" t="s">
        <v>3699</v>
      </c>
      <c r="R1171" s="50" t="s">
        <v>29</v>
      </c>
      <c r="S1171" s="50" t="s">
        <v>2751</v>
      </c>
      <c r="T1171" s="50" t="s">
        <v>2255</v>
      </c>
      <c r="U1171" s="50" t="s">
        <v>30</v>
      </c>
      <c r="V1171" s="50" t="str">
        <f>VLOOKUP(A1171,Register!$D$2:$N$1317,11,0)</f>
        <v>CWIP - CANE YARD ROAD &amp; DRAIN WORK</v>
      </c>
      <c r="W1171" s="50" t="s">
        <v>29</v>
      </c>
      <c r="X1171" s="50" t="s">
        <v>29</v>
      </c>
    </row>
    <row r="1172" spans="1:24" ht="14.1" customHeight="1" x14ac:dyDescent="0.25">
      <c r="A1172" s="50" t="str">
        <f t="shared" si="18"/>
        <v>9100000046-0</v>
      </c>
      <c r="B1172" s="57" t="s">
        <v>29</v>
      </c>
      <c r="C1172" s="50" t="s">
        <v>29</v>
      </c>
      <c r="D1172" s="50" t="s">
        <v>3700</v>
      </c>
      <c r="E1172" s="50" t="s">
        <v>2814</v>
      </c>
      <c r="F1172" s="50" t="s">
        <v>29</v>
      </c>
      <c r="G1172" s="50" t="s">
        <v>29</v>
      </c>
      <c r="H1172" s="50" t="s">
        <v>2904</v>
      </c>
      <c r="I1172" s="58">
        <v>45265</v>
      </c>
      <c r="J1172" s="50" t="s">
        <v>2816</v>
      </c>
      <c r="K1172" s="59">
        <v>1460.71</v>
      </c>
      <c r="L1172" s="50" t="s">
        <v>37</v>
      </c>
      <c r="M1172" s="51" t="s">
        <v>2747</v>
      </c>
      <c r="N1172" s="50" t="s">
        <v>29</v>
      </c>
      <c r="O1172" s="50" t="s">
        <v>32</v>
      </c>
      <c r="P1172" s="50" t="s">
        <v>32</v>
      </c>
      <c r="Q1172" s="50" t="s">
        <v>3693</v>
      </c>
      <c r="R1172" s="50" t="s">
        <v>29</v>
      </c>
      <c r="S1172" s="50" t="s">
        <v>2751</v>
      </c>
      <c r="T1172" s="50" t="s">
        <v>2283</v>
      </c>
      <c r="U1172" s="50" t="s">
        <v>30</v>
      </c>
      <c r="V1172" s="50" t="str">
        <f>VLOOKUP(A1172,Register!$D$2:$N$1317,11,0)</f>
        <v xml:space="preserve"> CWIP-New Sulphur Godown</v>
      </c>
      <c r="W1172" s="50" t="s">
        <v>29</v>
      </c>
      <c r="X1172" s="50" t="s">
        <v>29</v>
      </c>
    </row>
    <row r="1173" spans="1:24" ht="14.1" customHeight="1" x14ac:dyDescent="0.25">
      <c r="A1173" s="50" t="str">
        <f t="shared" si="18"/>
        <v>9100000046-0</v>
      </c>
      <c r="B1173" s="57" t="s">
        <v>29</v>
      </c>
      <c r="C1173" s="50" t="s">
        <v>29</v>
      </c>
      <c r="D1173" s="50" t="s">
        <v>3700</v>
      </c>
      <c r="E1173" s="50" t="s">
        <v>2814</v>
      </c>
      <c r="F1173" s="50" t="s">
        <v>29</v>
      </c>
      <c r="G1173" s="50" t="s">
        <v>29</v>
      </c>
      <c r="H1173" s="50" t="s">
        <v>2904</v>
      </c>
      <c r="I1173" s="58">
        <v>45265</v>
      </c>
      <c r="J1173" s="50" t="s">
        <v>2816</v>
      </c>
      <c r="K1173" s="59">
        <v>1050</v>
      </c>
      <c r="L1173" s="50" t="s">
        <v>37</v>
      </c>
      <c r="M1173" s="51" t="s">
        <v>2747</v>
      </c>
      <c r="N1173" s="50" t="s">
        <v>29</v>
      </c>
      <c r="O1173" s="50" t="s">
        <v>32</v>
      </c>
      <c r="P1173" s="50" t="s">
        <v>32</v>
      </c>
      <c r="Q1173" s="50" t="s">
        <v>3693</v>
      </c>
      <c r="R1173" s="50" t="s">
        <v>29</v>
      </c>
      <c r="S1173" s="50" t="s">
        <v>2751</v>
      </c>
      <c r="T1173" s="50" t="s">
        <v>2283</v>
      </c>
      <c r="U1173" s="50" t="s">
        <v>30</v>
      </c>
      <c r="V1173" s="50" t="str">
        <f>VLOOKUP(A1173,Register!$D$2:$N$1317,11,0)</f>
        <v xml:space="preserve"> CWIP-New Sulphur Godown</v>
      </c>
      <c r="W1173" s="50" t="s">
        <v>29</v>
      </c>
      <c r="X1173" s="50" t="s">
        <v>29</v>
      </c>
    </row>
    <row r="1174" spans="1:24" ht="14.1" customHeight="1" x14ac:dyDescent="0.25">
      <c r="A1174" s="50" t="str">
        <f t="shared" si="18"/>
        <v>9100000046-0</v>
      </c>
      <c r="B1174" s="57" t="s">
        <v>29</v>
      </c>
      <c r="C1174" s="50" t="s">
        <v>29</v>
      </c>
      <c r="D1174" s="50" t="s">
        <v>3700</v>
      </c>
      <c r="E1174" s="50" t="s">
        <v>2814</v>
      </c>
      <c r="F1174" s="50" t="s">
        <v>29</v>
      </c>
      <c r="G1174" s="50" t="s">
        <v>29</v>
      </c>
      <c r="H1174" s="50" t="s">
        <v>2904</v>
      </c>
      <c r="I1174" s="58">
        <v>45265</v>
      </c>
      <c r="J1174" s="50" t="s">
        <v>2816</v>
      </c>
      <c r="K1174" s="59">
        <v>180</v>
      </c>
      <c r="L1174" s="50" t="s">
        <v>37</v>
      </c>
      <c r="M1174" s="51" t="s">
        <v>2747</v>
      </c>
      <c r="N1174" s="50" t="s">
        <v>29</v>
      </c>
      <c r="O1174" s="50" t="s">
        <v>32</v>
      </c>
      <c r="P1174" s="50" t="s">
        <v>32</v>
      </c>
      <c r="Q1174" s="50" t="s">
        <v>3693</v>
      </c>
      <c r="R1174" s="50" t="s">
        <v>29</v>
      </c>
      <c r="S1174" s="50" t="s">
        <v>2751</v>
      </c>
      <c r="T1174" s="50" t="s">
        <v>2283</v>
      </c>
      <c r="U1174" s="50" t="s">
        <v>30</v>
      </c>
      <c r="V1174" s="50" t="str">
        <f>VLOOKUP(A1174,Register!$D$2:$N$1317,11,0)</f>
        <v xml:space="preserve"> CWIP-New Sulphur Godown</v>
      </c>
      <c r="W1174" s="50" t="s">
        <v>29</v>
      </c>
      <c r="X1174" s="50" t="s">
        <v>29</v>
      </c>
    </row>
    <row r="1175" spans="1:24" ht="14.1" customHeight="1" x14ac:dyDescent="0.25">
      <c r="A1175" s="50" t="str">
        <f t="shared" si="18"/>
        <v>9100000032-0</v>
      </c>
      <c r="B1175" s="57" t="s">
        <v>29</v>
      </c>
      <c r="C1175" s="50" t="s">
        <v>29</v>
      </c>
      <c r="D1175" s="50" t="s">
        <v>3701</v>
      </c>
      <c r="E1175" s="50" t="s">
        <v>2814</v>
      </c>
      <c r="F1175" s="50" t="s">
        <v>29</v>
      </c>
      <c r="G1175" s="50" t="s">
        <v>29</v>
      </c>
      <c r="H1175" s="50" t="s">
        <v>2904</v>
      </c>
      <c r="I1175" s="58">
        <v>45265</v>
      </c>
      <c r="J1175" s="50" t="s">
        <v>2816</v>
      </c>
      <c r="K1175" s="59">
        <v>13837.86</v>
      </c>
      <c r="L1175" s="50" t="s">
        <v>37</v>
      </c>
      <c r="M1175" s="51" t="s">
        <v>2747</v>
      </c>
      <c r="N1175" s="50" t="s">
        <v>29</v>
      </c>
      <c r="O1175" s="50" t="s">
        <v>32</v>
      </c>
      <c r="P1175" s="50" t="s">
        <v>32</v>
      </c>
      <c r="Q1175" s="50" t="s">
        <v>3478</v>
      </c>
      <c r="R1175" s="50" t="s">
        <v>29</v>
      </c>
      <c r="S1175" s="50" t="s">
        <v>2751</v>
      </c>
      <c r="T1175" s="50" t="s">
        <v>2255</v>
      </c>
      <c r="U1175" s="50" t="s">
        <v>30</v>
      </c>
      <c r="V1175" s="50" t="str">
        <f>VLOOKUP(A1175,Register!$D$2:$N$1317,11,0)</f>
        <v>CWIP - CANE YARD ROAD &amp; DRAIN WORK</v>
      </c>
      <c r="W1175" s="50" t="s">
        <v>29</v>
      </c>
      <c r="X1175" s="50" t="s">
        <v>29</v>
      </c>
    </row>
    <row r="1176" spans="1:24" ht="14.1" customHeight="1" x14ac:dyDescent="0.25">
      <c r="A1176" s="50" t="str">
        <f t="shared" si="18"/>
        <v>9100000047-0</v>
      </c>
      <c r="B1176" s="57" t="s">
        <v>29</v>
      </c>
      <c r="C1176" s="50" t="s">
        <v>29</v>
      </c>
      <c r="D1176" s="50" t="s">
        <v>3702</v>
      </c>
      <c r="E1176" s="50" t="s">
        <v>2814</v>
      </c>
      <c r="F1176" s="50" t="s">
        <v>29</v>
      </c>
      <c r="G1176" s="50" t="s">
        <v>29</v>
      </c>
      <c r="H1176" s="50" t="s">
        <v>2904</v>
      </c>
      <c r="I1176" s="58">
        <v>45267</v>
      </c>
      <c r="J1176" s="50" t="s">
        <v>2816</v>
      </c>
      <c r="K1176" s="59">
        <v>9535.3799999999992</v>
      </c>
      <c r="L1176" s="50" t="s">
        <v>37</v>
      </c>
      <c r="M1176" s="51" t="s">
        <v>2747</v>
      </c>
      <c r="N1176" s="50" t="s">
        <v>29</v>
      </c>
      <c r="O1176" s="50" t="s">
        <v>32</v>
      </c>
      <c r="P1176" s="50" t="s">
        <v>32</v>
      </c>
      <c r="Q1176" s="50" t="s">
        <v>3699</v>
      </c>
      <c r="R1176" s="50" t="s">
        <v>29</v>
      </c>
      <c r="S1176" s="50" t="s">
        <v>2751</v>
      </c>
      <c r="T1176" s="50" t="s">
        <v>2287</v>
      </c>
      <c r="U1176" s="50" t="s">
        <v>30</v>
      </c>
      <c r="V1176" s="50" t="str">
        <f>VLOOKUP(A1176,Register!$D$2:$N$1317,11,0)</f>
        <v>CWIP-DORMATORY (G+3) cane yard</v>
      </c>
      <c r="W1176" s="50" t="s">
        <v>29</v>
      </c>
      <c r="X1176" s="50" t="s">
        <v>29</v>
      </c>
    </row>
    <row r="1177" spans="1:24" ht="14.1" customHeight="1" x14ac:dyDescent="0.25">
      <c r="A1177" s="50" t="str">
        <f t="shared" si="18"/>
        <v>9100000032-0</v>
      </c>
      <c r="B1177" s="57" t="s">
        <v>29</v>
      </c>
      <c r="C1177" s="50" t="s">
        <v>29</v>
      </c>
      <c r="D1177" s="50" t="s">
        <v>3703</v>
      </c>
      <c r="E1177" s="50" t="s">
        <v>2814</v>
      </c>
      <c r="F1177" s="50" t="s">
        <v>29</v>
      </c>
      <c r="G1177" s="50" t="s">
        <v>29</v>
      </c>
      <c r="H1177" s="50" t="s">
        <v>2904</v>
      </c>
      <c r="I1177" s="58">
        <v>45268</v>
      </c>
      <c r="J1177" s="50" t="s">
        <v>2816</v>
      </c>
      <c r="K1177" s="59">
        <v>13837.86</v>
      </c>
      <c r="L1177" s="50" t="s">
        <v>37</v>
      </c>
      <c r="M1177" s="51" t="s">
        <v>2747</v>
      </c>
      <c r="N1177" s="50" t="s">
        <v>29</v>
      </c>
      <c r="O1177" s="50" t="s">
        <v>32</v>
      </c>
      <c r="P1177" s="50" t="s">
        <v>32</v>
      </c>
      <c r="Q1177" s="50" t="s">
        <v>3678</v>
      </c>
      <c r="R1177" s="50" t="s">
        <v>29</v>
      </c>
      <c r="S1177" s="50" t="s">
        <v>2751</v>
      </c>
      <c r="T1177" s="50" t="s">
        <v>2255</v>
      </c>
      <c r="U1177" s="50" t="s">
        <v>30</v>
      </c>
      <c r="V1177" s="50" t="str">
        <f>VLOOKUP(A1177,Register!$D$2:$N$1317,11,0)</f>
        <v>CWIP - CANE YARD ROAD &amp; DRAIN WORK</v>
      </c>
      <c r="W1177" s="50" t="s">
        <v>29</v>
      </c>
      <c r="X1177" s="50" t="s">
        <v>29</v>
      </c>
    </row>
    <row r="1178" spans="1:24" ht="14.1" customHeight="1" x14ac:dyDescent="0.25">
      <c r="A1178" s="50" t="str">
        <f t="shared" si="18"/>
        <v>9100000047-0</v>
      </c>
      <c r="B1178" s="57" t="s">
        <v>29</v>
      </c>
      <c r="C1178" s="50" t="s">
        <v>29</v>
      </c>
      <c r="D1178" s="50" t="s">
        <v>3704</v>
      </c>
      <c r="E1178" s="50" t="s">
        <v>2814</v>
      </c>
      <c r="F1178" s="50" t="s">
        <v>29</v>
      </c>
      <c r="G1178" s="50" t="s">
        <v>29</v>
      </c>
      <c r="H1178" s="50" t="s">
        <v>2904</v>
      </c>
      <c r="I1178" s="58">
        <v>45269</v>
      </c>
      <c r="J1178" s="50" t="s">
        <v>2816</v>
      </c>
      <c r="K1178" s="59">
        <v>27584.49</v>
      </c>
      <c r="L1178" s="50" t="s">
        <v>37</v>
      </c>
      <c r="M1178" s="51" t="s">
        <v>2747</v>
      </c>
      <c r="N1178" s="50" t="s">
        <v>29</v>
      </c>
      <c r="O1178" s="50" t="s">
        <v>32</v>
      </c>
      <c r="P1178" s="50" t="s">
        <v>32</v>
      </c>
      <c r="Q1178" s="50" t="s">
        <v>3705</v>
      </c>
      <c r="R1178" s="50" t="s">
        <v>29</v>
      </c>
      <c r="S1178" s="50" t="s">
        <v>2751</v>
      </c>
      <c r="T1178" s="50" t="s">
        <v>2287</v>
      </c>
      <c r="U1178" s="50" t="s">
        <v>30</v>
      </c>
      <c r="V1178" s="50" t="str">
        <f>VLOOKUP(A1178,Register!$D$2:$N$1317,11,0)</f>
        <v>CWIP-DORMATORY (G+3) cane yard</v>
      </c>
      <c r="W1178" s="50" t="s">
        <v>29</v>
      </c>
      <c r="X1178" s="50" t="s">
        <v>29</v>
      </c>
    </row>
    <row r="1179" spans="1:24" ht="14.1" customHeight="1" x14ac:dyDescent="0.25">
      <c r="A1179" s="50" t="str">
        <f t="shared" si="18"/>
        <v>9100000047-0</v>
      </c>
      <c r="B1179" s="57" t="s">
        <v>29</v>
      </c>
      <c r="C1179" s="50" t="s">
        <v>29</v>
      </c>
      <c r="D1179" s="50" t="s">
        <v>3704</v>
      </c>
      <c r="E1179" s="50" t="s">
        <v>2814</v>
      </c>
      <c r="F1179" s="50" t="s">
        <v>29</v>
      </c>
      <c r="G1179" s="50" t="s">
        <v>29</v>
      </c>
      <c r="H1179" s="50" t="s">
        <v>2904</v>
      </c>
      <c r="I1179" s="58">
        <v>45269</v>
      </c>
      <c r="J1179" s="50" t="s">
        <v>2816</v>
      </c>
      <c r="K1179" s="59">
        <v>13837.86</v>
      </c>
      <c r="L1179" s="50" t="s">
        <v>37</v>
      </c>
      <c r="M1179" s="51" t="s">
        <v>2747</v>
      </c>
      <c r="N1179" s="50" t="s">
        <v>29</v>
      </c>
      <c r="O1179" s="50" t="s">
        <v>32</v>
      </c>
      <c r="P1179" s="50" t="s">
        <v>32</v>
      </c>
      <c r="Q1179" s="50" t="s">
        <v>3705</v>
      </c>
      <c r="R1179" s="50" t="s">
        <v>29</v>
      </c>
      <c r="S1179" s="50" t="s">
        <v>2751</v>
      </c>
      <c r="T1179" s="50" t="s">
        <v>2287</v>
      </c>
      <c r="U1179" s="50" t="s">
        <v>30</v>
      </c>
      <c r="V1179" s="50" t="str">
        <f>VLOOKUP(A1179,Register!$D$2:$N$1317,11,0)</f>
        <v>CWIP-DORMATORY (G+3) cane yard</v>
      </c>
      <c r="W1179" s="50" t="s">
        <v>29</v>
      </c>
      <c r="X1179" s="50" t="s">
        <v>29</v>
      </c>
    </row>
    <row r="1180" spans="1:24" ht="14.1" customHeight="1" x14ac:dyDescent="0.25">
      <c r="A1180" s="50" t="str">
        <f t="shared" si="18"/>
        <v>9100000040-0</v>
      </c>
      <c r="B1180" s="57" t="s">
        <v>29</v>
      </c>
      <c r="C1180" s="50" t="s">
        <v>29</v>
      </c>
      <c r="D1180" s="50" t="s">
        <v>3706</v>
      </c>
      <c r="E1180" s="50" t="s">
        <v>2814</v>
      </c>
      <c r="F1180" s="50" t="s">
        <v>29</v>
      </c>
      <c r="G1180" s="50" t="s">
        <v>29</v>
      </c>
      <c r="H1180" s="50" t="s">
        <v>2904</v>
      </c>
      <c r="I1180" s="58">
        <v>45269</v>
      </c>
      <c r="J1180" s="50" t="s">
        <v>2816</v>
      </c>
      <c r="K1180" s="59">
        <v>13837.86</v>
      </c>
      <c r="L1180" s="50" t="s">
        <v>37</v>
      </c>
      <c r="M1180" s="51" t="s">
        <v>2747</v>
      </c>
      <c r="N1180" s="50" t="s">
        <v>29</v>
      </c>
      <c r="O1180" s="50" t="s">
        <v>32</v>
      </c>
      <c r="P1180" s="50" t="s">
        <v>32</v>
      </c>
      <c r="Q1180" s="50" t="s">
        <v>3697</v>
      </c>
      <c r="R1180" s="50" t="s">
        <v>29</v>
      </c>
      <c r="S1180" s="50" t="s">
        <v>2751</v>
      </c>
      <c r="T1180" s="50" t="s">
        <v>2271</v>
      </c>
      <c r="U1180" s="50" t="s">
        <v>30</v>
      </c>
      <c r="V1180" s="50" t="str">
        <f>VLOOKUP(A1180,Register!$D$2:$N$1317,11,0)</f>
        <v>Two Room Set G+3</v>
      </c>
      <c r="W1180" s="50" t="s">
        <v>29</v>
      </c>
      <c r="X1180" s="50" t="s">
        <v>29</v>
      </c>
    </row>
    <row r="1181" spans="1:24" ht="14.1" customHeight="1" x14ac:dyDescent="0.25">
      <c r="A1181" s="50" t="str">
        <f t="shared" si="18"/>
        <v>9100000041-0</v>
      </c>
      <c r="B1181" s="57" t="s">
        <v>29</v>
      </c>
      <c r="C1181" s="50" t="s">
        <v>29</v>
      </c>
      <c r="D1181" s="50" t="s">
        <v>3707</v>
      </c>
      <c r="E1181" s="50" t="s">
        <v>2814</v>
      </c>
      <c r="F1181" s="50" t="s">
        <v>29</v>
      </c>
      <c r="G1181" s="50" t="s">
        <v>29</v>
      </c>
      <c r="H1181" s="50" t="s">
        <v>2904</v>
      </c>
      <c r="I1181" s="58">
        <v>45271</v>
      </c>
      <c r="J1181" s="50" t="s">
        <v>2816</v>
      </c>
      <c r="K1181" s="59">
        <v>49665.53</v>
      </c>
      <c r="L1181" s="50" t="s">
        <v>37</v>
      </c>
      <c r="M1181" s="51" t="s">
        <v>2747</v>
      </c>
      <c r="N1181" s="50" t="s">
        <v>29</v>
      </c>
      <c r="O1181" s="50" t="s">
        <v>32</v>
      </c>
      <c r="P1181" s="50" t="s">
        <v>32</v>
      </c>
      <c r="Q1181" s="50" t="s">
        <v>3658</v>
      </c>
      <c r="R1181" s="50" t="s">
        <v>29</v>
      </c>
      <c r="S1181" s="50" t="s">
        <v>2751</v>
      </c>
      <c r="T1181" s="50" t="s">
        <v>2273</v>
      </c>
      <c r="U1181" s="50" t="s">
        <v>30</v>
      </c>
      <c r="V1181" s="50" t="str">
        <f>VLOOKUP(A1181,Register!$D$2:$N$1317,11,0)</f>
        <v>Dormitory G+3</v>
      </c>
      <c r="W1181" s="50" t="s">
        <v>29</v>
      </c>
      <c r="X1181" s="50" t="s">
        <v>29</v>
      </c>
    </row>
    <row r="1182" spans="1:24" ht="14.1" customHeight="1" x14ac:dyDescent="0.25">
      <c r="A1182" s="50" t="str">
        <f t="shared" si="18"/>
        <v>9100000042-0</v>
      </c>
      <c r="B1182" s="57" t="s">
        <v>29</v>
      </c>
      <c r="C1182" s="50" t="s">
        <v>29</v>
      </c>
      <c r="D1182" s="50" t="s">
        <v>3708</v>
      </c>
      <c r="E1182" s="50" t="s">
        <v>2814</v>
      </c>
      <c r="F1182" s="50" t="s">
        <v>29</v>
      </c>
      <c r="G1182" s="50" t="s">
        <v>29</v>
      </c>
      <c r="H1182" s="50" t="s">
        <v>2904</v>
      </c>
      <c r="I1182" s="58">
        <v>45271</v>
      </c>
      <c r="J1182" s="50" t="s">
        <v>2816</v>
      </c>
      <c r="K1182" s="59">
        <v>950</v>
      </c>
      <c r="L1182" s="50" t="s">
        <v>37</v>
      </c>
      <c r="M1182" s="51" t="s">
        <v>2747</v>
      </c>
      <c r="N1182" s="50" t="s">
        <v>29</v>
      </c>
      <c r="O1182" s="50" t="s">
        <v>32</v>
      </c>
      <c r="P1182" s="50" t="s">
        <v>32</v>
      </c>
      <c r="Q1182" s="50" t="s">
        <v>2937</v>
      </c>
      <c r="R1182" s="50" t="s">
        <v>29</v>
      </c>
      <c r="S1182" s="50" t="s">
        <v>2751</v>
      </c>
      <c r="T1182" s="50" t="s">
        <v>2275</v>
      </c>
      <c r="U1182" s="50" t="s">
        <v>30</v>
      </c>
      <c r="V1182" s="50" t="str">
        <f>VLOOKUP(A1182,Register!$D$2:$N$1317,11,0)</f>
        <v>CWIP- Token Room</v>
      </c>
      <c r="W1182" s="50" t="s">
        <v>29</v>
      </c>
      <c r="X1182" s="50" t="s">
        <v>29</v>
      </c>
    </row>
    <row r="1183" spans="1:24" ht="14.1" customHeight="1" x14ac:dyDescent="0.25">
      <c r="A1183" s="50" t="str">
        <f t="shared" si="18"/>
        <v>9100000042-0</v>
      </c>
      <c r="B1183" s="57" t="s">
        <v>29</v>
      </c>
      <c r="C1183" s="50" t="s">
        <v>29</v>
      </c>
      <c r="D1183" s="50" t="s">
        <v>3708</v>
      </c>
      <c r="E1183" s="50" t="s">
        <v>2814</v>
      </c>
      <c r="F1183" s="50" t="s">
        <v>29</v>
      </c>
      <c r="G1183" s="50" t="s">
        <v>29</v>
      </c>
      <c r="H1183" s="50" t="s">
        <v>2904</v>
      </c>
      <c r="I1183" s="58">
        <v>45271</v>
      </c>
      <c r="J1183" s="50" t="s">
        <v>2816</v>
      </c>
      <c r="K1183" s="59">
        <v>328</v>
      </c>
      <c r="L1183" s="50" t="s">
        <v>37</v>
      </c>
      <c r="M1183" s="51" t="s">
        <v>2747</v>
      </c>
      <c r="N1183" s="50" t="s">
        <v>29</v>
      </c>
      <c r="O1183" s="50" t="s">
        <v>32</v>
      </c>
      <c r="P1183" s="50" t="s">
        <v>32</v>
      </c>
      <c r="Q1183" s="50" t="s">
        <v>2937</v>
      </c>
      <c r="R1183" s="50" t="s">
        <v>29</v>
      </c>
      <c r="S1183" s="50" t="s">
        <v>2751</v>
      </c>
      <c r="T1183" s="50" t="s">
        <v>2275</v>
      </c>
      <c r="U1183" s="50" t="s">
        <v>30</v>
      </c>
      <c r="V1183" s="50" t="str">
        <f>VLOOKUP(A1183,Register!$D$2:$N$1317,11,0)</f>
        <v>CWIP- Token Room</v>
      </c>
      <c r="W1183" s="50" t="s">
        <v>29</v>
      </c>
      <c r="X1183" s="50" t="s">
        <v>29</v>
      </c>
    </row>
    <row r="1184" spans="1:24" ht="14.1" customHeight="1" x14ac:dyDescent="0.25">
      <c r="A1184" s="50" t="str">
        <f t="shared" si="18"/>
        <v>9100000032-0</v>
      </c>
      <c r="B1184" s="57" t="s">
        <v>29</v>
      </c>
      <c r="C1184" s="50" t="s">
        <v>29</v>
      </c>
      <c r="D1184" s="50" t="s">
        <v>3709</v>
      </c>
      <c r="E1184" s="50" t="s">
        <v>2814</v>
      </c>
      <c r="F1184" s="50" t="s">
        <v>29</v>
      </c>
      <c r="G1184" s="50" t="s">
        <v>29</v>
      </c>
      <c r="H1184" s="50" t="s">
        <v>2904</v>
      </c>
      <c r="I1184" s="58">
        <v>45271</v>
      </c>
      <c r="J1184" s="50" t="s">
        <v>2816</v>
      </c>
      <c r="K1184" s="59">
        <v>13837.86</v>
      </c>
      <c r="L1184" s="50" t="s">
        <v>37</v>
      </c>
      <c r="M1184" s="51" t="s">
        <v>2747</v>
      </c>
      <c r="N1184" s="50" t="s">
        <v>29</v>
      </c>
      <c r="O1184" s="50" t="s">
        <v>32</v>
      </c>
      <c r="P1184" s="50" t="s">
        <v>32</v>
      </c>
      <c r="Q1184" s="50" t="s">
        <v>3505</v>
      </c>
      <c r="R1184" s="50" t="s">
        <v>29</v>
      </c>
      <c r="S1184" s="50" t="s">
        <v>2751</v>
      </c>
      <c r="T1184" s="50" t="s">
        <v>2255</v>
      </c>
      <c r="U1184" s="50" t="s">
        <v>30</v>
      </c>
      <c r="V1184" s="50" t="str">
        <f>VLOOKUP(A1184,Register!$D$2:$N$1317,11,0)</f>
        <v>CWIP - CANE YARD ROAD &amp; DRAIN WORK</v>
      </c>
      <c r="W1184" s="50" t="s">
        <v>29</v>
      </c>
      <c r="X1184" s="50" t="s">
        <v>29</v>
      </c>
    </row>
    <row r="1185" spans="1:24" ht="14.1" customHeight="1" x14ac:dyDescent="0.25">
      <c r="A1185" s="50" t="str">
        <f t="shared" si="18"/>
        <v>9100000032-0</v>
      </c>
      <c r="B1185" s="57" t="s">
        <v>29</v>
      </c>
      <c r="C1185" s="50" t="s">
        <v>29</v>
      </c>
      <c r="D1185" s="50" t="s">
        <v>3709</v>
      </c>
      <c r="E1185" s="50" t="s">
        <v>2814</v>
      </c>
      <c r="F1185" s="50" t="s">
        <v>29</v>
      </c>
      <c r="G1185" s="50" t="s">
        <v>29</v>
      </c>
      <c r="H1185" s="50" t="s">
        <v>2904</v>
      </c>
      <c r="I1185" s="58">
        <v>45271</v>
      </c>
      <c r="J1185" s="50" t="s">
        <v>2816</v>
      </c>
      <c r="K1185" s="59">
        <v>14899.66</v>
      </c>
      <c r="L1185" s="50" t="s">
        <v>37</v>
      </c>
      <c r="M1185" s="51" t="s">
        <v>2747</v>
      </c>
      <c r="N1185" s="50" t="s">
        <v>29</v>
      </c>
      <c r="O1185" s="50" t="s">
        <v>32</v>
      </c>
      <c r="P1185" s="50" t="s">
        <v>32</v>
      </c>
      <c r="Q1185" s="50" t="s">
        <v>3505</v>
      </c>
      <c r="R1185" s="50" t="s">
        <v>29</v>
      </c>
      <c r="S1185" s="50" t="s">
        <v>2751</v>
      </c>
      <c r="T1185" s="50" t="s">
        <v>2255</v>
      </c>
      <c r="U1185" s="50" t="s">
        <v>30</v>
      </c>
      <c r="V1185" s="50" t="str">
        <f>VLOOKUP(A1185,Register!$D$2:$N$1317,11,0)</f>
        <v>CWIP - CANE YARD ROAD &amp; DRAIN WORK</v>
      </c>
      <c r="W1185" s="50" t="s">
        <v>29</v>
      </c>
      <c r="X1185" s="50" t="s">
        <v>29</v>
      </c>
    </row>
    <row r="1186" spans="1:24" ht="14.1" customHeight="1" x14ac:dyDescent="0.25">
      <c r="A1186" s="50" t="str">
        <f t="shared" si="18"/>
        <v>9100000032-0</v>
      </c>
      <c r="B1186" s="57" t="s">
        <v>29</v>
      </c>
      <c r="C1186" s="50" t="s">
        <v>29</v>
      </c>
      <c r="D1186" s="50" t="s">
        <v>3709</v>
      </c>
      <c r="E1186" s="50" t="s">
        <v>2814</v>
      </c>
      <c r="F1186" s="50" t="s">
        <v>29</v>
      </c>
      <c r="G1186" s="50" t="s">
        <v>29</v>
      </c>
      <c r="H1186" s="50" t="s">
        <v>2904</v>
      </c>
      <c r="I1186" s="58">
        <v>45271</v>
      </c>
      <c r="J1186" s="50" t="s">
        <v>2816</v>
      </c>
      <c r="K1186" s="59">
        <v>9535.3799999999992</v>
      </c>
      <c r="L1186" s="50" t="s">
        <v>37</v>
      </c>
      <c r="M1186" s="51" t="s">
        <v>2747</v>
      </c>
      <c r="N1186" s="50" t="s">
        <v>29</v>
      </c>
      <c r="O1186" s="50" t="s">
        <v>32</v>
      </c>
      <c r="P1186" s="50" t="s">
        <v>32</v>
      </c>
      <c r="Q1186" s="50" t="s">
        <v>3505</v>
      </c>
      <c r="R1186" s="50" t="s">
        <v>29</v>
      </c>
      <c r="S1186" s="50" t="s">
        <v>2751</v>
      </c>
      <c r="T1186" s="50" t="s">
        <v>2255</v>
      </c>
      <c r="U1186" s="50" t="s">
        <v>30</v>
      </c>
      <c r="V1186" s="50" t="str">
        <f>VLOOKUP(A1186,Register!$D$2:$N$1317,11,0)</f>
        <v>CWIP - CANE YARD ROAD &amp; DRAIN WORK</v>
      </c>
      <c r="W1186" s="50" t="s">
        <v>29</v>
      </c>
      <c r="X1186" s="50" t="s">
        <v>29</v>
      </c>
    </row>
    <row r="1187" spans="1:24" ht="14.1" customHeight="1" x14ac:dyDescent="0.25">
      <c r="A1187" s="50" t="str">
        <f t="shared" si="18"/>
        <v>9100000016-0</v>
      </c>
      <c r="B1187" s="57" t="s">
        <v>29</v>
      </c>
      <c r="C1187" s="50" t="s">
        <v>29</v>
      </c>
      <c r="D1187" s="50" t="s">
        <v>3710</v>
      </c>
      <c r="E1187" s="50" t="s">
        <v>2814</v>
      </c>
      <c r="F1187" s="50" t="s">
        <v>29</v>
      </c>
      <c r="G1187" s="50" t="s">
        <v>29</v>
      </c>
      <c r="H1187" s="50" t="s">
        <v>2904</v>
      </c>
      <c r="I1187" s="58">
        <v>45272</v>
      </c>
      <c r="J1187" s="50" t="s">
        <v>2816</v>
      </c>
      <c r="K1187" s="59">
        <v>22140.58</v>
      </c>
      <c r="L1187" s="50" t="s">
        <v>37</v>
      </c>
      <c r="M1187" s="51" t="s">
        <v>2747</v>
      </c>
      <c r="N1187" s="50" t="s">
        <v>29</v>
      </c>
      <c r="O1187" s="50" t="s">
        <v>32</v>
      </c>
      <c r="P1187" s="50" t="s">
        <v>32</v>
      </c>
      <c r="Q1187" s="50" t="s">
        <v>3711</v>
      </c>
      <c r="R1187" s="50" t="s">
        <v>29</v>
      </c>
      <c r="S1187" s="50" t="s">
        <v>2751</v>
      </c>
      <c r="T1187" s="50" t="s">
        <v>2215</v>
      </c>
      <c r="U1187" s="50" t="s">
        <v>30</v>
      </c>
      <c r="V1187" s="50" t="str">
        <f>VLOOKUP(A1187,Register!$D$2:$N$1317,11,0)</f>
        <v>CWIP- ROAD &amp; DRAIN INSIDE FACTORY</v>
      </c>
      <c r="W1187" s="50" t="s">
        <v>29</v>
      </c>
      <c r="X1187" s="50" t="s">
        <v>29</v>
      </c>
    </row>
    <row r="1188" spans="1:24" ht="14.1" customHeight="1" x14ac:dyDescent="0.25">
      <c r="A1188" s="50" t="str">
        <f t="shared" si="18"/>
        <v>9100000040-0</v>
      </c>
      <c r="B1188" s="57" t="s">
        <v>29</v>
      </c>
      <c r="C1188" s="50" t="s">
        <v>29</v>
      </c>
      <c r="D1188" s="50" t="s">
        <v>3712</v>
      </c>
      <c r="E1188" s="50" t="s">
        <v>2814</v>
      </c>
      <c r="F1188" s="50" t="s">
        <v>29</v>
      </c>
      <c r="G1188" s="50" t="s">
        <v>29</v>
      </c>
      <c r="H1188" s="50" t="s">
        <v>2904</v>
      </c>
      <c r="I1188" s="58">
        <v>45272</v>
      </c>
      <c r="J1188" s="50" t="s">
        <v>2816</v>
      </c>
      <c r="K1188" s="59">
        <v>8800</v>
      </c>
      <c r="L1188" s="50" t="s">
        <v>37</v>
      </c>
      <c r="M1188" s="51" t="s">
        <v>2747</v>
      </c>
      <c r="N1188" s="50" t="s">
        <v>29</v>
      </c>
      <c r="O1188" s="50" t="s">
        <v>32</v>
      </c>
      <c r="P1188" s="50" t="s">
        <v>32</v>
      </c>
      <c r="Q1188" s="50" t="s">
        <v>3713</v>
      </c>
      <c r="R1188" s="50" t="s">
        <v>29</v>
      </c>
      <c r="S1188" s="50" t="s">
        <v>2751</v>
      </c>
      <c r="T1188" s="50" t="s">
        <v>2271</v>
      </c>
      <c r="U1188" s="50" t="s">
        <v>30</v>
      </c>
      <c r="V1188" s="50" t="str">
        <f>VLOOKUP(A1188,Register!$D$2:$N$1317,11,0)</f>
        <v>Two Room Set G+3</v>
      </c>
      <c r="W1188" s="50" t="s">
        <v>29</v>
      </c>
      <c r="X1188" s="50" t="s">
        <v>29</v>
      </c>
    </row>
    <row r="1189" spans="1:24" ht="14.1" customHeight="1" x14ac:dyDescent="0.25">
      <c r="A1189" s="50" t="str">
        <f t="shared" si="18"/>
        <v>9100000040-0</v>
      </c>
      <c r="B1189" s="57" t="s">
        <v>29</v>
      </c>
      <c r="C1189" s="50" t="s">
        <v>29</v>
      </c>
      <c r="D1189" s="50" t="s">
        <v>3712</v>
      </c>
      <c r="E1189" s="50" t="s">
        <v>2814</v>
      </c>
      <c r="F1189" s="50" t="s">
        <v>29</v>
      </c>
      <c r="G1189" s="50" t="s">
        <v>29</v>
      </c>
      <c r="H1189" s="50" t="s">
        <v>2904</v>
      </c>
      <c r="I1189" s="58">
        <v>45272</v>
      </c>
      <c r="J1189" s="50" t="s">
        <v>2816</v>
      </c>
      <c r="K1189" s="59">
        <v>32653.33</v>
      </c>
      <c r="L1189" s="50" t="s">
        <v>37</v>
      </c>
      <c r="M1189" s="51" t="s">
        <v>2747</v>
      </c>
      <c r="N1189" s="50" t="s">
        <v>29</v>
      </c>
      <c r="O1189" s="50" t="s">
        <v>32</v>
      </c>
      <c r="P1189" s="50" t="s">
        <v>32</v>
      </c>
      <c r="Q1189" s="50" t="s">
        <v>3713</v>
      </c>
      <c r="R1189" s="50" t="s">
        <v>29</v>
      </c>
      <c r="S1189" s="50" t="s">
        <v>2751</v>
      </c>
      <c r="T1189" s="50" t="s">
        <v>2271</v>
      </c>
      <c r="U1189" s="50" t="s">
        <v>30</v>
      </c>
      <c r="V1189" s="50" t="str">
        <f>VLOOKUP(A1189,Register!$D$2:$N$1317,11,0)</f>
        <v>Two Room Set G+3</v>
      </c>
      <c r="W1189" s="50" t="s">
        <v>29</v>
      </c>
      <c r="X1189" s="50" t="s">
        <v>29</v>
      </c>
    </row>
    <row r="1190" spans="1:24" ht="14.1" customHeight="1" x14ac:dyDescent="0.25">
      <c r="A1190" s="50" t="str">
        <f t="shared" si="18"/>
        <v>9100000032-0</v>
      </c>
      <c r="B1190" s="57" t="s">
        <v>29</v>
      </c>
      <c r="C1190" s="50" t="s">
        <v>29</v>
      </c>
      <c r="D1190" s="50" t="s">
        <v>3714</v>
      </c>
      <c r="E1190" s="50" t="s">
        <v>2814</v>
      </c>
      <c r="F1190" s="50" t="s">
        <v>29</v>
      </c>
      <c r="G1190" s="50" t="s">
        <v>29</v>
      </c>
      <c r="H1190" s="50" t="s">
        <v>2904</v>
      </c>
      <c r="I1190" s="58">
        <v>45272</v>
      </c>
      <c r="J1190" s="50" t="s">
        <v>2816</v>
      </c>
      <c r="K1190" s="59">
        <v>1055737.18</v>
      </c>
      <c r="L1190" s="50" t="s">
        <v>37</v>
      </c>
      <c r="M1190" s="51" t="s">
        <v>2747</v>
      </c>
      <c r="N1190" s="50" t="s">
        <v>29</v>
      </c>
      <c r="O1190" s="50" t="s">
        <v>32</v>
      </c>
      <c r="P1190" s="50" t="s">
        <v>32</v>
      </c>
      <c r="Q1190" s="50" t="s">
        <v>3660</v>
      </c>
      <c r="R1190" s="50" t="s">
        <v>29</v>
      </c>
      <c r="S1190" s="50" t="s">
        <v>2751</v>
      </c>
      <c r="T1190" s="50" t="s">
        <v>2255</v>
      </c>
      <c r="U1190" s="50" t="s">
        <v>30</v>
      </c>
      <c r="V1190" s="50" t="str">
        <f>VLOOKUP(A1190,Register!$D$2:$N$1317,11,0)</f>
        <v>CWIP - CANE YARD ROAD &amp; DRAIN WORK</v>
      </c>
      <c r="W1190" s="50" t="s">
        <v>29</v>
      </c>
      <c r="X1190" s="50" t="s">
        <v>29</v>
      </c>
    </row>
    <row r="1191" spans="1:24" ht="14.1" customHeight="1" x14ac:dyDescent="0.25">
      <c r="A1191" s="50" t="str">
        <f t="shared" si="18"/>
        <v>9100000032-0</v>
      </c>
      <c r="B1191" s="57" t="s">
        <v>29</v>
      </c>
      <c r="C1191" s="50" t="s">
        <v>29</v>
      </c>
      <c r="D1191" s="50" t="s">
        <v>3714</v>
      </c>
      <c r="E1191" s="50" t="s">
        <v>2814</v>
      </c>
      <c r="F1191" s="50" t="s">
        <v>29</v>
      </c>
      <c r="G1191" s="50" t="s">
        <v>29</v>
      </c>
      <c r="H1191" s="50" t="s">
        <v>2904</v>
      </c>
      <c r="I1191" s="58">
        <v>45272</v>
      </c>
      <c r="J1191" s="50" t="s">
        <v>2816</v>
      </c>
      <c r="K1191" s="59">
        <v>390091.45</v>
      </c>
      <c r="L1191" s="50" t="s">
        <v>37</v>
      </c>
      <c r="M1191" s="51" t="s">
        <v>2747</v>
      </c>
      <c r="N1191" s="50" t="s">
        <v>29</v>
      </c>
      <c r="O1191" s="50" t="s">
        <v>32</v>
      </c>
      <c r="P1191" s="50" t="s">
        <v>32</v>
      </c>
      <c r="Q1191" s="50" t="s">
        <v>3660</v>
      </c>
      <c r="R1191" s="50" t="s">
        <v>29</v>
      </c>
      <c r="S1191" s="50" t="s">
        <v>2751</v>
      </c>
      <c r="T1191" s="50" t="s">
        <v>2255</v>
      </c>
      <c r="U1191" s="50" t="s">
        <v>30</v>
      </c>
      <c r="V1191" s="50" t="str">
        <f>VLOOKUP(A1191,Register!$D$2:$N$1317,11,0)</f>
        <v>CWIP - CANE YARD ROAD &amp; DRAIN WORK</v>
      </c>
      <c r="W1191" s="50" t="s">
        <v>29</v>
      </c>
      <c r="X1191" s="50" t="s">
        <v>29</v>
      </c>
    </row>
    <row r="1192" spans="1:24" ht="14.1" customHeight="1" x14ac:dyDescent="0.25">
      <c r="A1192" s="50" t="str">
        <f t="shared" si="18"/>
        <v>9100000042-0</v>
      </c>
      <c r="B1192" s="57" t="s">
        <v>29</v>
      </c>
      <c r="C1192" s="50" t="s">
        <v>29</v>
      </c>
      <c r="D1192" s="50" t="s">
        <v>3715</v>
      </c>
      <c r="E1192" s="50" t="s">
        <v>2814</v>
      </c>
      <c r="F1192" s="50" t="s">
        <v>29</v>
      </c>
      <c r="G1192" s="50" t="s">
        <v>29</v>
      </c>
      <c r="H1192" s="50" t="s">
        <v>2904</v>
      </c>
      <c r="I1192" s="58">
        <v>45272</v>
      </c>
      <c r="J1192" s="50" t="s">
        <v>2816</v>
      </c>
      <c r="K1192" s="59">
        <v>103974.12</v>
      </c>
      <c r="L1192" s="50" t="s">
        <v>37</v>
      </c>
      <c r="M1192" s="51" t="s">
        <v>2747</v>
      </c>
      <c r="N1192" s="50" t="s">
        <v>29</v>
      </c>
      <c r="O1192" s="50" t="s">
        <v>32</v>
      </c>
      <c r="P1192" s="50" t="s">
        <v>32</v>
      </c>
      <c r="Q1192" s="50" t="s">
        <v>3660</v>
      </c>
      <c r="R1192" s="50" t="s">
        <v>29</v>
      </c>
      <c r="S1192" s="50" t="s">
        <v>2751</v>
      </c>
      <c r="T1192" s="50" t="s">
        <v>2275</v>
      </c>
      <c r="U1192" s="50" t="s">
        <v>30</v>
      </c>
      <c r="V1192" s="50" t="str">
        <f>VLOOKUP(A1192,Register!$D$2:$N$1317,11,0)</f>
        <v>CWIP- Token Room</v>
      </c>
      <c r="W1192" s="50" t="s">
        <v>29</v>
      </c>
      <c r="X1192" s="50" t="s">
        <v>29</v>
      </c>
    </row>
    <row r="1193" spans="1:24" ht="14.1" customHeight="1" x14ac:dyDescent="0.25">
      <c r="A1193" s="50" t="str">
        <f t="shared" si="18"/>
        <v>9100000032-0</v>
      </c>
      <c r="B1193" s="57" t="s">
        <v>29</v>
      </c>
      <c r="C1193" s="50" t="s">
        <v>29</v>
      </c>
      <c r="D1193" s="50" t="s">
        <v>3716</v>
      </c>
      <c r="E1193" s="50" t="s">
        <v>2814</v>
      </c>
      <c r="F1193" s="50" t="s">
        <v>29</v>
      </c>
      <c r="G1193" s="50" t="s">
        <v>29</v>
      </c>
      <c r="H1193" s="50" t="s">
        <v>2904</v>
      </c>
      <c r="I1193" s="58">
        <v>45272</v>
      </c>
      <c r="J1193" s="50" t="s">
        <v>2816</v>
      </c>
      <c r="K1193" s="59">
        <v>639840.71</v>
      </c>
      <c r="L1193" s="50" t="s">
        <v>37</v>
      </c>
      <c r="M1193" s="51" t="s">
        <v>2747</v>
      </c>
      <c r="N1193" s="50" t="s">
        <v>29</v>
      </c>
      <c r="O1193" s="50" t="s">
        <v>32</v>
      </c>
      <c r="P1193" s="50" t="s">
        <v>32</v>
      </c>
      <c r="Q1193" s="50" t="s">
        <v>3717</v>
      </c>
      <c r="R1193" s="50" t="s">
        <v>29</v>
      </c>
      <c r="S1193" s="50" t="s">
        <v>2751</v>
      </c>
      <c r="T1193" s="50" t="s">
        <v>2255</v>
      </c>
      <c r="U1193" s="50" t="s">
        <v>30</v>
      </c>
      <c r="V1193" s="50" t="str">
        <f>VLOOKUP(A1193,Register!$D$2:$N$1317,11,0)</f>
        <v>CWIP - CANE YARD ROAD &amp; DRAIN WORK</v>
      </c>
      <c r="W1193" s="50" t="s">
        <v>29</v>
      </c>
      <c r="X1193" s="50" t="s">
        <v>29</v>
      </c>
    </row>
    <row r="1194" spans="1:24" ht="14.1" customHeight="1" x14ac:dyDescent="0.25">
      <c r="A1194" s="50" t="str">
        <f t="shared" si="18"/>
        <v>9100000032-0</v>
      </c>
      <c r="B1194" s="57" t="s">
        <v>29</v>
      </c>
      <c r="C1194" s="50" t="s">
        <v>29</v>
      </c>
      <c r="D1194" s="50" t="s">
        <v>3716</v>
      </c>
      <c r="E1194" s="50" t="s">
        <v>2814</v>
      </c>
      <c r="F1194" s="50" t="s">
        <v>29</v>
      </c>
      <c r="G1194" s="50" t="s">
        <v>29</v>
      </c>
      <c r="H1194" s="50" t="s">
        <v>2904</v>
      </c>
      <c r="I1194" s="58">
        <v>45272</v>
      </c>
      <c r="J1194" s="50" t="s">
        <v>2816</v>
      </c>
      <c r="K1194" s="59">
        <v>195045.73</v>
      </c>
      <c r="L1194" s="50" t="s">
        <v>37</v>
      </c>
      <c r="M1194" s="51" t="s">
        <v>2747</v>
      </c>
      <c r="N1194" s="50" t="s">
        <v>29</v>
      </c>
      <c r="O1194" s="50" t="s">
        <v>32</v>
      </c>
      <c r="P1194" s="50" t="s">
        <v>32</v>
      </c>
      <c r="Q1194" s="50" t="s">
        <v>3717</v>
      </c>
      <c r="R1194" s="50" t="s">
        <v>29</v>
      </c>
      <c r="S1194" s="50" t="s">
        <v>2751</v>
      </c>
      <c r="T1194" s="50" t="s">
        <v>2255</v>
      </c>
      <c r="U1194" s="50" t="s">
        <v>30</v>
      </c>
      <c r="V1194" s="50" t="str">
        <f>VLOOKUP(A1194,Register!$D$2:$N$1317,11,0)</f>
        <v>CWIP - CANE YARD ROAD &amp; DRAIN WORK</v>
      </c>
      <c r="W1194" s="50" t="s">
        <v>29</v>
      </c>
      <c r="X1194" s="50" t="s">
        <v>29</v>
      </c>
    </row>
    <row r="1195" spans="1:24" ht="14.1" customHeight="1" x14ac:dyDescent="0.25">
      <c r="A1195" s="50" t="str">
        <f t="shared" si="18"/>
        <v>9100000032-0</v>
      </c>
      <c r="B1195" s="57" t="s">
        <v>29</v>
      </c>
      <c r="C1195" s="50" t="s">
        <v>29</v>
      </c>
      <c r="D1195" s="50" t="s">
        <v>3718</v>
      </c>
      <c r="E1195" s="50" t="s">
        <v>2814</v>
      </c>
      <c r="F1195" s="50" t="s">
        <v>29</v>
      </c>
      <c r="G1195" s="50" t="s">
        <v>29</v>
      </c>
      <c r="H1195" s="50" t="s">
        <v>2904</v>
      </c>
      <c r="I1195" s="58">
        <v>45272</v>
      </c>
      <c r="J1195" s="50" t="s">
        <v>2816</v>
      </c>
      <c r="K1195" s="59">
        <v>1063735.19</v>
      </c>
      <c r="L1195" s="50" t="s">
        <v>37</v>
      </c>
      <c r="M1195" s="51" t="s">
        <v>2747</v>
      </c>
      <c r="N1195" s="50" t="s">
        <v>29</v>
      </c>
      <c r="O1195" s="50" t="s">
        <v>32</v>
      </c>
      <c r="P1195" s="50" t="s">
        <v>32</v>
      </c>
      <c r="Q1195" s="50" t="s">
        <v>3719</v>
      </c>
      <c r="R1195" s="50" t="s">
        <v>29</v>
      </c>
      <c r="S1195" s="50" t="s">
        <v>2751</v>
      </c>
      <c r="T1195" s="50" t="s">
        <v>2255</v>
      </c>
      <c r="U1195" s="50" t="s">
        <v>30</v>
      </c>
      <c r="V1195" s="50" t="str">
        <f>VLOOKUP(A1195,Register!$D$2:$N$1317,11,0)</f>
        <v>CWIP - CANE YARD ROAD &amp; DRAIN WORK</v>
      </c>
      <c r="W1195" s="50" t="s">
        <v>29</v>
      </c>
      <c r="X1195" s="50" t="s">
        <v>29</v>
      </c>
    </row>
    <row r="1196" spans="1:24" ht="14.1" customHeight="1" x14ac:dyDescent="0.25">
      <c r="A1196" s="50" t="str">
        <f t="shared" si="18"/>
        <v>9100000042-0</v>
      </c>
      <c r="B1196" s="57" t="s">
        <v>29</v>
      </c>
      <c r="C1196" s="50" t="s">
        <v>29</v>
      </c>
      <c r="D1196" s="50" t="s">
        <v>3720</v>
      </c>
      <c r="E1196" s="50" t="s">
        <v>2814</v>
      </c>
      <c r="F1196" s="50" t="s">
        <v>29</v>
      </c>
      <c r="G1196" s="50" t="s">
        <v>29</v>
      </c>
      <c r="H1196" s="50" t="s">
        <v>2904</v>
      </c>
      <c r="I1196" s="58">
        <v>45272</v>
      </c>
      <c r="J1196" s="50" t="s">
        <v>2816</v>
      </c>
      <c r="K1196" s="59">
        <v>223944.25</v>
      </c>
      <c r="L1196" s="50" t="s">
        <v>37</v>
      </c>
      <c r="M1196" s="51" t="s">
        <v>2747</v>
      </c>
      <c r="N1196" s="50" t="s">
        <v>29</v>
      </c>
      <c r="O1196" s="50" t="s">
        <v>32</v>
      </c>
      <c r="P1196" s="50" t="s">
        <v>32</v>
      </c>
      <c r="Q1196" s="50" t="s">
        <v>3721</v>
      </c>
      <c r="R1196" s="50" t="s">
        <v>29</v>
      </c>
      <c r="S1196" s="50" t="s">
        <v>2751</v>
      </c>
      <c r="T1196" s="50" t="s">
        <v>2275</v>
      </c>
      <c r="U1196" s="50" t="s">
        <v>30</v>
      </c>
      <c r="V1196" s="50" t="str">
        <f>VLOOKUP(A1196,Register!$D$2:$N$1317,11,0)</f>
        <v>CWIP- Token Room</v>
      </c>
      <c r="W1196" s="50" t="s">
        <v>29</v>
      </c>
      <c r="X1196" s="50" t="s">
        <v>29</v>
      </c>
    </row>
    <row r="1197" spans="1:24" ht="14.1" customHeight="1" x14ac:dyDescent="0.25">
      <c r="A1197" s="50" t="str">
        <f t="shared" si="18"/>
        <v>9100000041-0</v>
      </c>
      <c r="B1197" s="57" t="s">
        <v>29</v>
      </c>
      <c r="C1197" s="50" t="s">
        <v>29</v>
      </c>
      <c r="D1197" s="50" t="s">
        <v>3722</v>
      </c>
      <c r="E1197" s="50" t="s">
        <v>2814</v>
      </c>
      <c r="F1197" s="50" t="s">
        <v>29</v>
      </c>
      <c r="G1197" s="50" t="s">
        <v>29</v>
      </c>
      <c r="H1197" s="50" t="s">
        <v>2904</v>
      </c>
      <c r="I1197" s="58">
        <v>45273</v>
      </c>
      <c r="J1197" s="50" t="s">
        <v>2816</v>
      </c>
      <c r="K1197" s="59">
        <v>27675.73</v>
      </c>
      <c r="L1197" s="50" t="s">
        <v>37</v>
      </c>
      <c r="M1197" s="51" t="s">
        <v>2747</v>
      </c>
      <c r="N1197" s="50" t="s">
        <v>29</v>
      </c>
      <c r="O1197" s="50" t="s">
        <v>32</v>
      </c>
      <c r="P1197" s="50" t="s">
        <v>32</v>
      </c>
      <c r="Q1197" s="50" t="s">
        <v>3658</v>
      </c>
      <c r="R1197" s="50" t="s">
        <v>29</v>
      </c>
      <c r="S1197" s="50" t="s">
        <v>2751</v>
      </c>
      <c r="T1197" s="50" t="s">
        <v>2273</v>
      </c>
      <c r="U1197" s="50" t="s">
        <v>30</v>
      </c>
      <c r="V1197" s="50" t="str">
        <f>VLOOKUP(A1197,Register!$D$2:$N$1317,11,0)</f>
        <v>Dormitory G+3</v>
      </c>
      <c r="W1197" s="50" t="s">
        <v>29</v>
      </c>
      <c r="X1197" s="50" t="s">
        <v>29</v>
      </c>
    </row>
    <row r="1198" spans="1:24" ht="14.1" customHeight="1" x14ac:dyDescent="0.25">
      <c r="A1198" s="50" t="str">
        <f t="shared" si="18"/>
        <v>9100000041-0</v>
      </c>
      <c r="B1198" s="57" t="s">
        <v>29</v>
      </c>
      <c r="C1198" s="50" t="s">
        <v>29</v>
      </c>
      <c r="D1198" s="50" t="s">
        <v>3723</v>
      </c>
      <c r="E1198" s="50" t="s">
        <v>2814</v>
      </c>
      <c r="F1198" s="50" t="s">
        <v>29</v>
      </c>
      <c r="G1198" s="50" t="s">
        <v>29</v>
      </c>
      <c r="H1198" s="50" t="s">
        <v>2904</v>
      </c>
      <c r="I1198" s="58">
        <v>45273</v>
      </c>
      <c r="J1198" s="50" t="s">
        <v>2816</v>
      </c>
      <c r="K1198" s="59">
        <v>1087.42</v>
      </c>
      <c r="L1198" s="50" t="s">
        <v>37</v>
      </c>
      <c r="M1198" s="51" t="s">
        <v>2747</v>
      </c>
      <c r="N1198" s="50" t="s">
        <v>29</v>
      </c>
      <c r="O1198" s="50" t="s">
        <v>32</v>
      </c>
      <c r="P1198" s="50" t="s">
        <v>32</v>
      </c>
      <c r="Q1198" s="50" t="s">
        <v>3724</v>
      </c>
      <c r="R1198" s="50" t="s">
        <v>29</v>
      </c>
      <c r="S1198" s="50" t="s">
        <v>2751</v>
      </c>
      <c r="T1198" s="50" t="s">
        <v>2273</v>
      </c>
      <c r="U1198" s="50" t="s">
        <v>30</v>
      </c>
      <c r="V1198" s="50" t="str">
        <f>VLOOKUP(A1198,Register!$D$2:$N$1317,11,0)</f>
        <v>Dormitory G+3</v>
      </c>
      <c r="W1198" s="50" t="s">
        <v>29</v>
      </c>
      <c r="X1198" s="50" t="s">
        <v>29</v>
      </c>
    </row>
    <row r="1199" spans="1:24" ht="14.1" customHeight="1" x14ac:dyDescent="0.25">
      <c r="A1199" s="50" t="str">
        <f t="shared" si="18"/>
        <v>9100000041-0</v>
      </c>
      <c r="B1199" s="57" t="s">
        <v>29</v>
      </c>
      <c r="C1199" s="50" t="s">
        <v>29</v>
      </c>
      <c r="D1199" s="50" t="s">
        <v>3723</v>
      </c>
      <c r="E1199" s="50" t="s">
        <v>2814</v>
      </c>
      <c r="F1199" s="50" t="s">
        <v>29</v>
      </c>
      <c r="G1199" s="50" t="s">
        <v>29</v>
      </c>
      <c r="H1199" s="50" t="s">
        <v>2904</v>
      </c>
      <c r="I1199" s="58">
        <v>45273</v>
      </c>
      <c r="J1199" s="50" t="s">
        <v>2816</v>
      </c>
      <c r="K1199" s="59">
        <v>913.85</v>
      </c>
      <c r="L1199" s="50" t="s">
        <v>37</v>
      </c>
      <c r="M1199" s="51" t="s">
        <v>2747</v>
      </c>
      <c r="N1199" s="50" t="s">
        <v>29</v>
      </c>
      <c r="O1199" s="50" t="s">
        <v>32</v>
      </c>
      <c r="P1199" s="50" t="s">
        <v>32</v>
      </c>
      <c r="Q1199" s="50" t="s">
        <v>3724</v>
      </c>
      <c r="R1199" s="50" t="s">
        <v>29</v>
      </c>
      <c r="S1199" s="50" t="s">
        <v>2751</v>
      </c>
      <c r="T1199" s="50" t="s">
        <v>2273</v>
      </c>
      <c r="U1199" s="50" t="s">
        <v>30</v>
      </c>
      <c r="V1199" s="50" t="str">
        <f>VLOOKUP(A1199,Register!$D$2:$N$1317,11,0)</f>
        <v>Dormitory G+3</v>
      </c>
      <c r="W1199" s="50" t="s">
        <v>29</v>
      </c>
      <c r="X1199" s="50" t="s">
        <v>29</v>
      </c>
    </row>
    <row r="1200" spans="1:24" ht="14.1" customHeight="1" x14ac:dyDescent="0.25">
      <c r="A1200" s="50" t="str">
        <f t="shared" si="18"/>
        <v>9100000041-0</v>
      </c>
      <c r="B1200" s="57" t="s">
        <v>29</v>
      </c>
      <c r="C1200" s="50" t="s">
        <v>29</v>
      </c>
      <c r="D1200" s="50" t="s">
        <v>3723</v>
      </c>
      <c r="E1200" s="50" t="s">
        <v>2814</v>
      </c>
      <c r="F1200" s="50" t="s">
        <v>29</v>
      </c>
      <c r="G1200" s="50" t="s">
        <v>29</v>
      </c>
      <c r="H1200" s="50" t="s">
        <v>2904</v>
      </c>
      <c r="I1200" s="58">
        <v>45273</v>
      </c>
      <c r="J1200" s="50" t="s">
        <v>2816</v>
      </c>
      <c r="K1200" s="59">
        <v>797.3</v>
      </c>
      <c r="L1200" s="50" t="s">
        <v>37</v>
      </c>
      <c r="M1200" s="51" t="s">
        <v>2747</v>
      </c>
      <c r="N1200" s="50" t="s">
        <v>29</v>
      </c>
      <c r="O1200" s="50" t="s">
        <v>32</v>
      </c>
      <c r="P1200" s="50" t="s">
        <v>32</v>
      </c>
      <c r="Q1200" s="50" t="s">
        <v>3724</v>
      </c>
      <c r="R1200" s="50" t="s">
        <v>29</v>
      </c>
      <c r="S1200" s="50" t="s">
        <v>2751</v>
      </c>
      <c r="T1200" s="50" t="s">
        <v>2273</v>
      </c>
      <c r="U1200" s="50" t="s">
        <v>30</v>
      </c>
      <c r="V1200" s="50" t="str">
        <f>VLOOKUP(A1200,Register!$D$2:$N$1317,11,0)</f>
        <v>Dormitory G+3</v>
      </c>
      <c r="W1200" s="50" t="s">
        <v>29</v>
      </c>
      <c r="X1200" s="50" t="s">
        <v>29</v>
      </c>
    </row>
    <row r="1201" spans="1:24" ht="14.1" customHeight="1" x14ac:dyDescent="0.25">
      <c r="A1201" s="50" t="str">
        <f t="shared" si="18"/>
        <v>9100000041-0</v>
      </c>
      <c r="B1201" s="57" t="s">
        <v>29</v>
      </c>
      <c r="C1201" s="50" t="s">
        <v>29</v>
      </c>
      <c r="D1201" s="50" t="s">
        <v>3723</v>
      </c>
      <c r="E1201" s="50" t="s">
        <v>2814</v>
      </c>
      <c r="F1201" s="50" t="s">
        <v>29</v>
      </c>
      <c r="G1201" s="50" t="s">
        <v>29</v>
      </c>
      <c r="H1201" s="50" t="s">
        <v>2904</v>
      </c>
      <c r="I1201" s="58">
        <v>45273</v>
      </c>
      <c r="J1201" s="50" t="s">
        <v>2816</v>
      </c>
      <c r="K1201" s="59">
        <v>4000</v>
      </c>
      <c r="L1201" s="50" t="s">
        <v>37</v>
      </c>
      <c r="M1201" s="51" t="s">
        <v>2747</v>
      </c>
      <c r="N1201" s="50" t="s">
        <v>29</v>
      </c>
      <c r="O1201" s="50" t="s">
        <v>32</v>
      </c>
      <c r="P1201" s="50" t="s">
        <v>32</v>
      </c>
      <c r="Q1201" s="50" t="s">
        <v>3724</v>
      </c>
      <c r="R1201" s="50" t="s">
        <v>29</v>
      </c>
      <c r="S1201" s="50" t="s">
        <v>2751</v>
      </c>
      <c r="T1201" s="50" t="s">
        <v>2273</v>
      </c>
      <c r="U1201" s="50" t="s">
        <v>30</v>
      </c>
      <c r="V1201" s="50" t="str">
        <f>VLOOKUP(A1201,Register!$D$2:$N$1317,11,0)</f>
        <v>Dormitory G+3</v>
      </c>
      <c r="W1201" s="50" t="s">
        <v>29</v>
      </c>
      <c r="X1201" s="50" t="s">
        <v>29</v>
      </c>
    </row>
    <row r="1202" spans="1:24" ht="14.1" customHeight="1" x14ac:dyDescent="0.25">
      <c r="A1202" s="50" t="str">
        <f t="shared" si="18"/>
        <v>9100000041-0</v>
      </c>
      <c r="B1202" s="57" t="s">
        <v>29</v>
      </c>
      <c r="C1202" s="50" t="s">
        <v>29</v>
      </c>
      <c r="D1202" s="50" t="s">
        <v>3723</v>
      </c>
      <c r="E1202" s="50" t="s">
        <v>2814</v>
      </c>
      <c r="F1202" s="50" t="s">
        <v>29</v>
      </c>
      <c r="G1202" s="50" t="s">
        <v>29</v>
      </c>
      <c r="H1202" s="50" t="s">
        <v>2904</v>
      </c>
      <c r="I1202" s="58">
        <v>45273</v>
      </c>
      <c r="J1202" s="50" t="s">
        <v>2816</v>
      </c>
      <c r="K1202" s="59">
        <v>510.63</v>
      </c>
      <c r="L1202" s="50" t="s">
        <v>37</v>
      </c>
      <c r="M1202" s="51" t="s">
        <v>2747</v>
      </c>
      <c r="N1202" s="50" t="s">
        <v>29</v>
      </c>
      <c r="O1202" s="50" t="s">
        <v>32</v>
      </c>
      <c r="P1202" s="50" t="s">
        <v>32</v>
      </c>
      <c r="Q1202" s="50" t="s">
        <v>3724</v>
      </c>
      <c r="R1202" s="50" t="s">
        <v>29</v>
      </c>
      <c r="S1202" s="50" t="s">
        <v>2751</v>
      </c>
      <c r="T1202" s="50" t="s">
        <v>2273</v>
      </c>
      <c r="U1202" s="50" t="s">
        <v>30</v>
      </c>
      <c r="V1202" s="50" t="str">
        <f>VLOOKUP(A1202,Register!$D$2:$N$1317,11,0)</f>
        <v>Dormitory G+3</v>
      </c>
      <c r="W1202" s="50" t="s">
        <v>29</v>
      </c>
      <c r="X1202" s="50" t="s">
        <v>29</v>
      </c>
    </row>
    <row r="1203" spans="1:24" ht="14.1" customHeight="1" x14ac:dyDescent="0.25">
      <c r="A1203" s="50" t="str">
        <f t="shared" si="18"/>
        <v>9100000041-0</v>
      </c>
      <c r="B1203" s="57" t="s">
        <v>29</v>
      </c>
      <c r="C1203" s="50" t="s">
        <v>29</v>
      </c>
      <c r="D1203" s="50" t="s">
        <v>3723</v>
      </c>
      <c r="E1203" s="50" t="s">
        <v>2814</v>
      </c>
      <c r="F1203" s="50" t="s">
        <v>29</v>
      </c>
      <c r="G1203" s="50" t="s">
        <v>29</v>
      </c>
      <c r="H1203" s="50" t="s">
        <v>2904</v>
      </c>
      <c r="I1203" s="58">
        <v>45273</v>
      </c>
      <c r="J1203" s="50" t="s">
        <v>2816</v>
      </c>
      <c r="K1203" s="59">
        <v>525</v>
      </c>
      <c r="L1203" s="50" t="s">
        <v>37</v>
      </c>
      <c r="M1203" s="51" t="s">
        <v>2747</v>
      </c>
      <c r="N1203" s="50" t="s">
        <v>29</v>
      </c>
      <c r="O1203" s="50" t="s">
        <v>32</v>
      </c>
      <c r="P1203" s="50" t="s">
        <v>32</v>
      </c>
      <c r="Q1203" s="50" t="s">
        <v>3724</v>
      </c>
      <c r="R1203" s="50" t="s">
        <v>29</v>
      </c>
      <c r="S1203" s="50" t="s">
        <v>2751</v>
      </c>
      <c r="T1203" s="50" t="s">
        <v>2273</v>
      </c>
      <c r="U1203" s="50" t="s">
        <v>30</v>
      </c>
      <c r="V1203" s="50" t="str">
        <f>VLOOKUP(A1203,Register!$D$2:$N$1317,11,0)</f>
        <v>Dormitory G+3</v>
      </c>
      <c r="W1203" s="50" t="s">
        <v>29</v>
      </c>
      <c r="X1203" s="50" t="s">
        <v>29</v>
      </c>
    </row>
    <row r="1204" spans="1:24" ht="14.1" customHeight="1" x14ac:dyDescent="0.25">
      <c r="A1204" s="50" t="str">
        <f t="shared" si="18"/>
        <v>9100000041-0</v>
      </c>
      <c r="B1204" s="57" t="s">
        <v>29</v>
      </c>
      <c r="C1204" s="50" t="s">
        <v>29</v>
      </c>
      <c r="D1204" s="50" t="s">
        <v>3723</v>
      </c>
      <c r="E1204" s="50" t="s">
        <v>2814</v>
      </c>
      <c r="F1204" s="50" t="s">
        <v>29</v>
      </c>
      <c r="G1204" s="50" t="s">
        <v>29</v>
      </c>
      <c r="H1204" s="50" t="s">
        <v>2904</v>
      </c>
      <c r="I1204" s="58">
        <v>45273</v>
      </c>
      <c r="J1204" s="50" t="s">
        <v>2816</v>
      </c>
      <c r="K1204" s="59">
        <v>1000</v>
      </c>
      <c r="L1204" s="50" t="s">
        <v>37</v>
      </c>
      <c r="M1204" s="51" t="s">
        <v>2747</v>
      </c>
      <c r="N1204" s="50" t="s">
        <v>29</v>
      </c>
      <c r="O1204" s="50" t="s">
        <v>32</v>
      </c>
      <c r="P1204" s="50" t="s">
        <v>32</v>
      </c>
      <c r="Q1204" s="50" t="s">
        <v>3724</v>
      </c>
      <c r="R1204" s="50" t="s">
        <v>29</v>
      </c>
      <c r="S1204" s="50" t="s">
        <v>2751</v>
      </c>
      <c r="T1204" s="50" t="s">
        <v>2273</v>
      </c>
      <c r="U1204" s="50" t="s">
        <v>30</v>
      </c>
      <c r="V1204" s="50" t="str">
        <f>VLOOKUP(A1204,Register!$D$2:$N$1317,11,0)</f>
        <v>Dormitory G+3</v>
      </c>
      <c r="W1204" s="50" t="s">
        <v>29</v>
      </c>
      <c r="X1204" s="50" t="s">
        <v>29</v>
      </c>
    </row>
    <row r="1205" spans="1:24" ht="14.1" customHeight="1" x14ac:dyDescent="0.25">
      <c r="A1205" s="50" t="str">
        <f t="shared" si="18"/>
        <v>9100000041-0</v>
      </c>
      <c r="B1205" s="57" t="s">
        <v>29</v>
      </c>
      <c r="C1205" s="50" t="s">
        <v>29</v>
      </c>
      <c r="D1205" s="50" t="s">
        <v>3723</v>
      </c>
      <c r="E1205" s="50" t="s">
        <v>2814</v>
      </c>
      <c r="F1205" s="50" t="s">
        <v>29</v>
      </c>
      <c r="G1205" s="50" t="s">
        <v>29</v>
      </c>
      <c r="H1205" s="50" t="s">
        <v>2904</v>
      </c>
      <c r="I1205" s="58">
        <v>45273</v>
      </c>
      <c r="J1205" s="50" t="s">
        <v>2816</v>
      </c>
      <c r="K1205" s="59">
        <v>4104.67</v>
      </c>
      <c r="L1205" s="50" t="s">
        <v>37</v>
      </c>
      <c r="M1205" s="51" t="s">
        <v>2747</v>
      </c>
      <c r="N1205" s="50" t="s">
        <v>29</v>
      </c>
      <c r="O1205" s="50" t="s">
        <v>32</v>
      </c>
      <c r="P1205" s="50" t="s">
        <v>32</v>
      </c>
      <c r="Q1205" s="50" t="s">
        <v>3724</v>
      </c>
      <c r="R1205" s="50" t="s">
        <v>29</v>
      </c>
      <c r="S1205" s="50" t="s">
        <v>2751</v>
      </c>
      <c r="T1205" s="50" t="s">
        <v>2273</v>
      </c>
      <c r="U1205" s="50" t="s">
        <v>30</v>
      </c>
      <c r="V1205" s="50" t="str">
        <f>VLOOKUP(A1205,Register!$D$2:$N$1317,11,0)</f>
        <v>Dormitory G+3</v>
      </c>
      <c r="W1205" s="50" t="s">
        <v>29</v>
      </c>
      <c r="X1205" s="50" t="s">
        <v>29</v>
      </c>
    </row>
    <row r="1206" spans="1:24" ht="14.1" customHeight="1" x14ac:dyDescent="0.25">
      <c r="A1206" s="50" t="str">
        <f t="shared" si="18"/>
        <v>9100000041-0</v>
      </c>
      <c r="B1206" s="57" t="s">
        <v>29</v>
      </c>
      <c r="C1206" s="50" t="s">
        <v>29</v>
      </c>
      <c r="D1206" s="50" t="s">
        <v>3723</v>
      </c>
      <c r="E1206" s="50" t="s">
        <v>2814</v>
      </c>
      <c r="F1206" s="50" t="s">
        <v>29</v>
      </c>
      <c r="G1206" s="50" t="s">
        <v>29</v>
      </c>
      <c r="H1206" s="50" t="s">
        <v>2904</v>
      </c>
      <c r="I1206" s="58">
        <v>45273</v>
      </c>
      <c r="J1206" s="50" t="s">
        <v>2816</v>
      </c>
      <c r="K1206" s="59">
        <v>918.82</v>
      </c>
      <c r="L1206" s="50" t="s">
        <v>37</v>
      </c>
      <c r="M1206" s="51" t="s">
        <v>2747</v>
      </c>
      <c r="N1206" s="50" t="s">
        <v>29</v>
      </c>
      <c r="O1206" s="50" t="s">
        <v>32</v>
      </c>
      <c r="P1206" s="50" t="s">
        <v>32</v>
      </c>
      <c r="Q1206" s="50" t="s">
        <v>3724</v>
      </c>
      <c r="R1206" s="50" t="s">
        <v>29</v>
      </c>
      <c r="S1206" s="50" t="s">
        <v>2751</v>
      </c>
      <c r="T1206" s="50" t="s">
        <v>2273</v>
      </c>
      <c r="U1206" s="50" t="s">
        <v>30</v>
      </c>
      <c r="V1206" s="50" t="str">
        <f>VLOOKUP(A1206,Register!$D$2:$N$1317,11,0)</f>
        <v>Dormitory G+3</v>
      </c>
      <c r="W1206" s="50" t="s">
        <v>29</v>
      </c>
      <c r="X1206" s="50" t="s">
        <v>29</v>
      </c>
    </row>
    <row r="1207" spans="1:24" ht="14.1" customHeight="1" x14ac:dyDescent="0.25">
      <c r="A1207" s="50" t="str">
        <f t="shared" si="18"/>
        <v>9100000041-0</v>
      </c>
      <c r="B1207" s="57" t="s">
        <v>29</v>
      </c>
      <c r="C1207" s="50" t="s">
        <v>29</v>
      </c>
      <c r="D1207" s="50" t="s">
        <v>3723</v>
      </c>
      <c r="E1207" s="50" t="s">
        <v>2814</v>
      </c>
      <c r="F1207" s="50" t="s">
        <v>29</v>
      </c>
      <c r="G1207" s="50" t="s">
        <v>29</v>
      </c>
      <c r="H1207" s="50" t="s">
        <v>2904</v>
      </c>
      <c r="I1207" s="58">
        <v>45273</v>
      </c>
      <c r="J1207" s="50" t="s">
        <v>2816</v>
      </c>
      <c r="K1207" s="59">
        <v>388.57</v>
      </c>
      <c r="L1207" s="50" t="s">
        <v>37</v>
      </c>
      <c r="M1207" s="51" t="s">
        <v>2747</v>
      </c>
      <c r="N1207" s="50" t="s">
        <v>29</v>
      </c>
      <c r="O1207" s="50" t="s">
        <v>32</v>
      </c>
      <c r="P1207" s="50" t="s">
        <v>32</v>
      </c>
      <c r="Q1207" s="50" t="s">
        <v>3724</v>
      </c>
      <c r="R1207" s="50" t="s">
        <v>29</v>
      </c>
      <c r="S1207" s="50" t="s">
        <v>2751</v>
      </c>
      <c r="T1207" s="50" t="s">
        <v>2273</v>
      </c>
      <c r="U1207" s="50" t="s">
        <v>30</v>
      </c>
      <c r="V1207" s="50" t="str">
        <f>VLOOKUP(A1207,Register!$D$2:$N$1317,11,0)</f>
        <v>Dormitory G+3</v>
      </c>
      <c r="W1207" s="50" t="s">
        <v>29</v>
      </c>
      <c r="X1207" s="50" t="s">
        <v>29</v>
      </c>
    </row>
    <row r="1208" spans="1:24" ht="14.1" customHeight="1" x14ac:dyDescent="0.25">
      <c r="A1208" s="50" t="str">
        <f t="shared" si="18"/>
        <v>9100000040-0</v>
      </c>
      <c r="B1208" s="57" t="s">
        <v>29</v>
      </c>
      <c r="C1208" s="50" t="s">
        <v>29</v>
      </c>
      <c r="D1208" s="50" t="s">
        <v>3725</v>
      </c>
      <c r="E1208" s="50" t="s">
        <v>2814</v>
      </c>
      <c r="F1208" s="50" t="s">
        <v>29</v>
      </c>
      <c r="G1208" s="50" t="s">
        <v>29</v>
      </c>
      <c r="H1208" s="50" t="s">
        <v>2904</v>
      </c>
      <c r="I1208" s="58">
        <v>45275</v>
      </c>
      <c r="J1208" s="50" t="s">
        <v>2816</v>
      </c>
      <c r="K1208" s="59">
        <v>27675.73</v>
      </c>
      <c r="L1208" s="50" t="s">
        <v>37</v>
      </c>
      <c r="M1208" s="51" t="s">
        <v>2747</v>
      </c>
      <c r="N1208" s="50" t="s">
        <v>29</v>
      </c>
      <c r="O1208" s="50" t="s">
        <v>32</v>
      </c>
      <c r="P1208" s="50" t="s">
        <v>32</v>
      </c>
      <c r="Q1208" s="50" t="s">
        <v>3697</v>
      </c>
      <c r="R1208" s="50" t="s">
        <v>29</v>
      </c>
      <c r="S1208" s="50" t="s">
        <v>2751</v>
      </c>
      <c r="T1208" s="50" t="s">
        <v>2271</v>
      </c>
      <c r="U1208" s="50" t="s">
        <v>30</v>
      </c>
      <c r="V1208" s="50" t="str">
        <f>VLOOKUP(A1208,Register!$D$2:$N$1317,11,0)</f>
        <v>Two Room Set G+3</v>
      </c>
      <c r="W1208" s="50" t="s">
        <v>29</v>
      </c>
      <c r="X1208" s="50" t="s">
        <v>29</v>
      </c>
    </row>
    <row r="1209" spans="1:24" ht="14.1" customHeight="1" x14ac:dyDescent="0.25">
      <c r="A1209" s="50" t="str">
        <f t="shared" si="18"/>
        <v>9100000016-0</v>
      </c>
      <c r="B1209" s="57" t="s">
        <v>29</v>
      </c>
      <c r="C1209" s="50" t="s">
        <v>29</v>
      </c>
      <c r="D1209" s="50" t="s">
        <v>3726</v>
      </c>
      <c r="E1209" s="50" t="s">
        <v>2814</v>
      </c>
      <c r="F1209" s="50" t="s">
        <v>29</v>
      </c>
      <c r="G1209" s="50" t="s">
        <v>29</v>
      </c>
      <c r="H1209" s="50" t="s">
        <v>2904</v>
      </c>
      <c r="I1209" s="58">
        <v>45275</v>
      </c>
      <c r="J1209" s="50" t="s">
        <v>2816</v>
      </c>
      <c r="K1209" s="59">
        <v>13837.87</v>
      </c>
      <c r="L1209" s="50" t="s">
        <v>37</v>
      </c>
      <c r="M1209" s="51" t="s">
        <v>2747</v>
      </c>
      <c r="N1209" s="50" t="s">
        <v>29</v>
      </c>
      <c r="O1209" s="50" t="s">
        <v>32</v>
      </c>
      <c r="P1209" s="50" t="s">
        <v>32</v>
      </c>
      <c r="Q1209" s="50" t="s">
        <v>3727</v>
      </c>
      <c r="R1209" s="50" t="s">
        <v>29</v>
      </c>
      <c r="S1209" s="50" t="s">
        <v>2751</v>
      </c>
      <c r="T1209" s="50" t="s">
        <v>2215</v>
      </c>
      <c r="U1209" s="50" t="s">
        <v>30</v>
      </c>
      <c r="V1209" s="50" t="str">
        <f>VLOOKUP(A1209,Register!$D$2:$N$1317,11,0)</f>
        <v>CWIP- ROAD &amp; DRAIN INSIDE FACTORY</v>
      </c>
      <c r="W1209" s="50" t="s">
        <v>29</v>
      </c>
      <c r="X1209" s="50" t="s">
        <v>29</v>
      </c>
    </row>
    <row r="1210" spans="1:24" ht="14.1" customHeight="1" x14ac:dyDescent="0.25">
      <c r="A1210" s="50" t="str">
        <f t="shared" si="18"/>
        <v>9100000032-0</v>
      </c>
      <c r="B1210" s="57" t="s">
        <v>29</v>
      </c>
      <c r="C1210" s="50" t="s">
        <v>29</v>
      </c>
      <c r="D1210" s="50" t="s">
        <v>3728</v>
      </c>
      <c r="E1210" s="50" t="s">
        <v>2814</v>
      </c>
      <c r="F1210" s="50" t="s">
        <v>29</v>
      </c>
      <c r="G1210" s="50" t="s">
        <v>29</v>
      </c>
      <c r="H1210" s="50" t="s">
        <v>2904</v>
      </c>
      <c r="I1210" s="58">
        <v>45275</v>
      </c>
      <c r="J1210" s="50" t="s">
        <v>2816</v>
      </c>
      <c r="K1210" s="59">
        <v>13837.87</v>
      </c>
      <c r="L1210" s="50" t="s">
        <v>37</v>
      </c>
      <c r="M1210" s="51" t="s">
        <v>2747</v>
      </c>
      <c r="N1210" s="50" t="s">
        <v>29</v>
      </c>
      <c r="O1210" s="50" t="s">
        <v>32</v>
      </c>
      <c r="P1210" s="50" t="s">
        <v>32</v>
      </c>
      <c r="Q1210" s="50" t="s">
        <v>3678</v>
      </c>
      <c r="R1210" s="50" t="s">
        <v>29</v>
      </c>
      <c r="S1210" s="50" t="s">
        <v>2751</v>
      </c>
      <c r="T1210" s="50" t="s">
        <v>2255</v>
      </c>
      <c r="U1210" s="50" t="s">
        <v>30</v>
      </c>
      <c r="V1210" s="50" t="str">
        <f>VLOOKUP(A1210,Register!$D$2:$N$1317,11,0)</f>
        <v>CWIP - CANE YARD ROAD &amp; DRAIN WORK</v>
      </c>
      <c r="W1210" s="50" t="s">
        <v>29</v>
      </c>
      <c r="X1210" s="50" t="s">
        <v>29</v>
      </c>
    </row>
    <row r="1211" spans="1:24" ht="14.1" customHeight="1" x14ac:dyDescent="0.25">
      <c r="A1211" s="50" t="str">
        <f t="shared" si="18"/>
        <v>9100000016-0</v>
      </c>
      <c r="B1211" s="57" t="s">
        <v>29</v>
      </c>
      <c r="C1211" s="50" t="s">
        <v>29</v>
      </c>
      <c r="D1211" s="50" t="s">
        <v>3729</v>
      </c>
      <c r="E1211" s="50" t="s">
        <v>2814</v>
      </c>
      <c r="F1211" s="50" t="s">
        <v>29</v>
      </c>
      <c r="G1211" s="50" t="s">
        <v>29</v>
      </c>
      <c r="H1211" s="50" t="s">
        <v>2904</v>
      </c>
      <c r="I1211" s="58">
        <v>45275</v>
      </c>
      <c r="J1211" s="50" t="s">
        <v>2816</v>
      </c>
      <c r="K1211" s="59">
        <v>5535.15</v>
      </c>
      <c r="L1211" s="50" t="s">
        <v>37</v>
      </c>
      <c r="M1211" s="51" t="s">
        <v>2747</v>
      </c>
      <c r="N1211" s="50" t="s">
        <v>29</v>
      </c>
      <c r="O1211" s="50" t="s">
        <v>32</v>
      </c>
      <c r="P1211" s="50" t="s">
        <v>32</v>
      </c>
      <c r="Q1211" s="50" t="s">
        <v>3618</v>
      </c>
      <c r="R1211" s="50" t="s">
        <v>29</v>
      </c>
      <c r="S1211" s="50" t="s">
        <v>2751</v>
      </c>
      <c r="T1211" s="50" t="s">
        <v>2215</v>
      </c>
      <c r="U1211" s="50" t="s">
        <v>30</v>
      </c>
      <c r="V1211" s="50" t="str">
        <f>VLOOKUP(A1211,Register!$D$2:$N$1317,11,0)</f>
        <v>CWIP- ROAD &amp; DRAIN INSIDE FACTORY</v>
      </c>
      <c r="W1211" s="50" t="s">
        <v>29</v>
      </c>
      <c r="X1211" s="50" t="s">
        <v>29</v>
      </c>
    </row>
    <row r="1212" spans="1:24" ht="14.1" customHeight="1" x14ac:dyDescent="0.25">
      <c r="A1212" s="50" t="str">
        <f t="shared" si="18"/>
        <v>9100000016-0</v>
      </c>
      <c r="B1212" s="57" t="s">
        <v>29</v>
      </c>
      <c r="C1212" s="50" t="s">
        <v>29</v>
      </c>
      <c r="D1212" s="50" t="s">
        <v>3730</v>
      </c>
      <c r="E1212" s="50" t="s">
        <v>2814</v>
      </c>
      <c r="F1212" s="50" t="s">
        <v>29</v>
      </c>
      <c r="G1212" s="50" t="s">
        <v>29</v>
      </c>
      <c r="H1212" s="50" t="s">
        <v>2904</v>
      </c>
      <c r="I1212" s="58">
        <v>45276</v>
      </c>
      <c r="J1212" s="50" t="s">
        <v>2816</v>
      </c>
      <c r="K1212" s="59">
        <v>13837.86</v>
      </c>
      <c r="L1212" s="50" t="s">
        <v>37</v>
      </c>
      <c r="M1212" s="51" t="s">
        <v>2747</v>
      </c>
      <c r="N1212" s="50" t="s">
        <v>29</v>
      </c>
      <c r="O1212" s="50" t="s">
        <v>32</v>
      </c>
      <c r="P1212" s="50" t="s">
        <v>32</v>
      </c>
      <c r="Q1212" s="50" t="s">
        <v>3163</v>
      </c>
      <c r="R1212" s="50" t="s">
        <v>29</v>
      </c>
      <c r="S1212" s="50" t="s">
        <v>2751</v>
      </c>
      <c r="T1212" s="50" t="s">
        <v>2215</v>
      </c>
      <c r="U1212" s="50" t="s">
        <v>30</v>
      </c>
      <c r="V1212" s="50" t="str">
        <f>VLOOKUP(A1212,Register!$D$2:$N$1317,11,0)</f>
        <v>CWIP- ROAD &amp; DRAIN INSIDE FACTORY</v>
      </c>
      <c r="W1212" s="50" t="s">
        <v>29</v>
      </c>
      <c r="X1212" s="50" t="s">
        <v>29</v>
      </c>
    </row>
    <row r="1213" spans="1:24" ht="14.1" customHeight="1" x14ac:dyDescent="0.25">
      <c r="A1213" s="50" t="str">
        <f t="shared" si="18"/>
        <v>9100000047-0</v>
      </c>
      <c r="B1213" s="57" t="s">
        <v>29</v>
      </c>
      <c r="C1213" s="50" t="s">
        <v>29</v>
      </c>
      <c r="D1213" s="50" t="s">
        <v>3731</v>
      </c>
      <c r="E1213" s="50" t="s">
        <v>2814</v>
      </c>
      <c r="F1213" s="50" t="s">
        <v>29</v>
      </c>
      <c r="G1213" s="50" t="s">
        <v>29</v>
      </c>
      <c r="H1213" s="50" t="s">
        <v>2904</v>
      </c>
      <c r="I1213" s="58">
        <v>45277</v>
      </c>
      <c r="J1213" s="50" t="s">
        <v>2816</v>
      </c>
      <c r="K1213" s="59">
        <v>13837.86</v>
      </c>
      <c r="L1213" s="50" t="s">
        <v>37</v>
      </c>
      <c r="M1213" s="51" t="s">
        <v>2747</v>
      </c>
      <c r="N1213" s="50" t="s">
        <v>29</v>
      </c>
      <c r="O1213" s="50" t="s">
        <v>32</v>
      </c>
      <c r="P1213" s="50" t="s">
        <v>32</v>
      </c>
      <c r="Q1213" s="50" t="s">
        <v>3732</v>
      </c>
      <c r="R1213" s="50" t="s">
        <v>29</v>
      </c>
      <c r="S1213" s="50" t="s">
        <v>2751</v>
      </c>
      <c r="T1213" s="50" t="s">
        <v>2287</v>
      </c>
      <c r="U1213" s="50" t="s">
        <v>30</v>
      </c>
      <c r="V1213" s="50" t="str">
        <f>VLOOKUP(A1213,Register!$D$2:$N$1317,11,0)</f>
        <v>CWIP-DORMATORY (G+3) cane yard</v>
      </c>
      <c r="W1213" s="50" t="s">
        <v>29</v>
      </c>
      <c r="X1213" s="50" t="s">
        <v>29</v>
      </c>
    </row>
    <row r="1214" spans="1:24" ht="14.1" customHeight="1" x14ac:dyDescent="0.25">
      <c r="A1214" s="50" t="str">
        <f t="shared" si="18"/>
        <v>9100000047-0</v>
      </c>
      <c r="B1214" s="57" t="s">
        <v>29</v>
      </c>
      <c r="C1214" s="50" t="s">
        <v>29</v>
      </c>
      <c r="D1214" s="50" t="s">
        <v>3731</v>
      </c>
      <c r="E1214" s="50" t="s">
        <v>2814</v>
      </c>
      <c r="F1214" s="50" t="s">
        <v>29</v>
      </c>
      <c r="G1214" s="50" t="s">
        <v>29</v>
      </c>
      <c r="H1214" s="50" t="s">
        <v>2904</v>
      </c>
      <c r="I1214" s="58">
        <v>45277</v>
      </c>
      <c r="J1214" s="50" t="s">
        <v>2816</v>
      </c>
      <c r="K1214" s="59">
        <v>27584.49</v>
      </c>
      <c r="L1214" s="50" t="s">
        <v>37</v>
      </c>
      <c r="M1214" s="51" t="s">
        <v>2747</v>
      </c>
      <c r="N1214" s="50" t="s">
        <v>29</v>
      </c>
      <c r="O1214" s="50" t="s">
        <v>32</v>
      </c>
      <c r="P1214" s="50" t="s">
        <v>32</v>
      </c>
      <c r="Q1214" s="50" t="s">
        <v>3732</v>
      </c>
      <c r="R1214" s="50" t="s">
        <v>29</v>
      </c>
      <c r="S1214" s="50" t="s">
        <v>2751</v>
      </c>
      <c r="T1214" s="50" t="s">
        <v>2287</v>
      </c>
      <c r="U1214" s="50" t="s">
        <v>30</v>
      </c>
      <c r="V1214" s="50" t="str">
        <f>VLOOKUP(A1214,Register!$D$2:$N$1317,11,0)</f>
        <v>CWIP-DORMATORY (G+3) cane yard</v>
      </c>
      <c r="W1214" s="50" t="s">
        <v>29</v>
      </c>
      <c r="X1214" s="50" t="s">
        <v>29</v>
      </c>
    </row>
    <row r="1215" spans="1:24" ht="14.1" customHeight="1" x14ac:dyDescent="0.25">
      <c r="A1215" s="50" t="str">
        <f t="shared" si="18"/>
        <v>9100000016-0</v>
      </c>
      <c r="B1215" s="57" t="s">
        <v>29</v>
      </c>
      <c r="C1215" s="50" t="s">
        <v>29</v>
      </c>
      <c r="D1215" s="50" t="s">
        <v>3733</v>
      </c>
      <c r="E1215" s="50" t="s">
        <v>2814</v>
      </c>
      <c r="F1215" s="50" t="s">
        <v>29</v>
      </c>
      <c r="G1215" s="50" t="s">
        <v>29</v>
      </c>
      <c r="H1215" s="50" t="s">
        <v>2904</v>
      </c>
      <c r="I1215" s="58">
        <v>45278</v>
      </c>
      <c r="J1215" s="50" t="s">
        <v>2816</v>
      </c>
      <c r="K1215" s="59">
        <v>13837.87</v>
      </c>
      <c r="L1215" s="50" t="s">
        <v>37</v>
      </c>
      <c r="M1215" s="51" t="s">
        <v>2747</v>
      </c>
      <c r="N1215" s="50" t="s">
        <v>29</v>
      </c>
      <c r="O1215" s="50" t="s">
        <v>32</v>
      </c>
      <c r="P1215" s="50" t="s">
        <v>32</v>
      </c>
      <c r="Q1215" s="50" t="s">
        <v>3732</v>
      </c>
      <c r="R1215" s="50" t="s">
        <v>29</v>
      </c>
      <c r="S1215" s="50" t="s">
        <v>2751</v>
      </c>
      <c r="T1215" s="50" t="s">
        <v>2215</v>
      </c>
      <c r="U1215" s="50" t="s">
        <v>30</v>
      </c>
      <c r="V1215" s="50" t="str">
        <f>VLOOKUP(A1215,Register!$D$2:$N$1317,11,0)</f>
        <v>CWIP- ROAD &amp; DRAIN INSIDE FACTORY</v>
      </c>
      <c r="W1215" s="50" t="s">
        <v>29</v>
      </c>
      <c r="X1215" s="50" t="s">
        <v>29</v>
      </c>
    </row>
    <row r="1216" spans="1:24" ht="14.1" customHeight="1" x14ac:dyDescent="0.25">
      <c r="A1216" s="50" t="str">
        <f t="shared" si="18"/>
        <v>9100000016-0</v>
      </c>
      <c r="B1216" s="57" t="s">
        <v>29</v>
      </c>
      <c r="C1216" s="50" t="s">
        <v>29</v>
      </c>
      <c r="D1216" s="50" t="s">
        <v>3734</v>
      </c>
      <c r="E1216" s="50" t="s">
        <v>2814</v>
      </c>
      <c r="F1216" s="50" t="s">
        <v>29</v>
      </c>
      <c r="G1216" s="50" t="s">
        <v>29</v>
      </c>
      <c r="H1216" s="50" t="s">
        <v>2904</v>
      </c>
      <c r="I1216" s="58">
        <v>45278</v>
      </c>
      <c r="J1216" s="50" t="s">
        <v>2816</v>
      </c>
      <c r="K1216" s="59">
        <v>1597.96</v>
      </c>
      <c r="L1216" s="50" t="s">
        <v>37</v>
      </c>
      <c r="M1216" s="51" t="s">
        <v>2747</v>
      </c>
      <c r="N1216" s="50" t="s">
        <v>29</v>
      </c>
      <c r="O1216" s="50" t="s">
        <v>32</v>
      </c>
      <c r="P1216" s="50" t="s">
        <v>32</v>
      </c>
      <c r="Q1216" s="50" t="s">
        <v>3735</v>
      </c>
      <c r="R1216" s="50" t="s">
        <v>29</v>
      </c>
      <c r="S1216" s="50" t="s">
        <v>2751</v>
      </c>
      <c r="T1216" s="50" t="s">
        <v>2215</v>
      </c>
      <c r="U1216" s="50" t="s">
        <v>30</v>
      </c>
      <c r="V1216" s="50" t="str">
        <f>VLOOKUP(A1216,Register!$D$2:$N$1317,11,0)</f>
        <v>CWIP- ROAD &amp; DRAIN INSIDE FACTORY</v>
      </c>
      <c r="W1216" s="50" t="s">
        <v>29</v>
      </c>
      <c r="X1216" s="50" t="s">
        <v>29</v>
      </c>
    </row>
    <row r="1217" spans="1:24" ht="14.1" customHeight="1" x14ac:dyDescent="0.25">
      <c r="A1217" s="50" t="str">
        <f t="shared" si="18"/>
        <v>9100000016-0</v>
      </c>
      <c r="B1217" s="57" t="s">
        <v>29</v>
      </c>
      <c r="C1217" s="50" t="s">
        <v>29</v>
      </c>
      <c r="D1217" s="50" t="s">
        <v>3736</v>
      </c>
      <c r="E1217" s="50" t="s">
        <v>2814</v>
      </c>
      <c r="F1217" s="50" t="s">
        <v>29</v>
      </c>
      <c r="G1217" s="50" t="s">
        <v>29</v>
      </c>
      <c r="H1217" s="50" t="s">
        <v>2904</v>
      </c>
      <c r="I1217" s="58">
        <v>45279</v>
      </c>
      <c r="J1217" s="50" t="s">
        <v>2816</v>
      </c>
      <c r="K1217" s="59">
        <v>13837.86</v>
      </c>
      <c r="L1217" s="50" t="s">
        <v>37</v>
      </c>
      <c r="M1217" s="51" t="s">
        <v>2747</v>
      </c>
      <c r="N1217" s="50" t="s">
        <v>29</v>
      </c>
      <c r="O1217" s="50" t="s">
        <v>32</v>
      </c>
      <c r="P1217" s="50" t="s">
        <v>32</v>
      </c>
      <c r="Q1217" s="50" t="s">
        <v>3737</v>
      </c>
      <c r="R1217" s="50" t="s">
        <v>29</v>
      </c>
      <c r="S1217" s="50" t="s">
        <v>2751</v>
      </c>
      <c r="T1217" s="50" t="s">
        <v>2215</v>
      </c>
      <c r="U1217" s="50" t="s">
        <v>30</v>
      </c>
      <c r="V1217" s="50" t="str">
        <f>VLOOKUP(A1217,Register!$D$2:$N$1317,11,0)</f>
        <v>CWIP- ROAD &amp; DRAIN INSIDE FACTORY</v>
      </c>
      <c r="W1217" s="50" t="s">
        <v>29</v>
      </c>
      <c r="X1217" s="50" t="s">
        <v>29</v>
      </c>
    </row>
    <row r="1218" spans="1:24" ht="14.1" customHeight="1" x14ac:dyDescent="0.25">
      <c r="A1218" s="50" t="str">
        <f t="shared" si="18"/>
        <v>9100000041-0</v>
      </c>
      <c r="B1218" s="57" t="s">
        <v>29</v>
      </c>
      <c r="C1218" s="50" t="s">
        <v>29</v>
      </c>
      <c r="D1218" s="50" t="s">
        <v>3738</v>
      </c>
      <c r="E1218" s="50" t="s">
        <v>2814</v>
      </c>
      <c r="F1218" s="50" t="s">
        <v>29</v>
      </c>
      <c r="G1218" s="50" t="s">
        <v>29</v>
      </c>
      <c r="H1218" s="50" t="s">
        <v>2904</v>
      </c>
      <c r="I1218" s="58">
        <v>45279</v>
      </c>
      <c r="J1218" s="50" t="s">
        <v>2816</v>
      </c>
      <c r="K1218" s="59">
        <v>3195.92</v>
      </c>
      <c r="L1218" s="50" t="s">
        <v>37</v>
      </c>
      <c r="M1218" s="51" t="s">
        <v>2747</v>
      </c>
      <c r="N1218" s="50" t="s">
        <v>29</v>
      </c>
      <c r="O1218" s="50" t="s">
        <v>32</v>
      </c>
      <c r="P1218" s="50" t="s">
        <v>32</v>
      </c>
      <c r="Q1218" s="50" t="s">
        <v>3739</v>
      </c>
      <c r="R1218" s="50" t="s">
        <v>29</v>
      </c>
      <c r="S1218" s="50" t="s">
        <v>2751</v>
      </c>
      <c r="T1218" s="50" t="s">
        <v>2273</v>
      </c>
      <c r="U1218" s="50" t="s">
        <v>30</v>
      </c>
      <c r="V1218" s="50" t="str">
        <f>VLOOKUP(A1218,Register!$D$2:$N$1317,11,0)</f>
        <v>Dormitory G+3</v>
      </c>
      <c r="W1218" s="50" t="s">
        <v>29</v>
      </c>
      <c r="X1218" s="50" t="s">
        <v>29</v>
      </c>
    </row>
    <row r="1219" spans="1:24" ht="14.1" customHeight="1" x14ac:dyDescent="0.25">
      <c r="A1219" s="50" t="str">
        <f t="shared" ref="A1219:A1282" si="19">CONCATENATE(T1219,"-",U1219)</f>
        <v>9100000041-0</v>
      </c>
      <c r="B1219" s="57" t="s">
        <v>29</v>
      </c>
      <c r="C1219" s="50" t="s">
        <v>29</v>
      </c>
      <c r="D1219" s="50" t="s">
        <v>3738</v>
      </c>
      <c r="E1219" s="50" t="s">
        <v>2814</v>
      </c>
      <c r="F1219" s="50" t="s">
        <v>29</v>
      </c>
      <c r="G1219" s="50" t="s">
        <v>29</v>
      </c>
      <c r="H1219" s="50" t="s">
        <v>2904</v>
      </c>
      <c r="I1219" s="58">
        <v>45279</v>
      </c>
      <c r="J1219" s="50" t="s">
        <v>2816</v>
      </c>
      <c r="K1219" s="59">
        <v>456935.49</v>
      </c>
      <c r="L1219" s="50" t="s">
        <v>37</v>
      </c>
      <c r="M1219" s="51" t="s">
        <v>2747</v>
      </c>
      <c r="N1219" s="50" t="s">
        <v>29</v>
      </c>
      <c r="O1219" s="50" t="s">
        <v>32</v>
      </c>
      <c r="P1219" s="50" t="s">
        <v>32</v>
      </c>
      <c r="Q1219" s="50" t="s">
        <v>3739</v>
      </c>
      <c r="R1219" s="50" t="s">
        <v>29</v>
      </c>
      <c r="S1219" s="50" t="s">
        <v>2751</v>
      </c>
      <c r="T1219" s="50" t="s">
        <v>2273</v>
      </c>
      <c r="U1219" s="50" t="s">
        <v>30</v>
      </c>
      <c r="V1219" s="50" t="str">
        <f>VLOOKUP(A1219,Register!$D$2:$N$1317,11,0)</f>
        <v>Dormitory G+3</v>
      </c>
      <c r="W1219" s="50" t="s">
        <v>29</v>
      </c>
      <c r="X1219" s="50" t="s">
        <v>29</v>
      </c>
    </row>
    <row r="1220" spans="1:24" ht="14.1" customHeight="1" x14ac:dyDescent="0.25">
      <c r="A1220" s="50" t="str">
        <f t="shared" si="19"/>
        <v>9100000041-0</v>
      </c>
      <c r="B1220" s="57" t="s">
        <v>29</v>
      </c>
      <c r="C1220" s="50" t="s">
        <v>29</v>
      </c>
      <c r="D1220" s="50" t="s">
        <v>3738</v>
      </c>
      <c r="E1220" s="50" t="s">
        <v>2814</v>
      </c>
      <c r="F1220" s="50" t="s">
        <v>29</v>
      </c>
      <c r="G1220" s="50" t="s">
        <v>29</v>
      </c>
      <c r="H1220" s="50" t="s">
        <v>2904</v>
      </c>
      <c r="I1220" s="58">
        <v>45279</v>
      </c>
      <c r="J1220" s="50" t="s">
        <v>2816</v>
      </c>
      <c r="K1220" s="59">
        <v>148996.6</v>
      </c>
      <c r="L1220" s="50" t="s">
        <v>37</v>
      </c>
      <c r="M1220" s="51" t="s">
        <v>2747</v>
      </c>
      <c r="N1220" s="50" t="s">
        <v>29</v>
      </c>
      <c r="O1220" s="50" t="s">
        <v>32</v>
      </c>
      <c r="P1220" s="50" t="s">
        <v>32</v>
      </c>
      <c r="Q1220" s="50" t="s">
        <v>3739</v>
      </c>
      <c r="R1220" s="50" t="s">
        <v>29</v>
      </c>
      <c r="S1220" s="50" t="s">
        <v>2751</v>
      </c>
      <c r="T1220" s="50" t="s">
        <v>2273</v>
      </c>
      <c r="U1220" s="50" t="s">
        <v>30</v>
      </c>
      <c r="V1220" s="50" t="str">
        <f>VLOOKUP(A1220,Register!$D$2:$N$1317,11,0)</f>
        <v>Dormitory G+3</v>
      </c>
      <c r="W1220" s="50" t="s">
        <v>29</v>
      </c>
      <c r="X1220" s="50" t="s">
        <v>29</v>
      </c>
    </row>
    <row r="1221" spans="1:24" ht="14.1" customHeight="1" x14ac:dyDescent="0.25">
      <c r="A1221" s="50" t="str">
        <f t="shared" si="19"/>
        <v>9100000016-0</v>
      </c>
      <c r="B1221" s="57" t="s">
        <v>29</v>
      </c>
      <c r="C1221" s="50" t="s">
        <v>29</v>
      </c>
      <c r="D1221" s="50" t="s">
        <v>3740</v>
      </c>
      <c r="E1221" s="50" t="s">
        <v>2814</v>
      </c>
      <c r="F1221" s="50" t="s">
        <v>29</v>
      </c>
      <c r="G1221" s="50" t="s">
        <v>29</v>
      </c>
      <c r="H1221" s="50" t="s">
        <v>2904</v>
      </c>
      <c r="I1221" s="58">
        <v>45279</v>
      </c>
      <c r="J1221" s="50" t="s">
        <v>2816</v>
      </c>
      <c r="K1221" s="59">
        <v>49665.53</v>
      </c>
      <c r="L1221" s="50" t="s">
        <v>37</v>
      </c>
      <c r="M1221" s="51" t="s">
        <v>2747</v>
      </c>
      <c r="N1221" s="50" t="s">
        <v>29</v>
      </c>
      <c r="O1221" s="50" t="s">
        <v>32</v>
      </c>
      <c r="P1221" s="50" t="s">
        <v>32</v>
      </c>
      <c r="Q1221" s="50" t="s">
        <v>3727</v>
      </c>
      <c r="R1221" s="50" t="s">
        <v>29</v>
      </c>
      <c r="S1221" s="50" t="s">
        <v>2751</v>
      </c>
      <c r="T1221" s="50" t="s">
        <v>2215</v>
      </c>
      <c r="U1221" s="50" t="s">
        <v>30</v>
      </c>
      <c r="V1221" s="50" t="str">
        <f>VLOOKUP(A1221,Register!$D$2:$N$1317,11,0)</f>
        <v>CWIP- ROAD &amp; DRAIN INSIDE FACTORY</v>
      </c>
      <c r="W1221" s="50" t="s">
        <v>29</v>
      </c>
      <c r="X1221" s="50" t="s">
        <v>29</v>
      </c>
    </row>
    <row r="1222" spans="1:24" ht="14.1" customHeight="1" x14ac:dyDescent="0.25">
      <c r="A1222" s="50" t="str">
        <f t="shared" si="19"/>
        <v>9100000016-0</v>
      </c>
      <c r="B1222" s="57" t="s">
        <v>29</v>
      </c>
      <c r="C1222" s="50" t="s">
        <v>29</v>
      </c>
      <c r="D1222" s="50" t="s">
        <v>3740</v>
      </c>
      <c r="E1222" s="50" t="s">
        <v>2814</v>
      </c>
      <c r="F1222" s="50" t="s">
        <v>29</v>
      </c>
      <c r="G1222" s="50" t="s">
        <v>29</v>
      </c>
      <c r="H1222" s="50" t="s">
        <v>2904</v>
      </c>
      <c r="I1222" s="58">
        <v>45279</v>
      </c>
      <c r="J1222" s="50" t="s">
        <v>2816</v>
      </c>
      <c r="K1222" s="59">
        <v>13837.87</v>
      </c>
      <c r="L1222" s="50" t="s">
        <v>37</v>
      </c>
      <c r="M1222" s="51" t="s">
        <v>2747</v>
      </c>
      <c r="N1222" s="50" t="s">
        <v>29</v>
      </c>
      <c r="O1222" s="50" t="s">
        <v>32</v>
      </c>
      <c r="P1222" s="50" t="s">
        <v>32</v>
      </c>
      <c r="Q1222" s="50" t="s">
        <v>3727</v>
      </c>
      <c r="R1222" s="50" t="s">
        <v>29</v>
      </c>
      <c r="S1222" s="50" t="s">
        <v>2751</v>
      </c>
      <c r="T1222" s="50" t="s">
        <v>2215</v>
      </c>
      <c r="U1222" s="50" t="s">
        <v>30</v>
      </c>
      <c r="V1222" s="50" t="str">
        <f>VLOOKUP(A1222,Register!$D$2:$N$1317,11,0)</f>
        <v>CWIP- ROAD &amp; DRAIN INSIDE FACTORY</v>
      </c>
      <c r="W1222" s="50" t="s">
        <v>29</v>
      </c>
      <c r="X1222" s="50" t="s">
        <v>29</v>
      </c>
    </row>
    <row r="1223" spans="1:24" ht="14.1" customHeight="1" x14ac:dyDescent="0.25">
      <c r="A1223" s="50" t="str">
        <f t="shared" si="19"/>
        <v>9100000040-0</v>
      </c>
      <c r="B1223" s="57" t="s">
        <v>29</v>
      </c>
      <c r="C1223" s="50" t="s">
        <v>29</v>
      </c>
      <c r="D1223" s="50" t="s">
        <v>3741</v>
      </c>
      <c r="E1223" s="50" t="s">
        <v>2814</v>
      </c>
      <c r="F1223" s="50" t="s">
        <v>29</v>
      </c>
      <c r="G1223" s="50" t="s">
        <v>29</v>
      </c>
      <c r="H1223" s="50" t="s">
        <v>2904</v>
      </c>
      <c r="I1223" s="58">
        <v>45280</v>
      </c>
      <c r="J1223" s="50" t="s">
        <v>2816</v>
      </c>
      <c r="K1223" s="59">
        <v>27675.73</v>
      </c>
      <c r="L1223" s="50" t="s">
        <v>37</v>
      </c>
      <c r="M1223" s="51" t="s">
        <v>2747</v>
      </c>
      <c r="N1223" s="50" t="s">
        <v>29</v>
      </c>
      <c r="O1223" s="50" t="s">
        <v>32</v>
      </c>
      <c r="P1223" s="50" t="s">
        <v>32</v>
      </c>
      <c r="Q1223" s="50" t="s">
        <v>3742</v>
      </c>
      <c r="R1223" s="50" t="s">
        <v>29</v>
      </c>
      <c r="S1223" s="50" t="s">
        <v>2751</v>
      </c>
      <c r="T1223" s="50" t="s">
        <v>2271</v>
      </c>
      <c r="U1223" s="50" t="s">
        <v>30</v>
      </c>
      <c r="V1223" s="50" t="str">
        <f>VLOOKUP(A1223,Register!$D$2:$N$1317,11,0)</f>
        <v>Two Room Set G+3</v>
      </c>
      <c r="W1223" s="50" t="s">
        <v>29</v>
      </c>
      <c r="X1223" s="50" t="s">
        <v>29</v>
      </c>
    </row>
    <row r="1224" spans="1:24" ht="14.1" customHeight="1" x14ac:dyDescent="0.25">
      <c r="A1224" s="50" t="str">
        <f t="shared" si="19"/>
        <v>9100000016-0</v>
      </c>
      <c r="B1224" s="57" t="s">
        <v>29</v>
      </c>
      <c r="C1224" s="50" t="s">
        <v>29</v>
      </c>
      <c r="D1224" s="50" t="s">
        <v>3743</v>
      </c>
      <c r="E1224" s="50" t="s">
        <v>2814</v>
      </c>
      <c r="F1224" s="50" t="s">
        <v>29</v>
      </c>
      <c r="G1224" s="50" t="s">
        <v>29</v>
      </c>
      <c r="H1224" s="50" t="s">
        <v>2904</v>
      </c>
      <c r="I1224" s="58">
        <v>45281</v>
      </c>
      <c r="J1224" s="50" t="s">
        <v>2816</v>
      </c>
      <c r="K1224" s="59">
        <v>27675.73</v>
      </c>
      <c r="L1224" s="50" t="s">
        <v>37</v>
      </c>
      <c r="M1224" s="51" t="s">
        <v>2747</v>
      </c>
      <c r="N1224" s="50" t="s">
        <v>29</v>
      </c>
      <c r="O1224" s="50" t="s">
        <v>32</v>
      </c>
      <c r="P1224" s="50" t="s">
        <v>32</v>
      </c>
      <c r="Q1224" s="50" t="s">
        <v>3735</v>
      </c>
      <c r="R1224" s="50" t="s">
        <v>29</v>
      </c>
      <c r="S1224" s="50" t="s">
        <v>2751</v>
      </c>
      <c r="T1224" s="50" t="s">
        <v>2215</v>
      </c>
      <c r="U1224" s="50" t="s">
        <v>30</v>
      </c>
      <c r="V1224" s="50" t="str">
        <f>VLOOKUP(A1224,Register!$D$2:$N$1317,11,0)</f>
        <v>CWIP- ROAD &amp; DRAIN INSIDE FACTORY</v>
      </c>
      <c r="W1224" s="50" t="s">
        <v>29</v>
      </c>
      <c r="X1224" s="50" t="s">
        <v>29</v>
      </c>
    </row>
    <row r="1225" spans="1:24" ht="14.1" customHeight="1" x14ac:dyDescent="0.25">
      <c r="A1225" s="50" t="str">
        <f t="shared" si="19"/>
        <v>9100000032-0</v>
      </c>
      <c r="B1225" s="57" t="s">
        <v>29</v>
      </c>
      <c r="C1225" s="50" t="s">
        <v>29</v>
      </c>
      <c r="D1225" s="50" t="s">
        <v>3744</v>
      </c>
      <c r="E1225" s="50" t="s">
        <v>2814</v>
      </c>
      <c r="F1225" s="50" t="s">
        <v>29</v>
      </c>
      <c r="G1225" s="50" t="s">
        <v>29</v>
      </c>
      <c r="H1225" s="50" t="s">
        <v>2904</v>
      </c>
      <c r="I1225" s="58">
        <v>45282</v>
      </c>
      <c r="J1225" s="50" t="s">
        <v>2816</v>
      </c>
      <c r="K1225" s="59">
        <v>13837.86</v>
      </c>
      <c r="L1225" s="50" t="s">
        <v>37</v>
      </c>
      <c r="M1225" s="51" t="s">
        <v>2747</v>
      </c>
      <c r="N1225" s="50" t="s">
        <v>29</v>
      </c>
      <c r="O1225" s="50" t="s">
        <v>32</v>
      </c>
      <c r="P1225" s="50" t="s">
        <v>32</v>
      </c>
      <c r="Q1225" s="50" t="s">
        <v>3678</v>
      </c>
      <c r="R1225" s="50" t="s">
        <v>29</v>
      </c>
      <c r="S1225" s="50" t="s">
        <v>2751</v>
      </c>
      <c r="T1225" s="50" t="s">
        <v>2255</v>
      </c>
      <c r="U1225" s="50" t="s">
        <v>30</v>
      </c>
      <c r="V1225" s="50" t="str">
        <f>VLOOKUP(A1225,Register!$D$2:$N$1317,11,0)</f>
        <v>CWIP - CANE YARD ROAD &amp; DRAIN WORK</v>
      </c>
      <c r="W1225" s="50" t="s">
        <v>29</v>
      </c>
      <c r="X1225" s="50" t="s">
        <v>29</v>
      </c>
    </row>
    <row r="1226" spans="1:24" ht="14.1" customHeight="1" x14ac:dyDescent="0.25">
      <c r="A1226" s="50" t="str">
        <f t="shared" si="19"/>
        <v>9100000016-0</v>
      </c>
      <c r="B1226" s="57" t="s">
        <v>29</v>
      </c>
      <c r="C1226" s="50" t="s">
        <v>29</v>
      </c>
      <c r="D1226" s="50" t="s">
        <v>3745</v>
      </c>
      <c r="E1226" s="50" t="s">
        <v>2814</v>
      </c>
      <c r="F1226" s="50" t="s">
        <v>29</v>
      </c>
      <c r="G1226" s="50" t="s">
        <v>29</v>
      </c>
      <c r="H1226" s="50" t="s">
        <v>2904</v>
      </c>
      <c r="I1226" s="58">
        <v>45283</v>
      </c>
      <c r="J1226" s="50" t="s">
        <v>2816</v>
      </c>
      <c r="K1226" s="59">
        <v>8302.7199999999993</v>
      </c>
      <c r="L1226" s="50" t="s">
        <v>37</v>
      </c>
      <c r="M1226" s="51" t="s">
        <v>2747</v>
      </c>
      <c r="N1226" s="50" t="s">
        <v>29</v>
      </c>
      <c r="O1226" s="50" t="s">
        <v>32</v>
      </c>
      <c r="P1226" s="50" t="s">
        <v>32</v>
      </c>
      <c r="Q1226" s="50" t="s">
        <v>3737</v>
      </c>
      <c r="R1226" s="50" t="s">
        <v>29</v>
      </c>
      <c r="S1226" s="50" t="s">
        <v>2751</v>
      </c>
      <c r="T1226" s="50" t="s">
        <v>2215</v>
      </c>
      <c r="U1226" s="50" t="s">
        <v>30</v>
      </c>
      <c r="V1226" s="50" t="str">
        <f>VLOOKUP(A1226,Register!$D$2:$N$1317,11,0)</f>
        <v>CWIP- ROAD &amp; DRAIN INSIDE FACTORY</v>
      </c>
      <c r="W1226" s="50" t="s">
        <v>29</v>
      </c>
      <c r="X1226" s="50" t="s">
        <v>29</v>
      </c>
    </row>
    <row r="1227" spans="1:24" ht="14.1" customHeight="1" x14ac:dyDescent="0.25">
      <c r="A1227" s="50" t="str">
        <f t="shared" si="19"/>
        <v>9100000040-0</v>
      </c>
      <c r="B1227" s="57" t="s">
        <v>29</v>
      </c>
      <c r="C1227" s="50" t="s">
        <v>29</v>
      </c>
      <c r="D1227" s="50" t="s">
        <v>3746</v>
      </c>
      <c r="E1227" s="50" t="s">
        <v>2814</v>
      </c>
      <c r="F1227" s="50" t="s">
        <v>29</v>
      </c>
      <c r="G1227" s="50" t="s">
        <v>29</v>
      </c>
      <c r="H1227" s="50" t="s">
        <v>2904</v>
      </c>
      <c r="I1227" s="58">
        <v>45284</v>
      </c>
      <c r="J1227" s="50" t="s">
        <v>2816</v>
      </c>
      <c r="K1227" s="59">
        <v>27675.73</v>
      </c>
      <c r="L1227" s="50" t="s">
        <v>37</v>
      </c>
      <c r="M1227" s="51" t="s">
        <v>2747</v>
      </c>
      <c r="N1227" s="50" t="s">
        <v>29</v>
      </c>
      <c r="O1227" s="50" t="s">
        <v>32</v>
      </c>
      <c r="P1227" s="50" t="s">
        <v>32</v>
      </c>
      <c r="Q1227" s="50" t="s">
        <v>3742</v>
      </c>
      <c r="R1227" s="50" t="s">
        <v>29</v>
      </c>
      <c r="S1227" s="50" t="s">
        <v>2751</v>
      </c>
      <c r="T1227" s="50" t="s">
        <v>2271</v>
      </c>
      <c r="U1227" s="50" t="s">
        <v>30</v>
      </c>
      <c r="V1227" s="50" t="str">
        <f>VLOOKUP(A1227,Register!$D$2:$N$1317,11,0)</f>
        <v>Two Room Set G+3</v>
      </c>
      <c r="W1227" s="50" t="s">
        <v>29</v>
      </c>
      <c r="X1227" s="50" t="s">
        <v>29</v>
      </c>
    </row>
    <row r="1228" spans="1:24" ht="14.1" customHeight="1" x14ac:dyDescent="0.25">
      <c r="A1228" s="50" t="str">
        <f t="shared" si="19"/>
        <v>9100000032-0</v>
      </c>
      <c r="B1228" s="57" t="s">
        <v>29</v>
      </c>
      <c r="C1228" s="50" t="s">
        <v>29</v>
      </c>
      <c r="D1228" s="50" t="s">
        <v>3747</v>
      </c>
      <c r="E1228" s="50" t="s">
        <v>2814</v>
      </c>
      <c r="F1228" s="50" t="s">
        <v>29</v>
      </c>
      <c r="G1228" s="50" t="s">
        <v>29</v>
      </c>
      <c r="H1228" s="50" t="s">
        <v>2904</v>
      </c>
      <c r="I1228" s="58">
        <v>45285</v>
      </c>
      <c r="J1228" s="50" t="s">
        <v>2816</v>
      </c>
      <c r="K1228" s="59">
        <v>13837.87</v>
      </c>
      <c r="L1228" s="50" t="s">
        <v>37</v>
      </c>
      <c r="M1228" s="51" t="s">
        <v>2747</v>
      </c>
      <c r="N1228" s="50" t="s">
        <v>29</v>
      </c>
      <c r="O1228" s="50" t="s">
        <v>32</v>
      </c>
      <c r="P1228" s="50" t="s">
        <v>32</v>
      </c>
      <c r="Q1228" s="50" t="s">
        <v>3678</v>
      </c>
      <c r="R1228" s="50" t="s">
        <v>29</v>
      </c>
      <c r="S1228" s="50" t="s">
        <v>2751</v>
      </c>
      <c r="T1228" s="50" t="s">
        <v>2255</v>
      </c>
      <c r="U1228" s="50" t="s">
        <v>30</v>
      </c>
      <c r="V1228" s="50" t="str">
        <f>VLOOKUP(A1228,Register!$D$2:$N$1317,11,0)</f>
        <v>CWIP - CANE YARD ROAD &amp; DRAIN WORK</v>
      </c>
      <c r="W1228" s="50" t="s">
        <v>29</v>
      </c>
      <c r="X1228" s="50" t="s">
        <v>29</v>
      </c>
    </row>
    <row r="1229" spans="1:24" ht="14.1" customHeight="1" x14ac:dyDescent="0.25">
      <c r="A1229" s="50" t="str">
        <f t="shared" si="19"/>
        <v>9100000040-0</v>
      </c>
      <c r="B1229" s="57" t="s">
        <v>29</v>
      </c>
      <c r="C1229" s="50" t="s">
        <v>29</v>
      </c>
      <c r="D1229" s="50" t="s">
        <v>3748</v>
      </c>
      <c r="E1229" s="50" t="s">
        <v>2814</v>
      </c>
      <c r="F1229" s="50" t="s">
        <v>29</v>
      </c>
      <c r="G1229" s="50" t="s">
        <v>29</v>
      </c>
      <c r="H1229" s="50" t="s">
        <v>2904</v>
      </c>
      <c r="I1229" s="58">
        <v>45286</v>
      </c>
      <c r="J1229" s="50" t="s">
        <v>2816</v>
      </c>
      <c r="K1229" s="59">
        <v>73228.479999999996</v>
      </c>
      <c r="L1229" s="50" t="s">
        <v>37</v>
      </c>
      <c r="M1229" s="51" t="s">
        <v>2747</v>
      </c>
      <c r="N1229" s="50" t="s">
        <v>29</v>
      </c>
      <c r="O1229" s="50" t="s">
        <v>32</v>
      </c>
      <c r="P1229" s="50" t="s">
        <v>32</v>
      </c>
      <c r="Q1229" s="50" t="s">
        <v>3749</v>
      </c>
      <c r="R1229" s="50" t="s">
        <v>29</v>
      </c>
      <c r="S1229" s="50" t="s">
        <v>2751</v>
      </c>
      <c r="T1229" s="50" t="s">
        <v>2271</v>
      </c>
      <c r="U1229" s="50" t="s">
        <v>30</v>
      </c>
      <c r="V1229" s="50" t="str">
        <f>VLOOKUP(A1229,Register!$D$2:$N$1317,11,0)</f>
        <v>Two Room Set G+3</v>
      </c>
      <c r="W1229" s="50" t="s">
        <v>29</v>
      </c>
      <c r="X1229" s="50" t="s">
        <v>29</v>
      </c>
    </row>
    <row r="1230" spans="1:24" ht="14.1" customHeight="1" x14ac:dyDescent="0.25">
      <c r="A1230" s="50" t="str">
        <f t="shared" si="19"/>
        <v>9100000041-0</v>
      </c>
      <c r="B1230" s="57" t="s">
        <v>29</v>
      </c>
      <c r="C1230" s="50" t="s">
        <v>29</v>
      </c>
      <c r="D1230" s="50" t="s">
        <v>3750</v>
      </c>
      <c r="E1230" s="50" t="s">
        <v>2814</v>
      </c>
      <c r="F1230" s="50" t="s">
        <v>29</v>
      </c>
      <c r="G1230" s="50" t="s">
        <v>29</v>
      </c>
      <c r="H1230" s="50" t="s">
        <v>2904</v>
      </c>
      <c r="I1230" s="58">
        <v>45286</v>
      </c>
      <c r="J1230" s="50" t="s">
        <v>2816</v>
      </c>
      <c r="K1230" s="59">
        <v>300</v>
      </c>
      <c r="L1230" s="50" t="s">
        <v>37</v>
      </c>
      <c r="M1230" s="51" t="s">
        <v>2747</v>
      </c>
      <c r="N1230" s="50" t="s">
        <v>29</v>
      </c>
      <c r="O1230" s="50" t="s">
        <v>32</v>
      </c>
      <c r="P1230" s="50" t="s">
        <v>32</v>
      </c>
      <c r="Q1230" s="50" t="s">
        <v>3751</v>
      </c>
      <c r="R1230" s="50" t="s">
        <v>29</v>
      </c>
      <c r="S1230" s="50" t="s">
        <v>2751</v>
      </c>
      <c r="T1230" s="50" t="s">
        <v>2273</v>
      </c>
      <c r="U1230" s="50" t="s">
        <v>30</v>
      </c>
      <c r="V1230" s="50" t="str">
        <f>VLOOKUP(A1230,Register!$D$2:$N$1317,11,0)</f>
        <v>Dormitory G+3</v>
      </c>
      <c r="W1230" s="50" t="s">
        <v>29</v>
      </c>
      <c r="X1230" s="50" t="s">
        <v>29</v>
      </c>
    </row>
    <row r="1231" spans="1:24" ht="14.1" customHeight="1" x14ac:dyDescent="0.25">
      <c r="A1231" s="50" t="str">
        <f t="shared" si="19"/>
        <v>9100000041-0</v>
      </c>
      <c r="B1231" s="57" t="s">
        <v>29</v>
      </c>
      <c r="C1231" s="50" t="s">
        <v>29</v>
      </c>
      <c r="D1231" s="50" t="s">
        <v>3750</v>
      </c>
      <c r="E1231" s="50" t="s">
        <v>2814</v>
      </c>
      <c r="F1231" s="50" t="s">
        <v>29</v>
      </c>
      <c r="G1231" s="50" t="s">
        <v>29</v>
      </c>
      <c r="H1231" s="50" t="s">
        <v>2904</v>
      </c>
      <c r="I1231" s="58">
        <v>45286</v>
      </c>
      <c r="J1231" s="50" t="s">
        <v>2816</v>
      </c>
      <c r="K1231" s="59">
        <v>4000</v>
      </c>
      <c r="L1231" s="50" t="s">
        <v>37</v>
      </c>
      <c r="M1231" s="51" t="s">
        <v>2747</v>
      </c>
      <c r="N1231" s="50" t="s">
        <v>29</v>
      </c>
      <c r="O1231" s="50" t="s">
        <v>32</v>
      </c>
      <c r="P1231" s="50" t="s">
        <v>32</v>
      </c>
      <c r="Q1231" s="50" t="s">
        <v>3751</v>
      </c>
      <c r="R1231" s="50" t="s">
        <v>29</v>
      </c>
      <c r="S1231" s="50" t="s">
        <v>2751</v>
      </c>
      <c r="T1231" s="50" t="s">
        <v>2273</v>
      </c>
      <c r="U1231" s="50" t="s">
        <v>30</v>
      </c>
      <c r="V1231" s="50" t="str">
        <f>VLOOKUP(A1231,Register!$D$2:$N$1317,11,0)</f>
        <v>Dormitory G+3</v>
      </c>
      <c r="W1231" s="50" t="s">
        <v>29</v>
      </c>
      <c r="X1231" s="50" t="s">
        <v>29</v>
      </c>
    </row>
    <row r="1232" spans="1:24" ht="14.1" customHeight="1" x14ac:dyDescent="0.25">
      <c r="A1232" s="50" t="str">
        <f t="shared" si="19"/>
        <v>9100000041-0</v>
      </c>
      <c r="B1232" s="57" t="s">
        <v>29</v>
      </c>
      <c r="C1232" s="50" t="s">
        <v>29</v>
      </c>
      <c r="D1232" s="50" t="s">
        <v>3750</v>
      </c>
      <c r="E1232" s="50" t="s">
        <v>2814</v>
      </c>
      <c r="F1232" s="50" t="s">
        <v>29</v>
      </c>
      <c r="G1232" s="50" t="s">
        <v>29</v>
      </c>
      <c r="H1232" s="50" t="s">
        <v>2904</v>
      </c>
      <c r="I1232" s="58">
        <v>45286</v>
      </c>
      <c r="J1232" s="50" t="s">
        <v>2816</v>
      </c>
      <c r="K1232" s="59">
        <v>225</v>
      </c>
      <c r="L1232" s="50" t="s">
        <v>37</v>
      </c>
      <c r="M1232" s="51" t="s">
        <v>2747</v>
      </c>
      <c r="N1232" s="50" t="s">
        <v>29</v>
      </c>
      <c r="O1232" s="50" t="s">
        <v>32</v>
      </c>
      <c r="P1232" s="50" t="s">
        <v>32</v>
      </c>
      <c r="Q1232" s="50" t="s">
        <v>3751</v>
      </c>
      <c r="R1232" s="50" t="s">
        <v>29</v>
      </c>
      <c r="S1232" s="50" t="s">
        <v>2751</v>
      </c>
      <c r="T1232" s="50" t="s">
        <v>2273</v>
      </c>
      <c r="U1232" s="50" t="s">
        <v>30</v>
      </c>
      <c r="V1232" s="50" t="str">
        <f>VLOOKUP(A1232,Register!$D$2:$N$1317,11,0)</f>
        <v>Dormitory G+3</v>
      </c>
      <c r="W1232" s="50" t="s">
        <v>29</v>
      </c>
      <c r="X1232" s="50" t="s">
        <v>29</v>
      </c>
    </row>
    <row r="1233" spans="1:24" ht="14.1" customHeight="1" x14ac:dyDescent="0.25">
      <c r="A1233" s="50" t="str">
        <f t="shared" si="19"/>
        <v>9100000016-0</v>
      </c>
      <c r="B1233" s="57" t="s">
        <v>29</v>
      </c>
      <c r="C1233" s="50" t="s">
        <v>29</v>
      </c>
      <c r="D1233" s="50" t="s">
        <v>3752</v>
      </c>
      <c r="E1233" s="50" t="s">
        <v>2814</v>
      </c>
      <c r="F1233" s="50" t="s">
        <v>29</v>
      </c>
      <c r="G1233" s="50" t="s">
        <v>29</v>
      </c>
      <c r="H1233" s="50" t="s">
        <v>2904</v>
      </c>
      <c r="I1233" s="58">
        <v>45287</v>
      </c>
      <c r="J1233" s="50" t="s">
        <v>2816</v>
      </c>
      <c r="K1233" s="59">
        <v>13837.87</v>
      </c>
      <c r="L1233" s="50" t="s">
        <v>37</v>
      </c>
      <c r="M1233" s="51" t="s">
        <v>2747</v>
      </c>
      <c r="N1233" s="50" t="s">
        <v>29</v>
      </c>
      <c r="O1233" s="50" t="s">
        <v>32</v>
      </c>
      <c r="P1233" s="50" t="s">
        <v>32</v>
      </c>
      <c r="Q1233" s="50" t="s">
        <v>3753</v>
      </c>
      <c r="R1233" s="50" t="s">
        <v>29</v>
      </c>
      <c r="S1233" s="50" t="s">
        <v>2751</v>
      </c>
      <c r="T1233" s="50" t="s">
        <v>2215</v>
      </c>
      <c r="U1233" s="50" t="s">
        <v>30</v>
      </c>
      <c r="V1233" s="50" t="str">
        <f>VLOOKUP(A1233,Register!$D$2:$N$1317,11,0)</f>
        <v>CWIP- ROAD &amp; DRAIN INSIDE FACTORY</v>
      </c>
      <c r="W1233" s="50" t="s">
        <v>29</v>
      </c>
      <c r="X1233" s="50" t="s">
        <v>29</v>
      </c>
    </row>
    <row r="1234" spans="1:24" ht="14.1" customHeight="1" x14ac:dyDescent="0.25">
      <c r="A1234" s="50" t="str">
        <f t="shared" si="19"/>
        <v>9100000041-0</v>
      </c>
      <c r="B1234" s="57" t="s">
        <v>29</v>
      </c>
      <c r="C1234" s="50" t="s">
        <v>29</v>
      </c>
      <c r="D1234" s="50" t="s">
        <v>3754</v>
      </c>
      <c r="E1234" s="50" t="s">
        <v>2814</v>
      </c>
      <c r="F1234" s="50" t="s">
        <v>29</v>
      </c>
      <c r="G1234" s="50" t="s">
        <v>29</v>
      </c>
      <c r="H1234" s="50" t="s">
        <v>2904</v>
      </c>
      <c r="I1234" s="58">
        <v>45287</v>
      </c>
      <c r="J1234" s="50" t="s">
        <v>2816</v>
      </c>
      <c r="K1234" s="59">
        <v>360</v>
      </c>
      <c r="L1234" s="50" t="s">
        <v>37</v>
      </c>
      <c r="M1234" s="51" t="s">
        <v>2747</v>
      </c>
      <c r="N1234" s="50" t="s">
        <v>29</v>
      </c>
      <c r="O1234" s="50" t="s">
        <v>32</v>
      </c>
      <c r="P1234" s="50" t="s">
        <v>32</v>
      </c>
      <c r="Q1234" s="50" t="s">
        <v>3751</v>
      </c>
      <c r="R1234" s="50" t="s">
        <v>29</v>
      </c>
      <c r="S1234" s="50" t="s">
        <v>2751</v>
      </c>
      <c r="T1234" s="50" t="s">
        <v>2273</v>
      </c>
      <c r="U1234" s="50" t="s">
        <v>30</v>
      </c>
      <c r="V1234" s="50" t="str">
        <f>VLOOKUP(A1234,Register!$D$2:$N$1317,11,0)</f>
        <v>Dormitory G+3</v>
      </c>
      <c r="W1234" s="50" t="s">
        <v>29</v>
      </c>
      <c r="X1234" s="50" t="s">
        <v>29</v>
      </c>
    </row>
    <row r="1235" spans="1:24" ht="14.1" customHeight="1" x14ac:dyDescent="0.25">
      <c r="A1235" s="50" t="str">
        <f t="shared" si="19"/>
        <v>9100000026-0</v>
      </c>
      <c r="B1235" s="57" t="s">
        <v>29</v>
      </c>
      <c r="C1235" s="50" t="s">
        <v>29</v>
      </c>
      <c r="D1235" s="50" t="s">
        <v>3755</v>
      </c>
      <c r="E1235" s="50" t="s">
        <v>2814</v>
      </c>
      <c r="F1235" s="50" t="s">
        <v>29</v>
      </c>
      <c r="G1235" s="50" t="s">
        <v>29</v>
      </c>
      <c r="H1235" s="50" t="s">
        <v>2904</v>
      </c>
      <c r="I1235" s="58">
        <v>45287</v>
      </c>
      <c r="J1235" s="50" t="s">
        <v>2816</v>
      </c>
      <c r="K1235" s="59">
        <v>75</v>
      </c>
      <c r="L1235" s="50" t="s">
        <v>37</v>
      </c>
      <c r="M1235" s="51" t="s">
        <v>2747</v>
      </c>
      <c r="N1235" s="50" t="s">
        <v>29</v>
      </c>
      <c r="O1235" s="50" t="s">
        <v>32</v>
      </c>
      <c r="P1235" s="50" t="s">
        <v>32</v>
      </c>
      <c r="Q1235" s="50" t="s">
        <v>3756</v>
      </c>
      <c r="R1235" s="50" t="s">
        <v>29</v>
      </c>
      <c r="S1235" s="50" t="s">
        <v>2751</v>
      </c>
      <c r="T1235" s="50" t="s">
        <v>2240</v>
      </c>
      <c r="U1235" s="50" t="s">
        <v>30</v>
      </c>
      <c r="V1235" s="50" t="str">
        <f>VLOOKUP(A1235,Register!$D$2:$N$1317,11,0)</f>
        <v>One Room Set (G+3)</v>
      </c>
      <c r="W1235" s="50" t="s">
        <v>29</v>
      </c>
      <c r="X1235" s="50" t="s">
        <v>29</v>
      </c>
    </row>
    <row r="1236" spans="1:24" ht="14.1" customHeight="1" x14ac:dyDescent="0.25">
      <c r="A1236" s="50" t="str">
        <f t="shared" si="19"/>
        <v>9100000026-0</v>
      </c>
      <c r="B1236" s="57" t="s">
        <v>29</v>
      </c>
      <c r="C1236" s="50" t="s">
        <v>29</v>
      </c>
      <c r="D1236" s="50" t="s">
        <v>3755</v>
      </c>
      <c r="E1236" s="50" t="s">
        <v>2814</v>
      </c>
      <c r="F1236" s="50" t="s">
        <v>29</v>
      </c>
      <c r="G1236" s="50" t="s">
        <v>29</v>
      </c>
      <c r="H1236" s="50" t="s">
        <v>2904</v>
      </c>
      <c r="I1236" s="58">
        <v>45287</v>
      </c>
      <c r="J1236" s="50" t="s">
        <v>2816</v>
      </c>
      <c r="K1236" s="59">
        <v>57.96</v>
      </c>
      <c r="L1236" s="50" t="s">
        <v>37</v>
      </c>
      <c r="M1236" s="51" t="s">
        <v>2747</v>
      </c>
      <c r="N1236" s="50" t="s">
        <v>29</v>
      </c>
      <c r="O1236" s="50" t="s">
        <v>32</v>
      </c>
      <c r="P1236" s="50" t="s">
        <v>32</v>
      </c>
      <c r="Q1236" s="50" t="s">
        <v>3756</v>
      </c>
      <c r="R1236" s="50" t="s">
        <v>29</v>
      </c>
      <c r="S1236" s="50" t="s">
        <v>2751</v>
      </c>
      <c r="T1236" s="50" t="s">
        <v>2240</v>
      </c>
      <c r="U1236" s="50" t="s">
        <v>30</v>
      </c>
      <c r="V1236" s="50" t="str">
        <f>VLOOKUP(A1236,Register!$D$2:$N$1317,11,0)</f>
        <v>One Room Set (G+3)</v>
      </c>
      <c r="W1236" s="50" t="s">
        <v>29</v>
      </c>
      <c r="X1236" s="50" t="s">
        <v>29</v>
      </c>
    </row>
    <row r="1237" spans="1:24" ht="14.1" customHeight="1" x14ac:dyDescent="0.25">
      <c r="A1237" s="50" t="str">
        <f t="shared" si="19"/>
        <v>9100000026-0</v>
      </c>
      <c r="B1237" s="57" t="s">
        <v>29</v>
      </c>
      <c r="C1237" s="50" t="s">
        <v>29</v>
      </c>
      <c r="D1237" s="50" t="s">
        <v>3755</v>
      </c>
      <c r="E1237" s="50" t="s">
        <v>2814</v>
      </c>
      <c r="F1237" s="50" t="s">
        <v>29</v>
      </c>
      <c r="G1237" s="50" t="s">
        <v>29</v>
      </c>
      <c r="H1237" s="50" t="s">
        <v>2904</v>
      </c>
      <c r="I1237" s="58">
        <v>45287</v>
      </c>
      <c r="J1237" s="50" t="s">
        <v>2816</v>
      </c>
      <c r="K1237" s="59">
        <v>61.98</v>
      </c>
      <c r="L1237" s="50" t="s">
        <v>37</v>
      </c>
      <c r="M1237" s="51" t="s">
        <v>2747</v>
      </c>
      <c r="N1237" s="50" t="s">
        <v>29</v>
      </c>
      <c r="O1237" s="50" t="s">
        <v>32</v>
      </c>
      <c r="P1237" s="50" t="s">
        <v>32</v>
      </c>
      <c r="Q1237" s="50" t="s">
        <v>3756</v>
      </c>
      <c r="R1237" s="50" t="s">
        <v>29</v>
      </c>
      <c r="S1237" s="50" t="s">
        <v>2751</v>
      </c>
      <c r="T1237" s="50" t="s">
        <v>2240</v>
      </c>
      <c r="U1237" s="50" t="s">
        <v>30</v>
      </c>
      <c r="V1237" s="50" t="str">
        <f>VLOOKUP(A1237,Register!$D$2:$N$1317,11,0)</f>
        <v>One Room Set (G+3)</v>
      </c>
      <c r="W1237" s="50" t="s">
        <v>29</v>
      </c>
      <c r="X1237" s="50" t="s">
        <v>29</v>
      </c>
    </row>
    <row r="1238" spans="1:24" ht="14.1" customHeight="1" x14ac:dyDescent="0.25">
      <c r="A1238" s="50" t="str">
        <f t="shared" si="19"/>
        <v>9100000026-0</v>
      </c>
      <c r="B1238" s="57" t="s">
        <v>29</v>
      </c>
      <c r="C1238" s="50" t="s">
        <v>29</v>
      </c>
      <c r="D1238" s="50" t="s">
        <v>3755</v>
      </c>
      <c r="E1238" s="50" t="s">
        <v>2814</v>
      </c>
      <c r="F1238" s="50" t="s">
        <v>29</v>
      </c>
      <c r="G1238" s="50" t="s">
        <v>29</v>
      </c>
      <c r="H1238" s="50" t="s">
        <v>2904</v>
      </c>
      <c r="I1238" s="58">
        <v>45287</v>
      </c>
      <c r="J1238" s="50" t="s">
        <v>2816</v>
      </c>
      <c r="K1238" s="59">
        <v>8</v>
      </c>
      <c r="L1238" s="50" t="s">
        <v>37</v>
      </c>
      <c r="M1238" s="51" t="s">
        <v>2747</v>
      </c>
      <c r="N1238" s="50" t="s">
        <v>29</v>
      </c>
      <c r="O1238" s="50" t="s">
        <v>32</v>
      </c>
      <c r="P1238" s="50" t="s">
        <v>32</v>
      </c>
      <c r="Q1238" s="50" t="s">
        <v>3756</v>
      </c>
      <c r="R1238" s="50" t="s">
        <v>29</v>
      </c>
      <c r="S1238" s="50" t="s">
        <v>2751</v>
      </c>
      <c r="T1238" s="50" t="s">
        <v>2240</v>
      </c>
      <c r="U1238" s="50" t="s">
        <v>30</v>
      </c>
      <c r="V1238" s="50" t="str">
        <f>VLOOKUP(A1238,Register!$D$2:$N$1317,11,0)</f>
        <v>One Room Set (G+3)</v>
      </c>
      <c r="W1238" s="50" t="s">
        <v>29</v>
      </c>
      <c r="X1238" s="50" t="s">
        <v>29</v>
      </c>
    </row>
    <row r="1239" spans="1:24" ht="14.1" customHeight="1" x14ac:dyDescent="0.25">
      <c r="A1239" s="50" t="str">
        <f t="shared" si="19"/>
        <v>9100000026-0</v>
      </c>
      <c r="B1239" s="57" t="s">
        <v>29</v>
      </c>
      <c r="C1239" s="50" t="s">
        <v>29</v>
      </c>
      <c r="D1239" s="50" t="s">
        <v>3755</v>
      </c>
      <c r="E1239" s="50" t="s">
        <v>2814</v>
      </c>
      <c r="F1239" s="50" t="s">
        <v>29</v>
      </c>
      <c r="G1239" s="50" t="s">
        <v>29</v>
      </c>
      <c r="H1239" s="50" t="s">
        <v>2904</v>
      </c>
      <c r="I1239" s="58">
        <v>45287</v>
      </c>
      <c r="J1239" s="50" t="s">
        <v>2816</v>
      </c>
      <c r="K1239" s="59">
        <v>8.5</v>
      </c>
      <c r="L1239" s="50" t="s">
        <v>37</v>
      </c>
      <c r="M1239" s="51" t="s">
        <v>2747</v>
      </c>
      <c r="N1239" s="50" t="s">
        <v>29</v>
      </c>
      <c r="O1239" s="50" t="s">
        <v>32</v>
      </c>
      <c r="P1239" s="50" t="s">
        <v>32</v>
      </c>
      <c r="Q1239" s="50" t="s">
        <v>3756</v>
      </c>
      <c r="R1239" s="50" t="s">
        <v>29</v>
      </c>
      <c r="S1239" s="50" t="s">
        <v>2751</v>
      </c>
      <c r="T1239" s="50" t="s">
        <v>2240</v>
      </c>
      <c r="U1239" s="50" t="s">
        <v>30</v>
      </c>
      <c r="V1239" s="50" t="str">
        <f>VLOOKUP(A1239,Register!$D$2:$N$1317,11,0)</f>
        <v>One Room Set (G+3)</v>
      </c>
      <c r="W1239" s="50" t="s">
        <v>29</v>
      </c>
      <c r="X1239" s="50" t="s">
        <v>29</v>
      </c>
    </row>
    <row r="1240" spans="1:24" ht="14.1" customHeight="1" x14ac:dyDescent="0.25">
      <c r="A1240" s="50" t="str">
        <f t="shared" si="19"/>
        <v>9100000040-0</v>
      </c>
      <c r="B1240" s="57" t="s">
        <v>29</v>
      </c>
      <c r="C1240" s="50" t="s">
        <v>29</v>
      </c>
      <c r="D1240" s="50" t="s">
        <v>3757</v>
      </c>
      <c r="E1240" s="50" t="s">
        <v>2814</v>
      </c>
      <c r="F1240" s="50" t="s">
        <v>29</v>
      </c>
      <c r="G1240" s="50" t="s">
        <v>29</v>
      </c>
      <c r="H1240" s="50" t="s">
        <v>2904</v>
      </c>
      <c r="I1240" s="58">
        <v>45288</v>
      </c>
      <c r="J1240" s="50" t="s">
        <v>2816</v>
      </c>
      <c r="K1240" s="59">
        <v>12015.12</v>
      </c>
      <c r="L1240" s="50" t="s">
        <v>37</v>
      </c>
      <c r="M1240" s="51" t="s">
        <v>2747</v>
      </c>
      <c r="N1240" s="50" t="s">
        <v>29</v>
      </c>
      <c r="O1240" s="50" t="s">
        <v>32</v>
      </c>
      <c r="P1240" s="50" t="s">
        <v>32</v>
      </c>
      <c r="Q1240" s="50" t="s">
        <v>3758</v>
      </c>
      <c r="R1240" s="50" t="s">
        <v>29</v>
      </c>
      <c r="S1240" s="50" t="s">
        <v>2751</v>
      </c>
      <c r="T1240" s="50" t="s">
        <v>2271</v>
      </c>
      <c r="U1240" s="50" t="s">
        <v>30</v>
      </c>
      <c r="V1240" s="50" t="str">
        <f>VLOOKUP(A1240,Register!$D$2:$N$1317,11,0)</f>
        <v>Two Room Set G+3</v>
      </c>
      <c r="W1240" s="50" t="s">
        <v>29</v>
      </c>
      <c r="X1240" s="50" t="s">
        <v>29</v>
      </c>
    </row>
    <row r="1241" spans="1:24" ht="14.1" customHeight="1" x14ac:dyDescent="0.25">
      <c r="A1241" s="50" t="str">
        <f t="shared" si="19"/>
        <v>9100000032-0</v>
      </c>
      <c r="B1241" s="57" t="s">
        <v>29</v>
      </c>
      <c r="C1241" s="50" t="s">
        <v>29</v>
      </c>
      <c r="D1241" s="50" t="s">
        <v>3759</v>
      </c>
      <c r="E1241" s="50" t="s">
        <v>2814</v>
      </c>
      <c r="F1241" s="50" t="s">
        <v>29</v>
      </c>
      <c r="G1241" s="50" t="s">
        <v>29</v>
      </c>
      <c r="H1241" s="50" t="s">
        <v>2904</v>
      </c>
      <c r="I1241" s="58">
        <v>45288</v>
      </c>
      <c r="J1241" s="50" t="s">
        <v>2816</v>
      </c>
      <c r="K1241" s="59">
        <v>12015.12</v>
      </c>
      <c r="L1241" s="50" t="s">
        <v>37</v>
      </c>
      <c r="M1241" s="51" t="s">
        <v>2747</v>
      </c>
      <c r="N1241" s="50" t="s">
        <v>29</v>
      </c>
      <c r="O1241" s="50" t="s">
        <v>32</v>
      </c>
      <c r="P1241" s="50" t="s">
        <v>32</v>
      </c>
      <c r="Q1241" s="50" t="s">
        <v>3727</v>
      </c>
      <c r="R1241" s="50" t="s">
        <v>29</v>
      </c>
      <c r="S1241" s="50" t="s">
        <v>2751</v>
      </c>
      <c r="T1241" s="50" t="s">
        <v>2255</v>
      </c>
      <c r="U1241" s="50" t="s">
        <v>30</v>
      </c>
      <c r="V1241" s="50" t="str">
        <f>VLOOKUP(A1241,Register!$D$2:$N$1317,11,0)</f>
        <v>CWIP - CANE YARD ROAD &amp; DRAIN WORK</v>
      </c>
      <c r="W1241" s="50" t="s">
        <v>29</v>
      </c>
      <c r="X1241" s="50" t="s">
        <v>29</v>
      </c>
    </row>
    <row r="1242" spans="1:24" ht="14.1" customHeight="1" x14ac:dyDescent="0.25">
      <c r="A1242" s="50" t="str">
        <f t="shared" si="19"/>
        <v>9100000047-0</v>
      </c>
      <c r="B1242" s="57" t="s">
        <v>29</v>
      </c>
      <c r="C1242" s="50" t="s">
        <v>29</v>
      </c>
      <c r="D1242" s="50" t="s">
        <v>3760</v>
      </c>
      <c r="E1242" s="50" t="s">
        <v>2814</v>
      </c>
      <c r="F1242" s="50" t="s">
        <v>29</v>
      </c>
      <c r="G1242" s="50" t="s">
        <v>29</v>
      </c>
      <c r="H1242" s="50" t="s">
        <v>2904</v>
      </c>
      <c r="I1242" s="58">
        <v>45288</v>
      </c>
      <c r="J1242" s="50" t="s">
        <v>2816</v>
      </c>
      <c r="K1242" s="59">
        <v>12015.12</v>
      </c>
      <c r="L1242" s="50" t="s">
        <v>37</v>
      </c>
      <c r="M1242" s="51" t="s">
        <v>2747</v>
      </c>
      <c r="N1242" s="50" t="s">
        <v>29</v>
      </c>
      <c r="O1242" s="50" t="s">
        <v>32</v>
      </c>
      <c r="P1242" s="50" t="s">
        <v>32</v>
      </c>
      <c r="Q1242" s="50" t="s">
        <v>3761</v>
      </c>
      <c r="R1242" s="50" t="s">
        <v>29</v>
      </c>
      <c r="S1242" s="50" t="s">
        <v>2751</v>
      </c>
      <c r="T1242" s="50" t="s">
        <v>2287</v>
      </c>
      <c r="U1242" s="50" t="s">
        <v>30</v>
      </c>
      <c r="V1242" s="50" t="str">
        <f>VLOOKUP(A1242,Register!$D$2:$N$1317,11,0)</f>
        <v>CWIP-DORMATORY (G+3) cane yard</v>
      </c>
      <c r="W1242" s="50" t="s">
        <v>29</v>
      </c>
      <c r="X1242" s="50" t="s">
        <v>29</v>
      </c>
    </row>
    <row r="1243" spans="1:24" ht="14.1" customHeight="1" x14ac:dyDescent="0.25">
      <c r="A1243" s="50" t="str">
        <f t="shared" si="19"/>
        <v>9100000041-0</v>
      </c>
      <c r="B1243" s="57" t="s">
        <v>29</v>
      </c>
      <c r="C1243" s="50" t="s">
        <v>29</v>
      </c>
      <c r="D1243" s="50" t="s">
        <v>3762</v>
      </c>
      <c r="E1243" s="50" t="s">
        <v>2814</v>
      </c>
      <c r="F1243" s="50" t="s">
        <v>29</v>
      </c>
      <c r="G1243" s="50" t="s">
        <v>29</v>
      </c>
      <c r="H1243" s="50" t="s">
        <v>2904</v>
      </c>
      <c r="I1243" s="58">
        <v>45288</v>
      </c>
      <c r="J1243" s="50" t="s">
        <v>2816</v>
      </c>
      <c r="K1243" s="59">
        <v>24030.23</v>
      </c>
      <c r="L1243" s="50" t="s">
        <v>37</v>
      </c>
      <c r="M1243" s="51" t="s">
        <v>2747</v>
      </c>
      <c r="N1243" s="50" t="s">
        <v>29</v>
      </c>
      <c r="O1243" s="50" t="s">
        <v>32</v>
      </c>
      <c r="P1243" s="50" t="s">
        <v>32</v>
      </c>
      <c r="Q1243" s="50" t="s">
        <v>3763</v>
      </c>
      <c r="R1243" s="50" t="s">
        <v>29</v>
      </c>
      <c r="S1243" s="50" t="s">
        <v>2751</v>
      </c>
      <c r="T1243" s="50" t="s">
        <v>2273</v>
      </c>
      <c r="U1243" s="50" t="s">
        <v>30</v>
      </c>
      <c r="V1243" s="50" t="str">
        <f>VLOOKUP(A1243,Register!$D$2:$N$1317,11,0)</f>
        <v>Dormitory G+3</v>
      </c>
      <c r="W1243" s="50" t="s">
        <v>29</v>
      </c>
      <c r="X1243" s="50" t="s">
        <v>29</v>
      </c>
    </row>
    <row r="1244" spans="1:24" ht="14.1" customHeight="1" x14ac:dyDescent="0.25">
      <c r="A1244" s="50" t="str">
        <f t="shared" si="19"/>
        <v>9100000041-0</v>
      </c>
      <c r="B1244" s="57" t="s">
        <v>29</v>
      </c>
      <c r="C1244" s="50" t="s">
        <v>29</v>
      </c>
      <c r="D1244" s="50" t="s">
        <v>3764</v>
      </c>
      <c r="E1244" s="50" t="s">
        <v>2814</v>
      </c>
      <c r="F1244" s="50" t="s">
        <v>29</v>
      </c>
      <c r="G1244" s="50" t="s">
        <v>29</v>
      </c>
      <c r="H1244" s="50" t="s">
        <v>2904</v>
      </c>
      <c r="I1244" s="58">
        <v>45288</v>
      </c>
      <c r="J1244" s="50" t="s">
        <v>2816</v>
      </c>
      <c r="K1244" s="59">
        <v>165506.97</v>
      </c>
      <c r="L1244" s="50" t="s">
        <v>37</v>
      </c>
      <c r="M1244" s="51" t="s">
        <v>2747</v>
      </c>
      <c r="N1244" s="50" t="s">
        <v>29</v>
      </c>
      <c r="O1244" s="50" t="s">
        <v>32</v>
      </c>
      <c r="P1244" s="50" t="s">
        <v>32</v>
      </c>
      <c r="Q1244" s="50" t="s">
        <v>3678</v>
      </c>
      <c r="R1244" s="50" t="s">
        <v>29</v>
      </c>
      <c r="S1244" s="50" t="s">
        <v>2751</v>
      </c>
      <c r="T1244" s="50" t="s">
        <v>2273</v>
      </c>
      <c r="U1244" s="50" t="s">
        <v>30</v>
      </c>
      <c r="V1244" s="50" t="str">
        <f>VLOOKUP(A1244,Register!$D$2:$N$1317,11,0)</f>
        <v>Dormitory G+3</v>
      </c>
      <c r="W1244" s="50" t="s">
        <v>29</v>
      </c>
      <c r="X1244" s="50" t="s">
        <v>29</v>
      </c>
    </row>
    <row r="1245" spans="1:24" ht="14.1" customHeight="1" x14ac:dyDescent="0.25">
      <c r="A1245" s="50" t="str">
        <f t="shared" si="19"/>
        <v>9100000041-0</v>
      </c>
      <c r="B1245" s="57" t="s">
        <v>29</v>
      </c>
      <c r="C1245" s="50" t="s">
        <v>29</v>
      </c>
      <c r="D1245" s="50" t="s">
        <v>3764</v>
      </c>
      <c r="E1245" s="50" t="s">
        <v>2814</v>
      </c>
      <c r="F1245" s="50" t="s">
        <v>29</v>
      </c>
      <c r="G1245" s="50" t="s">
        <v>29</v>
      </c>
      <c r="H1245" s="50" t="s">
        <v>2904</v>
      </c>
      <c r="I1245" s="58">
        <v>45288</v>
      </c>
      <c r="J1245" s="50" t="s">
        <v>2816</v>
      </c>
      <c r="K1245" s="59">
        <v>364085.36</v>
      </c>
      <c r="L1245" s="50" t="s">
        <v>37</v>
      </c>
      <c r="M1245" s="51" t="s">
        <v>2747</v>
      </c>
      <c r="N1245" s="50" t="s">
        <v>29</v>
      </c>
      <c r="O1245" s="50" t="s">
        <v>32</v>
      </c>
      <c r="P1245" s="50" t="s">
        <v>32</v>
      </c>
      <c r="Q1245" s="50" t="s">
        <v>3678</v>
      </c>
      <c r="R1245" s="50" t="s">
        <v>29</v>
      </c>
      <c r="S1245" s="50" t="s">
        <v>2751</v>
      </c>
      <c r="T1245" s="50" t="s">
        <v>2273</v>
      </c>
      <c r="U1245" s="50" t="s">
        <v>30</v>
      </c>
      <c r="V1245" s="50" t="str">
        <f>VLOOKUP(A1245,Register!$D$2:$N$1317,11,0)</f>
        <v>Dormitory G+3</v>
      </c>
      <c r="W1245" s="50" t="s">
        <v>29</v>
      </c>
      <c r="X1245" s="50" t="s">
        <v>29</v>
      </c>
    </row>
    <row r="1246" spans="1:24" ht="14.1" customHeight="1" x14ac:dyDescent="0.25">
      <c r="A1246" s="50" t="str">
        <f t="shared" si="19"/>
        <v>9100000041-0</v>
      </c>
      <c r="B1246" s="57" t="s">
        <v>29</v>
      </c>
      <c r="C1246" s="50" t="s">
        <v>29</v>
      </c>
      <c r="D1246" s="50" t="s">
        <v>3764</v>
      </c>
      <c r="E1246" s="50" t="s">
        <v>2814</v>
      </c>
      <c r="F1246" s="50" t="s">
        <v>29</v>
      </c>
      <c r="G1246" s="50" t="s">
        <v>29</v>
      </c>
      <c r="H1246" s="50" t="s">
        <v>2904</v>
      </c>
      <c r="I1246" s="58">
        <v>45288</v>
      </c>
      <c r="J1246" s="50" t="s">
        <v>2816</v>
      </c>
      <c r="K1246" s="59">
        <v>108136.04</v>
      </c>
      <c r="L1246" s="50" t="s">
        <v>37</v>
      </c>
      <c r="M1246" s="51" t="s">
        <v>2747</v>
      </c>
      <c r="N1246" s="50" t="s">
        <v>29</v>
      </c>
      <c r="O1246" s="50" t="s">
        <v>32</v>
      </c>
      <c r="P1246" s="50" t="s">
        <v>32</v>
      </c>
      <c r="Q1246" s="50" t="s">
        <v>3678</v>
      </c>
      <c r="R1246" s="50" t="s">
        <v>29</v>
      </c>
      <c r="S1246" s="50" t="s">
        <v>2751</v>
      </c>
      <c r="T1246" s="50" t="s">
        <v>2273</v>
      </c>
      <c r="U1246" s="50" t="s">
        <v>30</v>
      </c>
      <c r="V1246" s="50" t="str">
        <f>VLOOKUP(A1246,Register!$D$2:$N$1317,11,0)</f>
        <v>Dormitory G+3</v>
      </c>
      <c r="W1246" s="50" t="s">
        <v>29</v>
      </c>
      <c r="X1246" s="50" t="s">
        <v>29</v>
      </c>
    </row>
    <row r="1247" spans="1:24" ht="14.1" customHeight="1" x14ac:dyDescent="0.25">
      <c r="A1247" s="50" t="str">
        <f t="shared" si="19"/>
        <v>9100000041-0</v>
      </c>
      <c r="B1247" s="57" t="s">
        <v>29</v>
      </c>
      <c r="C1247" s="50" t="s">
        <v>29</v>
      </c>
      <c r="D1247" s="50" t="s">
        <v>3765</v>
      </c>
      <c r="E1247" s="50" t="s">
        <v>2814</v>
      </c>
      <c r="F1247" s="50" t="s">
        <v>29</v>
      </c>
      <c r="G1247" s="50" t="s">
        <v>29</v>
      </c>
      <c r="H1247" s="50" t="s">
        <v>2904</v>
      </c>
      <c r="I1247" s="58">
        <v>45289</v>
      </c>
      <c r="J1247" s="50" t="s">
        <v>2816</v>
      </c>
      <c r="K1247" s="59">
        <v>1278.3699999999999</v>
      </c>
      <c r="L1247" s="50" t="s">
        <v>37</v>
      </c>
      <c r="M1247" s="51" t="s">
        <v>2747</v>
      </c>
      <c r="N1247" s="50" t="s">
        <v>29</v>
      </c>
      <c r="O1247" s="50" t="s">
        <v>32</v>
      </c>
      <c r="P1247" s="50" t="s">
        <v>32</v>
      </c>
      <c r="Q1247" s="50" t="s">
        <v>3335</v>
      </c>
      <c r="R1247" s="50" t="s">
        <v>29</v>
      </c>
      <c r="S1247" s="50" t="s">
        <v>2751</v>
      </c>
      <c r="T1247" s="50" t="s">
        <v>2273</v>
      </c>
      <c r="U1247" s="50" t="s">
        <v>30</v>
      </c>
      <c r="V1247" s="50" t="str">
        <f>VLOOKUP(A1247,Register!$D$2:$N$1317,11,0)</f>
        <v>Dormitory G+3</v>
      </c>
      <c r="W1247" s="50" t="s">
        <v>29</v>
      </c>
      <c r="X1247" s="50" t="s">
        <v>29</v>
      </c>
    </row>
    <row r="1248" spans="1:24" ht="14.1" customHeight="1" x14ac:dyDescent="0.25">
      <c r="A1248" s="50" t="str">
        <f t="shared" si="19"/>
        <v>9100000016-0</v>
      </c>
      <c r="B1248" s="57" t="s">
        <v>29</v>
      </c>
      <c r="C1248" s="50" t="s">
        <v>29</v>
      </c>
      <c r="D1248" s="50" t="s">
        <v>3766</v>
      </c>
      <c r="E1248" s="50" t="s">
        <v>2814</v>
      </c>
      <c r="F1248" s="50" t="s">
        <v>29</v>
      </c>
      <c r="G1248" s="50" t="s">
        <v>29</v>
      </c>
      <c r="H1248" s="50" t="s">
        <v>2904</v>
      </c>
      <c r="I1248" s="58">
        <v>45291</v>
      </c>
      <c r="J1248" s="50" t="s">
        <v>2816</v>
      </c>
      <c r="K1248" s="59">
        <v>12015.12</v>
      </c>
      <c r="L1248" s="50" t="s">
        <v>37</v>
      </c>
      <c r="M1248" s="51" t="s">
        <v>2747</v>
      </c>
      <c r="N1248" s="50" t="s">
        <v>29</v>
      </c>
      <c r="O1248" s="50" t="s">
        <v>32</v>
      </c>
      <c r="P1248" s="50" t="s">
        <v>32</v>
      </c>
      <c r="Q1248" s="50" t="s">
        <v>3767</v>
      </c>
      <c r="R1248" s="50" t="s">
        <v>29</v>
      </c>
      <c r="S1248" s="50" t="s">
        <v>2751</v>
      </c>
      <c r="T1248" s="50" t="s">
        <v>2215</v>
      </c>
      <c r="U1248" s="50" t="s">
        <v>30</v>
      </c>
      <c r="V1248" s="50" t="str">
        <f>VLOOKUP(A1248,Register!$D$2:$N$1317,11,0)</f>
        <v>CWIP- ROAD &amp; DRAIN INSIDE FACTORY</v>
      </c>
      <c r="W1248" s="50" t="s">
        <v>29</v>
      </c>
      <c r="X1248" s="50" t="s">
        <v>29</v>
      </c>
    </row>
    <row r="1249" spans="1:24" ht="14.1" customHeight="1" x14ac:dyDescent="0.25">
      <c r="A1249" s="50" t="str">
        <f t="shared" si="19"/>
        <v>9100000040-0</v>
      </c>
      <c r="B1249" s="57" t="s">
        <v>29</v>
      </c>
      <c r="C1249" s="50" t="s">
        <v>29</v>
      </c>
      <c r="D1249" s="50" t="s">
        <v>3768</v>
      </c>
      <c r="E1249" s="50" t="s">
        <v>2814</v>
      </c>
      <c r="F1249" s="50" t="s">
        <v>29</v>
      </c>
      <c r="G1249" s="50" t="s">
        <v>29</v>
      </c>
      <c r="H1249" s="50" t="s">
        <v>2904</v>
      </c>
      <c r="I1249" s="58">
        <v>45294</v>
      </c>
      <c r="J1249" s="50" t="s">
        <v>2816</v>
      </c>
      <c r="K1249" s="59">
        <v>24029.49</v>
      </c>
      <c r="L1249" s="50" t="s">
        <v>37</v>
      </c>
      <c r="M1249" s="51" t="s">
        <v>2747</v>
      </c>
      <c r="N1249" s="50" t="s">
        <v>29</v>
      </c>
      <c r="O1249" s="50" t="s">
        <v>32</v>
      </c>
      <c r="P1249" s="50" t="s">
        <v>32</v>
      </c>
      <c r="Q1249" s="50" t="s">
        <v>3769</v>
      </c>
      <c r="R1249" s="50" t="s">
        <v>29</v>
      </c>
      <c r="S1249" s="50" t="s">
        <v>2751</v>
      </c>
      <c r="T1249" s="50" t="s">
        <v>2271</v>
      </c>
      <c r="U1249" s="50" t="s">
        <v>30</v>
      </c>
      <c r="V1249" s="50" t="str">
        <f>VLOOKUP(A1249,Register!$D$2:$N$1317,11,0)</f>
        <v>Two Room Set G+3</v>
      </c>
      <c r="W1249" s="50" t="s">
        <v>29</v>
      </c>
      <c r="X1249" s="50" t="s">
        <v>29</v>
      </c>
    </row>
    <row r="1250" spans="1:24" ht="14.1" customHeight="1" x14ac:dyDescent="0.25">
      <c r="A1250" s="50" t="str">
        <f t="shared" si="19"/>
        <v>9100000016-0</v>
      </c>
      <c r="B1250" s="57" t="s">
        <v>29</v>
      </c>
      <c r="C1250" s="50" t="s">
        <v>29</v>
      </c>
      <c r="D1250" s="50" t="s">
        <v>3770</v>
      </c>
      <c r="E1250" s="50" t="s">
        <v>2814</v>
      </c>
      <c r="F1250" s="50" t="s">
        <v>29</v>
      </c>
      <c r="G1250" s="50" t="s">
        <v>29</v>
      </c>
      <c r="H1250" s="50" t="s">
        <v>2904</v>
      </c>
      <c r="I1250" s="58">
        <v>45296</v>
      </c>
      <c r="J1250" s="50" t="s">
        <v>2816</v>
      </c>
      <c r="K1250" s="59">
        <v>12014.68</v>
      </c>
      <c r="L1250" s="50" t="s">
        <v>37</v>
      </c>
      <c r="M1250" s="51" t="s">
        <v>2747</v>
      </c>
      <c r="N1250" s="50" t="s">
        <v>29</v>
      </c>
      <c r="O1250" s="50" t="s">
        <v>32</v>
      </c>
      <c r="P1250" s="50" t="s">
        <v>32</v>
      </c>
      <c r="Q1250" s="50" t="s">
        <v>3732</v>
      </c>
      <c r="R1250" s="50" t="s">
        <v>29</v>
      </c>
      <c r="S1250" s="50" t="s">
        <v>2751</v>
      </c>
      <c r="T1250" s="50" t="s">
        <v>2215</v>
      </c>
      <c r="U1250" s="50" t="s">
        <v>30</v>
      </c>
      <c r="V1250" s="50" t="str">
        <f>VLOOKUP(A1250,Register!$D$2:$N$1317,11,0)</f>
        <v>CWIP- ROAD &amp; DRAIN INSIDE FACTORY</v>
      </c>
      <c r="W1250" s="50" t="s">
        <v>29</v>
      </c>
      <c r="X1250" s="50" t="s">
        <v>29</v>
      </c>
    </row>
    <row r="1251" spans="1:24" ht="14.1" customHeight="1" x14ac:dyDescent="0.25">
      <c r="A1251" s="50" t="str">
        <f t="shared" si="19"/>
        <v>9100000047-0</v>
      </c>
      <c r="B1251" s="57" t="s">
        <v>29</v>
      </c>
      <c r="C1251" s="50" t="s">
        <v>29</v>
      </c>
      <c r="D1251" s="50" t="s">
        <v>3771</v>
      </c>
      <c r="E1251" s="50" t="s">
        <v>2814</v>
      </c>
      <c r="F1251" s="50" t="s">
        <v>29</v>
      </c>
      <c r="G1251" s="50" t="s">
        <v>29</v>
      </c>
      <c r="H1251" s="50" t="s">
        <v>2904</v>
      </c>
      <c r="I1251" s="58">
        <v>45296</v>
      </c>
      <c r="J1251" s="50" t="s">
        <v>2816</v>
      </c>
      <c r="K1251" s="59">
        <v>12014.68</v>
      </c>
      <c r="L1251" s="50" t="s">
        <v>37</v>
      </c>
      <c r="M1251" s="51" t="s">
        <v>2747</v>
      </c>
      <c r="N1251" s="50" t="s">
        <v>29</v>
      </c>
      <c r="O1251" s="50" t="s">
        <v>32</v>
      </c>
      <c r="P1251" s="50" t="s">
        <v>32</v>
      </c>
      <c r="Q1251" s="50" t="s">
        <v>3761</v>
      </c>
      <c r="R1251" s="50" t="s">
        <v>29</v>
      </c>
      <c r="S1251" s="50" t="s">
        <v>2751</v>
      </c>
      <c r="T1251" s="50" t="s">
        <v>2287</v>
      </c>
      <c r="U1251" s="50" t="s">
        <v>30</v>
      </c>
      <c r="V1251" s="50" t="str">
        <f>VLOOKUP(A1251,Register!$D$2:$N$1317,11,0)</f>
        <v>CWIP-DORMATORY (G+3) cane yard</v>
      </c>
      <c r="W1251" s="50" t="s">
        <v>29</v>
      </c>
      <c r="X1251" s="50" t="s">
        <v>29</v>
      </c>
    </row>
    <row r="1252" spans="1:24" ht="14.1" customHeight="1" x14ac:dyDescent="0.25">
      <c r="A1252" s="50" t="str">
        <f t="shared" si="19"/>
        <v>9100000026-0</v>
      </c>
      <c r="B1252" s="57" t="s">
        <v>29</v>
      </c>
      <c r="C1252" s="50" t="s">
        <v>29</v>
      </c>
      <c r="D1252" s="50" t="s">
        <v>3772</v>
      </c>
      <c r="E1252" s="50" t="s">
        <v>2814</v>
      </c>
      <c r="F1252" s="50" t="s">
        <v>29</v>
      </c>
      <c r="G1252" s="50" t="s">
        <v>29</v>
      </c>
      <c r="H1252" s="50" t="s">
        <v>2904</v>
      </c>
      <c r="I1252" s="58">
        <v>45296</v>
      </c>
      <c r="J1252" s="50" t="s">
        <v>2816</v>
      </c>
      <c r="K1252" s="59">
        <v>99331.06</v>
      </c>
      <c r="L1252" s="50" t="s">
        <v>37</v>
      </c>
      <c r="M1252" s="51" t="s">
        <v>2747</v>
      </c>
      <c r="N1252" s="50" t="s">
        <v>29</v>
      </c>
      <c r="O1252" s="50" t="s">
        <v>32</v>
      </c>
      <c r="P1252" s="50" t="s">
        <v>32</v>
      </c>
      <c r="Q1252" s="50" t="s">
        <v>3773</v>
      </c>
      <c r="R1252" s="50" t="s">
        <v>29</v>
      </c>
      <c r="S1252" s="50" t="s">
        <v>2751</v>
      </c>
      <c r="T1252" s="50" t="s">
        <v>2240</v>
      </c>
      <c r="U1252" s="50" t="s">
        <v>30</v>
      </c>
      <c r="V1252" s="50" t="str">
        <f>VLOOKUP(A1252,Register!$D$2:$N$1317,11,0)</f>
        <v>One Room Set (G+3)</v>
      </c>
      <c r="W1252" s="50" t="s">
        <v>29</v>
      </c>
      <c r="X1252" s="50" t="s">
        <v>29</v>
      </c>
    </row>
    <row r="1253" spans="1:24" ht="14.1" customHeight="1" x14ac:dyDescent="0.25">
      <c r="A1253" s="50" t="str">
        <f t="shared" si="19"/>
        <v>9100000026-0</v>
      </c>
      <c r="B1253" s="57" t="s">
        <v>29</v>
      </c>
      <c r="C1253" s="50" t="s">
        <v>29</v>
      </c>
      <c r="D1253" s="50" t="s">
        <v>3772</v>
      </c>
      <c r="E1253" s="50" t="s">
        <v>2814</v>
      </c>
      <c r="F1253" s="50" t="s">
        <v>29</v>
      </c>
      <c r="G1253" s="50" t="s">
        <v>29</v>
      </c>
      <c r="H1253" s="50" t="s">
        <v>2904</v>
      </c>
      <c r="I1253" s="58">
        <v>45296</v>
      </c>
      <c r="J1253" s="50" t="s">
        <v>2816</v>
      </c>
      <c r="K1253" s="59">
        <v>68540.320000000007</v>
      </c>
      <c r="L1253" s="50" t="s">
        <v>37</v>
      </c>
      <c r="M1253" s="51" t="s">
        <v>2747</v>
      </c>
      <c r="N1253" s="50" t="s">
        <v>29</v>
      </c>
      <c r="O1253" s="50" t="s">
        <v>32</v>
      </c>
      <c r="P1253" s="50" t="s">
        <v>32</v>
      </c>
      <c r="Q1253" s="50" t="s">
        <v>3773</v>
      </c>
      <c r="R1253" s="50" t="s">
        <v>29</v>
      </c>
      <c r="S1253" s="50" t="s">
        <v>2751</v>
      </c>
      <c r="T1253" s="50" t="s">
        <v>2240</v>
      </c>
      <c r="U1253" s="50" t="s">
        <v>30</v>
      </c>
      <c r="V1253" s="50" t="str">
        <f>VLOOKUP(A1253,Register!$D$2:$N$1317,11,0)</f>
        <v>One Room Set (G+3)</v>
      </c>
      <c r="W1253" s="50" t="s">
        <v>29</v>
      </c>
      <c r="X1253" s="50" t="s">
        <v>29</v>
      </c>
    </row>
    <row r="1254" spans="1:24" ht="14.1" customHeight="1" x14ac:dyDescent="0.25">
      <c r="A1254" s="50" t="str">
        <f t="shared" si="19"/>
        <v>9100000041-0</v>
      </c>
      <c r="B1254" s="57" t="s">
        <v>29</v>
      </c>
      <c r="C1254" s="50" t="s">
        <v>29</v>
      </c>
      <c r="D1254" s="50" t="s">
        <v>3774</v>
      </c>
      <c r="E1254" s="50" t="s">
        <v>2814</v>
      </c>
      <c r="F1254" s="50" t="s">
        <v>29</v>
      </c>
      <c r="G1254" s="50" t="s">
        <v>29</v>
      </c>
      <c r="H1254" s="50" t="s">
        <v>2904</v>
      </c>
      <c r="I1254" s="58">
        <v>45297</v>
      </c>
      <c r="J1254" s="50" t="s">
        <v>2816</v>
      </c>
      <c r="K1254" s="59">
        <v>12014.68</v>
      </c>
      <c r="L1254" s="50" t="s">
        <v>37</v>
      </c>
      <c r="M1254" s="51" t="s">
        <v>2747</v>
      </c>
      <c r="N1254" s="50" t="s">
        <v>29</v>
      </c>
      <c r="O1254" s="50" t="s">
        <v>32</v>
      </c>
      <c r="P1254" s="50" t="s">
        <v>32</v>
      </c>
      <c r="Q1254" s="50" t="s">
        <v>3775</v>
      </c>
      <c r="R1254" s="50" t="s">
        <v>29</v>
      </c>
      <c r="S1254" s="50" t="s">
        <v>2751</v>
      </c>
      <c r="T1254" s="50" t="s">
        <v>2273</v>
      </c>
      <c r="U1254" s="50" t="s">
        <v>30</v>
      </c>
      <c r="V1254" s="50" t="str">
        <f>VLOOKUP(A1254,Register!$D$2:$N$1317,11,0)</f>
        <v>Dormitory G+3</v>
      </c>
      <c r="W1254" s="50" t="s">
        <v>29</v>
      </c>
      <c r="X1254" s="50" t="s">
        <v>29</v>
      </c>
    </row>
    <row r="1255" spans="1:24" ht="14.1" customHeight="1" x14ac:dyDescent="0.25">
      <c r="A1255" s="50" t="str">
        <f t="shared" si="19"/>
        <v>9100000016-0</v>
      </c>
      <c r="B1255" s="57" t="s">
        <v>29</v>
      </c>
      <c r="C1255" s="50" t="s">
        <v>29</v>
      </c>
      <c r="D1255" s="50" t="s">
        <v>3776</v>
      </c>
      <c r="E1255" s="50" t="s">
        <v>2814</v>
      </c>
      <c r="F1255" s="50" t="s">
        <v>29</v>
      </c>
      <c r="G1255" s="50" t="s">
        <v>29</v>
      </c>
      <c r="H1255" s="50" t="s">
        <v>2904</v>
      </c>
      <c r="I1255" s="58">
        <v>45297</v>
      </c>
      <c r="J1255" s="50" t="s">
        <v>2816</v>
      </c>
      <c r="K1255" s="59">
        <v>12014.68</v>
      </c>
      <c r="L1255" s="50" t="s">
        <v>37</v>
      </c>
      <c r="M1255" s="51" t="s">
        <v>2747</v>
      </c>
      <c r="N1255" s="50" t="s">
        <v>29</v>
      </c>
      <c r="O1255" s="50" t="s">
        <v>32</v>
      </c>
      <c r="P1255" s="50" t="s">
        <v>32</v>
      </c>
      <c r="Q1255" s="50" t="s">
        <v>3727</v>
      </c>
      <c r="R1255" s="50" t="s">
        <v>29</v>
      </c>
      <c r="S1255" s="50" t="s">
        <v>2751</v>
      </c>
      <c r="T1255" s="50" t="s">
        <v>2215</v>
      </c>
      <c r="U1255" s="50" t="s">
        <v>30</v>
      </c>
      <c r="V1255" s="50" t="str">
        <f>VLOOKUP(A1255,Register!$D$2:$N$1317,11,0)</f>
        <v>CWIP- ROAD &amp; DRAIN INSIDE FACTORY</v>
      </c>
      <c r="W1255" s="50" t="s">
        <v>29</v>
      </c>
      <c r="X1255" s="50" t="s">
        <v>29</v>
      </c>
    </row>
    <row r="1256" spans="1:24" ht="14.1" customHeight="1" x14ac:dyDescent="0.25">
      <c r="A1256" s="50" t="str">
        <f t="shared" si="19"/>
        <v>9100000040-0</v>
      </c>
      <c r="B1256" s="57" t="s">
        <v>29</v>
      </c>
      <c r="C1256" s="50" t="s">
        <v>29</v>
      </c>
      <c r="D1256" s="50" t="s">
        <v>3777</v>
      </c>
      <c r="E1256" s="50" t="s">
        <v>2814</v>
      </c>
      <c r="F1256" s="50" t="s">
        <v>29</v>
      </c>
      <c r="G1256" s="50" t="s">
        <v>29</v>
      </c>
      <c r="H1256" s="50" t="s">
        <v>2904</v>
      </c>
      <c r="I1256" s="58">
        <v>45297</v>
      </c>
      <c r="J1256" s="50" t="s">
        <v>2816</v>
      </c>
      <c r="K1256" s="59">
        <v>2194.8000000000002</v>
      </c>
      <c r="L1256" s="50" t="s">
        <v>37</v>
      </c>
      <c r="M1256" s="51" t="s">
        <v>2747</v>
      </c>
      <c r="N1256" s="50" t="s">
        <v>29</v>
      </c>
      <c r="O1256" s="50" t="s">
        <v>32</v>
      </c>
      <c r="P1256" s="50" t="s">
        <v>32</v>
      </c>
      <c r="Q1256" s="50" t="s">
        <v>3778</v>
      </c>
      <c r="R1256" s="50" t="s">
        <v>29</v>
      </c>
      <c r="S1256" s="50" t="s">
        <v>2751</v>
      </c>
      <c r="T1256" s="50" t="s">
        <v>2271</v>
      </c>
      <c r="U1256" s="50" t="s">
        <v>30</v>
      </c>
      <c r="V1256" s="50" t="str">
        <f>VLOOKUP(A1256,Register!$D$2:$N$1317,11,0)</f>
        <v>Two Room Set G+3</v>
      </c>
      <c r="W1256" s="50" t="s">
        <v>29</v>
      </c>
      <c r="X1256" s="50" t="s">
        <v>29</v>
      </c>
    </row>
    <row r="1257" spans="1:24" ht="14.1" customHeight="1" x14ac:dyDescent="0.25">
      <c r="A1257" s="50" t="str">
        <f t="shared" si="19"/>
        <v>9100000040-0</v>
      </c>
      <c r="B1257" s="57" t="s">
        <v>29</v>
      </c>
      <c r="C1257" s="50" t="s">
        <v>29</v>
      </c>
      <c r="D1257" s="50" t="s">
        <v>3777</v>
      </c>
      <c r="E1257" s="50" t="s">
        <v>2814</v>
      </c>
      <c r="F1257" s="50" t="s">
        <v>29</v>
      </c>
      <c r="G1257" s="50" t="s">
        <v>29</v>
      </c>
      <c r="H1257" s="50" t="s">
        <v>2904</v>
      </c>
      <c r="I1257" s="58">
        <v>45297</v>
      </c>
      <c r="J1257" s="50" t="s">
        <v>2816</v>
      </c>
      <c r="K1257" s="59">
        <v>8.5</v>
      </c>
      <c r="L1257" s="50" t="s">
        <v>37</v>
      </c>
      <c r="M1257" s="51" t="s">
        <v>2747</v>
      </c>
      <c r="N1257" s="50" t="s">
        <v>29</v>
      </c>
      <c r="O1257" s="50" t="s">
        <v>32</v>
      </c>
      <c r="P1257" s="50" t="s">
        <v>32</v>
      </c>
      <c r="Q1257" s="50" t="s">
        <v>3778</v>
      </c>
      <c r="R1257" s="50" t="s">
        <v>29</v>
      </c>
      <c r="S1257" s="50" t="s">
        <v>2751</v>
      </c>
      <c r="T1257" s="50" t="s">
        <v>2271</v>
      </c>
      <c r="U1257" s="50" t="s">
        <v>30</v>
      </c>
      <c r="V1257" s="50" t="str">
        <f>VLOOKUP(A1257,Register!$D$2:$N$1317,11,0)</f>
        <v>Two Room Set G+3</v>
      </c>
      <c r="W1257" s="50" t="s">
        <v>29</v>
      </c>
      <c r="X1257" s="50" t="s">
        <v>29</v>
      </c>
    </row>
    <row r="1258" spans="1:24" ht="14.1" customHeight="1" x14ac:dyDescent="0.25">
      <c r="A1258" s="50" t="str">
        <f t="shared" si="19"/>
        <v>9100000026-0</v>
      </c>
      <c r="B1258" s="57" t="s">
        <v>29</v>
      </c>
      <c r="C1258" s="50" t="s">
        <v>29</v>
      </c>
      <c r="D1258" s="50" t="s">
        <v>3779</v>
      </c>
      <c r="E1258" s="50" t="s">
        <v>2814</v>
      </c>
      <c r="F1258" s="50" t="s">
        <v>29</v>
      </c>
      <c r="G1258" s="50" t="s">
        <v>29</v>
      </c>
      <c r="H1258" s="50" t="s">
        <v>2904</v>
      </c>
      <c r="I1258" s="58">
        <v>45299</v>
      </c>
      <c r="J1258" s="50" t="s">
        <v>2816</v>
      </c>
      <c r="K1258" s="59">
        <v>12014.67</v>
      </c>
      <c r="L1258" s="50" t="s">
        <v>37</v>
      </c>
      <c r="M1258" s="51" t="s">
        <v>2747</v>
      </c>
      <c r="N1258" s="50" t="s">
        <v>29</v>
      </c>
      <c r="O1258" s="50" t="s">
        <v>32</v>
      </c>
      <c r="P1258" s="50" t="s">
        <v>32</v>
      </c>
      <c r="Q1258" s="50" t="s">
        <v>3773</v>
      </c>
      <c r="R1258" s="50" t="s">
        <v>29</v>
      </c>
      <c r="S1258" s="50" t="s">
        <v>2751</v>
      </c>
      <c r="T1258" s="50" t="s">
        <v>2240</v>
      </c>
      <c r="U1258" s="50" t="s">
        <v>30</v>
      </c>
      <c r="V1258" s="50" t="str">
        <f>VLOOKUP(A1258,Register!$D$2:$N$1317,11,0)</f>
        <v>One Room Set (G+3)</v>
      </c>
      <c r="W1258" s="50" t="s">
        <v>29</v>
      </c>
      <c r="X1258" s="50" t="s">
        <v>29</v>
      </c>
    </row>
    <row r="1259" spans="1:24" ht="14.1" customHeight="1" x14ac:dyDescent="0.25">
      <c r="A1259" s="50" t="str">
        <f t="shared" si="19"/>
        <v>9100000026-0</v>
      </c>
      <c r="B1259" s="57" t="s">
        <v>29</v>
      </c>
      <c r="C1259" s="50" t="s">
        <v>29</v>
      </c>
      <c r="D1259" s="50" t="s">
        <v>3779</v>
      </c>
      <c r="E1259" s="50" t="s">
        <v>2814</v>
      </c>
      <c r="F1259" s="50" t="s">
        <v>29</v>
      </c>
      <c r="G1259" s="50" t="s">
        <v>29</v>
      </c>
      <c r="H1259" s="50" t="s">
        <v>2904</v>
      </c>
      <c r="I1259" s="58">
        <v>45299</v>
      </c>
      <c r="J1259" s="50" t="s">
        <v>2816</v>
      </c>
      <c r="K1259" s="59">
        <v>1597.96</v>
      </c>
      <c r="L1259" s="50" t="s">
        <v>37</v>
      </c>
      <c r="M1259" s="51" t="s">
        <v>2747</v>
      </c>
      <c r="N1259" s="50" t="s">
        <v>29</v>
      </c>
      <c r="O1259" s="50" t="s">
        <v>32</v>
      </c>
      <c r="P1259" s="50" t="s">
        <v>32</v>
      </c>
      <c r="Q1259" s="50" t="s">
        <v>3773</v>
      </c>
      <c r="R1259" s="50" t="s">
        <v>29</v>
      </c>
      <c r="S1259" s="50" t="s">
        <v>2751</v>
      </c>
      <c r="T1259" s="50" t="s">
        <v>2240</v>
      </c>
      <c r="U1259" s="50" t="s">
        <v>30</v>
      </c>
      <c r="V1259" s="50" t="str">
        <f>VLOOKUP(A1259,Register!$D$2:$N$1317,11,0)</f>
        <v>One Room Set (G+3)</v>
      </c>
      <c r="W1259" s="50" t="s">
        <v>29</v>
      </c>
      <c r="X1259" s="50" t="s">
        <v>29</v>
      </c>
    </row>
    <row r="1260" spans="1:24" ht="14.1" customHeight="1" x14ac:dyDescent="0.25">
      <c r="A1260" s="50" t="str">
        <f t="shared" si="19"/>
        <v>9100000041-0</v>
      </c>
      <c r="B1260" s="57" t="s">
        <v>29</v>
      </c>
      <c r="C1260" s="50" t="s">
        <v>29</v>
      </c>
      <c r="D1260" s="50" t="s">
        <v>3780</v>
      </c>
      <c r="E1260" s="50" t="s">
        <v>2814</v>
      </c>
      <c r="F1260" s="50" t="s">
        <v>29</v>
      </c>
      <c r="G1260" s="50" t="s">
        <v>29</v>
      </c>
      <c r="H1260" s="50" t="s">
        <v>2904</v>
      </c>
      <c r="I1260" s="58">
        <v>45300</v>
      </c>
      <c r="J1260" s="50" t="s">
        <v>2816</v>
      </c>
      <c r="K1260" s="59">
        <v>12014.68</v>
      </c>
      <c r="L1260" s="50" t="s">
        <v>37</v>
      </c>
      <c r="M1260" s="51" t="s">
        <v>2747</v>
      </c>
      <c r="N1260" s="50" t="s">
        <v>29</v>
      </c>
      <c r="O1260" s="50" t="s">
        <v>32</v>
      </c>
      <c r="P1260" s="50" t="s">
        <v>32</v>
      </c>
      <c r="Q1260" s="50" t="s">
        <v>3763</v>
      </c>
      <c r="R1260" s="50" t="s">
        <v>29</v>
      </c>
      <c r="S1260" s="50" t="s">
        <v>2751</v>
      </c>
      <c r="T1260" s="50" t="s">
        <v>2273</v>
      </c>
      <c r="U1260" s="50" t="s">
        <v>30</v>
      </c>
      <c r="V1260" s="50" t="str">
        <f>VLOOKUP(A1260,Register!$D$2:$N$1317,11,0)</f>
        <v>Dormitory G+3</v>
      </c>
      <c r="W1260" s="50" t="s">
        <v>29</v>
      </c>
      <c r="X1260" s="50" t="s">
        <v>29</v>
      </c>
    </row>
    <row r="1261" spans="1:24" ht="14.1" customHeight="1" x14ac:dyDescent="0.25">
      <c r="A1261" s="50" t="str">
        <f t="shared" si="19"/>
        <v>9100000016-0</v>
      </c>
      <c r="B1261" s="57" t="s">
        <v>29</v>
      </c>
      <c r="C1261" s="50" t="s">
        <v>29</v>
      </c>
      <c r="D1261" s="50" t="s">
        <v>3781</v>
      </c>
      <c r="E1261" s="50" t="s">
        <v>2814</v>
      </c>
      <c r="F1261" s="50" t="s">
        <v>29</v>
      </c>
      <c r="G1261" s="50" t="s">
        <v>29</v>
      </c>
      <c r="H1261" s="50" t="s">
        <v>2904</v>
      </c>
      <c r="I1261" s="58">
        <v>45300</v>
      </c>
      <c r="J1261" s="50" t="s">
        <v>2816</v>
      </c>
      <c r="K1261" s="59">
        <v>554025.01</v>
      </c>
      <c r="L1261" s="50" t="s">
        <v>37</v>
      </c>
      <c r="M1261" s="51" t="s">
        <v>2747</v>
      </c>
      <c r="N1261" s="50" t="s">
        <v>29</v>
      </c>
      <c r="O1261" s="50" t="s">
        <v>32</v>
      </c>
      <c r="P1261" s="50" t="s">
        <v>32</v>
      </c>
      <c r="Q1261" s="50" t="s">
        <v>3782</v>
      </c>
      <c r="R1261" s="50" t="s">
        <v>29</v>
      </c>
      <c r="S1261" s="50" t="s">
        <v>2751</v>
      </c>
      <c r="T1261" s="50" t="s">
        <v>2215</v>
      </c>
      <c r="U1261" s="50" t="s">
        <v>30</v>
      </c>
      <c r="V1261" s="50" t="str">
        <f>VLOOKUP(A1261,Register!$D$2:$N$1317,11,0)</f>
        <v>CWIP- ROAD &amp; DRAIN INSIDE FACTORY</v>
      </c>
      <c r="W1261" s="50" t="s">
        <v>29</v>
      </c>
      <c r="X1261" s="50" t="s">
        <v>29</v>
      </c>
    </row>
    <row r="1262" spans="1:24" ht="14.1" customHeight="1" x14ac:dyDescent="0.25">
      <c r="A1262" s="50" t="str">
        <f t="shared" si="19"/>
        <v>9100000016-0</v>
      </c>
      <c r="B1262" s="57" t="s">
        <v>29</v>
      </c>
      <c r="C1262" s="50" t="s">
        <v>29</v>
      </c>
      <c r="D1262" s="50" t="s">
        <v>3781</v>
      </c>
      <c r="E1262" s="50" t="s">
        <v>2814</v>
      </c>
      <c r="F1262" s="50" t="s">
        <v>29</v>
      </c>
      <c r="G1262" s="50" t="s">
        <v>29</v>
      </c>
      <c r="H1262" s="50" t="s">
        <v>2904</v>
      </c>
      <c r="I1262" s="58">
        <v>45300</v>
      </c>
      <c r="J1262" s="50" t="s">
        <v>2816</v>
      </c>
      <c r="K1262" s="59">
        <v>130030.48</v>
      </c>
      <c r="L1262" s="50" t="s">
        <v>37</v>
      </c>
      <c r="M1262" s="51" t="s">
        <v>2747</v>
      </c>
      <c r="N1262" s="50" t="s">
        <v>29</v>
      </c>
      <c r="O1262" s="50" t="s">
        <v>32</v>
      </c>
      <c r="P1262" s="50" t="s">
        <v>32</v>
      </c>
      <c r="Q1262" s="50" t="s">
        <v>3782</v>
      </c>
      <c r="R1262" s="50" t="s">
        <v>29</v>
      </c>
      <c r="S1262" s="50" t="s">
        <v>2751</v>
      </c>
      <c r="T1262" s="50" t="s">
        <v>2215</v>
      </c>
      <c r="U1262" s="50" t="s">
        <v>30</v>
      </c>
      <c r="V1262" s="50" t="str">
        <f>VLOOKUP(A1262,Register!$D$2:$N$1317,11,0)</f>
        <v>CWIP- ROAD &amp; DRAIN INSIDE FACTORY</v>
      </c>
      <c r="W1262" s="50" t="s">
        <v>29</v>
      </c>
      <c r="X1262" s="50" t="s">
        <v>29</v>
      </c>
    </row>
    <row r="1263" spans="1:24" ht="14.1" customHeight="1" x14ac:dyDescent="0.25">
      <c r="A1263" s="50" t="str">
        <f t="shared" si="19"/>
        <v>9100000016-0</v>
      </c>
      <c r="B1263" s="57" t="s">
        <v>29</v>
      </c>
      <c r="C1263" s="50" t="s">
        <v>29</v>
      </c>
      <c r="D1263" s="50" t="s">
        <v>3781</v>
      </c>
      <c r="E1263" s="50" t="s">
        <v>2814</v>
      </c>
      <c r="F1263" s="50" t="s">
        <v>29</v>
      </c>
      <c r="G1263" s="50" t="s">
        <v>29</v>
      </c>
      <c r="H1263" s="50" t="s">
        <v>2904</v>
      </c>
      <c r="I1263" s="58">
        <v>45300</v>
      </c>
      <c r="J1263" s="50" t="s">
        <v>2816</v>
      </c>
      <c r="K1263" s="59">
        <v>390254.5</v>
      </c>
      <c r="L1263" s="50" t="s">
        <v>37</v>
      </c>
      <c r="M1263" s="51" t="s">
        <v>2747</v>
      </c>
      <c r="N1263" s="50" t="s">
        <v>29</v>
      </c>
      <c r="O1263" s="50" t="s">
        <v>32</v>
      </c>
      <c r="P1263" s="50" t="s">
        <v>32</v>
      </c>
      <c r="Q1263" s="50" t="s">
        <v>3782</v>
      </c>
      <c r="R1263" s="50" t="s">
        <v>29</v>
      </c>
      <c r="S1263" s="50" t="s">
        <v>2751</v>
      </c>
      <c r="T1263" s="50" t="s">
        <v>2215</v>
      </c>
      <c r="U1263" s="50" t="s">
        <v>30</v>
      </c>
      <c r="V1263" s="50" t="str">
        <f>VLOOKUP(A1263,Register!$D$2:$N$1317,11,0)</f>
        <v>CWIP- ROAD &amp; DRAIN INSIDE FACTORY</v>
      </c>
      <c r="W1263" s="50" t="s">
        <v>29</v>
      </c>
      <c r="X1263" s="50" t="s">
        <v>29</v>
      </c>
    </row>
    <row r="1264" spans="1:24" ht="14.1" customHeight="1" x14ac:dyDescent="0.25">
      <c r="A1264" s="50" t="str">
        <f t="shared" si="19"/>
        <v>9100000032-0</v>
      </c>
      <c r="B1264" s="57" t="s">
        <v>29</v>
      </c>
      <c r="C1264" s="50" t="s">
        <v>29</v>
      </c>
      <c r="D1264" s="50" t="s">
        <v>3783</v>
      </c>
      <c r="E1264" s="50" t="s">
        <v>2814</v>
      </c>
      <c r="F1264" s="50" t="s">
        <v>29</v>
      </c>
      <c r="G1264" s="50" t="s">
        <v>29</v>
      </c>
      <c r="H1264" s="50" t="s">
        <v>2904</v>
      </c>
      <c r="I1264" s="58">
        <v>45300</v>
      </c>
      <c r="J1264" s="50" t="s">
        <v>2816</v>
      </c>
      <c r="K1264" s="59">
        <v>356158.93</v>
      </c>
      <c r="L1264" s="50" t="s">
        <v>37</v>
      </c>
      <c r="M1264" s="51" t="s">
        <v>2747</v>
      </c>
      <c r="N1264" s="50" t="s">
        <v>29</v>
      </c>
      <c r="O1264" s="50" t="s">
        <v>32</v>
      </c>
      <c r="P1264" s="50" t="s">
        <v>32</v>
      </c>
      <c r="Q1264" s="50" t="s">
        <v>3784</v>
      </c>
      <c r="R1264" s="50" t="s">
        <v>29</v>
      </c>
      <c r="S1264" s="50" t="s">
        <v>2751</v>
      </c>
      <c r="T1264" s="50" t="s">
        <v>2255</v>
      </c>
      <c r="U1264" s="50" t="s">
        <v>30</v>
      </c>
      <c r="V1264" s="50" t="str">
        <f>VLOOKUP(A1264,Register!$D$2:$N$1317,11,0)</f>
        <v>CWIP - CANE YARD ROAD &amp; DRAIN WORK</v>
      </c>
      <c r="W1264" s="50" t="s">
        <v>29</v>
      </c>
      <c r="X1264" s="50" t="s">
        <v>29</v>
      </c>
    </row>
    <row r="1265" spans="1:24" ht="14.1" customHeight="1" x14ac:dyDescent="0.25">
      <c r="A1265" s="50" t="str">
        <f t="shared" si="19"/>
        <v>9100000012-0</v>
      </c>
      <c r="B1265" s="57" t="s">
        <v>29</v>
      </c>
      <c r="C1265" s="50" t="s">
        <v>29</v>
      </c>
      <c r="D1265" s="50" t="s">
        <v>3785</v>
      </c>
      <c r="E1265" s="50" t="s">
        <v>2814</v>
      </c>
      <c r="F1265" s="50" t="s">
        <v>29</v>
      </c>
      <c r="G1265" s="50" t="s">
        <v>29</v>
      </c>
      <c r="H1265" s="50" t="s">
        <v>2904</v>
      </c>
      <c r="I1265" s="58">
        <v>45300</v>
      </c>
      <c r="J1265" s="50" t="s">
        <v>2816</v>
      </c>
      <c r="K1265" s="59">
        <v>158292.85999999999</v>
      </c>
      <c r="L1265" s="50" t="s">
        <v>37</v>
      </c>
      <c r="M1265" s="51" t="s">
        <v>2747</v>
      </c>
      <c r="N1265" s="50" t="s">
        <v>29</v>
      </c>
      <c r="O1265" s="50" t="s">
        <v>32</v>
      </c>
      <c r="P1265" s="50" t="s">
        <v>32</v>
      </c>
      <c r="Q1265" s="50" t="s">
        <v>3786</v>
      </c>
      <c r="R1265" s="50" t="s">
        <v>29</v>
      </c>
      <c r="S1265" s="50" t="s">
        <v>2751</v>
      </c>
      <c r="T1265" s="50" t="s">
        <v>2205</v>
      </c>
      <c r="U1265" s="50" t="s">
        <v>30</v>
      </c>
      <c r="V1265" s="50" t="str">
        <f>VLOOKUP(A1265,Register!$D$2:$N$1317,11,0)</f>
        <v>CWIP- NEW BOUNDRY WALL</v>
      </c>
      <c r="W1265" s="50" t="s">
        <v>29</v>
      </c>
      <c r="X1265" s="50" t="s">
        <v>29</v>
      </c>
    </row>
    <row r="1266" spans="1:24" ht="14.1" customHeight="1" x14ac:dyDescent="0.25">
      <c r="A1266" s="50" t="str">
        <f t="shared" si="19"/>
        <v>9100000012-0</v>
      </c>
      <c r="B1266" s="57" t="s">
        <v>29</v>
      </c>
      <c r="C1266" s="50" t="s">
        <v>29</v>
      </c>
      <c r="D1266" s="50" t="s">
        <v>3785</v>
      </c>
      <c r="E1266" s="50" t="s">
        <v>2814</v>
      </c>
      <c r="F1266" s="50" t="s">
        <v>29</v>
      </c>
      <c r="G1266" s="50" t="s">
        <v>29</v>
      </c>
      <c r="H1266" s="50" t="s">
        <v>2904</v>
      </c>
      <c r="I1266" s="58">
        <v>45300</v>
      </c>
      <c r="J1266" s="50" t="s">
        <v>2816</v>
      </c>
      <c r="K1266" s="59">
        <v>15607.68</v>
      </c>
      <c r="L1266" s="50" t="s">
        <v>37</v>
      </c>
      <c r="M1266" s="51" t="s">
        <v>2747</v>
      </c>
      <c r="N1266" s="50" t="s">
        <v>29</v>
      </c>
      <c r="O1266" s="50" t="s">
        <v>32</v>
      </c>
      <c r="P1266" s="50" t="s">
        <v>32</v>
      </c>
      <c r="Q1266" s="50" t="s">
        <v>3786</v>
      </c>
      <c r="R1266" s="50" t="s">
        <v>29</v>
      </c>
      <c r="S1266" s="50" t="s">
        <v>2751</v>
      </c>
      <c r="T1266" s="50" t="s">
        <v>2205</v>
      </c>
      <c r="U1266" s="50" t="s">
        <v>30</v>
      </c>
      <c r="V1266" s="50" t="str">
        <f>VLOOKUP(A1266,Register!$D$2:$N$1317,11,0)</f>
        <v>CWIP- NEW BOUNDRY WALL</v>
      </c>
      <c r="W1266" s="50" t="s">
        <v>29</v>
      </c>
      <c r="X1266" s="50" t="s">
        <v>29</v>
      </c>
    </row>
    <row r="1267" spans="1:24" ht="14.1" customHeight="1" x14ac:dyDescent="0.25">
      <c r="A1267" s="50" t="str">
        <f t="shared" si="19"/>
        <v>9100000012-0</v>
      </c>
      <c r="B1267" s="57" t="s">
        <v>29</v>
      </c>
      <c r="C1267" s="50" t="s">
        <v>29</v>
      </c>
      <c r="D1267" s="50" t="s">
        <v>3785</v>
      </c>
      <c r="E1267" s="50" t="s">
        <v>2814</v>
      </c>
      <c r="F1267" s="50" t="s">
        <v>29</v>
      </c>
      <c r="G1267" s="50" t="s">
        <v>29</v>
      </c>
      <c r="H1267" s="50" t="s">
        <v>2904</v>
      </c>
      <c r="I1267" s="58">
        <v>45300</v>
      </c>
      <c r="J1267" s="50" t="s">
        <v>2816</v>
      </c>
      <c r="K1267" s="59">
        <v>8398.09</v>
      </c>
      <c r="L1267" s="50" t="s">
        <v>37</v>
      </c>
      <c r="M1267" s="51" t="s">
        <v>2747</v>
      </c>
      <c r="N1267" s="50" t="s">
        <v>29</v>
      </c>
      <c r="O1267" s="50" t="s">
        <v>32</v>
      </c>
      <c r="P1267" s="50" t="s">
        <v>32</v>
      </c>
      <c r="Q1267" s="50" t="s">
        <v>3786</v>
      </c>
      <c r="R1267" s="50" t="s">
        <v>29</v>
      </c>
      <c r="S1267" s="50" t="s">
        <v>2751</v>
      </c>
      <c r="T1267" s="50" t="s">
        <v>2205</v>
      </c>
      <c r="U1267" s="50" t="s">
        <v>30</v>
      </c>
      <c r="V1267" s="50" t="str">
        <f>VLOOKUP(A1267,Register!$D$2:$N$1317,11,0)</f>
        <v>CWIP- NEW BOUNDRY WALL</v>
      </c>
      <c r="W1267" s="50" t="s">
        <v>29</v>
      </c>
      <c r="X1267" s="50" t="s">
        <v>29</v>
      </c>
    </row>
    <row r="1268" spans="1:24" ht="14.1" customHeight="1" x14ac:dyDescent="0.25">
      <c r="A1268" s="50" t="str">
        <f t="shared" si="19"/>
        <v>9100000041-0</v>
      </c>
      <c r="B1268" s="57" t="s">
        <v>29</v>
      </c>
      <c r="C1268" s="50" t="s">
        <v>29</v>
      </c>
      <c r="D1268" s="50" t="s">
        <v>3787</v>
      </c>
      <c r="E1268" s="50" t="s">
        <v>2814</v>
      </c>
      <c r="F1268" s="50" t="s">
        <v>29</v>
      </c>
      <c r="G1268" s="50" t="s">
        <v>29</v>
      </c>
      <c r="H1268" s="50" t="s">
        <v>2904</v>
      </c>
      <c r="I1268" s="58">
        <v>45300</v>
      </c>
      <c r="J1268" s="50" t="s">
        <v>2816</v>
      </c>
      <c r="K1268" s="59">
        <v>633171.43999999994</v>
      </c>
      <c r="L1268" s="50" t="s">
        <v>37</v>
      </c>
      <c r="M1268" s="51" t="s">
        <v>2747</v>
      </c>
      <c r="N1268" s="50" t="s">
        <v>29</v>
      </c>
      <c r="O1268" s="50" t="s">
        <v>32</v>
      </c>
      <c r="P1268" s="50" t="s">
        <v>32</v>
      </c>
      <c r="Q1268" s="50" t="s">
        <v>3763</v>
      </c>
      <c r="R1268" s="50" t="s">
        <v>29</v>
      </c>
      <c r="S1268" s="50" t="s">
        <v>2751</v>
      </c>
      <c r="T1268" s="50" t="s">
        <v>2273</v>
      </c>
      <c r="U1268" s="50" t="s">
        <v>30</v>
      </c>
      <c r="V1268" s="50" t="str">
        <f>VLOOKUP(A1268,Register!$D$2:$N$1317,11,0)</f>
        <v>Dormitory G+3</v>
      </c>
      <c r="W1268" s="50" t="s">
        <v>29</v>
      </c>
      <c r="X1268" s="50" t="s">
        <v>29</v>
      </c>
    </row>
    <row r="1269" spans="1:24" ht="14.1" customHeight="1" x14ac:dyDescent="0.25">
      <c r="A1269" s="50" t="str">
        <f t="shared" si="19"/>
        <v>9100000041-0</v>
      </c>
      <c r="B1269" s="57" t="s">
        <v>29</v>
      </c>
      <c r="C1269" s="50" t="s">
        <v>29</v>
      </c>
      <c r="D1269" s="50" t="s">
        <v>3787</v>
      </c>
      <c r="E1269" s="50" t="s">
        <v>2814</v>
      </c>
      <c r="F1269" s="50" t="s">
        <v>29</v>
      </c>
      <c r="G1269" s="50" t="s">
        <v>29</v>
      </c>
      <c r="H1269" s="50" t="s">
        <v>2904</v>
      </c>
      <c r="I1269" s="58">
        <v>45300</v>
      </c>
      <c r="J1269" s="50" t="s">
        <v>2816</v>
      </c>
      <c r="K1269" s="59">
        <v>54626.89</v>
      </c>
      <c r="L1269" s="50" t="s">
        <v>37</v>
      </c>
      <c r="M1269" s="51" t="s">
        <v>2747</v>
      </c>
      <c r="N1269" s="50" t="s">
        <v>29</v>
      </c>
      <c r="O1269" s="50" t="s">
        <v>32</v>
      </c>
      <c r="P1269" s="50" t="s">
        <v>32</v>
      </c>
      <c r="Q1269" s="50" t="s">
        <v>3763</v>
      </c>
      <c r="R1269" s="50" t="s">
        <v>29</v>
      </c>
      <c r="S1269" s="50" t="s">
        <v>2751</v>
      </c>
      <c r="T1269" s="50" t="s">
        <v>2273</v>
      </c>
      <c r="U1269" s="50" t="s">
        <v>30</v>
      </c>
      <c r="V1269" s="50" t="str">
        <f>VLOOKUP(A1269,Register!$D$2:$N$1317,11,0)</f>
        <v>Dormitory G+3</v>
      </c>
      <c r="W1269" s="50" t="s">
        <v>29</v>
      </c>
      <c r="X1269" s="50" t="s">
        <v>29</v>
      </c>
    </row>
    <row r="1270" spans="1:24" ht="14.1" customHeight="1" x14ac:dyDescent="0.25">
      <c r="A1270" s="50" t="str">
        <f t="shared" si="19"/>
        <v>9100000047-0</v>
      </c>
      <c r="B1270" s="57" t="s">
        <v>29</v>
      </c>
      <c r="C1270" s="50" t="s">
        <v>29</v>
      </c>
      <c r="D1270" s="50" t="s">
        <v>3788</v>
      </c>
      <c r="E1270" s="50" t="s">
        <v>2814</v>
      </c>
      <c r="F1270" s="50" t="s">
        <v>29</v>
      </c>
      <c r="G1270" s="50" t="s">
        <v>29</v>
      </c>
      <c r="H1270" s="50" t="s">
        <v>2904</v>
      </c>
      <c r="I1270" s="58">
        <v>45300</v>
      </c>
      <c r="J1270" s="50" t="s">
        <v>2816</v>
      </c>
      <c r="K1270" s="59">
        <v>395732.15</v>
      </c>
      <c r="L1270" s="50" t="s">
        <v>37</v>
      </c>
      <c r="M1270" s="51" t="s">
        <v>2747</v>
      </c>
      <c r="N1270" s="50" t="s">
        <v>29</v>
      </c>
      <c r="O1270" s="50" t="s">
        <v>32</v>
      </c>
      <c r="P1270" s="50" t="s">
        <v>32</v>
      </c>
      <c r="Q1270" s="50" t="s">
        <v>3789</v>
      </c>
      <c r="R1270" s="50" t="s">
        <v>29</v>
      </c>
      <c r="S1270" s="50" t="s">
        <v>2751</v>
      </c>
      <c r="T1270" s="50" t="s">
        <v>2287</v>
      </c>
      <c r="U1270" s="50" t="s">
        <v>30</v>
      </c>
      <c r="V1270" s="50" t="str">
        <f>VLOOKUP(A1270,Register!$D$2:$N$1317,11,0)</f>
        <v>CWIP-DORMATORY (G+3) cane yard</v>
      </c>
      <c r="W1270" s="50" t="s">
        <v>29</v>
      </c>
      <c r="X1270" s="50" t="s">
        <v>29</v>
      </c>
    </row>
    <row r="1271" spans="1:24" ht="14.1" customHeight="1" x14ac:dyDescent="0.25">
      <c r="A1271" s="50" t="str">
        <f t="shared" si="19"/>
        <v>9100000047-0</v>
      </c>
      <c r="B1271" s="57" t="s">
        <v>29</v>
      </c>
      <c r="C1271" s="50" t="s">
        <v>29</v>
      </c>
      <c r="D1271" s="50" t="s">
        <v>3788</v>
      </c>
      <c r="E1271" s="50" t="s">
        <v>2814</v>
      </c>
      <c r="F1271" s="50" t="s">
        <v>29</v>
      </c>
      <c r="G1271" s="50" t="s">
        <v>29</v>
      </c>
      <c r="H1271" s="50" t="s">
        <v>2904</v>
      </c>
      <c r="I1271" s="58">
        <v>45300</v>
      </c>
      <c r="J1271" s="50" t="s">
        <v>2816</v>
      </c>
      <c r="K1271" s="59">
        <v>156076.82</v>
      </c>
      <c r="L1271" s="50" t="s">
        <v>37</v>
      </c>
      <c r="M1271" s="51" t="s">
        <v>2747</v>
      </c>
      <c r="N1271" s="50" t="s">
        <v>29</v>
      </c>
      <c r="O1271" s="50" t="s">
        <v>32</v>
      </c>
      <c r="P1271" s="50" t="s">
        <v>32</v>
      </c>
      <c r="Q1271" s="50" t="s">
        <v>3789</v>
      </c>
      <c r="R1271" s="50" t="s">
        <v>29</v>
      </c>
      <c r="S1271" s="50" t="s">
        <v>2751</v>
      </c>
      <c r="T1271" s="50" t="s">
        <v>2287</v>
      </c>
      <c r="U1271" s="50" t="s">
        <v>30</v>
      </c>
      <c r="V1271" s="50" t="str">
        <f>VLOOKUP(A1271,Register!$D$2:$N$1317,11,0)</f>
        <v>CWIP-DORMATORY (G+3) cane yard</v>
      </c>
      <c r="W1271" s="50" t="s">
        <v>29</v>
      </c>
      <c r="X1271" s="50" t="s">
        <v>29</v>
      </c>
    </row>
    <row r="1272" spans="1:24" ht="14.1" customHeight="1" x14ac:dyDescent="0.25">
      <c r="A1272" s="50" t="str">
        <f t="shared" si="19"/>
        <v>9100000041-0</v>
      </c>
      <c r="B1272" s="57" t="s">
        <v>29</v>
      </c>
      <c r="C1272" s="50" t="s">
        <v>29</v>
      </c>
      <c r="D1272" s="50" t="s">
        <v>3790</v>
      </c>
      <c r="E1272" s="50" t="s">
        <v>2814</v>
      </c>
      <c r="F1272" s="50" t="s">
        <v>29</v>
      </c>
      <c r="G1272" s="50" t="s">
        <v>29</v>
      </c>
      <c r="H1272" s="50" t="s">
        <v>2904</v>
      </c>
      <c r="I1272" s="58">
        <v>45300</v>
      </c>
      <c r="J1272" s="50" t="s">
        <v>2816</v>
      </c>
      <c r="K1272" s="59">
        <v>12014.67</v>
      </c>
      <c r="L1272" s="50" t="s">
        <v>37</v>
      </c>
      <c r="M1272" s="51" t="s">
        <v>2747</v>
      </c>
      <c r="N1272" s="50" t="s">
        <v>29</v>
      </c>
      <c r="O1272" s="50" t="s">
        <v>32</v>
      </c>
      <c r="P1272" s="50" t="s">
        <v>32</v>
      </c>
      <c r="Q1272" s="50" t="s">
        <v>3791</v>
      </c>
      <c r="R1272" s="50" t="s">
        <v>29</v>
      </c>
      <c r="S1272" s="50" t="s">
        <v>2751</v>
      </c>
      <c r="T1272" s="50" t="s">
        <v>2273</v>
      </c>
      <c r="U1272" s="50" t="s">
        <v>30</v>
      </c>
      <c r="V1272" s="50" t="str">
        <f>VLOOKUP(A1272,Register!$D$2:$N$1317,11,0)</f>
        <v>Dormitory G+3</v>
      </c>
      <c r="W1272" s="50" t="s">
        <v>29</v>
      </c>
      <c r="X1272" s="50" t="s">
        <v>29</v>
      </c>
    </row>
    <row r="1273" spans="1:24" ht="14.1" customHeight="1" x14ac:dyDescent="0.25">
      <c r="A1273" s="50" t="str">
        <f t="shared" si="19"/>
        <v>9100000041-0</v>
      </c>
      <c r="B1273" s="57" t="s">
        <v>29</v>
      </c>
      <c r="C1273" s="50" t="s">
        <v>29</v>
      </c>
      <c r="D1273" s="50" t="s">
        <v>3792</v>
      </c>
      <c r="E1273" s="50" t="s">
        <v>2814</v>
      </c>
      <c r="F1273" s="50" t="s">
        <v>29</v>
      </c>
      <c r="G1273" s="50" t="s">
        <v>29</v>
      </c>
      <c r="H1273" s="50" t="s">
        <v>2904</v>
      </c>
      <c r="I1273" s="58">
        <v>45300</v>
      </c>
      <c r="J1273" s="50" t="s">
        <v>2816</v>
      </c>
      <c r="K1273" s="59">
        <v>49665.53</v>
      </c>
      <c r="L1273" s="50" t="s">
        <v>37</v>
      </c>
      <c r="M1273" s="51" t="s">
        <v>2747</v>
      </c>
      <c r="N1273" s="50" t="s">
        <v>29</v>
      </c>
      <c r="O1273" s="50" t="s">
        <v>32</v>
      </c>
      <c r="P1273" s="50" t="s">
        <v>32</v>
      </c>
      <c r="Q1273" s="50" t="s">
        <v>3763</v>
      </c>
      <c r="R1273" s="50" t="s">
        <v>29</v>
      </c>
      <c r="S1273" s="50" t="s">
        <v>2751</v>
      </c>
      <c r="T1273" s="50" t="s">
        <v>2273</v>
      </c>
      <c r="U1273" s="50" t="s">
        <v>30</v>
      </c>
      <c r="V1273" s="50" t="str">
        <f>VLOOKUP(A1273,Register!$D$2:$N$1317,11,0)</f>
        <v>Dormitory G+3</v>
      </c>
      <c r="W1273" s="50" t="s">
        <v>29</v>
      </c>
      <c r="X1273" s="50" t="s">
        <v>29</v>
      </c>
    </row>
    <row r="1274" spans="1:24" ht="14.1" customHeight="1" x14ac:dyDescent="0.25">
      <c r="A1274" s="50" t="str">
        <f t="shared" si="19"/>
        <v>9100000026-0</v>
      </c>
      <c r="B1274" s="57" t="s">
        <v>29</v>
      </c>
      <c r="C1274" s="50" t="s">
        <v>29</v>
      </c>
      <c r="D1274" s="50" t="s">
        <v>3793</v>
      </c>
      <c r="E1274" s="50" t="s">
        <v>2814</v>
      </c>
      <c r="F1274" s="50" t="s">
        <v>29</v>
      </c>
      <c r="G1274" s="50" t="s">
        <v>29</v>
      </c>
      <c r="H1274" s="50" t="s">
        <v>2904</v>
      </c>
      <c r="I1274" s="58">
        <v>45301</v>
      </c>
      <c r="J1274" s="50" t="s">
        <v>2816</v>
      </c>
      <c r="K1274" s="59">
        <v>104024.39</v>
      </c>
      <c r="L1274" s="50" t="s">
        <v>37</v>
      </c>
      <c r="M1274" s="51" t="s">
        <v>2747</v>
      </c>
      <c r="N1274" s="50" t="s">
        <v>29</v>
      </c>
      <c r="O1274" s="50" t="s">
        <v>32</v>
      </c>
      <c r="P1274" s="50" t="s">
        <v>32</v>
      </c>
      <c r="Q1274" s="50" t="s">
        <v>3697</v>
      </c>
      <c r="R1274" s="50" t="s">
        <v>29</v>
      </c>
      <c r="S1274" s="50" t="s">
        <v>2751</v>
      </c>
      <c r="T1274" s="50" t="s">
        <v>2240</v>
      </c>
      <c r="U1274" s="50" t="s">
        <v>30</v>
      </c>
      <c r="V1274" s="50" t="str">
        <f>VLOOKUP(A1274,Register!$D$2:$N$1317,11,0)</f>
        <v>One Room Set (G+3)</v>
      </c>
      <c r="W1274" s="50" t="s">
        <v>29</v>
      </c>
      <c r="X1274" s="50" t="s">
        <v>29</v>
      </c>
    </row>
    <row r="1275" spans="1:24" ht="14.1" customHeight="1" x14ac:dyDescent="0.25">
      <c r="A1275" s="50" t="str">
        <f t="shared" si="19"/>
        <v>9100000041-0</v>
      </c>
      <c r="B1275" s="57" t="s">
        <v>29</v>
      </c>
      <c r="C1275" s="50" t="s">
        <v>29</v>
      </c>
      <c r="D1275" s="50" t="s">
        <v>3794</v>
      </c>
      <c r="E1275" s="50" t="s">
        <v>2814</v>
      </c>
      <c r="F1275" s="50" t="s">
        <v>29</v>
      </c>
      <c r="G1275" s="50" t="s">
        <v>29</v>
      </c>
      <c r="H1275" s="50" t="s">
        <v>2904</v>
      </c>
      <c r="I1275" s="58">
        <v>45301</v>
      </c>
      <c r="J1275" s="50" t="s">
        <v>2816</v>
      </c>
      <c r="K1275" s="59">
        <v>96</v>
      </c>
      <c r="L1275" s="50" t="s">
        <v>37</v>
      </c>
      <c r="M1275" s="51" t="s">
        <v>2747</v>
      </c>
      <c r="N1275" s="50" t="s">
        <v>29</v>
      </c>
      <c r="O1275" s="50" t="s">
        <v>32</v>
      </c>
      <c r="P1275" s="50" t="s">
        <v>32</v>
      </c>
      <c r="Q1275" s="50" t="s">
        <v>3751</v>
      </c>
      <c r="R1275" s="50" t="s">
        <v>29</v>
      </c>
      <c r="S1275" s="50" t="s">
        <v>2751</v>
      </c>
      <c r="T1275" s="50" t="s">
        <v>2273</v>
      </c>
      <c r="U1275" s="50" t="s">
        <v>30</v>
      </c>
      <c r="V1275" s="50" t="str">
        <f>VLOOKUP(A1275,Register!$D$2:$N$1317,11,0)</f>
        <v>Dormitory G+3</v>
      </c>
      <c r="W1275" s="50" t="s">
        <v>29</v>
      </c>
      <c r="X1275" s="50" t="s">
        <v>29</v>
      </c>
    </row>
    <row r="1276" spans="1:24" ht="14.1" customHeight="1" x14ac:dyDescent="0.25">
      <c r="A1276" s="50" t="str">
        <f t="shared" si="19"/>
        <v>9100000041-0</v>
      </c>
      <c r="B1276" s="57" t="s">
        <v>29</v>
      </c>
      <c r="C1276" s="50" t="s">
        <v>29</v>
      </c>
      <c r="D1276" s="50" t="s">
        <v>3794</v>
      </c>
      <c r="E1276" s="50" t="s">
        <v>2814</v>
      </c>
      <c r="F1276" s="50" t="s">
        <v>29</v>
      </c>
      <c r="G1276" s="50" t="s">
        <v>29</v>
      </c>
      <c r="H1276" s="50" t="s">
        <v>2904</v>
      </c>
      <c r="I1276" s="58">
        <v>45301</v>
      </c>
      <c r="J1276" s="50" t="s">
        <v>2816</v>
      </c>
      <c r="K1276" s="59">
        <v>75</v>
      </c>
      <c r="L1276" s="50" t="s">
        <v>37</v>
      </c>
      <c r="M1276" s="51" t="s">
        <v>2747</v>
      </c>
      <c r="N1276" s="50" t="s">
        <v>29</v>
      </c>
      <c r="O1276" s="50" t="s">
        <v>32</v>
      </c>
      <c r="P1276" s="50" t="s">
        <v>32</v>
      </c>
      <c r="Q1276" s="50" t="s">
        <v>3751</v>
      </c>
      <c r="R1276" s="50" t="s">
        <v>29</v>
      </c>
      <c r="S1276" s="50" t="s">
        <v>2751</v>
      </c>
      <c r="T1276" s="50" t="s">
        <v>2273</v>
      </c>
      <c r="U1276" s="50" t="s">
        <v>30</v>
      </c>
      <c r="V1276" s="50" t="str">
        <f>VLOOKUP(A1276,Register!$D$2:$N$1317,11,0)</f>
        <v>Dormitory G+3</v>
      </c>
      <c r="W1276" s="50" t="s">
        <v>29</v>
      </c>
      <c r="X1276" s="50" t="s">
        <v>29</v>
      </c>
    </row>
    <row r="1277" spans="1:24" ht="14.1" customHeight="1" x14ac:dyDescent="0.25">
      <c r="A1277" s="50" t="str">
        <f t="shared" si="19"/>
        <v>9100000041-0</v>
      </c>
      <c r="B1277" s="57" t="s">
        <v>29</v>
      </c>
      <c r="C1277" s="50" t="s">
        <v>29</v>
      </c>
      <c r="D1277" s="50" t="s">
        <v>3795</v>
      </c>
      <c r="E1277" s="50" t="s">
        <v>2814</v>
      </c>
      <c r="F1277" s="50" t="s">
        <v>29</v>
      </c>
      <c r="G1277" s="50" t="s">
        <v>29</v>
      </c>
      <c r="H1277" s="50" t="s">
        <v>2904</v>
      </c>
      <c r="I1277" s="58">
        <v>45302</v>
      </c>
      <c r="J1277" s="50" t="s">
        <v>2816</v>
      </c>
      <c r="K1277" s="59">
        <v>78478.38</v>
      </c>
      <c r="L1277" s="50" t="s">
        <v>37</v>
      </c>
      <c r="M1277" s="51" t="s">
        <v>2747</v>
      </c>
      <c r="N1277" s="50" t="s">
        <v>29</v>
      </c>
      <c r="O1277" s="50" t="s">
        <v>32</v>
      </c>
      <c r="P1277" s="50" t="s">
        <v>32</v>
      </c>
      <c r="Q1277" s="50" t="s">
        <v>3791</v>
      </c>
      <c r="R1277" s="50" t="s">
        <v>29</v>
      </c>
      <c r="S1277" s="50" t="s">
        <v>2751</v>
      </c>
      <c r="T1277" s="50" t="s">
        <v>2273</v>
      </c>
      <c r="U1277" s="50" t="s">
        <v>30</v>
      </c>
      <c r="V1277" s="50" t="str">
        <f>VLOOKUP(A1277,Register!$D$2:$N$1317,11,0)</f>
        <v>Dormitory G+3</v>
      </c>
      <c r="W1277" s="50" t="s">
        <v>29</v>
      </c>
      <c r="X1277" s="50" t="s">
        <v>29</v>
      </c>
    </row>
    <row r="1278" spans="1:24" ht="14.1" customHeight="1" x14ac:dyDescent="0.25">
      <c r="A1278" s="50" t="str">
        <f t="shared" si="19"/>
        <v>9100000041-0</v>
      </c>
      <c r="B1278" s="57" t="s">
        <v>29</v>
      </c>
      <c r="C1278" s="50" t="s">
        <v>29</v>
      </c>
      <c r="D1278" s="50" t="s">
        <v>3795</v>
      </c>
      <c r="E1278" s="50" t="s">
        <v>2814</v>
      </c>
      <c r="F1278" s="50" t="s">
        <v>29</v>
      </c>
      <c r="G1278" s="50" t="s">
        <v>29</v>
      </c>
      <c r="H1278" s="50" t="s">
        <v>2904</v>
      </c>
      <c r="I1278" s="58">
        <v>45302</v>
      </c>
      <c r="J1278" s="50" t="s">
        <v>2816</v>
      </c>
      <c r="K1278" s="59">
        <v>109194.34</v>
      </c>
      <c r="L1278" s="50" t="s">
        <v>37</v>
      </c>
      <c r="M1278" s="51" t="s">
        <v>2747</v>
      </c>
      <c r="N1278" s="50" t="s">
        <v>29</v>
      </c>
      <c r="O1278" s="50" t="s">
        <v>32</v>
      </c>
      <c r="P1278" s="50" t="s">
        <v>32</v>
      </c>
      <c r="Q1278" s="50" t="s">
        <v>3791</v>
      </c>
      <c r="R1278" s="50" t="s">
        <v>29</v>
      </c>
      <c r="S1278" s="50" t="s">
        <v>2751</v>
      </c>
      <c r="T1278" s="50" t="s">
        <v>2273</v>
      </c>
      <c r="U1278" s="50" t="s">
        <v>30</v>
      </c>
      <c r="V1278" s="50" t="str">
        <f>VLOOKUP(A1278,Register!$D$2:$N$1317,11,0)</f>
        <v>Dormitory G+3</v>
      </c>
      <c r="W1278" s="50" t="s">
        <v>29</v>
      </c>
      <c r="X1278" s="50" t="s">
        <v>29</v>
      </c>
    </row>
    <row r="1279" spans="1:24" ht="14.1" customHeight="1" x14ac:dyDescent="0.25">
      <c r="A1279" s="50" t="str">
        <f t="shared" si="19"/>
        <v>9100000016-0</v>
      </c>
      <c r="B1279" s="57" t="s">
        <v>29</v>
      </c>
      <c r="C1279" s="50" t="s">
        <v>29</v>
      </c>
      <c r="D1279" s="50" t="s">
        <v>3796</v>
      </c>
      <c r="E1279" s="50" t="s">
        <v>2814</v>
      </c>
      <c r="F1279" s="50" t="s">
        <v>29</v>
      </c>
      <c r="G1279" s="50" t="s">
        <v>29</v>
      </c>
      <c r="H1279" s="50" t="s">
        <v>2904</v>
      </c>
      <c r="I1279" s="58">
        <v>45302</v>
      </c>
      <c r="J1279" s="50" t="s">
        <v>2816</v>
      </c>
      <c r="K1279" s="59">
        <v>549348.63</v>
      </c>
      <c r="L1279" s="50" t="s">
        <v>37</v>
      </c>
      <c r="M1279" s="51" t="s">
        <v>2747</v>
      </c>
      <c r="N1279" s="50" t="s">
        <v>29</v>
      </c>
      <c r="O1279" s="50" t="s">
        <v>32</v>
      </c>
      <c r="P1279" s="50" t="s">
        <v>32</v>
      </c>
      <c r="Q1279" s="50" t="s">
        <v>3797</v>
      </c>
      <c r="R1279" s="50" t="s">
        <v>29</v>
      </c>
      <c r="S1279" s="50" t="s">
        <v>2751</v>
      </c>
      <c r="T1279" s="50" t="s">
        <v>2215</v>
      </c>
      <c r="U1279" s="50" t="s">
        <v>30</v>
      </c>
      <c r="V1279" s="50" t="str">
        <f>VLOOKUP(A1279,Register!$D$2:$N$1317,11,0)</f>
        <v>CWIP- ROAD &amp; DRAIN INSIDE FACTORY</v>
      </c>
      <c r="W1279" s="50" t="s">
        <v>29</v>
      </c>
      <c r="X1279" s="50" t="s">
        <v>29</v>
      </c>
    </row>
    <row r="1280" spans="1:24" ht="14.1" customHeight="1" x14ac:dyDescent="0.25">
      <c r="A1280" s="50" t="str">
        <f t="shared" si="19"/>
        <v>9100000016-0</v>
      </c>
      <c r="B1280" s="57" t="s">
        <v>29</v>
      </c>
      <c r="C1280" s="50" t="s">
        <v>29</v>
      </c>
      <c r="D1280" s="50" t="s">
        <v>3796</v>
      </c>
      <c r="E1280" s="50" t="s">
        <v>2814</v>
      </c>
      <c r="F1280" s="50" t="s">
        <v>29</v>
      </c>
      <c r="G1280" s="50" t="s">
        <v>29</v>
      </c>
      <c r="H1280" s="50" t="s">
        <v>2904</v>
      </c>
      <c r="I1280" s="58">
        <v>45302</v>
      </c>
      <c r="J1280" s="50" t="s">
        <v>2816</v>
      </c>
      <c r="K1280" s="59">
        <v>54597.17</v>
      </c>
      <c r="L1280" s="50" t="s">
        <v>37</v>
      </c>
      <c r="M1280" s="51" t="s">
        <v>2747</v>
      </c>
      <c r="N1280" s="50" t="s">
        <v>29</v>
      </c>
      <c r="O1280" s="50" t="s">
        <v>32</v>
      </c>
      <c r="P1280" s="50" t="s">
        <v>32</v>
      </c>
      <c r="Q1280" s="50" t="s">
        <v>3797</v>
      </c>
      <c r="R1280" s="50" t="s">
        <v>29</v>
      </c>
      <c r="S1280" s="50" t="s">
        <v>2751</v>
      </c>
      <c r="T1280" s="50" t="s">
        <v>2215</v>
      </c>
      <c r="U1280" s="50" t="s">
        <v>30</v>
      </c>
      <c r="V1280" s="50" t="str">
        <f>VLOOKUP(A1280,Register!$D$2:$N$1317,11,0)</f>
        <v>CWIP- ROAD &amp; DRAIN INSIDE FACTORY</v>
      </c>
      <c r="W1280" s="50" t="s">
        <v>29</v>
      </c>
      <c r="X1280" s="50" t="s">
        <v>29</v>
      </c>
    </row>
    <row r="1281" spans="1:24" ht="14.1" customHeight="1" x14ac:dyDescent="0.25">
      <c r="A1281" s="50" t="str">
        <f t="shared" si="19"/>
        <v>9100000040-0</v>
      </c>
      <c r="B1281" s="57" t="s">
        <v>29</v>
      </c>
      <c r="C1281" s="50" t="s">
        <v>29</v>
      </c>
      <c r="D1281" s="50" t="s">
        <v>3798</v>
      </c>
      <c r="E1281" s="50" t="s">
        <v>2814</v>
      </c>
      <c r="F1281" s="50" t="s">
        <v>29</v>
      </c>
      <c r="G1281" s="50" t="s">
        <v>29</v>
      </c>
      <c r="H1281" s="50" t="s">
        <v>2904</v>
      </c>
      <c r="I1281" s="58">
        <v>45302</v>
      </c>
      <c r="J1281" s="50" t="s">
        <v>2816</v>
      </c>
      <c r="K1281" s="59">
        <v>8800</v>
      </c>
      <c r="L1281" s="50" t="s">
        <v>37</v>
      </c>
      <c r="M1281" s="51" t="s">
        <v>2747</v>
      </c>
      <c r="N1281" s="50" t="s">
        <v>29</v>
      </c>
      <c r="O1281" s="50" t="s">
        <v>32</v>
      </c>
      <c r="P1281" s="50" t="s">
        <v>32</v>
      </c>
      <c r="Q1281" s="50" t="s">
        <v>3799</v>
      </c>
      <c r="R1281" s="50" t="s">
        <v>29</v>
      </c>
      <c r="S1281" s="50" t="s">
        <v>2751</v>
      </c>
      <c r="T1281" s="50" t="s">
        <v>2271</v>
      </c>
      <c r="U1281" s="50" t="s">
        <v>30</v>
      </c>
      <c r="V1281" s="50" t="str">
        <f>VLOOKUP(A1281,Register!$D$2:$N$1317,11,0)</f>
        <v>Two Room Set G+3</v>
      </c>
      <c r="W1281" s="50" t="s">
        <v>29</v>
      </c>
      <c r="X1281" s="50" t="s">
        <v>29</v>
      </c>
    </row>
    <row r="1282" spans="1:24" ht="14.1" customHeight="1" x14ac:dyDescent="0.25">
      <c r="A1282" s="50" t="str">
        <f t="shared" si="19"/>
        <v>9100000026-0</v>
      </c>
      <c r="B1282" s="57" t="s">
        <v>29</v>
      </c>
      <c r="C1282" s="50" t="s">
        <v>29</v>
      </c>
      <c r="D1282" s="50" t="s">
        <v>3800</v>
      </c>
      <c r="E1282" s="50" t="s">
        <v>2814</v>
      </c>
      <c r="F1282" s="50" t="s">
        <v>29</v>
      </c>
      <c r="G1282" s="50" t="s">
        <v>29</v>
      </c>
      <c r="H1282" s="50" t="s">
        <v>2904</v>
      </c>
      <c r="I1282" s="58">
        <v>45302</v>
      </c>
      <c r="J1282" s="50" t="s">
        <v>2816</v>
      </c>
      <c r="K1282" s="59">
        <v>24029.35</v>
      </c>
      <c r="L1282" s="50" t="s">
        <v>37</v>
      </c>
      <c r="M1282" s="51" t="s">
        <v>2747</v>
      </c>
      <c r="N1282" s="50" t="s">
        <v>29</v>
      </c>
      <c r="O1282" s="50" t="s">
        <v>32</v>
      </c>
      <c r="P1282" s="50" t="s">
        <v>32</v>
      </c>
      <c r="Q1282" s="50" t="s">
        <v>3799</v>
      </c>
      <c r="R1282" s="50" t="s">
        <v>29</v>
      </c>
      <c r="S1282" s="50" t="s">
        <v>2751</v>
      </c>
      <c r="T1282" s="50" t="s">
        <v>2240</v>
      </c>
      <c r="U1282" s="50" t="s">
        <v>30</v>
      </c>
      <c r="V1282" s="50" t="str">
        <f>VLOOKUP(A1282,Register!$D$2:$N$1317,11,0)</f>
        <v>One Room Set (G+3)</v>
      </c>
      <c r="W1282" s="50" t="s">
        <v>29</v>
      </c>
      <c r="X1282" s="50" t="s">
        <v>29</v>
      </c>
    </row>
    <row r="1283" spans="1:24" ht="14.1" customHeight="1" x14ac:dyDescent="0.25">
      <c r="A1283" s="50" t="str">
        <f t="shared" ref="A1283:A1346" si="20">CONCATENATE(T1283,"-",U1283)</f>
        <v>9100000016-0</v>
      </c>
      <c r="B1283" s="57" t="s">
        <v>29</v>
      </c>
      <c r="C1283" s="50" t="s">
        <v>29</v>
      </c>
      <c r="D1283" s="50" t="s">
        <v>3801</v>
      </c>
      <c r="E1283" s="50" t="s">
        <v>2814</v>
      </c>
      <c r="F1283" s="50" t="s">
        <v>29</v>
      </c>
      <c r="G1283" s="50" t="s">
        <v>29</v>
      </c>
      <c r="H1283" s="50" t="s">
        <v>2904</v>
      </c>
      <c r="I1283" s="58">
        <v>45303</v>
      </c>
      <c r="J1283" s="50" t="s">
        <v>2816</v>
      </c>
      <c r="K1283" s="59">
        <v>3604.4</v>
      </c>
      <c r="L1283" s="50" t="s">
        <v>37</v>
      </c>
      <c r="M1283" s="51" t="s">
        <v>2747</v>
      </c>
      <c r="N1283" s="50" t="s">
        <v>29</v>
      </c>
      <c r="O1283" s="50" t="s">
        <v>32</v>
      </c>
      <c r="P1283" s="50" t="s">
        <v>32</v>
      </c>
      <c r="Q1283" s="50" t="s">
        <v>3802</v>
      </c>
      <c r="R1283" s="50" t="s">
        <v>29</v>
      </c>
      <c r="S1283" s="50" t="s">
        <v>2751</v>
      </c>
      <c r="T1283" s="50" t="s">
        <v>2215</v>
      </c>
      <c r="U1283" s="50" t="s">
        <v>30</v>
      </c>
      <c r="V1283" s="50" t="str">
        <f>VLOOKUP(A1283,Register!$D$2:$N$1317,11,0)</f>
        <v>CWIP- ROAD &amp; DRAIN INSIDE FACTORY</v>
      </c>
      <c r="W1283" s="50" t="s">
        <v>29</v>
      </c>
      <c r="X1283" s="50" t="s">
        <v>29</v>
      </c>
    </row>
    <row r="1284" spans="1:24" ht="14.1" customHeight="1" x14ac:dyDescent="0.25">
      <c r="A1284" s="50" t="str">
        <f t="shared" si="20"/>
        <v>9100000040-0</v>
      </c>
      <c r="B1284" s="57" t="s">
        <v>29</v>
      </c>
      <c r="C1284" s="50" t="s">
        <v>29</v>
      </c>
      <c r="D1284" s="50" t="s">
        <v>3803</v>
      </c>
      <c r="E1284" s="50" t="s">
        <v>2814</v>
      </c>
      <c r="F1284" s="50" t="s">
        <v>29</v>
      </c>
      <c r="G1284" s="50" t="s">
        <v>29</v>
      </c>
      <c r="H1284" s="50" t="s">
        <v>2904</v>
      </c>
      <c r="I1284" s="58">
        <v>45303</v>
      </c>
      <c r="J1284" s="50" t="s">
        <v>2816</v>
      </c>
      <c r="K1284" s="59">
        <v>73228.479999999996</v>
      </c>
      <c r="L1284" s="50" t="s">
        <v>37</v>
      </c>
      <c r="M1284" s="51" t="s">
        <v>2747</v>
      </c>
      <c r="N1284" s="50" t="s">
        <v>29</v>
      </c>
      <c r="O1284" s="50" t="s">
        <v>32</v>
      </c>
      <c r="P1284" s="50" t="s">
        <v>32</v>
      </c>
      <c r="Q1284" s="50" t="s">
        <v>3802</v>
      </c>
      <c r="R1284" s="50" t="s">
        <v>29</v>
      </c>
      <c r="S1284" s="50" t="s">
        <v>2751</v>
      </c>
      <c r="T1284" s="50" t="s">
        <v>2271</v>
      </c>
      <c r="U1284" s="50" t="s">
        <v>30</v>
      </c>
      <c r="V1284" s="50" t="str">
        <f>VLOOKUP(A1284,Register!$D$2:$N$1317,11,0)</f>
        <v>Two Room Set G+3</v>
      </c>
      <c r="W1284" s="50" t="s">
        <v>29</v>
      </c>
      <c r="X1284" s="50" t="s">
        <v>29</v>
      </c>
    </row>
    <row r="1285" spans="1:24" ht="14.1" customHeight="1" x14ac:dyDescent="0.25">
      <c r="A1285" s="50" t="str">
        <f t="shared" si="20"/>
        <v>9100000047-0</v>
      </c>
      <c r="B1285" s="57" t="s">
        <v>29</v>
      </c>
      <c r="C1285" s="50" t="s">
        <v>29</v>
      </c>
      <c r="D1285" s="50" t="s">
        <v>3804</v>
      </c>
      <c r="E1285" s="50" t="s">
        <v>2814</v>
      </c>
      <c r="F1285" s="50" t="s">
        <v>29</v>
      </c>
      <c r="G1285" s="50" t="s">
        <v>29</v>
      </c>
      <c r="H1285" s="50" t="s">
        <v>2904</v>
      </c>
      <c r="I1285" s="58">
        <v>45303</v>
      </c>
      <c r="J1285" s="50" t="s">
        <v>2816</v>
      </c>
      <c r="K1285" s="59">
        <v>1597.96</v>
      </c>
      <c r="L1285" s="50" t="s">
        <v>37</v>
      </c>
      <c r="M1285" s="51" t="s">
        <v>2747</v>
      </c>
      <c r="N1285" s="50" t="s">
        <v>29</v>
      </c>
      <c r="O1285" s="50" t="s">
        <v>32</v>
      </c>
      <c r="P1285" s="50" t="s">
        <v>32</v>
      </c>
      <c r="Q1285" s="50" t="s">
        <v>3805</v>
      </c>
      <c r="R1285" s="50" t="s">
        <v>29</v>
      </c>
      <c r="S1285" s="50" t="s">
        <v>2751</v>
      </c>
      <c r="T1285" s="50" t="s">
        <v>2287</v>
      </c>
      <c r="U1285" s="50" t="s">
        <v>30</v>
      </c>
      <c r="V1285" s="50" t="str">
        <f>VLOOKUP(A1285,Register!$D$2:$N$1317,11,0)</f>
        <v>CWIP-DORMATORY (G+3) cane yard</v>
      </c>
      <c r="W1285" s="50" t="s">
        <v>29</v>
      </c>
      <c r="X1285" s="50" t="s">
        <v>29</v>
      </c>
    </row>
    <row r="1286" spans="1:24" ht="14.1" customHeight="1" x14ac:dyDescent="0.25">
      <c r="A1286" s="50" t="str">
        <f t="shared" si="20"/>
        <v>9100000040-0</v>
      </c>
      <c r="B1286" s="57" t="s">
        <v>29</v>
      </c>
      <c r="C1286" s="50" t="s">
        <v>29</v>
      </c>
      <c r="D1286" s="50" t="s">
        <v>3806</v>
      </c>
      <c r="E1286" s="50" t="s">
        <v>2814</v>
      </c>
      <c r="F1286" s="50" t="s">
        <v>29</v>
      </c>
      <c r="G1286" s="50" t="s">
        <v>29</v>
      </c>
      <c r="H1286" s="50" t="s">
        <v>2904</v>
      </c>
      <c r="I1286" s="58">
        <v>45305</v>
      </c>
      <c r="J1286" s="50" t="s">
        <v>2816</v>
      </c>
      <c r="K1286" s="59">
        <v>24029.35</v>
      </c>
      <c r="L1286" s="50" t="s">
        <v>37</v>
      </c>
      <c r="M1286" s="51" t="s">
        <v>2747</v>
      </c>
      <c r="N1286" s="50" t="s">
        <v>29</v>
      </c>
      <c r="O1286" s="50" t="s">
        <v>32</v>
      </c>
      <c r="P1286" s="50" t="s">
        <v>32</v>
      </c>
      <c r="Q1286" s="50" t="s">
        <v>3807</v>
      </c>
      <c r="R1286" s="50" t="s">
        <v>29</v>
      </c>
      <c r="S1286" s="50" t="s">
        <v>2751</v>
      </c>
      <c r="T1286" s="50" t="s">
        <v>2271</v>
      </c>
      <c r="U1286" s="50" t="s">
        <v>30</v>
      </c>
      <c r="V1286" s="50" t="str">
        <f>VLOOKUP(A1286,Register!$D$2:$N$1317,11,0)</f>
        <v>Two Room Set G+3</v>
      </c>
      <c r="W1286" s="50" t="s">
        <v>29</v>
      </c>
      <c r="X1286" s="50" t="s">
        <v>29</v>
      </c>
    </row>
    <row r="1287" spans="1:24" ht="14.1" customHeight="1" x14ac:dyDescent="0.25">
      <c r="A1287" s="50" t="str">
        <f t="shared" si="20"/>
        <v>9100000041-0</v>
      </c>
      <c r="B1287" s="57" t="s">
        <v>29</v>
      </c>
      <c r="C1287" s="50" t="s">
        <v>29</v>
      </c>
      <c r="D1287" s="50" t="s">
        <v>3808</v>
      </c>
      <c r="E1287" s="50" t="s">
        <v>2814</v>
      </c>
      <c r="F1287" s="50" t="s">
        <v>29</v>
      </c>
      <c r="G1287" s="50" t="s">
        <v>29</v>
      </c>
      <c r="H1287" s="50" t="s">
        <v>2904</v>
      </c>
      <c r="I1287" s="58">
        <v>45307</v>
      </c>
      <c r="J1287" s="50" t="s">
        <v>2816</v>
      </c>
      <c r="K1287" s="59">
        <v>45532.800000000003</v>
      </c>
      <c r="L1287" s="50" t="s">
        <v>37</v>
      </c>
      <c r="M1287" s="51" t="s">
        <v>2747</v>
      </c>
      <c r="N1287" s="50" t="s">
        <v>29</v>
      </c>
      <c r="O1287" s="50" t="s">
        <v>32</v>
      </c>
      <c r="P1287" s="50" t="s">
        <v>32</v>
      </c>
      <c r="Q1287" s="50" t="s">
        <v>3763</v>
      </c>
      <c r="R1287" s="50" t="s">
        <v>29</v>
      </c>
      <c r="S1287" s="50" t="s">
        <v>2751</v>
      </c>
      <c r="T1287" s="50" t="s">
        <v>2273</v>
      </c>
      <c r="U1287" s="50" t="s">
        <v>30</v>
      </c>
      <c r="V1287" s="50" t="str">
        <f>VLOOKUP(A1287,Register!$D$2:$N$1317,11,0)</f>
        <v>Dormitory G+3</v>
      </c>
      <c r="W1287" s="50" t="s">
        <v>29</v>
      </c>
      <c r="X1287" s="50" t="s">
        <v>29</v>
      </c>
    </row>
    <row r="1288" spans="1:24" ht="14.1" customHeight="1" x14ac:dyDescent="0.25">
      <c r="A1288" s="50" t="str">
        <f t="shared" si="20"/>
        <v>9100000041-0</v>
      </c>
      <c r="B1288" s="57" t="s">
        <v>29</v>
      </c>
      <c r="C1288" s="50" t="s">
        <v>29</v>
      </c>
      <c r="D1288" s="50" t="s">
        <v>3808</v>
      </c>
      <c r="E1288" s="50" t="s">
        <v>2814</v>
      </c>
      <c r="F1288" s="50" t="s">
        <v>29</v>
      </c>
      <c r="G1288" s="50" t="s">
        <v>29</v>
      </c>
      <c r="H1288" s="50" t="s">
        <v>2904</v>
      </c>
      <c r="I1288" s="58">
        <v>45307</v>
      </c>
      <c r="J1288" s="50" t="s">
        <v>2816</v>
      </c>
      <c r="K1288" s="59">
        <v>4052.53</v>
      </c>
      <c r="L1288" s="50" t="s">
        <v>37</v>
      </c>
      <c r="M1288" s="51" t="s">
        <v>2747</v>
      </c>
      <c r="N1288" s="50" t="s">
        <v>29</v>
      </c>
      <c r="O1288" s="50" t="s">
        <v>32</v>
      </c>
      <c r="P1288" s="50" t="s">
        <v>32</v>
      </c>
      <c r="Q1288" s="50" t="s">
        <v>3763</v>
      </c>
      <c r="R1288" s="50" t="s">
        <v>29</v>
      </c>
      <c r="S1288" s="50" t="s">
        <v>2751</v>
      </c>
      <c r="T1288" s="50" t="s">
        <v>2273</v>
      </c>
      <c r="U1288" s="50" t="s">
        <v>30</v>
      </c>
      <c r="V1288" s="50" t="str">
        <f>VLOOKUP(A1288,Register!$D$2:$N$1317,11,0)</f>
        <v>Dormitory G+3</v>
      </c>
      <c r="W1288" s="50" t="s">
        <v>29</v>
      </c>
      <c r="X1288" s="50" t="s">
        <v>29</v>
      </c>
    </row>
    <row r="1289" spans="1:24" ht="14.1" customHeight="1" x14ac:dyDescent="0.25">
      <c r="A1289" s="50" t="str">
        <f t="shared" si="20"/>
        <v>9100000047-0</v>
      </c>
      <c r="B1289" s="57" t="s">
        <v>29</v>
      </c>
      <c r="C1289" s="50" t="s">
        <v>29</v>
      </c>
      <c r="D1289" s="50" t="s">
        <v>3809</v>
      </c>
      <c r="E1289" s="50" t="s">
        <v>2814</v>
      </c>
      <c r="F1289" s="50" t="s">
        <v>29</v>
      </c>
      <c r="G1289" s="50" t="s">
        <v>29</v>
      </c>
      <c r="H1289" s="50" t="s">
        <v>2904</v>
      </c>
      <c r="I1289" s="58">
        <v>45307</v>
      </c>
      <c r="J1289" s="50" t="s">
        <v>2816</v>
      </c>
      <c r="K1289" s="59">
        <v>62491.23</v>
      </c>
      <c r="L1289" s="50" t="s">
        <v>37</v>
      </c>
      <c r="M1289" s="51" t="s">
        <v>2747</v>
      </c>
      <c r="N1289" s="50" t="s">
        <v>29</v>
      </c>
      <c r="O1289" s="50" t="s">
        <v>32</v>
      </c>
      <c r="P1289" s="50" t="s">
        <v>32</v>
      </c>
      <c r="Q1289" s="50" t="s">
        <v>3810</v>
      </c>
      <c r="R1289" s="50" t="s">
        <v>29</v>
      </c>
      <c r="S1289" s="50" t="s">
        <v>2751</v>
      </c>
      <c r="T1289" s="50" t="s">
        <v>2287</v>
      </c>
      <c r="U1289" s="50" t="s">
        <v>30</v>
      </c>
      <c r="V1289" s="50" t="str">
        <f>VLOOKUP(A1289,Register!$D$2:$N$1317,11,0)</f>
        <v>CWIP-DORMATORY (G+3) cane yard</v>
      </c>
      <c r="W1289" s="50" t="s">
        <v>29</v>
      </c>
      <c r="X1289" s="50" t="s">
        <v>29</v>
      </c>
    </row>
    <row r="1290" spans="1:24" ht="14.1" customHeight="1" x14ac:dyDescent="0.25">
      <c r="A1290" s="50" t="str">
        <f t="shared" si="20"/>
        <v>9100000047-0</v>
      </c>
      <c r="B1290" s="57" t="s">
        <v>29</v>
      </c>
      <c r="C1290" s="50" t="s">
        <v>29</v>
      </c>
      <c r="D1290" s="50" t="s">
        <v>3811</v>
      </c>
      <c r="E1290" s="50" t="s">
        <v>2814</v>
      </c>
      <c r="F1290" s="50" t="s">
        <v>29</v>
      </c>
      <c r="G1290" s="50" t="s">
        <v>29</v>
      </c>
      <c r="H1290" s="50" t="s">
        <v>2904</v>
      </c>
      <c r="I1290" s="58">
        <v>45307</v>
      </c>
      <c r="J1290" s="50" t="s">
        <v>2816</v>
      </c>
      <c r="K1290" s="59">
        <v>5459.72</v>
      </c>
      <c r="L1290" s="50" t="s">
        <v>37</v>
      </c>
      <c r="M1290" s="51" t="s">
        <v>2747</v>
      </c>
      <c r="N1290" s="50" t="s">
        <v>29</v>
      </c>
      <c r="O1290" s="50" t="s">
        <v>32</v>
      </c>
      <c r="P1290" s="50" t="s">
        <v>32</v>
      </c>
      <c r="Q1290" s="50" t="s">
        <v>3810</v>
      </c>
      <c r="R1290" s="50" t="s">
        <v>29</v>
      </c>
      <c r="S1290" s="50" t="s">
        <v>2751</v>
      </c>
      <c r="T1290" s="50" t="s">
        <v>2287</v>
      </c>
      <c r="U1290" s="50" t="s">
        <v>30</v>
      </c>
      <c r="V1290" s="50" t="str">
        <f>VLOOKUP(A1290,Register!$D$2:$N$1317,11,0)</f>
        <v>CWIP-DORMATORY (G+3) cane yard</v>
      </c>
      <c r="W1290" s="50" t="s">
        <v>29</v>
      </c>
      <c r="X1290" s="50" t="s">
        <v>29</v>
      </c>
    </row>
    <row r="1291" spans="1:24" ht="14.1" customHeight="1" x14ac:dyDescent="0.25">
      <c r="A1291" s="50" t="str">
        <f t="shared" si="20"/>
        <v>9100000047-0</v>
      </c>
      <c r="B1291" s="57" t="s">
        <v>29</v>
      </c>
      <c r="C1291" s="50" t="s">
        <v>29</v>
      </c>
      <c r="D1291" s="50" t="s">
        <v>3811</v>
      </c>
      <c r="E1291" s="50" t="s">
        <v>2814</v>
      </c>
      <c r="F1291" s="50" t="s">
        <v>29</v>
      </c>
      <c r="G1291" s="50" t="s">
        <v>29</v>
      </c>
      <c r="H1291" s="50" t="s">
        <v>2904</v>
      </c>
      <c r="I1291" s="58">
        <v>45307</v>
      </c>
      <c r="J1291" s="50" t="s">
        <v>2816</v>
      </c>
      <c r="K1291" s="59">
        <v>10402.44</v>
      </c>
      <c r="L1291" s="50" t="s">
        <v>37</v>
      </c>
      <c r="M1291" s="51" t="s">
        <v>2747</v>
      </c>
      <c r="N1291" s="50" t="s">
        <v>29</v>
      </c>
      <c r="O1291" s="50" t="s">
        <v>32</v>
      </c>
      <c r="P1291" s="50" t="s">
        <v>32</v>
      </c>
      <c r="Q1291" s="50" t="s">
        <v>3810</v>
      </c>
      <c r="R1291" s="50" t="s">
        <v>29</v>
      </c>
      <c r="S1291" s="50" t="s">
        <v>2751</v>
      </c>
      <c r="T1291" s="50" t="s">
        <v>2287</v>
      </c>
      <c r="U1291" s="50" t="s">
        <v>30</v>
      </c>
      <c r="V1291" s="50" t="str">
        <f>VLOOKUP(A1291,Register!$D$2:$N$1317,11,0)</f>
        <v>CWIP-DORMATORY (G+3) cane yard</v>
      </c>
      <c r="W1291" s="50" t="s">
        <v>29</v>
      </c>
      <c r="X1291" s="50" t="s">
        <v>29</v>
      </c>
    </row>
    <row r="1292" spans="1:24" ht="14.1" customHeight="1" x14ac:dyDescent="0.25">
      <c r="A1292" s="50" t="str">
        <f t="shared" si="20"/>
        <v>9100000016-0</v>
      </c>
      <c r="B1292" s="57" t="s">
        <v>29</v>
      </c>
      <c r="C1292" s="50" t="s">
        <v>29</v>
      </c>
      <c r="D1292" s="50" t="s">
        <v>3812</v>
      </c>
      <c r="E1292" s="50" t="s">
        <v>2814</v>
      </c>
      <c r="F1292" s="50" t="s">
        <v>29</v>
      </c>
      <c r="G1292" s="50" t="s">
        <v>29</v>
      </c>
      <c r="H1292" s="50" t="s">
        <v>2904</v>
      </c>
      <c r="I1292" s="58">
        <v>45307</v>
      </c>
      <c r="J1292" s="50" t="s">
        <v>2816</v>
      </c>
      <c r="K1292" s="59">
        <v>12014.67</v>
      </c>
      <c r="L1292" s="50" t="s">
        <v>37</v>
      </c>
      <c r="M1292" s="51" t="s">
        <v>2747</v>
      </c>
      <c r="N1292" s="50" t="s">
        <v>29</v>
      </c>
      <c r="O1292" s="50" t="s">
        <v>32</v>
      </c>
      <c r="P1292" s="50" t="s">
        <v>32</v>
      </c>
      <c r="Q1292" s="50" t="s">
        <v>3813</v>
      </c>
      <c r="R1292" s="50" t="s">
        <v>29</v>
      </c>
      <c r="S1292" s="50" t="s">
        <v>2751</v>
      </c>
      <c r="T1292" s="50" t="s">
        <v>2215</v>
      </c>
      <c r="U1292" s="50" t="s">
        <v>30</v>
      </c>
      <c r="V1292" s="50" t="str">
        <f>VLOOKUP(A1292,Register!$D$2:$N$1317,11,0)</f>
        <v>CWIP- ROAD &amp; DRAIN INSIDE FACTORY</v>
      </c>
      <c r="W1292" s="50" t="s">
        <v>29</v>
      </c>
      <c r="X1292" s="50" t="s">
        <v>29</v>
      </c>
    </row>
    <row r="1293" spans="1:24" ht="14.1" customHeight="1" x14ac:dyDescent="0.25">
      <c r="A1293" s="50" t="str">
        <f t="shared" si="20"/>
        <v>9100000047-0</v>
      </c>
      <c r="B1293" s="57" t="s">
        <v>29</v>
      </c>
      <c r="C1293" s="50" t="s">
        <v>29</v>
      </c>
      <c r="D1293" s="50" t="s">
        <v>3814</v>
      </c>
      <c r="E1293" s="50" t="s">
        <v>2814</v>
      </c>
      <c r="F1293" s="50" t="s">
        <v>29</v>
      </c>
      <c r="G1293" s="50" t="s">
        <v>29</v>
      </c>
      <c r="H1293" s="50" t="s">
        <v>2904</v>
      </c>
      <c r="I1293" s="58">
        <v>45308</v>
      </c>
      <c r="J1293" s="50" t="s">
        <v>2816</v>
      </c>
      <c r="K1293" s="59">
        <v>12014.68</v>
      </c>
      <c r="L1293" s="50" t="s">
        <v>37</v>
      </c>
      <c r="M1293" s="51" t="s">
        <v>2747</v>
      </c>
      <c r="N1293" s="50" t="s">
        <v>29</v>
      </c>
      <c r="O1293" s="50" t="s">
        <v>32</v>
      </c>
      <c r="P1293" s="50" t="s">
        <v>32</v>
      </c>
      <c r="Q1293" s="50" t="s">
        <v>3815</v>
      </c>
      <c r="R1293" s="50" t="s">
        <v>29</v>
      </c>
      <c r="S1293" s="50" t="s">
        <v>2751</v>
      </c>
      <c r="T1293" s="50" t="s">
        <v>2287</v>
      </c>
      <c r="U1293" s="50" t="s">
        <v>30</v>
      </c>
      <c r="V1293" s="50" t="str">
        <f>VLOOKUP(A1293,Register!$D$2:$N$1317,11,0)</f>
        <v>CWIP-DORMATORY (G+3) cane yard</v>
      </c>
      <c r="W1293" s="50" t="s">
        <v>29</v>
      </c>
      <c r="X1293" s="50" t="s">
        <v>29</v>
      </c>
    </row>
    <row r="1294" spans="1:24" ht="14.1" customHeight="1" x14ac:dyDescent="0.25">
      <c r="A1294" s="50" t="str">
        <f t="shared" si="20"/>
        <v>9100000047-0</v>
      </c>
      <c r="B1294" s="57" t="s">
        <v>29</v>
      </c>
      <c r="C1294" s="50" t="s">
        <v>29</v>
      </c>
      <c r="D1294" s="50" t="s">
        <v>3814</v>
      </c>
      <c r="E1294" s="50" t="s">
        <v>2814</v>
      </c>
      <c r="F1294" s="50" t="s">
        <v>29</v>
      </c>
      <c r="G1294" s="50" t="s">
        <v>29</v>
      </c>
      <c r="H1294" s="50" t="s">
        <v>2904</v>
      </c>
      <c r="I1294" s="58">
        <v>45308</v>
      </c>
      <c r="J1294" s="50" t="s">
        <v>2816</v>
      </c>
      <c r="K1294" s="59">
        <v>27298.58</v>
      </c>
      <c r="L1294" s="50" t="s">
        <v>37</v>
      </c>
      <c r="M1294" s="51" t="s">
        <v>2747</v>
      </c>
      <c r="N1294" s="50" t="s">
        <v>29</v>
      </c>
      <c r="O1294" s="50" t="s">
        <v>32</v>
      </c>
      <c r="P1294" s="50" t="s">
        <v>32</v>
      </c>
      <c r="Q1294" s="50" t="s">
        <v>3815</v>
      </c>
      <c r="R1294" s="50" t="s">
        <v>29</v>
      </c>
      <c r="S1294" s="50" t="s">
        <v>2751</v>
      </c>
      <c r="T1294" s="50" t="s">
        <v>2287</v>
      </c>
      <c r="U1294" s="50" t="s">
        <v>30</v>
      </c>
      <c r="V1294" s="50" t="str">
        <f>VLOOKUP(A1294,Register!$D$2:$N$1317,11,0)</f>
        <v>CWIP-DORMATORY (G+3) cane yard</v>
      </c>
      <c r="W1294" s="50" t="s">
        <v>29</v>
      </c>
      <c r="X1294" s="50" t="s">
        <v>29</v>
      </c>
    </row>
    <row r="1295" spans="1:24" ht="14.1" customHeight="1" x14ac:dyDescent="0.25">
      <c r="A1295" s="50" t="str">
        <f t="shared" si="20"/>
        <v>9100000041-0</v>
      </c>
      <c r="B1295" s="57" t="s">
        <v>29</v>
      </c>
      <c r="C1295" s="50" t="s">
        <v>29</v>
      </c>
      <c r="D1295" s="50" t="s">
        <v>3816</v>
      </c>
      <c r="E1295" s="50" t="s">
        <v>2814</v>
      </c>
      <c r="F1295" s="50" t="s">
        <v>29</v>
      </c>
      <c r="G1295" s="50" t="s">
        <v>29</v>
      </c>
      <c r="H1295" s="50" t="s">
        <v>2904</v>
      </c>
      <c r="I1295" s="58">
        <v>45308</v>
      </c>
      <c r="J1295" s="50" t="s">
        <v>2816</v>
      </c>
      <c r="K1295" s="59">
        <v>12014.67</v>
      </c>
      <c r="L1295" s="50" t="s">
        <v>37</v>
      </c>
      <c r="M1295" s="51" t="s">
        <v>2747</v>
      </c>
      <c r="N1295" s="50" t="s">
        <v>29</v>
      </c>
      <c r="O1295" s="50" t="s">
        <v>32</v>
      </c>
      <c r="P1295" s="50" t="s">
        <v>32</v>
      </c>
      <c r="Q1295" s="50" t="s">
        <v>3817</v>
      </c>
      <c r="R1295" s="50" t="s">
        <v>29</v>
      </c>
      <c r="S1295" s="50" t="s">
        <v>2751</v>
      </c>
      <c r="T1295" s="50" t="s">
        <v>2273</v>
      </c>
      <c r="U1295" s="50" t="s">
        <v>30</v>
      </c>
      <c r="V1295" s="50" t="str">
        <f>VLOOKUP(A1295,Register!$D$2:$N$1317,11,0)</f>
        <v>Dormitory G+3</v>
      </c>
      <c r="W1295" s="50" t="s">
        <v>29</v>
      </c>
      <c r="X1295" s="50" t="s">
        <v>29</v>
      </c>
    </row>
    <row r="1296" spans="1:24" ht="14.1" customHeight="1" x14ac:dyDescent="0.25">
      <c r="A1296" s="50" t="str">
        <f t="shared" si="20"/>
        <v>9100000026-0</v>
      </c>
      <c r="B1296" s="57" t="s">
        <v>29</v>
      </c>
      <c r="C1296" s="50" t="s">
        <v>29</v>
      </c>
      <c r="D1296" s="50" t="s">
        <v>3818</v>
      </c>
      <c r="E1296" s="50" t="s">
        <v>2814</v>
      </c>
      <c r="F1296" s="50" t="s">
        <v>29</v>
      </c>
      <c r="G1296" s="50" t="s">
        <v>29</v>
      </c>
      <c r="H1296" s="50" t="s">
        <v>2904</v>
      </c>
      <c r="I1296" s="58">
        <v>45308</v>
      </c>
      <c r="J1296" s="50" t="s">
        <v>2816</v>
      </c>
      <c r="K1296" s="59">
        <v>36376.07</v>
      </c>
      <c r="L1296" s="50" t="s">
        <v>37</v>
      </c>
      <c r="M1296" s="51" t="s">
        <v>2747</v>
      </c>
      <c r="N1296" s="50" t="s">
        <v>29</v>
      </c>
      <c r="O1296" s="50" t="s">
        <v>32</v>
      </c>
      <c r="P1296" s="50" t="s">
        <v>32</v>
      </c>
      <c r="Q1296" s="50" t="s">
        <v>3799</v>
      </c>
      <c r="R1296" s="50" t="s">
        <v>29</v>
      </c>
      <c r="S1296" s="50" t="s">
        <v>2751</v>
      </c>
      <c r="T1296" s="50" t="s">
        <v>2240</v>
      </c>
      <c r="U1296" s="50" t="s">
        <v>30</v>
      </c>
      <c r="V1296" s="50" t="str">
        <f>VLOOKUP(A1296,Register!$D$2:$N$1317,11,0)</f>
        <v>One Room Set (G+3)</v>
      </c>
      <c r="W1296" s="50" t="s">
        <v>29</v>
      </c>
      <c r="X1296" s="50" t="s">
        <v>29</v>
      </c>
    </row>
    <row r="1297" spans="1:24" ht="14.1" customHeight="1" x14ac:dyDescent="0.25">
      <c r="A1297" s="50" t="str">
        <f t="shared" si="20"/>
        <v>9100000026-0</v>
      </c>
      <c r="B1297" s="57" t="s">
        <v>29</v>
      </c>
      <c r="C1297" s="50" t="s">
        <v>29</v>
      </c>
      <c r="D1297" s="50" t="s">
        <v>3818</v>
      </c>
      <c r="E1297" s="50" t="s">
        <v>2814</v>
      </c>
      <c r="F1297" s="50" t="s">
        <v>29</v>
      </c>
      <c r="G1297" s="50" t="s">
        <v>29</v>
      </c>
      <c r="H1297" s="50" t="s">
        <v>2904</v>
      </c>
      <c r="I1297" s="58">
        <v>45308</v>
      </c>
      <c r="J1297" s="50" t="s">
        <v>2816</v>
      </c>
      <c r="K1297" s="59">
        <v>12014.68</v>
      </c>
      <c r="L1297" s="50" t="s">
        <v>37</v>
      </c>
      <c r="M1297" s="51" t="s">
        <v>2747</v>
      </c>
      <c r="N1297" s="50" t="s">
        <v>29</v>
      </c>
      <c r="O1297" s="50" t="s">
        <v>32</v>
      </c>
      <c r="P1297" s="50" t="s">
        <v>32</v>
      </c>
      <c r="Q1297" s="50" t="s">
        <v>3799</v>
      </c>
      <c r="R1297" s="50" t="s">
        <v>29</v>
      </c>
      <c r="S1297" s="50" t="s">
        <v>2751</v>
      </c>
      <c r="T1297" s="50" t="s">
        <v>2240</v>
      </c>
      <c r="U1297" s="50" t="s">
        <v>30</v>
      </c>
      <c r="V1297" s="50" t="str">
        <f>VLOOKUP(A1297,Register!$D$2:$N$1317,11,0)</f>
        <v>One Room Set (G+3)</v>
      </c>
      <c r="W1297" s="50" t="s">
        <v>29</v>
      </c>
      <c r="X1297" s="50" t="s">
        <v>29</v>
      </c>
    </row>
    <row r="1298" spans="1:24" ht="14.1" customHeight="1" x14ac:dyDescent="0.25">
      <c r="A1298" s="50" t="str">
        <f t="shared" si="20"/>
        <v>9100000026-0</v>
      </c>
      <c r="B1298" s="57" t="s">
        <v>29</v>
      </c>
      <c r="C1298" s="50" t="s">
        <v>29</v>
      </c>
      <c r="D1298" s="50" t="s">
        <v>3818</v>
      </c>
      <c r="E1298" s="50" t="s">
        <v>2814</v>
      </c>
      <c r="F1298" s="50" t="s">
        <v>29</v>
      </c>
      <c r="G1298" s="50" t="s">
        <v>29</v>
      </c>
      <c r="H1298" s="50" t="s">
        <v>2904</v>
      </c>
      <c r="I1298" s="58">
        <v>45308</v>
      </c>
      <c r="J1298" s="50" t="s">
        <v>2816</v>
      </c>
      <c r="K1298" s="59">
        <v>1597.96</v>
      </c>
      <c r="L1298" s="50" t="s">
        <v>37</v>
      </c>
      <c r="M1298" s="51" t="s">
        <v>2747</v>
      </c>
      <c r="N1298" s="50" t="s">
        <v>29</v>
      </c>
      <c r="O1298" s="50" t="s">
        <v>32</v>
      </c>
      <c r="P1298" s="50" t="s">
        <v>32</v>
      </c>
      <c r="Q1298" s="50" t="s">
        <v>3799</v>
      </c>
      <c r="R1298" s="50" t="s">
        <v>29</v>
      </c>
      <c r="S1298" s="50" t="s">
        <v>2751</v>
      </c>
      <c r="T1298" s="50" t="s">
        <v>2240</v>
      </c>
      <c r="U1298" s="50" t="s">
        <v>30</v>
      </c>
      <c r="V1298" s="50" t="str">
        <f>VLOOKUP(A1298,Register!$D$2:$N$1317,11,0)</f>
        <v>One Room Set (G+3)</v>
      </c>
      <c r="W1298" s="50" t="s">
        <v>29</v>
      </c>
      <c r="X1298" s="50" t="s">
        <v>29</v>
      </c>
    </row>
    <row r="1299" spans="1:24" ht="14.1" customHeight="1" x14ac:dyDescent="0.25">
      <c r="A1299" s="50" t="str">
        <f t="shared" si="20"/>
        <v>9100000041-0</v>
      </c>
      <c r="B1299" s="57" t="s">
        <v>29</v>
      </c>
      <c r="C1299" s="50" t="s">
        <v>29</v>
      </c>
      <c r="D1299" s="50" t="s">
        <v>3819</v>
      </c>
      <c r="E1299" s="50" t="s">
        <v>2814</v>
      </c>
      <c r="F1299" s="50" t="s">
        <v>29</v>
      </c>
      <c r="G1299" s="50" t="s">
        <v>29</v>
      </c>
      <c r="H1299" s="50" t="s">
        <v>2904</v>
      </c>
      <c r="I1299" s="58">
        <v>45308</v>
      </c>
      <c r="J1299" s="50" t="s">
        <v>2816</v>
      </c>
      <c r="K1299" s="59">
        <v>12014.67</v>
      </c>
      <c r="L1299" s="50" t="s">
        <v>37</v>
      </c>
      <c r="M1299" s="51" t="s">
        <v>2747</v>
      </c>
      <c r="N1299" s="50" t="s">
        <v>29</v>
      </c>
      <c r="O1299" s="50" t="s">
        <v>32</v>
      </c>
      <c r="P1299" s="50" t="s">
        <v>32</v>
      </c>
      <c r="Q1299" s="50" t="s">
        <v>3820</v>
      </c>
      <c r="R1299" s="50" t="s">
        <v>29</v>
      </c>
      <c r="S1299" s="50" t="s">
        <v>2751</v>
      </c>
      <c r="T1299" s="50" t="s">
        <v>2273</v>
      </c>
      <c r="U1299" s="50" t="s">
        <v>30</v>
      </c>
      <c r="V1299" s="50" t="str">
        <f>VLOOKUP(A1299,Register!$D$2:$N$1317,11,0)</f>
        <v>Dormitory G+3</v>
      </c>
      <c r="W1299" s="50" t="s">
        <v>29</v>
      </c>
      <c r="X1299" s="50" t="s">
        <v>29</v>
      </c>
    </row>
    <row r="1300" spans="1:24" ht="14.1" customHeight="1" x14ac:dyDescent="0.25">
      <c r="A1300" s="50" t="str">
        <f t="shared" si="20"/>
        <v>9100000041-0</v>
      </c>
      <c r="B1300" s="57" t="s">
        <v>29</v>
      </c>
      <c r="C1300" s="50" t="s">
        <v>29</v>
      </c>
      <c r="D1300" s="50" t="s">
        <v>3819</v>
      </c>
      <c r="E1300" s="50" t="s">
        <v>2814</v>
      </c>
      <c r="F1300" s="50" t="s">
        <v>29</v>
      </c>
      <c r="G1300" s="50" t="s">
        <v>29</v>
      </c>
      <c r="H1300" s="50" t="s">
        <v>2904</v>
      </c>
      <c r="I1300" s="58">
        <v>45308</v>
      </c>
      <c r="J1300" s="50" t="s">
        <v>2816</v>
      </c>
      <c r="K1300" s="59">
        <v>22735.05</v>
      </c>
      <c r="L1300" s="50" t="s">
        <v>37</v>
      </c>
      <c r="M1300" s="51" t="s">
        <v>2747</v>
      </c>
      <c r="N1300" s="50" t="s">
        <v>29</v>
      </c>
      <c r="O1300" s="50" t="s">
        <v>32</v>
      </c>
      <c r="P1300" s="50" t="s">
        <v>32</v>
      </c>
      <c r="Q1300" s="50" t="s">
        <v>3820</v>
      </c>
      <c r="R1300" s="50" t="s">
        <v>29</v>
      </c>
      <c r="S1300" s="50" t="s">
        <v>2751</v>
      </c>
      <c r="T1300" s="50" t="s">
        <v>2273</v>
      </c>
      <c r="U1300" s="50" t="s">
        <v>30</v>
      </c>
      <c r="V1300" s="50" t="str">
        <f>VLOOKUP(A1300,Register!$D$2:$N$1317,11,0)</f>
        <v>Dormitory G+3</v>
      </c>
      <c r="W1300" s="50" t="s">
        <v>29</v>
      </c>
      <c r="X1300" s="50" t="s">
        <v>29</v>
      </c>
    </row>
    <row r="1301" spans="1:24" ht="14.1" customHeight="1" x14ac:dyDescent="0.25">
      <c r="A1301" s="50" t="str">
        <f t="shared" si="20"/>
        <v>9100000041-0</v>
      </c>
      <c r="B1301" s="57" t="s">
        <v>29</v>
      </c>
      <c r="C1301" s="50" t="s">
        <v>29</v>
      </c>
      <c r="D1301" s="50" t="s">
        <v>3819</v>
      </c>
      <c r="E1301" s="50" t="s">
        <v>2814</v>
      </c>
      <c r="F1301" s="50" t="s">
        <v>29</v>
      </c>
      <c r="G1301" s="50" t="s">
        <v>29</v>
      </c>
      <c r="H1301" s="50" t="s">
        <v>2904</v>
      </c>
      <c r="I1301" s="58">
        <v>45308</v>
      </c>
      <c r="J1301" s="50" t="s">
        <v>2816</v>
      </c>
      <c r="K1301" s="59">
        <v>24832.77</v>
      </c>
      <c r="L1301" s="50" t="s">
        <v>37</v>
      </c>
      <c r="M1301" s="51" t="s">
        <v>2747</v>
      </c>
      <c r="N1301" s="50" t="s">
        <v>29</v>
      </c>
      <c r="O1301" s="50" t="s">
        <v>32</v>
      </c>
      <c r="P1301" s="50" t="s">
        <v>32</v>
      </c>
      <c r="Q1301" s="50" t="s">
        <v>3820</v>
      </c>
      <c r="R1301" s="50" t="s">
        <v>29</v>
      </c>
      <c r="S1301" s="50" t="s">
        <v>2751</v>
      </c>
      <c r="T1301" s="50" t="s">
        <v>2273</v>
      </c>
      <c r="U1301" s="50" t="s">
        <v>30</v>
      </c>
      <c r="V1301" s="50" t="str">
        <f>VLOOKUP(A1301,Register!$D$2:$N$1317,11,0)</f>
        <v>Dormitory G+3</v>
      </c>
      <c r="W1301" s="50" t="s">
        <v>29</v>
      </c>
      <c r="X1301" s="50" t="s">
        <v>29</v>
      </c>
    </row>
    <row r="1302" spans="1:24" ht="14.1" customHeight="1" x14ac:dyDescent="0.25">
      <c r="A1302" s="50" t="str">
        <f t="shared" si="20"/>
        <v>9100000032-0</v>
      </c>
      <c r="B1302" s="57" t="s">
        <v>29</v>
      </c>
      <c r="C1302" s="50" t="s">
        <v>29</v>
      </c>
      <c r="D1302" s="50" t="s">
        <v>3821</v>
      </c>
      <c r="E1302" s="50" t="s">
        <v>2814</v>
      </c>
      <c r="F1302" s="50" t="s">
        <v>29</v>
      </c>
      <c r="G1302" s="50" t="s">
        <v>29</v>
      </c>
      <c r="H1302" s="50" t="s">
        <v>2904</v>
      </c>
      <c r="I1302" s="58">
        <v>45308</v>
      </c>
      <c r="J1302" s="50" t="s">
        <v>2816</v>
      </c>
      <c r="K1302" s="59">
        <v>7208.81</v>
      </c>
      <c r="L1302" s="50" t="s">
        <v>37</v>
      </c>
      <c r="M1302" s="51" t="s">
        <v>2747</v>
      </c>
      <c r="N1302" s="50" t="s">
        <v>29</v>
      </c>
      <c r="O1302" s="50" t="s">
        <v>32</v>
      </c>
      <c r="P1302" s="50" t="s">
        <v>32</v>
      </c>
      <c r="Q1302" s="50" t="s">
        <v>3820</v>
      </c>
      <c r="R1302" s="50" t="s">
        <v>29</v>
      </c>
      <c r="S1302" s="50" t="s">
        <v>2751</v>
      </c>
      <c r="T1302" s="50" t="s">
        <v>2255</v>
      </c>
      <c r="U1302" s="50" t="s">
        <v>30</v>
      </c>
      <c r="V1302" s="50" t="str">
        <f>VLOOKUP(A1302,Register!$D$2:$N$1317,11,0)</f>
        <v>CWIP - CANE YARD ROAD &amp; DRAIN WORK</v>
      </c>
      <c r="W1302" s="50" t="s">
        <v>29</v>
      </c>
      <c r="X1302" s="50" t="s">
        <v>29</v>
      </c>
    </row>
    <row r="1303" spans="1:24" ht="14.1" customHeight="1" x14ac:dyDescent="0.25">
      <c r="A1303" s="50" t="str">
        <f t="shared" si="20"/>
        <v>9100000026-0</v>
      </c>
      <c r="B1303" s="57" t="s">
        <v>29</v>
      </c>
      <c r="C1303" s="50" t="s">
        <v>29</v>
      </c>
      <c r="D1303" s="50" t="s">
        <v>3822</v>
      </c>
      <c r="E1303" s="50" t="s">
        <v>2814</v>
      </c>
      <c r="F1303" s="50" t="s">
        <v>29</v>
      </c>
      <c r="G1303" s="50" t="s">
        <v>29</v>
      </c>
      <c r="H1303" s="50" t="s">
        <v>2904</v>
      </c>
      <c r="I1303" s="58">
        <v>45310</v>
      </c>
      <c r="J1303" s="50" t="s">
        <v>2816</v>
      </c>
      <c r="K1303" s="59">
        <v>12014.67</v>
      </c>
      <c r="L1303" s="50" t="s">
        <v>37</v>
      </c>
      <c r="M1303" s="51" t="s">
        <v>2747</v>
      </c>
      <c r="N1303" s="50" t="s">
        <v>29</v>
      </c>
      <c r="O1303" s="50" t="s">
        <v>32</v>
      </c>
      <c r="P1303" s="50" t="s">
        <v>32</v>
      </c>
      <c r="Q1303" s="50" t="s">
        <v>3802</v>
      </c>
      <c r="R1303" s="50" t="s">
        <v>29</v>
      </c>
      <c r="S1303" s="50" t="s">
        <v>2751</v>
      </c>
      <c r="T1303" s="50" t="s">
        <v>2240</v>
      </c>
      <c r="U1303" s="50" t="s">
        <v>30</v>
      </c>
      <c r="V1303" s="50" t="str">
        <f>VLOOKUP(A1303,Register!$D$2:$N$1317,11,0)</f>
        <v>One Room Set (G+3)</v>
      </c>
      <c r="W1303" s="50" t="s">
        <v>29</v>
      </c>
      <c r="X1303" s="50" t="s">
        <v>29</v>
      </c>
    </row>
    <row r="1304" spans="1:24" ht="14.1" customHeight="1" x14ac:dyDescent="0.25">
      <c r="A1304" s="50" t="str">
        <f t="shared" si="20"/>
        <v>9100000026-0</v>
      </c>
      <c r="B1304" s="57" t="s">
        <v>29</v>
      </c>
      <c r="C1304" s="50" t="s">
        <v>29</v>
      </c>
      <c r="D1304" s="50" t="s">
        <v>3822</v>
      </c>
      <c r="E1304" s="50" t="s">
        <v>2814</v>
      </c>
      <c r="F1304" s="50" t="s">
        <v>29</v>
      </c>
      <c r="G1304" s="50" t="s">
        <v>29</v>
      </c>
      <c r="H1304" s="50" t="s">
        <v>2904</v>
      </c>
      <c r="I1304" s="58">
        <v>45310</v>
      </c>
      <c r="J1304" s="50" t="s">
        <v>2816</v>
      </c>
      <c r="K1304" s="59">
        <v>27298.58</v>
      </c>
      <c r="L1304" s="50" t="s">
        <v>37</v>
      </c>
      <c r="M1304" s="51" t="s">
        <v>2747</v>
      </c>
      <c r="N1304" s="50" t="s">
        <v>29</v>
      </c>
      <c r="O1304" s="50" t="s">
        <v>32</v>
      </c>
      <c r="P1304" s="50" t="s">
        <v>32</v>
      </c>
      <c r="Q1304" s="50" t="s">
        <v>3802</v>
      </c>
      <c r="R1304" s="50" t="s">
        <v>29</v>
      </c>
      <c r="S1304" s="50" t="s">
        <v>2751</v>
      </c>
      <c r="T1304" s="50" t="s">
        <v>2240</v>
      </c>
      <c r="U1304" s="50" t="s">
        <v>30</v>
      </c>
      <c r="V1304" s="50" t="str">
        <f>VLOOKUP(A1304,Register!$D$2:$N$1317,11,0)</f>
        <v>One Room Set (G+3)</v>
      </c>
      <c r="W1304" s="50" t="s">
        <v>29</v>
      </c>
      <c r="X1304" s="50" t="s">
        <v>29</v>
      </c>
    </row>
    <row r="1305" spans="1:24" ht="14.1" customHeight="1" x14ac:dyDescent="0.25">
      <c r="A1305" s="50" t="str">
        <f t="shared" si="20"/>
        <v>9100000026-0</v>
      </c>
      <c r="B1305" s="57" t="s">
        <v>29</v>
      </c>
      <c r="C1305" s="50" t="s">
        <v>29</v>
      </c>
      <c r="D1305" s="50" t="s">
        <v>3822</v>
      </c>
      <c r="E1305" s="50" t="s">
        <v>2814</v>
      </c>
      <c r="F1305" s="50" t="s">
        <v>29</v>
      </c>
      <c r="G1305" s="50" t="s">
        <v>29</v>
      </c>
      <c r="H1305" s="50" t="s">
        <v>2904</v>
      </c>
      <c r="I1305" s="58">
        <v>45310</v>
      </c>
      <c r="J1305" s="50" t="s">
        <v>2816</v>
      </c>
      <c r="K1305" s="59">
        <v>52012.19</v>
      </c>
      <c r="L1305" s="50" t="s">
        <v>37</v>
      </c>
      <c r="M1305" s="51" t="s">
        <v>2747</v>
      </c>
      <c r="N1305" s="50" t="s">
        <v>29</v>
      </c>
      <c r="O1305" s="50" t="s">
        <v>32</v>
      </c>
      <c r="P1305" s="50" t="s">
        <v>32</v>
      </c>
      <c r="Q1305" s="50" t="s">
        <v>3802</v>
      </c>
      <c r="R1305" s="50" t="s">
        <v>29</v>
      </c>
      <c r="S1305" s="50" t="s">
        <v>2751</v>
      </c>
      <c r="T1305" s="50" t="s">
        <v>2240</v>
      </c>
      <c r="U1305" s="50" t="s">
        <v>30</v>
      </c>
      <c r="V1305" s="50" t="str">
        <f>VLOOKUP(A1305,Register!$D$2:$N$1317,11,0)</f>
        <v>One Room Set (G+3)</v>
      </c>
      <c r="W1305" s="50" t="s">
        <v>29</v>
      </c>
      <c r="X1305" s="50" t="s">
        <v>29</v>
      </c>
    </row>
    <row r="1306" spans="1:24" ht="14.1" customHeight="1" x14ac:dyDescent="0.25">
      <c r="A1306" s="50" t="str">
        <f t="shared" si="20"/>
        <v>9100000026-0</v>
      </c>
      <c r="B1306" s="57" t="s">
        <v>29</v>
      </c>
      <c r="C1306" s="50" t="s">
        <v>29</v>
      </c>
      <c r="D1306" s="50" t="s">
        <v>3823</v>
      </c>
      <c r="E1306" s="50" t="s">
        <v>2814</v>
      </c>
      <c r="F1306" s="50" t="s">
        <v>29</v>
      </c>
      <c r="G1306" s="50" t="s">
        <v>29</v>
      </c>
      <c r="H1306" s="50" t="s">
        <v>2904</v>
      </c>
      <c r="I1306" s="58">
        <v>45313</v>
      </c>
      <c r="J1306" s="50" t="s">
        <v>2816</v>
      </c>
      <c r="K1306" s="59">
        <v>12014.68</v>
      </c>
      <c r="L1306" s="50" t="s">
        <v>37</v>
      </c>
      <c r="M1306" s="51" t="s">
        <v>2747</v>
      </c>
      <c r="N1306" s="50" t="s">
        <v>29</v>
      </c>
      <c r="O1306" s="50" t="s">
        <v>32</v>
      </c>
      <c r="P1306" s="50" t="s">
        <v>32</v>
      </c>
      <c r="Q1306" s="50" t="s">
        <v>3824</v>
      </c>
      <c r="R1306" s="50" t="s">
        <v>29</v>
      </c>
      <c r="S1306" s="50" t="s">
        <v>2751</v>
      </c>
      <c r="T1306" s="50" t="s">
        <v>2240</v>
      </c>
      <c r="U1306" s="50" t="s">
        <v>30</v>
      </c>
      <c r="V1306" s="50" t="str">
        <f>VLOOKUP(A1306,Register!$D$2:$N$1317,11,0)</f>
        <v>One Room Set (G+3)</v>
      </c>
      <c r="W1306" s="50" t="s">
        <v>29</v>
      </c>
      <c r="X1306" s="50" t="s">
        <v>29</v>
      </c>
    </row>
    <row r="1307" spans="1:24" ht="14.1" customHeight="1" x14ac:dyDescent="0.25">
      <c r="A1307" s="50" t="str">
        <f t="shared" si="20"/>
        <v>9100000047-0</v>
      </c>
      <c r="B1307" s="57" t="s">
        <v>29</v>
      </c>
      <c r="C1307" s="50" t="s">
        <v>29</v>
      </c>
      <c r="D1307" s="50" t="s">
        <v>3825</v>
      </c>
      <c r="E1307" s="50" t="s">
        <v>2814</v>
      </c>
      <c r="F1307" s="50" t="s">
        <v>29</v>
      </c>
      <c r="G1307" s="50" t="s">
        <v>29</v>
      </c>
      <c r="H1307" s="50" t="s">
        <v>2904</v>
      </c>
      <c r="I1307" s="58">
        <v>45314</v>
      </c>
      <c r="J1307" s="50" t="s">
        <v>2816</v>
      </c>
      <c r="K1307" s="59">
        <v>12014.67</v>
      </c>
      <c r="L1307" s="50" t="s">
        <v>37</v>
      </c>
      <c r="M1307" s="51" t="s">
        <v>2747</v>
      </c>
      <c r="N1307" s="50" t="s">
        <v>29</v>
      </c>
      <c r="O1307" s="50" t="s">
        <v>32</v>
      </c>
      <c r="P1307" s="50" t="s">
        <v>32</v>
      </c>
      <c r="Q1307" s="50" t="s">
        <v>3826</v>
      </c>
      <c r="R1307" s="50" t="s">
        <v>29</v>
      </c>
      <c r="S1307" s="50" t="s">
        <v>2751</v>
      </c>
      <c r="T1307" s="50" t="s">
        <v>2287</v>
      </c>
      <c r="U1307" s="50" t="s">
        <v>30</v>
      </c>
      <c r="V1307" s="50" t="str">
        <f>VLOOKUP(A1307,Register!$D$2:$N$1317,11,0)</f>
        <v>CWIP-DORMATORY (G+3) cane yard</v>
      </c>
      <c r="W1307" s="50" t="s">
        <v>29</v>
      </c>
      <c r="X1307" s="50" t="s">
        <v>29</v>
      </c>
    </row>
    <row r="1308" spans="1:24" ht="14.1" customHeight="1" x14ac:dyDescent="0.25">
      <c r="A1308" s="50" t="str">
        <f t="shared" si="20"/>
        <v>9100000026-0</v>
      </c>
      <c r="B1308" s="57" t="s">
        <v>29</v>
      </c>
      <c r="C1308" s="50" t="s">
        <v>29</v>
      </c>
      <c r="D1308" s="50" t="s">
        <v>3827</v>
      </c>
      <c r="E1308" s="50" t="s">
        <v>2814</v>
      </c>
      <c r="F1308" s="50" t="s">
        <v>29</v>
      </c>
      <c r="G1308" s="50" t="s">
        <v>29</v>
      </c>
      <c r="H1308" s="50" t="s">
        <v>2904</v>
      </c>
      <c r="I1308" s="58">
        <v>45315</v>
      </c>
      <c r="J1308" s="50" t="s">
        <v>2816</v>
      </c>
      <c r="K1308" s="59">
        <v>12014.68</v>
      </c>
      <c r="L1308" s="50" t="s">
        <v>37</v>
      </c>
      <c r="M1308" s="51" t="s">
        <v>2747</v>
      </c>
      <c r="N1308" s="50" t="s">
        <v>29</v>
      </c>
      <c r="O1308" s="50" t="s">
        <v>32</v>
      </c>
      <c r="P1308" s="50" t="s">
        <v>32</v>
      </c>
      <c r="Q1308" s="50" t="s">
        <v>3828</v>
      </c>
      <c r="R1308" s="50" t="s">
        <v>29</v>
      </c>
      <c r="S1308" s="50" t="s">
        <v>2751</v>
      </c>
      <c r="T1308" s="50" t="s">
        <v>2240</v>
      </c>
      <c r="U1308" s="50" t="s">
        <v>30</v>
      </c>
      <c r="V1308" s="50" t="str">
        <f>VLOOKUP(A1308,Register!$D$2:$N$1317,11,0)</f>
        <v>One Room Set (G+3)</v>
      </c>
      <c r="W1308" s="50" t="s">
        <v>29</v>
      </c>
      <c r="X1308" s="50" t="s">
        <v>29</v>
      </c>
    </row>
    <row r="1309" spans="1:24" ht="14.1" customHeight="1" x14ac:dyDescent="0.25">
      <c r="A1309" s="50" t="str">
        <f t="shared" si="20"/>
        <v>9100000026-0</v>
      </c>
      <c r="B1309" s="57" t="s">
        <v>29</v>
      </c>
      <c r="C1309" s="50" t="s">
        <v>29</v>
      </c>
      <c r="D1309" s="50" t="s">
        <v>3827</v>
      </c>
      <c r="E1309" s="50" t="s">
        <v>2814</v>
      </c>
      <c r="F1309" s="50" t="s">
        <v>29</v>
      </c>
      <c r="G1309" s="50" t="s">
        <v>29</v>
      </c>
      <c r="H1309" s="50" t="s">
        <v>2904</v>
      </c>
      <c r="I1309" s="58">
        <v>45315</v>
      </c>
      <c r="J1309" s="50" t="s">
        <v>2816</v>
      </c>
      <c r="K1309" s="59">
        <v>24832.77</v>
      </c>
      <c r="L1309" s="50" t="s">
        <v>37</v>
      </c>
      <c r="M1309" s="51" t="s">
        <v>2747</v>
      </c>
      <c r="N1309" s="50" t="s">
        <v>29</v>
      </c>
      <c r="O1309" s="50" t="s">
        <v>32</v>
      </c>
      <c r="P1309" s="50" t="s">
        <v>32</v>
      </c>
      <c r="Q1309" s="50" t="s">
        <v>3828</v>
      </c>
      <c r="R1309" s="50" t="s">
        <v>29</v>
      </c>
      <c r="S1309" s="50" t="s">
        <v>2751</v>
      </c>
      <c r="T1309" s="50" t="s">
        <v>2240</v>
      </c>
      <c r="U1309" s="50" t="s">
        <v>30</v>
      </c>
      <c r="V1309" s="50" t="str">
        <f>VLOOKUP(A1309,Register!$D$2:$N$1317,11,0)</f>
        <v>One Room Set (G+3)</v>
      </c>
      <c r="W1309" s="50" t="s">
        <v>29</v>
      </c>
      <c r="X1309" s="50" t="s">
        <v>29</v>
      </c>
    </row>
    <row r="1310" spans="1:24" ht="14.1" customHeight="1" x14ac:dyDescent="0.25">
      <c r="A1310" s="50" t="str">
        <f t="shared" si="20"/>
        <v>9100000026-0</v>
      </c>
      <c r="B1310" s="57" t="s">
        <v>29</v>
      </c>
      <c r="C1310" s="50" t="s">
        <v>29</v>
      </c>
      <c r="D1310" s="50" t="s">
        <v>3827</v>
      </c>
      <c r="E1310" s="50" t="s">
        <v>2814</v>
      </c>
      <c r="F1310" s="50" t="s">
        <v>29</v>
      </c>
      <c r="G1310" s="50" t="s">
        <v>29</v>
      </c>
      <c r="H1310" s="50" t="s">
        <v>2904</v>
      </c>
      <c r="I1310" s="58">
        <v>45315</v>
      </c>
      <c r="J1310" s="50" t="s">
        <v>2816</v>
      </c>
      <c r="K1310" s="59">
        <v>2212.62</v>
      </c>
      <c r="L1310" s="50" t="s">
        <v>37</v>
      </c>
      <c r="M1310" s="51" t="s">
        <v>2747</v>
      </c>
      <c r="N1310" s="50" t="s">
        <v>29</v>
      </c>
      <c r="O1310" s="50" t="s">
        <v>32</v>
      </c>
      <c r="P1310" s="50" t="s">
        <v>32</v>
      </c>
      <c r="Q1310" s="50" t="s">
        <v>3828</v>
      </c>
      <c r="R1310" s="50" t="s">
        <v>29</v>
      </c>
      <c r="S1310" s="50" t="s">
        <v>2751</v>
      </c>
      <c r="T1310" s="50" t="s">
        <v>2240</v>
      </c>
      <c r="U1310" s="50" t="s">
        <v>30</v>
      </c>
      <c r="V1310" s="50" t="str">
        <f>VLOOKUP(A1310,Register!$D$2:$N$1317,11,0)</f>
        <v>One Room Set (G+3)</v>
      </c>
      <c r="W1310" s="50" t="s">
        <v>29</v>
      </c>
      <c r="X1310" s="50" t="s">
        <v>29</v>
      </c>
    </row>
    <row r="1311" spans="1:24" ht="14.1" customHeight="1" x14ac:dyDescent="0.25">
      <c r="A1311" s="50" t="str">
        <f t="shared" si="20"/>
        <v>9100000032-0</v>
      </c>
      <c r="B1311" s="57" t="s">
        <v>29</v>
      </c>
      <c r="C1311" s="50" t="s">
        <v>29</v>
      </c>
      <c r="D1311" s="50" t="s">
        <v>3829</v>
      </c>
      <c r="E1311" s="50" t="s">
        <v>2814</v>
      </c>
      <c r="F1311" s="50" t="s">
        <v>29</v>
      </c>
      <c r="G1311" s="50" t="s">
        <v>29</v>
      </c>
      <c r="H1311" s="50" t="s">
        <v>2904</v>
      </c>
      <c r="I1311" s="58">
        <v>45315</v>
      </c>
      <c r="J1311" s="50" t="s">
        <v>2816</v>
      </c>
      <c r="K1311" s="59">
        <v>12014.67</v>
      </c>
      <c r="L1311" s="50" t="s">
        <v>37</v>
      </c>
      <c r="M1311" s="51" t="s">
        <v>2747</v>
      </c>
      <c r="N1311" s="50" t="s">
        <v>29</v>
      </c>
      <c r="O1311" s="50" t="s">
        <v>32</v>
      </c>
      <c r="P1311" s="50" t="s">
        <v>32</v>
      </c>
      <c r="Q1311" s="50" t="s">
        <v>3830</v>
      </c>
      <c r="R1311" s="50" t="s">
        <v>29</v>
      </c>
      <c r="S1311" s="50" t="s">
        <v>2751</v>
      </c>
      <c r="T1311" s="50" t="s">
        <v>2255</v>
      </c>
      <c r="U1311" s="50" t="s">
        <v>30</v>
      </c>
      <c r="V1311" s="50" t="str">
        <f>VLOOKUP(A1311,Register!$D$2:$N$1317,11,0)</f>
        <v>CWIP - CANE YARD ROAD &amp; DRAIN WORK</v>
      </c>
      <c r="W1311" s="50" t="s">
        <v>29</v>
      </c>
      <c r="X1311" s="50" t="s">
        <v>29</v>
      </c>
    </row>
    <row r="1312" spans="1:24" ht="14.1" customHeight="1" x14ac:dyDescent="0.25">
      <c r="A1312" s="50" t="str">
        <f t="shared" si="20"/>
        <v>9100000047-0</v>
      </c>
      <c r="B1312" s="57" t="s">
        <v>29</v>
      </c>
      <c r="C1312" s="50" t="s">
        <v>29</v>
      </c>
      <c r="D1312" s="50" t="s">
        <v>3831</v>
      </c>
      <c r="E1312" s="50" t="s">
        <v>2814</v>
      </c>
      <c r="F1312" s="50" t="s">
        <v>29</v>
      </c>
      <c r="G1312" s="50" t="s">
        <v>29</v>
      </c>
      <c r="H1312" s="50" t="s">
        <v>2904</v>
      </c>
      <c r="I1312" s="58">
        <v>45315</v>
      </c>
      <c r="J1312" s="50" t="s">
        <v>2816</v>
      </c>
      <c r="K1312" s="59">
        <v>13275.72</v>
      </c>
      <c r="L1312" s="50" t="s">
        <v>37</v>
      </c>
      <c r="M1312" s="51" t="s">
        <v>2747</v>
      </c>
      <c r="N1312" s="50" t="s">
        <v>29</v>
      </c>
      <c r="O1312" s="50" t="s">
        <v>32</v>
      </c>
      <c r="P1312" s="50" t="s">
        <v>32</v>
      </c>
      <c r="Q1312" s="50" t="s">
        <v>3832</v>
      </c>
      <c r="R1312" s="50" t="s">
        <v>29</v>
      </c>
      <c r="S1312" s="50" t="s">
        <v>2751</v>
      </c>
      <c r="T1312" s="50" t="s">
        <v>2287</v>
      </c>
      <c r="U1312" s="50" t="s">
        <v>30</v>
      </c>
      <c r="V1312" s="50" t="str">
        <f>VLOOKUP(A1312,Register!$D$2:$N$1317,11,0)</f>
        <v>CWIP-DORMATORY (G+3) cane yard</v>
      </c>
      <c r="W1312" s="50" t="s">
        <v>29</v>
      </c>
      <c r="X1312" s="50" t="s">
        <v>29</v>
      </c>
    </row>
    <row r="1313" spans="1:24" ht="14.1" customHeight="1" x14ac:dyDescent="0.25">
      <c r="A1313" s="50" t="str">
        <f t="shared" si="20"/>
        <v>9100000047-0</v>
      </c>
      <c r="B1313" s="57" t="s">
        <v>29</v>
      </c>
      <c r="C1313" s="50" t="s">
        <v>29</v>
      </c>
      <c r="D1313" s="50" t="s">
        <v>3831</v>
      </c>
      <c r="E1313" s="50" t="s">
        <v>2814</v>
      </c>
      <c r="F1313" s="50" t="s">
        <v>29</v>
      </c>
      <c r="G1313" s="50" t="s">
        <v>29</v>
      </c>
      <c r="H1313" s="50" t="s">
        <v>2904</v>
      </c>
      <c r="I1313" s="58">
        <v>45315</v>
      </c>
      <c r="J1313" s="50" t="s">
        <v>2816</v>
      </c>
      <c r="K1313" s="59">
        <v>24832.77</v>
      </c>
      <c r="L1313" s="50" t="s">
        <v>37</v>
      </c>
      <c r="M1313" s="51" t="s">
        <v>2747</v>
      </c>
      <c r="N1313" s="50" t="s">
        <v>29</v>
      </c>
      <c r="O1313" s="50" t="s">
        <v>32</v>
      </c>
      <c r="P1313" s="50" t="s">
        <v>32</v>
      </c>
      <c r="Q1313" s="50" t="s">
        <v>3832</v>
      </c>
      <c r="R1313" s="50" t="s">
        <v>29</v>
      </c>
      <c r="S1313" s="50" t="s">
        <v>2751</v>
      </c>
      <c r="T1313" s="50" t="s">
        <v>2287</v>
      </c>
      <c r="U1313" s="50" t="s">
        <v>30</v>
      </c>
      <c r="V1313" s="50" t="str">
        <f>VLOOKUP(A1313,Register!$D$2:$N$1317,11,0)</f>
        <v>CWIP-DORMATORY (G+3) cane yard</v>
      </c>
      <c r="W1313" s="50" t="s">
        <v>29</v>
      </c>
      <c r="X1313" s="50" t="s">
        <v>29</v>
      </c>
    </row>
    <row r="1314" spans="1:24" ht="14.1" customHeight="1" x14ac:dyDescent="0.25">
      <c r="A1314" s="50" t="str">
        <f t="shared" si="20"/>
        <v>9100000047-0</v>
      </c>
      <c r="B1314" s="57" t="s">
        <v>29</v>
      </c>
      <c r="C1314" s="50" t="s">
        <v>29</v>
      </c>
      <c r="D1314" s="50" t="s">
        <v>3831</v>
      </c>
      <c r="E1314" s="50" t="s">
        <v>2814</v>
      </c>
      <c r="F1314" s="50" t="s">
        <v>29</v>
      </c>
      <c r="G1314" s="50" t="s">
        <v>29</v>
      </c>
      <c r="H1314" s="50" t="s">
        <v>2904</v>
      </c>
      <c r="I1314" s="58">
        <v>45315</v>
      </c>
      <c r="J1314" s="50" t="s">
        <v>2816</v>
      </c>
      <c r="K1314" s="59">
        <v>22735.05</v>
      </c>
      <c r="L1314" s="50" t="s">
        <v>37</v>
      </c>
      <c r="M1314" s="51" t="s">
        <v>2747</v>
      </c>
      <c r="N1314" s="50" t="s">
        <v>29</v>
      </c>
      <c r="O1314" s="50" t="s">
        <v>32</v>
      </c>
      <c r="P1314" s="50" t="s">
        <v>32</v>
      </c>
      <c r="Q1314" s="50" t="s">
        <v>3832</v>
      </c>
      <c r="R1314" s="50" t="s">
        <v>29</v>
      </c>
      <c r="S1314" s="50" t="s">
        <v>2751</v>
      </c>
      <c r="T1314" s="50" t="s">
        <v>2287</v>
      </c>
      <c r="U1314" s="50" t="s">
        <v>30</v>
      </c>
      <c r="V1314" s="50" t="str">
        <f>VLOOKUP(A1314,Register!$D$2:$N$1317,11,0)</f>
        <v>CWIP-DORMATORY (G+3) cane yard</v>
      </c>
      <c r="W1314" s="50" t="s">
        <v>29</v>
      </c>
      <c r="X1314" s="50" t="s">
        <v>29</v>
      </c>
    </row>
    <row r="1315" spans="1:24" ht="14.1" customHeight="1" x14ac:dyDescent="0.25">
      <c r="A1315" s="50" t="str">
        <f t="shared" si="20"/>
        <v>9100000026-0</v>
      </c>
      <c r="B1315" s="57" t="s">
        <v>29</v>
      </c>
      <c r="C1315" s="50" t="s">
        <v>29</v>
      </c>
      <c r="D1315" s="50" t="s">
        <v>3833</v>
      </c>
      <c r="E1315" s="50" t="s">
        <v>2814</v>
      </c>
      <c r="F1315" s="50" t="s">
        <v>29</v>
      </c>
      <c r="G1315" s="50" t="s">
        <v>29</v>
      </c>
      <c r="H1315" s="50" t="s">
        <v>2904</v>
      </c>
      <c r="I1315" s="58">
        <v>45316</v>
      </c>
      <c r="J1315" s="50" t="s">
        <v>2816</v>
      </c>
      <c r="K1315" s="59">
        <v>35401.93</v>
      </c>
      <c r="L1315" s="50" t="s">
        <v>37</v>
      </c>
      <c r="M1315" s="51" t="s">
        <v>2747</v>
      </c>
      <c r="N1315" s="50" t="s">
        <v>29</v>
      </c>
      <c r="O1315" s="50" t="s">
        <v>32</v>
      </c>
      <c r="P1315" s="50" t="s">
        <v>32</v>
      </c>
      <c r="Q1315" s="50" t="s">
        <v>3834</v>
      </c>
      <c r="R1315" s="50" t="s">
        <v>29</v>
      </c>
      <c r="S1315" s="50" t="s">
        <v>2751</v>
      </c>
      <c r="T1315" s="50" t="s">
        <v>2240</v>
      </c>
      <c r="U1315" s="50" t="s">
        <v>30</v>
      </c>
      <c r="V1315" s="50" t="str">
        <f>VLOOKUP(A1315,Register!$D$2:$N$1317,11,0)</f>
        <v>One Room Set (G+3)</v>
      </c>
      <c r="W1315" s="50" t="s">
        <v>29</v>
      </c>
      <c r="X1315" s="50" t="s">
        <v>29</v>
      </c>
    </row>
    <row r="1316" spans="1:24" ht="14.1" customHeight="1" x14ac:dyDescent="0.25">
      <c r="A1316" s="50" t="str">
        <f t="shared" si="20"/>
        <v>9100000026-0</v>
      </c>
      <c r="B1316" s="57" t="s">
        <v>29</v>
      </c>
      <c r="C1316" s="50" t="s">
        <v>29</v>
      </c>
      <c r="D1316" s="50" t="s">
        <v>3835</v>
      </c>
      <c r="E1316" s="50" t="s">
        <v>2814</v>
      </c>
      <c r="F1316" s="50" t="s">
        <v>29</v>
      </c>
      <c r="G1316" s="50" t="s">
        <v>29</v>
      </c>
      <c r="H1316" s="50" t="s">
        <v>2904</v>
      </c>
      <c r="I1316" s="58">
        <v>45317</v>
      </c>
      <c r="J1316" s="50" t="s">
        <v>2816</v>
      </c>
      <c r="K1316" s="59">
        <v>12014.68</v>
      </c>
      <c r="L1316" s="50" t="s">
        <v>37</v>
      </c>
      <c r="M1316" s="51" t="s">
        <v>2747</v>
      </c>
      <c r="N1316" s="50" t="s">
        <v>29</v>
      </c>
      <c r="O1316" s="50" t="s">
        <v>32</v>
      </c>
      <c r="P1316" s="50" t="s">
        <v>32</v>
      </c>
      <c r="Q1316" s="50" t="s">
        <v>3697</v>
      </c>
      <c r="R1316" s="50" t="s">
        <v>29</v>
      </c>
      <c r="S1316" s="50" t="s">
        <v>2751</v>
      </c>
      <c r="T1316" s="50" t="s">
        <v>2240</v>
      </c>
      <c r="U1316" s="50" t="s">
        <v>30</v>
      </c>
      <c r="V1316" s="50" t="str">
        <f>VLOOKUP(A1316,Register!$D$2:$N$1317,11,0)</f>
        <v>One Room Set (G+3)</v>
      </c>
      <c r="W1316" s="50" t="s">
        <v>29</v>
      </c>
      <c r="X1316" s="50" t="s">
        <v>29</v>
      </c>
    </row>
    <row r="1317" spans="1:24" ht="14.1" customHeight="1" x14ac:dyDescent="0.25">
      <c r="A1317" s="50" t="str">
        <f t="shared" si="20"/>
        <v>9100000026-0</v>
      </c>
      <c r="B1317" s="57" t="s">
        <v>29</v>
      </c>
      <c r="C1317" s="50" t="s">
        <v>29</v>
      </c>
      <c r="D1317" s="50" t="s">
        <v>3836</v>
      </c>
      <c r="E1317" s="50" t="s">
        <v>2814</v>
      </c>
      <c r="F1317" s="50" t="s">
        <v>29</v>
      </c>
      <c r="G1317" s="50" t="s">
        <v>29</v>
      </c>
      <c r="H1317" s="50" t="s">
        <v>2904</v>
      </c>
      <c r="I1317" s="58">
        <v>45318</v>
      </c>
      <c r="J1317" s="50" t="s">
        <v>2816</v>
      </c>
      <c r="K1317" s="59">
        <v>24029.35</v>
      </c>
      <c r="L1317" s="50" t="s">
        <v>37</v>
      </c>
      <c r="M1317" s="51" t="s">
        <v>2747</v>
      </c>
      <c r="N1317" s="50" t="s">
        <v>29</v>
      </c>
      <c r="O1317" s="50" t="s">
        <v>32</v>
      </c>
      <c r="P1317" s="50" t="s">
        <v>32</v>
      </c>
      <c r="Q1317" s="50" t="s">
        <v>3742</v>
      </c>
      <c r="R1317" s="50" t="s">
        <v>29</v>
      </c>
      <c r="S1317" s="50" t="s">
        <v>2751</v>
      </c>
      <c r="T1317" s="50" t="s">
        <v>2240</v>
      </c>
      <c r="U1317" s="50" t="s">
        <v>30</v>
      </c>
      <c r="V1317" s="50" t="str">
        <f>VLOOKUP(A1317,Register!$D$2:$N$1317,11,0)</f>
        <v>One Room Set (G+3)</v>
      </c>
      <c r="W1317" s="50" t="s">
        <v>29</v>
      </c>
      <c r="X1317" s="50" t="s">
        <v>29</v>
      </c>
    </row>
    <row r="1318" spans="1:24" ht="14.1" customHeight="1" x14ac:dyDescent="0.25">
      <c r="A1318" s="50" t="str">
        <f t="shared" si="20"/>
        <v>9100000026-0</v>
      </c>
      <c r="B1318" s="57" t="s">
        <v>29</v>
      </c>
      <c r="C1318" s="50" t="s">
        <v>29</v>
      </c>
      <c r="D1318" s="50" t="s">
        <v>3837</v>
      </c>
      <c r="E1318" s="50" t="s">
        <v>2814</v>
      </c>
      <c r="F1318" s="50" t="s">
        <v>29</v>
      </c>
      <c r="G1318" s="50" t="s">
        <v>29</v>
      </c>
      <c r="H1318" s="50" t="s">
        <v>2904</v>
      </c>
      <c r="I1318" s="58">
        <v>45318</v>
      </c>
      <c r="J1318" s="50" t="s">
        <v>2816</v>
      </c>
      <c r="K1318" s="59">
        <v>52012.19</v>
      </c>
      <c r="L1318" s="50" t="s">
        <v>37</v>
      </c>
      <c r="M1318" s="51" t="s">
        <v>2747</v>
      </c>
      <c r="N1318" s="50" t="s">
        <v>29</v>
      </c>
      <c r="O1318" s="50" t="s">
        <v>32</v>
      </c>
      <c r="P1318" s="50" t="s">
        <v>32</v>
      </c>
      <c r="Q1318" s="50" t="s">
        <v>3834</v>
      </c>
      <c r="R1318" s="50" t="s">
        <v>29</v>
      </c>
      <c r="S1318" s="50" t="s">
        <v>2751</v>
      </c>
      <c r="T1318" s="50" t="s">
        <v>2240</v>
      </c>
      <c r="U1318" s="50" t="s">
        <v>30</v>
      </c>
      <c r="V1318" s="50" t="str">
        <f>VLOOKUP(A1318,Register!$D$2:$N$1317,11,0)</f>
        <v>One Room Set (G+3)</v>
      </c>
      <c r="W1318" s="50" t="s">
        <v>29</v>
      </c>
      <c r="X1318" s="50" t="s">
        <v>29</v>
      </c>
    </row>
    <row r="1319" spans="1:24" ht="14.1" customHeight="1" x14ac:dyDescent="0.25">
      <c r="A1319" s="50" t="str">
        <f t="shared" si="20"/>
        <v>9100000026-0</v>
      </c>
      <c r="B1319" s="57" t="s">
        <v>29</v>
      </c>
      <c r="C1319" s="50" t="s">
        <v>29</v>
      </c>
      <c r="D1319" s="50" t="s">
        <v>3837</v>
      </c>
      <c r="E1319" s="50" t="s">
        <v>2814</v>
      </c>
      <c r="F1319" s="50" t="s">
        <v>29</v>
      </c>
      <c r="G1319" s="50" t="s">
        <v>29</v>
      </c>
      <c r="H1319" s="50" t="s">
        <v>2904</v>
      </c>
      <c r="I1319" s="58">
        <v>45318</v>
      </c>
      <c r="J1319" s="50" t="s">
        <v>2816</v>
      </c>
      <c r="K1319" s="59">
        <v>27298.58</v>
      </c>
      <c r="L1319" s="50" t="s">
        <v>37</v>
      </c>
      <c r="M1319" s="51" t="s">
        <v>2747</v>
      </c>
      <c r="N1319" s="50" t="s">
        <v>29</v>
      </c>
      <c r="O1319" s="50" t="s">
        <v>32</v>
      </c>
      <c r="P1319" s="50" t="s">
        <v>32</v>
      </c>
      <c r="Q1319" s="50" t="s">
        <v>3834</v>
      </c>
      <c r="R1319" s="50" t="s">
        <v>29</v>
      </c>
      <c r="S1319" s="50" t="s">
        <v>2751</v>
      </c>
      <c r="T1319" s="50" t="s">
        <v>2240</v>
      </c>
      <c r="U1319" s="50" t="s">
        <v>30</v>
      </c>
      <c r="V1319" s="50" t="str">
        <f>VLOOKUP(A1319,Register!$D$2:$N$1317,11,0)</f>
        <v>One Room Set (G+3)</v>
      </c>
      <c r="W1319" s="50" t="s">
        <v>29</v>
      </c>
      <c r="X1319" s="50" t="s">
        <v>29</v>
      </c>
    </row>
    <row r="1320" spans="1:24" ht="14.1" customHeight="1" x14ac:dyDescent="0.25">
      <c r="A1320" s="50" t="str">
        <f t="shared" si="20"/>
        <v>9100000043-0</v>
      </c>
      <c r="B1320" s="57" t="s">
        <v>29</v>
      </c>
      <c r="C1320" s="50" t="s">
        <v>29</v>
      </c>
      <c r="D1320" s="50" t="s">
        <v>3838</v>
      </c>
      <c r="E1320" s="50" t="s">
        <v>2814</v>
      </c>
      <c r="F1320" s="50" t="s">
        <v>29</v>
      </c>
      <c r="G1320" s="50" t="s">
        <v>29</v>
      </c>
      <c r="H1320" s="50" t="s">
        <v>2904</v>
      </c>
      <c r="I1320" s="58">
        <v>45318</v>
      </c>
      <c r="J1320" s="50" t="s">
        <v>2816</v>
      </c>
      <c r="K1320" s="59">
        <v>19223.48</v>
      </c>
      <c r="L1320" s="50" t="s">
        <v>37</v>
      </c>
      <c r="M1320" s="51" t="s">
        <v>2747</v>
      </c>
      <c r="N1320" s="50" t="s">
        <v>29</v>
      </c>
      <c r="O1320" s="50" t="s">
        <v>32</v>
      </c>
      <c r="P1320" s="50" t="s">
        <v>32</v>
      </c>
      <c r="Q1320" s="50" t="s">
        <v>3732</v>
      </c>
      <c r="R1320" s="50" t="s">
        <v>29</v>
      </c>
      <c r="S1320" s="50" t="s">
        <v>2751</v>
      </c>
      <c r="T1320" s="50" t="s">
        <v>2277</v>
      </c>
      <c r="U1320" s="50" t="s">
        <v>30</v>
      </c>
      <c r="V1320" s="50" t="str">
        <f>VLOOKUP(A1320,Register!$D$2:$N$1317,11,0)</f>
        <v>CWIP- Chemical Room</v>
      </c>
      <c r="W1320" s="50" t="s">
        <v>29</v>
      </c>
      <c r="X1320" s="50" t="s">
        <v>29</v>
      </c>
    </row>
    <row r="1321" spans="1:24" ht="14.1" customHeight="1" x14ac:dyDescent="0.25">
      <c r="A1321" s="50" t="str">
        <f t="shared" si="20"/>
        <v>9100000047-0</v>
      </c>
      <c r="B1321" s="57" t="s">
        <v>29</v>
      </c>
      <c r="C1321" s="50" t="s">
        <v>29</v>
      </c>
      <c r="D1321" s="50" t="s">
        <v>3839</v>
      </c>
      <c r="E1321" s="50" t="s">
        <v>2814</v>
      </c>
      <c r="F1321" s="50" t="s">
        <v>29</v>
      </c>
      <c r="G1321" s="50" t="s">
        <v>29</v>
      </c>
      <c r="H1321" s="50" t="s">
        <v>2904</v>
      </c>
      <c r="I1321" s="58">
        <v>45318</v>
      </c>
      <c r="J1321" s="50" t="s">
        <v>2816</v>
      </c>
      <c r="K1321" s="59">
        <v>19223.48</v>
      </c>
      <c r="L1321" s="50" t="s">
        <v>37</v>
      </c>
      <c r="M1321" s="51" t="s">
        <v>2747</v>
      </c>
      <c r="N1321" s="50" t="s">
        <v>29</v>
      </c>
      <c r="O1321" s="50" t="s">
        <v>32</v>
      </c>
      <c r="P1321" s="50" t="s">
        <v>32</v>
      </c>
      <c r="Q1321" s="50" t="s">
        <v>3732</v>
      </c>
      <c r="R1321" s="50" t="s">
        <v>29</v>
      </c>
      <c r="S1321" s="50" t="s">
        <v>2751</v>
      </c>
      <c r="T1321" s="50" t="s">
        <v>2287</v>
      </c>
      <c r="U1321" s="50" t="s">
        <v>30</v>
      </c>
      <c r="V1321" s="50" t="str">
        <f>VLOOKUP(A1321,Register!$D$2:$N$1317,11,0)</f>
        <v>CWIP-DORMATORY (G+3) cane yard</v>
      </c>
      <c r="W1321" s="50" t="s">
        <v>29</v>
      </c>
      <c r="X1321" s="50" t="s">
        <v>29</v>
      </c>
    </row>
    <row r="1322" spans="1:24" ht="14.1" customHeight="1" x14ac:dyDescent="0.25">
      <c r="A1322" s="50" t="str">
        <f t="shared" si="20"/>
        <v>9100000026-0</v>
      </c>
      <c r="B1322" s="57" t="s">
        <v>29</v>
      </c>
      <c r="C1322" s="50" t="s">
        <v>29</v>
      </c>
      <c r="D1322" s="50" t="s">
        <v>3840</v>
      </c>
      <c r="E1322" s="50" t="s">
        <v>2814</v>
      </c>
      <c r="F1322" s="50" t="s">
        <v>29</v>
      </c>
      <c r="G1322" s="50" t="s">
        <v>29</v>
      </c>
      <c r="H1322" s="50" t="s">
        <v>2904</v>
      </c>
      <c r="I1322" s="58">
        <v>45320</v>
      </c>
      <c r="J1322" s="50" t="s">
        <v>2816</v>
      </c>
      <c r="K1322" s="59">
        <v>44252.41</v>
      </c>
      <c r="L1322" s="50" t="s">
        <v>37</v>
      </c>
      <c r="M1322" s="51" t="s">
        <v>2747</v>
      </c>
      <c r="N1322" s="50" t="s">
        <v>29</v>
      </c>
      <c r="O1322" s="50" t="s">
        <v>32</v>
      </c>
      <c r="P1322" s="50" t="s">
        <v>32</v>
      </c>
      <c r="Q1322" s="50" t="s">
        <v>3834</v>
      </c>
      <c r="R1322" s="50" t="s">
        <v>29</v>
      </c>
      <c r="S1322" s="50" t="s">
        <v>2751</v>
      </c>
      <c r="T1322" s="50" t="s">
        <v>2240</v>
      </c>
      <c r="U1322" s="50" t="s">
        <v>30</v>
      </c>
      <c r="V1322" s="50" t="str">
        <f>VLOOKUP(A1322,Register!$D$2:$N$1317,11,0)</f>
        <v>One Room Set (G+3)</v>
      </c>
      <c r="W1322" s="50" t="s">
        <v>29</v>
      </c>
      <c r="X1322" s="50" t="s">
        <v>29</v>
      </c>
    </row>
    <row r="1323" spans="1:24" ht="14.1" customHeight="1" x14ac:dyDescent="0.25">
      <c r="A1323" s="50" t="str">
        <f t="shared" si="20"/>
        <v>9100000026-0</v>
      </c>
      <c r="B1323" s="57" t="s">
        <v>29</v>
      </c>
      <c r="C1323" s="50" t="s">
        <v>29</v>
      </c>
      <c r="D1323" s="50" t="s">
        <v>3840</v>
      </c>
      <c r="E1323" s="50" t="s">
        <v>2814</v>
      </c>
      <c r="F1323" s="50" t="s">
        <v>29</v>
      </c>
      <c r="G1323" s="50" t="s">
        <v>29</v>
      </c>
      <c r="H1323" s="50" t="s">
        <v>2904</v>
      </c>
      <c r="I1323" s="58">
        <v>45320</v>
      </c>
      <c r="J1323" s="50" t="s">
        <v>2816</v>
      </c>
      <c r="K1323" s="59">
        <v>24832.77</v>
      </c>
      <c r="L1323" s="50" t="s">
        <v>37</v>
      </c>
      <c r="M1323" s="51" t="s">
        <v>2747</v>
      </c>
      <c r="N1323" s="50" t="s">
        <v>29</v>
      </c>
      <c r="O1323" s="50" t="s">
        <v>32</v>
      </c>
      <c r="P1323" s="50" t="s">
        <v>32</v>
      </c>
      <c r="Q1323" s="50" t="s">
        <v>3834</v>
      </c>
      <c r="R1323" s="50" t="s">
        <v>29</v>
      </c>
      <c r="S1323" s="50" t="s">
        <v>2751</v>
      </c>
      <c r="T1323" s="50" t="s">
        <v>2240</v>
      </c>
      <c r="U1323" s="50" t="s">
        <v>30</v>
      </c>
      <c r="V1323" s="50" t="str">
        <f>VLOOKUP(A1323,Register!$D$2:$N$1317,11,0)</f>
        <v>One Room Set (G+3)</v>
      </c>
      <c r="W1323" s="50" t="s">
        <v>29</v>
      </c>
      <c r="X1323" s="50" t="s">
        <v>29</v>
      </c>
    </row>
    <row r="1324" spans="1:24" ht="14.1" customHeight="1" x14ac:dyDescent="0.25">
      <c r="A1324" s="50" t="str">
        <f t="shared" si="20"/>
        <v>9100000042-0</v>
      </c>
      <c r="B1324" s="57" t="s">
        <v>29</v>
      </c>
      <c r="C1324" s="50" t="s">
        <v>29</v>
      </c>
      <c r="D1324" s="50" t="s">
        <v>3841</v>
      </c>
      <c r="E1324" s="50" t="s">
        <v>2814</v>
      </c>
      <c r="F1324" s="50" t="s">
        <v>29</v>
      </c>
      <c r="G1324" s="50" t="s">
        <v>29</v>
      </c>
      <c r="H1324" s="50" t="s">
        <v>2904</v>
      </c>
      <c r="I1324" s="58">
        <v>45320</v>
      </c>
      <c r="J1324" s="50" t="s">
        <v>2816</v>
      </c>
      <c r="K1324" s="59">
        <v>6900</v>
      </c>
      <c r="L1324" s="50" t="s">
        <v>37</v>
      </c>
      <c r="M1324" s="51" t="s">
        <v>2747</v>
      </c>
      <c r="N1324" s="50" t="s">
        <v>29</v>
      </c>
      <c r="O1324" s="50" t="s">
        <v>32</v>
      </c>
      <c r="P1324" s="50" t="s">
        <v>32</v>
      </c>
      <c r="Q1324" s="50" t="s">
        <v>3751</v>
      </c>
      <c r="R1324" s="50" t="s">
        <v>29</v>
      </c>
      <c r="S1324" s="50" t="s">
        <v>2751</v>
      </c>
      <c r="T1324" s="50" t="s">
        <v>2275</v>
      </c>
      <c r="U1324" s="50" t="s">
        <v>30</v>
      </c>
      <c r="V1324" s="50" t="str">
        <f>VLOOKUP(A1324,Register!$D$2:$N$1317,11,0)</f>
        <v>CWIP- Token Room</v>
      </c>
      <c r="W1324" s="50" t="s">
        <v>29</v>
      </c>
      <c r="X1324" s="50" t="s">
        <v>29</v>
      </c>
    </row>
    <row r="1325" spans="1:24" ht="14.1" customHeight="1" x14ac:dyDescent="0.25">
      <c r="A1325" s="50" t="str">
        <f t="shared" si="20"/>
        <v>9100000042-0</v>
      </c>
      <c r="B1325" s="57" t="s">
        <v>29</v>
      </c>
      <c r="C1325" s="50" t="s">
        <v>29</v>
      </c>
      <c r="D1325" s="50" t="s">
        <v>3841</v>
      </c>
      <c r="E1325" s="50" t="s">
        <v>2814</v>
      </c>
      <c r="F1325" s="50" t="s">
        <v>29</v>
      </c>
      <c r="G1325" s="50" t="s">
        <v>29</v>
      </c>
      <c r="H1325" s="50" t="s">
        <v>2904</v>
      </c>
      <c r="I1325" s="58">
        <v>45320</v>
      </c>
      <c r="J1325" s="50" t="s">
        <v>2816</v>
      </c>
      <c r="K1325" s="59">
        <v>682.45</v>
      </c>
      <c r="L1325" s="50" t="s">
        <v>37</v>
      </c>
      <c r="M1325" s="51" t="s">
        <v>2747</v>
      </c>
      <c r="N1325" s="50" t="s">
        <v>29</v>
      </c>
      <c r="O1325" s="50" t="s">
        <v>32</v>
      </c>
      <c r="P1325" s="50" t="s">
        <v>32</v>
      </c>
      <c r="Q1325" s="50" t="s">
        <v>3751</v>
      </c>
      <c r="R1325" s="50" t="s">
        <v>29</v>
      </c>
      <c r="S1325" s="50" t="s">
        <v>2751</v>
      </c>
      <c r="T1325" s="50" t="s">
        <v>2275</v>
      </c>
      <c r="U1325" s="50" t="s">
        <v>30</v>
      </c>
      <c r="V1325" s="50" t="str">
        <f>VLOOKUP(A1325,Register!$D$2:$N$1317,11,0)</f>
        <v>CWIP- Token Room</v>
      </c>
      <c r="W1325" s="50" t="s">
        <v>29</v>
      </c>
      <c r="X1325" s="50" t="s">
        <v>29</v>
      </c>
    </row>
    <row r="1326" spans="1:24" ht="14.1" customHeight="1" x14ac:dyDescent="0.25">
      <c r="A1326" s="50" t="str">
        <f t="shared" si="20"/>
        <v>9100000042-0</v>
      </c>
      <c r="B1326" s="57" t="s">
        <v>29</v>
      </c>
      <c r="C1326" s="50" t="s">
        <v>29</v>
      </c>
      <c r="D1326" s="50" t="s">
        <v>3841</v>
      </c>
      <c r="E1326" s="50" t="s">
        <v>2814</v>
      </c>
      <c r="F1326" s="50" t="s">
        <v>29</v>
      </c>
      <c r="G1326" s="50" t="s">
        <v>29</v>
      </c>
      <c r="H1326" s="50" t="s">
        <v>2904</v>
      </c>
      <c r="I1326" s="58">
        <v>45320</v>
      </c>
      <c r="J1326" s="50" t="s">
        <v>2816</v>
      </c>
      <c r="K1326" s="59">
        <v>240</v>
      </c>
      <c r="L1326" s="50" t="s">
        <v>37</v>
      </c>
      <c r="M1326" s="51" t="s">
        <v>2747</v>
      </c>
      <c r="N1326" s="50" t="s">
        <v>29</v>
      </c>
      <c r="O1326" s="50" t="s">
        <v>32</v>
      </c>
      <c r="P1326" s="50" t="s">
        <v>32</v>
      </c>
      <c r="Q1326" s="50" t="s">
        <v>3751</v>
      </c>
      <c r="R1326" s="50" t="s">
        <v>29</v>
      </c>
      <c r="S1326" s="50" t="s">
        <v>2751</v>
      </c>
      <c r="T1326" s="50" t="s">
        <v>2275</v>
      </c>
      <c r="U1326" s="50" t="s">
        <v>30</v>
      </c>
      <c r="V1326" s="50" t="str">
        <f>VLOOKUP(A1326,Register!$D$2:$N$1317,11,0)</f>
        <v>CWIP- Token Room</v>
      </c>
      <c r="W1326" s="50" t="s">
        <v>29</v>
      </c>
      <c r="X1326" s="50" t="s">
        <v>29</v>
      </c>
    </row>
    <row r="1327" spans="1:24" ht="14.1" customHeight="1" x14ac:dyDescent="0.25">
      <c r="A1327" s="50" t="str">
        <f t="shared" si="20"/>
        <v>9100000042-0</v>
      </c>
      <c r="B1327" s="57" t="s">
        <v>29</v>
      </c>
      <c r="C1327" s="50" t="s">
        <v>29</v>
      </c>
      <c r="D1327" s="50" t="s">
        <v>3841</v>
      </c>
      <c r="E1327" s="50" t="s">
        <v>2814</v>
      </c>
      <c r="F1327" s="50" t="s">
        <v>29</v>
      </c>
      <c r="G1327" s="50" t="s">
        <v>29</v>
      </c>
      <c r="H1327" s="50" t="s">
        <v>2904</v>
      </c>
      <c r="I1327" s="58">
        <v>45320</v>
      </c>
      <c r="J1327" s="50" t="s">
        <v>2816</v>
      </c>
      <c r="K1327" s="59">
        <v>175</v>
      </c>
      <c r="L1327" s="50" t="s">
        <v>37</v>
      </c>
      <c r="M1327" s="51" t="s">
        <v>2747</v>
      </c>
      <c r="N1327" s="50" t="s">
        <v>29</v>
      </c>
      <c r="O1327" s="50" t="s">
        <v>32</v>
      </c>
      <c r="P1327" s="50" t="s">
        <v>32</v>
      </c>
      <c r="Q1327" s="50" t="s">
        <v>3751</v>
      </c>
      <c r="R1327" s="50" t="s">
        <v>29</v>
      </c>
      <c r="S1327" s="50" t="s">
        <v>2751</v>
      </c>
      <c r="T1327" s="50" t="s">
        <v>2275</v>
      </c>
      <c r="U1327" s="50" t="s">
        <v>30</v>
      </c>
      <c r="V1327" s="50" t="str">
        <f>VLOOKUP(A1327,Register!$D$2:$N$1317,11,0)</f>
        <v>CWIP- Token Room</v>
      </c>
      <c r="W1327" s="50" t="s">
        <v>29</v>
      </c>
      <c r="X1327" s="50" t="s">
        <v>29</v>
      </c>
    </row>
    <row r="1328" spans="1:24" ht="14.1" customHeight="1" x14ac:dyDescent="0.25">
      <c r="A1328" s="50" t="str">
        <f t="shared" si="20"/>
        <v>9100000042-0</v>
      </c>
      <c r="B1328" s="57" t="s">
        <v>29</v>
      </c>
      <c r="C1328" s="50" t="s">
        <v>29</v>
      </c>
      <c r="D1328" s="50" t="s">
        <v>3841</v>
      </c>
      <c r="E1328" s="50" t="s">
        <v>2814</v>
      </c>
      <c r="F1328" s="50" t="s">
        <v>29</v>
      </c>
      <c r="G1328" s="50" t="s">
        <v>29</v>
      </c>
      <c r="H1328" s="50" t="s">
        <v>2904</v>
      </c>
      <c r="I1328" s="58">
        <v>45320</v>
      </c>
      <c r="J1328" s="50" t="s">
        <v>2816</v>
      </c>
      <c r="K1328" s="59">
        <v>15.95</v>
      </c>
      <c r="L1328" s="50" t="s">
        <v>37</v>
      </c>
      <c r="M1328" s="51" t="s">
        <v>2747</v>
      </c>
      <c r="N1328" s="50" t="s">
        <v>29</v>
      </c>
      <c r="O1328" s="50" t="s">
        <v>32</v>
      </c>
      <c r="P1328" s="50" t="s">
        <v>32</v>
      </c>
      <c r="Q1328" s="50" t="s">
        <v>3751</v>
      </c>
      <c r="R1328" s="50" t="s">
        <v>29</v>
      </c>
      <c r="S1328" s="50" t="s">
        <v>2751</v>
      </c>
      <c r="T1328" s="50" t="s">
        <v>2275</v>
      </c>
      <c r="U1328" s="50" t="s">
        <v>30</v>
      </c>
      <c r="V1328" s="50" t="str">
        <f>VLOOKUP(A1328,Register!$D$2:$N$1317,11,0)</f>
        <v>CWIP- Token Room</v>
      </c>
      <c r="W1328" s="50" t="s">
        <v>29</v>
      </c>
      <c r="X1328" s="50" t="s">
        <v>29</v>
      </c>
    </row>
    <row r="1329" spans="1:24" ht="14.1" customHeight="1" x14ac:dyDescent="0.25">
      <c r="A1329" s="50" t="str">
        <f t="shared" si="20"/>
        <v>9100000042-0</v>
      </c>
      <c r="B1329" s="57" t="s">
        <v>29</v>
      </c>
      <c r="C1329" s="50" t="s">
        <v>29</v>
      </c>
      <c r="D1329" s="50" t="s">
        <v>3841</v>
      </c>
      <c r="E1329" s="50" t="s">
        <v>2814</v>
      </c>
      <c r="F1329" s="50" t="s">
        <v>29</v>
      </c>
      <c r="G1329" s="50" t="s">
        <v>29</v>
      </c>
      <c r="H1329" s="50" t="s">
        <v>2904</v>
      </c>
      <c r="I1329" s="58">
        <v>45320</v>
      </c>
      <c r="J1329" s="50" t="s">
        <v>2816</v>
      </c>
      <c r="K1329" s="59">
        <v>17</v>
      </c>
      <c r="L1329" s="50" t="s">
        <v>37</v>
      </c>
      <c r="M1329" s="51" t="s">
        <v>2747</v>
      </c>
      <c r="N1329" s="50" t="s">
        <v>29</v>
      </c>
      <c r="O1329" s="50" t="s">
        <v>32</v>
      </c>
      <c r="P1329" s="50" t="s">
        <v>32</v>
      </c>
      <c r="Q1329" s="50" t="s">
        <v>3751</v>
      </c>
      <c r="R1329" s="50" t="s">
        <v>29</v>
      </c>
      <c r="S1329" s="50" t="s">
        <v>2751</v>
      </c>
      <c r="T1329" s="50" t="s">
        <v>2275</v>
      </c>
      <c r="U1329" s="50" t="s">
        <v>30</v>
      </c>
      <c r="V1329" s="50" t="str">
        <f>VLOOKUP(A1329,Register!$D$2:$N$1317,11,0)</f>
        <v>CWIP- Token Room</v>
      </c>
      <c r="W1329" s="50" t="s">
        <v>29</v>
      </c>
      <c r="X1329" s="50" t="s">
        <v>29</v>
      </c>
    </row>
    <row r="1330" spans="1:24" ht="14.1" customHeight="1" x14ac:dyDescent="0.25">
      <c r="A1330" s="50" t="str">
        <f t="shared" si="20"/>
        <v>9100000041-0</v>
      </c>
      <c r="B1330" s="57" t="s">
        <v>29</v>
      </c>
      <c r="C1330" s="50" t="s">
        <v>29</v>
      </c>
      <c r="D1330" s="50" t="s">
        <v>3842</v>
      </c>
      <c r="E1330" s="50" t="s">
        <v>2814</v>
      </c>
      <c r="F1330" s="50" t="s">
        <v>29</v>
      </c>
      <c r="G1330" s="50" t="s">
        <v>29</v>
      </c>
      <c r="H1330" s="50" t="s">
        <v>2904</v>
      </c>
      <c r="I1330" s="58">
        <v>45320</v>
      </c>
      <c r="J1330" s="50" t="s">
        <v>2816</v>
      </c>
      <c r="K1330" s="59">
        <v>12014.67</v>
      </c>
      <c r="L1330" s="50" t="s">
        <v>37</v>
      </c>
      <c r="M1330" s="51" t="s">
        <v>2747</v>
      </c>
      <c r="N1330" s="50" t="s">
        <v>29</v>
      </c>
      <c r="O1330" s="50" t="s">
        <v>32</v>
      </c>
      <c r="P1330" s="50" t="s">
        <v>32</v>
      </c>
      <c r="Q1330" s="50" t="s">
        <v>3843</v>
      </c>
      <c r="R1330" s="50" t="s">
        <v>29</v>
      </c>
      <c r="S1330" s="50" t="s">
        <v>2751</v>
      </c>
      <c r="T1330" s="50" t="s">
        <v>2273</v>
      </c>
      <c r="U1330" s="50" t="s">
        <v>30</v>
      </c>
      <c r="V1330" s="50" t="str">
        <f>VLOOKUP(A1330,Register!$D$2:$N$1317,11,0)</f>
        <v>Dormitory G+3</v>
      </c>
      <c r="W1330" s="50" t="s">
        <v>29</v>
      </c>
      <c r="X1330" s="50" t="s">
        <v>29</v>
      </c>
    </row>
    <row r="1331" spans="1:24" ht="14.1" customHeight="1" x14ac:dyDescent="0.25">
      <c r="A1331" s="50" t="str">
        <f t="shared" si="20"/>
        <v>9100000041-0</v>
      </c>
      <c r="B1331" s="57" t="s">
        <v>29</v>
      </c>
      <c r="C1331" s="50" t="s">
        <v>29</v>
      </c>
      <c r="D1331" s="50" t="s">
        <v>3842</v>
      </c>
      <c r="E1331" s="50" t="s">
        <v>2814</v>
      </c>
      <c r="F1331" s="50" t="s">
        <v>29</v>
      </c>
      <c r="G1331" s="50" t="s">
        <v>29</v>
      </c>
      <c r="H1331" s="50" t="s">
        <v>2904</v>
      </c>
      <c r="I1331" s="58">
        <v>45320</v>
      </c>
      <c r="J1331" s="50" t="s">
        <v>2816</v>
      </c>
      <c r="K1331" s="59">
        <v>1597.96</v>
      </c>
      <c r="L1331" s="50" t="s">
        <v>37</v>
      </c>
      <c r="M1331" s="51" t="s">
        <v>2747</v>
      </c>
      <c r="N1331" s="50" t="s">
        <v>29</v>
      </c>
      <c r="O1331" s="50" t="s">
        <v>32</v>
      </c>
      <c r="P1331" s="50" t="s">
        <v>32</v>
      </c>
      <c r="Q1331" s="50" t="s">
        <v>3843</v>
      </c>
      <c r="R1331" s="50" t="s">
        <v>29</v>
      </c>
      <c r="S1331" s="50" t="s">
        <v>2751</v>
      </c>
      <c r="T1331" s="50" t="s">
        <v>2273</v>
      </c>
      <c r="U1331" s="50" t="s">
        <v>30</v>
      </c>
      <c r="V1331" s="50" t="str">
        <f>VLOOKUP(A1331,Register!$D$2:$N$1317,11,0)</f>
        <v>Dormitory G+3</v>
      </c>
      <c r="W1331" s="50" t="s">
        <v>29</v>
      </c>
      <c r="X1331" s="50" t="s">
        <v>29</v>
      </c>
    </row>
    <row r="1332" spans="1:24" ht="14.1" customHeight="1" x14ac:dyDescent="0.25">
      <c r="A1332" s="50" t="str">
        <f t="shared" si="20"/>
        <v>9100000026-0</v>
      </c>
      <c r="B1332" s="57" t="s">
        <v>29</v>
      </c>
      <c r="C1332" s="50" t="s">
        <v>29</v>
      </c>
      <c r="D1332" s="50" t="s">
        <v>3844</v>
      </c>
      <c r="E1332" s="50" t="s">
        <v>2814</v>
      </c>
      <c r="F1332" s="50" t="s">
        <v>29</v>
      </c>
      <c r="G1332" s="50" t="s">
        <v>29</v>
      </c>
      <c r="H1332" s="50" t="s">
        <v>2904</v>
      </c>
      <c r="I1332" s="58">
        <v>45321</v>
      </c>
      <c r="J1332" s="50" t="s">
        <v>2816</v>
      </c>
      <c r="K1332" s="59">
        <v>24029.35</v>
      </c>
      <c r="L1332" s="50" t="s">
        <v>37</v>
      </c>
      <c r="M1332" s="51" t="s">
        <v>2747</v>
      </c>
      <c r="N1332" s="50" t="s">
        <v>29</v>
      </c>
      <c r="O1332" s="50" t="s">
        <v>32</v>
      </c>
      <c r="P1332" s="50" t="s">
        <v>32</v>
      </c>
      <c r="Q1332" s="50" t="s">
        <v>3845</v>
      </c>
      <c r="R1332" s="50" t="s">
        <v>29</v>
      </c>
      <c r="S1332" s="50" t="s">
        <v>2751</v>
      </c>
      <c r="T1332" s="50" t="s">
        <v>2240</v>
      </c>
      <c r="U1332" s="50" t="s">
        <v>30</v>
      </c>
      <c r="V1332" s="50" t="str">
        <f>VLOOKUP(A1332,Register!$D$2:$N$1317,11,0)</f>
        <v>One Room Set (G+3)</v>
      </c>
      <c r="W1332" s="50" t="s">
        <v>29</v>
      </c>
      <c r="X1332" s="50" t="s">
        <v>29</v>
      </c>
    </row>
    <row r="1333" spans="1:24" ht="14.1" customHeight="1" x14ac:dyDescent="0.25">
      <c r="A1333" s="50" t="str">
        <f t="shared" si="20"/>
        <v>9100000041-0</v>
      </c>
      <c r="B1333" s="57" t="s">
        <v>29</v>
      </c>
      <c r="C1333" s="50" t="s">
        <v>29</v>
      </c>
      <c r="D1333" s="50" t="s">
        <v>3846</v>
      </c>
      <c r="E1333" s="50" t="s">
        <v>2814</v>
      </c>
      <c r="F1333" s="50" t="s">
        <v>29</v>
      </c>
      <c r="G1333" s="50" t="s">
        <v>29</v>
      </c>
      <c r="H1333" s="50" t="s">
        <v>2904</v>
      </c>
      <c r="I1333" s="58">
        <v>45321</v>
      </c>
      <c r="J1333" s="50" t="s">
        <v>2816</v>
      </c>
      <c r="K1333" s="59">
        <v>87940</v>
      </c>
      <c r="L1333" s="50" t="s">
        <v>37</v>
      </c>
      <c r="M1333" s="51" t="s">
        <v>2747</v>
      </c>
      <c r="N1333" s="50" t="s">
        <v>29</v>
      </c>
      <c r="O1333" s="50" t="s">
        <v>32</v>
      </c>
      <c r="P1333" s="50" t="s">
        <v>32</v>
      </c>
      <c r="Q1333" s="50" t="s">
        <v>3847</v>
      </c>
      <c r="R1333" s="50" t="s">
        <v>29</v>
      </c>
      <c r="S1333" s="50" t="s">
        <v>2751</v>
      </c>
      <c r="T1333" s="50" t="s">
        <v>2273</v>
      </c>
      <c r="U1333" s="50" t="s">
        <v>30</v>
      </c>
      <c r="V1333" s="50" t="str">
        <f>VLOOKUP(A1333,Register!$D$2:$N$1317,11,0)</f>
        <v>Dormitory G+3</v>
      </c>
      <c r="W1333" s="50" t="s">
        <v>29</v>
      </c>
      <c r="X1333" s="50" t="s">
        <v>29</v>
      </c>
    </row>
    <row r="1334" spans="1:24" ht="14.1" customHeight="1" x14ac:dyDescent="0.25">
      <c r="A1334" s="50" t="str">
        <f t="shared" si="20"/>
        <v>9100000041-0</v>
      </c>
      <c r="B1334" s="57" t="s">
        <v>29</v>
      </c>
      <c r="C1334" s="50" t="s">
        <v>29</v>
      </c>
      <c r="D1334" s="50" t="s">
        <v>3846</v>
      </c>
      <c r="E1334" s="50" t="s">
        <v>2814</v>
      </c>
      <c r="F1334" s="50" t="s">
        <v>29</v>
      </c>
      <c r="G1334" s="50" t="s">
        <v>29</v>
      </c>
      <c r="H1334" s="50" t="s">
        <v>2904</v>
      </c>
      <c r="I1334" s="58">
        <v>45321</v>
      </c>
      <c r="J1334" s="50" t="s">
        <v>2816</v>
      </c>
      <c r="K1334" s="59">
        <v>49665.53</v>
      </c>
      <c r="L1334" s="50" t="s">
        <v>37</v>
      </c>
      <c r="M1334" s="51" t="s">
        <v>2747</v>
      </c>
      <c r="N1334" s="50" t="s">
        <v>29</v>
      </c>
      <c r="O1334" s="50" t="s">
        <v>32</v>
      </c>
      <c r="P1334" s="50" t="s">
        <v>32</v>
      </c>
      <c r="Q1334" s="50" t="s">
        <v>3847</v>
      </c>
      <c r="R1334" s="50" t="s">
        <v>29</v>
      </c>
      <c r="S1334" s="50" t="s">
        <v>2751</v>
      </c>
      <c r="T1334" s="50" t="s">
        <v>2273</v>
      </c>
      <c r="U1334" s="50" t="s">
        <v>30</v>
      </c>
      <c r="V1334" s="50" t="str">
        <f>VLOOKUP(A1334,Register!$D$2:$N$1317,11,0)</f>
        <v>Dormitory G+3</v>
      </c>
      <c r="W1334" s="50" t="s">
        <v>29</v>
      </c>
      <c r="X1334" s="50" t="s">
        <v>29</v>
      </c>
    </row>
    <row r="1335" spans="1:24" ht="14.1" customHeight="1" x14ac:dyDescent="0.25">
      <c r="A1335" s="50" t="str">
        <f t="shared" si="20"/>
        <v>9100000041-0</v>
      </c>
      <c r="B1335" s="57" t="s">
        <v>29</v>
      </c>
      <c r="C1335" s="50" t="s">
        <v>29</v>
      </c>
      <c r="D1335" s="50" t="s">
        <v>3846</v>
      </c>
      <c r="E1335" s="50" t="s">
        <v>2814</v>
      </c>
      <c r="F1335" s="50" t="s">
        <v>29</v>
      </c>
      <c r="G1335" s="50" t="s">
        <v>29</v>
      </c>
      <c r="H1335" s="50" t="s">
        <v>2904</v>
      </c>
      <c r="I1335" s="58">
        <v>45321</v>
      </c>
      <c r="J1335" s="50" t="s">
        <v>2816</v>
      </c>
      <c r="K1335" s="59">
        <v>44252.41</v>
      </c>
      <c r="L1335" s="50" t="s">
        <v>37</v>
      </c>
      <c r="M1335" s="51" t="s">
        <v>2747</v>
      </c>
      <c r="N1335" s="50" t="s">
        <v>29</v>
      </c>
      <c r="O1335" s="50" t="s">
        <v>32</v>
      </c>
      <c r="P1335" s="50" t="s">
        <v>32</v>
      </c>
      <c r="Q1335" s="50" t="s">
        <v>3847</v>
      </c>
      <c r="R1335" s="50" t="s">
        <v>29</v>
      </c>
      <c r="S1335" s="50" t="s">
        <v>2751</v>
      </c>
      <c r="T1335" s="50" t="s">
        <v>2273</v>
      </c>
      <c r="U1335" s="50" t="s">
        <v>30</v>
      </c>
      <c r="V1335" s="50" t="str">
        <f>VLOOKUP(A1335,Register!$D$2:$N$1317,11,0)</f>
        <v>Dormitory G+3</v>
      </c>
      <c r="W1335" s="50" t="s">
        <v>29</v>
      </c>
      <c r="X1335" s="50" t="s">
        <v>29</v>
      </c>
    </row>
    <row r="1336" spans="1:24" ht="14.1" customHeight="1" x14ac:dyDescent="0.25">
      <c r="A1336" s="50" t="str">
        <f t="shared" si="20"/>
        <v>9100000041-0</v>
      </c>
      <c r="B1336" s="57" t="s">
        <v>29</v>
      </c>
      <c r="C1336" s="50" t="s">
        <v>29</v>
      </c>
      <c r="D1336" s="50" t="s">
        <v>3846</v>
      </c>
      <c r="E1336" s="50" t="s">
        <v>2814</v>
      </c>
      <c r="F1336" s="50" t="s">
        <v>29</v>
      </c>
      <c r="G1336" s="50" t="s">
        <v>29</v>
      </c>
      <c r="H1336" s="50" t="s">
        <v>2904</v>
      </c>
      <c r="I1336" s="58">
        <v>45321</v>
      </c>
      <c r="J1336" s="50" t="s">
        <v>2816</v>
      </c>
      <c r="K1336" s="59">
        <v>1597.96</v>
      </c>
      <c r="L1336" s="50" t="s">
        <v>37</v>
      </c>
      <c r="M1336" s="51" t="s">
        <v>2747</v>
      </c>
      <c r="N1336" s="50" t="s">
        <v>29</v>
      </c>
      <c r="O1336" s="50" t="s">
        <v>32</v>
      </c>
      <c r="P1336" s="50" t="s">
        <v>32</v>
      </c>
      <c r="Q1336" s="50" t="s">
        <v>3847</v>
      </c>
      <c r="R1336" s="50" t="s">
        <v>29</v>
      </c>
      <c r="S1336" s="50" t="s">
        <v>2751</v>
      </c>
      <c r="T1336" s="50" t="s">
        <v>2273</v>
      </c>
      <c r="U1336" s="50" t="s">
        <v>30</v>
      </c>
      <c r="V1336" s="50" t="str">
        <f>VLOOKUP(A1336,Register!$D$2:$N$1317,11,0)</f>
        <v>Dormitory G+3</v>
      </c>
      <c r="W1336" s="50" t="s">
        <v>29</v>
      </c>
      <c r="X1336" s="50" t="s">
        <v>29</v>
      </c>
    </row>
    <row r="1337" spans="1:24" ht="14.1" customHeight="1" x14ac:dyDescent="0.25">
      <c r="A1337" s="50" t="str">
        <f t="shared" si="20"/>
        <v>9100000026-0</v>
      </c>
      <c r="B1337" s="57" t="s">
        <v>29</v>
      </c>
      <c r="C1337" s="50" t="s">
        <v>29</v>
      </c>
      <c r="D1337" s="50" t="s">
        <v>3848</v>
      </c>
      <c r="E1337" s="50" t="s">
        <v>2814</v>
      </c>
      <c r="F1337" s="50" t="s">
        <v>29</v>
      </c>
      <c r="G1337" s="50" t="s">
        <v>29</v>
      </c>
      <c r="H1337" s="50" t="s">
        <v>2904</v>
      </c>
      <c r="I1337" s="58">
        <v>45321</v>
      </c>
      <c r="J1337" s="50" t="s">
        <v>2816</v>
      </c>
      <c r="K1337" s="59">
        <v>44252.41</v>
      </c>
      <c r="L1337" s="50" t="s">
        <v>37</v>
      </c>
      <c r="M1337" s="51" t="s">
        <v>2747</v>
      </c>
      <c r="N1337" s="50" t="s">
        <v>29</v>
      </c>
      <c r="O1337" s="50" t="s">
        <v>32</v>
      </c>
      <c r="P1337" s="50" t="s">
        <v>32</v>
      </c>
      <c r="Q1337" s="50" t="s">
        <v>3742</v>
      </c>
      <c r="R1337" s="50" t="s">
        <v>29</v>
      </c>
      <c r="S1337" s="50" t="s">
        <v>2751</v>
      </c>
      <c r="T1337" s="50" t="s">
        <v>2240</v>
      </c>
      <c r="U1337" s="50" t="s">
        <v>30</v>
      </c>
      <c r="V1337" s="50" t="str">
        <f>VLOOKUP(A1337,Register!$D$2:$N$1317,11,0)</f>
        <v>One Room Set (G+3)</v>
      </c>
      <c r="W1337" s="50" t="s">
        <v>29</v>
      </c>
      <c r="X1337" s="50" t="s">
        <v>29</v>
      </c>
    </row>
    <row r="1338" spans="1:24" ht="14.1" customHeight="1" x14ac:dyDescent="0.25">
      <c r="A1338" s="50" t="str">
        <f t="shared" si="20"/>
        <v>9100000040-0</v>
      </c>
      <c r="B1338" s="57" t="s">
        <v>29</v>
      </c>
      <c r="C1338" s="50" t="s">
        <v>29</v>
      </c>
      <c r="D1338" s="50" t="s">
        <v>3849</v>
      </c>
      <c r="E1338" s="50" t="s">
        <v>2814</v>
      </c>
      <c r="F1338" s="50" t="s">
        <v>29</v>
      </c>
      <c r="G1338" s="50" t="s">
        <v>29</v>
      </c>
      <c r="H1338" s="50" t="s">
        <v>2904</v>
      </c>
      <c r="I1338" s="58">
        <v>45321</v>
      </c>
      <c r="J1338" s="50" t="s">
        <v>2816</v>
      </c>
      <c r="K1338" s="59">
        <v>24029.35</v>
      </c>
      <c r="L1338" s="50" t="s">
        <v>37</v>
      </c>
      <c r="M1338" s="51" t="s">
        <v>2747</v>
      </c>
      <c r="N1338" s="50" t="s">
        <v>29</v>
      </c>
      <c r="O1338" s="50" t="s">
        <v>32</v>
      </c>
      <c r="P1338" s="50" t="s">
        <v>32</v>
      </c>
      <c r="Q1338" s="50" t="s">
        <v>3742</v>
      </c>
      <c r="R1338" s="50" t="s">
        <v>29</v>
      </c>
      <c r="S1338" s="50" t="s">
        <v>2751</v>
      </c>
      <c r="T1338" s="50" t="s">
        <v>2271</v>
      </c>
      <c r="U1338" s="50" t="s">
        <v>30</v>
      </c>
      <c r="V1338" s="50" t="str">
        <f>VLOOKUP(A1338,Register!$D$2:$N$1317,11,0)</f>
        <v>Two Room Set G+3</v>
      </c>
      <c r="W1338" s="50" t="s">
        <v>29</v>
      </c>
      <c r="X1338" s="50" t="s">
        <v>29</v>
      </c>
    </row>
    <row r="1339" spans="1:24" ht="14.1" customHeight="1" x14ac:dyDescent="0.25">
      <c r="A1339" s="50" t="str">
        <f t="shared" si="20"/>
        <v>9100000016-0</v>
      </c>
      <c r="B1339" s="57" t="s">
        <v>29</v>
      </c>
      <c r="C1339" s="50" t="s">
        <v>29</v>
      </c>
      <c r="D1339" s="50" t="s">
        <v>3850</v>
      </c>
      <c r="E1339" s="50" t="s">
        <v>2814</v>
      </c>
      <c r="F1339" s="50" t="s">
        <v>29</v>
      </c>
      <c r="G1339" s="50" t="s">
        <v>29</v>
      </c>
      <c r="H1339" s="50" t="s">
        <v>2904</v>
      </c>
      <c r="I1339" s="58">
        <v>45322</v>
      </c>
      <c r="J1339" s="50" t="s">
        <v>2816</v>
      </c>
      <c r="K1339" s="59">
        <v>14417.61</v>
      </c>
      <c r="L1339" s="50" t="s">
        <v>37</v>
      </c>
      <c r="M1339" s="51" t="s">
        <v>2747</v>
      </c>
      <c r="N1339" s="50" t="s">
        <v>29</v>
      </c>
      <c r="O1339" s="50" t="s">
        <v>32</v>
      </c>
      <c r="P1339" s="50" t="s">
        <v>32</v>
      </c>
      <c r="Q1339" s="50" t="s">
        <v>3851</v>
      </c>
      <c r="R1339" s="50" t="s">
        <v>29</v>
      </c>
      <c r="S1339" s="50" t="s">
        <v>2751</v>
      </c>
      <c r="T1339" s="50" t="s">
        <v>2215</v>
      </c>
      <c r="U1339" s="50" t="s">
        <v>30</v>
      </c>
      <c r="V1339" s="50" t="str">
        <f>VLOOKUP(A1339,Register!$D$2:$N$1317,11,0)</f>
        <v>CWIP- ROAD &amp; DRAIN INSIDE FACTORY</v>
      </c>
      <c r="W1339" s="50" t="s">
        <v>29</v>
      </c>
      <c r="X1339" s="50" t="s">
        <v>29</v>
      </c>
    </row>
    <row r="1340" spans="1:24" ht="14.1" customHeight="1" x14ac:dyDescent="0.25">
      <c r="A1340" s="50" t="str">
        <f t="shared" si="20"/>
        <v>9100000046-0</v>
      </c>
      <c r="B1340" s="57" t="s">
        <v>29</v>
      </c>
      <c r="C1340" s="50" t="s">
        <v>29</v>
      </c>
      <c r="D1340" s="50" t="s">
        <v>3852</v>
      </c>
      <c r="E1340" s="50" t="s">
        <v>2814</v>
      </c>
      <c r="F1340" s="50" t="s">
        <v>29</v>
      </c>
      <c r="G1340" s="50" t="s">
        <v>29</v>
      </c>
      <c r="H1340" s="50" t="s">
        <v>2904</v>
      </c>
      <c r="I1340" s="58">
        <v>45325</v>
      </c>
      <c r="J1340" s="50" t="s">
        <v>2816</v>
      </c>
      <c r="K1340" s="59">
        <v>800</v>
      </c>
      <c r="L1340" s="50" t="s">
        <v>37</v>
      </c>
      <c r="M1340" s="51" t="s">
        <v>2747</v>
      </c>
      <c r="N1340" s="50" t="s">
        <v>29</v>
      </c>
      <c r="O1340" s="50" t="s">
        <v>32</v>
      </c>
      <c r="P1340" s="50" t="s">
        <v>32</v>
      </c>
      <c r="Q1340" s="50" t="s">
        <v>3693</v>
      </c>
      <c r="R1340" s="50" t="s">
        <v>29</v>
      </c>
      <c r="S1340" s="50" t="s">
        <v>2751</v>
      </c>
      <c r="T1340" s="50" t="s">
        <v>2283</v>
      </c>
      <c r="U1340" s="50" t="s">
        <v>30</v>
      </c>
      <c r="V1340" s="50" t="str">
        <f>VLOOKUP(A1340,Register!$D$2:$N$1317,11,0)</f>
        <v xml:space="preserve"> CWIP-New Sulphur Godown</v>
      </c>
      <c r="W1340" s="50" t="s">
        <v>29</v>
      </c>
      <c r="X1340" s="50" t="s">
        <v>29</v>
      </c>
    </row>
    <row r="1341" spans="1:24" ht="14.1" customHeight="1" x14ac:dyDescent="0.25">
      <c r="A1341" s="50" t="str">
        <f t="shared" si="20"/>
        <v>9100000026-0</v>
      </c>
      <c r="B1341" s="57" t="s">
        <v>29</v>
      </c>
      <c r="C1341" s="50" t="s">
        <v>29</v>
      </c>
      <c r="D1341" s="50" t="s">
        <v>3853</v>
      </c>
      <c r="E1341" s="50" t="s">
        <v>2814</v>
      </c>
      <c r="F1341" s="50" t="s">
        <v>29</v>
      </c>
      <c r="G1341" s="50" t="s">
        <v>29</v>
      </c>
      <c r="H1341" s="50" t="s">
        <v>2904</v>
      </c>
      <c r="I1341" s="58">
        <v>45325</v>
      </c>
      <c r="J1341" s="50" t="s">
        <v>2816</v>
      </c>
      <c r="K1341" s="59">
        <v>23650.639999999999</v>
      </c>
      <c r="L1341" s="50" t="s">
        <v>37</v>
      </c>
      <c r="M1341" s="51" t="s">
        <v>2747</v>
      </c>
      <c r="N1341" s="50" t="s">
        <v>29</v>
      </c>
      <c r="O1341" s="50" t="s">
        <v>32</v>
      </c>
      <c r="P1341" s="50" t="s">
        <v>32</v>
      </c>
      <c r="Q1341" s="50" t="s">
        <v>3824</v>
      </c>
      <c r="R1341" s="50" t="s">
        <v>29</v>
      </c>
      <c r="S1341" s="50" t="s">
        <v>2751</v>
      </c>
      <c r="T1341" s="50" t="s">
        <v>2240</v>
      </c>
      <c r="U1341" s="50" t="s">
        <v>30</v>
      </c>
      <c r="V1341" s="50" t="str">
        <f>VLOOKUP(A1341,Register!$D$2:$N$1317,11,0)</f>
        <v>One Room Set (G+3)</v>
      </c>
      <c r="W1341" s="50" t="s">
        <v>29</v>
      </c>
      <c r="X1341" s="50" t="s">
        <v>29</v>
      </c>
    </row>
    <row r="1342" spans="1:24" ht="14.1" customHeight="1" x14ac:dyDescent="0.25">
      <c r="A1342" s="50" t="str">
        <f t="shared" si="20"/>
        <v>9100000026-0</v>
      </c>
      <c r="B1342" s="57" t="s">
        <v>29</v>
      </c>
      <c r="C1342" s="50" t="s">
        <v>29</v>
      </c>
      <c r="D1342" s="50" t="s">
        <v>3853</v>
      </c>
      <c r="E1342" s="50" t="s">
        <v>2814</v>
      </c>
      <c r="F1342" s="50" t="s">
        <v>29</v>
      </c>
      <c r="G1342" s="50" t="s">
        <v>29</v>
      </c>
      <c r="H1342" s="50" t="s">
        <v>2904</v>
      </c>
      <c r="I1342" s="58">
        <v>45325</v>
      </c>
      <c r="J1342" s="50" t="s">
        <v>2816</v>
      </c>
      <c r="K1342" s="59">
        <v>1597.96</v>
      </c>
      <c r="L1342" s="50" t="s">
        <v>37</v>
      </c>
      <c r="M1342" s="51" t="s">
        <v>2747</v>
      </c>
      <c r="N1342" s="50" t="s">
        <v>29</v>
      </c>
      <c r="O1342" s="50" t="s">
        <v>32</v>
      </c>
      <c r="P1342" s="50" t="s">
        <v>32</v>
      </c>
      <c r="Q1342" s="50" t="s">
        <v>3824</v>
      </c>
      <c r="R1342" s="50" t="s">
        <v>29</v>
      </c>
      <c r="S1342" s="50" t="s">
        <v>2751</v>
      </c>
      <c r="T1342" s="50" t="s">
        <v>2240</v>
      </c>
      <c r="U1342" s="50" t="s">
        <v>30</v>
      </c>
      <c r="V1342" s="50" t="str">
        <f>VLOOKUP(A1342,Register!$D$2:$N$1317,11,0)</f>
        <v>One Room Set (G+3)</v>
      </c>
      <c r="W1342" s="50" t="s">
        <v>29</v>
      </c>
      <c r="X1342" s="50" t="s">
        <v>29</v>
      </c>
    </row>
    <row r="1343" spans="1:24" ht="14.1" customHeight="1" x14ac:dyDescent="0.25">
      <c r="A1343" s="50" t="str">
        <f t="shared" si="20"/>
        <v>9100000047-0</v>
      </c>
      <c r="B1343" s="57" t="s">
        <v>29</v>
      </c>
      <c r="C1343" s="50" t="s">
        <v>29</v>
      </c>
      <c r="D1343" s="50" t="s">
        <v>3854</v>
      </c>
      <c r="E1343" s="50" t="s">
        <v>2814</v>
      </c>
      <c r="F1343" s="50" t="s">
        <v>29</v>
      </c>
      <c r="G1343" s="50" t="s">
        <v>29</v>
      </c>
      <c r="H1343" s="50" t="s">
        <v>2904</v>
      </c>
      <c r="I1343" s="58">
        <v>45327</v>
      </c>
      <c r="J1343" s="50" t="s">
        <v>2816</v>
      </c>
      <c r="K1343" s="59">
        <v>18905.439999999999</v>
      </c>
      <c r="L1343" s="50" t="s">
        <v>37</v>
      </c>
      <c r="M1343" s="51" t="s">
        <v>2747</v>
      </c>
      <c r="N1343" s="50" t="s">
        <v>29</v>
      </c>
      <c r="O1343" s="50" t="s">
        <v>32</v>
      </c>
      <c r="P1343" s="50" t="s">
        <v>32</v>
      </c>
      <c r="Q1343" s="50" t="s">
        <v>3815</v>
      </c>
      <c r="R1343" s="50" t="s">
        <v>29</v>
      </c>
      <c r="S1343" s="50" t="s">
        <v>2751</v>
      </c>
      <c r="T1343" s="50" t="s">
        <v>2287</v>
      </c>
      <c r="U1343" s="50" t="s">
        <v>30</v>
      </c>
      <c r="V1343" s="50" t="str">
        <f>VLOOKUP(A1343,Register!$D$2:$N$1317,11,0)</f>
        <v>CWIP-DORMATORY (G+3) cane yard</v>
      </c>
      <c r="W1343" s="50" t="s">
        <v>29</v>
      </c>
      <c r="X1343" s="50" t="s">
        <v>29</v>
      </c>
    </row>
    <row r="1344" spans="1:24" ht="14.1" customHeight="1" x14ac:dyDescent="0.25">
      <c r="A1344" s="50" t="str">
        <f t="shared" si="20"/>
        <v>9100000016-0</v>
      </c>
      <c r="B1344" s="57" t="s">
        <v>29</v>
      </c>
      <c r="C1344" s="50" t="s">
        <v>29</v>
      </c>
      <c r="D1344" s="50" t="s">
        <v>3855</v>
      </c>
      <c r="E1344" s="50" t="s">
        <v>2814</v>
      </c>
      <c r="F1344" s="50" t="s">
        <v>29</v>
      </c>
      <c r="G1344" s="50" t="s">
        <v>29</v>
      </c>
      <c r="H1344" s="50" t="s">
        <v>2904</v>
      </c>
      <c r="I1344" s="58">
        <v>45328</v>
      </c>
      <c r="J1344" s="50" t="s">
        <v>2816</v>
      </c>
      <c r="K1344" s="59">
        <v>11796.65</v>
      </c>
      <c r="L1344" s="50" t="s">
        <v>37</v>
      </c>
      <c r="M1344" s="51" t="s">
        <v>2747</v>
      </c>
      <c r="N1344" s="50" t="s">
        <v>29</v>
      </c>
      <c r="O1344" s="50" t="s">
        <v>32</v>
      </c>
      <c r="P1344" s="50" t="s">
        <v>32</v>
      </c>
      <c r="Q1344" s="50" t="s">
        <v>3789</v>
      </c>
      <c r="R1344" s="50" t="s">
        <v>29</v>
      </c>
      <c r="S1344" s="50" t="s">
        <v>2751</v>
      </c>
      <c r="T1344" s="50" t="s">
        <v>2215</v>
      </c>
      <c r="U1344" s="50" t="s">
        <v>30</v>
      </c>
      <c r="V1344" s="50" t="str">
        <f>VLOOKUP(A1344,Register!$D$2:$N$1317,11,0)</f>
        <v>CWIP- ROAD &amp; DRAIN INSIDE FACTORY</v>
      </c>
      <c r="W1344" s="50" t="s">
        <v>29</v>
      </c>
      <c r="X1344" s="50" t="s">
        <v>29</v>
      </c>
    </row>
    <row r="1345" spans="1:24" ht="14.1" customHeight="1" x14ac:dyDescent="0.25">
      <c r="A1345" s="50" t="str">
        <f t="shared" si="20"/>
        <v>9100000026-0</v>
      </c>
      <c r="B1345" s="57" t="s">
        <v>29</v>
      </c>
      <c r="C1345" s="50" t="s">
        <v>29</v>
      </c>
      <c r="D1345" s="50" t="s">
        <v>3856</v>
      </c>
      <c r="E1345" s="50" t="s">
        <v>2814</v>
      </c>
      <c r="F1345" s="50" t="s">
        <v>29</v>
      </c>
      <c r="G1345" s="50" t="s">
        <v>29</v>
      </c>
      <c r="H1345" s="50" t="s">
        <v>2904</v>
      </c>
      <c r="I1345" s="58">
        <v>45329</v>
      </c>
      <c r="J1345" s="50" t="s">
        <v>2816</v>
      </c>
      <c r="K1345" s="59">
        <v>1040243.88</v>
      </c>
      <c r="L1345" s="50" t="s">
        <v>37</v>
      </c>
      <c r="M1345" s="51" t="s">
        <v>2747</v>
      </c>
      <c r="N1345" s="50" t="s">
        <v>29</v>
      </c>
      <c r="O1345" s="50" t="s">
        <v>32</v>
      </c>
      <c r="P1345" s="50" t="s">
        <v>32</v>
      </c>
      <c r="Q1345" s="50" t="s">
        <v>3834</v>
      </c>
      <c r="R1345" s="50" t="s">
        <v>29</v>
      </c>
      <c r="S1345" s="50" t="s">
        <v>2751</v>
      </c>
      <c r="T1345" s="50" t="s">
        <v>2240</v>
      </c>
      <c r="U1345" s="50" t="s">
        <v>30</v>
      </c>
      <c r="V1345" s="50" t="str">
        <f>VLOOKUP(A1345,Register!$D$2:$N$1317,11,0)</f>
        <v>One Room Set (G+3)</v>
      </c>
      <c r="W1345" s="50" t="s">
        <v>29</v>
      </c>
      <c r="X1345" s="50" t="s">
        <v>29</v>
      </c>
    </row>
    <row r="1346" spans="1:24" ht="14.1" customHeight="1" x14ac:dyDescent="0.25">
      <c r="A1346" s="50" t="str">
        <f t="shared" si="20"/>
        <v>9100000026-0</v>
      </c>
      <c r="B1346" s="57" t="s">
        <v>29</v>
      </c>
      <c r="C1346" s="50" t="s">
        <v>29</v>
      </c>
      <c r="D1346" s="50" t="s">
        <v>3856</v>
      </c>
      <c r="E1346" s="50" t="s">
        <v>2814</v>
      </c>
      <c r="F1346" s="50" t="s">
        <v>29</v>
      </c>
      <c r="G1346" s="50" t="s">
        <v>29</v>
      </c>
      <c r="H1346" s="50" t="s">
        <v>2904</v>
      </c>
      <c r="I1346" s="58">
        <v>45329</v>
      </c>
      <c r="J1346" s="50" t="s">
        <v>2816</v>
      </c>
      <c r="K1346" s="59">
        <v>23593.3</v>
      </c>
      <c r="L1346" s="50" t="s">
        <v>37</v>
      </c>
      <c r="M1346" s="51" t="s">
        <v>2747</v>
      </c>
      <c r="N1346" s="50" t="s">
        <v>29</v>
      </c>
      <c r="O1346" s="50" t="s">
        <v>32</v>
      </c>
      <c r="P1346" s="50" t="s">
        <v>32</v>
      </c>
      <c r="Q1346" s="50" t="s">
        <v>3834</v>
      </c>
      <c r="R1346" s="50" t="s">
        <v>29</v>
      </c>
      <c r="S1346" s="50" t="s">
        <v>2751</v>
      </c>
      <c r="T1346" s="50" t="s">
        <v>2240</v>
      </c>
      <c r="U1346" s="50" t="s">
        <v>30</v>
      </c>
      <c r="V1346" s="50" t="str">
        <f>VLOOKUP(A1346,Register!$D$2:$N$1317,11,0)</f>
        <v>One Room Set (G+3)</v>
      </c>
      <c r="W1346" s="50" t="s">
        <v>29</v>
      </c>
      <c r="X1346" s="50" t="s">
        <v>29</v>
      </c>
    </row>
    <row r="1347" spans="1:24" ht="14.1" customHeight="1" x14ac:dyDescent="0.25">
      <c r="A1347" s="50" t="str">
        <f t="shared" ref="A1347:A1410" si="21">CONCATENATE(T1347,"-",U1347)</f>
        <v>9100000026-0</v>
      </c>
      <c r="B1347" s="57" t="s">
        <v>29</v>
      </c>
      <c r="C1347" s="50" t="s">
        <v>29</v>
      </c>
      <c r="D1347" s="50" t="s">
        <v>3856</v>
      </c>
      <c r="E1347" s="50" t="s">
        <v>2814</v>
      </c>
      <c r="F1347" s="50" t="s">
        <v>29</v>
      </c>
      <c r="G1347" s="50" t="s">
        <v>29</v>
      </c>
      <c r="H1347" s="50" t="s">
        <v>2904</v>
      </c>
      <c r="I1347" s="58">
        <v>45329</v>
      </c>
      <c r="J1347" s="50" t="s">
        <v>2816</v>
      </c>
      <c r="K1347" s="59">
        <v>39732.43</v>
      </c>
      <c r="L1347" s="50" t="s">
        <v>37</v>
      </c>
      <c r="M1347" s="51" t="s">
        <v>2747</v>
      </c>
      <c r="N1347" s="50" t="s">
        <v>29</v>
      </c>
      <c r="O1347" s="50" t="s">
        <v>32</v>
      </c>
      <c r="P1347" s="50" t="s">
        <v>32</v>
      </c>
      <c r="Q1347" s="50" t="s">
        <v>3834</v>
      </c>
      <c r="R1347" s="50" t="s">
        <v>29</v>
      </c>
      <c r="S1347" s="50" t="s">
        <v>2751</v>
      </c>
      <c r="T1347" s="50" t="s">
        <v>2240</v>
      </c>
      <c r="U1347" s="50" t="s">
        <v>30</v>
      </c>
      <c r="V1347" s="50" t="str">
        <f>VLOOKUP(A1347,Register!$D$2:$N$1317,11,0)</f>
        <v>One Room Set (G+3)</v>
      </c>
      <c r="W1347" s="50" t="s">
        <v>29</v>
      </c>
      <c r="X1347" s="50" t="s">
        <v>29</v>
      </c>
    </row>
    <row r="1348" spans="1:24" ht="14.1" customHeight="1" x14ac:dyDescent="0.25">
      <c r="A1348" s="50" t="str">
        <f t="shared" si="21"/>
        <v>9100000026-0</v>
      </c>
      <c r="B1348" s="57" t="s">
        <v>29</v>
      </c>
      <c r="C1348" s="50" t="s">
        <v>29</v>
      </c>
      <c r="D1348" s="50" t="s">
        <v>3856</v>
      </c>
      <c r="E1348" s="50" t="s">
        <v>2814</v>
      </c>
      <c r="F1348" s="50" t="s">
        <v>29</v>
      </c>
      <c r="G1348" s="50" t="s">
        <v>29</v>
      </c>
      <c r="H1348" s="50" t="s">
        <v>2904</v>
      </c>
      <c r="I1348" s="58">
        <v>45329</v>
      </c>
      <c r="J1348" s="50" t="s">
        <v>2816</v>
      </c>
      <c r="K1348" s="59">
        <v>44252.41</v>
      </c>
      <c r="L1348" s="50" t="s">
        <v>37</v>
      </c>
      <c r="M1348" s="51" t="s">
        <v>2747</v>
      </c>
      <c r="N1348" s="50" t="s">
        <v>29</v>
      </c>
      <c r="O1348" s="50" t="s">
        <v>32</v>
      </c>
      <c r="P1348" s="50" t="s">
        <v>32</v>
      </c>
      <c r="Q1348" s="50" t="s">
        <v>3834</v>
      </c>
      <c r="R1348" s="50" t="s">
        <v>29</v>
      </c>
      <c r="S1348" s="50" t="s">
        <v>2751</v>
      </c>
      <c r="T1348" s="50" t="s">
        <v>2240</v>
      </c>
      <c r="U1348" s="50" t="s">
        <v>30</v>
      </c>
      <c r="V1348" s="50" t="str">
        <f>VLOOKUP(A1348,Register!$D$2:$N$1317,11,0)</f>
        <v>One Room Set (G+3)</v>
      </c>
      <c r="W1348" s="50" t="s">
        <v>29</v>
      </c>
      <c r="X1348" s="50" t="s">
        <v>29</v>
      </c>
    </row>
    <row r="1349" spans="1:24" ht="14.1" customHeight="1" x14ac:dyDescent="0.25">
      <c r="A1349" s="50" t="str">
        <f t="shared" si="21"/>
        <v>9100000047-0</v>
      </c>
      <c r="B1349" s="57" t="s">
        <v>29</v>
      </c>
      <c r="C1349" s="50" t="s">
        <v>29</v>
      </c>
      <c r="D1349" s="50" t="s">
        <v>3857</v>
      </c>
      <c r="E1349" s="50" t="s">
        <v>2814</v>
      </c>
      <c r="F1349" s="50" t="s">
        <v>29</v>
      </c>
      <c r="G1349" s="50" t="s">
        <v>29</v>
      </c>
      <c r="H1349" s="50" t="s">
        <v>2904</v>
      </c>
      <c r="I1349" s="58">
        <v>45330</v>
      </c>
      <c r="J1349" s="50" t="s">
        <v>2816</v>
      </c>
      <c r="K1349" s="59">
        <v>499995.91</v>
      </c>
      <c r="L1349" s="50" t="s">
        <v>37</v>
      </c>
      <c r="M1349" s="51" t="s">
        <v>2747</v>
      </c>
      <c r="N1349" s="50" t="s">
        <v>29</v>
      </c>
      <c r="O1349" s="50" t="s">
        <v>32</v>
      </c>
      <c r="P1349" s="50" t="s">
        <v>32</v>
      </c>
      <c r="Q1349" s="50" t="s">
        <v>3789</v>
      </c>
      <c r="R1349" s="50" t="s">
        <v>29</v>
      </c>
      <c r="S1349" s="50" t="s">
        <v>2751</v>
      </c>
      <c r="T1349" s="50" t="s">
        <v>2287</v>
      </c>
      <c r="U1349" s="50" t="s">
        <v>30</v>
      </c>
      <c r="V1349" s="50" t="str">
        <f>VLOOKUP(A1349,Register!$D$2:$N$1317,11,0)</f>
        <v>CWIP-DORMATORY (G+3) cane yard</v>
      </c>
      <c r="W1349" s="50" t="s">
        <v>29</v>
      </c>
      <c r="X1349" s="50" t="s">
        <v>29</v>
      </c>
    </row>
    <row r="1350" spans="1:24" ht="14.1" customHeight="1" x14ac:dyDescent="0.25">
      <c r="A1350" s="50" t="str">
        <f t="shared" si="21"/>
        <v>9100000047-0</v>
      </c>
      <c r="B1350" s="57" t="s">
        <v>29</v>
      </c>
      <c r="C1350" s="50" t="s">
        <v>29</v>
      </c>
      <c r="D1350" s="50" t="s">
        <v>3858</v>
      </c>
      <c r="E1350" s="50" t="s">
        <v>2814</v>
      </c>
      <c r="F1350" s="50" t="s">
        <v>29</v>
      </c>
      <c r="G1350" s="50" t="s">
        <v>29</v>
      </c>
      <c r="H1350" s="50" t="s">
        <v>2904</v>
      </c>
      <c r="I1350" s="58">
        <v>45331</v>
      </c>
      <c r="J1350" s="50" t="s">
        <v>2816</v>
      </c>
      <c r="K1350" s="59">
        <v>990063.52</v>
      </c>
      <c r="L1350" s="50" t="s">
        <v>37</v>
      </c>
      <c r="M1350" s="51" t="s">
        <v>2747</v>
      </c>
      <c r="N1350" s="50" t="s">
        <v>29</v>
      </c>
      <c r="O1350" s="50" t="s">
        <v>32</v>
      </c>
      <c r="P1350" s="50" t="s">
        <v>32</v>
      </c>
      <c r="Q1350" s="50" t="s">
        <v>3859</v>
      </c>
      <c r="R1350" s="50" t="s">
        <v>29</v>
      </c>
      <c r="S1350" s="50" t="s">
        <v>2751</v>
      </c>
      <c r="T1350" s="50" t="s">
        <v>2287</v>
      </c>
      <c r="U1350" s="50" t="s">
        <v>30</v>
      </c>
      <c r="V1350" s="50" t="str">
        <f>VLOOKUP(A1350,Register!$D$2:$N$1317,11,0)</f>
        <v>CWIP-DORMATORY (G+3) cane yard</v>
      </c>
      <c r="W1350" s="50" t="s">
        <v>29</v>
      </c>
      <c r="X1350" s="50" t="s">
        <v>29</v>
      </c>
    </row>
    <row r="1351" spans="1:24" ht="14.1" customHeight="1" x14ac:dyDescent="0.25">
      <c r="A1351" s="50" t="str">
        <f t="shared" si="21"/>
        <v>9100000032-0</v>
      </c>
      <c r="B1351" s="57" t="s">
        <v>29</v>
      </c>
      <c r="C1351" s="50" t="s">
        <v>29</v>
      </c>
      <c r="D1351" s="50" t="s">
        <v>3860</v>
      </c>
      <c r="E1351" s="50" t="s">
        <v>2814</v>
      </c>
      <c r="F1351" s="50" t="s">
        <v>29</v>
      </c>
      <c r="G1351" s="50" t="s">
        <v>29</v>
      </c>
      <c r="H1351" s="50" t="s">
        <v>2904</v>
      </c>
      <c r="I1351" s="58">
        <v>45332</v>
      </c>
      <c r="J1351" s="50" t="s">
        <v>2816</v>
      </c>
      <c r="K1351" s="59">
        <v>7077.87</v>
      </c>
      <c r="L1351" s="50" t="s">
        <v>37</v>
      </c>
      <c r="M1351" s="51" t="s">
        <v>2747</v>
      </c>
      <c r="N1351" s="50" t="s">
        <v>29</v>
      </c>
      <c r="O1351" s="50" t="s">
        <v>32</v>
      </c>
      <c r="P1351" s="50" t="s">
        <v>32</v>
      </c>
      <c r="Q1351" s="50" t="s">
        <v>3843</v>
      </c>
      <c r="R1351" s="50" t="s">
        <v>29</v>
      </c>
      <c r="S1351" s="50" t="s">
        <v>2751</v>
      </c>
      <c r="T1351" s="50" t="s">
        <v>2255</v>
      </c>
      <c r="U1351" s="50" t="s">
        <v>30</v>
      </c>
      <c r="V1351" s="50" t="str">
        <f>VLOOKUP(A1351,Register!$D$2:$N$1317,11,0)</f>
        <v>CWIP - CANE YARD ROAD &amp; DRAIN WORK</v>
      </c>
      <c r="W1351" s="50" t="s">
        <v>29</v>
      </c>
      <c r="X1351" s="50" t="s">
        <v>29</v>
      </c>
    </row>
    <row r="1352" spans="1:24" ht="14.1" customHeight="1" x14ac:dyDescent="0.25">
      <c r="A1352" s="50" t="str">
        <f t="shared" si="21"/>
        <v>9100000026-0</v>
      </c>
      <c r="B1352" s="57" t="s">
        <v>29</v>
      </c>
      <c r="C1352" s="50" t="s">
        <v>29</v>
      </c>
      <c r="D1352" s="50" t="s">
        <v>3861</v>
      </c>
      <c r="E1352" s="50" t="s">
        <v>2814</v>
      </c>
      <c r="F1352" s="50" t="s">
        <v>29</v>
      </c>
      <c r="G1352" s="50" t="s">
        <v>29</v>
      </c>
      <c r="H1352" s="50" t="s">
        <v>2904</v>
      </c>
      <c r="I1352" s="58">
        <v>45332</v>
      </c>
      <c r="J1352" s="50" t="s">
        <v>2816</v>
      </c>
      <c r="K1352" s="59">
        <v>23592.9</v>
      </c>
      <c r="L1352" s="50" t="s">
        <v>37</v>
      </c>
      <c r="M1352" s="51" t="s">
        <v>2747</v>
      </c>
      <c r="N1352" s="50" t="s">
        <v>29</v>
      </c>
      <c r="O1352" s="50" t="s">
        <v>32</v>
      </c>
      <c r="P1352" s="50" t="s">
        <v>32</v>
      </c>
      <c r="Q1352" s="50" t="s">
        <v>3834</v>
      </c>
      <c r="R1352" s="50" t="s">
        <v>29</v>
      </c>
      <c r="S1352" s="50" t="s">
        <v>2751</v>
      </c>
      <c r="T1352" s="50" t="s">
        <v>2240</v>
      </c>
      <c r="U1352" s="50" t="s">
        <v>30</v>
      </c>
      <c r="V1352" s="50" t="str">
        <f>VLOOKUP(A1352,Register!$D$2:$N$1317,11,0)</f>
        <v>One Room Set (G+3)</v>
      </c>
      <c r="W1352" s="50" t="s">
        <v>29</v>
      </c>
      <c r="X1352" s="50" t="s">
        <v>29</v>
      </c>
    </row>
    <row r="1353" spans="1:24" ht="14.1" customHeight="1" x14ac:dyDescent="0.25">
      <c r="A1353" s="50" t="str">
        <f t="shared" si="21"/>
        <v>9100000041-0</v>
      </c>
      <c r="B1353" s="57" t="s">
        <v>29</v>
      </c>
      <c r="C1353" s="50" t="s">
        <v>29</v>
      </c>
      <c r="D1353" s="50" t="s">
        <v>3862</v>
      </c>
      <c r="E1353" s="50" t="s">
        <v>2814</v>
      </c>
      <c r="F1353" s="50" t="s">
        <v>29</v>
      </c>
      <c r="G1353" s="50" t="s">
        <v>29</v>
      </c>
      <c r="H1353" s="50" t="s">
        <v>2904</v>
      </c>
      <c r="I1353" s="58">
        <v>45332</v>
      </c>
      <c r="J1353" s="50" t="s">
        <v>2816</v>
      </c>
      <c r="K1353" s="59">
        <v>23592.9</v>
      </c>
      <c r="L1353" s="50" t="s">
        <v>37</v>
      </c>
      <c r="M1353" s="51" t="s">
        <v>2747</v>
      </c>
      <c r="N1353" s="50" t="s">
        <v>29</v>
      </c>
      <c r="O1353" s="50" t="s">
        <v>32</v>
      </c>
      <c r="P1353" s="50" t="s">
        <v>32</v>
      </c>
      <c r="Q1353" s="50" t="s">
        <v>3863</v>
      </c>
      <c r="R1353" s="50" t="s">
        <v>29</v>
      </c>
      <c r="S1353" s="50" t="s">
        <v>2751</v>
      </c>
      <c r="T1353" s="50" t="s">
        <v>2273</v>
      </c>
      <c r="U1353" s="50" t="s">
        <v>30</v>
      </c>
      <c r="V1353" s="50" t="str">
        <f>VLOOKUP(A1353,Register!$D$2:$N$1317,11,0)</f>
        <v>Dormitory G+3</v>
      </c>
      <c r="W1353" s="50" t="s">
        <v>29</v>
      </c>
      <c r="X1353" s="50" t="s">
        <v>29</v>
      </c>
    </row>
    <row r="1354" spans="1:24" ht="14.1" customHeight="1" x14ac:dyDescent="0.25">
      <c r="A1354" s="50" t="str">
        <f t="shared" si="21"/>
        <v>9100000026-0</v>
      </c>
      <c r="B1354" s="57" t="s">
        <v>29</v>
      </c>
      <c r="C1354" s="50" t="s">
        <v>29</v>
      </c>
      <c r="D1354" s="50" t="s">
        <v>3864</v>
      </c>
      <c r="E1354" s="50" t="s">
        <v>2814</v>
      </c>
      <c r="F1354" s="50" t="s">
        <v>29</v>
      </c>
      <c r="G1354" s="50" t="s">
        <v>29</v>
      </c>
      <c r="H1354" s="50" t="s">
        <v>2904</v>
      </c>
      <c r="I1354" s="58">
        <v>45333</v>
      </c>
      <c r="J1354" s="50" t="s">
        <v>2816</v>
      </c>
      <c r="K1354" s="59">
        <v>27074.58</v>
      </c>
      <c r="L1354" s="50" t="s">
        <v>37</v>
      </c>
      <c r="M1354" s="51" t="s">
        <v>2747</v>
      </c>
      <c r="N1354" s="50" t="s">
        <v>29</v>
      </c>
      <c r="O1354" s="50" t="s">
        <v>32</v>
      </c>
      <c r="P1354" s="50" t="s">
        <v>32</v>
      </c>
      <c r="Q1354" s="50" t="s">
        <v>3865</v>
      </c>
      <c r="R1354" s="50" t="s">
        <v>29</v>
      </c>
      <c r="S1354" s="50" t="s">
        <v>2751</v>
      </c>
      <c r="T1354" s="50" t="s">
        <v>2240</v>
      </c>
      <c r="U1354" s="50" t="s">
        <v>30</v>
      </c>
      <c r="V1354" s="50" t="str">
        <f>VLOOKUP(A1354,Register!$D$2:$N$1317,11,0)</f>
        <v>One Room Set (G+3)</v>
      </c>
      <c r="W1354" s="50" t="s">
        <v>29</v>
      </c>
      <c r="X1354" s="50" t="s">
        <v>29</v>
      </c>
    </row>
    <row r="1355" spans="1:24" ht="14.1" customHeight="1" x14ac:dyDescent="0.25">
      <c r="A1355" s="50" t="str">
        <f t="shared" si="21"/>
        <v>9100000026-0</v>
      </c>
      <c r="B1355" s="57" t="s">
        <v>29</v>
      </c>
      <c r="C1355" s="50" t="s">
        <v>29</v>
      </c>
      <c r="D1355" s="50" t="s">
        <v>3864</v>
      </c>
      <c r="E1355" s="50" t="s">
        <v>2814</v>
      </c>
      <c r="F1355" s="50" t="s">
        <v>29</v>
      </c>
      <c r="G1355" s="50" t="s">
        <v>29</v>
      </c>
      <c r="H1355" s="50" t="s">
        <v>2904</v>
      </c>
      <c r="I1355" s="58">
        <v>45333</v>
      </c>
      <c r="J1355" s="50" t="s">
        <v>2816</v>
      </c>
      <c r="K1355" s="59">
        <v>52012.19</v>
      </c>
      <c r="L1355" s="50" t="s">
        <v>37</v>
      </c>
      <c r="M1355" s="51" t="s">
        <v>2747</v>
      </c>
      <c r="N1355" s="50" t="s">
        <v>29</v>
      </c>
      <c r="O1355" s="50" t="s">
        <v>32</v>
      </c>
      <c r="P1355" s="50" t="s">
        <v>32</v>
      </c>
      <c r="Q1355" s="50" t="s">
        <v>3865</v>
      </c>
      <c r="R1355" s="50" t="s">
        <v>29</v>
      </c>
      <c r="S1355" s="50" t="s">
        <v>2751</v>
      </c>
      <c r="T1355" s="50" t="s">
        <v>2240</v>
      </c>
      <c r="U1355" s="50" t="s">
        <v>30</v>
      </c>
      <c r="V1355" s="50" t="str">
        <f>VLOOKUP(A1355,Register!$D$2:$N$1317,11,0)</f>
        <v>One Room Set (G+3)</v>
      </c>
      <c r="W1355" s="50" t="s">
        <v>29</v>
      </c>
      <c r="X1355" s="50" t="s">
        <v>29</v>
      </c>
    </row>
    <row r="1356" spans="1:24" ht="14.1" customHeight="1" x14ac:dyDescent="0.25">
      <c r="A1356" s="50" t="str">
        <f t="shared" si="21"/>
        <v>9100000016-0</v>
      </c>
      <c r="B1356" s="57" t="s">
        <v>29</v>
      </c>
      <c r="C1356" s="50" t="s">
        <v>29</v>
      </c>
      <c r="D1356" s="50" t="s">
        <v>3866</v>
      </c>
      <c r="E1356" s="50" t="s">
        <v>2814</v>
      </c>
      <c r="F1356" s="50" t="s">
        <v>29</v>
      </c>
      <c r="G1356" s="50" t="s">
        <v>29</v>
      </c>
      <c r="H1356" s="50" t="s">
        <v>2904</v>
      </c>
      <c r="I1356" s="58">
        <v>45334</v>
      </c>
      <c r="J1356" s="50" t="s">
        <v>2816</v>
      </c>
      <c r="K1356" s="59">
        <v>7071.5</v>
      </c>
      <c r="L1356" s="50" t="s">
        <v>37</v>
      </c>
      <c r="M1356" s="51" t="s">
        <v>2747</v>
      </c>
      <c r="N1356" s="50" t="s">
        <v>29</v>
      </c>
      <c r="O1356" s="50" t="s">
        <v>32</v>
      </c>
      <c r="P1356" s="50" t="s">
        <v>32</v>
      </c>
      <c r="Q1356" s="50" t="s">
        <v>3867</v>
      </c>
      <c r="R1356" s="50" t="s">
        <v>29</v>
      </c>
      <c r="S1356" s="50" t="s">
        <v>2751</v>
      </c>
      <c r="T1356" s="50" t="s">
        <v>2215</v>
      </c>
      <c r="U1356" s="50" t="s">
        <v>30</v>
      </c>
      <c r="V1356" s="50" t="str">
        <f>VLOOKUP(A1356,Register!$D$2:$N$1317,11,0)</f>
        <v>CWIP- ROAD &amp; DRAIN INSIDE FACTORY</v>
      </c>
      <c r="W1356" s="50" t="s">
        <v>29</v>
      </c>
      <c r="X1356" s="50" t="s">
        <v>29</v>
      </c>
    </row>
    <row r="1357" spans="1:24" ht="14.1" customHeight="1" x14ac:dyDescent="0.25">
      <c r="A1357" s="50" t="str">
        <f t="shared" si="21"/>
        <v>9100000026-0</v>
      </c>
      <c r="B1357" s="57" t="s">
        <v>29</v>
      </c>
      <c r="C1357" s="50" t="s">
        <v>29</v>
      </c>
      <c r="D1357" s="50" t="s">
        <v>3868</v>
      </c>
      <c r="E1357" s="50" t="s">
        <v>2814</v>
      </c>
      <c r="F1357" s="50" t="s">
        <v>29</v>
      </c>
      <c r="G1357" s="50" t="s">
        <v>29</v>
      </c>
      <c r="H1357" s="50" t="s">
        <v>2904</v>
      </c>
      <c r="I1357" s="58">
        <v>45335</v>
      </c>
      <c r="J1357" s="50" t="s">
        <v>2816</v>
      </c>
      <c r="K1357" s="59">
        <v>23571.65</v>
      </c>
      <c r="L1357" s="50" t="s">
        <v>37</v>
      </c>
      <c r="M1357" s="51" t="s">
        <v>2747</v>
      </c>
      <c r="N1357" s="50" t="s">
        <v>29</v>
      </c>
      <c r="O1357" s="50" t="s">
        <v>32</v>
      </c>
      <c r="P1357" s="50" t="s">
        <v>32</v>
      </c>
      <c r="Q1357" s="50" t="s">
        <v>3834</v>
      </c>
      <c r="R1357" s="50" t="s">
        <v>29</v>
      </c>
      <c r="S1357" s="50" t="s">
        <v>2751</v>
      </c>
      <c r="T1357" s="50" t="s">
        <v>2240</v>
      </c>
      <c r="U1357" s="50" t="s">
        <v>30</v>
      </c>
      <c r="V1357" s="50" t="str">
        <f>VLOOKUP(A1357,Register!$D$2:$N$1317,11,0)</f>
        <v>One Room Set (G+3)</v>
      </c>
      <c r="W1357" s="50" t="s">
        <v>29</v>
      </c>
      <c r="X1357" s="50" t="s">
        <v>29</v>
      </c>
    </row>
    <row r="1358" spans="1:24" ht="14.1" customHeight="1" x14ac:dyDescent="0.25">
      <c r="A1358" s="50" t="str">
        <f t="shared" si="21"/>
        <v>9100000026-0</v>
      </c>
      <c r="B1358" s="57" t="s">
        <v>29</v>
      </c>
      <c r="C1358" s="50" t="s">
        <v>29</v>
      </c>
      <c r="D1358" s="50" t="s">
        <v>3868</v>
      </c>
      <c r="E1358" s="50" t="s">
        <v>2814</v>
      </c>
      <c r="F1358" s="50" t="s">
        <v>29</v>
      </c>
      <c r="G1358" s="50" t="s">
        <v>29</v>
      </c>
      <c r="H1358" s="50" t="s">
        <v>2904</v>
      </c>
      <c r="I1358" s="58">
        <v>45335</v>
      </c>
      <c r="J1358" s="50" t="s">
        <v>2816</v>
      </c>
      <c r="K1358" s="59">
        <v>1597.96</v>
      </c>
      <c r="L1358" s="50" t="s">
        <v>37</v>
      </c>
      <c r="M1358" s="51" t="s">
        <v>2747</v>
      </c>
      <c r="N1358" s="50" t="s">
        <v>29</v>
      </c>
      <c r="O1358" s="50" t="s">
        <v>32</v>
      </c>
      <c r="P1358" s="50" t="s">
        <v>32</v>
      </c>
      <c r="Q1358" s="50" t="s">
        <v>3834</v>
      </c>
      <c r="R1358" s="50" t="s">
        <v>29</v>
      </c>
      <c r="S1358" s="50" t="s">
        <v>2751</v>
      </c>
      <c r="T1358" s="50" t="s">
        <v>2240</v>
      </c>
      <c r="U1358" s="50" t="s">
        <v>30</v>
      </c>
      <c r="V1358" s="50" t="str">
        <f>VLOOKUP(A1358,Register!$D$2:$N$1317,11,0)</f>
        <v>One Room Set (G+3)</v>
      </c>
      <c r="W1358" s="50" t="s">
        <v>29</v>
      </c>
      <c r="X1358" s="50" t="s">
        <v>29</v>
      </c>
    </row>
    <row r="1359" spans="1:24" ht="14.1" customHeight="1" x14ac:dyDescent="0.25">
      <c r="A1359" s="50" t="str">
        <f t="shared" si="21"/>
        <v>9100000041-0</v>
      </c>
      <c r="B1359" s="57" t="s">
        <v>29</v>
      </c>
      <c r="C1359" s="50" t="s">
        <v>29</v>
      </c>
      <c r="D1359" s="50" t="s">
        <v>3869</v>
      </c>
      <c r="E1359" s="50" t="s">
        <v>2814</v>
      </c>
      <c r="F1359" s="50" t="s">
        <v>29</v>
      </c>
      <c r="G1359" s="50" t="s">
        <v>29</v>
      </c>
      <c r="H1359" s="50" t="s">
        <v>2904</v>
      </c>
      <c r="I1359" s="58">
        <v>45336</v>
      </c>
      <c r="J1359" s="50" t="s">
        <v>2816</v>
      </c>
      <c r="K1359" s="59">
        <v>2900</v>
      </c>
      <c r="L1359" s="50" t="s">
        <v>37</v>
      </c>
      <c r="M1359" s="51" t="s">
        <v>2747</v>
      </c>
      <c r="N1359" s="50" t="s">
        <v>29</v>
      </c>
      <c r="O1359" s="50" t="s">
        <v>32</v>
      </c>
      <c r="P1359" s="50" t="s">
        <v>32</v>
      </c>
      <c r="Q1359" s="50" t="s">
        <v>3870</v>
      </c>
      <c r="R1359" s="50" t="s">
        <v>29</v>
      </c>
      <c r="S1359" s="50" t="s">
        <v>2751</v>
      </c>
      <c r="T1359" s="50" t="s">
        <v>2273</v>
      </c>
      <c r="U1359" s="50" t="s">
        <v>30</v>
      </c>
      <c r="V1359" s="50" t="str">
        <f>VLOOKUP(A1359,Register!$D$2:$N$1317,11,0)</f>
        <v>Dormitory G+3</v>
      </c>
      <c r="W1359" s="50" t="s">
        <v>29</v>
      </c>
      <c r="X1359" s="50" t="s">
        <v>29</v>
      </c>
    </row>
    <row r="1360" spans="1:24" ht="14.1" customHeight="1" x14ac:dyDescent="0.25">
      <c r="A1360" s="50" t="str">
        <f t="shared" si="21"/>
        <v>9100000041-0</v>
      </c>
      <c r="B1360" s="57" t="s">
        <v>29</v>
      </c>
      <c r="C1360" s="50" t="s">
        <v>29</v>
      </c>
      <c r="D1360" s="50" t="s">
        <v>3869</v>
      </c>
      <c r="E1360" s="50" t="s">
        <v>2814</v>
      </c>
      <c r="F1360" s="50" t="s">
        <v>29</v>
      </c>
      <c r="G1360" s="50" t="s">
        <v>29</v>
      </c>
      <c r="H1360" s="50" t="s">
        <v>2904</v>
      </c>
      <c r="I1360" s="58">
        <v>45336</v>
      </c>
      <c r="J1360" s="50" t="s">
        <v>2816</v>
      </c>
      <c r="K1360" s="59">
        <v>64</v>
      </c>
      <c r="L1360" s="50" t="s">
        <v>37</v>
      </c>
      <c r="M1360" s="51" t="s">
        <v>2747</v>
      </c>
      <c r="N1360" s="50" t="s">
        <v>29</v>
      </c>
      <c r="O1360" s="50" t="s">
        <v>32</v>
      </c>
      <c r="P1360" s="50" t="s">
        <v>32</v>
      </c>
      <c r="Q1360" s="50" t="s">
        <v>3870</v>
      </c>
      <c r="R1360" s="50" t="s">
        <v>29</v>
      </c>
      <c r="S1360" s="50" t="s">
        <v>2751</v>
      </c>
      <c r="T1360" s="50" t="s">
        <v>2273</v>
      </c>
      <c r="U1360" s="50" t="s">
        <v>30</v>
      </c>
      <c r="V1360" s="50" t="str">
        <f>VLOOKUP(A1360,Register!$D$2:$N$1317,11,0)</f>
        <v>Dormitory G+3</v>
      </c>
      <c r="W1360" s="50" t="s">
        <v>29</v>
      </c>
      <c r="X1360" s="50" t="s">
        <v>29</v>
      </c>
    </row>
    <row r="1361" spans="1:24" ht="14.1" customHeight="1" x14ac:dyDescent="0.25">
      <c r="A1361" s="50" t="str">
        <f t="shared" si="21"/>
        <v>9100000041-0</v>
      </c>
      <c r="B1361" s="57" t="s">
        <v>29</v>
      </c>
      <c r="C1361" s="50" t="s">
        <v>29</v>
      </c>
      <c r="D1361" s="50" t="s">
        <v>3869</v>
      </c>
      <c r="E1361" s="50" t="s">
        <v>2814</v>
      </c>
      <c r="F1361" s="50" t="s">
        <v>29</v>
      </c>
      <c r="G1361" s="50" t="s">
        <v>29</v>
      </c>
      <c r="H1361" s="50" t="s">
        <v>2904</v>
      </c>
      <c r="I1361" s="58">
        <v>45336</v>
      </c>
      <c r="J1361" s="50" t="s">
        <v>2816</v>
      </c>
      <c r="K1361" s="59">
        <v>150.03</v>
      </c>
      <c r="L1361" s="50" t="s">
        <v>37</v>
      </c>
      <c r="M1361" s="51" t="s">
        <v>2747</v>
      </c>
      <c r="N1361" s="50" t="s">
        <v>29</v>
      </c>
      <c r="O1361" s="50" t="s">
        <v>32</v>
      </c>
      <c r="P1361" s="50" t="s">
        <v>32</v>
      </c>
      <c r="Q1361" s="50" t="s">
        <v>3870</v>
      </c>
      <c r="R1361" s="50" t="s">
        <v>29</v>
      </c>
      <c r="S1361" s="50" t="s">
        <v>2751</v>
      </c>
      <c r="T1361" s="50" t="s">
        <v>2273</v>
      </c>
      <c r="U1361" s="50" t="s">
        <v>30</v>
      </c>
      <c r="V1361" s="50" t="str">
        <f>VLOOKUP(A1361,Register!$D$2:$N$1317,11,0)</f>
        <v>Dormitory G+3</v>
      </c>
      <c r="W1361" s="50" t="s">
        <v>29</v>
      </c>
      <c r="X1361" s="50" t="s">
        <v>29</v>
      </c>
    </row>
    <row r="1362" spans="1:24" ht="14.1" customHeight="1" x14ac:dyDescent="0.25">
      <c r="A1362" s="50" t="str">
        <f t="shared" si="21"/>
        <v>9100000041-0</v>
      </c>
      <c r="B1362" s="57" t="s">
        <v>29</v>
      </c>
      <c r="C1362" s="50" t="s">
        <v>29</v>
      </c>
      <c r="D1362" s="50" t="s">
        <v>3869</v>
      </c>
      <c r="E1362" s="50" t="s">
        <v>2814</v>
      </c>
      <c r="F1362" s="50" t="s">
        <v>29</v>
      </c>
      <c r="G1362" s="50" t="s">
        <v>29</v>
      </c>
      <c r="H1362" s="50" t="s">
        <v>2904</v>
      </c>
      <c r="I1362" s="58">
        <v>45336</v>
      </c>
      <c r="J1362" s="50" t="s">
        <v>2816</v>
      </c>
      <c r="K1362" s="59">
        <v>90</v>
      </c>
      <c r="L1362" s="50" t="s">
        <v>37</v>
      </c>
      <c r="M1362" s="51" t="s">
        <v>2747</v>
      </c>
      <c r="N1362" s="50" t="s">
        <v>29</v>
      </c>
      <c r="O1362" s="50" t="s">
        <v>32</v>
      </c>
      <c r="P1362" s="50" t="s">
        <v>32</v>
      </c>
      <c r="Q1362" s="50" t="s">
        <v>3870</v>
      </c>
      <c r="R1362" s="50" t="s">
        <v>29</v>
      </c>
      <c r="S1362" s="50" t="s">
        <v>2751</v>
      </c>
      <c r="T1362" s="50" t="s">
        <v>2273</v>
      </c>
      <c r="U1362" s="50" t="s">
        <v>30</v>
      </c>
      <c r="V1362" s="50" t="str">
        <f>VLOOKUP(A1362,Register!$D$2:$N$1317,11,0)</f>
        <v>Dormitory G+3</v>
      </c>
      <c r="W1362" s="50" t="s">
        <v>29</v>
      </c>
      <c r="X1362" s="50" t="s">
        <v>29</v>
      </c>
    </row>
    <row r="1363" spans="1:24" ht="14.1" customHeight="1" x14ac:dyDescent="0.25">
      <c r="A1363" s="50" t="str">
        <f t="shared" si="21"/>
        <v>9100000041-0</v>
      </c>
      <c r="B1363" s="57" t="s">
        <v>29</v>
      </c>
      <c r="C1363" s="50" t="s">
        <v>29</v>
      </c>
      <c r="D1363" s="50" t="s">
        <v>3869</v>
      </c>
      <c r="E1363" s="50" t="s">
        <v>2814</v>
      </c>
      <c r="F1363" s="50" t="s">
        <v>29</v>
      </c>
      <c r="G1363" s="50" t="s">
        <v>29</v>
      </c>
      <c r="H1363" s="50" t="s">
        <v>2904</v>
      </c>
      <c r="I1363" s="58">
        <v>45336</v>
      </c>
      <c r="J1363" s="50" t="s">
        <v>2816</v>
      </c>
      <c r="K1363" s="59">
        <v>80</v>
      </c>
      <c r="L1363" s="50" t="s">
        <v>37</v>
      </c>
      <c r="M1363" s="51" t="s">
        <v>2747</v>
      </c>
      <c r="N1363" s="50" t="s">
        <v>29</v>
      </c>
      <c r="O1363" s="50" t="s">
        <v>32</v>
      </c>
      <c r="P1363" s="50" t="s">
        <v>32</v>
      </c>
      <c r="Q1363" s="50" t="s">
        <v>3870</v>
      </c>
      <c r="R1363" s="50" t="s">
        <v>29</v>
      </c>
      <c r="S1363" s="50" t="s">
        <v>2751</v>
      </c>
      <c r="T1363" s="50" t="s">
        <v>2273</v>
      </c>
      <c r="U1363" s="50" t="s">
        <v>30</v>
      </c>
      <c r="V1363" s="50" t="str">
        <f>VLOOKUP(A1363,Register!$D$2:$N$1317,11,0)</f>
        <v>Dormitory G+3</v>
      </c>
      <c r="W1363" s="50" t="s">
        <v>29</v>
      </c>
      <c r="X1363" s="50" t="s">
        <v>29</v>
      </c>
    </row>
    <row r="1364" spans="1:24" ht="14.1" customHeight="1" x14ac:dyDescent="0.25">
      <c r="A1364" s="50" t="str">
        <f t="shared" si="21"/>
        <v>9100000026-0</v>
      </c>
      <c r="B1364" s="57" t="s">
        <v>29</v>
      </c>
      <c r="C1364" s="50" t="s">
        <v>29</v>
      </c>
      <c r="D1364" s="50" t="s">
        <v>3871</v>
      </c>
      <c r="E1364" s="50" t="s">
        <v>2814</v>
      </c>
      <c r="F1364" s="50" t="s">
        <v>29</v>
      </c>
      <c r="G1364" s="50" t="s">
        <v>29</v>
      </c>
      <c r="H1364" s="50" t="s">
        <v>2904</v>
      </c>
      <c r="I1364" s="58">
        <v>45336</v>
      </c>
      <c r="J1364" s="50" t="s">
        <v>2816</v>
      </c>
      <c r="K1364" s="59">
        <v>99331.06</v>
      </c>
      <c r="L1364" s="50" t="s">
        <v>37</v>
      </c>
      <c r="M1364" s="51" t="s">
        <v>2747</v>
      </c>
      <c r="N1364" s="50" t="s">
        <v>29</v>
      </c>
      <c r="O1364" s="50" t="s">
        <v>32</v>
      </c>
      <c r="P1364" s="50" t="s">
        <v>32</v>
      </c>
      <c r="Q1364" s="50" t="s">
        <v>3865</v>
      </c>
      <c r="R1364" s="50" t="s">
        <v>29</v>
      </c>
      <c r="S1364" s="50" t="s">
        <v>2751</v>
      </c>
      <c r="T1364" s="50" t="s">
        <v>2240</v>
      </c>
      <c r="U1364" s="50" t="s">
        <v>30</v>
      </c>
      <c r="V1364" s="50" t="str">
        <f>VLOOKUP(A1364,Register!$D$2:$N$1317,11,0)</f>
        <v>One Room Set (G+3)</v>
      </c>
      <c r="W1364" s="50" t="s">
        <v>29</v>
      </c>
      <c r="X1364" s="50" t="s">
        <v>29</v>
      </c>
    </row>
    <row r="1365" spans="1:24" ht="14.1" customHeight="1" x14ac:dyDescent="0.25">
      <c r="A1365" s="50" t="str">
        <f t="shared" si="21"/>
        <v>9100000026-0</v>
      </c>
      <c r="B1365" s="57" t="s">
        <v>29</v>
      </c>
      <c r="C1365" s="50" t="s">
        <v>29</v>
      </c>
      <c r="D1365" s="50" t="s">
        <v>3871</v>
      </c>
      <c r="E1365" s="50" t="s">
        <v>2814</v>
      </c>
      <c r="F1365" s="50" t="s">
        <v>29</v>
      </c>
      <c r="G1365" s="50" t="s">
        <v>29</v>
      </c>
      <c r="H1365" s="50" t="s">
        <v>2904</v>
      </c>
      <c r="I1365" s="58">
        <v>45336</v>
      </c>
      <c r="J1365" s="50" t="s">
        <v>2816</v>
      </c>
      <c r="K1365" s="59">
        <v>13641.03</v>
      </c>
      <c r="L1365" s="50" t="s">
        <v>37</v>
      </c>
      <c r="M1365" s="51" t="s">
        <v>2747</v>
      </c>
      <c r="N1365" s="50" t="s">
        <v>29</v>
      </c>
      <c r="O1365" s="50" t="s">
        <v>32</v>
      </c>
      <c r="P1365" s="50" t="s">
        <v>32</v>
      </c>
      <c r="Q1365" s="50" t="s">
        <v>3865</v>
      </c>
      <c r="R1365" s="50" t="s">
        <v>29</v>
      </c>
      <c r="S1365" s="50" t="s">
        <v>2751</v>
      </c>
      <c r="T1365" s="50" t="s">
        <v>2240</v>
      </c>
      <c r="U1365" s="50" t="s">
        <v>30</v>
      </c>
      <c r="V1365" s="50" t="str">
        <f>VLOOKUP(A1365,Register!$D$2:$N$1317,11,0)</f>
        <v>One Room Set (G+3)</v>
      </c>
      <c r="W1365" s="50" t="s">
        <v>29</v>
      </c>
      <c r="X1365" s="50" t="s">
        <v>29</v>
      </c>
    </row>
    <row r="1366" spans="1:24" ht="14.1" customHeight="1" x14ac:dyDescent="0.25">
      <c r="A1366" s="50" t="str">
        <f t="shared" si="21"/>
        <v>9100000016-0</v>
      </c>
      <c r="B1366" s="57" t="s">
        <v>29</v>
      </c>
      <c r="C1366" s="50" t="s">
        <v>29</v>
      </c>
      <c r="D1366" s="50" t="s">
        <v>3872</v>
      </c>
      <c r="E1366" s="50" t="s">
        <v>2814</v>
      </c>
      <c r="F1366" s="50" t="s">
        <v>29</v>
      </c>
      <c r="G1366" s="50" t="s">
        <v>29</v>
      </c>
      <c r="H1366" s="50" t="s">
        <v>2904</v>
      </c>
      <c r="I1366" s="58">
        <v>45338</v>
      </c>
      <c r="J1366" s="50" t="s">
        <v>2816</v>
      </c>
      <c r="K1366" s="59">
        <v>7071.5</v>
      </c>
      <c r="L1366" s="50" t="s">
        <v>37</v>
      </c>
      <c r="M1366" s="51" t="s">
        <v>2747</v>
      </c>
      <c r="N1366" s="50" t="s">
        <v>29</v>
      </c>
      <c r="O1366" s="50" t="s">
        <v>32</v>
      </c>
      <c r="P1366" s="50" t="s">
        <v>32</v>
      </c>
      <c r="Q1366" s="50" t="s">
        <v>3851</v>
      </c>
      <c r="R1366" s="50" t="s">
        <v>29</v>
      </c>
      <c r="S1366" s="50" t="s">
        <v>2751</v>
      </c>
      <c r="T1366" s="50" t="s">
        <v>2215</v>
      </c>
      <c r="U1366" s="50" t="s">
        <v>30</v>
      </c>
      <c r="V1366" s="50" t="str">
        <f>VLOOKUP(A1366,Register!$D$2:$N$1317,11,0)</f>
        <v>CWIP- ROAD &amp; DRAIN INSIDE FACTORY</v>
      </c>
      <c r="W1366" s="50" t="s">
        <v>29</v>
      </c>
      <c r="X1366" s="50" t="s">
        <v>29</v>
      </c>
    </row>
    <row r="1367" spans="1:24" ht="14.1" customHeight="1" x14ac:dyDescent="0.25">
      <c r="A1367" s="50" t="str">
        <f t="shared" si="21"/>
        <v>9100000026-0</v>
      </c>
      <c r="B1367" s="57" t="s">
        <v>29</v>
      </c>
      <c r="C1367" s="50" t="s">
        <v>29</v>
      </c>
      <c r="D1367" s="50" t="s">
        <v>3873</v>
      </c>
      <c r="E1367" s="50" t="s">
        <v>2814</v>
      </c>
      <c r="F1367" s="50" t="s">
        <v>29</v>
      </c>
      <c r="G1367" s="50" t="s">
        <v>29</v>
      </c>
      <c r="H1367" s="50" t="s">
        <v>2904</v>
      </c>
      <c r="I1367" s="58">
        <v>45338</v>
      </c>
      <c r="J1367" s="50" t="s">
        <v>2816</v>
      </c>
      <c r="K1367" s="59">
        <v>66378.62</v>
      </c>
      <c r="L1367" s="50" t="s">
        <v>37</v>
      </c>
      <c r="M1367" s="51" t="s">
        <v>2747</v>
      </c>
      <c r="N1367" s="50" t="s">
        <v>29</v>
      </c>
      <c r="O1367" s="50" t="s">
        <v>32</v>
      </c>
      <c r="P1367" s="50" t="s">
        <v>32</v>
      </c>
      <c r="Q1367" s="50" t="s">
        <v>3874</v>
      </c>
      <c r="R1367" s="50" t="s">
        <v>29</v>
      </c>
      <c r="S1367" s="50" t="s">
        <v>2751</v>
      </c>
      <c r="T1367" s="50" t="s">
        <v>2240</v>
      </c>
      <c r="U1367" s="50" t="s">
        <v>30</v>
      </c>
      <c r="V1367" s="50" t="str">
        <f>VLOOKUP(A1367,Register!$D$2:$N$1317,11,0)</f>
        <v>One Room Set (G+3)</v>
      </c>
      <c r="W1367" s="50" t="s">
        <v>29</v>
      </c>
      <c r="X1367" s="50" t="s">
        <v>29</v>
      </c>
    </row>
    <row r="1368" spans="1:24" ht="14.1" customHeight="1" x14ac:dyDescent="0.25">
      <c r="A1368" s="50" t="str">
        <f t="shared" si="21"/>
        <v>9100000016-0</v>
      </c>
      <c r="B1368" s="57" t="s">
        <v>29</v>
      </c>
      <c r="C1368" s="50" t="s">
        <v>29</v>
      </c>
      <c r="D1368" s="50" t="s">
        <v>3875</v>
      </c>
      <c r="E1368" s="50" t="s">
        <v>2814</v>
      </c>
      <c r="F1368" s="50" t="s">
        <v>29</v>
      </c>
      <c r="G1368" s="50" t="s">
        <v>29</v>
      </c>
      <c r="H1368" s="50" t="s">
        <v>2904</v>
      </c>
      <c r="I1368" s="58">
        <v>45339</v>
      </c>
      <c r="J1368" s="50" t="s">
        <v>2816</v>
      </c>
      <c r="K1368" s="59">
        <v>11785.83</v>
      </c>
      <c r="L1368" s="50" t="s">
        <v>37</v>
      </c>
      <c r="M1368" s="51" t="s">
        <v>2747</v>
      </c>
      <c r="N1368" s="50" t="s">
        <v>29</v>
      </c>
      <c r="O1368" s="50" t="s">
        <v>32</v>
      </c>
      <c r="P1368" s="50" t="s">
        <v>32</v>
      </c>
      <c r="Q1368" s="50" t="s">
        <v>3867</v>
      </c>
      <c r="R1368" s="50" t="s">
        <v>29</v>
      </c>
      <c r="S1368" s="50" t="s">
        <v>2751</v>
      </c>
      <c r="T1368" s="50" t="s">
        <v>2215</v>
      </c>
      <c r="U1368" s="50" t="s">
        <v>30</v>
      </c>
      <c r="V1368" s="50" t="str">
        <f>VLOOKUP(A1368,Register!$D$2:$N$1317,11,0)</f>
        <v>CWIP- ROAD &amp; DRAIN INSIDE FACTORY</v>
      </c>
      <c r="W1368" s="50" t="s">
        <v>29</v>
      </c>
      <c r="X1368" s="50" t="s">
        <v>29</v>
      </c>
    </row>
    <row r="1369" spans="1:24" ht="14.1" customHeight="1" x14ac:dyDescent="0.25">
      <c r="A1369" s="50" t="str">
        <f t="shared" si="21"/>
        <v>9100000026-0</v>
      </c>
      <c r="B1369" s="57" t="s">
        <v>29</v>
      </c>
      <c r="C1369" s="50" t="s">
        <v>29</v>
      </c>
      <c r="D1369" s="50" t="s">
        <v>3876</v>
      </c>
      <c r="E1369" s="50" t="s">
        <v>2814</v>
      </c>
      <c r="F1369" s="50" t="s">
        <v>29</v>
      </c>
      <c r="G1369" s="50" t="s">
        <v>29</v>
      </c>
      <c r="H1369" s="50" t="s">
        <v>2904</v>
      </c>
      <c r="I1369" s="58">
        <v>45339</v>
      </c>
      <c r="J1369" s="50" t="s">
        <v>2816</v>
      </c>
      <c r="K1369" s="59">
        <v>23571.65</v>
      </c>
      <c r="L1369" s="50" t="s">
        <v>37</v>
      </c>
      <c r="M1369" s="51" t="s">
        <v>2747</v>
      </c>
      <c r="N1369" s="50" t="s">
        <v>29</v>
      </c>
      <c r="O1369" s="50" t="s">
        <v>32</v>
      </c>
      <c r="P1369" s="50" t="s">
        <v>32</v>
      </c>
      <c r="Q1369" s="50" t="s">
        <v>3824</v>
      </c>
      <c r="R1369" s="50" t="s">
        <v>29</v>
      </c>
      <c r="S1369" s="50" t="s">
        <v>2751</v>
      </c>
      <c r="T1369" s="50" t="s">
        <v>2240</v>
      </c>
      <c r="U1369" s="50" t="s">
        <v>30</v>
      </c>
      <c r="V1369" s="50" t="str">
        <f>VLOOKUP(A1369,Register!$D$2:$N$1317,11,0)</f>
        <v>One Room Set (G+3)</v>
      </c>
      <c r="W1369" s="50" t="s">
        <v>29</v>
      </c>
      <c r="X1369" s="50" t="s">
        <v>29</v>
      </c>
    </row>
    <row r="1370" spans="1:24" ht="14.1" customHeight="1" x14ac:dyDescent="0.25">
      <c r="A1370" s="50" t="str">
        <f t="shared" si="21"/>
        <v>9100000026-0</v>
      </c>
      <c r="B1370" s="57" t="s">
        <v>29</v>
      </c>
      <c r="C1370" s="50" t="s">
        <v>29</v>
      </c>
      <c r="D1370" s="50" t="s">
        <v>3876</v>
      </c>
      <c r="E1370" s="50" t="s">
        <v>2814</v>
      </c>
      <c r="F1370" s="50" t="s">
        <v>29</v>
      </c>
      <c r="G1370" s="50" t="s">
        <v>29</v>
      </c>
      <c r="H1370" s="50" t="s">
        <v>2904</v>
      </c>
      <c r="I1370" s="58">
        <v>45339</v>
      </c>
      <c r="J1370" s="50" t="s">
        <v>2816</v>
      </c>
      <c r="K1370" s="59">
        <v>104024.39</v>
      </c>
      <c r="L1370" s="50" t="s">
        <v>37</v>
      </c>
      <c r="M1370" s="51" t="s">
        <v>2747</v>
      </c>
      <c r="N1370" s="50" t="s">
        <v>29</v>
      </c>
      <c r="O1370" s="50" t="s">
        <v>32</v>
      </c>
      <c r="P1370" s="50" t="s">
        <v>32</v>
      </c>
      <c r="Q1370" s="50" t="s">
        <v>3824</v>
      </c>
      <c r="R1370" s="50" t="s">
        <v>29</v>
      </c>
      <c r="S1370" s="50" t="s">
        <v>2751</v>
      </c>
      <c r="T1370" s="50" t="s">
        <v>2240</v>
      </c>
      <c r="U1370" s="50" t="s">
        <v>30</v>
      </c>
      <c r="V1370" s="50" t="str">
        <f>VLOOKUP(A1370,Register!$D$2:$N$1317,11,0)</f>
        <v>One Room Set (G+3)</v>
      </c>
      <c r="W1370" s="50" t="s">
        <v>29</v>
      </c>
      <c r="X1370" s="50" t="s">
        <v>29</v>
      </c>
    </row>
    <row r="1371" spans="1:24" ht="14.1" customHeight="1" x14ac:dyDescent="0.25">
      <c r="A1371" s="50" t="str">
        <f t="shared" si="21"/>
        <v>9100000026-0</v>
      </c>
      <c r="B1371" s="57" t="s">
        <v>29</v>
      </c>
      <c r="C1371" s="50" t="s">
        <v>29</v>
      </c>
      <c r="D1371" s="50" t="s">
        <v>3877</v>
      </c>
      <c r="E1371" s="50" t="s">
        <v>2814</v>
      </c>
      <c r="F1371" s="50" t="s">
        <v>29</v>
      </c>
      <c r="G1371" s="50" t="s">
        <v>29</v>
      </c>
      <c r="H1371" s="50" t="s">
        <v>2904</v>
      </c>
      <c r="I1371" s="58">
        <v>45341</v>
      </c>
      <c r="J1371" s="50" t="s">
        <v>2816</v>
      </c>
      <c r="K1371" s="59">
        <v>23571.65</v>
      </c>
      <c r="L1371" s="50" t="s">
        <v>37</v>
      </c>
      <c r="M1371" s="51" t="s">
        <v>2747</v>
      </c>
      <c r="N1371" s="50" t="s">
        <v>29</v>
      </c>
      <c r="O1371" s="50" t="s">
        <v>32</v>
      </c>
      <c r="P1371" s="50" t="s">
        <v>32</v>
      </c>
      <c r="Q1371" s="50" t="s">
        <v>3878</v>
      </c>
      <c r="R1371" s="50" t="s">
        <v>29</v>
      </c>
      <c r="S1371" s="50" t="s">
        <v>2751</v>
      </c>
      <c r="T1371" s="50" t="s">
        <v>2240</v>
      </c>
      <c r="U1371" s="50" t="s">
        <v>30</v>
      </c>
      <c r="V1371" s="50" t="str">
        <f>VLOOKUP(A1371,Register!$D$2:$N$1317,11,0)</f>
        <v>One Room Set (G+3)</v>
      </c>
      <c r="W1371" s="50" t="s">
        <v>29</v>
      </c>
      <c r="X1371" s="50" t="s">
        <v>29</v>
      </c>
    </row>
    <row r="1372" spans="1:24" ht="14.1" customHeight="1" x14ac:dyDescent="0.25">
      <c r="A1372" s="50" t="str">
        <f t="shared" si="21"/>
        <v>9100000026-0</v>
      </c>
      <c r="B1372" s="57" t="s">
        <v>29</v>
      </c>
      <c r="C1372" s="50" t="s">
        <v>29</v>
      </c>
      <c r="D1372" s="50" t="s">
        <v>3877</v>
      </c>
      <c r="E1372" s="50" t="s">
        <v>2814</v>
      </c>
      <c r="F1372" s="50" t="s">
        <v>29</v>
      </c>
      <c r="G1372" s="50" t="s">
        <v>29</v>
      </c>
      <c r="H1372" s="50" t="s">
        <v>2904</v>
      </c>
      <c r="I1372" s="58">
        <v>45341</v>
      </c>
      <c r="J1372" s="50" t="s">
        <v>2816</v>
      </c>
      <c r="K1372" s="59">
        <v>22735.040000000001</v>
      </c>
      <c r="L1372" s="50" t="s">
        <v>37</v>
      </c>
      <c r="M1372" s="51" t="s">
        <v>2747</v>
      </c>
      <c r="N1372" s="50" t="s">
        <v>29</v>
      </c>
      <c r="O1372" s="50" t="s">
        <v>32</v>
      </c>
      <c r="P1372" s="50" t="s">
        <v>32</v>
      </c>
      <c r="Q1372" s="50" t="s">
        <v>3878</v>
      </c>
      <c r="R1372" s="50" t="s">
        <v>29</v>
      </c>
      <c r="S1372" s="50" t="s">
        <v>2751</v>
      </c>
      <c r="T1372" s="50" t="s">
        <v>2240</v>
      </c>
      <c r="U1372" s="50" t="s">
        <v>30</v>
      </c>
      <c r="V1372" s="50" t="str">
        <f>VLOOKUP(A1372,Register!$D$2:$N$1317,11,0)</f>
        <v>One Room Set (G+3)</v>
      </c>
      <c r="W1372" s="50" t="s">
        <v>29</v>
      </c>
      <c r="X1372" s="50" t="s">
        <v>29</v>
      </c>
    </row>
    <row r="1373" spans="1:24" ht="14.1" customHeight="1" x14ac:dyDescent="0.25">
      <c r="A1373" s="50" t="str">
        <f t="shared" si="21"/>
        <v>9100000047-0</v>
      </c>
      <c r="B1373" s="57" t="s">
        <v>29</v>
      </c>
      <c r="C1373" s="50" t="s">
        <v>29</v>
      </c>
      <c r="D1373" s="50" t="s">
        <v>3879</v>
      </c>
      <c r="E1373" s="50" t="s">
        <v>2814</v>
      </c>
      <c r="F1373" s="50" t="s">
        <v>29</v>
      </c>
      <c r="G1373" s="50" t="s">
        <v>29</v>
      </c>
      <c r="H1373" s="50" t="s">
        <v>2904</v>
      </c>
      <c r="I1373" s="58">
        <v>45342</v>
      </c>
      <c r="J1373" s="50" t="s">
        <v>2816</v>
      </c>
      <c r="K1373" s="59">
        <v>23571.65</v>
      </c>
      <c r="L1373" s="50" t="s">
        <v>37</v>
      </c>
      <c r="M1373" s="51" t="s">
        <v>2747</v>
      </c>
      <c r="N1373" s="50" t="s">
        <v>29</v>
      </c>
      <c r="O1373" s="50" t="s">
        <v>32</v>
      </c>
      <c r="P1373" s="50" t="s">
        <v>32</v>
      </c>
      <c r="Q1373" s="50" t="s">
        <v>3880</v>
      </c>
      <c r="R1373" s="50" t="s">
        <v>29</v>
      </c>
      <c r="S1373" s="50" t="s">
        <v>2751</v>
      </c>
      <c r="T1373" s="50" t="s">
        <v>2287</v>
      </c>
      <c r="U1373" s="50" t="s">
        <v>30</v>
      </c>
      <c r="V1373" s="50" t="str">
        <f>VLOOKUP(A1373,Register!$D$2:$N$1317,11,0)</f>
        <v>CWIP-DORMATORY (G+3) cane yard</v>
      </c>
      <c r="W1373" s="50" t="s">
        <v>29</v>
      </c>
      <c r="X1373" s="50" t="s">
        <v>29</v>
      </c>
    </row>
    <row r="1374" spans="1:24" ht="14.1" customHeight="1" x14ac:dyDescent="0.25">
      <c r="A1374" s="50" t="str">
        <f t="shared" si="21"/>
        <v>9100000016-0</v>
      </c>
      <c r="B1374" s="57" t="s">
        <v>29</v>
      </c>
      <c r="C1374" s="50" t="s">
        <v>29</v>
      </c>
      <c r="D1374" s="50" t="s">
        <v>3881</v>
      </c>
      <c r="E1374" s="50" t="s">
        <v>2814</v>
      </c>
      <c r="F1374" s="50" t="s">
        <v>29</v>
      </c>
      <c r="G1374" s="50" t="s">
        <v>29</v>
      </c>
      <c r="H1374" s="50" t="s">
        <v>2904</v>
      </c>
      <c r="I1374" s="58">
        <v>45342</v>
      </c>
      <c r="J1374" s="50" t="s">
        <v>2816</v>
      </c>
      <c r="K1374" s="59">
        <v>4714.33</v>
      </c>
      <c r="L1374" s="50" t="s">
        <v>37</v>
      </c>
      <c r="M1374" s="51" t="s">
        <v>2747</v>
      </c>
      <c r="N1374" s="50" t="s">
        <v>29</v>
      </c>
      <c r="O1374" s="50" t="s">
        <v>32</v>
      </c>
      <c r="P1374" s="50" t="s">
        <v>32</v>
      </c>
      <c r="Q1374" s="50" t="s">
        <v>3882</v>
      </c>
      <c r="R1374" s="50" t="s">
        <v>29</v>
      </c>
      <c r="S1374" s="50" t="s">
        <v>2751</v>
      </c>
      <c r="T1374" s="50" t="s">
        <v>2215</v>
      </c>
      <c r="U1374" s="50" t="s">
        <v>30</v>
      </c>
      <c r="V1374" s="50" t="str">
        <f>VLOOKUP(A1374,Register!$D$2:$N$1317,11,0)</f>
        <v>CWIP- ROAD &amp; DRAIN INSIDE FACTORY</v>
      </c>
      <c r="W1374" s="50" t="s">
        <v>29</v>
      </c>
      <c r="X1374" s="50" t="s">
        <v>29</v>
      </c>
    </row>
    <row r="1375" spans="1:24" ht="14.1" customHeight="1" x14ac:dyDescent="0.25">
      <c r="A1375" s="50" t="str">
        <f t="shared" si="21"/>
        <v>9100000026-0</v>
      </c>
      <c r="B1375" s="57" t="s">
        <v>29</v>
      </c>
      <c r="C1375" s="50" t="s">
        <v>29</v>
      </c>
      <c r="D1375" s="50" t="s">
        <v>3883</v>
      </c>
      <c r="E1375" s="50" t="s">
        <v>2814</v>
      </c>
      <c r="F1375" s="50" t="s">
        <v>29</v>
      </c>
      <c r="G1375" s="50" t="s">
        <v>29</v>
      </c>
      <c r="H1375" s="50" t="s">
        <v>2904</v>
      </c>
      <c r="I1375" s="58">
        <v>45342</v>
      </c>
      <c r="J1375" s="50" t="s">
        <v>2816</v>
      </c>
      <c r="K1375" s="59">
        <v>23571.65</v>
      </c>
      <c r="L1375" s="50" t="s">
        <v>37</v>
      </c>
      <c r="M1375" s="51" t="s">
        <v>2747</v>
      </c>
      <c r="N1375" s="50" t="s">
        <v>29</v>
      </c>
      <c r="O1375" s="50" t="s">
        <v>32</v>
      </c>
      <c r="P1375" s="50" t="s">
        <v>32</v>
      </c>
      <c r="Q1375" s="50" t="s">
        <v>3845</v>
      </c>
      <c r="R1375" s="50" t="s">
        <v>29</v>
      </c>
      <c r="S1375" s="50" t="s">
        <v>2751</v>
      </c>
      <c r="T1375" s="50" t="s">
        <v>2240</v>
      </c>
      <c r="U1375" s="50" t="s">
        <v>30</v>
      </c>
      <c r="V1375" s="50" t="str">
        <f>VLOOKUP(A1375,Register!$D$2:$N$1317,11,0)</f>
        <v>One Room Set (G+3)</v>
      </c>
      <c r="W1375" s="50" t="s">
        <v>29</v>
      </c>
      <c r="X1375" s="50" t="s">
        <v>29</v>
      </c>
    </row>
    <row r="1376" spans="1:24" ht="14.1" customHeight="1" x14ac:dyDescent="0.25">
      <c r="A1376" s="50" t="str">
        <f t="shared" si="21"/>
        <v>9100000041-0</v>
      </c>
      <c r="B1376" s="57" t="s">
        <v>29</v>
      </c>
      <c r="C1376" s="50" t="s">
        <v>29</v>
      </c>
      <c r="D1376" s="50" t="s">
        <v>3884</v>
      </c>
      <c r="E1376" s="50" t="s">
        <v>2814</v>
      </c>
      <c r="F1376" s="50" t="s">
        <v>29</v>
      </c>
      <c r="G1376" s="50" t="s">
        <v>29</v>
      </c>
      <c r="H1376" s="50" t="s">
        <v>2904</v>
      </c>
      <c r="I1376" s="58">
        <v>45343</v>
      </c>
      <c r="J1376" s="50" t="s">
        <v>2816</v>
      </c>
      <c r="K1376" s="59">
        <v>17700.97</v>
      </c>
      <c r="L1376" s="50" t="s">
        <v>37</v>
      </c>
      <c r="M1376" s="51" t="s">
        <v>2747</v>
      </c>
      <c r="N1376" s="50" t="s">
        <v>29</v>
      </c>
      <c r="O1376" s="50" t="s">
        <v>32</v>
      </c>
      <c r="P1376" s="50" t="s">
        <v>32</v>
      </c>
      <c r="Q1376" s="50" t="s">
        <v>3863</v>
      </c>
      <c r="R1376" s="50" t="s">
        <v>29</v>
      </c>
      <c r="S1376" s="50" t="s">
        <v>2751</v>
      </c>
      <c r="T1376" s="50" t="s">
        <v>2273</v>
      </c>
      <c r="U1376" s="50" t="s">
        <v>30</v>
      </c>
      <c r="V1376" s="50" t="str">
        <f>VLOOKUP(A1376,Register!$D$2:$N$1317,11,0)</f>
        <v>Dormitory G+3</v>
      </c>
      <c r="W1376" s="50" t="s">
        <v>29</v>
      </c>
      <c r="X1376" s="50" t="s">
        <v>29</v>
      </c>
    </row>
    <row r="1377" spans="1:24" ht="14.1" customHeight="1" x14ac:dyDescent="0.25">
      <c r="A1377" s="50" t="str">
        <f t="shared" si="21"/>
        <v>9100000041-0</v>
      </c>
      <c r="B1377" s="57" t="s">
        <v>29</v>
      </c>
      <c r="C1377" s="50" t="s">
        <v>29</v>
      </c>
      <c r="D1377" s="50" t="s">
        <v>3884</v>
      </c>
      <c r="E1377" s="50" t="s">
        <v>2814</v>
      </c>
      <c r="F1377" s="50" t="s">
        <v>29</v>
      </c>
      <c r="G1377" s="50" t="s">
        <v>29</v>
      </c>
      <c r="H1377" s="50" t="s">
        <v>2904</v>
      </c>
      <c r="I1377" s="58">
        <v>45343</v>
      </c>
      <c r="J1377" s="50" t="s">
        <v>2816</v>
      </c>
      <c r="K1377" s="59">
        <v>20461.54</v>
      </c>
      <c r="L1377" s="50" t="s">
        <v>37</v>
      </c>
      <c r="M1377" s="51" t="s">
        <v>2747</v>
      </c>
      <c r="N1377" s="50" t="s">
        <v>29</v>
      </c>
      <c r="O1377" s="50" t="s">
        <v>32</v>
      </c>
      <c r="P1377" s="50" t="s">
        <v>32</v>
      </c>
      <c r="Q1377" s="50" t="s">
        <v>3863</v>
      </c>
      <c r="R1377" s="50" t="s">
        <v>29</v>
      </c>
      <c r="S1377" s="50" t="s">
        <v>2751</v>
      </c>
      <c r="T1377" s="50" t="s">
        <v>2273</v>
      </c>
      <c r="U1377" s="50" t="s">
        <v>30</v>
      </c>
      <c r="V1377" s="50" t="str">
        <f>VLOOKUP(A1377,Register!$D$2:$N$1317,11,0)</f>
        <v>Dormitory G+3</v>
      </c>
      <c r="W1377" s="50" t="s">
        <v>29</v>
      </c>
      <c r="X1377" s="50" t="s">
        <v>29</v>
      </c>
    </row>
    <row r="1378" spans="1:24" ht="14.1" customHeight="1" x14ac:dyDescent="0.25">
      <c r="A1378" s="50" t="str">
        <f t="shared" si="21"/>
        <v>9100000032-0</v>
      </c>
      <c r="B1378" s="57" t="s">
        <v>29</v>
      </c>
      <c r="C1378" s="50" t="s">
        <v>29</v>
      </c>
      <c r="D1378" s="50" t="s">
        <v>3885</v>
      </c>
      <c r="E1378" s="50" t="s">
        <v>2814</v>
      </c>
      <c r="F1378" s="50" t="s">
        <v>29</v>
      </c>
      <c r="G1378" s="50" t="s">
        <v>29</v>
      </c>
      <c r="H1378" s="50" t="s">
        <v>2904</v>
      </c>
      <c r="I1378" s="58">
        <v>45343</v>
      </c>
      <c r="J1378" s="50" t="s">
        <v>2816</v>
      </c>
      <c r="K1378" s="59">
        <v>11785.83</v>
      </c>
      <c r="L1378" s="50" t="s">
        <v>37</v>
      </c>
      <c r="M1378" s="51" t="s">
        <v>2747</v>
      </c>
      <c r="N1378" s="50" t="s">
        <v>29</v>
      </c>
      <c r="O1378" s="50" t="s">
        <v>32</v>
      </c>
      <c r="P1378" s="50" t="s">
        <v>32</v>
      </c>
      <c r="Q1378" s="50" t="s">
        <v>3843</v>
      </c>
      <c r="R1378" s="50" t="s">
        <v>29</v>
      </c>
      <c r="S1378" s="50" t="s">
        <v>2751</v>
      </c>
      <c r="T1378" s="50" t="s">
        <v>2255</v>
      </c>
      <c r="U1378" s="50" t="s">
        <v>30</v>
      </c>
      <c r="V1378" s="50" t="str">
        <f>VLOOKUP(A1378,Register!$D$2:$N$1317,11,0)</f>
        <v>CWIP - CANE YARD ROAD &amp; DRAIN WORK</v>
      </c>
      <c r="W1378" s="50" t="s">
        <v>29</v>
      </c>
      <c r="X1378" s="50" t="s">
        <v>29</v>
      </c>
    </row>
    <row r="1379" spans="1:24" ht="14.1" customHeight="1" x14ac:dyDescent="0.25">
      <c r="A1379" s="50" t="str">
        <f t="shared" si="21"/>
        <v>9100000026-0</v>
      </c>
      <c r="B1379" s="57" t="s">
        <v>29</v>
      </c>
      <c r="C1379" s="50" t="s">
        <v>29</v>
      </c>
      <c r="D1379" s="50" t="s">
        <v>3886</v>
      </c>
      <c r="E1379" s="50" t="s">
        <v>2814</v>
      </c>
      <c r="F1379" s="50" t="s">
        <v>29</v>
      </c>
      <c r="G1379" s="50" t="s">
        <v>29</v>
      </c>
      <c r="H1379" s="50" t="s">
        <v>2904</v>
      </c>
      <c r="I1379" s="58">
        <v>45343</v>
      </c>
      <c r="J1379" s="50" t="s">
        <v>2816</v>
      </c>
      <c r="K1379" s="59">
        <v>1597.96</v>
      </c>
      <c r="L1379" s="50" t="s">
        <v>37</v>
      </c>
      <c r="M1379" s="51" t="s">
        <v>2747</v>
      </c>
      <c r="N1379" s="50" t="s">
        <v>29</v>
      </c>
      <c r="O1379" s="50" t="s">
        <v>32</v>
      </c>
      <c r="P1379" s="50" t="s">
        <v>32</v>
      </c>
      <c r="Q1379" s="50" t="s">
        <v>3845</v>
      </c>
      <c r="R1379" s="50" t="s">
        <v>29</v>
      </c>
      <c r="S1379" s="50" t="s">
        <v>2751</v>
      </c>
      <c r="T1379" s="50" t="s">
        <v>2240</v>
      </c>
      <c r="U1379" s="50" t="s">
        <v>30</v>
      </c>
      <c r="V1379" s="50" t="str">
        <f>VLOOKUP(A1379,Register!$D$2:$N$1317,11,0)</f>
        <v>One Room Set (G+3)</v>
      </c>
      <c r="W1379" s="50" t="s">
        <v>29</v>
      </c>
      <c r="X1379" s="50" t="s">
        <v>29</v>
      </c>
    </row>
    <row r="1380" spans="1:24" ht="14.1" customHeight="1" x14ac:dyDescent="0.25">
      <c r="A1380" s="50" t="str">
        <f t="shared" si="21"/>
        <v>9100000041-0</v>
      </c>
      <c r="B1380" s="57" t="s">
        <v>29</v>
      </c>
      <c r="C1380" s="50" t="s">
        <v>29</v>
      </c>
      <c r="D1380" s="50" t="s">
        <v>3887</v>
      </c>
      <c r="E1380" s="50" t="s">
        <v>2814</v>
      </c>
      <c r="F1380" s="50" t="s">
        <v>29</v>
      </c>
      <c r="G1380" s="50" t="s">
        <v>29</v>
      </c>
      <c r="H1380" s="50" t="s">
        <v>2904</v>
      </c>
      <c r="I1380" s="58">
        <v>45344</v>
      </c>
      <c r="J1380" s="50" t="s">
        <v>2816</v>
      </c>
      <c r="K1380" s="59">
        <v>1597.96</v>
      </c>
      <c r="L1380" s="50" t="s">
        <v>37</v>
      </c>
      <c r="M1380" s="51" t="s">
        <v>2747</v>
      </c>
      <c r="N1380" s="50" t="s">
        <v>29</v>
      </c>
      <c r="O1380" s="50" t="s">
        <v>32</v>
      </c>
      <c r="P1380" s="50" t="s">
        <v>32</v>
      </c>
      <c r="Q1380" s="50" t="s">
        <v>3847</v>
      </c>
      <c r="R1380" s="50" t="s">
        <v>29</v>
      </c>
      <c r="S1380" s="50" t="s">
        <v>2751</v>
      </c>
      <c r="T1380" s="50" t="s">
        <v>2273</v>
      </c>
      <c r="U1380" s="50" t="s">
        <v>30</v>
      </c>
      <c r="V1380" s="50" t="str">
        <f>VLOOKUP(A1380,Register!$D$2:$N$1317,11,0)</f>
        <v>Dormitory G+3</v>
      </c>
      <c r="W1380" s="50" t="s">
        <v>29</v>
      </c>
      <c r="X1380" s="50" t="s">
        <v>29</v>
      </c>
    </row>
    <row r="1381" spans="1:24" ht="14.1" customHeight="1" x14ac:dyDescent="0.25">
      <c r="A1381" s="50" t="str">
        <f t="shared" si="21"/>
        <v>9100000041-0</v>
      </c>
      <c r="B1381" s="57" t="s">
        <v>29</v>
      </c>
      <c r="C1381" s="50" t="s">
        <v>29</v>
      </c>
      <c r="D1381" s="50" t="s">
        <v>3888</v>
      </c>
      <c r="E1381" s="50" t="s">
        <v>2814</v>
      </c>
      <c r="F1381" s="50" t="s">
        <v>29</v>
      </c>
      <c r="G1381" s="50" t="s">
        <v>29</v>
      </c>
      <c r="H1381" s="50" t="s">
        <v>2904</v>
      </c>
      <c r="I1381" s="58">
        <v>45345</v>
      </c>
      <c r="J1381" s="50" t="s">
        <v>2816</v>
      </c>
      <c r="K1381" s="59">
        <v>1597.96</v>
      </c>
      <c r="L1381" s="50" t="s">
        <v>37</v>
      </c>
      <c r="M1381" s="51" t="s">
        <v>2747</v>
      </c>
      <c r="N1381" s="50" t="s">
        <v>29</v>
      </c>
      <c r="O1381" s="50" t="s">
        <v>32</v>
      </c>
      <c r="P1381" s="50" t="s">
        <v>32</v>
      </c>
      <c r="Q1381" s="50" t="s">
        <v>3889</v>
      </c>
      <c r="R1381" s="50" t="s">
        <v>29</v>
      </c>
      <c r="S1381" s="50" t="s">
        <v>2751</v>
      </c>
      <c r="T1381" s="50" t="s">
        <v>2273</v>
      </c>
      <c r="U1381" s="50" t="s">
        <v>30</v>
      </c>
      <c r="V1381" s="50" t="str">
        <f>VLOOKUP(A1381,Register!$D$2:$N$1317,11,0)</f>
        <v>Dormitory G+3</v>
      </c>
      <c r="W1381" s="50" t="s">
        <v>29</v>
      </c>
      <c r="X1381" s="50" t="s">
        <v>29</v>
      </c>
    </row>
    <row r="1382" spans="1:24" ht="14.1" customHeight="1" x14ac:dyDescent="0.25">
      <c r="A1382" s="50" t="str">
        <f t="shared" si="21"/>
        <v>9100000041-0</v>
      </c>
      <c r="B1382" s="57" t="s">
        <v>29</v>
      </c>
      <c r="C1382" s="50" t="s">
        <v>29</v>
      </c>
      <c r="D1382" s="50" t="s">
        <v>3890</v>
      </c>
      <c r="E1382" s="50" t="s">
        <v>2814</v>
      </c>
      <c r="F1382" s="50" t="s">
        <v>29</v>
      </c>
      <c r="G1382" s="50" t="s">
        <v>29</v>
      </c>
      <c r="H1382" s="50" t="s">
        <v>2904</v>
      </c>
      <c r="I1382" s="58">
        <v>45345</v>
      </c>
      <c r="J1382" s="50" t="s">
        <v>2816</v>
      </c>
      <c r="K1382" s="59">
        <v>1597.96</v>
      </c>
      <c r="L1382" s="50" t="s">
        <v>37</v>
      </c>
      <c r="M1382" s="51" t="s">
        <v>2747</v>
      </c>
      <c r="N1382" s="50" t="s">
        <v>29</v>
      </c>
      <c r="O1382" s="50" t="s">
        <v>32</v>
      </c>
      <c r="P1382" s="50" t="s">
        <v>32</v>
      </c>
      <c r="Q1382" s="50" t="s">
        <v>3843</v>
      </c>
      <c r="R1382" s="50" t="s">
        <v>29</v>
      </c>
      <c r="S1382" s="50" t="s">
        <v>2751</v>
      </c>
      <c r="T1382" s="50" t="s">
        <v>2273</v>
      </c>
      <c r="U1382" s="50" t="s">
        <v>30</v>
      </c>
      <c r="V1382" s="50" t="str">
        <f>VLOOKUP(A1382,Register!$D$2:$N$1317,11,0)</f>
        <v>Dormitory G+3</v>
      </c>
      <c r="W1382" s="50" t="s">
        <v>29</v>
      </c>
      <c r="X1382" s="50" t="s">
        <v>29</v>
      </c>
    </row>
    <row r="1383" spans="1:24" ht="14.1" customHeight="1" x14ac:dyDescent="0.25">
      <c r="A1383" s="50" t="str">
        <f t="shared" si="21"/>
        <v>9100000026-0</v>
      </c>
      <c r="B1383" s="57" t="s">
        <v>29</v>
      </c>
      <c r="C1383" s="50" t="s">
        <v>29</v>
      </c>
      <c r="D1383" s="50" t="s">
        <v>3891</v>
      </c>
      <c r="E1383" s="50" t="s">
        <v>2814</v>
      </c>
      <c r="F1383" s="50" t="s">
        <v>29</v>
      </c>
      <c r="G1383" s="50" t="s">
        <v>29</v>
      </c>
      <c r="H1383" s="50" t="s">
        <v>2904</v>
      </c>
      <c r="I1383" s="58">
        <v>45346</v>
      </c>
      <c r="J1383" s="50" t="s">
        <v>2816</v>
      </c>
      <c r="K1383" s="59">
        <v>23571.65</v>
      </c>
      <c r="L1383" s="50" t="s">
        <v>37</v>
      </c>
      <c r="M1383" s="51" t="s">
        <v>2747</v>
      </c>
      <c r="N1383" s="50" t="s">
        <v>29</v>
      </c>
      <c r="O1383" s="50" t="s">
        <v>32</v>
      </c>
      <c r="P1383" s="50" t="s">
        <v>32</v>
      </c>
      <c r="Q1383" s="50" t="s">
        <v>3845</v>
      </c>
      <c r="R1383" s="50" t="s">
        <v>29</v>
      </c>
      <c r="S1383" s="50" t="s">
        <v>2751</v>
      </c>
      <c r="T1383" s="50" t="s">
        <v>2240</v>
      </c>
      <c r="U1383" s="50" t="s">
        <v>30</v>
      </c>
      <c r="V1383" s="50" t="str">
        <f>VLOOKUP(A1383,Register!$D$2:$N$1317,11,0)</f>
        <v>One Room Set (G+3)</v>
      </c>
      <c r="W1383" s="50" t="s">
        <v>29</v>
      </c>
      <c r="X1383" s="50" t="s">
        <v>29</v>
      </c>
    </row>
    <row r="1384" spans="1:24" ht="14.1" customHeight="1" x14ac:dyDescent="0.25">
      <c r="A1384" s="50" t="str">
        <f t="shared" si="21"/>
        <v>9100000041-0</v>
      </c>
      <c r="B1384" s="57" t="s">
        <v>29</v>
      </c>
      <c r="C1384" s="50" t="s">
        <v>29</v>
      </c>
      <c r="D1384" s="50" t="s">
        <v>3892</v>
      </c>
      <c r="E1384" s="50" t="s">
        <v>2814</v>
      </c>
      <c r="F1384" s="50" t="s">
        <v>29</v>
      </c>
      <c r="G1384" s="50" t="s">
        <v>29</v>
      </c>
      <c r="H1384" s="50" t="s">
        <v>2904</v>
      </c>
      <c r="I1384" s="58">
        <v>45347</v>
      </c>
      <c r="J1384" s="50" t="s">
        <v>2816</v>
      </c>
      <c r="K1384" s="59">
        <v>43970</v>
      </c>
      <c r="L1384" s="50" t="s">
        <v>37</v>
      </c>
      <c r="M1384" s="51" t="s">
        <v>2747</v>
      </c>
      <c r="N1384" s="50" t="s">
        <v>29</v>
      </c>
      <c r="O1384" s="50" t="s">
        <v>32</v>
      </c>
      <c r="P1384" s="50" t="s">
        <v>32</v>
      </c>
      <c r="Q1384" s="50" t="s">
        <v>3847</v>
      </c>
      <c r="R1384" s="50" t="s">
        <v>29</v>
      </c>
      <c r="S1384" s="50" t="s">
        <v>2751</v>
      </c>
      <c r="T1384" s="50" t="s">
        <v>2273</v>
      </c>
      <c r="U1384" s="50" t="s">
        <v>30</v>
      </c>
      <c r="V1384" s="50" t="str">
        <f>VLOOKUP(A1384,Register!$D$2:$N$1317,11,0)</f>
        <v>Dormitory G+3</v>
      </c>
      <c r="W1384" s="50" t="s">
        <v>29</v>
      </c>
      <c r="X1384" s="50" t="s">
        <v>29</v>
      </c>
    </row>
    <row r="1385" spans="1:24" ht="14.1" customHeight="1" x14ac:dyDescent="0.25">
      <c r="A1385" s="50" t="str">
        <f t="shared" si="21"/>
        <v>9100000041-0</v>
      </c>
      <c r="B1385" s="57" t="s">
        <v>29</v>
      </c>
      <c r="C1385" s="50" t="s">
        <v>29</v>
      </c>
      <c r="D1385" s="50" t="s">
        <v>3893</v>
      </c>
      <c r="E1385" s="50" t="s">
        <v>2814</v>
      </c>
      <c r="F1385" s="50" t="s">
        <v>29</v>
      </c>
      <c r="G1385" s="50" t="s">
        <v>29</v>
      </c>
      <c r="H1385" s="50" t="s">
        <v>2904</v>
      </c>
      <c r="I1385" s="58">
        <v>45348</v>
      </c>
      <c r="J1385" s="50" t="s">
        <v>2816</v>
      </c>
      <c r="K1385" s="59">
        <v>43970</v>
      </c>
      <c r="L1385" s="50" t="s">
        <v>37</v>
      </c>
      <c r="M1385" s="51" t="s">
        <v>2747</v>
      </c>
      <c r="N1385" s="50" t="s">
        <v>29</v>
      </c>
      <c r="O1385" s="50" t="s">
        <v>32</v>
      </c>
      <c r="P1385" s="50" t="s">
        <v>32</v>
      </c>
      <c r="Q1385" s="50" t="s">
        <v>3889</v>
      </c>
      <c r="R1385" s="50" t="s">
        <v>29</v>
      </c>
      <c r="S1385" s="50" t="s">
        <v>2751</v>
      </c>
      <c r="T1385" s="50" t="s">
        <v>2273</v>
      </c>
      <c r="U1385" s="50" t="s">
        <v>30</v>
      </c>
      <c r="V1385" s="50" t="str">
        <f>VLOOKUP(A1385,Register!$D$2:$N$1317,11,0)</f>
        <v>Dormitory G+3</v>
      </c>
      <c r="W1385" s="50" t="s">
        <v>29</v>
      </c>
      <c r="X1385" s="50" t="s">
        <v>29</v>
      </c>
    </row>
    <row r="1386" spans="1:24" ht="14.1" customHeight="1" x14ac:dyDescent="0.25">
      <c r="A1386" s="50" t="str">
        <f t="shared" si="21"/>
        <v>9100000041-0</v>
      </c>
      <c r="B1386" s="57" t="s">
        <v>29</v>
      </c>
      <c r="C1386" s="50" t="s">
        <v>29</v>
      </c>
      <c r="D1386" s="50" t="s">
        <v>3894</v>
      </c>
      <c r="E1386" s="50" t="s">
        <v>2814</v>
      </c>
      <c r="F1386" s="50" t="s">
        <v>29</v>
      </c>
      <c r="G1386" s="50" t="s">
        <v>29</v>
      </c>
      <c r="H1386" s="50" t="s">
        <v>2904</v>
      </c>
      <c r="I1386" s="58">
        <v>45348</v>
      </c>
      <c r="J1386" s="50" t="s">
        <v>2816</v>
      </c>
      <c r="K1386" s="59">
        <v>600</v>
      </c>
      <c r="L1386" s="50" t="s">
        <v>37</v>
      </c>
      <c r="M1386" s="51" t="s">
        <v>2747</v>
      </c>
      <c r="N1386" s="50" t="s">
        <v>29</v>
      </c>
      <c r="O1386" s="50" t="s">
        <v>32</v>
      </c>
      <c r="P1386" s="50" t="s">
        <v>32</v>
      </c>
      <c r="Q1386" s="50" t="s">
        <v>3751</v>
      </c>
      <c r="R1386" s="50" t="s">
        <v>29</v>
      </c>
      <c r="S1386" s="50" t="s">
        <v>2751</v>
      </c>
      <c r="T1386" s="50" t="s">
        <v>2273</v>
      </c>
      <c r="U1386" s="50" t="s">
        <v>30</v>
      </c>
      <c r="V1386" s="50" t="str">
        <f>VLOOKUP(A1386,Register!$D$2:$N$1317,11,0)</f>
        <v>Dormitory G+3</v>
      </c>
      <c r="W1386" s="50" t="s">
        <v>29</v>
      </c>
      <c r="X1386" s="50" t="s">
        <v>29</v>
      </c>
    </row>
    <row r="1387" spans="1:24" ht="14.1" customHeight="1" x14ac:dyDescent="0.25">
      <c r="A1387" s="50" t="str">
        <f t="shared" si="21"/>
        <v>9100000041-0</v>
      </c>
      <c r="B1387" s="57" t="s">
        <v>29</v>
      </c>
      <c r="C1387" s="50" t="s">
        <v>29</v>
      </c>
      <c r="D1387" s="50" t="s">
        <v>3894</v>
      </c>
      <c r="E1387" s="50" t="s">
        <v>2814</v>
      </c>
      <c r="F1387" s="50" t="s">
        <v>29</v>
      </c>
      <c r="G1387" s="50" t="s">
        <v>29</v>
      </c>
      <c r="H1387" s="50" t="s">
        <v>2904</v>
      </c>
      <c r="I1387" s="58">
        <v>45348</v>
      </c>
      <c r="J1387" s="50" t="s">
        <v>2816</v>
      </c>
      <c r="K1387" s="59">
        <v>4000</v>
      </c>
      <c r="L1387" s="50" t="s">
        <v>37</v>
      </c>
      <c r="M1387" s="51" t="s">
        <v>2747</v>
      </c>
      <c r="N1387" s="50" t="s">
        <v>29</v>
      </c>
      <c r="O1387" s="50" t="s">
        <v>32</v>
      </c>
      <c r="P1387" s="50" t="s">
        <v>32</v>
      </c>
      <c r="Q1387" s="50" t="s">
        <v>3751</v>
      </c>
      <c r="R1387" s="50" t="s">
        <v>29</v>
      </c>
      <c r="S1387" s="50" t="s">
        <v>2751</v>
      </c>
      <c r="T1387" s="50" t="s">
        <v>2273</v>
      </c>
      <c r="U1387" s="50" t="s">
        <v>30</v>
      </c>
      <c r="V1387" s="50" t="str">
        <f>VLOOKUP(A1387,Register!$D$2:$N$1317,11,0)</f>
        <v>Dormitory G+3</v>
      </c>
      <c r="W1387" s="50" t="s">
        <v>29</v>
      </c>
      <c r="X1387" s="50" t="s">
        <v>29</v>
      </c>
    </row>
    <row r="1388" spans="1:24" ht="14.1" customHeight="1" x14ac:dyDescent="0.25">
      <c r="A1388" s="50" t="str">
        <f t="shared" si="21"/>
        <v>9100000041-0</v>
      </c>
      <c r="B1388" s="57" t="s">
        <v>29</v>
      </c>
      <c r="C1388" s="50" t="s">
        <v>29</v>
      </c>
      <c r="D1388" s="50" t="s">
        <v>3894</v>
      </c>
      <c r="E1388" s="50" t="s">
        <v>2814</v>
      </c>
      <c r="F1388" s="50" t="s">
        <v>29</v>
      </c>
      <c r="G1388" s="50" t="s">
        <v>29</v>
      </c>
      <c r="H1388" s="50" t="s">
        <v>2904</v>
      </c>
      <c r="I1388" s="58">
        <v>45348</v>
      </c>
      <c r="J1388" s="50" t="s">
        <v>2816</v>
      </c>
      <c r="K1388" s="59">
        <v>450</v>
      </c>
      <c r="L1388" s="50" t="s">
        <v>37</v>
      </c>
      <c r="M1388" s="51" t="s">
        <v>2747</v>
      </c>
      <c r="N1388" s="50" t="s">
        <v>29</v>
      </c>
      <c r="O1388" s="50" t="s">
        <v>32</v>
      </c>
      <c r="P1388" s="50" t="s">
        <v>32</v>
      </c>
      <c r="Q1388" s="50" t="s">
        <v>3751</v>
      </c>
      <c r="R1388" s="50" t="s">
        <v>29</v>
      </c>
      <c r="S1388" s="50" t="s">
        <v>2751</v>
      </c>
      <c r="T1388" s="50" t="s">
        <v>2273</v>
      </c>
      <c r="U1388" s="50" t="s">
        <v>30</v>
      </c>
      <c r="V1388" s="50" t="str">
        <f>VLOOKUP(A1388,Register!$D$2:$N$1317,11,0)</f>
        <v>Dormitory G+3</v>
      </c>
      <c r="W1388" s="50" t="s">
        <v>29</v>
      </c>
      <c r="X1388" s="50" t="s">
        <v>29</v>
      </c>
    </row>
    <row r="1389" spans="1:24" ht="14.1" customHeight="1" x14ac:dyDescent="0.25">
      <c r="A1389" s="50" t="str">
        <f t="shared" si="21"/>
        <v>9100000041-0</v>
      </c>
      <c r="B1389" s="57" t="s">
        <v>29</v>
      </c>
      <c r="C1389" s="50" t="s">
        <v>29</v>
      </c>
      <c r="D1389" s="50" t="s">
        <v>3894</v>
      </c>
      <c r="E1389" s="50" t="s">
        <v>2814</v>
      </c>
      <c r="F1389" s="50" t="s">
        <v>29</v>
      </c>
      <c r="G1389" s="50" t="s">
        <v>29</v>
      </c>
      <c r="H1389" s="50" t="s">
        <v>2904</v>
      </c>
      <c r="I1389" s="58">
        <v>45348</v>
      </c>
      <c r="J1389" s="50" t="s">
        <v>2816</v>
      </c>
      <c r="K1389" s="59">
        <v>560</v>
      </c>
      <c r="L1389" s="50" t="s">
        <v>37</v>
      </c>
      <c r="M1389" s="51" t="s">
        <v>2747</v>
      </c>
      <c r="N1389" s="50" t="s">
        <v>29</v>
      </c>
      <c r="O1389" s="50" t="s">
        <v>32</v>
      </c>
      <c r="P1389" s="50" t="s">
        <v>32</v>
      </c>
      <c r="Q1389" s="50" t="s">
        <v>3751</v>
      </c>
      <c r="R1389" s="50" t="s">
        <v>29</v>
      </c>
      <c r="S1389" s="50" t="s">
        <v>2751</v>
      </c>
      <c r="T1389" s="50" t="s">
        <v>2273</v>
      </c>
      <c r="U1389" s="50" t="s">
        <v>30</v>
      </c>
      <c r="V1389" s="50" t="str">
        <f>VLOOKUP(A1389,Register!$D$2:$N$1317,11,0)</f>
        <v>Dormitory G+3</v>
      </c>
      <c r="W1389" s="50" t="s">
        <v>29</v>
      </c>
      <c r="X1389" s="50" t="s">
        <v>29</v>
      </c>
    </row>
    <row r="1390" spans="1:24" ht="14.1" customHeight="1" x14ac:dyDescent="0.25">
      <c r="A1390" s="50" t="str">
        <f t="shared" si="21"/>
        <v>9100000041-0</v>
      </c>
      <c r="B1390" s="57" t="s">
        <v>29</v>
      </c>
      <c r="C1390" s="50" t="s">
        <v>29</v>
      </c>
      <c r="D1390" s="50" t="s">
        <v>3894</v>
      </c>
      <c r="E1390" s="50" t="s">
        <v>2814</v>
      </c>
      <c r="F1390" s="50" t="s">
        <v>29</v>
      </c>
      <c r="G1390" s="50" t="s">
        <v>29</v>
      </c>
      <c r="H1390" s="50" t="s">
        <v>2904</v>
      </c>
      <c r="I1390" s="58">
        <v>45348</v>
      </c>
      <c r="J1390" s="50" t="s">
        <v>2816</v>
      </c>
      <c r="K1390" s="59">
        <v>17</v>
      </c>
      <c r="L1390" s="50" t="s">
        <v>37</v>
      </c>
      <c r="M1390" s="51" t="s">
        <v>2747</v>
      </c>
      <c r="N1390" s="50" t="s">
        <v>29</v>
      </c>
      <c r="O1390" s="50" t="s">
        <v>32</v>
      </c>
      <c r="P1390" s="50" t="s">
        <v>32</v>
      </c>
      <c r="Q1390" s="50" t="s">
        <v>3751</v>
      </c>
      <c r="R1390" s="50" t="s">
        <v>29</v>
      </c>
      <c r="S1390" s="50" t="s">
        <v>2751</v>
      </c>
      <c r="T1390" s="50" t="s">
        <v>2273</v>
      </c>
      <c r="U1390" s="50" t="s">
        <v>30</v>
      </c>
      <c r="V1390" s="50" t="str">
        <f>VLOOKUP(A1390,Register!$D$2:$N$1317,11,0)</f>
        <v>Dormitory G+3</v>
      </c>
      <c r="W1390" s="50" t="s">
        <v>29</v>
      </c>
      <c r="X1390" s="50" t="s">
        <v>29</v>
      </c>
    </row>
    <row r="1391" spans="1:24" ht="14.1" customHeight="1" x14ac:dyDescent="0.25">
      <c r="A1391" s="50" t="str">
        <f t="shared" si="21"/>
        <v>9100000041-0</v>
      </c>
      <c r="B1391" s="57" t="s">
        <v>29</v>
      </c>
      <c r="C1391" s="50" t="s">
        <v>29</v>
      </c>
      <c r="D1391" s="50" t="s">
        <v>3894</v>
      </c>
      <c r="E1391" s="50" t="s">
        <v>2814</v>
      </c>
      <c r="F1391" s="50" t="s">
        <v>29</v>
      </c>
      <c r="G1391" s="50" t="s">
        <v>29</v>
      </c>
      <c r="H1391" s="50" t="s">
        <v>2904</v>
      </c>
      <c r="I1391" s="58">
        <v>45348</v>
      </c>
      <c r="J1391" s="50" t="s">
        <v>2816</v>
      </c>
      <c r="K1391" s="59">
        <v>60</v>
      </c>
      <c r="L1391" s="50" t="s">
        <v>37</v>
      </c>
      <c r="M1391" s="51" t="s">
        <v>2747</v>
      </c>
      <c r="N1391" s="50" t="s">
        <v>29</v>
      </c>
      <c r="O1391" s="50" t="s">
        <v>32</v>
      </c>
      <c r="P1391" s="50" t="s">
        <v>32</v>
      </c>
      <c r="Q1391" s="50" t="s">
        <v>3751</v>
      </c>
      <c r="R1391" s="50" t="s">
        <v>29</v>
      </c>
      <c r="S1391" s="50" t="s">
        <v>2751</v>
      </c>
      <c r="T1391" s="50" t="s">
        <v>2273</v>
      </c>
      <c r="U1391" s="50" t="s">
        <v>30</v>
      </c>
      <c r="V1391" s="50" t="str">
        <f>VLOOKUP(A1391,Register!$D$2:$N$1317,11,0)</f>
        <v>Dormitory G+3</v>
      </c>
      <c r="W1391" s="50" t="s">
        <v>29</v>
      </c>
      <c r="X1391" s="50" t="s">
        <v>29</v>
      </c>
    </row>
    <row r="1392" spans="1:24" ht="14.1" customHeight="1" x14ac:dyDescent="0.25">
      <c r="A1392" s="50" t="str">
        <f t="shared" si="21"/>
        <v>9100000041-0</v>
      </c>
      <c r="B1392" s="57" t="s">
        <v>29</v>
      </c>
      <c r="C1392" s="50" t="s">
        <v>29</v>
      </c>
      <c r="D1392" s="50" t="s">
        <v>3895</v>
      </c>
      <c r="E1392" s="50" t="s">
        <v>2814</v>
      </c>
      <c r="F1392" s="50" t="s">
        <v>29</v>
      </c>
      <c r="G1392" s="50" t="s">
        <v>29</v>
      </c>
      <c r="H1392" s="50" t="s">
        <v>2904</v>
      </c>
      <c r="I1392" s="58">
        <v>45349</v>
      </c>
      <c r="J1392" s="50" t="s">
        <v>2816</v>
      </c>
      <c r="K1392" s="59">
        <v>117858.26</v>
      </c>
      <c r="L1392" s="50" t="s">
        <v>37</v>
      </c>
      <c r="M1392" s="51" t="s">
        <v>2747</v>
      </c>
      <c r="N1392" s="50" t="s">
        <v>29</v>
      </c>
      <c r="O1392" s="50" t="s">
        <v>32</v>
      </c>
      <c r="P1392" s="50" t="s">
        <v>32</v>
      </c>
      <c r="Q1392" s="50" t="s">
        <v>3896</v>
      </c>
      <c r="R1392" s="50" t="s">
        <v>29</v>
      </c>
      <c r="S1392" s="50" t="s">
        <v>2751</v>
      </c>
      <c r="T1392" s="50" t="s">
        <v>2273</v>
      </c>
      <c r="U1392" s="50" t="s">
        <v>30</v>
      </c>
      <c r="V1392" s="50" t="str">
        <f>VLOOKUP(A1392,Register!$D$2:$N$1317,11,0)</f>
        <v>Dormitory G+3</v>
      </c>
      <c r="W1392" s="50" t="s">
        <v>29</v>
      </c>
      <c r="X1392" s="50" t="s">
        <v>29</v>
      </c>
    </row>
    <row r="1393" spans="1:24" ht="14.1" customHeight="1" x14ac:dyDescent="0.25">
      <c r="A1393" s="50" t="str">
        <f t="shared" si="21"/>
        <v>9100000026-0</v>
      </c>
      <c r="B1393" s="57" t="s">
        <v>29</v>
      </c>
      <c r="C1393" s="50" t="s">
        <v>29</v>
      </c>
      <c r="D1393" s="50" t="s">
        <v>3897</v>
      </c>
      <c r="E1393" s="50" t="s">
        <v>2814</v>
      </c>
      <c r="F1393" s="50" t="s">
        <v>29</v>
      </c>
      <c r="G1393" s="50" t="s">
        <v>29</v>
      </c>
      <c r="H1393" s="50" t="s">
        <v>2904</v>
      </c>
      <c r="I1393" s="58">
        <v>45349</v>
      </c>
      <c r="J1393" s="50" t="s">
        <v>2816</v>
      </c>
      <c r="K1393" s="59">
        <v>23571.65</v>
      </c>
      <c r="L1393" s="50" t="s">
        <v>37</v>
      </c>
      <c r="M1393" s="51" t="s">
        <v>2747</v>
      </c>
      <c r="N1393" s="50" t="s">
        <v>29</v>
      </c>
      <c r="O1393" s="50" t="s">
        <v>32</v>
      </c>
      <c r="P1393" s="50" t="s">
        <v>32</v>
      </c>
      <c r="Q1393" s="50" t="s">
        <v>3845</v>
      </c>
      <c r="R1393" s="50" t="s">
        <v>29</v>
      </c>
      <c r="S1393" s="50" t="s">
        <v>2751</v>
      </c>
      <c r="T1393" s="50" t="s">
        <v>2240</v>
      </c>
      <c r="U1393" s="50" t="s">
        <v>30</v>
      </c>
      <c r="V1393" s="50" t="str">
        <f>VLOOKUP(A1393,Register!$D$2:$N$1317,11,0)</f>
        <v>One Room Set (G+3)</v>
      </c>
      <c r="W1393" s="50" t="s">
        <v>29</v>
      </c>
      <c r="X1393" s="50" t="s">
        <v>29</v>
      </c>
    </row>
    <row r="1394" spans="1:24" ht="14.1" customHeight="1" x14ac:dyDescent="0.25">
      <c r="A1394" s="50" t="str">
        <f t="shared" si="21"/>
        <v>9100000026-0</v>
      </c>
      <c r="B1394" s="57" t="s">
        <v>29</v>
      </c>
      <c r="C1394" s="50" t="s">
        <v>29</v>
      </c>
      <c r="D1394" s="50" t="s">
        <v>3897</v>
      </c>
      <c r="E1394" s="50" t="s">
        <v>2814</v>
      </c>
      <c r="F1394" s="50" t="s">
        <v>29</v>
      </c>
      <c r="G1394" s="50" t="s">
        <v>29</v>
      </c>
      <c r="H1394" s="50" t="s">
        <v>2904</v>
      </c>
      <c r="I1394" s="58">
        <v>45349</v>
      </c>
      <c r="J1394" s="50" t="s">
        <v>2816</v>
      </c>
      <c r="K1394" s="59">
        <v>44252.41</v>
      </c>
      <c r="L1394" s="50" t="s">
        <v>37</v>
      </c>
      <c r="M1394" s="51" t="s">
        <v>2747</v>
      </c>
      <c r="N1394" s="50" t="s">
        <v>29</v>
      </c>
      <c r="O1394" s="50" t="s">
        <v>32</v>
      </c>
      <c r="P1394" s="50" t="s">
        <v>32</v>
      </c>
      <c r="Q1394" s="50" t="s">
        <v>3845</v>
      </c>
      <c r="R1394" s="50" t="s">
        <v>29</v>
      </c>
      <c r="S1394" s="50" t="s">
        <v>2751</v>
      </c>
      <c r="T1394" s="50" t="s">
        <v>2240</v>
      </c>
      <c r="U1394" s="50" t="s">
        <v>30</v>
      </c>
      <c r="V1394" s="50" t="str">
        <f>VLOOKUP(A1394,Register!$D$2:$N$1317,11,0)</f>
        <v>One Room Set (G+3)</v>
      </c>
      <c r="W1394" s="50" t="s">
        <v>29</v>
      </c>
      <c r="X1394" s="50" t="s">
        <v>29</v>
      </c>
    </row>
    <row r="1395" spans="1:24" ht="14.1" customHeight="1" x14ac:dyDescent="0.25">
      <c r="A1395" s="50" t="str">
        <f t="shared" si="21"/>
        <v>9100000026-0</v>
      </c>
      <c r="B1395" s="57" t="s">
        <v>29</v>
      </c>
      <c r="C1395" s="50" t="s">
        <v>29</v>
      </c>
      <c r="D1395" s="50" t="s">
        <v>3897</v>
      </c>
      <c r="E1395" s="50" t="s">
        <v>2814</v>
      </c>
      <c r="F1395" s="50" t="s">
        <v>29</v>
      </c>
      <c r="G1395" s="50" t="s">
        <v>29</v>
      </c>
      <c r="H1395" s="50" t="s">
        <v>2904</v>
      </c>
      <c r="I1395" s="58">
        <v>45349</v>
      </c>
      <c r="J1395" s="50" t="s">
        <v>2816</v>
      </c>
      <c r="K1395" s="59">
        <v>1597.96</v>
      </c>
      <c r="L1395" s="50" t="s">
        <v>37</v>
      </c>
      <c r="M1395" s="51" t="s">
        <v>2747</v>
      </c>
      <c r="N1395" s="50" t="s">
        <v>29</v>
      </c>
      <c r="O1395" s="50" t="s">
        <v>32</v>
      </c>
      <c r="P1395" s="50" t="s">
        <v>32</v>
      </c>
      <c r="Q1395" s="50" t="s">
        <v>3845</v>
      </c>
      <c r="R1395" s="50" t="s">
        <v>29</v>
      </c>
      <c r="S1395" s="50" t="s">
        <v>2751</v>
      </c>
      <c r="T1395" s="50" t="s">
        <v>2240</v>
      </c>
      <c r="U1395" s="50" t="s">
        <v>30</v>
      </c>
      <c r="V1395" s="50" t="str">
        <f>VLOOKUP(A1395,Register!$D$2:$N$1317,11,0)</f>
        <v>One Room Set (G+3)</v>
      </c>
      <c r="W1395" s="50" t="s">
        <v>29</v>
      </c>
      <c r="X1395" s="50" t="s">
        <v>29</v>
      </c>
    </row>
    <row r="1396" spans="1:24" ht="14.1" customHeight="1" x14ac:dyDescent="0.25">
      <c r="A1396" s="50" t="str">
        <f t="shared" si="21"/>
        <v>9100000032-0</v>
      </c>
      <c r="B1396" s="57" t="s">
        <v>29</v>
      </c>
      <c r="C1396" s="50" t="s">
        <v>29</v>
      </c>
      <c r="D1396" s="50" t="s">
        <v>3898</v>
      </c>
      <c r="E1396" s="50" t="s">
        <v>2814</v>
      </c>
      <c r="F1396" s="50" t="s">
        <v>29</v>
      </c>
      <c r="G1396" s="50" t="s">
        <v>29</v>
      </c>
      <c r="H1396" s="50" t="s">
        <v>2904</v>
      </c>
      <c r="I1396" s="58">
        <v>45349</v>
      </c>
      <c r="J1396" s="50" t="s">
        <v>2816</v>
      </c>
      <c r="K1396" s="59">
        <v>11785.83</v>
      </c>
      <c r="L1396" s="50" t="s">
        <v>37</v>
      </c>
      <c r="M1396" s="51" t="s">
        <v>2747</v>
      </c>
      <c r="N1396" s="50" t="s">
        <v>29</v>
      </c>
      <c r="O1396" s="50" t="s">
        <v>32</v>
      </c>
      <c r="P1396" s="50" t="s">
        <v>32</v>
      </c>
      <c r="Q1396" s="50" t="s">
        <v>3843</v>
      </c>
      <c r="R1396" s="50" t="s">
        <v>29</v>
      </c>
      <c r="S1396" s="50" t="s">
        <v>2751</v>
      </c>
      <c r="T1396" s="50" t="s">
        <v>2255</v>
      </c>
      <c r="U1396" s="50" t="s">
        <v>30</v>
      </c>
      <c r="V1396" s="50" t="str">
        <f>VLOOKUP(A1396,Register!$D$2:$N$1317,11,0)</f>
        <v>CWIP - CANE YARD ROAD &amp; DRAIN WORK</v>
      </c>
      <c r="W1396" s="50" t="s">
        <v>29</v>
      </c>
      <c r="X1396" s="50" t="s">
        <v>29</v>
      </c>
    </row>
    <row r="1397" spans="1:24" ht="14.1" customHeight="1" x14ac:dyDescent="0.25">
      <c r="A1397" s="50" t="str">
        <f t="shared" si="21"/>
        <v>9100000047-0</v>
      </c>
      <c r="B1397" s="57" t="s">
        <v>29</v>
      </c>
      <c r="C1397" s="50" t="s">
        <v>29</v>
      </c>
      <c r="D1397" s="50" t="s">
        <v>3899</v>
      </c>
      <c r="E1397" s="50" t="s">
        <v>2814</v>
      </c>
      <c r="F1397" s="50" t="s">
        <v>29</v>
      </c>
      <c r="G1397" s="50" t="s">
        <v>29</v>
      </c>
      <c r="H1397" s="50" t="s">
        <v>2904</v>
      </c>
      <c r="I1397" s="58">
        <v>45350</v>
      </c>
      <c r="J1397" s="50" t="s">
        <v>2816</v>
      </c>
      <c r="K1397" s="59">
        <v>860065.25</v>
      </c>
      <c r="L1397" s="50" t="s">
        <v>37</v>
      </c>
      <c r="M1397" s="51" t="s">
        <v>2747</v>
      </c>
      <c r="N1397" s="50" t="s">
        <v>29</v>
      </c>
      <c r="O1397" s="50" t="s">
        <v>32</v>
      </c>
      <c r="P1397" s="50" t="s">
        <v>32</v>
      </c>
      <c r="Q1397" s="50" t="s">
        <v>3900</v>
      </c>
      <c r="R1397" s="50" t="s">
        <v>29</v>
      </c>
      <c r="S1397" s="50" t="s">
        <v>2751</v>
      </c>
      <c r="T1397" s="50" t="s">
        <v>2287</v>
      </c>
      <c r="U1397" s="50" t="s">
        <v>30</v>
      </c>
      <c r="V1397" s="50" t="str">
        <f>VLOOKUP(A1397,Register!$D$2:$N$1317,11,0)</f>
        <v>CWIP-DORMATORY (G+3) cane yard</v>
      </c>
      <c r="W1397" s="50" t="s">
        <v>29</v>
      </c>
      <c r="X1397" s="50" t="s">
        <v>29</v>
      </c>
    </row>
    <row r="1398" spans="1:24" ht="14.1" customHeight="1" x14ac:dyDescent="0.25">
      <c r="A1398" s="50" t="str">
        <f t="shared" si="21"/>
        <v>9100000016-0</v>
      </c>
      <c r="B1398" s="57" t="s">
        <v>29</v>
      </c>
      <c r="C1398" s="50" t="s">
        <v>29</v>
      </c>
      <c r="D1398" s="50" t="s">
        <v>3901</v>
      </c>
      <c r="E1398" s="50" t="s">
        <v>2814</v>
      </c>
      <c r="F1398" s="50" t="s">
        <v>29</v>
      </c>
      <c r="G1398" s="50" t="s">
        <v>29</v>
      </c>
      <c r="H1398" s="50" t="s">
        <v>2904</v>
      </c>
      <c r="I1398" s="58">
        <v>45350</v>
      </c>
      <c r="J1398" s="50" t="s">
        <v>2816</v>
      </c>
      <c r="K1398" s="59">
        <v>635700.4</v>
      </c>
      <c r="L1398" s="50" t="s">
        <v>37</v>
      </c>
      <c r="M1398" s="51" t="s">
        <v>2747</v>
      </c>
      <c r="N1398" s="50" t="s">
        <v>29</v>
      </c>
      <c r="O1398" s="50" t="s">
        <v>32</v>
      </c>
      <c r="P1398" s="50" t="s">
        <v>32</v>
      </c>
      <c r="Q1398" s="50" t="s">
        <v>3902</v>
      </c>
      <c r="R1398" s="50" t="s">
        <v>29</v>
      </c>
      <c r="S1398" s="50" t="s">
        <v>2751</v>
      </c>
      <c r="T1398" s="50" t="s">
        <v>2215</v>
      </c>
      <c r="U1398" s="50" t="s">
        <v>30</v>
      </c>
      <c r="V1398" s="50" t="str">
        <f>VLOOKUP(A1398,Register!$D$2:$N$1317,11,0)</f>
        <v>CWIP- ROAD &amp; DRAIN INSIDE FACTORY</v>
      </c>
      <c r="W1398" s="50" t="s">
        <v>29</v>
      </c>
      <c r="X1398" s="50" t="s">
        <v>29</v>
      </c>
    </row>
    <row r="1399" spans="1:24" ht="14.1" customHeight="1" x14ac:dyDescent="0.25">
      <c r="A1399" s="50" t="str">
        <f t="shared" si="21"/>
        <v>9100000047-0</v>
      </c>
      <c r="B1399" s="57" t="s">
        <v>29</v>
      </c>
      <c r="C1399" s="50" t="s">
        <v>29</v>
      </c>
      <c r="D1399" s="50" t="s">
        <v>3903</v>
      </c>
      <c r="E1399" s="50" t="s">
        <v>2814</v>
      </c>
      <c r="F1399" s="50" t="s">
        <v>29</v>
      </c>
      <c r="G1399" s="50" t="s">
        <v>29</v>
      </c>
      <c r="H1399" s="50" t="s">
        <v>2904</v>
      </c>
      <c r="I1399" s="58">
        <v>45350</v>
      </c>
      <c r="J1399" s="50" t="s">
        <v>2816</v>
      </c>
      <c r="K1399" s="59">
        <v>312499.55</v>
      </c>
      <c r="L1399" s="50" t="s">
        <v>37</v>
      </c>
      <c r="M1399" s="51" t="s">
        <v>2747</v>
      </c>
      <c r="N1399" s="50" t="s">
        <v>29</v>
      </c>
      <c r="O1399" s="50" t="s">
        <v>32</v>
      </c>
      <c r="P1399" s="50" t="s">
        <v>32</v>
      </c>
      <c r="Q1399" s="50" t="s">
        <v>3900</v>
      </c>
      <c r="R1399" s="50" t="s">
        <v>29</v>
      </c>
      <c r="S1399" s="50" t="s">
        <v>2751</v>
      </c>
      <c r="T1399" s="50" t="s">
        <v>2287</v>
      </c>
      <c r="U1399" s="50" t="s">
        <v>30</v>
      </c>
      <c r="V1399" s="50" t="str">
        <f>VLOOKUP(A1399,Register!$D$2:$N$1317,11,0)</f>
        <v>CWIP-DORMATORY (G+3) cane yard</v>
      </c>
      <c r="W1399" s="50" t="s">
        <v>29</v>
      </c>
      <c r="X1399" s="50" t="s">
        <v>29</v>
      </c>
    </row>
    <row r="1400" spans="1:24" ht="14.1" customHeight="1" x14ac:dyDescent="0.25">
      <c r="A1400" s="50" t="str">
        <f t="shared" si="21"/>
        <v>9100000016-0</v>
      </c>
      <c r="B1400" s="57" t="s">
        <v>29</v>
      </c>
      <c r="C1400" s="50" t="s">
        <v>29</v>
      </c>
      <c r="D1400" s="50" t="s">
        <v>3904</v>
      </c>
      <c r="E1400" s="50" t="s">
        <v>2814</v>
      </c>
      <c r="F1400" s="50" t="s">
        <v>29</v>
      </c>
      <c r="G1400" s="50" t="s">
        <v>29</v>
      </c>
      <c r="H1400" s="50" t="s">
        <v>2904</v>
      </c>
      <c r="I1400" s="58">
        <v>45351</v>
      </c>
      <c r="J1400" s="50" t="s">
        <v>2816</v>
      </c>
      <c r="K1400" s="59">
        <v>18857.32</v>
      </c>
      <c r="L1400" s="50" t="s">
        <v>37</v>
      </c>
      <c r="M1400" s="51" t="s">
        <v>2747</v>
      </c>
      <c r="N1400" s="50" t="s">
        <v>29</v>
      </c>
      <c r="O1400" s="50" t="s">
        <v>32</v>
      </c>
      <c r="P1400" s="50" t="s">
        <v>32</v>
      </c>
      <c r="Q1400" s="50" t="s">
        <v>3851</v>
      </c>
      <c r="R1400" s="50" t="s">
        <v>29</v>
      </c>
      <c r="S1400" s="50" t="s">
        <v>2751</v>
      </c>
      <c r="T1400" s="50" t="s">
        <v>2215</v>
      </c>
      <c r="U1400" s="50" t="s">
        <v>30</v>
      </c>
      <c r="V1400" s="50" t="str">
        <f>VLOOKUP(A1400,Register!$D$2:$N$1317,11,0)</f>
        <v>CWIP- ROAD &amp; DRAIN INSIDE FACTORY</v>
      </c>
      <c r="W1400" s="50" t="s">
        <v>29</v>
      </c>
      <c r="X1400" s="50" t="s">
        <v>29</v>
      </c>
    </row>
    <row r="1401" spans="1:24" ht="14.1" customHeight="1" x14ac:dyDescent="0.25">
      <c r="A1401" s="50" t="str">
        <f t="shared" si="21"/>
        <v>9100000025-0</v>
      </c>
      <c r="B1401" s="57" t="s">
        <v>29</v>
      </c>
      <c r="C1401" s="50" t="s">
        <v>29</v>
      </c>
      <c r="D1401" s="50" t="s">
        <v>3905</v>
      </c>
      <c r="E1401" s="50" t="s">
        <v>2814</v>
      </c>
      <c r="F1401" s="50" t="s">
        <v>29</v>
      </c>
      <c r="G1401" s="50" t="s">
        <v>29</v>
      </c>
      <c r="H1401" s="50" t="s">
        <v>2904</v>
      </c>
      <c r="I1401" s="58">
        <v>45351</v>
      </c>
      <c r="J1401" s="50" t="s">
        <v>2816</v>
      </c>
      <c r="K1401" s="59">
        <v>47440</v>
      </c>
      <c r="L1401" s="50" t="s">
        <v>37</v>
      </c>
      <c r="M1401" s="51" t="s">
        <v>2747</v>
      </c>
      <c r="N1401" s="50" t="s">
        <v>29</v>
      </c>
      <c r="O1401" s="50" t="s">
        <v>32</v>
      </c>
      <c r="P1401" s="50" t="s">
        <v>32</v>
      </c>
      <c r="Q1401" s="50" t="s">
        <v>3906</v>
      </c>
      <c r="R1401" s="50" t="s">
        <v>29</v>
      </c>
      <c r="S1401" s="50" t="s">
        <v>2751</v>
      </c>
      <c r="T1401" s="50" t="s">
        <v>2238</v>
      </c>
      <c r="U1401" s="50" t="s">
        <v>30</v>
      </c>
      <c r="V1401" s="50" t="str">
        <f>VLOOKUP(A1401,Register!$D$2:$N$1317,11,0)</f>
        <v>CWIP - SWAMI NARAYAN HALL</v>
      </c>
      <c r="W1401" s="50" t="s">
        <v>29</v>
      </c>
      <c r="X1401" s="50" t="s">
        <v>29</v>
      </c>
    </row>
    <row r="1402" spans="1:24" ht="14.1" customHeight="1" x14ac:dyDescent="0.25">
      <c r="A1402" s="50" t="str">
        <f t="shared" si="21"/>
        <v>9100000025-0</v>
      </c>
      <c r="B1402" s="57" t="s">
        <v>29</v>
      </c>
      <c r="C1402" s="50" t="s">
        <v>29</v>
      </c>
      <c r="D1402" s="50" t="s">
        <v>3905</v>
      </c>
      <c r="E1402" s="50" t="s">
        <v>2814</v>
      </c>
      <c r="F1402" s="50" t="s">
        <v>29</v>
      </c>
      <c r="G1402" s="50" t="s">
        <v>29</v>
      </c>
      <c r="H1402" s="50" t="s">
        <v>2904</v>
      </c>
      <c r="I1402" s="58">
        <v>45351</v>
      </c>
      <c r="J1402" s="50" t="s">
        <v>2816</v>
      </c>
      <c r="K1402" s="59">
        <v>17000</v>
      </c>
      <c r="L1402" s="50" t="s">
        <v>37</v>
      </c>
      <c r="M1402" s="51" t="s">
        <v>2747</v>
      </c>
      <c r="N1402" s="50" t="s">
        <v>29</v>
      </c>
      <c r="O1402" s="50" t="s">
        <v>32</v>
      </c>
      <c r="P1402" s="50" t="s">
        <v>32</v>
      </c>
      <c r="Q1402" s="50" t="s">
        <v>3906</v>
      </c>
      <c r="R1402" s="50" t="s">
        <v>29</v>
      </c>
      <c r="S1402" s="50" t="s">
        <v>2751</v>
      </c>
      <c r="T1402" s="50" t="s">
        <v>2238</v>
      </c>
      <c r="U1402" s="50" t="s">
        <v>30</v>
      </c>
      <c r="V1402" s="50" t="str">
        <f>VLOOKUP(A1402,Register!$D$2:$N$1317,11,0)</f>
        <v>CWIP - SWAMI NARAYAN HALL</v>
      </c>
      <c r="W1402" s="50" t="s">
        <v>29</v>
      </c>
      <c r="X1402" s="50" t="s">
        <v>29</v>
      </c>
    </row>
    <row r="1403" spans="1:24" ht="14.1" customHeight="1" x14ac:dyDescent="0.25">
      <c r="A1403" s="50" t="str">
        <f t="shared" si="21"/>
        <v>9100000025-0</v>
      </c>
      <c r="B1403" s="57" t="s">
        <v>29</v>
      </c>
      <c r="C1403" s="50" t="s">
        <v>29</v>
      </c>
      <c r="D1403" s="50" t="s">
        <v>3905</v>
      </c>
      <c r="E1403" s="50" t="s">
        <v>2814</v>
      </c>
      <c r="F1403" s="50" t="s">
        <v>29</v>
      </c>
      <c r="G1403" s="50" t="s">
        <v>29</v>
      </c>
      <c r="H1403" s="50" t="s">
        <v>2904</v>
      </c>
      <c r="I1403" s="58">
        <v>45351</v>
      </c>
      <c r="J1403" s="50" t="s">
        <v>2816</v>
      </c>
      <c r="K1403" s="59">
        <v>31428</v>
      </c>
      <c r="L1403" s="50" t="s">
        <v>37</v>
      </c>
      <c r="M1403" s="51" t="s">
        <v>2747</v>
      </c>
      <c r="N1403" s="50" t="s">
        <v>29</v>
      </c>
      <c r="O1403" s="50" t="s">
        <v>32</v>
      </c>
      <c r="P1403" s="50" t="s">
        <v>32</v>
      </c>
      <c r="Q1403" s="50" t="s">
        <v>391</v>
      </c>
      <c r="R1403" s="50" t="s">
        <v>29</v>
      </c>
      <c r="S1403" s="50" t="s">
        <v>2751</v>
      </c>
      <c r="T1403" s="50" t="s">
        <v>2238</v>
      </c>
      <c r="U1403" s="50" t="s">
        <v>30</v>
      </c>
      <c r="V1403" s="50" t="str">
        <f>VLOOKUP(A1403,Register!$D$2:$N$1317,11,0)</f>
        <v>CWIP - SWAMI NARAYAN HALL</v>
      </c>
      <c r="W1403" s="50" t="s">
        <v>29</v>
      </c>
      <c r="X1403" s="50" t="s">
        <v>29</v>
      </c>
    </row>
    <row r="1404" spans="1:24" ht="14.1" customHeight="1" x14ac:dyDescent="0.25">
      <c r="A1404" s="50" t="str">
        <f t="shared" si="21"/>
        <v>9100000025-0</v>
      </c>
      <c r="B1404" s="57" t="s">
        <v>29</v>
      </c>
      <c r="C1404" s="50" t="s">
        <v>29</v>
      </c>
      <c r="D1404" s="50" t="s">
        <v>3905</v>
      </c>
      <c r="E1404" s="50" t="s">
        <v>2814</v>
      </c>
      <c r="F1404" s="50" t="s">
        <v>29</v>
      </c>
      <c r="G1404" s="50" t="s">
        <v>29</v>
      </c>
      <c r="H1404" s="50" t="s">
        <v>2904</v>
      </c>
      <c r="I1404" s="58">
        <v>45351</v>
      </c>
      <c r="J1404" s="50" t="s">
        <v>2816</v>
      </c>
      <c r="K1404" s="59">
        <v>76190</v>
      </c>
      <c r="L1404" s="50" t="s">
        <v>37</v>
      </c>
      <c r="M1404" s="51" t="s">
        <v>2747</v>
      </c>
      <c r="N1404" s="50" t="s">
        <v>29</v>
      </c>
      <c r="O1404" s="50" t="s">
        <v>32</v>
      </c>
      <c r="P1404" s="50" t="s">
        <v>32</v>
      </c>
      <c r="Q1404" s="50" t="s">
        <v>3906</v>
      </c>
      <c r="R1404" s="50" t="s">
        <v>29</v>
      </c>
      <c r="S1404" s="50" t="s">
        <v>2751</v>
      </c>
      <c r="T1404" s="50" t="s">
        <v>2238</v>
      </c>
      <c r="U1404" s="50" t="s">
        <v>30</v>
      </c>
      <c r="V1404" s="50" t="str">
        <f>VLOOKUP(A1404,Register!$D$2:$N$1317,11,0)</f>
        <v>CWIP - SWAMI NARAYAN HALL</v>
      </c>
      <c r="W1404" s="50" t="s">
        <v>29</v>
      </c>
      <c r="X1404" s="50" t="s">
        <v>29</v>
      </c>
    </row>
    <row r="1405" spans="1:24" ht="14.1" customHeight="1" x14ac:dyDescent="0.25">
      <c r="A1405" s="50" t="str">
        <f t="shared" si="21"/>
        <v>9100000025-0</v>
      </c>
      <c r="B1405" s="57" t="s">
        <v>29</v>
      </c>
      <c r="C1405" s="50" t="s">
        <v>29</v>
      </c>
      <c r="D1405" s="50" t="s">
        <v>3905</v>
      </c>
      <c r="E1405" s="50" t="s">
        <v>2814</v>
      </c>
      <c r="F1405" s="50" t="s">
        <v>29</v>
      </c>
      <c r="G1405" s="50" t="s">
        <v>29</v>
      </c>
      <c r="H1405" s="50" t="s">
        <v>2904</v>
      </c>
      <c r="I1405" s="58">
        <v>45351</v>
      </c>
      <c r="J1405" s="50" t="s">
        <v>2816</v>
      </c>
      <c r="K1405" s="59">
        <v>61016</v>
      </c>
      <c r="L1405" s="50" t="s">
        <v>37</v>
      </c>
      <c r="M1405" s="51" t="s">
        <v>2747</v>
      </c>
      <c r="N1405" s="50" t="s">
        <v>29</v>
      </c>
      <c r="O1405" s="50" t="s">
        <v>32</v>
      </c>
      <c r="P1405" s="50" t="s">
        <v>32</v>
      </c>
      <c r="Q1405" s="50" t="s">
        <v>391</v>
      </c>
      <c r="R1405" s="50" t="s">
        <v>29</v>
      </c>
      <c r="S1405" s="50" t="s">
        <v>2751</v>
      </c>
      <c r="T1405" s="50" t="s">
        <v>2238</v>
      </c>
      <c r="U1405" s="50" t="s">
        <v>30</v>
      </c>
      <c r="V1405" s="50" t="str">
        <f>VLOOKUP(A1405,Register!$D$2:$N$1317,11,0)</f>
        <v>CWIP - SWAMI NARAYAN HALL</v>
      </c>
      <c r="W1405" s="50" t="s">
        <v>29</v>
      </c>
      <c r="X1405" s="50" t="s">
        <v>29</v>
      </c>
    </row>
    <row r="1406" spans="1:24" ht="14.1" customHeight="1" x14ac:dyDescent="0.25">
      <c r="A1406" s="50" t="str">
        <f t="shared" si="21"/>
        <v>9100000025-0</v>
      </c>
      <c r="B1406" s="57" t="s">
        <v>29</v>
      </c>
      <c r="C1406" s="50" t="s">
        <v>29</v>
      </c>
      <c r="D1406" s="50" t="s">
        <v>3905</v>
      </c>
      <c r="E1406" s="50" t="s">
        <v>2814</v>
      </c>
      <c r="F1406" s="50" t="s">
        <v>29</v>
      </c>
      <c r="G1406" s="50" t="s">
        <v>29</v>
      </c>
      <c r="H1406" s="50" t="s">
        <v>2904</v>
      </c>
      <c r="I1406" s="58">
        <v>45351</v>
      </c>
      <c r="J1406" s="50" t="s">
        <v>2816</v>
      </c>
      <c r="K1406" s="59">
        <v>27118</v>
      </c>
      <c r="L1406" s="50" t="s">
        <v>37</v>
      </c>
      <c r="M1406" s="51" t="s">
        <v>2747</v>
      </c>
      <c r="N1406" s="50" t="s">
        <v>29</v>
      </c>
      <c r="O1406" s="50" t="s">
        <v>32</v>
      </c>
      <c r="P1406" s="50" t="s">
        <v>32</v>
      </c>
      <c r="Q1406" s="50" t="s">
        <v>3906</v>
      </c>
      <c r="R1406" s="50" t="s">
        <v>29</v>
      </c>
      <c r="S1406" s="50" t="s">
        <v>2751</v>
      </c>
      <c r="T1406" s="50" t="s">
        <v>2238</v>
      </c>
      <c r="U1406" s="50" t="s">
        <v>30</v>
      </c>
      <c r="V1406" s="50" t="str">
        <f>VLOOKUP(A1406,Register!$D$2:$N$1317,11,0)</f>
        <v>CWIP - SWAMI NARAYAN HALL</v>
      </c>
      <c r="W1406" s="50" t="s">
        <v>29</v>
      </c>
      <c r="X1406" s="50" t="s">
        <v>29</v>
      </c>
    </row>
    <row r="1407" spans="1:24" ht="14.1" customHeight="1" x14ac:dyDescent="0.25">
      <c r="A1407" s="50" t="str">
        <f t="shared" si="21"/>
        <v>9100000025-0</v>
      </c>
      <c r="B1407" s="57" t="s">
        <v>29</v>
      </c>
      <c r="C1407" s="50" t="s">
        <v>29</v>
      </c>
      <c r="D1407" s="50" t="s">
        <v>3905</v>
      </c>
      <c r="E1407" s="50" t="s">
        <v>2814</v>
      </c>
      <c r="F1407" s="50" t="s">
        <v>29</v>
      </c>
      <c r="G1407" s="50" t="s">
        <v>29</v>
      </c>
      <c r="H1407" s="50" t="s">
        <v>2904</v>
      </c>
      <c r="I1407" s="58">
        <v>45351</v>
      </c>
      <c r="J1407" s="50" t="s">
        <v>2816</v>
      </c>
      <c r="K1407" s="59">
        <v>55930</v>
      </c>
      <c r="L1407" s="50" t="s">
        <v>37</v>
      </c>
      <c r="M1407" s="51" t="s">
        <v>2747</v>
      </c>
      <c r="N1407" s="50" t="s">
        <v>29</v>
      </c>
      <c r="O1407" s="50" t="s">
        <v>32</v>
      </c>
      <c r="P1407" s="50" t="s">
        <v>32</v>
      </c>
      <c r="Q1407" s="50" t="s">
        <v>3906</v>
      </c>
      <c r="R1407" s="50" t="s">
        <v>29</v>
      </c>
      <c r="S1407" s="50" t="s">
        <v>2751</v>
      </c>
      <c r="T1407" s="50" t="s">
        <v>2238</v>
      </c>
      <c r="U1407" s="50" t="s">
        <v>30</v>
      </c>
      <c r="V1407" s="50" t="str">
        <f>VLOOKUP(A1407,Register!$D$2:$N$1317,11,0)</f>
        <v>CWIP - SWAMI NARAYAN HALL</v>
      </c>
      <c r="W1407" s="50" t="s">
        <v>29</v>
      </c>
      <c r="X1407" s="50" t="s">
        <v>29</v>
      </c>
    </row>
    <row r="1408" spans="1:24" ht="14.1" customHeight="1" x14ac:dyDescent="0.25">
      <c r="A1408" s="50" t="str">
        <f t="shared" si="21"/>
        <v>9100000025-0</v>
      </c>
      <c r="B1408" s="57" t="s">
        <v>29</v>
      </c>
      <c r="C1408" s="50" t="s">
        <v>29</v>
      </c>
      <c r="D1408" s="50" t="s">
        <v>3905</v>
      </c>
      <c r="E1408" s="50" t="s">
        <v>2814</v>
      </c>
      <c r="F1408" s="50" t="s">
        <v>29</v>
      </c>
      <c r="G1408" s="50" t="s">
        <v>29</v>
      </c>
      <c r="H1408" s="50" t="s">
        <v>2904</v>
      </c>
      <c r="I1408" s="58">
        <v>45351</v>
      </c>
      <c r="J1408" s="50" t="s">
        <v>2816</v>
      </c>
      <c r="K1408" s="59">
        <v>37202</v>
      </c>
      <c r="L1408" s="50" t="s">
        <v>37</v>
      </c>
      <c r="M1408" s="51" t="s">
        <v>2747</v>
      </c>
      <c r="N1408" s="50" t="s">
        <v>29</v>
      </c>
      <c r="O1408" s="50" t="s">
        <v>32</v>
      </c>
      <c r="P1408" s="50" t="s">
        <v>32</v>
      </c>
      <c r="Q1408" s="50" t="s">
        <v>391</v>
      </c>
      <c r="R1408" s="50" t="s">
        <v>29</v>
      </c>
      <c r="S1408" s="50" t="s">
        <v>2751</v>
      </c>
      <c r="T1408" s="50" t="s">
        <v>2238</v>
      </c>
      <c r="U1408" s="50" t="s">
        <v>30</v>
      </c>
      <c r="V1408" s="50" t="str">
        <f>VLOOKUP(A1408,Register!$D$2:$N$1317,11,0)</f>
        <v>CWIP - SWAMI NARAYAN HALL</v>
      </c>
      <c r="W1408" s="50" t="s">
        <v>29</v>
      </c>
      <c r="X1408" s="50" t="s">
        <v>29</v>
      </c>
    </row>
    <row r="1409" spans="1:24" ht="14.1" customHeight="1" x14ac:dyDescent="0.25">
      <c r="A1409" s="50" t="str">
        <f t="shared" si="21"/>
        <v>9100000025-0</v>
      </c>
      <c r="B1409" s="57" t="s">
        <v>29</v>
      </c>
      <c r="C1409" s="50" t="s">
        <v>29</v>
      </c>
      <c r="D1409" s="50" t="s">
        <v>3905</v>
      </c>
      <c r="E1409" s="50" t="s">
        <v>2814</v>
      </c>
      <c r="F1409" s="50" t="s">
        <v>29</v>
      </c>
      <c r="G1409" s="50" t="s">
        <v>29</v>
      </c>
      <c r="H1409" s="50" t="s">
        <v>2904</v>
      </c>
      <c r="I1409" s="58">
        <v>45351</v>
      </c>
      <c r="J1409" s="50" t="s">
        <v>2816</v>
      </c>
      <c r="K1409" s="59">
        <v>259321</v>
      </c>
      <c r="L1409" s="50" t="s">
        <v>37</v>
      </c>
      <c r="M1409" s="51" t="s">
        <v>2747</v>
      </c>
      <c r="N1409" s="50" t="s">
        <v>29</v>
      </c>
      <c r="O1409" s="50" t="s">
        <v>32</v>
      </c>
      <c r="P1409" s="50" t="s">
        <v>32</v>
      </c>
      <c r="Q1409" s="50" t="s">
        <v>3906</v>
      </c>
      <c r="R1409" s="50" t="s">
        <v>29</v>
      </c>
      <c r="S1409" s="50" t="s">
        <v>2751</v>
      </c>
      <c r="T1409" s="50" t="s">
        <v>2238</v>
      </c>
      <c r="U1409" s="50" t="s">
        <v>30</v>
      </c>
      <c r="V1409" s="50" t="str">
        <f>VLOOKUP(A1409,Register!$D$2:$N$1317,11,0)</f>
        <v>CWIP - SWAMI NARAYAN HALL</v>
      </c>
      <c r="W1409" s="50" t="s">
        <v>29</v>
      </c>
      <c r="X1409" s="50" t="s">
        <v>29</v>
      </c>
    </row>
    <row r="1410" spans="1:24" ht="14.1" customHeight="1" x14ac:dyDescent="0.25">
      <c r="A1410" s="50" t="str">
        <f t="shared" si="21"/>
        <v>9100000025-0</v>
      </c>
      <c r="B1410" s="57" t="s">
        <v>29</v>
      </c>
      <c r="C1410" s="50" t="s">
        <v>29</v>
      </c>
      <c r="D1410" s="50" t="s">
        <v>3905</v>
      </c>
      <c r="E1410" s="50" t="s">
        <v>2814</v>
      </c>
      <c r="F1410" s="50" t="s">
        <v>29</v>
      </c>
      <c r="G1410" s="50" t="s">
        <v>29</v>
      </c>
      <c r="H1410" s="50" t="s">
        <v>2904</v>
      </c>
      <c r="I1410" s="58">
        <v>45351</v>
      </c>
      <c r="J1410" s="50" t="s">
        <v>2816</v>
      </c>
      <c r="K1410" s="59">
        <v>77554</v>
      </c>
      <c r="L1410" s="50" t="s">
        <v>37</v>
      </c>
      <c r="M1410" s="51" t="s">
        <v>2747</v>
      </c>
      <c r="N1410" s="50" t="s">
        <v>29</v>
      </c>
      <c r="O1410" s="50" t="s">
        <v>32</v>
      </c>
      <c r="P1410" s="50" t="s">
        <v>32</v>
      </c>
      <c r="Q1410" s="50" t="s">
        <v>3906</v>
      </c>
      <c r="R1410" s="50" t="s">
        <v>29</v>
      </c>
      <c r="S1410" s="50" t="s">
        <v>2751</v>
      </c>
      <c r="T1410" s="50" t="s">
        <v>2238</v>
      </c>
      <c r="U1410" s="50" t="s">
        <v>30</v>
      </c>
      <c r="V1410" s="50" t="str">
        <f>VLOOKUP(A1410,Register!$D$2:$N$1317,11,0)</f>
        <v>CWIP - SWAMI NARAYAN HALL</v>
      </c>
      <c r="W1410" s="50" t="s">
        <v>29</v>
      </c>
      <c r="X1410" s="50" t="s">
        <v>29</v>
      </c>
    </row>
    <row r="1411" spans="1:24" ht="14.1" customHeight="1" x14ac:dyDescent="0.25">
      <c r="A1411" s="50" t="str">
        <f t="shared" ref="A1411:A1474" si="22">CONCATENATE(T1411,"-",U1411)</f>
        <v>9100000025-0</v>
      </c>
      <c r="B1411" s="57" t="s">
        <v>29</v>
      </c>
      <c r="C1411" s="50" t="s">
        <v>29</v>
      </c>
      <c r="D1411" s="50" t="s">
        <v>3905</v>
      </c>
      <c r="E1411" s="50" t="s">
        <v>2814</v>
      </c>
      <c r="F1411" s="50" t="s">
        <v>29</v>
      </c>
      <c r="G1411" s="50" t="s">
        <v>29</v>
      </c>
      <c r="H1411" s="50" t="s">
        <v>2904</v>
      </c>
      <c r="I1411" s="58">
        <v>45351</v>
      </c>
      <c r="J1411" s="50" t="s">
        <v>2816</v>
      </c>
      <c r="K1411" s="59">
        <v>7125</v>
      </c>
      <c r="L1411" s="50" t="s">
        <v>37</v>
      </c>
      <c r="M1411" s="51" t="s">
        <v>2747</v>
      </c>
      <c r="N1411" s="50" t="s">
        <v>29</v>
      </c>
      <c r="O1411" s="50" t="s">
        <v>32</v>
      </c>
      <c r="P1411" s="50" t="s">
        <v>32</v>
      </c>
      <c r="Q1411" s="50" t="s">
        <v>3906</v>
      </c>
      <c r="R1411" s="50" t="s">
        <v>29</v>
      </c>
      <c r="S1411" s="50" t="s">
        <v>2751</v>
      </c>
      <c r="T1411" s="50" t="s">
        <v>2238</v>
      </c>
      <c r="U1411" s="50" t="s">
        <v>30</v>
      </c>
      <c r="V1411" s="50" t="str">
        <f>VLOOKUP(A1411,Register!$D$2:$N$1317,11,0)</f>
        <v>CWIP - SWAMI NARAYAN HALL</v>
      </c>
      <c r="W1411" s="50" t="s">
        <v>29</v>
      </c>
      <c r="X1411" s="50" t="s">
        <v>29</v>
      </c>
    </row>
    <row r="1412" spans="1:24" ht="14.1" customHeight="1" x14ac:dyDescent="0.25">
      <c r="A1412" s="50" t="str">
        <f t="shared" si="22"/>
        <v>9100000025-0</v>
      </c>
      <c r="B1412" s="57" t="s">
        <v>29</v>
      </c>
      <c r="C1412" s="50" t="s">
        <v>29</v>
      </c>
      <c r="D1412" s="50" t="s">
        <v>3905</v>
      </c>
      <c r="E1412" s="50" t="s">
        <v>2814</v>
      </c>
      <c r="F1412" s="50" t="s">
        <v>29</v>
      </c>
      <c r="G1412" s="50" t="s">
        <v>29</v>
      </c>
      <c r="H1412" s="50" t="s">
        <v>2904</v>
      </c>
      <c r="I1412" s="58">
        <v>45351</v>
      </c>
      <c r="J1412" s="50" t="s">
        <v>2816</v>
      </c>
      <c r="K1412" s="59">
        <v>1550</v>
      </c>
      <c r="L1412" s="50" t="s">
        <v>37</v>
      </c>
      <c r="M1412" s="51" t="s">
        <v>2747</v>
      </c>
      <c r="N1412" s="50" t="s">
        <v>29</v>
      </c>
      <c r="O1412" s="50" t="s">
        <v>32</v>
      </c>
      <c r="P1412" s="50" t="s">
        <v>32</v>
      </c>
      <c r="Q1412" s="50" t="s">
        <v>3906</v>
      </c>
      <c r="R1412" s="50" t="s">
        <v>29</v>
      </c>
      <c r="S1412" s="50" t="s">
        <v>2751</v>
      </c>
      <c r="T1412" s="50" t="s">
        <v>2238</v>
      </c>
      <c r="U1412" s="50" t="s">
        <v>30</v>
      </c>
      <c r="V1412" s="50" t="str">
        <f>VLOOKUP(A1412,Register!$D$2:$N$1317,11,0)</f>
        <v>CWIP - SWAMI NARAYAN HALL</v>
      </c>
      <c r="W1412" s="50" t="s">
        <v>29</v>
      </c>
      <c r="X1412" s="50" t="s">
        <v>29</v>
      </c>
    </row>
    <row r="1413" spans="1:24" ht="14.1" customHeight="1" x14ac:dyDescent="0.25">
      <c r="A1413" s="50" t="str">
        <f t="shared" si="22"/>
        <v>9100000025-0</v>
      </c>
      <c r="B1413" s="57" t="s">
        <v>29</v>
      </c>
      <c r="C1413" s="50" t="s">
        <v>29</v>
      </c>
      <c r="D1413" s="50" t="s">
        <v>3905</v>
      </c>
      <c r="E1413" s="50" t="s">
        <v>2814</v>
      </c>
      <c r="F1413" s="50" t="s">
        <v>29</v>
      </c>
      <c r="G1413" s="50" t="s">
        <v>29</v>
      </c>
      <c r="H1413" s="50" t="s">
        <v>2904</v>
      </c>
      <c r="I1413" s="58">
        <v>45351</v>
      </c>
      <c r="J1413" s="50" t="s">
        <v>2816</v>
      </c>
      <c r="K1413" s="59">
        <v>12800</v>
      </c>
      <c r="L1413" s="50" t="s">
        <v>37</v>
      </c>
      <c r="M1413" s="51" t="s">
        <v>2747</v>
      </c>
      <c r="N1413" s="50" t="s">
        <v>29</v>
      </c>
      <c r="O1413" s="50" t="s">
        <v>32</v>
      </c>
      <c r="P1413" s="50" t="s">
        <v>32</v>
      </c>
      <c r="Q1413" s="50" t="s">
        <v>391</v>
      </c>
      <c r="R1413" s="50" t="s">
        <v>29</v>
      </c>
      <c r="S1413" s="50" t="s">
        <v>2751</v>
      </c>
      <c r="T1413" s="50" t="s">
        <v>2238</v>
      </c>
      <c r="U1413" s="50" t="s">
        <v>30</v>
      </c>
      <c r="V1413" s="50" t="str">
        <f>VLOOKUP(A1413,Register!$D$2:$N$1317,11,0)</f>
        <v>CWIP - SWAMI NARAYAN HALL</v>
      </c>
      <c r="W1413" s="50" t="s">
        <v>29</v>
      </c>
      <c r="X1413" s="50" t="s">
        <v>29</v>
      </c>
    </row>
    <row r="1414" spans="1:24" ht="14.1" customHeight="1" x14ac:dyDescent="0.25">
      <c r="A1414" s="50" t="str">
        <f t="shared" si="22"/>
        <v>9100000033-0</v>
      </c>
      <c r="B1414" s="57" t="s">
        <v>29</v>
      </c>
      <c r="C1414" s="50" t="s">
        <v>29</v>
      </c>
      <c r="D1414" s="50" t="s">
        <v>3907</v>
      </c>
      <c r="E1414" s="50" t="s">
        <v>2814</v>
      </c>
      <c r="F1414" s="50" t="s">
        <v>29</v>
      </c>
      <c r="G1414" s="50" t="s">
        <v>29</v>
      </c>
      <c r="H1414" s="50" t="s">
        <v>2904</v>
      </c>
      <c r="I1414" s="58">
        <v>45351</v>
      </c>
      <c r="J1414" s="50" t="s">
        <v>2816</v>
      </c>
      <c r="K1414" s="59">
        <v>2050</v>
      </c>
      <c r="L1414" s="50" t="s">
        <v>37</v>
      </c>
      <c r="M1414" s="51" t="s">
        <v>2747</v>
      </c>
      <c r="N1414" s="50" t="s">
        <v>29</v>
      </c>
      <c r="O1414" s="50" t="s">
        <v>32</v>
      </c>
      <c r="P1414" s="50" t="s">
        <v>32</v>
      </c>
      <c r="Q1414" s="50" t="s">
        <v>2258</v>
      </c>
      <c r="R1414" s="50" t="s">
        <v>29</v>
      </c>
      <c r="S1414" s="50" t="s">
        <v>2751</v>
      </c>
      <c r="T1414" s="50" t="s">
        <v>2257</v>
      </c>
      <c r="U1414" s="50" t="s">
        <v>30</v>
      </c>
      <c r="V1414" s="50" t="str">
        <f>VLOOKUP(A1414,Register!$D$2:$N$1317,11,0)</f>
        <v>CWIP - ADMIN BUILDING</v>
      </c>
      <c r="W1414" s="50" t="s">
        <v>29</v>
      </c>
      <c r="X1414" s="50" t="s">
        <v>29</v>
      </c>
    </row>
    <row r="1415" spans="1:24" ht="14.1" customHeight="1" x14ac:dyDescent="0.25">
      <c r="A1415" s="50" t="str">
        <f t="shared" si="22"/>
        <v>9100000033-0</v>
      </c>
      <c r="B1415" s="57" t="s">
        <v>29</v>
      </c>
      <c r="C1415" s="50" t="s">
        <v>29</v>
      </c>
      <c r="D1415" s="50" t="s">
        <v>3907</v>
      </c>
      <c r="E1415" s="50" t="s">
        <v>2814</v>
      </c>
      <c r="F1415" s="50" t="s">
        <v>29</v>
      </c>
      <c r="G1415" s="50" t="s">
        <v>29</v>
      </c>
      <c r="H1415" s="50" t="s">
        <v>2904</v>
      </c>
      <c r="I1415" s="58">
        <v>45351</v>
      </c>
      <c r="J1415" s="50" t="s">
        <v>2816</v>
      </c>
      <c r="K1415" s="59">
        <v>30508.44</v>
      </c>
      <c r="L1415" s="50" t="s">
        <v>37</v>
      </c>
      <c r="M1415" s="51" t="s">
        <v>2747</v>
      </c>
      <c r="N1415" s="50" t="s">
        <v>29</v>
      </c>
      <c r="O1415" s="50" t="s">
        <v>32</v>
      </c>
      <c r="P1415" s="50" t="s">
        <v>32</v>
      </c>
      <c r="Q1415" s="50" t="s">
        <v>2258</v>
      </c>
      <c r="R1415" s="50" t="s">
        <v>29</v>
      </c>
      <c r="S1415" s="50" t="s">
        <v>2751</v>
      </c>
      <c r="T1415" s="50" t="s">
        <v>2257</v>
      </c>
      <c r="U1415" s="50" t="s">
        <v>30</v>
      </c>
      <c r="V1415" s="50" t="str">
        <f>VLOOKUP(A1415,Register!$D$2:$N$1317,11,0)</f>
        <v>CWIP - ADMIN BUILDING</v>
      </c>
      <c r="W1415" s="50" t="s">
        <v>29</v>
      </c>
      <c r="X1415" s="50" t="s">
        <v>29</v>
      </c>
    </row>
    <row r="1416" spans="1:24" ht="14.1" customHeight="1" x14ac:dyDescent="0.25">
      <c r="A1416" s="50" t="str">
        <f t="shared" si="22"/>
        <v>9100000033-0</v>
      </c>
      <c r="B1416" s="57" t="s">
        <v>29</v>
      </c>
      <c r="C1416" s="50" t="s">
        <v>29</v>
      </c>
      <c r="D1416" s="50" t="s">
        <v>3907</v>
      </c>
      <c r="E1416" s="50" t="s">
        <v>2814</v>
      </c>
      <c r="F1416" s="50" t="s">
        <v>29</v>
      </c>
      <c r="G1416" s="50" t="s">
        <v>29</v>
      </c>
      <c r="H1416" s="50" t="s">
        <v>2904</v>
      </c>
      <c r="I1416" s="58">
        <v>45351</v>
      </c>
      <c r="J1416" s="50" t="s">
        <v>2816</v>
      </c>
      <c r="K1416" s="59">
        <v>2085</v>
      </c>
      <c r="L1416" s="50" t="s">
        <v>37</v>
      </c>
      <c r="M1416" s="51" t="s">
        <v>2747</v>
      </c>
      <c r="N1416" s="50" t="s">
        <v>29</v>
      </c>
      <c r="O1416" s="50" t="s">
        <v>32</v>
      </c>
      <c r="P1416" s="50" t="s">
        <v>32</v>
      </c>
      <c r="Q1416" s="50" t="s">
        <v>2258</v>
      </c>
      <c r="R1416" s="50" t="s">
        <v>29</v>
      </c>
      <c r="S1416" s="50" t="s">
        <v>2751</v>
      </c>
      <c r="T1416" s="50" t="s">
        <v>2257</v>
      </c>
      <c r="U1416" s="50" t="s">
        <v>30</v>
      </c>
      <c r="V1416" s="50" t="str">
        <f>VLOOKUP(A1416,Register!$D$2:$N$1317,11,0)</f>
        <v>CWIP - ADMIN BUILDING</v>
      </c>
      <c r="W1416" s="50" t="s">
        <v>29</v>
      </c>
      <c r="X1416" s="50" t="s">
        <v>29</v>
      </c>
    </row>
    <row r="1417" spans="1:24" ht="14.1" customHeight="1" x14ac:dyDescent="0.25">
      <c r="A1417" s="50" t="str">
        <f t="shared" si="22"/>
        <v>9100000033-0</v>
      </c>
      <c r="B1417" s="57" t="s">
        <v>29</v>
      </c>
      <c r="C1417" s="50" t="s">
        <v>29</v>
      </c>
      <c r="D1417" s="50" t="s">
        <v>3907</v>
      </c>
      <c r="E1417" s="50" t="s">
        <v>2814</v>
      </c>
      <c r="F1417" s="50" t="s">
        <v>29</v>
      </c>
      <c r="G1417" s="50" t="s">
        <v>29</v>
      </c>
      <c r="H1417" s="50" t="s">
        <v>2904</v>
      </c>
      <c r="I1417" s="58">
        <v>45351</v>
      </c>
      <c r="J1417" s="50" t="s">
        <v>2816</v>
      </c>
      <c r="K1417" s="59">
        <v>1800</v>
      </c>
      <c r="L1417" s="50" t="s">
        <v>37</v>
      </c>
      <c r="M1417" s="51" t="s">
        <v>2747</v>
      </c>
      <c r="N1417" s="50" t="s">
        <v>29</v>
      </c>
      <c r="O1417" s="50" t="s">
        <v>32</v>
      </c>
      <c r="P1417" s="50" t="s">
        <v>32</v>
      </c>
      <c r="Q1417" s="50" t="s">
        <v>2258</v>
      </c>
      <c r="R1417" s="50" t="s">
        <v>29</v>
      </c>
      <c r="S1417" s="50" t="s">
        <v>2751</v>
      </c>
      <c r="T1417" s="50" t="s">
        <v>2257</v>
      </c>
      <c r="U1417" s="50" t="s">
        <v>30</v>
      </c>
      <c r="V1417" s="50" t="str">
        <f>VLOOKUP(A1417,Register!$D$2:$N$1317,11,0)</f>
        <v>CWIP - ADMIN BUILDING</v>
      </c>
      <c r="W1417" s="50" t="s">
        <v>29</v>
      </c>
      <c r="X1417" s="50" t="s">
        <v>29</v>
      </c>
    </row>
    <row r="1418" spans="1:24" ht="14.1" customHeight="1" x14ac:dyDescent="0.25">
      <c r="A1418" s="50" t="str">
        <f t="shared" si="22"/>
        <v>9100000033-0</v>
      </c>
      <c r="B1418" s="57" t="s">
        <v>29</v>
      </c>
      <c r="C1418" s="50" t="s">
        <v>29</v>
      </c>
      <c r="D1418" s="50" t="s">
        <v>3907</v>
      </c>
      <c r="E1418" s="50" t="s">
        <v>2814</v>
      </c>
      <c r="F1418" s="50" t="s">
        <v>29</v>
      </c>
      <c r="G1418" s="50" t="s">
        <v>29</v>
      </c>
      <c r="H1418" s="50" t="s">
        <v>2904</v>
      </c>
      <c r="I1418" s="58">
        <v>45351</v>
      </c>
      <c r="J1418" s="50" t="s">
        <v>2816</v>
      </c>
      <c r="K1418" s="59">
        <v>2434.9499999999998</v>
      </c>
      <c r="L1418" s="50" t="s">
        <v>37</v>
      </c>
      <c r="M1418" s="51" t="s">
        <v>2747</v>
      </c>
      <c r="N1418" s="50" t="s">
        <v>29</v>
      </c>
      <c r="O1418" s="50" t="s">
        <v>32</v>
      </c>
      <c r="P1418" s="50" t="s">
        <v>32</v>
      </c>
      <c r="Q1418" s="50" t="s">
        <v>2258</v>
      </c>
      <c r="R1418" s="50" t="s">
        <v>29</v>
      </c>
      <c r="S1418" s="50" t="s">
        <v>2751</v>
      </c>
      <c r="T1418" s="50" t="s">
        <v>2257</v>
      </c>
      <c r="U1418" s="50" t="s">
        <v>30</v>
      </c>
      <c r="V1418" s="50" t="str">
        <f>VLOOKUP(A1418,Register!$D$2:$N$1317,11,0)</f>
        <v>CWIP - ADMIN BUILDING</v>
      </c>
      <c r="W1418" s="50" t="s">
        <v>29</v>
      </c>
      <c r="X1418" s="50" t="s">
        <v>29</v>
      </c>
    </row>
    <row r="1419" spans="1:24" ht="14.1" customHeight="1" x14ac:dyDescent="0.25">
      <c r="A1419" s="50" t="str">
        <f t="shared" si="22"/>
        <v>9100000033-0</v>
      </c>
      <c r="B1419" s="57" t="s">
        <v>29</v>
      </c>
      <c r="C1419" s="50" t="s">
        <v>29</v>
      </c>
      <c r="D1419" s="50" t="s">
        <v>3907</v>
      </c>
      <c r="E1419" s="50" t="s">
        <v>2814</v>
      </c>
      <c r="F1419" s="50" t="s">
        <v>29</v>
      </c>
      <c r="G1419" s="50" t="s">
        <v>29</v>
      </c>
      <c r="H1419" s="50" t="s">
        <v>2904</v>
      </c>
      <c r="I1419" s="58">
        <v>45351</v>
      </c>
      <c r="J1419" s="50" t="s">
        <v>2816</v>
      </c>
      <c r="K1419" s="59">
        <v>3206.56</v>
      </c>
      <c r="L1419" s="50" t="s">
        <v>37</v>
      </c>
      <c r="M1419" s="51" t="s">
        <v>2747</v>
      </c>
      <c r="N1419" s="50" t="s">
        <v>29</v>
      </c>
      <c r="O1419" s="50" t="s">
        <v>32</v>
      </c>
      <c r="P1419" s="50" t="s">
        <v>32</v>
      </c>
      <c r="Q1419" s="50" t="s">
        <v>2258</v>
      </c>
      <c r="R1419" s="50" t="s">
        <v>29</v>
      </c>
      <c r="S1419" s="50" t="s">
        <v>2751</v>
      </c>
      <c r="T1419" s="50" t="s">
        <v>2257</v>
      </c>
      <c r="U1419" s="50" t="s">
        <v>30</v>
      </c>
      <c r="V1419" s="50" t="str">
        <f>VLOOKUP(A1419,Register!$D$2:$N$1317,11,0)</f>
        <v>CWIP - ADMIN BUILDING</v>
      </c>
      <c r="W1419" s="50" t="s">
        <v>29</v>
      </c>
      <c r="X1419" s="50" t="s">
        <v>29</v>
      </c>
    </row>
    <row r="1420" spans="1:24" ht="14.1" customHeight="1" x14ac:dyDescent="0.25">
      <c r="A1420" s="50" t="str">
        <f t="shared" si="22"/>
        <v>9100000033-0</v>
      </c>
      <c r="B1420" s="57" t="s">
        <v>29</v>
      </c>
      <c r="C1420" s="50" t="s">
        <v>29</v>
      </c>
      <c r="D1420" s="50" t="s">
        <v>3907</v>
      </c>
      <c r="E1420" s="50" t="s">
        <v>2814</v>
      </c>
      <c r="F1420" s="50" t="s">
        <v>29</v>
      </c>
      <c r="G1420" s="50" t="s">
        <v>29</v>
      </c>
      <c r="H1420" s="50" t="s">
        <v>2904</v>
      </c>
      <c r="I1420" s="58">
        <v>45351</v>
      </c>
      <c r="J1420" s="50" t="s">
        <v>2816</v>
      </c>
      <c r="K1420" s="59">
        <v>416.64</v>
      </c>
      <c r="L1420" s="50" t="s">
        <v>37</v>
      </c>
      <c r="M1420" s="51" t="s">
        <v>2747</v>
      </c>
      <c r="N1420" s="50" t="s">
        <v>29</v>
      </c>
      <c r="O1420" s="50" t="s">
        <v>32</v>
      </c>
      <c r="P1420" s="50" t="s">
        <v>32</v>
      </c>
      <c r="Q1420" s="50" t="s">
        <v>2258</v>
      </c>
      <c r="R1420" s="50" t="s">
        <v>29</v>
      </c>
      <c r="S1420" s="50" t="s">
        <v>2751</v>
      </c>
      <c r="T1420" s="50" t="s">
        <v>2257</v>
      </c>
      <c r="U1420" s="50" t="s">
        <v>30</v>
      </c>
      <c r="V1420" s="50" t="str">
        <f>VLOOKUP(A1420,Register!$D$2:$N$1317,11,0)</f>
        <v>CWIP - ADMIN BUILDING</v>
      </c>
      <c r="W1420" s="50" t="s">
        <v>29</v>
      </c>
      <c r="X1420" s="50" t="s">
        <v>29</v>
      </c>
    </row>
    <row r="1421" spans="1:24" ht="14.1" customHeight="1" x14ac:dyDescent="0.25">
      <c r="A1421" s="50" t="str">
        <f t="shared" si="22"/>
        <v>9100000033-0</v>
      </c>
      <c r="B1421" s="57" t="s">
        <v>29</v>
      </c>
      <c r="C1421" s="50" t="s">
        <v>29</v>
      </c>
      <c r="D1421" s="50" t="s">
        <v>3907</v>
      </c>
      <c r="E1421" s="50" t="s">
        <v>2814</v>
      </c>
      <c r="F1421" s="50" t="s">
        <v>29</v>
      </c>
      <c r="G1421" s="50" t="s">
        <v>29</v>
      </c>
      <c r="H1421" s="50" t="s">
        <v>2904</v>
      </c>
      <c r="I1421" s="58">
        <v>45351</v>
      </c>
      <c r="J1421" s="50" t="s">
        <v>2816</v>
      </c>
      <c r="K1421" s="59">
        <v>12650</v>
      </c>
      <c r="L1421" s="50" t="s">
        <v>37</v>
      </c>
      <c r="M1421" s="51" t="s">
        <v>2747</v>
      </c>
      <c r="N1421" s="50" t="s">
        <v>29</v>
      </c>
      <c r="O1421" s="50" t="s">
        <v>32</v>
      </c>
      <c r="P1421" s="50" t="s">
        <v>32</v>
      </c>
      <c r="Q1421" s="50" t="s">
        <v>2258</v>
      </c>
      <c r="R1421" s="50" t="s">
        <v>29</v>
      </c>
      <c r="S1421" s="50" t="s">
        <v>2751</v>
      </c>
      <c r="T1421" s="50" t="s">
        <v>2257</v>
      </c>
      <c r="U1421" s="50" t="s">
        <v>30</v>
      </c>
      <c r="V1421" s="50" t="str">
        <f>VLOOKUP(A1421,Register!$D$2:$N$1317,11,0)</f>
        <v>CWIP - ADMIN BUILDING</v>
      </c>
      <c r="W1421" s="50" t="s">
        <v>29</v>
      </c>
      <c r="X1421" s="50" t="s">
        <v>29</v>
      </c>
    </row>
    <row r="1422" spans="1:24" ht="14.1" customHeight="1" x14ac:dyDescent="0.25">
      <c r="A1422" s="50" t="str">
        <f t="shared" si="22"/>
        <v>9100000033-0</v>
      </c>
      <c r="B1422" s="57" t="s">
        <v>29</v>
      </c>
      <c r="C1422" s="50" t="s">
        <v>29</v>
      </c>
      <c r="D1422" s="50" t="s">
        <v>3907</v>
      </c>
      <c r="E1422" s="50" t="s">
        <v>2814</v>
      </c>
      <c r="F1422" s="50" t="s">
        <v>29</v>
      </c>
      <c r="G1422" s="50" t="s">
        <v>29</v>
      </c>
      <c r="H1422" s="50" t="s">
        <v>2904</v>
      </c>
      <c r="I1422" s="58">
        <v>45351</v>
      </c>
      <c r="J1422" s="50" t="s">
        <v>2816</v>
      </c>
      <c r="K1422" s="59">
        <v>10800</v>
      </c>
      <c r="L1422" s="50" t="s">
        <v>37</v>
      </c>
      <c r="M1422" s="51" t="s">
        <v>2747</v>
      </c>
      <c r="N1422" s="50" t="s">
        <v>29</v>
      </c>
      <c r="O1422" s="50" t="s">
        <v>32</v>
      </c>
      <c r="P1422" s="50" t="s">
        <v>32</v>
      </c>
      <c r="Q1422" s="50" t="s">
        <v>2258</v>
      </c>
      <c r="R1422" s="50" t="s">
        <v>29</v>
      </c>
      <c r="S1422" s="50" t="s">
        <v>2751</v>
      </c>
      <c r="T1422" s="50" t="s">
        <v>2257</v>
      </c>
      <c r="U1422" s="50" t="s">
        <v>30</v>
      </c>
      <c r="V1422" s="50" t="str">
        <f>VLOOKUP(A1422,Register!$D$2:$N$1317,11,0)</f>
        <v>CWIP - ADMIN BUILDING</v>
      </c>
      <c r="W1422" s="50" t="s">
        <v>29</v>
      </c>
      <c r="X1422" s="50" t="s">
        <v>29</v>
      </c>
    </row>
    <row r="1423" spans="1:24" ht="14.1" customHeight="1" x14ac:dyDescent="0.25">
      <c r="A1423" s="50" t="str">
        <f t="shared" si="22"/>
        <v>9100000033-0</v>
      </c>
      <c r="B1423" s="57" t="s">
        <v>29</v>
      </c>
      <c r="C1423" s="50" t="s">
        <v>29</v>
      </c>
      <c r="D1423" s="50" t="s">
        <v>3907</v>
      </c>
      <c r="E1423" s="50" t="s">
        <v>2814</v>
      </c>
      <c r="F1423" s="50" t="s">
        <v>29</v>
      </c>
      <c r="G1423" s="50" t="s">
        <v>29</v>
      </c>
      <c r="H1423" s="50" t="s">
        <v>2904</v>
      </c>
      <c r="I1423" s="58">
        <v>45351</v>
      </c>
      <c r="J1423" s="50" t="s">
        <v>2816</v>
      </c>
      <c r="K1423" s="59">
        <v>1020</v>
      </c>
      <c r="L1423" s="50" t="s">
        <v>37</v>
      </c>
      <c r="M1423" s="51" t="s">
        <v>2747</v>
      </c>
      <c r="N1423" s="50" t="s">
        <v>29</v>
      </c>
      <c r="O1423" s="50" t="s">
        <v>32</v>
      </c>
      <c r="P1423" s="50" t="s">
        <v>32</v>
      </c>
      <c r="Q1423" s="50" t="s">
        <v>2258</v>
      </c>
      <c r="R1423" s="50" t="s">
        <v>29</v>
      </c>
      <c r="S1423" s="50" t="s">
        <v>2751</v>
      </c>
      <c r="T1423" s="50" t="s">
        <v>2257</v>
      </c>
      <c r="U1423" s="50" t="s">
        <v>30</v>
      </c>
      <c r="V1423" s="50" t="str">
        <f>VLOOKUP(A1423,Register!$D$2:$N$1317,11,0)</f>
        <v>CWIP - ADMIN BUILDING</v>
      </c>
      <c r="W1423" s="50" t="s">
        <v>29</v>
      </c>
      <c r="X1423" s="50" t="s">
        <v>29</v>
      </c>
    </row>
    <row r="1424" spans="1:24" ht="14.1" customHeight="1" x14ac:dyDescent="0.25">
      <c r="A1424" s="50" t="str">
        <f t="shared" si="22"/>
        <v>9100000033-0</v>
      </c>
      <c r="B1424" s="57" t="s">
        <v>29</v>
      </c>
      <c r="C1424" s="50" t="s">
        <v>29</v>
      </c>
      <c r="D1424" s="50" t="s">
        <v>3907</v>
      </c>
      <c r="E1424" s="50" t="s">
        <v>2814</v>
      </c>
      <c r="F1424" s="50" t="s">
        <v>29</v>
      </c>
      <c r="G1424" s="50" t="s">
        <v>29</v>
      </c>
      <c r="H1424" s="50" t="s">
        <v>2904</v>
      </c>
      <c r="I1424" s="58">
        <v>45351</v>
      </c>
      <c r="J1424" s="50" t="s">
        <v>2816</v>
      </c>
      <c r="K1424" s="59">
        <v>880</v>
      </c>
      <c r="L1424" s="50" t="s">
        <v>37</v>
      </c>
      <c r="M1424" s="51" t="s">
        <v>2747</v>
      </c>
      <c r="N1424" s="50" t="s">
        <v>29</v>
      </c>
      <c r="O1424" s="50" t="s">
        <v>32</v>
      </c>
      <c r="P1424" s="50" t="s">
        <v>32</v>
      </c>
      <c r="Q1424" s="50" t="s">
        <v>2258</v>
      </c>
      <c r="R1424" s="50" t="s">
        <v>29</v>
      </c>
      <c r="S1424" s="50" t="s">
        <v>2751</v>
      </c>
      <c r="T1424" s="50" t="s">
        <v>2257</v>
      </c>
      <c r="U1424" s="50" t="s">
        <v>30</v>
      </c>
      <c r="V1424" s="50" t="str">
        <f>VLOOKUP(A1424,Register!$D$2:$N$1317,11,0)</f>
        <v>CWIP - ADMIN BUILDING</v>
      </c>
      <c r="W1424" s="50" t="s">
        <v>29</v>
      </c>
      <c r="X1424" s="50" t="s">
        <v>29</v>
      </c>
    </row>
    <row r="1425" spans="1:24" ht="14.1" customHeight="1" x14ac:dyDescent="0.25">
      <c r="A1425" s="50" t="str">
        <f t="shared" si="22"/>
        <v>9100000033-0</v>
      </c>
      <c r="B1425" s="57" t="s">
        <v>29</v>
      </c>
      <c r="C1425" s="50" t="s">
        <v>29</v>
      </c>
      <c r="D1425" s="50" t="s">
        <v>3907</v>
      </c>
      <c r="E1425" s="50" t="s">
        <v>2814</v>
      </c>
      <c r="F1425" s="50" t="s">
        <v>29</v>
      </c>
      <c r="G1425" s="50" t="s">
        <v>29</v>
      </c>
      <c r="H1425" s="50" t="s">
        <v>2904</v>
      </c>
      <c r="I1425" s="58">
        <v>45351</v>
      </c>
      <c r="J1425" s="50" t="s">
        <v>2816</v>
      </c>
      <c r="K1425" s="59">
        <v>2684</v>
      </c>
      <c r="L1425" s="50" t="s">
        <v>37</v>
      </c>
      <c r="M1425" s="51" t="s">
        <v>2747</v>
      </c>
      <c r="N1425" s="50" t="s">
        <v>29</v>
      </c>
      <c r="O1425" s="50" t="s">
        <v>32</v>
      </c>
      <c r="P1425" s="50" t="s">
        <v>32</v>
      </c>
      <c r="Q1425" s="50" t="s">
        <v>2258</v>
      </c>
      <c r="R1425" s="50" t="s">
        <v>29</v>
      </c>
      <c r="S1425" s="50" t="s">
        <v>2751</v>
      </c>
      <c r="T1425" s="50" t="s">
        <v>2257</v>
      </c>
      <c r="U1425" s="50" t="s">
        <v>30</v>
      </c>
      <c r="V1425" s="50" t="str">
        <f>VLOOKUP(A1425,Register!$D$2:$N$1317,11,0)</f>
        <v>CWIP - ADMIN BUILDING</v>
      </c>
      <c r="W1425" s="50" t="s">
        <v>29</v>
      </c>
      <c r="X1425" s="50" t="s">
        <v>29</v>
      </c>
    </row>
    <row r="1426" spans="1:24" ht="14.1" customHeight="1" x14ac:dyDescent="0.25">
      <c r="A1426" s="50" t="str">
        <f t="shared" si="22"/>
        <v>9100000033-0</v>
      </c>
      <c r="B1426" s="57" t="s">
        <v>29</v>
      </c>
      <c r="C1426" s="50" t="s">
        <v>29</v>
      </c>
      <c r="D1426" s="50" t="s">
        <v>3907</v>
      </c>
      <c r="E1426" s="50" t="s">
        <v>2814</v>
      </c>
      <c r="F1426" s="50" t="s">
        <v>29</v>
      </c>
      <c r="G1426" s="50" t="s">
        <v>29</v>
      </c>
      <c r="H1426" s="50" t="s">
        <v>2904</v>
      </c>
      <c r="I1426" s="58">
        <v>45351</v>
      </c>
      <c r="J1426" s="50" t="s">
        <v>2816</v>
      </c>
      <c r="K1426" s="59">
        <v>1171.03</v>
      </c>
      <c r="L1426" s="50" t="s">
        <v>37</v>
      </c>
      <c r="M1426" s="51" t="s">
        <v>2747</v>
      </c>
      <c r="N1426" s="50" t="s">
        <v>29</v>
      </c>
      <c r="O1426" s="50" t="s">
        <v>32</v>
      </c>
      <c r="P1426" s="50" t="s">
        <v>32</v>
      </c>
      <c r="Q1426" s="50" t="s">
        <v>2258</v>
      </c>
      <c r="R1426" s="50" t="s">
        <v>29</v>
      </c>
      <c r="S1426" s="50" t="s">
        <v>2751</v>
      </c>
      <c r="T1426" s="50" t="s">
        <v>2257</v>
      </c>
      <c r="U1426" s="50" t="s">
        <v>30</v>
      </c>
      <c r="V1426" s="50" t="str">
        <f>VLOOKUP(A1426,Register!$D$2:$N$1317,11,0)</f>
        <v>CWIP - ADMIN BUILDING</v>
      </c>
      <c r="W1426" s="50" t="s">
        <v>29</v>
      </c>
      <c r="X1426" s="50" t="s">
        <v>29</v>
      </c>
    </row>
    <row r="1427" spans="1:24" ht="14.1" customHeight="1" x14ac:dyDescent="0.25">
      <c r="A1427" s="50" t="str">
        <f t="shared" si="22"/>
        <v>9100000033-0</v>
      </c>
      <c r="B1427" s="57" t="s">
        <v>29</v>
      </c>
      <c r="C1427" s="50" t="s">
        <v>29</v>
      </c>
      <c r="D1427" s="50" t="s">
        <v>3907</v>
      </c>
      <c r="E1427" s="50" t="s">
        <v>2814</v>
      </c>
      <c r="F1427" s="50" t="s">
        <v>29</v>
      </c>
      <c r="G1427" s="50" t="s">
        <v>29</v>
      </c>
      <c r="H1427" s="50" t="s">
        <v>2904</v>
      </c>
      <c r="I1427" s="58">
        <v>45351</v>
      </c>
      <c r="J1427" s="50" t="s">
        <v>2816</v>
      </c>
      <c r="K1427" s="59">
        <v>1968.3</v>
      </c>
      <c r="L1427" s="50" t="s">
        <v>37</v>
      </c>
      <c r="M1427" s="51" t="s">
        <v>2747</v>
      </c>
      <c r="N1427" s="50" t="s">
        <v>29</v>
      </c>
      <c r="O1427" s="50" t="s">
        <v>32</v>
      </c>
      <c r="P1427" s="50" t="s">
        <v>32</v>
      </c>
      <c r="Q1427" s="50" t="s">
        <v>2258</v>
      </c>
      <c r="R1427" s="50" t="s">
        <v>29</v>
      </c>
      <c r="S1427" s="50" t="s">
        <v>2751</v>
      </c>
      <c r="T1427" s="50" t="s">
        <v>2257</v>
      </c>
      <c r="U1427" s="50" t="s">
        <v>30</v>
      </c>
      <c r="V1427" s="50" t="str">
        <f>VLOOKUP(A1427,Register!$D$2:$N$1317,11,0)</f>
        <v>CWIP - ADMIN BUILDING</v>
      </c>
      <c r="W1427" s="50" t="s">
        <v>29</v>
      </c>
      <c r="X1427" s="50" t="s">
        <v>29</v>
      </c>
    </row>
    <row r="1428" spans="1:24" ht="14.1" customHeight="1" x14ac:dyDescent="0.25">
      <c r="A1428" s="50" t="str">
        <f t="shared" si="22"/>
        <v>9100000033-0</v>
      </c>
      <c r="B1428" s="57" t="s">
        <v>29</v>
      </c>
      <c r="C1428" s="50" t="s">
        <v>29</v>
      </c>
      <c r="D1428" s="50" t="s">
        <v>3907</v>
      </c>
      <c r="E1428" s="50" t="s">
        <v>2814</v>
      </c>
      <c r="F1428" s="50" t="s">
        <v>29</v>
      </c>
      <c r="G1428" s="50" t="s">
        <v>29</v>
      </c>
      <c r="H1428" s="50" t="s">
        <v>2904</v>
      </c>
      <c r="I1428" s="58">
        <v>45351</v>
      </c>
      <c r="J1428" s="50" t="s">
        <v>2816</v>
      </c>
      <c r="K1428" s="59">
        <v>151409</v>
      </c>
      <c r="L1428" s="50" t="s">
        <v>37</v>
      </c>
      <c r="M1428" s="51" t="s">
        <v>2747</v>
      </c>
      <c r="N1428" s="50" t="s">
        <v>29</v>
      </c>
      <c r="O1428" s="50" t="s">
        <v>32</v>
      </c>
      <c r="P1428" s="50" t="s">
        <v>32</v>
      </c>
      <c r="Q1428" s="50" t="s">
        <v>2258</v>
      </c>
      <c r="R1428" s="50" t="s">
        <v>29</v>
      </c>
      <c r="S1428" s="50" t="s">
        <v>2751</v>
      </c>
      <c r="T1428" s="50" t="s">
        <v>2257</v>
      </c>
      <c r="U1428" s="50" t="s">
        <v>30</v>
      </c>
      <c r="V1428" s="50" t="str">
        <f>VLOOKUP(A1428,Register!$D$2:$N$1317,11,0)</f>
        <v>CWIP - ADMIN BUILDING</v>
      </c>
      <c r="W1428" s="50" t="s">
        <v>29</v>
      </c>
      <c r="X1428" s="50" t="s">
        <v>29</v>
      </c>
    </row>
    <row r="1429" spans="1:24" ht="14.1" customHeight="1" x14ac:dyDescent="0.25">
      <c r="A1429" s="50" t="str">
        <f t="shared" si="22"/>
        <v>9100000033-0</v>
      </c>
      <c r="B1429" s="57" t="s">
        <v>29</v>
      </c>
      <c r="C1429" s="50" t="s">
        <v>29</v>
      </c>
      <c r="D1429" s="50" t="s">
        <v>3907</v>
      </c>
      <c r="E1429" s="50" t="s">
        <v>2814</v>
      </c>
      <c r="F1429" s="50" t="s">
        <v>29</v>
      </c>
      <c r="G1429" s="50" t="s">
        <v>29</v>
      </c>
      <c r="H1429" s="50" t="s">
        <v>2904</v>
      </c>
      <c r="I1429" s="58">
        <v>45351</v>
      </c>
      <c r="J1429" s="50" t="s">
        <v>2816</v>
      </c>
      <c r="K1429" s="59">
        <v>725000</v>
      </c>
      <c r="L1429" s="50" t="s">
        <v>37</v>
      </c>
      <c r="M1429" s="51" t="s">
        <v>2747</v>
      </c>
      <c r="N1429" s="50" t="s">
        <v>29</v>
      </c>
      <c r="O1429" s="50" t="s">
        <v>32</v>
      </c>
      <c r="P1429" s="50" t="s">
        <v>32</v>
      </c>
      <c r="Q1429" s="50" t="s">
        <v>2258</v>
      </c>
      <c r="R1429" s="50" t="s">
        <v>29</v>
      </c>
      <c r="S1429" s="50" t="s">
        <v>2751</v>
      </c>
      <c r="T1429" s="50" t="s">
        <v>2257</v>
      </c>
      <c r="U1429" s="50" t="s">
        <v>30</v>
      </c>
      <c r="V1429" s="50" t="str">
        <f>VLOOKUP(A1429,Register!$D$2:$N$1317,11,0)</f>
        <v>CWIP - ADMIN BUILDING</v>
      </c>
      <c r="W1429" s="50" t="s">
        <v>29</v>
      </c>
      <c r="X1429" s="50" t="s">
        <v>29</v>
      </c>
    </row>
    <row r="1430" spans="1:24" ht="14.1" customHeight="1" x14ac:dyDescent="0.25">
      <c r="A1430" s="50" t="str">
        <f t="shared" si="22"/>
        <v>9100000033-0</v>
      </c>
      <c r="B1430" s="57" t="s">
        <v>29</v>
      </c>
      <c r="C1430" s="50" t="s">
        <v>29</v>
      </c>
      <c r="D1430" s="50" t="s">
        <v>3907</v>
      </c>
      <c r="E1430" s="50" t="s">
        <v>2814</v>
      </c>
      <c r="F1430" s="50" t="s">
        <v>29</v>
      </c>
      <c r="G1430" s="50" t="s">
        <v>29</v>
      </c>
      <c r="H1430" s="50" t="s">
        <v>2904</v>
      </c>
      <c r="I1430" s="58">
        <v>45351</v>
      </c>
      <c r="J1430" s="50" t="s">
        <v>2816</v>
      </c>
      <c r="K1430" s="59">
        <v>38690</v>
      </c>
      <c r="L1430" s="50" t="s">
        <v>37</v>
      </c>
      <c r="M1430" s="51" t="s">
        <v>2747</v>
      </c>
      <c r="N1430" s="50" t="s">
        <v>29</v>
      </c>
      <c r="O1430" s="50" t="s">
        <v>32</v>
      </c>
      <c r="P1430" s="50" t="s">
        <v>32</v>
      </c>
      <c r="Q1430" s="50" t="s">
        <v>2258</v>
      </c>
      <c r="R1430" s="50" t="s">
        <v>29</v>
      </c>
      <c r="S1430" s="50" t="s">
        <v>2751</v>
      </c>
      <c r="T1430" s="50" t="s">
        <v>2257</v>
      </c>
      <c r="U1430" s="50" t="s">
        <v>30</v>
      </c>
      <c r="V1430" s="50" t="str">
        <f>VLOOKUP(A1430,Register!$D$2:$N$1317,11,0)</f>
        <v>CWIP - ADMIN BUILDING</v>
      </c>
      <c r="W1430" s="50" t="s">
        <v>29</v>
      </c>
      <c r="X1430" s="50" t="s">
        <v>29</v>
      </c>
    </row>
    <row r="1431" spans="1:24" ht="14.1" customHeight="1" x14ac:dyDescent="0.25">
      <c r="A1431" s="50" t="str">
        <f t="shared" si="22"/>
        <v>9100000033-0</v>
      </c>
      <c r="B1431" s="57" t="s">
        <v>29</v>
      </c>
      <c r="C1431" s="50" t="s">
        <v>29</v>
      </c>
      <c r="D1431" s="50" t="s">
        <v>3907</v>
      </c>
      <c r="E1431" s="50" t="s">
        <v>2814</v>
      </c>
      <c r="F1431" s="50" t="s">
        <v>29</v>
      </c>
      <c r="G1431" s="50" t="s">
        <v>29</v>
      </c>
      <c r="H1431" s="50" t="s">
        <v>2904</v>
      </c>
      <c r="I1431" s="58">
        <v>45351</v>
      </c>
      <c r="J1431" s="50" t="s">
        <v>2816</v>
      </c>
      <c r="K1431" s="59">
        <v>63862</v>
      </c>
      <c r="L1431" s="50" t="s">
        <v>37</v>
      </c>
      <c r="M1431" s="51" t="s">
        <v>2747</v>
      </c>
      <c r="N1431" s="50" t="s">
        <v>29</v>
      </c>
      <c r="O1431" s="50" t="s">
        <v>32</v>
      </c>
      <c r="P1431" s="50" t="s">
        <v>32</v>
      </c>
      <c r="Q1431" s="50" t="s">
        <v>2258</v>
      </c>
      <c r="R1431" s="50" t="s">
        <v>29</v>
      </c>
      <c r="S1431" s="50" t="s">
        <v>2751</v>
      </c>
      <c r="T1431" s="50" t="s">
        <v>2257</v>
      </c>
      <c r="U1431" s="50" t="s">
        <v>30</v>
      </c>
      <c r="V1431" s="50" t="str">
        <f>VLOOKUP(A1431,Register!$D$2:$N$1317,11,0)</f>
        <v>CWIP - ADMIN BUILDING</v>
      </c>
      <c r="W1431" s="50" t="s">
        <v>29</v>
      </c>
      <c r="X1431" s="50" t="s">
        <v>29</v>
      </c>
    </row>
    <row r="1432" spans="1:24" ht="14.1" customHeight="1" x14ac:dyDescent="0.25">
      <c r="A1432" s="50" t="str">
        <f t="shared" si="22"/>
        <v>9100000033-0</v>
      </c>
      <c r="B1432" s="57" t="s">
        <v>29</v>
      </c>
      <c r="C1432" s="50" t="s">
        <v>29</v>
      </c>
      <c r="D1432" s="50" t="s">
        <v>3907</v>
      </c>
      <c r="E1432" s="50" t="s">
        <v>2814</v>
      </c>
      <c r="F1432" s="50" t="s">
        <v>29</v>
      </c>
      <c r="G1432" s="50" t="s">
        <v>29</v>
      </c>
      <c r="H1432" s="50" t="s">
        <v>2904</v>
      </c>
      <c r="I1432" s="58">
        <v>45351</v>
      </c>
      <c r="J1432" s="50" t="s">
        <v>2816</v>
      </c>
      <c r="K1432" s="59">
        <v>121425</v>
      </c>
      <c r="L1432" s="50" t="s">
        <v>37</v>
      </c>
      <c r="M1432" s="51" t="s">
        <v>2747</v>
      </c>
      <c r="N1432" s="50" t="s">
        <v>29</v>
      </c>
      <c r="O1432" s="50" t="s">
        <v>32</v>
      </c>
      <c r="P1432" s="50" t="s">
        <v>32</v>
      </c>
      <c r="Q1432" s="50" t="s">
        <v>2258</v>
      </c>
      <c r="R1432" s="50" t="s">
        <v>29</v>
      </c>
      <c r="S1432" s="50" t="s">
        <v>2751</v>
      </c>
      <c r="T1432" s="50" t="s">
        <v>2257</v>
      </c>
      <c r="U1432" s="50" t="s">
        <v>30</v>
      </c>
      <c r="V1432" s="50" t="str">
        <f>VLOOKUP(A1432,Register!$D$2:$N$1317,11,0)</f>
        <v>CWIP - ADMIN BUILDING</v>
      </c>
      <c r="W1432" s="50" t="s">
        <v>29</v>
      </c>
      <c r="X1432" s="50" t="s">
        <v>29</v>
      </c>
    </row>
    <row r="1433" spans="1:24" ht="14.1" customHeight="1" x14ac:dyDescent="0.25">
      <c r="A1433" s="50" t="str">
        <f t="shared" si="22"/>
        <v>9100000033-0</v>
      </c>
      <c r="B1433" s="57" t="s">
        <v>29</v>
      </c>
      <c r="C1433" s="50" t="s">
        <v>29</v>
      </c>
      <c r="D1433" s="50" t="s">
        <v>3907</v>
      </c>
      <c r="E1433" s="50" t="s">
        <v>2814</v>
      </c>
      <c r="F1433" s="50" t="s">
        <v>29</v>
      </c>
      <c r="G1433" s="50" t="s">
        <v>29</v>
      </c>
      <c r="H1433" s="50" t="s">
        <v>2904</v>
      </c>
      <c r="I1433" s="58">
        <v>45351</v>
      </c>
      <c r="J1433" s="50" t="s">
        <v>2816</v>
      </c>
      <c r="K1433" s="59">
        <v>8201</v>
      </c>
      <c r="L1433" s="50" t="s">
        <v>37</v>
      </c>
      <c r="M1433" s="51" t="s">
        <v>2747</v>
      </c>
      <c r="N1433" s="50" t="s">
        <v>29</v>
      </c>
      <c r="O1433" s="50" t="s">
        <v>32</v>
      </c>
      <c r="P1433" s="50" t="s">
        <v>32</v>
      </c>
      <c r="Q1433" s="50" t="s">
        <v>2258</v>
      </c>
      <c r="R1433" s="50" t="s">
        <v>29</v>
      </c>
      <c r="S1433" s="50" t="s">
        <v>2751</v>
      </c>
      <c r="T1433" s="50" t="s">
        <v>2257</v>
      </c>
      <c r="U1433" s="50" t="s">
        <v>30</v>
      </c>
      <c r="V1433" s="50" t="str">
        <f>VLOOKUP(A1433,Register!$D$2:$N$1317,11,0)</f>
        <v>CWIP - ADMIN BUILDING</v>
      </c>
      <c r="W1433" s="50" t="s">
        <v>29</v>
      </c>
      <c r="X1433" s="50" t="s">
        <v>29</v>
      </c>
    </row>
    <row r="1434" spans="1:24" ht="14.1" customHeight="1" x14ac:dyDescent="0.25">
      <c r="A1434" s="50" t="str">
        <f t="shared" si="22"/>
        <v>9100000033-0</v>
      </c>
      <c r="B1434" s="57" t="s">
        <v>29</v>
      </c>
      <c r="C1434" s="50" t="s">
        <v>29</v>
      </c>
      <c r="D1434" s="50" t="s">
        <v>3907</v>
      </c>
      <c r="E1434" s="50" t="s">
        <v>2814</v>
      </c>
      <c r="F1434" s="50" t="s">
        <v>29</v>
      </c>
      <c r="G1434" s="50" t="s">
        <v>29</v>
      </c>
      <c r="H1434" s="50" t="s">
        <v>2904</v>
      </c>
      <c r="I1434" s="58">
        <v>45351</v>
      </c>
      <c r="J1434" s="50" t="s">
        <v>2816</v>
      </c>
      <c r="K1434" s="59">
        <v>43850</v>
      </c>
      <c r="L1434" s="50" t="s">
        <v>37</v>
      </c>
      <c r="M1434" s="51" t="s">
        <v>2747</v>
      </c>
      <c r="N1434" s="50" t="s">
        <v>29</v>
      </c>
      <c r="O1434" s="50" t="s">
        <v>32</v>
      </c>
      <c r="P1434" s="50" t="s">
        <v>32</v>
      </c>
      <c r="Q1434" s="50" t="s">
        <v>2258</v>
      </c>
      <c r="R1434" s="50" t="s">
        <v>29</v>
      </c>
      <c r="S1434" s="50" t="s">
        <v>2751</v>
      </c>
      <c r="T1434" s="50" t="s">
        <v>2257</v>
      </c>
      <c r="U1434" s="50" t="s">
        <v>30</v>
      </c>
      <c r="V1434" s="50" t="str">
        <f>VLOOKUP(A1434,Register!$D$2:$N$1317,11,0)</f>
        <v>CWIP - ADMIN BUILDING</v>
      </c>
      <c r="W1434" s="50" t="s">
        <v>29</v>
      </c>
      <c r="X1434" s="50" t="s">
        <v>29</v>
      </c>
    </row>
    <row r="1435" spans="1:24" ht="14.1" customHeight="1" x14ac:dyDescent="0.25">
      <c r="A1435" s="50" t="str">
        <f t="shared" si="22"/>
        <v>9100000033-0</v>
      </c>
      <c r="B1435" s="57" t="s">
        <v>29</v>
      </c>
      <c r="C1435" s="50" t="s">
        <v>29</v>
      </c>
      <c r="D1435" s="50" t="s">
        <v>3907</v>
      </c>
      <c r="E1435" s="50" t="s">
        <v>2814</v>
      </c>
      <c r="F1435" s="50" t="s">
        <v>29</v>
      </c>
      <c r="G1435" s="50" t="s">
        <v>29</v>
      </c>
      <c r="H1435" s="50" t="s">
        <v>2904</v>
      </c>
      <c r="I1435" s="58">
        <v>45351</v>
      </c>
      <c r="J1435" s="50" t="s">
        <v>2816</v>
      </c>
      <c r="K1435" s="59">
        <v>40600</v>
      </c>
      <c r="L1435" s="50" t="s">
        <v>37</v>
      </c>
      <c r="M1435" s="51" t="s">
        <v>2747</v>
      </c>
      <c r="N1435" s="50" t="s">
        <v>29</v>
      </c>
      <c r="O1435" s="50" t="s">
        <v>32</v>
      </c>
      <c r="P1435" s="50" t="s">
        <v>32</v>
      </c>
      <c r="Q1435" s="50" t="s">
        <v>2258</v>
      </c>
      <c r="R1435" s="50" t="s">
        <v>29</v>
      </c>
      <c r="S1435" s="50" t="s">
        <v>2751</v>
      </c>
      <c r="T1435" s="50" t="s">
        <v>2257</v>
      </c>
      <c r="U1435" s="50" t="s">
        <v>30</v>
      </c>
      <c r="V1435" s="50" t="str">
        <f>VLOOKUP(A1435,Register!$D$2:$N$1317,11,0)</f>
        <v>CWIP - ADMIN BUILDING</v>
      </c>
      <c r="W1435" s="50" t="s">
        <v>29</v>
      </c>
      <c r="X1435" s="50" t="s">
        <v>29</v>
      </c>
    </row>
    <row r="1436" spans="1:24" ht="14.1" customHeight="1" x14ac:dyDescent="0.25">
      <c r="A1436" s="50" t="str">
        <f t="shared" si="22"/>
        <v>9100000033-0</v>
      </c>
      <c r="B1436" s="57" t="s">
        <v>29</v>
      </c>
      <c r="C1436" s="50" t="s">
        <v>29</v>
      </c>
      <c r="D1436" s="50" t="s">
        <v>3907</v>
      </c>
      <c r="E1436" s="50" t="s">
        <v>2814</v>
      </c>
      <c r="F1436" s="50" t="s">
        <v>29</v>
      </c>
      <c r="G1436" s="50" t="s">
        <v>29</v>
      </c>
      <c r="H1436" s="50" t="s">
        <v>2904</v>
      </c>
      <c r="I1436" s="58">
        <v>45351</v>
      </c>
      <c r="J1436" s="50" t="s">
        <v>2816</v>
      </c>
      <c r="K1436" s="59">
        <v>300231.88</v>
      </c>
      <c r="L1436" s="50" t="s">
        <v>37</v>
      </c>
      <c r="M1436" s="51" t="s">
        <v>2747</v>
      </c>
      <c r="N1436" s="50" t="s">
        <v>29</v>
      </c>
      <c r="O1436" s="50" t="s">
        <v>32</v>
      </c>
      <c r="P1436" s="50" t="s">
        <v>32</v>
      </c>
      <c r="Q1436" s="50" t="s">
        <v>2258</v>
      </c>
      <c r="R1436" s="50" t="s">
        <v>29</v>
      </c>
      <c r="S1436" s="50" t="s">
        <v>2751</v>
      </c>
      <c r="T1436" s="50" t="s">
        <v>2257</v>
      </c>
      <c r="U1436" s="50" t="s">
        <v>30</v>
      </c>
      <c r="V1436" s="50" t="str">
        <f>VLOOKUP(A1436,Register!$D$2:$N$1317,11,0)</f>
        <v>CWIP - ADMIN BUILDING</v>
      </c>
      <c r="W1436" s="50" t="s">
        <v>29</v>
      </c>
      <c r="X1436" s="50" t="s">
        <v>29</v>
      </c>
    </row>
    <row r="1437" spans="1:24" ht="14.1" customHeight="1" x14ac:dyDescent="0.25">
      <c r="A1437" s="50" t="str">
        <f t="shared" si="22"/>
        <v>9100000033-0</v>
      </c>
      <c r="B1437" s="57" t="s">
        <v>29</v>
      </c>
      <c r="C1437" s="50" t="s">
        <v>29</v>
      </c>
      <c r="D1437" s="50" t="s">
        <v>3907</v>
      </c>
      <c r="E1437" s="50" t="s">
        <v>2814</v>
      </c>
      <c r="F1437" s="50" t="s">
        <v>29</v>
      </c>
      <c r="G1437" s="50" t="s">
        <v>29</v>
      </c>
      <c r="H1437" s="50" t="s">
        <v>2904</v>
      </c>
      <c r="I1437" s="58">
        <v>45351</v>
      </c>
      <c r="J1437" s="50" t="s">
        <v>2816</v>
      </c>
      <c r="K1437" s="59">
        <v>600</v>
      </c>
      <c r="L1437" s="50" t="s">
        <v>37</v>
      </c>
      <c r="M1437" s="51" t="s">
        <v>2747</v>
      </c>
      <c r="N1437" s="50" t="s">
        <v>29</v>
      </c>
      <c r="O1437" s="50" t="s">
        <v>32</v>
      </c>
      <c r="P1437" s="50" t="s">
        <v>32</v>
      </c>
      <c r="Q1437" s="50" t="s">
        <v>2258</v>
      </c>
      <c r="R1437" s="50" t="s">
        <v>29</v>
      </c>
      <c r="S1437" s="50" t="s">
        <v>2751</v>
      </c>
      <c r="T1437" s="50" t="s">
        <v>2257</v>
      </c>
      <c r="U1437" s="50" t="s">
        <v>30</v>
      </c>
      <c r="V1437" s="50" t="str">
        <f>VLOOKUP(A1437,Register!$D$2:$N$1317,11,0)</f>
        <v>CWIP - ADMIN BUILDING</v>
      </c>
      <c r="W1437" s="50" t="s">
        <v>29</v>
      </c>
      <c r="X1437" s="50" t="s">
        <v>29</v>
      </c>
    </row>
    <row r="1438" spans="1:24" ht="14.1" customHeight="1" x14ac:dyDescent="0.25">
      <c r="A1438" s="50" t="str">
        <f t="shared" si="22"/>
        <v>9100000033-0</v>
      </c>
      <c r="B1438" s="57" t="s">
        <v>29</v>
      </c>
      <c r="C1438" s="50" t="s">
        <v>29</v>
      </c>
      <c r="D1438" s="50" t="s">
        <v>3907</v>
      </c>
      <c r="E1438" s="50" t="s">
        <v>2814</v>
      </c>
      <c r="F1438" s="50" t="s">
        <v>29</v>
      </c>
      <c r="G1438" s="50" t="s">
        <v>29</v>
      </c>
      <c r="H1438" s="50" t="s">
        <v>2904</v>
      </c>
      <c r="I1438" s="58">
        <v>45351</v>
      </c>
      <c r="J1438" s="50" t="s">
        <v>2816</v>
      </c>
      <c r="K1438" s="59">
        <v>2800</v>
      </c>
      <c r="L1438" s="50" t="s">
        <v>37</v>
      </c>
      <c r="M1438" s="51" t="s">
        <v>2747</v>
      </c>
      <c r="N1438" s="50" t="s">
        <v>29</v>
      </c>
      <c r="O1438" s="50" t="s">
        <v>32</v>
      </c>
      <c r="P1438" s="50" t="s">
        <v>32</v>
      </c>
      <c r="Q1438" s="50" t="s">
        <v>2258</v>
      </c>
      <c r="R1438" s="50" t="s">
        <v>29</v>
      </c>
      <c r="S1438" s="50" t="s">
        <v>2751</v>
      </c>
      <c r="T1438" s="50" t="s">
        <v>2257</v>
      </c>
      <c r="U1438" s="50" t="s">
        <v>30</v>
      </c>
      <c r="V1438" s="50" t="str">
        <f>VLOOKUP(A1438,Register!$D$2:$N$1317,11,0)</f>
        <v>CWIP - ADMIN BUILDING</v>
      </c>
      <c r="W1438" s="50" t="s">
        <v>29</v>
      </c>
      <c r="X1438" s="50" t="s">
        <v>29</v>
      </c>
    </row>
    <row r="1439" spans="1:24" ht="14.1" customHeight="1" x14ac:dyDescent="0.25">
      <c r="A1439" s="50" t="str">
        <f t="shared" si="22"/>
        <v>9100000033-0</v>
      </c>
      <c r="B1439" s="57" t="s">
        <v>29</v>
      </c>
      <c r="C1439" s="50" t="s">
        <v>29</v>
      </c>
      <c r="D1439" s="50" t="s">
        <v>3907</v>
      </c>
      <c r="E1439" s="50" t="s">
        <v>2814</v>
      </c>
      <c r="F1439" s="50" t="s">
        <v>29</v>
      </c>
      <c r="G1439" s="50" t="s">
        <v>29</v>
      </c>
      <c r="H1439" s="50" t="s">
        <v>2904</v>
      </c>
      <c r="I1439" s="58">
        <v>45351</v>
      </c>
      <c r="J1439" s="50" t="s">
        <v>2816</v>
      </c>
      <c r="K1439" s="59">
        <v>2000</v>
      </c>
      <c r="L1439" s="50" t="s">
        <v>37</v>
      </c>
      <c r="M1439" s="51" t="s">
        <v>2747</v>
      </c>
      <c r="N1439" s="50" t="s">
        <v>29</v>
      </c>
      <c r="O1439" s="50" t="s">
        <v>32</v>
      </c>
      <c r="P1439" s="50" t="s">
        <v>32</v>
      </c>
      <c r="Q1439" s="50" t="s">
        <v>2258</v>
      </c>
      <c r="R1439" s="50" t="s">
        <v>29</v>
      </c>
      <c r="S1439" s="50" t="s">
        <v>2751</v>
      </c>
      <c r="T1439" s="50" t="s">
        <v>2257</v>
      </c>
      <c r="U1439" s="50" t="s">
        <v>30</v>
      </c>
      <c r="V1439" s="50" t="str">
        <f>VLOOKUP(A1439,Register!$D$2:$N$1317,11,0)</f>
        <v>CWIP - ADMIN BUILDING</v>
      </c>
      <c r="W1439" s="50" t="s">
        <v>29</v>
      </c>
      <c r="X1439" s="50" t="s">
        <v>29</v>
      </c>
    </row>
    <row r="1440" spans="1:24" ht="14.1" customHeight="1" x14ac:dyDescent="0.25">
      <c r="A1440" s="50" t="str">
        <f t="shared" si="22"/>
        <v>9100000033-0</v>
      </c>
      <c r="B1440" s="57" t="s">
        <v>29</v>
      </c>
      <c r="C1440" s="50" t="s">
        <v>29</v>
      </c>
      <c r="D1440" s="50" t="s">
        <v>3908</v>
      </c>
      <c r="E1440" s="50" t="s">
        <v>2814</v>
      </c>
      <c r="F1440" s="50" t="s">
        <v>29</v>
      </c>
      <c r="G1440" s="50" t="s">
        <v>29</v>
      </c>
      <c r="H1440" s="50" t="s">
        <v>2904</v>
      </c>
      <c r="I1440" s="58">
        <v>45351</v>
      </c>
      <c r="J1440" s="50" t="s">
        <v>2816</v>
      </c>
      <c r="K1440" s="59">
        <v>850</v>
      </c>
      <c r="L1440" s="50" t="s">
        <v>37</v>
      </c>
      <c r="M1440" s="51" t="s">
        <v>2747</v>
      </c>
      <c r="N1440" s="50" t="s">
        <v>29</v>
      </c>
      <c r="O1440" s="50" t="s">
        <v>32</v>
      </c>
      <c r="P1440" s="50" t="s">
        <v>32</v>
      </c>
      <c r="Q1440" s="50" t="s">
        <v>2258</v>
      </c>
      <c r="R1440" s="50" t="s">
        <v>29</v>
      </c>
      <c r="S1440" s="50" t="s">
        <v>2751</v>
      </c>
      <c r="T1440" s="50" t="s">
        <v>2257</v>
      </c>
      <c r="U1440" s="50" t="s">
        <v>30</v>
      </c>
      <c r="V1440" s="50" t="str">
        <f>VLOOKUP(A1440,Register!$D$2:$N$1317,11,0)</f>
        <v>CWIP - ADMIN BUILDING</v>
      </c>
      <c r="W1440" s="50" t="s">
        <v>29</v>
      </c>
      <c r="X1440" s="50" t="s">
        <v>29</v>
      </c>
    </row>
    <row r="1441" spans="1:24" ht="14.1" customHeight="1" x14ac:dyDescent="0.25">
      <c r="A1441" s="50" t="str">
        <f t="shared" si="22"/>
        <v>9100000033-0</v>
      </c>
      <c r="B1441" s="57" t="s">
        <v>29</v>
      </c>
      <c r="C1441" s="50" t="s">
        <v>29</v>
      </c>
      <c r="D1441" s="50" t="s">
        <v>3908</v>
      </c>
      <c r="E1441" s="50" t="s">
        <v>2814</v>
      </c>
      <c r="F1441" s="50" t="s">
        <v>29</v>
      </c>
      <c r="G1441" s="50" t="s">
        <v>29</v>
      </c>
      <c r="H1441" s="50" t="s">
        <v>2904</v>
      </c>
      <c r="I1441" s="58">
        <v>45351</v>
      </c>
      <c r="J1441" s="50" t="s">
        <v>2816</v>
      </c>
      <c r="K1441" s="59">
        <v>8390</v>
      </c>
      <c r="L1441" s="50" t="s">
        <v>37</v>
      </c>
      <c r="M1441" s="51" t="s">
        <v>2747</v>
      </c>
      <c r="N1441" s="50" t="s">
        <v>29</v>
      </c>
      <c r="O1441" s="50" t="s">
        <v>32</v>
      </c>
      <c r="P1441" s="50" t="s">
        <v>32</v>
      </c>
      <c r="Q1441" s="50" t="s">
        <v>2258</v>
      </c>
      <c r="R1441" s="50" t="s">
        <v>29</v>
      </c>
      <c r="S1441" s="50" t="s">
        <v>2751</v>
      </c>
      <c r="T1441" s="50" t="s">
        <v>2257</v>
      </c>
      <c r="U1441" s="50" t="s">
        <v>30</v>
      </c>
      <c r="V1441" s="50" t="str">
        <f>VLOOKUP(A1441,Register!$D$2:$N$1317,11,0)</f>
        <v>CWIP - ADMIN BUILDING</v>
      </c>
      <c r="W1441" s="50" t="s">
        <v>29</v>
      </c>
      <c r="X1441" s="50" t="s">
        <v>29</v>
      </c>
    </row>
    <row r="1442" spans="1:24" ht="14.1" customHeight="1" x14ac:dyDescent="0.25">
      <c r="A1442" s="50" t="str">
        <f t="shared" si="22"/>
        <v>9100000033-0</v>
      </c>
      <c r="B1442" s="57" t="s">
        <v>29</v>
      </c>
      <c r="C1442" s="50" t="s">
        <v>29</v>
      </c>
      <c r="D1442" s="50" t="s">
        <v>3908</v>
      </c>
      <c r="E1442" s="50" t="s">
        <v>2814</v>
      </c>
      <c r="F1442" s="50" t="s">
        <v>29</v>
      </c>
      <c r="G1442" s="50" t="s">
        <v>29</v>
      </c>
      <c r="H1442" s="50" t="s">
        <v>2904</v>
      </c>
      <c r="I1442" s="58">
        <v>45351</v>
      </c>
      <c r="J1442" s="50" t="s">
        <v>2816</v>
      </c>
      <c r="K1442" s="59">
        <v>24750</v>
      </c>
      <c r="L1442" s="50" t="s">
        <v>37</v>
      </c>
      <c r="M1442" s="51" t="s">
        <v>2747</v>
      </c>
      <c r="N1442" s="50" t="s">
        <v>29</v>
      </c>
      <c r="O1442" s="50" t="s">
        <v>32</v>
      </c>
      <c r="P1442" s="50" t="s">
        <v>32</v>
      </c>
      <c r="Q1442" s="50" t="s">
        <v>2258</v>
      </c>
      <c r="R1442" s="50" t="s">
        <v>29</v>
      </c>
      <c r="S1442" s="50" t="s">
        <v>2751</v>
      </c>
      <c r="T1442" s="50" t="s">
        <v>2257</v>
      </c>
      <c r="U1442" s="50" t="s">
        <v>30</v>
      </c>
      <c r="V1442" s="50" t="str">
        <f>VLOOKUP(A1442,Register!$D$2:$N$1317,11,0)</f>
        <v>CWIP - ADMIN BUILDING</v>
      </c>
      <c r="W1442" s="50" t="s">
        <v>29</v>
      </c>
      <c r="X1442" s="50" t="s">
        <v>29</v>
      </c>
    </row>
    <row r="1443" spans="1:24" ht="14.1" customHeight="1" x14ac:dyDescent="0.25">
      <c r="A1443" s="50" t="str">
        <f t="shared" si="22"/>
        <v>9100000033-0</v>
      </c>
      <c r="B1443" s="57" t="s">
        <v>29</v>
      </c>
      <c r="C1443" s="50" t="s">
        <v>29</v>
      </c>
      <c r="D1443" s="50" t="s">
        <v>3908</v>
      </c>
      <c r="E1443" s="50" t="s">
        <v>2814</v>
      </c>
      <c r="F1443" s="50" t="s">
        <v>29</v>
      </c>
      <c r="G1443" s="50" t="s">
        <v>29</v>
      </c>
      <c r="H1443" s="50" t="s">
        <v>2904</v>
      </c>
      <c r="I1443" s="58">
        <v>45351</v>
      </c>
      <c r="J1443" s="50" t="s">
        <v>2816</v>
      </c>
      <c r="K1443" s="59">
        <v>14368</v>
      </c>
      <c r="L1443" s="50" t="s">
        <v>37</v>
      </c>
      <c r="M1443" s="51" t="s">
        <v>2747</v>
      </c>
      <c r="N1443" s="50" t="s">
        <v>29</v>
      </c>
      <c r="O1443" s="50" t="s">
        <v>32</v>
      </c>
      <c r="P1443" s="50" t="s">
        <v>32</v>
      </c>
      <c r="Q1443" s="50" t="s">
        <v>2258</v>
      </c>
      <c r="R1443" s="50" t="s">
        <v>29</v>
      </c>
      <c r="S1443" s="50" t="s">
        <v>2751</v>
      </c>
      <c r="T1443" s="50" t="s">
        <v>2257</v>
      </c>
      <c r="U1443" s="50" t="s">
        <v>30</v>
      </c>
      <c r="V1443" s="50" t="str">
        <f>VLOOKUP(A1443,Register!$D$2:$N$1317,11,0)</f>
        <v>CWIP - ADMIN BUILDING</v>
      </c>
      <c r="W1443" s="50" t="s">
        <v>29</v>
      </c>
      <c r="X1443" s="50" t="s">
        <v>29</v>
      </c>
    </row>
    <row r="1444" spans="1:24" ht="14.1" customHeight="1" x14ac:dyDescent="0.25">
      <c r="A1444" s="50" t="str">
        <f t="shared" si="22"/>
        <v>9100000033-0</v>
      </c>
      <c r="B1444" s="57" t="s">
        <v>29</v>
      </c>
      <c r="C1444" s="50" t="s">
        <v>29</v>
      </c>
      <c r="D1444" s="50" t="s">
        <v>3908</v>
      </c>
      <c r="E1444" s="50" t="s">
        <v>2814</v>
      </c>
      <c r="F1444" s="50" t="s">
        <v>29</v>
      </c>
      <c r="G1444" s="50" t="s">
        <v>29</v>
      </c>
      <c r="H1444" s="50" t="s">
        <v>2904</v>
      </c>
      <c r="I1444" s="58">
        <v>45351</v>
      </c>
      <c r="J1444" s="50" t="s">
        <v>2816</v>
      </c>
      <c r="K1444" s="59">
        <v>1500</v>
      </c>
      <c r="L1444" s="50" t="s">
        <v>37</v>
      </c>
      <c r="M1444" s="51" t="s">
        <v>2747</v>
      </c>
      <c r="N1444" s="50" t="s">
        <v>29</v>
      </c>
      <c r="O1444" s="50" t="s">
        <v>32</v>
      </c>
      <c r="P1444" s="50" t="s">
        <v>32</v>
      </c>
      <c r="Q1444" s="50" t="s">
        <v>2258</v>
      </c>
      <c r="R1444" s="50" t="s">
        <v>29</v>
      </c>
      <c r="S1444" s="50" t="s">
        <v>2751</v>
      </c>
      <c r="T1444" s="50" t="s">
        <v>2257</v>
      </c>
      <c r="U1444" s="50" t="s">
        <v>30</v>
      </c>
      <c r="V1444" s="50" t="str">
        <f>VLOOKUP(A1444,Register!$D$2:$N$1317,11,0)</f>
        <v>CWIP - ADMIN BUILDING</v>
      </c>
      <c r="W1444" s="50" t="s">
        <v>29</v>
      </c>
      <c r="X1444" s="50" t="s">
        <v>29</v>
      </c>
    </row>
    <row r="1445" spans="1:24" ht="14.1" customHeight="1" x14ac:dyDescent="0.25">
      <c r="A1445" s="50" t="str">
        <f t="shared" si="22"/>
        <v>9100000033-0</v>
      </c>
      <c r="B1445" s="57" t="s">
        <v>29</v>
      </c>
      <c r="C1445" s="50" t="s">
        <v>29</v>
      </c>
      <c r="D1445" s="50" t="s">
        <v>3908</v>
      </c>
      <c r="E1445" s="50" t="s">
        <v>2814</v>
      </c>
      <c r="F1445" s="50" t="s">
        <v>29</v>
      </c>
      <c r="G1445" s="50" t="s">
        <v>29</v>
      </c>
      <c r="H1445" s="50" t="s">
        <v>2904</v>
      </c>
      <c r="I1445" s="58">
        <v>45351</v>
      </c>
      <c r="J1445" s="50" t="s">
        <v>2816</v>
      </c>
      <c r="K1445" s="59">
        <v>40000</v>
      </c>
      <c r="L1445" s="50" t="s">
        <v>37</v>
      </c>
      <c r="M1445" s="51" t="s">
        <v>2747</v>
      </c>
      <c r="N1445" s="50" t="s">
        <v>29</v>
      </c>
      <c r="O1445" s="50" t="s">
        <v>32</v>
      </c>
      <c r="P1445" s="50" t="s">
        <v>32</v>
      </c>
      <c r="Q1445" s="50" t="s">
        <v>2258</v>
      </c>
      <c r="R1445" s="50" t="s">
        <v>29</v>
      </c>
      <c r="S1445" s="50" t="s">
        <v>2751</v>
      </c>
      <c r="T1445" s="50" t="s">
        <v>2257</v>
      </c>
      <c r="U1445" s="50" t="s">
        <v>30</v>
      </c>
      <c r="V1445" s="50" t="str">
        <f>VLOOKUP(A1445,Register!$D$2:$N$1317,11,0)</f>
        <v>CWIP - ADMIN BUILDING</v>
      </c>
      <c r="W1445" s="50" t="s">
        <v>29</v>
      </c>
      <c r="X1445" s="50" t="s">
        <v>29</v>
      </c>
    </row>
    <row r="1446" spans="1:24" ht="14.1" customHeight="1" x14ac:dyDescent="0.25">
      <c r="A1446" s="50" t="str">
        <f t="shared" si="22"/>
        <v>9100000033-0</v>
      </c>
      <c r="B1446" s="57" t="s">
        <v>29</v>
      </c>
      <c r="C1446" s="50" t="s">
        <v>29</v>
      </c>
      <c r="D1446" s="50" t="s">
        <v>3908</v>
      </c>
      <c r="E1446" s="50" t="s">
        <v>2814</v>
      </c>
      <c r="F1446" s="50" t="s">
        <v>29</v>
      </c>
      <c r="G1446" s="50" t="s">
        <v>29</v>
      </c>
      <c r="H1446" s="50" t="s">
        <v>2904</v>
      </c>
      <c r="I1446" s="58">
        <v>45351</v>
      </c>
      <c r="J1446" s="50" t="s">
        <v>2816</v>
      </c>
      <c r="K1446" s="59">
        <v>84177</v>
      </c>
      <c r="L1446" s="50" t="s">
        <v>37</v>
      </c>
      <c r="M1446" s="51" t="s">
        <v>2747</v>
      </c>
      <c r="N1446" s="50" t="s">
        <v>29</v>
      </c>
      <c r="O1446" s="50" t="s">
        <v>32</v>
      </c>
      <c r="P1446" s="50" t="s">
        <v>32</v>
      </c>
      <c r="Q1446" s="50" t="s">
        <v>2258</v>
      </c>
      <c r="R1446" s="50" t="s">
        <v>29</v>
      </c>
      <c r="S1446" s="50" t="s">
        <v>2751</v>
      </c>
      <c r="T1446" s="50" t="s">
        <v>2257</v>
      </c>
      <c r="U1446" s="50" t="s">
        <v>30</v>
      </c>
      <c r="V1446" s="50" t="str">
        <f>VLOOKUP(A1446,Register!$D$2:$N$1317,11,0)</f>
        <v>CWIP - ADMIN BUILDING</v>
      </c>
      <c r="W1446" s="50" t="s">
        <v>29</v>
      </c>
      <c r="X1446" s="50" t="s">
        <v>29</v>
      </c>
    </row>
    <row r="1447" spans="1:24" ht="14.1" customHeight="1" x14ac:dyDescent="0.25">
      <c r="A1447" s="50" t="str">
        <f t="shared" si="22"/>
        <v>9100000033-0</v>
      </c>
      <c r="B1447" s="57" t="s">
        <v>29</v>
      </c>
      <c r="C1447" s="50" t="s">
        <v>29</v>
      </c>
      <c r="D1447" s="50" t="s">
        <v>3908</v>
      </c>
      <c r="E1447" s="50" t="s">
        <v>2814</v>
      </c>
      <c r="F1447" s="50" t="s">
        <v>29</v>
      </c>
      <c r="G1447" s="50" t="s">
        <v>29</v>
      </c>
      <c r="H1447" s="50" t="s">
        <v>2904</v>
      </c>
      <c r="I1447" s="58">
        <v>45351</v>
      </c>
      <c r="J1447" s="50" t="s">
        <v>2816</v>
      </c>
      <c r="K1447" s="59">
        <v>12690</v>
      </c>
      <c r="L1447" s="50" t="s">
        <v>37</v>
      </c>
      <c r="M1447" s="51" t="s">
        <v>2747</v>
      </c>
      <c r="N1447" s="50" t="s">
        <v>29</v>
      </c>
      <c r="O1447" s="50" t="s">
        <v>32</v>
      </c>
      <c r="P1447" s="50" t="s">
        <v>32</v>
      </c>
      <c r="Q1447" s="50" t="s">
        <v>2258</v>
      </c>
      <c r="R1447" s="50" t="s">
        <v>29</v>
      </c>
      <c r="S1447" s="50" t="s">
        <v>2751</v>
      </c>
      <c r="T1447" s="50" t="s">
        <v>2257</v>
      </c>
      <c r="U1447" s="50" t="s">
        <v>30</v>
      </c>
      <c r="V1447" s="50" t="str">
        <f>VLOOKUP(A1447,Register!$D$2:$N$1317,11,0)</f>
        <v>CWIP - ADMIN BUILDING</v>
      </c>
      <c r="W1447" s="50" t="s">
        <v>29</v>
      </c>
      <c r="X1447" s="50" t="s">
        <v>29</v>
      </c>
    </row>
    <row r="1448" spans="1:24" ht="14.1" customHeight="1" x14ac:dyDescent="0.25">
      <c r="A1448" s="50" t="str">
        <f t="shared" si="22"/>
        <v>9100000033-0</v>
      </c>
      <c r="B1448" s="57" t="s">
        <v>29</v>
      </c>
      <c r="C1448" s="50" t="s">
        <v>29</v>
      </c>
      <c r="D1448" s="50" t="s">
        <v>3908</v>
      </c>
      <c r="E1448" s="50" t="s">
        <v>2814</v>
      </c>
      <c r="F1448" s="50" t="s">
        <v>29</v>
      </c>
      <c r="G1448" s="50" t="s">
        <v>29</v>
      </c>
      <c r="H1448" s="50" t="s">
        <v>2904</v>
      </c>
      <c r="I1448" s="58">
        <v>45351</v>
      </c>
      <c r="J1448" s="50" t="s">
        <v>2816</v>
      </c>
      <c r="K1448" s="59">
        <v>209756.25</v>
      </c>
      <c r="L1448" s="50" t="s">
        <v>37</v>
      </c>
      <c r="M1448" s="51" t="s">
        <v>2747</v>
      </c>
      <c r="N1448" s="50" t="s">
        <v>29</v>
      </c>
      <c r="O1448" s="50" t="s">
        <v>32</v>
      </c>
      <c r="P1448" s="50" t="s">
        <v>32</v>
      </c>
      <c r="Q1448" s="50" t="s">
        <v>2258</v>
      </c>
      <c r="R1448" s="50" t="s">
        <v>29</v>
      </c>
      <c r="S1448" s="50" t="s">
        <v>2751</v>
      </c>
      <c r="T1448" s="50" t="s">
        <v>2257</v>
      </c>
      <c r="U1448" s="50" t="s">
        <v>30</v>
      </c>
      <c r="V1448" s="50" t="str">
        <f>VLOOKUP(A1448,Register!$D$2:$N$1317,11,0)</f>
        <v>CWIP - ADMIN BUILDING</v>
      </c>
      <c r="W1448" s="50" t="s">
        <v>29</v>
      </c>
      <c r="X1448" s="50" t="s">
        <v>29</v>
      </c>
    </row>
    <row r="1449" spans="1:24" ht="14.1" customHeight="1" x14ac:dyDescent="0.25">
      <c r="A1449" s="50" t="str">
        <f t="shared" si="22"/>
        <v>9100000033-0</v>
      </c>
      <c r="B1449" s="57" t="s">
        <v>29</v>
      </c>
      <c r="C1449" s="50" t="s">
        <v>29</v>
      </c>
      <c r="D1449" s="50" t="s">
        <v>3908</v>
      </c>
      <c r="E1449" s="50" t="s">
        <v>2814</v>
      </c>
      <c r="F1449" s="50" t="s">
        <v>29</v>
      </c>
      <c r="G1449" s="50" t="s">
        <v>29</v>
      </c>
      <c r="H1449" s="50" t="s">
        <v>2904</v>
      </c>
      <c r="I1449" s="58">
        <v>45351</v>
      </c>
      <c r="J1449" s="50" t="s">
        <v>2816</v>
      </c>
      <c r="K1449" s="59">
        <v>41785.99</v>
      </c>
      <c r="L1449" s="50" t="s">
        <v>37</v>
      </c>
      <c r="M1449" s="51" t="s">
        <v>2747</v>
      </c>
      <c r="N1449" s="50" t="s">
        <v>29</v>
      </c>
      <c r="O1449" s="50" t="s">
        <v>32</v>
      </c>
      <c r="P1449" s="50" t="s">
        <v>32</v>
      </c>
      <c r="Q1449" s="50" t="s">
        <v>2258</v>
      </c>
      <c r="R1449" s="50" t="s">
        <v>29</v>
      </c>
      <c r="S1449" s="50" t="s">
        <v>2751</v>
      </c>
      <c r="T1449" s="50" t="s">
        <v>2257</v>
      </c>
      <c r="U1449" s="50" t="s">
        <v>30</v>
      </c>
      <c r="V1449" s="50" t="str">
        <f>VLOOKUP(A1449,Register!$D$2:$N$1317,11,0)</f>
        <v>CWIP - ADMIN BUILDING</v>
      </c>
      <c r="W1449" s="50" t="s">
        <v>29</v>
      </c>
      <c r="X1449" s="50" t="s">
        <v>29</v>
      </c>
    </row>
    <row r="1450" spans="1:24" ht="14.1" customHeight="1" x14ac:dyDescent="0.25">
      <c r="A1450" s="50" t="str">
        <f t="shared" si="22"/>
        <v>9100000033-0</v>
      </c>
      <c r="B1450" s="57" t="s">
        <v>29</v>
      </c>
      <c r="C1450" s="50" t="s">
        <v>29</v>
      </c>
      <c r="D1450" s="50" t="s">
        <v>3908</v>
      </c>
      <c r="E1450" s="50" t="s">
        <v>2814</v>
      </c>
      <c r="F1450" s="50" t="s">
        <v>29</v>
      </c>
      <c r="G1450" s="50" t="s">
        <v>29</v>
      </c>
      <c r="H1450" s="50" t="s">
        <v>2904</v>
      </c>
      <c r="I1450" s="58">
        <v>45351</v>
      </c>
      <c r="J1450" s="50" t="s">
        <v>2816</v>
      </c>
      <c r="K1450" s="59">
        <v>1518.72</v>
      </c>
      <c r="L1450" s="50" t="s">
        <v>37</v>
      </c>
      <c r="M1450" s="51" t="s">
        <v>2747</v>
      </c>
      <c r="N1450" s="50" t="s">
        <v>29</v>
      </c>
      <c r="O1450" s="50" t="s">
        <v>32</v>
      </c>
      <c r="P1450" s="50" t="s">
        <v>32</v>
      </c>
      <c r="Q1450" s="50" t="s">
        <v>2258</v>
      </c>
      <c r="R1450" s="50" t="s">
        <v>29</v>
      </c>
      <c r="S1450" s="50" t="s">
        <v>2751</v>
      </c>
      <c r="T1450" s="50" t="s">
        <v>2257</v>
      </c>
      <c r="U1450" s="50" t="s">
        <v>30</v>
      </c>
      <c r="V1450" s="50" t="str">
        <f>VLOOKUP(A1450,Register!$D$2:$N$1317,11,0)</f>
        <v>CWIP - ADMIN BUILDING</v>
      </c>
      <c r="W1450" s="50" t="s">
        <v>29</v>
      </c>
      <c r="X1450" s="50" t="s">
        <v>29</v>
      </c>
    </row>
    <row r="1451" spans="1:24" ht="14.1" customHeight="1" x14ac:dyDescent="0.25">
      <c r="A1451" s="50" t="str">
        <f t="shared" si="22"/>
        <v>9100000033-0</v>
      </c>
      <c r="B1451" s="57" t="s">
        <v>29</v>
      </c>
      <c r="C1451" s="50" t="s">
        <v>29</v>
      </c>
      <c r="D1451" s="50" t="s">
        <v>3908</v>
      </c>
      <c r="E1451" s="50" t="s">
        <v>2814</v>
      </c>
      <c r="F1451" s="50" t="s">
        <v>29</v>
      </c>
      <c r="G1451" s="50" t="s">
        <v>29</v>
      </c>
      <c r="H1451" s="50" t="s">
        <v>2904</v>
      </c>
      <c r="I1451" s="58">
        <v>45351</v>
      </c>
      <c r="J1451" s="50" t="s">
        <v>2816</v>
      </c>
      <c r="K1451" s="59">
        <v>549.12</v>
      </c>
      <c r="L1451" s="50" t="s">
        <v>37</v>
      </c>
      <c r="M1451" s="51" t="s">
        <v>2747</v>
      </c>
      <c r="N1451" s="50" t="s">
        <v>29</v>
      </c>
      <c r="O1451" s="50" t="s">
        <v>32</v>
      </c>
      <c r="P1451" s="50" t="s">
        <v>32</v>
      </c>
      <c r="Q1451" s="50" t="s">
        <v>2258</v>
      </c>
      <c r="R1451" s="50" t="s">
        <v>29</v>
      </c>
      <c r="S1451" s="50" t="s">
        <v>2751</v>
      </c>
      <c r="T1451" s="50" t="s">
        <v>2257</v>
      </c>
      <c r="U1451" s="50" t="s">
        <v>30</v>
      </c>
      <c r="V1451" s="50" t="str">
        <f>VLOOKUP(A1451,Register!$D$2:$N$1317,11,0)</f>
        <v>CWIP - ADMIN BUILDING</v>
      </c>
      <c r="W1451" s="50" t="s">
        <v>29</v>
      </c>
      <c r="X1451" s="50" t="s">
        <v>29</v>
      </c>
    </row>
    <row r="1452" spans="1:24" ht="14.1" customHeight="1" x14ac:dyDescent="0.25">
      <c r="A1452" s="50" t="str">
        <f t="shared" si="22"/>
        <v>9100000033-0</v>
      </c>
      <c r="B1452" s="57" t="s">
        <v>29</v>
      </c>
      <c r="C1452" s="50" t="s">
        <v>29</v>
      </c>
      <c r="D1452" s="50" t="s">
        <v>3908</v>
      </c>
      <c r="E1452" s="50" t="s">
        <v>2814</v>
      </c>
      <c r="F1452" s="50" t="s">
        <v>29</v>
      </c>
      <c r="G1452" s="50" t="s">
        <v>29</v>
      </c>
      <c r="H1452" s="50" t="s">
        <v>2904</v>
      </c>
      <c r="I1452" s="58">
        <v>45351</v>
      </c>
      <c r="J1452" s="50" t="s">
        <v>2816</v>
      </c>
      <c r="K1452" s="59">
        <v>4542.16</v>
      </c>
      <c r="L1452" s="50" t="s">
        <v>37</v>
      </c>
      <c r="M1452" s="51" t="s">
        <v>2747</v>
      </c>
      <c r="N1452" s="50" t="s">
        <v>29</v>
      </c>
      <c r="O1452" s="50" t="s">
        <v>32</v>
      </c>
      <c r="P1452" s="50" t="s">
        <v>32</v>
      </c>
      <c r="Q1452" s="50" t="s">
        <v>2258</v>
      </c>
      <c r="R1452" s="50" t="s">
        <v>29</v>
      </c>
      <c r="S1452" s="50" t="s">
        <v>2751</v>
      </c>
      <c r="T1452" s="50" t="s">
        <v>2257</v>
      </c>
      <c r="U1452" s="50" t="s">
        <v>30</v>
      </c>
      <c r="V1452" s="50" t="str">
        <f>VLOOKUP(A1452,Register!$D$2:$N$1317,11,0)</f>
        <v>CWIP - ADMIN BUILDING</v>
      </c>
      <c r="W1452" s="50" t="s">
        <v>29</v>
      </c>
      <c r="X1452" s="50" t="s">
        <v>29</v>
      </c>
    </row>
    <row r="1453" spans="1:24" ht="14.1" customHeight="1" x14ac:dyDescent="0.25">
      <c r="A1453" s="50" t="str">
        <f t="shared" si="22"/>
        <v>9100000033-0</v>
      </c>
      <c r="B1453" s="57" t="s">
        <v>29</v>
      </c>
      <c r="C1453" s="50" t="s">
        <v>29</v>
      </c>
      <c r="D1453" s="50" t="s">
        <v>3908</v>
      </c>
      <c r="E1453" s="50" t="s">
        <v>2814</v>
      </c>
      <c r="F1453" s="50" t="s">
        <v>29</v>
      </c>
      <c r="G1453" s="50" t="s">
        <v>29</v>
      </c>
      <c r="H1453" s="50" t="s">
        <v>2904</v>
      </c>
      <c r="I1453" s="58">
        <v>45351</v>
      </c>
      <c r="J1453" s="50" t="s">
        <v>2816</v>
      </c>
      <c r="K1453" s="59">
        <v>54500</v>
      </c>
      <c r="L1453" s="50" t="s">
        <v>37</v>
      </c>
      <c r="M1453" s="51" t="s">
        <v>2747</v>
      </c>
      <c r="N1453" s="50" t="s">
        <v>29</v>
      </c>
      <c r="O1453" s="50" t="s">
        <v>32</v>
      </c>
      <c r="P1453" s="50" t="s">
        <v>32</v>
      </c>
      <c r="Q1453" s="50" t="s">
        <v>2258</v>
      </c>
      <c r="R1453" s="50" t="s">
        <v>29</v>
      </c>
      <c r="S1453" s="50" t="s">
        <v>2751</v>
      </c>
      <c r="T1453" s="50" t="s">
        <v>2257</v>
      </c>
      <c r="U1453" s="50" t="s">
        <v>30</v>
      </c>
      <c r="V1453" s="50" t="str">
        <f>VLOOKUP(A1453,Register!$D$2:$N$1317,11,0)</f>
        <v>CWIP - ADMIN BUILDING</v>
      </c>
      <c r="W1453" s="50" t="s">
        <v>29</v>
      </c>
      <c r="X1453" s="50" t="s">
        <v>29</v>
      </c>
    </row>
    <row r="1454" spans="1:24" ht="14.1" customHeight="1" x14ac:dyDescent="0.25">
      <c r="A1454" s="50" t="str">
        <f t="shared" si="22"/>
        <v>9100000033-0</v>
      </c>
      <c r="B1454" s="57" t="s">
        <v>29</v>
      </c>
      <c r="C1454" s="50" t="s">
        <v>29</v>
      </c>
      <c r="D1454" s="50" t="s">
        <v>3908</v>
      </c>
      <c r="E1454" s="50" t="s">
        <v>2814</v>
      </c>
      <c r="F1454" s="50" t="s">
        <v>29</v>
      </c>
      <c r="G1454" s="50" t="s">
        <v>29</v>
      </c>
      <c r="H1454" s="50" t="s">
        <v>2904</v>
      </c>
      <c r="I1454" s="58">
        <v>45351</v>
      </c>
      <c r="J1454" s="50" t="s">
        <v>2816</v>
      </c>
      <c r="K1454" s="59">
        <v>16525.419999999998</v>
      </c>
      <c r="L1454" s="50" t="s">
        <v>37</v>
      </c>
      <c r="M1454" s="51" t="s">
        <v>2747</v>
      </c>
      <c r="N1454" s="50" t="s">
        <v>29</v>
      </c>
      <c r="O1454" s="50" t="s">
        <v>32</v>
      </c>
      <c r="P1454" s="50" t="s">
        <v>32</v>
      </c>
      <c r="Q1454" s="50" t="s">
        <v>2258</v>
      </c>
      <c r="R1454" s="50" t="s">
        <v>29</v>
      </c>
      <c r="S1454" s="50" t="s">
        <v>2751</v>
      </c>
      <c r="T1454" s="50" t="s">
        <v>2257</v>
      </c>
      <c r="U1454" s="50" t="s">
        <v>30</v>
      </c>
      <c r="V1454" s="50" t="str">
        <f>VLOOKUP(A1454,Register!$D$2:$N$1317,11,0)</f>
        <v>CWIP - ADMIN BUILDING</v>
      </c>
      <c r="W1454" s="50" t="s">
        <v>29</v>
      </c>
      <c r="X1454" s="50" t="s">
        <v>29</v>
      </c>
    </row>
    <row r="1455" spans="1:24" ht="14.1" customHeight="1" x14ac:dyDescent="0.25">
      <c r="A1455" s="50" t="str">
        <f t="shared" si="22"/>
        <v>9100000033-0</v>
      </c>
      <c r="B1455" s="57" t="s">
        <v>29</v>
      </c>
      <c r="C1455" s="50" t="s">
        <v>29</v>
      </c>
      <c r="D1455" s="50" t="s">
        <v>3908</v>
      </c>
      <c r="E1455" s="50" t="s">
        <v>2814</v>
      </c>
      <c r="F1455" s="50" t="s">
        <v>29</v>
      </c>
      <c r="G1455" s="50" t="s">
        <v>29</v>
      </c>
      <c r="H1455" s="50" t="s">
        <v>2904</v>
      </c>
      <c r="I1455" s="58">
        <v>45351</v>
      </c>
      <c r="J1455" s="50" t="s">
        <v>2816</v>
      </c>
      <c r="K1455" s="59">
        <v>1618.52</v>
      </c>
      <c r="L1455" s="50" t="s">
        <v>37</v>
      </c>
      <c r="M1455" s="51" t="s">
        <v>2747</v>
      </c>
      <c r="N1455" s="50" t="s">
        <v>29</v>
      </c>
      <c r="O1455" s="50" t="s">
        <v>32</v>
      </c>
      <c r="P1455" s="50" t="s">
        <v>32</v>
      </c>
      <c r="Q1455" s="50" t="s">
        <v>2258</v>
      </c>
      <c r="R1455" s="50" t="s">
        <v>29</v>
      </c>
      <c r="S1455" s="50" t="s">
        <v>2751</v>
      </c>
      <c r="T1455" s="50" t="s">
        <v>2257</v>
      </c>
      <c r="U1455" s="50" t="s">
        <v>30</v>
      </c>
      <c r="V1455" s="50" t="str">
        <f>VLOOKUP(A1455,Register!$D$2:$N$1317,11,0)</f>
        <v>CWIP - ADMIN BUILDING</v>
      </c>
      <c r="W1455" s="50" t="s">
        <v>29</v>
      </c>
      <c r="X1455" s="50" t="s">
        <v>29</v>
      </c>
    </row>
    <row r="1456" spans="1:24" ht="14.1" customHeight="1" x14ac:dyDescent="0.25">
      <c r="A1456" s="50" t="str">
        <f t="shared" si="22"/>
        <v>9100000033-0</v>
      </c>
      <c r="B1456" s="57" t="s">
        <v>29</v>
      </c>
      <c r="C1456" s="50" t="s">
        <v>29</v>
      </c>
      <c r="D1456" s="50" t="s">
        <v>3908</v>
      </c>
      <c r="E1456" s="50" t="s">
        <v>2814</v>
      </c>
      <c r="F1456" s="50" t="s">
        <v>29</v>
      </c>
      <c r="G1456" s="50" t="s">
        <v>29</v>
      </c>
      <c r="H1456" s="50" t="s">
        <v>2904</v>
      </c>
      <c r="I1456" s="58">
        <v>45351</v>
      </c>
      <c r="J1456" s="50" t="s">
        <v>2816</v>
      </c>
      <c r="K1456" s="59">
        <v>6947.46</v>
      </c>
      <c r="L1456" s="50" t="s">
        <v>37</v>
      </c>
      <c r="M1456" s="51" t="s">
        <v>2747</v>
      </c>
      <c r="N1456" s="50" t="s">
        <v>29</v>
      </c>
      <c r="O1456" s="50" t="s">
        <v>32</v>
      </c>
      <c r="P1456" s="50" t="s">
        <v>32</v>
      </c>
      <c r="Q1456" s="50" t="s">
        <v>2258</v>
      </c>
      <c r="R1456" s="50" t="s">
        <v>29</v>
      </c>
      <c r="S1456" s="50" t="s">
        <v>2751</v>
      </c>
      <c r="T1456" s="50" t="s">
        <v>2257</v>
      </c>
      <c r="U1456" s="50" t="s">
        <v>30</v>
      </c>
      <c r="V1456" s="50" t="str">
        <f>VLOOKUP(A1456,Register!$D$2:$N$1317,11,0)</f>
        <v>CWIP - ADMIN BUILDING</v>
      </c>
      <c r="W1456" s="50" t="s">
        <v>29</v>
      </c>
      <c r="X1456" s="50" t="s">
        <v>29</v>
      </c>
    </row>
    <row r="1457" spans="1:24" ht="14.1" customHeight="1" x14ac:dyDescent="0.25">
      <c r="A1457" s="50" t="str">
        <f t="shared" si="22"/>
        <v>9100000033-0</v>
      </c>
      <c r="B1457" s="57" t="s">
        <v>29</v>
      </c>
      <c r="C1457" s="50" t="s">
        <v>29</v>
      </c>
      <c r="D1457" s="50" t="s">
        <v>3908</v>
      </c>
      <c r="E1457" s="50" t="s">
        <v>2814</v>
      </c>
      <c r="F1457" s="50" t="s">
        <v>29</v>
      </c>
      <c r="G1457" s="50" t="s">
        <v>29</v>
      </c>
      <c r="H1457" s="50" t="s">
        <v>2904</v>
      </c>
      <c r="I1457" s="58">
        <v>45351</v>
      </c>
      <c r="J1457" s="50" t="s">
        <v>2816</v>
      </c>
      <c r="K1457" s="59">
        <v>1695.54</v>
      </c>
      <c r="L1457" s="50" t="s">
        <v>37</v>
      </c>
      <c r="M1457" s="51" t="s">
        <v>2747</v>
      </c>
      <c r="N1457" s="50" t="s">
        <v>29</v>
      </c>
      <c r="O1457" s="50" t="s">
        <v>32</v>
      </c>
      <c r="P1457" s="50" t="s">
        <v>32</v>
      </c>
      <c r="Q1457" s="50" t="s">
        <v>2258</v>
      </c>
      <c r="R1457" s="50" t="s">
        <v>29</v>
      </c>
      <c r="S1457" s="50" t="s">
        <v>2751</v>
      </c>
      <c r="T1457" s="50" t="s">
        <v>2257</v>
      </c>
      <c r="U1457" s="50" t="s">
        <v>30</v>
      </c>
      <c r="V1457" s="50" t="str">
        <f>VLOOKUP(A1457,Register!$D$2:$N$1317,11,0)</f>
        <v>CWIP - ADMIN BUILDING</v>
      </c>
      <c r="W1457" s="50" t="s">
        <v>29</v>
      </c>
      <c r="X1457" s="50" t="s">
        <v>29</v>
      </c>
    </row>
    <row r="1458" spans="1:24" ht="14.1" customHeight="1" x14ac:dyDescent="0.25">
      <c r="A1458" s="50" t="str">
        <f t="shared" si="22"/>
        <v>9100000033-0</v>
      </c>
      <c r="B1458" s="57" t="s">
        <v>29</v>
      </c>
      <c r="C1458" s="50" t="s">
        <v>29</v>
      </c>
      <c r="D1458" s="50" t="s">
        <v>3908</v>
      </c>
      <c r="E1458" s="50" t="s">
        <v>2814</v>
      </c>
      <c r="F1458" s="50" t="s">
        <v>29</v>
      </c>
      <c r="G1458" s="50" t="s">
        <v>29</v>
      </c>
      <c r="H1458" s="50" t="s">
        <v>2904</v>
      </c>
      <c r="I1458" s="58">
        <v>45351</v>
      </c>
      <c r="J1458" s="50" t="s">
        <v>2816</v>
      </c>
      <c r="K1458" s="59">
        <v>2244.64</v>
      </c>
      <c r="L1458" s="50" t="s">
        <v>37</v>
      </c>
      <c r="M1458" s="51" t="s">
        <v>2747</v>
      </c>
      <c r="N1458" s="50" t="s">
        <v>29</v>
      </c>
      <c r="O1458" s="50" t="s">
        <v>32</v>
      </c>
      <c r="P1458" s="50" t="s">
        <v>32</v>
      </c>
      <c r="Q1458" s="50" t="s">
        <v>2258</v>
      </c>
      <c r="R1458" s="50" t="s">
        <v>29</v>
      </c>
      <c r="S1458" s="50" t="s">
        <v>2751</v>
      </c>
      <c r="T1458" s="50" t="s">
        <v>2257</v>
      </c>
      <c r="U1458" s="50" t="s">
        <v>30</v>
      </c>
      <c r="V1458" s="50" t="str">
        <f>VLOOKUP(A1458,Register!$D$2:$N$1317,11,0)</f>
        <v>CWIP - ADMIN BUILDING</v>
      </c>
      <c r="W1458" s="50" t="s">
        <v>29</v>
      </c>
      <c r="X1458" s="50" t="s">
        <v>29</v>
      </c>
    </row>
    <row r="1459" spans="1:24" ht="14.1" customHeight="1" x14ac:dyDescent="0.25">
      <c r="A1459" s="50" t="str">
        <f t="shared" si="22"/>
        <v>9100000033-0</v>
      </c>
      <c r="B1459" s="57" t="s">
        <v>29</v>
      </c>
      <c r="C1459" s="50" t="s">
        <v>29</v>
      </c>
      <c r="D1459" s="50" t="s">
        <v>3908</v>
      </c>
      <c r="E1459" s="50" t="s">
        <v>2814</v>
      </c>
      <c r="F1459" s="50" t="s">
        <v>29</v>
      </c>
      <c r="G1459" s="50" t="s">
        <v>29</v>
      </c>
      <c r="H1459" s="50" t="s">
        <v>2904</v>
      </c>
      <c r="I1459" s="58">
        <v>45351</v>
      </c>
      <c r="J1459" s="50" t="s">
        <v>2816</v>
      </c>
      <c r="K1459" s="59">
        <v>15673.73</v>
      </c>
      <c r="L1459" s="50" t="s">
        <v>37</v>
      </c>
      <c r="M1459" s="51" t="s">
        <v>2747</v>
      </c>
      <c r="N1459" s="50" t="s">
        <v>29</v>
      </c>
      <c r="O1459" s="50" t="s">
        <v>32</v>
      </c>
      <c r="P1459" s="50" t="s">
        <v>32</v>
      </c>
      <c r="Q1459" s="50" t="s">
        <v>2258</v>
      </c>
      <c r="R1459" s="50" t="s">
        <v>29</v>
      </c>
      <c r="S1459" s="50" t="s">
        <v>2751</v>
      </c>
      <c r="T1459" s="50" t="s">
        <v>2257</v>
      </c>
      <c r="U1459" s="50" t="s">
        <v>30</v>
      </c>
      <c r="V1459" s="50" t="str">
        <f>VLOOKUP(A1459,Register!$D$2:$N$1317,11,0)</f>
        <v>CWIP - ADMIN BUILDING</v>
      </c>
      <c r="W1459" s="50" t="s">
        <v>29</v>
      </c>
      <c r="X1459" s="50" t="s">
        <v>29</v>
      </c>
    </row>
    <row r="1460" spans="1:24" ht="14.1" customHeight="1" x14ac:dyDescent="0.25">
      <c r="A1460" s="50" t="str">
        <f t="shared" si="22"/>
        <v>9100000033-0</v>
      </c>
      <c r="B1460" s="57" t="s">
        <v>29</v>
      </c>
      <c r="C1460" s="50" t="s">
        <v>29</v>
      </c>
      <c r="D1460" s="50" t="s">
        <v>3908</v>
      </c>
      <c r="E1460" s="50" t="s">
        <v>2814</v>
      </c>
      <c r="F1460" s="50" t="s">
        <v>29</v>
      </c>
      <c r="G1460" s="50" t="s">
        <v>29</v>
      </c>
      <c r="H1460" s="50" t="s">
        <v>2904</v>
      </c>
      <c r="I1460" s="58">
        <v>45351</v>
      </c>
      <c r="J1460" s="50" t="s">
        <v>2816</v>
      </c>
      <c r="K1460" s="59">
        <v>2916.48</v>
      </c>
      <c r="L1460" s="50" t="s">
        <v>37</v>
      </c>
      <c r="M1460" s="51" t="s">
        <v>2747</v>
      </c>
      <c r="N1460" s="50" t="s">
        <v>29</v>
      </c>
      <c r="O1460" s="50" t="s">
        <v>32</v>
      </c>
      <c r="P1460" s="50" t="s">
        <v>32</v>
      </c>
      <c r="Q1460" s="50" t="s">
        <v>2258</v>
      </c>
      <c r="R1460" s="50" t="s">
        <v>29</v>
      </c>
      <c r="S1460" s="50" t="s">
        <v>2751</v>
      </c>
      <c r="T1460" s="50" t="s">
        <v>2257</v>
      </c>
      <c r="U1460" s="50" t="s">
        <v>30</v>
      </c>
      <c r="V1460" s="50" t="str">
        <f>VLOOKUP(A1460,Register!$D$2:$N$1317,11,0)</f>
        <v>CWIP - ADMIN BUILDING</v>
      </c>
      <c r="W1460" s="50" t="s">
        <v>29</v>
      </c>
      <c r="X1460" s="50" t="s">
        <v>29</v>
      </c>
    </row>
    <row r="1461" spans="1:24" ht="14.1" customHeight="1" x14ac:dyDescent="0.25">
      <c r="A1461" s="50" t="str">
        <f t="shared" si="22"/>
        <v>9100000033-0</v>
      </c>
      <c r="B1461" s="57" t="s">
        <v>29</v>
      </c>
      <c r="C1461" s="50" t="s">
        <v>29</v>
      </c>
      <c r="D1461" s="50" t="s">
        <v>3908</v>
      </c>
      <c r="E1461" s="50" t="s">
        <v>2814</v>
      </c>
      <c r="F1461" s="50" t="s">
        <v>29</v>
      </c>
      <c r="G1461" s="50" t="s">
        <v>29</v>
      </c>
      <c r="H1461" s="50" t="s">
        <v>2904</v>
      </c>
      <c r="I1461" s="58">
        <v>45351</v>
      </c>
      <c r="J1461" s="50" t="s">
        <v>2816</v>
      </c>
      <c r="K1461" s="59">
        <v>2291.52</v>
      </c>
      <c r="L1461" s="50" t="s">
        <v>37</v>
      </c>
      <c r="M1461" s="51" t="s">
        <v>2747</v>
      </c>
      <c r="N1461" s="50" t="s">
        <v>29</v>
      </c>
      <c r="O1461" s="50" t="s">
        <v>32</v>
      </c>
      <c r="P1461" s="50" t="s">
        <v>32</v>
      </c>
      <c r="Q1461" s="50" t="s">
        <v>2258</v>
      </c>
      <c r="R1461" s="50" t="s">
        <v>29</v>
      </c>
      <c r="S1461" s="50" t="s">
        <v>2751</v>
      </c>
      <c r="T1461" s="50" t="s">
        <v>2257</v>
      </c>
      <c r="U1461" s="50" t="s">
        <v>30</v>
      </c>
      <c r="V1461" s="50" t="str">
        <f>VLOOKUP(A1461,Register!$D$2:$N$1317,11,0)</f>
        <v>CWIP - ADMIN BUILDING</v>
      </c>
      <c r="W1461" s="50" t="s">
        <v>29</v>
      </c>
      <c r="X1461" s="50" t="s">
        <v>29</v>
      </c>
    </row>
    <row r="1462" spans="1:24" ht="14.1" customHeight="1" x14ac:dyDescent="0.25">
      <c r="A1462" s="50" t="str">
        <f t="shared" si="22"/>
        <v>9100000033-0</v>
      </c>
      <c r="B1462" s="57" t="s">
        <v>29</v>
      </c>
      <c r="C1462" s="50" t="s">
        <v>29</v>
      </c>
      <c r="D1462" s="50" t="s">
        <v>3908</v>
      </c>
      <c r="E1462" s="50" t="s">
        <v>2814</v>
      </c>
      <c r="F1462" s="50" t="s">
        <v>29</v>
      </c>
      <c r="G1462" s="50" t="s">
        <v>29</v>
      </c>
      <c r="H1462" s="50" t="s">
        <v>2904</v>
      </c>
      <c r="I1462" s="58">
        <v>45351</v>
      </c>
      <c r="J1462" s="50" t="s">
        <v>2816</v>
      </c>
      <c r="K1462" s="59">
        <v>8780.69</v>
      </c>
      <c r="L1462" s="50" t="s">
        <v>37</v>
      </c>
      <c r="M1462" s="51" t="s">
        <v>2747</v>
      </c>
      <c r="N1462" s="50" t="s">
        <v>29</v>
      </c>
      <c r="O1462" s="50" t="s">
        <v>32</v>
      </c>
      <c r="P1462" s="50" t="s">
        <v>32</v>
      </c>
      <c r="Q1462" s="50" t="s">
        <v>2258</v>
      </c>
      <c r="R1462" s="50" t="s">
        <v>29</v>
      </c>
      <c r="S1462" s="50" t="s">
        <v>2751</v>
      </c>
      <c r="T1462" s="50" t="s">
        <v>2257</v>
      </c>
      <c r="U1462" s="50" t="s">
        <v>30</v>
      </c>
      <c r="V1462" s="50" t="str">
        <f>VLOOKUP(A1462,Register!$D$2:$N$1317,11,0)</f>
        <v>CWIP - ADMIN BUILDING</v>
      </c>
      <c r="W1462" s="50" t="s">
        <v>29</v>
      </c>
      <c r="X1462" s="50" t="s">
        <v>29</v>
      </c>
    </row>
    <row r="1463" spans="1:24" ht="14.1" customHeight="1" x14ac:dyDescent="0.25">
      <c r="A1463" s="50" t="str">
        <f t="shared" si="22"/>
        <v>9100000033-0</v>
      </c>
      <c r="B1463" s="57" t="s">
        <v>29</v>
      </c>
      <c r="C1463" s="50" t="s">
        <v>29</v>
      </c>
      <c r="D1463" s="50" t="s">
        <v>3908</v>
      </c>
      <c r="E1463" s="50" t="s">
        <v>2814</v>
      </c>
      <c r="F1463" s="50" t="s">
        <v>29</v>
      </c>
      <c r="G1463" s="50" t="s">
        <v>29</v>
      </c>
      <c r="H1463" s="50" t="s">
        <v>2904</v>
      </c>
      <c r="I1463" s="58">
        <v>45351</v>
      </c>
      <c r="J1463" s="50" t="s">
        <v>2816</v>
      </c>
      <c r="K1463" s="59">
        <v>401.02</v>
      </c>
      <c r="L1463" s="50" t="s">
        <v>37</v>
      </c>
      <c r="M1463" s="51" t="s">
        <v>2747</v>
      </c>
      <c r="N1463" s="50" t="s">
        <v>29</v>
      </c>
      <c r="O1463" s="50" t="s">
        <v>32</v>
      </c>
      <c r="P1463" s="50" t="s">
        <v>32</v>
      </c>
      <c r="Q1463" s="50" t="s">
        <v>2258</v>
      </c>
      <c r="R1463" s="50" t="s">
        <v>29</v>
      </c>
      <c r="S1463" s="50" t="s">
        <v>2751</v>
      </c>
      <c r="T1463" s="50" t="s">
        <v>2257</v>
      </c>
      <c r="U1463" s="50" t="s">
        <v>30</v>
      </c>
      <c r="V1463" s="50" t="str">
        <f>VLOOKUP(A1463,Register!$D$2:$N$1317,11,0)</f>
        <v>CWIP - ADMIN BUILDING</v>
      </c>
      <c r="W1463" s="50" t="s">
        <v>29</v>
      </c>
      <c r="X1463" s="50" t="s">
        <v>29</v>
      </c>
    </row>
    <row r="1464" spans="1:24" ht="14.1" customHeight="1" x14ac:dyDescent="0.25">
      <c r="A1464" s="50" t="str">
        <f t="shared" si="22"/>
        <v>9100000033-0</v>
      </c>
      <c r="B1464" s="57" t="s">
        <v>29</v>
      </c>
      <c r="C1464" s="50" t="s">
        <v>29</v>
      </c>
      <c r="D1464" s="50" t="s">
        <v>3908</v>
      </c>
      <c r="E1464" s="50" t="s">
        <v>2814</v>
      </c>
      <c r="F1464" s="50" t="s">
        <v>29</v>
      </c>
      <c r="G1464" s="50" t="s">
        <v>29</v>
      </c>
      <c r="H1464" s="50" t="s">
        <v>2904</v>
      </c>
      <c r="I1464" s="58">
        <v>45351</v>
      </c>
      <c r="J1464" s="50" t="s">
        <v>2816</v>
      </c>
      <c r="K1464" s="59">
        <v>630.16999999999996</v>
      </c>
      <c r="L1464" s="50" t="s">
        <v>37</v>
      </c>
      <c r="M1464" s="51" t="s">
        <v>2747</v>
      </c>
      <c r="N1464" s="50" t="s">
        <v>29</v>
      </c>
      <c r="O1464" s="50" t="s">
        <v>32</v>
      </c>
      <c r="P1464" s="50" t="s">
        <v>32</v>
      </c>
      <c r="Q1464" s="50" t="s">
        <v>2258</v>
      </c>
      <c r="R1464" s="50" t="s">
        <v>29</v>
      </c>
      <c r="S1464" s="50" t="s">
        <v>2751</v>
      </c>
      <c r="T1464" s="50" t="s">
        <v>2257</v>
      </c>
      <c r="U1464" s="50" t="s">
        <v>30</v>
      </c>
      <c r="V1464" s="50" t="str">
        <f>VLOOKUP(A1464,Register!$D$2:$N$1317,11,0)</f>
        <v>CWIP - ADMIN BUILDING</v>
      </c>
      <c r="W1464" s="50" t="s">
        <v>29</v>
      </c>
      <c r="X1464" s="50" t="s">
        <v>29</v>
      </c>
    </row>
    <row r="1465" spans="1:24" ht="14.1" customHeight="1" x14ac:dyDescent="0.25">
      <c r="A1465" s="50" t="str">
        <f t="shared" si="22"/>
        <v>9100000033-0</v>
      </c>
      <c r="B1465" s="57" t="s">
        <v>29</v>
      </c>
      <c r="C1465" s="50" t="s">
        <v>29</v>
      </c>
      <c r="D1465" s="50" t="s">
        <v>3908</v>
      </c>
      <c r="E1465" s="50" t="s">
        <v>2814</v>
      </c>
      <c r="F1465" s="50" t="s">
        <v>29</v>
      </c>
      <c r="G1465" s="50" t="s">
        <v>29</v>
      </c>
      <c r="H1465" s="50" t="s">
        <v>2904</v>
      </c>
      <c r="I1465" s="58">
        <v>45351</v>
      </c>
      <c r="J1465" s="50" t="s">
        <v>2816</v>
      </c>
      <c r="K1465" s="59">
        <v>29576.27</v>
      </c>
      <c r="L1465" s="50" t="s">
        <v>37</v>
      </c>
      <c r="M1465" s="51" t="s">
        <v>2747</v>
      </c>
      <c r="N1465" s="50" t="s">
        <v>29</v>
      </c>
      <c r="O1465" s="50" t="s">
        <v>32</v>
      </c>
      <c r="P1465" s="50" t="s">
        <v>32</v>
      </c>
      <c r="Q1465" s="50" t="s">
        <v>2258</v>
      </c>
      <c r="R1465" s="50" t="s">
        <v>29</v>
      </c>
      <c r="S1465" s="50" t="s">
        <v>2751</v>
      </c>
      <c r="T1465" s="50" t="s">
        <v>2257</v>
      </c>
      <c r="U1465" s="50" t="s">
        <v>30</v>
      </c>
      <c r="V1465" s="50" t="str">
        <f>VLOOKUP(A1465,Register!$D$2:$N$1317,11,0)</f>
        <v>CWIP - ADMIN BUILDING</v>
      </c>
      <c r="W1465" s="50" t="s">
        <v>29</v>
      </c>
      <c r="X1465" s="50" t="s">
        <v>29</v>
      </c>
    </row>
    <row r="1466" spans="1:24" ht="14.1" customHeight="1" x14ac:dyDescent="0.25">
      <c r="A1466" s="50" t="str">
        <f t="shared" si="22"/>
        <v>9100000033-0</v>
      </c>
      <c r="B1466" s="57" t="s">
        <v>29</v>
      </c>
      <c r="C1466" s="50" t="s">
        <v>29</v>
      </c>
      <c r="D1466" s="50" t="s">
        <v>3909</v>
      </c>
      <c r="E1466" s="50" t="s">
        <v>2814</v>
      </c>
      <c r="F1466" s="50" t="s">
        <v>29</v>
      </c>
      <c r="G1466" s="50" t="s">
        <v>29</v>
      </c>
      <c r="H1466" s="50" t="s">
        <v>2904</v>
      </c>
      <c r="I1466" s="58">
        <v>45351</v>
      </c>
      <c r="J1466" s="50" t="s">
        <v>2816</v>
      </c>
      <c r="K1466" s="59">
        <v>1056</v>
      </c>
      <c r="L1466" s="50" t="s">
        <v>37</v>
      </c>
      <c r="M1466" s="51" t="s">
        <v>2747</v>
      </c>
      <c r="N1466" s="50" t="s">
        <v>29</v>
      </c>
      <c r="O1466" s="50" t="s">
        <v>32</v>
      </c>
      <c r="P1466" s="50" t="s">
        <v>32</v>
      </c>
      <c r="Q1466" s="50" t="s">
        <v>2258</v>
      </c>
      <c r="R1466" s="50" t="s">
        <v>29</v>
      </c>
      <c r="S1466" s="50" t="s">
        <v>2751</v>
      </c>
      <c r="T1466" s="50" t="s">
        <v>2257</v>
      </c>
      <c r="U1466" s="50" t="s">
        <v>30</v>
      </c>
      <c r="V1466" s="50" t="str">
        <f>VLOOKUP(A1466,Register!$D$2:$N$1317,11,0)</f>
        <v>CWIP - ADMIN BUILDING</v>
      </c>
      <c r="W1466" s="50" t="s">
        <v>29</v>
      </c>
      <c r="X1466" s="50" t="s">
        <v>29</v>
      </c>
    </row>
    <row r="1467" spans="1:24" ht="14.1" customHeight="1" x14ac:dyDescent="0.25">
      <c r="A1467" s="50" t="str">
        <f t="shared" si="22"/>
        <v>9100000033-0</v>
      </c>
      <c r="B1467" s="57" t="s">
        <v>29</v>
      </c>
      <c r="C1467" s="50" t="s">
        <v>29</v>
      </c>
      <c r="D1467" s="50" t="s">
        <v>3909</v>
      </c>
      <c r="E1467" s="50" t="s">
        <v>2814</v>
      </c>
      <c r="F1467" s="50" t="s">
        <v>29</v>
      </c>
      <c r="G1467" s="50" t="s">
        <v>29</v>
      </c>
      <c r="H1467" s="50" t="s">
        <v>2904</v>
      </c>
      <c r="I1467" s="58">
        <v>45351</v>
      </c>
      <c r="J1467" s="50" t="s">
        <v>2816</v>
      </c>
      <c r="K1467" s="59">
        <v>10800</v>
      </c>
      <c r="L1467" s="50" t="s">
        <v>37</v>
      </c>
      <c r="M1467" s="51" t="s">
        <v>2747</v>
      </c>
      <c r="N1467" s="50" t="s">
        <v>29</v>
      </c>
      <c r="O1467" s="50" t="s">
        <v>32</v>
      </c>
      <c r="P1467" s="50" t="s">
        <v>32</v>
      </c>
      <c r="Q1467" s="50" t="s">
        <v>2258</v>
      </c>
      <c r="R1467" s="50" t="s">
        <v>29</v>
      </c>
      <c r="S1467" s="50" t="s">
        <v>2751</v>
      </c>
      <c r="T1467" s="50" t="s">
        <v>2257</v>
      </c>
      <c r="U1467" s="50" t="s">
        <v>30</v>
      </c>
      <c r="V1467" s="50" t="str">
        <f>VLOOKUP(A1467,Register!$D$2:$N$1317,11,0)</f>
        <v>CWIP - ADMIN BUILDING</v>
      </c>
      <c r="W1467" s="50" t="s">
        <v>29</v>
      </c>
      <c r="X1467" s="50" t="s">
        <v>29</v>
      </c>
    </row>
    <row r="1468" spans="1:24" ht="14.1" customHeight="1" x14ac:dyDescent="0.25">
      <c r="A1468" s="50" t="str">
        <f t="shared" si="22"/>
        <v>9100000033-0</v>
      </c>
      <c r="B1468" s="57" t="s">
        <v>29</v>
      </c>
      <c r="C1468" s="50" t="s">
        <v>29</v>
      </c>
      <c r="D1468" s="50" t="s">
        <v>3910</v>
      </c>
      <c r="E1468" s="50" t="s">
        <v>2814</v>
      </c>
      <c r="F1468" s="50" t="s">
        <v>29</v>
      </c>
      <c r="G1468" s="50" t="s">
        <v>29</v>
      </c>
      <c r="H1468" s="50" t="s">
        <v>2904</v>
      </c>
      <c r="I1468" s="58">
        <v>45352</v>
      </c>
      <c r="J1468" s="50" t="s">
        <v>2816</v>
      </c>
      <c r="K1468" s="59">
        <v>39000</v>
      </c>
      <c r="L1468" s="50" t="s">
        <v>37</v>
      </c>
      <c r="M1468" s="51" t="s">
        <v>2747</v>
      </c>
      <c r="N1468" s="50" t="s">
        <v>29</v>
      </c>
      <c r="O1468" s="50" t="s">
        <v>32</v>
      </c>
      <c r="P1468" s="50" t="s">
        <v>32</v>
      </c>
      <c r="Q1468" s="50" t="s">
        <v>3911</v>
      </c>
      <c r="R1468" s="50" t="s">
        <v>29</v>
      </c>
      <c r="S1468" s="50" t="s">
        <v>2751</v>
      </c>
      <c r="T1468" s="50" t="s">
        <v>2257</v>
      </c>
      <c r="U1468" s="50" t="s">
        <v>30</v>
      </c>
      <c r="V1468" s="50" t="str">
        <f>VLOOKUP(A1468,Register!$D$2:$N$1317,11,0)</f>
        <v>CWIP - ADMIN BUILDING</v>
      </c>
      <c r="W1468" s="50" t="s">
        <v>29</v>
      </c>
      <c r="X1468" s="50" t="s">
        <v>29</v>
      </c>
    </row>
    <row r="1469" spans="1:24" ht="14.1" customHeight="1" x14ac:dyDescent="0.25">
      <c r="A1469" s="50" t="str">
        <f t="shared" si="22"/>
        <v>9100000048-0</v>
      </c>
      <c r="B1469" s="57" t="s">
        <v>29</v>
      </c>
      <c r="C1469" s="50" t="s">
        <v>29</v>
      </c>
      <c r="D1469" s="50" t="s">
        <v>3912</v>
      </c>
      <c r="E1469" s="50" t="s">
        <v>2814</v>
      </c>
      <c r="F1469" s="50" t="s">
        <v>29</v>
      </c>
      <c r="G1469" s="50" t="s">
        <v>29</v>
      </c>
      <c r="H1469" s="50" t="s">
        <v>2904</v>
      </c>
      <c r="I1469" s="58">
        <v>45354</v>
      </c>
      <c r="J1469" s="50" t="s">
        <v>2816</v>
      </c>
      <c r="K1469" s="59">
        <v>25655</v>
      </c>
      <c r="L1469" s="50" t="s">
        <v>37</v>
      </c>
      <c r="M1469" s="51" t="s">
        <v>2747</v>
      </c>
      <c r="N1469" s="50" t="s">
        <v>29</v>
      </c>
      <c r="O1469" s="50" t="s">
        <v>32</v>
      </c>
      <c r="P1469" s="50" t="s">
        <v>32</v>
      </c>
      <c r="Q1469" s="50" t="s">
        <v>3913</v>
      </c>
      <c r="R1469" s="50" t="s">
        <v>29</v>
      </c>
      <c r="S1469" s="50" t="s">
        <v>2751</v>
      </c>
      <c r="T1469" s="50" t="s">
        <v>2661</v>
      </c>
      <c r="U1469" s="50" t="s">
        <v>30</v>
      </c>
      <c r="V1469" s="50" t="str">
        <f>VLOOKUP(A1469,Register!$D$2:$N$1317,11,0)</f>
        <v>CWIP- New Godown Near ETP</v>
      </c>
      <c r="W1469" s="50" t="s">
        <v>29</v>
      </c>
      <c r="X1469" s="50" t="s">
        <v>29</v>
      </c>
    </row>
    <row r="1470" spans="1:24" ht="14.1" customHeight="1" x14ac:dyDescent="0.25">
      <c r="A1470" s="50" t="str">
        <f t="shared" si="22"/>
        <v>9100000048-0</v>
      </c>
      <c r="B1470" s="57" t="s">
        <v>29</v>
      </c>
      <c r="C1470" s="50" t="s">
        <v>29</v>
      </c>
      <c r="D1470" s="50" t="s">
        <v>3914</v>
      </c>
      <c r="E1470" s="50" t="s">
        <v>2814</v>
      </c>
      <c r="F1470" s="50" t="s">
        <v>29</v>
      </c>
      <c r="G1470" s="50" t="s">
        <v>29</v>
      </c>
      <c r="H1470" s="50" t="s">
        <v>2904</v>
      </c>
      <c r="I1470" s="58">
        <v>45354</v>
      </c>
      <c r="J1470" s="50" t="s">
        <v>2816</v>
      </c>
      <c r="K1470" s="59">
        <v>3069.18</v>
      </c>
      <c r="L1470" s="50" t="s">
        <v>37</v>
      </c>
      <c r="M1470" s="51" t="s">
        <v>2747</v>
      </c>
      <c r="N1470" s="50" t="s">
        <v>29</v>
      </c>
      <c r="O1470" s="50" t="s">
        <v>32</v>
      </c>
      <c r="P1470" s="50" t="s">
        <v>32</v>
      </c>
      <c r="Q1470" s="50" t="s">
        <v>3915</v>
      </c>
      <c r="R1470" s="50" t="s">
        <v>29</v>
      </c>
      <c r="S1470" s="50" t="s">
        <v>2751</v>
      </c>
      <c r="T1470" s="50" t="s">
        <v>2661</v>
      </c>
      <c r="U1470" s="50" t="s">
        <v>30</v>
      </c>
      <c r="V1470" s="50" t="str">
        <f>VLOOKUP(A1470,Register!$D$2:$N$1317,11,0)</f>
        <v>CWIP- New Godown Near ETP</v>
      </c>
      <c r="W1470" s="50" t="s">
        <v>29</v>
      </c>
      <c r="X1470" s="50" t="s">
        <v>29</v>
      </c>
    </row>
    <row r="1471" spans="1:24" ht="14.1" customHeight="1" x14ac:dyDescent="0.25">
      <c r="A1471" s="50" t="str">
        <f t="shared" si="22"/>
        <v>9100000016-0</v>
      </c>
      <c r="B1471" s="57" t="s">
        <v>29</v>
      </c>
      <c r="C1471" s="50" t="s">
        <v>29</v>
      </c>
      <c r="D1471" s="50" t="s">
        <v>3916</v>
      </c>
      <c r="E1471" s="50" t="s">
        <v>2814</v>
      </c>
      <c r="F1471" s="50" t="s">
        <v>29</v>
      </c>
      <c r="G1471" s="50" t="s">
        <v>29</v>
      </c>
      <c r="H1471" s="50" t="s">
        <v>2904</v>
      </c>
      <c r="I1471" s="58">
        <v>45354</v>
      </c>
      <c r="J1471" s="50" t="s">
        <v>2816</v>
      </c>
      <c r="K1471" s="59">
        <v>11785.83</v>
      </c>
      <c r="L1471" s="50" t="s">
        <v>37</v>
      </c>
      <c r="M1471" s="51" t="s">
        <v>2747</v>
      </c>
      <c r="N1471" s="50" t="s">
        <v>29</v>
      </c>
      <c r="O1471" s="50" t="s">
        <v>32</v>
      </c>
      <c r="P1471" s="50" t="s">
        <v>32</v>
      </c>
      <c r="Q1471" s="50" t="s">
        <v>3913</v>
      </c>
      <c r="R1471" s="50" t="s">
        <v>29</v>
      </c>
      <c r="S1471" s="50" t="s">
        <v>2751</v>
      </c>
      <c r="T1471" s="50" t="s">
        <v>2215</v>
      </c>
      <c r="U1471" s="50" t="s">
        <v>30</v>
      </c>
      <c r="V1471" s="50" t="str">
        <f>VLOOKUP(A1471,Register!$D$2:$N$1317,11,0)</f>
        <v>CWIP- ROAD &amp; DRAIN INSIDE FACTORY</v>
      </c>
      <c r="W1471" s="50" t="s">
        <v>29</v>
      </c>
      <c r="X1471" s="50" t="s">
        <v>29</v>
      </c>
    </row>
    <row r="1472" spans="1:24" ht="14.1" customHeight="1" x14ac:dyDescent="0.25">
      <c r="A1472" s="50" t="str">
        <f t="shared" si="22"/>
        <v>9100000016-0</v>
      </c>
      <c r="B1472" s="57" t="s">
        <v>29</v>
      </c>
      <c r="C1472" s="50" t="s">
        <v>29</v>
      </c>
      <c r="D1472" s="50" t="s">
        <v>3917</v>
      </c>
      <c r="E1472" s="50" t="s">
        <v>2814</v>
      </c>
      <c r="F1472" s="50" t="s">
        <v>29</v>
      </c>
      <c r="G1472" s="50" t="s">
        <v>29</v>
      </c>
      <c r="H1472" s="50" t="s">
        <v>2904</v>
      </c>
      <c r="I1472" s="58">
        <v>45354</v>
      </c>
      <c r="J1472" s="50" t="s">
        <v>2816</v>
      </c>
      <c r="K1472" s="59">
        <v>65440.38</v>
      </c>
      <c r="L1472" s="50" t="s">
        <v>37</v>
      </c>
      <c r="M1472" s="51" t="s">
        <v>2747</v>
      </c>
      <c r="N1472" s="50" t="s">
        <v>29</v>
      </c>
      <c r="O1472" s="50" t="s">
        <v>32</v>
      </c>
      <c r="P1472" s="50" t="s">
        <v>32</v>
      </c>
      <c r="Q1472" s="50" t="s">
        <v>3913</v>
      </c>
      <c r="R1472" s="50" t="s">
        <v>29</v>
      </c>
      <c r="S1472" s="50" t="s">
        <v>2751</v>
      </c>
      <c r="T1472" s="50" t="s">
        <v>2215</v>
      </c>
      <c r="U1472" s="50" t="s">
        <v>30</v>
      </c>
      <c r="V1472" s="50" t="str">
        <f>VLOOKUP(A1472,Register!$D$2:$N$1317,11,0)</f>
        <v>CWIP- ROAD &amp; DRAIN INSIDE FACTORY</v>
      </c>
      <c r="W1472" s="50" t="s">
        <v>29</v>
      </c>
      <c r="X1472" s="50" t="s">
        <v>29</v>
      </c>
    </row>
    <row r="1473" spans="1:24" ht="14.1" customHeight="1" x14ac:dyDescent="0.25">
      <c r="A1473" s="50" t="str">
        <f t="shared" si="22"/>
        <v>9100000048-0</v>
      </c>
      <c r="B1473" s="57" t="s">
        <v>29</v>
      </c>
      <c r="C1473" s="50" t="s">
        <v>29</v>
      </c>
      <c r="D1473" s="50" t="s">
        <v>3918</v>
      </c>
      <c r="E1473" s="50" t="s">
        <v>2814</v>
      </c>
      <c r="F1473" s="50" t="s">
        <v>29</v>
      </c>
      <c r="G1473" s="50" t="s">
        <v>29</v>
      </c>
      <c r="H1473" s="50" t="s">
        <v>2904</v>
      </c>
      <c r="I1473" s="58">
        <v>45355</v>
      </c>
      <c r="J1473" s="50" t="s">
        <v>2816</v>
      </c>
      <c r="K1473" s="59">
        <v>11785.83</v>
      </c>
      <c r="L1473" s="50" t="s">
        <v>37</v>
      </c>
      <c r="M1473" s="51" t="s">
        <v>2747</v>
      </c>
      <c r="N1473" s="50" t="s">
        <v>29</v>
      </c>
      <c r="O1473" s="50" t="s">
        <v>32</v>
      </c>
      <c r="P1473" s="50" t="s">
        <v>32</v>
      </c>
      <c r="Q1473" s="50" t="s">
        <v>3919</v>
      </c>
      <c r="R1473" s="50" t="s">
        <v>29</v>
      </c>
      <c r="S1473" s="50" t="s">
        <v>2751</v>
      </c>
      <c r="T1473" s="50" t="s">
        <v>2661</v>
      </c>
      <c r="U1473" s="50" t="s">
        <v>30</v>
      </c>
      <c r="V1473" s="50" t="str">
        <f>VLOOKUP(A1473,Register!$D$2:$N$1317,11,0)</f>
        <v>CWIP- New Godown Near ETP</v>
      </c>
      <c r="W1473" s="50" t="s">
        <v>29</v>
      </c>
      <c r="X1473" s="50" t="s">
        <v>29</v>
      </c>
    </row>
    <row r="1474" spans="1:24" ht="14.1" customHeight="1" x14ac:dyDescent="0.25">
      <c r="A1474" s="50" t="str">
        <f t="shared" si="22"/>
        <v>9100000026-0</v>
      </c>
      <c r="B1474" s="57" t="s">
        <v>29</v>
      </c>
      <c r="C1474" s="50" t="s">
        <v>29</v>
      </c>
      <c r="D1474" s="50" t="s">
        <v>3920</v>
      </c>
      <c r="E1474" s="50" t="s">
        <v>2814</v>
      </c>
      <c r="F1474" s="50" t="s">
        <v>29</v>
      </c>
      <c r="G1474" s="50" t="s">
        <v>29</v>
      </c>
      <c r="H1474" s="50" t="s">
        <v>2904</v>
      </c>
      <c r="I1474" s="58">
        <v>45355</v>
      </c>
      <c r="J1474" s="50" t="s">
        <v>2816</v>
      </c>
      <c r="K1474" s="59">
        <v>23571.65</v>
      </c>
      <c r="L1474" s="50" t="s">
        <v>37</v>
      </c>
      <c r="M1474" s="51" t="s">
        <v>2747</v>
      </c>
      <c r="N1474" s="50" t="s">
        <v>29</v>
      </c>
      <c r="O1474" s="50" t="s">
        <v>32</v>
      </c>
      <c r="P1474" s="50" t="s">
        <v>32</v>
      </c>
      <c r="Q1474" s="50" t="s">
        <v>3921</v>
      </c>
      <c r="R1474" s="50" t="s">
        <v>29</v>
      </c>
      <c r="S1474" s="50" t="s">
        <v>2751</v>
      </c>
      <c r="T1474" s="50" t="s">
        <v>2240</v>
      </c>
      <c r="U1474" s="50" t="s">
        <v>30</v>
      </c>
      <c r="V1474" s="50" t="str">
        <f>VLOOKUP(A1474,Register!$D$2:$N$1317,11,0)</f>
        <v>One Room Set (G+3)</v>
      </c>
      <c r="W1474" s="50" t="s">
        <v>29</v>
      </c>
      <c r="X1474" s="50" t="s">
        <v>29</v>
      </c>
    </row>
    <row r="1475" spans="1:24" ht="14.1" customHeight="1" x14ac:dyDescent="0.25">
      <c r="A1475" s="50" t="str">
        <f t="shared" ref="A1475:A1538" si="23">CONCATENATE(T1475,"-",U1475)</f>
        <v>9100000026-0</v>
      </c>
      <c r="B1475" s="57" t="s">
        <v>29</v>
      </c>
      <c r="C1475" s="50" t="s">
        <v>29</v>
      </c>
      <c r="D1475" s="50" t="s">
        <v>3922</v>
      </c>
      <c r="E1475" s="50" t="s">
        <v>2814</v>
      </c>
      <c r="F1475" s="50" t="s">
        <v>29</v>
      </c>
      <c r="G1475" s="50" t="s">
        <v>29</v>
      </c>
      <c r="H1475" s="50" t="s">
        <v>2904</v>
      </c>
      <c r="I1475" s="58">
        <v>45356</v>
      </c>
      <c r="J1475" s="50" t="s">
        <v>2816</v>
      </c>
      <c r="K1475" s="59">
        <v>14022.94</v>
      </c>
      <c r="L1475" s="50" t="s">
        <v>37</v>
      </c>
      <c r="M1475" s="51" t="s">
        <v>2747</v>
      </c>
      <c r="N1475" s="50" t="s">
        <v>29</v>
      </c>
      <c r="O1475" s="50" t="s">
        <v>32</v>
      </c>
      <c r="P1475" s="50" t="s">
        <v>32</v>
      </c>
      <c r="Q1475" s="50" t="s">
        <v>3921</v>
      </c>
      <c r="R1475" s="50" t="s">
        <v>29</v>
      </c>
      <c r="S1475" s="50" t="s">
        <v>2751</v>
      </c>
      <c r="T1475" s="50" t="s">
        <v>2240</v>
      </c>
      <c r="U1475" s="50" t="s">
        <v>30</v>
      </c>
      <c r="V1475" s="50" t="str">
        <f>VLOOKUP(A1475,Register!$D$2:$N$1317,11,0)</f>
        <v>One Room Set (G+3)</v>
      </c>
      <c r="W1475" s="50" t="s">
        <v>29</v>
      </c>
      <c r="X1475" s="50" t="s">
        <v>29</v>
      </c>
    </row>
    <row r="1476" spans="1:24" ht="14.1" customHeight="1" x14ac:dyDescent="0.25">
      <c r="A1476" s="50" t="str">
        <f t="shared" si="23"/>
        <v>9100000026-0</v>
      </c>
      <c r="B1476" s="57" t="s">
        <v>29</v>
      </c>
      <c r="C1476" s="50" t="s">
        <v>29</v>
      </c>
      <c r="D1476" s="50" t="s">
        <v>3922</v>
      </c>
      <c r="E1476" s="50" t="s">
        <v>2814</v>
      </c>
      <c r="F1476" s="50" t="s">
        <v>29</v>
      </c>
      <c r="G1476" s="50" t="s">
        <v>29</v>
      </c>
      <c r="H1476" s="50" t="s">
        <v>2904</v>
      </c>
      <c r="I1476" s="58">
        <v>45356</v>
      </c>
      <c r="J1476" s="50" t="s">
        <v>2816</v>
      </c>
      <c r="K1476" s="59">
        <v>46750.21</v>
      </c>
      <c r="L1476" s="50" t="s">
        <v>37</v>
      </c>
      <c r="M1476" s="51" t="s">
        <v>2747</v>
      </c>
      <c r="N1476" s="50" t="s">
        <v>29</v>
      </c>
      <c r="O1476" s="50" t="s">
        <v>32</v>
      </c>
      <c r="P1476" s="50" t="s">
        <v>32</v>
      </c>
      <c r="Q1476" s="50" t="s">
        <v>3921</v>
      </c>
      <c r="R1476" s="50" t="s">
        <v>29</v>
      </c>
      <c r="S1476" s="50" t="s">
        <v>2751</v>
      </c>
      <c r="T1476" s="50" t="s">
        <v>2240</v>
      </c>
      <c r="U1476" s="50" t="s">
        <v>30</v>
      </c>
      <c r="V1476" s="50" t="str">
        <f>VLOOKUP(A1476,Register!$D$2:$N$1317,11,0)</f>
        <v>One Room Set (G+3)</v>
      </c>
      <c r="W1476" s="50" t="s">
        <v>29</v>
      </c>
      <c r="X1476" s="50" t="s">
        <v>29</v>
      </c>
    </row>
    <row r="1477" spans="1:24" ht="14.1" customHeight="1" x14ac:dyDescent="0.25">
      <c r="A1477" s="50" t="str">
        <f t="shared" si="23"/>
        <v>9100000026-0</v>
      </c>
      <c r="B1477" s="57" t="s">
        <v>29</v>
      </c>
      <c r="C1477" s="50" t="s">
        <v>29</v>
      </c>
      <c r="D1477" s="50" t="s">
        <v>3922</v>
      </c>
      <c r="E1477" s="50" t="s">
        <v>2814</v>
      </c>
      <c r="F1477" s="50" t="s">
        <v>29</v>
      </c>
      <c r="G1477" s="50" t="s">
        <v>29</v>
      </c>
      <c r="H1477" s="50" t="s">
        <v>2904</v>
      </c>
      <c r="I1477" s="58">
        <v>45356</v>
      </c>
      <c r="J1477" s="50" t="s">
        <v>2816</v>
      </c>
      <c r="K1477" s="59">
        <v>67778.149999999994</v>
      </c>
      <c r="L1477" s="50" t="s">
        <v>37</v>
      </c>
      <c r="M1477" s="51" t="s">
        <v>2747</v>
      </c>
      <c r="N1477" s="50" t="s">
        <v>29</v>
      </c>
      <c r="O1477" s="50" t="s">
        <v>32</v>
      </c>
      <c r="P1477" s="50" t="s">
        <v>32</v>
      </c>
      <c r="Q1477" s="50" t="s">
        <v>3921</v>
      </c>
      <c r="R1477" s="50" t="s">
        <v>29</v>
      </c>
      <c r="S1477" s="50" t="s">
        <v>2751</v>
      </c>
      <c r="T1477" s="50" t="s">
        <v>2240</v>
      </c>
      <c r="U1477" s="50" t="s">
        <v>30</v>
      </c>
      <c r="V1477" s="50" t="str">
        <f>VLOOKUP(A1477,Register!$D$2:$N$1317,11,0)</f>
        <v>One Room Set (G+3)</v>
      </c>
      <c r="W1477" s="50" t="s">
        <v>29</v>
      </c>
      <c r="X1477" s="50" t="s">
        <v>29</v>
      </c>
    </row>
    <row r="1478" spans="1:24" ht="14.1" customHeight="1" x14ac:dyDescent="0.25">
      <c r="A1478" s="50" t="str">
        <f t="shared" si="23"/>
        <v>9100000026-0</v>
      </c>
      <c r="B1478" s="57" t="s">
        <v>29</v>
      </c>
      <c r="C1478" s="50" t="s">
        <v>29</v>
      </c>
      <c r="D1478" s="50" t="s">
        <v>3923</v>
      </c>
      <c r="E1478" s="50" t="s">
        <v>2814</v>
      </c>
      <c r="F1478" s="50" t="s">
        <v>29</v>
      </c>
      <c r="G1478" s="50" t="s">
        <v>29</v>
      </c>
      <c r="H1478" s="50" t="s">
        <v>2904</v>
      </c>
      <c r="I1478" s="58">
        <v>45356</v>
      </c>
      <c r="J1478" s="50" t="s">
        <v>2816</v>
      </c>
      <c r="K1478" s="59">
        <v>1534.59</v>
      </c>
      <c r="L1478" s="50" t="s">
        <v>37</v>
      </c>
      <c r="M1478" s="51" t="s">
        <v>2747</v>
      </c>
      <c r="N1478" s="50" t="s">
        <v>29</v>
      </c>
      <c r="O1478" s="50" t="s">
        <v>32</v>
      </c>
      <c r="P1478" s="50" t="s">
        <v>32</v>
      </c>
      <c r="Q1478" s="50" t="s">
        <v>3921</v>
      </c>
      <c r="R1478" s="50" t="s">
        <v>29</v>
      </c>
      <c r="S1478" s="50" t="s">
        <v>2751</v>
      </c>
      <c r="T1478" s="50" t="s">
        <v>2240</v>
      </c>
      <c r="U1478" s="50" t="s">
        <v>30</v>
      </c>
      <c r="V1478" s="50" t="str">
        <f>VLOOKUP(A1478,Register!$D$2:$N$1317,11,0)</f>
        <v>One Room Set (G+3)</v>
      </c>
      <c r="W1478" s="50" t="s">
        <v>29</v>
      </c>
      <c r="X1478" s="50" t="s">
        <v>29</v>
      </c>
    </row>
    <row r="1479" spans="1:24" ht="14.1" customHeight="1" x14ac:dyDescent="0.25">
      <c r="A1479" s="50" t="str">
        <f t="shared" si="23"/>
        <v>9100000048-0</v>
      </c>
      <c r="B1479" s="57" t="s">
        <v>29</v>
      </c>
      <c r="C1479" s="50" t="s">
        <v>29</v>
      </c>
      <c r="D1479" s="50" t="s">
        <v>3924</v>
      </c>
      <c r="E1479" s="50" t="s">
        <v>2814</v>
      </c>
      <c r="F1479" s="50" t="s">
        <v>29</v>
      </c>
      <c r="G1479" s="50" t="s">
        <v>29</v>
      </c>
      <c r="H1479" s="50" t="s">
        <v>2904</v>
      </c>
      <c r="I1479" s="58">
        <v>45357</v>
      </c>
      <c r="J1479" s="50" t="s">
        <v>2816</v>
      </c>
      <c r="K1479" s="59">
        <v>23371.56</v>
      </c>
      <c r="L1479" s="50" t="s">
        <v>37</v>
      </c>
      <c r="M1479" s="51" t="s">
        <v>2747</v>
      </c>
      <c r="N1479" s="50" t="s">
        <v>29</v>
      </c>
      <c r="O1479" s="50" t="s">
        <v>32</v>
      </c>
      <c r="P1479" s="50" t="s">
        <v>32</v>
      </c>
      <c r="Q1479" s="50" t="s">
        <v>3919</v>
      </c>
      <c r="R1479" s="50" t="s">
        <v>29</v>
      </c>
      <c r="S1479" s="50" t="s">
        <v>2751</v>
      </c>
      <c r="T1479" s="50" t="s">
        <v>2661</v>
      </c>
      <c r="U1479" s="50" t="s">
        <v>30</v>
      </c>
      <c r="V1479" s="50" t="str">
        <f>VLOOKUP(A1479,Register!$D$2:$N$1317,11,0)</f>
        <v>CWIP- New Godown Near ETP</v>
      </c>
      <c r="W1479" s="50" t="s">
        <v>29</v>
      </c>
      <c r="X1479" s="50" t="s">
        <v>29</v>
      </c>
    </row>
    <row r="1480" spans="1:24" ht="14.1" customHeight="1" x14ac:dyDescent="0.25">
      <c r="A1480" s="50" t="str">
        <f t="shared" si="23"/>
        <v>9100000048-0</v>
      </c>
      <c r="B1480" s="57" t="s">
        <v>29</v>
      </c>
      <c r="C1480" s="50" t="s">
        <v>29</v>
      </c>
      <c r="D1480" s="50" t="s">
        <v>3924</v>
      </c>
      <c r="E1480" s="50" t="s">
        <v>2814</v>
      </c>
      <c r="F1480" s="50" t="s">
        <v>29</v>
      </c>
      <c r="G1480" s="50" t="s">
        <v>29</v>
      </c>
      <c r="H1480" s="50" t="s">
        <v>2904</v>
      </c>
      <c r="I1480" s="58">
        <v>45357</v>
      </c>
      <c r="J1480" s="50" t="s">
        <v>2816</v>
      </c>
      <c r="K1480" s="59">
        <v>93500.42</v>
      </c>
      <c r="L1480" s="50" t="s">
        <v>37</v>
      </c>
      <c r="M1480" s="51" t="s">
        <v>2747</v>
      </c>
      <c r="N1480" s="50" t="s">
        <v>29</v>
      </c>
      <c r="O1480" s="50" t="s">
        <v>32</v>
      </c>
      <c r="P1480" s="50" t="s">
        <v>32</v>
      </c>
      <c r="Q1480" s="50" t="s">
        <v>3919</v>
      </c>
      <c r="R1480" s="50" t="s">
        <v>29</v>
      </c>
      <c r="S1480" s="50" t="s">
        <v>2751</v>
      </c>
      <c r="T1480" s="50" t="s">
        <v>2661</v>
      </c>
      <c r="U1480" s="50" t="s">
        <v>30</v>
      </c>
      <c r="V1480" s="50" t="str">
        <f>VLOOKUP(A1480,Register!$D$2:$N$1317,11,0)</f>
        <v>CWIP- New Godown Near ETP</v>
      </c>
      <c r="W1480" s="50" t="s">
        <v>29</v>
      </c>
      <c r="X1480" s="50" t="s">
        <v>29</v>
      </c>
    </row>
    <row r="1481" spans="1:24" ht="14.1" customHeight="1" x14ac:dyDescent="0.25">
      <c r="A1481" s="50" t="str">
        <f t="shared" si="23"/>
        <v>9100000016-0</v>
      </c>
      <c r="B1481" s="57" t="s">
        <v>29</v>
      </c>
      <c r="C1481" s="50" t="s">
        <v>29</v>
      </c>
      <c r="D1481" s="50" t="s">
        <v>3925</v>
      </c>
      <c r="E1481" s="50" t="s">
        <v>2814</v>
      </c>
      <c r="F1481" s="50" t="s">
        <v>29</v>
      </c>
      <c r="G1481" s="50" t="s">
        <v>29</v>
      </c>
      <c r="H1481" s="50" t="s">
        <v>2904</v>
      </c>
      <c r="I1481" s="58">
        <v>45358</v>
      </c>
      <c r="J1481" s="50" t="s">
        <v>2816</v>
      </c>
      <c r="K1481" s="59">
        <v>14142.99</v>
      </c>
      <c r="L1481" s="50" t="s">
        <v>37</v>
      </c>
      <c r="M1481" s="51" t="s">
        <v>2747</v>
      </c>
      <c r="N1481" s="50" t="s">
        <v>29</v>
      </c>
      <c r="O1481" s="50" t="s">
        <v>32</v>
      </c>
      <c r="P1481" s="50" t="s">
        <v>32</v>
      </c>
      <c r="Q1481" s="50" t="s">
        <v>3913</v>
      </c>
      <c r="R1481" s="50" t="s">
        <v>29</v>
      </c>
      <c r="S1481" s="50" t="s">
        <v>2751</v>
      </c>
      <c r="T1481" s="50" t="s">
        <v>2215</v>
      </c>
      <c r="U1481" s="50" t="s">
        <v>30</v>
      </c>
      <c r="V1481" s="50" t="str">
        <f>VLOOKUP(A1481,Register!$D$2:$N$1317,11,0)</f>
        <v>CWIP- ROAD &amp; DRAIN INSIDE FACTORY</v>
      </c>
      <c r="W1481" s="50" t="s">
        <v>29</v>
      </c>
      <c r="X1481" s="50" t="s">
        <v>29</v>
      </c>
    </row>
    <row r="1482" spans="1:24" ht="14.1" customHeight="1" x14ac:dyDescent="0.25">
      <c r="A1482" s="50" t="str">
        <f t="shared" si="23"/>
        <v>9100000048-0</v>
      </c>
      <c r="B1482" s="57" t="s">
        <v>29</v>
      </c>
      <c r="C1482" s="50" t="s">
        <v>29</v>
      </c>
      <c r="D1482" s="50" t="s">
        <v>3926</v>
      </c>
      <c r="E1482" s="50" t="s">
        <v>2814</v>
      </c>
      <c r="F1482" s="50" t="s">
        <v>29</v>
      </c>
      <c r="G1482" s="50" t="s">
        <v>29</v>
      </c>
      <c r="H1482" s="50" t="s">
        <v>2904</v>
      </c>
      <c r="I1482" s="58">
        <v>45358</v>
      </c>
      <c r="J1482" s="50" t="s">
        <v>2816</v>
      </c>
      <c r="K1482" s="59">
        <v>11785.83</v>
      </c>
      <c r="L1482" s="50" t="s">
        <v>37</v>
      </c>
      <c r="M1482" s="51" t="s">
        <v>2747</v>
      </c>
      <c r="N1482" s="50" t="s">
        <v>29</v>
      </c>
      <c r="O1482" s="50" t="s">
        <v>32</v>
      </c>
      <c r="P1482" s="50" t="s">
        <v>32</v>
      </c>
      <c r="Q1482" s="50" t="s">
        <v>3927</v>
      </c>
      <c r="R1482" s="50" t="s">
        <v>29</v>
      </c>
      <c r="S1482" s="50" t="s">
        <v>2751</v>
      </c>
      <c r="T1482" s="50" t="s">
        <v>2661</v>
      </c>
      <c r="U1482" s="50" t="s">
        <v>30</v>
      </c>
      <c r="V1482" s="50" t="str">
        <f>VLOOKUP(A1482,Register!$D$2:$N$1317,11,0)</f>
        <v>CWIP- New Godown Near ETP</v>
      </c>
      <c r="W1482" s="50" t="s">
        <v>29</v>
      </c>
      <c r="X1482" s="50" t="s">
        <v>29</v>
      </c>
    </row>
    <row r="1483" spans="1:24" ht="14.1" customHeight="1" x14ac:dyDescent="0.25">
      <c r="A1483" s="50" t="str">
        <f t="shared" si="23"/>
        <v>9100000041-0</v>
      </c>
      <c r="B1483" s="57" t="s">
        <v>29</v>
      </c>
      <c r="C1483" s="50" t="s">
        <v>29</v>
      </c>
      <c r="D1483" s="50" t="s">
        <v>3928</v>
      </c>
      <c r="E1483" s="50" t="s">
        <v>2814</v>
      </c>
      <c r="F1483" s="50" t="s">
        <v>29</v>
      </c>
      <c r="G1483" s="50" t="s">
        <v>29</v>
      </c>
      <c r="H1483" s="50" t="s">
        <v>2904</v>
      </c>
      <c r="I1483" s="58">
        <v>45359</v>
      </c>
      <c r="J1483" s="50" t="s">
        <v>2816</v>
      </c>
      <c r="K1483" s="59">
        <v>82500.78</v>
      </c>
      <c r="L1483" s="50" t="s">
        <v>37</v>
      </c>
      <c r="M1483" s="51" t="s">
        <v>2747</v>
      </c>
      <c r="N1483" s="50" t="s">
        <v>29</v>
      </c>
      <c r="O1483" s="50" t="s">
        <v>32</v>
      </c>
      <c r="P1483" s="50" t="s">
        <v>32</v>
      </c>
      <c r="Q1483" s="50" t="s">
        <v>3929</v>
      </c>
      <c r="R1483" s="50" t="s">
        <v>29</v>
      </c>
      <c r="S1483" s="50" t="s">
        <v>2751</v>
      </c>
      <c r="T1483" s="50" t="s">
        <v>2273</v>
      </c>
      <c r="U1483" s="50" t="s">
        <v>30</v>
      </c>
      <c r="V1483" s="50" t="str">
        <f>VLOOKUP(A1483,Register!$D$2:$N$1317,11,0)</f>
        <v>Dormitory G+3</v>
      </c>
      <c r="W1483" s="50" t="s">
        <v>29</v>
      </c>
      <c r="X1483" s="50" t="s">
        <v>29</v>
      </c>
    </row>
    <row r="1484" spans="1:24" ht="14.1" customHeight="1" x14ac:dyDescent="0.25">
      <c r="A1484" s="50" t="str">
        <f t="shared" si="23"/>
        <v>9100000041-0</v>
      </c>
      <c r="B1484" s="57" t="s">
        <v>29</v>
      </c>
      <c r="C1484" s="50" t="s">
        <v>29</v>
      </c>
      <c r="D1484" s="50" t="s">
        <v>3928</v>
      </c>
      <c r="E1484" s="50" t="s">
        <v>2814</v>
      </c>
      <c r="F1484" s="50" t="s">
        <v>29</v>
      </c>
      <c r="G1484" s="50" t="s">
        <v>29</v>
      </c>
      <c r="H1484" s="50" t="s">
        <v>2904</v>
      </c>
      <c r="I1484" s="58">
        <v>45359</v>
      </c>
      <c r="J1484" s="50" t="s">
        <v>2816</v>
      </c>
      <c r="K1484" s="59">
        <v>23371.57</v>
      </c>
      <c r="L1484" s="50" t="s">
        <v>37</v>
      </c>
      <c r="M1484" s="51" t="s">
        <v>2747</v>
      </c>
      <c r="N1484" s="50" t="s">
        <v>29</v>
      </c>
      <c r="O1484" s="50" t="s">
        <v>32</v>
      </c>
      <c r="P1484" s="50" t="s">
        <v>32</v>
      </c>
      <c r="Q1484" s="50" t="s">
        <v>3929</v>
      </c>
      <c r="R1484" s="50" t="s">
        <v>29</v>
      </c>
      <c r="S1484" s="50" t="s">
        <v>2751</v>
      </c>
      <c r="T1484" s="50" t="s">
        <v>2273</v>
      </c>
      <c r="U1484" s="50" t="s">
        <v>30</v>
      </c>
      <c r="V1484" s="50" t="str">
        <f>VLOOKUP(A1484,Register!$D$2:$N$1317,11,0)</f>
        <v>Dormitory G+3</v>
      </c>
      <c r="W1484" s="50" t="s">
        <v>29</v>
      </c>
      <c r="X1484" s="50" t="s">
        <v>29</v>
      </c>
    </row>
    <row r="1485" spans="1:24" ht="14.1" customHeight="1" x14ac:dyDescent="0.25">
      <c r="A1485" s="50" t="str">
        <f t="shared" si="23"/>
        <v>9100000041-0</v>
      </c>
      <c r="B1485" s="57" t="s">
        <v>29</v>
      </c>
      <c r="C1485" s="50" t="s">
        <v>29</v>
      </c>
      <c r="D1485" s="50" t="s">
        <v>3928</v>
      </c>
      <c r="E1485" s="50" t="s">
        <v>2814</v>
      </c>
      <c r="F1485" s="50" t="s">
        <v>29</v>
      </c>
      <c r="G1485" s="50" t="s">
        <v>29</v>
      </c>
      <c r="H1485" s="50" t="s">
        <v>2904</v>
      </c>
      <c r="I1485" s="58">
        <v>45359</v>
      </c>
      <c r="J1485" s="50" t="s">
        <v>2816</v>
      </c>
      <c r="K1485" s="59">
        <v>22536.94</v>
      </c>
      <c r="L1485" s="50" t="s">
        <v>37</v>
      </c>
      <c r="M1485" s="51" t="s">
        <v>2747</v>
      </c>
      <c r="N1485" s="50" t="s">
        <v>29</v>
      </c>
      <c r="O1485" s="50" t="s">
        <v>32</v>
      </c>
      <c r="P1485" s="50" t="s">
        <v>32</v>
      </c>
      <c r="Q1485" s="50" t="s">
        <v>3929</v>
      </c>
      <c r="R1485" s="50" t="s">
        <v>29</v>
      </c>
      <c r="S1485" s="50" t="s">
        <v>2751</v>
      </c>
      <c r="T1485" s="50" t="s">
        <v>2273</v>
      </c>
      <c r="U1485" s="50" t="s">
        <v>30</v>
      </c>
      <c r="V1485" s="50" t="str">
        <f>VLOOKUP(A1485,Register!$D$2:$N$1317,11,0)</f>
        <v>Dormitory G+3</v>
      </c>
      <c r="W1485" s="50" t="s">
        <v>29</v>
      </c>
      <c r="X1485" s="50" t="s">
        <v>29</v>
      </c>
    </row>
    <row r="1486" spans="1:24" ht="14.1" customHeight="1" x14ac:dyDescent="0.25">
      <c r="A1486" s="50" t="str">
        <f t="shared" si="23"/>
        <v>9100000047-0</v>
      </c>
      <c r="B1486" s="57" t="s">
        <v>29</v>
      </c>
      <c r="C1486" s="50" t="s">
        <v>29</v>
      </c>
      <c r="D1486" s="50" t="s">
        <v>3930</v>
      </c>
      <c r="E1486" s="50" t="s">
        <v>2814</v>
      </c>
      <c r="F1486" s="50" t="s">
        <v>29</v>
      </c>
      <c r="G1486" s="50" t="s">
        <v>29</v>
      </c>
      <c r="H1486" s="50" t="s">
        <v>2904</v>
      </c>
      <c r="I1486" s="58">
        <v>45359</v>
      </c>
      <c r="J1486" s="50" t="s">
        <v>2816</v>
      </c>
      <c r="K1486" s="59">
        <v>21685.71</v>
      </c>
      <c r="L1486" s="50" t="s">
        <v>37</v>
      </c>
      <c r="M1486" s="51" t="s">
        <v>2747</v>
      </c>
      <c r="N1486" s="50" t="s">
        <v>29</v>
      </c>
      <c r="O1486" s="50" t="s">
        <v>32</v>
      </c>
      <c r="P1486" s="50" t="s">
        <v>32</v>
      </c>
      <c r="Q1486" s="50" t="s">
        <v>3931</v>
      </c>
      <c r="R1486" s="50" t="s">
        <v>29</v>
      </c>
      <c r="S1486" s="50" t="s">
        <v>2751</v>
      </c>
      <c r="T1486" s="50" t="s">
        <v>2287</v>
      </c>
      <c r="U1486" s="50" t="s">
        <v>30</v>
      </c>
      <c r="V1486" s="50" t="str">
        <f>VLOOKUP(A1486,Register!$D$2:$N$1317,11,0)</f>
        <v>CWIP-DORMATORY (G+3) cane yard</v>
      </c>
      <c r="W1486" s="50" t="s">
        <v>29</v>
      </c>
      <c r="X1486" s="50" t="s">
        <v>29</v>
      </c>
    </row>
    <row r="1487" spans="1:24" ht="14.1" customHeight="1" x14ac:dyDescent="0.25">
      <c r="A1487" s="50" t="str">
        <f t="shared" si="23"/>
        <v>9100000025-0</v>
      </c>
      <c r="B1487" s="57" t="s">
        <v>29</v>
      </c>
      <c r="C1487" s="50" t="s">
        <v>29</v>
      </c>
      <c r="D1487" s="50" t="s">
        <v>3932</v>
      </c>
      <c r="E1487" s="50" t="s">
        <v>2814</v>
      </c>
      <c r="F1487" s="50" t="s">
        <v>29</v>
      </c>
      <c r="G1487" s="50" t="s">
        <v>29</v>
      </c>
      <c r="H1487" s="50" t="s">
        <v>2904</v>
      </c>
      <c r="I1487" s="58">
        <v>45359</v>
      </c>
      <c r="J1487" s="50" t="s">
        <v>2816</v>
      </c>
      <c r="K1487" s="59">
        <v>757.22</v>
      </c>
      <c r="L1487" s="50" t="s">
        <v>37</v>
      </c>
      <c r="M1487" s="51" t="s">
        <v>2747</v>
      </c>
      <c r="N1487" s="50" t="s">
        <v>29</v>
      </c>
      <c r="O1487" s="50" t="s">
        <v>32</v>
      </c>
      <c r="P1487" s="50" t="s">
        <v>32</v>
      </c>
      <c r="Q1487" s="50" t="s">
        <v>2937</v>
      </c>
      <c r="R1487" s="50" t="s">
        <v>29</v>
      </c>
      <c r="S1487" s="50" t="s">
        <v>2751</v>
      </c>
      <c r="T1487" s="50" t="s">
        <v>2238</v>
      </c>
      <c r="U1487" s="50" t="s">
        <v>30</v>
      </c>
      <c r="V1487" s="50" t="str">
        <f>VLOOKUP(A1487,Register!$D$2:$N$1317,11,0)</f>
        <v>CWIP - SWAMI NARAYAN HALL</v>
      </c>
      <c r="W1487" s="50" t="s">
        <v>29</v>
      </c>
      <c r="X1487" s="50" t="s">
        <v>29</v>
      </c>
    </row>
    <row r="1488" spans="1:24" ht="14.1" customHeight="1" x14ac:dyDescent="0.25">
      <c r="A1488" s="50" t="str">
        <f t="shared" si="23"/>
        <v>9100000025-0</v>
      </c>
      <c r="B1488" s="57" t="s">
        <v>29</v>
      </c>
      <c r="C1488" s="50" t="s">
        <v>29</v>
      </c>
      <c r="D1488" s="50" t="s">
        <v>3932</v>
      </c>
      <c r="E1488" s="50" t="s">
        <v>2814</v>
      </c>
      <c r="F1488" s="50" t="s">
        <v>29</v>
      </c>
      <c r="G1488" s="50" t="s">
        <v>29</v>
      </c>
      <c r="H1488" s="50" t="s">
        <v>2904</v>
      </c>
      <c r="I1488" s="58">
        <v>45359</v>
      </c>
      <c r="J1488" s="50" t="s">
        <v>2816</v>
      </c>
      <c r="K1488" s="59">
        <v>588.65</v>
      </c>
      <c r="L1488" s="50" t="s">
        <v>37</v>
      </c>
      <c r="M1488" s="51" t="s">
        <v>2747</v>
      </c>
      <c r="N1488" s="50" t="s">
        <v>29</v>
      </c>
      <c r="O1488" s="50" t="s">
        <v>32</v>
      </c>
      <c r="P1488" s="50" t="s">
        <v>32</v>
      </c>
      <c r="Q1488" s="50" t="s">
        <v>2937</v>
      </c>
      <c r="R1488" s="50" t="s">
        <v>29</v>
      </c>
      <c r="S1488" s="50" t="s">
        <v>2751</v>
      </c>
      <c r="T1488" s="50" t="s">
        <v>2238</v>
      </c>
      <c r="U1488" s="50" t="s">
        <v>30</v>
      </c>
      <c r="V1488" s="50" t="str">
        <f>VLOOKUP(A1488,Register!$D$2:$N$1317,11,0)</f>
        <v>CWIP - SWAMI NARAYAN HALL</v>
      </c>
      <c r="W1488" s="50" t="s">
        <v>29</v>
      </c>
      <c r="X1488" s="50" t="s">
        <v>29</v>
      </c>
    </row>
    <row r="1489" spans="1:24" ht="14.1" customHeight="1" x14ac:dyDescent="0.25">
      <c r="A1489" s="50" t="str">
        <f t="shared" si="23"/>
        <v>9100000025-0</v>
      </c>
      <c r="B1489" s="57" t="s">
        <v>29</v>
      </c>
      <c r="C1489" s="50" t="s">
        <v>29</v>
      </c>
      <c r="D1489" s="50" t="s">
        <v>3932</v>
      </c>
      <c r="E1489" s="50" t="s">
        <v>2814</v>
      </c>
      <c r="F1489" s="50" t="s">
        <v>29</v>
      </c>
      <c r="G1489" s="50" t="s">
        <v>29</v>
      </c>
      <c r="H1489" s="50" t="s">
        <v>2904</v>
      </c>
      <c r="I1489" s="58">
        <v>45359</v>
      </c>
      <c r="J1489" s="50" t="s">
        <v>2816</v>
      </c>
      <c r="K1489" s="59">
        <v>13300</v>
      </c>
      <c r="L1489" s="50" t="s">
        <v>37</v>
      </c>
      <c r="M1489" s="51" t="s">
        <v>2747</v>
      </c>
      <c r="N1489" s="50" t="s">
        <v>29</v>
      </c>
      <c r="O1489" s="50" t="s">
        <v>32</v>
      </c>
      <c r="P1489" s="50" t="s">
        <v>32</v>
      </c>
      <c r="Q1489" s="50" t="s">
        <v>2937</v>
      </c>
      <c r="R1489" s="50" t="s">
        <v>29</v>
      </c>
      <c r="S1489" s="50" t="s">
        <v>2751</v>
      </c>
      <c r="T1489" s="50" t="s">
        <v>2238</v>
      </c>
      <c r="U1489" s="50" t="s">
        <v>30</v>
      </c>
      <c r="V1489" s="50" t="str">
        <f>VLOOKUP(A1489,Register!$D$2:$N$1317,11,0)</f>
        <v>CWIP - SWAMI NARAYAN HALL</v>
      </c>
      <c r="W1489" s="50" t="s">
        <v>29</v>
      </c>
      <c r="X1489" s="50" t="s">
        <v>29</v>
      </c>
    </row>
    <row r="1490" spans="1:24" ht="14.1" customHeight="1" x14ac:dyDescent="0.25">
      <c r="A1490" s="50" t="str">
        <f t="shared" si="23"/>
        <v>9100000025-0</v>
      </c>
      <c r="B1490" s="57" t="s">
        <v>29</v>
      </c>
      <c r="C1490" s="50" t="s">
        <v>29</v>
      </c>
      <c r="D1490" s="50" t="s">
        <v>3932</v>
      </c>
      <c r="E1490" s="50" t="s">
        <v>2814</v>
      </c>
      <c r="F1490" s="50" t="s">
        <v>29</v>
      </c>
      <c r="G1490" s="50" t="s">
        <v>29</v>
      </c>
      <c r="H1490" s="50" t="s">
        <v>2904</v>
      </c>
      <c r="I1490" s="58">
        <v>45359</v>
      </c>
      <c r="J1490" s="50" t="s">
        <v>2816</v>
      </c>
      <c r="K1490" s="59">
        <v>2391.3000000000002</v>
      </c>
      <c r="L1490" s="50" t="s">
        <v>37</v>
      </c>
      <c r="M1490" s="51" t="s">
        <v>2747</v>
      </c>
      <c r="N1490" s="50" t="s">
        <v>29</v>
      </c>
      <c r="O1490" s="50" t="s">
        <v>32</v>
      </c>
      <c r="P1490" s="50" t="s">
        <v>32</v>
      </c>
      <c r="Q1490" s="50" t="s">
        <v>2937</v>
      </c>
      <c r="R1490" s="50" t="s">
        <v>29</v>
      </c>
      <c r="S1490" s="50" t="s">
        <v>2751</v>
      </c>
      <c r="T1490" s="50" t="s">
        <v>2238</v>
      </c>
      <c r="U1490" s="50" t="s">
        <v>30</v>
      </c>
      <c r="V1490" s="50" t="str">
        <f>VLOOKUP(A1490,Register!$D$2:$N$1317,11,0)</f>
        <v>CWIP - SWAMI NARAYAN HALL</v>
      </c>
      <c r="W1490" s="50" t="s">
        <v>29</v>
      </c>
      <c r="X1490" s="50" t="s">
        <v>29</v>
      </c>
    </row>
    <row r="1491" spans="1:24" ht="14.1" customHeight="1" x14ac:dyDescent="0.25">
      <c r="A1491" s="50" t="str">
        <f t="shared" si="23"/>
        <v>9100000025-0</v>
      </c>
      <c r="B1491" s="57" t="s">
        <v>29</v>
      </c>
      <c r="C1491" s="50" t="s">
        <v>29</v>
      </c>
      <c r="D1491" s="50" t="s">
        <v>3932</v>
      </c>
      <c r="E1491" s="50" t="s">
        <v>2814</v>
      </c>
      <c r="F1491" s="50" t="s">
        <v>29</v>
      </c>
      <c r="G1491" s="50" t="s">
        <v>29</v>
      </c>
      <c r="H1491" s="50" t="s">
        <v>2904</v>
      </c>
      <c r="I1491" s="58">
        <v>45359</v>
      </c>
      <c r="J1491" s="50" t="s">
        <v>2816</v>
      </c>
      <c r="K1491" s="59">
        <v>42.5</v>
      </c>
      <c r="L1491" s="50" t="s">
        <v>37</v>
      </c>
      <c r="M1491" s="51" t="s">
        <v>2747</v>
      </c>
      <c r="N1491" s="50" t="s">
        <v>29</v>
      </c>
      <c r="O1491" s="50" t="s">
        <v>32</v>
      </c>
      <c r="P1491" s="50" t="s">
        <v>32</v>
      </c>
      <c r="Q1491" s="50" t="s">
        <v>2937</v>
      </c>
      <c r="R1491" s="50" t="s">
        <v>29</v>
      </c>
      <c r="S1491" s="50" t="s">
        <v>2751</v>
      </c>
      <c r="T1491" s="50" t="s">
        <v>2238</v>
      </c>
      <c r="U1491" s="50" t="s">
        <v>30</v>
      </c>
      <c r="V1491" s="50" t="str">
        <f>VLOOKUP(A1491,Register!$D$2:$N$1317,11,0)</f>
        <v>CWIP - SWAMI NARAYAN HALL</v>
      </c>
      <c r="W1491" s="50" t="s">
        <v>29</v>
      </c>
      <c r="X1491" s="50" t="s">
        <v>29</v>
      </c>
    </row>
    <row r="1492" spans="1:24" ht="14.1" customHeight="1" x14ac:dyDescent="0.25">
      <c r="A1492" s="50" t="str">
        <f t="shared" si="23"/>
        <v>9100000016-0</v>
      </c>
      <c r="B1492" s="57" t="s">
        <v>29</v>
      </c>
      <c r="C1492" s="50" t="s">
        <v>29</v>
      </c>
      <c r="D1492" s="50" t="s">
        <v>3933</v>
      </c>
      <c r="E1492" s="50" t="s">
        <v>2814</v>
      </c>
      <c r="F1492" s="50" t="s">
        <v>29</v>
      </c>
      <c r="G1492" s="50" t="s">
        <v>29</v>
      </c>
      <c r="H1492" s="50" t="s">
        <v>2904</v>
      </c>
      <c r="I1492" s="58">
        <v>45360</v>
      </c>
      <c r="J1492" s="50" t="s">
        <v>2816</v>
      </c>
      <c r="K1492" s="59">
        <v>18857.32</v>
      </c>
      <c r="L1492" s="50" t="s">
        <v>37</v>
      </c>
      <c r="M1492" s="51" t="s">
        <v>2747</v>
      </c>
      <c r="N1492" s="50" t="s">
        <v>29</v>
      </c>
      <c r="O1492" s="50" t="s">
        <v>32</v>
      </c>
      <c r="P1492" s="50" t="s">
        <v>32</v>
      </c>
      <c r="Q1492" s="50" t="s">
        <v>3934</v>
      </c>
      <c r="R1492" s="50" t="s">
        <v>29</v>
      </c>
      <c r="S1492" s="50" t="s">
        <v>2751</v>
      </c>
      <c r="T1492" s="50" t="s">
        <v>2215</v>
      </c>
      <c r="U1492" s="50" t="s">
        <v>30</v>
      </c>
      <c r="V1492" s="50" t="str">
        <f>VLOOKUP(A1492,Register!$D$2:$N$1317,11,0)</f>
        <v>CWIP- ROAD &amp; DRAIN INSIDE FACTORY</v>
      </c>
      <c r="W1492" s="50" t="s">
        <v>29</v>
      </c>
      <c r="X1492" s="50" t="s">
        <v>29</v>
      </c>
    </row>
    <row r="1493" spans="1:24" ht="14.1" customHeight="1" x14ac:dyDescent="0.25">
      <c r="A1493" s="50" t="str">
        <f t="shared" si="23"/>
        <v>9100000026-0</v>
      </c>
      <c r="B1493" s="57" t="s">
        <v>29</v>
      </c>
      <c r="C1493" s="50" t="s">
        <v>29</v>
      </c>
      <c r="D1493" s="50" t="s">
        <v>3935</v>
      </c>
      <c r="E1493" s="50" t="s">
        <v>2814</v>
      </c>
      <c r="F1493" s="50" t="s">
        <v>29</v>
      </c>
      <c r="G1493" s="50" t="s">
        <v>29</v>
      </c>
      <c r="H1493" s="50" t="s">
        <v>2904</v>
      </c>
      <c r="I1493" s="58">
        <v>45360</v>
      </c>
      <c r="J1493" s="50" t="s">
        <v>2816</v>
      </c>
      <c r="K1493" s="59">
        <v>23571.65</v>
      </c>
      <c r="L1493" s="50" t="s">
        <v>37</v>
      </c>
      <c r="M1493" s="51" t="s">
        <v>2747</v>
      </c>
      <c r="N1493" s="50" t="s">
        <v>29</v>
      </c>
      <c r="O1493" s="50" t="s">
        <v>32</v>
      </c>
      <c r="P1493" s="50" t="s">
        <v>32</v>
      </c>
      <c r="Q1493" s="50" t="s">
        <v>3936</v>
      </c>
      <c r="R1493" s="50" t="s">
        <v>29</v>
      </c>
      <c r="S1493" s="50" t="s">
        <v>2751</v>
      </c>
      <c r="T1493" s="50" t="s">
        <v>2240</v>
      </c>
      <c r="U1493" s="50" t="s">
        <v>30</v>
      </c>
      <c r="V1493" s="50" t="str">
        <f>VLOOKUP(A1493,Register!$D$2:$N$1317,11,0)</f>
        <v>One Room Set (G+3)</v>
      </c>
      <c r="W1493" s="50" t="s">
        <v>29</v>
      </c>
      <c r="X1493" s="50" t="s">
        <v>29</v>
      </c>
    </row>
    <row r="1494" spans="1:24" ht="14.1" customHeight="1" x14ac:dyDescent="0.25">
      <c r="A1494" s="50" t="str">
        <f t="shared" si="23"/>
        <v>9100000048-0</v>
      </c>
      <c r="B1494" s="57" t="s">
        <v>29</v>
      </c>
      <c r="C1494" s="50" t="s">
        <v>29</v>
      </c>
      <c r="D1494" s="50" t="s">
        <v>3937</v>
      </c>
      <c r="E1494" s="50" t="s">
        <v>2814</v>
      </c>
      <c r="F1494" s="50" t="s">
        <v>29</v>
      </c>
      <c r="G1494" s="50" t="s">
        <v>29</v>
      </c>
      <c r="H1494" s="50" t="s">
        <v>2904</v>
      </c>
      <c r="I1494" s="58">
        <v>45360</v>
      </c>
      <c r="J1494" s="50" t="s">
        <v>2816</v>
      </c>
      <c r="K1494" s="59">
        <v>11785.83</v>
      </c>
      <c r="L1494" s="50" t="s">
        <v>37</v>
      </c>
      <c r="M1494" s="51" t="s">
        <v>2747</v>
      </c>
      <c r="N1494" s="50" t="s">
        <v>29</v>
      </c>
      <c r="O1494" s="50" t="s">
        <v>32</v>
      </c>
      <c r="P1494" s="50" t="s">
        <v>32</v>
      </c>
      <c r="Q1494" s="50" t="s">
        <v>3938</v>
      </c>
      <c r="R1494" s="50" t="s">
        <v>29</v>
      </c>
      <c r="S1494" s="50" t="s">
        <v>2751</v>
      </c>
      <c r="T1494" s="50" t="s">
        <v>2661</v>
      </c>
      <c r="U1494" s="50" t="s">
        <v>30</v>
      </c>
      <c r="V1494" s="50" t="str">
        <f>VLOOKUP(A1494,Register!$D$2:$N$1317,11,0)</f>
        <v>CWIP- New Godown Near ETP</v>
      </c>
      <c r="W1494" s="50" t="s">
        <v>29</v>
      </c>
      <c r="X1494" s="50" t="s">
        <v>29</v>
      </c>
    </row>
    <row r="1495" spans="1:24" ht="14.1" customHeight="1" x14ac:dyDescent="0.25">
      <c r="A1495" s="50" t="str">
        <f t="shared" si="23"/>
        <v>9100000048-0</v>
      </c>
      <c r="B1495" s="57" t="s">
        <v>29</v>
      </c>
      <c r="C1495" s="50" t="s">
        <v>29</v>
      </c>
      <c r="D1495" s="50" t="s">
        <v>3937</v>
      </c>
      <c r="E1495" s="50" t="s">
        <v>2814</v>
      </c>
      <c r="F1495" s="50" t="s">
        <v>29</v>
      </c>
      <c r="G1495" s="50" t="s">
        <v>29</v>
      </c>
      <c r="H1495" s="50" t="s">
        <v>2904</v>
      </c>
      <c r="I1495" s="58">
        <v>45360</v>
      </c>
      <c r="J1495" s="50" t="s">
        <v>2816</v>
      </c>
      <c r="K1495" s="59">
        <v>70114.69</v>
      </c>
      <c r="L1495" s="50" t="s">
        <v>37</v>
      </c>
      <c r="M1495" s="51" t="s">
        <v>2747</v>
      </c>
      <c r="N1495" s="50" t="s">
        <v>29</v>
      </c>
      <c r="O1495" s="50" t="s">
        <v>32</v>
      </c>
      <c r="P1495" s="50" t="s">
        <v>32</v>
      </c>
      <c r="Q1495" s="50" t="s">
        <v>3938</v>
      </c>
      <c r="R1495" s="50" t="s">
        <v>29</v>
      </c>
      <c r="S1495" s="50" t="s">
        <v>2751</v>
      </c>
      <c r="T1495" s="50" t="s">
        <v>2661</v>
      </c>
      <c r="U1495" s="50" t="s">
        <v>30</v>
      </c>
      <c r="V1495" s="50" t="str">
        <f>VLOOKUP(A1495,Register!$D$2:$N$1317,11,0)</f>
        <v>CWIP- New Godown Near ETP</v>
      </c>
      <c r="W1495" s="50" t="s">
        <v>29</v>
      </c>
      <c r="X1495" s="50" t="s">
        <v>29</v>
      </c>
    </row>
    <row r="1496" spans="1:24" ht="14.1" customHeight="1" x14ac:dyDescent="0.25">
      <c r="A1496" s="50" t="str">
        <f t="shared" si="23"/>
        <v>9100000048-0</v>
      </c>
      <c r="B1496" s="57" t="s">
        <v>29</v>
      </c>
      <c r="C1496" s="50" t="s">
        <v>29</v>
      </c>
      <c r="D1496" s="50" t="s">
        <v>3937</v>
      </c>
      <c r="E1496" s="50" t="s">
        <v>2814</v>
      </c>
      <c r="F1496" s="50" t="s">
        <v>29</v>
      </c>
      <c r="G1496" s="50" t="s">
        <v>29</v>
      </c>
      <c r="H1496" s="50" t="s">
        <v>2904</v>
      </c>
      <c r="I1496" s="58">
        <v>45360</v>
      </c>
      <c r="J1496" s="50" t="s">
        <v>2816</v>
      </c>
      <c r="K1496" s="59">
        <v>371438.76</v>
      </c>
      <c r="L1496" s="50" t="s">
        <v>37</v>
      </c>
      <c r="M1496" s="51" t="s">
        <v>2747</v>
      </c>
      <c r="N1496" s="50" t="s">
        <v>29</v>
      </c>
      <c r="O1496" s="50" t="s">
        <v>32</v>
      </c>
      <c r="P1496" s="50" t="s">
        <v>32</v>
      </c>
      <c r="Q1496" s="50" t="s">
        <v>3938</v>
      </c>
      <c r="R1496" s="50" t="s">
        <v>29</v>
      </c>
      <c r="S1496" s="50" t="s">
        <v>2751</v>
      </c>
      <c r="T1496" s="50" t="s">
        <v>2661</v>
      </c>
      <c r="U1496" s="50" t="s">
        <v>30</v>
      </c>
      <c r="V1496" s="50" t="str">
        <f>VLOOKUP(A1496,Register!$D$2:$N$1317,11,0)</f>
        <v>CWIP- New Godown Near ETP</v>
      </c>
      <c r="W1496" s="50" t="s">
        <v>29</v>
      </c>
      <c r="X1496" s="50" t="s">
        <v>29</v>
      </c>
    </row>
    <row r="1497" spans="1:24" ht="14.1" customHeight="1" x14ac:dyDescent="0.25">
      <c r="A1497" s="50" t="str">
        <f t="shared" si="23"/>
        <v>9100000048-0</v>
      </c>
      <c r="B1497" s="57" t="s">
        <v>29</v>
      </c>
      <c r="C1497" s="50" t="s">
        <v>29</v>
      </c>
      <c r="D1497" s="50" t="s">
        <v>3937</v>
      </c>
      <c r="E1497" s="50" t="s">
        <v>2814</v>
      </c>
      <c r="F1497" s="50" t="s">
        <v>29</v>
      </c>
      <c r="G1497" s="50" t="s">
        <v>29</v>
      </c>
      <c r="H1497" s="50" t="s">
        <v>2904</v>
      </c>
      <c r="I1497" s="58">
        <v>45360</v>
      </c>
      <c r="J1497" s="50" t="s">
        <v>2816</v>
      </c>
      <c r="K1497" s="59">
        <v>22592.720000000001</v>
      </c>
      <c r="L1497" s="50" t="s">
        <v>37</v>
      </c>
      <c r="M1497" s="51" t="s">
        <v>2747</v>
      </c>
      <c r="N1497" s="50" t="s">
        <v>29</v>
      </c>
      <c r="O1497" s="50" t="s">
        <v>32</v>
      </c>
      <c r="P1497" s="50" t="s">
        <v>32</v>
      </c>
      <c r="Q1497" s="50" t="s">
        <v>3938</v>
      </c>
      <c r="R1497" s="50" t="s">
        <v>29</v>
      </c>
      <c r="S1497" s="50" t="s">
        <v>2751</v>
      </c>
      <c r="T1497" s="50" t="s">
        <v>2661</v>
      </c>
      <c r="U1497" s="50" t="s">
        <v>30</v>
      </c>
      <c r="V1497" s="50" t="str">
        <f>VLOOKUP(A1497,Register!$D$2:$N$1317,11,0)</f>
        <v>CWIP- New Godown Near ETP</v>
      </c>
      <c r="W1497" s="50" t="s">
        <v>29</v>
      </c>
      <c r="X1497" s="50" t="s">
        <v>29</v>
      </c>
    </row>
    <row r="1498" spans="1:24" ht="14.1" customHeight="1" x14ac:dyDescent="0.25">
      <c r="A1498" s="50" t="str">
        <f t="shared" si="23"/>
        <v>9100000048-0</v>
      </c>
      <c r="B1498" s="57" t="s">
        <v>29</v>
      </c>
      <c r="C1498" s="50" t="s">
        <v>29</v>
      </c>
      <c r="D1498" s="50" t="s">
        <v>3937</v>
      </c>
      <c r="E1498" s="50" t="s">
        <v>2814</v>
      </c>
      <c r="F1498" s="50" t="s">
        <v>29</v>
      </c>
      <c r="G1498" s="50" t="s">
        <v>29</v>
      </c>
      <c r="H1498" s="50" t="s">
        <v>2904</v>
      </c>
      <c r="I1498" s="58">
        <v>45360</v>
      </c>
      <c r="J1498" s="50" t="s">
        <v>2816</v>
      </c>
      <c r="K1498" s="59">
        <v>137994.07999999999</v>
      </c>
      <c r="L1498" s="50" t="s">
        <v>37</v>
      </c>
      <c r="M1498" s="51" t="s">
        <v>2747</v>
      </c>
      <c r="N1498" s="50" t="s">
        <v>29</v>
      </c>
      <c r="O1498" s="50" t="s">
        <v>32</v>
      </c>
      <c r="P1498" s="50" t="s">
        <v>32</v>
      </c>
      <c r="Q1498" s="50" t="s">
        <v>3938</v>
      </c>
      <c r="R1498" s="50" t="s">
        <v>29</v>
      </c>
      <c r="S1498" s="50" t="s">
        <v>2751</v>
      </c>
      <c r="T1498" s="50" t="s">
        <v>2661</v>
      </c>
      <c r="U1498" s="50" t="s">
        <v>30</v>
      </c>
      <c r="V1498" s="50" t="str">
        <f>VLOOKUP(A1498,Register!$D$2:$N$1317,11,0)</f>
        <v>CWIP- New Godown Near ETP</v>
      </c>
      <c r="W1498" s="50" t="s">
        <v>29</v>
      </c>
      <c r="X1498" s="50" t="s">
        <v>29</v>
      </c>
    </row>
    <row r="1499" spans="1:24" ht="14.1" customHeight="1" x14ac:dyDescent="0.25">
      <c r="A1499" s="50" t="str">
        <f t="shared" si="23"/>
        <v>9100000047-0</v>
      </c>
      <c r="B1499" s="57" t="s">
        <v>29</v>
      </c>
      <c r="C1499" s="50" t="s">
        <v>29</v>
      </c>
      <c r="D1499" s="50" t="s">
        <v>3939</v>
      </c>
      <c r="E1499" s="50" t="s">
        <v>2814</v>
      </c>
      <c r="F1499" s="50" t="s">
        <v>29</v>
      </c>
      <c r="G1499" s="50" t="s">
        <v>29</v>
      </c>
      <c r="H1499" s="50" t="s">
        <v>2904</v>
      </c>
      <c r="I1499" s="58">
        <v>45361</v>
      </c>
      <c r="J1499" s="50" t="s">
        <v>2816</v>
      </c>
      <c r="K1499" s="59">
        <v>9348.6299999999992</v>
      </c>
      <c r="L1499" s="50" t="s">
        <v>37</v>
      </c>
      <c r="M1499" s="51" t="s">
        <v>2747</v>
      </c>
      <c r="N1499" s="50" t="s">
        <v>29</v>
      </c>
      <c r="O1499" s="50" t="s">
        <v>32</v>
      </c>
      <c r="P1499" s="50" t="s">
        <v>32</v>
      </c>
      <c r="Q1499" s="50" t="s">
        <v>3940</v>
      </c>
      <c r="R1499" s="50" t="s">
        <v>29</v>
      </c>
      <c r="S1499" s="50" t="s">
        <v>2751</v>
      </c>
      <c r="T1499" s="50" t="s">
        <v>2287</v>
      </c>
      <c r="U1499" s="50" t="s">
        <v>30</v>
      </c>
      <c r="V1499" s="50" t="str">
        <f>VLOOKUP(A1499,Register!$D$2:$N$1317,11,0)</f>
        <v>CWIP-DORMATORY (G+3) cane yard</v>
      </c>
      <c r="W1499" s="50" t="s">
        <v>29</v>
      </c>
      <c r="X1499" s="50" t="s">
        <v>29</v>
      </c>
    </row>
    <row r="1500" spans="1:24" ht="14.1" customHeight="1" x14ac:dyDescent="0.25">
      <c r="A1500" s="50" t="str">
        <f t="shared" si="23"/>
        <v>9100000047-0</v>
      </c>
      <c r="B1500" s="57" t="s">
        <v>29</v>
      </c>
      <c r="C1500" s="50" t="s">
        <v>29</v>
      </c>
      <c r="D1500" s="50" t="s">
        <v>3939</v>
      </c>
      <c r="E1500" s="50" t="s">
        <v>2814</v>
      </c>
      <c r="F1500" s="50" t="s">
        <v>29</v>
      </c>
      <c r="G1500" s="50" t="s">
        <v>29</v>
      </c>
      <c r="H1500" s="50" t="s">
        <v>2904</v>
      </c>
      <c r="I1500" s="58">
        <v>45361</v>
      </c>
      <c r="J1500" s="50" t="s">
        <v>2816</v>
      </c>
      <c r="K1500" s="59">
        <v>13522.17</v>
      </c>
      <c r="L1500" s="50" t="s">
        <v>37</v>
      </c>
      <c r="M1500" s="51" t="s">
        <v>2747</v>
      </c>
      <c r="N1500" s="50" t="s">
        <v>29</v>
      </c>
      <c r="O1500" s="50" t="s">
        <v>32</v>
      </c>
      <c r="P1500" s="50" t="s">
        <v>32</v>
      </c>
      <c r="Q1500" s="50" t="s">
        <v>3940</v>
      </c>
      <c r="R1500" s="50" t="s">
        <v>29</v>
      </c>
      <c r="S1500" s="50" t="s">
        <v>2751</v>
      </c>
      <c r="T1500" s="50" t="s">
        <v>2287</v>
      </c>
      <c r="U1500" s="50" t="s">
        <v>30</v>
      </c>
      <c r="V1500" s="50" t="str">
        <f>VLOOKUP(A1500,Register!$D$2:$N$1317,11,0)</f>
        <v>CWIP-DORMATORY (G+3) cane yard</v>
      </c>
      <c r="W1500" s="50" t="s">
        <v>29</v>
      </c>
      <c r="X1500" s="50" t="s">
        <v>29</v>
      </c>
    </row>
    <row r="1501" spans="1:24" ht="14.1" customHeight="1" x14ac:dyDescent="0.25">
      <c r="A1501" s="50" t="str">
        <f t="shared" si="23"/>
        <v>9100000041-0</v>
      </c>
      <c r="B1501" s="57" t="s">
        <v>29</v>
      </c>
      <c r="C1501" s="50" t="s">
        <v>29</v>
      </c>
      <c r="D1501" s="50" t="s">
        <v>3941</v>
      </c>
      <c r="E1501" s="50" t="s">
        <v>2814</v>
      </c>
      <c r="F1501" s="50" t="s">
        <v>29</v>
      </c>
      <c r="G1501" s="50" t="s">
        <v>29</v>
      </c>
      <c r="H1501" s="50" t="s">
        <v>2904</v>
      </c>
      <c r="I1501" s="58">
        <v>45361</v>
      </c>
      <c r="J1501" s="50" t="s">
        <v>2816</v>
      </c>
      <c r="K1501" s="59">
        <v>23571.65</v>
      </c>
      <c r="L1501" s="50" t="s">
        <v>37</v>
      </c>
      <c r="M1501" s="51" t="s">
        <v>2747</v>
      </c>
      <c r="N1501" s="50" t="s">
        <v>29</v>
      </c>
      <c r="O1501" s="50" t="s">
        <v>32</v>
      </c>
      <c r="P1501" s="50" t="s">
        <v>32</v>
      </c>
      <c r="Q1501" s="50" t="s">
        <v>3843</v>
      </c>
      <c r="R1501" s="50" t="s">
        <v>29</v>
      </c>
      <c r="S1501" s="50" t="s">
        <v>2751</v>
      </c>
      <c r="T1501" s="50" t="s">
        <v>2273</v>
      </c>
      <c r="U1501" s="50" t="s">
        <v>30</v>
      </c>
      <c r="V1501" s="50" t="str">
        <f>VLOOKUP(A1501,Register!$D$2:$N$1317,11,0)</f>
        <v>Dormitory G+3</v>
      </c>
      <c r="W1501" s="50" t="s">
        <v>29</v>
      </c>
      <c r="X1501" s="50" t="s">
        <v>29</v>
      </c>
    </row>
    <row r="1502" spans="1:24" ht="14.1" customHeight="1" x14ac:dyDescent="0.25">
      <c r="A1502" s="50" t="str">
        <f t="shared" si="23"/>
        <v>9100000048-0</v>
      </c>
      <c r="B1502" s="57" t="s">
        <v>29</v>
      </c>
      <c r="C1502" s="50" t="s">
        <v>29</v>
      </c>
      <c r="D1502" s="50" t="s">
        <v>3942</v>
      </c>
      <c r="E1502" s="50" t="s">
        <v>2814</v>
      </c>
      <c r="F1502" s="50" t="s">
        <v>29</v>
      </c>
      <c r="G1502" s="50" t="s">
        <v>29</v>
      </c>
      <c r="H1502" s="50" t="s">
        <v>2904</v>
      </c>
      <c r="I1502" s="58">
        <v>45361</v>
      </c>
      <c r="J1502" s="50" t="s">
        <v>2816</v>
      </c>
      <c r="K1502" s="59">
        <v>3069.18</v>
      </c>
      <c r="L1502" s="50" t="s">
        <v>37</v>
      </c>
      <c r="M1502" s="51" t="s">
        <v>2747</v>
      </c>
      <c r="N1502" s="50" t="s">
        <v>29</v>
      </c>
      <c r="O1502" s="50" t="s">
        <v>32</v>
      </c>
      <c r="P1502" s="50" t="s">
        <v>32</v>
      </c>
      <c r="Q1502" s="50" t="s">
        <v>3943</v>
      </c>
      <c r="R1502" s="50" t="s">
        <v>29</v>
      </c>
      <c r="S1502" s="50" t="s">
        <v>2751</v>
      </c>
      <c r="T1502" s="50" t="s">
        <v>2661</v>
      </c>
      <c r="U1502" s="50" t="s">
        <v>30</v>
      </c>
      <c r="V1502" s="50" t="str">
        <f>VLOOKUP(A1502,Register!$D$2:$N$1317,11,0)</f>
        <v>CWIP- New Godown Near ETP</v>
      </c>
      <c r="W1502" s="50" t="s">
        <v>29</v>
      </c>
      <c r="X1502" s="50" t="s">
        <v>29</v>
      </c>
    </row>
    <row r="1503" spans="1:24" ht="14.1" customHeight="1" x14ac:dyDescent="0.25">
      <c r="A1503" s="50" t="str">
        <f t="shared" si="23"/>
        <v>9100000016-0</v>
      </c>
      <c r="B1503" s="57" t="s">
        <v>29</v>
      </c>
      <c r="C1503" s="50" t="s">
        <v>29</v>
      </c>
      <c r="D1503" s="50" t="s">
        <v>3944</v>
      </c>
      <c r="E1503" s="50" t="s">
        <v>2814</v>
      </c>
      <c r="F1503" s="50" t="s">
        <v>29</v>
      </c>
      <c r="G1503" s="50" t="s">
        <v>29</v>
      </c>
      <c r="H1503" s="50" t="s">
        <v>2904</v>
      </c>
      <c r="I1503" s="58">
        <v>45361</v>
      </c>
      <c r="J1503" s="50" t="s">
        <v>2816</v>
      </c>
      <c r="K1503" s="59">
        <v>23571.65</v>
      </c>
      <c r="L1503" s="50" t="s">
        <v>37</v>
      </c>
      <c r="M1503" s="51" t="s">
        <v>2747</v>
      </c>
      <c r="N1503" s="50" t="s">
        <v>29</v>
      </c>
      <c r="O1503" s="50" t="s">
        <v>32</v>
      </c>
      <c r="P1503" s="50" t="s">
        <v>32</v>
      </c>
      <c r="Q1503" s="50" t="s">
        <v>3934</v>
      </c>
      <c r="R1503" s="50" t="s">
        <v>29</v>
      </c>
      <c r="S1503" s="50" t="s">
        <v>2751</v>
      </c>
      <c r="T1503" s="50" t="s">
        <v>2215</v>
      </c>
      <c r="U1503" s="50" t="s">
        <v>30</v>
      </c>
      <c r="V1503" s="50" t="str">
        <f>VLOOKUP(A1503,Register!$D$2:$N$1317,11,0)</f>
        <v>CWIP- ROAD &amp; DRAIN INSIDE FACTORY</v>
      </c>
      <c r="W1503" s="50" t="s">
        <v>29</v>
      </c>
      <c r="X1503" s="50" t="s">
        <v>29</v>
      </c>
    </row>
    <row r="1504" spans="1:24" ht="14.1" customHeight="1" x14ac:dyDescent="0.25">
      <c r="A1504" s="50" t="str">
        <f t="shared" si="23"/>
        <v>9100000040-0</v>
      </c>
      <c r="B1504" s="57" t="s">
        <v>29</v>
      </c>
      <c r="C1504" s="50" t="s">
        <v>29</v>
      </c>
      <c r="D1504" s="50" t="s">
        <v>3945</v>
      </c>
      <c r="E1504" s="50" t="s">
        <v>2814</v>
      </c>
      <c r="F1504" s="50" t="s">
        <v>29</v>
      </c>
      <c r="G1504" s="50" t="s">
        <v>29</v>
      </c>
      <c r="H1504" s="50" t="s">
        <v>2904</v>
      </c>
      <c r="I1504" s="58">
        <v>45362</v>
      </c>
      <c r="J1504" s="50" t="s">
        <v>2816</v>
      </c>
      <c r="K1504" s="59">
        <v>193.47</v>
      </c>
      <c r="L1504" s="50" t="s">
        <v>37</v>
      </c>
      <c r="M1504" s="51" t="s">
        <v>2747</v>
      </c>
      <c r="N1504" s="50" t="s">
        <v>29</v>
      </c>
      <c r="O1504" s="50" t="s">
        <v>32</v>
      </c>
      <c r="P1504" s="50" t="s">
        <v>32</v>
      </c>
      <c r="Q1504" s="50" t="s">
        <v>3946</v>
      </c>
      <c r="R1504" s="50" t="s">
        <v>29</v>
      </c>
      <c r="S1504" s="50" t="s">
        <v>2751</v>
      </c>
      <c r="T1504" s="50" t="s">
        <v>2271</v>
      </c>
      <c r="U1504" s="50" t="s">
        <v>30</v>
      </c>
      <c r="V1504" s="50" t="str">
        <f>VLOOKUP(A1504,Register!$D$2:$N$1317,11,0)</f>
        <v>Two Room Set G+3</v>
      </c>
      <c r="W1504" s="50" t="s">
        <v>29</v>
      </c>
      <c r="X1504" s="50" t="s">
        <v>29</v>
      </c>
    </row>
    <row r="1505" spans="1:24" ht="14.1" customHeight="1" x14ac:dyDescent="0.25">
      <c r="A1505" s="50" t="str">
        <f t="shared" si="23"/>
        <v>9100000040-0</v>
      </c>
      <c r="B1505" s="57" t="s">
        <v>29</v>
      </c>
      <c r="C1505" s="50" t="s">
        <v>29</v>
      </c>
      <c r="D1505" s="50" t="s">
        <v>3947</v>
      </c>
      <c r="E1505" s="50" t="s">
        <v>2814</v>
      </c>
      <c r="F1505" s="50" t="s">
        <v>29</v>
      </c>
      <c r="G1505" s="50" t="s">
        <v>29</v>
      </c>
      <c r="H1505" s="50" t="s">
        <v>2904</v>
      </c>
      <c r="I1505" s="58">
        <v>45362</v>
      </c>
      <c r="J1505" s="50" t="s">
        <v>2816</v>
      </c>
      <c r="K1505" s="59">
        <v>4643.37</v>
      </c>
      <c r="L1505" s="50" t="s">
        <v>37</v>
      </c>
      <c r="M1505" s="51" t="s">
        <v>2747</v>
      </c>
      <c r="N1505" s="50" t="s">
        <v>29</v>
      </c>
      <c r="O1505" s="50" t="s">
        <v>32</v>
      </c>
      <c r="P1505" s="50" t="s">
        <v>32</v>
      </c>
      <c r="Q1505" s="50" t="s">
        <v>3946</v>
      </c>
      <c r="R1505" s="50" t="s">
        <v>29</v>
      </c>
      <c r="S1505" s="50" t="s">
        <v>2751</v>
      </c>
      <c r="T1505" s="50" t="s">
        <v>2271</v>
      </c>
      <c r="U1505" s="50" t="s">
        <v>30</v>
      </c>
      <c r="V1505" s="50" t="str">
        <f>VLOOKUP(A1505,Register!$D$2:$N$1317,11,0)</f>
        <v>Two Room Set G+3</v>
      </c>
      <c r="W1505" s="50" t="s">
        <v>29</v>
      </c>
      <c r="X1505" s="50" t="s">
        <v>29</v>
      </c>
    </row>
    <row r="1506" spans="1:24" ht="14.1" customHeight="1" x14ac:dyDescent="0.25">
      <c r="A1506" s="50" t="str">
        <f t="shared" si="23"/>
        <v>9100000032-0</v>
      </c>
      <c r="B1506" s="57" t="s">
        <v>29</v>
      </c>
      <c r="C1506" s="50" t="s">
        <v>29</v>
      </c>
      <c r="D1506" s="50" t="s">
        <v>3948</v>
      </c>
      <c r="E1506" s="50" t="s">
        <v>2814</v>
      </c>
      <c r="F1506" s="50" t="s">
        <v>29</v>
      </c>
      <c r="G1506" s="50" t="s">
        <v>29</v>
      </c>
      <c r="H1506" s="50" t="s">
        <v>2904</v>
      </c>
      <c r="I1506" s="58">
        <v>45362</v>
      </c>
      <c r="J1506" s="50" t="s">
        <v>2816</v>
      </c>
      <c r="K1506" s="59">
        <v>11785.83</v>
      </c>
      <c r="L1506" s="50" t="s">
        <v>37</v>
      </c>
      <c r="M1506" s="51" t="s">
        <v>2747</v>
      </c>
      <c r="N1506" s="50" t="s">
        <v>29</v>
      </c>
      <c r="O1506" s="50" t="s">
        <v>32</v>
      </c>
      <c r="P1506" s="50" t="s">
        <v>32</v>
      </c>
      <c r="Q1506" s="50" t="s">
        <v>3949</v>
      </c>
      <c r="R1506" s="50" t="s">
        <v>29</v>
      </c>
      <c r="S1506" s="50" t="s">
        <v>2751</v>
      </c>
      <c r="T1506" s="50" t="s">
        <v>2255</v>
      </c>
      <c r="U1506" s="50" t="s">
        <v>30</v>
      </c>
      <c r="V1506" s="50" t="str">
        <f>VLOOKUP(A1506,Register!$D$2:$N$1317,11,0)</f>
        <v>CWIP - CANE YARD ROAD &amp; DRAIN WORK</v>
      </c>
      <c r="W1506" s="50" t="s">
        <v>29</v>
      </c>
      <c r="X1506" s="50" t="s">
        <v>29</v>
      </c>
    </row>
    <row r="1507" spans="1:24" ht="14.1" customHeight="1" x14ac:dyDescent="0.25">
      <c r="A1507" s="50" t="str">
        <f t="shared" si="23"/>
        <v>9100000048-0</v>
      </c>
      <c r="B1507" s="57" t="s">
        <v>29</v>
      </c>
      <c r="C1507" s="50" t="s">
        <v>29</v>
      </c>
      <c r="D1507" s="50" t="s">
        <v>3950</v>
      </c>
      <c r="E1507" s="50" t="s">
        <v>2814</v>
      </c>
      <c r="F1507" s="50" t="s">
        <v>29</v>
      </c>
      <c r="G1507" s="50" t="s">
        <v>29</v>
      </c>
      <c r="H1507" s="50" t="s">
        <v>2904</v>
      </c>
      <c r="I1507" s="58">
        <v>45362</v>
      </c>
      <c r="J1507" s="50" t="s">
        <v>2816</v>
      </c>
      <c r="K1507" s="59">
        <v>11785.83</v>
      </c>
      <c r="L1507" s="50" t="s">
        <v>37</v>
      </c>
      <c r="M1507" s="51" t="s">
        <v>2747</v>
      </c>
      <c r="N1507" s="50" t="s">
        <v>29</v>
      </c>
      <c r="O1507" s="50" t="s">
        <v>32</v>
      </c>
      <c r="P1507" s="50" t="s">
        <v>32</v>
      </c>
      <c r="Q1507" s="50" t="s">
        <v>3919</v>
      </c>
      <c r="R1507" s="50" t="s">
        <v>29</v>
      </c>
      <c r="S1507" s="50" t="s">
        <v>2751</v>
      </c>
      <c r="T1507" s="50" t="s">
        <v>2661</v>
      </c>
      <c r="U1507" s="50" t="s">
        <v>30</v>
      </c>
      <c r="V1507" s="50" t="str">
        <f>VLOOKUP(A1507,Register!$D$2:$N$1317,11,0)</f>
        <v>CWIP- New Godown Near ETP</v>
      </c>
      <c r="W1507" s="50" t="s">
        <v>29</v>
      </c>
      <c r="X1507" s="50" t="s">
        <v>29</v>
      </c>
    </row>
    <row r="1508" spans="1:24" ht="14.1" customHeight="1" x14ac:dyDescent="0.25">
      <c r="A1508" s="50" t="str">
        <f t="shared" si="23"/>
        <v>9100000048-0</v>
      </c>
      <c r="B1508" s="57" t="s">
        <v>29</v>
      </c>
      <c r="C1508" s="50" t="s">
        <v>29</v>
      </c>
      <c r="D1508" s="50" t="s">
        <v>3950</v>
      </c>
      <c r="E1508" s="50" t="s">
        <v>2814</v>
      </c>
      <c r="F1508" s="50" t="s">
        <v>29</v>
      </c>
      <c r="G1508" s="50" t="s">
        <v>29</v>
      </c>
      <c r="H1508" s="50" t="s">
        <v>2904</v>
      </c>
      <c r="I1508" s="58">
        <v>45362</v>
      </c>
      <c r="J1508" s="50" t="s">
        <v>2816</v>
      </c>
      <c r="K1508" s="59">
        <v>10984.64</v>
      </c>
      <c r="L1508" s="50" t="s">
        <v>37</v>
      </c>
      <c r="M1508" s="51" t="s">
        <v>2747</v>
      </c>
      <c r="N1508" s="50" t="s">
        <v>29</v>
      </c>
      <c r="O1508" s="50" t="s">
        <v>32</v>
      </c>
      <c r="P1508" s="50" t="s">
        <v>32</v>
      </c>
      <c r="Q1508" s="50" t="s">
        <v>3919</v>
      </c>
      <c r="R1508" s="50" t="s">
        <v>29</v>
      </c>
      <c r="S1508" s="50" t="s">
        <v>2751</v>
      </c>
      <c r="T1508" s="50" t="s">
        <v>2661</v>
      </c>
      <c r="U1508" s="50" t="s">
        <v>30</v>
      </c>
      <c r="V1508" s="50" t="str">
        <f>VLOOKUP(A1508,Register!$D$2:$N$1317,11,0)</f>
        <v>CWIP- New Godown Near ETP</v>
      </c>
      <c r="W1508" s="50" t="s">
        <v>29</v>
      </c>
      <c r="X1508" s="50" t="s">
        <v>29</v>
      </c>
    </row>
    <row r="1509" spans="1:24" ht="14.1" customHeight="1" x14ac:dyDescent="0.25">
      <c r="A1509" s="50" t="str">
        <f t="shared" si="23"/>
        <v>9100000048-0</v>
      </c>
      <c r="B1509" s="57" t="s">
        <v>29</v>
      </c>
      <c r="C1509" s="50" t="s">
        <v>29</v>
      </c>
      <c r="D1509" s="50" t="s">
        <v>3950</v>
      </c>
      <c r="E1509" s="50" t="s">
        <v>2814</v>
      </c>
      <c r="F1509" s="50" t="s">
        <v>29</v>
      </c>
      <c r="G1509" s="50" t="s">
        <v>29</v>
      </c>
      <c r="H1509" s="50" t="s">
        <v>2904</v>
      </c>
      <c r="I1509" s="58">
        <v>45362</v>
      </c>
      <c r="J1509" s="50" t="s">
        <v>2816</v>
      </c>
      <c r="K1509" s="59">
        <v>49087.72</v>
      </c>
      <c r="L1509" s="50" t="s">
        <v>37</v>
      </c>
      <c r="M1509" s="51" t="s">
        <v>2747</v>
      </c>
      <c r="N1509" s="50" t="s">
        <v>29</v>
      </c>
      <c r="O1509" s="50" t="s">
        <v>32</v>
      </c>
      <c r="P1509" s="50" t="s">
        <v>32</v>
      </c>
      <c r="Q1509" s="50" t="s">
        <v>3919</v>
      </c>
      <c r="R1509" s="50" t="s">
        <v>29</v>
      </c>
      <c r="S1509" s="50" t="s">
        <v>2751</v>
      </c>
      <c r="T1509" s="50" t="s">
        <v>2661</v>
      </c>
      <c r="U1509" s="50" t="s">
        <v>30</v>
      </c>
      <c r="V1509" s="50" t="str">
        <f>VLOOKUP(A1509,Register!$D$2:$N$1317,11,0)</f>
        <v>CWIP- New Godown Near ETP</v>
      </c>
      <c r="W1509" s="50" t="s">
        <v>29</v>
      </c>
      <c r="X1509" s="50" t="s">
        <v>29</v>
      </c>
    </row>
    <row r="1510" spans="1:24" ht="14.1" customHeight="1" x14ac:dyDescent="0.25">
      <c r="A1510" s="50" t="str">
        <f t="shared" si="23"/>
        <v>9100000026-0</v>
      </c>
      <c r="B1510" s="57" t="s">
        <v>29</v>
      </c>
      <c r="C1510" s="50" t="s">
        <v>29</v>
      </c>
      <c r="D1510" s="50" t="s">
        <v>3951</v>
      </c>
      <c r="E1510" s="50" t="s">
        <v>2814</v>
      </c>
      <c r="F1510" s="50" t="s">
        <v>29</v>
      </c>
      <c r="G1510" s="50" t="s">
        <v>29</v>
      </c>
      <c r="H1510" s="50" t="s">
        <v>2904</v>
      </c>
      <c r="I1510" s="58">
        <v>45363</v>
      </c>
      <c r="J1510" s="50" t="s">
        <v>2816</v>
      </c>
      <c r="K1510" s="59">
        <v>104024.39</v>
      </c>
      <c r="L1510" s="50" t="s">
        <v>37</v>
      </c>
      <c r="M1510" s="51" t="s">
        <v>2747</v>
      </c>
      <c r="N1510" s="50" t="s">
        <v>29</v>
      </c>
      <c r="O1510" s="50" t="s">
        <v>32</v>
      </c>
      <c r="P1510" s="50" t="s">
        <v>32</v>
      </c>
      <c r="Q1510" s="50" t="s">
        <v>3952</v>
      </c>
      <c r="R1510" s="50" t="s">
        <v>29</v>
      </c>
      <c r="S1510" s="50" t="s">
        <v>2751</v>
      </c>
      <c r="T1510" s="50" t="s">
        <v>2240</v>
      </c>
      <c r="U1510" s="50" t="s">
        <v>30</v>
      </c>
      <c r="V1510" s="50" t="str">
        <f>VLOOKUP(A1510,Register!$D$2:$N$1317,11,0)</f>
        <v>One Room Set (G+3)</v>
      </c>
      <c r="W1510" s="50" t="s">
        <v>29</v>
      </c>
      <c r="X1510" s="50" t="s">
        <v>29</v>
      </c>
    </row>
    <row r="1511" spans="1:24" ht="14.1" customHeight="1" x14ac:dyDescent="0.25">
      <c r="A1511" s="50" t="str">
        <f t="shared" si="23"/>
        <v>9100000025-0</v>
      </c>
      <c r="B1511" s="57" t="s">
        <v>29</v>
      </c>
      <c r="C1511" s="50" t="s">
        <v>29</v>
      </c>
      <c r="D1511" s="50" t="s">
        <v>3953</v>
      </c>
      <c r="E1511" s="50" t="s">
        <v>2814</v>
      </c>
      <c r="F1511" s="50" t="s">
        <v>29</v>
      </c>
      <c r="G1511" s="50" t="s">
        <v>29</v>
      </c>
      <c r="H1511" s="50" t="s">
        <v>2904</v>
      </c>
      <c r="I1511" s="58">
        <v>45363</v>
      </c>
      <c r="J1511" s="50" t="s">
        <v>2816</v>
      </c>
      <c r="K1511" s="59">
        <v>1200</v>
      </c>
      <c r="L1511" s="50" t="s">
        <v>37</v>
      </c>
      <c r="M1511" s="51" t="s">
        <v>2747</v>
      </c>
      <c r="N1511" s="50" t="s">
        <v>29</v>
      </c>
      <c r="O1511" s="50" t="s">
        <v>32</v>
      </c>
      <c r="P1511" s="50" t="s">
        <v>32</v>
      </c>
      <c r="Q1511" s="50" t="s">
        <v>2937</v>
      </c>
      <c r="R1511" s="50" t="s">
        <v>29</v>
      </c>
      <c r="S1511" s="50" t="s">
        <v>2751</v>
      </c>
      <c r="T1511" s="50" t="s">
        <v>2238</v>
      </c>
      <c r="U1511" s="50" t="s">
        <v>30</v>
      </c>
      <c r="V1511" s="50" t="str">
        <f>VLOOKUP(A1511,Register!$D$2:$N$1317,11,0)</f>
        <v>CWIP - SWAMI NARAYAN HALL</v>
      </c>
      <c r="W1511" s="50" t="s">
        <v>29</v>
      </c>
      <c r="X1511" s="50" t="s">
        <v>29</v>
      </c>
    </row>
    <row r="1512" spans="1:24" ht="14.1" customHeight="1" x14ac:dyDescent="0.25">
      <c r="A1512" s="50" t="str">
        <f t="shared" si="23"/>
        <v>9100000025-0</v>
      </c>
      <c r="B1512" s="57" t="s">
        <v>29</v>
      </c>
      <c r="C1512" s="50" t="s">
        <v>29</v>
      </c>
      <c r="D1512" s="50" t="s">
        <v>3953</v>
      </c>
      <c r="E1512" s="50" t="s">
        <v>2814</v>
      </c>
      <c r="F1512" s="50" t="s">
        <v>29</v>
      </c>
      <c r="G1512" s="50" t="s">
        <v>29</v>
      </c>
      <c r="H1512" s="50" t="s">
        <v>2904</v>
      </c>
      <c r="I1512" s="58">
        <v>45363</v>
      </c>
      <c r="J1512" s="50" t="s">
        <v>2816</v>
      </c>
      <c r="K1512" s="59">
        <v>175</v>
      </c>
      <c r="L1512" s="50" t="s">
        <v>37</v>
      </c>
      <c r="M1512" s="51" t="s">
        <v>2747</v>
      </c>
      <c r="N1512" s="50" t="s">
        <v>29</v>
      </c>
      <c r="O1512" s="50" t="s">
        <v>32</v>
      </c>
      <c r="P1512" s="50" t="s">
        <v>32</v>
      </c>
      <c r="Q1512" s="50" t="s">
        <v>2937</v>
      </c>
      <c r="R1512" s="50" t="s">
        <v>29</v>
      </c>
      <c r="S1512" s="50" t="s">
        <v>2751</v>
      </c>
      <c r="T1512" s="50" t="s">
        <v>2238</v>
      </c>
      <c r="U1512" s="50" t="s">
        <v>30</v>
      </c>
      <c r="V1512" s="50" t="str">
        <f>VLOOKUP(A1512,Register!$D$2:$N$1317,11,0)</f>
        <v>CWIP - SWAMI NARAYAN HALL</v>
      </c>
      <c r="W1512" s="50" t="s">
        <v>29</v>
      </c>
      <c r="X1512" s="50" t="s">
        <v>29</v>
      </c>
    </row>
    <row r="1513" spans="1:24" ht="14.1" customHeight="1" x14ac:dyDescent="0.25">
      <c r="A1513" s="50" t="str">
        <f t="shared" si="23"/>
        <v>9100000025-0</v>
      </c>
      <c r="B1513" s="57" t="s">
        <v>29</v>
      </c>
      <c r="C1513" s="50" t="s">
        <v>29</v>
      </c>
      <c r="D1513" s="50" t="s">
        <v>3953</v>
      </c>
      <c r="E1513" s="50" t="s">
        <v>2814</v>
      </c>
      <c r="F1513" s="50" t="s">
        <v>29</v>
      </c>
      <c r="G1513" s="50" t="s">
        <v>29</v>
      </c>
      <c r="H1513" s="50" t="s">
        <v>2904</v>
      </c>
      <c r="I1513" s="58">
        <v>45363</v>
      </c>
      <c r="J1513" s="50" t="s">
        <v>2816</v>
      </c>
      <c r="K1513" s="59">
        <v>107.27</v>
      </c>
      <c r="L1513" s="50" t="s">
        <v>37</v>
      </c>
      <c r="M1513" s="51" t="s">
        <v>2747</v>
      </c>
      <c r="N1513" s="50" t="s">
        <v>29</v>
      </c>
      <c r="O1513" s="50" t="s">
        <v>32</v>
      </c>
      <c r="P1513" s="50" t="s">
        <v>32</v>
      </c>
      <c r="Q1513" s="50" t="s">
        <v>2937</v>
      </c>
      <c r="R1513" s="50" t="s">
        <v>29</v>
      </c>
      <c r="S1513" s="50" t="s">
        <v>2751</v>
      </c>
      <c r="T1513" s="50" t="s">
        <v>2238</v>
      </c>
      <c r="U1513" s="50" t="s">
        <v>30</v>
      </c>
      <c r="V1513" s="50" t="str">
        <f>VLOOKUP(A1513,Register!$D$2:$N$1317,11,0)</f>
        <v>CWIP - SWAMI NARAYAN HALL</v>
      </c>
      <c r="W1513" s="50" t="s">
        <v>29</v>
      </c>
      <c r="X1513" s="50" t="s">
        <v>29</v>
      </c>
    </row>
    <row r="1514" spans="1:24" ht="14.1" customHeight="1" x14ac:dyDescent="0.25">
      <c r="A1514" s="50" t="str">
        <f t="shared" si="23"/>
        <v>9100000025-0</v>
      </c>
      <c r="B1514" s="57" t="s">
        <v>29</v>
      </c>
      <c r="C1514" s="50" t="s">
        <v>29</v>
      </c>
      <c r="D1514" s="50" t="s">
        <v>3953</v>
      </c>
      <c r="E1514" s="50" t="s">
        <v>2814</v>
      </c>
      <c r="F1514" s="50" t="s">
        <v>29</v>
      </c>
      <c r="G1514" s="50" t="s">
        <v>29</v>
      </c>
      <c r="H1514" s="50" t="s">
        <v>2904</v>
      </c>
      <c r="I1514" s="58">
        <v>45363</v>
      </c>
      <c r="J1514" s="50" t="s">
        <v>2816</v>
      </c>
      <c r="K1514" s="59">
        <v>254</v>
      </c>
      <c r="L1514" s="50" t="s">
        <v>37</v>
      </c>
      <c r="M1514" s="51" t="s">
        <v>2747</v>
      </c>
      <c r="N1514" s="50" t="s">
        <v>29</v>
      </c>
      <c r="O1514" s="50" t="s">
        <v>32</v>
      </c>
      <c r="P1514" s="50" t="s">
        <v>32</v>
      </c>
      <c r="Q1514" s="50" t="s">
        <v>2937</v>
      </c>
      <c r="R1514" s="50" t="s">
        <v>29</v>
      </c>
      <c r="S1514" s="50" t="s">
        <v>2751</v>
      </c>
      <c r="T1514" s="50" t="s">
        <v>2238</v>
      </c>
      <c r="U1514" s="50" t="s">
        <v>30</v>
      </c>
      <c r="V1514" s="50" t="str">
        <f>VLOOKUP(A1514,Register!$D$2:$N$1317,11,0)</f>
        <v>CWIP - SWAMI NARAYAN HALL</v>
      </c>
      <c r="W1514" s="50" t="s">
        <v>29</v>
      </c>
      <c r="X1514" s="50" t="s">
        <v>29</v>
      </c>
    </row>
    <row r="1515" spans="1:24" ht="14.1" customHeight="1" x14ac:dyDescent="0.25">
      <c r="A1515" s="50" t="str">
        <f t="shared" si="23"/>
        <v>9100000025-0</v>
      </c>
      <c r="B1515" s="57" t="s">
        <v>29</v>
      </c>
      <c r="C1515" s="50" t="s">
        <v>29</v>
      </c>
      <c r="D1515" s="50" t="s">
        <v>3953</v>
      </c>
      <c r="E1515" s="50" t="s">
        <v>2814</v>
      </c>
      <c r="F1515" s="50" t="s">
        <v>29</v>
      </c>
      <c r="G1515" s="50" t="s">
        <v>29</v>
      </c>
      <c r="H1515" s="50" t="s">
        <v>2904</v>
      </c>
      <c r="I1515" s="58">
        <v>45363</v>
      </c>
      <c r="J1515" s="50" t="s">
        <v>2816</v>
      </c>
      <c r="K1515" s="59">
        <v>1738.85</v>
      </c>
      <c r="L1515" s="50" t="s">
        <v>37</v>
      </c>
      <c r="M1515" s="51" t="s">
        <v>2747</v>
      </c>
      <c r="N1515" s="50" t="s">
        <v>29</v>
      </c>
      <c r="O1515" s="50" t="s">
        <v>32</v>
      </c>
      <c r="P1515" s="50" t="s">
        <v>32</v>
      </c>
      <c r="Q1515" s="50" t="s">
        <v>2937</v>
      </c>
      <c r="R1515" s="50" t="s">
        <v>29</v>
      </c>
      <c r="S1515" s="50" t="s">
        <v>2751</v>
      </c>
      <c r="T1515" s="50" t="s">
        <v>2238</v>
      </c>
      <c r="U1515" s="50" t="s">
        <v>30</v>
      </c>
      <c r="V1515" s="50" t="str">
        <f>VLOOKUP(A1515,Register!$D$2:$N$1317,11,0)</f>
        <v>CWIP - SWAMI NARAYAN HALL</v>
      </c>
      <c r="W1515" s="50" t="s">
        <v>29</v>
      </c>
      <c r="X1515" s="50" t="s">
        <v>29</v>
      </c>
    </row>
    <row r="1516" spans="1:24" ht="14.1" customHeight="1" x14ac:dyDescent="0.25">
      <c r="A1516" s="50" t="str">
        <f t="shared" si="23"/>
        <v>9100000025-0</v>
      </c>
      <c r="B1516" s="57" t="s">
        <v>29</v>
      </c>
      <c r="C1516" s="50" t="s">
        <v>29</v>
      </c>
      <c r="D1516" s="50" t="s">
        <v>3953</v>
      </c>
      <c r="E1516" s="50" t="s">
        <v>2814</v>
      </c>
      <c r="F1516" s="50" t="s">
        <v>29</v>
      </c>
      <c r="G1516" s="50" t="s">
        <v>29</v>
      </c>
      <c r="H1516" s="50" t="s">
        <v>2904</v>
      </c>
      <c r="I1516" s="58">
        <v>45363</v>
      </c>
      <c r="J1516" s="50" t="s">
        <v>2816</v>
      </c>
      <c r="K1516" s="59">
        <v>2746.81</v>
      </c>
      <c r="L1516" s="50" t="s">
        <v>37</v>
      </c>
      <c r="M1516" s="51" t="s">
        <v>2747</v>
      </c>
      <c r="N1516" s="50" t="s">
        <v>29</v>
      </c>
      <c r="O1516" s="50" t="s">
        <v>32</v>
      </c>
      <c r="P1516" s="50" t="s">
        <v>32</v>
      </c>
      <c r="Q1516" s="50" t="s">
        <v>2937</v>
      </c>
      <c r="R1516" s="50" t="s">
        <v>29</v>
      </c>
      <c r="S1516" s="50" t="s">
        <v>2751</v>
      </c>
      <c r="T1516" s="50" t="s">
        <v>2238</v>
      </c>
      <c r="U1516" s="50" t="s">
        <v>30</v>
      </c>
      <c r="V1516" s="50" t="str">
        <f>VLOOKUP(A1516,Register!$D$2:$N$1317,11,0)</f>
        <v>CWIP - SWAMI NARAYAN HALL</v>
      </c>
      <c r="W1516" s="50" t="s">
        <v>29</v>
      </c>
      <c r="X1516" s="50" t="s">
        <v>29</v>
      </c>
    </row>
    <row r="1517" spans="1:24" ht="14.1" customHeight="1" x14ac:dyDescent="0.25">
      <c r="A1517" s="50" t="str">
        <f t="shared" si="23"/>
        <v>9100000025-0</v>
      </c>
      <c r="B1517" s="57" t="s">
        <v>29</v>
      </c>
      <c r="C1517" s="50" t="s">
        <v>29</v>
      </c>
      <c r="D1517" s="50" t="s">
        <v>3953</v>
      </c>
      <c r="E1517" s="50" t="s">
        <v>2814</v>
      </c>
      <c r="F1517" s="50" t="s">
        <v>29</v>
      </c>
      <c r="G1517" s="50" t="s">
        <v>29</v>
      </c>
      <c r="H1517" s="50" t="s">
        <v>2904</v>
      </c>
      <c r="I1517" s="58">
        <v>45363</v>
      </c>
      <c r="J1517" s="50" t="s">
        <v>2816</v>
      </c>
      <c r="K1517" s="59">
        <v>34</v>
      </c>
      <c r="L1517" s="50" t="s">
        <v>37</v>
      </c>
      <c r="M1517" s="51" t="s">
        <v>2747</v>
      </c>
      <c r="N1517" s="50" t="s">
        <v>29</v>
      </c>
      <c r="O1517" s="50" t="s">
        <v>32</v>
      </c>
      <c r="P1517" s="50" t="s">
        <v>32</v>
      </c>
      <c r="Q1517" s="50" t="s">
        <v>2937</v>
      </c>
      <c r="R1517" s="50" t="s">
        <v>29</v>
      </c>
      <c r="S1517" s="50" t="s">
        <v>2751</v>
      </c>
      <c r="T1517" s="50" t="s">
        <v>2238</v>
      </c>
      <c r="U1517" s="50" t="s">
        <v>30</v>
      </c>
      <c r="V1517" s="50" t="str">
        <f>VLOOKUP(A1517,Register!$D$2:$N$1317,11,0)</f>
        <v>CWIP - SWAMI NARAYAN HALL</v>
      </c>
      <c r="W1517" s="50" t="s">
        <v>29</v>
      </c>
      <c r="X1517" s="50" t="s">
        <v>29</v>
      </c>
    </row>
    <row r="1518" spans="1:24" ht="14.1" customHeight="1" x14ac:dyDescent="0.25">
      <c r="A1518" s="50" t="str">
        <f t="shared" si="23"/>
        <v>9100000025-0</v>
      </c>
      <c r="B1518" s="57" t="s">
        <v>29</v>
      </c>
      <c r="C1518" s="50" t="s">
        <v>29</v>
      </c>
      <c r="D1518" s="50" t="s">
        <v>3953</v>
      </c>
      <c r="E1518" s="50" t="s">
        <v>2814</v>
      </c>
      <c r="F1518" s="50" t="s">
        <v>29</v>
      </c>
      <c r="G1518" s="50" t="s">
        <v>29</v>
      </c>
      <c r="H1518" s="50" t="s">
        <v>2904</v>
      </c>
      <c r="I1518" s="58">
        <v>45363</v>
      </c>
      <c r="J1518" s="50" t="s">
        <v>2816</v>
      </c>
      <c r="K1518" s="59">
        <v>186.33</v>
      </c>
      <c r="L1518" s="50" t="s">
        <v>37</v>
      </c>
      <c r="M1518" s="51" t="s">
        <v>2747</v>
      </c>
      <c r="N1518" s="50" t="s">
        <v>29</v>
      </c>
      <c r="O1518" s="50" t="s">
        <v>32</v>
      </c>
      <c r="P1518" s="50" t="s">
        <v>32</v>
      </c>
      <c r="Q1518" s="50" t="s">
        <v>2937</v>
      </c>
      <c r="R1518" s="50" t="s">
        <v>29</v>
      </c>
      <c r="S1518" s="50" t="s">
        <v>2751</v>
      </c>
      <c r="T1518" s="50" t="s">
        <v>2238</v>
      </c>
      <c r="U1518" s="50" t="s">
        <v>30</v>
      </c>
      <c r="V1518" s="50" t="str">
        <f>VLOOKUP(A1518,Register!$D$2:$N$1317,11,0)</f>
        <v>CWIP - SWAMI NARAYAN HALL</v>
      </c>
      <c r="W1518" s="50" t="s">
        <v>29</v>
      </c>
      <c r="X1518" s="50" t="s">
        <v>29</v>
      </c>
    </row>
    <row r="1519" spans="1:24" ht="14.1" customHeight="1" x14ac:dyDescent="0.25">
      <c r="A1519" s="50" t="str">
        <f t="shared" si="23"/>
        <v>9100000025-0</v>
      </c>
      <c r="B1519" s="57" t="s">
        <v>29</v>
      </c>
      <c r="C1519" s="50" t="s">
        <v>29</v>
      </c>
      <c r="D1519" s="50" t="s">
        <v>3953</v>
      </c>
      <c r="E1519" s="50" t="s">
        <v>2814</v>
      </c>
      <c r="F1519" s="50" t="s">
        <v>29</v>
      </c>
      <c r="G1519" s="50" t="s">
        <v>29</v>
      </c>
      <c r="H1519" s="50" t="s">
        <v>2904</v>
      </c>
      <c r="I1519" s="58">
        <v>45363</v>
      </c>
      <c r="J1519" s="50" t="s">
        <v>2816</v>
      </c>
      <c r="K1519" s="59">
        <v>9600</v>
      </c>
      <c r="L1519" s="50" t="s">
        <v>37</v>
      </c>
      <c r="M1519" s="51" t="s">
        <v>2747</v>
      </c>
      <c r="N1519" s="50" t="s">
        <v>29</v>
      </c>
      <c r="O1519" s="50" t="s">
        <v>32</v>
      </c>
      <c r="P1519" s="50" t="s">
        <v>32</v>
      </c>
      <c r="Q1519" s="50" t="s">
        <v>2937</v>
      </c>
      <c r="R1519" s="50" t="s">
        <v>29</v>
      </c>
      <c r="S1519" s="50" t="s">
        <v>2751</v>
      </c>
      <c r="T1519" s="50" t="s">
        <v>2238</v>
      </c>
      <c r="U1519" s="50" t="s">
        <v>30</v>
      </c>
      <c r="V1519" s="50" t="str">
        <f>VLOOKUP(A1519,Register!$D$2:$N$1317,11,0)</f>
        <v>CWIP - SWAMI NARAYAN HALL</v>
      </c>
      <c r="W1519" s="50" t="s">
        <v>29</v>
      </c>
      <c r="X1519" s="50" t="s">
        <v>29</v>
      </c>
    </row>
    <row r="1520" spans="1:24" ht="14.1" customHeight="1" x14ac:dyDescent="0.25">
      <c r="A1520" s="50" t="str">
        <f t="shared" si="23"/>
        <v>9100000041-0</v>
      </c>
      <c r="B1520" s="57" t="s">
        <v>29</v>
      </c>
      <c r="C1520" s="50" t="s">
        <v>29</v>
      </c>
      <c r="D1520" s="50" t="s">
        <v>3954</v>
      </c>
      <c r="E1520" s="50" t="s">
        <v>2814</v>
      </c>
      <c r="F1520" s="50" t="s">
        <v>29</v>
      </c>
      <c r="G1520" s="50" t="s">
        <v>29</v>
      </c>
      <c r="H1520" s="50" t="s">
        <v>2904</v>
      </c>
      <c r="I1520" s="58">
        <v>45364</v>
      </c>
      <c r="J1520" s="50" t="s">
        <v>2816</v>
      </c>
      <c r="K1520" s="59">
        <v>11685.78</v>
      </c>
      <c r="L1520" s="50" t="s">
        <v>37</v>
      </c>
      <c r="M1520" s="51" t="s">
        <v>2747</v>
      </c>
      <c r="N1520" s="50" t="s">
        <v>29</v>
      </c>
      <c r="O1520" s="50" t="s">
        <v>32</v>
      </c>
      <c r="P1520" s="50" t="s">
        <v>32</v>
      </c>
      <c r="Q1520" s="50" t="s">
        <v>3955</v>
      </c>
      <c r="R1520" s="50" t="s">
        <v>29</v>
      </c>
      <c r="S1520" s="50" t="s">
        <v>2751</v>
      </c>
      <c r="T1520" s="50" t="s">
        <v>2273</v>
      </c>
      <c r="U1520" s="50" t="s">
        <v>30</v>
      </c>
      <c r="V1520" s="50" t="str">
        <f>VLOOKUP(A1520,Register!$D$2:$N$1317,11,0)</f>
        <v>Dormitory G+3</v>
      </c>
      <c r="W1520" s="50" t="s">
        <v>29</v>
      </c>
      <c r="X1520" s="50" t="s">
        <v>29</v>
      </c>
    </row>
    <row r="1521" spans="1:24" ht="14.1" customHeight="1" x14ac:dyDescent="0.25">
      <c r="A1521" s="50" t="str">
        <f t="shared" si="23"/>
        <v>9100000041-0</v>
      </c>
      <c r="B1521" s="57" t="s">
        <v>29</v>
      </c>
      <c r="C1521" s="50" t="s">
        <v>29</v>
      </c>
      <c r="D1521" s="50" t="s">
        <v>3954</v>
      </c>
      <c r="E1521" s="50" t="s">
        <v>2814</v>
      </c>
      <c r="F1521" s="50" t="s">
        <v>29</v>
      </c>
      <c r="G1521" s="50" t="s">
        <v>29</v>
      </c>
      <c r="H1521" s="50" t="s">
        <v>2904</v>
      </c>
      <c r="I1521" s="58">
        <v>45364</v>
      </c>
      <c r="J1521" s="50" t="s">
        <v>2816</v>
      </c>
      <c r="K1521" s="59">
        <v>25712.62</v>
      </c>
      <c r="L1521" s="50" t="s">
        <v>37</v>
      </c>
      <c r="M1521" s="51" t="s">
        <v>2747</v>
      </c>
      <c r="N1521" s="50" t="s">
        <v>29</v>
      </c>
      <c r="O1521" s="50" t="s">
        <v>32</v>
      </c>
      <c r="P1521" s="50" t="s">
        <v>32</v>
      </c>
      <c r="Q1521" s="50" t="s">
        <v>3955</v>
      </c>
      <c r="R1521" s="50" t="s">
        <v>29</v>
      </c>
      <c r="S1521" s="50" t="s">
        <v>2751</v>
      </c>
      <c r="T1521" s="50" t="s">
        <v>2273</v>
      </c>
      <c r="U1521" s="50" t="s">
        <v>30</v>
      </c>
      <c r="V1521" s="50" t="str">
        <f>VLOOKUP(A1521,Register!$D$2:$N$1317,11,0)</f>
        <v>Dormitory G+3</v>
      </c>
      <c r="W1521" s="50" t="s">
        <v>29</v>
      </c>
      <c r="X1521" s="50" t="s">
        <v>29</v>
      </c>
    </row>
    <row r="1522" spans="1:24" ht="14.1" customHeight="1" x14ac:dyDescent="0.25">
      <c r="A1522" s="50" t="str">
        <f t="shared" si="23"/>
        <v>9100000026-0</v>
      </c>
      <c r="B1522" s="57" t="s">
        <v>29</v>
      </c>
      <c r="C1522" s="50" t="s">
        <v>29</v>
      </c>
      <c r="D1522" s="50" t="s">
        <v>3956</v>
      </c>
      <c r="E1522" s="50" t="s">
        <v>2814</v>
      </c>
      <c r="F1522" s="50" t="s">
        <v>29</v>
      </c>
      <c r="G1522" s="50" t="s">
        <v>29</v>
      </c>
      <c r="H1522" s="50" t="s">
        <v>2904</v>
      </c>
      <c r="I1522" s="58">
        <v>45364</v>
      </c>
      <c r="J1522" s="50" t="s">
        <v>2816</v>
      </c>
      <c r="K1522" s="59">
        <v>18857.32</v>
      </c>
      <c r="L1522" s="50" t="s">
        <v>37</v>
      </c>
      <c r="M1522" s="51" t="s">
        <v>2747</v>
      </c>
      <c r="N1522" s="50" t="s">
        <v>29</v>
      </c>
      <c r="O1522" s="50" t="s">
        <v>32</v>
      </c>
      <c r="P1522" s="50" t="s">
        <v>32</v>
      </c>
      <c r="Q1522" s="50" t="s">
        <v>3952</v>
      </c>
      <c r="R1522" s="50" t="s">
        <v>29</v>
      </c>
      <c r="S1522" s="50" t="s">
        <v>2751</v>
      </c>
      <c r="T1522" s="50" t="s">
        <v>2240</v>
      </c>
      <c r="U1522" s="50" t="s">
        <v>30</v>
      </c>
      <c r="V1522" s="50" t="str">
        <f>VLOOKUP(A1522,Register!$D$2:$N$1317,11,0)</f>
        <v>One Room Set (G+3)</v>
      </c>
      <c r="W1522" s="50" t="s">
        <v>29</v>
      </c>
      <c r="X1522" s="50" t="s">
        <v>29</v>
      </c>
    </row>
    <row r="1523" spans="1:24" ht="14.1" customHeight="1" x14ac:dyDescent="0.25">
      <c r="A1523" s="50" t="str">
        <f t="shared" si="23"/>
        <v>9100000016-0</v>
      </c>
      <c r="B1523" s="57" t="s">
        <v>29</v>
      </c>
      <c r="C1523" s="50" t="s">
        <v>29</v>
      </c>
      <c r="D1523" s="50" t="s">
        <v>3957</v>
      </c>
      <c r="E1523" s="50" t="s">
        <v>2814</v>
      </c>
      <c r="F1523" s="50" t="s">
        <v>29</v>
      </c>
      <c r="G1523" s="50" t="s">
        <v>29</v>
      </c>
      <c r="H1523" s="50" t="s">
        <v>2904</v>
      </c>
      <c r="I1523" s="58">
        <v>45365</v>
      </c>
      <c r="J1523" s="50" t="s">
        <v>2816</v>
      </c>
      <c r="K1523" s="59">
        <v>11785.83</v>
      </c>
      <c r="L1523" s="50" t="s">
        <v>37</v>
      </c>
      <c r="M1523" s="51" t="s">
        <v>2747</v>
      </c>
      <c r="N1523" s="50" t="s">
        <v>29</v>
      </c>
      <c r="O1523" s="50" t="s">
        <v>32</v>
      </c>
      <c r="P1523" s="50" t="s">
        <v>32</v>
      </c>
      <c r="Q1523" s="50" t="s">
        <v>3958</v>
      </c>
      <c r="R1523" s="50" t="s">
        <v>29</v>
      </c>
      <c r="S1523" s="50" t="s">
        <v>2751</v>
      </c>
      <c r="T1523" s="50" t="s">
        <v>2215</v>
      </c>
      <c r="U1523" s="50" t="s">
        <v>30</v>
      </c>
      <c r="V1523" s="50" t="str">
        <f>VLOOKUP(A1523,Register!$D$2:$N$1317,11,0)</f>
        <v>CWIP- ROAD &amp; DRAIN INSIDE FACTORY</v>
      </c>
      <c r="W1523" s="50" t="s">
        <v>29</v>
      </c>
      <c r="X1523" s="50" t="s">
        <v>29</v>
      </c>
    </row>
    <row r="1524" spans="1:24" ht="14.1" customHeight="1" x14ac:dyDescent="0.25">
      <c r="A1524" s="50" t="str">
        <f t="shared" si="23"/>
        <v>9100000041-0</v>
      </c>
      <c r="B1524" s="57" t="s">
        <v>29</v>
      </c>
      <c r="C1524" s="50" t="s">
        <v>29</v>
      </c>
      <c r="D1524" s="50" t="s">
        <v>3959</v>
      </c>
      <c r="E1524" s="50" t="s">
        <v>2814</v>
      </c>
      <c r="F1524" s="50" t="s">
        <v>29</v>
      </c>
      <c r="G1524" s="50" t="s">
        <v>29</v>
      </c>
      <c r="H1524" s="50" t="s">
        <v>2904</v>
      </c>
      <c r="I1524" s="58">
        <v>45365</v>
      </c>
      <c r="J1524" s="50" t="s">
        <v>2816</v>
      </c>
      <c r="K1524" s="59">
        <v>2442.13</v>
      </c>
      <c r="L1524" s="50" t="s">
        <v>37</v>
      </c>
      <c r="M1524" s="51" t="s">
        <v>2747</v>
      </c>
      <c r="N1524" s="50" t="s">
        <v>29</v>
      </c>
      <c r="O1524" s="50" t="s">
        <v>32</v>
      </c>
      <c r="P1524" s="50" t="s">
        <v>32</v>
      </c>
      <c r="Q1524" s="50" t="s">
        <v>3960</v>
      </c>
      <c r="R1524" s="50" t="s">
        <v>29</v>
      </c>
      <c r="S1524" s="50" t="s">
        <v>2751</v>
      </c>
      <c r="T1524" s="50" t="s">
        <v>2273</v>
      </c>
      <c r="U1524" s="50" t="s">
        <v>30</v>
      </c>
      <c r="V1524" s="50" t="str">
        <f>VLOOKUP(A1524,Register!$D$2:$N$1317,11,0)</f>
        <v>Dormitory G+3</v>
      </c>
      <c r="W1524" s="50" t="s">
        <v>29</v>
      </c>
      <c r="X1524" s="50" t="s">
        <v>29</v>
      </c>
    </row>
    <row r="1525" spans="1:24" ht="14.1" customHeight="1" x14ac:dyDescent="0.25">
      <c r="A1525" s="50" t="str">
        <f t="shared" si="23"/>
        <v>9100000041-0</v>
      </c>
      <c r="B1525" s="57" t="s">
        <v>29</v>
      </c>
      <c r="C1525" s="50" t="s">
        <v>29</v>
      </c>
      <c r="D1525" s="50" t="s">
        <v>3959</v>
      </c>
      <c r="E1525" s="50" t="s">
        <v>2814</v>
      </c>
      <c r="F1525" s="50" t="s">
        <v>29</v>
      </c>
      <c r="G1525" s="50" t="s">
        <v>29</v>
      </c>
      <c r="H1525" s="50" t="s">
        <v>2904</v>
      </c>
      <c r="I1525" s="58">
        <v>45365</v>
      </c>
      <c r="J1525" s="50" t="s">
        <v>2816</v>
      </c>
      <c r="K1525" s="59">
        <v>344.16</v>
      </c>
      <c r="L1525" s="50" t="s">
        <v>37</v>
      </c>
      <c r="M1525" s="51" t="s">
        <v>2747</v>
      </c>
      <c r="N1525" s="50" t="s">
        <v>29</v>
      </c>
      <c r="O1525" s="50" t="s">
        <v>32</v>
      </c>
      <c r="P1525" s="50" t="s">
        <v>32</v>
      </c>
      <c r="Q1525" s="50" t="s">
        <v>3960</v>
      </c>
      <c r="R1525" s="50" t="s">
        <v>29</v>
      </c>
      <c r="S1525" s="50" t="s">
        <v>2751</v>
      </c>
      <c r="T1525" s="50" t="s">
        <v>2273</v>
      </c>
      <c r="U1525" s="50" t="s">
        <v>30</v>
      </c>
      <c r="V1525" s="50" t="str">
        <f>VLOOKUP(A1525,Register!$D$2:$N$1317,11,0)</f>
        <v>Dormitory G+3</v>
      </c>
      <c r="W1525" s="50" t="s">
        <v>29</v>
      </c>
      <c r="X1525" s="50" t="s">
        <v>29</v>
      </c>
    </row>
    <row r="1526" spans="1:24" ht="14.1" customHeight="1" x14ac:dyDescent="0.25">
      <c r="A1526" s="50" t="str">
        <f t="shared" si="23"/>
        <v>9100000041-0</v>
      </c>
      <c r="B1526" s="57" t="s">
        <v>29</v>
      </c>
      <c r="C1526" s="50" t="s">
        <v>29</v>
      </c>
      <c r="D1526" s="50" t="s">
        <v>3959</v>
      </c>
      <c r="E1526" s="50" t="s">
        <v>2814</v>
      </c>
      <c r="F1526" s="50" t="s">
        <v>29</v>
      </c>
      <c r="G1526" s="50" t="s">
        <v>29</v>
      </c>
      <c r="H1526" s="50" t="s">
        <v>2904</v>
      </c>
      <c r="I1526" s="58">
        <v>45365</v>
      </c>
      <c r="J1526" s="50" t="s">
        <v>2816</v>
      </c>
      <c r="K1526" s="59">
        <v>133.41</v>
      </c>
      <c r="L1526" s="50" t="s">
        <v>37</v>
      </c>
      <c r="M1526" s="51" t="s">
        <v>2747</v>
      </c>
      <c r="N1526" s="50" t="s">
        <v>29</v>
      </c>
      <c r="O1526" s="50" t="s">
        <v>32</v>
      </c>
      <c r="P1526" s="50" t="s">
        <v>32</v>
      </c>
      <c r="Q1526" s="50" t="s">
        <v>3960</v>
      </c>
      <c r="R1526" s="50" t="s">
        <v>29</v>
      </c>
      <c r="S1526" s="50" t="s">
        <v>2751</v>
      </c>
      <c r="T1526" s="50" t="s">
        <v>2273</v>
      </c>
      <c r="U1526" s="50" t="s">
        <v>30</v>
      </c>
      <c r="V1526" s="50" t="str">
        <f>VLOOKUP(A1526,Register!$D$2:$N$1317,11,0)</f>
        <v>Dormitory G+3</v>
      </c>
      <c r="W1526" s="50" t="s">
        <v>29</v>
      </c>
      <c r="X1526" s="50" t="s">
        <v>29</v>
      </c>
    </row>
    <row r="1527" spans="1:24" ht="14.1" customHeight="1" x14ac:dyDescent="0.25">
      <c r="A1527" s="50" t="str">
        <f t="shared" si="23"/>
        <v>9100000041-0</v>
      </c>
      <c r="B1527" s="57" t="s">
        <v>29</v>
      </c>
      <c r="C1527" s="50" t="s">
        <v>29</v>
      </c>
      <c r="D1527" s="50" t="s">
        <v>3959</v>
      </c>
      <c r="E1527" s="50" t="s">
        <v>2814</v>
      </c>
      <c r="F1527" s="50" t="s">
        <v>29</v>
      </c>
      <c r="G1527" s="50" t="s">
        <v>29</v>
      </c>
      <c r="H1527" s="50" t="s">
        <v>2904</v>
      </c>
      <c r="I1527" s="58">
        <v>45365</v>
      </c>
      <c r="J1527" s="50" t="s">
        <v>2816</v>
      </c>
      <c r="K1527" s="59">
        <v>140</v>
      </c>
      <c r="L1527" s="50" t="s">
        <v>37</v>
      </c>
      <c r="M1527" s="51" t="s">
        <v>2747</v>
      </c>
      <c r="N1527" s="50" t="s">
        <v>29</v>
      </c>
      <c r="O1527" s="50" t="s">
        <v>32</v>
      </c>
      <c r="P1527" s="50" t="s">
        <v>32</v>
      </c>
      <c r="Q1527" s="50" t="s">
        <v>3960</v>
      </c>
      <c r="R1527" s="50" t="s">
        <v>29</v>
      </c>
      <c r="S1527" s="50" t="s">
        <v>2751</v>
      </c>
      <c r="T1527" s="50" t="s">
        <v>2273</v>
      </c>
      <c r="U1527" s="50" t="s">
        <v>30</v>
      </c>
      <c r="V1527" s="50" t="str">
        <f>VLOOKUP(A1527,Register!$D$2:$N$1317,11,0)</f>
        <v>Dormitory G+3</v>
      </c>
      <c r="W1527" s="50" t="s">
        <v>29</v>
      </c>
      <c r="X1527" s="50" t="s">
        <v>29</v>
      </c>
    </row>
    <row r="1528" spans="1:24" ht="14.1" customHeight="1" x14ac:dyDescent="0.25">
      <c r="A1528" s="50" t="str">
        <f t="shared" si="23"/>
        <v>9100000041-0</v>
      </c>
      <c r="B1528" s="57" t="s">
        <v>29</v>
      </c>
      <c r="C1528" s="50" t="s">
        <v>29</v>
      </c>
      <c r="D1528" s="50" t="s">
        <v>3959</v>
      </c>
      <c r="E1528" s="50" t="s">
        <v>2814</v>
      </c>
      <c r="F1528" s="50" t="s">
        <v>29</v>
      </c>
      <c r="G1528" s="50" t="s">
        <v>29</v>
      </c>
      <c r="H1528" s="50" t="s">
        <v>2904</v>
      </c>
      <c r="I1528" s="58">
        <v>45365</v>
      </c>
      <c r="J1528" s="50" t="s">
        <v>2816</v>
      </c>
      <c r="K1528" s="59">
        <v>124.87</v>
      </c>
      <c r="L1528" s="50" t="s">
        <v>37</v>
      </c>
      <c r="M1528" s="51" t="s">
        <v>2747</v>
      </c>
      <c r="N1528" s="50" t="s">
        <v>29</v>
      </c>
      <c r="O1528" s="50" t="s">
        <v>32</v>
      </c>
      <c r="P1528" s="50" t="s">
        <v>32</v>
      </c>
      <c r="Q1528" s="50" t="s">
        <v>3960</v>
      </c>
      <c r="R1528" s="50" t="s">
        <v>29</v>
      </c>
      <c r="S1528" s="50" t="s">
        <v>2751</v>
      </c>
      <c r="T1528" s="50" t="s">
        <v>2273</v>
      </c>
      <c r="U1528" s="50" t="s">
        <v>30</v>
      </c>
      <c r="V1528" s="50" t="str">
        <f>VLOOKUP(A1528,Register!$D$2:$N$1317,11,0)</f>
        <v>Dormitory G+3</v>
      </c>
      <c r="W1528" s="50" t="s">
        <v>29</v>
      </c>
      <c r="X1528" s="50" t="s">
        <v>29</v>
      </c>
    </row>
    <row r="1529" spans="1:24" ht="14.1" customHeight="1" x14ac:dyDescent="0.25">
      <c r="A1529" s="50" t="str">
        <f t="shared" si="23"/>
        <v>9100000041-0</v>
      </c>
      <c r="B1529" s="57" t="s">
        <v>29</v>
      </c>
      <c r="C1529" s="50" t="s">
        <v>29</v>
      </c>
      <c r="D1529" s="50" t="s">
        <v>3959</v>
      </c>
      <c r="E1529" s="50" t="s">
        <v>2814</v>
      </c>
      <c r="F1529" s="50" t="s">
        <v>29</v>
      </c>
      <c r="G1529" s="50" t="s">
        <v>29</v>
      </c>
      <c r="H1529" s="50" t="s">
        <v>2904</v>
      </c>
      <c r="I1529" s="58">
        <v>45365</v>
      </c>
      <c r="J1529" s="50" t="s">
        <v>2816</v>
      </c>
      <c r="K1529" s="59">
        <v>56.26</v>
      </c>
      <c r="L1529" s="50" t="s">
        <v>37</v>
      </c>
      <c r="M1529" s="51" t="s">
        <v>2747</v>
      </c>
      <c r="N1529" s="50" t="s">
        <v>29</v>
      </c>
      <c r="O1529" s="50" t="s">
        <v>32</v>
      </c>
      <c r="P1529" s="50" t="s">
        <v>32</v>
      </c>
      <c r="Q1529" s="50" t="s">
        <v>3960</v>
      </c>
      <c r="R1529" s="50" t="s">
        <v>29</v>
      </c>
      <c r="S1529" s="50" t="s">
        <v>2751</v>
      </c>
      <c r="T1529" s="50" t="s">
        <v>2273</v>
      </c>
      <c r="U1529" s="50" t="s">
        <v>30</v>
      </c>
      <c r="V1529" s="50" t="str">
        <f>VLOOKUP(A1529,Register!$D$2:$N$1317,11,0)</f>
        <v>Dormitory G+3</v>
      </c>
      <c r="W1529" s="50" t="s">
        <v>29</v>
      </c>
      <c r="X1529" s="50" t="s">
        <v>29</v>
      </c>
    </row>
    <row r="1530" spans="1:24" ht="14.1" customHeight="1" x14ac:dyDescent="0.25">
      <c r="A1530" s="50" t="str">
        <f t="shared" si="23"/>
        <v>9100000041-0</v>
      </c>
      <c r="B1530" s="57" t="s">
        <v>29</v>
      </c>
      <c r="C1530" s="50" t="s">
        <v>29</v>
      </c>
      <c r="D1530" s="50" t="s">
        <v>3959</v>
      </c>
      <c r="E1530" s="50" t="s">
        <v>2814</v>
      </c>
      <c r="F1530" s="50" t="s">
        <v>29</v>
      </c>
      <c r="G1530" s="50" t="s">
        <v>29</v>
      </c>
      <c r="H1530" s="50" t="s">
        <v>2904</v>
      </c>
      <c r="I1530" s="58">
        <v>45365</v>
      </c>
      <c r="J1530" s="50" t="s">
        <v>2816</v>
      </c>
      <c r="K1530" s="59">
        <v>50</v>
      </c>
      <c r="L1530" s="50" t="s">
        <v>37</v>
      </c>
      <c r="M1530" s="51" t="s">
        <v>2747</v>
      </c>
      <c r="N1530" s="50" t="s">
        <v>29</v>
      </c>
      <c r="O1530" s="50" t="s">
        <v>32</v>
      </c>
      <c r="P1530" s="50" t="s">
        <v>32</v>
      </c>
      <c r="Q1530" s="50" t="s">
        <v>3960</v>
      </c>
      <c r="R1530" s="50" t="s">
        <v>29</v>
      </c>
      <c r="S1530" s="50" t="s">
        <v>2751</v>
      </c>
      <c r="T1530" s="50" t="s">
        <v>2273</v>
      </c>
      <c r="U1530" s="50" t="s">
        <v>30</v>
      </c>
      <c r="V1530" s="50" t="str">
        <f>VLOOKUP(A1530,Register!$D$2:$N$1317,11,0)</f>
        <v>Dormitory G+3</v>
      </c>
      <c r="W1530" s="50" t="s">
        <v>29</v>
      </c>
      <c r="X1530" s="50" t="s">
        <v>29</v>
      </c>
    </row>
    <row r="1531" spans="1:24" ht="14.1" customHeight="1" x14ac:dyDescent="0.25">
      <c r="A1531" s="50" t="str">
        <f t="shared" si="23"/>
        <v>9100000041-0</v>
      </c>
      <c r="B1531" s="57" t="s">
        <v>29</v>
      </c>
      <c r="C1531" s="50" t="s">
        <v>29</v>
      </c>
      <c r="D1531" s="50" t="s">
        <v>3959</v>
      </c>
      <c r="E1531" s="50" t="s">
        <v>2814</v>
      </c>
      <c r="F1531" s="50" t="s">
        <v>29</v>
      </c>
      <c r="G1531" s="50" t="s">
        <v>29</v>
      </c>
      <c r="H1531" s="50" t="s">
        <v>2904</v>
      </c>
      <c r="I1531" s="58">
        <v>45365</v>
      </c>
      <c r="J1531" s="50" t="s">
        <v>2816</v>
      </c>
      <c r="K1531" s="59">
        <v>67.58</v>
      </c>
      <c r="L1531" s="50" t="s">
        <v>37</v>
      </c>
      <c r="M1531" s="51" t="s">
        <v>2747</v>
      </c>
      <c r="N1531" s="50" t="s">
        <v>29</v>
      </c>
      <c r="O1531" s="50" t="s">
        <v>32</v>
      </c>
      <c r="P1531" s="50" t="s">
        <v>32</v>
      </c>
      <c r="Q1531" s="50" t="s">
        <v>3960</v>
      </c>
      <c r="R1531" s="50" t="s">
        <v>29</v>
      </c>
      <c r="S1531" s="50" t="s">
        <v>2751</v>
      </c>
      <c r="T1531" s="50" t="s">
        <v>2273</v>
      </c>
      <c r="U1531" s="50" t="s">
        <v>30</v>
      </c>
      <c r="V1531" s="50" t="str">
        <f>VLOOKUP(A1531,Register!$D$2:$N$1317,11,0)</f>
        <v>Dormitory G+3</v>
      </c>
      <c r="W1531" s="50" t="s">
        <v>29</v>
      </c>
      <c r="X1531" s="50" t="s">
        <v>29</v>
      </c>
    </row>
    <row r="1532" spans="1:24" ht="14.1" customHeight="1" x14ac:dyDescent="0.25">
      <c r="A1532" s="50" t="str">
        <f t="shared" si="23"/>
        <v>9100000041-0</v>
      </c>
      <c r="B1532" s="57" t="s">
        <v>29</v>
      </c>
      <c r="C1532" s="50" t="s">
        <v>29</v>
      </c>
      <c r="D1532" s="50" t="s">
        <v>3959</v>
      </c>
      <c r="E1532" s="50" t="s">
        <v>2814</v>
      </c>
      <c r="F1532" s="50" t="s">
        <v>29</v>
      </c>
      <c r="G1532" s="50" t="s">
        <v>29</v>
      </c>
      <c r="H1532" s="50" t="s">
        <v>2904</v>
      </c>
      <c r="I1532" s="58">
        <v>45365</v>
      </c>
      <c r="J1532" s="50" t="s">
        <v>2816</v>
      </c>
      <c r="K1532" s="59">
        <v>121.49</v>
      </c>
      <c r="L1532" s="50" t="s">
        <v>37</v>
      </c>
      <c r="M1532" s="51" t="s">
        <v>2747</v>
      </c>
      <c r="N1532" s="50" t="s">
        <v>29</v>
      </c>
      <c r="O1532" s="50" t="s">
        <v>32</v>
      </c>
      <c r="P1532" s="50" t="s">
        <v>32</v>
      </c>
      <c r="Q1532" s="50" t="s">
        <v>3960</v>
      </c>
      <c r="R1532" s="50" t="s">
        <v>29</v>
      </c>
      <c r="S1532" s="50" t="s">
        <v>2751</v>
      </c>
      <c r="T1532" s="50" t="s">
        <v>2273</v>
      </c>
      <c r="U1532" s="50" t="s">
        <v>30</v>
      </c>
      <c r="V1532" s="50" t="str">
        <f>VLOOKUP(A1532,Register!$D$2:$N$1317,11,0)</f>
        <v>Dormitory G+3</v>
      </c>
      <c r="W1532" s="50" t="s">
        <v>29</v>
      </c>
      <c r="X1532" s="50" t="s">
        <v>29</v>
      </c>
    </row>
    <row r="1533" spans="1:24" ht="14.1" customHeight="1" x14ac:dyDescent="0.25">
      <c r="A1533" s="50" t="str">
        <f t="shared" si="23"/>
        <v>9100000047-0</v>
      </c>
      <c r="B1533" s="57" t="s">
        <v>29</v>
      </c>
      <c r="C1533" s="50" t="s">
        <v>29</v>
      </c>
      <c r="D1533" s="50" t="s">
        <v>3961</v>
      </c>
      <c r="E1533" s="50" t="s">
        <v>2814</v>
      </c>
      <c r="F1533" s="50" t="s">
        <v>29</v>
      </c>
      <c r="G1533" s="50" t="s">
        <v>29</v>
      </c>
      <c r="H1533" s="50" t="s">
        <v>2904</v>
      </c>
      <c r="I1533" s="58">
        <v>45365</v>
      </c>
      <c r="J1533" s="50" t="s">
        <v>2816</v>
      </c>
      <c r="K1533" s="59">
        <v>23571.65</v>
      </c>
      <c r="L1533" s="50" t="s">
        <v>37</v>
      </c>
      <c r="M1533" s="51" t="s">
        <v>2747</v>
      </c>
      <c r="N1533" s="50" t="s">
        <v>29</v>
      </c>
      <c r="O1533" s="50" t="s">
        <v>32</v>
      </c>
      <c r="P1533" s="50" t="s">
        <v>32</v>
      </c>
      <c r="Q1533" s="50" t="s">
        <v>3962</v>
      </c>
      <c r="R1533" s="50" t="s">
        <v>29</v>
      </c>
      <c r="S1533" s="50" t="s">
        <v>2751</v>
      </c>
      <c r="T1533" s="50" t="s">
        <v>2287</v>
      </c>
      <c r="U1533" s="50" t="s">
        <v>30</v>
      </c>
      <c r="V1533" s="50" t="str">
        <f>VLOOKUP(A1533,Register!$D$2:$N$1317,11,0)</f>
        <v>CWIP-DORMATORY (G+3) cane yard</v>
      </c>
      <c r="W1533" s="50" t="s">
        <v>29</v>
      </c>
      <c r="X1533" s="50" t="s">
        <v>29</v>
      </c>
    </row>
    <row r="1534" spans="1:24" ht="14.1" customHeight="1" x14ac:dyDescent="0.25">
      <c r="A1534" s="50" t="str">
        <f t="shared" si="23"/>
        <v>9100000047-0</v>
      </c>
      <c r="B1534" s="57" t="s">
        <v>29</v>
      </c>
      <c r="C1534" s="50" t="s">
        <v>29</v>
      </c>
      <c r="D1534" s="50" t="s">
        <v>3961</v>
      </c>
      <c r="E1534" s="50" t="s">
        <v>2814</v>
      </c>
      <c r="F1534" s="50" t="s">
        <v>29</v>
      </c>
      <c r="G1534" s="50" t="s">
        <v>29</v>
      </c>
      <c r="H1534" s="50" t="s">
        <v>2904</v>
      </c>
      <c r="I1534" s="58">
        <v>45365</v>
      </c>
      <c r="J1534" s="50" t="s">
        <v>2816</v>
      </c>
      <c r="K1534" s="59">
        <v>1534.59</v>
      </c>
      <c r="L1534" s="50" t="s">
        <v>37</v>
      </c>
      <c r="M1534" s="51" t="s">
        <v>2747</v>
      </c>
      <c r="N1534" s="50" t="s">
        <v>29</v>
      </c>
      <c r="O1534" s="50" t="s">
        <v>32</v>
      </c>
      <c r="P1534" s="50" t="s">
        <v>32</v>
      </c>
      <c r="Q1534" s="50" t="s">
        <v>3962</v>
      </c>
      <c r="R1534" s="50" t="s">
        <v>29</v>
      </c>
      <c r="S1534" s="50" t="s">
        <v>2751</v>
      </c>
      <c r="T1534" s="50" t="s">
        <v>2287</v>
      </c>
      <c r="U1534" s="50" t="s">
        <v>30</v>
      </c>
      <c r="V1534" s="50" t="str">
        <f>VLOOKUP(A1534,Register!$D$2:$N$1317,11,0)</f>
        <v>CWIP-DORMATORY (G+3) cane yard</v>
      </c>
      <c r="W1534" s="50" t="s">
        <v>29</v>
      </c>
      <c r="X1534" s="50" t="s">
        <v>29</v>
      </c>
    </row>
    <row r="1535" spans="1:24" ht="14.1" customHeight="1" x14ac:dyDescent="0.25">
      <c r="A1535" s="50" t="str">
        <f t="shared" si="23"/>
        <v>9100000047-0</v>
      </c>
      <c r="B1535" s="57" t="s">
        <v>29</v>
      </c>
      <c r="C1535" s="50" t="s">
        <v>29</v>
      </c>
      <c r="D1535" s="50" t="s">
        <v>3963</v>
      </c>
      <c r="E1535" s="50" t="s">
        <v>2814</v>
      </c>
      <c r="F1535" s="50" t="s">
        <v>29</v>
      </c>
      <c r="G1535" s="50" t="s">
        <v>29</v>
      </c>
      <c r="H1535" s="50" t="s">
        <v>2904</v>
      </c>
      <c r="I1535" s="58">
        <v>45365</v>
      </c>
      <c r="J1535" s="50" t="s">
        <v>2816</v>
      </c>
      <c r="K1535" s="59">
        <v>23375.1</v>
      </c>
      <c r="L1535" s="50" t="s">
        <v>37</v>
      </c>
      <c r="M1535" s="51" t="s">
        <v>2747</v>
      </c>
      <c r="N1535" s="50" t="s">
        <v>29</v>
      </c>
      <c r="O1535" s="50" t="s">
        <v>32</v>
      </c>
      <c r="P1535" s="50" t="s">
        <v>32</v>
      </c>
      <c r="Q1535" s="50" t="s">
        <v>3962</v>
      </c>
      <c r="R1535" s="50" t="s">
        <v>29</v>
      </c>
      <c r="S1535" s="50" t="s">
        <v>2751</v>
      </c>
      <c r="T1535" s="50" t="s">
        <v>2287</v>
      </c>
      <c r="U1535" s="50" t="s">
        <v>30</v>
      </c>
      <c r="V1535" s="50" t="str">
        <f>VLOOKUP(A1535,Register!$D$2:$N$1317,11,0)</f>
        <v>CWIP-DORMATORY (G+3) cane yard</v>
      </c>
      <c r="W1535" s="50" t="s">
        <v>29</v>
      </c>
      <c r="X1535" s="50" t="s">
        <v>29</v>
      </c>
    </row>
    <row r="1536" spans="1:24" ht="14.1" customHeight="1" x14ac:dyDescent="0.25">
      <c r="A1536" s="50" t="str">
        <f t="shared" si="23"/>
        <v>9100000026-0</v>
      </c>
      <c r="B1536" s="57" t="s">
        <v>29</v>
      </c>
      <c r="C1536" s="50" t="s">
        <v>29</v>
      </c>
      <c r="D1536" s="50" t="s">
        <v>3964</v>
      </c>
      <c r="E1536" s="50" t="s">
        <v>2814</v>
      </c>
      <c r="F1536" s="50" t="s">
        <v>29</v>
      </c>
      <c r="G1536" s="50" t="s">
        <v>29</v>
      </c>
      <c r="H1536" s="50" t="s">
        <v>2904</v>
      </c>
      <c r="I1536" s="58">
        <v>45365</v>
      </c>
      <c r="J1536" s="50" t="s">
        <v>2816</v>
      </c>
      <c r="K1536" s="59">
        <v>1534.59</v>
      </c>
      <c r="L1536" s="50" t="s">
        <v>37</v>
      </c>
      <c r="M1536" s="51" t="s">
        <v>2747</v>
      </c>
      <c r="N1536" s="50" t="s">
        <v>29</v>
      </c>
      <c r="O1536" s="50" t="s">
        <v>32</v>
      </c>
      <c r="P1536" s="50" t="s">
        <v>32</v>
      </c>
      <c r="Q1536" s="50" t="s">
        <v>3965</v>
      </c>
      <c r="R1536" s="50" t="s">
        <v>29</v>
      </c>
      <c r="S1536" s="50" t="s">
        <v>2751</v>
      </c>
      <c r="T1536" s="50" t="s">
        <v>2240</v>
      </c>
      <c r="U1536" s="50" t="s">
        <v>30</v>
      </c>
      <c r="V1536" s="50" t="str">
        <f>VLOOKUP(A1536,Register!$D$2:$N$1317,11,0)</f>
        <v>One Room Set (G+3)</v>
      </c>
      <c r="W1536" s="50" t="s">
        <v>29</v>
      </c>
      <c r="X1536" s="50" t="s">
        <v>29</v>
      </c>
    </row>
    <row r="1537" spans="1:24" ht="14.1" customHeight="1" x14ac:dyDescent="0.25">
      <c r="A1537" s="50" t="str">
        <f t="shared" si="23"/>
        <v>9100000026-0</v>
      </c>
      <c r="B1537" s="57" t="s">
        <v>29</v>
      </c>
      <c r="C1537" s="50" t="s">
        <v>29</v>
      </c>
      <c r="D1537" s="50" t="s">
        <v>3966</v>
      </c>
      <c r="E1537" s="50" t="s">
        <v>2814</v>
      </c>
      <c r="F1537" s="50" t="s">
        <v>29</v>
      </c>
      <c r="G1537" s="50" t="s">
        <v>29</v>
      </c>
      <c r="H1537" s="50" t="s">
        <v>2904</v>
      </c>
      <c r="I1537" s="58">
        <v>45367</v>
      </c>
      <c r="J1537" s="50" t="s">
        <v>2816</v>
      </c>
      <c r="K1537" s="59">
        <v>23371.56</v>
      </c>
      <c r="L1537" s="50" t="s">
        <v>37</v>
      </c>
      <c r="M1537" s="51" t="s">
        <v>2747</v>
      </c>
      <c r="N1537" s="50" t="s">
        <v>29</v>
      </c>
      <c r="O1537" s="50" t="s">
        <v>32</v>
      </c>
      <c r="P1537" s="50" t="s">
        <v>32</v>
      </c>
      <c r="Q1537" s="50" t="s">
        <v>3952</v>
      </c>
      <c r="R1537" s="50" t="s">
        <v>29</v>
      </c>
      <c r="S1537" s="50" t="s">
        <v>2751</v>
      </c>
      <c r="T1537" s="50" t="s">
        <v>2240</v>
      </c>
      <c r="U1537" s="50" t="s">
        <v>30</v>
      </c>
      <c r="V1537" s="50" t="str">
        <f>VLOOKUP(A1537,Register!$D$2:$N$1317,11,0)</f>
        <v>One Room Set (G+3)</v>
      </c>
      <c r="W1537" s="50" t="s">
        <v>29</v>
      </c>
      <c r="X1537" s="50" t="s">
        <v>29</v>
      </c>
    </row>
    <row r="1538" spans="1:24" ht="14.1" customHeight="1" x14ac:dyDescent="0.25">
      <c r="A1538" s="50" t="str">
        <f t="shared" si="23"/>
        <v>9100000026-0</v>
      </c>
      <c r="B1538" s="57" t="s">
        <v>29</v>
      </c>
      <c r="C1538" s="50" t="s">
        <v>29</v>
      </c>
      <c r="D1538" s="50" t="s">
        <v>3966</v>
      </c>
      <c r="E1538" s="50" t="s">
        <v>2814</v>
      </c>
      <c r="F1538" s="50" t="s">
        <v>29</v>
      </c>
      <c r="G1538" s="50" t="s">
        <v>29</v>
      </c>
      <c r="H1538" s="50" t="s">
        <v>2904</v>
      </c>
      <c r="I1538" s="58">
        <v>45367</v>
      </c>
      <c r="J1538" s="50" t="s">
        <v>2816</v>
      </c>
      <c r="K1538" s="59">
        <v>18857.32</v>
      </c>
      <c r="L1538" s="50" t="s">
        <v>37</v>
      </c>
      <c r="M1538" s="51" t="s">
        <v>2747</v>
      </c>
      <c r="N1538" s="50" t="s">
        <v>29</v>
      </c>
      <c r="O1538" s="50" t="s">
        <v>32</v>
      </c>
      <c r="P1538" s="50" t="s">
        <v>32</v>
      </c>
      <c r="Q1538" s="50" t="s">
        <v>3952</v>
      </c>
      <c r="R1538" s="50" t="s">
        <v>29</v>
      </c>
      <c r="S1538" s="50" t="s">
        <v>2751</v>
      </c>
      <c r="T1538" s="50" t="s">
        <v>2240</v>
      </c>
      <c r="U1538" s="50" t="s">
        <v>30</v>
      </c>
      <c r="V1538" s="50" t="str">
        <f>VLOOKUP(A1538,Register!$D$2:$N$1317,11,0)</f>
        <v>One Room Set (G+3)</v>
      </c>
      <c r="W1538" s="50" t="s">
        <v>29</v>
      </c>
      <c r="X1538" s="50" t="s">
        <v>29</v>
      </c>
    </row>
    <row r="1539" spans="1:24" ht="14.1" customHeight="1" x14ac:dyDescent="0.25">
      <c r="A1539" s="50" t="str">
        <f t="shared" ref="A1539:A1602" si="24">CONCATENATE(T1539,"-",U1539)</f>
        <v>9100000048-0</v>
      </c>
      <c r="B1539" s="57" t="s">
        <v>29</v>
      </c>
      <c r="C1539" s="50" t="s">
        <v>29</v>
      </c>
      <c r="D1539" s="50" t="s">
        <v>3967</v>
      </c>
      <c r="E1539" s="50" t="s">
        <v>2814</v>
      </c>
      <c r="F1539" s="50" t="s">
        <v>29</v>
      </c>
      <c r="G1539" s="50" t="s">
        <v>29</v>
      </c>
      <c r="H1539" s="50" t="s">
        <v>2904</v>
      </c>
      <c r="I1539" s="58">
        <v>45367</v>
      </c>
      <c r="J1539" s="50" t="s">
        <v>2816</v>
      </c>
      <c r="K1539" s="59">
        <v>11785.83</v>
      </c>
      <c r="L1539" s="50" t="s">
        <v>37</v>
      </c>
      <c r="M1539" s="51" t="s">
        <v>2747</v>
      </c>
      <c r="N1539" s="50" t="s">
        <v>29</v>
      </c>
      <c r="O1539" s="50" t="s">
        <v>32</v>
      </c>
      <c r="P1539" s="50" t="s">
        <v>32</v>
      </c>
      <c r="Q1539" s="50" t="s">
        <v>3919</v>
      </c>
      <c r="R1539" s="50" t="s">
        <v>29</v>
      </c>
      <c r="S1539" s="50" t="s">
        <v>2751</v>
      </c>
      <c r="T1539" s="50" t="s">
        <v>2661</v>
      </c>
      <c r="U1539" s="50" t="s">
        <v>30</v>
      </c>
      <c r="V1539" s="50" t="str">
        <f>VLOOKUP(A1539,Register!$D$2:$N$1317,11,0)</f>
        <v>CWIP- New Godown Near ETP</v>
      </c>
      <c r="W1539" s="50" t="s">
        <v>29</v>
      </c>
      <c r="X1539" s="50" t="s">
        <v>29</v>
      </c>
    </row>
    <row r="1540" spans="1:24" ht="14.1" customHeight="1" x14ac:dyDescent="0.25">
      <c r="A1540" s="50" t="str">
        <f t="shared" si="24"/>
        <v>9100000040-0</v>
      </c>
      <c r="B1540" s="57" t="s">
        <v>29</v>
      </c>
      <c r="C1540" s="50" t="s">
        <v>29</v>
      </c>
      <c r="D1540" s="50" t="s">
        <v>3968</v>
      </c>
      <c r="E1540" s="50" t="s">
        <v>2814</v>
      </c>
      <c r="F1540" s="50" t="s">
        <v>29</v>
      </c>
      <c r="G1540" s="50" t="s">
        <v>29</v>
      </c>
      <c r="H1540" s="50" t="s">
        <v>2904</v>
      </c>
      <c r="I1540" s="58">
        <v>45368</v>
      </c>
      <c r="J1540" s="50" t="s">
        <v>2816</v>
      </c>
      <c r="K1540" s="59">
        <v>4836.84</v>
      </c>
      <c r="L1540" s="50" t="s">
        <v>37</v>
      </c>
      <c r="M1540" s="51" t="s">
        <v>2747</v>
      </c>
      <c r="N1540" s="50" t="s">
        <v>29</v>
      </c>
      <c r="O1540" s="50" t="s">
        <v>32</v>
      </c>
      <c r="P1540" s="50" t="s">
        <v>32</v>
      </c>
      <c r="Q1540" s="50" t="s">
        <v>3946</v>
      </c>
      <c r="R1540" s="50" t="s">
        <v>29</v>
      </c>
      <c r="S1540" s="50" t="s">
        <v>2751</v>
      </c>
      <c r="T1540" s="50" t="s">
        <v>2271</v>
      </c>
      <c r="U1540" s="50" t="s">
        <v>30</v>
      </c>
      <c r="V1540" s="50" t="str">
        <f>VLOOKUP(A1540,Register!$D$2:$N$1317,11,0)</f>
        <v>Two Room Set G+3</v>
      </c>
      <c r="W1540" s="50" t="s">
        <v>29</v>
      </c>
      <c r="X1540" s="50" t="s">
        <v>29</v>
      </c>
    </row>
    <row r="1541" spans="1:24" ht="14.1" customHeight="1" x14ac:dyDescent="0.25">
      <c r="A1541" s="50" t="str">
        <f t="shared" si="24"/>
        <v>9100000041-0</v>
      </c>
      <c r="B1541" s="57" t="s">
        <v>29</v>
      </c>
      <c r="C1541" s="50" t="s">
        <v>29</v>
      </c>
      <c r="D1541" s="50" t="s">
        <v>3969</v>
      </c>
      <c r="E1541" s="50" t="s">
        <v>2814</v>
      </c>
      <c r="F1541" s="50" t="s">
        <v>29</v>
      </c>
      <c r="G1541" s="50" t="s">
        <v>29</v>
      </c>
      <c r="H1541" s="50" t="s">
        <v>2904</v>
      </c>
      <c r="I1541" s="58">
        <v>45368</v>
      </c>
      <c r="J1541" s="50" t="s">
        <v>2816</v>
      </c>
      <c r="K1541" s="59">
        <v>1534.59</v>
      </c>
      <c r="L1541" s="50" t="s">
        <v>37</v>
      </c>
      <c r="M1541" s="51" t="s">
        <v>2747</v>
      </c>
      <c r="N1541" s="50" t="s">
        <v>29</v>
      </c>
      <c r="O1541" s="50" t="s">
        <v>32</v>
      </c>
      <c r="P1541" s="50" t="s">
        <v>32</v>
      </c>
      <c r="Q1541" s="50" t="s">
        <v>3678</v>
      </c>
      <c r="R1541" s="50" t="s">
        <v>29</v>
      </c>
      <c r="S1541" s="50" t="s">
        <v>2751</v>
      </c>
      <c r="T1541" s="50" t="s">
        <v>2273</v>
      </c>
      <c r="U1541" s="50" t="s">
        <v>30</v>
      </c>
      <c r="V1541" s="50" t="str">
        <f>VLOOKUP(A1541,Register!$D$2:$N$1317,11,0)</f>
        <v>Dormitory G+3</v>
      </c>
      <c r="W1541" s="50" t="s">
        <v>29</v>
      </c>
      <c r="X1541" s="50" t="s">
        <v>29</v>
      </c>
    </row>
    <row r="1542" spans="1:24" ht="14.1" customHeight="1" x14ac:dyDescent="0.25">
      <c r="A1542" s="50" t="str">
        <f t="shared" si="24"/>
        <v>9100000041-0</v>
      </c>
      <c r="B1542" s="57" t="s">
        <v>29</v>
      </c>
      <c r="C1542" s="50" t="s">
        <v>29</v>
      </c>
      <c r="D1542" s="50" t="s">
        <v>3970</v>
      </c>
      <c r="E1542" s="50" t="s">
        <v>2814</v>
      </c>
      <c r="F1542" s="50" t="s">
        <v>29</v>
      </c>
      <c r="G1542" s="50" t="s">
        <v>29</v>
      </c>
      <c r="H1542" s="50" t="s">
        <v>2904</v>
      </c>
      <c r="I1542" s="58">
        <v>45369</v>
      </c>
      <c r="J1542" s="50" t="s">
        <v>2816</v>
      </c>
      <c r="K1542" s="59">
        <v>45073.88</v>
      </c>
      <c r="L1542" s="50" t="s">
        <v>37</v>
      </c>
      <c r="M1542" s="51" t="s">
        <v>2747</v>
      </c>
      <c r="N1542" s="50" t="s">
        <v>29</v>
      </c>
      <c r="O1542" s="50" t="s">
        <v>32</v>
      </c>
      <c r="P1542" s="50" t="s">
        <v>32</v>
      </c>
      <c r="Q1542" s="50" t="s">
        <v>3971</v>
      </c>
      <c r="R1542" s="50" t="s">
        <v>29</v>
      </c>
      <c r="S1542" s="50" t="s">
        <v>2751</v>
      </c>
      <c r="T1542" s="50" t="s">
        <v>2273</v>
      </c>
      <c r="U1542" s="50" t="s">
        <v>30</v>
      </c>
      <c r="V1542" s="50" t="str">
        <f>VLOOKUP(A1542,Register!$D$2:$N$1317,11,0)</f>
        <v>Dormitory G+3</v>
      </c>
      <c r="W1542" s="50" t="s">
        <v>29</v>
      </c>
      <c r="X1542" s="50" t="s">
        <v>29</v>
      </c>
    </row>
    <row r="1543" spans="1:24" ht="14.1" customHeight="1" x14ac:dyDescent="0.25">
      <c r="A1543" s="50" t="str">
        <f t="shared" si="24"/>
        <v>9100000048-0</v>
      </c>
      <c r="B1543" s="57" t="s">
        <v>29</v>
      </c>
      <c r="C1543" s="50" t="s">
        <v>29</v>
      </c>
      <c r="D1543" s="50" t="s">
        <v>3972</v>
      </c>
      <c r="E1543" s="50" t="s">
        <v>2814</v>
      </c>
      <c r="F1543" s="50" t="s">
        <v>29</v>
      </c>
      <c r="G1543" s="50" t="s">
        <v>29</v>
      </c>
      <c r="H1543" s="50" t="s">
        <v>2904</v>
      </c>
      <c r="I1543" s="58">
        <v>45369</v>
      </c>
      <c r="J1543" s="50" t="s">
        <v>2816</v>
      </c>
      <c r="K1543" s="59">
        <v>11685.78</v>
      </c>
      <c r="L1543" s="50" t="s">
        <v>37</v>
      </c>
      <c r="M1543" s="51" t="s">
        <v>2747</v>
      </c>
      <c r="N1543" s="50" t="s">
        <v>29</v>
      </c>
      <c r="O1543" s="50" t="s">
        <v>32</v>
      </c>
      <c r="P1543" s="50" t="s">
        <v>32</v>
      </c>
      <c r="Q1543" s="50" t="s">
        <v>3919</v>
      </c>
      <c r="R1543" s="50" t="s">
        <v>29</v>
      </c>
      <c r="S1543" s="50" t="s">
        <v>2751</v>
      </c>
      <c r="T1543" s="50" t="s">
        <v>2661</v>
      </c>
      <c r="U1543" s="50" t="s">
        <v>30</v>
      </c>
      <c r="V1543" s="50" t="str">
        <f>VLOOKUP(A1543,Register!$D$2:$N$1317,11,0)</f>
        <v>CWIP- New Godown Near ETP</v>
      </c>
      <c r="W1543" s="50" t="s">
        <v>29</v>
      </c>
      <c r="X1543" s="50" t="s">
        <v>29</v>
      </c>
    </row>
    <row r="1544" spans="1:24" ht="14.1" customHeight="1" x14ac:dyDescent="0.25">
      <c r="A1544" s="50" t="str">
        <f t="shared" si="24"/>
        <v>9100000048-0</v>
      </c>
      <c r="B1544" s="57" t="s">
        <v>29</v>
      </c>
      <c r="C1544" s="50" t="s">
        <v>29</v>
      </c>
      <c r="D1544" s="50" t="s">
        <v>3972</v>
      </c>
      <c r="E1544" s="50" t="s">
        <v>2814</v>
      </c>
      <c r="F1544" s="50" t="s">
        <v>29</v>
      </c>
      <c r="G1544" s="50" t="s">
        <v>29</v>
      </c>
      <c r="H1544" s="50" t="s">
        <v>2904</v>
      </c>
      <c r="I1544" s="58">
        <v>45369</v>
      </c>
      <c r="J1544" s="50" t="s">
        <v>2816</v>
      </c>
      <c r="K1544" s="59">
        <v>49087.72</v>
      </c>
      <c r="L1544" s="50" t="s">
        <v>37</v>
      </c>
      <c r="M1544" s="51" t="s">
        <v>2747</v>
      </c>
      <c r="N1544" s="50" t="s">
        <v>29</v>
      </c>
      <c r="O1544" s="50" t="s">
        <v>32</v>
      </c>
      <c r="P1544" s="50" t="s">
        <v>32</v>
      </c>
      <c r="Q1544" s="50" t="s">
        <v>3919</v>
      </c>
      <c r="R1544" s="50" t="s">
        <v>29</v>
      </c>
      <c r="S1544" s="50" t="s">
        <v>2751</v>
      </c>
      <c r="T1544" s="50" t="s">
        <v>2661</v>
      </c>
      <c r="U1544" s="50" t="s">
        <v>30</v>
      </c>
      <c r="V1544" s="50" t="str">
        <f>VLOOKUP(A1544,Register!$D$2:$N$1317,11,0)</f>
        <v>CWIP- New Godown Near ETP</v>
      </c>
      <c r="W1544" s="50" t="s">
        <v>29</v>
      </c>
      <c r="X1544" s="50" t="s">
        <v>29</v>
      </c>
    </row>
    <row r="1545" spans="1:24" ht="14.1" customHeight="1" x14ac:dyDescent="0.25">
      <c r="A1545" s="50" t="str">
        <f t="shared" si="24"/>
        <v>9100000040-0</v>
      </c>
      <c r="B1545" s="57" t="s">
        <v>29</v>
      </c>
      <c r="C1545" s="50" t="s">
        <v>29</v>
      </c>
      <c r="D1545" s="50" t="s">
        <v>3973</v>
      </c>
      <c r="E1545" s="50" t="s">
        <v>2814</v>
      </c>
      <c r="F1545" s="50" t="s">
        <v>29</v>
      </c>
      <c r="G1545" s="50" t="s">
        <v>29</v>
      </c>
      <c r="H1545" s="50" t="s">
        <v>2904</v>
      </c>
      <c r="I1545" s="58">
        <v>45370</v>
      </c>
      <c r="J1545" s="50" t="s">
        <v>2816</v>
      </c>
      <c r="K1545" s="59">
        <v>12659.17</v>
      </c>
      <c r="L1545" s="50" t="s">
        <v>37</v>
      </c>
      <c r="M1545" s="51" t="s">
        <v>2747</v>
      </c>
      <c r="N1545" s="50" t="s">
        <v>29</v>
      </c>
      <c r="O1545" s="50" t="s">
        <v>32</v>
      </c>
      <c r="P1545" s="50" t="s">
        <v>32</v>
      </c>
      <c r="Q1545" s="50" t="s">
        <v>3974</v>
      </c>
      <c r="R1545" s="50" t="s">
        <v>29</v>
      </c>
      <c r="S1545" s="50" t="s">
        <v>2751</v>
      </c>
      <c r="T1545" s="50" t="s">
        <v>2271</v>
      </c>
      <c r="U1545" s="50" t="s">
        <v>30</v>
      </c>
      <c r="V1545" s="50" t="str">
        <f>VLOOKUP(A1545,Register!$D$2:$N$1317,11,0)</f>
        <v>Two Room Set G+3</v>
      </c>
      <c r="W1545" s="50" t="s">
        <v>29</v>
      </c>
      <c r="X1545" s="50" t="s">
        <v>29</v>
      </c>
    </row>
    <row r="1546" spans="1:24" ht="14.1" customHeight="1" x14ac:dyDescent="0.25">
      <c r="A1546" s="50" t="str">
        <f t="shared" si="24"/>
        <v>9100000040-0</v>
      </c>
      <c r="B1546" s="57" t="s">
        <v>29</v>
      </c>
      <c r="C1546" s="50" t="s">
        <v>29</v>
      </c>
      <c r="D1546" s="50" t="s">
        <v>3973</v>
      </c>
      <c r="E1546" s="50" t="s">
        <v>2814</v>
      </c>
      <c r="F1546" s="50" t="s">
        <v>29</v>
      </c>
      <c r="G1546" s="50" t="s">
        <v>29</v>
      </c>
      <c r="H1546" s="50" t="s">
        <v>2904</v>
      </c>
      <c r="I1546" s="58">
        <v>45370</v>
      </c>
      <c r="J1546" s="50" t="s">
        <v>2816</v>
      </c>
      <c r="K1546" s="59">
        <v>4836.84</v>
      </c>
      <c r="L1546" s="50" t="s">
        <v>37</v>
      </c>
      <c r="M1546" s="51" t="s">
        <v>2747</v>
      </c>
      <c r="N1546" s="50" t="s">
        <v>29</v>
      </c>
      <c r="O1546" s="50" t="s">
        <v>32</v>
      </c>
      <c r="P1546" s="50" t="s">
        <v>32</v>
      </c>
      <c r="Q1546" s="50" t="s">
        <v>3974</v>
      </c>
      <c r="R1546" s="50" t="s">
        <v>29</v>
      </c>
      <c r="S1546" s="50" t="s">
        <v>2751</v>
      </c>
      <c r="T1546" s="50" t="s">
        <v>2271</v>
      </c>
      <c r="U1546" s="50" t="s">
        <v>30</v>
      </c>
      <c r="V1546" s="50" t="str">
        <f>VLOOKUP(A1546,Register!$D$2:$N$1317,11,0)</f>
        <v>Two Room Set G+3</v>
      </c>
      <c r="W1546" s="50" t="s">
        <v>29</v>
      </c>
      <c r="X1546" s="50" t="s">
        <v>29</v>
      </c>
    </row>
    <row r="1547" spans="1:24" ht="14.1" customHeight="1" x14ac:dyDescent="0.25">
      <c r="A1547" s="50" t="str">
        <f t="shared" si="24"/>
        <v>9100000040-0</v>
      </c>
      <c r="B1547" s="57" t="s">
        <v>29</v>
      </c>
      <c r="C1547" s="50" t="s">
        <v>29</v>
      </c>
      <c r="D1547" s="50" t="s">
        <v>3975</v>
      </c>
      <c r="E1547" s="50" t="s">
        <v>2814</v>
      </c>
      <c r="F1547" s="50" t="s">
        <v>29</v>
      </c>
      <c r="G1547" s="50" t="s">
        <v>29</v>
      </c>
      <c r="H1547" s="50" t="s">
        <v>2904</v>
      </c>
      <c r="I1547" s="58">
        <v>45370</v>
      </c>
      <c r="J1547" s="50" t="s">
        <v>2816</v>
      </c>
      <c r="K1547" s="59">
        <v>40</v>
      </c>
      <c r="L1547" s="50" t="s">
        <v>37</v>
      </c>
      <c r="M1547" s="51" t="s">
        <v>2747</v>
      </c>
      <c r="N1547" s="50" t="s">
        <v>29</v>
      </c>
      <c r="O1547" s="50" t="s">
        <v>32</v>
      </c>
      <c r="P1547" s="50" t="s">
        <v>32</v>
      </c>
      <c r="Q1547" s="50" t="s">
        <v>3974</v>
      </c>
      <c r="R1547" s="50" t="s">
        <v>29</v>
      </c>
      <c r="S1547" s="50" t="s">
        <v>2751</v>
      </c>
      <c r="T1547" s="50" t="s">
        <v>2271</v>
      </c>
      <c r="U1547" s="50" t="s">
        <v>30</v>
      </c>
      <c r="V1547" s="50" t="str">
        <f>VLOOKUP(A1547,Register!$D$2:$N$1317,11,0)</f>
        <v>Two Room Set G+3</v>
      </c>
      <c r="W1547" s="50" t="s">
        <v>29</v>
      </c>
      <c r="X1547" s="50" t="s">
        <v>29</v>
      </c>
    </row>
    <row r="1548" spans="1:24" ht="14.1" customHeight="1" x14ac:dyDescent="0.25">
      <c r="A1548" s="50" t="str">
        <f t="shared" si="24"/>
        <v>9100000026-0</v>
      </c>
      <c r="B1548" s="57" t="s">
        <v>29</v>
      </c>
      <c r="C1548" s="50" t="s">
        <v>29</v>
      </c>
      <c r="D1548" s="50" t="s">
        <v>3976</v>
      </c>
      <c r="E1548" s="50" t="s">
        <v>2814</v>
      </c>
      <c r="F1548" s="50" t="s">
        <v>29</v>
      </c>
      <c r="G1548" s="50" t="s">
        <v>29</v>
      </c>
      <c r="H1548" s="50" t="s">
        <v>2904</v>
      </c>
      <c r="I1548" s="58">
        <v>45370</v>
      </c>
      <c r="J1548" s="50" t="s">
        <v>2816</v>
      </c>
      <c r="K1548" s="59">
        <v>23571.65</v>
      </c>
      <c r="L1548" s="50" t="s">
        <v>37</v>
      </c>
      <c r="M1548" s="51" t="s">
        <v>2747</v>
      </c>
      <c r="N1548" s="50" t="s">
        <v>29</v>
      </c>
      <c r="O1548" s="50" t="s">
        <v>32</v>
      </c>
      <c r="P1548" s="50" t="s">
        <v>32</v>
      </c>
      <c r="Q1548" s="50" t="s">
        <v>3977</v>
      </c>
      <c r="R1548" s="50" t="s">
        <v>29</v>
      </c>
      <c r="S1548" s="50" t="s">
        <v>2751</v>
      </c>
      <c r="T1548" s="50" t="s">
        <v>2240</v>
      </c>
      <c r="U1548" s="50" t="s">
        <v>30</v>
      </c>
      <c r="V1548" s="50" t="str">
        <f>VLOOKUP(A1548,Register!$D$2:$N$1317,11,0)</f>
        <v>One Room Set (G+3)</v>
      </c>
      <c r="W1548" s="50" t="s">
        <v>29</v>
      </c>
      <c r="X1548" s="50" t="s">
        <v>29</v>
      </c>
    </row>
    <row r="1549" spans="1:24" ht="14.1" customHeight="1" x14ac:dyDescent="0.25">
      <c r="A1549" s="50" t="str">
        <f t="shared" si="24"/>
        <v>9100000048-0</v>
      </c>
      <c r="B1549" s="57" t="s">
        <v>29</v>
      </c>
      <c r="C1549" s="50" t="s">
        <v>29</v>
      </c>
      <c r="D1549" s="50" t="s">
        <v>3978</v>
      </c>
      <c r="E1549" s="50" t="s">
        <v>2814</v>
      </c>
      <c r="F1549" s="50" t="s">
        <v>29</v>
      </c>
      <c r="G1549" s="50" t="s">
        <v>29</v>
      </c>
      <c r="H1549" s="50" t="s">
        <v>2904</v>
      </c>
      <c r="I1549" s="58">
        <v>45371</v>
      </c>
      <c r="J1549" s="50" t="s">
        <v>2816</v>
      </c>
      <c r="K1549" s="59">
        <v>295138.8</v>
      </c>
      <c r="L1549" s="50" t="s">
        <v>37</v>
      </c>
      <c r="M1549" s="51" t="s">
        <v>2747</v>
      </c>
      <c r="N1549" s="50" t="s">
        <v>29</v>
      </c>
      <c r="O1549" s="50" t="s">
        <v>32</v>
      </c>
      <c r="P1549" s="50" t="s">
        <v>32</v>
      </c>
      <c r="Q1549" s="50" t="s">
        <v>3979</v>
      </c>
      <c r="R1549" s="50" t="s">
        <v>29</v>
      </c>
      <c r="S1549" s="50" t="s">
        <v>2751</v>
      </c>
      <c r="T1549" s="50" t="s">
        <v>2661</v>
      </c>
      <c r="U1549" s="50" t="s">
        <v>30</v>
      </c>
      <c r="V1549" s="50" t="str">
        <f>VLOOKUP(A1549,Register!$D$2:$N$1317,11,0)</f>
        <v>CWIP- New Godown Near ETP</v>
      </c>
      <c r="W1549" s="50" t="s">
        <v>29</v>
      </c>
      <c r="X1549" s="50" t="s">
        <v>29</v>
      </c>
    </row>
    <row r="1550" spans="1:24" ht="14.1" customHeight="1" x14ac:dyDescent="0.25">
      <c r="A1550" s="50" t="str">
        <f t="shared" si="24"/>
        <v>9100000048-0</v>
      </c>
      <c r="B1550" s="57" t="s">
        <v>29</v>
      </c>
      <c r="C1550" s="50" t="s">
        <v>29</v>
      </c>
      <c r="D1550" s="50" t="s">
        <v>3978</v>
      </c>
      <c r="E1550" s="50" t="s">
        <v>2814</v>
      </c>
      <c r="F1550" s="50" t="s">
        <v>29</v>
      </c>
      <c r="G1550" s="50" t="s">
        <v>29</v>
      </c>
      <c r="H1550" s="50" t="s">
        <v>2904</v>
      </c>
      <c r="I1550" s="58">
        <v>45371</v>
      </c>
      <c r="J1550" s="50" t="s">
        <v>2816</v>
      </c>
      <c r="K1550" s="59">
        <v>8994.44</v>
      </c>
      <c r="L1550" s="50" t="s">
        <v>37</v>
      </c>
      <c r="M1550" s="51" t="s">
        <v>2747</v>
      </c>
      <c r="N1550" s="50" t="s">
        <v>29</v>
      </c>
      <c r="O1550" s="50" t="s">
        <v>32</v>
      </c>
      <c r="P1550" s="50" t="s">
        <v>32</v>
      </c>
      <c r="Q1550" s="50" t="s">
        <v>3979</v>
      </c>
      <c r="R1550" s="50" t="s">
        <v>29</v>
      </c>
      <c r="S1550" s="50" t="s">
        <v>2751</v>
      </c>
      <c r="T1550" s="50" t="s">
        <v>2661</v>
      </c>
      <c r="U1550" s="50" t="s">
        <v>30</v>
      </c>
      <c r="V1550" s="50" t="str">
        <f>VLOOKUP(A1550,Register!$D$2:$N$1317,11,0)</f>
        <v>CWIP- New Godown Near ETP</v>
      </c>
      <c r="W1550" s="50" t="s">
        <v>29</v>
      </c>
      <c r="X1550" s="50" t="s">
        <v>29</v>
      </c>
    </row>
    <row r="1551" spans="1:24" ht="14.1" customHeight="1" x14ac:dyDescent="0.25">
      <c r="A1551" s="50" t="str">
        <f t="shared" si="24"/>
        <v>9100000047-0</v>
      </c>
      <c r="B1551" s="57" t="s">
        <v>29</v>
      </c>
      <c r="C1551" s="50" t="s">
        <v>29</v>
      </c>
      <c r="D1551" s="50" t="s">
        <v>3980</v>
      </c>
      <c r="E1551" s="50" t="s">
        <v>2814</v>
      </c>
      <c r="F1551" s="50" t="s">
        <v>29</v>
      </c>
      <c r="G1551" s="50" t="s">
        <v>29</v>
      </c>
      <c r="H1551" s="50" t="s">
        <v>2904</v>
      </c>
      <c r="I1551" s="58">
        <v>45371</v>
      </c>
      <c r="J1551" s="50" t="s">
        <v>2816</v>
      </c>
      <c r="K1551" s="59">
        <v>260618.39</v>
      </c>
      <c r="L1551" s="50" t="s">
        <v>37</v>
      </c>
      <c r="M1551" s="51" t="s">
        <v>2747</v>
      </c>
      <c r="N1551" s="50" t="s">
        <v>29</v>
      </c>
      <c r="O1551" s="50" t="s">
        <v>32</v>
      </c>
      <c r="P1551" s="50" t="s">
        <v>32</v>
      </c>
      <c r="Q1551" s="50" t="s">
        <v>3981</v>
      </c>
      <c r="R1551" s="50" t="s">
        <v>29</v>
      </c>
      <c r="S1551" s="50" t="s">
        <v>2751</v>
      </c>
      <c r="T1551" s="50" t="s">
        <v>2287</v>
      </c>
      <c r="U1551" s="50" t="s">
        <v>30</v>
      </c>
      <c r="V1551" s="50" t="str">
        <f>VLOOKUP(A1551,Register!$D$2:$N$1317,11,0)</f>
        <v>CWIP-DORMATORY (G+3) cane yard</v>
      </c>
      <c r="W1551" s="50" t="s">
        <v>29</v>
      </c>
      <c r="X1551" s="50" t="s">
        <v>29</v>
      </c>
    </row>
    <row r="1552" spans="1:24" ht="14.1" customHeight="1" x14ac:dyDescent="0.25">
      <c r="A1552" s="50" t="str">
        <f t="shared" si="24"/>
        <v>9100000047-0</v>
      </c>
      <c r="B1552" s="57" t="s">
        <v>29</v>
      </c>
      <c r="C1552" s="50" t="s">
        <v>29</v>
      </c>
      <c r="D1552" s="50" t="s">
        <v>3980</v>
      </c>
      <c r="E1552" s="50" t="s">
        <v>2814</v>
      </c>
      <c r="F1552" s="50" t="s">
        <v>29</v>
      </c>
      <c r="G1552" s="50" t="s">
        <v>29</v>
      </c>
      <c r="H1552" s="50" t="s">
        <v>2904</v>
      </c>
      <c r="I1552" s="58">
        <v>45371</v>
      </c>
      <c r="J1552" s="50" t="s">
        <v>2816</v>
      </c>
      <c r="K1552" s="59">
        <v>324729.34000000003</v>
      </c>
      <c r="L1552" s="50" t="s">
        <v>37</v>
      </c>
      <c r="M1552" s="51" t="s">
        <v>2747</v>
      </c>
      <c r="N1552" s="50" t="s">
        <v>29</v>
      </c>
      <c r="O1552" s="50" t="s">
        <v>32</v>
      </c>
      <c r="P1552" s="50" t="s">
        <v>32</v>
      </c>
      <c r="Q1552" s="50" t="s">
        <v>3981</v>
      </c>
      <c r="R1552" s="50" t="s">
        <v>29</v>
      </c>
      <c r="S1552" s="50" t="s">
        <v>2751</v>
      </c>
      <c r="T1552" s="50" t="s">
        <v>2287</v>
      </c>
      <c r="U1552" s="50" t="s">
        <v>30</v>
      </c>
      <c r="V1552" s="50" t="str">
        <f>VLOOKUP(A1552,Register!$D$2:$N$1317,11,0)</f>
        <v>CWIP-DORMATORY (G+3) cane yard</v>
      </c>
      <c r="W1552" s="50" t="s">
        <v>29</v>
      </c>
      <c r="X1552" s="50" t="s">
        <v>29</v>
      </c>
    </row>
    <row r="1553" spans="1:24" ht="14.1" customHeight="1" x14ac:dyDescent="0.25">
      <c r="A1553" s="50" t="str">
        <f t="shared" si="24"/>
        <v>9100000026-0</v>
      </c>
      <c r="B1553" s="57" t="s">
        <v>29</v>
      </c>
      <c r="C1553" s="50" t="s">
        <v>29</v>
      </c>
      <c r="D1553" s="50" t="s">
        <v>3982</v>
      </c>
      <c r="E1553" s="50" t="s">
        <v>2814</v>
      </c>
      <c r="F1553" s="50" t="s">
        <v>29</v>
      </c>
      <c r="G1553" s="50" t="s">
        <v>29</v>
      </c>
      <c r="H1553" s="50" t="s">
        <v>2904</v>
      </c>
      <c r="I1553" s="58">
        <v>45371</v>
      </c>
      <c r="J1553" s="50" t="s">
        <v>2816</v>
      </c>
      <c r="K1553" s="59">
        <v>297849.59000000003</v>
      </c>
      <c r="L1553" s="50" t="s">
        <v>37</v>
      </c>
      <c r="M1553" s="51" t="s">
        <v>2747</v>
      </c>
      <c r="N1553" s="50" t="s">
        <v>29</v>
      </c>
      <c r="O1553" s="50" t="s">
        <v>32</v>
      </c>
      <c r="P1553" s="50" t="s">
        <v>32</v>
      </c>
      <c r="Q1553" s="50" t="s">
        <v>3936</v>
      </c>
      <c r="R1553" s="50" t="s">
        <v>29</v>
      </c>
      <c r="S1553" s="50" t="s">
        <v>2751</v>
      </c>
      <c r="T1553" s="50" t="s">
        <v>2240</v>
      </c>
      <c r="U1553" s="50" t="s">
        <v>30</v>
      </c>
      <c r="V1553" s="50" t="str">
        <f>VLOOKUP(A1553,Register!$D$2:$N$1317,11,0)</f>
        <v>One Room Set (G+3)</v>
      </c>
      <c r="W1553" s="50" t="s">
        <v>29</v>
      </c>
      <c r="X1553" s="50" t="s">
        <v>29</v>
      </c>
    </row>
    <row r="1554" spans="1:24" ht="14.1" customHeight="1" x14ac:dyDescent="0.25">
      <c r="A1554" s="50" t="str">
        <f t="shared" si="24"/>
        <v>9100000041-0</v>
      </c>
      <c r="B1554" s="57" t="s">
        <v>29</v>
      </c>
      <c r="C1554" s="50" t="s">
        <v>29</v>
      </c>
      <c r="D1554" s="50" t="s">
        <v>3983</v>
      </c>
      <c r="E1554" s="50" t="s">
        <v>2814</v>
      </c>
      <c r="F1554" s="50" t="s">
        <v>29</v>
      </c>
      <c r="G1554" s="50" t="s">
        <v>29</v>
      </c>
      <c r="H1554" s="50" t="s">
        <v>2904</v>
      </c>
      <c r="I1554" s="58">
        <v>45371</v>
      </c>
      <c r="J1554" s="50" t="s">
        <v>2816</v>
      </c>
      <c r="K1554" s="59">
        <v>297849.59000000003</v>
      </c>
      <c r="L1554" s="50" t="s">
        <v>37</v>
      </c>
      <c r="M1554" s="51" t="s">
        <v>2747</v>
      </c>
      <c r="N1554" s="50" t="s">
        <v>29</v>
      </c>
      <c r="O1554" s="50" t="s">
        <v>32</v>
      </c>
      <c r="P1554" s="50" t="s">
        <v>32</v>
      </c>
      <c r="Q1554" s="50" t="s">
        <v>3984</v>
      </c>
      <c r="R1554" s="50" t="s">
        <v>29</v>
      </c>
      <c r="S1554" s="50" t="s">
        <v>2751</v>
      </c>
      <c r="T1554" s="50" t="s">
        <v>2273</v>
      </c>
      <c r="U1554" s="50" t="s">
        <v>30</v>
      </c>
      <c r="V1554" s="50" t="str">
        <f>VLOOKUP(A1554,Register!$D$2:$N$1317,11,0)</f>
        <v>Dormitory G+3</v>
      </c>
      <c r="W1554" s="50" t="s">
        <v>29</v>
      </c>
      <c r="X1554" s="50" t="s">
        <v>29</v>
      </c>
    </row>
    <row r="1555" spans="1:24" ht="14.1" customHeight="1" x14ac:dyDescent="0.25">
      <c r="A1555" s="50" t="str">
        <f t="shared" si="24"/>
        <v>9100000041-0</v>
      </c>
      <c r="B1555" s="57" t="s">
        <v>29</v>
      </c>
      <c r="C1555" s="50" t="s">
        <v>29</v>
      </c>
      <c r="D1555" s="50" t="s">
        <v>3983</v>
      </c>
      <c r="E1555" s="50" t="s">
        <v>2814</v>
      </c>
      <c r="F1555" s="50" t="s">
        <v>29</v>
      </c>
      <c r="G1555" s="50" t="s">
        <v>29</v>
      </c>
      <c r="H1555" s="50" t="s">
        <v>2904</v>
      </c>
      <c r="I1555" s="58">
        <v>45371</v>
      </c>
      <c r="J1555" s="50" t="s">
        <v>2816</v>
      </c>
      <c r="K1555" s="59">
        <v>170096.32</v>
      </c>
      <c r="L1555" s="50" t="s">
        <v>37</v>
      </c>
      <c r="M1555" s="51" t="s">
        <v>2747</v>
      </c>
      <c r="N1555" s="50" t="s">
        <v>29</v>
      </c>
      <c r="O1555" s="50" t="s">
        <v>32</v>
      </c>
      <c r="P1555" s="50" t="s">
        <v>32</v>
      </c>
      <c r="Q1555" s="50" t="s">
        <v>3984</v>
      </c>
      <c r="R1555" s="50" t="s">
        <v>29</v>
      </c>
      <c r="S1555" s="50" t="s">
        <v>2751</v>
      </c>
      <c r="T1555" s="50" t="s">
        <v>2273</v>
      </c>
      <c r="U1555" s="50" t="s">
        <v>30</v>
      </c>
      <c r="V1555" s="50" t="str">
        <f>VLOOKUP(A1555,Register!$D$2:$N$1317,11,0)</f>
        <v>Dormitory G+3</v>
      </c>
      <c r="W1555" s="50" t="s">
        <v>29</v>
      </c>
      <c r="X1555" s="50" t="s">
        <v>29</v>
      </c>
    </row>
    <row r="1556" spans="1:24" ht="14.1" customHeight="1" x14ac:dyDescent="0.25">
      <c r="A1556" s="50" t="str">
        <f t="shared" si="24"/>
        <v>9100000048-0</v>
      </c>
      <c r="B1556" s="57" t="s">
        <v>29</v>
      </c>
      <c r="C1556" s="50" t="s">
        <v>29</v>
      </c>
      <c r="D1556" s="50" t="s">
        <v>3985</v>
      </c>
      <c r="E1556" s="50" t="s">
        <v>2814</v>
      </c>
      <c r="F1556" s="50" t="s">
        <v>29</v>
      </c>
      <c r="G1556" s="50" t="s">
        <v>29</v>
      </c>
      <c r="H1556" s="50" t="s">
        <v>2904</v>
      </c>
      <c r="I1556" s="58">
        <v>45372</v>
      </c>
      <c r="J1556" s="50" t="s">
        <v>2816</v>
      </c>
      <c r="K1556" s="59">
        <v>11785.83</v>
      </c>
      <c r="L1556" s="50" t="s">
        <v>37</v>
      </c>
      <c r="M1556" s="51" t="s">
        <v>2747</v>
      </c>
      <c r="N1556" s="50" t="s">
        <v>29</v>
      </c>
      <c r="O1556" s="50" t="s">
        <v>32</v>
      </c>
      <c r="P1556" s="50" t="s">
        <v>32</v>
      </c>
      <c r="Q1556" s="50" t="s">
        <v>3919</v>
      </c>
      <c r="R1556" s="50" t="s">
        <v>29</v>
      </c>
      <c r="S1556" s="50" t="s">
        <v>2751</v>
      </c>
      <c r="T1556" s="50" t="s">
        <v>2661</v>
      </c>
      <c r="U1556" s="50" t="s">
        <v>30</v>
      </c>
      <c r="V1556" s="50" t="str">
        <f>VLOOKUP(A1556,Register!$D$2:$N$1317,11,0)</f>
        <v>CWIP- New Godown Near ETP</v>
      </c>
      <c r="W1556" s="50" t="s">
        <v>29</v>
      </c>
      <c r="X1556" s="50" t="s">
        <v>29</v>
      </c>
    </row>
    <row r="1557" spans="1:24" ht="14.1" customHeight="1" x14ac:dyDescent="0.25">
      <c r="A1557" s="50" t="str">
        <f t="shared" si="24"/>
        <v>9100000016-0</v>
      </c>
      <c r="B1557" s="57" t="s">
        <v>29</v>
      </c>
      <c r="C1557" s="50" t="s">
        <v>29</v>
      </c>
      <c r="D1557" s="50" t="s">
        <v>3986</v>
      </c>
      <c r="E1557" s="50" t="s">
        <v>2814</v>
      </c>
      <c r="F1557" s="50" t="s">
        <v>29</v>
      </c>
      <c r="G1557" s="50" t="s">
        <v>29</v>
      </c>
      <c r="H1557" s="50" t="s">
        <v>2904</v>
      </c>
      <c r="I1557" s="58">
        <v>45372</v>
      </c>
      <c r="J1557" s="50" t="s">
        <v>2816</v>
      </c>
      <c r="K1557" s="59">
        <v>18857.32</v>
      </c>
      <c r="L1557" s="50" t="s">
        <v>37</v>
      </c>
      <c r="M1557" s="51" t="s">
        <v>2747</v>
      </c>
      <c r="N1557" s="50" t="s">
        <v>29</v>
      </c>
      <c r="O1557" s="50" t="s">
        <v>32</v>
      </c>
      <c r="P1557" s="50" t="s">
        <v>32</v>
      </c>
      <c r="Q1557" s="50" t="s">
        <v>3987</v>
      </c>
      <c r="R1557" s="50" t="s">
        <v>29</v>
      </c>
      <c r="S1557" s="50" t="s">
        <v>2751</v>
      </c>
      <c r="T1557" s="50" t="s">
        <v>2215</v>
      </c>
      <c r="U1557" s="50" t="s">
        <v>30</v>
      </c>
      <c r="V1557" s="50" t="str">
        <f>VLOOKUP(A1557,Register!$D$2:$N$1317,11,0)</f>
        <v>CWIP- ROAD &amp; DRAIN INSIDE FACTORY</v>
      </c>
      <c r="W1557" s="50" t="s">
        <v>29</v>
      </c>
      <c r="X1557" s="50" t="s">
        <v>29</v>
      </c>
    </row>
    <row r="1558" spans="1:24" ht="14.1" customHeight="1" x14ac:dyDescent="0.25">
      <c r="A1558" s="50" t="str">
        <f t="shared" si="24"/>
        <v>9100000041-0</v>
      </c>
      <c r="B1558" s="57" t="s">
        <v>29</v>
      </c>
      <c r="C1558" s="50" t="s">
        <v>29</v>
      </c>
      <c r="D1558" s="50" t="s">
        <v>3988</v>
      </c>
      <c r="E1558" s="50" t="s">
        <v>2814</v>
      </c>
      <c r="F1558" s="50" t="s">
        <v>29</v>
      </c>
      <c r="G1558" s="50" t="s">
        <v>29</v>
      </c>
      <c r="H1558" s="50" t="s">
        <v>2904</v>
      </c>
      <c r="I1558" s="58">
        <v>45372</v>
      </c>
      <c r="J1558" s="50" t="s">
        <v>2816</v>
      </c>
      <c r="K1558" s="59">
        <v>11785.83</v>
      </c>
      <c r="L1558" s="50" t="s">
        <v>37</v>
      </c>
      <c r="M1558" s="51" t="s">
        <v>2747</v>
      </c>
      <c r="N1558" s="50" t="s">
        <v>29</v>
      </c>
      <c r="O1558" s="50" t="s">
        <v>32</v>
      </c>
      <c r="P1558" s="50" t="s">
        <v>32</v>
      </c>
      <c r="Q1558" s="50" t="s">
        <v>3929</v>
      </c>
      <c r="R1558" s="50" t="s">
        <v>29</v>
      </c>
      <c r="S1558" s="50" t="s">
        <v>2751</v>
      </c>
      <c r="T1558" s="50" t="s">
        <v>2273</v>
      </c>
      <c r="U1558" s="50" t="s">
        <v>30</v>
      </c>
      <c r="V1558" s="50" t="str">
        <f>VLOOKUP(A1558,Register!$D$2:$N$1317,11,0)</f>
        <v>Dormitory G+3</v>
      </c>
      <c r="W1558" s="50" t="s">
        <v>29</v>
      </c>
      <c r="X1558" s="50" t="s">
        <v>29</v>
      </c>
    </row>
    <row r="1559" spans="1:24" ht="14.1" customHeight="1" x14ac:dyDescent="0.25">
      <c r="A1559" s="50" t="str">
        <f t="shared" si="24"/>
        <v>9100000048-0</v>
      </c>
      <c r="B1559" s="57" t="s">
        <v>29</v>
      </c>
      <c r="C1559" s="50" t="s">
        <v>29</v>
      </c>
      <c r="D1559" s="50" t="s">
        <v>3989</v>
      </c>
      <c r="E1559" s="50" t="s">
        <v>2814</v>
      </c>
      <c r="F1559" s="50" t="s">
        <v>29</v>
      </c>
      <c r="G1559" s="50" t="s">
        <v>29</v>
      </c>
      <c r="H1559" s="50" t="s">
        <v>2904</v>
      </c>
      <c r="I1559" s="58">
        <v>45373</v>
      </c>
      <c r="J1559" s="50" t="s">
        <v>2816</v>
      </c>
      <c r="K1559" s="59">
        <v>11785.83</v>
      </c>
      <c r="L1559" s="50" t="s">
        <v>37</v>
      </c>
      <c r="M1559" s="51" t="s">
        <v>2747</v>
      </c>
      <c r="N1559" s="50" t="s">
        <v>29</v>
      </c>
      <c r="O1559" s="50" t="s">
        <v>32</v>
      </c>
      <c r="P1559" s="50" t="s">
        <v>32</v>
      </c>
      <c r="Q1559" s="50" t="s">
        <v>3990</v>
      </c>
      <c r="R1559" s="50" t="s">
        <v>29</v>
      </c>
      <c r="S1559" s="50" t="s">
        <v>2751</v>
      </c>
      <c r="T1559" s="50" t="s">
        <v>2661</v>
      </c>
      <c r="U1559" s="50" t="s">
        <v>30</v>
      </c>
      <c r="V1559" s="50" t="str">
        <f>VLOOKUP(A1559,Register!$D$2:$N$1317,11,0)</f>
        <v>CWIP- New Godown Near ETP</v>
      </c>
      <c r="W1559" s="50" t="s">
        <v>29</v>
      </c>
      <c r="X1559" s="50" t="s">
        <v>29</v>
      </c>
    </row>
    <row r="1560" spans="1:24" ht="14.1" customHeight="1" x14ac:dyDescent="0.25">
      <c r="A1560" s="50" t="str">
        <f t="shared" si="24"/>
        <v>9100000048-0</v>
      </c>
      <c r="B1560" s="57" t="s">
        <v>29</v>
      </c>
      <c r="C1560" s="50" t="s">
        <v>29</v>
      </c>
      <c r="D1560" s="50" t="s">
        <v>3989</v>
      </c>
      <c r="E1560" s="50" t="s">
        <v>2814</v>
      </c>
      <c r="F1560" s="50" t="s">
        <v>29</v>
      </c>
      <c r="G1560" s="50" t="s">
        <v>29</v>
      </c>
      <c r="H1560" s="50" t="s">
        <v>2904</v>
      </c>
      <c r="I1560" s="58">
        <v>45373</v>
      </c>
      <c r="J1560" s="50" t="s">
        <v>2816</v>
      </c>
      <c r="K1560" s="59">
        <v>67778.149999999994</v>
      </c>
      <c r="L1560" s="50" t="s">
        <v>37</v>
      </c>
      <c r="M1560" s="51" t="s">
        <v>2747</v>
      </c>
      <c r="N1560" s="50" t="s">
        <v>29</v>
      </c>
      <c r="O1560" s="50" t="s">
        <v>32</v>
      </c>
      <c r="P1560" s="50" t="s">
        <v>32</v>
      </c>
      <c r="Q1560" s="50" t="s">
        <v>3990</v>
      </c>
      <c r="R1560" s="50" t="s">
        <v>29</v>
      </c>
      <c r="S1560" s="50" t="s">
        <v>2751</v>
      </c>
      <c r="T1560" s="50" t="s">
        <v>2661</v>
      </c>
      <c r="U1560" s="50" t="s">
        <v>30</v>
      </c>
      <c r="V1560" s="50" t="str">
        <f>VLOOKUP(A1560,Register!$D$2:$N$1317,11,0)</f>
        <v>CWIP- New Godown Near ETP</v>
      </c>
      <c r="W1560" s="50" t="s">
        <v>29</v>
      </c>
      <c r="X1560" s="50" t="s">
        <v>29</v>
      </c>
    </row>
    <row r="1561" spans="1:24" ht="14.1" customHeight="1" x14ac:dyDescent="0.25">
      <c r="A1561" s="50" t="str">
        <f t="shared" si="24"/>
        <v>9100000041-0</v>
      </c>
      <c r="B1561" s="57" t="s">
        <v>29</v>
      </c>
      <c r="C1561" s="50" t="s">
        <v>29</v>
      </c>
      <c r="D1561" s="50" t="s">
        <v>3991</v>
      </c>
      <c r="E1561" s="50" t="s">
        <v>2814</v>
      </c>
      <c r="F1561" s="50" t="s">
        <v>29</v>
      </c>
      <c r="G1561" s="50" t="s">
        <v>29</v>
      </c>
      <c r="H1561" s="50" t="s">
        <v>2904</v>
      </c>
      <c r="I1561" s="58">
        <v>45373</v>
      </c>
      <c r="J1561" s="50" t="s">
        <v>2816</v>
      </c>
      <c r="K1561" s="59">
        <v>1534.59</v>
      </c>
      <c r="L1561" s="50" t="s">
        <v>37</v>
      </c>
      <c r="M1561" s="51" t="s">
        <v>2747</v>
      </c>
      <c r="N1561" s="50" t="s">
        <v>29</v>
      </c>
      <c r="O1561" s="50" t="s">
        <v>32</v>
      </c>
      <c r="P1561" s="50" t="s">
        <v>32</v>
      </c>
      <c r="Q1561" s="50" t="s">
        <v>3992</v>
      </c>
      <c r="R1561" s="50" t="s">
        <v>29</v>
      </c>
      <c r="S1561" s="50" t="s">
        <v>2751</v>
      </c>
      <c r="T1561" s="50" t="s">
        <v>2273</v>
      </c>
      <c r="U1561" s="50" t="s">
        <v>30</v>
      </c>
      <c r="V1561" s="50" t="str">
        <f>VLOOKUP(A1561,Register!$D$2:$N$1317,11,0)</f>
        <v>Dormitory G+3</v>
      </c>
      <c r="W1561" s="50" t="s">
        <v>29</v>
      </c>
      <c r="X1561" s="50" t="s">
        <v>29</v>
      </c>
    </row>
    <row r="1562" spans="1:24" ht="14.1" customHeight="1" x14ac:dyDescent="0.25">
      <c r="A1562" s="50" t="str">
        <f t="shared" si="24"/>
        <v>9100000047-0</v>
      </c>
      <c r="B1562" s="57" t="s">
        <v>29</v>
      </c>
      <c r="C1562" s="50" t="s">
        <v>29</v>
      </c>
      <c r="D1562" s="50" t="s">
        <v>3993</v>
      </c>
      <c r="E1562" s="50" t="s">
        <v>2814</v>
      </c>
      <c r="F1562" s="50" t="s">
        <v>29</v>
      </c>
      <c r="G1562" s="50" t="s">
        <v>29</v>
      </c>
      <c r="H1562" s="50" t="s">
        <v>2904</v>
      </c>
      <c r="I1562" s="58">
        <v>45373</v>
      </c>
      <c r="J1562" s="50" t="s">
        <v>2816</v>
      </c>
      <c r="K1562" s="59">
        <v>9348.6299999999992</v>
      </c>
      <c r="L1562" s="50" t="s">
        <v>37</v>
      </c>
      <c r="M1562" s="51" t="s">
        <v>2747</v>
      </c>
      <c r="N1562" s="50" t="s">
        <v>29</v>
      </c>
      <c r="O1562" s="50" t="s">
        <v>32</v>
      </c>
      <c r="P1562" s="50" t="s">
        <v>32</v>
      </c>
      <c r="Q1562" s="50" t="s">
        <v>3994</v>
      </c>
      <c r="R1562" s="50" t="s">
        <v>29</v>
      </c>
      <c r="S1562" s="50" t="s">
        <v>2751</v>
      </c>
      <c r="T1562" s="50" t="s">
        <v>2287</v>
      </c>
      <c r="U1562" s="50" t="s">
        <v>30</v>
      </c>
      <c r="V1562" s="50" t="str">
        <f>VLOOKUP(A1562,Register!$D$2:$N$1317,11,0)</f>
        <v>CWIP-DORMATORY (G+3) cane yard</v>
      </c>
      <c r="W1562" s="50" t="s">
        <v>29</v>
      </c>
      <c r="X1562" s="50" t="s">
        <v>29</v>
      </c>
    </row>
    <row r="1563" spans="1:24" ht="14.1" customHeight="1" x14ac:dyDescent="0.25">
      <c r="A1563" s="50" t="str">
        <f t="shared" si="24"/>
        <v>9100000047-0</v>
      </c>
      <c r="B1563" s="57" t="s">
        <v>29</v>
      </c>
      <c r="C1563" s="50" t="s">
        <v>29</v>
      </c>
      <c r="D1563" s="50" t="s">
        <v>3993</v>
      </c>
      <c r="E1563" s="50" t="s">
        <v>2814</v>
      </c>
      <c r="F1563" s="50" t="s">
        <v>29</v>
      </c>
      <c r="G1563" s="50" t="s">
        <v>29</v>
      </c>
      <c r="H1563" s="50" t="s">
        <v>2904</v>
      </c>
      <c r="I1563" s="58">
        <v>45373</v>
      </c>
      <c r="J1563" s="50" t="s">
        <v>2816</v>
      </c>
      <c r="K1563" s="59">
        <v>22536.94</v>
      </c>
      <c r="L1563" s="50" t="s">
        <v>37</v>
      </c>
      <c r="M1563" s="51" t="s">
        <v>2747</v>
      </c>
      <c r="N1563" s="50" t="s">
        <v>29</v>
      </c>
      <c r="O1563" s="50" t="s">
        <v>32</v>
      </c>
      <c r="P1563" s="50" t="s">
        <v>32</v>
      </c>
      <c r="Q1563" s="50" t="s">
        <v>3994</v>
      </c>
      <c r="R1563" s="50" t="s">
        <v>29</v>
      </c>
      <c r="S1563" s="50" t="s">
        <v>2751</v>
      </c>
      <c r="T1563" s="50" t="s">
        <v>2287</v>
      </c>
      <c r="U1563" s="50" t="s">
        <v>30</v>
      </c>
      <c r="V1563" s="50" t="str">
        <f>VLOOKUP(A1563,Register!$D$2:$N$1317,11,0)</f>
        <v>CWIP-DORMATORY (G+3) cane yard</v>
      </c>
      <c r="W1563" s="50" t="s">
        <v>29</v>
      </c>
      <c r="X1563" s="50" t="s">
        <v>29</v>
      </c>
    </row>
    <row r="1564" spans="1:24" ht="14.1" customHeight="1" x14ac:dyDescent="0.25">
      <c r="A1564" s="50" t="str">
        <f t="shared" si="24"/>
        <v>9100000047-0</v>
      </c>
      <c r="B1564" s="57" t="s">
        <v>29</v>
      </c>
      <c r="C1564" s="50" t="s">
        <v>29</v>
      </c>
      <c r="D1564" s="50" t="s">
        <v>3993</v>
      </c>
      <c r="E1564" s="50" t="s">
        <v>2814</v>
      </c>
      <c r="F1564" s="50" t="s">
        <v>29</v>
      </c>
      <c r="G1564" s="50" t="s">
        <v>29</v>
      </c>
      <c r="H1564" s="50" t="s">
        <v>2904</v>
      </c>
      <c r="I1564" s="58">
        <v>45373</v>
      </c>
      <c r="J1564" s="50" t="s">
        <v>2816</v>
      </c>
      <c r="K1564" s="59">
        <v>23375.1</v>
      </c>
      <c r="L1564" s="50" t="s">
        <v>37</v>
      </c>
      <c r="M1564" s="51" t="s">
        <v>2747</v>
      </c>
      <c r="N1564" s="50" t="s">
        <v>29</v>
      </c>
      <c r="O1564" s="50" t="s">
        <v>32</v>
      </c>
      <c r="P1564" s="50" t="s">
        <v>32</v>
      </c>
      <c r="Q1564" s="50" t="s">
        <v>3994</v>
      </c>
      <c r="R1564" s="50" t="s">
        <v>29</v>
      </c>
      <c r="S1564" s="50" t="s">
        <v>2751</v>
      </c>
      <c r="T1564" s="50" t="s">
        <v>2287</v>
      </c>
      <c r="U1564" s="50" t="s">
        <v>30</v>
      </c>
      <c r="V1564" s="50" t="str">
        <f>VLOOKUP(A1564,Register!$D$2:$N$1317,11,0)</f>
        <v>CWIP-DORMATORY (G+3) cane yard</v>
      </c>
      <c r="W1564" s="50" t="s">
        <v>29</v>
      </c>
      <c r="X1564" s="50" t="s">
        <v>29</v>
      </c>
    </row>
    <row r="1565" spans="1:24" ht="14.1" customHeight="1" x14ac:dyDescent="0.25">
      <c r="A1565" s="50" t="str">
        <f t="shared" si="24"/>
        <v>9100000047-0</v>
      </c>
      <c r="B1565" s="57" t="s">
        <v>29</v>
      </c>
      <c r="C1565" s="50" t="s">
        <v>29</v>
      </c>
      <c r="D1565" s="50" t="s">
        <v>3993</v>
      </c>
      <c r="E1565" s="50" t="s">
        <v>2814</v>
      </c>
      <c r="F1565" s="50" t="s">
        <v>29</v>
      </c>
      <c r="G1565" s="50" t="s">
        <v>29</v>
      </c>
      <c r="H1565" s="50" t="s">
        <v>2904</v>
      </c>
      <c r="I1565" s="58">
        <v>45373</v>
      </c>
      <c r="J1565" s="50" t="s">
        <v>2816</v>
      </c>
      <c r="K1565" s="59">
        <v>9037.09</v>
      </c>
      <c r="L1565" s="50" t="s">
        <v>37</v>
      </c>
      <c r="M1565" s="51" t="s">
        <v>2747</v>
      </c>
      <c r="N1565" s="50" t="s">
        <v>29</v>
      </c>
      <c r="O1565" s="50" t="s">
        <v>32</v>
      </c>
      <c r="P1565" s="50" t="s">
        <v>32</v>
      </c>
      <c r="Q1565" s="50" t="s">
        <v>3994</v>
      </c>
      <c r="R1565" s="50" t="s">
        <v>29</v>
      </c>
      <c r="S1565" s="50" t="s">
        <v>2751</v>
      </c>
      <c r="T1565" s="50" t="s">
        <v>2287</v>
      </c>
      <c r="U1565" s="50" t="s">
        <v>30</v>
      </c>
      <c r="V1565" s="50" t="str">
        <f>VLOOKUP(A1565,Register!$D$2:$N$1317,11,0)</f>
        <v>CWIP-DORMATORY (G+3) cane yard</v>
      </c>
      <c r="W1565" s="50" t="s">
        <v>29</v>
      </c>
      <c r="X1565" s="50" t="s">
        <v>29</v>
      </c>
    </row>
    <row r="1566" spans="1:24" ht="14.1" customHeight="1" x14ac:dyDescent="0.25">
      <c r="A1566" s="50" t="str">
        <f t="shared" si="24"/>
        <v>9100000040-0</v>
      </c>
      <c r="B1566" s="57" t="s">
        <v>29</v>
      </c>
      <c r="C1566" s="50" t="s">
        <v>29</v>
      </c>
      <c r="D1566" s="50" t="s">
        <v>3995</v>
      </c>
      <c r="E1566" s="50" t="s">
        <v>2814</v>
      </c>
      <c r="F1566" s="50" t="s">
        <v>29</v>
      </c>
      <c r="G1566" s="50" t="s">
        <v>29</v>
      </c>
      <c r="H1566" s="50" t="s">
        <v>2904</v>
      </c>
      <c r="I1566" s="58">
        <v>45374</v>
      </c>
      <c r="J1566" s="50" t="s">
        <v>2816</v>
      </c>
      <c r="K1566" s="59">
        <v>23571.65</v>
      </c>
      <c r="L1566" s="50" t="s">
        <v>37</v>
      </c>
      <c r="M1566" s="51" t="s">
        <v>2747</v>
      </c>
      <c r="N1566" s="50" t="s">
        <v>29</v>
      </c>
      <c r="O1566" s="50" t="s">
        <v>32</v>
      </c>
      <c r="P1566" s="50" t="s">
        <v>32</v>
      </c>
      <c r="Q1566" s="50" t="s">
        <v>3874</v>
      </c>
      <c r="R1566" s="50" t="s">
        <v>29</v>
      </c>
      <c r="S1566" s="50" t="s">
        <v>2751</v>
      </c>
      <c r="T1566" s="50" t="s">
        <v>2271</v>
      </c>
      <c r="U1566" s="50" t="s">
        <v>30</v>
      </c>
      <c r="V1566" s="50" t="str">
        <f>VLOOKUP(A1566,Register!$D$2:$N$1317,11,0)</f>
        <v>Two Room Set G+3</v>
      </c>
      <c r="W1566" s="50" t="s">
        <v>29</v>
      </c>
      <c r="X1566" s="50" t="s">
        <v>29</v>
      </c>
    </row>
    <row r="1567" spans="1:24" ht="14.1" customHeight="1" x14ac:dyDescent="0.25">
      <c r="A1567" s="50" t="str">
        <f t="shared" si="24"/>
        <v>9100000026-0</v>
      </c>
      <c r="B1567" s="57" t="s">
        <v>29</v>
      </c>
      <c r="C1567" s="50" t="s">
        <v>29</v>
      </c>
      <c r="D1567" s="50" t="s">
        <v>3996</v>
      </c>
      <c r="E1567" s="50" t="s">
        <v>2814</v>
      </c>
      <c r="F1567" s="50" t="s">
        <v>29</v>
      </c>
      <c r="G1567" s="50" t="s">
        <v>29</v>
      </c>
      <c r="H1567" s="50" t="s">
        <v>2904</v>
      </c>
      <c r="I1567" s="58">
        <v>45374</v>
      </c>
      <c r="J1567" s="50" t="s">
        <v>2816</v>
      </c>
      <c r="K1567" s="59">
        <v>45185.43</v>
      </c>
      <c r="L1567" s="50" t="s">
        <v>37</v>
      </c>
      <c r="M1567" s="51" t="s">
        <v>2747</v>
      </c>
      <c r="N1567" s="50" t="s">
        <v>29</v>
      </c>
      <c r="O1567" s="50" t="s">
        <v>32</v>
      </c>
      <c r="P1567" s="50" t="s">
        <v>32</v>
      </c>
      <c r="Q1567" s="50" t="s">
        <v>3936</v>
      </c>
      <c r="R1567" s="50" t="s">
        <v>29</v>
      </c>
      <c r="S1567" s="50" t="s">
        <v>2751</v>
      </c>
      <c r="T1567" s="50" t="s">
        <v>2240</v>
      </c>
      <c r="U1567" s="50" t="s">
        <v>30</v>
      </c>
      <c r="V1567" s="50" t="str">
        <f>VLOOKUP(A1567,Register!$D$2:$N$1317,11,0)</f>
        <v>One Room Set (G+3)</v>
      </c>
      <c r="W1567" s="50" t="s">
        <v>29</v>
      </c>
      <c r="X1567" s="50" t="s">
        <v>29</v>
      </c>
    </row>
    <row r="1568" spans="1:24" ht="14.1" customHeight="1" x14ac:dyDescent="0.25">
      <c r="A1568" s="50" t="str">
        <f t="shared" si="24"/>
        <v>9100000026-0</v>
      </c>
      <c r="B1568" s="57" t="s">
        <v>29</v>
      </c>
      <c r="C1568" s="50" t="s">
        <v>29</v>
      </c>
      <c r="D1568" s="50" t="s">
        <v>3996</v>
      </c>
      <c r="E1568" s="50" t="s">
        <v>2814</v>
      </c>
      <c r="F1568" s="50" t="s">
        <v>29</v>
      </c>
      <c r="G1568" s="50" t="s">
        <v>29</v>
      </c>
      <c r="H1568" s="50" t="s">
        <v>2904</v>
      </c>
      <c r="I1568" s="58">
        <v>45374</v>
      </c>
      <c r="J1568" s="50" t="s">
        <v>2816</v>
      </c>
      <c r="K1568" s="59">
        <v>23375.11</v>
      </c>
      <c r="L1568" s="50" t="s">
        <v>37</v>
      </c>
      <c r="M1568" s="51" t="s">
        <v>2747</v>
      </c>
      <c r="N1568" s="50" t="s">
        <v>29</v>
      </c>
      <c r="O1568" s="50" t="s">
        <v>32</v>
      </c>
      <c r="P1568" s="50" t="s">
        <v>32</v>
      </c>
      <c r="Q1568" s="50" t="s">
        <v>3936</v>
      </c>
      <c r="R1568" s="50" t="s">
        <v>29</v>
      </c>
      <c r="S1568" s="50" t="s">
        <v>2751</v>
      </c>
      <c r="T1568" s="50" t="s">
        <v>2240</v>
      </c>
      <c r="U1568" s="50" t="s">
        <v>30</v>
      </c>
      <c r="V1568" s="50" t="str">
        <f>VLOOKUP(A1568,Register!$D$2:$N$1317,11,0)</f>
        <v>One Room Set (G+3)</v>
      </c>
      <c r="W1568" s="50" t="s">
        <v>29</v>
      </c>
      <c r="X1568" s="50" t="s">
        <v>29</v>
      </c>
    </row>
    <row r="1569" spans="1:24" ht="14.1" customHeight="1" x14ac:dyDescent="0.25">
      <c r="A1569" s="50" t="str">
        <f t="shared" si="24"/>
        <v>9100000032-0</v>
      </c>
      <c r="B1569" s="57" t="s">
        <v>29</v>
      </c>
      <c r="C1569" s="50" t="s">
        <v>29</v>
      </c>
      <c r="D1569" s="50" t="s">
        <v>3997</v>
      </c>
      <c r="E1569" s="50" t="s">
        <v>2814</v>
      </c>
      <c r="F1569" s="50" t="s">
        <v>29</v>
      </c>
      <c r="G1569" s="50" t="s">
        <v>29</v>
      </c>
      <c r="H1569" s="50" t="s">
        <v>2904</v>
      </c>
      <c r="I1569" s="58">
        <v>45374</v>
      </c>
      <c r="J1569" s="50" t="s">
        <v>2816</v>
      </c>
      <c r="K1569" s="59">
        <v>11785.83</v>
      </c>
      <c r="L1569" s="50" t="s">
        <v>37</v>
      </c>
      <c r="M1569" s="51" t="s">
        <v>2747</v>
      </c>
      <c r="N1569" s="50" t="s">
        <v>29</v>
      </c>
      <c r="O1569" s="50" t="s">
        <v>32</v>
      </c>
      <c r="P1569" s="50" t="s">
        <v>32</v>
      </c>
      <c r="Q1569" s="50" t="s">
        <v>3998</v>
      </c>
      <c r="R1569" s="50" t="s">
        <v>29</v>
      </c>
      <c r="S1569" s="50" t="s">
        <v>2751</v>
      </c>
      <c r="T1569" s="50" t="s">
        <v>2255</v>
      </c>
      <c r="U1569" s="50" t="s">
        <v>30</v>
      </c>
      <c r="V1569" s="50" t="str">
        <f>VLOOKUP(A1569,Register!$D$2:$N$1317,11,0)</f>
        <v>CWIP - CANE YARD ROAD &amp; DRAIN WORK</v>
      </c>
      <c r="W1569" s="50" t="s">
        <v>29</v>
      </c>
      <c r="X1569" s="50" t="s">
        <v>29</v>
      </c>
    </row>
    <row r="1570" spans="1:24" ht="14.1" customHeight="1" x14ac:dyDescent="0.25">
      <c r="A1570" s="50" t="str">
        <f t="shared" si="24"/>
        <v>9100000016-0</v>
      </c>
      <c r="B1570" s="57" t="s">
        <v>29</v>
      </c>
      <c r="C1570" s="50" t="s">
        <v>29</v>
      </c>
      <c r="D1570" s="50" t="s">
        <v>3999</v>
      </c>
      <c r="E1570" s="50" t="s">
        <v>2814</v>
      </c>
      <c r="F1570" s="50" t="s">
        <v>29</v>
      </c>
      <c r="G1570" s="50" t="s">
        <v>29</v>
      </c>
      <c r="H1570" s="50" t="s">
        <v>2904</v>
      </c>
      <c r="I1570" s="58">
        <v>45374</v>
      </c>
      <c r="J1570" s="50" t="s">
        <v>2816</v>
      </c>
      <c r="K1570" s="59">
        <v>23571.65</v>
      </c>
      <c r="L1570" s="50" t="s">
        <v>37</v>
      </c>
      <c r="M1570" s="51" t="s">
        <v>2747</v>
      </c>
      <c r="N1570" s="50" t="s">
        <v>29</v>
      </c>
      <c r="O1570" s="50" t="s">
        <v>32</v>
      </c>
      <c r="P1570" s="50" t="s">
        <v>32</v>
      </c>
      <c r="Q1570" s="50" t="s">
        <v>4000</v>
      </c>
      <c r="R1570" s="50" t="s">
        <v>29</v>
      </c>
      <c r="S1570" s="50" t="s">
        <v>2751</v>
      </c>
      <c r="T1570" s="50" t="s">
        <v>2215</v>
      </c>
      <c r="U1570" s="50" t="s">
        <v>30</v>
      </c>
      <c r="V1570" s="50" t="str">
        <f>VLOOKUP(A1570,Register!$D$2:$N$1317,11,0)</f>
        <v>CWIP- ROAD &amp; DRAIN INSIDE FACTORY</v>
      </c>
      <c r="W1570" s="50" t="s">
        <v>29</v>
      </c>
      <c r="X1570" s="50" t="s">
        <v>29</v>
      </c>
    </row>
    <row r="1571" spans="1:24" ht="14.1" customHeight="1" x14ac:dyDescent="0.25">
      <c r="A1571" s="50" t="str">
        <f t="shared" si="24"/>
        <v>9100000026-0</v>
      </c>
      <c r="B1571" s="57" t="s">
        <v>29</v>
      </c>
      <c r="C1571" s="50" t="s">
        <v>29</v>
      </c>
      <c r="D1571" s="50" t="s">
        <v>4001</v>
      </c>
      <c r="E1571" s="50" t="s">
        <v>2814</v>
      </c>
      <c r="F1571" s="50" t="s">
        <v>29</v>
      </c>
      <c r="G1571" s="50" t="s">
        <v>29</v>
      </c>
      <c r="H1571" s="50" t="s">
        <v>2904</v>
      </c>
      <c r="I1571" s="58">
        <v>45374</v>
      </c>
      <c r="J1571" s="50" t="s">
        <v>2816</v>
      </c>
      <c r="K1571" s="59">
        <v>3069.18</v>
      </c>
      <c r="L1571" s="50" t="s">
        <v>37</v>
      </c>
      <c r="M1571" s="51" t="s">
        <v>2747</v>
      </c>
      <c r="N1571" s="50" t="s">
        <v>29</v>
      </c>
      <c r="O1571" s="50" t="s">
        <v>32</v>
      </c>
      <c r="P1571" s="50" t="s">
        <v>32</v>
      </c>
      <c r="Q1571" s="50" t="s">
        <v>3936</v>
      </c>
      <c r="R1571" s="50" t="s">
        <v>29</v>
      </c>
      <c r="S1571" s="50" t="s">
        <v>2751</v>
      </c>
      <c r="T1571" s="50" t="s">
        <v>2240</v>
      </c>
      <c r="U1571" s="50" t="s">
        <v>30</v>
      </c>
      <c r="V1571" s="50" t="str">
        <f>VLOOKUP(A1571,Register!$D$2:$N$1317,11,0)</f>
        <v>One Room Set (G+3)</v>
      </c>
      <c r="W1571" s="50" t="s">
        <v>29</v>
      </c>
      <c r="X1571" s="50" t="s">
        <v>29</v>
      </c>
    </row>
    <row r="1572" spans="1:24" ht="14.1" customHeight="1" x14ac:dyDescent="0.25">
      <c r="A1572" s="50" t="str">
        <f t="shared" si="24"/>
        <v>9100000026-0</v>
      </c>
      <c r="B1572" s="57" t="s">
        <v>29</v>
      </c>
      <c r="C1572" s="50" t="s">
        <v>29</v>
      </c>
      <c r="D1572" s="50" t="s">
        <v>4001</v>
      </c>
      <c r="E1572" s="50" t="s">
        <v>2814</v>
      </c>
      <c r="F1572" s="50" t="s">
        <v>29</v>
      </c>
      <c r="G1572" s="50" t="s">
        <v>29</v>
      </c>
      <c r="H1572" s="50" t="s">
        <v>2904</v>
      </c>
      <c r="I1572" s="58">
        <v>45374</v>
      </c>
      <c r="J1572" s="50" t="s">
        <v>2816</v>
      </c>
      <c r="K1572" s="59">
        <v>23571.65</v>
      </c>
      <c r="L1572" s="50" t="s">
        <v>37</v>
      </c>
      <c r="M1572" s="51" t="s">
        <v>2747</v>
      </c>
      <c r="N1572" s="50" t="s">
        <v>29</v>
      </c>
      <c r="O1572" s="50" t="s">
        <v>32</v>
      </c>
      <c r="P1572" s="50" t="s">
        <v>32</v>
      </c>
      <c r="Q1572" s="50" t="s">
        <v>3936</v>
      </c>
      <c r="R1572" s="50" t="s">
        <v>29</v>
      </c>
      <c r="S1572" s="50" t="s">
        <v>2751</v>
      </c>
      <c r="T1572" s="50" t="s">
        <v>2240</v>
      </c>
      <c r="U1572" s="50" t="s">
        <v>30</v>
      </c>
      <c r="V1572" s="50" t="str">
        <f>VLOOKUP(A1572,Register!$D$2:$N$1317,11,0)</f>
        <v>One Room Set (G+3)</v>
      </c>
      <c r="W1572" s="50" t="s">
        <v>29</v>
      </c>
      <c r="X1572" s="50" t="s">
        <v>29</v>
      </c>
    </row>
    <row r="1573" spans="1:24" ht="14.1" customHeight="1" x14ac:dyDescent="0.25">
      <c r="A1573" s="50" t="str">
        <f t="shared" si="24"/>
        <v>9100000047-0</v>
      </c>
      <c r="B1573" s="57" t="s">
        <v>29</v>
      </c>
      <c r="C1573" s="50" t="s">
        <v>29</v>
      </c>
      <c r="D1573" s="50" t="s">
        <v>4002</v>
      </c>
      <c r="E1573" s="50" t="s">
        <v>2814</v>
      </c>
      <c r="F1573" s="50" t="s">
        <v>29</v>
      </c>
      <c r="G1573" s="50" t="s">
        <v>29</v>
      </c>
      <c r="H1573" s="50" t="s">
        <v>2904</v>
      </c>
      <c r="I1573" s="58">
        <v>45374</v>
      </c>
      <c r="J1573" s="50" t="s">
        <v>2816</v>
      </c>
      <c r="K1573" s="59">
        <v>451854.32</v>
      </c>
      <c r="L1573" s="50" t="s">
        <v>37</v>
      </c>
      <c r="M1573" s="51" t="s">
        <v>2747</v>
      </c>
      <c r="N1573" s="50" t="s">
        <v>29</v>
      </c>
      <c r="O1573" s="50" t="s">
        <v>32</v>
      </c>
      <c r="P1573" s="50" t="s">
        <v>32</v>
      </c>
      <c r="Q1573" s="50" t="s">
        <v>3981</v>
      </c>
      <c r="R1573" s="50" t="s">
        <v>29</v>
      </c>
      <c r="S1573" s="50" t="s">
        <v>2751</v>
      </c>
      <c r="T1573" s="50" t="s">
        <v>2287</v>
      </c>
      <c r="U1573" s="50" t="s">
        <v>30</v>
      </c>
      <c r="V1573" s="50" t="str">
        <f>VLOOKUP(A1573,Register!$D$2:$N$1317,11,0)</f>
        <v>CWIP-DORMATORY (G+3) cane yard</v>
      </c>
      <c r="W1573" s="50" t="s">
        <v>29</v>
      </c>
      <c r="X1573" s="50" t="s">
        <v>29</v>
      </c>
    </row>
    <row r="1574" spans="1:24" ht="14.1" customHeight="1" x14ac:dyDescent="0.25">
      <c r="A1574" s="50" t="str">
        <f t="shared" si="24"/>
        <v>9100000047-0</v>
      </c>
      <c r="B1574" s="57" t="s">
        <v>29</v>
      </c>
      <c r="C1574" s="50" t="s">
        <v>29</v>
      </c>
      <c r="D1574" s="50" t="s">
        <v>4002</v>
      </c>
      <c r="E1574" s="50" t="s">
        <v>2814</v>
      </c>
      <c r="F1574" s="50" t="s">
        <v>29</v>
      </c>
      <c r="G1574" s="50" t="s">
        <v>29</v>
      </c>
      <c r="H1574" s="50" t="s">
        <v>2904</v>
      </c>
      <c r="I1574" s="58">
        <v>45374</v>
      </c>
      <c r="J1574" s="50" t="s">
        <v>2816</v>
      </c>
      <c r="K1574" s="59">
        <v>9014.7800000000007</v>
      </c>
      <c r="L1574" s="50" t="s">
        <v>37</v>
      </c>
      <c r="M1574" s="51" t="s">
        <v>2747</v>
      </c>
      <c r="N1574" s="50" t="s">
        <v>29</v>
      </c>
      <c r="O1574" s="50" t="s">
        <v>32</v>
      </c>
      <c r="P1574" s="50" t="s">
        <v>32</v>
      </c>
      <c r="Q1574" s="50" t="s">
        <v>3981</v>
      </c>
      <c r="R1574" s="50" t="s">
        <v>29</v>
      </c>
      <c r="S1574" s="50" t="s">
        <v>2751</v>
      </c>
      <c r="T1574" s="50" t="s">
        <v>2287</v>
      </c>
      <c r="U1574" s="50" t="s">
        <v>30</v>
      </c>
      <c r="V1574" s="50" t="str">
        <f>VLOOKUP(A1574,Register!$D$2:$N$1317,11,0)</f>
        <v>CWIP-DORMATORY (G+3) cane yard</v>
      </c>
      <c r="W1574" s="50" t="s">
        <v>29</v>
      </c>
      <c r="X1574" s="50" t="s">
        <v>29</v>
      </c>
    </row>
    <row r="1575" spans="1:24" ht="14.1" customHeight="1" x14ac:dyDescent="0.25">
      <c r="A1575" s="50" t="str">
        <f t="shared" si="24"/>
        <v>9100000040-0</v>
      </c>
      <c r="B1575" s="57" t="s">
        <v>29</v>
      </c>
      <c r="C1575" s="50" t="s">
        <v>29</v>
      </c>
      <c r="D1575" s="50" t="s">
        <v>4003</v>
      </c>
      <c r="E1575" s="50" t="s">
        <v>2814</v>
      </c>
      <c r="F1575" s="50" t="s">
        <v>29</v>
      </c>
      <c r="G1575" s="50" t="s">
        <v>29</v>
      </c>
      <c r="H1575" s="50" t="s">
        <v>2904</v>
      </c>
      <c r="I1575" s="58">
        <v>45378</v>
      </c>
      <c r="J1575" s="50" t="s">
        <v>2816</v>
      </c>
      <c r="K1575" s="59">
        <v>200</v>
      </c>
      <c r="L1575" s="50" t="s">
        <v>37</v>
      </c>
      <c r="M1575" s="51" t="s">
        <v>2747</v>
      </c>
      <c r="N1575" s="50" t="s">
        <v>29</v>
      </c>
      <c r="O1575" s="50" t="s">
        <v>32</v>
      </c>
      <c r="P1575" s="50" t="s">
        <v>32</v>
      </c>
      <c r="Q1575" s="50" t="s">
        <v>3974</v>
      </c>
      <c r="R1575" s="50" t="s">
        <v>29</v>
      </c>
      <c r="S1575" s="50" t="s">
        <v>2751</v>
      </c>
      <c r="T1575" s="50" t="s">
        <v>2271</v>
      </c>
      <c r="U1575" s="50" t="s">
        <v>30</v>
      </c>
      <c r="V1575" s="50" t="str">
        <f>VLOOKUP(A1575,Register!$D$2:$N$1317,11,0)</f>
        <v>Two Room Set G+3</v>
      </c>
      <c r="W1575" s="50" t="s">
        <v>29</v>
      </c>
      <c r="X1575" s="50" t="s">
        <v>29</v>
      </c>
    </row>
    <row r="1576" spans="1:24" ht="14.1" customHeight="1" x14ac:dyDescent="0.25">
      <c r="A1576" s="50" t="str">
        <f t="shared" si="24"/>
        <v>9100000040-0</v>
      </c>
      <c r="B1576" s="57" t="s">
        <v>29</v>
      </c>
      <c r="C1576" s="50" t="s">
        <v>29</v>
      </c>
      <c r="D1576" s="50" t="s">
        <v>4004</v>
      </c>
      <c r="E1576" s="50" t="s">
        <v>2814</v>
      </c>
      <c r="F1576" s="50" t="s">
        <v>29</v>
      </c>
      <c r="G1576" s="50" t="s">
        <v>29</v>
      </c>
      <c r="H1576" s="50" t="s">
        <v>2904</v>
      </c>
      <c r="I1576" s="58">
        <v>45378</v>
      </c>
      <c r="J1576" s="50" t="s">
        <v>2816</v>
      </c>
      <c r="K1576" s="59">
        <v>18480.29</v>
      </c>
      <c r="L1576" s="50" t="s">
        <v>37</v>
      </c>
      <c r="M1576" s="51" t="s">
        <v>2747</v>
      </c>
      <c r="N1576" s="50" t="s">
        <v>29</v>
      </c>
      <c r="O1576" s="50" t="s">
        <v>32</v>
      </c>
      <c r="P1576" s="50" t="s">
        <v>32</v>
      </c>
      <c r="Q1576" s="50" t="s">
        <v>3974</v>
      </c>
      <c r="R1576" s="50" t="s">
        <v>29</v>
      </c>
      <c r="S1576" s="50" t="s">
        <v>2751</v>
      </c>
      <c r="T1576" s="50" t="s">
        <v>2271</v>
      </c>
      <c r="U1576" s="50" t="s">
        <v>30</v>
      </c>
      <c r="V1576" s="50" t="str">
        <f>VLOOKUP(A1576,Register!$D$2:$N$1317,11,0)</f>
        <v>Two Room Set G+3</v>
      </c>
      <c r="W1576" s="50" t="s">
        <v>29</v>
      </c>
      <c r="X1576" s="50" t="s">
        <v>29</v>
      </c>
    </row>
    <row r="1577" spans="1:24" ht="14.1" customHeight="1" x14ac:dyDescent="0.25">
      <c r="A1577" s="50" t="str">
        <f t="shared" si="24"/>
        <v>9100000040-0</v>
      </c>
      <c r="B1577" s="57" t="s">
        <v>29</v>
      </c>
      <c r="C1577" s="50" t="s">
        <v>29</v>
      </c>
      <c r="D1577" s="50" t="s">
        <v>4005</v>
      </c>
      <c r="E1577" s="50" t="s">
        <v>2814</v>
      </c>
      <c r="F1577" s="50" t="s">
        <v>29</v>
      </c>
      <c r="G1577" s="50" t="s">
        <v>29</v>
      </c>
      <c r="H1577" s="50" t="s">
        <v>2904</v>
      </c>
      <c r="I1577" s="58">
        <v>45378</v>
      </c>
      <c r="J1577" s="50" t="s">
        <v>2816</v>
      </c>
      <c r="K1577" s="59">
        <v>22440.1</v>
      </c>
      <c r="L1577" s="50" t="s">
        <v>37</v>
      </c>
      <c r="M1577" s="51" t="s">
        <v>2747</v>
      </c>
      <c r="N1577" s="50" t="s">
        <v>29</v>
      </c>
      <c r="O1577" s="50" t="s">
        <v>32</v>
      </c>
      <c r="P1577" s="50" t="s">
        <v>32</v>
      </c>
      <c r="Q1577" s="50" t="s">
        <v>3946</v>
      </c>
      <c r="R1577" s="50" t="s">
        <v>29</v>
      </c>
      <c r="S1577" s="50" t="s">
        <v>2751</v>
      </c>
      <c r="T1577" s="50" t="s">
        <v>2271</v>
      </c>
      <c r="U1577" s="50" t="s">
        <v>30</v>
      </c>
      <c r="V1577" s="50" t="str">
        <f>VLOOKUP(A1577,Register!$D$2:$N$1317,11,0)</f>
        <v>Two Room Set G+3</v>
      </c>
      <c r="W1577" s="50" t="s">
        <v>29</v>
      </c>
      <c r="X1577" s="50" t="s">
        <v>29</v>
      </c>
    </row>
    <row r="1578" spans="1:24" ht="14.1" customHeight="1" x14ac:dyDescent="0.25">
      <c r="A1578" s="50" t="str">
        <f t="shared" si="24"/>
        <v>9100000016-0</v>
      </c>
      <c r="B1578" s="57" t="s">
        <v>29</v>
      </c>
      <c r="C1578" s="50" t="s">
        <v>29</v>
      </c>
      <c r="D1578" s="50" t="s">
        <v>4006</v>
      </c>
      <c r="E1578" s="50" t="s">
        <v>2814</v>
      </c>
      <c r="F1578" s="50" t="s">
        <v>29</v>
      </c>
      <c r="G1578" s="50" t="s">
        <v>29</v>
      </c>
      <c r="H1578" s="50" t="s">
        <v>2904</v>
      </c>
      <c r="I1578" s="58">
        <v>45379</v>
      </c>
      <c r="J1578" s="50" t="s">
        <v>2816</v>
      </c>
      <c r="K1578" s="59">
        <v>11785.82</v>
      </c>
      <c r="L1578" s="50" t="s">
        <v>37</v>
      </c>
      <c r="M1578" s="51" t="s">
        <v>2747</v>
      </c>
      <c r="N1578" s="50" t="s">
        <v>29</v>
      </c>
      <c r="O1578" s="50" t="s">
        <v>32</v>
      </c>
      <c r="P1578" s="50" t="s">
        <v>32</v>
      </c>
      <c r="Q1578" s="50" t="s">
        <v>3913</v>
      </c>
      <c r="R1578" s="50" t="s">
        <v>29</v>
      </c>
      <c r="S1578" s="50" t="s">
        <v>2751</v>
      </c>
      <c r="T1578" s="50" t="s">
        <v>2215</v>
      </c>
      <c r="U1578" s="50" t="s">
        <v>30</v>
      </c>
      <c r="V1578" s="50" t="str">
        <f>VLOOKUP(A1578,Register!$D$2:$N$1317,11,0)</f>
        <v>CWIP- ROAD &amp; DRAIN INSIDE FACTORY</v>
      </c>
      <c r="W1578" s="50" t="s">
        <v>29</v>
      </c>
      <c r="X1578" s="50" t="s">
        <v>29</v>
      </c>
    </row>
    <row r="1579" spans="1:24" ht="14.1" customHeight="1" x14ac:dyDescent="0.25">
      <c r="A1579" s="50" t="str">
        <f t="shared" si="24"/>
        <v>9100000041-0</v>
      </c>
      <c r="B1579" s="57" t="s">
        <v>29</v>
      </c>
      <c r="C1579" s="50" t="s">
        <v>29</v>
      </c>
      <c r="D1579" s="50" t="s">
        <v>4007</v>
      </c>
      <c r="E1579" s="50" t="s">
        <v>2814</v>
      </c>
      <c r="F1579" s="50" t="s">
        <v>29</v>
      </c>
      <c r="G1579" s="50" t="s">
        <v>29</v>
      </c>
      <c r="H1579" s="50" t="s">
        <v>2904</v>
      </c>
      <c r="I1579" s="58">
        <v>45379</v>
      </c>
      <c r="J1579" s="50" t="s">
        <v>2816</v>
      </c>
      <c r="K1579" s="59">
        <v>11785.83</v>
      </c>
      <c r="L1579" s="50" t="s">
        <v>37</v>
      </c>
      <c r="M1579" s="51" t="s">
        <v>2747</v>
      </c>
      <c r="N1579" s="50" t="s">
        <v>29</v>
      </c>
      <c r="O1579" s="50" t="s">
        <v>32</v>
      </c>
      <c r="P1579" s="50" t="s">
        <v>32</v>
      </c>
      <c r="Q1579" s="50" t="s">
        <v>4008</v>
      </c>
      <c r="R1579" s="50" t="s">
        <v>29</v>
      </c>
      <c r="S1579" s="50" t="s">
        <v>2751</v>
      </c>
      <c r="T1579" s="50" t="s">
        <v>2273</v>
      </c>
      <c r="U1579" s="50" t="s">
        <v>30</v>
      </c>
      <c r="V1579" s="50" t="str">
        <f>VLOOKUP(A1579,Register!$D$2:$N$1317,11,0)</f>
        <v>Dormitory G+3</v>
      </c>
      <c r="W1579" s="50" t="s">
        <v>29</v>
      </c>
      <c r="X1579" s="50" t="s">
        <v>29</v>
      </c>
    </row>
    <row r="1580" spans="1:24" ht="14.1" customHeight="1" x14ac:dyDescent="0.25">
      <c r="A1580" s="50" t="str">
        <f t="shared" si="24"/>
        <v>9100000040-0</v>
      </c>
      <c r="B1580" s="57" t="s">
        <v>29</v>
      </c>
      <c r="C1580" s="50" t="s">
        <v>29</v>
      </c>
      <c r="D1580" s="50" t="s">
        <v>4009</v>
      </c>
      <c r="E1580" s="50" t="s">
        <v>2814</v>
      </c>
      <c r="F1580" s="50" t="s">
        <v>29</v>
      </c>
      <c r="G1580" s="50" t="s">
        <v>29</v>
      </c>
      <c r="H1580" s="50" t="s">
        <v>2904</v>
      </c>
      <c r="I1580" s="58">
        <v>45379</v>
      </c>
      <c r="J1580" s="50" t="s">
        <v>2816</v>
      </c>
      <c r="K1580" s="59">
        <v>16236.47</v>
      </c>
      <c r="L1580" s="50" t="s">
        <v>37</v>
      </c>
      <c r="M1580" s="51" t="s">
        <v>2747</v>
      </c>
      <c r="N1580" s="50" t="s">
        <v>29</v>
      </c>
      <c r="O1580" s="50" t="s">
        <v>32</v>
      </c>
      <c r="P1580" s="50" t="s">
        <v>32</v>
      </c>
      <c r="Q1580" s="50" t="s">
        <v>4010</v>
      </c>
      <c r="R1580" s="50" t="s">
        <v>29</v>
      </c>
      <c r="S1580" s="50" t="s">
        <v>2751</v>
      </c>
      <c r="T1580" s="50" t="s">
        <v>2271</v>
      </c>
      <c r="U1580" s="50" t="s">
        <v>30</v>
      </c>
      <c r="V1580" s="50" t="str">
        <f>VLOOKUP(A1580,Register!$D$2:$N$1317,11,0)</f>
        <v>Two Room Set G+3</v>
      </c>
      <c r="W1580" s="50" t="s">
        <v>29</v>
      </c>
      <c r="X1580" s="50" t="s">
        <v>29</v>
      </c>
    </row>
    <row r="1581" spans="1:24" ht="14.1" customHeight="1" x14ac:dyDescent="0.25">
      <c r="A1581" s="50" t="str">
        <f t="shared" si="24"/>
        <v>9100000040-0</v>
      </c>
      <c r="B1581" s="57" t="s">
        <v>29</v>
      </c>
      <c r="C1581" s="50" t="s">
        <v>29</v>
      </c>
      <c r="D1581" s="50" t="s">
        <v>4009</v>
      </c>
      <c r="E1581" s="50" t="s">
        <v>2814</v>
      </c>
      <c r="F1581" s="50" t="s">
        <v>29</v>
      </c>
      <c r="G1581" s="50" t="s">
        <v>29</v>
      </c>
      <c r="H1581" s="50" t="s">
        <v>2904</v>
      </c>
      <c r="I1581" s="58">
        <v>45379</v>
      </c>
      <c r="J1581" s="50" t="s">
        <v>2816</v>
      </c>
      <c r="K1581" s="59">
        <v>31207.32</v>
      </c>
      <c r="L1581" s="50" t="s">
        <v>37</v>
      </c>
      <c r="M1581" s="51" t="s">
        <v>2747</v>
      </c>
      <c r="N1581" s="50" t="s">
        <v>29</v>
      </c>
      <c r="O1581" s="50" t="s">
        <v>32</v>
      </c>
      <c r="P1581" s="50" t="s">
        <v>32</v>
      </c>
      <c r="Q1581" s="50" t="s">
        <v>4010</v>
      </c>
      <c r="R1581" s="50" t="s">
        <v>29</v>
      </c>
      <c r="S1581" s="50" t="s">
        <v>2751</v>
      </c>
      <c r="T1581" s="50" t="s">
        <v>2271</v>
      </c>
      <c r="U1581" s="50" t="s">
        <v>30</v>
      </c>
      <c r="V1581" s="50" t="str">
        <f>VLOOKUP(A1581,Register!$D$2:$N$1317,11,0)</f>
        <v>Two Room Set G+3</v>
      </c>
      <c r="W1581" s="50" t="s">
        <v>29</v>
      </c>
      <c r="X1581" s="50" t="s">
        <v>29</v>
      </c>
    </row>
    <row r="1582" spans="1:24" ht="14.1" customHeight="1" x14ac:dyDescent="0.25">
      <c r="A1582" s="50" t="str">
        <f t="shared" si="24"/>
        <v>9100000026-0</v>
      </c>
      <c r="B1582" s="57" t="s">
        <v>29</v>
      </c>
      <c r="C1582" s="50" t="s">
        <v>29</v>
      </c>
      <c r="D1582" s="50" t="s">
        <v>4011</v>
      </c>
      <c r="E1582" s="50" t="s">
        <v>2814</v>
      </c>
      <c r="F1582" s="50" t="s">
        <v>29</v>
      </c>
      <c r="G1582" s="50" t="s">
        <v>29</v>
      </c>
      <c r="H1582" s="50" t="s">
        <v>2904</v>
      </c>
      <c r="I1582" s="58">
        <v>45379</v>
      </c>
      <c r="J1582" s="50" t="s">
        <v>2816</v>
      </c>
      <c r="K1582" s="59">
        <v>31207.32</v>
      </c>
      <c r="L1582" s="50" t="s">
        <v>37</v>
      </c>
      <c r="M1582" s="51" t="s">
        <v>2747</v>
      </c>
      <c r="N1582" s="50" t="s">
        <v>29</v>
      </c>
      <c r="O1582" s="50" t="s">
        <v>32</v>
      </c>
      <c r="P1582" s="50" t="s">
        <v>32</v>
      </c>
      <c r="Q1582" s="50" t="s">
        <v>4010</v>
      </c>
      <c r="R1582" s="50" t="s">
        <v>29</v>
      </c>
      <c r="S1582" s="50" t="s">
        <v>2751</v>
      </c>
      <c r="T1582" s="50" t="s">
        <v>2240</v>
      </c>
      <c r="U1582" s="50" t="s">
        <v>30</v>
      </c>
      <c r="V1582" s="50" t="str">
        <f>VLOOKUP(A1582,Register!$D$2:$N$1317,11,0)</f>
        <v>One Room Set (G+3)</v>
      </c>
      <c r="W1582" s="50" t="s">
        <v>29</v>
      </c>
      <c r="X1582" s="50" t="s">
        <v>29</v>
      </c>
    </row>
    <row r="1583" spans="1:24" ht="14.1" customHeight="1" x14ac:dyDescent="0.25">
      <c r="A1583" s="50" t="str">
        <f t="shared" si="24"/>
        <v>9100000026-0</v>
      </c>
      <c r="B1583" s="57" t="s">
        <v>29</v>
      </c>
      <c r="C1583" s="50" t="s">
        <v>29</v>
      </c>
      <c r="D1583" s="50" t="s">
        <v>4011</v>
      </c>
      <c r="E1583" s="50" t="s">
        <v>2814</v>
      </c>
      <c r="F1583" s="50" t="s">
        <v>29</v>
      </c>
      <c r="G1583" s="50" t="s">
        <v>29</v>
      </c>
      <c r="H1583" s="50" t="s">
        <v>2904</v>
      </c>
      <c r="I1583" s="58">
        <v>45379</v>
      </c>
      <c r="J1583" s="50" t="s">
        <v>2816</v>
      </c>
      <c r="K1583" s="59">
        <v>16236.47</v>
      </c>
      <c r="L1583" s="50" t="s">
        <v>37</v>
      </c>
      <c r="M1583" s="51" t="s">
        <v>2747</v>
      </c>
      <c r="N1583" s="50" t="s">
        <v>29</v>
      </c>
      <c r="O1583" s="50" t="s">
        <v>32</v>
      </c>
      <c r="P1583" s="50" t="s">
        <v>32</v>
      </c>
      <c r="Q1583" s="50" t="s">
        <v>4010</v>
      </c>
      <c r="R1583" s="50" t="s">
        <v>29</v>
      </c>
      <c r="S1583" s="50" t="s">
        <v>2751</v>
      </c>
      <c r="T1583" s="50" t="s">
        <v>2240</v>
      </c>
      <c r="U1583" s="50" t="s">
        <v>30</v>
      </c>
      <c r="V1583" s="50" t="str">
        <f>VLOOKUP(A1583,Register!$D$2:$N$1317,11,0)</f>
        <v>One Room Set (G+3)</v>
      </c>
      <c r="W1583" s="50" t="s">
        <v>29</v>
      </c>
      <c r="X1583" s="50" t="s">
        <v>29</v>
      </c>
    </row>
    <row r="1584" spans="1:24" ht="14.1" customHeight="1" x14ac:dyDescent="0.25">
      <c r="A1584" s="50" t="str">
        <f t="shared" si="24"/>
        <v>9100000048-0</v>
      </c>
      <c r="B1584" s="57" t="s">
        <v>29</v>
      </c>
      <c r="C1584" s="50" t="s">
        <v>29</v>
      </c>
      <c r="D1584" s="50" t="s">
        <v>4012</v>
      </c>
      <c r="E1584" s="50" t="s">
        <v>2814</v>
      </c>
      <c r="F1584" s="50" t="s">
        <v>29</v>
      </c>
      <c r="G1584" s="50" t="s">
        <v>29</v>
      </c>
      <c r="H1584" s="50" t="s">
        <v>2904</v>
      </c>
      <c r="I1584" s="58">
        <v>45380</v>
      </c>
      <c r="J1584" s="50" t="s">
        <v>2816</v>
      </c>
      <c r="K1584" s="59">
        <v>93500.42</v>
      </c>
      <c r="L1584" s="50" t="s">
        <v>37</v>
      </c>
      <c r="M1584" s="51" t="s">
        <v>2747</v>
      </c>
      <c r="N1584" s="50" t="s">
        <v>29</v>
      </c>
      <c r="O1584" s="50" t="s">
        <v>32</v>
      </c>
      <c r="P1584" s="50" t="s">
        <v>32</v>
      </c>
      <c r="Q1584" s="50" t="s">
        <v>4013</v>
      </c>
      <c r="R1584" s="50" t="s">
        <v>29</v>
      </c>
      <c r="S1584" s="50" t="s">
        <v>2751</v>
      </c>
      <c r="T1584" s="50" t="s">
        <v>2661</v>
      </c>
      <c r="U1584" s="50" t="s">
        <v>30</v>
      </c>
      <c r="V1584" s="50" t="str">
        <f>VLOOKUP(A1584,Register!$D$2:$N$1317,11,0)</f>
        <v>CWIP- New Godown Near ETP</v>
      </c>
      <c r="W1584" s="50" t="s">
        <v>29</v>
      </c>
      <c r="X1584" s="50" t="s">
        <v>29</v>
      </c>
    </row>
    <row r="1585" spans="1:24" ht="14.1" customHeight="1" x14ac:dyDescent="0.25">
      <c r="A1585" s="50" t="str">
        <f t="shared" si="24"/>
        <v>9100000048-0</v>
      </c>
      <c r="B1585" s="57" t="s">
        <v>29</v>
      </c>
      <c r="C1585" s="50" t="s">
        <v>29</v>
      </c>
      <c r="D1585" s="50" t="s">
        <v>4012</v>
      </c>
      <c r="E1585" s="50" t="s">
        <v>2814</v>
      </c>
      <c r="F1585" s="50" t="s">
        <v>29</v>
      </c>
      <c r="G1585" s="50" t="s">
        <v>29</v>
      </c>
      <c r="H1585" s="50" t="s">
        <v>2904</v>
      </c>
      <c r="I1585" s="58">
        <v>45380</v>
      </c>
      <c r="J1585" s="50" t="s">
        <v>2816</v>
      </c>
      <c r="K1585" s="59">
        <v>44405.97</v>
      </c>
      <c r="L1585" s="50" t="s">
        <v>37</v>
      </c>
      <c r="M1585" s="51" t="s">
        <v>2747</v>
      </c>
      <c r="N1585" s="50" t="s">
        <v>29</v>
      </c>
      <c r="O1585" s="50" t="s">
        <v>32</v>
      </c>
      <c r="P1585" s="50" t="s">
        <v>32</v>
      </c>
      <c r="Q1585" s="50" t="s">
        <v>4013</v>
      </c>
      <c r="R1585" s="50" t="s">
        <v>29</v>
      </c>
      <c r="S1585" s="50" t="s">
        <v>2751</v>
      </c>
      <c r="T1585" s="50" t="s">
        <v>2661</v>
      </c>
      <c r="U1585" s="50" t="s">
        <v>30</v>
      </c>
      <c r="V1585" s="50" t="str">
        <f>VLOOKUP(A1585,Register!$D$2:$N$1317,11,0)</f>
        <v>CWIP- New Godown Near ETP</v>
      </c>
      <c r="W1585" s="50" t="s">
        <v>29</v>
      </c>
      <c r="X1585" s="50" t="s">
        <v>29</v>
      </c>
    </row>
    <row r="1586" spans="1:24" ht="14.1" customHeight="1" x14ac:dyDescent="0.25">
      <c r="A1586" s="50" t="str">
        <f t="shared" si="24"/>
        <v>9100000048-0</v>
      </c>
      <c r="B1586" s="57" t="s">
        <v>29</v>
      </c>
      <c r="C1586" s="50" t="s">
        <v>29</v>
      </c>
      <c r="D1586" s="50" t="s">
        <v>4012</v>
      </c>
      <c r="E1586" s="50" t="s">
        <v>2814</v>
      </c>
      <c r="F1586" s="50" t="s">
        <v>29</v>
      </c>
      <c r="G1586" s="50" t="s">
        <v>29</v>
      </c>
      <c r="H1586" s="50" t="s">
        <v>2904</v>
      </c>
      <c r="I1586" s="58">
        <v>45380</v>
      </c>
      <c r="J1586" s="50" t="s">
        <v>2816</v>
      </c>
      <c r="K1586" s="59">
        <v>11785.82</v>
      </c>
      <c r="L1586" s="50" t="s">
        <v>37</v>
      </c>
      <c r="M1586" s="51" t="s">
        <v>2747</v>
      </c>
      <c r="N1586" s="50" t="s">
        <v>29</v>
      </c>
      <c r="O1586" s="50" t="s">
        <v>32</v>
      </c>
      <c r="P1586" s="50" t="s">
        <v>32</v>
      </c>
      <c r="Q1586" s="50" t="s">
        <v>4013</v>
      </c>
      <c r="R1586" s="50" t="s">
        <v>29</v>
      </c>
      <c r="S1586" s="50" t="s">
        <v>2751</v>
      </c>
      <c r="T1586" s="50" t="s">
        <v>2661</v>
      </c>
      <c r="U1586" s="50" t="s">
        <v>30</v>
      </c>
      <c r="V1586" s="50" t="str">
        <f>VLOOKUP(A1586,Register!$D$2:$N$1317,11,0)</f>
        <v>CWIP- New Godown Near ETP</v>
      </c>
      <c r="W1586" s="50" t="s">
        <v>29</v>
      </c>
      <c r="X1586" s="50" t="s">
        <v>29</v>
      </c>
    </row>
    <row r="1587" spans="1:24" ht="14.1" customHeight="1" x14ac:dyDescent="0.25">
      <c r="A1587" s="50" t="str">
        <f t="shared" si="24"/>
        <v>9100000048-0</v>
      </c>
      <c r="B1587" s="57" t="s">
        <v>29</v>
      </c>
      <c r="C1587" s="50" t="s">
        <v>29</v>
      </c>
      <c r="D1587" s="50" t="s">
        <v>4012</v>
      </c>
      <c r="E1587" s="50" t="s">
        <v>2814</v>
      </c>
      <c r="F1587" s="50" t="s">
        <v>29</v>
      </c>
      <c r="G1587" s="50" t="s">
        <v>29</v>
      </c>
      <c r="H1587" s="50" t="s">
        <v>2904</v>
      </c>
      <c r="I1587" s="58">
        <v>45380</v>
      </c>
      <c r="J1587" s="50" t="s">
        <v>2816</v>
      </c>
      <c r="K1587" s="59">
        <v>1534.59</v>
      </c>
      <c r="L1587" s="50" t="s">
        <v>37</v>
      </c>
      <c r="M1587" s="51" t="s">
        <v>2747</v>
      </c>
      <c r="N1587" s="50" t="s">
        <v>29</v>
      </c>
      <c r="O1587" s="50" t="s">
        <v>32</v>
      </c>
      <c r="P1587" s="50" t="s">
        <v>32</v>
      </c>
      <c r="Q1587" s="50" t="s">
        <v>4013</v>
      </c>
      <c r="R1587" s="50" t="s">
        <v>29</v>
      </c>
      <c r="S1587" s="50" t="s">
        <v>2751</v>
      </c>
      <c r="T1587" s="50" t="s">
        <v>2661</v>
      </c>
      <c r="U1587" s="50" t="s">
        <v>30</v>
      </c>
      <c r="V1587" s="50" t="str">
        <f>VLOOKUP(A1587,Register!$D$2:$N$1317,11,0)</f>
        <v>CWIP- New Godown Near ETP</v>
      </c>
      <c r="W1587" s="50" t="s">
        <v>29</v>
      </c>
      <c r="X1587" s="50" t="s">
        <v>29</v>
      </c>
    </row>
    <row r="1588" spans="1:24" ht="14.1" customHeight="1" x14ac:dyDescent="0.25">
      <c r="A1588" s="50" t="str">
        <f t="shared" si="24"/>
        <v>9100000048-0</v>
      </c>
      <c r="B1588" s="57" t="s">
        <v>29</v>
      </c>
      <c r="C1588" s="50" t="s">
        <v>29</v>
      </c>
      <c r="D1588" s="50" t="s">
        <v>4012</v>
      </c>
      <c r="E1588" s="50" t="s">
        <v>2814</v>
      </c>
      <c r="F1588" s="50" t="s">
        <v>29</v>
      </c>
      <c r="G1588" s="50" t="s">
        <v>29</v>
      </c>
      <c r="H1588" s="50" t="s">
        <v>2904</v>
      </c>
      <c r="I1588" s="58">
        <v>45380</v>
      </c>
      <c r="J1588" s="50" t="s">
        <v>2816</v>
      </c>
      <c r="K1588" s="59">
        <v>185719.38</v>
      </c>
      <c r="L1588" s="50" t="s">
        <v>37</v>
      </c>
      <c r="M1588" s="51" t="s">
        <v>2747</v>
      </c>
      <c r="N1588" s="50" t="s">
        <v>29</v>
      </c>
      <c r="O1588" s="50" t="s">
        <v>32</v>
      </c>
      <c r="P1588" s="50" t="s">
        <v>32</v>
      </c>
      <c r="Q1588" s="50" t="s">
        <v>4013</v>
      </c>
      <c r="R1588" s="50" t="s">
        <v>29</v>
      </c>
      <c r="S1588" s="50" t="s">
        <v>2751</v>
      </c>
      <c r="T1588" s="50" t="s">
        <v>2661</v>
      </c>
      <c r="U1588" s="50" t="s">
        <v>30</v>
      </c>
      <c r="V1588" s="50" t="str">
        <f>VLOOKUP(A1588,Register!$D$2:$N$1317,11,0)</f>
        <v>CWIP- New Godown Near ETP</v>
      </c>
      <c r="W1588" s="50" t="s">
        <v>29</v>
      </c>
      <c r="X1588" s="50" t="s">
        <v>29</v>
      </c>
    </row>
    <row r="1589" spans="1:24" ht="14.1" customHeight="1" x14ac:dyDescent="0.25">
      <c r="A1589" s="50" t="str">
        <f t="shared" si="24"/>
        <v>9100000048-0</v>
      </c>
      <c r="B1589" s="57" t="s">
        <v>29</v>
      </c>
      <c r="C1589" s="50" t="s">
        <v>29</v>
      </c>
      <c r="D1589" s="50" t="s">
        <v>4012</v>
      </c>
      <c r="E1589" s="50" t="s">
        <v>2814</v>
      </c>
      <c r="F1589" s="50" t="s">
        <v>29</v>
      </c>
      <c r="G1589" s="50" t="s">
        <v>29</v>
      </c>
      <c r="H1589" s="50" t="s">
        <v>2904</v>
      </c>
      <c r="I1589" s="58">
        <v>45380</v>
      </c>
      <c r="J1589" s="50" t="s">
        <v>2816</v>
      </c>
      <c r="K1589" s="59">
        <v>91996.05</v>
      </c>
      <c r="L1589" s="50" t="s">
        <v>37</v>
      </c>
      <c r="M1589" s="51" t="s">
        <v>2747</v>
      </c>
      <c r="N1589" s="50" t="s">
        <v>29</v>
      </c>
      <c r="O1589" s="50" t="s">
        <v>32</v>
      </c>
      <c r="P1589" s="50" t="s">
        <v>32</v>
      </c>
      <c r="Q1589" s="50" t="s">
        <v>4013</v>
      </c>
      <c r="R1589" s="50" t="s">
        <v>29</v>
      </c>
      <c r="S1589" s="50" t="s">
        <v>2751</v>
      </c>
      <c r="T1589" s="50" t="s">
        <v>2661</v>
      </c>
      <c r="U1589" s="50" t="s">
        <v>30</v>
      </c>
      <c r="V1589" s="50" t="str">
        <f>VLOOKUP(A1589,Register!$D$2:$N$1317,11,0)</f>
        <v>CWIP- New Godown Near ETP</v>
      </c>
      <c r="W1589" s="50" t="s">
        <v>29</v>
      </c>
      <c r="X1589" s="50" t="s">
        <v>29</v>
      </c>
    </row>
    <row r="1590" spans="1:24" ht="14.1" customHeight="1" x14ac:dyDescent="0.25">
      <c r="A1590" s="50" t="str">
        <f t="shared" si="24"/>
        <v>9100000016-0</v>
      </c>
      <c r="B1590" s="57" t="s">
        <v>29</v>
      </c>
      <c r="C1590" s="50" t="s">
        <v>29</v>
      </c>
      <c r="D1590" s="50" t="s">
        <v>4014</v>
      </c>
      <c r="E1590" s="50" t="s">
        <v>2814</v>
      </c>
      <c r="F1590" s="50" t="s">
        <v>29</v>
      </c>
      <c r="G1590" s="50" t="s">
        <v>29</v>
      </c>
      <c r="H1590" s="50" t="s">
        <v>2904</v>
      </c>
      <c r="I1590" s="58">
        <v>45380</v>
      </c>
      <c r="J1590" s="50" t="s">
        <v>2816</v>
      </c>
      <c r="K1590" s="59">
        <v>1534.59</v>
      </c>
      <c r="L1590" s="50" t="s">
        <v>37</v>
      </c>
      <c r="M1590" s="51" t="s">
        <v>2747</v>
      </c>
      <c r="N1590" s="50" t="s">
        <v>29</v>
      </c>
      <c r="O1590" s="50" t="s">
        <v>32</v>
      </c>
      <c r="P1590" s="50" t="s">
        <v>32</v>
      </c>
      <c r="Q1590" s="50" t="s">
        <v>4015</v>
      </c>
      <c r="R1590" s="50" t="s">
        <v>29</v>
      </c>
      <c r="S1590" s="50" t="s">
        <v>2751</v>
      </c>
      <c r="T1590" s="50" t="s">
        <v>2215</v>
      </c>
      <c r="U1590" s="50" t="s">
        <v>30</v>
      </c>
      <c r="V1590" s="50" t="str">
        <f>VLOOKUP(A1590,Register!$D$2:$N$1317,11,0)</f>
        <v>CWIP- ROAD &amp; DRAIN INSIDE FACTORY</v>
      </c>
      <c r="W1590" s="50" t="s">
        <v>29</v>
      </c>
      <c r="X1590" s="50" t="s">
        <v>29</v>
      </c>
    </row>
    <row r="1591" spans="1:24" ht="14.1" customHeight="1" x14ac:dyDescent="0.25">
      <c r="A1591" s="50" t="str">
        <f t="shared" si="24"/>
        <v>9100000016-0</v>
      </c>
      <c r="B1591" s="57" t="s">
        <v>29</v>
      </c>
      <c r="C1591" s="50" t="s">
        <v>29</v>
      </c>
      <c r="D1591" s="50" t="s">
        <v>4016</v>
      </c>
      <c r="E1591" s="50" t="s">
        <v>2814</v>
      </c>
      <c r="F1591" s="50" t="s">
        <v>29</v>
      </c>
      <c r="G1591" s="50" t="s">
        <v>29</v>
      </c>
      <c r="H1591" s="50" t="s">
        <v>2904</v>
      </c>
      <c r="I1591" s="58">
        <v>45380</v>
      </c>
      <c r="J1591" s="50" t="s">
        <v>2816</v>
      </c>
      <c r="K1591" s="59">
        <v>16500.16</v>
      </c>
      <c r="L1591" s="50" t="s">
        <v>37</v>
      </c>
      <c r="M1591" s="51" t="s">
        <v>2747</v>
      </c>
      <c r="N1591" s="50" t="s">
        <v>29</v>
      </c>
      <c r="O1591" s="50" t="s">
        <v>32</v>
      </c>
      <c r="P1591" s="50" t="s">
        <v>32</v>
      </c>
      <c r="Q1591" s="50" t="s">
        <v>3987</v>
      </c>
      <c r="R1591" s="50" t="s">
        <v>29</v>
      </c>
      <c r="S1591" s="50" t="s">
        <v>2751</v>
      </c>
      <c r="T1591" s="50" t="s">
        <v>2215</v>
      </c>
      <c r="U1591" s="50" t="s">
        <v>30</v>
      </c>
      <c r="V1591" s="50" t="str">
        <f>VLOOKUP(A1591,Register!$D$2:$N$1317,11,0)</f>
        <v>CWIP- ROAD &amp; DRAIN INSIDE FACTORY</v>
      </c>
      <c r="W1591" s="50" t="s">
        <v>29</v>
      </c>
      <c r="X1591" s="50" t="s">
        <v>29</v>
      </c>
    </row>
    <row r="1592" spans="1:24" ht="14.1" customHeight="1" x14ac:dyDescent="0.25">
      <c r="A1592" s="50" t="str">
        <f t="shared" si="24"/>
        <v>9100000026-0</v>
      </c>
      <c r="B1592" s="57" t="s">
        <v>29</v>
      </c>
      <c r="C1592" s="50" t="s">
        <v>29</v>
      </c>
      <c r="D1592" s="50" t="s">
        <v>4017</v>
      </c>
      <c r="E1592" s="50" t="s">
        <v>2814</v>
      </c>
      <c r="F1592" s="50" t="s">
        <v>29</v>
      </c>
      <c r="G1592" s="50" t="s">
        <v>29</v>
      </c>
      <c r="H1592" s="50" t="s">
        <v>2904</v>
      </c>
      <c r="I1592" s="58">
        <v>45380</v>
      </c>
      <c r="J1592" s="50" t="s">
        <v>2816</v>
      </c>
      <c r="K1592" s="59">
        <v>69644.77</v>
      </c>
      <c r="L1592" s="50" t="s">
        <v>37</v>
      </c>
      <c r="M1592" s="51" t="s">
        <v>2747</v>
      </c>
      <c r="N1592" s="50" t="s">
        <v>29</v>
      </c>
      <c r="O1592" s="50" t="s">
        <v>32</v>
      </c>
      <c r="P1592" s="50" t="s">
        <v>32</v>
      </c>
      <c r="Q1592" s="50" t="s">
        <v>4018</v>
      </c>
      <c r="R1592" s="50" t="s">
        <v>29</v>
      </c>
      <c r="S1592" s="50" t="s">
        <v>2751</v>
      </c>
      <c r="T1592" s="50" t="s">
        <v>2240</v>
      </c>
      <c r="U1592" s="50" t="s">
        <v>30</v>
      </c>
      <c r="V1592" s="50" t="str">
        <f>VLOOKUP(A1592,Register!$D$2:$N$1317,11,0)</f>
        <v>One Room Set (G+3)</v>
      </c>
      <c r="W1592" s="50" t="s">
        <v>29</v>
      </c>
      <c r="X1592" s="50" t="s">
        <v>29</v>
      </c>
    </row>
    <row r="1593" spans="1:24" ht="14.1" customHeight="1" x14ac:dyDescent="0.25">
      <c r="A1593" s="50" t="str">
        <f t="shared" si="24"/>
        <v>9100000047-0</v>
      </c>
      <c r="B1593" s="57" t="s">
        <v>29</v>
      </c>
      <c r="C1593" s="50" t="s">
        <v>29</v>
      </c>
      <c r="D1593" s="50" t="s">
        <v>4019</v>
      </c>
      <c r="E1593" s="50" t="s">
        <v>2814</v>
      </c>
      <c r="F1593" s="50" t="s">
        <v>29</v>
      </c>
      <c r="G1593" s="50" t="s">
        <v>29</v>
      </c>
      <c r="H1593" s="50" t="s">
        <v>2904</v>
      </c>
      <c r="I1593" s="58">
        <v>45380</v>
      </c>
      <c r="J1593" s="50" t="s">
        <v>2816</v>
      </c>
      <c r="K1593" s="59">
        <v>67610.83</v>
      </c>
      <c r="L1593" s="50" t="s">
        <v>37</v>
      </c>
      <c r="M1593" s="51" t="s">
        <v>2747</v>
      </c>
      <c r="N1593" s="50" t="s">
        <v>29</v>
      </c>
      <c r="O1593" s="50" t="s">
        <v>32</v>
      </c>
      <c r="P1593" s="50" t="s">
        <v>32</v>
      </c>
      <c r="Q1593" s="50" t="s">
        <v>3981</v>
      </c>
      <c r="R1593" s="50" t="s">
        <v>29</v>
      </c>
      <c r="S1593" s="50" t="s">
        <v>2751</v>
      </c>
      <c r="T1593" s="50" t="s">
        <v>2287</v>
      </c>
      <c r="U1593" s="50" t="s">
        <v>30</v>
      </c>
      <c r="V1593" s="50" t="str">
        <f>VLOOKUP(A1593,Register!$D$2:$N$1317,11,0)</f>
        <v>CWIP-DORMATORY (G+3) cane yard</v>
      </c>
      <c r="W1593" s="50" t="s">
        <v>29</v>
      </c>
      <c r="X1593" s="50" t="s">
        <v>29</v>
      </c>
    </row>
    <row r="1594" spans="1:24" ht="14.1" customHeight="1" x14ac:dyDescent="0.25">
      <c r="A1594" s="50" t="str">
        <f t="shared" si="24"/>
        <v>9100000040-0</v>
      </c>
      <c r="B1594" s="57" t="s">
        <v>29</v>
      </c>
      <c r="C1594" s="50" t="s">
        <v>29</v>
      </c>
      <c r="D1594" s="50" t="s">
        <v>4020</v>
      </c>
      <c r="E1594" s="50" t="s">
        <v>2814</v>
      </c>
      <c r="F1594" s="50" t="s">
        <v>29</v>
      </c>
      <c r="G1594" s="50" t="s">
        <v>29</v>
      </c>
      <c r="H1594" s="50" t="s">
        <v>2904</v>
      </c>
      <c r="I1594" s="58">
        <v>45380</v>
      </c>
      <c r="J1594" s="50" t="s">
        <v>2816</v>
      </c>
      <c r="K1594" s="59">
        <v>2902.11</v>
      </c>
      <c r="L1594" s="50" t="s">
        <v>37</v>
      </c>
      <c r="M1594" s="51" t="s">
        <v>2747</v>
      </c>
      <c r="N1594" s="50" t="s">
        <v>29</v>
      </c>
      <c r="O1594" s="50" t="s">
        <v>32</v>
      </c>
      <c r="P1594" s="50" t="s">
        <v>32</v>
      </c>
      <c r="Q1594" s="50" t="s">
        <v>4018</v>
      </c>
      <c r="R1594" s="50" t="s">
        <v>29</v>
      </c>
      <c r="S1594" s="50" t="s">
        <v>2751</v>
      </c>
      <c r="T1594" s="50" t="s">
        <v>2271</v>
      </c>
      <c r="U1594" s="50" t="s">
        <v>30</v>
      </c>
      <c r="V1594" s="50" t="str">
        <f>VLOOKUP(A1594,Register!$D$2:$N$1317,11,0)</f>
        <v>Two Room Set G+3</v>
      </c>
      <c r="W1594" s="50" t="s">
        <v>29</v>
      </c>
      <c r="X1594" s="50" t="s">
        <v>29</v>
      </c>
    </row>
    <row r="1595" spans="1:24" ht="14.1" customHeight="1" x14ac:dyDescent="0.25">
      <c r="A1595" s="50" t="str">
        <f t="shared" si="24"/>
        <v>9100000033-0</v>
      </c>
      <c r="B1595" s="57" t="s">
        <v>29</v>
      </c>
      <c r="C1595" s="50" t="s">
        <v>29</v>
      </c>
      <c r="D1595" s="50" t="s">
        <v>4021</v>
      </c>
      <c r="E1595" s="50" t="s">
        <v>2814</v>
      </c>
      <c r="F1595" s="50" t="s">
        <v>29</v>
      </c>
      <c r="G1595" s="50" t="s">
        <v>29</v>
      </c>
      <c r="H1595" s="50" t="s">
        <v>2904</v>
      </c>
      <c r="I1595" s="58">
        <v>45382</v>
      </c>
      <c r="J1595" s="50" t="s">
        <v>2816</v>
      </c>
      <c r="K1595" s="59">
        <v>1271.19</v>
      </c>
      <c r="L1595" s="50" t="s">
        <v>37</v>
      </c>
      <c r="M1595" s="51" t="s">
        <v>2747</v>
      </c>
      <c r="N1595" s="50" t="s">
        <v>29</v>
      </c>
      <c r="O1595" s="50" t="s">
        <v>32</v>
      </c>
      <c r="P1595" s="50" t="s">
        <v>32</v>
      </c>
      <c r="Q1595" s="50" t="s">
        <v>4022</v>
      </c>
      <c r="R1595" s="50" t="s">
        <v>29</v>
      </c>
      <c r="S1595" s="50" t="s">
        <v>2751</v>
      </c>
      <c r="T1595" s="50" t="s">
        <v>2257</v>
      </c>
      <c r="U1595" s="50" t="s">
        <v>30</v>
      </c>
      <c r="V1595" s="50" t="str">
        <f>VLOOKUP(A1595,Register!$D$2:$N$1317,11,0)</f>
        <v>CWIP - ADMIN BUILDING</v>
      </c>
      <c r="W1595" s="50" t="s">
        <v>29</v>
      </c>
      <c r="X1595" s="50" t="s">
        <v>29</v>
      </c>
    </row>
    <row r="1596" spans="1:24" ht="14.1" customHeight="1" x14ac:dyDescent="0.25">
      <c r="A1596" s="50" t="str">
        <f t="shared" si="24"/>
        <v>9100000033-0</v>
      </c>
      <c r="B1596" s="57" t="s">
        <v>29</v>
      </c>
      <c r="C1596" s="50" t="s">
        <v>29</v>
      </c>
      <c r="D1596" s="50" t="s">
        <v>4021</v>
      </c>
      <c r="E1596" s="50" t="s">
        <v>2814</v>
      </c>
      <c r="F1596" s="50" t="s">
        <v>29</v>
      </c>
      <c r="G1596" s="50" t="s">
        <v>29</v>
      </c>
      <c r="H1596" s="50" t="s">
        <v>2904</v>
      </c>
      <c r="I1596" s="58">
        <v>45382</v>
      </c>
      <c r="J1596" s="50" t="s">
        <v>2816</v>
      </c>
      <c r="K1596" s="59">
        <v>1864.41</v>
      </c>
      <c r="L1596" s="50" t="s">
        <v>37</v>
      </c>
      <c r="M1596" s="51" t="s">
        <v>2747</v>
      </c>
      <c r="N1596" s="50" t="s">
        <v>29</v>
      </c>
      <c r="O1596" s="50" t="s">
        <v>32</v>
      </c>
      <c r="P1596" s="50" t="s">
        <v>32</v>
      </c>
      <c r="Q1596" s="50" t="s">
        <v>4022</v>
      </c>
      <c r="R1596" s="50" t="s">
        <v>29</v>
      </c>
      <c r="S1596" s="50" t="s">
        <v>2751</v>
      </c>
      <c r="T1596" s="50" t="s">
        <v>2257</v>
      </c>
      <c r="U1596" s="50" t="s">
        <v>30</v>
      </c>
      <c r="V1596" s="50" t="str">
        <f>VLOOKUP(A1596,Register!$D$2:$N$1317,11,0)</f>
        <v>CWIP - ADMIN BUILDING</v>
      </c>
      <c r="W1596" s="50" t="s">
        <v>29</v>
      </c>
      <c r="X1596" s="50" t="s">
        <v>29</v>
      </c>
    </row>
    <row r="1597" spans="1:24" ht="14.1" customHeight="1" x14ac:dyDescent="0.25">
      <c r="A1597" s="50" t="str">
        <f t="shared" si="24"/>
        <v>9100000033-0</v>
      </c>
      <c r="B1597" s="57" t="s">
        <v>29</v>
      </c>
      <c r="C1597" s="50" t="s">
        <v>29</v>
      </c>
      <c r="D1597" s="50" t="s">
        <v>4021</v>
      </c>
      <c r="E1597" s="50" t="s">
        <v>2814</v>
      </c>
      <c r="F1597" s="50" t="s">
        <v>29</v>
      </c>
      <c r="G1597" s="50" t="s">
        <v>29</v>
      </c>
      <c r="H1597" s="50" t="s">
        <v>2904</v>
      </c>
      <c r="I1597" s="58">
        <v>45382</v>
      </c>
      <c r="J1597" s="50" t="s">
        <v>2816</v>
      </c>
      <c r="K1597" s="59">
        <v>32204</v>
      </c>
      <c r="L1597" s="50" t="s">
        <v>37</v>
      </c>
      <c r="M1597" s="51" t="s">
        <v>2747</v>
      </c>
      <c r="N1597" s="50" t="s">
        <v>29</v>
      </c>
      <c r="O1597" s="50" t="s">
        <v>32</v>
      </c>
      <c r="P1597" s="50" t="s">
        <v>32</v>
      </c>
      <c r="Q1597" s="50" t="s">
        <v>4022</v>
      </c>
      <c r="R1597" s="50" t="s">
        <v>29</v>
      </c>
      <c r="S1597" s="50" t="s">
        <v>2751</v>
      </c>
      <c r="T1597" s="50" t="s">
        <v>2257</v>
      </c>
      <c r="U1597" s="50" t="s">
        <v>30</v>
      </c>
      <c r="V1597" s="50" t="str">
        <f>VLOOKUP(A1597,Register!$D$2:$N$1317,11,0)</f>
        <v>CWIP - ADMIN BUILDING</v>
      </c>
      <c r="W1597" s="50" t="s">
        <v>29</v>
      </c>
      <c r="X1597" s="50" t="s">
        <v>29</v>
      </c>
    </row>
    <row r="1598" spans="1:24" ht="14.1" customHeight="1" x14ac:dyDescent="0.25">
      <c r="A1598" s="50" t="str">
        <f t="shared" si="24"/>
        <v>9100000033-0</v>
      </c>
      <c r="B1598" s="57" t="s">
        <v>29</v>
      </c>
      <c r="C1598" s="50" t="s">
        <v>29</v>
      </c>
      <c r="D1598" s="50" t="s">
        <v>4021</v>
      </c>
      <c r="E1598" s="50" t="s">
        <v>2814</v>
      </c>
      <c r="F1598" s="50" t="s">
        <v>29</v>
      </c>
      <c r="G1598" s="50" t="s">
        <v>29</v>
      </c>
      <c r="H1598" s="50" t="s">
        <v>2904</v>
      </c>
      <c r="I1598" s="58">
        <v>45382</v>
      </c>
      <c r="J1598" s="50" t="s">
        <v>2816</v>
      </c>
      <c r="K1598" s="59">
        <v>7215</v>
      </c>
      <c r="L1598" s="50" t="s">
        <v>37</v>
      </c>
      <c r="M1598" s="51" t="s">
        <v>2747</v>
      </c>
      <c r="N1598" s="50" t="s">
        <v>29</v>
      </c>
      <c r="O1598" s="50" t="s">
        <v>32</v>
      </c>
      <c r="P1598" s="50" t="s">
        <v>32</v>
      </c>
      <c r="Q1598" s="50" t="s">
        <v>4022</v>
      </c>
      <c r="R1598" s="50" t="s">
        <v>29</v>
      </c>
      <c r="S1598" s="50" t="s">
        <v>2751</v>
      </c>
      <c r="T1598" s="50" t="s">
        <v>2257</v>
      </c>
      <c r="U1598" s="50" t="s">
        <v>30</v>
      </c>
      <c r="V1598" s="50" t="str">
        <f>VLOOKUP(A1598,Register!$D$2:$N$1317,11,0)</f>
        <v>CWIP - ADMIN BUILDING</v>
      </c>
      <c r="W1598" s="50" t="s">
        <v>29</v>
      </c>
      <c r="X1598" s="50" t="s">
        <v>29</v>
      </c>
    </row>
    <row r="1599" spans="1:24" ht="14.1" customHeight="1" x14ac:dyDescent="0.25">
      <c r="A1599" s="50" t="str">
        <f t="shared" si="24"/>
        <v>9100000025-0</v>
      </c>
      <c r="B1599" s="57" t="s">
        <v>29</v>
      </c>
      <c r="C1599" s="50" t="s">
        <v>29</v>
      </c>
      <c r="D1599" s="50" t="s">
        <v>4023</v>
      </c>
      <c r="E1599" s="50" t="s">
        <v>2814</v>
      </c>
      <c r="F1599" s="50" t="s">
        <v>29</v>
      </c>
      <c r="G1599" s="50" t="s">
        <v>29</v>
      </c>
      <c r="H1599" s="50" t="s">
        <v>2904</v>
      </c>
      <c r="I1599" s="58">
        <v>45382</v>
      </c>
      <c r="J1599" s="50" t="s">
        <v>2816</v>
      </c>
      <c r="K1599" s="59">
        <v>82541.009999999995</v>
      </c>
      <c r="L1599" s="50" t="s">
        <v>37</v>
      </c>
      <c r="M1599" s="51" t="s">
        <v>2747</v>
      </c>
      <c r="N1599" s="50" t="s">
        <v>29</v>
      </c>
      <c r="O1599" s="50" t="s">
        <v>32</v>
      </c>
      <c r="P1599" s="50" t="s">
        <v>32</v>
      </c>
      <c r="Q1599" s="50" t="s">
        <v>4024</v>
      </c>
      <c r="R1599" s="50" t="s">
        <v>29</v>
      </c>
      <c r="S1599" s="50" t="s">
        <v>2751</v>
      </c>
      <c r="T1599" s="50" t="s">
        <v>2238</v>
      </c>
      <c r="U1599" s="50" t="s">
        <v>30</v>
      </c>
      <c r="V1599" s="50" t="str">
        <f>VLOOKUP(A1599,Register!$D$2:$N$1317,11,0)</f>
        <v>CWIP - SWAMI NARAYAN HALL</v>
      </c>
      <c r="W1599" s="50" t="s">
        <v>29</v>
      </c>
      <c r="X1599" s="50" t="s">
        <v>29</v>
      </c>
    </row>
    <row r="1600" spans="1:24" ht="14.1" customHeight="1" x14ac:dyDescent="0.25">
      <c r="A1600" s="50" t="str">
        <f t="shared" si="24"/>
        <v>9100000025-0</v>
      </c>
      <c r="B1600" s="57" t="s">
        <v>29</v>
      </c>
      <c r="C1600" s="50" t="s">
        <v>29</v>
      </c>
      <c r="D1600" s="50" t="s">
        <v>4023</v>
      </c>
      <c r="E1600" s="50" t="s">
        <v>2814</v>
      </c>
      <c r="F1600" s="50" t="s">
        <v>29</v>
      </c>
      <c r="G1600" s="50" t="s">
        <v>29</v>
      </c>
      <c r="H1600" s="50" t="s">
        <v>2904</v>
      </c>
      <c r="I1600" s="58">
        <v>45382</v>
      </c>
      <c r="J1600" s="50" t="s">
        <v>2816</v>
      </c>
      <c r="K1600" s="59">
        <v>82541.009999999995</v>
      </c>
      <c r="L1600" s="50" t="s">
        <v>37</v>
      </c>
      <c r="M1600" s="51" t="s">
        <v>2747</v>
      </c>
      <c r="N1600" s="50" t="s">
        <v>29</v>
      </c>
      <c r="O1600" s="50" t="s">
        <v>32</v>
      </c>
      <c r="P1600" s="50" t="s">
        <v>32</v>
      </c>
      <c r="Q1600" s="50" t="s">
        <v>4024</v>
      </c>
      <c r="R1600" s="50" t="s">
        <v>29</v>
      </c>
      <c r="S1600" s="50" t="s">
        <v>2751</v>
      </c>
      <c r="T1600" s="50" t="s">
        <v>2238</v>
      </c>
      <c r="U1600" s="50" t="s">
        <v>30</v>
      </c>
      <c r="V1600" s="50" t="str">
        <f>VLOOKUP(A1600,Register!$D$2:$N$1317,11,0)</f>
        <v>CWIP - SWAMI NARAYAN HALL</v>
      </c>
      <c r="W1600" s="50" t="s">
        <v>29</v>
      </c>
      <c r="X1600" s="50" t="s">
        <v>29</v>
      </c>
    </row>
    <row r="1601" spans="1:24" ht="14.1" customHeight="1" x14ac:dyDescent="0.25">
      <c r="A1601" s="50" t="str">
        <f t="shared" si="24"/>
        <v>9100000025-0</v>
      </c>
      <c r="B1601" s="57" t="s">
        <v>29</v>
      </c>
      <c r="C1601" s="50" t="s">
        <v>29</v>
      </c>
      <c r="D1601" s="50" t="s">
        <v>4023</v>
      </c>
      <c r="E1601" s="50" t="s">
        <v>2814</v>
      </c>
      <c r="F1601" s="50" t="s">
        <v>29</v>
      </c>
      <c r="G1601" s="50" t="s">
        <v>29</v>
      </c>
      <c r="H1601" s="50" t="s">
        <v>2904</v>
      </c>
      <c r="I1601" s="58">
        <v>45382</v>
      </c>
      <c r="J1601" s="50" t="s">
        <v>2816</v>
      </c>
      <c r="K1601" s="59">
        <v>79182</v>
      </c>
      <c r="L1601" s="50" t="s">
        <v>37</v>
      </c>
      <c r="M1601" s="51" t="s">
        <v>2747</v>
      </c>
      <c r="N1601" s="50" t="s">
        <v>29</v>
      </c>
      <c r="O1601" s="50" t="s">
        <v>32</v>
      </c>
      <c r="P1601" s="50" t="s">
        <v>32</v>
      </c>
      <c r="Q1601" s="50" t="s">
        <v>4024</v>
      </c>
      <c r="R1601" s="50" t="s">
        <v>29</v>
      </c>
      <c r="S1601" s="50" t="s">
        <v>2751</v>
      </c>
      <c r="T1601" s="50" t="s">
        <v>2238</v>
      </c>
      <c r="U1601" s="50" t="s">
        <v>30</v>
      </c>
      <c r="V1601" s="50" t="str">
        <f>VLOOKUP(A1601,Register!$D$2:$N$1317,11,0)</f>
        <v>CWIP - SWAMI NARAYAN HALL</v>
      </c>
      <c r="W1601" s="50" t="s">
        <v>29</v>
      </c>
      <c r="X1601" s="50" t="s">
        <v>29</v>
      </c>
    </row>
    <row r="1602" spans="1:24" ht="14.1" customHeight="1" x14ac:dyDescent="0.25">
      <c r="A1602" s="50" t="str">
        <f t="shared" si="24"/>
        <v>9100000025-0</v>
      </c>
      <c r="B1602" s="57" t="s">
        <v>29</v>
      </c>
      <c r="C1602" s="50" t="s">
        <v>29</v>
      </c>
      <c r="D1602" s="50" t="s">
        <v>4023</v>
      </c>
      <c r="E1602" s="50" t="s">
        <v>2814</v>
      </c>
      <c r="F1602" s="50" t="s">
        <v>29</v>
      </c>
      <c r="G1602" s="50" t="s">
        <v>29</v>
      </c>
      <c r="H1602" s="50" t="s">
        <v>2904</v>
      </c>
      <c r="I1602" s="58">
        <v>45382</v>
      </c>
      <c r="J1602" s="50" t="s">
        <v>2816</v>
      </c>
      <c r="K1602" s="59">
        <v>80088.36</v>
      </c>
      <c r="L1602" s="50" t="s">
        <v>37</v>
      </c>
      <c r="M1602" s="51" t="s">
        <v>2747</v>
      </c>
      <c r="N1602" s="50" t="s">
        <v>29</v>
      </c>
      <c r="O1602" s="50" t="s">
        <v>32</v>
      </c>
      <c r="P1602" s="50" t="s">
        <v>32</v>
      </c>
      <c r="Q1602" s="50" t="s">
        <v>4024</v>
      </c>
      <c r="R1602" s="50" t="s">
        <v>29</v>
      </c>
      <c r="S1602" s="50" t="s">
        <v>2751</v>
      </c>
      <c r="T1602" s="50" t="s">
        <v>2238</v>
      </c>
      <c r="U1602" s="50" t="s">
        <v>30</v>
      </c>
      <c r="V1602" s="50" t="str">
        <f>VLOOKUP(A1602,Register!$D$2:$N$1317,11,0)</f>
        <v>CWIP - SWAMI NARAYAN HALL</v>
      </c>
      <c r="W1602" s="50" t="s">
        <v>29</v>
      </c>
      <c r="X1602" s="50" t="s">
        <v>29</v>
      </c>
    </row>
    <row r="1603" spans="1:24" ht="14.1" customHeight="1" x14ac:dyDescent="0.25">
      <c r="A1603" s="50" t="str">
        <f t="shared" ref="A1603:A1666" si="25">CONCATENATE(T1603,"-",U1603)</f>
        <v>9100000025-0</v>
      </c>
      <c r="B1603" s="57" t="s">
        <v>29</v>
      </c>
      <c r="C1603" s="50" t="s">
        <v>29</v>
      </c>
      <c r="D1603" s="50" t="s">
        <v>4023</v>
      </c>
      <c r="E1603" s="50" t="s">
        <v>2814</v>
      </c>
      <c r="F1603" s="50" t="s">
        <v>29</v>
      </c>
      <c r="G1603" s="50" t="s">
        <v>29</v>
      </c>
      <c r="H1603" s="50" t="s">
        <v>2904</v>
      </c>
      <c r="I1603" s="58">
        <v>45382</v>
      </c>
      <c r="J1603" s="50" t="s">
        <v>2816</v>
      </c>
      <c r="K1603" s="59">
        <v>17430</v>
      </c>
      <c r="L1603" s="50" t="s">
        <v>37</v>
      </c>
      <c r="M1603" s="51" t="s">
        <v>2747</v>
      </c>
      <c r="N1603" s="50" t="s">
        <v>29</v>
      </c>
      <c r="O1603" s="50" t="s">
        <v>32</v>
      </c>
      <c r="P1603" s="50" t="s">
        <v>32</v>
      </c>
      <c r="Q1603" s="50" t="s">
        <v>4024</v>
      </c>
      <c r="R1603" s="50" t="s">
        <v>29</v>
      </c>
      <c r="S1603" s="50" t="s">
        <v>2751</v>
      </c>
      <c r="T1603" s="50" t="s">
        <v>2238</v>
      </c>
      <c r="U1603" s="50" t="s">
        <v>30</v>
      </c>
      <c r="V1603" s="50" t="str">
        <f>VLOOKUP(A1603,Register!$D$2:$N$1317,11,0)</f>
        <v>CWIP - SWAMI NARAYAN HALL</v>
      </c>
      <c r="W1603" s="50" t="s">
        <v>29</v>
      </c>
      <c r="X1603" s="50" t="s">
        <v>29</v>
      </c>
    </row>
    <row r="1604" spans="1:24" ht="14.1" customHeight="1" x14ac:dyDescent="0.25">
      <c r="A1604" s="50" t="str">
        <f t="shared" si="25"/>
        <v>9100000033-0</v>
      </c>
      <c r="B1604" s="57" t="s">
        <v>29</v>
      </c>
      <c r="C1604" s="50" t="s">
        <v>29</v>
      </c>
      <c r="D1604" s="50" t="s">
        <v>4025</v>
      </c>
      <c r="E1604" s="50" t="s">
        <v>2814</v>
      </c>
      <c r="F1604" s="50" t="s">
        <v>29</v>
      </c>
      <c r="G1604" s="50" t="s">
        <v>29</v>
      </c>
      <c r="H1604" s="50" t="s">
        <v>2904</v>
      </c>
      <c r="I1604" s="58">
        <v>45180</v>
      </c>
      <c r="J1604" s="50" t="s">
        <v>2872</v>
      </c>
      <c r="K1604" s="59">
        <v>-368605.69</v>
      </c>
      <c r="L1604" s="50" t="s">
        <v>37</v>
      </c>
      <c r="M1604" s="51" t="s">
        <v>2747</v>
      </c>
      <c r="N1604" s="50" t="s">
        <v>29</v>
      </c>
      <c r="O1604" s="50" t="s">
        <v>32</v>
      </c>
      <c r="P1604" s="50" t="s">
        <v>32</v>
      </c>
      <c r="Q1604" s="50" t="s">
        <v>4026</v>
      </c>
      <c r="R1604" s="50" t="s">
        <v>29</v>
      </c>
      <c r="S1604" s="50" t="s">
        <v>2751</v>
      </c>
      <c r="T1604" s="50" t="s">
        <v>2257</v>
      </c>
      <c r="U1604" s="50" t="s">
        <v>30</v>
      </c>
      <c r="V1604" s="50" t="str">
        <f>VLOOKUP(A1604,Register!$D$2:$N$1317,11,0)</f>
        <v>CWIP - ADMIN BUILDING</v>
      </c>
      <c r="W1604" s="50" t="s">
        <v>29</v>
      </c>
      <c r="X1604" s="50" t="s">
        <v>29</v>
      </c>
    </row>
    <row r="1605" spans="1:24" ht="14.1" customHeight="1" x14ac:dyDescent="0.25">
      <c r="A1605" s="50" t="str">
        <f t="shared" si="25"/>
        <v>9100000033-0</v>
      </c>
      <c r="B1605" s="57" t="s">
        <v>29</v>
      </c>
      <c r="C1605" s="50" t="s">
        <v>29</v>
      </c>
      <c r="D1605" s="50" t="s">
        <v>4025</v>
      </c>
      <c r="E1605" s="50" t="s">
        <v>2814</v>
      </c>
      <c r="F1605" s="50" t="s">
        <v>29</v>
      </c>
      <c r="G1605" s="50" t="s">
        <v>29</v>
      </c>
      <c r="H1605" s="50" t="s">
        <v>2904</v>
      </c>
      <c r="I1605" s="58">
        <v>45180</v>
      </c>
      <c r="J1605" s="50" t="s">
        <v>2872</v>
      </c>
      <c r="K1605" s="59">
        <v>-10754.36</v>
      </c>
      <c r="L1605" s="50" t="s">
        <v>37</v>
      </c>
      <c r="M1605" s="51" t="s">
        <v>2747</v>
      </c>
      <c r="N1605" s="50" t="s">
        <v>29</v>
      </c>
      <c r="O1605" s="50" t="s">
        <v>32</v>
      </c>
      <c r="P1605" s="50" t="s">
        <v>32</v>
      </c>
      <c r="Q1605" s="50" t="s">
        <v>4026</v>
      </c>
      <c r="R1605" s="50" t="s">
        <v>29</v>
      </c>
      <c r="S1605" s="50" t="s">
        <v>2751</v>
      </c>
      <c r="T1605" s="50" t="s">
        <v>2257</v>
      </c>
      <c r="U1605" s="50" t="s">
        <v>30</v>
      </c>
      <c r="V1605" s="50" t="str">
        <f>VLOOKUP(A1605,Register!$D$2:$N$1317,11,0)</f>
        <v>CWIP - ADMIN BUILDING</v>
      </c>
      <c r="W1605" s="50" t="s">
        <v>29</v>
      </c>
      <c r="X1605" s="50" t="s">
        <v>29</v>
      </c>
    </row>
    <row r="1606" spans="1:24" ht="14.1" customHeight="1" x14ac:dyDescent="0.25">
      <c r="A1606" s="50" t="str">
        <f t="shared" si="25"/>
        <v>9100000033-0</v>
      </c>
      <c r="B1606" s="57" t="s">
        <v>29</v>
      </c>
      <c r="C1606" s="50" t="s">
        <v>29</v>
      </c>
      <c r="D1606" s="50" t="s">
        <v>4025</v>
      </c>
      <c r="E1606" s="50" t="s">
        <v>2814</v>
      </c>
      <c r="F1606" s="50" t="s">
        <v>29</v>
      </c>
      <c r="G1606" s="50" t="s">
        <v>29</v>
      </c>
      <c r="H1606" s="50" t="s">
        <v>2904</v>
      </c>
      <c r="I1606" s="58">
        <v>45180</v>
      </c>
      <c r="J1606" s="50" t="s">
        <v>2872</v>
      </c>
      <c r="K1606" s="59">
        <v>-55347.87</v>
      </c>
      <c r="L1606" s="50" t="s">
        <v>37</v>
      </c>
      <c r="M1606" s="51" t="s">
        <v>2747</v>
      </c>
      <c r="N1606" s="50" t="s">
        <v>29</v>
      </c>
      <c r="O1606" s="50" t="s">
        <v>32</v>
      </c>
      <c r="P1606" s="50" t="s">
        <v>32</v>
      </c>
      <c r="Q1606" s="50" t="s">
        <v>4026</v>
      </c>
      <c r="R1606" s="50" t="s">
        <v>29</v>
      </c>
      <c r="S1606" s="50" t="s">
        <v>2751</v>
      </c>
      <c r="T1606" s="50" t="s">
        <v>2257</v>
      </c>
      <c r="U1606" s="50" t="s">
        <v>30</v>
      </c>
      <c r="V1606" s="50" t="str">
        <f>VLOOKUP(A1606,Register!$D$2:$N$1317,11,0)</f>
        <v>CWIP - ADMIN BUILDING</v>
      </c>
      <c r="W1606" s="50" t="s">
        <v>29</v>
      </c>
      <c r="X1606" s="50" t="s">
        <v>29</v>
      </c>
    </row>
    <row r="1607" spans="1:24" ht="14.1" customHeight="1" x14ac:dyDescent="0.25">
      <c r="A1607" s="50" t="str">
        <f t="shared" si="25"/>
        <v>9100000026-0</v>
      </c>
      <c r="B1607" s="57" t="s">
        <v>29</v>
      </c>
      <c r="C1607" s="50" t="s">
        <v>29</v>
      </c>
      <c r="D1607" s="50" t="s">
        <v>4027</v>
      </c>
      <c r="E1607" s="50" t="s">
        <v>2814</v>
      </c>
      <c r="F1607" s="50" t="s">
        <v>29</v>
      </c>
      <c r="G1607" s="50" t="s">
        <v>29</v>
      </c>
      <c r="H1607" s="50" t="s">
        <v>4028</v>
      </c>
      <c r="I1607" s="58">
        <v>45066</v>
      </c>
      <c r="J1607" s="50" t="s">
        <v>2816</v>
      </c>
      <c r="K1607" s="59">
        <v>46660.25</v>
      </c>
      <c r="L1607" s="50" t="s">
        <v>37</v>
      </c>
      <c r="M1607" s="51" t="s">
        <v>2747</v>
      </c>
      <c r="N1607" s="50" t="s">
        <v>29</v>
      </c>
      <c r="O1607" s="50" t="s">
        <v>32</v>
      </c>
      <c r="P1607" s="50" t="s">
        <v>32</v>
      </c>
      <c r="Q1607" s="50" t="s">
        <v>29</v>
      </c>
      <c r="R1607" s="50" t="s">
        <v>29</v>
      </c>
      <c r="S1607" s="50" t="s">
        <v>2751</v>
      </c>
      <c r="T1607" s="50" t="s">
        <v>2240</v>
      </c>
      <c r="U1607" s="50" t="s">
        <v>30</v>
      </c>
      <c r="V1607" s="50" t="str">
        <f>VLOOKUP(A1607,Register!$D$2:$N$1317,11,0)</f>
        <v>One Room Set (G+3)</v>
      </c>
      <c r="W1607" s="50" t="s">
        <v>4029</v>
      </c>
      <c r="X1607" s="50" t="s">
        <v>2236</v>
      </c>
    </row>
    <row r="1608" spans="1:24" ht="14.1" customHeight="1" x14ac:dyDescent="0.25">
      <c r="A1608" s="50" t="str">
        <f t="shared" si="25"/>
        <v>9100000026-0</v>
      </c>
      <c r="B1608" s="57" t="s">
        <v>29</v>
      </c>
      <c r="C1608" s="50" t="s">
        <v>29</v>
      </c>
      <c r="D1608" s="50" t="s">
        <v>4027</v>
      </c>
      <c r="E1608" s="50" t="s">
        <v>2814</v>
      </c>
      <c r="F1608" s="50" t="s">
        <v>29</v>
      </c>
      <c r="G1608" s="50" t="s">
        <v>29</v>
      </c>
      <c r="H1608" s="50" t="s">
        <v>4028</v>
      </c>
      <c r="I1608" s="58">
        <v>45066</v>
      </c>
      <c r="J1608" s="50" t="s">
        <v>2816</v>
      </c>
      <c r="K1608" s="59">
        <v>53144.26</v>
      </c>
      <c r="L1608" s="50" t="s">
        <v>37</v>
      </c>
      <c r="M1608" s="51" t="s">
        <v>2747</v>
      </c>
      <c r="N1608" s="50" t="s">
        <v>29</v>
      </c>
      <c r="O1608" s="50" t="s">
        <v>32</v>
      </c>
      <c r="P1608" s="50" t="s">
        <v>32</v>
      </c>
      <c r="Q1608" s="50" t="s">
        <v>29</v>
      </c>
      <c r="R1608" s="50" t="s">
        <v>29</v>
      </c>
      <c r="S1608" s="50" t="s">
        <v>2751</v>
      </c>
      <c r="T1608" s="50" t="s">
        <v>2240</v>
      </c>
      <c r="U1608" s="50" t="s">
        <v>30</v>
      </c>
      <c r="V1608" s="50" t="str">
        <f>VLOOKUP(A1608,Register!$D$2:$N$1317,11,0)</f>
        <v>One Room Set (G+3)</v>
      </c>
      <c r="W1608" s="50" t="s">
        <v>4029</v>
      </c>
      <c r="X1608" s="50" t="s">
        <v>2236</v>
      </c>
    </row>
    <row r="1609" spans="1:24" ht="14.1" customHeight="1" x14ac:dyDescent="0.25">
      <c r="A1609" s="50" t="str">
        <f t="shared" si="25"/>
        <v>9100000026-0</v>
      </c>
      <c r="B1609" s="57" t="s">
        <v>29</v>
      </c>
      <c r="C1609" s="50" t="s">
        <v>29</v>
      </c>
      <c r="D1609" s="50" t="s">
        <v>4027</v>
      </c>
      <c r="E1609" s="50" t="s">
        <v>2814</v>
      </c>
      <c r="F1609" s="50" t="s">
        <v>29</v>
      </c>
      <c r="G1609" s="50" t="s">
        <v>29</v>
      </c>
      <c r="H1609" s="50" t="s">
        <v>4028</v>
      </c>
      <c r="I1609" s="58">
        <v>45066</v>
      </c>
      <c r="J1609" s="50" t="s">
        <v>2816</v>
      </c>
      <c r="K1609" s="59">
        <v>56845.69</v>
      </c>
      <c r="L1609" s="50" t="s">
        <v>37</v>
      </c>
      <c r="M1609" s="51" t="s">
        <v>2747</v>
      </c>
      <c r="N1609" s="50" t="s">
        <v>29</v>
      </c>
      <c r="O1609" s="50" t="s">
        <v>32</v>
      </c>
      <c r="P1609" s="50" t="s">
        <v>32</v>
      </c>
      <c r="Q1609" s="50" t="s">
        <v>29</v>
      </c>
      <c r="R1609" s="50" t="s">
        <v>29</v>
      </c>
      <c r="S1609" s="50" t="s">
        <v>2751</v>
      </c>
      <c r="T1609" s="50" t="s">
        <v>2240</v>
      </c>
      <c r="U1609" s="50" t="s">
        <v>30</v>
      </c>
      <c r="V1609" s="50" t="str">
        <f>VLOOKUP(A1609,Register!$D$2:$N$1317,11,0)</f>
        <v>One Room Set (G+3)</v>
      </c>
      <c r="W1609" s="50" t="s">
        <v>4029</v>
      </c>
      <c r="X1609" s="50" t="s">
        <v>2236</v>
      </c>
    </row>
    <row r="1610" spans="1:24" ht="14.1" customHeight="1" x14ac:dyDescent="0.25">
      <c r="A1610" s="50" t="str">
        <f t="shared" si="25"/>
        <v>9100000026-0</v>
      </c>
      <c r="B1610" s="57" t="s">
        <v>29</v>
      </c>
      <c r="C1610" s="50" t="s">
        <v>29</v>
      </c>
      <c r="D1610" s="50" t="s">
        <v>4027</v>
      </c>
      <c r="E1610" s="50" t="s">
        <v>2814</v>
      </c>
      <c r="F1610" s="50" t="s">
        <v>29</v>
      </c>
      <c r="G1610" s="50" t="s">
        <v>29</v>
      </c>
      <c r="H1610" s="50" t="s">
        <v>4028</v>
      </c>
      <c r="I1610" s="58">
        <v>45066</v>
      </c>
      <c r="J1610" s="50" t="s">
        <v>2816</v>
      </c>
      <c r="K1610" s="59">
        <v>82207.679999999993</v>
      </c>
      <c r="L1610" s="50" t="s">
        <v>37</v>
      </c>
      <c r="M1610" s="51" t="s">
        <v>2747</v>
      </c>
      <c r="N1610" s="50" t="s">
        <v>29</v>
      </c>
      <c r="O1610" s="50" t="s">
        <v>32</v>
      </c>
      <c r="P1610" s="50" t="s">
        <v>32</v>
      </c>
      <c r="Q1610" s="50" t="s">
        <v>29</v>
      </c>
      <c r="R1610" s="50" t="s">
        <v>29</v>
      </c>
      <c r="S1610" s="50" t="s">
        <v>2751</v>
      </c>
      <c r="T1610" s="50" t="s">
        <v>2240</v>
      </c>
      <c r="U1610" s="50" t="s">
        <v>30</v>
      </c>
      <c r="V1610" s="50" t="str">
        <f>VLOOKUP(A1610,Register!$D$2:$N$1317,11,0)</f>
        <v>One Room Set (G+3)</v>
      </c>
      <c r="W1610" s="50" t="s">
        <v>4029</v>
      </c>
      <c r="X1610" s="50" t="s">
        <v>2236</v>
      </c>
    </row>
    <row r="1611" spans="1:24" ht="14.1" customHeight="1" x14ac:dyDescent="0.25">
      <c r="A1611" s="50" t="str">
        <f t="shared" si="25"/>
        <v>9100000026-0</v>
      </c>
      <c r="B1611" s="57" t="s">
        <v>29</v>
      </c>
      <c r="C1611" s="50" t="s">
        <v>29</v>
      </c>
      <c r="D1611" s="50" t="s">
        <v>4027</v>
      </c>
      <c r="E1611" s="50" t="s">
        <v>2814</v>
      </c>
      <c r="F1611" s="50" t="s">
        <v>29</v>
      </c>
      <c r="G1611" s="50" t="s">
        <v>29</v>
      </c>
      <c r="H1611" s="50" t="s">
        <v>4028</v>
      </c>
      <c r="I1611" s="58">
        <v>45066</v>
      </c>
      <c r="J1611" s="50" t="s">
        <v>2816</v>
      </c>
      <c r="K1611" s="59">
        <v>727.65</v>
      </c>
      <c r="L1611" s="50" t="s">
        <v>37</v>
      </c>
      <c r="M1611" s="51" t="s">
        <v>2747</v>
      </c>
      <c r="N1611" s="50" t="s">
        <v>29</v>
      </c>
      <c r="O1611" s="50" t="s">
        <v>32</v>
      </c>
      <c r="P1611" s="50" t="s">
        <v>32</v>
      </c>
      <c r="Q1611" s="50" t="s">
        <v>29</v>
      </c>
      <c r="R1611" s="50" t="s">
        <v>29</v>
      </c>
      <c r="S1611" s="50" t="s">
        <v>2751</v>
      </c>
      <c r="T1611" s="50" t="s">
        <v>2240</v>
      </c>
      <c r="U1611" s="50" t="s">
        <v>30</v>
      </c>
      <c r="V1611" s="50" t="str">
        <f>VLOOKUP(A1611,Register!$D$2:$N$1317,11,0)</f>
        <v>One Room Set (G+3)</v>
      </c>
      <c r="W1611" s="50" t="s">
        <v>4029</v>
      </c>
      <c r="X1611" s="50" t="s">
        <v>2236</v>
      </c>
    </row>
    <row r="1612" spans="1:24" ht="14.1" customHeight="1" x14ac:dyDescent="0.25">
      <c r="A1612" s="50" t="str">
        <f t="shared" si="25"/>
        <v>9100000026-0</v>
      </c>
      <c r="B1612" s="57" t="s">
        <v>29</v>
      </c>
      <c r="C1612" s="50" t="s">
        <v>29</v>
      </c>
      <c r="D1612" s="50" t="s">
        <v>4027</v>
      </c>
      <c r="E1612" s="50" t="s">
        <v>2814</v>
      </c>
      <c r="F1612" s="50" t="s">
        <v>29</v>
      </c>
      <c r="G1612" s="50" t="s">
        <v>29</v>
      </c>
      <c r="H1612" s="50" t="s">
        <v>4028</v>
      </c>
      <c r="I1612" s="58">
        <v>45066</v>
      </c>
      <c r="J1612" s="50" t="s">
        <v>2816</v>
      </c>
      <c r="K1612" s="59">
        <v>15926.98</v>
      </c>
      <c r="L1612" s="50" t="s">
        <v>37</v>
      </c>
      <c r="M1612" s="51" t="s">
        <v>2747</v>
      </c>
      <c r="N1612" s="50" t="s">
        <v>29</v>
      </c>
      <c r="O1612" s="50" t="s">
        <v>32</v>
      </c>
      <c r="P1612" s="50" t="s">
        <v>32</v>
      </c>
      <c r="Q1612" s="50" t="s">
        <v>29</v>
      </c>
      <c r="R1612" s="50" t="s">
        <v>29</v>
      </c>
      <c r="S1612" s="50" t="s">
        <v>2751</v>
      </c>
      <c r="T1612" s="50" t="s">
        <v>2240</v>
      </c>
      <c r="U1612" s="50" t="s">
        <v>30</v>
      </c>
      <c r="V1612" s="50" t="str">
        <f>VLOOKUP(A1612,Register!$D$2:$N$1317,11,0)</f>
        <v>One Room Set (G+3)</v>
      </c>
      <c r="W1612" s="50" t="s">
        <v>4029</v>
      </c>
      <c r="X1612" s="50" t="s">
        <v>2236</v>
      </c>
    </row>
    <row r="1613" spans="1:24" ht="14.1" customHeight="1" x14ac:dyDescent="0.25">
      <c r="A1613" s="50" t="str">
        <f t="shared" si="25"/>
        <v>9100000017-0</v>
      </c>
      <c r="B1613" s="57" t="s">
        <v>29</v>
      </c>
      <c r="C1613" s="50" t="s">
        <v>29</v>
      </c>
      <c r="D1613" s="50" t="s">
        <v>4030</v>
      </c>
      <c r="E1613" s="50" t="s">
        <v>2814</v>
      </c>
      <c r="F1613" s="50" t="s">
        <v>29</v>
      </c>
      <c r="G1613" s="50" t="s">
        <v>29</v>
      </c>
      <c r="H1613" s="50" t="s">
        <v>4028</v>
      </c>
      <c r="I1613" s="58">
        <v>45085</v>
      </c>
      <c r="J1613" s="50" t="s">
        <v>2816</v>
      </c>
      <c r="K1613" s="59">
        <v>15000</v>
      </c>
      <c r="L1613" s="50" t="s">
        <v>37</v>
      </c>
      <c r="M1613" s="51" t="s">
        <v>2747</v>
      </c>
      <c r="N1613" s="50" t="s">
        <v>29</v>
      </c>
      <c r="O1613" s="50" t="s">
        <v>32</v>
      </c>
      <c r="P1613" s="50" t="s">
        <v>32</v>
      </c>
      <c r="Q1613" s="50" t="s">
        <v>29</v>
      </c>
      <c r="R1613" s="50" t="s">
        <v>29</v>
      </c>
      <c r="S1613" s="50" t="s">
        <v>2751</v>
      </c>
      <c r="T1613" s="50" t="s">
        <v>2218</v>
      </c>
      <c r="U1613" s="50" t="s">
        <v>30</v>
      </c>
      <c r="V1613" s="50" t="str">
        <f>VLOOKUP(A1613,Register!$D$2:$N$1317,11,0)</f>
        <v>CWIP- Waiting Rooms &amp; Security Room</v>
      </c>
      <c r="W1613" s="50" t="s">
        <v>4031</v>
      </c>
      <c r="X1613" s="50" t="s">
        <v>2330</v>
      </c>
    </row>
    <row r="1614" spans="1:24" ht="14.1" customHeight="1" x14ac:dyDescent="0.25">
      <c r="A1614" s="50" t="str">
        <f t="shared" si="25"/>
        <v>9100000025-0</v>
      </c>
      <c r="B1614" s="57" t="s">
        <v>29</v>
      </c>
      <c r="C1614" s="50" t="s">
        <v>29</v>
      </c>
      <c r="D1614" s="50" t="s">
        <v>4032</v>
      </c>
      <c r="E1614" s="50" t="s">
        <v>2814</v>
      </c>
      <c r="F1614" s="50" t="s">
        <v>29</v>
      </c>
      <c r="G1614" s="50" t="s">
        <v>29</v>
      </c>
      <c r="H1614" s="50" t="s">
        <v>4028</v>
      </c>
      <c r="I1614" s="58">
        <v>45085</v>
      </c>
      <c r="J1614" s="50" t="s">
        <v>2816</v>
      </c>
      <c r="K1614" s="59">
        <v>4270.32</v>
      </c>
      <c r="L1614" s="50" t="s">
        <v>37</v>
      </c>
      <c r="M1614" s="51" t="s">
        <v>2747</v>
      </c>
      <c r="N1614" s="50" t="s">
        <v>29</v>
      </c>
      <c r="O1614" s="50" t="s">
        <v>32</v>
      </c>
      <c r="P1614" s="50" t="s">
        <v>32</v>
      </c>
      <c r="Q1614" s="50" t="s">
        <v>29</v>
      </c>
      <c r="R1614" s="50" t="s">
        <v>29</v>
      </c>
      <c r="S1614" s="50" t="s">
        <v>2751</v>
      </c>
      <c r="T1614" s="50" t="s">
        <v>2238</v>
      </c>
      <c r="U1614" s="50" t="s">
        <v>30</v>
      </c>
      <c r="V1614" s="50" t="str">
        <f>VLOOKUP(A1614,Register!$D$2:$N$1317,11,0)</f>
        <v>CWIP - SWAMI NARAYAN HALL</v>
      </c>
      <c r="W1614" s="50" t="s">
        <v>4033</v>
      </c>
      <c r="X1614" s="50" t="s">
        <v>2330</v>
      </c>
    </row>
    <row r="1615" spans="1:24" ht="14.1" customHeight="1" x14ac:dyDescent="0.25">
      <c r="A1615" s="50" t="str">
        <f t="shared" si="25"/>
        <v>9100000025-0</v>
      </c>
      <c r="B1615" s="57" t="s">
        <v>29</v>
      </c>
      <c r="C1615" s="50" t="s">
        <v>29</v>
      </c>
      <c r="D1615" s="50" t="s">
        <v>4032</v>
      </c>
      <c r="E1615" s="50" t="s">
        <v>2814</v>
      </c>
      <c r="F1615" s="50" t="s">
        <v>29</v>
      </c>
      <c r="G1615" s="50" t="s">
        <v>29</v>
      </c>
      <c r="H1615" s="50" t="s">
        <v>4028</v>
      </c>
      <c r="I1615" s="58">
        <v>45085</v>
      </c>
      <c r="J1615" s="50" t="s">
        <v>2816</v>
      </c>
      <c r="K1615" s="59">
        <v>52118.31</v>
      </c>
      <c r="L1615" s="50" t="s">
        <v>37</v>
      </c>
      <c r="M1615" s="51" t="s">
        <v>2747</v>
      </c>
      <c r="N1615" s="50" t="s">
        <v>29</v>
      </c>
      <c r="O1615" s="50" t="s">
        <v>32</v>
      </c>
      <c r="P1615" s="50" t="s">
        <v>32</v>
      </c>
      <c r="Q1615" s="50" t="s">
        <v>29</v>
      </c>
      <c r="R1615" s="50" t="s">
        <v>29</v>
      </c>
      <c r="S1615" s="50" t="s">
        <v>2751</v>
      </c>
      <c r="T1615" s="50" t="s">
        <v>2238</v>
      </c>
      <c r="U1615" s="50" t="s">
        <v>30</v>
      </c>
      <c r="V1615" s="50" t="str">
        <f>VLOOKUP(A1615,Register!$D$2:$N$1317,11,0)</f>
        <v>CWIP - SWAMI NARAYAN HALL</v>
      </c>
      <c r="W1615" s="50" t="s">
        <v>4033</v>
      </c>
      <c r="X1615" s="50" t="s">
        <v>2330</v>
      </c>
    </row>
    <row r="1616" spans="1:24" ht="14.1" customHeight="1" x14ac:dyDescent="0.25">
      <c r="A1616" s="50" t="str">
        <f t="shared" si="25"/>
        <v>9100000025-0</v>
      </c>
      <c r="B1616" s="57" t="s">
        <v>29</v>
      </c>
      <c r="C1616" s="50" t="s">
        <v>29</v>
      </c>
      <c r="D1616" s="50" t="s">
        <v>4032</v>
      </c>
      <c r="E1616" s="50" t="s">
        <v>2814</v>
      </c>
      <c r="F1616" s="50" t="s">
        <v>29</v>
      </c>
      <c r="G1616" s="50" t="s">
        <v>29</v>
      </c>
      <c r="H1616" s="50" t="s">
        <v>4028</v>
      </c>
      <c r="I1616" s="58">
        <v>45085</v>
      </c>
      <c r="J1616" s="50" t="s">
        <v>2816</v>
      </c>
      <c r="K1616" s="59">
        <v>31183.41</v>
      </c>
      <c r="L1616" s="50" t="s">
        <v>37</v>
      </c>
      <c r="M1616" s="51" t="s">
        <v>2747</v>
      </c>
      <c r="N1616" s="50" t="s">
        <v>29</v>
      </c>
      <c r="O1616" s="50" t="s">
        <v>32</v>
      </c>
      <c r="P1616" s="50" t="s">
        <v>32</v>
      </c>
      <c r="Q1616" s="50" t="s">
        <v>29</v>
      </c>
      <c r="R1616" s="50" t="s">
        <v>29</v>
      </c>
      <c r="S1616" s="50" t="s">
        <v>2751</v>
      </c>
      <c r="T1616" s="50" t="s">
        <v>2238</v>
      </c>
      <c r="U1616" s="50" t="s">
        <v>30</v>
      </c>
      <c r="V1616" s="50" t="str">
        <f>VLOOKUP(A1616,Register!$D$2:$N$1317,11,0)</f>
        <v>CWIP - SWAMI NARAYAN HALL</v>
      </c>
      <c r="W1616" s="50" t="s">
        <v>4033</v>
      </c>
      <c r="X1616" s="50" t="s">
        <v>2330</v>
      </c>
    </row>
    <row r="1617" spans="1:24" ht="14.1" customHeight="1" x14ac:dyDescent="0.25">
      <c r="A1617" s="50" t="str">
        <f t="shared" si="25"/>
        <v>9100000025-0</v>
      </c>
      <c r="B1617" s="57" t="s">
        <v>29</v>
      </c>
      <c r="C1617" s="50" t="s">
        <v>29</v>
      </c>
      <c r="D1617" s="50" t="s">
        <v>4032</v>
      </c>
      <c r="E1617" s="50" t="s">
        <v>2814</v>
      </c>
      <c r="F1617" s="50" t="s">
        <v>29</v>
      </c>
      <c r="G1617" s="50" t="s">
        <v>29</v>
      </c>
      <c r="H1617" s="50" t="s">
        <v>4028</v>
      </c>
      <c r="I1617" s="58">
        <v>45085</v>
      </c>
      <c r="J1617" s="50" t="s">
        <v>2816</v>
      </c>
      <c r="K1617" s="59">
        <v>40883.360000000001</v>
      </c>
      <c r="L1617" s="50" t="s">
        <v>37</v>
      </c>
      <c r="M1617" s="51" t="s">
        <v>2747</v>
      </c>
      <c r="N1617" s="50" t="s">
        <v>29</v>
      </c>
      <c r="O1617" s="50" t="s">
        <v>32</v>
      </c>
      <c r="P1617" s="50" t="s">
        <v>32</v>
      </c>
      <c r="Q1617" s="50" t="s">
        <v>29</v>
      </c>
      <c r="R1617" s="50" t="s">
        <v>29</v>
      </c>
      <c r="S1617" s="50" t="s">
        <v>2751</v>
      </c>
      <c r="T1617" s="50" t="s">
        <v>2238</v>
      </c>
      <c r="U1617" s="50" t="s">
        <v>30</v>
      </c>
      <c r="V1617" s="50" t="str">
        <f>VLOOKUP(A1617,Register!$D$2:$N$1317,11,0)</f>
        <v>CWIP - SWAMI NARAYAN HALL</v>
      </c>
      <c r="W1617" s="50" t="s">
        <v>4033</v>
      </c>
      <c r="X1617" s="50" t="s">
        <v>2330</v>
      </c>
    </row>
    <row r="1618" spans="1:24" ht="14.1" customHeight="1" x14ac:dyDescent="0.25">
      <c r="A1618" s="50" t="str">
        <f t="shared" si="25"/>
        <v>9100000025-0</v>
      </c>
      <c r="B1618" s="57" t="s">
        <v>29</v>
      </c>
      <c r="C1618" s="50" t="s">
        <v>29</v>
      </c>
      <c r="D1618" s="50" t="s">
        <v>4032</v>
      </c>
      <c r="E1618" s="50" t="s">
        <v>2814</v>
      </c>
      <c r="F1618" s="50" t="s">
        <v>29</v>
      </c>
      <c r="G1618" s="50" t="s">
        <v>29</v>
      </c>
      <c r="H1618" s="50" t="s">
        <v>4028</v>
      </c>
      <c r="I1618" s="58">
        <v>45085</v>
      </c>
      <c r="J1618" s="50" t="s">
        <v>2816</v>
      </c>
      <c r="K1618" s="59">
        <v>45394.83</v>
      </c>
      <c r="L1618" s="50" t="s">
        <v>37</v>
      </c>
      <c r="M1618" s="51" t="s">
        <v>2747</v>
      </c>
      <c r="N1618" s="50" t="s">
        <v>29</v>
      </c>
      <c r="O1618" s="50" t="s">
        <v>32</v>
      </c>
      <c r="P1618" s="50" t="s">
        <v>32</v>
      </c>
      <c r="Q1618" s="50" t="s">
        <v>29</v>
      </c>
      <c r="R1618" s="50" t="s">
        <v>29</v>
      </c>
      <c r="S1618" s="50" t="s">
        <v>2751</v>
      </c>
      <c r="T1618" s="50" t="s">
        <v>2238</v>
      </c>
      <c r="U1618" s="50" t="s">
        <v>30</v>
      </c>
      <c r="V1618" s="50" t="str">
        <f>VLOOKUP(A1618,Register!$D$2:$N$1317,11,0)</f>
        <v>CWIP - SWAMI NARAYAN HALL</v>
      </c>
      <c r="W1618" s="50" t="s">
        <v>4033</v>
      </c>
      <c r="X1618" s="50" t="s">
        <v>2330</v>
      </c>
    </row>
    <row r="1619" spans="1:24" ht="14.1" customHeight="1" x14ac:dyDescent="0.25">
      <c r="A1619" s="50" t="str">
        <f t="shared" si="25"/>
        <v>9100000025-0</v>
      </c>
      <c r="B1619" s="57" t="s">
        <v>29</v>
      </c>
      <c r="C1619" s="50" t="s">
        <v>29</v>
      </c>
      <c r="D1619" s="50" t="s">
        <v>4032</v>
      </c>
      <c r="E1619" s="50" t="s">
        <v>2814</v>
      </c>
      <c r="F1619" s="50" t="s">
        <v>29</v>
      </c>
      <c r="G1619" s="50" t="s">
        <v>29</v>
      </c>
      <c r="H1619" s="50" t="s">
        <v>4028</v>
      </c>
      <c r="I1619" s="58">
        <v>45085</v>
      </c>
      <c r="J1619" s="50" t="s">
        <v>2816</v>
      </c>
      <c r="K1619" s="59">
        <v>36315.86</v>
      </c>
      <c r="L1619" s="50" t="s">
        <v>37</v>
      </c>
      <c r="M1619" s="51" t="s">
        <v>2747</v>
      </c>
      <c r="N1619" s="50" t="s">
        <v>29</v>
      </c>
      <c r="O1619" s="50" t="s">
        <v>32</v>
      </c>
      <c r="P1619" s="50" t="s">
        <v>32</v>
      </c>
      <c r="Q1619" s="50" t="s">
        <v>29</v>
      </c>
      <c r="R1619" s="50" t="s">
        <v>29</v>
      </c>
      <c r="S1619" s="50" t="s">
        <v>2751</v>
      </c>
      <c r="T1619" s="50" t="s">
        <v>2238</v>
      </c>
      <c r="U1619" s="50" t="s">
        <v>30</v>
      </c>
      <c r="V1619" s="50" t="str">
        <f>VLOOKUP(A1619,Register!$D$2:$N$1317,11,0)</f>
        <v>CWIP - SWAMI NARAYAN HALL</v>
      </c>
      <c r="W1619" s="50" t="s">
        <v>4033</v>
      </c>
      <c r="X1619" s="50" t="s">
        <v>2330</v>
      </c>
    </row>
    <row r="1620" spans="1:24" ht="14.1" customHeight="1" x14ac:dyDescent="0.25">
      <c r="A1620" s="50" t="str">
        <f t="shared" si="25"/>
        <v>9100000025-0</v>
      </c>
      <c r="B1620" s="57" t="s">
        <v>29</v>
      </c>
      <c r="C1620" s="50" t="s">
        <v>29</v>
      </c>
      <c r="D1620" s="50" t="s">
        <v>4032</v>
      </c>
      <c r="E1620" s="50" t="s">
        <v>2814</v>
      </c>
      <c r="F1620" s="50" t="s">
        <v>29</v>
      </c>
      <c r="G1620" s="50" t="s">
        <v>29</v>
      </c>
      <c r="H1620" s="50" t="s">
        <v>4028</v>
      </c>
      <c r="I1620" s="58">
        <v>45085</v>
      </c>
      <c r="J1620" s="50" t="s">
        <v>2816</v>
      </c>
      <c r="K1620" s="59">
        <v>64029.49</v>
      </c>
      <c r="L1620" s="50" t="s">
        <v>37</v>
      </c>
      <c r="M1620" s="51" t="s">
        <v>2747</v>
      </c>
      <c r="N1620" s="50" t="s">
        <v>29</v>
      </c>
      <c r="O1620" s="50" t="s">
        <v>32</v>
      </c>
      <c r="P1620" s="50" t="s">
        <v>32</v>
      </c>
      <c r="Q1620" s="50" t="s">
        <v>29</v>
      </c>
      <c r="R1620" s="50" t="s">
        <v>29</v>
      </c>
      <c r="S1620" s="50" t="s">
        <v>2751</v>
      </c>
      <c r="T1620" s="50" t="s">
        <v>2238</v>
      </c>
      <c r="U1620" s="50" t="s">
        <v>30</v>
      </c>
      <c r="V1620" s="50" t="str">
        <f>VLOOKUP(A1620,Register!$D$2:$N$1317,11,0)</f>
        <v>CWIP - SWAMI NARAYAN HALL</v>
      </c>
      <c r="W1620" s="50" t="s">
        <v>4033</v>
      </c>
      <c r="X1620" s="50" t="s">
        <v>2330</v>
      </c>
    </row>
    <row r="1621" spans="1:24" ht="14.1" customHeight="1" x14ac:dyDescent="0.25">
      <c r="A1621" s="50" t="str">
        <f t="shared" si="25"/>
        <v>9100000025-0</v>
      </c>
      <c r="B1621" s="57" t="s">
        <v>29</v>
      </c>
      <c r="C1621" s="50" t="s">
        <v>29</v>
      </c>
      <c r="D1621" s="50" t="s">
        <v>4032</v>
      </c>
      <c r="E1621" s="50" t="s">
        <v>2814</v>
      </c>
      <c r="F1621" s="50" t="s">
        <v>29</v>
      </c>
      <c r="G1621" s="50" t="s">
        <v>29</v>
      </c>
      <c r="H1621" s="50" t="s">
        <v>4028</v>
      </c>
      <c r="I1621" s="58">
        <v>45085</v>
      </c>
      <c r="J1621" s="50" t="s">
        <v>2816</v>
      </c>
      <c r="K1621" s="59">
        <v>32210.66</v>
      </c>
      <c r="L1621" s="50" t="s">
        <v>37</v>
      </c>
      <c r="M1621" s="51" t="s">
        <v>2747</v>
      </c>
      <c r="N1621" s="50" t="s">
        <v>29</v>
      </c>
      <c r="O1621" s="50" t="s">
        <v>32</v>
      </c>
      <c r="P1621" s="50" t="s">
        <v>32</v>
      </c>
      <c r="Q1621" s="50" t="s">
        <v>29</v>
      </c>
      <c r="R1621" s="50" t="s">
        <v>29</v>
      </c>
      <c r="S1621" s="50" t="s">
        <v>2751</v>
      </c>
      <c r="T1621" s="50" t="s">
        <v>2238</v>
      </c>
      <c r="U1621" s="50" t="s">
        <v>30</v>
      </c>
      <c r="V1621" s="50" t="str">
        <f>VLOOKUP(A1621,Register!$D$2:$N$1317,11,0)</f>
        <v>CWIP - SWAMI NARAYAN HALL</v>
      </c>
      <c r="W1621" s="50" t="s">
        <v>4033</v>
      </c>
      <c r="X1621" s="50" t="s">
        <v>2330</v>
      </c>
    </row>
    <row r="1622" spans="1:24" ht="14.1" customHeight="1" x14ac:dyDescent="0.25">
      <c r="A1622" s="50" t="str">
        <f t="shared" si="25"/>
        <v>9100000025-0</v>
      </c>
      <c r="B1622" s="57" t="s">
        <v>29</v>
      </c>
      <c r="C1622" s="50" t="s">
        <v>29</v>
      </c>
      <c r="D1622" s="50" t="s">
        <v>4032</v>
      </c>
      <c r="E1622" s="50" t="s">
        <v>2814</v>
      </c>
      <c r="F1622" s="50" t="s">
        <v>29</v>
      </c>
      <c r="G1622" s="50" t="s">
        <v>29</v>
      </c>
      <c r="H1622" s="50" t="s">
        <v>4028</v>
      </c>
      <c r="I1622" s="58">
        <v>45085</v>
      </c>
      <c r="J1622" s="50" t="s">
        <v>2816</v>
      </c>
      <c r="K1622" s="59">
        <v>2400</v>
      </c>
      <c r="L1622" s="50" t="s">
        <v>37</v>
      </c>
      <c r="M1622" s="51" t="s">
        <v>2747</v>
      </c>
      <c r="N1622" s="50" t="s">
        <v>29</v>
      </c>
      <c r="O1622" s="50" t="s">
        <v>32</v>
      </c>
      <c r="P1622" s="50" t="s">
        <v>32</v>
      </c>
      <c r="Q1622" s="50" t="s">
        <v>29</v>
      </c>
      <c r="R1622" s="50" t="s">
        <v>29</v>
      </c>
      <c r="S1622" s="50" t="s">
        <v>2751</v>
      </c>
      <c r="T1622" s="50" t="s">
        <v>2238</v>
      </c>
      <c r="U1622" s="50" t="s">
        <v>30</v>
      </c>
      <c r="V1622" s="50" t="str">
        <f>VLOOKUP(A1622,Register!$D$2:$N$1317,11,0)</f>
        <v>CWIP - SWAMI NARAYAN HALL</v>
      </c>
      <c r="W1622" s="50" t="s">
        <v>4033</v>
      </c>
      <c r="X1622" s="50" t="s">
        <v>2330</v>
      </c>
    </row>
    <row r="1623" spans="1:24" ht="14.1" customHeight="1" x14ac:dyDescent="0.25">
      <c r="A1623" s="50" t="str">
        <f t="shared" si="25"/>
        <v>9100000025-0</v>
      </c>
      <c r="B1623" s="57" t="s">
        <v>29</v>
      </c>
      <c r="C1623" s="50" t="s">
        <v>29</v>
      </c>
      <c r="D1623" s="50" t="s">
        <v>4032</v>
      </c>
      <c r="E1623" s="50" t="s">
        <v>2814</v>
      </c>
      <c r="F1623" s="50" t="s">
        <v>29</v>
      </c>
      <c r="G1623" s="50" t="s">
        <v>29</v>
      </c>
      <c r="H1623" s="50" t="s">
        <v>4028</v>
      </c>
      <c r="I1623" s="58">
        <v>45085</v>
      </c>
      <c r="J1623" s="50" t="s">
        <v>2816</v>
      </c>
      <c r="K1623" s="59">
        <v>11279.87</v>
      </c>
      <c r="L1623" s="50" t="s">
        <v>37</v>
      </c>
      <c r="M1623" s="51" t="s">
        <v>2747</v>
      </c>
      <c r="N1623" s="50" t="s">
        <v>29</v>
      </c>
      <c r="O1623" s="50" t="s">
        <v>32</v>
      </c>
      <c r="P1623" s="50" t="s">
        <v>32</v>
      </c>
      <c r="Q1623" s="50" t="s">
        <v>29</v>
      </c>
      <c r="R1623" s="50" t="s">
        <v>29</v>
      </c>
      <c r="S1623" s="50" t="s">
        <v>2751</v>
      </c>
      <c r="T1623" s="50" t="s">
        <v>2238</v>
      </c>
      <c r="U1623" s="50" t="s">
        <v>30</v>
      </c>
      <c r="V1623" s="50" t="str">
        <f>VLOOKUP(A1623,Register!$D$2:$N$1317,11,0)</f>
        <v>CWIP - SWAMI NARAYAN HALL</v>
      </c>
      <c r="W1623" s="50" t="s">
        <v>4033</v>
      </c>
      <c r="X1623" s="50" t="s">
        <v>2330</v>
      </c>
    </row>
    <row r="1624" spans="1:24" ht="14.1" customHeight="1" x14ac:dyDescent="0.25">
      <c r="A1624" s="50" t="str">
        <f t="shared" si="25"/>
        <v>9100000025-0</v>
      </c>
      <c r="B1624" s="57" t="s">
        <v>29</v>
      </c>
      <c r="C1624" s="50" t="s">
        <v>29</v>
      </c>
      <c r="D1624" s="50" t="s">
        <v>4032</v>
      </c>
      <c r="E1624" s="50" t="s">
        <v>2814</v>
      </c>
      <c r="F1624" s="50" t="s">
        <v>29</v>
      </c>
      <c r="G1624" s="50" t="s">
        <v>29</v>
      </c>
      <c r="H1624" s="50" t="s">
        <v>4028</v>
      </c>
      <c r="I1624" s="58">
        <v>45085</v>
      </c>
      <c r="J1624" s="50" t="s">
        <v>2816</v>
      </c>
      <c r="K1624" s="59">
        <v>4276.66</v>
      </c>
      <c r="L1624" s="50" t="s">
        <v>37</v>
      </c>
      <c r="M1624" s="51" t="s">
        <v>2747</v>
      </c>
      <c r="N1624" s="50" t="s">
        <v>29</v>
      </c>
      <c r="O1624" s="50" t="s">
        <v>32</v>
      </c>
      <c r="P1624" s="50" t="s">
        <v>32</v>
      </c>
      <c r="Q1624" s="50" t="s">
        <v>29</v>
      </c>
      <c r="R1624" s="50" t="s">
        <v>29</v>
      </c>
      <c r="S1624" s="50" t="s">
        <v>2751</v>
      </c>
      <c r="T1624" s="50" t="s">
        <v>2238</v>
      </c>
      <c r="U1624" s="50" t="s">
        <v>30</v>
      </c>
      <c r="V1624" s="50" t="str">
        <f>VLOOKUP(A1624,Register!$D$2:$N$1317,11,0)</f>
        <v>CWIP - SWAMI NARAYAN HALL</v>
      </c>
      <c r="W1624" s="50" t="s">
        <v>4033</v>
      </c>
      <c r="X1624" s="50" t="s">
        <v>2330</v>
      </c>
    </row>
    <row r="1625" spans="1:24" ht="14.1" customHeight="1" x14ac:dyDescent="0.25">
      <c r="A1625" s="50" t="str">
        <f t="shared" si="25"/>
        <v>9100000025-0</v>
      </c>
      <c r="B1625" s="57" t="s">
        <v>29</v>
      </c>
      <c r="C1625" s="50" t="s">
        <v>29</v>
      </c>
      <c r="D1625" s="50" t="s">
        <v>4032</v>
      </c>
      <c r="E1625" s="50" t="s">
        <v>2814</v>
      </c>
      <c r="F1625" s="50" t="s">
        <v>29</v>
      </c>
      <c r="G1625" s="50" t="s">
        <v>29</v>
      </c>
      <c r="H1625" s="50" t="s">
        <v>4028</v>
      </c>
      <c r="I1625" s="58">
        <v>45085</v>
      </c>
      <c r="J1625" s="50" t="s">
        <v>2816</v>
      </c>
      <c r="K1625" s="59">
        <v>3207.5</v>
      </c>
      <c r="L1625" s="50" t="s">
        <v>37</v>
      </c>
      <c r="M1625" s="51" t="s">
        <v>2747</v>
      </c>
      <c r="N1625" s="50" t="s">
        <v>29</v>
      </c>
      <c r="O1625" s="50" t="s">
        <v>32</v>
      </c>
      <c r="P1625" s="50" t="s">
        <v>32</v>
      </c>
      <c r="Q1625" s="50" t="s">
        <v>29</v>
      </c>
      <c r="R1625" s="50" t="s">
        <v>29</v>
      </c>
      <c r="S1625" s="50" t="s">
        <v>2751</v>
      </c>
      <c r="T1625" s="50" t="s">
        <v>2238</v>
      </c>
      <c r="U1625" s="50" t="s">
        <v>30</v>
      </c>
      <c r="V1625" s="50" t="str">
        <f>VLOOKUP(A1625,Register!$D$2:$N$1317,11,0)</f>
        <v>CWIP - SWAMI NARAYAN HALL</v>
      </c>
      <c r="W1625" s="50" t="s">
        <v>4033</v>
      </c>
      <c r="X1625" s="50" t="s">
        <v>2330</v>
      </c>
    </row>
    <row r="1626" spans="1:24" ht="14.1" customHeight="1" x14ac:dyDescent="0.25">
      <c r="A1626" s="50" t="str">
        <f t="shared" si="25"/>
        <v>9100000026-0</v>
      </c>
      <c r="B1626" s="57" t="s">
        <v>29</v>
      </c>
      <c r="C1626" s="50" t="s">
        <v>29</v>
      </c>
      <c r="D1626" s="50" t="s">
        <v>4034</v>
      </c>
      <c r="E1626" s="50" t="s">
        <v>2814</v>
      </c>
      <c r="F1626" s="50" t="s">
        <v>29</v>
      </c>
      <c r="G1626" s="50" t="s">
        <v>29</v>
      </c>
      <c r="H1626" s="50" t="s">
        <v>4028</v>
      </c>
      <c r="I1626" s="58">
        <v>45066</v>
      </c>
      <c r="J1626" s="50" t="s">
        <v>2872</v>
      </c>
      <c r="K1626" s="59">
        <v>-46660.25</v>
      </c>
      <c r="L1626" s="50" t="s">
        <v>37</v>
      </c>
      <c r="M1626" s="51" t="s">
        <v>2747</v>
      </c>
      <c r="N1626" s="50" t="s">
        <v>29</v>
      </c>
      <c r="O1626" s="50" t="s">
        <v>32</v>
      </c>
      <c r="P1626" s="50" t="s">
        <v>32</v>
      </c>
      <c r="Q1626" s="50" t="s">
        <v>29</v>
      </c>
      <c r="R1626" s="50" t="s">
        <v>29</v>
      </c>
      <c r="S1626" s="50" t="s">
        <v>2751</v>
      </c>
      <c r="T1626" s="50" t="s">
        <v>2240</v>
      </c>
      <c r="U1626" s="50" t="s">
        <v>30</v>
      </c>
      <c r="V1626" s="50" t="str">
        <f>VLOOKUP(A1626,Register!$D$2:$N$1317,11,0)</f>
        <v>One Room Set (G+3)</v>
      </c>
      <c r="W1626" s="50" t="s">
        <v>4029</v>
      </c>
      <c r="X1626" s="50" t="s">
        <v>2236</v>
      </c>
    </row>
    <row r="1627" spans="1:24" ht="14.1" customHeight="1" x14ac:dyDescent="0.25">
      <c r="A1627" s="50" t="str">
        <f t="shared" si="25"/>
        <v>9100000026-0</v>
      </c>
      <c r="B1627" s="57" t="s">
        <v>29</v>
      </c>
      <c r="C1627" s="50" t="s">
        <v>29</v>
      </c>
      <c r="D1627" s="50" t="s">
        <v>4034</v>
      </c>
      <c r="E1627" s="50" t="s">
        <v>2814</v>
      </c>
      <c r="F1627" s="50" t="s">
        <v>29</v>
      </c>
      <c r="G1627" s="50" t="s">
        <v>29</v>
      </c>
      <c r="H1627" s="50" t="s">
        <v>4028</v>
      </c>
      <c r="I1627" s="58">
        <v>45066</v>
      </c>
      <c r="J1627" s="50" t="s">
        <v>2872</v>
      </c>
      <c r="K1627" s="59">
        <v>-53144.26</v>
      </c>
      <c r="L1627" s="50" t="s">
        <v>37</v>
      </c>
      <c r="M1627" s="51" t="s">
        <v>2747</v>
      </c>
      <c r="N1627" s="50" t="s">
        <v>29</v>
      </c>
      <c r="O1627" s="50" t="s">
        <v>32</v>
      </c>
      <c r="P1627" s="50" t="s">
        <v>32</v>
      </c>
      <c r="Q1627" s="50" t="s">
        <v>29</v>
      </c>
      <c r="R1627" s="50" t="s">
        <v>29</v>
      </c>
      <c r="S1627" s="50" t="s">
        <v>2751</v>
      </c>
      <c r="T1627" s="50" t="s">
        <v>2240</v>
      </c>
      <c r="U1627" s="50" t="s">
        <v>30</v>
      </c>
      <c r="V1627" s="50" t="str">
        <f>VLOOKUP(A1627,Register!$D$2:$N$1317,11,0)</f>
        <v>One Room Set (G+3)</v>
      </c>
      <c r="W1627" s="50" t="s">
        <v>4029</v>
      </c>
      <c r="X1627" s="50" t="s">
        <v>2236</v>
      </c>
    </row>
    <row r="1628" spans="1:24" ht="14.1" customHeight="1" x14ac:dyDescent="0.25">
      <c r="A1628" s="50" t="str">
        <f t="shared" si="25"/>
        <v>9100000026-0</v>
      </c>
      <c r="B1628" s="57" t="s">
        <v>29</v>
      </c>
      <c r="C1628" s="50" t="s">
        <v>29</v>
      </c>
      <c r="D1628" s="50" t="s">
        <v>4034</v>
      </c>
      <c r="E1628" s="50" t="s">
        <v>2814</v>
      </c>
      <c r="F1628" s="50" t="s">
        <v>29</v>
      </c>
      <c r="G1628" s="50" t="s">
        <v>29</v>
      </c>
      <c r="H1628" s="50" t="s">
        <v>4028</v>
      </c>
      <c r="I1628" s="58">
        <v>45066</v>
      </c>
      <c r="J1628" s="50" t="s">
        <v>2872</v>
      </c>
      <c r="K1628" s="59">
        <v>-56845.69</v>
      </c>
      <c r="L1628" s="50" t="s">
        <v>37</v>
      </c>
      <c r="M1628" s="51" t="s">
        <v>2747</v>
      </c>
      <c r="N1628" s="50" t="s">
        <v>29</v>
      </c>
      <c r="O1628" s="50" t="s">
        <v>32</v>
      </c>
      <c r="P1628" s="50" t="s">
        <v>32</v>
      </c>
      <c r="Q1628" s="50" t="s">
        <v>29</v>
      </c>
      <c r="R1628" s="50" t="s">
        <v>29</v>
      </c>
      <c r="S1628" s="50" t="s">
        <v>2751</v>
      </c>
      <c r="T1628" s="50" t="s">
        <v>2240</v>
      </c>
      <c r="U1628" s="50" t="s">
        <v>30</v>
      </c>
      <c r="V1628" s="50" t="str">
        <f>VLOOKUP(A1628,Register!$D$2:$N$1317,11,0)</f>
        <v>One Room Set (G+3)</v>
      </c>
      <c r="W1628" s="50" t="s">
        <v>4029</v>
      </c>
      <c r="X1628" s="50" t="s">
        <v>2236</v>
      </c>
    </row>
    <row r="1629" spans="1:24" ht="14.1" customHeight="1" x14ac:dyDescent="0.25">
      <c r="A1629" s="50" t="str">
        <f t="shared" si="25"/>
        <v>9100000026-0</v>
      </c>
      <c r="B1629" s="57" t="s">
        <v>29</v>
      </c>
      <c r="C1629" s="50" t="s">
        <v>29</v>
      </c>
      <c r="D1629" s="50" t="s">
        <v>4034</v>
      </c>
      <c r="E1629" s="50" t="s">
        <v>2814</v>
      </c>
      <c r="F1629" s="50" t="s">
        <v>29</v>
      </c>
      <c r="G1629" s="50" t="s">
        <v>29</v>
      </c>
      <c r="H1629" s="50" t="s">
        <v>4028</v>
      </c>
      <c r="I1629" s="58">
        <v>45066</v>
      </c>
      <c r="J1629" s="50" t="s">
        <v>2872</v>
      </c>
      <c r="K1629" s="59">
        <v>-82207.679999999993</v>
      </c>
      <c r="L1629" s="50" t="s">
        <v>37</v>
      </c>
      <c r="M1629" s="51" t="s">
        <v>2747</v>
      </c>
      <c r="N1629" s="50" t="s">
        <v>29</v>
      </c>
      <c r="O1629" s="50" t="s">
        <v>32</v>
      </c>
      <c r="P1629" s="50" t="s">
        <v>32</v>
      </c>
      <c r="Q1629" s="50" t="s">
        <v>29</v>
      </c>
      <c r="R1629" s="50" t="s">
        <v>29</v>
      </c>
      <c r="S1629" s="50" t="s">
        <v>2751</v>
      </c>
      <c r="T1629" s="50" t="s">
        <v>2240</v>
      </c>
      <c r="U1629" s="50" t="s">
        <v>30</v>
      </c>
      <c r="V1629" s="50" t="str">
        <f>VLOOKUP(A1629,Register!$D$2:$N$1317,11,0)</f>
        <v>One Room Set (G+3)</v>
      </c>
      <c r="W1629" s="50" t="s">
        <v>4029</v>
      </c>
      <c r="X1629" s="50" t="s">
        <v>2236</v>
      </c>
    </row>
    <row r="1630" spans="1:24" ht="14.1" customHeight="1" x14ac:dyDescent="0.25">
      <c r="A1630" s="50" t="str">
        <f t="shared" si="25"/>
        <v>9100000026-0</v>
      </c>
      <c r="B1630" s="57" t="s">
        <v>29</v>
      </c>
      <c r="C1630" s="50" t="s">
        <v>29</v>
      </c>
      <c r="D1630" s="50" t="s">
        <v>4034</v>
      </c>
      <c r="E1630" s="50" t="s">
        <v>2814</v>
      </c>
      <c r="F1630" s="50" t="s">
        <v>29</v>
      </c>
      <c r="G1630" s="50" t="s">
        <v>29</v>
      </c>
      <c r="H1630" s="50" t="s">
        <v>4028</v>
      </c>
      <c r="I1630" s="58">
        <v>45066</v>
      </c>
      <c r="J1630" s="50" t="s">
        <v>2872</v>
      </c>
      <c r="K1630" s="59">
        <v>-727.65</v>
      </c>
      <c r="L1630" s="50" t="s">
        <v>37</v>
      </c>
      <c r="M1630" s="51" t="s">
        <v>2747</v>
      </c>
      <c r="N1630" s="50" t="s">
        <v>29</v>
      </c>
      <c r="O1630" s="50" t="s">
        <v>32</v>
      </c>
      <c r="P1630" s="50" t="s">
        <v>32</v>
      </c>
      <c r="Q1630" s="50" t="s">
        <v>29</v>
      </c>
      <c r="R1630" s="50" t="s">
        <v>29</v>
      </c>
      <c r="S1630" s="50" t="s">
        <v>2751</v>
      </c>
      <c r="T1630" s="50" t="s">
        <v>2240</v>
      </c>
      <c r="U1630" s="50" t="s">
        <v>30</v>
      </c>
      <c r="V1630" s="50" t="str">
        <f>VLOOKUP(A1630,Register!$D$2:$N$1317,11,0)</f>
        <v>One Room Set (G+3)</v>
      </c>
      <c r="W1630" s="50" t="s">
        <v>4029</v>
      </c>
      <c r="X1630" s="50" t="s">
        <v>2236</v>
      </c>
    </row>
    <row r="1631" spans="1:24" ht="14.1" customHeight="1" x14ac:dyDescent="0.25">
      <c r="A1631" s="50" t="str">
        <f t="shared" si="25"/>
        <v>9100000026-0</v>
      </c>
      <c r="B1631" s="57" t="s">
        <v>29</v>
      </c>
      <c r="C1631" s="50" t="s">
        <v>29</v>
      </c>
      <c r="D1631" s="50" t="s">
        <v>4034</v>
      </c>
      <c r="E1631" s="50" t="s">
        <v>2814</v>
      </c>
      <c r="F1631" s="50" t="s">
        <v>29</v>
      </c>
      <c r="G1631" s="50" t="s">
        <v>29</v>
      </c>
      <c r="H1631" s="50" t="s">
        <v>4028</v>
      </c>
      <c r="I1631" s="58">
        <v>45066</v>
      </c>
      <c r="J1631" s="50" t="s">
        <v>2872</v>
      </c>
      <c r="K1631" s="59">
        <v>-15926.98</v>
      </c>
      <c r="L1631" s="50" t="s">
        <v>37</v>
      </c>
      <c r="M1631" s="51" t="s">
        <v>2747</v>
      </c>
      <c r="N1631" s="50" t="s">
        <v>29</v>
      </c>
      <c r="O1631" s="50" t="s">
        <v>32</v>
      </c>
      <c r="P1631" s="50" t="s">
        <v>32</v>
      </c>
      <c r="Q1631" s="50" t="s">
        <v>29</v>
      </c>
      <c r="R1631" s="50" t="s">
        <v>29</v>
      </c>
      <c r="S1631" s="50" t="s">
        <v>2751</v>
      </c>
      <c r="T1631" s="50" t="s">
        <v>2240</v>
      </c>
      <c r="U1631" s="50" t="s">
        <v>30</v>
      </c>
      <c r="V1631" s="50" t="str">
        <f>VLOOKUP(A1631,Register!$D$2:$N$1317,11,0)</f>
        <v>One Room Set (G+3)</v>
      </c>
      <c r="W1631" s="50" t="s">
        <v>4029</v>
      </c>
      <c r="X1631" s="50" t="s">
        <v>2236</v>
      </c>
    </row>
    <row r="1632" spans="1:24" ht="14.1" customHeight="1" x14ac:dyDescent="0.25">
      <c r="A1632" s="50" t="str">
        <f t="shared" si="25"/>
        <v>9100000026-0</v>
      </c>
      <c r="B1632" s="57" t="s">
        <v>29</v>
      </c>
      <c r="C1632" s="50" t="s">
        <v>29</v>
      </c>
      <c r="D1632" s="50" t="s">
        <v>4035</v>
      </c>
      <c r="E1632" s="50" t="s">
        <v>2814</v>
      </c>
      <c r="F1632" s="50" t="s">
        <v>29</v>
      </c>
      <c r="G1632" s="50" t="s">
        <v>29</v>
      </c>
      <c r="H1632" s="50" t="s">
        <v>4028</v>
      </c>
      <c r="I1632" s="58">
        <v>45085</v>
      </c>
      <c r="J1632" s="50" t="s">
        <v>2816</v>
      </c>
      <c r="K1632" s="59">
        <v>55059.09</v>
      </c>
      <c r="L1632" s="50" t="s">
        <v>37</v>
      </c>
      <c r="M1632" s="51" t="s">
        <v>2747</v>
      </c>
      <c r="N1632" s="50" t="s">
        <v>29</v>
      </c>
      <c r="O1632" s="50" t="s">
        <v>32</v>
      </c>
      <c r="P1632" s="50" t="s">
        <v>32</v>
      </c>
      <c r="Q1632" s="50" t="s">
        <v>29</v>
      </c>
      <c r="R1632" s="50" t="s">
        <v>29</v>
      </c>
      <c r="S1632" s="50" t="s">
        <v>2751</v>
      </c>
      <c r="T1632" s="50" t="s">
        <v>2240</v>
      </c>
      <c r="U1632" s="50" t="s">
        <v>30</v>
      </c>
      <c r="V1632" s="50" t="str">
        <f>VLOOKUP(A1632,Register!$D$2:$N$1317,11,0)</f>
        <v>One Room Set (G+3)</v>
      </c>
      <c r="W1632" s="50" t="s">
        <v>4029</v>
      </c>
      <c r="X1632" s="50" t="s">
        <v>2236</v>
      </c>
    </row>
    <row r="1633" spans="1:24" ht="14.1" customHeight="1" x14ac:dyDescent="0.25">
      <c r="A1633" s="50" t="str">
        <f t="shared" si="25"/>
        <v>9100000026-0</v>
      </c>
      <c r="B1633" s="57" t="s">
        <v>29</v>
      </c>
      <c r="C1633" s="50" t="s">
        <v>29</v>
      </c>
      <c r="D1633" s="50" t="s">
        <v>4035</v>
      </c>
      <c r="E1633" s="50" t="s">
        <v>2814</v>
      </c>
      <c r="F1633" s="50" t="s">
        <v>29</v>
      </c>
      <c r="G1633" s="50" t="s">
        <v>29</v>
      </c>
      <c r="H1633" s="50" t="s">
        <v>4028</v>
      </c>
      <c r="I1633" s="58">
        <v>45085</v>
      </c>
      <c r="J1633" s="50" t="s">
        <v>2816</v>
      </c>
      <c r="K1633" s="59">
        <v>62710.22</v>
      </c>
      <c r="L1633" s="50" t="s">
        <v>37</v>
      </c>
      <c r="M1633" s="51" t="s">
        <v>2747</v>
      </c>
      <c r="N1633" s="50" t="s">
        <v>29</v>
      </c>
      <c r="O1633" s="50" t="s">
        <v>32</v>
      </c>
      <c r="P1633" s="50" t="s">
        <v>32</v>
      </c>
      <c r="Q1633" s="50" t="s">
        <v>29</v>
      </c>
      <c r="R1633" s="50" t="s">
        <v>29</v>
      </c>
      <c r="S1633" s="50" t="s">
        <v>2751</v>
      </c>
      <c r="T1633" s="50" t="s">
        <v>2240</v>
      </c>
      <c r="U1633" s="50" t="s">
        <v>30</v>
      </c>
      <c r="V1633" s="50" t="str">
        <f>VLOOKUP(A1633,Register!$D$2:$N$1317,11,0)</f>
        <v>One Room Set (G+3)</v>
      </c>
      <c r="W1633" s="50" t="s">
        <v>4029</v>
      </c>
      <c r="X1633" s="50" t="s">
        <v>2236</v>
      </c>
    </row>
    <row r="1634" spans="1:24" ht="14.1" customHeight="1" x14ac:dyDescent="0.25">
      <c r="A1634" s="50" t="str">
        <f t="shared" si="25"/>
        <v>9100000026-0</v>
      </c>
      <c r="B1634" s="57" t="s">
        <v>29</v>
      </c>
      <c r="C1634" s="50" t="s">
        <v>29</v>
      </c>
      <c r="D1634" s="50" t="s">
        <v>4035</v>
      </c>
      <c r="E1634" s="50" t="s">
        <v>2814</v>
      </c>
      <c r="F1634" s="50" t="s">
        <v>29</v>
      </c>
      <c r="G1634" s="50" t="s">
        <v>29</v>
      </c>
      <c r="H1634" s="50" t="s">
        <v>4028</v>
      </c>
      <c r="I1634" s="58">
        <v>45085</v>
      </c>
      <c r="J1634" s="50" t="s">
        <v>2816</v>
      </c>
      <c r="K1634" s="59">
        <v>67077.91</v>
      </c>
      <c r="L1634" s="50" t="s">
        <v>37</v>
      </c>
      <c r="M1634" s="51" t="s">
        <v>2747</v>
      </c>
      <c r="N1634" s="50" t="s">
        <v>29</v>
      </c>
      <c r="O1634" s="50" t="s">
        <v>32</v>
      </c>
      <c r="P1634" s="50" t="s">
        <v>32</v>
      </c>
      <c r="Q1634" s="50" t="s">
        <v>29</v>
      </c>
      <c r="R1634" s="50" t="s">
        <v>29</v>
      </c>
      <c r="S1634" s="50" t="s">
        <v>2751</v>
      </c>
      <c r="T1634" s="50" t="s">
        <v>2240</v>
      </c>
      <c r="U1634" s="50" t="s">
        <v>30</v>
      </c>
      <c r="V1634" s="50" t="str">
        <f>VLOOKUP(A1634,Register!$D$2:$N$1317,11,0)</f>
        <v>One Room Set (G+3)</v>
      </c>
      <c r="W1634" s="50" t="s">
        <v>4029</v>
      </c>
      <c r="X1634" s="50" t="s">
        <v>2236</v>
      </c>
    </row>
    <row r="1635" spans="1:24" ht="14.1" customHeight="1" x14ac:dyDescent="0.25">
      <c r="A1635" s="50" t="str">
        <f t="shared" si="25"/>
        <v>9100000026-0</v>
      </c>
      <c r="B1635" s="57" t="s">
        <v>29</v>
      </c>
      <c r="C1635" s="50" t="s">
        <v>29</v>
      </c>
      <c r="D1635" s="50" t="s">
        <v>4035</v>
      </c>
      <c r="E1635" s="50" t="s">
        <v>2814</v>
      </c>
      <c r="F1635" s="50" t="s">
        <v>29</v>
      </c>
      <c r="G1635" s="50" t="s">
        <v>29</v>
      </c>
      <c r="H1635" s="50" t="s">
        <v>4028</v>
      </c>
      <c r="I1635" s="58">
        <v>45085</v>
      </c>
      <c r="J1635" s="50" t="s">
        <v>2816</v>
      </c>
      <c r="K1635" s="59">
        <v>97005.06</v>
      </c>
      <c r="L1635" s="50" t="s">
        <v>37</v>
      </c>
      <c r="M1635" s="51" t="s">
        <v>2747</v>
      </c>
      <c r="N1635" s="50" t="s">
        <v>29</v>
      </c>
      <c r="O1635" s="50" t="s">
        <v>32</v>
      </c>
      <c r="P1635" s="50" t="s">
        <v>32</v>
      </c>
      <c r="Q1635" s="50" t="s">
        <v>29</v>
      </c>
      <c r="R1635" s="50" t="s">
        <v>29</v>
      </c>
      <c r="S1635" s="50" t="s">
        <v>2751</v>
      </c>
      <c r="T1635" s="50" t="s">
        <v>2240</v>
      </c>
      <c r="U1635" s="50" t="s">
        <v>30</v>
      </c>
      <c r="V1635" s="50" t="str">
        <f>VLOOKUP(A1635,Register!$D$2:$N$1317,11,0)</f>
        <v>One Room Set (G+3)</v>
      </c>
      <c r="W1635" s="50" t="s">
        <v>4029</v>
      </c>
      <c r="X1635" s="50" t="s">
        <v>2236</v>
      </c>
    </row>
    <row r="1636" spans="1:24" ht="14.1" customHeight="1" x14ac:dyDescent="0.25">
      <c r="A1636" s="50" t="str">
        <f t="shared" si="25"/>
        <v>9100000026-0</v>
      </c>
      <c r="B1636" s="57" t="s">
        <v>29</v>
      </c>
      <c r="C1636" s="50" t="s">
        <v>29</v>
      </c>
      <c r="D1636" s="50" t="s">
        <v>4035</v>
      </c>
      <c r="E1636" s="50" t="s">
        <v>2814</v>
      </c>
      <c r="F1636" s="50" t="s">
        <v>29</v>
      </c>
      <c r="G1636" s="50" t="s">
        <v>29</v>
      </c>
      <c r="H1636" s="50" t="s">
        <v>4028</v>
      </c>
      <c r="I1636" s="58">
        <v>45085</v>
      </c>
      <c r="J1636" s="50" t="s">
        <v>2816</v>
      </c>
      <c r="K1636" s="59">
        <v>858.63</v>
      </c>
      <c r="L1636" s="50" t="s">
        <v>37</v>
      </c>
      <c r="M1636" s="51" t="s">
        <v>2747</v>
      </c>
      <c r="N1636" s="50" t="s">
        <v>29</v>
      </c>
      <c r="O1636" s="50" t="s">
        <v>32</v>
      </c>
      <c r="P1636" s="50" t="s">
        <v>32</v>
      </c>
      <c r="Q1636" s="50" t="s">
        <v>29</v>
      </c>
      <c r="R1636" s="50" t="s">
        <v>29</v>
      </c>
      <c r="S1636" s="50" t="s">
        <v>2751</v>
      </c>
      <c r="T1636" s="50" t="s">
        <v>2240</v>
      </c>
      <c r="U1636" s="50" t="s">
        <v>30</v>
      </c>
      <c r="V1636" s="50" t="str">
        <f>VLOOKUP(A1636,Register!$D$2:$N$1317,11,0)</f>
        <v>One Room Set (G+3)</v>
      </c>
      <c r="W1636" s="50" t="s">
        <v>4029</v>
      </c>
      <c r="X1636" s="50" t="s">
        <v>2236</v>
      </c>
    </row>
    <row r="1637" spans="1:24" ht="14.1" customHeight="1" x14ac:dyDescent="0.25">
      <c r="A1637" s="50" t="str">
        <f t="shared" si="25"/>
        <v>9100000026-0</v>
      </c>
      <c r="B1637" s="57" t="s">
        <v>29</v>
      </c>
      <c r="C1637" s="50" t="s">
        <v>29</v>
      </c>
      <c r="D1637" s="50" t="s">
        <v>4035</v>
      </c>
      <c r="E1637" s="50" t="s">
        <v>2814</v>
      </c>
      <c r="F1637" s="50" t="s">
        <v>29</v>
      </c>
      <c r="G1637" s="50" t="s">
        <v>29</v>
      </c>
      <c r="H1637" s="50" t="s">
        <v>4028</v>
      </c>
      <c r="I1637" s="58">
        <v>45085</v>
      </c>
      <c r="J1637" s="50" t="s">
        <v>2816</v>
      </c>
      <c r="K1637" s="59">
        <v>18793.84</v>
      </c>
      <c r="L1637" s="50" t="s">
        <v>37</v>
      </c>
      <c r="M1637" s="51" t="s">
        <v>2747</v>
      </c>
      <c r="N1637" s="50" t="s">
        <v>29</v>
      </c>
      <c r="O1637" s="50" t="s">
        <v>32</v>
      </c>
      <c r="P1637" s="50" t="s">
        <v>32</v>
      </c>
      <c r="Q1637" s="50" t="s">
        <v>29</v>
      </c>
      <c r="R1637" s="50" t="s">
        <v>29</v>
      </c>
      <c r="S1637" s="50" t="s">
        <v>2751</v>
      </c>
      <c r="T1637" s="50" t="s">
        <v>2240</v>
      </c>
      <c r="U1637" s="50" t="s">
        <v>30</v>
      </c>
      <c r="V1637" s="50" t="str">
        <f>VLOOKUP(A1637,Register!$D$2:$N$1317,11,0)</f>
        <v>One Room Set (G+3)</v>
      </c>
      <c r="W1637" s="50" t="s">
        <v>4029</v>
      </c>
      <c r="X1637" s="50" t="s">
        <v>2236</v>
      </c>
    </row>
    <row r="1638" spans="1:24" ht="14.1" customHeight="1" x14ac:dyDescent="0.25">
      <c r="A1638" s="50" t="str">
        <f t="shared" si="25"/>
        <v>9100000044-0</v>
      </c>
      <c r="B1638" s="57" t="s">
        <v>29</v>
      </c>
      <c r="C1638" s="50" t="s">
        <v>29</v>
      </c>
      <c r="D1638" s="50" t="s">
        <v>4036</v>
      </c>
      <c r="E1638" s="50" t="s">
        <v>2814</v>
      </c>
      <c r="F1638" s="50" t="s">
        <v>29</v>
      </c>
      <c r="G1638" s="50" t="s">
        <v>29</v>
      </c>
      <c r="H1638" s="50" t="s">
        <v>4028</v>
      </c>
      <c r="I1638" s="58">
        <v>45178</v>
      </c>
      <c r="J1638" s="50" t="s">
        <v>2816</v>
      </c>
      <c r="K1638" s="59">
        <v>23149.62</v>
      </c>
      <c r="L1638" s="50" t="s">
        <v>37</v>
      </c>
      <c r="M1638" s="51" t="s">
        <v>2747</v>
      </c>
      <c r="N1638" s="50" t="s">
        <v>29</v>
      </c>
      <c r="O1638" s="50" t="s">
        <v>32</v>
      </c>
      <c r="P1638" s="50" t="s">
        <v>32</v>
      </c>
      <c r="Q1638" s="50" t="s">
        <v>29</v>
      </c>
      <c r="R1638" s="50" t="s">
        <v>29</v>
      </c>
      <c r="S1638" s="50" t="s">
        <v>2751</v>
      </c>
      <c r="T1638" s="50" t="s">
        <v>2280</v>
      </c>
      <c r="U1638" s="50" t="s">
        <v>30</v>
      </c>
      <c r="V1638" s="50" t="str">
        <f>VLOOKUP(A1638,Register!$D$2:$N$1317,11,0)</f>
        <v>cwip-Security Room</v>
      </c>
      <c r="W1638" s="50" t="s">
        <v>4037</v>
      </c>
      <c r="X1638" s="50" t="s">
        <v>2286</v>
      </c>
    </row>
    <row r="1639" spans="1:24" ht="14.1" customHeight="1" x14ac:dyDescent="0.25">
      <c r="A1639" s="50" t="str">
        <f t="shared" si="25"/>
        <v>9100000044-0</v>
      </c>
      <c r="B1639" s="57" t="s">
        <v>29</v>
      </c>
      <c r="C1639" s="50" t="s">
        <v>29</v>
      </c>
      <c r="D1639" s="50" t="s">
        <v>4036</v>
      </c>
      <c r="E1639" s="50" t="s">
        <v>2814</v>
      </c>
      <c r="F1639" s="50" t="s">
        <v>29</v>
      </c>
      <c r="G1639" s="50" t="s">
        <v>29</v>
      </c>
      <c r="H1639" s="50" t="s">
        <v>4028</v>
      </c>
      <c r="I1639" s="58">
        <v>45178</v>
      </c>
      <c r="J1639" s="50" t="s">
        <v>2816</v>
      </c>
      <c r="K1639" s="59">
        <v>13188.39</v>
      </c>
      <c r="L1639" s="50" t="s">
        <v>37</v>
      </c>
      <c r="M1639" s="51" t="s">
        <v>2747</v>
      </c>
      <c r="N1639" s="50" t="s">
        <v>29</v>
      </c>
      <c r="O1639" s="50" t="s">
        <v>32</v>
      </c>
      <c r="P1639" s="50" t="s">
        <v>32</v>
      </c>
      <c r="Q1639" s="50" t="s">
        <v>29</v>
      </c>
      <c r="R1639" s="50" t="s">
        <v>29</v>
      </c>
      <c r="S1639" s="50" t="s">
        <v>2751</v>
      </c>
      <c r="T1639" s="50" t="s">
        <v>2280</v>
      </c>
      <c r="U1639" s="50" t="s">
        <v>30</v>
      </c>
      <c r="V1639" s="50" t="str">
        <f>VLOOKUP(A1639,Register!$D$2:$N$1317,11,0)</f>
        <v>cwip-Security Room</v>
      </c>
      <c r="W1639" s="50" t="s">
        <v>4037</v>
      </c>
      <c r="X1639" s="50" t="s">
        <v>2286</v>
      </c>
    </row>
    <row r="1640" spans="1:24" ht="14.1" customHeight="1" x14ac:dyDescent="0.25">
      <c r="A1640" s="50" t="str">
        <f t="shared" si="25"/>
        <v>9100000044-0</v>
      </c>
      <c r="B1640" s="57" t="s">
        <v>29</v>
      </c>
      <c r="C1640" s="50" t="s">
        <v>29</v>
      </c>
      <c r="D1640" s="50" t="s">
        <v>4036</v>
      </c>
      <c r="E1640" s="50" t="s">
        <v>2814</v>
      </c>
      <c r="F1640" s="50" t="s">
        <v>29</v>
      </c>
      <c r="G1640" s="50" t="s">
        <v>29</v>
      </c>
      <c r="H1640" s="50" t="s">
        <v>4028</v>
      </c>
      <c r="I1640" s="58">
        <v>45178</v>
      </c>
      <c r="J1640" s="50" t="s">
        <v>2816</v>
      </c>
      <c r="K1640" s="59">
        <v>22775.55</v>
      </c>
      <c r="L1640" s="50" t="s">
        <v>37</v>
      </c>
      <c r="M1640" s="51" t="s">
        <v>2747</v>
      </c>
      <c r="N1640" s="50" t="s">
        <v>29</v>
      </c>
      <c r="O1640" s="50" t="s">
        <v>32</v>
      </c>
      <c r="P1640" s="50" t="s">
        <v>32</v>
      </c>
      <c r="Q1640" s="50" t="s">
        <v>29</v>
      </c>
      <c r="R1640" s="50" t="s">
        <v>29</v>
      </c>
      <c r="S1640" s="50" t="s">
        <v>2751</v>
      </c>
      <c r="T1640" s="50" t="s">
        <v>2280</v>
      </c>
      <c r="U1640" s="50" t="s">
        <v>30</v>
      </c>
      <c r="V1640" s="50" t="str">
        <f>VLOOKUP(A1640,Register!$D$2:$N$1317,11,0)</f>
        <v>cwip-Security Room</v>
      </c>
      <c r="W1640" s="50" t="s">
        <v>4037</v>
      </c>
      <c r="X1640" s="50" t="s">
        <v>2286</v>
      </c>
    </row>
    <row r="1641" spans="1:24" ht="14.1" customHeight="1" x14ac:dyDescent="0.25">
      <c r="A1641" s="50" t="str">
        <f t="shared" si="25"/>
        <v>9100000044-0</v>
      </c>
      <c r="B1641" s="57" t="s">
        <v>29</v>
      </c>
      <c r="C1641" s="50" t="s">
        <v>29</v>
      </c>
      <c r="D1641" s="50" t="s">
        <v>4036</v>
      </c>
      <c r="E1641" s="50" t="s">
        <v>2814</v>
      </c>
      <c r="F1641" s="50" t="s">
        <v>29</v>
      </c>
      <c r="G1641" s="50" t="s">
        <v>29</v>
      </c>
      <c r="H1641" s="50" t="s">
        <v>4028</v>
      </c>
      <c r="I1641" s="58">
        <v>45178</v>
      </c>
      <c r="J1641" s="50" t="s">
        <v>2816</v>
      </c>
      <c r="K1641" s="59">
        <v>4607.82</v>
      </c>
      <c r="L1641" s="50" t="s">
        <v>37</v>
      </c>
      <c r="M1641" s="51" t="s">
        <v>2747</v>
      </c>
      <c r="N1641" s="50" t="s">
        <v>29</v>
      </c>
      <c r="O1641" s="50" t="s">
        <v>32</v>
      </c>
      <c r="P1641" s="50" t="s">
        <v>32</v>
      </c>
      <c r="Q1641" s="50" t="s">
        <v>29</v>
      </c>
      <c r="R1641" s="50" t="s">
        <v>29</v>
      </c>
      <c r="S1641" s="50" t="s">
        <v>2751</v>
      </c>
      <c r="T1641" s="50" t="s">
        <v>2280</v>
      </c>
      <c r="U1641" s="50" t="s">
        <v>30</v>
      </c>
      <c r="V1641" s="50" t="str">
        <f>VLOOKUP(A1641,Register!$D$2:$N$1317,11,0)</f>
        <v>cwip-Security Room</v>
      </c>
      <c r="W1641" s="50" t="s">
        <v>4037</v>
      </c>
      <c r="X1641" s="50" t="s">
        <v>2286</v>
      </c>
    </row>
    <row r="1642" spans="1:24" ht="14.1" customHeight="1" x14ac:dyDescent="0.25">
      <c r="A1642" s="50" t="str">
        <f t="shared" si="25"/>
        <v>9100000044-0</v>
      </c>
      <c r="B1642" s="57" t="s">
        <v>29</v>
      </c>
      <c r="C1642" s="50" t="s">
        <v>29</v>
      </c>
      <c r="D1642" s="50" t="s">
        <v>4036</v>
      </c>
      <c r="E1642" s="50" t="s">
        <v>2814</v>
      </c>
      <c r="F1642" s="50" t="s">
        <v>29</v>
      </c>
      <c r="G1642" s="50" t="s">
        <v>29</v>
      </c>
      <c r="H1642" s="50" t="s">
        <v>4028</v>
      </c>
      <c r="I1642" s="58">
        <v>45178</v>
      </c>
      <c r="J1642" s="50" t="s">
        <v>2816</v>
      </c>
      <c r="K1642" s="59">
        <v>9777.23</v>
      </c>
      <c r="L1642" s="50" t="s">
        <v>37</v>
      </c>
      <c r="M1642" s="51" t="s">
        <v>2747</v>
      </c>
      <c r="N1642" s="50" t="s">
        <v>29</v>
      </c>
      <c r="O1642" s="50" t="s">
        <v>32</v>
      </c>
      <c r="P1642" s="50" t="s">
        <v>32</v>
      </c>
      <c r="Q1642" s="50" t="s">
        <v>29</v>
      </c>
      <c r="R1642" s="50" t="s">
        <v>29</v>
      </c>
      <c r="S1642" s="50" t="s">
        <v>2751</v>
      </c>
      <c r="T1642" s="50" t="s">
        <v>2280</v>
      </c>
      <c r="U1642" s="50" t="s">
        <v>30</v>
      </c>
      <c r="V1642" s="50" t="str">
        <f>VLOOKUP(A1642,Register!$D$2:$N$1317,11,0)</f>
        <v>cwip-Security Room</v>
      </c>
      <c r="W1642" s="50" t="s">
        <v>4037</v>
      </c>
      <c r="X1642" s="50" t="s">
        <v>2286</v>
      </c>
    </row>
    <row r="1643" spans="1:24" ht="14.1" customHeight="1" x14ac:dyDescent="0.25">
      <c r="A1643" s="50" t="str">
        <f t="shared" si="25"/>
        <v>9100000044-0</v>
      </c>
      <c r="B1643" s="57" t="s">
        <v>29</v>
      </c>
      <c r="C1643" s="50" t="s">
        <v>29</v>
      </c>
      <c r="D1643" s="50" t="s">
        <v>4036</v>
      </c>
      <c r="E1643" s="50" t="s">
        <v>2814</v>
      </c>
      <c r="F1643" s="50" t="s">
        <v>29</v>
      </c>
      <c r="G1643" s="50" t="s">
        <v>29</v>
      </c>
      <c r="H1643" s="50" t="s">
        <v>4028</v>
      </c>
      <c r="I1643" s="58">
        <v>45178</v>
      </c>
      <c r="J1643" s="50" t="s">
        <v>2816</v>
      </c>
      <c r="K1643" s="59">
        <v>3805.79</v>
      </c>
      <c r="L1643" s="50" t="s">
        <v>37</v>
      </c>
      <c r="M1643" s="51" t="s">
        <v>2747</v>
      </c>
      <c r="N1643" s="50" t="s">
        <v>29</v>
      </c>
      <c r="O1643" s="50" t="s">
        <v>32</v>
      </c>
      <c r="P1643" s="50" t="s">
        <v>32</v>
      </c>
      <c r="Q1643" s="50" t="s">
        <v>29</v>
      </c>
      <c r="R1643" s="50" t="s">
        <v>29</v>
      </c>
      <c r="S1643" s="50" t="s">
        <v>2751</v>
      </c>
      <c r="T1643" s="50" t="s">
        <v>2280</v>
      </c>
      <c r="U1643" s="50" t="s">
        <v>30</v>
      </c>
      <c r="V1643" s="50" t="str">
        <f>VLOOKUP(A1643,Register!$D$2:$N$1317,11,0)</f>
        <v>cwip-Security Room</v>
      </c>
      <c r="W1643" s="50" t="s">
        <v>4037</v>
      </c>
      <c r="X1643" s="50" t="s">
        <v>2286</v>
      </c>
    </row>
    <row r="1644" spans="1:24" ht="14.1" customHeight="1" x14ac:dyDescent="0.25">
      <c r="A1644" s="50" t="str">
        <f t="shared" si="25"/>
        <v>9100000044-0</v>
      </c>
      <c r="B1644" s="57" t="s">
        <v>29</v>
      </c>
      <c r="C1644" s="50" t="s">
        <v>29</v>
      </c>
      <c r="D1644" s="50" t="s">
        <v>4036</v>
      </c>
      <c r="E1644" s="50" t="s">
        <v>2814</v>
      </c>
      <c r="F1644" s="50" t="s">
        <v>29</v>
      </c>
      <c r="G1644" s="50" t="s">
        <v>29</v>
      </c>
      <c r="H1644" s="50" t="s">
        <v>4028</v>
      </c>
      <c r="I1644" s="58">
        <v>45178</v>
      </c>
      <c r="J1644" s="50" t="s">
        <v>2816</v>
      </c>
      <c r="K1644" s="59">
        <v>6672.93</v>
      </c>
      <c r="L1644" s="50" t="s">
        <v>37</v>
      </c>
      <c r="M1644" s="51" t="s">
        <v>2747</v>
      </c>
      <c r="N1644" s="50" t="s">
        <v>29</v>
      </c>
      <c r="O1644" s="50" t="s">
        <v>32</v>
      </c>
      <c r="P1644" s="50" t="s">
        <v>32</v>
      </c>
      <c r="Q1644" s="50" t="s">
        <v>29</v>
      </c>
      <c r="R1644" s="50" t="s">
        <v>29</v>
      </c>
      <c r="S1644" s="50" t="s">
        <v>2751</v>
      </c>
      <c r="T1644" s="50" t="s">
        <v>2280</v>
      </c>
      <c r="U1644" s="50" t="s">
        <v>30</v>
      </c>
      <c r="V1644" s="50" t="str">
        <f>VLOOKUP(A1644,Register!$D$2:$N$1317,11,0)</f>
        <v>cwip-Security Room</v>
      </c>
      <c r="W1644" s="50" t="s">
        <v>4037</v>
      </c>
      <c r="X1644" s="50" t="s">
        <v>2286</v>
      </c>
    </row>
    <row r="1645" spans="1:24" ht="14.1" customHeight="1" x14ac:dyDescent="0.25">
      <c r="A1645" s="50" t="str">
        <f t="shared" si="25"/>
        <v>9100000044-0</v>
      </c>
      <c r="B1645" s="57" t="s">
        <v>29</v>
      </c>
      <c r="C1645" s="50" t="s">
        <v>29</v>
      </c>
      <c r="D1645" s="50" t="s">
        <v>4036</v>
      </c>
      <c r="E1645" s="50" t="s">
        <v>2814</v>
      </c>
      <c r="F1645" s="50" t="s">
        <v>29</v>
      </c>
      <c r="G1645" s="50" t="s">
        <v>29</v>
      </c>
      <c r="H1645" s="50" t="s">
        <v>4028</v>
      </c>
      <c r="I1645" s="58">
        <v>45178</v>
      </c>
      <c r="J1645" s="50" t="s">
        <v>2816</v>
      </c>
      <c r="K1645" s="59">
        <v>1110.56</v>
      </c>
      <c r="L1645" s="50" t="s">
        <v>37</v>
      </c>
      <c r="M1645" s="51" t="s">
        <v>2747</v>
      </c>
      <c r="N1645" s="50" t="s">
        <v>29</v>
      </c>
      <c r="O1645" s="50" t="s">
        <v>32</v>
      </c>
      <c r="P1645" s="50" t="s">
        <v>32</v>
      </c>
      <c r="Q1645" s="50" t="s">
        <v>29</v>
      </c>
      <c r="R1645" s="50" t="s">
        <v>29</v>
      </c>
      <c r="S1645" s="50" t="s">
        <v>2751</v>
      </c>
      <c r="T1645" s="50" t="s">
        <v>2280</v>
      </c>
      <c r="U1645" s="50" t="s">
        <v>30</v>
      </c>
      <c r="V1645" s="50" t="str">
        <f>VLOOKUP(A1645,Register!$D$2:$N$1317,11,0)</f>
        <v>cwip-Security Room</v>
      </c>
      <c r="W1645" s="50" t="s">
        <v>4037</v>
      </c>
      <c r="X1645" s="50" t="s">
        <v>2286</v>
      </c>
    </row>
    <row r="1646" spans="1:24" ht="14.1" customHeight="1" x14ac:dyDescent="0.25">
      <c r="A1646" s="50" t="str">
        <f t="shared" si="25"/>
        <v>9100000012-0</v>
      </c>
      <c r="B1646" s="57" t="s">
        <v>29</v>
      </c>
      <c r="C1646" s="50" t="s">
        <v>29</v>
      </c>
      <c r="D1646" s="50" t="s">
        <v>4038</v>
      </c>
      <c r="E1646" s="50" t="s">
        <v>2814</v>
      </c>
      <c r="F1646" s="50" t="s">
        <v>29</v>
      </c>
      <c r="G1646" s="50" t="s">
        <v>29</v>
      </c>
      <c r="H1646" s="50" t="s">
        <v>4028</v>
      </c>
      <c r="I1646" s="58">
        <v>45173</v>
      </c>
      <c r="J1646" s="50" t="s">
        <v>2816</v>
      </c>
      <c r="K1646" s="59">
        <v>17954.34</v>
      </c>
      <c r="L1646" s="50" t="s">
        <v>37</v>
      </c>
      <c r="M1646" s="51" t="s">
        <v>2747</v>
      </c>
      <c r="N1646" s="50" t="s">
        <v>29</v>
      </c>
      <c r="O1646" s="50" t="s">
        <v>32</v>
      </c>
      <c r="P1646" s="50" t="s">
        <v>32</v>
      </c>
      <c r="Q1646" s="50" t="s">
        <v>29</v>
      </c>
      <c r="R1646" s="50" t="s">
        <v>29</v>
      </c>
      <c r="S1646" s="50" t="s">
        <v>2751</v>
      </c>
      <c r="T1646" s="50" t="s">
        <v>2205</v>
      </c>
      <c r="U1646" s="50" t="s">
        <v>30</v>
      </c>
      <c r="V1646" s="50" t="str">
        <f>VLOOKUP(A1646,Register!$D$2:$N$1317,11,0)</f>
        <v>CWIP- NEW BOUNDRY WALL</v>
      </c>
      <c r="W1646" s="50" t="s">
        <v>4039</v>
      </c>
      <c r="X1646" s="50" t="s">
        <v>2207</v>
      </c>
    </row>
    <row r="1647" spans="1:24" ht="14.1" customHeight="1" x14ac:dyDescent="0.25">
      <c r="A1647" s="50" t="str">
        <f t="shared" si="25"/>
        <v>9100000012-0</v>
      </c>
      <c r="B1647" s="57" t="s">
        <v>29</v>
      </c>
      <c r="C1647" s="50" t="s">
        <v>29</v>
      </c>
      <c r="D1647" s="50" t="s">
        <v>4038</v>
      </c>
      <c r="E1647" s="50" t="s">
        <v>2814</v>
      </c>
      <c r="F1647" s="50" t="s">
        <v>29</v>
      </c>
      <c r="G1647" s="50" t="s">
        <v>29</v>
      </c>
      <c r="H1647" s="50" t="s">
        <v>4028</v>
      </c>
      <c r="I1647" s="58">
        <v>45173</v>
      </c>
      <c r="J1647" s="50" t="s">
        <v>2816</v>
      </c>
      <c r="K1647" s="59">
        <v>6829.72</v>
      </c>
      <c r="L1647" s="50" t="s">
        <v>37</v>
      </c>
      <c r="M1647" s="51" t="s">
        <v>2747</v>
      </c>
      <c r="N1647" s="50" t="s">
        <v>29</v>
      </c>
      <c r="O1647" s="50" t="s">
        <v>32</v>
      </c>
      <c r="P1647" s="50" t="s">
        <v>32</v>
      </c>
      <c r="Q1647" s="50" t="s">
        <v>29</v>
      </c>
      <c r="R1647" s="50" t="s">
        <v>29</v>
      </c>
      <c r="S1647" s="50" t="s">
        <v>2751</v>
      </c>
      <c r="T1647" s="50" t="s">
        <v>2205</v>
      </c>
      <c r="U1647" s="50" t="s">
        <v>30</v>
      </c>
      <c r="V1647" s="50" t="str">
        <f>VLOOKUP(A1647,Register!$D$2:$N$1317,11,0)</f>
        <v>CWIP- NEW BOUNDRY WALL</v>
      </c>
      <c r="W1647" s="50" t="s">
        <v>4039</v>
      </c>
      <c r="X1647" s="50" t="s">
        <v>2207</v>
      </c>
    </row>
    <row r="1648" spans="1:24" ht="14.1" customHeight="1" x14ac:dyDescent="0.25">
      <c r="A1648" s="50" t="str">
        <f t="shared" si="25"/>
        <v>9100000012-0</v>
      </c>
      <c r="B1648" s="57" t="s">
        <v>29</v>
      </c>
      <c r="C1648" s="50" t="s">
        <v>29</v>
      </c>
      <c r="D1648" s="50" t="s">
        <v>4038</v>
      </c>
      <c r="E1648" s="50" t="s">
        <v>2814</v>
      </c>
      <c r="F1648" s="50" t="s">
        <v>29</v>
      </c>
      <c r="G1648" s="50" t="s">
        <v>29</v>
      </c>
      <c r="H1648" s="50" t="s">
        <v>4028</v>
      </c>
      <c r="I1648" s="58">
        <v>45173</v>
      </c>
      <c r="J1648" s="50" t="s">
        <v>2816</v>
      </c>
      <c r="K1648" s="59">
        <v>7621.9</v>
      </c>
      <c r="L1648" s="50" t="s">
        <v>37</v>
      </c>
      <c r="M1648" s="51" t="s">
        <v>2747</v>
      </c>
      <c r="N1648" s="50" t="s">
        <v>29</v>
      </c>
      <c r="O1648" s="50" t="s">
        <v>32</v>
      </c>
      <c r="P1648" s="50" t="s">
        <v>32</v>
      </c>
      <c r="Q1648" s="50" t="s">
        <v>29</v>
      </c>
      <c r="R1648" s="50" t="s">
        <v>29</v>
      </c>
      <c r="S1648" s="50" t="s">
        <v>2751</v>
      </c>
      <c r="T1648" s="50" t="s">
        <v>2205</v>
      </c>
      <c r="U1648" s="50" t="s">
        <v>30</v>
      </c>
      <c r="V1648" s="50" t="str">
        <f>VLOOKUP(A1648,Register!$D$2:$N$1317,11,0)</f>
        <v>CWIP- NEW BOUNDRY WALL</v>
      </c>
      <c r="W1648" s="50" t="s">
        <v>4039</v>
      </c>
      <c r="X1648" s="50" t="s">
        <v>2207</v>
      </c>
    </row>
    <row r="1649" spans="1:24" ht="14.1" customHeight="1" x14ac:dyDescent="0.25">
      <c r="A1649" s="50" t="str">
        <f t="shared" si="25"/>
        <v>9100000012-0</v>
      </c>
      <c r="B1649" s="57" t="s">
        <v>29</v>
      </c>
      <c r="C1649" s="50" t="s">
        <v>29</v>
      </c>
      <c r="D1649" s="50" t="s">
        <v>4038</v>
      </c>
      <c r="E1649" s="50" t="s">
        <v>2814</v>
      </c>
      <c r="F1649" s="50" t="s">
        <v>29</v>
      </c>
      <c r="G1649" s="50" t="s">
        <v>29</v>
      </c>
      <c r="H1649" s="50" t="s">
        <v>4028</v>
      </c>
      <c r="I1649" s="58">
        <v>45173</v>
      </c>
      <c r="J1649" s="50" t="s">
        <v>2816</v>
      </c>
      <c r="K1649" s="59">
        <v>4790.49</v>
      </c>
      <c r="L1649" s="50" t="s">
        <v>37</v>
      </c>
      <c r="M1649" s="51" t="s">
        <v>2747</v>
      </c>
      <c r="N1649" s="50" t="s">
        <v>29</v>
      </c>
      <c r="O1649" s="50" t="s">
        <v>32</v>
      </c>
      <c r="P1649" s="50" t="s">
        <v>32</v>
      </c>
      <c r="Q1649" s="50" t="s">
        <v>29</v>
      </c>
      <c r="R1649" s="50" t="s">
        <v>29</v>
      </c>
      <c r="S1649" s="50" t="s">
        <v>2751</v>
      </c>
      <c r="T1649" s="50" t="s">
        <v>2205</v>
      </c>
      <c r="U1649" s="50" t="s">
        <v>30</v>
      </c>
      <c r="V1649" s="50" t="str">
        <f>VLOOKUP(A1649,Register!$D$2:$N$1317,11,0)</f>
        <v>CWIP- NEW BOUNDRY WALL</v>
      </c>
      <c r="W1649" s="50" t="s">
        <v>4039</v>
      </c>
      <c r="X1649" s="50" t="s">
        <v>2207</v>
      </c>
    </row>
    <row r="1650" spans="1:24" ht="14.1" customHeight="1" x14ac:dyDescent="0.25">
      <c r="A1650" s="50" t="str">
        <f t="shared" si="25"/>
        <v>9100000012-0</v>
      </c>
      <c r="B1650" s="57" t="s">
        <v>29</v>
      </c>
      <c r="C1650" s="50" t="s">
        <v>29</v>
      </c>
      <c r="D1650" s="50" t="s">
        <v>4038</v>
      </c>
      <c r="E1650" s="50" t="s">
        <v>2814</v>
      </c>
      <c r="F1650" s="50" t="s">
        <v>29</v>
      </c>
      <c r="G1650" s="50" t="s">
        <v>29</v>
      </c>
      <c r="H1650" s="50" t="s">
        <v>4028</v>
      </c>
      <c r="I1650" s="58">
        <v>45173</v>
      </c>
      <c r="J1650" s="50" t="s">
        <v>2816</v>
      </c>
      <c r="K1650" s="59">
        <v>21540.87</v>
      </c>
      <c r="L1650" s="50" t="s">
        <v>37</v>
      </c>
      <c r="M1650" s="51" t="s">
        <v>2747</v>
      </c>
      <c r="N1650" s="50" t="s">
        <v>29</v>
      </c>
      <c r="O1650" s="50" t="s">
        <v>32</v>
      </c>
      <c r="P1650" s="50" t="s">
        <v>32</v>
      </c>
      <c r="Q1650" s="50" t="s">
        <v>29</v>
      </c>
      <c r="R1650" s="50" t="s">
        <v>29</v>
      </c>
      <c r="S1650" s="50" t="s">
        <v>2751</v>
      </c>
      <c r="T1650" s="50" t="s">
        <v>2205</v>
      </c>
      <c r="U1650" s="50" t="s">
        <v>30</v>
      </c>
      <c r="V1650" s="50" t="str">
        <f>VLOOKUP(A1650,Register!$D$2:$N$1317,11,0)</f>
        <v>CWIP- NEW BOUNDRY WALL</v>
      </c>
      <c r="W1650" s="50" t="s">
        <v>4039</v>
      </c>
      <c r="X1650" s="50" t="s">
        <v>2207</v>
      </c>
    </row>
    <row r="1651" spans="1:24" ht="14.1" customHeight="1" x14ac:dyDescent="0.25">
      <c r="A1651" s="50" t="str">
        <f t="shared" si="25"/>
        <v>9100000012-0</v>
      </c>
      <c r="B1651" s="57" t="s">
        <v>29</v>
      </c>
      <c r="C1651" s="50" t="s">
        <v>29</v>
      </c>
      <c r="D1651" s="50" t="s">
        <v>4038</v>
      </c>
      <c r="E1651" s="50" t="s">
        <v>2814</v>
      </c>
      <c r="F1651" s="50" t="s">
        <v>29</v>
      </c>
      <c r="G1651" s="50" t="s">
        <v>29</v>
      </c>
      <c r="H1651" s="50" t="s">
        <v>4028</v>
      </c>
      <c r="I1651" s="58">
        <v>45173</v>
      </c>
      <c r="J1651" s="50" t="s">
        <v>2816</v>
      </c>
      <c r="K1651" s="59">
        <v>1132.95</v>
      </c>
      <c r="L1651" s="50" t="s">
        <v>37</v>
      </c>
      <c r="M1651" s="51" t="s">
        <v>2747</v>
      </c>
      <c r="N1651" s="50" t="s">
        <v>29</v>
      </c>
      <c r="O1651" s="50" t="s">
        <v>32</v>
      </c>
      <c r="P1651" s="50" t="s">
        <v>32</v>
      </c>
      <c r="Q1651" s="50" t="s">
        <v>29</v>
      </c>
      <c r="R1651" s="50" t="s">
        <v>29</v>
      </c>
      <c r="S1651" s="50" t="s">
        <v>2751</v>
      </c>
      <c r="T1651" s="50" t="s">
        <v>2205</v>
      </c>
      <c r="U1651" s="50" t="s">
        <v>30</v>
      </c>
      <c r="V1651" s="50" t="str">
        <f>VLOOKUP(A1651,Register!$D$2:$N$1317,11,0)</f>
        <v>CWIP- NEW BOUNDRY WALL</v>
      </c>
      <c r="W1651" s="50" t="s">
        <v>4039</v>
      </c>
      <c r="X1651" s="50" t="s">
        <v>2207</v>
      </c>
    </row>
    <row r="1652" spans="1:24" ht="14.1" customHeight="1" x14ac:dyDescent="0.25">
      <c r="A1652" s="50" t="str">
        <f t="shared" si="25"/>
        <v>9100000012-0</v>
      </c>
      <c r="B1652" s="57" t="s">
        <v>29</v>
      </c>
      <c r="C1652" s="50" t="s">
        <v>29</v>
      </c>
      <c r="D1652" s="50" t="s">
        <v>4038</v>
      </c>
      <c r="E1652" s="50" t="s">
        <v>2814</v>
      </c>
      <c r="F1652" s="50" t="s">
        <v>29</v>
      </c>
      <c r="G1652" s="50" t="s">
        <v>29</v>
      </c>
      <c r="H1652" s="50" t="s">
        <v>4028</v>
      </c>
      <c r="I1652" s="58">
        <v>45173</v>
      </c>
      <c r="J1652" s="50" t="s">
        <v>2816</v>
      </c>
      <c r="K1652" s="59">
        <v>2779.09</v>
      </c>
      <c r="L1652" s="50" t="s">
        <v>37</v>
      </c>
      <c r="M1652" s="51" t="s">
        <v>2747</v>
      </c>
      <c r="N1652" s="50" t="s">
        <v>29</v>
      </c>
      <c r="O1652" s="50" t="s">
        <v>32</v>
      </c>
      <c r="P1652" s="50" t="s">
        <v>32</v>
      </c>
      <c r="Q1652" s="50" t="s">
        <v>29</v>
      </c>
      <c r="R1652" s="50" t="s">
        <v>29</v>
      </c>
      <c r="S1652" s="50" t="s">
        <v>2751</v>
      </c>
      <c r="T1652" s="50" t="s">
        <v>2205</v>
      </c>
      <c r="U1652" s="50" t="s">
        <v>30</v>
      </c>
      <c r="V1652" s="50" t="str">
        <f>VLOOKUP(A1652,Register!$D$2:$N$1317,11,0)</f>
        <v>CWIP- NEW BOUNDRY WALL</v>
      </c>
      <c r="W1652" s="50" t="s">
        <v>4039</v>
      </c>
      <c r="X1652" s="50" t="s">
        <v>2207</v>
      </c>
    </row>
    <row r="1653" spans="1:24" ht="14.1" customHeight="1" x14ac:dyDescent="0.25">
      <c r="A1653" s="50" t="str">
        <f t="shared" si="25"/>
        <v>9100000012-0</v>
      </c>
      <c r="B1653" s="57" t="s">
        <v>29</v>
      </c>
      <c r="C1653" s="50" t="s">
        <v>29</v>
      </c>
      <c r="D1653" s="50" t="s">
        <v>4038</v>
      </c>
      <c r="E1653" s="50" t="s">
        <v>2814</v>
      </c>
      <c r="F1653" s="50" t="s">
        <v>29</v>
      </c>
      <c r="G1653" s="50" t="s">
        <v>29</v>
      </c>
      <c r="H1653" s="50" t="s">
        <v>4028</v>
      </c>
      <c r="I1653" s="58">
        <v>45173</v>
      </c>
      <c r="J1653" s="50" t="s">
        <v>2816</v>
      </c>
      <c r="K1653" s="59">
        <v>8864.86</v>
      </c>
      <c r="L1653" s="50" t="s">
        <v>37</v>
      </c>
      <c r="M1653" s="51" t="s">
        <v>2747</v>
      </c>
      <c r="N1653" s="50" t="s">
        <v>29</v>
      </c>
      <c r="O1653" s="50" t="s">
        <v>32</v>
      </c>
      <c r="P1653" s="50" t="s">
        <v>32</v>
      </c>
      <c r="Q1653" s="50" t="s">
        <v>29</v>
      </c>
      <c r="R1653" s="50" t="s">
        <v>29</v>
      </c>
      <c r="S1653" s="50" t="s">
        <v>2751</v>
      </c>
      <c r="T1653" s="50" t="s">
        <v>2205</v>
      </c>
      <c r="U1653" s="50" t="s">
        <v>30</v>
      </c>
      <c r="V1653" s="50" t="str">
        <f>VLOOKUP(A1653,Register!$D$2:$N$1317,11,0)</f>
        <v>CWIP- NEW BOUNDRY WALL</v>
      </c>
      <c r="W1653" s="50" t="s">
        <v>4039</v>
      </c>
      <c r="X1653" s="50" t="s">
        <v>2207</v>
      </c>
    </row>
    <row r="1654" spans="1:24" ht="14.1" customHeight="1" x14ac:dyDescent="0.25">
      <c r="A1654" s="50" t="str">
        <f t="shared" si="25"/>
        <v>9100000012-0</v>
      </c>
      <c r="B1654" s="57" t="s">
        <v>29</v>
      </c>
      <c r="C1654" s="50" t="s">
        <v>29</v>
      </c>
      <c r="D1654" s="50" t="s">
        <v>4038</v>
      </c>
      <c r="E1654" s="50" t="s">
        <v>2814</v>
      </c>
      <c r="F1654" s="50" t="s">
        <v>29</v>
      </c>
      <c r="G1654" s="50" t="s">
        <v>29</v>
      </c>
      <c r="H1654" s="50" t="s">
        <v>4028</v>
      </c>
      <c r="I1654" s="58">
        <v>45173</v>
      </c>
      <c r="J1654" s="50" t="s">
        <v>2816</v>
      </c>
      <c r="K1654" s="59">
        <v>11286.38</v>
      </c>
      <c r="L1654" s="50" t="s">
        <v>37</v>
      </c>
      <c r="M1654" s="51" t="s">
        <v>2747</v>
      </c>
      <c r="N1654" s="50" t="s">
        <v>29</v>
      </c>
      <c r="O1654" s="50" t="s">
        <v>32</v>
      </c>
      <c r="P1654" s="50" t="s">
        <v>32</v>
      </c>
      <c r="Q1654" s="50" t="s">
        <v>29</v>
      </c>
      <c r="R1654" s="50" t="s">
        <v>29</v>
      </c>
      <c r="S1654" s="50" t="s">
        <v>2751</v>
      </c>
      <c r="T1654" s="50" t="s">
        <v>2205</v>
      </c>
      <c r="U1654" s="50" t="s">
        <v>30</v>
      </c>
      <c r="V1654" s="50" t="str">
        <f>VLOOKUP(A1654,Register!$D$2:$N$1317,11,0)</f>
        <v>CWIP- NEW BOUNDRY WALL</v>
      </c>
      <c r="W1654" s="50" t="s">
        <v>4039</v>
      </c>
      <c r="X1654" s="50" t="s">
        <v>2207</v>
      </c>
    </row>
    <row r="1655" spans="1:24" ht="14.1" customHeight="1" x14ac:dyDescent="0.25">
      <c r="A1655" s="50" t="str">
        <f t="shared" si="25"/>
        <v>9100000012-0</v>
      </c>
      <c r="B1655" s="57" t="s">
        <v>29</v>
      </c>
      <c r="C1655" s="50" t="s">
        <v>29</v>
      </c>
      <c r="D1655" s="50" t="s">
        <v>4038</v>
      </c>
      <c r="E1655" s="50" t="s">
        <v>2814</v>
      </c>
      <c r="F1655" s="50" t="s">
        <v>29</v>
      </c>
      <c r="G1655" s="50" t="s">
        <v>29</v>
      </c>
      <c r="H1655" s="50" t="s">
        <v>4028</v>
      </c>
      <c r="I1655" s="58">
        <v>45173</v>
      </c>
      <c r="J1655" s="50" t="s">
        <v>2816</v>
      </c>
      <c r="K1655" s="59">
        <v>235.36</v>
      </c>
      <c r="L1655" s="50" t="s">
        <v>37</v>
      </c>
      <c r="M1655" s="51" t="s">
        <v>2747</v>
      </c>
      <c r="N1655" s="50" t="s">
        <v>29</v>
      </c>
      <c r="O1655" s="50" t="s">
        <v>32</v>
      </c>
      <c r="P1655" s="50" t="s">
        <v>32</v>
      </c>
      <c r="Q1655" s="50" t="s">
        <v>29</v>
      </c>
      <c r="R1655" s="50" t="s">
        <v>29</v>
      </c>
      <c r="S1655" s="50" t="s">
        <v>2751</v>
      </c>
      <c r="T1655" s="50" t="s">
        <v>2205</v>
      </c>
      <c r="U1655" s="50" t="s">
        <v>30</v>
      </c>
      <c r="V1655" s="50" t="str">
        <f>VLOOKUP(A1655,Register!$D$2:$N$1317,11,0)</f>
        <v>CWIP- NEW BOUNDRY WALL</v>
      </c>
      <c r="W1655" s="50" t="s">
        <v>4039</v>
      </c>
      <c r="X1655" s="50" t="s">
        <v>2207</v>
      </c>
    </row>
    <row r="1656" spans="1:24" ht="14.1" customHeight="1" x14ac:dyDescent="0.25">
      <c r="A1656" s="50" t="str">
        <f t="shared" si="25"/>
        <v>9100000041-0</v>
      </c>
      <c r="B1656" s="57" t="s">
        <v>29</v>
      </c>
      <c r="C1656" s="50" t="s">
        <v>29</v>
      </c>
      <c r="D1656" s="50" t="s">
        <v>4040</v>
      </c>
      <c r="E1656" s="50" t="s">
        <v>2814</v>
      </c>
      <c r="F1656" s="50" t="s">
        <v>29</v>
      </c>
      <c r="G1656" s="50" t="s">
        <v>29</v>
      </c>
      <c r="H1656" s="50" t="s">
        <v>4028</v>
      </c>
      <c r="I1656" s="58">
        <v>45178</v>
      </c>
      <c r="J1656" s="50" t="s">
        <v>2816</v>
      </c>
      <c r="K1656" s="59">
        <v>86773.58</v>
      </c>
      <c r="L1656" s="50" t="s">
        <v>37</v>
      </c>
      <c r="M1656" s="51" t="s">
        <v>2747</v>
      </c>
      <c r="N1656" s="50" t="s">
        <v>29</v>
      </c>
      <c r="O1656" s="50" t="s">
        <v>32</v>
      </c>
      <c r="P1656" s="50" t="s">
        <v>32</v>
      </c>
      <c r="Q1656" s="50" t="s">
        <v>29</v>
      </c>
      <c r="R1656" s="50" t="s">
        <v>29</v>
      </c>
      <c r="S1656" s="50" t="s">
        <v>2751</v>
      </c>
      <c r="T1656" s="50" t="s">
        <v>2273</v>
      </c>
      <c r="U1656" s="50" t="s">
        <v>30</v>
      </c>
      <c r="V1656" s="50" t="str">
        <f>VLOOKUP(A1656,Register!$D$2:$N$1317,11,0)</f>
        <v>Dormitory G+3</v>
      </c>
      <c r="W1656" s="50" t="s">
        <v>4041</v>
      </c>
      <c r="X1656" s="50" t="s">
        <v>2286</v>
      </c>
    </row>
    <row r="1657" spans="1:24" ht="14.1" customHeight="1" x14ac:dyDescent="0.25">
      <c r="A1657" s="50" t="str">
        <f t="shared" si="25"/>
        <v>9100000041-0</v>
      </c>
      <c r="B1657" s="57" t="s">
        <v>29</v>
      </c>
      <c r="C1657" s="50" t="s">
        <v>29</v>
      </c>
      <c r="D1657" s="50" t="s">
        <v>4040</v>
      </c>
      <c r="E1657" s="50" t="s">
        <v>2814</v>
      </c>
      <c r="F1657" s="50" t="s">
        <v>29</v>
      </c>
      <c r="G1657" s="50" t="s">
        <v>29</v>
      </c>
      <c r="H1657" s="50" t="s">
        <v>4028</v>
      </c>
      <c r="I1657" s="58">
        <v>45178</v>
      </c>
      <c r="J1657" s="50" t="s">
        <v>2816</v>
      </c>
      <c r="K1657" s="59">
        <v>84293.29</v>
      </c>
      <c r="L1657" s="50" t="s">
        <v>37</v>
      </c>
      <c r="M1657" s="51" t="s">
        <v>2747</v>
      </c>
      <c r="N1657" s="50" t="s">
        <v>29</v>
      </c>
      <c r="O1657" s="50" t="s">
        <v>32</v>
      </c>
      <c r="P1657" s="50" t="s">
        <v>32</v>
      </c>
      <c r="Q1657" s="50" t="s">
        <v>29</v>
      </c>
      <c r="R1657" s="50" t="s">
        <v>29</v>
      </c>
      <c r="S1657" s="50" t="s">
        <v>2751</v>
      </c>
      <c r="T1657" s="50" t="s">
        <v>2273</v>
      </c>
      <c r="U1657" s="50" t="s">
        <v>30</v>
      </c>
      <c r="V1657" s="50" t="str">
        <f>VLOOKUP(A1657,Register!$D$2:$N$1317,11,0)</f>
        <v>Dormitory G+3</v>
      </c>
      <c r="W1657" s="50" t="s">
        <v>4041</v>
      </c>
      <c r="X1657" s="50" t="s">
        <v>2286</v>
      </c>
    </row>
    <row r="1658" spans="1:24" ht="14.1" customHeight="1" x14ac:dyDescent="0.25">
      <c r="A1658" s="50" t="str">
        <f t="shared" si="25"/>
        <v>9100000041-0</v>
      </c>
      <c r="B1658" s="57" t="s">
        <v>29</v>
      </c>
      <c r="C1658" s="50" t="s">
        <v>29</v>
      </c>
      <c r="D1658" s="50" t="s">
        <v>4040</v>
      </c>
      <c r="E1658" s="50" t="s">
        <v>2814</v>
      </c>
      <c r="F1658" s="50" t="s">
        <v>29</v>
      </c>
      <c r="G1658" s="50" t="s">
        <v>29</v>
      </c>
      <c r="H1658" s="50" t="s">
        <v>4028</v>
      </c>
      <c r="I1658" s="58">
        <v>45178</v>
      </c>
      <c r="J1658" s="50" t="s">
        <v>2816</v>
      </c>
      <c r="K1658" s="59">
        <v>160362.07</v>
      </c>
      <c r="L1658" s="50" t="s">
        <v>37</v>
      </c>
      <c r="M1658" s="51" t="s">
        <v>2747</v>
      </c>
      <c r="N1658" s="50" t="s">
        <v>29</v>
      </c>
      <c r="O1658" s="50" t="s">
        <v>32</v>
      </c>
      <c r="P1658" s="50" t="s">
        <v>32</v>
      </c>
      <c r="Q1658" s="50" t="s">
        <v>29</v>
      </c>
      <c r="R1658" s="50" t="s">
        <v>29</v>
      </c>
      <c r="S1658" s="50" t="s">
        <v>2751</v>
      </c>
      <c r="T1658" s="50" t="s">
        <v>2273</v>
      </c>
      <c r="U1658" s="50" t="s">
        <v>30</v>
      </c>
      <c r="V1658" s="50" t="str">
        <f>VLOOKUP(A1658,Register!$D$2:$N$1317,11,0)</f>
        <v>Dormitory G+3</v>
      </c>
      <c r="W1658" s="50" t="s">
        <v>4041</v>
      </c>
      <c r="X1658" s="50" t="s">
        <v>2286</v>
      </c>
    </row>
    <row r="1659" spans="1:24" ht="14.1" customHeight="1" x14ac:dyDescent="0.25">
      <c r="A1659" s="50" t="str">
        <f t="shared" si="25"/>
        <v>9100000041-0</v>
      </c>
      <c r="B1659" s="57" t="s">
        <v>29</v>
      </c>
      <c r="C1659" s="50" t="s">
        <v>29</v>
      </c>
      <c r="D1659" s="50" t="s">
        <v>4040</v>
      </c>
      <c r="E1659" s="50" t="s">
        <v>2814</v>
      </c>
      <c r="F1659" s="50" t="s">
        <v>29</v>
      </c>
      <c r="G1659" s="50" t="s">
        <v>29</v>
      </c>
      <c r="H1659" s="50" t="s">
        <v>4028</v>
      </c>
      <c r="I1659" s="58">
        <v>45178</v>
      </c>
      <c r="J1659" s="50" t="s">
        <v>2816</v>
      </c>
      <c r="K1659" s="59">
        <v>28334.880000000001</v>
      </c>
      <c r="L1659" s="50" t="s">
        <v>37</v>
      </c>
      <c r="M1659" s="51" t="s">
        <v>2747</v>
      </c>
      <c r="N1659" s="50" t="s">
        <v>29</v>
      </c>
      <c r="O1659" s="50" t="s">
        <v>32</v>
      </c>
      <c r="P1659" s="50" t="s">
        <v>32</v>
      </c>
      <c r="Q1659" s="50" t="s">
        <v>29</v>
      </c>
      <c r="R1659" s="50" t="s">
        <v>29</v>
      </c>
      <c r="S1659" s="50" t="s">
        <v>2751</v>
      </c>
      <c r="T1659" s="50" t="s">
        <v>2273</v>
      </c>
      <c r="U1659" s="50" t="s">
        <v>30</v>
      </c>
      <c r="V1659" s="50" t="str">
        <f>VLOOKUP(A1659,Register!$D$2:$N$1317,11,0)</f>
        <v>Dormitory G+3</v>
      </c>
      <c r="W1659" s="50" t="s">
        <v>4041</v>
      </c>
      <c r="X1659" s="50" t="s">
        <v>2286</v>
      </c>
    </row>
    <row r="1660" spans="1:24" ht="14.1" customHeight="1" x14ac:dyDescent="0.25">
      <c r="A1660" s="50" t="str">
        <f t="shared" si="25"/>
        <v>9100000041-0</v>
      </c>
      <c r="B1660" s="57" t="s">
        <v>29</v>
      </c>
      <c r="C1660" s="50" t="s">
        <v>29</v>
      </c>
      <c r="D1660" s="50" t="s">
        <v>4040</v>
      </c>
      <c r="E1660" s="50" t="s">
        <v>2814</v>
      </c>
      <c r="F1660" s="50" t="s">
        <v>29</v>
      </c>
      <c r="G1660" s="50" t="s">
        <v>29</v>
      </c>
      <c r="H1660" s="50" t="s">
        <v>4028</v>
      </c>
      <c r="I1660" s="58">
        <v>45178</v>
      </c>
      <c r="J1660" s="50" t="s">
        <v>2816</v>
      </c>
      <c r="K1660" s="59">
        <v>1761.55</v>
      </c>
      <c r="L1660" s="50" t="s">
        <v>37</v>
      </c>
      <c r="M1660" s="51" t="s">
        <v>2747</v>
      </c>
      <c r="N1660" s="50" t="s">
        <v>29</v>
      </c>
      <c r="O1660" s="50" t="s">
        <v>32</v>
      </c>
      <c r="P1660" s="50" t="s">
        <v>32</v>
      </c>
      <c r="Q1660" s="50" t="s">
        <v>29</v>
      </c>
      <c r="R1660" s="50" t="s">
        <v>29</v>
      </c>
      <c r="S1660" s="50" t="s">
        <v>2751</v>
      </c>
      <c r="T1660" s="50" t="s">
        <v>2273</v>
      </c>
      <c r="U1660" s="50" t="s">
        <v>30</v>
      </c>
      <c r="V1660" s="50" t="str">
        <f>VLOOKUP(A1660,Register!$D$2:$N$1317,11,0)</f>
        <v>Dormitory G+3</v>
      </c>
      <c r="W1660" s="50" t="s">
        <v>4041</v>
      </c>
      <c r="X1660" s="50" t="s">
        <v>2286</v>
      </c>
    </row>
    <row r="1661" spans="1:24" ht="14.1" customHeight="1" x14ac:dyDescent="0.25">
      <c r="A1661" s="50" t="str">
        <f t="shared" si="25"/>
        <v>9100000041-0</v>
      </c>
      <c r="B1661" s="57" t="s">
        <v>29</v>
      </c>
      <c r="C1661" s="50" t="s">
        <v>29</v>
      </c>
      <c r="D1661" s="50" t="s">
        <v>4040</v>
      </c>
      <c r="E1661" s="50" t="s">
        <v>2814</v>
      </c>
      <c r="F1661" s="50" t="s">
        <v>29</v>
      </c>
      <c r="G1661" s="50" t="s">
        <v>29</v>
      </c>
      <c r="H1661" s="50" t="s">
        <v>4028</v>
      </c>
      <c r="I1661" s="58">
        <v>45178</v>
      </c>
      <c r="J1661" s="50" t="s">
        <v>2816</v>
      </c>
      <c r="K1661" s="59">
        <v>3924.58</v>
      </c>
      <c r="L1661" s="50" t="s">
        <v>37</v>
      </c>
      <c r="M1661" s="51" t="s">
        <v>2747</v>
      </c>
      <c r="N1661" s="50" t="s">
        <v>29</v>
      </c>
      <c r="O1661" s="50" t="s">
        <v>32</v>
      </c>
      <c r="P1661" s="50" t="s">
        <v>32</v>
      </c>
      <c r="Q1661" s="50" t="s">
        <v>29</v>
      </c>
      <c r="R1661" s="50" t="s">
        <v>29</v>
      </c>
      <c r="S1661" s="50" t="s">
        <v>2751</v>
      </c>
      <c r="T1661" s="50" t="s">
        <v>2273</v>
      </c>
      <c r="U1661" s="50" t="s">
        <v>30</v>
      </c>
      <c r="V1661" s="50" t="str">
        <f>VLOOKUP(A1661,Register!$D$2:$N$1317,11,0)</f>
        <v>Dormitory G+3</v>
      </c>
      <c r="W1661" s="50" t="s">
        <v>4041</v>
      </c>
      <c r="X1661" s="50" t="s">
        <v>2286</v>
      </c>
    </row>
    <row r="1662" spans="1:24" ht="14.1" customHeight="1" x14ac:dyDescent="0.25">
      <c r="A1662" s="50" t="str">
        <f t="shared" si="25"/>
        <v>9100000041-0</v>
      </c>
      <c r="B1662" s="57" t="s">
        <v>29</v>
      </c>
      <c r="C1662" s="50" t="s">
        <v>29</v>
      </c>
      <c r="D1662" s="50" t="s">
        <v>4040</v>
      </c>
      <c r="E1662" s="50" t="s">
        <v>2814</v>
      </c>
      <c r="F1662" s="50" t="s">
        <v>29</v>
      </c>
      <c r="G1662" s="50" t="s">
        <v>29</v>
      </c>
      <c r="H1662" s="50" t="s">
        <v>4028</v>
      </c>
      <c r="I1662" s="58">
        <v>45178</v>
      </c>
      <c r="J1662" s="50" t="s">
        <v>2816</v>
      </c>
      <c r="K1662" s="59">
        <v>18096.830000000002</v>
      </c>
      <c r="L1662" s="50" t="s">
        <v>37</v>
      </c>
      <c r="M1662" s="51" t="s">
        <v>2747</v>
      </c>
      <c r="N1662" s="50" t="s">
        <v>29</v>
      </c>
      <c r="O1662" s="50" t="s">
        <v>32</v>
      </c>
      <c r="P1662" s="50" t="s">
        <v>32</v>
      </c>
      <c r="Q1662" s="50" t="s">
        <v>29</v>
      </c>
      <c r="R1662" s="50" t="s">
        <v>29</v>
      </c>
      <c r="S1662" s="50" t="s">
        <v>2751</v>
      </c>
      <c r="T1662" s="50" t="s">
        <v>2273</v>
      </c>
      <c r="U1662" s="50" t="s">
        <v>30</v>
      </c>
      <c r="V1662" s="50" t="str">
        <f>VLOOKUP(A1662,Register!$D$2:$N$1317,11,0)</f>
        <v>Dormitory G+3</v>
      </c>
      <c r="W1662" s="50" t="s">
        <v>4041</v>
      </c>
      <c r="X1662" s="50" t="s">
        <v>2286</v>
      </c>
    </row>
    <row r="1663" spans="1:24" ht="14.1" customHeight="1" x14ac:dyDescent="0.25">
      <c r="A1663" s="50" t="str">
        <f t="shared" si="25"/>
        <v>9100000040-0</v>
      </c>
      <c r="B1663" s="57" t="s">
        <v>29</v>
      </c>
      <c r="C1663" s="50" t="s">
        <v>29</v>
      </c>
      <c r="D1663" s="50" t="s">
        <v>4042</v>
      </c>
      <c r="E1663" s="50" t="s">
        <v>2814</v>
      </c>
      <c r="F1663" s="50" t="s">
        <v>29</v>
      </c>
      <c r="G1663" s="50" t="s">
        <v>29</v>
      </c>
      <c r="H1663" s="50" t="s">
        <v>4028</v>
      </c>
      <c r="I1663" s="58">
        <v>45139</v>
      </c>
      <c r="J1663" s="50" t="s">
        <v>2816</v>
      </c>
      <c r="K1663" s="59">
        <v>64932.85</v>
      </c>
      <c r="L1663" s="50" t="s">
        <v>37</v>
      </c>
      <c r="M1663" s="51" t="s">
        <v>2747</v>
      </c>
      <c r="N1663" s="50" t="s">
        <v>29</v>
      </c>
      <c r="O1663" s="50" t="s">
        <v>32</v>
      </c>
      <c r="P1663" s="50" t="s">
        <v>32</v>
      </c>
      <c r="Q1663" s="50" t="s">
        <v>29</v>
      </c>
      <c r="R1663" s="50" t="s">
        <v>29</v>
      </c>
      <c r="S1663" s="50" t="s">
        <v>2751</v>
      </c>
      <c r="T1663" s="50" t="s">
        <v>2271</v>
      </c>
      <c r="U1663" s="50" t="s">
        <v>30</v>
      </c>
      <c r="V1663" s="50" t="str">
        <f>VLOOKUP(A1663,Register!$D$2:$N$1317,11,0)</f>
        <v>Two Room Set G+3</v>
      </c>
      <c r="W1663" s="50" t="s">
        <v>4043</v>
      </c>
      <c r="X1663" s="50" t="s">
        <v>2222</v>
      </c>
    </row>
    <row r="1664" spans="1:24" ht="14.1" customHeight="1" x14ac:dyDescent="0.25">
      <c r="A1664" s="50" t="str">
        <f t="shared" si="25"/>
        <v>9100000040-0</v>
      </c>
      <c r="B1664" s="57" t="s">
        <v>29</v>
      </c>
      <c r="C1664" s="50" t="s">
        <v>29</v>
      </c>
      <c r="D1664" s="50" t="s">
        <v>4042</v>
      </c>
      <c r="E1664" s="50" t="s">
        <v>2814</v>
      </c>
      <c r="F1664" s="50" t="s">
        <v>29</v>
      </c>
      <c r="G1664" s="50" t="s">
        <v>29</v>
      </c>
      <c r="H1664" s="50" t="s">
        <v>4028</v>
      </c>
      <c r="I1664" s="58">
        <v>45139</v>
      </c>
      <c r="J1664" s="50" t="s">
        <v>2816</v>
      </c>
      <c r="K1664" s="59">
        <v>3673.36</v>
      </c>
      <c r="L1664" s="50" t="s">
        <v>37</v>
      </c>
      <c r="M1664" s="51" t="s">
        <v>2747</v>
      </c>
      <c r="N1664" s="50" t="s">
        <v>29</v>
      </c>
      <c r="O1664" s="50" t="s">
        <v>32</v>
      </c>
      <c r="P1664" s="50" t="s">
        <v>32</v>
      </c>
      <c r="Q1664" s="50" t="s">
        <v>29</v>
      </c>
      <c r="R1664" s="50" t="s">
        <v>29</v>
      </c>
      <c r="S1664" s="50" t="s">
        <v>2751</v>
      </c>
      <c r="T1664" s="50" t="s">
        <v>2271</v>
      </c>
      <c r="U1664" s="50" t="s">
        <v>30</v>
      </c>
      <c r="V1664" s="50" t="str">
        <f>VLOOKUP(A1664,Register!$D$2:$N$1317,11,0)</f>
        <v>Two Room Set G+3</v>
      </c>
      <c r="W1664" s="50" t="s">
        <v>4043</v>
      </c>
      <c r="X1664" s="50" t="s">
        <v>2222</v>
      </c>
    </row>
    <row r="1665" spans="1:24" ht="14.1" customHeight="1" x14ac:dyDescent="0.25">
      <c r="A1665" s="50" t="str">
        <f t="shared" si="25"/>
        <v>9100000040-0</v>
      </c>
      <c r="B1665" s="57" t="s">
        <v>29</v>
      </c>
      <c r="C1665" s="50" t="s">
        <v>29</v>
      </c>
      <c r="D1665" s="50" t="s">
        <v>4042</v>
      </c>
      <c r="E1665" s="50" t="s">
        <v>2814</v>
      </c>
      <c r="F1665" s="50" t="s">
        <v>29</v>
      </c>
      <c r="G1665" s="50" t="s">
        <v>29</v>
      </c>
      <c r="H1665" s="50" t="s">
        <v>4028</v>
      </c>
      <c r="I1665" s="58">
        <v>45139</v>
      </c>
      <c r="J1665" s="50" t="s">
        <v>2816</v>
      </c>
      <c r="K1665" s="59">
        <v>112537.4</v>
      </c>
      <c r="L1665" s="50" t="s">
        <v>37</v>
      </c>
      <c r="M1665" s="51" t="s">
        <v>2747</v>
      </c>
      <c r="N1665" s="50" t="s">
        <v>29</v>
      </c>
      <c r="O1665" s="50" t="s">
        <v>32</v>
      </c>
      <c r="P1665" s="50" t="s">
        <v>32</v>
      </c>
      <c r="Q1665" s="50" t="s">
        <v>29</v>
      </c>
      <c r="R1665" s="50" t="s">
        <v>29</v>
      </c>
      <c r="S1665" s="50" t="s">
        <v>2751</v>
      </c>
      <c r="T1665" s="50" t="s">
        <v>2271</v>
      </c>
      <c r="U1665" s="50" t="s">
        <v>30</v>
      </c>
      <c r="V1665" s="50" t="str">
        <f>VLOOKUP(A1665,Register!$D$2:$N$1317,11,0)</f>
        <v>Two Room Set G+3</v>
      </c>
      <c r="W1665" s="50" t="s">
        <v>4043</v>
      </c>
      <c r="X1665" s="50" t="s">
        <v>2222</v>
      </c>
    </row>
    <row r="1666" spans="1:24" ht="14.1" customHeight="1" x14ac:dyDescent="0.25">
      <c r="A1666" s="50" t="str">
        <f t="shared" si="25"/>
        <v>9100000040-0</v>
      </c>
      <c r="B1666" s="57" t="s">
        <v>29</v>
      </c>
      <c r="C1666" s="50" t="s">
        <v>29</v>
      </c>
      <c r="D1666" s="50" t="s">
        <v>4042</v>
      </c>
      <c r="E1666" s="50" t="s">
        <v>2814</v>
      </c>
      <c r="F1666" s="50" t="s">
        <v>29</v>
      </c>
      <c r="G1666" s="50" t="s">
        <v>29</v>
      </c>
      <c r="H1666" s="50" t="s">
        <v>4028</v>
      </c>
      <c r="I1666" s="58">
        <v>45139</v>
      </c>
      <c r="J1666" s="50" t="s">
        <v>2816</v>
      </c>
      <c r="K1666" s="59">
        <v>251974.19</v>
      </c>
      <c r="L1666" s="50" t="s">
        <v>37</v>
      </c>
      <c r="M1666" s="51" t="s">
        <v>2747</v>
      </c>
      <c r="N1666" s="50" t="s">
        <v>29</v>
      </c>
      <c r="O1666" s="50" t="s">
        <v>32</v>
      </c>
      <c r="P1666" s="50" t="s">
        <v>32</v>
      </c>
      <c r="Q1666" s="50" t="s">
        <v>29</v>
      </c>
      <c r="R1666" s="50" t="s">
        <v>29</v>
      </c>
      <c r="S1666" s="50" t="s">
        <v>2751</v>
      </c>
      <c r="T1666" s="50" t="s">
        <v>2271</v>
      </c>
      <c r="U1666" s="50" t="s">
        <v>30</v>
      </c>
      <c r="V1666" s="50" t="str">
        <f>VLOOKUP(A1666,Register!$D$2:$N$1317,11,0)</f>
        <v>Two Room Set G+3</v>
      </c>
      <c r="W1666" s="50" t="s">
        <v>4043</v>
      </c>
      <c r="X1666" s="50" t="s">
        <v>2222</v>
      </c>
    </row>
    <row r="1667" spans="1:24" ht="14.1" customHeight="1" x14ac:dyDescent="0.25">
      <c r="A1667" s="50" t="str">
        <f t="shared" ref="A1667:A1730" si="26">CONCATENATE(T1667,"-",U1667)</f>
        <v>9100000040-0</v>
      </c>
      <c r="B1667" s="57" t="s">
        <v>29</v>
      </c>
      <c r="C1667" s="50" t="s">
        <v>29</v>
      </c>
      <c r="D1667" s="50" t="s">
        <v>4042</v>
      </c>
      <c r="E1667" s="50" t="s">
        <v>2814</v>
      </c>
      <c r="F1667" s="50" t="s">
        <v>29</v>
      </c>
      <c r="G1667" s="50" t="s">
        <v>29</v>
      </c>
      <c r="H1667" s="50" t="s">
        <v>4028</v>
      </c>
      <c r="I1667" s="58">
        <v>45139</v>
      </c>
      <c r="J1667" s="50" t="s">
        <v>2816</v>
      </c>
      <c r="K1667" s="59">
        <v>44822.559999999998</v>
      </c>
      <c r="L1667" s="50" t="s">
        <v>37</v>
      </c>
      <c r="M1667" s="51" t="s">
        <v>2747</v>
      </c>
      <c r="N1667" s="50" t="s">
        <v>29</v>
      </c>
      <c r="O1667" s="50" t="s">
        <v>32</v>
      </c>
      <c r="P1667" s="50" t="s">
        <v>32</v>
      </c>
      <c r="Q1667" s="50" t="s">
        <v>29</v>
      </c>
      <c r="R1667" s="50" t="s">
        <v>29</v>
      </c>
      <c r="S1667" s="50" t="s">
        <v>2751</v>
      </c>
      <c r="T1667" s="50" t="s">
        <v>2271</v>
      </c>
      <c r="U1667" s="50" t="s">
        <v>30</v>
      </c>
      <c r="V1667" s="50" t="str">
        <f>VLOOKUP(A1667,Register!$D$2:$N$1317,11,0)</f>
        <v>Two Room Set G+3</v>
      </c>
      <c r="W1667" s="50" t="s">
        <v>4043</v>
      </c>
      <c r="X1667" s="50" t="s">
        <v>2222</v>
      </c>
    </row>
    <row r="1668" spans="1:24" ht="14.1" customHeight="1" x14ac:dyDescent="0.25">
      <c r="A1668" s="50" t="str">
        <f t="shared" si="26"/>
        <v>9100000040-0</v>
      </c>
      <c r="B1668" s="57" t="s">
        <v>29</v>
      </c>
      <c r="C1668" s="50" t="s">
        <v>29</v>
      </c>
      <c r="D1668" s="50" t="s">
        <v>4042</v>
      </c>
      <c r="E1668" s="50" t="s">
        <v>2814</v>
      </c>
      <c r="F1668" s="50" t="s">
        <v>29</v>
      </c>
      <c r="G1668" s="50" t="s">
        <v>29</v>
      </c>
      <c r="H1668" s="50" t="s">
        <v>4028</v>
      </c>
      <c r="I1668" s="58">
        <v>45139</v>
      </c>
      <c r="J1668" s="50" t="s">
        <v>2816</v>
      </c>
      <c r="K1668" s="59">
        <v>2292.62</v>
      </c>
      <c r="L1668" s="50" t="s">
        <v>37</v>
      </c>
      <c r="M1668" s="51" t="s">
        <v>2747</v>
      </c>
      <c r="N1668" s="50" t="s">
        <v>29</v>
      </c>
      <c r="O1668" s="50" t="s">
        <v>32</v>
      </c>
      <c r="P1668" s="50" t="s">
        <v>32</v>
      </c>
      <c r="Q1668" s="50" t="s">
        <v>29</v>
      </c>
      <c r="R1668" s="50" t="s">
        <v>29</v>
      </c>
      <c r="S1668" s="50" t="s">
        <v>2751</v>
      </c>
      <c r="T1668" s="50" t="s">
        <v>2271</v>
      </c>
      <c r="U1668" s="50" t="s">
        <v>30</v>
      </c>
      <c r="V1668" s="50" t="str">
        <f>VLOOKUP(A1668,Register!$D$2:$N$1317,11,0)</f>
        <v>Two Room Set G+3</v>
      </c>
      <c r="W1668" s="50" t="s">
        <v>4043</v>
      </c>
      <c r="X1668" s="50" t="s">
        <v>2222</v>
      </c>
    </row>
    <row r="1669" spans="1:24" ht="14.1" customHeight="1" x14ac:dyDescent="0.25">
      <c r="A1669" s="50" t="str">
        <f t="shared" si="26"/>
        <v>9100000040-0</v>
      </c>
      <c r="B1669" s="57" t="s">
        <v>29</v>
      </c>
      <c r="C1669" s="50" t="s">
        <v>29</v>
      </c>
      <c r="D1669" s="50" t="s">
        <v>4042</v>
      </c>
      <c r="E1669" s="50" t="s">
        <v>2814</v>
      </c>
      <c r="F1669" s="50" t="s">
        <v>29</v>
      </c>
      <c r="G1669" s="50" t="s">
        <v>29</v>
      </c>
      <c r="H1669" s="50" t="s">
        <v>4028</v>
      </c>
      <c r="I1669" s="58">
        <v>45139</v>
      </c>
      <c r="J1669" s="50" t="s">
        <v>2816</v>
      </c>
      <c r="K1669" s="59">
        <v>3169.57</v>
      </c>
      <c r="L1669" s="50" t="s">
        <v>37</v>
      </c>
      <c r="M1669" s="51" t="s">
        <v>2747</v>
      </c>
      <c r="N1669" s="50" t="s">
        <v>29</v>
      </c>
      <c r="O1669" s="50" t="s">
        <v>32</v>
      </c>
      <c r="P1669" s="50" t="s">
        <v>32</v>
      </c>
      <c r="Q1669" s="50" t="s">
        <v>29</v>
      </c>
      <c r="R1669" s="50" t="s">
        <v>29</v>
      </c>
      <c r="S1669" s="50" t="s">
        <v>2751</v>
      </c>
      <c r="T1669" s="50" t="s">
        <v>2271</v>
      </c>
      <c r="U1669" s="50" t="s">
        <v>30</v>
      </c>
      <c r="V1669" s="50" t="str">
        <f>VLOOKUP(A1669,Register!$D$2:$N$1317,11,0)</f>
        <v>Two Room Set G+3</v>
      </c>
      <c r="W1669" s="50" t="s">
        <v>4043</v>
      </c>
      <c r="X1669" s="50" t="s">
        <v>2222</v>
      </c>
    </row>
    <row r="1670" spans="1:24" ht="14.1" customHeight="1" x14ac:dyDescent="0.25">
      <c r="A1670" s="50" t="str">
        <f t="shared" si="26"/>
        <v>9100000040-0</v>
      </c>
      <c r="B1670" s="57" t="s">
        <v>29</v>
      </c>
      <c r="C1670" s="50" t="s">
        <v>29</v>
      </c>
      <c r="D1670" s="50" t="s">
        <v>4042</v>
      </c>
      <c r="E1670" s="50" t="s">
        <v>2814</v>
      </c>
      <c r="F1670" s="50" t="s">
        <v>29</v>
      </c>
      <c r="G1670" s="50" t="s">
        <v>29</v>
      </c>
      <c r="H1670" s="50" t="s">
        <v>4028</v>
      </c>
      <c r="I1670" s="58">
        <v>45139</v>
      </c>
      <c r="J1670" s="50" t="s">
        <v>2816</v>
      </c>
      <c r="K1670" s="59">
        <v>6586.89</v>
      </c>
      <c r="L1670" s="50" t="s">
        <v>37</v>
      </c>
      <c r="M1670" s="51" t="s">
        <v>2747</v>
      </c>
      <c r="N1670" s="50" t="s">
        <v>29</v>
      </c>
      <c r="O1670" s="50" t="s">
        <v>32</v>
      </c>
      <c r="P1670" s="50" t="s">
        <v>32</v>
      </c>
      <c r="Q1670" s="50" t="s">
        <v>29</v>
      </c>
      <c r="R1670" s="50" t="s">
        <v>29</v>
      </c>
      <c r="S1670" s="50" t="s">
        <v>2751</v>
      </c>
      <c r="T1670" s="50" t="s">
        <v>2271</v>
      </c>
      <c r="U1670" s="50" t="s">
        <v>30</v>
      </c>
      <c r="V1670" s="50" t="str">
        <f>VLOOKUP(A1670,Register!$D$2:$N$1317,11,0)</f>
        <v>Two Room Set G+3</v>
      </c>
      <c r="W1670" s="50" t="s">
        <v>4043</v>
      </c>
      <c r="X1670" s="50" t="s">
        <v>2222</v>
      </c>
    </row>
    <row r="1671" spans="1:24" ht="14.1" customHeight="1" x14ac:dyDescent="0.25">
      <c r="A1671" s="50" t="str">
        <f t="shared" si="26"/>
        <v>9100000040-0</v>
      </c>
      <c r="B1671" s="57" t="s">
        <v>29</v>
      </c>
      <c r="C1671" s="50" t="s">
        <v>29</v>
      </c>
      <c r="D1671" s="50" t="s">
        <v>4042</v>
      </c>
      <c r="E1671" s="50" t="s">
        <v>2814</v>
      </c>
      <c r="F1671" s="50" t="s">
        <v>29</v>
      </c>
      <c r="G1671" s="50" t="s">
        <v>29</v>
      </c>
      <c r="H1671" s="50" t="s">
        <v>4028</v>
      </c>
      <c r="I1671" s="58">
        <v>45139</v>
      </c>
      <c r="J1671" s="50" t="s">
        <v>2816</v>
      </c>
      <c r="K1671" s="59">
        <v>894.92</v>
      </c>
      <c r="L1671" s="50" t="s">
        <v>37</v>
      </c>
      <c r="M1671" s="51" t="s">
        <v>2747</v>
      </c>
      <c r="N1671" s="50" t="s">
        <v>29</v>
      </c>
      <c r="O1671" s="50" t="s">
        <v>32</v>
      </c>
      <c r="P1671" s="50" t="s">
        <v>32</v>
      </c>
      <c r="Q1671" s="50" t="s">
        <v>29</v>
      </c>
      <c r="R1671" s="50" t="s">
        <v>29</v>
      </c>
      <c r="S1671" s="50" t="s">
        <v>2751</v>
      </c>
      <c r="T1671" s="50" t="s">
        <v>2271</v>
      </c>
      <c r="U1671" s="50" t="s">
        <v>30</v>
      </c>
      <c r="V1671" s="50" t="str">
        <f>VLOOKUP(A1671,Register!$D$2:$N$1317,11,0)</f>
        <v>Two Room Set G+3</v>
      </c>
      <c r="W1671" s="50" t="s">
        <v>4043</v>
      </c>
      <c r="X1671" s="50" t="s">
        <v>2222</v>
      </c>
    </row>
    <row r="1672" spans="1:24" ht="14.1" customHeight="1" x14ac:dyDescent="0.25">
      <c r="A1672" s="50" t="str">
        <f t="shared" si="26"/>
        <v>9100000040-0</v>
      </c>
      <c r="B1672" s="57" t="s">
        <v>29</v>
      </c>
      <c r="C1672" s="50" t="s">
        <v>29</v>
      </c>
      <c r="D1672" s="50" t="s">
        <v>4042</v>
      </c>
      <c r="E1672" s="50" t="s">
        <v>2814</v>
      </c>
      <c r="F1672" s="50" t="s">
        <v>29</v>
      </c>
      <c r="G1672" s="50" t="s">
        <v>29</v>
      </c>
      <c r="H1672" s="50" t="s">
        <v>4028</v>
      </c>
      <c r="I1672" s="58">
        <v>45139</v>
      </c>
      <c r="J1672" s="50" t="s">
        <v>2816</v>
      </c>
      <c r="K1672" s="59">
        <v>19007.830000000002</v>
      </c>
      <c r="L1672" s="50" t="s">
        <v>37</v>
      </c>
      <c r="M1672" s="51" t="s">
        <v>2747</v>
      </c>
      <c r="N1672" s="50" t="s">
        <v>29</v>
      </c>
      <c r="O1672" s="50" t="s">
        <v>32</v>
      </c>
      <c r="P1672" s="50" t="s">
        <v>32</v>
      </c>
      <c r="Q1672" s="50" t="s">
        <v>29</v>
      </c>
      <c r="R1672" s="50" t="s">
        <v>29</v>
      </c>
      <c r="S1672" s="50" t="s">
        <v>2751</v>
      </c>
      <c r="T1672" s="50" t="s">
        <v>2271</v>
      </c>
      <c r="U1672" s="50" t="s">
        <v>30</v>
      </c>
      <c r="V1672" s="50" t="str">
        <f>VLOOKUP(A1672,Register!$D$2:$N$1317,11,0)</f>
        <v>Two Room Set G+3</v>
      </c>
      <c r="W1672" s="50" t="s">
        <v>4043</v>
      </c>
      <c r="X1672" s="50" t="s">
        <v>2222</v>
      </c>
    </row>
    <row r="1673" spans="1:24" ht="14.1" customHeight="1" x14ac:dyDescent="0.25">
      <c r="A1673" s="50" t="str">
        <f t="shared" si="26"/>
        <v>9100000040-0</v>
      </c>
      <c r="B1673" s="57" t="s">
        <v>29</v>
      </c>
      <c r="C1673" s="50" t="s">
        <v>29</v>
      </c>
      <c r="D1673" s="50" t="s">
        <v>4042</v>
      </c>
      <c r="E1673" s="50" t="s">
        <v>2814</v>
      </c>
      <c r="F1673" s="50" t="s">
        <v>29</v>
      </c>
      <c r="G1673" s="50" t="s">
        <v>29</v>
      </c>
      <c r="H1673" s="50" t="s">
        <v>4028</v>
      </c>
      <c r="I1673" s="58">
        <v>45139</v>
      </c>
      <c r="J1673" s="50" t="s">
        <v>2816</v>
      </c>
      <c r="K1673" s="59">
        <v>1441.74</v>
      </c>
      <c r="L1673" s="50" t="s">
        <v>37</v>
      </c>
      <c r="M1673" s="51" t="s">
        <v>2747</v>
      </c>
      <c r="N1673" s="50" t="s">
        <v>29</v>
      </c>
      <c r="O1673" s="50" t="s">
        <v>32</v>
      </c>
      <c r="P1673" s="50" t="s">
        <v>32</v>
      </c>
      <c r="Q1673" s="50" t="s">
        <v>29</v>
      </c>
      <c r="R1673" s="50" t="s">
        <v>29</v>
      </c>
      <c r="S1673" s="50" t="s">
        <v>2751</v>
      </c>
      <c r="T1673" s="50" t="s">
        <v>2271</v>
      </c>
      <c r="U1673" s="50" t="s">
        <v>30</v>
      </c>
      <c r="V1673" s="50" t="str">
        <f>VLOOKUP(A1673,Register!$D$2:$N$1317,11,0)</f>
        <v>Two Room Set G+3</v>
      </c>
      <c r="W1673" s="50" t="s">
        <v>4043</v>
      </c>
      <c r="X1673" s="50" t="s">
        <v>2222</v>
      </c>
    </row>
    <row r="1674" spans="1:24" ht="14.1" customHeight="1" x14ac:dyDescent="0.25">
      <c r="A1674" s="50" t="str">
        <f t="shared" si="26"/>
        <v>9100000040-0</v>
      </c>
      <c r="B1674" s="57" t="s">
        <v>29</v>
      </c>
      <c r="C1674" s="50" t="s">
        <v>29</v>
      </c>
      <c r="D1674" s="50" t="s">
        <v>4042</v>
      </c>
      <c r="E1674" s="50" t="s">
        <v>2814</v>
      </c>
      <c r="F1674" s="50" t="s">
        <v>29</v>
      </c>
      <c r="G1674" s="50" t="s">
        <v>29</v>
      </c>
      <c r="H1674" s="50" t="s">
        <v>4028</v>
      </c>
      <c r="I1674" s="58">
        <v>45139</v>
      </c>
      <c r="J1674" s="50" t="s">
        <v>2816</v>
      </c>
      <c r="K1674" s="59">
        <v>6951.6</v>
      </c>
      <c r="L1674" s="50" t="s">
        <v>37</v>
      </c>
      <c r="M1674" s="51" t="s">
        <v>2747</v>
      </c>
      <c r="N1674" s="50" t="s">
        <v>29</v>
      </c>
      <c r="O1674" s="50" t="s">
        <v>32</v>
      </c>
      <c r="P1674" s="50" t="s">
        <v>32</v>
      </c>
      <c r="Q1674" s="50" t="s">
        <v>29</v>
      </c>
      <c r="R1674" s="50" t="s">
        <v>29</v>
      </c>
      <c r="S1674" s="50" t="s">
        <v>2751</v>
      </c>
      <c r="T1674" s="50" t="s">
        <v>2271</v>
      </c>
      <c r="U1674" s="50" t="s">
        <v>30</v>
      </c>
      <c r="V1674" s="50" t="str">
        <f>VLOOKUP(A1674,Register!$D$2:$N$1317,11,0)</f>
        <v>Two Room Set G+3</v>
      </c>
      <c r="W1674" s="50" t="s">
        <v>4043</v>
      </c>
      <c r="X1674" s="50" t="s">
        <v>2222</v>
      </c>
    </row>
    <row r="1675" spans="1:24" ht="14.1" customHeight="1" x14ac:dyDescent="0.25">
      <c r="A1675" s="50" t="str">
        <f t="shared" si="26"/>
        <v>9100000040-0</v>
      </c>
      <c r="B1675" s="57" t="s">
        <v>29</v>
      </c>
      <c r="C1675" s="50" t="s">
        <v>29</v>
      </c>
      <c r="D1675" s="50" t="s">
        <v>4042</v>
      </c>
      <c r="E1675" s="50" t="s">
        <v>2814</v>
      </c>
      <c r="F1675" s="50" t="s">
        <v>29</v>
      </c>
      <c r="G1675" s="50" t="s">
        <v>29</v>
      </c>
      <c r="H1675" s="50" t="s">
        <v>4028</v>
      </c>
      <c r="I1675" s="58">
        <v>45139</v>
      </c>
      <c r="J1675" s="50" t="s">
        <v>2816</v>
      </c>
      <c r="K1675" s="59">
        <v>2453.2199999999998</v>
      </c>
      <c r="L1675" s="50" t="s">
        <v>37</v>
      </c>
      <c r="M1675" s="51" t="s">
        <v>2747</v>
      </c>
      <c r="N1675" s="50" t="s">
        <v>29</v>
      </c>
      <c r="O1675" s="50" t="s">
        <v>32</v>
      </c>
      <c r="P1675" s="50" t="s">
        <v>32</v>
      </c>
      <c r="Q1675" s="50" t="s">
        <v>29</v>
      </c>
      <c r="R1675" s="50" t="s">
        <v>29</v>
      </c>
      <c r="S1675" s="50" t="s">
        <v>2751</v>
      </c>
      <c r="T1675" s="50" t="s">
        <v>2271</v>
      </c>
      <c r="U1675" s="50" t="s">
        <v>30</v>
      </c>
      <c r="V1675" s="50" t="str">
        <f>VLOOKUP(A1675,Register!$D$2:$N$1317,11,0)</f>
        <v>Two Room Set G+3</v>
      </c>
      <c r="W1675" s="50" t="s">
        <v>4043</v>
      </c>
      <c r="X1675" s="50" t="s">
        <v>2222</v>
      </c>
    </row>
    <row r="1676" spans="1:24" ht="14.1" customHeight="1" x14ac:dyDescent="0.25">
      <c r="A1676" s="50" t="str">
        <f t="shared" si="26"/>
        <v>9100000040-0</v>
      </c>
      <c r="B1676" s="57" t="s">
        <v>29</v>
      </c>
      <c r="C1676" s="50" t="s">
        <v>29</v>
      </c>
      <c r="D1676" s="50" t="s">
        <v>4042</v>
      </c>
      <c r="E1676" s="50" t="s">
        <v>2814</v>
      </c>
      <c r="F1676" s="50" t="s">
        <v>29</v>
      </c>
      <c r="G1676" s="50" t="s">
        <v>29</v>
      </c>
      <c r="H1676" s="50" t="s">
        <v>4028</v>
      </c>
      <c r="I1676" s="58">
        <v>45139</v>
      </c>
      <c r="J1676" s="50" t="s">
        <v>2816</v>
      </c>
      <c r="K1676" s="59">
        <v>1945.65</v>
      </c>
      <c r="L1676" s="50" t="s">
        <v>37</v>
      </c>
      <c r="M1676" s="51" t="s">
        <v>2747</v>
      </c>
      <c r="N1676" s="50" t="s">
        <v>29</v>
      </c>
      <c r="O1676" s="50" t="s">
        <v>32</v>
      </c>
      <c r="P1676" s="50" t="s">
        <v>32</v>
      </c>
      <c r="Q1676" s="50" t="s">
        <v>29</v>
      </c>
      <c r="R1676" s="50" t="s">
        <v>29</v>
      </c>
      <c r="S1676" s="50" t="s">
        <v>2751</v>
      </c>
      <c r="T1676" s="50" t="s">
        <v>2271</v>
      </c>
      <c r="U1676" s="50" t="s">
        <v>30</v>
      </c>
      <c r="V1676" s="50" t="str">
        <f>VLOOKUP(A1676,Register!$D$2:$N$1317,11,0)</f>
        <v>Two Room Set G+3</v>
      </c>
      <c r="W1676" s="50" t="s">
        <v>4043</v>
      </c>
      <c r="X1676" s="50" t="s">
        <v>2222</v>
      </c>
    </row>
    <row r="1677" spans="1:24" ht="14.1" customHeight="1" x14ac:dyDescent="0.25">
      <c r="A1677" s="50" t="str">
        <f t="shared" si="26"/>
        <v>9100000040-0</v>
      </c>
      <c r="B1677" s="57" t="s">
        <v>29</v>
      </c>
      <c r="C1677" s="50" t="s">
        <v>29</v>
      </c>
      <c r="D1677" s="50" t="s">
        <v>4044</v>
      </c>
      <c r="E1677" s="50" t="s">
        <v>2814</v>
      </c>
      <c r="F1677" s="50" t="s">
        <v>29</v>
      </c>
      <c r="G1677" s="50" t="s">
        <v>29</v>
      </c>
      <c r="H1677" s="50" t="s">
        <v>4028</v>
      </c>
      <c r="I1677" s="58">
        <v>45139</v>
      </c>
      <c r="J1677" s="50" t="s">
        <v>2872</v>
      </c>
      <c r="K1677" s="59">
        <v>-64932.85</v>
      </c>
      <c r="L1677" s="50" t="s">
        <v>37</v>
      </c>
      <c r="M1677" s="51" t="s">
        <v>2747</v>
      </c>
      <c r="N1677" s="50" t="s">
        <v>29</v>
      </c>
      <c r="O1677" s="50" t="s">
        <v>32</v>
      </c>
      <c r="P1677" s="50" t="s">
        <v>32</v>
      </c>
      <c r="Q1677" s="50" t="s">
        <v>29</v>
      </c>
      <c r="R1677" s="50" t="s">
        <v>29</v>
      </c>
      <c r="S1677" s="50" t="s">
        <v>2751</v>
      </c>
      <c r="T1677" s="50" t="s">
        <v>2271</v>
      </c>
      <c r="U1677" s="50" t="s">
        <v>30</v>
      </c>
      <c r="V1677" s="50" t="str">
        <f>VLOOKUP(A1677,Register!$D$2:$N$1317,11,0)</f>
        <v>Two Room Set G+3</v>
      </c>
      <c r="W1677" s="50" t="s">
        <v>4043</v>
      </c>
      <c r="X1677" s="50" t="s">
        <v>2222</v>
      </c>
    </row>
    <row r="1678" spans="1:24" ht="14.1" customHeight="1" x14ac:dyDescent="0.25">
      <c r="A1678" s="50" t="str">
        <f t="shared" si="26"/>
        <v>9100000040-0</v>
      </c>
      <c r="B1678" s="57" t="s">
        <v>29</v>
      </c>
      <c r="C1678" s="50" t="s">
        <v>29</v>
      </c>
      <c r="D1678" s="50" t="s">
        <v>4044</v>
      </c>
      <c r="E1678" s="50" t="s">
        <v>2814</v>
      </c>
      <c r="F1678" s="50" t="s">
        <v>29</v>
      </c>
      <c r="G1678" s="50" t="s">
        <v>29</v>
      </c>
      <c r="H1678" s="50" t="s">
        <v>4028</v>
      </c>
      <c r="I1678" s="58">
        <v>45139</v>
      </c>
      <c r="J1678" s="50" t="s">
        <v>2872</v>
      </c>
      <c r="K1678" s="59">
        <v>-3673.36</v>
      </c>
      <c r="L1678" s="50" t="s">
        <v>37</v>
      </c>
      <c r="M1678" s="51" t="s">
        <v>2747</v>
      </c>
      <c r="N1678" s="50" t="s">
        <v>29</v>
      </c>
      <c r="O1678" s="50" t="s">
        <v>32</v>
      </c>
      <c r="P1678" s="50" t="s">
        <v>32</v>
      </c>
      <c r="Q1678" s="50" t="s">
        <v>29</v>
      </c>
      <c r="R1678" s="50" t="s">
        <v>29</v>
      </c>
      <c r="S1678" s="50" t="s">
        <v>2751</v>
      </c>
      <c r="T1678" s="50" t="s">
        <v>2271</v>
      </c>
      <c r="U1678" s="50" t="s">
        <v>30</v>
      </c>
      <c r="V1678" s="50" t="str">
        <f>VLOOKUP(A1678,Register!$D$2:$N$1317,11,0)</f>
        <v>Two Room Set G+3</v>
      </c>
      <c r="W1678" s="50" t="s">
        <v>4043</v>
      </c>
      <c r="X1678" s="50" t="s">
        <v>2222</v>
      </c>
    </row>
    <row r="1679" spans="1:24" ht="14.1" customHeight="1" x14ac:dyDescent="0.25">
      <c r="A1679" s="50" t="str">
        <f t="shared" si="26"/>
        <v>9100000040-0</v>
      </c>
      <c r="B1679" s="57" t="s">
        <v>29</v>
      </c>
      <c r="C1679" s="50" t="s">
        <v>29</v>
      </c>
      <c r="D1679" s="50" t="s">
        <v>4044</v>
      </c>
      <c r="E1679" s="50" t="s">
        <v>2814</v>
      </c>
      <c r="F1679" s="50" t="s">
        <v>29</v>
      </c>
      <c r="G1679" s="50" t="s">
        <v>29</v>
      </c>
      <c r="H1679" s="50" t="s">
        <v>4028</v>
      </c>
      <c r="I1679" s="58">
        <v>45139</v>
      </c>
      <c r="J1679" s="50" t="s">
        <v>2872</v>
      </c>
      <c r="K1679" s="59">
        <v>-112537.4</v>
      </c>
      <c r="L1679" s="50" t="s">
        <v>37</v>
      </c>
      <c r="M1679" s="51" t="s">
        <v>2747</v>
      </c>
      <c r="N1679" s="50" t="s">
        <v>29</v>
      </c>
      <c r="O1679" s="50" t="s">
        <v>32</v>
      </c>
      <c r="P1679" s="50" t="s">
        <v>32</v>
      </c>
      <c r="Q1679" s="50" t="s">
        <v>29</v>
      </c>
      <c r="R1679" s="50" t="s">
        <v>29</v>
      </c>
      <c r="S1679" s="50" t="s">
        <v>2751</v>
      </c>
      <c r="T1679" s="50" t="s">
        <v>2271</v>
      </c>
      <c r="U1679" s="50" t="s">
        <v>30</v>
      </c>
      <c r="V1679" s="50" t="str">
        <f>VLOOKUP(A1679,Register!$D$2:$N$1317,11,0)</f>
        <v>Two Room Set G+3</v>
      </c>
      <c r="W1679" s="50" t="s">
        <v>4043</v>
      </c>
      <c r="X1679" s="50" t="s">
        <v>2222</v>
      </c>
    </row>
    <row r="1680" spans="1:24" ht="14.1" customHeight="1" x14ac:dyDescent="0.25">
      <c r="A1680" s="50" t="str">
        <f t="shared" si="26"/>
        <v>9100000040-0</v>
      </c>
      <c r="B1680" s="57" t="s">
        <v>29</v>
      </c>
      <c r="C1680" s="50" t="s">
        <v>29</v>
      </c>
      <c r="D1680" s="50" t="s">
        <v>4044</v>
      </c>
      <c r="E1680" s="50" t="s">
        <v>2814</v>
      </c>
      <c r="F1680" s="50" t="s">
        <v>29</v>
      </c>
      <c r="G1680" s="50" t="s">
        <v>29</v>
      </c>
      <c r="H1680" s="50" t="s">
        <v>4028</v>
      </c>
      <c r="I1680" s="58">
        <v>45139</v>
      </c>
      <c r="J1680" s="50" t="s">
        <v>2872</v>
      </c>
      <c r="K1680" s="59">
        <v>-251974.19</v>
      </c>
      <c r="L1680" s="50" t="s">
        <v>37</v>
      </c>
      <c r="M1680" s="51" t="s">
        <v>2747</v>
      </c>
      <c r="N1680" s="50" t="s">
        <v>29</v>
      </c>
      <c r="O1680" s="50" t="s">
        <v>32</v>
      </c>
      <c r="P1680" s="50" t="s">
        <v>32</v>
      </c>
      <c r="Q1680" s="50" t="s">
        <v>29</v>
      </c>
      <c r="R1680" s="50" t="s">
        <v>29</v>
      </c>
      <c r="S1680" s="50" t="s">
        <v>2751</v>
      </c>
      <c r="T1680" s="50" t="s">
        <v>2271</v>
      </c>
      <c r="U1680" s="50" t="s">
        <v>30</v>
      </c>
      <c r="V1680" s="50" t="str">
        <f>VLOOKUP(A1680,Register!$D$2:$N$1317,11,0)</f>
        <v>Two Room Set G+3</v>
      </c>
      <c r="W1680" s="50" t="s">
        <v>4043</v>
      </c>
      <c r="X1680" s="50" t="s">
        <v>2222</v>
      </c>
    </row>
    <row r="1681" spans="1:24" ht="14.1" customHeight="1" x14ac:dyDescent="0.25">
      <c r="A1681" s="50" t="str">
        <f t="shared" si="26"/>
        <v>9100000040-0</v>
      </c>
      <c r="B1681" s="57" t="s">
        <v>29</v>
      </c>
      <c r="C1681" s="50" t="s">
        <v>29</v>
      </c>
      <c r="D1681" s="50" t="s">
        <v>4044</v>
      </c>
      <c r="E1681" s="50" t="s">
        <v>2814</v>
      </c>
      <c r="F1681" s="50" t="s">
        <v>29</v>
      </c>
      <c r="G1681" s="50" t="s">
        <v>29</v>
      </c>
      <c r="H1681" s="50" t="s">
        <v>4028</v>
      </c>
      <c r="I1681" s="58">
        <v>45139</v>
      </c>
      <c r="J1681" s="50" t="s">
        <v>2872</v>
      </c>
      <c r="K1681" s="59">
        <v>-44822.559999999998</v>
      </c>
      <c r="L1681" s="50" t="s">
        <v>37</v>
      </c>
      <c r="M1681" s="51" t="s">
        <v>2747</v>
      </c>
      <c r="N1681" s="50" t="s">
        <v>29</v>
      </c>
      <c r="O1681" s="50" t="s">
        <v>32</v>
      </c>
      <c r="P1681" s="50" t="s">
        <v>32</v>
      </c>
      <c r="Q1681" s="50" t="s">
        <v>29</v>
      </c>
      <c r="R1681" s="50" t="s">
        <v>29</v>
      </c>
      <c r="S1681" s="50" t="s">
        <v>2751</v>
      </c>
      <c r="T1681" s="50" t="s">
        <v>2271</v>
      </c>
      <c r="U1681" s="50" t="s">
        <v>30</v>
      </c>
      <c r="V1681" s="50" t="str">
        <f>VLOOKUP(A1681,Register!$D$2:$N$1317,11,0)</f>
        <v>Two Room Set G+3</v>
      </c>
      <c r="W1681" s="50" t="s">
        <v>4043</v>
      </c>
      <c r="X1681" s="50" t="s">
        <v>2222</v>
      </c>
    </row>
    <row r="1682" spans="1:24" ht="14.1" customHeight="1" x14ac:dyDescent="0.25">
      <c r="A1682" s="50" t="str">
        <f t="shared" si="26"/>
        <v>9100000040-0</v>
      </c>
      <c r="B1682" s="57" t="s">
        <v>29</v>
      </c>
      <c r="C1682" s="50" t="s">
        <v>29</v>
      </c>
      <c r="D1682" s="50" t="s">
        <v>4044</v>
      </c>
      <c r="E1682" s="50" t="s">
        <v>2814</v>
      </c>
      <c r="F1682" s="50" t="s">
        <v>29</v>
      </c>
      <c r="G1682" s="50" t="s">
        <v>29</v>
      </c>
      <c r="H1682" s="50" t="s">
        <v>4028</v>
      </c>
      <c r="I1682" s="58">
        <v>45139</v>
      </c>
      <c r="J1682" s="50" t="s">
        <v>2872</v>
      </c>
      <c r="K1682" s="59">
        <v>-2292.62</v>
      </c>
      <c r="L1682" s="50" t="s">
        <v>37</v>
      </c>
      <c r="M1682" s="51" t="s">
        <v>2747</v>
      </c>
      <c r="N1682" s="50" t="s">
        <v>29</v>
      </c>
      <c r="O1682" s="50" t="s">
        <v>32</v>
      </c>
      <c r="P1682" s="50" t="s">
        <v>32</v>
      </c>
      <c r="Q1682" s="50" t="s">
        <v>29</v>
      </c>
      <c r="R1682" s="50" t="s">
        <v>29</v>
      </c>
      <c r="S1682" s="50" t="s">
        <v>2751</v>
      </c>
      <c r="T1682" s="50" t="s">
        <v>2271</v>
      </c>
      <c r="U1682" s="50" t="s">
        <v>30</v>
      </c>
      <c r="V1682" s="50" t="str">
        <f>VLOOKUP(A1682,Register!$D$2:$N$1317,11,0)</f>
        <v>Two Room Set G+3</v>
      </c>
      <c r="W1682" s="50" t="s">
        <v>4043</v>
      </c>
      <c r="X1682" s="50" t="s">
        <v>2222</v>
      </c>
    </row>
    <row r="1683" spans="1:24" ht="14.1" customHeight="1" x14ac:dyDescent="0.25">
      <c r="A1683" s="50" t="str">
        <f t="shared" si="26"/>
        <v>9100000040-0</v>
      </c>
      <c r="B1683" s="57" t="s">
        <v>29</v>
      </c>
      <c r="C1683" s="50" t="s">
        <v>29</v>
      </c>
      <c r="D1683" s="50" t="s">
        <v>4044</v>
      </c>
      <c r="E1683" s="50" t="s">
        <v>2814</v>
      </c>
      <c r="F1683" s="50" t="s">
        <v>29</v>
      </c>
      <c r="G1683" s="50" t="s">
        <v>29</v>
      </c>
      <c r="H1683" s="50" t="s">
        <v>4028</v>
      </c>
      <c r="I1683" s="58">
        <v>45139</v>
      </c>
      <c r="J1683" s="50" t="s">
        <v>2872</v>
      </c>
      <c r="K1683" s="59">
        <v>-3169.57</v>
      </c>
      <c r="L1683" s="50" t="s">
        <v>37</v>
      </c>
      <c r="M1683" s="51" t="s">
        <v>2747</v>
      </c>
      <c r="N1683" s="50" t="s">
        <v>29</v>
      </c>
      <c r="O1683" s="50" t="s">
        <v>32</v>
      </c>
      <c r="P1683" s="50" t="s">
        <v>32</v>
      </c>
      <c r="Q1683" s="50" t="s">
        <v>29</v>
      </c>
      <c r="R1683" s="50" t="s">
        <v>29</v>
      </c>
      <c r="S1683" s="50" t="s">
        <v>2751</v>
      </c>
      <c r="T1683" s="50" t="s">
        <v>2271</v>
      </c>
      <c r="U1683" s="50" t="s">
        <v>30</v>
      </c>
      <c r="V1683" s="50" t="str">
        <f>VLOOKUP(A1683,Register!$D$2:$N$1317,11,0)</f>
        <v>Two Room Set G+3</v>
      </c>
      <c r="W1683" s="50" t="s">
        <v>4043</v>
      </c>
      <c r="X1683" s="50" t="s">
        <v>2222</v>
      </c>
    </row>
    <row r="1684" spans="1:24" ht="14.1" customHeight="1" x14ac:dyDescent="0.25">
      <c r="A1684" s="50" t="str">
        <f t="shared" si="26"/>
        <v>9100000040-0</v>
      </c>
      <c r="B1684" s="57" t="s">
        <v>29</v>
      </c>
      <c r="C1684" s="50" t="s">
        <v>29</v>
      </c>
      <c r="D1684" s="50" t="s">
        <v>4044</v>
      </c>
      <c r="E1684" s="50" t="s">
        <v>2814</v>
      </c>
      <c r="F1684" s="50" t="s">
        <v>29</v>
      </c>
      <c r="G1684" s="50" t="s">
        <v>29</v>
      </c>
      <c r="H1684" s="50" t="s">
        <v>4028</v>
      </c>
      <c r="I1684" s="58">
        <v>45139</v>
      </c>
      <c r="J1684" s="50" t="s">
        <v>2872</v>
      </c>
      <c r="K1684" s="59">
        <v>-6586.89</v>
      </c>
      <c r="L1684" s="50" t="s">
        <v>37</v>
      </c>
      <c r="M1684" s="51" t="s">
        <v>2747</v>
      </c>
      <c r="N1684" s="50" t="s">
        <v>29</v>
      </c>
      <c r="O1684" s="50" t="s">
        <v>32</v>
      </c>
      <c r="P1684" s="50" t="s">
        <v>32</v>
      </c>
      <c r="Q1684" s="50" t="s">
        <v>29</v>
      </c>
      <c r="R1684" s="50" t="s">
        <v>29</v>
      </c>
      <c r="S1684" s="50" t="s">
        <v>2751</v>
      </c>
      <c r="T1684" s="50" t="s">
        <v>2271</v>
      </c>
      <c r="U1684" s="50" t="s">
        <v>30</v>
      </c>
      <c r="V1684" s="50" t="str">
        <f>VLOOKUP(A1684,Register!$D$2:$N$1317,11,0)</f>
        <v>Two Room Set G+3</v>
      </c>
      <c r="W1684" s="50" t="s">
        <v>4043</v>
      </c>
      <c r="X1684" s="50" t="s">
        <v>2222</v>
      </c>
    </row>
    <row r="1685" spans="1:24" ht="14.1" customHeight="1" x14ac:dyDescent="0.25">
      <c r="A1685" s="50" t="str">
        <f t="shared" si="26"/>
        <v>9100000040-0</v>
      </c>
      <c r="B1685" s="57" t="s">
        <v>29</v>
      </c>
      <c r="C1685" s="50" t="s">
        <v>29</v>
      </c>
      <c r="D1685" s="50" t="s">
        <v>4044</v>
      </c>
      <c r="E1685" s="50" t="s">
        <v>2814</v>
      </c>
      <c r="F1685" s="50" t="s">
        <v>29</v>
      </c>
      <c r="G1685" s="50" t="s">
        <v>29</v>
      </c>
      <c r="H1685" s="50" t="s">
        <v>4028</v>
      </c>
      <c r="I1685" s="58">
        <v>45139</v>
      </c>
      <c r="J1685" s="50" t="s">
        <v>2872</v>
      </c>
      <c r="K1685" s="59">
        <v>-894.92</v>
      </c>
      <c r="L1685" s="50" t="s">
        <v>37</v>
      </c>
      <c r="M1685" s="51" t="s">
        <v>2747</v>
      </c>
      <c r="N1685" s="50" t="s">
        <v>29</v>
      </c>
      <c r="O1685" s="50" t="s">
        <v>32</v>
      </c>
      <c r="P1685" s="50" t="s">
        <v>32</v>
      </c>
      <c r="Q1685" s="50" t="s">
        <v>29</v>
      </c>
      <c r="R1685" s="50" t="s">
        <v>29</v>
      </c>
      <c r="S1685" s="50" t="s">
        <v>2751</v>
      </c>
      <c r="T1685" s="50" t="s">
        <v>2271</v>
      </c>
      <c r="U1685" s="50" t="s">
        <v>30</v>
      </c>
      <c r="V1685" s="50" t="str">
        <f>VLOOKUP(A1685,Register!$D$2:$N$1317,11,0)</f>
        <v>Two Room Set G+3</v>
      </c>
      <c r="W1685" s="50" t="s">
        <v>4043</v>
      </c>
      <c r="X1685" s="50" t="s">
        <v>2222</v>
      </c>
    </row>
    <row r="1686" spans="1:24" ht="14.1" customHeight="1" x14ac:dyDescent="0.25">
      <c r="A1686" s="50" t="str">
        <f t="shared" si="26"/>
        <v>9100000040-0</v>
      </c>
      <c r="B1686" s="57" t="s">
        <v>29</v>
      </c>
      <c r="C1686" s="50" t="s">
        <v>29</v>
      </c>
      <c r="D1686" s="50" t="s">
        <v>4044</v>
      </c>
      <c r="E1686" s="50" t="s">
        <v>2814</v>
      </c>
      <c r="F1686" s="50" t="s">
        <v>29</v>
      </c>
      <c r="G1686" s="50" t="s">
        <v>29</v>
      </c>
      <c r="H1686" s="50" t="s">
        <v>4028</v>
      </c>
      <c r="I1686" s="58">
        <v>45139</v>
      </c>
      <c r="J1686" s="50" t="s">
        <v>2872</v>
      </c>
      <c r="K1686" s="59">
        <v>-19007.830000000002</v>
      </c>
      <c r="L1686" s="50" t="s">
        <v>37</v>
      </c>
      <c r="M1686" s="51" t="s">
        <v>2747</v>
      </c>
      <c r="N1686" s="50" t="s">
        <v>29</v>
      </c>
      <c r="O1686" s="50" t="s">
        <v>32</v>
      </c>
      <c r="P1686" s="50" t="s">
        <v>32</v>
      </c>
      <c r="Q1686" s="50" t="s">
        <v>29</v>
      </c>
      <c r="R1686" s="50" t="s">
        <v>29</v>
      </c>
      <c r="S1686" s="50" t="s">
        <v>2751</v>
      </c>
      <c r="T1686" s="50" t="s">
        <v>2271</v>
      </c>
      <c r="U1686" s="50" t="s">
        <v>30</v>
      </c>
      <c r="V1686" s="50" t="str">
        <f>VLOOKUP(A1686,Register!$D$2:$N$1317,11,0)</f>
        <v>Two Room Set G+3</v>
      </c>
      <c r="W1686" s="50" t="s">
        <v>4043</v>
      </c>
      <c r="X1686" s="50" t="s">
        <v>2222</v>
      </c>
    </row>
    <row r="1687" spans="1:24" ht="14.1" customHeight="1" x14ac:dyDescent="0.25">
      <c r="A1687" s="50" t="str">
        <f t="shared" si="26"/>
        <v>9100000040-0</v>
      </c>
      <c r="B1687" s="57" t="s">
        <v>29</v>
      </c>
      <c r="C1687" s="50" t="s">
        <v>29</v>
      </c>
      <c r="D1687" s="50" t="s">
        <v>4044</v>
      </c>
      <c r="E1687" s="50" t="s">
        <v>2814</v>
      </c>
      <c r="F1687" s="50" t="s">
        <v>29</v>
      </c>
      <c r="G1687" s="50" t="s">
        <v>29</v>
      </c>
      <c r="H1687" s="50" t="s">
        <v>4028</v>
      </c>
      <c r="I1687" s="58">
        <v>45139</v>
      </c>
      <c r="J1687" s="50" t="s">
        <v>2872</v>
      </c>
      <c r="K1687" s="59">
        <v>-1441.74</v>
      </c>
      <c r="L1687" s="50" t="s">
        <v>37</v>
      </c>
      <c r="M1687" s="51" t="s">
        <v>2747</v>
      </c>
      <c r="N1687" s="50" t="s">
        <v>29</v>
      </c>
      <c r="O1687" s="50" t="s">
        <v>32</v>
      </c>
      <c r="P1687" s="50" t="s">
        <v>32</v>
      </c>
      <c r="Q1687" s="50" t="s">
        <v>29</v>
      </c>
      <c r="R1687" s="50" t="s">
        <v>29</v>
      </c>
      <c r="S1687" s="50" t="s">
        <v>2751</v>
      </c>
      <c r="T1687" s="50" t="s">
        <v>2271</v>
      </c>
      <c r="U1687" s="50" t="s">
        <v>30</v>
      </c>
      <c r="V1687" s="50" t="str">
        <f>VLOOKUP(A1687,Register!$D$2:$N$1317,11,0)</f>
        <v>Two Room Set G+3</v>
      </c>
      <c r="W1687" s="50" t="s">
        <v>4043</v>
      </c>
      <c r="X1687" s="50" t="s">
        <v>2222</v>
      </c>
    </row>
    <row r="1688" spans="1:24" ht="14.1" customHeight="1" x14ac:dyDescent="0.25">
      <c r="A1688" s="50" t="str">
        <f t="shared" si="26"/>
        <v>9100000040-0</v>
      </c>
      <c r="B1688" s="57" t="s">
        <v>29</v>
      </c>
      <c r="C1688" s="50" t="s">
        <v>29</v>
      </c>
      <c r="D1688" s="50" t="s">
        <v>4044</v>
      </c>
      <c r="E1688" s="50" t="s">
        <v>2814</v>
      </c>
      <c r="F1688" s="50" t="s">
        <v>29</v>
      </c>
      <c r="G1688" s="50" t="s">
        <v>29</v>
      </c>
      <c r="H1688" s="50" t="s">
        <v>4028</v>
      </c>
      <c r="I1688" s="58">
        <v>45139</v>
      </c>
      <c r="J1688" s="50" t="s">
        <v>2872</v>
      </c>
      <c r="K1688" s="59">
        <v>-6951.6</v>
      </c>
      <c r="L1688" s="50" t="s">
        <v>37</v>
      </c>
      <c r="M1688" s="51" t="s">
        <v>2747</v>
      </c>
      <c r="N1688" s="50" t="s">
        <v>29</v>
      </c>
      <c r="O1688" s="50" t="s">
        <v>32</v>
      </c>
      <c r="P1688" s="50" t="s">
        <v>32</v>
      </c>
      <c r="Q1688" s="50" t="s">
        <v>29</v>
      </c>
      <c r="R1688" s="50" t="s">
        <v>29</v>
      </c>
      <c r="S1688" s="50" t="s">
        <v>2751</v>
      </c>
      <c r="T1688" s="50" t="s">
        <v>2271</v>
      </c>
      <c r="U1688" s="50" t="s">
        <v>30</v>
      </c>
      <c r="V1688" s="50" t="str">
        <f>VLOOKUP(A1688,Register!$D$2:$N$1317,11,0)</f>
        <v>Two Room Set G+3</v>
      </c>
      <c r="W1688" s="50" t="s">
        <v>4043</v>
      </c>
      <c r="X1688" s="50" t="s">
        <v>2222</v>
      </c>
    </row>
    <row r="1689" spans="1:24" ht="14.1" customHeight="1" x14ac:dyDescent="0.25">
      <c r="A1689" s="50" t="str">
        <f t="shared" si="26"/>
        <v>9100000040-0</v>
      </c>
      <c r="B1689" s="57" t="s">
        <v>29</v>
      </c>
      <c r="C1689" s="50" t="s">
        <v>29</v>
      </c>
      <c r="D1689" s="50" t="s">
        <v>4044</v>
      </c>
      <c r="E1689" s="50" t="s">
        <v>2814</v>
      </c>
      <c r="F1689" s="50" t="s">
        <v>29</v>
      </c>
      <c r="G1689" s="50" t="s">
        <v>29</v>
      </c>
      <c r="H1689" s="50" t="s">
        <v>4028</v>
      </c>
      <c r="I1689" s="58">
        <v>45139</v>
      </c>
      <c r="J1689" s="50" t="s">
        <v>2872</v>
      </c>
      <c r="K1689" s="59">
        <v>-2453.2199999999998</v>
      </c>
      <c r="L1689" s="50" t="s">
        <v>37</v>
      </c>
      <c r="M1689" s="51" t="s">
        <v>2747</v>
      </c>
      <c r="N1689" s="50" t="s">
        <v>29</v>
      </c>
      <c r="O1689" s="50" t="s">
        <v>32</v>
      </c>
      <c r="P1689" s="50" t="s">
        <v>32</v>
      </c>
      <c r="Q1689" s="50" t="s">
        <v>29</v>
      </c>
      <c r="R1689" s="50" t="s">
        <v>29</v>
      </c>
      <c r="S1689" s="50" t="s">
        <v>2751</v>
      </c>
      <c r="T1689" s="50" t="s">
        <v>2271</v>
      </c>
      <c r="U1689" s="50" t="s">
        <v>30</v>
      </c>
      <c r="V1689" s="50" t="str">
        <f>VLOOKUP(A1689,Register!$D$2:$N$1317,11,0)</f>
        <v>Two Room Set G+3</v>
      </c>
      <c r="W1689" s="50" t="s">
        <v>4043</v>
      </c>
      <c r="X1689" s="50" t="s">
        <v>2222</v>
      </c>
    </row>
    <row r="1690" spans="1:24" ht="14.1" customHeight="1" x14ac:dyDescent="0.25">
      <c r="A1690" s="50" t="str">
        <f t="shared" si="26"/>
        <v>9100000040-0</v>
      </c>
      <c r="B1690" s="57" t="s">
        <v>29</v>
      </c>
      <c r="C1690" s="50" t="s">
        <v>29</v>
      </c>
      <c r="D1690" s="50" t="s">
        <v>4044</v>
      </c>
      <c r="E1690" s="50" t="s">
        <v>2814</v>
      </c>
      <c r="F1690" s="50" t="s">
        <v>29</v>
      </c>
      <c r="G1690" s="50" t="s">
        <v>29</v>
      </c>
      <c r="H1690" s="50" t="s">
        <v>4028</v>
      </c>
      <c r="I1690" s="58">
        <v>45139</v>
      </c>
      <c r="J1690" s="50" t="s">
        <v>2872</v>
      </c>
      <c r="K1690" s="59">
        <v>-1945.65</v>
      </c>
      <c r="L1690" s="50" t="s">
        <v>37</v>
      </c>
      <c r="M1690" s="51" t="s">
        <v>2747</v>
      </c>
      <c r="N1690" s="50" t="s">
        <v>29</v>
      </c>
      <c r="O1690" s="50" t="s">
        <v>32</v>
      </c>
      <c r="P1690" s="50" t="s">
        <v>32</v>
      </c>
      <c r="Q1690" s="50" t="s">
        <v>29</v>
      </c>
      <c r="R1690" s="50" t="s">
        <v>29</v>
      </c>
      <c r="S1690" s="50" t="s">
        <v>2751</v>
      </c>
      <c r="T1690" s="50" t="s">
        <v>2271</v>
      </c>
      <c r="U1690" s="50" t="s">
        <v>30</v>
      </c>
      <c r="V1690" s="50" t="str">
        <f>VLOOKUP(A1690,Register!$D$2:$N$1317,11,0)</f>
        <v>Two Room Set G+3</v>
      </c>
      <c r="W1690" s="50" t="s">
        <v>4043</v>
      </c>
      <c r="X1690" s="50" t="s">
        <v>2222</v>
      </c>
    </row>
    <row r="1691" spans="1:24" ht="14.1" customHeight="1" x14ac:dyDescent="0.25">
      <c r="A1691" s="50" t="str">
        <f t="shared" si="26"/>
        <v>9100000040-0</v>
      </c>
      <c r="B1691" s="57" t="s">
        <v>29</v>
      </c>
      <c r="C1691" s="50" t="s">
        <v>29</v>
      </c>
      <c r="D1691" s="50" t="s">
        <v>4045</v>
      </c>
      <c r="E1691" s="50" t="s">
        <v>2814</v>
      </c>
      <c r="F1691" s="50" t="s">
        <v>29</v>
      </c>
      <c r="G1691" s="50" t="s">
        <v>29</v>
      </c>
      <c r="H1691" s="50" t="s">
        <v>4028</v>
      </c>
      <c r="I1691" s="58">
        <v>45139</v>
      </c>
      <c r="J1691" s="50" t="s">
        <v>2816</v>
      </c>
      <c r="K1691" s="59">
        <v>76620.77</v>
      </c>
      <c r="L1691" s="50" t="s">
        <v>37</v>
      </c>
      <c r="M1691" s="51" t="s">
        <v>2747</v>
      </c>
      <c r="N1691" s="50" t="s">
        <v>29</v>
      </c>
      <c r="O1691" s="50" t="s">
        <v>32</v>
      </c>
      <c r="P1691" s="50" t="s">
        <v>32</v>
      </c>
      <c r="Q1691" s="50" t="s">
        <v>29</v>
      </c>
      <c r="R1691" s="50" t="s">
        <v>29</v>
      </c>
      <c r="S1691" s="50" t="s">
        <v>2751</v>
      </c>
      <c r="T1691" s="50" t="s">
        <v>2271</v>
      </c>
      <c r="U1691" s="50" t="s">
        <v>30</v>
      </c>
      <c r="V1691" s="50" t="str">
        <f>VLOOKUP(A1691,Register!$D$2:$N$1317,11,0)</f>
        <v>Two Room Set G+3</v>
      </c>
      <c r="W1691" s="50" t="s">
        <v>4043</v>
      </c>
      <c r="X1691" s="50" t="s">
        <v>2222</v>
      </c>
    </row>
    <row r="1692" spans="1:24" ht="14.1" customHeight="1" x14ac:dyDescent="0.25">
      <c r="A1692" s="50" t="str">
        <f t="shared" si="26"/>
        <v>9100000040-0</v>
      </c>
      <c r="B1692" s="57" t="s">
        <v>29</v>
      </c>
      <c r="C1692" s="50" t="s">
        <v>29</v>
      </c>
      <c r="D1692" s="50" t="s">
        <v>4045</v>
      </c>
      <c r="E1692" s="50" t="s">
        <v>2814</v>
      </c>
      <c r="F1692" s="50" t="s">
        <v>29</v>
      </c>
      <c r="G1692" s="50" t="s">
        <v>29</v>
      </c>
      <c r="H1692" s="50" t="s">
        <v>4028</v>
      </c>
      <c r="I1692" s="58">
        <v>45139</v>
      </c>
      <c r="J1692" s="50" t="s">
        <v>2816</v>
      </c>
      <c r="K1692" s="59">
        <v>4334.5600000000004</v>
      </c>
      <c r="L1692" s="50" t="s">
        <v>37</v>
      </c>
      <c r="M1692" s="51" t="s">
        <v>2747</v>
      </c>
      <c r="N1692" s="50" t="s">
        <v>29</v>
      </c>
      <c r="O1692" s="50" t="s">
        <v>32</v>
      </c>
      <c r="P1692" s="50" t="s">
        <v>32</v>
      </c>
      <c r="Q1692" s="50" t="s">
        <v>29</v>
      </c>
      <c r="R1692" s="50" t="s">
        <v>29</v>
      </c>
      <c r="S1692" s="50" t="s">
        <v>2751</v>
      </c>
      <c r="T1692" s="50" t="s">
        <v>2271</v>
      </c>
      <c r="U1692" s="50" t="s">
        <v>30</v>
      </c>
      <c r="V1692" s="50" t="str">
        <f>VLOOKUP(A1692,Register!$D$2:$N$1317,11,0)</f>
        <v>Two Room Set G+3</v>
      </c>
      <c r="W1692" s="50" t="s">
        <v>4043</v>
      </c>
      <c r="X1692" s="50" t="s">
        <v>2222</v>
      </c>
    </row>
    <row r="1693" spans="1:24" ht="14.1" customHeight="1" x14ac:dyDescent="0.25">
      <c r="A1693" s="50" t="str">
        <f t="shared" si="26"/>
        <v>9100000040-0</v>
      </c>
      <c r="B1693" s="57" t="s">
        <v>29</v>
      </c>
      <c r="C1693" s="50" t="s">
        <v>29</v>
      </c>
      <c r="D1693" s="50" t="s">
        <v>4045</v>
      </c>
      <c r="E1693" s="50" t="s">
        <v>2814</v>
      </c>
      <c r="F1693" s="50" t="s">
        <v>29</v>
      </c>
      <c r="G1693" s="50" t="s">
        <v>29</v>
      </c>
      <c r="H1693" s="50" t="s">
        <v>4028</v>
      </c>
      <c r="I1693" s="58">
        <v>45139</v>
      </c>
      <c r="J1693" s="50" t="s">
        <v>2816</v>
      </c>
      <c r="K1693" s="59">
        <v>132794.14000000001</v>
      </c>
      <c r="L1693" s="50" t="s">
        <v>37</v>
      </c>
      <c r="M1693" s="51" t="s">
        <v>2747</v>
      </c>
      <c r="N1693" s="50" t="s">
        <v>29</v>
      </c>
      <c r="O1693" s="50" t="s">
        <v>32</v>
      </c>
      <c r="P1693" s="50" t="s">
        <v>32</v>
      </c>
      <c r="Q1693" s="50" t="s">
        <v>29</v>
      </c>
      <c r="R1693" s="50" t="s">
        <v>29</v>
      </c>
      <c r="S1693" s="50" t="s">
        <v>2751</v>
      </c>
      <c r="T1693" s="50" t="s">
        <v>2271</v>
      </c>
      <c r="U1693" s="50" t="s">
        <v>30</v>
      </c>
      <c r="V1693" s="50" t="str">
        <f>VLOOKUP(A1693,Register!$D$2:$N$1317,11,0)</f>
        <v>Two Room Set G+3</v>
      </c>
      <c r="W1693" s="50" t="s">
        <v>4043</v>
      </c>
      <c r="X1693" s="50" t="s">
        <v>2222</v>
      </c>
    </row>
    <row r="1694" spans="1:24" ht="14.1" customHeight="1" x14ac:dyDescent="0.25">
      <c r="A1694" s="50" t="str">
        <f t="shared" si="26"/>
        <v>9100000040-0</v>
      </c>
      <c r="B1694" s="57" t="s">
        <v>29</v>
      </c>
      <c r="C1694" s="50" t="s">
        <v>29</v>
      </c>
      <c r="D1694" s="50" t="s">
        <v>4045</v>
      </c>
      <c r="E1694" s="50" t="s">
        <v>2814</v>
      </c>
      <c r="F1694" s="50" t="s">
        <v>29</v>
      </c>
      <c r="G1694" s="50" t="s">
        <v>29</v>
      </c>
      <c r="H1694" s="50" t="s">
        <v>4028</v>
      </c>
      <c r="I1694" s="58">
        <v>45139</v>
      </c>
      <c r="J1694" s="50" t="s">
        <v>2816</v>
      </c>
      <c r="K1694" s="59">
        <v>251974.19</v>
      </c>
      <c r="L1694" s="50" t="s">
        <v>37</v>
      </c>
      <c r="M1694" s="51" t="s">
        <v>2747</v>
      </c>
      <c r="N1694" s="50" t="s">
        <v>29</v>
      </c>
      <c r="O1694" s="50" t="s">
        <v>32</v>
      </c>
      <c r="P1694" s="50" t="s">
        <v>32</v>
      </c>
      <c r="Q1694" s="50" t="s">
        <v>29</v>
      </c>
      <c r="R1694" s="50" t="s">
        <v>29</v>
      </c>
      <c r="S1694" s="50" t="s">
        <v>2751</v>
      </c>
      <c r="T1694" s="50" t="s">
        <v>2271</v>
      </c>
      <c r="U1694" s="50" t="s">
        <v>30</v>
      </c>
      <c r="V1694" s="50" t="str">
        <f>VLOOKUP(A1694,Register!$D$2:$N$1317,11,0)</f>
        <v>Two Room Set G+3</v>
      </c>
      <c r="W1694" s="50" t="s">
        <v>4043</v>
      </c>
      <c r="X1694" s="50" t="s">
        <v>2222</v>
      </c>
    </row>
    <row r="1695" spans="1:24" ht="14.1" customHeight="1" x14ac:dyDescent="0.25">
      <c r="A1695" s="50" t="str">
        <f t="shared" si="26"/>
        <v>9100000040-0</v>
      </c>
      <c r="B1695" s="57" t="s">
        <v>29</v>
      </c>
      <c r="C1695" s="50" t="s">
        <v>29</v>
      </c>
      <c r="D1695" s="50" t="s">
        <v>4045</v>
      </c>
      <c r="E1695" s="50" t="s">
        <v>2814</v>
      </c>
      <c r="F1695" s="50" t="s">
        <v>29</v>
      </c>
      <c r="G1695" s="50" t="s">
        <v>29</v>
      </c>
      <c r="H1695" s="50" t="s">
        <v>4028</v>
      </c>
      <c r="I1695" s="58">
        <v>45139</v>
      </c>
      <c r="J1695" s="50" t="s">
        <v>2816</v>
      </c>
      <c r="K1695" s="59">
        <v>44822.559999999998</v>
      </c>
      <c r="L1695" s="50" t="s">
        <v>37</v>
      </c>
      <c r="M1695" s="51" t="s">
        <v>2747</v>
      </c>
      <c r="N1695" s="50" t="s">
        <v>29</v>
      </c>
      <c r="O1695" s="50" t="s">
        <v>32</v>
      </c>
      <c r="P1695" s="50" t="s">
        <v>32</v>
      </c>
      <c r="Q1695" s="50" t="s">
        <v>29</v>
      </c>
      <c r="R1695" s="50" t="s">
        <v>29</v>
      </c>
      <c r="S1695" s="50" t="s">
        <v>2751</v>
      </c>
      <c r="T1695" s="50" t="s">
        <v>2271</v>
      </c>
      <c r="U1695" s="50" t="s">
        <v>30</v>
      </c>
      <c r="V1695" s="50" t="str">
        <f>VLOOKUP(A1695,Register!$D$2:$N$1317,11,0)</f>
        <v>Two Room Set G+3</v>
      </c>
      <c r="W1695" s="50" t="s">
        <v>4043</v>
      </c>
      <c r="X1695" s="50" t="s">
        <v>2222</v>
      </c>
    </row>
    <row r="1696" spans="1:24" ht="14.1" customHeight="1" x14ac:dyDescent="0.25">
      <c r="A1696" s="50" t="str">
        <f t="shared" si="26"/>
        <v>9100000040-0</v>
      </c>
      <c r="B1696" s="57" t="s">
        <v>29</v>
      </c>
      <c r="C1696" s="50" t="s">
        <v>29</v>
      </c>
      <c r="D1696" s="50" t="s">
        <v>4045</v>
      </c>
      <c r="E1696" s="50" t="s">
        <v>2814</v>
      </c>
      <c r="F1696" s="50" t="s">
        <v>29</v>
      </c>
      <c r="G1696" s="50" t="s">
        <v>29</v>
      </c>
      <c r="H1696" s="50" t="s">
        <v>4028</v>
      </c>
      <c r="I1696" s="58">
        <v>45139</v>
      </c>
      <c r="J1696" s="50" t="s">
        <v>2816</v>
      </c>
      <c r="K1696" s="59">
        <v>2292.62</v>
      </c>
      <c r="L1696" s="50" t="s">
        <v>37</v>
      </c>
      <c r="M1696" s="51" t="s">
        <v>2747</v>
      </c>
      <c r="N1696" s="50" t="s">
        <v>29</v>
      </c>
      <c r="O1696" s="50" t="s">
        <v>32</v>
      </c>
      <c r="P1696" s="50" t="s">
        <v>32</v>
      </c>
      <c r="Q1696" s="50" t="s">
        <v>29</v>
      </c>
      <c r="R1696" s="50" t="s">
        <v>29</v>
      </c>
      <c r="S1696" s="50" t="s">
        <v>2751</v>
      </c>
      <c r="T1696" s="50" t="s">
        <v>2271</v>
      </c>
      <c r="U1696" s="50" t="s">
        <v>30</v>
      </c>
      <c r="V1696" s="50" t="str">
        <f>VLOOKUP(A1696,Register!$D$2:$N$1317,11,0)</f>
        <v>Two Room Set G+3</v>
      </c>
      <c r="W1696" s="50" t="s">
        <v>4043</v>
      </c>
      <c r="X1696" s="50" t="s">
        <v>2222</v>
      </c>
    </row>
    <row r="1697" spans="1:24" ht="14.1" customHeight="1" x14ac:dyDescent="0.25">
      <c r="A1697" s="50" t="str">
        <f t="shared" si="26"/>
        <v>9100000040-0</v>
      </c>
      <c r="B1697" s="57" t="s">
        <v>29</v>
      </c>
      <c r="C1697" s="50" t="s">
        <v>29</v>
      </c>
      <c r="D1697" s="50" t="s">
        <v>4045</v>
      </c>
      <c r="E1697" s="50" t="s">
        <v>2814</v>
      </c>
      <c r="F1697" s="50" t="s">
        <v>29</v>
      </c>
      <c r="G1697" s="50" t="s">
        <v>29</v>
      </c>
      <c r="H1697" s="50" t="s">
        <v>4028</v>
      </c>
      <c r="I1697" s="58">
        <v>45139</v>
      </c>
      <c r="J1697" s="50" t="s">
        <v>2816</v>
      </c>
      <c r="K1697" s="59">
        <v>3169.57</v>
      </c>
      <c r="L1697" s="50" t="s">
        <v>37</v>
      </c>
      <c r="M1697" s="51" t="s">
        <v>2747</v>
      </c>
      <c r="N1697" s="50" t="s">
        <v>29</v>
      </c>
      <c r="O1697" s="50" t="s">
        <v>32</v>
      </c>
      <c r="P1697" s="50" t="s">
        <v>32</v>
      </c>
      <c r="Q1697" s="50" t="s">
        <v>29</v>
      </c>
      <c r="R1697" s="50" t="s">
        <v>29</v>
      </c>
      <c r="S1697" s="50" t="s">
        <v>2751</v>
      </c>
      <c r="T1697" s="50" t="s">
        <v>2271</v>
      </c>
      <c r="U1697" s="50" t="s">
        <v>30</v>
      </c>
      <c r="V1697" s="50" t="str">
        <f>VLOOKUP(A1697,Register!$D$2:$N$1317,11,0)</f>
        <v>Two Room Set G+3</v>
      </c>
      <c r="W1697" s="50" t="s">
        <v>4043</v>
      </c>
      <c r="X1697" s="50" t="s">
        <v>2222</v>
      </c>
    </row>
    <row r="1698" spans="1:24" ht="14.1" customHeight="1" x14ac:dyDescent="0.25">
      <c r="A1698" s="50" t="str">
        <f t="shared" si="26"/>
        <v>9100000040-0</v>
      </c>
      <c r="B1698" s="57" t="s">
        <v>29</v>
      </c>
      <c r="C1698" s="50" t="s">
        <v>29</v>
      </c>
      <c r="D1698" s="50" t="s">
        <v>4045</v>
      </c>
      <c r="E1698" s="50" t="s">
        <v>2814</v>
      </c>
      <c r="F1698" s="50" t="s">
        <v>29</v>
      </c>
      <c r="G1698" s="50" t="s">
        <v>29</v>
      </c>
      <c r="H1698" s="50" t="s">
        <v>4028</v>
      </c>
      <c r="I1698" s="58">
        <v>45139</v>
      </c>
      <c r="J1698" s="50" t="s">
        <v>2816</v>
      </c>
      <c r="K1698" s="59">
        <v>6586.89</v>
      </c>
      <c r="L1698" s="50" t="s">
        <v>37</v>
      </c>
      <c r="M1698" s="51" t="s">
        <v>2747</v>
      </c>
      <c r="N1698" s="50" t="s">
        <v>29</v>
      </c>
      <c r="O1698" s="50" t="s">
        <v>32</v>
      </c>
      <c r="P1698" s="50" t="s">
        <v>32</v>
      </c>
      <c r="Q1698" s="50" t="s">
        <v>29</v>
      </c>
      <c r="R1698" s="50" t="s">
        <v>29</v>
      </c>
      <c r="S1698" s="50" t="s">
        <v>2751</v>
      </c>
      <c r="T1698" s="50" t="s">
        <v>2271</v>
      </c>
      <c r="U1698" s="50" t="s">
        <v>30</v>
      </c>
      <c r="V1698" s="50" t="str">
        <f>VLOOKUP(A1698,Register!$D$2:$N$1317,11,0)</f>
        <v>Two Room Set G+3</v>
      </c>
      <c r="W1698" s="50" t="s">
        <v>4043</v>
      </c>
      <c r="X1698" s="50" t="s">
        <v>2222</v>
      </c>
    </row>
    <row r="1699" spans="1:24" ht="14.1" customHeight="1" x14ac:dyDescent="0.25">
      <c r="A1699" s="50" t="str">
        <f t="shared" si="26"/>
        <v>9100000040-0</v>
      </c>
      <c r="B1699" s="57" t="s">
        <v>29</v>
      </c>
      <c r="C1699" s="50" t="s">
        <v>29</v>
      </c>
      <c r="D1699" s="50" t="s">
        <v>4045</v>
      </c>
      <c r="E1699" s="50" t="s">
        <v>2814</v>
      </c>
      <c r="F1699" s="50" t="s">
        <v>29</v>
      </c>
      <c r="G1699" s="50" t="s">
        <v>29</v>
      </c>
      <c r="H1699" s="50" t="s">
        <v>4028</v>
      </c>
      <c r="I1699" s="58">
        <v>45139</v>
      </c>
      <c r="J1699" s="50" t="s">
        <v>2816</v>
      </c>
      <c r="K1699" s="59">
        <v>894.92</v>
      </c>
      <c r="L1699" s="50" t="s">
        <v>37</v>
      </c>
      <c r="M1699" s="51" t="s">
        <v>2747</v>
      </c>
      <c r="N1699" s="50" t="s">
        <v>29</v>
      </c>
      <c r="O1699" s="50" t="s">
        <v>32</v>
      </c>
      <c r="P1699" s="50" t="s">
        <v>32</v>
      </c>
      <c r="Q1699" s="50" t="s">
        <v>29</v>
      </c>
      <c r="R1699" s="50" t="s">
        <v>29</v>
      </c>
      <c r="S1699" s="50" t="s">
        <v>2751</v>
      </c>
      <c r="T1699" s="50" t="s">
        <v>2271</v>
      </c>
      <c r="U1699" s="50" t="s">
        <v>30</v>
      </c>
      <c r="V1699" s="50" t="str">
        <f>VLOOKUP(A1699,Register!$D$2:$N$1317,11,0)</f>
        <v>Two Room Set G+3</v>
      </c>
      <c r="W1699" s="50" t="s">
        <v>4043</v>
      </c>
      <c r="X1699" s="50" t="s">
        <v>2222</v>
      </c>
    </row>
    <row r="1700" spans="1:24" ht="14.1" customHeight="1" x14ac:dyDescent="0.25">
      <c r="A1700" s="50" t="str">
        <f t="shared" si="26"/>
        <v>9100000040-0</v>
      </c>
      <c r="B1700" s="57" t="s">
        <v>29</v>
      </c>
      <c r="C1700" s="50" t="s">
        <v>29</v>
      </c>
      <c r="D1700" s="50" t="s">
        <v>4045</v>
      </c>
      <c r="E1700" s="50" t="s">
        <v>2814</v>
      </c>
      <c r="F1700" s="50" t="s">
        <v>29</v>
      </c>
      <c r="G1700" s="50" t="s">
        <v>29</v>
      </c>
      <c r="H1700" s="50" t="s">
        <v>4028</v>
      </c>
      <c r="I1700" s="58">
        <v>45139</v>
      </c>
      <c r="J1700" s="50" t="s">
        <v>2816</v>
      </c>
      <c r="K1700" s="59">
        <v>19007.830000000002</v>
      </c>
      <c r="L1700" s="50" t="s">
        <v>37</v>
      </c>
      <c r="M1700" s="51" t="s">
        <v>2747</v>
      </c>
      <c r="N1700" s="50" t="s">
        <v>29</v>
      </c>
      <c r="O1700" s="50" t="s">
        <v>32</v>
      </c>
      <c r="P1700" s="50" t="s">
        <v>32</v>
      </c>
      <c r="Q1700" s="50" t="s">
        <v>29</v>
      </c>
      <c r="R1700" s="50" t="s">
        <v>29</v>
      </c>
      <c r="S1700" s="50" t="s">
        <v>2751</v>
      </c>
      <c r="T1700" s="50" t="s">
        <v>2271</v>
      </c>
      <c r="U1700" s="50" t="s">
        <v>30</v>
      </c>
      <c r="V1700" s="50" t="str">
        <f>VLOOKUP(A1700,Register!$D$2:$N$1317,11,0)</f>
        <v>Two Room Set G+3</v>
      </c>
      <c r="W1700" s="50" t="s">
        <v>4043</v>
      </c>
      <c r="X1700" s="50" t="s">
        <v>2222</v>
      </c>
    </row>
    <row r="1701" spans="1:24" ht="14.1" customHeight="1" x14ac:dyDescent="0.25">
      <c r="A1701" s="50" t="str">
        <f t="shared" si="26"/>
        <v>9100000040-0</v>
      </c>
      <c r="B1701" s="57" t="s">
        <v>29</v>
      </c>
      <c r="C1701" s="50" t="s">
        <v>29</v>
      </c>
      <c r="D1701" s="50" t="s">
        <v>4045</v>
      </c>
      <c r="E1701" s="50" t="s">
        <v>2814</v>
      </c>
      <c r="F1701" s="50" t="s">
        <v>29</v>
      </c>
      <c r="G1701" s="50" t="s">
        <v>29</v>
      </c>
      <c r="H1701" s="50" t="s">
        <v>4028</v>
      </c>
      <c r="I1701" s="58">
        <v>45139</v>
      </c>
      <c r="J1701" s="50" t="s">
        <v>2816</v>
      </c>
      <c r="K1701" s="59">
        <v>1441.74</v>
      </c>
      <c r="L1701" s="50" t="s">
        <v>37</v>
      </c>
      <c r="M1701" s="51" t="s">
        <v>2747</v>
      </c>
      <c r="N1701" s="50" t="s">
        <v>29</v>
      </c>
      <c r="O1701" s="50" t="s">
        <v>32</v>
      </c>
      <c r="P1701" s="50" t="s">
        <v>32</v>
      </c>
      <c r="Q1701" s="50" t="s">
        <v>29</v>
      </c>
      <c r="R1701" s="50" t="s">
        <v>29</v>
      </c>
      <c r="S1701" s="50" t="s">
        <v>2751</v>
      </c>
      <c r="T1701" s="50" t="s">
        <v>2271</v>
      </c>
      <c r="U1701" s="50" t="s">
        <v>30</v>
      </c>
      <c r="V1701" s="50" t="str">
        <f>VLOOKUP(A1701,Register!$D$2:$N$1317,11,0)</f>
        <v>Two Room Set G+3</v>
      </c>
      <c r="W1701" s="50" t="s">
        <v>4043</v>
      </c>
      <c r="X1701" s="50" t="s">
        <v>2222</v>
      </c>
    </row>
    <row r="1702" spans="1:24" ht="14.1" customHeight="1" x14ac:dyDescent="0.25">
      <c r="A1702" s="50" t="str">
        <f t="shared" si="26"/>
        <v>9100000040-0</v>
      </c>
      <c r="B1702" s="57" t="s">
        <v>29</v>
      </c>
      <c r="C1702" s="50" t="s">
        <v>29</v>
      </c>
      <c r="D1702" s="50" t="s">
        <v>4045</v>
      </c>
      <c r="E1702" s="50" t="s">
        <v>2814</v>
      </c>
      <c r="F1702" s="50" t="s">
        <v>29</v>
      </c>
      <c r="G1702" s="50" t="s">
        <v>29</v>
      </c>
      <c r="H1702" s="50" t="s">
        <v>4028</v>
      </c>
      <c r="I1702" s="58">
        <v>45139</v>
      </c>
      <c r="J1702" s="50" t="s">
        <v>2816</v>
      </c>
      <c r="K1702" s="59">
        <v>6951.6</v>
      </c>
      <c r="L1702" s="50" t="s">
        <v>37</v>
      </c>
      <c r="M1702" s="51" t="s">
        <v>2747</v>
      </c>
      <c r="N1702" s="50" t="s">
        <v>29</v>
      </c>
      <c r="O1702" s="50" t="s">
        <v>32</v>
      </c>
      <c r="P1702" s="50" t="s">
        <v>32</v>
      </c>
      <c r="Q1702" s="50" t="s">
        <v>29</v>
      </c>
      <c r="R1702" s="50" t="s">
        <v>29</v>
      </c>
      <c r="S1702" s="50" t="s">
        <v>2751</v>
      </c>
      <c r="T1702" s="50" t="s">
        <v>2271</v>
      </c>
      <c r="U1702" s="50" t="s">
        <v>30</v>
      </c>
      <c r="V1702" s="50" t="str">
        <f>VLOOKUP(A1702,Register!$D$2:$N$1317,11,0)</f>
        <v>Two Room Set G+3</v>
      </c>
      <c r="W1702" s="50" t="s">
        <v>4043</v>
      </c>
      <c r="X1702" s="50" t="s">
        <v>2222</v>
      </c>
    </row>
    <row r="1703" spans="1:24" ht="14.1" customHeight="1" x14ac:dyDescent="0.25">
      <c r="A1703" s="50" t="str">
        <f t="shared" si="26"/>
        <v>9100000040-0</v>
      </c>
      <c r="B1703" s="57" t="s">
        <v>29</v>
      </c>
      <c r="C1703" s="50" t="s">
        <v>29</v>
      </c>
      <c r="D1703" s="50" t="s">
        <v>4045</v>
      </c>
      <c r="E1703" s="50" t="s">
        <v>2814</v>
      </c>
      <c r="F1703" s="50" t="s">
        <v>29</v>
      </c>
      <c r="G1703" s="50" t="s">
        <v>29</v>
      </c>
      <c r="H1703" s="50" t="s">
        <v>4028</v>
      </c>
      <c r="I1703" s="58">
        <v>45139</v>
      </c>
      <c r="J1703" s="50" t="s">
        <v>2816</v>
      </c>
      <c r="K1703" s="59">
        <v>2453.2199999999998</v>
      </c>
      <c r="L1703" s="50" t="s">
        <v>37</v>
      </c>
      <c r="M1703" s="51" t="s">
        <v>2747</v>
      </c>
      <c r="N1703" s="50" t="s">
        <v>29</v>
      </c>
      <c r="O1703" s="50" t="s">
        <v>32</v>
      </c>
      <c r="P1703" s="50" t="s">
        <v>32</v>
      </c>
      <c r="Q1703" s="50" t="s">
        <v>29</v>
      </c>
      <c r="R1703" s="50" t="s">
        <v>29</v>
      </c>
      <c r="S1703" s="50" t="s">
        <v>2751</v>
      </c>
      <c r="T1703" s="50" t="s">
        <v>2271</v>
      </c>
      <c r="U1703" s="50" t="s">
        <v>30</v>
      </c>
      <c r="V1703" s="50" t="str">
        <f>VLOOKUP(A1703,Register!$D$2:$N$1317,11,0)</f>
        <v>Two Room Set G+3</v>
      </c>
      <c r="W1703" s="50" t="s">
        <v>4043</v>
      </c>
      <c r="X1703" s="50" t="s">
        <v>2222</v>
      </c>
    </row>
    <row r="1704" spans="1:24" ht="14.1" customHeight="1" x14ac:dyDescent="0.25">
      <c r="A1704" s="50" t="str">
        <f t="shared" si="26"/>
        <v>9100000040-0</v>
      </c>
      <c r="B1704" s="57" t="s">
        <v>29</v>
      </c>
      <c r="C1704" s="50" t="s">
        <v>29</v>
      </c>
      <c r="D1704" s="50" t="s">
        <v>4045</v>
      </c>
      <c r="E1704" s="50" t="s">
        <v>2814</v>
      </c>
      <c r="F1704" s="50" t="s">
        <v>29</v>
      </c>
      <c r="G1704" s="50" t="s">
        <v>29</v>
      </c>
      <c r="H1704" s="50" t="s">
        <v>4028</v>
      </c>
      <c r="I1704" s="58">
        <v>45139</v>
      </c>
      <c r="J1704" s="50" t="s">
        <v>2816</v>
      </c>
      <c r="K1704" s="59">
        <v>1945.65</v>
      </c>
      <c r="L1704" s="50" t="s">
        <v>37</v>
      </c>
      <c r="M1704" s="51" t="s">
        <v>2747</v>
      </c>
      <c r="N1704" s="50" t="s">
        <v>29</v>
      </c>
      <c r="O1704" s="50" t="s">
        <v>32</v>
      </c>
      <c r="P1704" s="50" t="s">
        <v>32</v>
      </c>
      <c r="Q1704" s="50" t="s">
        <v>29</v>
      </c>
      <c r="R1704" s="50" t="s">
        <v>29</v>
      </c>
      <c r="S1704" s="50" t="s">
        <v>2751</v>
      </c>
      <c r="T1704" s="50" t="s">
        <v>2271</v>
      </c>
      <c r="U1704" s="50" t="s">
        <v>30</v>
      </c>
      <c r="V1704" s="50" t="str">
        <f>VLOOKUP(A1704,Register!$D$2:$N$1317,11,0)</f>
        <v>Two Room Set G+3</v>
      </c>
      <c r="W1704" s="50" t="s">
        <v>4043</v>
      </c>
      <c r="X1704" s="50" t="s">
        <v>2222</v>
      </c>
    </row>
    <row r="1705" spans="1:24" ht="14.1" customHeight="1" x14ac:dyDescent="0.25">
      <c r="A1705" s="50" t="str">
        <f t="shared" si="26"/>
        <v>9100000016-0</v>
      </c>
      <c r="B1705" s="57" t="s">
        <v>29</v>
      </c>
      <c r="C1705" s="50" t="s">
        <v>29</v>
      </c>
      <c r="D1705" s="50" t="s">
        <v>4046</v>
      </c>
      <c r="E1705" s="50" t="s">
        <v>2814</v>
      </c>
      <c r="F1705" s="50" t="s">
        <v>29</v>
      </c>
      <c r="G1705" s="50" t="s">
        <v>29</v>
      </c>
      <c r="H1705" s="50" t="s">
        <v>4028</v>
      </c>
      <c r="I1705" s="58">
        <v>45192</v>
      </c>
      <c r="J1705" s="50" t="s">
        <v>2816</v>
      </c>
      <c r="K1705" s="59">
        <v>23389.97</v>
      </c>
      <c r="L1705" s="50" t="s">
        <v>37</v>
      </c>
      <c r="M1705" s="51" t="s">
        <v>2747</v>
      </c>
      <c r="N1705" s="50" t="s">
        <v>29</v>
      </c>
      <c r="O1705" s="50" t="s">
        <v>32</v>
      </c>
      <c r="P1705" s="50" t="s">
        <v>32</v>
      </c>
      <c r="Q1705" s="50" t="s">
        <v>29</v>
      </c>
      <c r="R1705" s="50" t="s">
        <v>29</v>
      </c>
      <c r="S1705" s="50" t="s">
        <v>2751</v>
      </c>
      <c r="T1705" s="50" t="s">
        <v>2215</v>
      </c>
      <c r="U1705" s="50" t="s">
        <v>30</v>
      </c>
      <c r="V1705" s="50" t="str">
        <f>VLOOKUP(A1705,Register!$D$2:$N$1317,11,0)</f>
        <v>CWIP- ROAD &amp; DRAIN INSIDE FACTORY</v>
      </c>
      <c r="W1705" s="50" t="s">
        <v>4047</v>
      </c>
      <c r="X1705" s="50" t="s">
        <v>2207</v>
      </c>
    </row>
    <row r="1706" spans="1:24" ht="14.1" customHeight="1" x14ac:dyDescent="0.25">
      <c r="A1706" s="50" t="str">
        <f t="shared" si="26"/>
        <v>9100000016-0</v>
      </c>
      <c r="B1706" s="57" t="s">
        <v>29</v>
      </c>
      <c r="C1706" s="50" t="s">
        <v>29</v>
      </c>
      <c r="D1706" s="50" t="s">
        <v>4046</v>
      </c>
      <c r="E1706" s="50" t="s">
        <v>2814</v>
      </c>
      <c r="F1706" s="50" t="s">
        <v>29</v>
      </c>
      <c r="G1706" s="50" t="s">
        <v>29</v>
      </c>
      <c r="H1706" s="50" t="s">
        <v>4028</v>
      </c>
      <c r="I1706" s="58">
        <v>45192</v>
      </c>
      <c r="J1706" s="50" t="s">
        <v>2816</v>
      </c>
      <c r="K1706" s="59">
        <v>94802.4</v>
      </c>
      <c r="L1706" s="50" t="s">
        <v>37</v>
      </c>
      <c r="M1706" s="51" t="s">
        <v>2747</v>
      </c>
      <c r="N1706" s="50" t="s">
        <v>29</v>
      </c>
      <c r="O1706" s="50" t="s">
        <v>32</v>
      </c>
      <c r="P1706" s="50" t="s">
        <v>32</v>
      </c>
      <c r="Q1706" s="50" t="s">
        <v>29</v>
      </c>
      <c r="R1706" s="50" t="s">
        <v>29</v>
      </c>
      <c r="S1706" s="50" t="s">
        <v>2751</v>
      </c>
      <c r="T1706" s="50" t="s">
        <v>2215</v>
      </c>
      <c r="U1706" s="50" t="s">
        <v>30</v>
      </c>
      <c r="V1706" s="50" t="str">
        <f>VLOOKUP(A1706,Register!$D$2:$N$1317,11,0)</f>
        <v>CWIP- ROAD &amp; DRAIN INSIDE FACTORY</v>
      </c>
      <c r="W1706" s="50" t="s">
        <v>4047</v>
      </c>
      <c r="X1706" s="50" t="s">
        <v>2207</v>
      </c>
    </row>
    <row r="1707" spans="1:24" ht="14.1" customHeight="1" x14ac:dyDescent="0.25">
      <c r="A1707" s="50" t="str">
        <f t="shared" si="26"/>
        <v>9100000016-0</v>
      </c>
      <c r="B1707" s="57" t="s">
        <v>29</v>
      </c>
      <c r="C1707" s="50" t="s">
        <v>29</v>
      </c>
      <c r="D1707" s="50" t="s">
        <v>4046</v>
      </c>
      <c r="E1707" s="50" t="s">
        <v>2814</v>
      </c>
      <c r="F1707" s="50" t="s">
        <v>29</v>
      </c>
      <c r="G1707" s="50" t="s">
        <v>29</v>
      </c>
      <c r="H1707" s="50" t="s">
        <v>4028</v>
      </c>
      <c r="I1707" s="58">
        <v>45192</v>
      </c>
      <c r="J1707" s="50" t="s">
        <v>2816</v>
      </c>
      <c r="K1707" s="59">
        <v>16133.85</v>
      </c>
      <c r="L1707" s="50" t="s">
        <v>37</v>
      </c>
      <c r="M1707" s="51" t="s">
        <v>2747</v>
      </c>
      <c r="N1707" s="50" t="s">
        <v>29</v>
      </c>
      <c r="O1707" s="50" t="s">
        <v>32</v>
      </c>
      <c r="P1707" s="50" t="s">
        <v>32</v>
      </c>
      <c r="Q1707" s="50" t="s">
        <v>29</v>
      </c>
      <c r="R1707" s="50" t="s">
        <v>29</v>
      </c>
      <c r="S1707" s="50" t="s">
        <v>2751</v>
      </c>
      <c r="T1707" s="50" t="s">
        <v>2215</v>
      </c>
      <c r="U1707" s="50" t="s">
        <v>30</v>
      </c>
      <c r="V1707" s="50" t="str">
        <f>VLOOKUP(A1707,Register!$D$2:$N$1317,11,0)</f>
        <v>CWIP- ROAD &amp; DRAIN INSIDE FACTORY</v>
      </c>
      <c r="W1707" s="50" t="s">
        <v>4047</v>
      </c>
      <c r="X1707" s="50" t="s">
        <v>2207</v>
      </c>
    </row>
    <row r="1708" spans="1:24" ht="14.1" customHeight="1" x14ac:dyDescent="0.25">
      <c r="A1708" s="50" t="str">
        <f t="shared" si="26"/>
        <v>9100000016-0</v>
      </c>
      <c r="B1708" s="57" t="s">
        <v>29</v>
      </c>
      <c r="C1708" s="50" t="s">
        <v>29</v>
      </c>
      <c r="D1708" s="50" t="s">
        <v>4046</v>
      </c>
      <c r="E1708" s="50" t="s">
        <v>2814</v>
      </c>
      <c r="F1708" s="50" t="s">
        <v>29</v>
      </c>
      <c r="G1708" s="50" t="s">
        <v>29</v>
      </c>
      <c r="H1708" s="50" t="s">
        <v>4028</v>
      </c>
      <c r="I1708" s="58">
        <v>45192</v>
      </c>
      <c r="J1708" s="50" t="s">
        <v>2816</v>
      </c>
      <c r="K1708" s="59">
        <v>29318.93</v>
      </c>
      <c r="L1708" s="50" t="s">
        <v>37</v>
      </c>
      <c r="M1708" s="51" t="s">
        <v>2747</v>
      </c>
      <c r="N1708" s="50" t="s">
        <v>29</v>
      </c>
      <c r="O1708" s="50" t="s">
        <v>32</v>
      </c>
      <c r="P1708" s="50" t="s">
        <v>32</v>
      </c>
      <c r="Q1708" s="50" t="s">
        <v>29</v>
      </c>
      <c r="R1708" s="50" t="s">
        <v>29</v>
      </c>
      <c r="S1708" s="50" t="s">
        <v>2751</v>
      </c>
      <c r="T1708" s="50" t="s">
        <v>2215</v>
      </c>
      <c r="U1708" s="50" t="s">
        <v>30</v>
      </c>
      <c r="V1708" s="50" t="str">
        <f>VLOOKUP(A1708,Register!$D$2:$N$1317,11,0)</f>
        <v>CWIP- ROAD &amp; DRAIN INSIDE FACTORY</v>
      </c>
      <c r="W1708" s="50" t="s">
        <v>4047</v>
      </c>
      <c r="X1708" s="50" t="s">
        <v>2207</v>
      </c>
    </row>
    <row r="1709" spans="1:24" ht="14.1" customHeight="1" x14ac:dyDescent="0.25">
      <c r="A1709" s="50" t="str">
        <f t="shared" si="26"/>
        <v>9100000016-0</v>
      </c>
      <c r="B1709" s="57" t="s">
        <v>29</v>
      </c>
      <c r="C1709" s="50" t="s">
        <v>29</v>
      </c>
      <c r="D1709" s="50" t="s">
        <v>4046</v>
      </c>
      <c r="E1709" s="50" t="s">
        <v>2814</v>
      </c>
      <c r="F1709" s="50" t="s">
        <v>29</v>
      </c>
      <c r="G1709" s="50" t="s">
        <v>29</v>
      </c>
      <c r="H1709" s="50" t="s">
        <v>4028</v>
      </c>
      <c r="I1709" s="58">
        <v>45192</v>
      </c>
      <c r="J1709" s="50" t="s">
        <v>2816</v>
      </c>
      <c r="K1709" s="59">
        <v>16286.4</v>
      </c>
      <c r="L1709" s="50" t="s">
        <v>37</v>
      </c>
      <c r="M1709" s="51" t="s">
        <v>2747</v>
      </c>
      <c r="N1709" s="50" t="s">
        <v>29</v>
      </c>
      <c r="O1709" s="50" t="s">
        <v>32</v>
      </c>
      <c r="P1709" s="50" t="s">
        <v>32</v>
      </c>
      <c r="Q1709" s="50" t="s">
        <v>29</v>
      </c>
      <c r="R1709" s="50" t="s">
        <v>29</v>
      </c>
      <c r="S1709" s="50" t="s">
        <v>2751</v>
      </c>
      <c r="T1709" s="50" t="s">
        <v>2215</v>
      </c>
      <c r="U1709" s="50" t="s">
        <v>30</v>
      </c>
      <c r="V1709" s="50" t="str">
        <f>VLOOKUP(A1709,Register!$D$2:$N$1317,11,0)</f>
        <v>CWIP- ROAD &amp; DRAIN INSIDE FACTORY</v>
      </c>
      <c r="W1709" s="50" t="s">
        <v>4047</v>
      </c>
      <c r="X1709" s="50" t="s">
        <v>2207</v>
      </c>
    </row>
    <row r="1710" spans="1:24" ht="14.1" customHeight="1" x14ac:dyDescent="0.25">
      <c r="A1710" s="50" t="str">
        <f t="shared" si="26"/>
        <v>9100000016-0</v>
      </c>
      <c r="B1710" s="57" t="s">
        <v>29</v>
      </c>
      <c r="C1710" s="50" t="s">
        <v>29</v>
      </c>
      <c r="D1710" s="50" t="s">
        <v>4046</v>
      </c>
      <c r="E1710" s="50" t="s">
        <v>2814</v>
      </c>
      <c r="F1710" s="50" t="s">
        <v>29</v>
      </c>
      <c r="G1710" s="50" t="s">
        <v>29</v>
      </c>
      <c r="H1710" s="50" t="s">
        <v>4028</v>
      </c>
      <c r="I1710" s="58">
        <v>45192</v>
      </c>
      <c r="J1710" s="50" t="s">
        <v>2816</v>
      </c>
      <c r="K1710" s="59">
        <v>5141.49</v>
      </c>
      <c r="L1710" s="50" t="s">
        <v>37</v>
      </c>
      <c r="M1710" s="51" t="s">
        <v>2747</v>
      </c>
      <c r="N1710" s="50" t="s">
        <v>29</v>
      </c>
      <c r="O1710" s="50" t="s">
        <v>32</v>
      </c>
      <c r="P1710" s="50" t="s">
        <v>32</v>
      </c>
      <c r="Q1710" s="50" t="s">
        <v>29</v>
      </c>
      <c r="R1710" s="50" t="s">
        <v>29</v>
      </c>
      <c r="S1710" s="50" t="s">
        <v>2751</v>
      </c>
      <c r="T1710" s="50" t="s">
        <v>2215</v>
      </c>
      <c r="U1710" s="50" t="s">
        <v>30</v>
      </c>
      <c r="V1710" s="50" t="str">
        <f>VLOOKUP(A1710,Register!$D$2:$N$1317,11,0)</f>
        <v>CWIP- ROAD &amp; DRAIN INSIDE FACTORY</v>
      </c>
      <c r="W1710" s="50" t="s">
        <v>4047</v>
      </c>
      <c r="X1710" s="50" t="s">
        <v>2207</v>
      </c>
    </row>
    <row r="1711" spans="1:24" ht="14.1" customHeight="1" x14ac:dyDescent="0.25">
      <c r="A1711" s="50" t="str">
        <f t="shared" si="26"/>
        <v>9100000016-0</v>
      </c>
      <c r="B1711" s="57" t="s">
        <v>29</v>
      </c>
      <c r="C1711" s="50" t="s">
        <v>29</v>
      </c>
      <c r="D1711" s="50" t="s">
        <v>4046</v>
      </c>
      <c r="E1711" s="50" t="s">
        <v>2814</v>
      </c>
      <c r="F1711" s="50" t="s">
        <v>29</v>
      </c>
      <c r="G1711" s="50" t="s">
        <v>29</v>
      </c>
      <c r="H1711" s="50" t="s">
        <v>4028</v>
      </c>
      <c r="I1711" s="58">
        <v>45192</v>
      </c>
      <c r="J1711" s="50" t="s">
        <v>2816</v>
      </c>
      <c r="K1711" s="59">
        <v>431.2</v>
      </c>
      <c r="L1711" s="50" t="s">
        <v>37</v>
      </c>
      <c r="M1711" s="51" t="s">
        <v>2747</v>
      </c>
      <c r="N1711" s="50" t="s">
        <v>29</v>
      </c>
      <c r="O1711" s="50" t="s">
        <v>32</v>
      </c>
      <c r="P1711" s="50" t="s">
        <v>32</v>
      </c>
      <c r="Q1711" s="50" t="s">
        <v>29</v>
      </c>
      <c r="R1711" s="50" t="s">
        <v>29</v>
      </c>
      <c r="S1711" s="50" t="s">
        <v>2751</v>
      </c>
      <c r="T1711" s="50" t="s">
        <v>2215</v>
      </c>
      <c r="U1711" s="50" t="s">
        <v>30</v>
      </c>
      <c r="V1711" s="50" t="str">
        <f>VLOOKUP(A1711,Register!$D$2:$N$1317,11,0)</f>
        <v>CWIP- ROAD &amp; DRAIN INSIDE FACTORY</v>
      </c>
      <c r="W1711" s="50" t="s">
        <v>4047</v>
      </c>
      <c r="X1711" s="50" t="s">
        <v>2207</v>
      </c>
    </row>
    <row r="1712" spans="1:24" ht="14.1" customHeight="1" x14ac:dyDescent="0.25">
      <c r="A1712" s="50" t="str">
        <f t="shared" si="26"/>
        <v>9100000016-0</v>
      </c>
      <c r="B1712" s="57" t="s">
        <v>29</v>
      </c>
      <c r="C1712" s="50" t="s">
        <v>29</v>
      </c>
      <c r="D1712" s="50" t="s">
        <v>4046</v>
      </c>
      <c r="E1712" s="50" t="s">
        <v>2814</v>
      </c>
      <c r="F1712" s="50" t="s">
        <v>29</v>
      </c>
      <c r="G1712" s="50" t="s">
        <v>29</v>
      </c>
      <c r="H1712" s="50" t="s">
        <v>4028</v>
      </c>
      <c r="I1712" s="58">
        <v>45192</v>
      </c>
      <c r="J1712" s="50" t="s">
        <v>2816</v>
      </c>
      <c r="K1712" s="59">
        <v>3589.75</v>
      </c>
      <c r="L1712" s="50" t="s">
        <v>37</v>
      </c>
      <c r="M1712" s="51" t="s">
        <v>2747</v>
      </c>
      <c r="N1712" s="50" t="s">
        <v>29</v>
      </c>
      <c r="O1712" s="50" t="s">
        <v>32</v>
      </c>
      <c r="P1712" s="50" t="s">
        <v>32</v>
      </c>
      <c r="Q1712" s="50" t="s">
        <v>29</v>
      </c>
      <c r="R1712" s="50" t="s">
        <v>29</v>
      </c>
      <c r="S1712" s="50" t="s">
        <v>2751</v>
      </c>
      <c r="T1712" s="50" t="s">
        <v>2215</v>
      </c>
      <c r="U1712" s="50" t="s">
        <v>30</v>
      </c>
      <c r="V1712" s="50" t="str">
        <f>VLOOKUP(A1712,Register!$D$2:$N$1317,11,0)</f>
        <v>CWIP- ROAD &amp; DRAIN INSIDE FACTORY</v>
      </c>
      <c r="W1712" s="50" t="s">
        <v>4047</v>
      </c>
      <c r="X1712" s="50" t="s">
        <v>2207</v>
      </c>
    </row>
    <row r="1713" spans="1:24" ht="14.1" customHeight="1" x14ac:dyDescent="0.25">
      <c r="A1713" s="50" t="str">
        <f t="shared" si="26"/>
        <v>9100000016-0</v>
      </c>
      <c r="B1713" s="57" t="s">
        <v>29</v>
      </c>
      <c r="C1713" s="50" t="s">
        <v>29</v>
      </c>
      <c r="D1713" s="50" t="s">
        <v>4048</v>
      </c>
      <c r="E1713" s="50" t="s">
        <v>2814</v>
      </c>
      <c r="F1713" s="50" t="s">
        <v>29</v>
      </c>
      <c r="G1713" s="50" t="s">
        <v>29</v>
      </c>
      <c r="H1713" s="50" t="s">
        <v>4028</v>
      </c>
      <c r="I1713" s="58">
        <v>45192</v>
      </c>
      <c r="J1713" s="50" t="s">
        <v>2816</v>
      </c>
      <c r="K1713" s="59">
        <v>48869.17</v>
      </c>
      <c r="L1713" s="50" t="s">
        <v>37</v>
      </c>
      <c r="M1713" s="51" t="s">
        <v>2747</v>
      </c>
      <c r="N1713" s="50" t="s">
        <v>29</v>
      </c>
      <c r="O1713" s="50" t="s">
        <v>32</v>
      </c>
      <c r="P1713" s="50" t="s">
        <v>32</v>
      </c>
      <c r="Q1713" s="50" t="s">
        <v>29</v>
      </c>
      <c r="R1713" s="50" t="s">
        <v>29</v>
      </c>
      <c r="S1713" s="50" t="s">
        <v>2751</v>
      </c>
      <c r="T1713" s="50" t="s">
        <v>2215</v>
      </c>
      <c r="U1713" s="50" t="s">
        <v>30</v>
      </c>
      <c r="V1713" s="50" t="str">
        <f>VLOOKUP(A1713,Register!$D$2:$N$1317,11,0)</f>
        <v>CWIP- ROAD &amp; DRAIN INSIDE FACTORY</v>
      </c>
      <c r="W1713" s="50" t="s">
        <v>4049</v>
      </c>
      <c r="X1713" s="50" t="s">
        <v>2207</v>
      </c>
    </row>
    <row r="1714" spans="1:24" ht="14.1" customHeight="1" x14ac:dyDescent="0.25">
      <c r="A1714" s="50" t="str">
        <f t="shared" si="26"/>
        <v>9100000016-0</v>
      </c>
      <c r="B1714" s="57" t="s">
        <v>29</v>
      </c>
      <c r="C1714" s="50" t="s">
        <v>29</v>
      </c>
      <c r="D1714" s="50" t="s">
        <v>4048</v>
      </c>
      <c r="E1714" s="50" t="s">
        <v>2814</v>
      </c>
      <c r="F1714" s="50" t="s">
        <v>29</v>
      </c>
      <c r="G1714" s="50" t="s">
        <v>29</v>
      </c>
      <c r="H1714" s="50" t="s">
        <v>4028</v>
      </c>
      <c r="I1714" s="58">
        <v>45192</v>
      </c>
      <c r="J1714" s="50" t="s">
        <v>2816</v>
      </c>
      <c r="K1714" s="59">
        <v>28220</v>
      </c>
      <c r="L1714" s="50" t="s">
        <v>37</v>
      </c>
      <c r="M1714" s="51" t="s">
        <v>2747</v>
      </c>
      <c r="N1714" s="50" t="s">
        <v>29</v>
      </c>
      <c r="O1714" s="50" t="s">
        <v>32</v>
      </c>
      <c r="P1714" s="50" t="s">
        <v>32</v>
      </c>
      <c r="Q1714" s="50" t="s">
        <v>29</v>
      </c>
      <c r="R1714" s="50" t="s">
        <v>29</v>
      </c>
      <c r="S1714" s="50" t="s">
        <v>2751</v>
      </c>
      <c r="T1714" s="50" t="s">
        <v>2215</v>
      </c>
      <c r="U1714" s="50" t="s">
        <v>30</v>
      </c>
      <c r="V1714" s="50" t="str">
        <f>VLOOKUP(A1714,Register!$D$2:$N$1317,11,0)</f>
        <v>CWIP- ROAD &amp; DRAIN INSIDE FACTORY</v>
      </c>
      <c r="W1714" s="50" t="s">
        <v>4049</v>
      </c>
      <c r="X1714" s="50" t="s">
        <v>2207</v>
      </c>
    </row>
    <row r="1715" spans="1:24" ht="14.1" customHeight="1" x14ac:dyDescent="0.25">
      <c r="A1715" s="50" t="str">
        <f t="shared" si="26"/>
        <v>9100000016-0</v>
      </c>
      <c r="B1715" s="57" t="s">
        <v>29</v>
      </c>
      <c r="C1715" s="50" t="s">
        <v>29</v>
      </c>
      <c r="D1715" s="50" t="s">
        <v>4048</v>
      </c>
      <c r="E1715" s="50" t="s">
        <v>2814</v>
      </c>
      <c r="F1715" s="50" t="s">
        <v>29</v>
      </c>
      <c r="G1715" s="50" t="s">
        <v>29</v>
      </c>
      <c r="H1715" s="50" t="s">
        <v>4028</v>
      </c>
      <c r="I1715" s="58">
        <v>45192</v>
      </c>
      <c r="J1715" s="50" t="s">
        <v>2816</v>
      </c>
      <c r="K1715" s="59">
        <v>20614.75</v>
      </c>
      <c r="L1715" s="50" t="s">
        <v>37</v>
      </c>
      <c r="M1715" s="51" t="s">
        <v>2747</v>
      </c>
      <c r="N1715" s="50" t="s">
        <v>29</v>
      </c>
      <c r="O1715" s="50" t="s">
        <v>32</v>
      </c>
      <c r="P1715" s="50" t="s">
        <v>32</v>
      </c>
      <c r="Q1715" s="50" t="s">
        <v>29</v>
      </c>
      <c r="R1715" s="50" t="s">
        <v>29</v>
      </c>
      <c r="S1715" s="50" t="s">
        <v>2751</v>
      </c>
      <c r="T1715" s="50" t="s">
        <v>2215</v>
      </c>
      <c r="U1715" s="50" t="s">
        <v>30</v>
      </c>
      <c r="V1715" s="50" t="str">
        <f>VLOOKUP(A1715,Register!$D$2:$N$1317,11,0)</f>
        <v>CWIP- ROAD &amp; DRAIN INSIDE FACTORY</v>
      </c>
      <c r="W1715" s="50" t="s">
        <v>4049</v>
      </c>
      <c r="X1715" s="50" t="s">
        <v>2207</v>
      </c>
    </row>
    <row r="1716" spans="1:24" ht="14.1" customHeight="1" x14ac:dyDescent="0.25">
      <c r="A1716" s="50" t="str">
        <f t="shared" si="26"/>
        <v>9100000016-0</v>
      </c>
      <c r="B1716" s="57" t="s">
        <v>29</v>
      </c>
      <c r="C1716" s="50" t="s">
        <v>29</v>
      </c>
      <c r="D1716" s="50" t="s">
        <v>4048</v>
      </c>
      <c r="E1716" s="50" t="s">
        <v>2814</v>
      </c>
      <c r="F1716" s="50" t="s">
        <v>29</v>
      </c>
      <c r="G1716" s="50" t="s">
        <v>29</v>
      </c>
      <c r="H1716" s="50" t="s">
        <v>4028</v>
      </c>
      <c r="I1716" s="58">
        <v>45192</v>
      </c>
      <c r="J1716" s="50" t="s">
        <v>2816</v>
      </c>
      <c r="K1716" s="59">
        <v>34718.959999999999</v>
      </c>
      <c r="L1716" s="50" t="s">
        <v>37</v>
      </c>
      <c r="M1716" s="51" t="s">
        <v>2747</v>
      </c>
      <c r="N1716" s="50" t="s">
        <v>29</v>
      </c>
      <c r="O1716" s="50" t="s">
        <v>32</v>
      </c>
      <c r="P1716" s="50" t="s">
        <v>32</v>
      </c>
      <c r="Q1716" s="50" t="s">
        <v>29</v>
      </c>
      <c r="R1716" s="50" t="s">
        <v>29</v>
      </c>
      <c r="S1716" s="50" t="s">
        <v>2751</v>
      </c>
      <c r="T1716" s="50" t="s">
        <v>2215</v>
      </c>
      <c r="U1716" s="50" t="s">
        <v>30</v>
      </c>
      <c r="V1716" s="50" t="str">
        <f>VLOOKUP(A1716,Register!$D$2:$N$1317,11,0)</f>
        <v>CWIP- ROAD &amp; DRAIN INSIDE FACTORY</v>
      </c>
      <c r="W1716" s="50" t="s">
        <v>4049</v>
      </c>
      <c r="X1716" s="50" t="s">
        <v>2207</v>
      </c>
    </row>
    <row r="1717" spans="1:24" ht="14.1" customHeight="1" x14ac:dyDescent="0.25">
      <c r="A1717" s="50" t="str">
        <f t="shared" si="26"/>
        <v>9100000016-0</v>
      </c>
      <c r="B1717" s="57" t="s">
        <v>29</v>
      </c>
      <c r="C1717" s="50" t="s">
        <v>29</v>
      </c>
      <c r="D1717" s="50" t="s">
        <v>4048</v>
      </c>
      <c r="E1717" s="50" t="s">
        <v>2814</v>
      </c>
      <c r="F1717" s="50" t="s">
        <v>29</v>
      </c>
      <c r="G1717" s="50" t="s">
        <v>29</v>
      </c>
      <c r="H1717" s="50" t="s">
        <v>4028</v>
      </c>
      <c r="I1717" s="58">
        <v>45192</v>
      </c>
      <c r="J1717" s="50" t="s">
        <v>2816</v>
      </c>
      <c r="K1717" s="59">
        <v>12819.87</v>
      </c>
      <c r="L1717" s="50" t="s">
        <v>37</v>
      </c>
      <c r="M1717" s="51" t="s">
        <v>2747</v>
      </c>
      <c r="N1717" s="50" t="s">
        <v>29</v>
      </c>
      <c r="O1717" s="50" t="s">
        <v>32</v>
      </c>
      <c r="P1717" s="50" t="s">
        <v>32</v>
      </c>
      <c r="Q1717" s="50" t="s">
        <v>29</v>
      </c>
      <c r="R1717" s="50" t="s">
        <v>29</v>
      </c>
      <c r="S1717" s="50" t="s">
        <v>2751</v>
      </c>
      <c r="T1717" s="50" t="s">
        <v>2215</v>
      </c>
      <c r="U1717" s="50" t="s">
        <v>30</v>
      </c>
      <c r="V1717" s="50" t="str">
        <f>VLOOKUP(A1717,Register!$D$2:$N$1317,11,0)</f>
        <v>CWIP- ROAD &amp; DRAIN INSIDE FACTORY</v>
      </c>
      <c r="W1717" s="50" t="s">
        <v>4049</v>
      </c>
      <c r="X1717" s="50" t="s">
        <v>2207</v>
      </c>
    </row>
    <row r="1718" spans="1:24" ht="14.1" customHeight="1" x14ac:dyDescent="0.25">
      <c r="A1718" s="50" t="str">
        <f t="shared" si="26"/>
        <v>9100000016-0</v>
      </c>
      <c r="B1718" s="57" t="s">
        <v>29</v>
      </c>
      <c r="C1718" s="50" t="s">
        <v>29</v>
      </c>
      <c r="D1718" s="50" t="s">
        <v>4048</v>
      </c>
      <c r="E1718" s="50" t="s">
        <v>2814</v>
      </c>
      <c r="F1718" s="50" t="s">
        <v>29</v>
      </c>
      <c r="G1718" s="50" t="s">
        <v>29</v>
      </c>
      <c r="H1718" s="50" t="s">
        <v>4028</v>
      </c>
      <c r="I1718" s="58">
        <v>45192</v>
      </c>
      <c r="J1718" s="50" t="s">
        <v>2816</v>
      </c>
      <c r="K1718" s="59">
        <v>2105.16</v>
      </c>
      <c r="L1718" s="50" t="s">
        <v>37</v>
      </c>
      <c r="M1718" s="51" t="s">
        <v>2747</v>
      </c>
      <c r="N1718" s="50" t="s">
        <v>29</v>
      </c>
      <c r="O1718" s="50" t="s">
        <v>32</v>
      </c>
      <c r="P1718" s="50" t="s">
        <v>32</v>
      </c>
      <c r="Q1718" s="50" t="s">
        <v>29</v>
      </c>
      <c r="R1718" s="50" t="s">
        <v>29</v>
      </c>
      <c r="S1718" s="50" t="s">
        <v>2751</v>
      </c>
      <c r="T1718" s="50" t="s">
        <v>2215</v>
      </c>
      <c r="U1718" s="50" t="s">
        <v>30</v>
      </c>
      <c r="V1718" s="50" t="str">
        <f>VLOOKUP(A1718,Register!$D$2:$N$1317,11,0)</f>
        <v>CWIP- ROAD &amp; DRAIN INSIDE FACTORY</v>
      </c>
      <c r="W1718" s="50" t="s">
        <v>4049</v>
      </c>
      <c r="X1718" s="50" t="s">
        <v>2207</v>
      </c>
    </row>
    <row r="1719" spans="1:24" ht="14.1" customHeight="1" x14ac:dyDescent="0.25">
      <c r="A1719" s="50" t="str">
        <f t="shared" si="26"/>
        <v>9100000016-0</v>
      </c>
      <c r="B1719" s="57" t="s">
        <v>29</v>
      </c>
      <c r="C1719" s="50" t="s">
        <v>29</v>
      </c>
      <c r="D1719" s="50" t="s">
        <v>4048</v>
      </c>
      <c r="E1719" s="50" t="s">
        <v>2814</v>
      </c>
      <c r="F1719" s="50" t="s">
        <v>29</v>
      </c>
      <c r="G1719" s="50" t="s">
        <v>29</v>
      </c>
      <c r="H1719" s="50" t="s">
        <v>4028</v>
      </c>
      <c r="I1719" s="58">
        <v>45192</v>
      </c>
      <c r="J1719" s="50" t="s">
        <v>2816</v>
      </c>
      <c r="K1719" s="59">
        <v>49816.73</v>
      </c>
      <c r="L1719" s="50" t="s">
        <v>37</v>
      </c>
      <c r="M1719" s="51" t="s">
        <v>2747</v>
      </c>
      <c r="N1719" s="50" t="s">
        <v>29</v>
      </c>
      <c r="O1719" s="50" t="s">
        <v>32</v>
      </c>
      <c r="P1719" s="50" t="s">
        <v>32</v>
      </c>
      <c r="Q1719" s="50" t="s">
        <v>29</v>
      </c>
      <c r="R1719" s="50" t="s">
        <v>29</v>
      </c>
      <c r="S1719" s="50" t="s">
        <v>2751</v>
      </c>
      <c r="T1719" s="50" t="s">
        <v>2215</v>
      </c>
      <c r="U1719" s="50" t="s">
        <v>30</v>
      </c>
      <c r="V1719" s="50" t="str">
        <f>VLOOKUP(A1719,Register!$D$2:$N$1317,11,0)</f>
        <v>CWIP- ROAD &amp; DRAIN INSIDE FACTORY</v>
      </c>
      <c r="W1719" s="50" t="s">
        <v>4049</v>
      </c>
      <c r="X1719" s="50" t="s">
        <v>2207</v>
      </c>
    </row>
    <row r="1720" spans="1:24" ht="14.1" customHeight="1" x14ac:dyDescent="0.25">
      <c r="A1720" s="50" t="str">
        <f t="shared" si="26"/>
        <v>9100000016-0</v>
      </c>
      <c r="B1720" s="57" t="s">
        <v>29</v>
      </c>
      <c r="C1720" s="50" t="s">
        <v>29</v>
      </c>
      <c r="D1720" s="50" t="s">
        <v>4048</v>
      </c>
      <c r="E1720" s="50" t="s">
        <v>2814</v>
      </c>
      <c r="F1720" s="50" t="s">
        <v>29</v>
      </c>
      <c r="G1720" s="50" t="s">
        <v>29</v>
      </c>
      <c r="H1720" s="50" t="s">
        <v>4028</v>
      </c>
      <c r="I1720" s="58">
        <v>45192</v>
      </c>
      <c r="J1720" s="50" t="s">
        <v>2816</v>
      </c>
      <c r="K1720" s="59">
        <v>2104.67</v>
      </c>
      <c r="L1720" s="50" t="s">
        <v>37</v>
      </c>
      <c r="M1720" s="51" t="s">
        <v>2747</v>
      </c>
      <c r="N1720" s="50" t="s">
        <v>29</v>
      </c>
      <c r="O1720" s="50" t="s">
        <v>32</v>
      </c>
      <c r="P1720" s="50" t="s">
        <v>32</v>
      </c>
      <c r="Q1720" s="50" t="s">
        <v>29</v>
      </c>
      <c r="R1720" s="50" t="s">
        <v>29</v>
      </c>
      <c r="S1720" s="50" t="s">
        <v>2751</v>
      </c>
      <c r="T1720" s="50" t="s">
        <v>2215</v>
      </c>
      <c r="U1720" s="50" t="s">
        <v>30</v>
      </c>
      <c r="V1720" s="50" t="str">
        <f>VLOOKUP(A1720,Register!$D$2:$N$1317,11,0)</f>
        <v>CWIP- ROAD &amp; DRAIN INSIDE FACTORY</v>
      </c>
      <c r="W1720" s="50" t="s">
        <v>4049</v>
      </c>
      <c r="X1720" s="50" t="s">
        <v>2207</v>
      </c>
    </row>
    <row r="1721" spans="1:24" ht="14.1" customHeight="1" x14ac:dyDescent="0.25">
      <c r="A1721" s="50" t="str">
        <f t="shared" si="26"/>
        <v>9100000016-0</v>
      </c>
      <c r="B1721" s="57" t="s">
        <v>29</v>
      </c>
      <c r="C1721" s="50" t="s">
        <v>29</v>
      </c>
      <c r="D1721" s="50" t="s">
        <v>4048</v>
      </c>
      <c r="E1721" s="50" t="s">
        <v>2814</v>
      </c>
      <c r="F1721" s="50" t="s">
        <v>29</v>
      </c>
      <c r="G1721" s="50" t="s">
        <v>29</v>
      </c>
      <c r="H1721" s="50" t="s">
        <v>4028</v>
      </c>
      <c r="I1721" s="58">
        <v>45192</v>
      </c>
      <c r="J1721" s="50" t="s">
        <v>2816</v>
      </c>
      <c r="K1721" s="59">
        <v>930.79</v>
      </c>
      <c r="L1721" s="50" t="s">
        <v>37</v>
      </c>
      <c r="M1721" s="51" t="s">
        <v>2747</v>
      </c>
      <c r="N1721" s="50" t="s">
        <v>29</v>
      </c>
      <c r="O1721" s="50" t="s">
        <v>32</v>
      </c>
      <c r="P1721" s="50" t="s">
        <v>32</v>
      </c>
      <c r="Q1721" s="50" t="s">
        <v>29</v>
      </c>
      <c r="R1721" s="50" t="s">
        <v>29</v>
      </c>
      <c r="S1721" s="50" t="s">
        <v>2751</v>
      </c>
      <c r="T1721" s="50" t="s">
        <v>2215</v>
      </c>
      <c r="U1721" s="50" t="s">
        <v>30</v>
      </c>
      <c r="V1721" s="50" t="str">
        <f>VLOOKUP(A1721,Register!$D$2:$N$1317,11,0)</f>
        <v>CWIP- ROAD &amp; DRAIN INSIDE FACTORY</v>
      </c>
      <c r="W1721" s="50" t="s">
        <v>4049</v>
      </c>
      <c r="X1721" s="50" t="s">
        <v>2207</v>
      </c>
    </row>
    <row r="1722" spans="1:24" ht="14.1" customHeight="1" x14ac:dyDescent="0.25">
      <c r="A1722" s="50" t="str">
        <f t="shared" si="26"/>
        <v>9100000016-0</v>
      </c>
      <c r="B1722" s="57" t="s">
        <v>29</v>
      </c>
      <c r="C1722" s="50" t="s">
        <v>29</v>
      </c>
      <c r="D1722" s="50" t="s">
        <v>4048</v>
      </c>
      <c r="E1722" s="50" t="s">
        <v>2814</v>
      </c>
      <c r="F1722" s="50" t="s">
        <v>29</v>
      </c>
      <c r="G1722" s="50" t="s">
        <v>29</v>
      </c>
      <c r="H1722" s="50" t="s">
        <v>4028</v>
      </c>
      <c r="I1722" s="58">
        <v>45192</v>
      </c>
      <c r="J1722" s="50" t="s">
        <v>2816</v>
      </c>
      <c r="K1722" s="59">
        <v>1696.32</v>
      </c>
      <c r="L1722" s="50" t="s">
        <v>37</v>
      </c>
      <c r="M1722" s="51" t="s">
        <v>2747</v>
      </c>
      <c r="N1722" s="50" t="s">
        <v>29</v>
      </c>
      <c r="O1722" s="50" t="s">
        <v>32</v>
      </c>
      <c r="P1722" s="50" t="s">
        <v>32</v>
      </c>
      <c r="Q1722" s="50" t="s">
        <v>29</v>
      </c>
      <c r="R1722" s="50" t="s">
        <v>29</v>
      </c>
      <c r="S1722" s="50" t="s">
        <v>2751</v>
      </c>
      <c r="T1722" s="50" t="s">
        <v>2215</v>
      </c>
      <c r="U1722" s="50" t="s">
        <v>30</v>
      </c>
      <c r="V1722" s="50" t="str">
        <f>VLOOKUP(A1722,Register!$D$2:$N$1317,11,0)</f>
        <v>CWIP- ROAD &amp; DRAIN INSIDE FACTORY</v>
      </c>
      <c r="W1722" s="50" t="s">
        <v>4049</v>
      </c>
      <c r="X1722" s="50" t="s">
        <v>2207</v>
      </c>
    </row>
    <row r="1723" spans="1:24" ht="14.1" customHeight="1" x14ac:dyDescent="0.25">
      <c r="A1723" s="50" t="str">
        <f t="shared" si="26"/>
        <v>9100000016-0</v>
      </c>
      <c r="B1723" s="57" t="s">
        <v>29</v>
      </c>
      <c r="C1723" s="50" t="s">
        <v>29</v>
      </c>
      <c r="D1723" s="50" t="s">
        <v>4048</v>
      </c>
      <c r="E1723" s="50" t="s">
        <v>2814</v>
      </c>
      <c r="F1723" s="50" t="s">
        <v>29</v>
      </c>
      <c r="G1723" s="50" t="s">
        <v>29</v>
      </c>
      <c r="H1723" s="50" t="s">
        <v>4028</v>
      </c>
      <c r="I1723" s="58">
        <v>45192</v>
      </c>
      <c r="J1723" s="50" t="s">
        <v>2816</v>
      </c>
      <c r="K1723" s="59">
        <v>1063.3</v>
      </c>
      <c r="L1723" s="50" t="s">
        <v>37</v>
      </c>
      <c r="M1723" s="51" t="s">
        <v>2747</v>
      </c>
      <c r="N1723" s="50" t="s">
        <v>29</v>
      </c>
      <c r="O1723" s="50" t="s">
        <v>32</v>
      </c>
      <c r="P1723" s="50" t="s">
        <v>32</v>
      </c>
      <c r="Q1723" s="50" t="s">
        <v>29</v>
      </c>
      <c r="R1723" s="50" t="s">
        <v>29</v>
      </c>
      <c r="S1723" s="50" t="s">
        <v>2751</v>
      </c>
      <c r="T1723" s="50" t="s">
        <v>2215</v>
      </c>
      <c r="U1723" s="50" t="s">
        <v>30</v>
      </c>
      <c r="V1723" s="50" t="str">
        <f>VLOOKUP(A1723,Register!$D$2:$N$1317,11,0)</f>
        <v>CWIP- ROAD &amp; DRAIN INSIDE FACTORY</v>
      </c>
      <c r="W1723" s="50" t="s">
        <v>4049</v>
      </c>
      <c r="X1723" s="50" t="s">
        <v>2207</v>
      </c>
    </row>
    <row r="1724" spans="1:24" ht="14.1" customHeight="1" x14ac:dyDescent="0.25">
      <c r="A1724" s="50" t="str">
        <f t="shared" si="26"/>
        <v>9100000016-0</v>
      </c>
      <c r="B1724" s="57" t="s">
        <v>29</v>
      </c>
      <c r="C1724" s="50" t="s">
        <v>29</v>
      </c>
      <c r="D1724" s="50" t="s">
        <v>4048</v>
      </c>
      <c r="E1724" s="50" t="s">
        <v>2814</v>
      </c>
      <c r="F1724" s="50" t="s">
        <v>29</v>
      </c>
      <c r="G1724" s="50" t="s">
        <v>29</v>
      </c>
      <c r="H1724" s="50" t="s">
        <v>4028</v>
      </c>
      <c r="I1724" s="58">
        <v>45192</v>
      </c>
      <c r="J1724" s="50" t="s">
        <v>2816</v>
      </c>
      <c r="K1724" s="59">
        <v>507.37</v>
      </c>
      <c r="L1724" s="50" t="s">
        <v>37</v>
      </c>
      <c r="M1724" s="51" t="s">
        <v>2747</v>
      </c>
      <c r="N1724" s="50" t="s">
        <v>29</v>
      </c>
      <c r="O1724" s="50" t="s">
        <v>32</v>
      </c>
      <c r="P1724" s="50" t="s">
        <v>32</v>
      </c>
      <c r="Q1724" s="50" t="s">
        <v>29</v>
      </c>
      <c r="R1724" s="50" t="s">
        <v>29</v>
      </c>
      <c r="S1724" s="50" t="s">
        <v>2751</v>
      </c>
      <c r="T1724" s="50" t="s">
        <v>2215</v>
      </c>
      <c r="U1724" s="50" t="s">
        <v>30</v>
      </c>
      <c r="V1724" s="50" t="str">
        <f>VLOOKUP(A1724,Register!$D$2:$N$1317,11,0)</f>
        <v>CWIP- ROAD &amp; DRAIN INSIDE FACTORY</v>
      </c>
      <c r="W1724" s="50" t="s">
        <v>4049</v>
      </c>
      <c r="X1724" s="50" t="s">
        <v>2207</v>
      </c>
    </row>
    <row r="1725" spans="1:24" ht="14.1" customHeight="1" x14ac:dyDescent="0.25">
      <c r="A1725" s="50" t="str">
        <f t="shared" si="26"/>
        <v>9100000016-0</v>
      </c>
      <c r="B1725" s="57" t="s">
        <v>29</v>
      </c>
      <c r="C1725" s="50" t="s">
        <v>29</v>
      </c>
      <c r="D1725" s="50" t="s">
        <v>4048</v>
      </c>
      <c r="E1725" s="50" t="s">
        <v>2814</v>
      </c>
      <c r="F1725" s="50" t="s">
        <v>29</v>
      </c>
      <c r="G1725" s="50" t="s">
        <v>29</v>
      </c>
      <c r="H1725" s="50" t="s">
        <v>4028</v>
      </c>
      <c r="I1725" s="58">
        <v>45192</v>
      </c>
      <c r="J1725" s="50" t="s">
        <v>2816</v>
      </c>
      <c r="K1725" s="59">
        <v>16771.86</v>
      </c>
      <c r="L1725" s="50" t="s">
        <v>37</v>
      </c>
      <c r="M1725" s="51" t="s">
        <v>2747</v>
      </c>
      <c r="N1725" s="50" t="s">
        <v>29</v>
      </c>
      <c r="O1725" s="50" t="s">
        <v>32</v>
      </c>
      <c r="P1725" s="50" t="s">
        <v>32</v>
      </c>
      <c r="Q1725" s="50" t="s">
        <v>29</v>
      </c>
      <c r="R1725" s="50" t="s">
        <v>29</v>
      </c>
      <c r="S1725" s="50" t="s">
        <v>2751</v>
      </c>
      <c r="T1725" s="50" t="s">
        <v>2215</v>
      </c>
      <c r="U1725" s="50" t="s">
        <v>30</v>
      </c>
      <c r="V1725" s="50" t="str">
        <f>VLOOKUP(A1725,Register!$D$2:$N$1317,11,0)</f>
        <v>CWIP- ROAD &amp; DRAIN INSIDE FACTORY</v>
      </c>
      <c r="W1725" s="50" t="s">
        <v>4049</v>
      </c>
      <c r="X1725" s="50" t="s">
        <v>2207</v>
      </c>
    </row>
    <row r="1726" spans="1:24" ht="14.1" customHeight="1" x14ac:dyDescent="0.25">
      <c r="A1726" s="50" t="str">
        <f t="shared" si="26"/>
        <v>9100000047-0</v>
      </c>
      <c r="B1726" s="57" t="s">
        <v>29</v>
      </c>
      <c r="C1726" s="50" t="s">
        <v>29</v>
      </c>
      <c r="D1726" s="50" t="s">
        <v>4050</v>
      </c>
      <c r="E1726" s="50" t="s">
        <v>2814</v>
      </c>
      <c r="F1726" s="50" t="s">
        <v>29</v>
      </c>
      <c r="G1726" s="50" t="s">
        <v>29</v>
      </c>
      <c r="H1726" s="50" t="s">
        <v>4028</v>
      </c>
      <c r="I1726" s="58">
        <v>45203</v>
      </c>
      <c r="J1726" s="50" t="s">
        <v>2816</v>
      </c>
      <c r="K1726" s="59">
        <v>106996.48</v>
      </c>
      <c r="L1726" s="50" t="s">
        <v>37</v>
      </c>
      <c r="M1726" s="51" t="s">
        <v>2747</v>
      </c>
      <c r="N1726" s="50" t="s">
        <v>29</v>
      </c>
      <c r="O1726" s="50" t="s">
        <v>32</v>
      </c>
      <c r="P1726" s="50" t="s">
        <v>32</v>
      </c>
      <c r="Q1726" s="50" t="s">
        <v>29</v>
      </c>
      <c r="R1726" s="50" t="s">
        <v>29</v>
      </c>
      <c r="S1726" s="50" t="s">
        <v>2751</v>
      </c>
      <c r="T1726" s="50" t="s">
        <v>2287</v>
      </c>
      <c r="U1726" s="50" t="s">
        <v>30</v>
      </c>
      <c r="V1726" s="50" t="str">
        <f>VLOOKUP(A1726,Register!$D$2:$N$1317,11,0)</f>
        <v>CWIP-DORMATORY (G+3) cane yard</v>
      </c>
      <c r="W1726" s="50" t="s">
        <v>4051</v>
      </c>
      <c r="X1726" s="50" t="s">
        <v>2183</v>
      </c>
    </row>
    <row r="1727" spans="1:24" ht="14.1" customHeight="1" x14ac:dyDescent="0.25">
      <c r="A1727" s="50" t="str">
        <f t="shared" si="26"/>
        <v>9100000047-0</v>
      </c>
      <c r="B1727" s="57" t="s">
        <v>29</v>
      </c>
      <c r="C1727" s="50" t="s">
        <v>29</v>
      </c>
      <c r="D1727" s="50" t="s">
        <v>4050</v>
      </c>
      <c r="E1727" s="50" t="s">
        <v>2814</v>
      </c>
      <c r="F1727" s="50" t="s">
        <v>29</v>
      </c>
      <c r="G1727" s="50" t="s">
        <v>29</v>
      </c>
      <c r="H1727" s="50" t="s">
        <v>4028</v>
      </c>
      <c r="I1727" s="58">
        <v>45203</v>
      </c>
      <c r="J1727" s="50" t="s">
        <v>2816</v>
      </c>
      <c r="K1727" s="59">
        <v>86758.2</v>
      </c>
      <c r="L1727" s="50" t="s">
        <v>37</v>
      </c>
      <c r="M1727" s="51" t="s">
        <v>2747</v>
      </c>
      <c r="N1727" s="50" t="s">
        <v>29</v>
      </c>
      <c r="O1727" s="50" t="s">
        <v>32</v>
      </c>
      <c r="P1727" s="50" t="s">
        <v>32</v>
      </c>
      <c r="Q1727" s="50" t="s">
        <v>29</v>
      </c>
      <c r="R1727" s="50" t="s">
        <v>29</v>
      </c>
      <c r="S1727" s="50" t="s">
        <v>2751</v>
      </c>
      <c r="T1727" s="50" t="s">
        <v>2287</v>
      </c>
      <c r="U1727" s="50" t="s">
        <v>30</v>
      </c>
      <c r="V1727" s="50" t="str">
        <f>VLOOKUP(A1727,Register!$D$2:$N$1317,11,0)</f>
        <v>CWIP-DORMATORY (G+3) cane yard</v>
      </c>
      <c r="W1727" s="50" t="s">
        <v>4051</v>
      </c>
      <c r="X1727" s="50" t="s">
        <v>2183</v>
      </c>
    </row>
    <row r="1728" spans="1:24" ht="14.1" customHeight="1" x14ac:dyDescent="0.25">
      <c r="A1728" s="50" t="str">
        <f t="shared" si="26"/>
        <v>9100000047-0</v>
      </c>
      <c r="B1728" s="57" t="s">
        <v>29</v>
      </c>
      <c r="C1728" s="50" t="s">
        <v>29</v>
      </c>
      <c r="D1728" s="50" t="s">
        <v>4050</v>
      </c>
      <c r="E1728" s="50" t="s">
        <v>2814</v>
      </c>
      <c r="F1728" s="50" t="s">
        <v>29</v>
      </c>
      <c r="G1728" s="50" t="s">
        <v>29</v>
      </c>
      <c r="H1728" s="50" t="s">
        <v>4028</v>
      </c>
      <c r="I1728" s="58">
        <v>45203</v>
      </c>
      <c r="J1728" s="50" t="s">
        <v>2816</v>
      </c>
      <c r="K1728" s="59">
        <v>162866.88</v>
      </c>
      <c r="L1728" s="50" t="s">
        <v>37</v>
      </c>
      <c r="M1728" s="51" t="s">
        <v>2747</v>
      </c>
      <c r="N1728" s="50" t="s">
        <v>29</v>
      </c>
      <c r="O1728" s="50" t="s">
        <v>32</v>
      </c>
      <c r="P1728" s="50" t="s">
        <v>32</v>
      </c>
      <c r="Q1728" s="50" t="s">
        <v>29</v>
      </c>
      <c r="R1728" s="50" t="s">
        <v>29</v>
      </c>
      <c r="S1728" s="50" t="s">
        <v>2751</v>
      </c>
      <c r="T1728" s="50" t="s">
        <v>2287</v>
      </c>
      <c r="U1728" s="50" t="s">
        <v>30</v>
      </c>
      <c r="V1728" s="50" t="str">
        <f>VLOOKUP(A1728,Register!$D$2:$N$1317,11,0)</f>
        <v>CWIP-DORMATORY (G+3) cane yard</v>
      </c>
      <c r="W1728" s="50" t="s">
        <v>4051</v>
      </c>
      <c r="X1728" s="50" t="s">
        <v>2183</v>
      </c>
    </row>
    <row r="1729" spans="1:24" ht="14.1" customHeight="1" x14ac:dyDescent="0.25">
      <c r="A1729" s="50" t="str">
        <f t="shared" si="26"/>
        <v>9100000047-0</v>
      </c>
      <c r="B1729" s="57" t="s">
        <v>29</v>
      </c>
      <c r="C1729" s="50" t="s">
        <v>29</v>
      </c>
      <c r="D1729" s="50" t="s">
        <v>4050</v>
      </c>
      <c r="E1729" s="50" t="s">
        <v>2814</v>
      </c>
      <c r="F1729" s="50" t="s">
        <v>29</v>
      </c>
      <c r="G1729" s="50" t="s">
        <v>29</v>
      </c>
      <c r="H1729" s="50" t="s">
        <v>4028</v>
      </c>
      <c r="I1729" s="58">
        <v>45203</v>
      </c>
      <c r="J1729" s="50" t="s">
        <v>2816</v>
      </c>
      <c r="K1729" s="59">
        <v>268161.06</v>
      </c>
      <c r="L1729" s="50" t="s">
        <v>37</v>
      </c>
      <c r="M1729" s="51" t="s">
        <v>2747</v>
      </c>
      <c r="N1729" s="50" t="s">
        <v>29</v>
      </c>
      <c r="O1729" s="50" t="s">
        <v>32</v>
      </c>
      <c r="P1729" s="50" t="s">
        <v>32</v>
      </c>
      <c r="Q1729" s="50" t="s">
        <v>29</v>
      </c>
      <c r="R1729" s="50" t="s">
        <v>29</v>
      </c>
      <c r="S1729" s="50" t="s">
        <v>2751</v>
      </c>
      <c r="T1729" s="50" t="s">
        <v>2287</v>
      </c>
      <c r="U1729" s="50" t="s">
        <v>30</v>
      </c>
      <c r="V1729" s="50" t="str">
        <f>VLOOKUP(A1729,Register!$D$2:$N$1317,11,0)</f>
        <v>CWIP-DORMATORY (G+3) cane yard</v>
      </c>
      <c r="W1729" s="50" t="s">
        <v>4051</v>
      </c>
      <c r="X1729" s="50" t="s">
        <v>2183</v>
      </c>
    </row>
    <row r="1730" spans="1:24" ht="14.1" customHeight="1" x14ac:dyDescent="0.25">
      <c r="A1730" s="50" t="str">
        <f t="shared" si="26"/>
        <v>9100000047-0</v>
      </c>
      <c r="B1730" s="57" t="s">
        <v>29</v>
      </c>
      <c r="C1730" s="50" t="s">
        <v>29</v>
      </c>
      <c r="D1730" s="50" t="s">
        <v>4050</v>
      </c>
      <c r="E1730" s="50" t="s">
        <v>2814</v>
      </c>
      <c r="F1730" s="50" t="s">
        <v>29</v>
      </c>
      <c r="G1730" s="50" t="s">
        <v>29</v>
      </c>
      <c r="H1730" s="50" t="s">
        <v>4028</v>
      </c>
      <c r="I1730" s="58">
        <v>45203</v>
      </c>
      <c r="J1730" s="50" t="s">
        <v>2816</v>
      </c>
      <c r="K1730" s="59">
        <v>35354.93</v>
      </c>
      <c r="L1730" s="50" t="s">
        <v>37</v>
      </c>
      <c r="M1730" s="51" t="s">
        <v>2747</v>
      </c>
      <c r="N1730" s="50" t="s">
        <v>29</v>
      </c>
      <c r="O1730" s="50" t="s">
        <v>32</v>
      </c>
      <c r="P1730" s="50" t="s">
        <v>32</v>
      </c>
      <c r="Q1730" s="50" t="s">
        <v>29</v>
      </c>
      <c r="R1730" s="50" t="s">
        <v>29</v>
      </c>
      <c r="S1730" s="50" t="s">
        <v>2751</v>
      </c>
      <c r="T1730" s="50" t="s">
        <v>2287</v>
      </c>
      <c r="U1730" s="50" t="s">
        <v>30</v>
      </c>
      <c r="V1730" s="50" t="str">
        <f>VLOOKUP(A1730,Register!$D$2:$N$1317,11,0)</f>
        <v>CWIP-DORMATORY (G+3) cane yard</v>
      </c>
      <c r="W1730" s="50" t="s">
        <v>4051</v>
      </c>
      <c r="X1730" s="50" t="s">
        <v>2183</v>
      </c>
    </row>
    <row r="1731" spans="1:24" ht="14.1" customHeight="1" x14ac:dyDescent="0.25">
      <c r="A1731" s="50" t="str">
        <f t="shared" ref="A1731:A1794" si="27">CONCATENATE(T1731,"-",U1731)</f>
        <v>9100000047-0</v>
      </c>
      <c r="B1731" s="57" t="s">
        <v>29</v>
      </c>
      <c r="C1731" s="50" t="s">
        <v>29</v>
      </c>
      <c r="D1731" s="50" t="s">
        <v>4050</v>
      </c>
      <c r="E1731" s="50" t="s">
        <v>2814</v>
      </c>
      <c r="F1731" s="50" t="s">
        <v>29</v>
      </c>
      <c r="G1731" s="50" t="s">
        <v>29</v>
      </c>
      <c r="H1731" s="50" t="s">
        <v>4028</v>
      </c>
      <c r="I1731" s="58">
        <v>45203</v>
      </c>
      <c r="J1731" s="50" t="s">
        <v>2816</v>
      </c>
      <c r="K1731" s="59">
        <v>48078.11</v>
      </c>
      <c r="L1731" s="50" t="s">
        <v>37</v>
      </c>
      <c r="M1731" s="51" t="s">
        <v>2747</v>
      </c>
      <c r="N1731" s="50" t="s">
        <v>29</v>
      </c>
      <c r="O1731" s="50" t="s">
        <v>32</v>
      </c>
      <c r="P1731" s="50" t="s">
        <v>32</v>
      </c>
      <c r="Q1731" s="50" t="s">
        <v>29</v>
      </c>
      <c r="R1731" s="50" t="s">
        <v>29</v>
      </c>
      <c r="S1731" s="50" t="s">
        <v>2751</v>
      </c>
      <c r="T1731" s="50" t="s">
        <v>2287</v>
      </c>
      <c r="U1731" s="50" t="s">
        <v>30</v>
      </c>
      <c r="V1731" s="50" t="str">
        <f>VLOOKUP(A1731,Register!$D$2:$N$1317,11,0)</f>
        <v>CWIP-DORMATORY (G+3) cane yard</v>
      </c>
      <c r="W1731" s="50" t="s">
        <v>4051</v>
      </c>
      <c r="X1731" s="50" t="s">
        <v>2183</v>
      </c>
    </row>
    <row r="1732" spans="1:24" ht="14.1" customHeight="1" x14ac:dyDescent="0.25">
      <c r="A1732" s="50" t="str">
        <f t="shared" si="27"/>
        <v>9100000047-0</v>
      </c>
      <c r="B1732" s="57" t="s">
        <v>29</v>
      </c>
      <c r="C1732" s="50" t="s">
        <v>29</v>
      </c>
      <c r="D1732" s="50" t="s">
        <v>4050</v>
      </c>
      <c r="E1732" s="50" t="s">
        <v>2814</v>
      </c>
      <c r="F1732" s="50" t="s">
        <v>29</v>
      </c>
      <c r="G1732" s="50" t="s">
        <v>29</v>
      </c>
      <c r="H1732" s="50" t="s">
        <v>4028</v>
      </c>
      <c r="I1732" s="58">
        <v>45203</v>
      </c>
      <c r="J1732" s="50" t="s">
        <v>2816</v>
      </c>
      <c r="K1732" s="59">
        <v>62370</v>
      </c>
      <c r="L1732" s="50" t="s">
        <v>37</v>
      </c>
      <c r="M1732" s="51" t="s">
        <v>2747</v>
      </c>
      <c r="N1732" s="50" t="s">
        <v>29</v>
      </c>
      <c r="O1732" s="50" t="s">
        <v>32</v>
      </c>
      <c r="P1732" s="50" t="s">
        <v>32</v>
      </c>
      <c r="Q1732" s="50" t="s">
        <v>29</v>
      </c>
      <c r="R1732" s="50" t="s">
        <v>29</v>
      </c>
      <c r="S1732" s="50" t="s">
        <v>2751</v>
      </c>
      <c r="T1732" s="50" t="s">
        <v>2287</v>
      </c>
      <c r="U1732" s="50" t="s">
        <v>30</v>
      </c>
      <c r="V1732" s="50" t="str">
        <f>VLOOKUP(A1732,Register!$D$2:$N$1317,11,0)</f>
        <v>CWIP-DORMATORY (G+3) cane yard</v>
      </c>
      <c r="W1732" s="50" t="s">
        <v>4051</v>
      </c>
      <c r="X1732" s="50" t="s">
        <v>2183</v>
      </c>
    </row>
    <row r="1733" spans="1:24" ht="14.1" customHeight="1" x14ac:dyDescent="0.25">
      <c r="A1733" s="50" t="str">
        <f t="shared" si="27"/>
        <v>9100000047-0</v>
      </c>
      <c r="B1733" s="57" t="s">
        <v>29</v>
      </c>
      <c r="C1733" s="50" t="s">
        <v>29</v>
      </c>
      <c r="D1733" s="50" t="s">
        <v>4050</v>
      </c>
      <c r="E1733" s="50" t="s">
        <v>2814</v>
      </c>
      <c r="F1733" s="50" t="s">
        <v>29</v>
      </c>
      <c r="G1733" s="50" t="s">
        <v>29</v>
      </c>
      <c r="H1733" s="50" t="s">
        <v>4028</v>
      </c>
      <c r="I1733" s="58">
        <v>45203</v>
      </c>
      <c r="J1733" s="50" t="s">
        <v>2816</v>
      </c>
      <c r="K1733" s="59">
        <v>5929</v>
      </c>
      <c r="L1733" s="50" t="s">
        <v>37</v>
      </c>
      <c r="M1733" s="51" t="s">
        <v>2747</v>
      </c>
      <c r="N1733" s="50" t="s">
        <v>29</v>
      </c>
      <c r="O1733" s="50" t="s">
        <v>32</v>
      </c>
      <c r="P1733" s="50" t="s">
        <v>32</v>
      </c>
      <c r="Q1733" s="50" t="s">
        <v>29</v>
      </c>
      <c r="R1733" s="50" t="s">
        <v>29</v>
      </c>
      <c r="S1733" s="50" t="s">
        <v>2751</v>
      </c>
      <c r="T1733" s="50" t="s">
        <v>2287</v>
      </c>
      <c r="U1733" s="50" t="s">
        <v>30</v>
      </c>
      <c r="V1733" s="50" t="str">
        <f>VLOOKUP(A1733,Register!$D$2:$N$1317,11,0)</f>
        <v>CWIP-DORMATORY (G+3) cane yard</v>
      </c>
      <c r="W1733" s="50" t="s">
        <v>4051</v>
      </c>
      <c r="X1733" s="50" t="s">
        <v>2183</v>
      </c>
    </row>
    <row r="1734" spans="1:24" ht="14.1" customHeight="1" x14ac:dyDescent="0.25">
      <c r="A1734" s="50" t="str">
        <f t="shared" si="27"/>
        <v>9100000047-0</v>
      </c>
      <c r="B1734" s="57" t="s">
        <v>29</v>
      </c>
      <c r="C1734" s="50" t="s">
        <v>29</v>
      </c>
      <c r="D1734" s="50" t="s">
        <v>4050</v>
      </c>
      <c r="E1734" s="50" t="s">
        <v>2814</v>
      </c>
      <c r="F1734" s="50" t="s">
        <v>29</v>
      </c>
      <c r="G1734" s="50" t="s">
        <v>29</v>
      </c>
      <c r="H1734" s="50" t="s">
        <v>4028</v>
      </c>
      <c r="I1734" s="58">
        <v>45203</v>
      </c>
      <c r="J1734" s="50" t="s">
        <v>2816</v>
      </c>
      <c r="K1734" s="59">
        <v>8244</v>
      </c>
      <c r="L1734" s="50" t="s">
        <v>37</v>
      </c>
      <c r="M1734" s="51" t="s">
        <v>2747</v>
      </c>
      <c r="N1734" s="50" t="s">
        <v>29</v>
      </c>
      <c r="O1734" s="50" t="s">
        <v>32</v>
      </c>
      <c r="P1734" s="50" t="s">
        <v>32</v>
      </c>
      <c r="Q1734" s="50" t="s">
        <v>29</v>
      </c>
      <c r="R1734" s="50" t="s">
        <v>29</v>
      </c>
      <c r="S1734" s="50" t="s">
        <v>2751</v>
      </c>
      <c r="T1734" s="50" t="s">
        <v>2287</v>
      </c>
      <c r="U1734" s="50" t="s">
        <v>30</v>
      </c>
      <c r="V1734" s="50" t="str">
        <f>VLOOKUP(A1734,Register!$D$2:$N$1317,11,0)</f>
        <v>CWIP-DORMATORY (G+3) cane yard</v>
      </c>
      <c r="W1734" s="50" t="s">
        <v>4051</v>
      </c>
      <c r="X1734" s="50" t="s">
        <v>2183</v>
      </c>
    </row>
    <row r="1735" spans="1:24" ht="14.1" customHeight="1" x14ac:dyDescent="0.25">
      <c r="A1735" s="50" t="str">
        <f t="shared" si="27"/>
        <v>9100000041-0</v>
      </c>
      <c r="B1735" s="57" t="s">
        <v>29</v>
      </c>
      <c r="C1735" s="50" t="s">
        <v>29</v>
      </c>
      <c r="D1735" s="50" t="s">
        <v>4052</v>
      </c>
      <c r="E1735" s="50" t="s">
        <v>2814</v>
      </c>
      <c r="F1735" s="50" t="s">
        <v>29</v>
      </c>
      <c r="G1735" s="50" t="s">
        <v>29</v>
      </c>
      <c r="H1735" s="50" t="s">
        <v>4028</v>
      </c>
      <c r="I1735" s="58">
        <v>45110</v>
      </c>
      <c r="J1735" s="50" t="s">
        <v>2816</v>
      </c>
      <c r="K1735" s="59">
        <v>41036.92</v>
      </c>
      <c r="L1735" s="50" t="s">
        <v>37</v>
      </c>
      <c r="M1735" s="51" t="s">
        <v>2747</v>
      </c>
      <c r="N1735" s="50" t="s">
        <v>29</v>
      </c>
      <c r="O1735" s="50" t="s">
        <v>32</v>
      </c>
      <c r="P1735" s="50" t="s">
        <v>32</v>
      </c>
      <c r="Q1735" s="50" t="s">
        <v>29</v>
      </c>
      <c r="R1735" s="50" t="s">
        <v>29</v>
      </c>
      <c r="S1735" s="50" t="s">
        <v>2751</v>
      </c>
      <c r="T1735" s="50" t="s">
        <v>2273</v>
      </c>
      <c r="U1735" s="50" t="s">
        <v>30</v>
      </c>
      <c r="V1735" s="50" t="str">
        <f>VLOOKUP(A1735,Register!$D$2:$N$1317,11,0)</f>
        <v>Dormitory G+3</v>
      </c>
      <c r="W1735" s="50" t="s">
        <v>4053</v>
      </c>
      <c r="X1735" s="50" t="s">
        <v>2286</v>
      </c>
    </row>
    <row r="1736" spans="1:24" ht="14.1" customHeight="1" x14ac:dyDescent="0.25">
      <c r="A1736" s="50" t="str">
        <f t="shared" si="27"/>
        <v>9100000041-0</v>
      </c>
      <c r="B1736" s="57" t="s">
        <v>29</v>
      </c>
      <c r="C1736" s="50" t="s">
        <v>29</v>
      </c>
      <c r="D1736" s="50" t="s">
        <v>4052</v>
      </c>
      <c r="E1736" s="50" t="s">
        <v>2814</v>
      </c>
      <c r="F1736" s="50" t="s">
        <v>29</v>
      </c>
      <c r="G1736" s="50" t="s">
        <v>29</v>
      </c>
      <c r="H1736" s="50" t="s">
        <v>4028</v>
      </c>
      <c r="I1736" s="58">
        <v>45110</v>
      </c>
      <c r="J1736" s="50" t="s">
        <v>2816</v>
      </c>
      <c r="K1736" s="59">
        <v>34190.129999999997</v>
      </c>
      <c r="L1736" s="50" t="s">
        <v>37</v>
      </c>
      <c r="M1736" s="51" t="s">
        <v>2747</v>
      </c>
      <c r="N1736" s="50" t="s">
        <v>29</v>
      </c>
      <c r="O1736" s="50" t="s">
        <v>32</v>
      </c>
      <c r="P1736" s="50" t="s">
        <v>32</v>
      </c>
      <c r="Q1736" s="50" t="s">
        <v>29</v>
      </c>
      <c r="R1736" s="50" t="s">
        <v>29</v>
      </c>
      <c r="S1736" s="50" t="s">
        <v>2751</v>
      </c>
      <c r="T1736" s="50" t="s">
        <v>2273</v>
      </c>
      <c r="U1736" s="50" t="s">
        <v>30</v>
      </c>
      <c r="V1736" s="50" t="str">
        <f>VLOOKUP(A1736,Register!$D$2:$N$1317,11,0)</f>
        <v>Dormitory G+3</v>
      </c>
      <c r="W1736" s="50" t="s">
        <v>4053</v>
      </c>
      <c r="X1736" s="50" t="s">
        <v>2286</v>
      </c>
    </row>
    <row r="1737" spans="1:24" ht="14.1" customHeight="1" x14ac:dyDescent="0.25">
      <c r="A1737" s="50" t="str">
        <f t="shared" si="27"/>
        <v>9100000041-0</v>
      </c>
      <c r="B1737" s="57" t="s">
        <v>29</v>
      </c>
      <c r="C1737" s="50" t="s">
        <v>29</v>
      </c>
      <c r="D1737" s="50" t="s">
        <v>4052</v>
      </c>
      <c r="E1737" s="50" t="s">
        <v>2814</v>
      </c>
      <c r="F1737" s="50" t="s">
        <v>29</v>
      </c>
      <c r="G1737" s="50" t="s">
        <v>29</v>
      </c>
      <c r="H1737" s="50" t="s">
        <v>4028</v>
      </c>
      <c r="I1737" s="58">
        <v>45110</v>
      </c>
      <c r="J1737" s="50" t="s">
        <v>2816</v>
      </c>
      <c r="K1737" s="59">
        <v>55779.77</v>
      </c>
      <c r="L1737" s="50" t="s">
        <v>37</v>
      </c>
      <c r="M1737" s="51" t="s">
        <v>2747</v>
      </c>
      <c r="N1737" s="50" t="s">
        <v>29</v>
      </c>
      <c r="O1737" s="50" t="s">
        <v>32</v>
      </c>
      <c r="P1737" s="50" t="s">
        <v>32</v>
      </c>
      <c r="Q1737" s="50" t="s">
        <v>29</v>
      </c>
      <c r="R1737" s="50" t="s">
        <v>29</v>
      </c>
      <c r="S1737" s="50" t="s">
        <v>2751</v>
      </c>
      <c r="T1737" s="50" t="s">
        <v>2273</v>
      </c>
      <c r="U1737" s="50" t="s">
        <v>30</v>
      </c>
      <c r="V1737" s="50" t="str">
        <f>VLOOKUP(A1737,Register!$D$2:$N$1317,11,0)</f>
        <v>Dormitory G+3</v>
      </c>
      <c r="W1737" s="50" t="s">
        <v>4053</v>
      </c>
      <c r="X1737" s="50" t="s">
        <v>2286</v>
      </c>
    </row>
    <row r="1738" spans="1:24" ht="14.1" customHeight="1" x14ac:dyDescent="0.25">
      <c r="A1738" s="50" t="str">
        <f t="shared" si="27"/>
        <v>9100000041-0</v>
      </c>
      <c r="B1738" s="57" t="s">
        <v>29</v>
      </c>
      <c r="C1738" s="50" t="s">
        <v>29</v>
      </c>
      <c r="D1738" s="50" t="s">
        <v>4052</v>
      </c>
      <c r="E1738" s="50" t="s">
        <v>2814</v>
      </c>
      <c r="F1738" s="50" t="s">
        <v>29</v>
      </c>
      <c r="G1738" s="50" t="s">
        <v>29</v>
      </c>
      <c r="H1738" s="50" t="s">
        <v>4028</v>
      </c>
      <c r="I1738" s="58">
        <v>45110</v>
      </c>
      <c r="J1738" s="50" t="s">
        <v>2816</v>
      </c>
      <c r="K1738" s="59">
        <v>15866.41</v>
      </c>
      <c r="L1738" s="50" t="s">
        <v>37</v>
      </c>
      <c r="M1738" s="51" t="s">
        <v>2747</v>
      </c>
      <c r="N1738" s="50" t="s">
        <v>29</v>
      </c>
      <c r="O1738" s="50" t="s">
        <v>32</v>
      </c>
      <c r="P1738" s="50" t="s">
        <v>32</v>
      </c>
      <c r="Q1738" s="50" t="s">
        <v>29</v>
      </c>
      <c r="R1738" s="50" t="s">
        <v>29</v>
      </c>
      <c r="S1738" s="50" t="s">
        <v>2751</v>
      </c>
      <c r="T1738" s="50" t="s">
        <v>2273</v>
      </c>
      <c r="U1738" s="50" t="s">
        <v>30</v>
      </c>
      <c r="V1738" s="50" t="str">
        <f>VLOOKUP(A1738,Register!$D$2:$N$1317,11,0)</f>
        <v>Dormitory G+3</v>
      </c>
      <c r="W1738" s="50" t="s">
        <v>4053</v>
      </c>
      <c r="X1738" s="50" t="s">
        <v>2286</v>
      </c>
    </row>
    <row r="1739" spans="1:24" ht="14.1" customHeight="1" x14ac:dyDescent="0.25">
      <c r="A1739" s="50" t="str">
        <f t="shared" si="27"/>
        <v>9100000041-0</v>
      </c>
      <c r="B1739" s="57" t="s">
        <v>29</v>
      </c>
      <c r="C1739" s="50" t="s">
        <v>29</v>
      </c>
      <c r="D1739" s="50" t="s">
        <v>4052</v>
      </c>
      <c r="E1739" s="50" t="s">
        <v>2814</v>
      </c>
      <c r="F1739" s="50" t="s">
        <v>29</v>
      </c>
      <c r="G1739" s="50" t="s">
        <v>29</v>
      </c>
      <c r="H1739" s="50" t="s">
        <v>4028</v>
      </c>
      <c r="I1739" s="58">
        <v>45110</v>
      </c>
      <c r="J1739" s="50" t="s">
        <v>2816</v>
      </c>
      <c r="K1739" s="59">
        <v>121289.73</v>
      </c>
      <c r="L1739" s="50" t="s">
        <v>37</v>
      </c>
      <c r="M1739" s="51" t="s">
        <v>2747</v>
      </c>
      <c r="N1739" s="50" t="s">
        <v>29</v>
      </c>
      <c r="O1739" s="50" t="s">
        <v>32</v>
      </c>
      <c r="P1739" s="50" t="s">
        <v>32</v>
      </c>
      <c r="Q1739" s="50" t="s">
        <v>29</v>
      </c>
      <c r="R1739" s="50" t="s">
        <v>29</v>
      </c>
      <c r="S1739" s="50" t="s">
        <v>2751</v>
      </c>
      <c r="T1739" s="50" t="s">
        <v>2273</v>
      </c>
      <c r="U1739" s="50" t="s">
        <v>30</v>
      </c>
      <c r="V1739" s="50" t="str">
        <f>VLOOKUP(A1739,Register!$D$2:$N$1317,11,0)</f>
        <v>Dormitory G+3</v>
      </c>
      <c r="W1739" s="50" t="s">
        <v>4053</v>
      </c>
      <c r="X1739" s="50" t="s">
        <v>2286</v>
      </c>
    </row>
    <row r="1740" spans="1:24" ht="14.1" customHeight="1" x14ac:dyDescent="0.25">
      <c r="A1740" s="50" t="str">
        <f t="shared" si="27"/>
        <v>9100000041-0</v>
      </c>
      <c r="B1740" s="57" t="s">
        <v>29</v>
      </c>
      <c r="C1740" s="50" t="s">
        <v>29</v>
      </c>
      <c r="D1740" s="50" t="s">
        <v>4052</v>
      </c>
      <c r="E1740" s="50" t="s">
        <v>2814</v>
      </c>
      <c r="F1740" s="50" t="s">
        <v>29</v>
      </c>
      <c r="G1740" s="50" t="s">
        <v>29</v>
      </c>
      <c r="H1740" s="50" t="s">
        <v>4028</v>
      </c>
      <c r="I1740" s="58">
        <v>45110</v>
      </c>
      <c r="J1740" s="50" t="s">
        <v>2816</v>
      </c>
      <c r="K1740" s="59">
        <v>22420.01</v>
      </c>
      <c r="L1740" s="50" t="s">
        <v>37</v>
      </c>
      <c r="M1740" s="51" t="s">
        <v>2747</v>
      </c>
      <c r="N1740" s="50" t="s">
        <v>29</v>
      </c>
      <c r="O1740" s="50" t="s">
        <v>32</v>
      </c>
      <c r="P1740" s="50" t="s">
        <v>32</v>
      </c>
      <c r="Q1740" s="50" t="s">
        <v>29</v>
      </c>
      <c r="R1740" s="50" t="s">
        <v>29</v>
      </c>
      <c r="S1740" s="50" t="s">
        <v>2751</v>
      </c>
      <c r="T1740" s="50" t="s">
        <v>2273</v>
      </c>
      <c r="U1740" s="50" t="s">
        <v>30</v>
      </c>
      <c r="V1740" s="50" t="str">
        <f>VLOOKUP(A1740,Register!$D$2:$N$1317,11,0)</f>
        <v>Dormitory G+3</v>
      </c>
      <c r="W1740" s="50" t="s">
        <v>4053</v>
      </c>
      <c r="X1740" s="50" t="s">
        <v>2286</v>
      </c>
    </row>
    <row r="1741" spans="1:24" ht="14.1" customHeight="1" x14ac:dyDescent="0.25">
      <c r="A1741" s="50" t="str">
        <f t="shared" si="27"/>
        <v>9100000041-0</v>
      </c>
      <c r="B1741" s="57" t="s">
        <v>29</v>
      </c>
      <c r="C1741" s="50" t="s">
        <v>29</v>
      </c>
      <c r="D1741" s="50" t="s">
        <v>4052</v>
      </c>
      <c r="E1741" s="50" t="s">
        <v>2814</v>
      </c>
      <c r="F1741" s="50" t="s">
        <v>29</v>
      </c>
      <c r="G1741" s="50" t="s">
        <v>29</v>
      </c>
      <c r="H1741" s="50" t="s">
        <v>4028</v>
      </c>
      <c r="I1741" s="58">
        <v>45110</v>
      </c>
      <c r="J1741" s="50" t="s">
        <v>2816</v>
      </c>
      <c r="K1741" s="59">
        <v>11879.45</v>
      </c>
      <c r="L1741" s="50" t="s">
        <v>37</v>
      </c>
      <c r="M1741" s="51" t="s">
        <v>2747</v>
      </c>
      <c r="N1741" s="50" t="s">
        <v>29</v>
      </c>
      <c r="O1741" s="50" t="s">
        <v>32</v>
      </c>
      <c r="P1741" s="50" t="s">
        <v>32</v>
      </c>
      <c r="Q1741" s="50" t="s">
        <v>29</v>
      </c>
      <c r="R1741" s="50" t="s">
        <v>29</v>
      </c>
      <c r="S1741" s="50" t="s">
        <v>2751</v>
      </c>
      <c r="T1741" s="50" t="s">
        <v>2273</v>
      </c>
      <c r="U1741" s="50" t="s">
        <v>30</v>
      </c>
      <c r="V1741" s="50" t="str">
        <f>VLOOKUP(A1741,Register!$D$2:$N$1317,11,0)</f>
        <v>Dormitory G+3</v>
      </c>
      <c r="W1741" s="50" t="s">
        <v>4053</v>
      </c>
      <c r="X1741" s="50" t="s">
        <v>2286</v>
      </c>
    </row>
    <row r="1742" spans="1:24" ht="14.1" customHeight="1" x14ac:dyDescent="0.25">
      <c r="A1742" s="50" t="str">
        <f t="shared" si="27"/>
        <v>9100000041-0</v>
      </c>
      <c r="B1742" s="57" t="s">
        <v>29</v>
      </c>
      <c r="C1742" s="50" t="s">
        <v>29</v>
      </c>
      <c r="D1742" s="50" t="s">
        <v>4052</v>
      </c>
      <c r="E1742" s="50" t="s">
        <v>2814</v>
      </c>
      <c r="F1742" s="50" t="s">
        <v>29</v>
      </c>
      <c r="G1742" s="50" t="s">
        <v>29</v>
      </c>
      <c r="H1742" s="50" t="s">
        <v>4028</v>
      </c>
      <c r="I1742" s="58">
        <v>45110</v>
      </c>
      <c r="J1742" s="50" t="s">
        <v>2816</v>
      </c>
      <c r="K1742" s="59">
        <v>28978.560000000001</v>
      </c>
      <c r="L1742" s="50" t="s">
        <v>37</v>
      </c>
      <c r="M1742" s="51" t="s">
        <v>2747</v>
      </c>
      <c r="N1742" s="50" t="s">
        <v>29</v>
      </c>
      <c r="O1742" s="50" t="s">
        <v>32</v>
      </c>
      <c r="P1742" s="50" t="s">
        <v>32</v>
      </c>
      <c r="Q1742" s="50" t="s">
        <v>29</v>
      </c>
      <c r="R1742" s="50" t="s">
        <v>29</v>
      </c>
      <c r="S1742" s="50" t="s">
        <v>2751</v>
      </c>
      <c r="T1742" s="50" t="s">
        <v>2273</v>
      </c>
      <c r="U1742" s="50" t="s">
        <v>30</v>
      </c>
      <c r="V1742" s="50" t="str">
        <f>VLOOKUP(A1742,Register!$D$2:$N$1317,11,0)</f>
        <v>Dormitory G+3</v>
      </c>
      <c r="W1742" s="50" t="s">
        <v>4053</v>
      </c>
      <c r="X1742" s="50" t="s">
        <v>2286</v>
      </c>
    </row>
    <row r="1743" spans="1:24" ht="14.1" customHeight="1" x14ac:dyDescent="0.25">
      <c r="A1743" s="50" t="str">
        <f t="shared" si="27"/>
        <v>9100000041-0</v>
      </c>
      <c r="B1743" s="57" t="s">
        <v>29</v>
      </c>
      <c r="C1743" s="50" t="s">
        <v>29</v>
      </c>
      <c r="D1743" s="50" t="s">
        <v>4052</v>
      </c>
      <c r="E1743" s="50" t="s">
        <v>2814</v>
      </c>
      <c r="F1743" s="50" t="s">
        <v>29</v>
      </c>
      <c r="G1743" s="50" t="s">
        <v>29</v>
      </c>
      <c r="H1743" s="50" t="s">
        <v>4028</v>
      </c>
      <c r="I1743" s="58">
        <v>45110</v>
      </c>
      <c r="J1743" s="50" t="s">
        <v>2816</v>
      </c>
      <c r="K1743" s="59">
        <v>38521.69</v>
      </c>
      <c r="L1743" s="50" t="s">
        <v>37</v>
      </c>
      <c r="M1743" s="51" t="s">
        <v>2747</v>
      </c>
      <c r="N1743" s="50" t="s">
        <v>29</v>
      </c>
      <c r="O1743" s="50" t="s">
        <v>32</v>
      </c>
      <c r="P1743" s="50" t="s">
        <v>32</v>
      </c>
      <c r="Q1743" s="50" t="s">
        <v>29</v>
      </c>
      <c r="R1743" s="50" t="s">
        <v>29</v>
      </c>
      <c r="S1743" s="50" t="s">
        <v>2751</v>
      </c>
      <c r="T1743" s="50" t="s">
        <v>2273</v>
      </c>
      <c r="U1743" s="50" t="s">
        <v>30</v>
      </c>
      <c r="V1743" s="50" t="str">
        <f>VLOOKUP(A1743,Register!$D$2:$N$1317,11,0)</f>
        <v>Dormitory G+3</v>
      </c>
      <c r="W1743" s="50" t="s">
        <v>4053</v>
      </c>
      <c r="X1743" s="50" t="s">
        <v>2286</v>
      </c>
    </row>
    <row r="1744" spans="1:24" ht="14.1" customHeight="1" x14ac:dyDescent="0.25">
      <c r="A1744" s="50" t="str">
        <f t="shared" si="27"/>
        <v>9100000041-0</v>
      </c>
      <c r="B1744" s="57" t="s">
        <v>29</v>
      </c>
      <c r="C1744" s="50" t="s">
        <v>29</v>
      </c>
      <c r="D1744" s="50" t="s">
        <v>4052</v>
      </c>
      <c r="E1744" s="50" t="s">
        <v>2814</v>
      </c>
      <c r="F1744" s="50" t="s">
        <v>29</v>
      </c>
      <c r="G1744" s="50" t="s">
        <v>29</v>
      </c>
      <c r="H1744" s="50" t="s">
        <v>4028</v>
      </c>
      <c r="I1744" s="58">
        <v>45110</v>
      </c>
      <c r="J1744" s="50" t="s">
        <v>2816</v>
      </c>
      <c r="K1744" s="59">
        <v>42630.84</v>
      </c>
      <c r="L1744" s="50" t="s">
        <v>37</v>
      </c>
      <c r="M1744" s="51" t="s">
        <v>2747</v>
      </c>
      <c r="N1744" s="50" t="s">
        <v>29</v>
      </c>
      <c r="O1744" s="50" t="s">
        <v>32</v>
      </c>
      <c r="P1744" s="50" t="s">
        <v>32</v>
      </c>
      <c r="Q1744" s="50" t="s">
        <v>29</v>
      </c>
      <c r="R1744" s="50" t="s">
        <v>29</v>
      </c>
      <c r="S1744" s="50" t="s">
        <v>2751</v>
      </c>
      <c r="T1744" s="50" t="s">
        <v>2273</v>
      </c>
      <c r="U1744" s="50" t="s">
        <v>30</v>
      </c>
      <c r="V1744" s="50" t="str">
        <f>VLOOKUP(A1744,Register!$D$2:$N$1317,11,0)</f>
        <v>Dormitory G+3</v>
      </c>
      <c r="W1744" s="50" t="s">
        <v>4053</v>
      </c>
      <c r="X1744" s="50" t="s">
        <v>2286</v>
      </c>
    </row>
    <row r="1745" spans="1:24" ht="14.1" customHeight="1" x14ac:dyDescent="0.25">
      <c r="A1745" s="50" t="str">
        <f t="shared" si="27"/>
        <v>9100000016-0</v>
      </c>
      <c r="B1745" s="57" t="s">
        <v>29</v>
      </c>
      <c r="C1745" s="50" t="s">
        <v>29</v>
      </c>
      <c r="D1745" s="50" t="s">
        <v>4054</v>
      </c>
      <c r="E1745" s="50" t="s">
        <v>2814</v>
      </c>
      <c r="F1745" s="50" t="s">
        <v>29</v>
      </c>
      <c r="G1745" s="50" t="s">
        <v>29</v>
      </c>
      <c r="H1745" s="50" t="s">
        <v>4028</v>
      </c>
      <c r="I1745" s="58">
        <v>45184</v>
      </c>
      <c r="J1745" s="50" t="s">
        <v>2816</v>
      </c>
      <c r="K1745" s="59">
        <v>298.20999999999998</v>
      </c>
      <c r="L1745" s="50" t="s">
        <v>37</v>
      </c>
      <c r="M1745" s="51" t="s">
        <v>2747</v>
      </c>
      <c r="N1745" s="50" t="s">
        <v>29</v>
      </c>
      <c r="O1745" s="50" t="s">
        <v>32</v>
      </c>
      <c r="P1745" s="50" t="s">
        <v>32</v>
      </c>
      <c r="Q1745" s="50" t="s">
        <v>29</v>
      </c>
      <c r="R1745" s="50" t="s">
        <v>29</v>
      </c>
      <c r="S1745" s="50" t="s">
        <v>2751</v>
      </c>
      <c r="T1745" s="50" t="s">
        <v>2215</v>
      </c>
      <c r="U1745" s="50" t="s">
        <v>30</v>
      </c>
      <c r="V1745" s="50" t="str">
        <f>VLOOKUP(A1745,Register!$D$2:$N$1317,11,0)</f>
        <v>CWIP- ROAD &amp; DRAIN INSIDE FACTORY</v>
      </c>
      <c r="W1745" s="50" t="s">
        <v>4055</v>
      </c>
      <c r="X1745" s="50" t="s">
        <v>2217</v>
      </c>
    </row>
    <row r="1746" spans="1:24" ht="14.1" customHeight="1" x14ac:dyDescent="0.25">
      <c r="A1746" s="50" t="str">
        <f t="shared" si="27"/>
        <v>9100000016-0</v>
      </c>
      <c r="B1746" s="57" t="s">
        <v>29</v>
      </c>
      <c r="C1746" s="50" t="s">
        <v>29</v>
      </c>
      <c r="D1746" s="50" t="s">
        <v>4054</v>
      </c>
      <c r="E1746" s="50" t="s">
        <v>2814</v>
      </c>
      <c r="F1746" s="50" t="s">
        <v>29</v>
      </c>
      <c r="G1746" s="50" t="s">
        <v>29</v>
      </c>
      <c r="H1746" s="50" t="s">
        <v>4028</v>
      </c>
      <c r="I1746" s="58">
        <v>45184</v>
      </c>
      <c r="J1746" s="50" t="s">
        <v>2816</v>
      </c>
      <c r="K1746" s="59">
        <v>2255.83</v>
      </c>
      <c r="L1746" s="50" t="s">
        <v>37</v>
      </c>
      <c r="M1746" s="51" t="s">
        <v>2747</v>
      </c>
      <c r="N1746" s="50" t="s">
        <v>29</v>
      </c>
      <c r="O1746" s="50" t="s">
        <v>32</v>
      </c>
      <c r="P1746" s="50" t="s">
        <v>32</v>
      </c>
      <c r="Q1746" s="50" t="s">
        <v>29</v>
      </c>
      <c r="R1746" s="50" t="s">
        <v>29</v>
      </c>
      <c r="S1746" s="50" t="s">
        <v>2751</v>
      </c>
      <c r="T1746" s="50" t="s">
        <v>2215</v>
      </c>
      <c r="U1746" s="50" t="s">
        <v>30</v>
      </c>
      <c r="V1746" s="50" t="str">
        <f>VLOOKUP(A1746,Register!$D$2:$N$1317,11,0)</f>
        <v>CWIP- ROAD &amp; DRAIN INSIDE FACTORY</v>
      </c>
      <c r="W1746" s="50" t="s">
        <v>4055</v>
      </c>
      <c r="X1746" s="50" t="s">
        <v>2217</v>
      </c>
    </row>
    <row r="1747" spans="1:24" ht="14.1" customHeight="1" x14ac:dyDescent="0.25">
      <c r="A1747" s="50" t="str">
        <f t="shared" si="27"/>
        <v>9100000016-0</v>
      </c>
      <c r="B1747" s="57" t="s">
        <v>29</v>
      </c>
      <c r="C1747" s="50" t="s">
        <v>29</v>
      </c>
      <c r="D1747" s="50" t="s">
        <v>4054</v>
      </c>
      <c r="E1747" s="50" t="s">
        <v>2814</v>
      </c>
      <c r="F1747" s="50" t="s">
        <v>29</v>
      </c>
      <c r="G1747" s="50" t="s">
        <v>29</v>
      </c>
      <c r="H1747" s="50" t="s">
        <v>4028</v>
      </c>
      <c r="I1747" s="58">
        <v>45184</v>
      </c>
      <c r="J1747" s="50" t="s">
        <v>2816</v>
      </c>
      <c r="K1747" s="59">
        <v>1619.84</v>
      </c>
      <c r="L1747" s="50" t="s">
        <v>37</v>
      </c>
      <c r="M1747" s="51" t="s">
        <v>2747</v>
      </c>
      <c r="N1747" s="50" t="s">
        <v>29</v>
      </c>
      <c r="O1747" s="50" t="s">
        <v>32</v>
      </c>
      <c r="P1747" s="50" t="s">
        <v>32</v>
      </c>
      <c r="Q1747" s="50" t="s">
        <v>29</v>
      </c>
      <c r="R1747" s="50" t="s">
        <v>29</v>
      </c>
      <c r="S1747" s="50" t="s">
        <v>2751</v>
      </c>
      <c r="T1747" s="50" t="s">
        <v>2215</v>
      </c>
      <c r="U1747" s="50" t="s">
        <v>30</v>
      </c>
      <c r="V1747" s="50" t="str">
        <f>VLOOKUP(A1747,Register!$D$2:$N$1317,11,0)</f>
        <v>CWIP- ROAD &amp; DRAIN INSIDE FACTORY</v>
      </c>
      <c r="W1747" s="50" t="s">
        <v>4055</v>
      </c>
      <c r="X1747" s="50" t="s">
        <v>2217</v>
      </c>
    </row>
    <row r="1748" spans="1:24" ht="14.1" customHeight="1" x14ac:dyDescent="0.25">
      <c r="A1748" s="50" t="str">
        <f t="shared" si="27"/>
        <v>9100000016-0</v>
      </c>
      <c r="B1748" s="57" t="s">
        <v>29</v>
      </c>
      <c r="C1748" s="50" t="s">
        <v>29</v>
      </c>
      <c r="D1748" s="50" t="s">
        <v>4054</v>
      </c>
      <c r="E1748" s="50" t="s">
        <v>2814</v>
      </c>
      <c r="F1748" s="50" t="s">
        <v>29</v>
      </c>
      <c r="G1748" s="50" t="s">
        <v>29</v>
      </c>
      <c r="H1748" s="50" t="s">
        <v>4028</v>
      </c>
      <c r="I1748" s="58">
        <v>45184</v>
      </c>
      <c r="J1748" s="50" t="s">
        <v>2816</v>
      </c>
      <c r="K1748" s="59">
        <v>9729.7199999999993</v>
      </c>
      <c r="L1748" s="50" t="s">
        <v>37</v>
      </c>
      <c r="M1748" s="51" t="s">
        <v>2747</v>
      </c>
      <c r="N1748" s="50" t="s">
        <v>29</v>
      </c>
      <c r="O1748" s="50" t="s">
        <v>32</v>
      </c>
      <c r="P1748" s="50" t="s">
        <v>32</v>
      </c>
      <c r="Q1748" s="50" t="s">
        <v>29</v>
      </c>
      <c r="R1748" s="50" t="s">
        <v>29</v>
      </c>
      <c r="S1748" s="50" t="s">
        <v>2751</v>
      </c>
      <c r="T1748" s="50" t="s">
        <v>2215</v>
      </c>
      <c r="U1748" s="50" t="s">
        <v>30</v>
      </c>
      <c r="V1748" s="50" t="str">
        <f>VLOOKUP(A1748,Register!$D$2:$N$1317,11,0)</f>
        <v>CWIP- ROAD &amp; DRAIN INSIDE FACTORY</v>
      </c>
      <c r="W1748" s="50" t="s">
        <v>4055</v>
      </c>
      <c r="X1748" s="50" t="s">
        <v>2217</v>
      </c>
    </row>
    <row r="1749" spans="1:24" ht="14.1" customHeight="1" x14ac:dyDescent="0.25">
      <c r="A1749" s="50" t="str">
        <f t="shared" si="27"/>
        <v>9100000016-0</v>
      </c>
      <c r="B1749" s="57" t="s">
        <v>29</v>
      </c>
      <c r="C1749" s="50" t="s">
        <v>29</v>
      </c>
      <c r="D1749" s="50" t="s">
        <v>4054</v>
      </c>
      <c r="E1749" s="50" t="s">
        <v>2814</v>
      </c>
      <c r="F1749" s="50" t="s">
        <v>29</v>
      </c>
      <c r="G1749" s="50" t="s">
        <v>29</v>
      </c>
      <c r="H1749" s="50" t="s">
        <v>4028</v>
      </c>
      <c r="I1749" s="58">
        <v>45184</v>
      </c>
      <c r="J1749" s="50" t="s">
        <v>2816</v>
      </c>
      <c r="K1749" s="59">
        <v>13705.85</v>
      </c>
      <c r="L1749" s="50" t="s">
        <v>37</v>
      </c>
      <c r="M1749" s="51" t="s">
        <v>2747</v>
      </c>
      <c r="N1749" s="50" t="s">
        <v>29</v>
      </c>
      <c r="O1749" s="50" t="s">
        <v>32</v>
      </c>
      <c r="P1749" s="50" t="s">
        <v>32</v>
      </c>
      <c r="Q1749" s="50" t="s">
        <v>29</v>
      </c>
      <c r="R1749" s="50" t="s">
        <v>29</v>
      </c>
      <c r="S1749" s="50" t="s">
        <v>2751</v>
      </c>
      <c r="T1749" s="50" t="s">
        <v>2215</v>
      </c>
      <c r="U1749" s="50" t="s">
        <v>30</v>
      </c>
      <c r="V1749" s="50" t="str">
        <f>VLOOKUP(A1749,Register!$D$2:$N$1317,11,0)</f>
        <v>CWIP- ROAD &amp; DRAIN INSIDE FACTORY</v>
      </c>
      <c r="W1749" s="50" t="s">
        <v>4055</v>
      </c>
      <c r="X1749" s="50" t="s">
        <v>2217</v>
      </c>
    </row>
    <row r="1750" spans="1:24" ht="14.1" customHeight="1" x14ac:dyDescent="0.25">
      <c r="A1750" s="50" t="str">
        <f t="shared" si="27"/>
        <v>9100000016-0</v>
      </c>
      <c r="B1750" s="57" t="s">
        <v>29</v>
      </c>
      <c r="C1750" s="50" t="s">
        <v>29</v>
      </c>
      <c r="D1750" s="50" t="s">
        <v>4054</v>
      </c>
      <c r="E1750" s="50" t="s">
        <v>2814</v>
      </c>
      <c r="F1750" s="50" t="s">
        <v>29</v>
      </c>
      <c r="G1750" s="50" t="s">
        <v>29</v>
      </c>
      <c r="H1750" s="50" t="s">
        <v>4028</v>
      </c>
      <c r="I1750" s="58">
        <v>45184</v>
      </c>
      <c r="J1750" s="50" t="s">
        <v>2816</v>
      </c>
      <c r="K1750" s="59">
        <v>6976.8</v>
      </c>
      <c r="L1750" s="50" t="s">
        <v>37</v>
      </c>
      <c r="M1750" s="51" t="s">
        <v>2747</v>
      </c>
      <c r="N1750" s="50" t="s">
        <v>29</v>
      </c>
      <c r="O1750" s="50" t="s">
        <v>32</v>
      </c>
      <c r="P1750" s="50" t="s">
        <v>32</v>
      </c>
      <c r="Q1750" s="50" t="s">
        <v>29</v>
      </c>
      <c r="R1750" s="50" t="s">
        <v>29</v>
      </c>
      <c r="S1750" s="50" t="s">
        <v>2751</v>
      </c>
      <c r="T1750" s="50" t="s">
        <v>2215</v>
      </c>
      <c r="U1750" s="50" t="s">
        <v>30</v>
      </c>
      <c r="V1750" s="50" t="str">
        <f>VLOOKUP(A1750,Register!$D$2:$N$1317,11,0)</f>
        <v>CWIP- ROAD &amp; DRAIN INSIDE FACTORY</v>
      </c>
      <c r="W1750" s="50" t="s">
        <v>4055</v>
      </c>
      <c r="X1750" s="50" t="s">
        <v>2217</v>
      </c>
    </row>
    <row r="1751" spans="1:24" ht="14.1" customHeight="1" x14ac:dyDescent="0.25">
      <c r="A1751" s="50" t="str">
        <f t="shared" si="27"/>
        <v>9100000016-0</v>
      </c>
      <c r="B1751" s="57" t="s">
        <v>29</v>
      </c>
      <c r="C1751" s="50" t="s">
        <v>29</v>
      </c>
      <c r="D1751" s="50" t="s">
        <v>4054</v>
      </c>
      <c r="E1751" s="50" t="s">
        <v>2814</v>
      </c>
      <c r="F1751" s="50" t="s">
        <v>29</v>
      </c>
      <c r="G1751" s="50" t="s">
        <v>29</v>
      </c>
      <c r="H1751" s="50" t="s">
        <v>4028</v>
      </c>
      <c r="I1751" s="58">
        <v>45184</v>
      </c>
      <c r="J1751" s="50" t="s">
        <v>2816</v>
      </c>
      <c r="K1751" s="59">
        <v>15448.12</v>
      </c>
      <c r="L1751" s="50" t="s">
        <v>37</v>
      </c>
      <c r="M1751" s="51" t="s">
        <v>2747</v>
      </c>
      <c r="N1751" s="50" t="s">
        <v>29</v>
      </c>
      <c r="O1751" s="50" t="s">
        <v>32</v>
      </c>
      <c r="P1751" s="50" t="s">
        <v>32</v>
      </c>
      <c r="Q1751" s="50" t="s">
        <v>29</v>
      </c>
      <c r="R1751" s="50" t="s">
        <v>29</v>
      </c>
      <c r="S1751" s="50" t="s">
        <v>2751</v>
      </c>
      <c r="T1751" s="50" t="s">
        <v>2215</v>
      </c>
      <c r="U1751" s="50" t="s">
        <v>30</v>
      </c>
      <c r="V1751" s="50" t="str">
        <f>VLOOKUP(A1751,Register!$D$2:$N$1317,11,0)</f>
        <v>CWIP- ROAD &amp; DRAIN INSIDE FACTORY</v>
      </c>
      <c r="W1751" s="50" t="s">
        <v>4055</v>
      </c>
      <c r="X1751" s="50" t="s">
        <v>2217</v>
      </c>
    </row>
    <row r="1752" spans="1:24" ht="14.1" customHeight="1" x14ac:dyDescent="0.25">
      <c r="A1752" s="50" t="str">
        <f t="shared" si="27"/>
        <v>9100000016-0</v>
      </c>
      <c r="B1752" s="57" t="s">
        <v>29</v>
      </c>
      <c r="C1752" s="50" t="s">
        <v>29</v>
      </c>
      <c r="D1752" s="50" t="s">
        <v>4054</v>
      </c>
      <c r="E1752" s="50" t="s">
        <v>2814</v>
      </c>
      <c r="F1752" s="50" t="s">
        <v>29</v>
      </c>
      <c r="G1752" s="50" t="s">
        <v>29</v>
      </c>
      <c r="H1752" s="50" t="s">
        <v>4028</v>
      </c>
      <c r="I1752" s="58">
        <v>45184</v>
      </c>
      <c r="J1752" s="50" t="s">
        <v>2816</v>
      </c>
      <c r="K1752" s="59">
        <v>8231.68</v>
      </c>
      <c r="L1752" s="50" t="s">
        <v>37</v>
      </c>
      <c r="M1752" s="51" t="s">
        <v>2747</v>
      </c>
      <c r="N1752" s="50" t="s">
        <v>29</v>
      </c>
      <c r="O1752" s="50" t="s">
        <v>32</v>
      </c>
      <c r="P1752" s="50" t="s">
        <v>32</v>
      </c>
      <c r="Q1752" s="50" t="s">
        <v>29</v>
      </c>
      <c r="R1752" s="50" t="s">
        <v>29</v>
      </c>
      <c r="S1752" s="50" t="s">
        <v>2751</v>
      </c>
      <c r="T1752" s="50" t="s">
        <v>2215</v>
      </c>
      <c r="U1752" s="50" t="s">
        <v>30</v>
      </c>
      <c r="V1752" s="50" t="str">
        <f>VLOOKUP(A1752,Register!$D$2:$N$1317,11,0)</f>
        <v>CWIP- ROAD &amp; DRAIN INSIDE FACTORY</v>
      </c>
      <c r="W1752" s="50" t="s">
        <v>4055</v>
      </c>
      <c r="X1752" s="50" t="s">
        <v>2217</v>
      </c>
    </row>
    <row r="1753" spans="1:24" ht="14.1" customHeight="1" x14ac:dyDescent="0.25">
      <c r="A1753" s="50" t="str">
        <f t="shared" si="27"/>
        <v>9100000016-0</v>
      </c>
      <c r="B1753" s="57" t="s">
        <v>29</v>
      </c>
      <c r="C1753" s="50" t="s">
        <v>29</v>
      </c>
      <c r="D1753" s="50" t="s">
        <v>4054</v>
      </c>
      <c r="E1753" s="50" t="s">
        <v>2814</v>
      </c>
      <c r="F1753" s="50" t="s">
        <v>29</v>
      </c>
      <c r="G1753" s="50" t="s">
        <v>29</v>
      </c>
      <c r="H1753" s="50" t="s">
        <v>4028</v>
      </c>
      <c r="I1753" s="58">
        <v>45184</v>
      </c>
      <c r="J1753" s="50" t="s">
        <v>2816</v>
      </c>
      <c r="K1753" s="59">
        <v>460.6</v>
      </c>
      <c r="L1753" s="50" t="s">
        <v>37</v>
      </c>
      <c r="M1753" s="51" t="s">
        <v>2747</v>
      </c>
      <c r="N1753" s="50" t="s">
        <v>29</v>
      </c>
      <c r="O1753" s="50" t="s">
        <v>32</v>
      </c>
      <c r="P1753" s="50" t="s">
        <v>32</v>
      </c>
      <c r="Q1753" s="50" t="s">
        <v>29</v>
      </c>
      <c r="R1753" s="50" t="s">
        <v>29</v>
      </c>
      <c r="S1753" s="50" t="s">
        <v>2751</v>
      </c>
      <c r="T1753" s="50" t="s">
        <v>2215</v>
      </c>
      <c r="U1753" s="50" t="s">
        <v>30</v>
      </c>
      <c r="V1753" s="50" t="str">
        <f>VLOOKUP(A1753,Register!$D$2:$N$1317,11,0)</f>
        <v>CWIP- ROAD &amp; DRAIN INSIDE FACTORY</v>
      </c>
      <c r="W1753" s="50" t="s">
        <v>4055</v>
      </c>
      <c r="X1753" s="50" t="s">
        <v>2217</v>
      </c>
    </row>
    <row r="1754" spans="1:24" ht="14.1" customHeight="1" x14ac:dyDescent="0.25">
      <c r="A1754" s="50" t="str">
        <f t="shared" si="27"/>
        <v>9100000032-0</v>
      </c>
      <c r="B1754" s="57" t="s">
        <v>29</v>
      </c>
      <c r="C1754" s="50" t="s">
        <v>29</v>
      </c>
      <c r="D1754" s="50" t="s">
        <v>4056</v>
      </c>
      <c r="E1754" s="50" t="s">
        <v>2814</v>
      </c>
      <c r="F1754" s="50" t="s">
        <v>29</v>
      </c>
      <c r="G1754" s="50" t="s">
        <v>29</v>
      </c>
      <c r="H1754" s="50" t="s">
        <v>4028</v>
      </c>
      <c r="I1754" s="58">
        <v>45230</v>
      </c>
      <c r="J1754" s="50" t="s">
        <v>2816</v>
      </c>
      <c r="K1754" s="59">
        <v>58342.98</v>
      </c>
      <c r="L1754" s="50" t="s">
        <v>37</v>
      </c>
      <c r="M1754" s="51" t="s">
        <v>2747</v>
      </c>
      <c r="N1754" s="50" t="s">
        <v>29</v>
      </c>
      <c r="O1754" s="50" t="s">
        <v>32</v>
      </c>
      <c r="P1754" s="50" t="s">
        <v>32</v>
      </c>
      <c r="Q1754" s="50" t="s">
        <v>29</v>
      </c>
      <c r="R1754" s="50" t="s">
        <v>29</v>
      </c>
      <c r="S1754" s="50" t="s">
        <v>2751</v>
      </c>
      <c r="T1754" s="50" t="s">
        <v>2255</v>
      </c>
      <c r="U1754" s="50" t="s">
        <v>30</v>
      </c>
      <c r="V1754" s="50" t="str">
        <f>VLOOKUP(A1754,Register!$D$2:$N$1317,11,0)</f>
        <v>CWIP - CANE YARD ROAD &amp; DRAIN WORK</v>
      </c>
      <c r="W1754" s="50" t="s">
        <v>4057</v>
      </c>
      <c r="X1754" s="50" t="s">
        <v>2183</v>
      </c>
    </row>
    <row r="1755" spans="1:24" ht="14.1" customHeight="1" x14ac:dyDescent="0.25">
      <c r="A1755" s="50" t="str">
        <f t="shared" si="27"/>
        <v>9100000032-0</v>
      </c>
      <c r="B1755" s="57" t="s">
        <v>29</v>
      </c>
      <c r="C1755" s="50" t="s">
        <v>29</v>
      </c>
      <c r="D1755" s="50" t="s">
        <v>4056</v>
      </c>
      <c r="E1755" s="50" t="s">
        <v>2814</v>
      </c>
      <c r="F1755" s="50" t="s">
        <v>29</v>
      </c>
      <c r="G1755" s="50" t="s">
        <v>29</v>
      </c>
      <c r="H1755" s="50" t="s">
        <v>4028</v>
      </c>
      <c r="I1755" s="58">
        <v>45230</v>
      </c>
      <c r="J1755" s="50" t="s">
        <v>2816</v>
      </c>
      <c r="K1755" s="59">
        <v>22201.119999999999</v>
      </c>
      <c r="L1755" s="50" t="s">
        <v>37</v>
      </c>
      <c r="M1755" s="51" t="s">
        <v>2747</v>
      </c>
      <c r="N1755" s="50" t="s">
        <v>29</v>
      </c>
      <c r="O1755" s="50" t="s">
        <v>32</v>
      </c>
      <c r="P1755" s="50" t="s">
        <v>32</v>
      </c>
      <c r="Q1755" s="50" t="s">
        <v>29</v>
      </c>
      <c r="R1755" s="50" t="s">
        <v>29</v>
      </c>
      <c r="S1755" s="50" t="s">
        <v>2751</v>
      </c>
      <c r="T1755" s="50" t="s">
        <v>2255</v>
      </c>
      <c r="U1755" s="50" t="s">
        <v>30</v>
      </c>
      <c r="V1755" s="50" t="str">
        <f>VLOOKUP(A1755,Register!$D$2:$N$1317,11,0)</f>
        <v>CWIP - CANE YARD ROAD &amp; DRAIN WORK</v>
      </c>
      <c r="W1755" s="50" t="s">
        <v>4057</v>
      </c>
      <c r="X1755" s="50" t="s">
        <v>2183</v>
      </c>
    </row>
    <row r="1756" spans="1:24" ht="14.1" customHeight="1" x14ac:dyDescent="0.25">
      <c r="A1756" s="50" t="str">
        <f t="shared" si="27"/>
        <v>9100000032-0</v>
      </c>
      <c r="B1756" s="57" t="s">
        <v>29</v>
      </c>
      <c r="C1756" s="50" t="s">
        <v>29</v>
      </c>
      <c r="D1756" s="50" t="s">
        <v>4056</v>
      </c>
      <c r="E1756" s="50" t="s">
        <v>2814</v>
      </c>
      <c r="F1756" s="50" t="s">
        <v>29</v>
      </c>
      <c r="G1756" s="50" t="s">
        <v>29</v>
      </c>
      <c r="H1756" s="50" t="s">
        <v>4028</v>
      </c>
      <c r="I1756" s="58">
        <v>45230</v>
      </c>
      <c r="J1756" s="50" t="s">
        <v>2816</v>
      </c>
      <c r="K1756" s="59">
        <v>4673.92</v>
      </c>
      <c r="L1756" s="50" t="s">
        <v>37</v>
      </c>
      <c r="M1756" s="51" t="s">
        <v>2747</v>
      </c>
      <c r="N1756" s="50" t="s">
        <v>29</v>
      </c>
      <c r="O1756" s="50" t="s">
        <v>32</v>
      </c>
      <c r="P1756" s="50" t="s">
        <v>32</v>
      </c>
      <c r="Q1756" s="50" t="s">
        <v>29</v>
      </c>
      <c r="R1756" s="50" t="s">
        <v>29</v>
      </c>
      <c r="S1756" s="50" t="s">
        <v>2751</v>
      </c>
      <c r="T1756" s="50" t="s">
        <v>2255</v>
      </c>
      <c r="U1756" s="50" t="s">
        <v>30</v>
      </c>
      <c r="V1756" s="50" t="str">
        <f>VLOOKUP(A1756,Register!$D$2:$N$1317,11,0)</f>
        <v>CWIP - CANE YARD ROAD &amp; DRAIN WORK</v>
      </c>
      <c r="W1756" s="50" t="s">
        <v>4057</v>
      </c>
      <c r="X1756" s="50" t="s">
        <v>2183</v>
      </c>
    </row>
    <row r="1757" spans="1:24" ht="14.1" customHeight="1" x14ac:dyDescent="0.25">
      <c r="A1757" s="50" t="str">
        <f t="shared" si="27"/>
        <v>9100000032-0</v>
      </c>
      <c r="B1757" s="57" t="s">
        <v>29</v>
      </c>
      <c r="C1757" s="50" t="s">
        <v>29</v>
      </c>
      <c r="D1757" s="50" t="s">
        <v>4056</v>
      </c>
      <c r="E1757" s="50" t="s">
        <v>2814</v>
      </c>
      <c r="F1757" s="50" t="s">
        <v>29</v>
      </c>
      <c r="G1757" s="50" t="s">
        <v>29</v>
      </c>
      <c r="H1757" s="50" t="s">
        <v>4028</v>
      </c>
      <c r="I1757" s="58">
        <v>45230</v>
      </c>
      <c r="J1757" s="50" t="s">
        <v>2816</v>
      </c>
      <c r="K1757" s="59">
        <v>9649.0400000000009</v>
      </c>
      <c r="L1757" s="50" t="s">
        <v>37</v>
      </c>
      <c r="M1757" s="51" t="s">
        <v>2747</v>
      </c>
      <c r="N1757" s="50" t="s">
        <v>29</v>
      </c>
      <c r="O1757" s="50" t="s">
        <v>32</v>
      </c>
      <c r="P1757" s="50" t="s">
        <v>32</v>
      </c>
      <c r="Q1757" s="50" t="s">
        <v>29</v>
      </c>
      <c r="R1757" s="50" t="s">
        <v>29</v>
      </c>
      <c r="S1757" s="50" t="s">
        <v>2751</v>
      </c>
      <c r="T1757" s="50" t="s">
        <v>2255</v>
      </c>
      <c r="U1757" s="50" t="s">
        <v>30</v>
      </c>
      <c r="V1757" s="50" t="str">
        <f>VLOOKUP(A1757,Register!$D$2:$N$1317,11,0)</f>
        <v>CWIP - CANE YARD ROAD &amp; DRAIN WORK</v>
      </c>
      <c r="W1757" s="50" t="s">
        <v>4057</v>
      </c>
      <c r="X1757" s="50" t="s">
        <v>2183</v>
      </c>
    </row>
    <row r="1758" spans="1:24" ht="14.1" customHeight="1" x14ac:dyDescent="0.25">
      <c r="A1758" s="50" t="str">
        <f t="shared" si="27"/>
        <v>9100000032-0</v>
      </c>
      <c r="B1758" s="57" t="s">
        <v>29</v>
      </c>
      <c r="C1758" s="50" t="s">
        <v>29</v>
      </c>
      <c r="D1758" s="50" t="s">
        <v>4056</v>
      </c>
      <c r="E1758" s="50" t="s">
        <v>2814</v>
      </c>
      <c r="F1758" s="50" t="s">
        <v>29</v>
      </c>
      <c r="G1758" s="50" t="s">
        <v>29</v>
      </c>
      <c r="H1758" s="50" t="s">
        <v>4028</v>
      </c>
      <c r="I1758" s="58">
        <v>45230</v>
      </c>
      <c r="J1758" s="50" t="s">
        <v>2816</v>
      </c>
      <c r="K1758" s="59">
        <v>7401.24</v>
      </c>
      <c r="L1758" s="50" t="s">
        <v>37</v>
      </c>
      <c r="M1758" s="51" t="s">
        <v>2747</v>
      </c>
      <c r="N1758" s="50" t="s">
        <v>29</v>
      </c>
      <c r="O1758" s="50" t="s">
        <v>32</v>
      </c>
      <c r="P1758" s="50" t="s">
        <v>32</v>
      </c>
      <c r="Q1758" s="50" t="s">
        <v>29</v>
      </c>
      <c r="R1758" s="50" t="s">
        <v>29</v>
      </c>
      <c r="S1758" s="50" t="s">
        <v>2751</v>
      </c>
      <c r="T1758" s="50" t="s">
        <v>2255</v>
      </c>
      <c r="U1758" s="50" t="s">
        <v>30</v>
      </c>
      <c r="V1758" s="50" t="str">
        <f>VLOOKUP(A1758,Register!$D$2:$N$1317,11,0)</f>
        <v>CWIP - CANE YARD ROAD &amp; DRAIN WORK</v>
      </c>
      <c r="W1758" s="50" t="s">
        <v>4057</v>
      </c>
      <c r="X1758" s="50" t="s">
        <v>2183</v>
      </c>
    </row>
    <row r="1759" spans="1:24" ht="14.1" customHeight="1" x14ac:dyDescent="0.25">
      <c r="A1759" s="50" t="str">
        <f t="shared" si="27"/>
        <v>9100000032-0</v>
      </c>
      <c r="B1759" s="57" t="s">
        <v>29</v>
      </c>
      <c r="C1759" s="50" t="s">
        <v>29</v>
      </c>
      <c r="D1759" s="50" t="s">
        <v>4056</v>
      </c>
      <c r="E1759" s="50" t="s">
        <v>2814</v>
      </c>
      <c r="F1759" s="50" t="s">
        <v>29</v>
      </c>
      <c r="G1759" s="50" t="s">
        <v>29</v>
      </c>
      <c r="H1759" s="50" t="s">
        <v>4028</v>
      </c>
      <c r="I1759" s="58">
        <v>45230</v>
      </c>
      <c r="J1759" s="50" t="s">
        <v>2816</v>
      </c>
      <c r="K1759" s="59">
        <v>23500</v>
      </c>
      <c r="L1759" s="50" t="s">
        <v>37</v>
      </c>
      <c r="M1759" s="51" t="s">
        <v>2747</v>
      </c>
      <c r="N1759" s="50" t="s">
        <v>29</v>
      </c>
      <c r="O1759" s="50" t="s">
        <v>32</v>
      </c>
      <c r="P1759" s="50" t="s">
        <v>32</v>
      </c>
      <c r="Q1759" s="50" t="s">
        <v>29</v>
      </c>
      <c r="R1759" s="50" t="s">
        <v>29</v>
      </c>
      <c r="S1759" s="50" t="s">
        <v>2751</v>
      </c>
      <c r="T1759" s="50" t="s">
        <v>2255</v>
      </c>
      <c r="U1759" s="50" t="s">
        <v>30</v>
      </c>
      <c r="V1759" s="50" t="str">
        <f>VLOOKUP(A1759,Register!$D$2:$N$1317,11,0)</f>
        <v>CWIP - CANE YARD ROAD &amp; DRAIN WORK</v>
      </c>
      <c r="W1759" s="50" t="s">
        <v>4057</v>
      </c>
      <c r="X1759" s="50" t="s">
        <v>2183</v>
      </c>
    </row>
    <row r="1760" spans="1:24" ht="14.1" customHeight="1" x14ac:dyDescent="0.25">
      <c r="A1760" s="50" t="str">
        <f t="shared" si="27"/>
        <v>9100000012-0</v>
      </c>
      <c r="B1760" s="57" t="s">
        <v>29</v>
      </c>
      <c r="C1760" s="50" t="s">
        <v>29</v>
      </c>
      <c r="D1760" s="50" t="s">
        <v>4058</v>
      </c>
      <c r="E1760" s="50" t="s">
        <v>2814</v>
      </c>
      <c r="F1760" s="50" t="s">
        <v>29</v>
      </c>
      <c r="G1760" s="50" t="s">
        <v>29</v>
      </c>
      <c r="H1760" s="50" t="s">
        <v>4028</v>
      </c>
      <c r="I1760" s="58">
        <v>45230</v>
      </c>
      <c r="J1760" s="50" t="s">
        <v>2816</v>
      </c>
      <c r="K1760" s="59">
        <v>25823.200000000001</v>
      </c>
      <c r="L1760" s="50" t="s">
        <v>37</v>
      </c>
      <c r="M1760" s="51" t="s">
        <v>2747</v>
      </c>
      <c r="N1760" s="50" t="s">
        <v>29</v>
      </c>
      <c r="O1760" s="50" t="s">
        <v>32</v>
      </c>
      <c r="P1760" s="50" t="s">
        <v>32</v>
      </c>
      <c r="Q1760" s="50" t="s">
        <v>29</v>
      </c>
      <c r="R1760" s="50" t="s">
        <v>29</v>
      </c>
      <c r="S1760" s="50" t="s">
        <v>2751</v>
      </c>
      <c r="T1760" s="50" t="s">
        <v>2205</v>
      </c>
      <c r="U1760" s="50" t="s">
        <v>30</v>
      </c>
      <c r="V1760" s="50" t="str">
        <f>VLOOKUP(A1760,Register!$D$2:$N$1317,11,0)</f>
        <v>CWIP- NEW BOUNDRY WALL</v>
      </c>
      <c r="W1760" s="50" t="s">
        <v>4059</v>
      </c>
      <c r="X1760" s="50" t="s">
        <v>2183</v>
      </c>
    </row>
    <row r="1761" spans="1:24" ht="14.1" customHeight="1" x14ac:dyDescent="0.25">
      <c r="A1761" s="50" t="str">
        <f t="shared" si="27"/>
        <v>9100000032-0</v>
      </c>
      <c r="B1761" s="57" t="s">
        <v>29</v>
      </c>
      <c r="C1761" s="50" t="s">
        <v>29</v>
      </c>
      <c r="D1761" s="50" t="s">
        <v>4060</v>
      </c>
      <c r="E1761" s="50" t="s">
        <v>2814</v>
      </c>
      <c r="F1761" s="50" t="s">
        <v>29</v>
      </c>
      <c r="G1761" s="50" t="s">
        <v>29</v>
      </c>
      <c r="H1761" s="50" t="s">
        <v>4028</v>
      </c>
      <c r="I1761" s="58">
        <v>45230</v>
      </c>
      <c r="J1761" s="50" t="s">
        <v>2816</v>
      </c>
      <c r="K1761" s="59">
        <v>13161.6</v>
      </c>
      <c r="L1761" s="50" t="s">
        <v>37</v>
      </c>
      <c r="M1761" s="51" t="s">
        <v>2747</v>
      </c>
      <c r="N1761" s="50" t="s">
        <v>29</v>
      </c>
      <c r="O1761" s="50" t="s">
        <v>32</v>
      </c>
      <c r="P1761" s="50" t="s">
        <v>32</v>
      </c>
      <c r="Q1761" s="50" t="s">
        <v>29</v>
      </c>
      <c r="R1761" s="50" t="s">
        <v>29</v>
      </c>
      <c r="S1761" s="50" t="s">
        <v>2751</v>
      </c>
      <c r="T1761" s="50" t="s">
        <v>2255</v>
      </c>
      <c r="U1761" s="50" t="s">
        <v>30</v>
      </c>
      <c r="V1761" s="50" t="str">
        <f>VLOOKUP(A1761,Register!$D$2:$N$1317,11,0)</f>
        <v>CWIP - CANE YARD ROAD &amp; DRAIN WORK</v>
      </c>
      <c r="W1761" s="50" t="s">
        <v>4061</v>
      </c>
      <c r="X1761" s="50" t="s">
        <v>2222</v>
      </c>
    </row>
    <row r="1762" spans="1:24" ht="14.1" customHeight="1" x14ac:dyDescent="0.25">
      <c r="A1762" s="50" t="str">
        <f t="shared" si="27"/>
        <v>9100000032-0</v>
      </c>
      <c r="B1762" s="57" t="s">
        <v>29</v>
      </c>
      <c r="C1762" s="50" t="s">
        <v>29</v>
      </c>
      <c r="D1762" s="50" t="s">
        <v>4060</v>
      </c>
      <c r="E1762" s="50" t="s">
        <v>2814</v>
      </c>
      <c r="F1762" s="50" t="s">
        <v>29</v>
      </c>
      <c r="G1762" s="50" t="s">
        <v>29</v>
      </c>
      <c r="H1762" s="50" t="s">
        <v>4028</v>
      </c>
      <c r="I1762" s="58">
        <v>45230</v>
      </c>
      <c r="J1762" s="50" t="s">
        <v>2816</v>
      </c>
      <c r="K1762" s="59">
        <v>62517.599999999999</v>
      </c>
      <c r="L1762" s="50" t="s">
        <v>37</v>
      </c>
      <c r="M1762" s="51" t="s">
        <v>2747</v>
      </c>
      <c r="N1762" s="50" t="s">
        <v>29</v>
      </c>
      <c r="O1762" s="50" t="s">
        <v>32</v>
      </c>
      <c r="P1762" s="50" t="s">
        <v>32</v>
      </c>
      <c r="Q1762" s="50" t="s">
        <v>29</v>
      </c>
      <c r="R1762" s="50" t="s">
        <v>29</v>
      </c>
      <c r="S1762" s="50" t="s">
        <v>2751</v>
      </c>
      <c r="T1762" s="50" t="s">
        <v>2255</v>
      </c>
      <c r="U1762" s="50" t="s">
        <v>30</v>
      </c>
      <c r="V1762" s="50" t="str">
        <f>VLOOKUP(A1762,Register!$D$2:$N$1317,11,0)</f>
        <v>CWIP - CANE YARD ROAD &amp; DRAIN WORK</v>
      </c>
      <c r="W1762" s="50" t="s">
        <v>4061</v>
      </c>
      <c r="X1762" s="50" t="s">
        <v>2222</v>
      </c>
    </row>
    <row r="1763" spans="1:24" ht="14.1" customHeight="1" x14ac:dyDescent="0.25">
      <c r="A1763" s="50" t="str">
        <f t="shared" si="27"/>
        <v>9100000032-0</v>
      </c>
      <c r="B1763" s="57" t="s">
        <v>29</v>
      </c>
      <c r="C1763" s="50" t="s">
        <v>29</v>
      </c>
      <c r="D1763" s="50" t="s">
        <v>4060</v>
      </c>
      <c r="E1763" s="50" t="s">
        <v>2814</v>
      </c>
      <c r="F1763" s="50" t="s">
        <v>29</v>
      </c>
      <c r="G1763" s="50" t="s">
        <v>29</v>
      </c>
      <c r="H1763" s="50" t="s">
        <v>4028</v>
      </c>
      <c r="I1763" s="58">
        <v>45230</v>
      </c>
      <c r="J1763" s="50" t="s">
        <v>2816</v>
      </c>
      <c r="K1763" s="59">
        <v>164314.35</v>
      </c>
      <c r="L1763" s="50" t="s">
        <v>37</v>
      </c>
      <c r="M1763" s="51" t="s">
        <v>2747</v>
      </c>
      <c r="N1763" s="50" t="s">
        <v>29</v>
      </c>
      <c r="O1763" s="50" t="s">
        <v>32</v>
      </c>
      <c r="P1763" s="50" t="s">
        <v>32</v>
      </c>
      <c r="Q1763" s="50" t="s">
        <v>29</v>
      </c>
      <c r="R1763" s="50" t="s">
        <v>29</v>
      </c>
      <c r="S1763" s="50" t="s">
        <v>2751</v>
      </c>
      <c r="T1763" s="50" t="s">
        <v>2255</v>
      </c>
      <c r="U1763" s="50" t="s">
        <v>30</v>
      </c>
      <c r="V1763" s="50" t="str">
        <f>VLOOKUP(A1763,Register!$D$2:$N$1317,11,0)</f>
        <v>CWIP - CANE YARD ROAD &amp; DRAIN WORK</v>
      </c>
      <c r="W1763" s="50" t="s">
        <v>4061</v>
      </c>
      <c r="X1763" s="50" t="s">
        <v>2222</v>
      </c>
    </row>
    <row r="1764" spans="1:24" ht="14.1" customHeight="1" x14ac:dyDescent="0.25">
      <c r="A1764" s="50" t="str">
        <f t="shared" si="27"/>
        <v>9100000032-0</v>
      </c>
      <c r="B1764" s="57" t="s">
        <v>29</v>
      </c>
      <c r="C1764" s="50" t="s">
        <v>29</v>
      </c>
      <c r="D1764" s="50" t="s">
        <v>4060</v>
      </c>
      <c r="E1764" s="50" t="s">
        <v>2814</v>
      </c>
      <c r="F1764" s="50" t="s">
        <v>29</v>
      </c>
      <c r="G1764" s="50" t="s">
        <v>29</v>
      </c>
      <c r="H1764" s="50" t="s">
        <v>4028</v>
      </c>
      <c r="I1764" s="58">
        <v>45230</v>
      </c>
      <c r="J1764" s="50" t="s">
        <v>2816</v>
      </c>
      <c r="K1764" s="59">
        <v>28242.6</v>
      </c>
      <c r="L1764" s="50" t="s">
        <v>37</v>
      </c>
      <c r="M1764" s="51" t="s">
        <v>2747</v>
      </c>
      <c r="N1764" s="50" t="s">
        <v>29</v>
      </c>
      <c r="O1764" s="50" t="s">
        <v>32</v>
      </c>
      <c r="P1764" s="50" t="s">
        <v>32</v>
      </c>
      <c r="Q1764" s="50" t="s">
        <v>29</v>
      </c>
      <c r="R1764" s="50" t="s">
        <v>29</v>
      </c>
      <c r="S1764" s="50" t="s">
        <v>2751</v>
      </c>
      <c r="T1764" s="50" t="s">
        <v>2255</v>
      </c>
      <c r="U1764" s="50" t="s">
        <v>30</v>
      </c>
      <c r="V1764" s="50" t="str">
        <f>VLOOKUP(A1764,Register!$D$2:$N$1317,11,0)</f>
        <v>CWIP - CANE YARD ROAD &amp; DRAIN WORK</v>
      </c>
      <c r="W1764" s="50" t="s">
        <v>4061</v>
      </c>
      <c r="X1764" s="50" t="s">
        <v>2222</v>
      </c>
    </row>
    <row r="1765" spans="1:24" ht="14.1" customHeight="1" x14ac:dyDescent="0.25">
      <c r="A1765" s="50" t="str">
        <f t="shared" si="27"/>
        <v>9100000032-0</v>
      </c>
      <c r="B1765" s="57" t="s">
        <v>29</v>
      </c>
      <c r="C1765" s="50" t="s">
        <v>29</v>
      </c>
      <c r="D1765" s="50" t="s">
        <v>4060</v>
      </c>
      <c r="E1765" s="50" t="s">
        <v>2814</v>
      </c>
      <c r="F1765" s="50" t="s">
        <v>29</v>
      </c>
      <c r="G1765" s="50" t="s">
        <v>29</v>
      </c>
      <c r="H1765" s="50" t="s">
        <v>4028</v>
      </c>
      <c r="I1765" s="58">
        <v>45230</v>
      </c>
      <c r="J1765" s="50" t="s">
        <v>2816</v>
      </c>
      <c r="K1765" s="59">
        <v>3525.55</v>
      </c>
      <c r="L1765" s="50" t="s">
        <v>37</v>
      </c>
      <c r="M1765" s="51" t="s">
        <v>2747</v>
      </c>
      <c r="N1765" s="50" t="s">
        <v>29</v>
      </c>
      <c r="O1765" s="50" t="s">
        <v>32</v>
      </c>
      <c r="P1765" s="50" t="s">
        <v>32</v>
      </c>
      <c r="Q1765" s="50" t="s">
        <v>29</v>
      </c>
      <c r="R1765" s="50" t="s">
        <v>29</v>
      </c>
      <c r="S1765" s="50" t="s">
        <v>2751</v>
      </c>
      <c r="T1765" s="50" t="s">
        <v>2255</v>
      </c>
      <c r="U1765" s="50" t="s">
        <v>30</v>
      </c>
      <c r="V1765" s="50" t="str">
        <f>VLOOKUP(A1765,Register!$D$2:$N$1317,11,0)</f>
        <v>CWIP - CANE YARD ROAD &amp; DRAIN WORK</v>
      </c>
      <c r="W1765" s="50" t="s">
        <v>4061</v>
      </c>
      <c r="X1765" s="50" t="s">
        <v>2222</v>
      </c>
    </row>
    <row r="1766" spans="1:24" ht="14.1" customHeight="1" x14ac:dyDescent="0.25">
      <c r="A1766" s="50" t="str">
        <f t="shared" si="27"/>
        <v>9100000032-0</v>
      </c>
      <c r="B1766" s="57" t="s">
        <v>29</v>
      </c>
      <c r="C1766" s="50" t="s">
        <v>29</v>
      </c>
      <c r="D1766" s="50" t="s">
        <v>4060</v>
      </c>
      <c r="E1766" s="50" t="s">
        <v>2814</v>
      </c>
      <c r="F1766" s="50" t="s">
        <v>29</v>
      </c>
      <c r="G1766" s="50" t="s">
        <v>29</v>
      </c>
      <c r="H1766" s="50" t="s">
        <v>4028</v>
      </c>
      <c r="I1766" s="58">
        <v>45230</v>
      </c>
      <c r="J1766" s="50" t="s">
        <v>2816</v>
      </c>
      <c r="K1766" s="59">
        <v>18336.78</v>
      </c>
      <c r="L1766" s="50" t="s">
        <v>37</v>
      </c>
      <c r="M1766" s="51" t="s">
        <v>2747</v>
      </c>
      <c r="N1766" s="50" t="s">
        <v>29</v>
      </c>
      <c r="O1766" s="50" t="s">
        <v>32</v>
      </c>
      <c r="P1766" s="50" t="s">
        <v>32</v>
      </c>
      <c r="Q1766" s="50" t="s">
        <v>29</v>
      </c>
      <c r="R1766" s="50" t="s">
        <v>29</v>
      </c>
      <c r="S1766" s="50" t="s">
        <v>2751</v>
      </c>
      <c r="T1766" s="50" t="s">
        <v>2255</v>
      </c>
      <c r="U1766" s="50" t="s">
        <v>30</v>
      </c>
      <c r="V1766" s="50" t="str">
        <f>VLOOKUP(A1766,Register!$D$2:$N$1317,11,0)</f>
        <v>CWIP - CANE YARD ROAD &amp; DRAIN WORK</v>
      </c>
      <c r="W1766" s="50" t="s">
        <v>4061</v>
      </c>
      <c r="X1766" s="50" t="s">
        <v>2222</v>
      </c>
    </row>
    <row r="1767" spans="1:24" ht="14.1" customHeight="1" x14ac:dyDescent="0.25">
      <c r="A1767" s="50" t="str">
        <f t="shared" si="27"/>
        <v>9100000032-0</v>
      </c>
      <c r="B1767" s="57" t="s">
        <v>29</v>
      </c>
      <c r="C1767" s="50" t="s">
        <v>29</v>
      </c>
      <c r="D1767" s="50" t="s">
        <v>4062</v>
      </c>
      <c r="E1767" s="50" t="s">
        <v>2814</v>
      </c>
      <c r="F1767" s="50" t="s">
        <v>29</v>
      </c>
      <c r="G1767" s="50" t="s">
        <v>29</v>
      </c>
      <c r="H1767" s="50" t="s">
        <v>4028</v>
      </c>
      <c r="I1767" s="58">
        <v>45178</v>
      </c>
      <c r="J1767" s="50" t="s">
        <v>2816</v>
      </c>
      <c r="K1767" s="59">
        <v>343969.5</v>
      </c>
      <c r="L1767" s="50" t="s">
        <v>37</v>
      </c>
      <c r="M1767" s="51" t="s">
        <v>2747</v>
      </c>
      <c r="N1767" s="50" t="s">
        <v>29</v>
      </c>
      <c r="O1767" s="50" t="s">
        <v>32</v>
      </c>
      <c r="P1767" s="50" t="s">
        <v>32</v>
      </c>
      <c r="Q1767" s="50" t="s">
        <v>29</v>
      </c>
      <c r="R1767" s="50" t="s">
        <v>29</v>
      </c>
      <c r="S1767" s="50" t="s">
        <v>2751</v>
      </c>
      <c r="T1767" s="50" t="s">
        <v>2255</v>
      </c>
      <c r="U1767" s="50" t="s">
        <v>30</v>
      </c>
      <c r="V1767" s="50" t="str">
        <f>VLOOKUP(A1767,Register!$D$2:$N$1317,11,0)</f>
        <v>CWIP - CANE YARD ROAD &amp; DRAIN WORK</v>
      </c>
      <c r="W1767" s="50" t="s">
        <v>4063</v>
      </c>
      <c r="X1767" s="50" t="s">
        <v>2207</v>
      </c>
    </row>
    <row r="1768" spans="1:24" ht="14.1" customHeight="1" x14ac:dyDescent="0.25">
      <c r="A1768" s="50" t="str">
        <f t="shared" si="27"/>
        <v>9100000032-0</v>
      </c>
      <c r="B1768" s="57" t="s">
        <v>29</v>
      </c>
      <c r="C1768" s="50" t="s">
        <v>29</v>
      </c>
      <c r="D1768" s="50" t="s">
        <v>4062</v>
      </c>
      <c r="E1768" s="50" t="s">
        <v>2814</v>
      </c>
      <c r="F1768" s="50" t="s">
        <v>29</v>
      </c>
      <c r="G1768" s="50" t="s">
        <v>29</v>
      </c>
      <c r="H1768" s="50" t="s">
        <v>4028</v>
      </c>
      <c r="I1768" s="58">
        <v>45178</v>
      </c>
      <c r="J1768" s="50" t="s">
        <v>2816</v>
      </c>
      <c r="K1768" s="59">
        <v>26334</v>
      </c>
      <c r="L1768" s="50" t="s">
        <v>37</v>
      </c>
      <c r="M1768" s="51" t="s">
        <v>2747</v>
      </c>
      <c r="N1768" s="50" t="s">
        <v>29</v>
      </c>
      <c r="O1768" s="50" t="s">
        <v>32</v>
      </c>
      <c r="P1768" s="50" t="s">
        <v>32</v>
      </c>
      <c r="Q1768" s="50" t="s">
        <v>29</v>
      </c>
      <c r="R1768" s="50" t="s">
        <v>29</v>
      </c>
      <c r="S1768" s="50" t="s">
        <v>2751</v>
      </c>
      <c r="T1768" s="50" t="s">
        <v>2255</v>
      </c>
      <c r="U1768" s="50" t="s">
        <v>30</v>
      </c>
      <c r="V1768" s="50" t="str">
        <f>VLOOKUP(A1768,Register!$D$2:$N$1317,11,0)</f>
        <v>CWIP - CANE YARD ROAD &amp; DRAIN WORK</v>
      </c>
      <c r="W1768" s="50" t="s">
        <v>4063</v>
      </c>
      <c r="X1768" s="50" t="s">
        <v>2207</v>
      </c>
    </row>
    <row r="1769" spans="1:24" ht="14.1" customHeight="1" x14ac:dyDescent="0.25">
      <c r="A1769" s="50" t="str">
        <f t="shared" si="27"/>
        <v>9100000032-0</v>
      </c>
      <c r="B1769" s="57" t="s">
        <v>29</v>
      </c>
      <c r="C1769" s="50" t="s">
        <v>29</v>
      </c>
      <c r="D1769" s="50" t="s">
        <v>4062</v>
      </c>
      <c r="E1769" s="50" t="s">
        <v>2814</v>
      </c>
      <c r="F1769" s="50" t="s">
        <v>29</v>
      </c>
      <c r="G1769" s="50" t="s">
        <v>29</v>
      </c>
      <c r="H1769" s="50" t="s">
        <v>4028</v>
      </c>
      <c r="I1769" s="58">
        <v>45178</v>
      </c>
      <c r="J1769" s="50" t="s">
        <v>2816</v>
      </c>
      <c r="K1769" s="59">
        <v>64066</v>
      </c>
      <c r="L1769" s="50" t="s">
        <v>37</v>
      </c>
      <c r="M1769" s="51" t="s">
        <v>2747</v>
      </c>
      <c r="N1769" s="50" t="s">
        <v>29</v>
      </c>
      <c r="O1769" s="50" t="s">
        <v>32</v>
      </c>
      <c r="P1769" s="50" t="s">
        <v>32</v>
      </c>
      <c r="Q1769" s="50" t="s">
        <v>29</v>
      </c>
      <c r="R1769" s="50" t="s">
        <v>29</v>
      </c>
      <c r="S1769" s="50" t="s">
        <v>2751</v>
      </c>
      <c r="T1769" s="50" t="s">
        <v>2255</v>
      </c>
      <c r="U1769" s="50" t="s">
        <v>30</v>
      </c>
      <c r="V1769" s="50" t="str">
        <f>VLOOKUP(A1769,Register!$D$2:$N$1317,11,0)</f>
        <v>CWIP - CANE YARD ROAD &amp; DRAIN WORK</v>
      </c>
      <c r="W1769" s="50" t="s">
        <v>4063</v>
      </c>
      <c r="X1769" s="50" t="s">
        <v>2207</v>
      </c>
    </row>
    <row r="1770" spans="1:24" ht="14.1" customHeight="1" x14ac:dyDescent="0.25">
      <c r="A1770" s="50" t="str">
        <f t="shared" si="27"/>
        <v>9100000032-0</v>
      </c>
      <c r="B1770" s="57" t="s">
        <v>29</v>
      </c>
      <c r="C1770" s="50" t="s">
        <v>29</v>
      </c>
      <c r="D1770" s="50" t="s">
        <v>4062</v>
      </c>
      <c r="E1770" s="50" t="s">
        <v>2814</v>
      </c>
      <c r="F1770" s="50" t="s">
        <v>29</v>
      </c>
      <c r="G1770" s="50" t="s">
        <v>29</v>
      </c>
      <c r="H1770" s="50" t="s">
        <v>4028</v>
      </c>
      <c r="I1770" s="58">
        <v>45178</v>
      </c>
      <c r="J1770" s="50" t="s">
        <v>2816</v>
      </c>
      <c r="K1770" s="59">
        <v>7350</v>
      </c>
      <c r="L1770" s="50" t="s">
        <v>37</v>
      </c>
      <c r="M1770" s="51" t="s">
        <v>2747</v>
      </c>
      <c r="N1770" s="50" t="s">
        <v>29</v>
      </c>
      <c r="O1770" s="50" t="s">
        <v>32</v>
      </c>
      <c r="P1770" s="50" t="s">
        <v>32</v>
      </c>
      <c r="Q1770" s="50" t="s">
        <v>29</v>
      </c>
      <c r="R1770" s="50" t="s">
        <v>29</v>
      </c>
      <c r="S1770" s="50" t="s">
        <v>2751</v>
      </c>
      <c r="T1770" s="50" t="s">
        <v>2255</v>
      </c>
      <c r="U1770" s="50" t="s">
        <v>30</v>
      </c>
      <c r="V1770" s="50" t="str">
        <f>VLOOKUP(A1770,Register!$D$2:$N$1317,11,0)</f>
        <v>CWIP - CANE YARD ROAD &amp; DRAIN WORK</v>
      </c>
      <c r="W1770" s="50" t="s">
        <v>4063</v>
      </c>
      <c r="X1770" s="50" t="s">
        <v>2207</v>
      </c>
    </row>
    <row r="1771" spans="1:24" ht="14.1" customHeight="1" x14ac:dyDescent="0.25">
      <c r="A1771" s="50" t="str">
        <f t="shared" si="27"/>
        <v>9100000032-0</v>
      </c>
      <c r="B1771" s="57" t="s">
        <v>29</v>
      </c>
      <c r="C1771" s="50" t="s">
        <v>29</v>
      </c>
      <c r="D1771" s="50" t="s">
        <v>4062</v>
      </c>
      <c r="E1771" s="50" t="s">
        <v>2814</v>
      </c>
      <c r="F1771" s="50" t="s">
        <v>29</v>
      </c>
      <c r="G1771" s="50" t="s">
        <v>29</v>
      </c>
      <c r="H1771" s="50" t="s">
        <v>4028</v>
      </c>
      <c r="I1771" s="58">
        <v>45178</v>
      </c>
      <c r="J1771" s="50" t="s">
        <v>2816</v>
      </c>
      <c r="K1771" s="59">
        <v>5544</v>
      </c>
      <c r="L1771" s="50" t="s">
        <v>37</v>
      </c>
      <c r="M1771" s="51" t="s">
        <v>2747</v>
      </c>
      <c r="N1771" s="50" t="s">
        <v>29</v>
      </c>
      <c r="O1771" s="50" t="s">
        <v>32</v>
      </c>
      <c r="P1771" s="50" t="s">
        <v>32</v>
      </c>
      <c r="Q1771" s="50" t="s">
        <v>29</v>
      </c>
      <c r="R1771" s="50" t="s">
        <v>29</v>
      </c>
      <c r="S1771" s="50" t="s">
        <v>2751</v>
      </c>
      <c r="T1771" s="50" t="s">
        <v>2255</v>
      </c>
      <c r="U1771" s="50" t="s">
        <v>30</v>
      </c>
      <c r="V1771" s="50" t="str">
        <f>VLOOKUP(A1771,Register!$D$2:$N$1317,11,0)</f>
        <v>CWIP - CANE YARD ROAD &amp; DRAIN WORK</v>
      </c>
      <c r="W1771" s="50" t="s">
        <v>4063</v>
      </c>
      <c r="X1771" s="50" t="s">
        <v>2207</v>
      </c>
    </row>
    <row r="1772" spans="1:24" ht="14.1" customHeight="1" x14ac:dyDescent="0.25">
      <c r="A1772" s="50" t="str">
        <f t="shared" si="27"/>
        <v>9100000032-0</v>
      </c>
      <c r="B1772" s="57" t="s">
        <v>29</v>
      </c>
      <c r="C1772" s="50" t="s">
        <v>29</v>
      </c>
      <c r="D1772" s="50" t="s">
        <v>4062</v>
      </c>
      <c r="E1772" s="50" t="s">
        <v>2814</v>
      </c>
      <c r="F1772" s="50" t="s">
        <v>29</v>
      </c>
      <c r="G1772" s="50" t="s">
        <v>29</v>
      </c>
      <c r="H1772" s="50" t="s">
        <v>4028</v>
      </c>
      <c r="I1772" s="58">
        <v>45178</v>
      </c>
      <c r="J1772" s="50" t="s">
        <v>2816</v>
      </c>
      <c r="K1772" s="59">
        <v>36424.080000000002</v>
      </c>
      <c r="L1772" s="50" t="s">
        <v>37</v>
      </c>
      <c r="M1772" s="51" t="s">
        <v>2747</v>
      </c>
      <c r="N1772" s="50" t="s">
        <v>29</v>
      </c>
      <c r="O1772" s="50" t="s">
        <v>32</v>
      </c>
      <c r="P1772" s="50" t="s">
        <v>32</v>
      </c>
      <c r="Q1772" s="50" t="s">
        <v>29</v>
      </c>
      <c r="R1772" s="50" t="s">
        <v>29</v>
      </c>
      <c r="S1772" s="50" t="s">
        <v>2751</v>
      </c>
      <c r="T1772" s="50" t="s">
        <v>2255</v>
      </c>
      <c r="U1772" s="50" t="s">
        <v>30</v>
      </c>
      <c r="V1772" s="50" t="str">
        <f>VLOOKUP(A1772,Register!$D$2:$N$1317,11,0)</f>
        <v>CWIP - CANE YARD ROAD &amp; DRAIN WORK</v>
      </c>
      <c r="W1772" s="50" t="s">
        <v>4063</v>
      </c>
      <c r="X1772" s="50" t="s">
        <v>2207</v>
      </c>
    </row>
    <row r="1773" spans="1:24" ht="14.1" customHeight="1" x14ac:dyDescent="0.25">
      <c r="A1773" s="50" t="str">
        <f t="shared" si="27"/>
        <v>9100000040-0</v>
      </c>
      <c r="B1773" s="57" t="s">
        <v>29</v>
      </c>
      <c r="C1773" s="50" t="s">
        <v>29</v>
      </c>
      <c r="D1773" s="50" t="s">
        <v>4064</v>
      </c>
      <c r="E1773" s="50" t="s">
        <v>2814</v>
      </c>
      <c r="F1773" s="50" t="s">
        <v>29</v>
      </c>
      <c r="G1773" s="50" t="s">
        <v>29</v>
      </c>
      <c r="H1773" s="50" t="s">
        <v>4028</v>
      </c>
      <c r="I1773" s="58">
        <v>45236</v>
      </c>
      <c r="J1773" s="50" t="s">
        <v>2816</v>
      </c>
      <c r="K1773" s="59">
        <v>72425.100000000006</v>
      </c>
      <c r="L1773" s="50" t="s">
        <v>37</v>
      </c>
      <c r="M1773" s="51" t="s">
        <v>2747</v>
      </c>
      <c r="N1773" s="50" t="s">
        <v>29</v>
      </c>
      <c r="O1773" s="50" t="s">
        <v>32</v>
      </c>
      <c r="P1773" s="50" t="s">
        <v>32</v>
      </c>
      <c r="Q1773" s="50" t="s">
        <v>29</v>
      </c>
      <c r="R1773" s="50" t="s">
        <v>29</v>
      </c>
      <c r="S1773" s="50" t="s">
        <v>2751</v>
      </c>
      <c r="T1773" s="50" t="s">
        <v>2271</v>
      </c>
      <c r="U1773" s="50" t="s">
        <v>30</v>
      </c>
      <c r="V1773" s="50" t="str">
        <f>VLOOKUP(A1773,Register!$D$2:$N$1317,11,0)</f>
        <v>Two Room Set G+3</v>
      </c>
      <c r="W1773" s="50" t="s">
        <v>4065</v>
      </c>
      <c r="X1773" s="50" t="s">
        <v>2222</v>
      </c>
    </row>
    <row r="1774" spans="1:24" ht="14.1" customHeight="1" x14ac:dyDescent="0.25">
      <c r="A1774" s="50" t="str">
        <f t="shared" si="27"/>
        <v>9100000040-0</v>
      </c>
      <c r="B1774" s="57" t="s">
        <v>29</v>
      </c>
      <c r="C1774" s="50" t="s">
        <v>29</v>
      </c>
      <c r="D1774" s="50" t="s">
        <v>4064</v>
      </c>
      <c r="E1774" s="50" t="s">
        <v>2814</v>
      </c>
      <c r="F1774" s="50" t="s">
        <v>29</v>
      </c>
      <c r="G1774" s="50" t="s">
        <v>29</v>
      </c>
      <c r="H1774" s="50" t="s">
        <v>4028</v>
      </c>
      <c r="I1774" s="58">
        <v>45236</v>
      </c>
      <c r="J1774" s="50" t="s">
        <v>2816</v>
      </c>
      <c r="K1774" s="59">
        <v>129030.86</v>
      </c>
      <c r="L1774" s="50" t="s">
        <v>37</v>
      </c>
      <c r="M1774" s="51" t="s">
        <v>2747</v>
      </c>
      <c r="N1774" s="50" t="s">
        <v>29</v>
      </c>
      <c r="O1774" s="50" t="s">
        <v>32</v>
      </c>
      <c r="P1774" s="50" t="s">
        <v>32</v>
      </c>
      <c r="Q1774" s="50" t="s">
        <v>29</v>
      </c>
      <c r="R1774" s="50" t="s">
        <v>29</v>
      </c>
      <c r="S1774" s="50" t="s">
        <v>2751</v>
      </c>
      <c r="T1774" s="50" t="s">
        <v>2271</v>
      </c>
      <c r="U1774" s="50" t="s">
        <v>30</v>
      </c>
      <c r="V1774" s="50" t="str">
        <f>VLOOKUP(A1774,Register!$D$2:$N$1317,11,0)</f>
        <v>Two Room Set G+3</v>
      </c>
      <c r="W1774" s="50" t="s">
        <v>4065</v>
      </c>
      <c r="X1774" s="50" t="s">
        <v>2222</v>
      </c>
    </row>
    <row r="1775" spans="1:24" ht="14.1" customHeight="1" x14ac:dyDescent="0.25">
      <c r="A1775" s="50" t="str">
        <f t="shared" si="27"/>
        <v>9100000040-0</v>
      </c>
      <c r="B1775" s="57" t="s">
        <v>29</v>
      </c>
      <c r="C1775" s="50" t="s">
        <v>29</v>
      </c>
      <c r="D1775" s="50" t="s">
        <v>4064</v>
      </c>
      <c r="E1775" s="50" t="s">
        <v>2814</v>
      </c>
      <c r="F1775" s="50" t="s">
        <v>29</v>
      </c>
      <c r="G1775" s="50" t="s">
        <v>29</v>
      </c>
      <c r="H1775" s="50" t="s">
        <v>4028</v>
      </c>
      <c r="I1775" s="58">
        <v>45236</v>
      </c>
      <c r="J1775" s="50" t="s">
        <v>2816</v>
      </c>
      <c r="K1775" s="59">
        <v>234104.79</v>
      </c>
      <c r="L1775" s="50" t="s">
        <v>37</v>
      </c>
      <c r="M1775" s="51" t="s">
        <v>2747</v>
      </c>
      <c r="N1775" s="50" t="s">
        <v>29</v>
      </c>
      <c r="O1775" s="50" t="s">
        <v>32</v>
      </c>
      <c r="P1775" s="50" t="s">
        <v>32</v>
      </c>
      <c r="Q1775" s="50" t="s">
        <v>29</v>
      </c>
      <c r="R1775" s="50" t="s">
        <v>29</v>
      </c>
      <c r="S1775" s="50" t="s">
        <v>2751</v>
      </c>
      <c r="T1775" s="50" t="s">
        <v>2271</v>
      </c>
      <c r="U1775" s="50" t="s">
        <v>30</v>
      </c>
      <c r="V1775" s="50" t="str">
        <f>VLOOKUP(A1775,Register!$D$2:$N$1317,11,0)</f>
        <v>Two Room Set G+3</v>
      </c>
      <c r="W1775" s="50" t="s">
        <v>4065</v>
      </c>
      <c r="X1775" s="50" t="s">
        <v>2222</v>
      </c>
    </row>
    <row r="1776" spans="1:24" ht="14.1" customHeight="1" x14ac:dyDescent="0.25">
      <c r="A1776" s="50" t="str">
        <f t="shared" si="27"/>
        <v>9100000040-0</v>
      </c>
      <c r="B1776" s="57" t="s">
        <v>29</v>
      </c>
      <c r="C1776" s="50" t="s">
        <v>29</v>
      </c>
      <c r="D1776" s="50" t="s">
        <v>4064</v>
      </c>
      <c r="E1776" s="50" t="s">
        <v>2814</v>
      </c>
      <c r="F1776" s="50" t="s">
        <v>29</v>
      </c>
      <c r="G1776" s="50" t="s">
        <v>29</v>
      </c>
      <c r="H1776" s="50" t="s">
        <v>4028</v>
      </c>
      <c r="I1776" s="58">
        <v>45236</v>
      </c>
      <c r="J1776" s="50" t="s">
        <v>2816</v>
      </c>
      <c r="K1776" s="59">
        <v>42477.75</v>
      </c>
      <c r="L1776" s="50" t="s">
        <v>37</v>
      </c>
      <c r="M1776" s="51" t="s">
        <v>2747</v>
      </c>
      <c r="N1776" s="50" t="s">
        <v>29</v>
      </c>
      <c r="O1776" s="50" t="s">
        <v>32</v>
      </c>
      <c r="P1776" s="50" t="s">
        <v>32</v>
      </c>
      <c r="Q1776" s="50" t="s">
        <v>29</v>
      </c>
      <c r="R1776" s="50" t="s">
        <v>29</v>
      </c>
      <c r="S1776" s="50" t="s">
        <v>2751</v>
      </c>
      <c r="T1776" s="50" t="s">
        <v>2271</v>
      </c>
      <c r="U1776" s="50" t="s">
        <v>30</v>
      </c>
      <c r="V1776" s="50" t="str">
        <f>VLOOKUP(A1776,Register!$D$2:$N$1317,11,0)</f>
        <v>Two Room Set G+3</v>
      </c>
      <c r="W1776" s="50" t="s">
        <v>4065</v>
      </c>
      <c r="X1776" s="50" t="s">
        <v>2222</v>
      </c>
    </row>
    <row r="1777" spans="1:24" ht="14.1" customHeight="1" x14ac:dyDescent="0.25">
      <c r="A1777" s="50" t="str">
        <f t="shared" si="27"/>
        <v>9100000040-0</v>
      </c>
      <c r="B1777" s="57" t="s">
        <v>29</v>
      </c>
      <c r="C1777" s="50" t="s">
        <v>29</v>
      </c>
      <c r="D1777" s="50" t="s">
        <v>4064</v>
      </c>
      <c r="E1777" s="50" t="s">
        <v>2814</v>
      </c>
      <c r="F1777" s="50" t="s">
        <v>29</v>
      </c>
      <c r="G1777" s="50" t="s">
        <v>29</v>
      </c>
      <c r="H1777" s="50" t="s">
        <v>4028</v>
      </c>
      <c r="I1777" s="58">
        <v>45236</v>
      </c>
      <c r="J1777" s="50" t="s">
        <v>2816</v>
      </c>
      <c r="K1777" s="59">
        <v>21550.04</v>
      </c>
      <c r="L1777" s="50" t="s">
        <v>37</v>
      </c>
      <c r="M1777" s="51" t="s">
        <v>2747</v>
      </c>
      <c r="N1777" s="50" t="s">
        <v>29</v>
      </c>
      <c r="O1777" s="50" t="s">
        <v>32</v>
      </c>
      <c r="P1777" s="50" t="s">
        <v>32</v>
      </c>
      <c r="Q1777" s="50" t="s">
        <v>29</v>
      </c>
      <c r="R1777" s="50" t="s">
        <v>29</v>
      </c>
      <c r="S1777" s="50" t="s">
        <v>2751</v>
      </c>
      <c r="T1777" s="50" t="s">
        <v>2271</v>
      </c>
      <c r="U1777" s="50" t="s">
        <v>30</v>
      </c>
      <c r="V1777" s="50" t="str">
        <f>VLOOKUP(A1777,Register!$D$2:$N$1317,11,0)</f>
        <v>Two Room Set G+3</v>
      </c>
      <c r="W1777" s="50" t="s">
        <v>4065</v>
      </c>
      <c r="X1777" s="50" t="s">
        <v>2222</v>
      </c>
    </row>
    <row r="1778" spans="1:24" ht="14.1" customHeight="1" x14ac:dyDescent="0.25">
      <c r="A1778" s="50" t="str">
        <f t="shared" si="27"/>
        <v>9100000040-0</v>
      </c>
      <c r="B1778" s="57" t="s">
        <v>29</v>
      </c>
      <c r="C1778" s="50" t="s">
        <v>29</v>
      </c>
      <c r="D1778" s="50" t="s">
        <v>4064</v>
      </c>
      <c r="E1778" s="50" t="s">
        <v>2814</v>
      </c>
      <c r="F1778" s="50" t="s">
        <v>29</v>
      </c>
      <c r="G1778" s="50" t="s">
        <v>29</v>
      </c>
      <c r="H1778" s="50" t="s">
        <v>4028</v>
      </c>
      <c r="I1778" s="58">
        <v>45236</v>
      </c>
      <c r="J1778" s="50" t="s">
        <v>2816</v>
      </c>
      <c r="K1778" s="59">
        <v>1488.55</v>
      </c>
      <c r="L1778" s="50" t="s">
        <v>37</v>
      </c>
      <c r="M1778" s="51" t="s">
        <v>2747</v>
      </c>
      <c r="N1778" s="50" t="s">
        <v>29</v>
      </c>
      <c r="O1778" s="50" t="s">
        <v>32</v>
      </c>
      <c r="P1778" s="50" t="s">
        <v>32</v>
      </c>
      <c r="Q1778" s="50" t="s">
        <v>29</v>
      </c>
      <c r="R1778" s="50" t="s">
        <v>29</v>
      </c>
      <c r="S1778" s="50" t="s">
        <v>2751</v>
      </c>
      <c r="T1778" s="50" t="s">
        <v>2271</v>
      </c>
      <c r="U1778" s="50" t="s">
        <v>30</v>
      </c>
      <c r="V1778" s="50" t="str">
        <f>VLOOKUP(A1778,Register!$D$2:$N$1317,11,0)</f>
        <v>Two Room Set G+3</v>
      </c>
      <c r="W1778" s="50" t="s">
        <v>4065</v>
      </c>
      <c r="X1778" s="50" t="s">
        <v>2222</v>
      </c>
    </row>
    <row r="1779" spans="1:24" ht="14.1" customHeight="1" x14ac:dyDescent="0.25">
      <c r="A1779" s="50" t="str">
        <f t="shared" si="27"/>
        <v>9100000040-0</v>
      </c>
      <c r="B1779" s="57" t="s">
        <v>29</v>
      </c>
      <c r="C1779" s="50" t="s">
        <v>29</v>
      </c>
      <c r="D1779" s="50" t="s">
        <v>4064</v>
      </c>
      <c r="E1779" s="50" t="s">
        <v>2814</v>
      </c>
      <c r="F1779" s="50" t="s">
        <v>29</v>
      </c>
      <c r="G1779" s="50" t="s">
        <v>29</v>
      </c>
      <c r="H1779" s="50" t="s">
        <v>4028</v>
      </c>
      <c r="I1779" s="58">
        <v>45236</v>
      </c>
      <c r="J1779" s="50" t="s">
        <v>2816</v>
      </c>
      <c r="K1779" s="59">
        <v>8534.2199999999993</v>
      </c>
      <c r="L1779" s="50" t="s">
        <v>37</v>
      </c>
      <c r="M1779" s="51" t="s">
        <v>2747</v>
      </c>
      <c r="N1779" s="50" t="s">
        <v>29</v>
      </c>
      <c r="O1779" s="50" t="s">
        <v>32</v>
      </c>
      <c r="P1779" s="50" t="s">
        <v>32</v>
      </c>
      <c r="Q1779" s="50" t="s">
        <v>29</v>
      </c>
      <c r="R1779" s="50" t="s">
        <v>29</v>
      </c>
      <c r="S1779" s="50" t="s">
        <v>2751</v>
      </c>
      <c r="T1779" s="50" t="s">
        <v>2271</v>
      </c>
      <c r="U1779" s="50" t="s">
        <v>30</v>
      </c>
      <c r="V1779" s="50" t="str">
        <f>VLOOKUP(A1779,Register!$D$2:$N$1317,11,0)</f>
        <v>Two Room Set G+3</v>
      </c>
      <c r="W1779" s="50" t="s">
        <v>4065</v>
      </c>
      <c r="X1779" s="50" t="s">
        <v>2222</v>
      </c>
    </row>
    <row r="1780" spans="1:24" ht="14.1" customHeight="1" x14ac:dyDescent="0.25">
      <c r="A1780" s="50" t="str">
        <f t="shared" si="27"/>
        <v>9100000040-0</v>
      </c>
      <c r="B1780" s="57" t="s">
        <v>29</v>
      </c>
      <c r="C1780" s="50" t="s">
        <v>29</v>
      </c>
      <c r="D1780" s="50" t="s">
        <v>4064</v>
      </c>
      <c r="E1780" s="50" t="s">
        <v>2814</v>
      </c>
      <c r="F1780" s="50" t="s">
        <v>29</v>
      </c>
      <c r="G1780" s="50" t="s">
        <v>29</v>
      </c>
      <c r="H1780" s="50" t="s">
        <v>4028</v>
      </c>
      <c r="I1780" s="58">
        <v>45236</v>
      </c>
      <c r="J1780" s="50" t="s">
        <v>2816</v>
      </c>
      <c r="K1780" s="59">
        <v>2486.48</v>
      </c>
      <c r="L1780" s="50" t="s">
        <v>37</v>
      </c>
      <c r="M1780" s="51" t="s">
        <v>2747</v>
      </c>
      <c r="N1780" s="50" t="s">
        <v>29</v>
      </c>
      <c r="O1780" s="50" t="s">
        <v>32</v>
      </c>
      <c r="P1780" s="50" t="s">
        <v>32</v>
      </c>
      <c r="Q1780" s="50" t="s">
        <v>29</v>
      </c>
      <c r="R1780" s="50" t="s">
        <v>29</v>
      </c>
      <c r="S1780" s="50" t="s">
        <v>2751</v>
      </c>
      <c r="T1780" s="50" t="s">
        <v>2271</v>
      </c>
      <c r="U1780" s="50" t="s">
        <v>30</v>
      </c>
      <c r="V1780" s="50" t="str">
        <f>VLOOKUP(A1780,Register!$D$2:$N$1317,11,0)</f>
        <v>Two Room Set G+3</v>
      </c>
      <c r="W1780" s="50" t="s">
        <v>4065</v>
      </c>
      <c r="X1780" s="50" t="s">
        <v>2222</v>
      </c>
    </row>
    <row r="1781" spans="1:24" ht="14.1" customHeight="1" x14ac:dyDescent="0.25">
      <c r="A1781" s="50" t="str">
        <f t="shared" si="27"/>
        <v>9100000040-0</v>
      </c>
      <c r="B1781" s="57" t="s">
        <v>29</v>
      </c>
      <c r="C1781" s="50" t="s">
        <v>29</v>
      </c>
      <c r="D1781" s="50" t="s">
        <v>4064</v>
      </c>
      <c r="E1781" s="50" t="s">
        <v>2814</v>
      </c>
      <c r="F1781" s="50" t="s">
        <v>29</v>
      </c>
      <c r="G1781" s="50" t="s">
        <v>29</v>
      </c>
      <c r="H1781" s="50" t="s">
        <v>4028</v>
      </c>
      <c r="I1781" s="58">
        <v>45236</v>
      </c>
      <c r="J1781" s="50" t="s">
        <v>2816</v>
      </c>
      <c r="K1781" s="59">
        <v>911.3</v>
      </c>
      <c r="L1781" s="50" t="s">
        <v>37</v>
      </c>
      <c r="M1781" s="51" t="s">
        <v>2747</v>
      </c>
      <c r="N1781" s="50" t="s">
        <v>29</v>
      </c>
      <c r="O1781" s="50" t="s">
        <v>32</v>
      </c>
      <c r="P1781" s="50" t="s">
        <v>32</v>
      </c>
      <c r="Q1781" s="50" t="s">
        <v>29</v>
      </c>
      <c r="R1781" s="50" t="s">
        <v>29</v>
      </c>
      <c r="S1781" s="50" t="s">
        <v>2751</v>
      </c>
      <c r="T1781" s="50" t="s">
        <v>2271</v>
      </c>
      <c r="U1781" s="50" t="s">
        <v>30</v>
      </c>
      <c r="V1781" s="50" t="str">
        <f>VLOOKUP(A1781,Register!$D$2:$N$1317,11,0)</f>
        <v>Two Room Set G+3</v>
      </c>
      <c r="W1781" s="50" t="s">
        <v>4065</v>
      </c>
      <c r="X1781" s="50" t="s">
        <v>2222</v>
      </c>
    </row>
    <row r="1782" spans="1:24" ht="14.1" customHeight="1" x14ac:dyDescent="0.25">
      <c r="A1782" s="50" t="str">
        <f t="shared" si="27"/>
        <v>9100000040-0</v>
      </c>
      <c r="B1782" s="57" t="s">
        <v>29</v>
      </c>
      <c r="C1782" s="50" t="s">
        <v>29</v>
      </c>
      <c r="D1782" s="50" t="s">
        <v>4064</v>
      </c>
      <c r="E1782" s="50" t="s">
        <v>2814</v>
      </c>
      <c r="F1782" s="50" t="s">
        <v>29</v>
      </c>
      <c r="G1782" s="50" t="s">
        <v>29</v>
      </c>
      <c r="H1782" s="50" t="s">
        <v>4028</v>
      </c>
      <c r="I1782" s="58">
        <v>45236</v>
      </c>
      <c r="J1782" s="50" t="s">
        <v>2816</v>
      </c>
      <c r="K1782" s="59">
        <v>4066.13</v>
      </c>
      <c r="L1782" s="50" t="s">
        <v>37</v>
      </c>
      <c r="M1782" s="51" t="s">
        <v>2747</v>
      </c>
      <c r="N1782" s="50" t="s">
        <v>29</v>
      </c>
      <c r="O1782" s="50" t="s">
        <v>32</v>
      </c>
      <c r="P1782" s="50" t="s">
        <v>32</v>
      </c>
      <c r="Q1782" s="50" t="s">
        <v>29</v>
      </c>
      <c r="R1782" s="50" t="s">
        <v>29</v>
      </c>
      <c r="S1782" s="50" t="s">
        <v>2751</v>
      </c>
      <c r="T1782" s="50" t="s">
        <v>2271</v>
      </c>
      <c r="U1782" s="50" t="s">
        <v>30</v>
      </c>
      <c r="V1782" s="50" t="str">
        <f>VLOOKUP(A1782,Register!$D$2:$N$1317,11,0)</f>
        <v>Two Room Set G+3</v>
      </c>
      <c r="W1782" s="50" t="s">
        <v>4065</v>
      </c>
      <c r="X1782" s="50" t="s">
        <v>2222</v>
      </c>
    </row>
    <row r="1783" spans="1:24" ht="14.1" customHeight="1" x14ac:dyDescent="0.25">
      <c r="A1783" s="50" t="str">
        <f t="shared" si="27"/>
        <v>9100000040-0</v>
      </c>
      <c r="B1783" s="57" t="s">
        <v>29</v>
      </c>
      <c r="C1783" s="50" t="s">
        <v>29</v>
      </c>
      <c r="D1783" s="50" t="s">
        <v>4064</v>
      </c>
      <c r="E1783" s="50" t="s">
        <v>2814</v>
      </c>
      <c r="F1783" s="50" t="s">
        <v>29</v>
      </c>
      <c r="G1783" s="50" t="s">
        <v>29</v>
      </c>
      <c r="H1783" s="50" t="s">
        <v>4028</v>
      </c>
      <c r="I1783" s="58">
        <v>45236</v>
      </c>
      <c r="J1783" s="50" t="s">
        <v>2816</v>
      </c>
      <c r="K1783" s="59">
        <v>1749.67</v>
      </c>
      <c r="L1783" s="50" t="s">
        <v>37</v>
      </c>
      <c r="M1783" s="51" t="s">
        <v>2747</v>
      </c>
      <c r="N1783" s="50" t="s">
        <v>29</v>
      </c>
      <c r="O1783" s="50" t="s">
        <v>32</v>
      </c>
      <c r="P1783" s="50" t="s">
        <v>32</v>
      </c>
      <c r="Q1783" s="50" t="s">
        <v>29</v>
      </c>
      <c r="R1783" s="50" t="s">
        <v>29</v>
      </c>
      <c r="S1783" s="50" t="s">
        <v>2751</v>
      </c>
      <c r="T1783" s="50" t="s">
        <v>2271</v>
      </c>
      <c r="U1783" s="50" t="s">
        <v>30</v>
      </c>
      <c r="V1783" s="50" t="str">
        <f>VLOOKUP(A1783,Register!$D$2:$N$1317,11,0)</f>
        <v>Two Room Set G+3</v>
      </c>
      <c r="W1783" s="50" t="s">
        <v>4065</v>
      </c>
      <c r="X1783" s="50" t="s">
        <v>2222</v>
      </c>
    </row>
    <row r="1784" spans="1:24" ht="14.1" customHeight="1" x14ac:dyDescent="0.25">
      <c r="A1784" s="50" t="str">
        <f t="shared" si="27"/>
        <v>9100000040-0</v>
      </c>
      <c r="B1784" s="57" t="s">
        <v>29</v>
      </c>
      <c r="C1784" s="50" t="s">
        <v>29</v>
      </c>
      <c r="D1784" s="50" t="s">
        <v>4064</v>
      </c>
      <c r="E1784" s="50" t="s">
        <v>2814</v>
      </c>
      <c r="F1784" s="50" t="s">
        <v>29</v>
      </c>
      <c r="G1784" s="50" t="s">
        <v>29</v>
      </c>
      <c r="H1784" s="50" t="s">
        <v>4028</v>
      </c>
      <c r="I1784" s="58">
        <v>45236</v>
      </c>
      <c r="J1784" s="50" t="s">
        <v>2816</v>
      </c>
      <c r="K1784" s="59">
        <v>10471.01</v>
      </c>
      <c r="L1784" s="50" t="s">
        <v>37</v>
      </c>
      <c r="M1784" s="51" t="s">
        <v>2747</v>
      </c>
      <c r="N1784" s="50" t="s">
        <v>29</v>
      </c>
      <c r="O1784" s="50" t="s">
        <v>32</v>
      </c>
      <c r="P1784" s="50" t="s">
        <v>32</v>
      </c>
      <c r="Q1784" s="50" t="s">
        <v>29</v>
      </c>
      <c r="R1784" s="50" t="s">
        <v>29</v>
      </c>
      <c r="S1784" s="50" t="s">
        <v>2751</v>
      </c>
      <c r="T1784" s="50" t="s">
        <v>2271</v>
      </c>
      <c r="U1784" s="50" t="s">
        <v>30</v>
      </c>
      <c r="V1784" s="50" t="str">
        <f>VLOOKUP(A1784,Register!$D$2:$N$1317,11,0)</f>
        <v>Two Room Set G+3</v>
      </c>
      <c r="W1784" s="50" t="s">
        <v>4065</v>
      </c>
      <c r="X1784" s="50" t="s">
        <v>2222</v>
      </c>
    </row>
    <row r="1785" spans="1:24" ht="14.1" customHeight="1" x14ac:dyDescent="0.25">
      <c r="A1785" s="50" t="str">
        <f t="shared" si="27"/>
        <v>9100000040-0</v>
      </c>
      <c r="B1785" s="57" t="s">
        <v>29</v>
      </c>
      <c r="C1785" s="50" t="s">
        <v>29</v>
      </c>
      <c r="D1785" s="50" t="s">
        <v>4064</v>
      </c>
      <c r="E1785" s="50" t="s">
        <v>2814</v>
      </c>
      <c r="F1785" s="50" t="s">
        <v>29</v>
      </c>
      <c r="G1785" s="50" t="s">
        <v>29</v>
      </c>
      <c r="H1785" s="50" t="s">
        <v>4028</v>
      </c>
      <c r="I1785" s="58">
        <v>45236</v>
      </c>
      <c r="J1785" s="50" t="s">
        <v>2816</v>
      </c>
      <c r="K1785" s="59">
        <v>1712.55</v>
      </c>
      <c r="L1785" s="50" t="s">
        <v>37</v>
      </c>
      <c r="M1785" s="51" t="s">
        <v>2747</v>
      </c>
      <c r="N1785" s="50" t="s">
        <v>29</v>
      </c>
      <c r="O1785" s="50" t="s">
        <v>32</v>
      </c>
      <c r="P1785" s="50" t="s">
        <v>32</v>
      </c>
      <c r="Q1785" s="50" t="s">
        <v>29</v>
      </c>
      <c r="R1785" s="50" t="s">
        <v>29</v>
      </c>
      <c r="S1785" s="50" t="s">
        <v>2751</v>
      </c>
      <c r="T1785" s="50" t="s">
        <v>2271</v>
      </c>
      <c r="U1785" s="50" t="s">
        <v>30</v>
      </c>
      <c r="V1785" s="50" t="str">
        <f>VLOOKUP(A1785,Register!$D$2:$N$1317,11,0)</f>
        <v>Two Room Set G+3</v>
      </c>
      <c r="W1785" s="50" t="s">
        <v>4065</v>
      </c>
      <c r="X1785" s="50" t="s">
        <v>2222</v>
      </c>
    </row>
    <row r="1786" spans="1:24" ht="14.1" customHeight="1" x14ac:dyDescent="0.25">
      <c r="A1786" s="50" t="str">
        <f t="shared" si="27"/>
        <v>9100000040-0</v>
      </c>
      <c r="B1786" s="57" t="s">
        <v>29</v>
      </c>
      <c r="C1786" s="50" t="s">
        <v>29</v>
      </c>
      <c r="D1786" s="50" t="s">
        <v>4064</v>
      </c>
      <c r="E1786" s="50" t="s">
        <v>2814</v>
      </c>
      <c r="F1786" s="50" t="s">
        <v>29</v>
      </c>
      <c r="G1786" s="50" t="s">
        <v>29</v>
      </c>
      <c r="H1786" s="50" t="s">
        <v>4028</v>
      </c>
      <c r="I1786" s="58">
        <v>45236</v>
      </c>
      <c r="J1786" s="50" t="s">
        <v>2816</v>
      </c>
      <c r="K1786" s="59">
        <v>4079.55</v>
      </c>
      <c r="L1786" s="50" t="s">
        <v>37</v>
      </c>
      <c r="M1786" s="51" t="s">
        <v>2747</v>
      </c>
      <c r="N1786" s="50" t="s">
        <v>29</v>
      </c>
      <c r="O1786" s="50" t="s">
        <v>32</v>
      </c>
      <c r="P1786" s="50" t="s">
        <v>32</v>
      </c>
      <c r="Q1786" s="50" t="s">
        <v>29</v>
      </c>
      <c r="R1786" s="50" t="s">
        <v>29</v>
      </c>
      <c r="S1786" s="50" t="s">
        <v>2751</v>
      </c>
      <c r="T1786" s="50" t="s">
        <v>2271</v>
      </c>
      <c r="U1786" s="50" t="s">
        <v>30</v>
      </c>
      <c r="V1786" s="50" t="str">
        <f>VLOOKUP(A1786,Register!$D$2:$N$1317,11,0)</f>
        <v>Two Room Set G+3</v>
      </c>
      <c r="W1786" s="50" t="s">
        <v>4065</v>
      </c>
      <c r="X1786" s="50" t="s">
        <v>2222</v>
      </c>
    </row>
    <row r="1787" spans="1:24" ht="14.1" customHeight="1" x14ac:dyDescent="0.25">
      <c r="A1787" s="50" t="str">
        <f t="shared" si="27"/>
        <v>9100000025-0</v>
      </c>
      <c r="B1787" s="57" t="s">
        <v>29</v>
      </c>
      <c r="C1787" s="50" t="s">
        <v>29</v>
      </c>
      <c r="D1787" s="50" t="s">
        <v>4066</v>
      </c>
      <c r="E1787" s="50" t="s">
        <v>2814</v>
      </c>
      <c r="F1787" s="50" t="s">
        <v>29</v>
      </c>
      <c r="G1787" s="50" t="s">
        <v>29</v>
      </c>
      <c r="H1787" s="50" t="s">
        <v>4028</v>
      </c>
      <c r="I1787" s="58">
        <v>45209</v>
      </c>
      <c r="J1787" s="50" t="s">
        <v>2816</v>
      </c>
      <c r="K1787" s="59">
        <v>92500</v>
      </c>
      <c r="L1787" s="50" t="s">
        <v>37</v>
      </c>
      <c r="M1787" s="51" t="s">
        <v>2747</v>
      </c>
      <c r="N1787" s="50" t="s">
        <v>29</v>
      </c>
      <c r="O1787" s="50" t="s">
        <v>32</v>
      </c>
      <c r="P1787" s="50" t="s">
        <v>32</v>
      </c>
      <c r="Q1787" s="50" t="s">
        <v>29</v>
      </c>
      <c r="R1787" s="50" t="s">
        <v>29</v>
      </c>
      <c r="S1787" s="50" t="s">
        <v>2751</v>
      </c>
      <c r="T1787" s="50" t="s">
        <v>2238</v>
      </c>
      <c r="U1787" s="50" t="s">
        <v>30</v>
      </c>
      <c r="V1787" s="50" t="str">
        <f>VLOOKUP(A1787,Register!$D$2:$N$1317,11,0)</f>
        <v>CWIP - SWAMI NARAYAN HALL</v>
      </c>
      <c r="W1787" s="50" t="s">
        <v>4067</v>
      </c>
      <c r="X1787" s="50" t="s">
        <v>1192</v>
      </c>
    </row>
    <row r="1788" spans="1:24" ht="14.1" customHeight="1" x14ac:dyDescent="0.25">
      <c r="A1788" s="50" t="str">
        <f t="shared" si="27"/>
        <v>9100000025-0</v>
      </c>
      <c r="B1788" s="57" t="s">
        <v>29</v>
      </c>
      <c r="C1788" s="50" t="s">
        <v>29</v>
      </c>
      <c r="D1788" s="50" t="s">
        <v>4066</v>
      </c>
      <c r="E1788" s="50" t="s">
        <v>2814</v>
      </c>
      <c r="F1788" s="50" t="s">
        <v>29</v>
      </c>
      <c r="G1788" s="50" t="s">
        <v>29</v>
      </c>
      <c r="H1788" s="50" t="s">
        <v>4028</v>
      </c>
      <c r="I1788" s="58">
        <v>45209</v>
      </c>
      <c r="J1788" s="50" t="s">
        <v>2816</v>
      </c>
      <c r="K1788" s="59">
        <v>92500</v>
      </c>
      <c r="L1788" s="50" t="s">
        <v>37</v>
      </c>
      <c r="M1788" s="51" t="s">
        <v>2747</v>
      </c>
      <c r="N1788" s="50" t="s">
        <v>29</v>
      </c>
      <c r="O1788" s="50" t="s">
        <v>32</v>
      </c>
      <c r="P1788" s="50" t="s">
        <v>32</v>
      </c>
      <c r="Q1788" s="50" t="s">
        <v>29</v>
      </c>
      <c r="R1788" s="50" t="s">
        <v>29</v>
      </c>
      <c r="S1788" s="50" t="s">
        <v>2751</v>
      </c>
      <c r="T1788" s="50" t="s">
        <v>2238</v>
      </c>
      <c r="U1788" s="50" t="s">
        <v>30</v>
      </c>
      <c r="V1788" s="50" t="str">
        <f>VLOOKUP(A1788,Register!$D$2:$N$1317,11,0)</f>
        <v>CWIP - SWAMI NARAYAN HALL</v>
      </c>
      <c r="W1788" s="50" t="s">
        <v>4067</v>
      </c>
      <c r="X1788" s="50" t="s">
        <v>1192</v>
      </c>
    </row>
    <row r="1789" spans="1:24" ht="14.1" customHeight="1" x14ac:dyDescent="0.25">
      <c r="A1789" s="50" t="str">
        <f t="shared" si="27"/>
        <v>9100000025-0</v>
      </c>
      <c r="B1789" s="57" t="s">
        <v>29</v>
      </c>
      <c r="C1789" s="50" t="s">
        <v>29</v>
      </c>
      <c r="D1789" s="50" t="s">
        <v>4066</v>
      </c>
      <c r="E1789" s="50" t="s">
        <v>2814</v>
      </c>
      <c r="F1789" s="50" t="s">
        <v>29</v>
      </c>
      <c r="G1789" s="50" t="s">
        <v>29</v>
      </c>
      <c r="H1789" s="50" t="s">
        <v>4028</v>
      </c>
      <c r="I1789" s="58">
        <v>45209</v>
      </c>
      <c r="J1789" s="50" t="s">
        <v>2816</v>
      </c>
      <c r="K1789" s="59">
        <v>42000</v>
      </c>
      <c r="L1789" s="50" t="s">
        <v>37</v>
      </c>
      <c r="M1789" s="51" t="s">
        <v>2747</v>
      </c>
      <c r="N1789" s="50" t="s">
        <v>29</v>
      </c>
      <c r="O1789" s="50" t="s">
        <v>32</v>
      </c>
      <c r="P1789" s="50" t="s">
        <v>32</v>
      </c>
      <c r="Q1789" s="50" t="s">
        <v>29</v>
      </c>
      <c r="R1789" s="50" t="s">
        <v>29</v>
      </c>
      <c r="S1789" s="50" t="s">
        <v>2751</v>
      </c>
      <c r="T1789" s="50" t="s">
        <v>2238</v>
      </c>
      <c r="U1789" s="50" t="s">
        <v>30</v>
      </c>
      <c r="V1789" s="50" t="str">
        <f>VLOOKUP(A1789,Register!$D$2:$N$1317,11,0)</f>
        <v>CWIP - SWAMI NARAYAN HALL</v>
      </c>
      <c r="W1789" s="50" t="s">
        <v>4067</v>
      </c>
      <c r="X1789" s="50" t="s">
        <v>1192</v>
      </c>
    </row>
    <row r="1790" spans="1:24" ht="14.1" customHeight="1" x14ac:dyDescent="0.25">
      <c r="A1790" s="50" t="str">
        <f t="shared" si="27"/>
        <v>9100000025-0</v>
      </c>
      <c r="B1790" s="57" t="s">
        <v>29</v>
      </c>
      <c r="C1790" s="50" t="s">
        <v>29</v>
      </c>
      <c r="D1790" s="50" t="s">
        <v>4066</v>
      </c>
      <c r="E1790" s="50" t="s">
        <v>2814</v>
      </c>
      <c r="F1790" s="50" t="s">
        <v>29</v>
      </c>
      <c r="G1790" s="50" t="s">
        <v>29</v>
      </c>
      <c r="H1790" s="50" t="s">
        <v>4028</v>
      </c>
      <c r="I1790" s="58">
        <v>45209</v>
      </c>
      <c r="J1790" s="50" t="s">
        <v>2816</v>
      </c>
      <c r="K1790" s="59">
        <v>78000</v>
      </c>
      <c r="L1790" s="50" t="s">
        <v>37</v>
      </c>
      <c r="M1790" s="51" t="s">
        <v>2747</v>
      </c>
      <c r="N1790" s="50" t="s">
        <v>29</v>
      </c>
      <c r="O1790" s="50" t="s">
        <v>32</v>
      </c>
      <c r="P1790" s="50" t="s">
        <v>32</v>
      </c>
      <c r="Q1790" s="50" t="s">
        <v>29</v>
      </c>
      <c r="R1790" s="50" t="s">
        <v>29</v>
      </c>
      <c r="S1790" s="50" t="s">
        <v>2751</v>
      </c>
      <c r="T1790" s="50" t="s">
        <v>2238</v>
      </c>
      <c r="U1790" s="50" t="s">
        <v>30</v>
      </c>
      <c r="V1790" s="50" t="str">
        <f>VLOOKUP(A1790,Register!$D$2:$N$1317,11,0)</f>
        <v>CWIP - SWAMI NARAYAN HALL</v>
      </c>
      <c r="W1790" s="50" t="s">
        <v>4067</v>
      </c>
      <c r="X1790" s="50" t="s">
        <v>1192</v>
      </c>
    </row>
    <row r="1791" spans="1:24" ht="14.1" customHeight="1" x14ac:dyDescent="0.25">
      <c r="A1791" s="50" t="str">
        <f t="shared" si="27"/>
        <v>9100000025-0</v>
      </c>
      <c r="B1791" s="57" t="s">
        <v>29</v>
      </c>
      <c r="C1791" s="50" t="s">
        <v>29</v>
      </c>
      <c r="D1791" s="50" t="s">
        <v>4066</v>
      </c>
      <c r="E1791" s="50" t="s">
        <v>2814</v>
      </c>
      <c r="F1791" s="50" t="s">
        <v>29</v>
      </c>
      <c r="G1791" s="50" t="s">
        <v>29</v>
      </c>
      <c r="H1791" s="50" t="s">
        <v>4028</v>
      </c>
      <c r="I1791" s="58">
        <v>45209</v>
      </c>
      <c r="J1791" s="50" t="s">
        <v>2816</v>
      </c>
      <c r="K1791" s="59">
        <v>78000</v>
      </c>
      <c r="L1791" s="50" t="s">
        <v>37</v>
      </c>
      <c r="M1791" s="51" t="s">
        <v>2747</v>
      </c>
      <c r="N1791" s="50" t="s">
        <v>29</v>
      </c>
      <c r="O1791" s="50" t="s">
        <v>32</v>
      </c>
      <c r="P1791" s="50" t="s">
        <v>32</v>
      </c>
      <c r="Q1791" s="50" t="s">
        <v>29</v>
      </c>
      <c r="R1791" s="50" t="s">
        <v>29</v>
      </c>
      <c r="S1791" s="50" t="s">
        <v>2751</v>
      </c>
      <c r="T1791" s="50" t="s">
        <v>2238</v>
      </c>
      <c r="U1791" s="50" t="s">
        <v>30</v>
      </c>
      <c r="V1791" s="50" t="str">
        <f>VLOOKUP(A1791,Register!$D$2:$N$1317,11,0)</f>
        <v>CWIP - SWAMI NARAYAN HALL</v>
      </c>
      <c r="W1791" s="50" t="s">
        <v>4067</v>
      </c>
      <c r="X1791" s="50" t="s">
        <v>1192</v>
      </c>
    </row>
    <row r="1792" spans="1:24" ht="14.1" customHeight="1" x14ac:dyDescent="0.25">
      <c r="A1792" s="50" t="str">
        <f t="shared" si="27"/>
        <v>9100000025-0</v>
      </c>
      <c r="B1792" s="57" t="s">
        <v>29</v>
      </c>
      <c r="C1792" s="50" t="s">
        <v>29</v>
      </c>
      <c r="D1792" s="50" t="s">
        <v>4066</v>
      </c>
      <c r="E1792" s="50" t="s">
        <v>2814</v>
      </c>
      <c r="F1792" s="50" t="s">
        <v>29</v>
      </c>
      <c r="G1792" s="50" t="s">
        <v>29</v>
      </c>
      <c r="H1792" s="50" t="s">
        <v>4028</v>
      </c>
      <c r="I1792" s="58">
        <v>45209</v>
      </c>
      <c r="J1792" s="50" t="s">
        <v>2816</v>
      </c>
      <c r="K1792" s="59">
        <v>215600</v>
      </c>
      <c r="L1792" s="50" t="s">
        <v>37</v>
      </c>
      <c r="M1792" s="51" t="s">
        <v>2747</v>
      </c>
      <c r="N1792" s="50" t="s">
        <v>29</v>
      </c>
      <c r="O1792" s="50" t="s">
        <v>32</v>
      </c>
      <c r="P1792" s="50" t="s">
        <v>32</v>
      </c>
      <c r="Q1792" s="50" t="s">
        <v>29</v>
      </c>
      <c r="R1792" s="50" t="s">
        <v>29</v>
      </c>
      <c r="S1792" s="50" t="s">
        <v>2751</v>
      </c>
      <c r="T1792" s="50" t="s">
        <v>2238</v>
      </c>
      <c r="U1792" s="50" t="s">
        <v>30</v>
      </c>
      <c r="V1792" s="50" t="str">
        <f>VLOOKUP(A1792,Register!$D$2:$N$1317,11,0)</f>
        <v>CWIP - SWAMI NARAYAN HALL</v>
      </c>
      <c r="W1792" s="50" t="s">
        <v>4067</v>
      </c>
      <c r="X1792" s="50" t="s">
        <v>1192</v>
      </c>
    </row>
    <row r="1793" spans="1:24" ht="14.1" customHeight="1" x14ac:dyDescent="0.25">
      <c r="A1793" s="50" t="str">
        <f t="shared" si="27"/>
        <v>9100000025-0</v>
      </c>
      <c r="B1793" s="57" t="s">
        <v>29</v>
      </c>
      <c r="C1793" s="50" t="s">
        <v>29</v>
      </c>
      <c r="D1793" s="50" t="s">
        <v>4066</v>
      </c>
      <c r="E1793" s="50" t="s">
        <v>2814</v>
      </c>
      <c r="F1793" s="50" t="s">
        <v>29</v>
      </c>
      <c r="G1793" s="50" t="s">
        <v>29</v>
      </c>
      <c r="H1793" s="50" t="s">
        <v>4028</v>
      </c>
      <c r="I1793" s="58">
        <v>45209</v>
      </c>
      <c r="J1793" s="50" t="s">
        <v>2816</v>
      </c>
      <c r="K1793" s="59">
        <v>420000</v>
      </c>
      <c r="L1793" s="50" t="s">
        <v>37</v>
      </c>
      <c r="M1793" s="51" t="s">
        <v>2747</v>
      </c>
      <c r="N1793" s="50" t="s">
        <v>29</v>
      </c>
      <c r="O1793" s="50" t="s">
        <v>32</v>
      </c>
      <c r="P1793" s="50" t="s">
        <v>32</v>
      </c>
      <c r="Q1793" s="50" t="s">
        <v>29</v>
      </c>
      <c r="R1793" s="50" t="s">
        <v>29</v>
      </c>
      <c r="S1793" s="50" t="s">
        <v>2751</v>
      </c>
      <c r="T1793" s="50" t="s">
        <v>2238</v>
      </c>
      <c r="U1793" s="50" t="s">
        <v>30</v>
      </c>
      <c r="V1793" s="50" t="str">
        <f>VLOOKUP(A1793,Register!$D$2:$N$1317,11,0)</f>
        <v>CWIP - SWAMI NARAYAN HALL</v>
      </c>
      <c r="W1793" s="50" t="s">
        <v>4067</v>
      </c>
      <c r="X1793" s="50" t="s">
        <v>1192</v>
      </c>
    </row>
    <row r="1794" spans="1:24" ht="14.1" customHeight="1" x14ac:dyDescent="0.25">
      <c r="A1794" s="50" t="str">
        <f t="shared" si="27"/>
        <v>9100000025-0</v>
      </c>
      <c r="B1794" s="57" t="s">
        <v>29</v>
      </c>
      <c r="C1794" s="50" t="s">
        <v>29</v>
      </c>
      <c r="D1794" s="50" t="s">
        <v>4066</v>
      </c>
      <c r="E1794" s="50" t="s">
        <v>2814</v>
      </c>
      <c r="F1794" s="50" t="s">
        <v>29</v>
      </c>
      <c r="G1794" s="50" t="s">
        <v>29</v>
      </c>
      <c r="H1794" s="50" t="s">
        <v>4028</v>
      </c>
      <c r="I1794" s="58">
        <v>45209</v>
      </c>
      <c r="J1794" s="50" t="s">
        <v>2816</v>
      </c>
      <c r="K1794" s="59">
        <v>693.75</v>
      </c>
      <c r="L1794" s="50" t="s">
        <v>37</v>
      </c>
      <c r="M1794" s="51" t="s">
        <v>2747</v>
      </c>
      <c r="N1794" s="50" t="s">
        <v>29</v>
      </c>
      <c r="O1794" s="50" t="s">
        <v>32</v>
      </c>
      <c r="P1794" s="50" t="s">
        <v>32</v>
      </c>
      <c r="Q1794" s="50" t="s">
        <v>29</v>
      </c>
      <c r="R1794" s="50" t="s">
        <v>29</v>
      </c>
      <c r="S1794" s="50" t="s">
        <v>2751</v>
      </c>
      <c r="T1794" s="50" t="s">
        <v>2238</v>
      </c>
      <c r="U1794" s="50" t="s">
        <v>30</v>
      </c>
      <c r="V1794" s="50" t="str">
        <f>VLOOKUP(A1794,Register!$D$2:$N$1317,11,0)</f>
        <v>CWIP - SWAMI NARAYAN HALL</v>
      </c>
      <c r="W1794" s="50" t="s">
        <v>4067</v>
      </c>
      <c r="X1794" s="50" t="s">
        <v>1192</v>
      </c>
    </row>
    <row r="1795" spans="1:24" ht="14.1" customHeight="1" x14ac:dyDescent="0.25">
      <c r="A1795" s="50" t="str">
        <f t="shared" ref="A1795:A1858" si="28">CONCATENATE(T1795,"-",U1795)</f>
        <v>9100000025-0</v>
      </c>
      <c r="B1795" s="57" t="s">
        <v>29</v>
      </c>
      <c r="C1795" s="50" t="s">
        <v>29</v>
      </c>
      <c r="D1795" s="50" t="s">
        <v>4066</v>
      </c>
      <c r="E1795" s="50" t="s">
        <v>2814</v>
      </c>
      <c r="F1795" s="50" t="s">
        <v>29</v>
      </c>
      <c r="G1795" s="50" t="s">
        <v>29</v>
      </c>
      <c r="H1795" s="50" t="s">
        <v>4028</v>
      </c>
      <c r="I1795" s="58">
        <v>45209</v>
      </c>
      <c r="J1795" s="50" t="s">
        <v>2816</v>
      </c>
      <c r="K1795" s="59">
        <v>693.75</v>
      </c>
      <c r="L1795" s="50" t="s">
        <v>37</v>
      </c>
      <c r="M1795" s="51" t="s">
        <v>2747</v>
      </c>
      <c r="N1795" s="50" t="s">
        <v>29</v>
      </c>
      <c r="O1795" s="50" t="s">
        <v>32</v>
      </c>
      <c r="P1795" s="50" t="s">
        <v>32</v>
      </c>
      <c r="Q1795" s="50" t="s">
        <v>29</v>
      </c>
      <c r="R1795" s="50" t="s">
        <v>29</v>
      </c>
      <c r="S1795" s="50" t="s">
        <v>2751</v>
      </c>
      <c r="T1795" s="50" t="s">
        <v>2238</v>
      </c>
      <c r="U1795" s="50" t="s">
        <v>30</v>
      </c>
      <c r="V1795" s="50" t="str">
        <f>VLOOKUP(A1795,Register!$D$2:$N$1317,11,0)</f>
        <v>CWIP - SWAMI NARAYAN HALL</v>
      </c>
      <c r="W1795" s="50" t="s">
        <v>4067</v>
      </c>
      <c r="X1795" s="50" t="s">
        <v>1192</v>
      </c>
    </row>
    <row r="1796" spans="1:24" ht="14.1" customHeight="1" x14ac:dyDescent="0.25">
      <c r="A1796" s="50" t="str">
        <f t="shared" si="28"/>
        <v>9100000025-0</v>
      </c>
      <c r="B1796" s="57" t="s">
        <v>29</v>
      </c>
      <c r="C1796" s="50" t="s">
        <v>29</v>
      </c>
      <c r="D1796" s="50" t="s">
        <v>4066</v>
      </c>
      <c r="E1796" s="50" t="s">
        <v>2814</v>
      </c>
      <c r="F1796" s="50" t="s">
        <v>29</v>
      </c>
      <c r="G1796" s="50" t="s">
        <v>29</v>
      </c>
      <c r="H1796" s="50" t="s">
        <v>4028</v>
      </c>
      <c r="I1796" s="58">
        <v>45209</v>
      </c>
      <c r="J1796" s="50" t="s">
        <v>2816</v>
      </c>
      <c r="K1796" s="59">
        <v>315</v>
      </c>
      <c r="L1796" s="50" t="s">
        <v>37</v>
      </c>
      <c r="M1796" s="51" t="s">
        <v>2747</v>
      </c>
      <c r="N1796" s="50" t="s">
        <v>29</v>
      </c>
      <c r="O1796" s="50" t="s">
        <v>32</v>
      </c>
      <c r="P1796" s="50" t="s">
        <v>32</v>
      </c>
      <c r="Q1796" s="50" t="s">
        <v>29</v>
      </c>
      <c r="R1796" s="50" t="s">
        <v>29</v>
      </c>
      <c r="S1796" s="50" t="s">
        <v>2751</v>
      </c>
      <c r="T1796" s="50" t="s">
        <v>2238</v>
      </c>
      <c r="U1796" s="50" t="s">
        <v>30</v>
      </c>
      <c r="V1796" s="50" t="str">
        <f>VLOOKUP(A1796,Register!$D$2:$N$1317,11,0)</f>
        <v>CWIP - SWAMI NARAYAN HALL</v>
      </c>
      <c r="W1796" s="50" t="s">
        <v>4067</v>
      </c>
      <c r="X1796" s="50" t="s">
        <v>1192</v>
      </c>
    </row>
    <row r="1797" spans="1:24" ht="14.1" customHeight="1" x14ac:dyDescent="0.25">
      <c r="A1797" s="50" t="str">
        <f t="shared" si="28"/>
        <v>9100000025-0</v>
      </c>
      <c r="B1797" s="57" t="s">
        <v>29</v>
      </c>
      <c r="C1797" s="50" t="s">
        <v>29</v>
      </c>
      <c r="D1797" s="50" t="s">
        <v>4066</v>
      </c>
      <c r="E1797" s="50" t="s">
        <v>2814</v>
      </c>
      <c r="F1797" s="50" t="s">
        <v>29</v>
      </c>
      <c r="G1797" s="50" t="s">
        <v>29</v>
      </c>
      <c r="H1797" s="50" t="s">
        <v>4028</v>
      </c>
      <c r="I1797" s="58">
        <v>45209</v>
      </c>
      <c r="J1797" s="50" t="s">
        <v>2816</v>
      </c>
      <c r="K1797" s="59">
        <v>585</v>
      </c>
      <c r="L1797" s="50" t="s">
        <v>37</v>
      </c>
      <c r="M1797" s="51" t="s">
        <v>2747</v>
      </c>
      <c r="N1797" s="50" t="s">
        <v>29</v>
      </c>
      <c r="O1797" s="50" t="s">
        <v>32</v>
      </c>
      <c r="P1797" s="50" t="s">
        <v>32</v>
      </c>
      <c r="Q1797" s="50" t="s">
        <v>29</v>
      </c>
      <c r="R1797" s="50" t="s">
        <v>29</v>
      </c>
      <c r="S1797" s="50" t="s">
        <v>2751</v>
      </c>
      <c r="T1797" s="50" t="s">
        <v>2238</v>
      </c>
      <c r="U1797" s="50" t="s">
        <v>30</v>
      </c>
      <c r="V1797" s="50" t="str">
        <f>VLOOKUP(A1797,Register!$D$2:$N$1317,11,0)</f>
        <v>CWIP - SWAMI NARAYAN HALL</v>
      </c>
      <c r="W1797" s="50" t="s">
        <v>4067</v>
      </c>
      <c r="X1797" s="50" t="s">
        <v>1192</v>
      </c>
    </row>
    <row r="1798" spans="1:24" ht="14.1" customHeight="1" x14ac:dyDescent="0.25">
      <c r="A1798" s="50" t="str">
        <f t="shared" si="28"/>
        <v>9100000025-0</v>
      </c>
      <c r="B1798" s="57" t="s">
        <v>29</v>
      </c>
      <c r="C1798" s="50" t="s">
        <v>29</v>
      </c>
      <c r="D1798" s="50" t="s">
        <v>4066</v>
      </c>
      <c r="E1798" s="50" t="s">
        <v>2814</v>
      </c>
      <c r="F1798" s="50" t="s">
        <v>29</v>
      </c>
      <c r="G1798" s="50" t="s">
        <v>29</v>
      </c>
      <c r="H1798" s="50" t="s">
        <v>4028</v>
      </c>
      <c r="I1798" s="58">
        <v>45209</v>
      </c>
      <c r="J1798" s="50" t="s">
        <v>2816</v>
      </c>
      <c r="K1798" s="59">
        <v>585</v>
      </c>
      <c r="L1798" s="50" t="s">
        <v>37</v>
      </c>
      <c r="M1798" s="51" t="s">
        <v>2747</v>
      </c>
      <c r="N1798" s="50" t="s">
        <v>29</v>
      </c>
      <c r="O1798" s="50" t="s">
        <v>32</v>
      </c>
      <c r="P1798" s="50" t="s">
        <v>32</v>
      </c>
      <c r="Q1798" s="50" t="s">
        <v>29</v>
      </c>
      <c r="R1798" s="50" t="s">
        <v>29</v>
      </c>
      <c r="S1798" s="50" t="s">
        <v>2751</v>
      </c>
      <c r="T1798" s="50" t="s">
        <v>2238</v>
      </c>
      <c r="U1798" s="50" t="s">
        <v>30</v>
      </c>
      <c r="V1798" s="50" t="str">
        <f>VLOOKUP(A1798,Register!$D$2:$N$1317,11,0)</f>
        <v>CWIP - SWAMI NARAYAN HALL</v>
      </c>
      <c r="W1798" s="50" t="s">
        <v>4067</v>
      </c>
      <c r="X1798" s="50" t="s">
        <v>1192</v>
      </c>
    </row>
    <row r="1799" spans="1:24" ht="14.1" customHeight="1" x14ac:dyDescent="0.25">
      <c r="A1799" s="50" t="str">
        <f t="shared" si="28"/>
        <v>9100000025-0</v>
      </c>
      <c r="B1799" s="57" t="s">
        <v>29</v>
      </c>
      <c r="C1799" s="50" t="s">
        <v>29</v>
      </c>
      <c r="D1799" s="50" t="s">
        <v>4066</v>
      </c>
      <c r="E1799" s="50" t="s">
        <v>2814</v>
      </c>
      <c r="F1799" s="50" t="s">
        <v>29</v>
      </c>
      <c r="G1799" s="50" t="s">
        <v>29</v>
      </c>
      <c r="H1799" s="50" t="s">
        <v>4028</v>
      </c>
      <c r="I1799" s="58">
        <v>45209</v>
      </c>
      <c r="J1799" s="50" t="s">
        <v>2816</v>
      </c>
      <c r="K1799" s="59">
        <v>1617</v>
      </c>
      <c r="L1799" s="50" t="s">
        <v>37</v>
      </c>
      <c r="M1799" s="51" t="s">
        <v>2747</v>
      </c>
      <c r="N1799" s="50" t="s">
        <v>29</v>
      </c>
      <c r="O1799" s="50" t="s">
        <v>32</v>
      </c>
      <c r="P1799" s="50" t="s">
        <v>32</v>
      </c>
      <c r="Q1799" s="50" t="s">
        <v>29</v>
      </c>
      <c r="R1799" s="50" t="s">
        <v>29</v>
      </c>
      <c r="S1799" s="50" t="s">
        <v>2751</v>
      </c>
      <c r="T1799" s="50" t="s">
        <v>2238</v>
      </c>
      <c r="U1799" s="50" t="s">
        <v>30</v>
      </c>
      <c r="V1799" s="50" t="str">
        <f>VLOOKUP(A1799,Register!$D$2:$N$1317,11,0)</f>
        <v>CWIP - SWAMI NARAYAN HALL</v>
      </c>
      <c r="W1799" s="50" t="s">
        <v>4067</v>
      </c>
      <c r="X1799" s="50" t="s">
        <v>1192</v>
      </c>
    </row>
    <row r="1800" spans="1:24" ht="14.1" customHeight="1" x14ac:dyDescent="0.25">
      <c r="A1800" s="50" t="str">
        <f t="shared" si="28"/>
        <v>9100000025-0</v>
      </c>
      <c r="B1800" s="57" t="s">
        <v>29</v>
      </c>
      <c r="C1800" s="50" t="s">
        <v>29</v>
      </c>
      <c r="D1800" s="50" t="s">
        <v>4066</v>
      </c>
      <c r="E1800" s="50" t="s">
        <v>2814</v>
      </c>
      <c r="F1800" s="50" t="s">
        <v>29</v>
      </c>
      <c r="G1800" s="50" t="s">
        <v>29</v>
      </c>
      <c r="H1800" s="50" t="s">
        <v>4028</v>
      </c>
      <c r="I1800" s="58">
        <v>45209</v>
      </c>
      <c r="J1800" s="50" t="s">
        <v>2816</v>
      </c>
      <c r="K1800" s="59">
        <v>58000</v>
      </c>
      <c r="L1800" s="50" t="s">
        <v>37</v>
      </c>
      <c r="M1800" s="51" t="s">
        <v>2747</v>
      </c>
      <c r="N1800" s="50" t="s">
        <v>29</v>
      </c>
      <c r="O1800" s="50" t="s">
        <v>32</v>
      </c>
      <c r="P1800" s="50" t="s">
        <v>32</v>
      </c>
      <c r="Q1800" s="50" t="s">
        <v>29</v>
      </c>
      <c r="R1800" s="50" t="s">
        <v>29</v>
      </c>
      <c r="S1800" s="50" t="s">
        <v>2751</v>
      </c>
      <c r="T1800" s="50" t="s">
        <v>2238</v>
      </c>
      <c r="U1800" s="50" t="s">
        <v>30</v>
      </c>
      <c r="V1800" s="50" t="str">
        <f>VLOOKUP(A1800,Register!$D$2:$N$1317,11,0)</f>
        <v>CWIP - SWAMI NARAYAN HALL</v>
      </c>
      <c r="W1800" s="50" t="s">
        <v>4067</v>
      </c>
      <c r="X1800" s="50" t="s">
        <v>1192</v>
      </c>
    </row>
    <row r="1801" spans="1:24" ht="14.1" customHeight="1" x14ac:dyDescent="0.25">
      <c r="A1801" s="50" t="str">
        <f t="shared" si="28"/>
        <v>9100000025-0</v>
      </c>
      <c r="B1801" s="57" t="s">
        <v>29</v>
      </c>
      <c r="C1801" s="50" t="s">
        <v>29</v>
      </c>
      <c r="D1801" s="50" t="s">
        <v>4066</v>
      </c>
      <c r="E1801" s="50" t="s">
        <v>2814</v>
      </c>
      <c r="F1801" s="50" t="s">
        <v>29</v>
      </c>
      <c r="G1801" s="50" t="s">
        <v>29</v>
      </c>
      <c r="H1801" s="50" t="s">
        <v>4028</v>
      </c>
      <c r="I1801" s="58">
        <v>45209</v>
      </c>
      <c r="J1801" s="50" t="s">
        <v>2816</v>
      </c>
      <c r="K1801" s="59">
        <v>3150</v>
      </c>
      <c r="L1801" s="50" t="s">
        <v>37</v>
      </c>
      <c r="M1801" s="51" t="s">
        <v>2747</v>
      </c>
      <c r="N1801" s="50" t="s">
        <v>29</v>
      </c>
      <c r="O1801" s="50" t="s">
        <v>32</v>
      </c>
      <c r="P1801" s="50" t="s">
        <v>32</v>
      </c>
      <c r="Q1801" s="50" t="s">
        <v>29</v>
      </c>
      <c r="R1801" s="50" t="s">
        <v>29</v>
      </c>
      <c r="S1801" s="50" t="s">
        <v>2751</v>
      </c>
      <c r="T1801" s="50" t="s">
        <v>2238</v>
      </c>
      <c r="U1801" s="50" t="s">
        <v>30</v>
      </c>
      <c r="V1801" s="50" t="str">
        <f>VLOOKUP(A1801,Register!$D$2:$N$1317,11,0)</f>
        <v>CWIP - SWAMI NARAYAN HALL</v>
      </c>
      <c r="W1801" s="50" t="s">
        <v>4067</v>
      </c>
      <c r="X1801" s="50" t="s">
        <v>1192</v>
      </c>
    </row>
    <row r="1802" spans="1:24" ht="14.1" customHeight="1" x14ac:dyDescent="0.25">
      <c r="A1802" s="50" t="str">
        <f t="shared" si="28"/>
        <v>9100000046-0</v>
      </c>
      <c r="B1802" s="57" t="s">
        <v>29</v>
      </c>
      <c r="C1802" s="50" t="s">
        <v>29</v>
      </c>
      <c r="D1802" s="50" t="s">
        <v>4068</v>
      </c>
      <c r="E1802" s="50" t="s">
        <v>2814</v>
      </c>
      <c r="F1802" s="50" t="s">
        <v>29</v>
      </c>
      <c r="G1802" s="50" t="s">
        <v>29</v>
      </c>
      <c r="H1802" s="50" t="s">
        <v>4028</v>
      </c>
      <c r="I1802" s="58">
        <v>45238</v>
      </c>
      <c r="J1802" s="50" t="s">
        <v>2816</v>
      </c>
      <c r="K1802" s="59">
        <v>4400.6400000000003</v>
      </c>
      <c r="L1802" s="50" t="s">
        <v>37</v>
      </c>
      <c r="M1802" s="51" t="s">
        <v>2747</v>
      </c>
      <c r="N1802" s="50" t="s">
        <v>29</v>
      </c>
      <c r="O1802" s="50" t="s">
        <v>32</v>
      </c>
      <c r="P1802" s="50" t="s">
        <v>32</v>
      </c>
      <c r="Q1802" s="50" t="s">
        <v>29</v>
      </c>
      <c r="R1802" s="50" t="s">
        <v>29</v>
      </c>
      <c r="S1802" s="50" t="s">
        <v>2751</v>
      </c>
      <c r="T1802" s="50" t="s">
        <v>2283</v>
      </c>
      <c r="U1802" s="50" t="s">
        <v>30</v>
      </c>
      <c r="V1802" s="50" t="str">
        <f>VLOOKUP(A1802,Register!$D$2:$N$1317,11,0)</f>
        <v xml:space="preserve"> CWIP-New Sulphur Godown</v>
      </c>
      <c r="W1802" s="50" t="s">
        <v>4069</v>
      </c>
      <c r="X1802" s="50" t="s">
        <v>2286</v>
      </c>
    </row>
    <row r="1803" spans="1:24" ht="14.1" customHeight="1" x14ac:dyDescent="0.25">
      <c r="A1803" s="50" t="str">
        <f t="shared" si="28"/>
        <v>9100000046-0</v>
      </c>
      <c r="B1803" s="57" t="s">
        <v>29</v>
      </c>
      <c r="C1803" s="50" t="s">
        <v>29</v>
      </c>
      <c r="D1803" s="50" t="s">
        <v>4068</v>
      </c>
      <c r="E1803" s="50" t="s">
        <v>2814</v>
      </c>
      <c r="F1803" s="50" t="s">
        <v>29</v>
      </c>
      <c r="G1803" s="50" t="s">
        <v>29</v>
      </c>
      <c r="H1803" s="50" t="s">
        <v>4028</v>
      </c>
      <c r="I1803" s="58">
        <v>45238</v>
      </c>
      <c r="J1803" s="50" t="s">
        <v>2816</v>
      </c>
      <c r="K1803" s="59">
        <v>35200</v>
      </c>
      <c r="L1803" s="50" t="s">
        <v>37</v>
      </c>
      <c r="M1803" s="51" t="s">
        <v>2747</v>
      </c>
      <c r="N1803" s="50" t="s">
        <v>29</v>
      </c>
      <c r="O1803" s="50" t="s">
        <v>32</v>
      </c>
      <c r="P1803" s="50" t="s">
        <v>32</v>
      </c>
      <c r="Q1803" s="50" t="s">
        <v>29</v>
      </c>
      <c r="R1803" s="50" t="s">
        <v>29</v>
      </c>
      <c r="S1803" s="50" t="s">
        <v>2751</v>
      </c>
      <c r="T1803" s="50" t="s">
        <v>2283</v>
      </c>
      <c r="U1803" s="50" t="s">
        <v>30</v>
      </c>
      <c r="V1803" s="50" t="str">
        <f>VLOOKUP(A1803,Register!$D$2:$N$1317,11,0)</f>
        <v xml:space="preserve"> CWIP-New Sulphur Godown</v>
      </c>
      <c r="W1803" s="50" t="s">
        <v>4069</v>
      </c>
      <c r="X1803" s="50" t="s">
        <v>2286</v>
      </c>
    </row>
    <row r="1804" spans="1:24" ht="14.1" customHeight="1" x14ac:dyDescent="0.25">
      <c r="A1804" s="50" t="str">
        <f t="shared" si="28"/>
        <v>9100000046-0</v>
      </c>
      <c r="B1804" s="57" t="s">
        <v>29</v>
      </c>
      <c r="C1804" s="50" t="s">
        <v>29</v>
      </c>
      <c r="D1804" s="50" t="s">
        <v>4068</v>
      </c>
      <c r="E1804" s="50" t="s">
        <v>2814</v>
      </c>
      <c r="F1804" s="50" t="s">
        <v>29</v>
      </c>
      <c r="G1804" s="50" t="s">
        <v>29</v>
      </c>
      <c r="H1804" s="50" t="s">
        <v>4028</v>
      </c>
      <c r="I1804" s="58">
        <v>45238</v>
      </c>
      <c r="J1804" s="50" t="s">
        <v>2816</v>
      </c>
      <c r="K1804" s="59">
        <v>16080.75</v>
      </c>
      <c r="L1804" s="50" t="s">
        <v>37</v>
      </c>
      <c r="M1804" s="51" t="s">
        <v>2747</v>
      </c>
      <c r="N1804" s="50" t="s">
        <v>29</v>
      </c>
      <c r="O1804" s="50" t="s">
        <v>32</v>
      </c>
      <c r="P1804" s="50" t="s">
        <v>32</v>
      </c>
      <c r="Q1804" s="50" t="s">
        <v>29</v>
      </c>
      <c r="R1804" s="50" t="s">
        <v>29</v>
      </c>
      <c r="S1804" s="50" t="s">
        <v>2751</v>
      </c>
      <c r="T1804" s="50" t="s">
        <v>2283</v>
      </c>
      <c r="U1804" s="50" t="s">
        <v>30</v>
      </c>
      <c r="V1804" s="50" t="str">
        <f>VLOOKUP(A1804,Register!$D$2:$N$1317,11,0)</f>
        <v xml:space="preserve"> CWIP-New Sulphur Godown</v>
      </c>
      <c r="W1804" s="50" t="s">
        <v>4069</v>
      </c>
      <c r="X1804" s="50" t="s">
        <v>2286</v>
      </c>
    </row>
    <row r="1805" spans="1:24" ht="14.1" customHeight="1" x14ac:dyDescent="0.25">
      <c r="A1805" s="50" t="str">
        <f t="shared" si="28"/>
        <v>9100000046-0</v>
      </c>
      <c r="B1805" s="57" t="s">
        <v>29</v>
      </c>
      <c r="C1805" s="50" t="s">
        <v>29</v>
      </c>
      <c r="D1805" s="50" t="s">
        <v>4068</v>
      </c>
      <c r="E1805" s="50" t="s">
        <v>2814</v>
      </c>
      <c r="F1805" s="50" t="s">
        <v>29</v>
      </c>
      <c r="G1805" s="50" t="s">
        <v>29</v>
      </c>
      <c r="H1805" s="50" t="s">
        <v>4028</v>
      </c>
      <c r="I1805" s="58">
        <v>45238</v>
      </c>
      <c r="J1805" s="50" t="s">
        <v>2816</v>
      </c>
      <c r="K1805" s="59">
        <v>28142.400000000001</v>
      </c>
      <c r="L1805" s="50" t="s">
        <v>37</v>
      </c>
      <c r="M1805" s="51" t="s">
        <v>2747</v>
      </c>
      <c r="N1805" s="50" t="s">
        <v>29</v>
      </c>
      <c r="O1805" s="50" t="s">
        <v>32</v>
      </c>
      <c r="P1805" s="50" t="s">
        <v>32</v>
      </c>
      <c r="Q1805" s="50" t="s">
        <v>29</v>
      </c>
      <c r="R1805" s="50" t="s">
        <v>29</v>
      </c>
      <c r="S1805" s="50" t="s">
        <v>2751</v>
      </c>
      <c r="T1805" s="50" t="s">
        <v>2283</v>
      </c>
      <c r="U1805" s="50" t="s">
        <v>30</v>
      </c>
      <c r="V1805" s="50" t="str">
        <f>VLOOKUP(A1805,Register!$D$2:$N$1317,11,0)</f>
        <v xml:space="preserve"> CWIP-New Sulphur Godown</v>
      </c>
      <c r="W1805" s="50" t="s">
        <v>4069</v>
      </c>
      <c r="X1805" s="50" t="s">
        <v>2286</v>
      </c>
    </row>
    <row r="1806" spans="1:24" ht="14.1" customHeight="1" x14ac:dyDescent="0.25">
      <c r="A1806" s="50" t="str">
        <f t="shared" si="28"/>
        <v>9100000046-0</v>
      </c>
      <c r="B1806" s="57" t="s">
        <v>29</v>
      </c>
      <c r="C1806" s="50" t="s">
        <v>29</v>
      </c>
      <c r="D1806" s="50" t="s">
        <v>4068</v>
      </c>
      <c r="E1806" s="50" t="s">
        <v>2814</v>
      </c>
      <c r="F1806" s="50" t="s">
        <v>29</v>
      </c>
      <c r="G1806" s="50" t="s">
        <v>29</v>
      </c>
      <c r="H1806" s="50" t="s">
        <v>4028</v>
      </c>
      <c r="I1806" s="58">
        <v>45238</v>
      </c>
      <c r="J1806" s="50" t="s">
        <v>2816</v>
      </c>
      <c r="K1806" s="59">
        <v>29880.95</v>
      </c>
      <c r="L1806" s="50" t="s">
        <v>37</v>
      </c>
      <c r="M1806" s="51" t="s">
        <v>2747</v>
      </c>
      <c r="N1806" s="50" t="s">
        <v>29</v>
      </c>
      <c r="O1806" s="50" t="s">
        <v>32</v>
      </c>
      <c r="P1806" s="50" t="s">
        <v>32</v>
      </c>
      <c r="Q1806" s="50" t="s">
        <v>29</v>
      </c>
      <c r="R1806" s="50" t="s">
        <v>29</v>
      </c>
      <c r="S1806" s="50" t="s">
        <v>2751</v>
      </c>
      <c r="T1806" s="50" t="s">
        <v>2283</v>
      </c>
      <c r="U1806" s="50" t="s">
        <v>30</v>
      </c>
      <c r="V1806" s="50" t="str">
        <f>VLOOKUP(A1806,Register!$D$2:$N$1317,11,0)</f>
        <v xml:space="preserve"> CWIP-New Sulphur Godown</v>
      </c>
      <c r="W1806" s="50" t="s">
        <v>4069</v>
      </c>
      <c r="X1806" s="50" t="s">
        <v>2286</v>
      </c>
    </row>
    <row r="1807" spans="1:24" ht="14.1" customHeight="1" x14ac:dyDescent="0.25">
      <c r="A1807" s="50" t="str">
        <f t="shared" si="28"/>
        <v>9100000046-0</v>
      </c>
      <c r="B1807" s="57" t="s">
        <v>29</v>
      </c>
      <c r="C1807" s="50" t="s">
        <v>29</v>
      </c>
      <c r="D1807" s="50" t="s">
        <v>4068</v>
      </c>
      <c r="E1807" s="50" t="s">
        <v>2814</v>
      </c>
      <c r="F1807" s="50" t="s">
        <v>29</v>
      </c>
      <c r="G1807" s="50" t="s">
        <v>29</v>
      </c>
      <c r="H1807" s="50" t="s">
        <v>4028</v>
      </c>
      <c r="I1807" s="58">
        <v>45238</v>
      </c>
      <c r="J1807" s="50" t="s">
        <v>2816</v>
      </c>
      <c r="K1807" s="59">
        <v>64720.05</v>
      </c>
      <c r="L1807" s="50" t="s">
        <v>37</v>
      </c>
      <c r="M1807" s="51" t="s">
        <v>2747</v>
      </c>
      <c r="N1807" s="50" t="s">
        <v>29</v>
      </c>
      <c r="O1807" s="50" t="s">
        <v>32</v>
      </c>
      <c r="P1807" s="50" t="s">
        <v>32</v>
      </c>
      <c r="Q1807" s="50" t="s">
        <v>29</v>
      </c>
      <c r="R1807" s="50" t="s">
        <v>29</v>
      </c>
      <c r="S1807" s="50" t="s">
        <v>2751</v>
      </c>
      <c r="T1807" s="50" t="s">
        <v>2283</v>
      </c>
      <c r="U1807" s="50" t="s">
        <v>30</v>
      </c>
      <c r="V1807" s="50" t="str">
        <f>VLOOKUP(A1807,Register!$D$2:$N$1317,11,0)</f>
        <v xml:space="preserve"> CWIP-New Sulphur Godown</v>
      </c>
      <c r="W1807" s="50" t="s">
        <v>4069</v>
      </c>
      <c r="X1807" s="50" t="s">
        <v>2286</v>
      </c>
    </row>
    <row r="1808" spans="1:24" ht="14.1" customHeight="1" x14ac:dyDescent="0.25">
      <c r="A1808" s="50" t="str">
        <f t="shared" si="28"/>
        <v>9100000046-0</v>
      </c>
      <c r="B1808" s="57" t="s">
        <v>29</v>
      </c>
      <c r="C1808" s="50" t="s">
        <v>29</v>
      </c>
      <c r="D1808" s="50" t="s">
        <v>4068</v>
      </c>
      <c r="E1808" s="50" t="s">
        <v>2814</v>
      </c>
      <c r="F1808" s="50" t="s">
        <v>29</v>
      </c>
      <c r="G1808" s="50" t="s">
        <v>29</v>
      </c>
      <c r="H1808" s="50" t="s">
        <v>4028</v>
      </c>
      <c r="I1808" s="58">
        <v>45238</v>
      </c>
      <c r="J1808" s="50" t="s">
        <v>2816</v>
      </c>
      <c r="K1808" s="59">
        <v>28087.43</v>
      </c>
      <c r="L1808" s="50" t="s">
        <v>37</v>
      </c>
      <c r="M1808" s="51" t="s">
        <v>2747</v>
      </c>
      <c r="N1808" s="50" t="s">
        <v>29</v>
      </c>
      <c r="O1808" s="50" t="s">
        <v>32</v>
      </c>
      <c r="P1808" s="50" t="s">
        <v>32</v>
      </c>
      <c r="Q1808" s="50" t="s">
        <v>29</v>
      </c>
      <c r="R1808" s="50" t="s">
        <v>29</v>
      </c>
      <c r="S1808" s="50" t="s">
        <v>2751</v>
      </c>
      <c r="T1808" s="50" t="s">
        <v>2283</v>
      </c>
      <c r="U1808" s="50" t="s">
        <v>30</v>
      </c>
      <c r="V1808" s="50" t="str">
        <f>VLOOKUP(A1808,Register!$D$2:$N$1317,11,0)</f>
        <v xml:space="preserve"> CWIP-New Sulphur Godown</v>
      </c>
      <c r="W1808" s="50" t="s">
        <v>4069</v>
      </c>
      <c r="X1808" s="50" t="s">
        <v>2286</v>
      </c>
    </row>
    <row r="1809" spans="1:24" ht="14.1" customHeight="1" x14ac:dyDescent="0.25">
      <c r="A1809" s="50" t="str">
        <f t="shared" si="28"/>
        <v>9100000046-0</v>
      </c>
      <c r="B1809" s="57" t="s">
        <v>29</v>
      </c>
      <c r="C1809" s="50" t="s">
        <v>29</v>
      </c>
      <c r="D1809" s="50" t="s">
        <v>4068</v>
      </c>
      <c r="E1809" s="50" t="s">
        <v>2814</v>
      </c>
      <c r="F1809" s="50" t="s">
        <v>29</v>
      </c>
      <c r="G1809" s="50" t="s">
        <v>29</v>
      </c>
      <c r="H1809" s="50" t="s">
        <v>4028</v>
      </c>
      <c r="I1809" s="58">
        <v>45238</v>
      </c>
      <c r="J1809" s="50" t="s">
        <v>2816</v>
      </c>
      <c r="K1809" s="59">
        <v>60949.63</v>
      </c>
      <c r="L1809" s="50" t="s">
        <v>37</v>
      </c>
      <c r="M1809" s="51" t="s">
        <v>2747</v>
      </c>
      <c r="N1809" s="50" t="s">
        <v>29</v>
      </c>
      <c r="O1809" s="50" t="s">
        <v>32</v>
      </c>
      <c r="P1809" s="50" t="s">
        <v>32</v>
      </c>
      <c r="Q1809" s="50" t="s">
        <v>29</v>
      </c>
      <c r="R1809" s="50" t="s">
        <v>29</v>
      </c>
      <c r="S1809" s="50" t="s">
        <v>2751</v>
      </c>
      <c r="T1809" s="50" t="s">
        <v>2283</v>
      </c>
      <c r="U1809" s="50" t="s">
        <v>30</v>
      </c>
      <c r="V1809" s="50" t="str">
        <f>VLOOKUP(A1809,Register!$D$2:$N$1317,11,0)</f>
        <v xml:space="preserve"> CWIP-New Sulphur Godown</v>
      </c>
      <c r="W1809" s="50" t="s">
        <v>4069</v>
      </c>
      <c r="X1809" s="50" t="s">
        <v>2286</v>
      </c>
    </row>
    <row r="1810" spans="1:24" ht="14.1" customHeight="1" x14ac:dyDescent="0.25">
      <c r="A1810" s="50" t="str">
        <f t="shared" si="28"/>
        <v>9100000046-0</v>
      </c>
      <c r="B1810" s="57" t="s">
        <v>29</v>
      </c>
      <c r="C1810" s="50" t="s">
        <v>29</v>
      </c>
      <c r="D1810" s="50" t="s">
        <v>4068</v>
      </c>
      <c r="E1810" s="50" t="s">
        <v>2814</v>
      </c>
      <c r="F1810" s="50" t="s">
        <v>29</v>
      </c>
      <c r="G1810" s="50" t="s">
        <v>29</v>
      </c>
      <c r="H1810" s="50" t="s">
        <v>4028</v>
      </c>
      <c r="I1810" s="58">
        <v>45238</v>
      </c>
      <c r="J1810" s="50" t="s">
        <v>2816</v>
      </c>
      <c r="K1810" s="59">
        <v>8270.83</v>
      </c>
      <c r="L1810" s="50" t="s">
        <v>37</v>
      </c>
      <c r="M1810" s="51" t="s">
        <v>2747</v>
      </c>
      <c r="N1810" s="50" t="s">
        <v>29</v>
      </c>
      <c r="O1810" s="50" t="s">
        <v>32</v>
      </c>
      <c r="P1810" s="50" t="s">
        <v>32</v>
      </c>
      <c r="Q1810" s="50" t="s">
        <v>29</v>
      </c>
      <c r="R1810" s="50" t="s">
        <v>29</v>
      </c>
      <c r="S1810" s="50" t="s">
        <v>2751</v>
      </c>
      <c r="T1810" s="50" t="s">
        <v>2283</v>
      </c>
      <c r="U1810" s="50" t="s">
        <v>30</v>
      </c>
      <c r="V1810" s="50" t="str">
        <f>VLOOKUP(A1810,Register!$D$2:$N$1317,11,0)</f>
        <v xml:space="preserve"> CWIP-New Sulphur Godown</v>
      </c>
      <c r="W1810" s="50" t="s">
        <v>4069</v>
      </c>
      <c r="X1810" s="50" t="s">
        <v>2286</v>
      </c>
    </row>
    <row r="1811" spans="1:24" ht="14.1" customHeight="1" x14ac:dyDescent="0.25">
      <c r="A1811" s="50" t="str">
        <f t="shared" si="28"/>
        <v>9100000046-0</v>
      </c>
      <c r="B1811" s="57" t="s">
        <v>29</v>
      </c>
      <c r="C1811" s="50" t="s">
        <v>29</v>
      </c>
      <c r="D1811" s="50" t="s">
        <v>4068</v>
      </c>
      <c r="E1811" s="50" t="s">
        <v>2814</v>
      </c>
      <c r="F1811" s="50" t="s">
        <v>29</v>
      </c>
      <c r="G1811" s="50" t="s">
        <v>29</v>
      </c>
      <c r="H1811" s="50" t="s">
        <v>4028</v>
      </c>
      <c r="I1811" s="58">
        <v>45238</v>
      </c>
      <c r="J1811" s="50" t="s">
        <v>2816</v>
      </c>
      <c r="K1811" s="59">
        <v>17052.169999999998</v>
      </c>
      <c r="L1811" s="50" t="s">
        <v>37</v>
      </c>
      <c r="M1811" s="51" t="s">
        <v>2747</v>
      </c>
      <c r="N1811" s="50" t="s">
        <v>29</v>
      </c>
      <c r="O1811" s="50" t="s">
        <v>32</v>
      </c>
      <c r="P1811" s="50" t="s">
        <v>32</v>
      </c>
      <c r="Q1811" s="50" t="s">
        <v>29</v>
      </c>
      <c r="R1811" s="50" t="s">
        <v>29</v>
      </c>
      <c r="S1811" s="50" t="s">
        <v>2751</v>
      </c>
      <c r="T1811" s="50" t="s">
        <v>2283</v>
      </c>
      <c r="U1811" s="50" t="s">
        <v>30</v>
      </c>
      <c r="V1811" s="50" t="str">
        <f>VLOOKUP(A1811,Register!$D$2:$N$1317,11,0)</f>
        <v xml:space="preserve"> CWIP-New Sulphur Godown</v>
      </c>
      <c r="W1811" s="50" t="s">
        <v>4069</v>
      </c>
      <c r="X1811" s="50" t="s">
        <v>2286</v>
      </c>
    </row>
    <row r="1812" spans="1:24" ht="14.1" customHeight="1" x14ac:dyDescent="0.25">
      <c r="A1812" s="50" t="str">
        <f t="shared" si="28"/>
        <v>9100000046-0</v>
      </c>
      <c r="B1812" s="57" t="s">
        <v>29</v>
      </c>
      <c r="C1812" s="50" t="s">
        <v>29</v>
      </c>
      <c r="D1812" s="50" t="s">
        <v>4068</v>
      </c>
      <c r="E1812" s="50" t="s">
        <v>2814</v>
      </c>
      <c r="F1812" s="50" t="s">
        <v>29</v>
      </c>
      <c r="G1812" s="50" t="s">
        <v>29</v>
      </c>
      <c r="H1812" s="50" t="s">
        <v>4028</v>
      </c>
      <c r="I1812" s="58">
        <v>45238</v>
      </c>
      <c r="J1812" s="50" t="s">
        <v>2816</v>
      </c>
      <c r="K1812" s="59">
        <v>56821.440000000002</v>
      </c>
      <c r="L1812" s="50" t="s">
        <v>37</v>
      </c>
      <c r="M1812" s="51" t="s">
        <v>2747</v>
      </c>
      <c r="N1812" s="50" t="s">
        <v>29</v>
      </c>
      <c r="O1812" s="50" t="s">
        <v>32</v>
      </c>
      <c r="P1812" s="50" t="s">
        <v>32</v>
      </c>
      <c r="Q1812" s="50" t="s">
        <v>29</v>
      </c>
      <c r="R1812" s="50" t="s">
        <v>29</v>
      </c>
      <c r="S1812" s="50" t="s">
        <v>2751</v>
      </c>
      <c r="T1812" s="50" t="s">
        <v>2283</v>
      </c>
      <c r="U1812" s="50" t="s">
        <v>30</v>
      </c>
      <c r="V1812" s="50" t="str">
        <f>VLOOKUP(A1812,Register!$D$2:$N$1317,11,0)</f>
        <v xml:space="preserve"> CWIP-New Sulphur Godown</v>
      </c>
      <c r="W1812" s="50" t="s">
        <v>4069</v>
      </c>
      <c r="X1812" s="50" t="s">
        <v>2286</v>
      </c>
    </row>
    <row r="1813" spans="1:24" ht="14.1" customHeight="1" x14ac:dyDescent="0.25">
      <c r="A1813" s="50" t="str">
        <f t="shared" si="28"/>
        <v>9100000046-0</v>
      </c>
      <c r="B1813" s="57" t="s">
        <v>29</v>
      </c>
      <c r="C1813" s="50" t="s">
        <v>29</v>
      </c>
      <c r="D1813" s="50" t="s">
        <v>4068</v>
      </c>
      <c r="E1813" s="50" t="s">
        <v>2814</v>
      </c>
      <c r="F1813" s="50" t="s">
        <v>29</v>
      </c>
      <c r="G1813" s="50" t="s">
        <v>29</v>
      </c>
      <c r="H1813" s="50" t="s">
        <v>4028</v>
      </c>
      <c r="I1813" s="58">
        <v>45238</v>
      </c>
      <c r="J1813" s="50" t="s">
        <v>2816</v>
      </c>
      <c r="K1813" s="59">
        <v>61390.61</v>
      </c>
      <c r="L1813" s="50" t="s">
        <v>37</v>
      </c>
      <c r="M1813" s="51" t="s">
        <v>2747</v>
      </c>
      <c r="N1813" s="50" t="s">
        <v>29</v>
      </c>
      <c r="O1813" s="50" t="s">
        <v>32</v>
      </c>
      <c r="P1813" s="50" t="s">
        <v>32</v>
      </c>
      <c r="Q1813" s="50" t="s">
        <v>29</v>
      </c>
      <c r="R1813" s="50" t="s">
        <v>29</v>
      </c>
      <c r="S1813" s="50" t="s">
        <v>2751</v>
      </c>
      <c r="T1813" s="50" t="s">
        <v>2283</v>
      </c>
      <c r="U1813" s="50" t="s">
        <v>30</v>
      </c>
      <c r="V1813" s="50" t="str">
        <f>VLOOKUP(A1813,Register!$D$2:$N$1317,11,0)</f>
        <v xml:space="preserve"> CWIP-New Sulphur Godown</v>
      </c>
      <c r="W1813" s="50" t="s">
        <v>4069</v>
      </c>
      <c r="X1813" s="50" t="s">
        <v>2286</v>
      </c>
    </row>
    <row r="1814" spans="1:24" ht="14.1" customHeight="1" x14ac:dyDescent="0.25">
      <c r="A1814" s="50" t="str">
        <f t="shared" si="28"/>
        <v>9100000046-0</v>
      </c>
      <c r="B1814" s="57" t="s">
        <v>29</v>
      </c>
      <c r="C1814" s="50" t="s">
        <v>29</v>
      </c>
      <c r="D1814" s="50" t="s">
        <v>4068</v>
      </c>
      <c r="E1814" s="50" t="s">
        <v>2814</v>
      </c>
      <c r="F1814" s="50" t="s">
        <v>29</v>
      </c>
      <c r="G1814" s="50" t="s">
        <v>29</v>
      </c>
      <c r="H1814" s="50" t="s">
        <v>4028</v>
      </c>
      <c r="I1814" s="58">
        <v>45238</v>
      </c>
      <c r="J1814" s="50" t="s">
        <v>2816</v>
      </c>
      <c r="K1814" s="59">
        <v>440.86</v>
      </c>
      <c r="L1814" s="50" t="s">
        <v>37</v>
      </c>
      <c r="M1814" s="51" t="s">
        <v>2747</v>
      </c>
      <c r="N1814" s="50" t="s">
        <v>29</v>
      </c>
      <c r="O1814" s="50" t="s">
        <v>32</v>
      </c>
      <c r="P1814" s="50" t="s">
        <v>32</v>
      </c>
      <c r="Q1814" s="50" t="s">
        <v>29</v>
      </c>
      <c r="R1814" s="50" t="s">
        <v>29</v>
      </c>
      <c r="S1814" s="50" t="s">
        <v>2751</v>
      </c>
      <c r="T1814" s="50" t="s">
        <v>2283</v>
      </c>
      <c r="U1814" s="50" t="s">
        <v>30</v>
      </c>
      <c r="V1814" s="50" t="str">
        <f>VLOOKUP(A1814,Register!$D$2:$N$1317,11,0)</f>
        <v xml:space="preserve"> CWIP-New Sulphur Godown</v>
      </c>
      <c r="W1814" s="50" t="s">
        <v>4069</v>
      </c>
      <c r="X1814" s="50" t="s">
        <v>2286</v>
      </c>
    </row>
    <row r="1815" spans="1:24" ht="14.1" customHeight="1" x14ac:dyDescent="0.25">
      <c r="A1815" s="50" t="str">
        <f t="shared" si="28"/>
        <v>9100000046-0</v>
      </c>
      <c r="B1815" s="57" t="s">
        <v>29</v>
      </c>
      <c r="C1815" s="50" t="s">
        <v>29</v>
      </c>
      <c r="D1815" s="50" t="s">
        <v>4068</v>
      </c>
      <c r="E1815" s="50" t="s">
        <v>2814</v>
      </c>
      <c r="F1815" s="50" t="s">
        <v>29</v>
      </c>
      <c r="G1815" s="50" t="s">
        <v>29</v>
      </c>
      <c r="H1815" s="50" t="s">
        <v>4028</v>
      </c>
      <c r="I1815" s="58">
        <v>45238</v>
      </c>
      <c r="J1815" s="50" t="s">
        <v>2816</v>
      </c>
      <c r="K1815" s="59">
        <v>6461.19</v>
      </c>
      <c r="L1815" s="50" t="s">
        <v>37</v>
      </c>
      <c r="M1815" s="51" t="s">
        <v>2747</v>
      </c>
      <c r="N1815" s="50" t="s">
        <v>29</v>
      </c>
      <c r="O1815" s="50" t="s">
        <v>32</v>
      </c>
      <c r="P1815" s="50" t="s">
        <v>32</v>
      </c>
      <c r="Q1815" s="50" t="s">
        <v>29</v>
      </c>
      <c r="R1815" s="50" t="s">
        <v>29</v>
      </c>
      <c r="S1815" s="50" t="s">
        <v>2751</v>
      </c>
      <c r="T1815" s="50" t="s">
        <v>2283</v>
      </c>
      <c r="U1815" s="50" t="s">
        <v>30</v>
      </c>
      <c r="V1815" s="50" t="str">
        <f>VLOOKUP(A1815,Register!$D$2:$N$1317,11,0)</f>
        <v xml:space="preserve"> CWIP-New Sulphur Godown</v>
      </c>
      <c r="W1815" s="50" t="s">
        <v>4069</v>
      </c>
      <c r="X1815" s="50" t="s">
        <v>2286</v>
      </c>
    </row>
    <row r="1816" spans="1:24" ht="14.1" customHeight="1" x14ac:dyDescent="0.25">
      <c r="A1816" s="50" t="str">
        <f t="shared" si="28"/>
        <v>9100000046-0</v>
      </c>
      <c r="B1816" s="57" t="s">
        <v>29</v>
      </c>
      <c r="C1816" s="50" t="s">
        <v>29</v>
      </c>
      <c r="D1816" s="50" t="s">
        <v>4068</v>
      </c>
      <c r="E1816" s="50" t="s">
        <v>2814</v>
      </c>
      <c r="F1816" s="50" t="s">
        <v>29</v>
      </c>
      <c r="G1816" s="50" t="s">
        <v>29</v>
      </c>
      <c r="H1816" s="50" t="s">
        <v>4028</v>
      </c>
      <c r="I1816" s="58">
        <v>45238</v>
      </c>
      <c r="J1816" s="50" t="s">
        <v>2816</v>
      </c>
      <c r="K1816" s="59">
        <v>47750.04</v>
      </c>
      <c r="L1816" s="50" t="s">
        <v>37</v>
      </c>
      <c r="M1816" s="51" t="s">
        <v>2747</v>
      </c>
      <c r="N1816" s="50" t="s">
        <v>29</v>
      </c>
      <c r="O1816" s="50" t="s">
        <v>32</v>
      </c>
      <c r="P1816" s="50" t="s">
        <v>32</v>
      </c>
      <c r="Q1816" s="50" t="s">
        <v>29</v>
      </c>
      <c r="R1816" s="50" t="s">
        <v>29</v>
      </c>
      <c r="S1816" s="50" t="s">
        <v>2751</v>
      </c>
      <c r="T1816" s="50" t="s">
        <v>2283</v>
      </c>
      <c r="U1816" s="50" t="s">
        <v>30</v>
      </c>
      <c r="V1816" s="50" t="str">
        <f>VLOOKUP(A1816,Register!$D$2:$N$1317,11,0)</f>
        <v xml:space="preserve"> CWIP-New Sulphur Godown</v>
      </c>
      <c r="W1816" s="50" t="s">
        <v>4069</v>
      </c>
      <c r="X1816" s="50" t="s">
        <v>2286</v>
      </c>
    </row>
    <row r="1817" spans="1:24" ht="14.1" customHeight="1" x14ac:dyDescent="0.25">
      <c r="A1817" s="50" t="str">
        <f t="shared" si="28"/>
        <v>9100000046-0</v>
      </c>
      <c r="B1817" s="57" t="s">
        <v>29</v>
      </c>
      <c r="C1817" s="50" t="s">
        <v>29</v>
      </c>
      <c r="D1817" s="50" t="s">
        <v>4068</v>
      </c>
      <c r="E1817" s="50" t="s">
        <v>2814</v>
      </c>
      <c r="F1817" s="50" t="s">
        <v>29</v>
      </c>
      <c r="G1817" s="50" t="s">
        <v>29</v>
      </c>
      <c r="H1817" s="50" t="s">
        <v>4028</v>
      </c>
      <c r="I1817" s="58">
        <v>45238</v>
      </c>
      <c r="J1817" s="50" t="s">
        <v>2816</v>
      </c>
      <c r="K1817" s="59">
        <v>49282.080000000002</v>
      </c>
      <c r="L1817" s="50" t="s">
        <v>37</v>
      </c>
      <c r="M1817" s="51" t="s">
        <v>2747</v>
      </c>
      <c r="N1817" s="50" t="s">
        <v>29</v>
      </c>
      <c r="O1817" s="50" t="s">
        <v>32</v>
      </c>
      <c r="P1817" s="50" t="s">
        <v>32</v>
      </c>
      <c r="Q1817" s="50" t="s">
        <v>29</v>
      </c>
      <c r="R1817" s="50" t="s">
        <v>29</v>
      </c>
      <c r="S1817" s="50" t="s">
        <v>2751</v>
      </c>
      <c r="T1817" s="50" t="s">
        <v>2283</v>
      </c>
      <c r="U1817" s="50" t="s">
        <v>30</v>
      </c>
      <c r="V1817" s="50" t="str">
        <f>VLOOKUP(A1817,Register!$D$2:$N$1317,11,0)</f>
        <v xml:space="preserve"> CWIP-New Sulphur Godown</v>
      </c>
      <c r="W1817" s="50" t="s">
        <v>4069</v>
      </c>
      <c r="X1817" s="50" t="s">
        <v>2286</v>
      </c>
    </row>
    <row r="1818" spans="1:24" ht="14.1" customHeight="1" x14ac:dyDescent="0.25">
      <c r="A1818" s="50" t="str">
        <f t="shared" si="28"/>
        <v>9100000046-0</v>
      </c>
      <c r="B1818" s="57" t="s">
        <v>29</v>
      </c>
      <c r="C1818" s="50" t="s">
        <v>29</v>
      </c>
      <c r="D1818" s="50" t="s">
        <v>4068</v>
      </c>
      <c r="E1818" s="50" t="s">
        <v>2814</v>
      </c>
      <c r="F1818" s="50" t="s">
        <v>29</v>
      </c>
      <c r="G1818" s="50" t="s">
        <v>29</v>
      </c>
      <c r="H1818" s="50" t="s">
        <v>4028</v>
      </c>
      <c r="I1818" s="58">
        <v>45238</v>
      </c>
      <c r="J1818" s="50" t="s">
        <v>2816</v>
      </c>
      <c r="K1818" s="59">
        <v>2671.89</v>
      </c>
      <c r="L1818" s="50" t="s">
        <v>37</v>
      </c>
      <c r="M1818" s="51" t="s">
        <v>2747</v>
      </c>
      <c r="N1818" s="50" t="s">
        <v>29</v>
      </c>
      <c r="O1818" s="50" t="s">
        <v>32</v>
      </c>
      <c r="P1818" s="50" t="s">
        <v>32</v>
      </c>
      <c r="Q1818" s="50" t="s">
        <v>29</v>
      </c>
      <c r="R1818" s="50" t="s">
        <v>29</v>
      </c>
      <c r="S1818" s="50" t="s">
        <v>2751</v>
      </c>
      <c r="T1818" s="50" t="s">
        <v>2283</v>
      </c>
      <c r="U1818" s="50" t="s">
        <v>30</v>
      </c>
      <c r="V1818" s="50" t="str">
        <f>VLOOKUP(A1818,Register!$D$2:$N$1317,11,0)</f>
        <v xml:space="preserve"> CWIP-New Sulphur Godown</v>
      </c>
      <c r="W1818" s="50" t="s">
        <v>4069</v>
      </c>
      <c r="X1818" s="50" t="s">
        <v>2286</v>
      </c>
    </row>
    <row r="1819" spans="1:24" ht="14.1" customHeight="1" x14ac:dyDescent="0.25">
      <c r="A1819" s="50" t="str">
        <f t="shared" si="28"/>
        <v>9100000046-0</v>
      </c>
      <c r="B1819" s="57" t="s">
        <v>29</v>
      </c>
      <c r="C1819" s="50" t="s">
        <v>29</v>
      </c>
      <c r="D1819" s="50" t="s">
        <v>4068</v>
      </c>
      <c r="E1819" s="50" t="s">
        <v>2814</v>
      </c>
      <c r="F1819" s="50" t="s">
        <v>29</v>
      </c>
      <c r="G1819" s="50" t="s">
        <v>29</v>
      </c>
      <c r="H1819" s="50" t="s">
        <v>4028</v>
      </c>
      <c r="I1819" s="58">
        <v>45238</v>
      </c>
      <c r="J1819" s="50" t="s">
        <v>2816</v>
      </c>
      <c r="K1819" s="59">
        <v>28856.52</v>
      </c>
      <c r="L1819" s="50" t="s">
        <v>37</v>
      </c>
      <c r="M1819" s="51" t="s">
        <v>2747</v>
      </c>
      <c r="N1819" s="50" t="s">
        <v>29</v>
      </c>
      <c r="O1819" s="50" t="s">
        <v>32</v>
      </c>
      <c r="P1819" s="50" t="s">
        <v>32</v>
      </c>
      <c r="Q1819" s="50" t="s">
        <v>29</v>
      </c>
      <c r="R1819" s="50" t="s">
        <v>29</v>
      </c>
      <c r="S1819" s="50" t="s">
        <v>2751</v>
      </c>
      <c r="T1819" s="50" t="s">
        <v>2283</v>
      </c>
      <c r="U1819" s="50" t="s">
        <v>30</v>
      </c>
      <c r="V1819" s="50" t="str">
        <f>VLOOKUP(A1819,Register!$D$2:$N$1317,11,0)</f>
        <v xml:space="preserve"> CWIP-New Sulphur Godown</v>
      </c>
      <c r="W1819" s="50" t="s">
        <v>4069</v>
      </c>
      <c r="X1819" s="50" t="s">
        <v>2286</v>
      </c>
    </row>
    <row r="1820" spans="1:24" ht="14.1" customHeight="1" x14ac:dyDescent="0.25">
      <c r="A1820" s="50" t="str">
        <f t="shared" si="28"/>
        <v>9100000046-0</v>
      </c>
      <c r="B1820" s="57" t="s">
        <v>29</v>
      </c>
      <c r="C1820" s="50" t="s">
        <v>29</v>
      </c>
      <c r="D1820" s="50" t="s">
        <v>4068</v>
      </c>
      <c r="E1820" s="50" t="s">
        <v>2814</v>
      </c>
      <c r="F1820" s="50" t="s">
        <v>29</v>
      </c>
      <c r="G1820" s="50" t="s">
        <v>29</v>
      </c>
      <c r="H1820" s="50" t="s">
        <v>4028</v>
      </c>
      <c r="I1820" s="58">
        <v>45238</v>
      </c>
      <c r="J1820" s="50" t="s">
        <v>2816</v>
      </c>
      <c r="K1820" s="59">
        <v>12288.97</v>
      </c>
      <c r="L1820" s="50" t="s">
        <v>37</v>
      </c>
      <c r="M1820" s="51" t="s">
        <v>2747</v>
      </c>
      <c r="N1820" s="50" t="s">
        <v>29</v>
      </c>
      <c r="O1820" s="50" t="s">
        <v>32</v>
      </c>
      <c r="P1820" s="50" t="s">
        <v>32</v>
      </c>
      <c r="Q1820" s="50" t="s">
        <v>29</v>
      </c>
      <c r="R1820" s="50" t="s">
        <v>29</v>
      </c>
      <c r="S1820" s="50" t="s">
        <v>2751</v>
      </c>
      <c r="T1820" s="50" t="s">
        <v>2283</v>
      </c>
      <c r="U1820" s="50" t="s">
        <v>30</v>
      </c>
      <c r="V1820" s="50" t="str">
        <f>VLOOKUP(A1820,Register!$D$2:$N$1317,11,0)</f>
        <v xml:space="preserve"> CWIP-New Sulphur Godown</v>
      </c>
      <c r="W1820" s="50" t="s">
        <v>4069</v>
      </c>
      <c r="X1820" s="50" t="s">
        <v>2286</v>
      </c>
    </row>
    <row r="1821" spans="1:24" ht="14.1" customHeight="1" x14ac:dyDescent="0.25">
      <c r="A1821" s="50" t="str">
        <f t="shared" si="28"/>
        <v>9100000046-0</v>
      </c>
      <c r="B1821" s="57" t="s">
        <v>29</v>
      </c>
      <c r="C1821" s="50" t="s">
        <v>29</v>
      </c>
      <c r="D1821" s="50" t="s">
        <v>4068</v>
      </c>
      <c r="E1821" s="50" t="s">
        <v>2814</v>
      </c>
      <c r="F1821" s="50" t="s">
        <v>29</v>
      </c>
      <c r="G1821" s="50" t="s">
        <v>29</v>
      </c>
      <c r="H1821" s="50" t="s">
        <v>4028</v>
      </c>
      <c r="I1821" s="58">
        <v>45238</v>
      </c>
      <c r="J1821" s="50" t="s">
        <v>2816</v>
      </c>
      <c r="K1821" s="59">
        <v>4648.6400000000003</v>
      </c>
      <c r="L1821" s="50" t="s">
        <v>37</v>
      </c>
      <c r="M1821" s="51" t="s">
        <v>2747</v>
      </c>
      <c r="N1821" s="50" t="s">
        <v>29</v>
      </c>
      <c r="O1821" s="50" t="s">
        <v>32</v>
      </c>
      <c r="P1821" s="50" t="s">
        <v>32</v>
      </c>
      <c r="Q1821" s="50" t="s">
        <v>29</v>
      </c>
      <c r="R1821" s="50" t="s">
        <v>29</v>
      </c>
      <c r="S1821" s="50" t="s">
        <v>2751</v>
      </c>
      <c r="T1821" s="50" t="s">
        <v>2283</v>
      </c>
      <c r="U1821" s="50" t="s">
        <v>30</v>
      </c>
      <c r="V1821" s="50" t="str">
        <f>VLOOKUP(A1821,Register!$D$2:$N$1317,11,0)</f>
        <v xml:space="preserve"> CWIP-New Sulphur Godown</v>
      </c>
      <c r="W1821" s="50" t="s">
        <v>4069</v>
      </c>
      <c r="X1821" s="50" t="s">
        <v>2286</v>
      </c>
    </row>
    <row r="1822" spans="1:24" ht="14.1" customHeight="1" x14ac:dyDescent="0.25">
      <c r="A1822" s="50" t="str">
        <f t="shared" si="28"/>
        <v>9100000046-0</v>
      </c>
      <c r="B1822" s="57" t="s">
        <v>29</v>
      </c>
      <c r="C1822" s="50" t="s">
        <v>29</v>
      </c>
      <c r="D1822" s="50" t="s">
        <v>4068</v>
      </c>
      <c r="E1822" s="50" t="s">
        <v>2814</v>
      </c>
      <c r="F1822" s="50" t="s">
        <v>29</v>
      </c>
      <c r="G1822" s="50" t="s">
        <v>29</v>
      </c>
      <c r="H1822" s="50" t="s">
        <v>4028</v>
      </c>
      <c r="I1822" s="58">
        <v>45238</v>
      </c>
      <c r="J1822" s="50" t="s">
        <v>2816</v>
      </c>
      <c r="K1822" s="59">
        <v>5588</v>
      </c>
      <c r="L1822" s="50" t="s">
        <v>37</v>
      </c>
      <c r="M1822" s="51" t="s">
        <v>2747</v>
      </c>
      <c r="N1822" s="50" t="s">
        <v>29</v>
      </c>
      <c r="O1822" s="50" t="s">
        <v>32</v>
      </c>
      <c r="P1822" s="50" t="s">
        <v>32</v>
      </c>
      <c r="Q1822" s="50" t="s">
        <v>29</v>
      </c>
      <c r="R1822" s="50" t="s">
        <v>29</v>
      </c>
      <c r="S1822" s="50" t="s">
        <v>2751</v>
      </c>
      <c r="T1822" s="50" t="s">
        <v>2283</v>
      </c>
      <c r="U1822" s="50" t="s">
        <v>30</v>
      </c>
      <c r="V1822" s="50" t="str">
        <f>VLOOKUP(A1822,Register!$D$2:$N$1317,11,0)</f>
        <v xml:space="preserve"> CWIP-New Sulphur Godown</v>
      </c>
      <c r="W1822" s="50" t="s">
        <v>4069</v>
      </c>
      <c r="X1822" s="50" t="s">
        <v>2286</v>
      </c>
    </row>
    <row r="1823" spans="1:24" ht="14.1" customHeight="1" x14ac:dyDescent="0.25">
      <c r="A1823" s="50" t="str">
        <f t="shared" si="28"/>
        <v>9100000046-0</v>
      </c>
      <c r="B1823" s="57" t="s">
        <v>29</v>
      </c>
      <c r="C1823" s="50" t="s">
        <v>29</v>
      </c>
      <c r="D1823" s="50" t="s">
        <v>4068</v>
      </c>
      <c r="E1823" s="50" t="s">
        <v>2814</v>
      </c>
      <c r="F1823" s="50" t="s">
        <v>29</v>
      </c>
      <c r="G1823" s="50" t="s">
        <v>29</v>
      </c>
      <c r="H1823" s="50" t="s">
        <v>4028</v>
      </c>
      <c r="I1823" s="58">
        <v>45238</v>
      </c>
      <c r="J1823" s="50" t="s">
        <v>2816</v>
      </c>
      <c r="K1823" s="59">
        <v>745.96</v>
      </c>
      <c r="L1823" s="50" t="s">
        <v>37</v>
      </c>
      <c r="M1823" s="51" t="s">
        <v>2747</v>
      </c>
      <c r="N1823" s="50" t="s">
        <v>29</v>
      </c>
      <c r="O1823" s="50" t="s">
        <v>32</v>
      </c>
      <c r="P1823" s="50" t="s">
        <v>32</v>
      </c>
      <c r="Q1823" s="50" t="s">
        <v>29</v>
      </c>
      <c r="R1823" s="50" t="s">
        <v>29</v>
      </c>
      <c r="S1823" s="50" t="s">
        <v>2751</v>
      </c>
      <c r="T1823" s="50" t="s">
        <v>2283</v>
      </c>
      <c r="U1823" s="50" t="s">
        <v>30</v>
      </c>
      <c r="V1823" s="50" t="str">
        <f>VLOOKUP(A1823,Register!$D$2:$N$1317,11,0)</f>
        <v xml:space="preserve"> CWIP-New Sulphur Godown</v>
      </c>
      <c r="W1823" s="50" t="s">
        <v>4069</v>
      </c>
      <c r="X1823" s="50" t="s">
        <v>2286</v>
      </c>
    </row>
    <row r="1824" spans="1:24" ht="14.1" customHeight="1" x14ac:dyDescent="0.25">
      <c r="A1824" s="50" t="str">
        <f t="shared" si="28"/>
        <v>9100000046-0</v>
      </c>
      <c r="B1824" s="57" t="s">
        <v>29</v>
      </c>
      <c r="C1824" s="50" t="s">
        <v>29</v>
      </c>
      <c r="D1824" s="50" t="s">
        <v>4068</v>
      </c>
      <c r="E1824" s="50" t="s">
        <v>2814</v>
      </c>
      <c r="F1824" s="50" t="s">
        <v>29</v>
      </c>
      <c r="G1824" s="50" t="s">
        <v>29</v>
      </c>
      <c r="H1824" s="50" t="s">
        <v>4028</v>
      </c>
      <c r="I1824" s="58">
        <v>45238</v>
      </c>
      <c r="J1824" s="50" t="s">
        <v>2816</v>
      </c>
      <c r="K1824" s="59">
        <v>56169.7</v>
      </c>
      <c r="L1824" s="50" t="s">
        <v>37</v>
      </c>
      <c r="M1824" s="51" t="s">
        <v>2747</v>
      </c>
      <c r="N1824" s="50" t="s">
        <v>29</v>
      </c>
      <c r="O1824" s="50" t="s">
        <v>32</v>
      </c>
      <c r="P1824" s="50" t="s">
        <v>32</v>
      </c>
      <c r="Q1824" s="50" t="s">
        <v>29</v>
      </c>
      <c r="R1824" s="50" t="s">
        <v>29</v>
      </c>
      <c r="S1824" s="50" t="s">
        <v>2751</v>
      </c>
      <c r="T1824" s="50" t="s">
        <v>2283</v>
      </c>
      <c r="U1824" s="50" t="s">
        <v>30</v>
      </c>
      <c r="V1824" s="50" t="str">
        <f>VLOOKUP(A1824,Register!$D$2:$N$1317,11,0)</f>
        <v xml:space="preserve"> CWIP-New Sulphur Godown</v>
      </c>
      <c r="W1824" s="50" t="s">
        <v>4069</v>
      </c>
      <c r="X1824" s="50" t="s">
        <v>2286</v>
      </c>
    </row>
    <row r="1825" spans="1:24" ht="14.1" customHeight="1" x14ac:dyDescent="0.25">
      <c r="A1825" s="50" t="str">
        <f t="shared" si="28"/>
        <v>9100000046-0</v>
      </c>
      <c r="B1825" s="57" t="s">
        <v>29</v>
      </c>
      <c r="C1825" s="50" t="s">
        <v>29</v>
      </c>
      <c r="D1825" s="50" t="s">
        <v>4068</v>
      </c>
      <c r="E1825" s="50" t="s">
        <v>2814</v>
      </c>
      <c r="F1825" s="50" t="s">
        <v>29</v>
      </c>
      <c r="G1825" s="50" t="s">
        <v>29</v>
      </c>
      <c r="H1825" s="50" t="s">
        <v>4028</v>
      </c>
      <c r="I1825" s="58">
        <v>45238</v>
      </c>
      <c r="J1825" s="50" t="s">
        <v>2816</v>
      </c>
      <c r="K1825" s="59">
        <v>2413.4</v>
      </c>
      <c r="L1825" s="50" t="s">
        <v>37</v>
      </c>
      <c r="M1825" s="51" t="s">
        <v>2747</v>
      </c>
      <c r="N1825" s="50" t="s">
        <v>29</v>
      </c>
      <c r="O1825" s="50" t="s">
        <v>32</v>
      </c>
      <c r="P1825" s="50" t="s">
        <v>32</v>
      </c>
      <c r="Q1825" s="50" t="s">
        <v>29</v>
      </c>
      <c r="R1825" s="50" t="s">
        <v>29</v>
      </c>
      <c r="S1825" s="50" t="s">
        <v>2751</v>
      </c>
      <c r="T1825" s="50" t="s">
        <v>2283</v>
      </c>
      <c r="U1825" s="50" t="s">
        <v>30</v>
      </c>
      <c r="V1825" s="50" t="str">
        <f>VLOOKUP(A1825,Register!$D$2:$N$1317,11,0)</f>
        <v xml:space="preserve"> CWIP-New Sulphur Godown</v>
      </c>
      <c r="W1825" s="50" t="s">
        <v>4069</v>
      </c>
      <c r="X1825" s="50" t="s">
        <v>2286</v>
      </c>
    </row>
    <row r="1826" spans="1:24" ht="14.1" customHeight="1" x14ac:dyDescent="0.25">
      <c r="A1826" s="50" t="str">
        <f t="shared" si="28"/>
        <v>9100000046-0</v>
      </c>
      <c r="B1826" s="57" t="s">
        <v>29</v>
      </c>
      <c r="C1826" s="50" t="s">
        <v>29</v>
      </c>
      <c r="D1826" s="50" t="s">
        <v>4068</v>
      </c>
      <c r="E1826" s="50" t="s">
        <v>2814</v>
      </c>
      <c r="F1826" s="50" t="s">
        <v>29</v>
      </c>
      <c r="G1826" s="50" t="s">
        <v>29</v>
      </c>
      <c r="H1826" s="50" t="s">
        <v>4028</v>
      </c>
      <c r="I1826" s="58">
        <v>45238</v>
      </c>
      <c r="J1826" s="50" t="s">
        <v>2816</v>
      </c>
      <c r="K1826" s="59">
        <v>2940</v>
      </c>
      <c r="L1826" s="50" t="s">
        <v>37</v>
      </c>
      <c r="M1826" s="51" t="s">
        <v>2747</v>
      </c>
      <c r="N1826" s="50" t="s">
        <v>29</v>
      </c>
      <c r="O1826" s="50" t="s">
        <v>32</v>
      </c>
      <c r="P1826" s="50" t="s">
        <v>32</v>
      </c>
      <c r="Q1826" s="50" t="s">
        <v>29</v>
      </c>
      <c r="R1826" s="50" t="s">
        <v>29</v>
      </c>
      <c r="S1826" s="50" t="s">
        <v>2751</v>
      </c>
      <c r="T1826" s="50" t="s">
        <v>2283</v>
      </c>
      <c r="U1826" s="50" t="s">
        <v>30</v>
      </c>
      <c r="V1826" s="50" t="str">
        <f>VLOOKUP(A1826,Register!$D$2:$N$1317,11,0)</f>
        <v xml:space="preserve"> CWIP-New Sulphur Godown</v>
      </c>
      <c r="W1826" s="50" t="s">
        <v>4069</v>
      </c>
      <c r="X1826" s="50" t="s">
        <v>2286</v>
      </c>
    </row>
    <row r="1827" spans="1:24" ht="14.1" customHeight="1" x14ac:dyDescent="0.25">
      <c r="A1827" s="50" t="str">
        <f t="shared" si="28"/>
        <v>9100000032-0</v>
      </c>
      <c r="B1827" s="57" t="s">
        <v>29</v>
      </c>
      <c r="C1827" s="50" t="s">
        <v>29</v>
      </c>
      <c r="D1827" s="50" t="s">
        <v>4070</v>
      </c>
      <c r="E1827" s="50" t="s">
        <v>2814</v>
      </c>
      <c r="F1827" s="50" t="s">
        <v>29</v>
      </c>
      <c r="G1827" s="50" t="s">
        <v>29</v>
      </c>
      <c r="H1827" s="50" t="s">
        <v>4028</v>
      </c>
      <c r="I1827" s="58">
        <v>45178</v>
      </c>
      <c r="J1827" s="50" t="s">
        <v>2816</v>
      </c>
      <c r="K1827" s="59">
        <v>62100</v>
      </c>
      <c r="L1827" s="50" t="s">
        <v>37</v>
      </c>
      <c r="M1827" s="51" t="s">
        <v>2747</v>
      </c>
      <c r="N1827" s="50" t="s">
        <v>29</v>
      </c>
      <c r="O1827" s="50" t="s">
        <v>32</v>
      </c>
      <c r="P1827" s="50" t="s">
        <v>32</v>
      </c>
      <c r="Q1827" s="50" t="s">
        <v>29</v>
      </c>
      <c r="R1827" s="50" t="s">
        <v>29</v>
      </c>
      <c r="S1827" s="50" t="s">
        <v>2751</v>
      </c>
      <c r="T1827" s="50" t="s">
        <v>2255</v>
      </c>
      <c r="U1827" s="50" t="s">
        <v>30</v>
      </c>
      <c r="V1827" s="50" t="str">
        <f>VLOOKUP(A1827,Register!$D$2:$N$1317,11,0)</f>
        <v>CWIP - CANE YARD ROAD &amp; DRAIN WORK</v>
      </c>
      <c r="W1827" s="50" t="s">
        <v>4071</v>
      </c>
      <c r="X1827" s="50" t="s">
        <v>2207</v>
      </c>
    </row>
    <row r="1828" spans="1:24" ht="14.1" customHeight="1" x14ac:dyDescent="0.25">
      <c r="A1828" s="50" t="str">
        <f t="shared" si="28"/>
        <v>9100000032-0</v>
      </c>
      <c r="B1828" s="57" t="s">
        <v>29</v>
      </c>
      <c r="C1828" s="50" t="s">
        <v>29</v>
      </c>
      <c r="D1828" s="50" t="s">
        <v>4070</v>
      </c>
      <c r="E1828" s="50" t="s">
        <v>2814</v>
      </c>
      <c r="F1828" s="50" t="s">
        <v>29</v>
      </c>
      <c r="G1828" s="50" t="s">
        <v>29</v>
      </c>
      <c r="H1828" s="50" t="s">
        <v>4028</v>
      </c>
      <c r="I1828" s="58">
        <v>45178</v>
      </c>
      <c r="J1828" s="50" t="s">
        <v>2816</v>
      </c>
      <c r="K1828" s="59">
        <v>102078.6</v>
      </c>
      <c r="L1828" s="50" t="s">
        <v>37</v>
      </c>
      <c r="M1828" s="51" t="s">
        <v>2747</v>
      </c>
      <c r="N1828" s="50" t="s">
        <v>29</v>
      </c>
      <c r="O1828" s="50" t="s">
        <v>32</v>
      </c>
      <c r="P1828" s="50" t="s">
        <v>32</v>
      </c>
      <c r="Q1828" s="50" t="s">
        <v>29</v>
      </c>
      <c r="R1828" s="50" t="s">
        <v>29</v>
      </c>
      <c r="S1828" s="50" t="s">
        <v>2751</v>
      </c>
      <c r="T1828" s="50" t="s">
        <v>2255</v>
      </c>
      <c r="U1828" s="50" t="s">
        <v>30</v>
      </c>
      <c r="V1828" s="50" t="str">
        <f>VLOOKUP(A1828,Register!$D$2:$N$1317,11,0)</f>
        <v>CWIP - CANE YARD ROAD &amp; DRAIN WORK</v>
      </c>
      <c r="W1828" s="50" t="s">
        <v>4071</v>
      </c>
      <c r="X1828" s="50" t="s">
        <v>2207</v>
      </c>
    </row>
    <row r="1829" spans="1:24" ht="14.1" customHeight="1" x14ac:dyDescent="0.25">
      <c r="A1829" s="50" t="str">
        <f t="shared" si="28"/>
        <v>9100000016-0</v>
      </c>
      <c r="B1829" s="57" t="s">
        <v>29</v>
      </c>
      <c r="C1829" s="50" t="s">
        <v>29</v>
      </c>
      <c r="D1829" s="50" t="s">
        <v>4072</v>
      </c>
      <c r="E1829" s="50" t="s">
        <v>2814</v>
      </c>
      <c r="F1829" s="50" t="s">
        <v>29</v>
      </c>
      <c r="G1829" s="50" t="s">
        <v>29</v>
      </c>
      <c r="H1829" s="50" t="s">
        <v>4028</v>
      </c>
      <c r="I1829" s="58">
        <v>45178</v>
      </c>
      <c r="J1829" s="50" t="s">
        <v>2816</v>
      </c>
      <c r="K1829" s="59">
        <v>6305.11</v>
      </c>
      <c r="L1829" s="50" t="s">
        <v>37</v>
      </c>
      <c r="M1829" s="51" t="s">
        <v>2747</v>
      </c>
      <c r="N1829" s="50" t="s">
        <v>29</v>
      </c>
      <c r="O1829" s="50" t="s">
        <v>32</v>
      </c>
      <c r="P1829" s="50" t="s">
        <v>32</v>
      </c>
      <c r="Q1829" s="50" t="s">
        <v>29</v>
      </c>
      <c r="R1829" s="50" t="s">
        <v>29</v>
      </c>
      <c r="S1829" s="50" t="s">
        <v>2751</v>
      </c>
      <c r="T1829" s="50" t="s">
        <v>2215</v>
      </c>
      <c r="U1829" s="50" t="s">
        <v>30</v>
      </c>
      <c r="V1829" s="50" t="str">
        <f>VLOOKUP(A1829,Register!$D$2:$N$1317,11,0)</f>
        <v>CWIP- ROAD &amp; DRAIN INSIDE FACTORY</v>
      </c>
      <c r="W1829" s="50" t="s">
        <v>4073</v>
      </c>
      <c r="X1829" s="50" t="s">
        <v>2207</v>
      </c>
    </row>
    <row r="1830" spans="1:24" ht="14.1" customHeight="1" x14ac:dyDescent="0.25">
      <c r="A1830" s="50" t="str">
        <f t="shared" si="28"/>
        <v>9100000016-0</v>
      </c>
      <c r="B1830" s="57" t="s">
        <v>29</v>
      </c>
      <c r="C1830" s="50" t="s">
        <v>29</v>
      </c>
      <c r="D1830" s="50" t="s">
        <v>4072</v>
      </c>
      <c r="E1830" s="50" t="s">
        <v>2814</v>
      </c>
      <c r="F1830" s="50" t="s">
        <v>29</v>
      </c>
      <c r="G1830" s="50" t="s">
        <v>29</v>
      </c>
      <c r="H1830" s="50" t="s">
        <v>4028</v>
      </c>
      <c r="I1830" s="58">
        <v>45178</v>
      </c>
      <c r="J1830" s="50" t="s">
        <v>2816</v>
      </c>
      <c r="K1830" s="59">
        <v>1414.04</v>
      </c>
      <c r="L1830" s="50" t="s">
        <v>37</v>
      </c>
      <c r="M1830" s="51" t="s">
        <v>2747</v>
      </c>
      <c r="N1830" s="50" t="s">
        <v>29</v>
      </c>
      <c r="O1830" s="50" t="s">
        <v>32</v>
      </c>
      <c r="P1830" s="50" t="s">
        <v>32</v>
      </c>
      <c r="Q1830" s="50" t="s">
        <v>29</v>
      </c>
      <c r="R1830" s="50" t="s">
        <v>29</v>
      </c>
      <c r="S1830" s="50" t="s">
        <v>2751</v>
      </c>
      <c r="T1830" s="50" t="s">
        <v>2215</v>
      </c>
      <c r="U1830" s="50" t="s">
        <v>30</v>
      </c>
      <c r="V1830" s="50" t="str">
        <f>VLOOKUP(A1830,Register!$D$2:$N$1317,11,0)</f>
        <v>CWIP- ROAD &amp; DRAIN INSIDE FACTORY</v>
      </c>
      <c r="W1830" s="50" t="s">
        <v>4073</v>
      </c>
      <c r="X1830" s="50" t="s">
        <v>2207</v>
      </c>
    </row>
    <row r="1831" spans="1:24" ht="14.1" customHeight="1" x14ac:dyDescent="0.25">
      <c r="A1831" s="50" t="str">
        <f t="shared" si="28"/>
        <v>9100000016-0</v>
      </c>
      <c r="B1831" s="57" t="s">
        <v>29</v>
      </c>
      <c r="C1831" s="50" t="s">
        <v>29</v>
      </c>
      <c r="D1831" s="50" t="s">
        <v>4072</v>
      </c>
      <c r="E1831" s="50" t="s">
        <v>2814</v>
      </c>
      <c r="F1831" s="50" t="s">
        <v>29</v>
      </c>
      <c r="G1831" s="50" t="s">
        <v>29</v>
      </c>
      <c r="H1831" s="50" t="s">
        <v>4028</v>
      </c>
      <c r="I1831" s="58">
        <v>45178</v>
      </c>
      <c r="J1831" s="50" t="s">
        <v>2816</v>
      </c>
      <c r="K1831" s="59">
        <v>22287</v>
      </c>
      <c r="L1831" s="50" t="s">
        <v>37</v>
      </c>
      <c r="M1831" s="51" t="s">
        <v>2747</v>
      </c>
      <c r="N1831" s="50" t="s">
        <v>29</v>
      </c>
      <c r="O1831" s="50" t="s">
        <v>32</v>
      </c>
      <c r="P1831" s="50" t="s">
        <v>32</v>
      </c>
      <c r="Q1831" s="50" t="s">
        <v>29</v>
      </c>
      <c r="R1831" s="50" t="s">
        <v>29</v>
      </c>
      <c r="S1831" s="50" t="s">
        <v>2751</v>
      </c>
      <c r="T1831" s="50" t="s">
        <v>2215</v>
      </c>
      <c r="U1831" s="50" t="s">
        <v>30</v>
      </c>
      <c r="V1831" s="50" t="str">
        <f>VLOOKUP(A1831,Register!$D$2:$N$1317,11,0)</f>
        <v>CWIP- ROAD &amp; DRAIN INSIDE FACTORY</v>
      </c>
      <c r="W1831" s="50" t="s">
        <v>4073</v>
      </c>
      <c r="X1831" s="50" t="s">
        <v>2207</v>
      </c>
    </row>
    <row r="1832" spans="1:24" ht="14.1" customHeight="1" x14ac:dyDescent="0.25">
      <c r="A1832" s="50" t="str">
        <f t="shared" si="28"/>
        <v>9100000016-0</v>
      </c>
      <c r="B1832" s="57" t="s">
        <v>29</v>
      </c>
      <c r="C1832" s="50" t="s">
        <v>29</v>
      </c>
      <c r="D1832" s="50" t="s">
        <v>4072</v>
      </c>
      <c r="E1832" s="50" t="s">
        <v>2814</v>
      </c>
      <c r="F1832" s="50" t="s">
        <v>29</v>
      </c>
      <c r="G1832" s="50" t="s">
        <v>29</v>
      </c>
      <c r="H1832" s="50" t="s">
        <v>4028</v>
      </c>
      <c r="I1832" s="58">
        <v>45178</v>
      </c>
      <c r="J1832" s="50" t="s">
        <v>2816</v>
      </c>
      <c r="K1832" s="59">
        <v>10778.61</v>
      </c>
      <c r="L1832" s="50" t="s">
        <v>37</v>
      </c>
      <c r="M1832" s="51" t="s">
        <v>2747</v>
      </c>
      <c r="N1832" s="50" t="s">
        <v>29</v>
      </c>
      <c r="O1832" s="50" t="s">
        <v>32</v>
      </c>
      <c r="P1832" s="50" t="s">
        <v>32</v>
      </c>
      <c r="Q1832" s="50" t="s">
        <v>29</v>
      </c>
      <c r="R1832" s="50" t="s">
        <v>29</v>
      </c>
      <c r="S1832" s="50" t="s">
        <v>2751</v>
      </c>
      <c r="T1832" s="50" t="s">
        <v>2215</v>
      </c>
      <c r="U1832" s="50" t="s">
        <v>30</v>
      </c>
      <c r="V1832" s="50" t="str">
        <f>VLOOKUP(A1832,Register!$D$2:$N$1317,11,0)</f>
        <v>CWIP- ROAD &amp; DRAIN INSIDE FACTORY</v>
      </c>
      <c r="W1832" s="50" t="s">
        <v>4073</v>
      </c>
      <c r="X1832" s="50" t="s">
        <v>2207</v>
      </c>
    </row>
    <row r="1833" spans="1:24" ht="14.1" customHeight="1" x14ac:dyDescent="0.25">
      <c r="A1833" s="50" t="str">
        <f t="shared" si="28"/>
        <v>9100000016-0</v>
      </c>
      <c r="B1833" s="57" t="s">
        <v>29</v>
      </c>
      <c r="C1833" s="50" t="s">
        <v>29</v>
      </c>
      <c r="D1833" s="50" t="s">
        <v>4072</v>
      </c>
      <c r="E1833" s="50" t="s">
        <v>2814</v>
      </c>
      <c r="F1833" s="50" t="s">
        <v>29</v>
      </c>
      <c r="G1833" s="50" t="s">
        <v>29</v>
      </c>
      <c r="H1833" s="50" t="s">
        <v>4028</v>
      </c>
      <c r="I1833" s="58">
        <v>45178</v>
      </c>
      <c r="J1833" s="50" t="s">
        <v>2816</v>
      </c>
      <c r="K1833" s="59">
        <v>44451.07</v>
      </c>
      <c r="L1833" s="50" t="s">
        <v>37</v>
      </c>
      <c r="M1833" s="51" t="s">
        <v>2747</v>
      </c>
      <c r="N1833" s="50" t="s">
        <v>29</v>
      </c>
      <c r="O1833" s="50" t="s">
        <v>32</v>
      </c>
      <c r="P1833" s="50" t="s">
        <v>32</v>
      </c>
      <c r="Q1833" s="50" t="s">
        <v>29</v>
      </c>
      <c r="R1833" s="50" t="s">
        <v>29</v>
      </c>
      <c r="S1833" s="50" t="s">
        <v>2751</v>
      </c>
      <c r="T1833" s="50" t="s">
        <v>2215</v>
      </c>
      <c r="U1833" s="50" t="s">
        <v>30</v>
      </c>
      <c r="V1833" s="50" t="str">
        <f>VLOOKUP(A1833,Register!$D$2:$N$1317,11,0)</f>
        <v>CWIP- ROAD &amp; DRAIN INSIDE FACTORY</v>
      </c>
      <c r="W1833" s="50" t="s">
        <v>4073</v>
      </c>
      <c r="X1833" s="50" t="s">
        <v>2207</v>
      </c>
    </row>
    <row r="1834" spans="1:24" ht="14.1" customHeight="1" x14ac:dyDescent="0.25">
      <c r="A1834" s="50" t="str">
        <f t="shared" si="28"/>
        <v>9100000016-0</v>
      </c>
      <c r="B1834" s="57" t="s">
        <v>29</v>
      </c>
      <c r="C1834" s="50" t="s">
        <v>29</v>
      </c>
      <c r="D1834" s="50" t="s">
        <v>4072</v>
      </c>
      <c r="E1834" s="50" t="s">
        <v>2814</v>
      </c>
      <c r="F1834" s="50" t="s">
        <v>29</v>
      </c>
      <c r="G1834" s="50" t="s">
        <v>29</v>
      </c>
      <c r="H1834" s="50" t="s">
        <v>4028</v>
      </c>
      <c r="I1834" s="58">
        <v>45178</v>
      </c>
      <c r="J1834" s="50" t="s">
        <v>2816</v>
      </c>
      <c r="K1834" s="59">
        <v>14309.57</v>
      </c>
      <c r="L1834" s="50" t="s">
        <v>37</v>
      </c>
      <c r="M1834" s="51" t="s">
        <v>2747</v>
      </c>
      <c r="N1834" s="50" t="s">
        <v>29</v>
      </c>
      <c r="O1834" s="50" t="s">
        <v>32</v>
      </c>
      <c r="P1834" s="50" t="s">
        <v>32</v>
      </c>
      <c r="Q1834" s="50" t="s">
        <v>29</v>
      </c>
      <c r="R1834" s="50" t="s">
        <v>29</v>
      </c>
      <c r="S1834" s="50" t="s">
        <v>2751</v>
      </c>
      <c r="T1834" s="50" t="s">
        <v>2215</v>
      </c>
      <c r="U1834" s="50" t="s">
        <v>30</v>
      </c>
      <c r="V1834" s="50" t="str">
        <f>VLOOKUP(A1834,Register!$D$2:$N$1317,11,0)</f>
        <v>CWIP- ROAD &amp; DRAIN INSIDE FACTORY</v>
      </c>
      <c r="W1834" s="50" t="s">
        <v>4073</v>
      </c>
      <c r="X1834" s="50" t="s">
        <v>2207</v>
      </c>
    </row>
    <row r="1835" spans="1:24" ht="14.1" customHeight="1" x14ac:dyDescent="0.25">
      <c r="A1835" s="50" t="str">
        <f t="shared" si="28"/>
        <v>9100000016-0</v>
      </c>
      <c r="B1835" s="57" t="s">
        <v>29</v>
      </c>
      <c r="C1835" s="50" t="s">
        <v>29</v>
      </c>
      <c r="D1835" s="50" t="s">
        <v>4072</v>
      </c>
      <c r="E1835" s="50" t="s">
        <v>2814</v>
      </c>
      <c r="F1835" s="50" t="s">
        <v>29</v>
      </c>
      <c r="G1835" s="50" t="s">
        <v>29</v>
      </c>
      <c r="H1835" s="50" t="s">
        <v>4028</v>
      </c>
      <c r="I1835" s="58">
        <v>45178</v>
      </c>
      <c r="J1835" s="50" t="s">
        <v>2816</v>
      </c>
      <c r="K1835" s="59">
        <v>4011.7</v>
      </c>
      <c r="L1835" s="50" t="s">
        <v>37</v>
      </c>
      <c r="M1835" s="51" t="s">
        <v>2747</v>
      </c>
      <c r="N1835" s="50" t="s">
        <v>29</v>
      </c>
      <c r="O1835" s="50" t="s">
        <v>32</v>
      </c>
      <c r="P1835" s="50" t="s">
        <v>32</v>
      </c>
      <c r="Q1835" s="50" t="s">
        <v>29</v>
      </c>
      <c r="R1835" s="50" t="s">
        <v>29</v>
      </c>
      <c r="S1835" s="50" t="s">
        <v>2751</v>
      </c>
      <c r="T1835" s="50" t="s">
        <v>2215</v>
      </c>
      <c r="U1835" s="50" t="s">
        <v>30</v>
      </c>
      <c r="V1835" s="50" t="str">
        <f>VLOOKUP(A1835,Register!$D$2:$N$1317,11,0)</f>
        <v>CWIP- ROAD &amp; DRAIN INSIDE FACTORY</v>
      </c>
      <c r="W1835" s="50" t="s">
        <v>4073</v>
      </c>
      <c r="X1835" s="50" t="s">
        <v>2207</v>
      </c>
    </row>
    <row r="1836" spans="1:24" ht="14.1" customHeight="1" x14ac:dyDescent="0.25">
      <c r="A1836" s="50" t="str">
        <f t="shared" si="28"/>
        <v>9100000016-0</v>
      </c>
      <c r="B1836" s="57" t="s">
        <v>29</v>
      </c>
      <c r="C1836" s="50" t="s">
        <v>29</v>
      </c>
      <c r="D1836" s="50" t="s">
        <v>4072</v>
      </c>
      <c r="E1836" s="50" t="s">
        <v>2814</v>
      </c>
      <c r="F1836" s="50" t="s">
        <v>29</v>
      </c>
      <c r="G1836" s="50" t="s">
        <v>29</v>
      </c>
      <c r="H1836" s="50" t="s">
        <v>4028</v>
      </c>
      <c r="I1836" s="58">
        <v>45178</v>
      </c>
      <c r="J1836" s="50" t="s">
        <v>2816</v>
      </c>
      <c r="K1836" s="59">
        <v>11340</v>
      </c>
      <c r="L1836" s="50" t="s">
        <v>37</v>
      </c>
      <c r="M1836" s="51" t="s">
        <v>2747</v>
      </c>
      <c r="N1836" s="50" t="s">
        <v>29</v>
      </c>
      <c r="O1836" s="50" t="s">
        <v>32</v>
      </c>
      <c r="P1836" s="50" t="s">
        <v>32</v>
      </c>
      <c r="Q1836" s="50" t="s">
        <v>29</v>
      </c>
      <c r="R1836" s="50" t="s">
        <v>29</v>
      </c>
      <c r="S1836" s="50" t="s">
        <v>2751</v>
      </c>
      <c r="T1836" s="50" t="s">
        <v>2215</v>
      </c>
      <c r="U1836" s="50" t="s">
        <v>30</v>
      </c>
      <c r="V1836" s="50" t="str">
        <f>VLOOKUP(A1836,Register!$D$2:$N$1317,11,0)</f>
        <v>CWIP- ROAD &amp; DRAIN INSIDE FACTORY</v>
      </c>
      <c r="W1836" s="50" t="s">
        <v>4073</v>
      </c>
      <c r="X1836" s="50" t="s">
        <v>2207</v>
      </c>
    </row>
    <row r="1837" spans="1:24" ht="14.1" customHeight="1" x14ac:dyDescent="0.25">
      <c r="A1837" s="50" t="str">
        <f t="shared" si="28"/>
        <v>9100000016-0</v>
      </c>
      <c r="B1837" s="57" t="s">
        <v>29</v>
      </c>
      <c r="C1837" s="50" t="s">
        <v>29</v>
      </c>
      <c r="D1837" s="50" t="s">
        <v>4072</v>
      </c>
      <c r="E1837" s="50" t="s">
        <v>2814</v>
      </c>
      <c r="F1837" s="50" t="s">
        <v>29</v>
      </c>
      <c r="G1837" s="50" t="s">
        <v>29</v>
      </c>
      <c r="H1837" s="50" t="s">
        <v>4028</v>
      </c>
      <c r="I1837" s="58">
        <v>45178</v>
      </c>
      <c r="J1837" s="50" t="s">
        <v>2816</v>
      </c>
      <c r="K1837" s="59">
        <v>735</v>
      </c>
      <c r="L1837" s="50" t="s">
        <v>37</v>
      </c>
      <c r="M1837" s="51" t="s">
        <v>2747</v>
      </c>
      <c r="N1837" s="50" t="s">
        <v>29</v>
      </c>
      <c r="O1837" s="50" t="s">
        <v>32</v>
      </c>
      <c r="P1837" s="50" t="s">
        <v>32</v>
      </c>
      <c r="Q1837" s="50" t="s">
        <v>29</v>
      </c>
      <c r="R1837" s="50" t="s">
        <v>29</v>
      </c>
      <c r="S1837" s="50" t="s">
        <v>2751</v>
      </c>
      <c r="T1837" s="50" t="s">
        <v>2215</v>
      </c>
      <c r="U1837" s="50" t="s">
        <v>30</v>
      </c>
      <c r="V1837" s="50" t="str">
        <f>VLOOKUP(A1837,Register!$D$2:$N$1317,11,0)</f>
        <v>CWIP- ROAD &amp; DRAIN INSIDE FACTORY</v>
      </c>
      <c r="W1837" s="50" t="s">
        <v>4073</v>
      </c>
      <c r="X1837" s="50" t="s">
        <v>2207</v>
      </c>
    </row>
    <row r="1838" spans="1:24" ht="14.1" customHeight="1" x14ac:dyDescent="0.25">
      <c r="A1838" s="50" t="str">
        <f t="shared" si="28"/>
        <v>9100000032-0</v>
      </c>
      <c r="B1838" s="57" t="s">
        <v>29</v>
      </c>
      <c r="C1838" s="50" t="s">
        <v>29</v>
      </c>
      <c r="D1838" s="50" t="s">
        <v>4074</v>
      </c>
      <c r="E1838" s="50" t="s">
        <v>2814</v>
      </c>
      <c r="F1838" s="50" t="s">
        <v>29</v>
      </c>
      <c r="G1838" s="50" t="s">
        <v>29</v>
      </c>
      <c r="H1838" s="50" t="s">
        <v>4028</v>
      </c>
      <c r="I1838" s="58">
        <v>45237</v>
      </c>
      <c r="J1838" s="50" t="s">
        <v>2816</v>
      </c>
      <c r="K1838" s="59">
        <v>190313.81</v>
      </c>
      <c r="L1838" s="50" t="s">
        <v>37</v>
      </c>
      <c r="M1838" s="51" t="s">
        <v>2747</v>
      </c>
      <c r="N1838" s="50" t="s">
        <v>29</v>
      </c>
      <c r="O1838" s="50" t="s">
        <v>32</v>
      </c>
      <c r="P1838" s="50" t="s">
        <v>32</v>
      </c>
      <c r="Q1838" s="50" t="s">
        <v>29</v>
      </c>
      <c r="R1838" s="50" t="s">
        <v>29</v>
      </c>
      <c r="S1838" s="50" t="s">
        <v>2751</v>
      </c>
      <c r="T1838" s="50" t="s">
        <v>2255</v>
      </c>
      <c r="U1838" s="50" t="s">
        <v>30</v>
      </c>
      <c r="V1838" s="50" t="str">
        <f>VLOOKUP(A1838,Register!$D$2:$N$1317,11,0)</f>
        <v>CWIP - CANE YARD ROAD &amp; DRAIN WORK</v>
      </c>
      <c r="W1838" s="50" t="s">
        <v>4075</v>
      </c>
      <c r="X1838" s="50" t="s">
        <v>2222</v>
      </c>
    </row>
    <row r="1839" spans="1:24" ht="14.1" customHeight="1" x14ac:dyDescent="0.25">
      <c r="A1839" s="50" t="str">
        <f t="shared" si="28"/>
        <v>9100000032-0</v>
      </c>
      <c r="B1839" s="57" t="s">
        <v>29</v>
      </c>
      <c r="C1839" s="50" t="s">
        <v>29</v>
      </c>
      <c r="D1839" s="50" t="s">
        <v>4074</v>
      </c>
      <c r="E1839" s="50" t="s">
        <v>2814</v>
      </c>
      <c r="F1839" s="50" t="s">
        <v>29</v>
      </c>
      <c r="G1839" s="50" t="s">
        <v>29</v>
      </c>
      <c r="H1839" s="50" t="s">
        <v>4028</v>
      </c>
      <c r="I1839" s="58">
        <v>45237</v>
      </c>
      <c r="J1839" s="50" t="s">
        <v>2816</v>
      </c>
      <c r="K1839" s="59">
        <v>15247.2</v>
      </c>
      <c r="L1839" s="50" t="s">
        <v>37</v>
      </c>
      <c r="M1839" s="51" t="s">
        <v>2747</v>
      </c>
      <c r="N1839" s="50" t="s">
        <v>29</v>
      </c>
      <c r="O1839" s="50" t="s">
        <v>32</v>
      </c>
      <c r="P1839" s="50" t="s">
        <v>32</v>
      </c>
      <c r="Q1839" s="50" t="s">
        <v>29</v>
      </c>
      <c r="R1839" s="50" t="s">
        <v>29</v>
      </c>
      <c r="S1839" s="50" t="s">
        <v>2751</v>
      </c>
      <c r="T1839" s="50" t="s">
        <v>2255</v>
      </c>
      <c r="U1839" s="50" t="s">
        <v>30</v>
      </c>
      <c r="V1839" s="50" t="str">
        <f>VLOOKUP(A1839,Register!$D$2:$N$1317,11,0)</f>
        <v>CWIP - CANE YARD ROAD &amp; DRAIN WORK</v>
      </c>
      <c r="W1839" s="50" t="s">
        <v>4075</v>
      </c>
      <c r="X1839" s="50" t="s">
        <v>2222</v>
      </c>
    </row>
    <row r="1840" spans="1:24" ht="14.1" customHeight="1" x14ac:dyDescent="0.25">
      <c r="A1840" s="50" t="str">
        <f t="shared" si="28"/>
        <v>9100000032-0</v>
      </c>
      <c r="B1840" s="57" t="s">
        <v>29</v>
      </c>
      <c r="C1840" s="50" t="s">
        <v>29</v>
      </c>
      <c r="D1840" s="50" t="s">
        <v>4074</v>
      </c>
      <c r="E1840" s="50" t="s">
        <v>2814</v>
      </c>
      <c r="F1840" s="50" t="s">
        <v>29</v>
      </c>
      <c r="G1840" s="50" t="s">
        <v>29</v>
      </c>
      <c r="H1840" s="50" t="s">
        <v>4028</v>
      </c>
      <c r="I1840" s="58">
        <v>45237</v>
      </c>
      <c r="J1840" s="50" t="s">
        <v>2816</v>
      </c>
      <c r="K1840" s="59">
        <v>72424.2</v>
      </c>
      <c r="L1840" s="50" t="s">
        <v>37</v>
      </c>
      <c r="M1840" s="51" t="s">
        <v>2747</v>
      </c>
      <c r="N1840" s="50" t="s">
        <v>29</v>
      </c>
      <c r="O1840" s="50" t="s">
        <v>32</v>
      </c>
      <c r="P1840" s="50" t="s">
        <v>32</v>
      </c>
      <c r="Q1840" s="50" t="s">
        <v>29</v>
      </c>
      <c r="R1840" s="50" t="s">
        <v>29</v>
      </c>
      <c r="S1840" s="50" t="s">
        <v>2751</v>
      </c>
      <c r="T1840" s="50" t="s">
        <v>2255</v>
      </c>
      <c r="U1840" s="50" t="s">
        <v>30</v>
      </c>
      <c r="V1840" s="50" t="str">
        <f>VLOOKUP(A1840,Register!$D$2:$N$1317,11,0)</f>
        <v>CWIP - CANE YARD ROAD &amp; DRAIN WORK</v>
      </c>
      <c r="W1840" s="50" t="s">
        <v>4075</v>
      </c>
      <c r="X1840" s="50" t="s">
        <v>2222</v>
      </c>
    </row>
    <row r="1841" spans="1:24" ht="14.1" customHeight="1" x14ac:dyDescent="0.25">
      <c r="A1841" s="50" t="str">
        <f t="shared" si="28"/>
        <v>9100000032-0</v>
      </c>
      <c r="B1841" s="57" t="s">
        <v>29</v>
      </c>
      <c r="C1841" s="50" t="s">
        <v>29</v>
      </c>
      <c r="D1841" s="50" t="s">
        <v>4074</v>
      </c>
      <c r="E1841" s="50" t="s">
        <v>2814</v>
      </c>
      <c r="F1841" s="50" t="s">
        <v>29</v>
      </c>
      <c r="G1841" s="50" t="s">
        <v>29</v>
      </c>
      <c r="H1841" s="50" t="s">
        <v>4028</v>
      </c>
      <c r="I1841" s="58">
        <v>45237</v>
      </c>
      <c r="J1841" s="50" t="s">
        <v>2816</v>
      </c>
      <c r="K1841" s="59">
        <v>30957.68</v>
      </c>
      <c r="L1841" s="50" t="s">
        <v>37</v>
      </c>
      <c r="M1841" s="51" t="s">
        <v>2747</v>
      </c>
      <c r="N1841" s="50" t="s">
        <v>29</v>
      </c>
      <c r="O1841" s="50" t="s">
        <v>32</v>
      </c>
      <c r="P1841" s="50" t="s">
        <v>32</v>
      </c>
      <c r="Q1841" s="50" t="s">
        <v>29</v>
      </c>
      <c r="R1841" s="50" t="s">
        <v>29</v>
      </c>
      <c r="S1841" s="50" t="s">
        <v>2751</v>
      </c>
      <c r="T1841" s="50" t="s">
        <v>2255</v>
      </c>
      <c r="U1841" s="50" t="s">
        <v>30</v>
      </c>
      <c r="V1841" s="50" t="str">
        <f>VLOOKUP(A1841,Register!$D$2:$N$1317,11,0)</f>
        <v>CWIP - CANE YARD ROAD &amp; DRAIN WORK</v>
      </c>
      <c r="W1841" s="50" t="s">
        <v>4075</v>
      </c>
      <c r="X1841" s="50" t="s">
        <v>2222</v>
      </c>
    </row>
    <row r="1842" spans="1:24" ht="14.1" customHeight="1" x14ac:dyDescent="0.25">
      <c r="A1842" s="50" t="str">
        <f t="shared" si="28"/>
        <v>9100000032-0</v>
      </c>
      <c r="B1842" s="57" t="s">
        <v>29</v>
      </c>
      <c r="C1842" s="50" t="s">
        <v>29</v>
      </c>
      <c r="D1842" s="50" t="s">
        <v>4074</v>
      </c>
      <c r="E1842" s="50" t="s">
        <v>2814</v>
      </c>
      <c r="F1842" s="50" t="s">
        <v>29</v>
      </c>
      <c r="G1842" s="50" t="s">
        <v>29</v>
      </c>
      <c r="H1842" s="50" t="s">
        <v>4028</v>
      </c>
      <c r="I1842" s="58">
        <v>45237</v>
      </c>
      <c r="J1842" s="50" t="s">
        <v>2816</v>
      </c>
      <c r="K1842" s="59">
        <v>27567.54</v>
      </c>
      <c r="L1842" s="50" t="s">
        <v>37</v>
      </c>
      <c r="M1842" s="51" t="s">
        <v>2747</v>
      </c>
      <c r="N1842" s="50" t="s">
        <v>29</v>
      </c>
      <c r="O1842" s="50" t="s">
        <v>32</v>
      </c>
      <c r="P1842" s="50" t="s">
        <v>32</v>
      </c>
      <c r="Q1842" s="50" t="s">
        <v>29</v>
      </c>
      <c r="R1842" s="50" t="s">
        <v>29</v>
      </c>
      <c r="S1842" s="50" t="s">
        <v>2751</v>
      </c>
      <c r="T1842" s="50" t="s">
        <v>2255</v>
      </c>
      <c r="U1842" s="50" t="s">
        <v>30</v>
      </c>
      <c r="V1842" s="50" t="str">
        <f>VLOOKUP(A1842,Register!$D$2:$N$1317,11,0)</f>
        <v>CWIP - CANE YARD ROAD &amp; DRAIN WORK</v>
      </c>
      <c r="W1842" s="50" t="s">
        <v>4075</v>
      </c>
      <c r="X1842" s="50" t="s">
        <v>2222</v>
      </c>
    </row>
    <row r="1843" spans="1:24" ht="14.1" customHeight="1" x14ac:dyDescent="0.25">
      <c r="A1843" s="50" t="str">
        <f t="shared" si="28"/>
        <v>9100000032-0</v>
      </c>
      <c r="B1843" s="57" t="s">
        <v>29</v>
      </c>
      <c r="C1843" s="50" t="s">
        <v>29</v>
      </c>
      <c r="D1843" s="50" t="s">
        <v>4074</v>
      </c>
      <c r="E1843" s="50" t="s">
        <v>2814</v>
      </c>
      <c r="F1843" s="50" t="s">
        <v>29</v>
      </c>
      <c r="G1843" s="50" t="s">
        <v>29</v>
      </c>
      <c r="H1843" s="50" t="s">
        <v>4028</v>
      </c>
      <c r="I1843" s="58">
        <v>45237</v>
      </c>
      <c r="J1843" s="50" t="s">
        <v>2816</v>
      </c>
      <c r="K1843" s="59">
        <v>4081.7</v>
      </c>
      <c r="L1843" s="50" t="s">
        <v>37</v>
      </c>
      <c r="M1843" s="51" t="s">
        <v>2747</v>
      </c>
      <c r="N1843" s="50" t="s">
        <v>29</v>
      </c>
      <c r="O1843" s="50" t="s">
        <v>32</v>
      </c>
      <c r="P1843" s="50" t="s">
        <v>32</v>
      </c>
      <c r="Q1843" s="50" t="s">
        <v>29</v>
      </c>
      <c r="R1843" s="50" t="s">
        <v>29</v>
      </c>
      <c r="S1843" s="50" t="s">
        <v>2751</v>
      </c>
      <c r="T1843" s="50" t="s">
        <v>2255</v>
      </c>
      <c r="U1843" s="50" t="s">
        <v>30</v>
      </c>
      <c r="V1843" s="50" t="str">
        <f>VLOOKUP(A1843,Register!$D$2:$N$1317,11,0)</f>
        <v>CWIP - CANE YARD ROAD &amp; DRAIN WORK</v>
      </c>
      <c r="W1843" s="50" t="s">
        <v>4075</v>
      </c>
      <c r="X1843" s="50" t="s">
        <v>2222</v>
      </c>
    </row>
    <row r="1844" spans="1:24" ht="14.1" customHeight="1" x14ac:dyDescent="0.25">
      <c r="A1844" s="50" t="str">
        <f t="shared" si="28"/>
        <v>9100000032-0</v>
      </c>
      <c r="B1844" s="57" t="s">
        <v>29</v>
      </c>
      <c r="C1844" s="50" t="s">
        <v>29</v>
      </c>
      <c r="D1844" s="50" t="s">
        <v>4074</v>
      </c>
      <c r="E1844" s="50" t="s">
        <v>2814</v>
      </c>
      <c r="F1844" s="50" t="s">
        <v>29</v>
      </c>
      <c r="G1844" s="50" t="s">
        <v>29</v>
      </c>
      <c r="H1844" s="50" t="s">
        <v>4028</v>
      </c>
      <c r="I1844" s="58">
        <v>45237</v>
      </c>
      <c r="J1844" s="50" t="s">
        <v>2816</v>
      </c>
      <c r="K1844" s="59">
        <v>27750</v>
      </c>
      <c r="L1844" s="50" t="s">
        <v>37</v>
      </c>
      <c r="M1844" s="51" t="s">
        <v>2747</v>
      </c>
      <c r="N1844" s="50" t="s">
        <v>29</v>
      </c>
      <c r="O1844" s="50" t="s">
        <v>32</v>
      </c>
      <c r="P1844" s="50" t="s">
        <v>32</v>
      </c>
      <c r="Q1844" s="50" t="s">
        <v>29</v>
      </c>
      <c r="R1844" s="50" t="s">
        <v>29</v>
      </c>
      <c r="S1844" s="50" t="s">
        <v>2751</v>
      </c>
      <c r="T1844" s="50" t="s">
        <v>2255</v>
      </c>
      <c r="U1844" s="50" t="s">
        <v>30</v>
      </c>
      <c r="V1844" s="50" t="str">
        <f>VLOOKUP(A1844,Register!$D$2:$N$1317,11,0)</f>
        <v>CWIP - CANE YARD ROAD &amp; DRAIN WORK</v>
      </c>
      <c r="W1844" s="50" t="s">
        <v>4075</v>
      </c>
      <c r="X1844" s="50" t="s">
        <v>2222</v>
      </c>
    </row>
    <row r="1845" spans="1:24" ht="14.1" customHeight="1" x14ac:dyDescent="0.25">
      <c r="A1845" s="50" t="str">
        <f t="shared" si="28"/>
        <v>9100000032-0</v>
      </c>
      <c r="B1845" s="57" t="s">
        <v>29</v>
      </c>
      <c r="C1845" s="50" t="s">
        <v>29</v>
      </c>
      <c r="D1845" s="50" t="s">
        <v>4074</v>
      </c>
      <c r="E1845" s="50" t="s">
        <v>2814</v>
      </c>
      <c r="F1845" s="50" t="s">
        <v>29</v>
      </c>
      <c r="G1845" s="50" t="s">
        <v>29</v>
      </c>
      <c r="H1845" s="50" t="s">
        <v>4028</v>
      </c>
      <c r="I1845" s="58">
        <v>45237</v>
      </c>
      <c r="J1845" s="50" t="s">
        <v>2816</v>
      </c>
      <c r="K1845" s="59">
        <v>2167</v>
      </c>
      <c r="L1845" s="50" t="s">
        <v>37</v>
      </c>
      <c r="M1845" s="51" t="s">
        <v>2747</v>
      </c>
      <c r="N1845" s="50" t="s">
        <v>29</v>
      </c>
      <c r="O1845" s="50" t="s">
        <v>32</v>
      </c>
      <c r="P1845" s="50" t="s">
        <v>32</v>
      </c>
      <c r="Q1845" s="50" t="s">
        <v>29</v>
      </c>
      <c r="R1845" s="50" t="s">
        <v>29</v>
      </c>
      <c r="S1845" s="50" t="s">
        <v>2751</v>
      </c>
      <c r="T1845" s="50" t="s">
        <v>2255</v>
      </c>
      <c r="U1845" s="50" t="s">
        <v>30</v>
      </c>
      <c r="V1845" s="50" t="str">
        <f>VLOOKUP(A1845,Register!$D$2:$N$1317,11,0)</f>
        <v>CWIP - CANE YARD ROAD &amp; DRAIN WORK</v>
      </c>
      <c r="W1845" s="50" t="s">
        <v>4075</v>
      </c>
      <c r="X1845" s="50" t="s">
        <v>2222</v>
      </c>
    </row>
    <row r="1846" spans="1:24" ht="14.1" customHeight="1" x14ac:dyDescent="0.25">
      <c r="A1846" s="50" t="str">
        <f t="shared" si="28"/>
        <v>9100000032-0</v>
      </c>
      <c r="B1846" s="57" t="s">
        <v>29</v>
      </c>
      <c r="C1846" s="50" t="s">
        <v>29</v>
      </c>
      <c r="D1846" s="50" t="s">
        <v>4076</v>
      </c>
      <c r="E1846" s="50" t="s">
        <v>2814</v>
      </c>
      <c r="F1846" s="50" t="s">
        <v>29</v>
      </c>
      <c r="G1846" s="50" t="s">
        <v>29</v>
      </c>
      <c r="H1846" s="50" t="s">
        <v>4028</v>
      </c>
      <c r="I1846" s="58">
        <v>45232</v>
      </c>
      <c r="J1846" s="50" t="s">
        <v>2816</v>
      </c>
      <c r="K1846" s="59">
        <v>77329.62</v>
      </c>
      <c r="L1846" s="50" t="s">
        <v>37</v>
      </c>
      <c r="M1846" s="51" t="s">
        <v>2747</v>
      </c>
      <c r="N1846" s="50" t="s">
        <v>29</v>
      </c>
      <c r="O1846" s="50" t="s">
        <v>32</v>
      </c>
      <c r="P1846" s="50" t="s">
        <v>32</v>
      </c>
      <c r="Q1846" s="50" t="s">
        <v>29</v>
      </c>
      <c r="R1846" s="50" t="s">
        <v>29</v>
      </c>
      <c r="S1846" s="50" t="s">
        <v>2751</v>
      </c>
      <c r="T1846" s="50" t="s">
        <v>2255</v>
      </c>
      <c r="U1846" s="50" t="s">
        <v>30</v>
      </c>
      <c r="V1846" s="50" t="str">
        <f>VLOOKUP(A1846,Register!$D$2:$N$1317,11,0)</f>
        <v>CWIP - CANE YARD ROAD &amp; DRAIN WORK</v>
      </c>
      <c r="W1846" s="50" t="s">
        <v>4077</v>
      </c>
      <c r="X1846" s="50" t="s">
        <v>2207</v>
      </c>
    </row>
    <row r="1847" spans="1:24" ht="14.1" customHeight="1" x14ac:dyDescent="0.25">
      <c r="A1847" s="50" t="str">
        <f t="shared" si="28"/>
        <v>9100000032-0</v>
      </c>
      <c r="B1847" s="57" t="s">
        <v>29</v>
      </c>
      <c r="C1847" s="50" t="s">
        <v>29</v>
      </c>
      <c r="D1847" s="50" t="s">
        <v>4076</v>
      </c>
      <c r="E1847" s="50" t="s">
        <v>2814</v>
      </c>
      <c r="F1847" s="50" t="s">
        <v>29</v>
      </c>
      <c r="G1847" s="50" t="s">
        <v>29</v>
      </c>
      <c r="H1847" s="50" t="s">
        <v>4028</v>
      </c>
      <c r="I1847" s="58">
        <v>45232</v>
      </c>
      <c r="J1847" s="50" t="s">
        <v>2816</v>
      </c>
      <c r="K1847" s="59">
        <v>204647.87</v>
      </c>
      <c r="L1847" s="50" t="s">
        <v>37</v>
      </c>
      <c r="M1847" s="51" t="s">
        <v>2747</v>
      </c>
      <c r="N1847" s="50" t="s">
        <v>29</v>
      </c>
      <c r="O1847" s="50" t="s">
        <v>32</v>
      </c>
      <c r="P1847" s="50" t="s">
        <v>32</v>
      </c>
      <c r="Q1847" s="50" t="s">
        <v>29</v>
      </c>
      <c r="R1847" s="50" t="s">
        <v>29</v>
      </c>
      <c r="S1847" s="50" t="s">
        <v>2751</v>
      </c>
      <c r="T1847" s="50" t="s">
        <v>2255</v>
      </c>
      <c r="U1847" s="50" t="s">
        <v>30</v>
      </c>
      <c r="V1847" s="50" t="str">
        <f>VLOOKUP(A1847,Register!$D$2:$N$1317,11,0)</f>
        <v>CWIP - CANE YARD ROAD &amp; DRAIN WORK</v>
      </c>
      <c r="W1847" s="50" t="s">
        <v>4077</v>
      </c>
      <c r="X1847" s="50" t="s">
        <v>2207</v>
      </c>
    </row>
    <row r="1848" spans="1:24" ht="14.1" customHeight="1" x14ac:dyDescent="0.25">
      <c r="A1848" s="50" t="str">
        <f t="shared" si="28"/>
        <v>9100000032-0</v>
      </c>
      <c r="B1848" s="57" t="s">
        <v>29</v>
      </c>
      <c r="C1848" s="50" t="s">
        <v>29</v>
      </c>
      <c r="D1848" s="50" t="s">
        <v>4076</v>
      </c>
      <c r="E1848" s="50" t="s">
        <v>2814</v>
      </c>
      <c r="F1848" s="50" t="s">
        <v>29</v>
      </c>
      <c r="G1848" s="50" t="s">
        <v>29</v>
      </c>
      <c r="H1848" s="50" t="s">
        <v>4028</v>
      </c>
      <c r="I1848" s="58">
        <v>45232</v>
      </c>
      <c r="J1848" s="50" t="s">
        <v>2816</v>
      </c>
      <c r="K1848" s="59">
        <v>16279.92</v>
      </c>
      <c r="L1848" s="50" t="s">
        <v>37</v>
      </c>
      <c r="M1848" s="51" t="s">
        <v>2747</v>
      </c>
      <c r="N1848" s="50" t="s">
        <v>29</v>
      </c>
      <c r="O1848" s="50" t="s">
        <v>32</v>
      </c>
      <c r="P1848" s="50" t="s">
        <v>32</v>
      </c>
      <c r="Q1848" s="50" t="s">
        <v>29</v>
      </c>
      <c r="R1848" s="50" t="s">
        <v>29</v>
      </c>
      <c r="S1848" s="50" t="s">
        <v>2751</v>
      </c>
      <c r="T1848" s="50" t="s">
        <v>2255</v>
      </c>
      <c r="U1848" s="50" t="s">
        <v>30</v>
      </c>
      <c r="V1848" s="50" t="str">
        <f>VLOOKUP(A1848,Register!$D$2:$N$1317,11,0)</f>
        <v>CWIP - CANE YARD ROAD &amp; DRAIN WORK</v>
      </c>
      <c r="W1848" s="50" t="s">
        <v>4077</v>
      </c>
      <c r="X1848" s="50" t="s">
        <v>2207</v>
      </c>
    </row>
    <row r="1849" spans="1:24" ht="14.1" customHeight="1" x14ac:dyDescent="0.25">
      <c r="A1849" s="50" t="str">
        <f t="shared" si="28"/>
        <v>9100000032-0</v>
      </c>
      <c r="B1849" s="57" t="s">
        <v>29</v>
      </c>
      <c r="C1849" s="50" t="s">
        <v>29</v>
      </c>
      <c r="D1849" s="50" t="s">
        <v>4076</v>
      </c>
      <c r="E1849" s="50" t="s">
        <v>2814</v>
      </c>
      <c r="F1849" s="50" t="s">
        <v>29</v>
      </c>
      <c r="G1849" s="50" t="s">
        <v>29</v>
      </c>
      <c r="H1849" s="50" t="s">
        <v>4028</v>
      </c>
      <c r="I1849" s="58">
        <v>45232</v>
      </c>
      <c r="J1849" s="50" t="s">
        <v>2816</v>
      </c>
      <c r="K1849" s="59">
        <v>4287.5</v>
      </c>
      <c r="L1849" s="50" t="s">
        <v>37</v>
      </c>
      <c r="M1849" s="51" t="s">
        <v>2747</v>
      </c>
      <c r="N1849" s="50" t="s">
        <v>29</v>
      </c>
      <c r="O1849" s="50" t="s">
        <v>32</v>
      </c>
      <c r="P1849" s="50" t="s">
        <v>32</v>
      </c>
      <c r="Q1849" s="50" t="s">
        <v>29</v>
      </c>
      <c r="R1849" s="50" t="s">
        <v>29</v>
      </c>
      <c r="S1849" s="50" t="s">
        <v>2751</v>
      </c>
      <c r="T1849" s="50" t="s">
        <v>2255</v>
      </c>
      <c r="U1849" s="50" t="s">
        <v>30</v>
      </c>
      <c r="V1849" s="50" t="str">
        <f>VLOOKUP(A1849,Register!$D$2:$N$1317,11,0)</f>
        <v>CWIP - CANE YARD ROAD &amp; DRAIN WORK</v>
      </c>
      <c r="W1849" s="50" t="s">
        <v>4077</v>
      </c>
      <c r="X1849" s="50" t="s">
        <v>2207</v>
      </c>
    </row>
    <row r="1850" spans="1:24" ht="14.1" customHeight="1" x14ac:dyDescent="0.25">
      <c r="A1850" s="50" t="str">
        <f t="shared" si="28"/>
        <v>9100000032-0</v>
      </c>
      <c r="B1850" s="57" t="s">
        <v>29</v>
      </c>
      <c r="C1850" s="50" t="s">
        <v>29</v>
      </c>
      <c r="D1850" s="50" t="s">
        <v>4076</v>
      </c>
      <c r="E1850" s="50" t="s">
        <v>2814</v>
      </c>
      <c r="F1850" s="50" t="s">
        <v>29</v>
      </c>
      <c r="G1850" s="50" t="s">
        <v>29</v>
      </c>
      <c r="H1850" s="50" t="s">
        <v>4028</v>
      </c>
      <c r="I1850" s="58">
        <v>45232</v>
      </c>
      <c r="J1850" s="50" t="s">
        <v>2816</v>
      </c>
      <c r="K1850" s="59">
        <v>26403.3</v>
      </c>
      <c r="L1850" s="50" t="s">
        <v>37</v>
      </c>
      <c r="M1850" s="51" t="s">
        <v>2747</v>
      </c>
      <c r="N1850" s="50" t="s">
        <v>29</v>
      </c>
      <c r="O1850" s="50" t="s">
        <v>32</v>
      </c>
      <c r="P1850" s="50" t="s">
        <v>32</v>
      </c>
      <c r="Q1850" s="50" t="s">
        <v>29</v>
      </c>
      <c r="R1850" s="50" t="s">
        <v>29</v>
      </c>
      <c r="S1850" s="50" t="s">
        <v>2751</v>
      </c>
      <c r="T1850" s="50" t="s">
        <v>2255</v>
      </c>
      <c r="U1850" s="50" t="s">
        <v>30</v>
      </c>
      <c r="V1850" s="50" t="str">
        <f>VLOOKUP(A1850,Register!$D$2:$N$1317,11,0)</f>
        <v>CWIP - CANE YARD ROAD &amp; DRAIN WORK</v>
      </c>
      <c r="W1850" s="50" t="s">
        <v>4077</v>
      </c>
      <c r="X1850" s="50" t="s">
        <v>2207</v>
      </c>
    </row>
    <row r="1851" spans="1:24" ht="14.1" customHeight="1" x14ac:dyDescent="0.25">
      <c r="A1851" s="50" t="str">
        <f t="shared" si="28"/>
        <v>9100000032-0</v>
      </c>
      <c r="B1851" s="57" t="s">
        <v>29</v>
      </c>
      <c r="C1851" s="50" t="s">
        <v>29</v>
      </c>
      <c r="D1851" s="50" t="s">
        <v>4076</v>
      </c>
      <c r="E1851" s="50" t="s">
        <v>2814</v>
      </c>
      <c r="F1851" s="50" t="s">
        <v>29</v>
      </c>
      <c r="G1851" s="50" t="s">
        <v>29</v>
      </c>
      <c r="H1851" s="50" t="s">
        <v>4028</v>
      </c>
      <c r="I1851" s="58">
        <v>45232</v>
      </c>
      <c r="J1851" s="50" t="s">
        <v>2816</v>
      </c>
      <c r="K1851" s="59">
        <v>25949.82</v>
      </c>
      <c r="L1851" s="50" t="s">
        <v>37</v>
      </c>
      <c r="M1851" s="51" t="s">
        <v>2747</v>
      </c>
      <c r="N1851" s="50" t="s">
        <v>29</v>
      </c>
      <c r="O1851" s="50" t="s">
        <v>32</v>
      </c>
      <c r="P1851" s="50" t="s">
        <v>32</v>
      </c>
      <c r="Q1851" s="50" t="s">
        <v>29</v>
      </c>
      <c r="R1851" s="50" t="s">
        <v>29</v>
      </c>
      <c r="S1851" s="50" t="s">
        <v>2751</v>
      </c>
      <c r="T1851" s="50" t="s">
        <v>2255</v>
      </c>
      <c r="U1851" s="50" t="s">
        <v>30</v>
      </c>
      <c r="V1851" s="50" t="str">
        <f>VLOOKUP(A1851,Register!$D$2:$N$1317,11,0)</f>
        <v>CWIP - CANE YARD ROAD &amp; DRAIN WORK</v>
      </c>
      <c r="W1851" s="50" t="s">
        <v>4077</v>
      </c>
      <c r="X1851" s="50" t="s">
        <v>2207</v>
      </c>
    </row>
    <row r="1852" spans="1:24" ht="14.1" customHeight="1" x14ac:dyDescent="0.25">
      <c r="A1852" s="50" t="str">
        <f t="shared" si="28"/>
        <v>9100000032-0</v>
      </c>
      <c r="B1852" s="57" t="s">
        <v>29</v>
      </c>
      <c r="C1852" s="50" t="s">
        <v>29</v>
      </c>
      <c r="D1852" s="50" t="s">
        <v>4076</v>
      </c>
      <c r="E1852" s="50" t="s">
        <v>2814</v>
      </c>
      <c r="F1852" s="50" t="s">
        <v>29</v>
      </c>
      <c r="G1852" s="50" t="s">
        <v>29</v>
      </c>
      <c r="H1852" s="50" t="s">
        <v>4028</v>
      </c>
      <c r="I1852" s="58">
        <v>45232</v>
      </c>
      <c r="J1852" s="50" t="s">
        <v>2816</v>
      </c>
      <c r="K1852" s="59">
        <v>1000</v>
      </c>
      <c r="L1852" s="50" t="s">
        <v>37</v>
      </c>
      <c r="M1852" s="51" t="s">
        <v>2747</v>
      </c>
      <c r="N1852" s="50" t="s">
        <v>29</v>
      </c>
      <c r="O1852" s="50" t="s">
        <v>32</v>
      </c>
      <c r="P1852" s="50" t="s">
        <v>32</v>
      </c>
      <c r="Q1852" s="50" t="s">
        <v>29</v>
      </c>
      <c r="R1852" s="50" t="s">
        <v>29</v>
      </c>
      <c r="S1852" s="50" t="s">
        <v>2751</v>
      </c>
      <c r="T1852" s="50" t="s">
        <v>2255</v>
      </c>
      <c r="U1852" s="50" t="s">
        <v>30</v>
      </c>
      <c r="V1852" s="50" t="str">
        <f>VLOOKUP(A1852,Register!$D$2:$N$1317,11,0)</f>
        <v>CWIP - CANE YARD ROAD &amp; DRAIN WORK</v>
      </c>
      <c r="W1852" s="50" t="s">
        <v>4077</v>
      </c>
      <c r="X1852" s="50" t="s">
        <v>2207</v>
      </c>
    </row>
    <row r="1853" spans="1:24" ht="14.1" customHeight="1" x14ac:dyDescent="0.25">
      <c r="A1853" s="50" t="str">
        <f t="shared" si="28"/>
        <v>9100000042-0</v>
      </c>
      <c r="B1853" s="57" t="s">
        <v>29</v>
      </c>
      <c r="C1853" s="50" t="s">
        <v>29</v>
      </c>
      <c r="D1853" s="50" t="s">
        <v>4078</v>
      </c>
      <c r="E1853" s="50" t="s">
        <v>2814</v>
      </c>
      <c r="F1853" s="50" t="s">
        <v>29</v>
      </c>
      <c r="G1853" s="50" t="s">
        <v>29</v>
      </c>
      <c r="H1853" s="50" t="s">
        <v>4028</v>
      </c>
      <c r="I1853" s="58">
        <v>45232</v>
      </c>
      <c r="J1853" s="50" t="s">
        <v>2816</v>
      </c>
      <c r="K1853" s="59">
        <v>24612.58</v>
      </c>
      <c r="L1853" s="50" t="s">
        <v>37</v>
      </c>
      <c r="M1853" s="51" t="s">
        <v>2747</v>
      </c>
      <c r="N1853" s="50" t="s">
        <v>29</v>
      </c>
      <c r="O1853" s="50" t="s">
        <v>32</v>
      </c>
      <c r="P1853" s="50" t="s">
        <v>32</v>
      </c>
      <c r="Q1853" s="50" t="s">
        <v>29</v>
      </c>
      <c r="R1853" s="50" t="s">
        <v>29</v>
      </c>
      <c r="S1853" s="50" t="s">
        <v>2751</v>
      </c>
      <c r="T1853" s="50" t="s">
        <v>2275</v>
      </c>
      <c r="U1853" s="50" t="s">
        <v>30</v>
      </c>
      <c r="V1853" s="50" t="str">
        <f>VLOOKUP(A1853,Register!$D$2:$N$1317,11,0)</f>
        <v>CWIP- Token Room</v>
      </c>
      <c r="W1853" s="50" t="s">
        <v>4079</v>
      </c>
      <c r="X1853" s="50" t="s">
        <v>2207</v>
      </c>
    </row>
    <row r="1854" spans="1:24" ht="14.1" customHeight="1" x14ac:dyDescent="0.25">
      <c r="A1854" s="50" t="str">
        <f t="shared" si="28"/>
        <v>9100000042-0</v>
      </c>
      <c r="B1854" s="57" t="s">
        <v>29</v>
      </c>
      <c r="C1854" s="50" t="s">
        <v>29</v>
      </c>
      <c r="D1854" s="50" t="s">
        <v>4078</v>
      </c>
      <c r="E1854" s="50" t="s">
        <v>2814</v>
      </c>
      <c r="F1854" s="50" t="s">
        <v>29</v>
      </c>
      <c r="G1854" s="50" t="s">
        <v>29</v>
      </c>
      <c r="H1854" s="50" t="s">
        <v>4028</v>
      </c>
      <c r="I1854" s="58">
        <v>45232</v>
      </c>
      <c r="J1854" s="50" t="s">
        <v>2816</v>
      </c>
      <c r="K1854" s="59">
        <v>15934.07</v>
      </c>
      <c r="L1854" s="50" t="s">
        <v>37</v>
      </c>
      <c r="M1854" s="51" t="s">
        <v>2747</v>
      </c>
      <c r="N1854" s="50" t="s">
        <v>29</v>
      </c>
      <c r="O1854" s="50" t="s">
        <v>32</v>
      </c>
      <c r="P1854" s="50" t="s">
        <v>32</v>
      </c>
      <c r="Q1854" s="50" t="s">
        <v>29</v>
      </c>
      <c r="R1854" s="50" t="s">
        <v>29</v>
      </c>
      <c r="S1854" s="50" t="s">
        <v>2751</v>
      </c>
      <c r="T1854" s="50" t="s">
        <v>2275</v>
      </c>
      <c r="U1854" s="50" t="s">
        <v>30</v>
      </c>
      <c r="V1854" s="50" t="str">
        <f>VLOOKUP(A1854,Register!$D$2:$N$1317,11,0)</f>
        <v>CWIP- Token Room</v>
      </c>
      <c r="W1854" s="50" t="s">
        <v>4079</v>
      </c>
      <c r="X1854" s="50" t="s">
        <v>2207</v>
      </c>
    </row>
    <row r="1855" spans="1:24" ht="14.1" customHeight="1" x14ac:dyDescent="0.25">
      <c r="A1855" s="50" t="str">
        <f t="shared" si="28"/>
        <v>9100000042-0</v>
      </c>
      <c r="B1855" s="57" t="s">
        <v>29</v>
      </c>
      <c r="C1855" s="50" t="s">
        <v>29</v>
      </c>
      <c r="D1855" s="50" t="s">
        <v>4078</v>
      </c>
      <c r="E1855" s="50" t="s">
        <v>2814</v>
      </c>
      <c r="F1855" s="50" t="s">
        <v>29</v>
      </c>
      <c r="G1855" s="50" t="s">
        <v>29</v>
      </c>
      <c r="H1855" s="50" t="s">
        <v>4028</v>
      </c>
      <c r="I1855" s="58">
        <v>45232</v>
      </c>
      <c r="J1855" s="50" t="s">
        <v>2816</v>
      </c>
      <c r="K1855" s="59">
        <v>32717.07</v>
      </c>
      <c r="L1855" s="50" t="s">
        <v>37</v>
      </c>
      <c r="M1855" s="51" t="s">
        <v>2747</v>
      </c>
      <c r="N1855" s="50" t="s">
        <v>29</v>
      </c>
      <c r="O1855" s="50" t="s">
        <v>32</v>
      </c>
      <c r="P1855" s="50" t="s">
        <v>32</v>
      </c>
      <c r="Q1855" s="50" t="s">
        <v>29</v>
      </c>
      <c r="R1855" s="50" t="s">
        <v>29</v>
      </c>
      <c r="S1855" s="50" t="s">
        <v>2751</v>
      </c>
      <c r="T1855" s="50" t="s">
        <v>2275</v>
      </c>
      <c r="U1855" s="50" t="s">
        <v>30</v>
      </c>
      <c r="V1855" s="50" t="str">
        <f>VLOOKUP(A1855,Register!$D$2:$N$1317,11,0)</f>
        <v>CWIP- Token Room</v>
      </c>
      <c r="W1855" s="50" t="s">
        <v>4079</v>
      </c>
      <c r="X1855" s="50" t="s">
        <v>2207</v>
      </c>
    </row>
    <row r="1856" spans="1:24" ht="14.1" customHeight="1" x14ac:dyDescent="0.25">
      <c r="A1856" s="50" t="str">
        <f t="shared" si="28"/>
        <v>9100000042-0</v>
      </c>
      <c r="B1856" s="57" t="s">
        <v>29</v>
      </c>
      <c r="C1856" s="50" t="s">
        <v>29</v>
      </c>
      <c r="D1856" s="50" t="s">
        <v>4078</v>
      </c>
      <c r="E1856" s="50" t="s">
        <v>2814</v>
      </c>
      <c r="F1856" s="50" t="s">
        <v>29</v>
      </c>
      <c r="G1856" s="50" t="s">
        <v>29</v>
      </c>
      <c r="H1856" s="50" t="s">
        <v>4028</v>
      </c>
      <c r="I1856" s="58">
        <v>45232</v>
      </c>
      <c r="J1856" s="50" t="s">
        <v>2816</v>
      </c>
      <c r="K1856" s="59">
        <v>18484.48</v>
      </c>
      <c r="L1856" s="50" t="s">
        <v>37</v>
      </c>
      <c r="M1856" s="51" t="s">
        <v>2747</v>
      </c>
      <c r="N1856" s="50" t="s">
        <v>29</v>
      </c>
      <c r="O1856" s="50" t="s">
        <v>32</v>
      </c>
      <c r="P1856" s="50" t="s">
        <v>32</v>
      </c>
      <c r="Q1856" s="50" t="s">
        <v>29</v>
      </c>
      <c r="R1856" s="50" t="s">
        <v>29</v>
      </c>
      <c r="S1856" s="50" t="s">
        <v>2751</v>
      </c>
      <c r="T1856" s="50" t="s">
        <v>2275</v>
      </c>
      <c r="U1856" s="50" t="s">
        <v>30</v>
      </c>
      <c r="V1856" s="50" t="str">
        <f>VLOOKUP(A1856,Register!$D$2:$N$1317,11,0)</f>
        <v>CWIP- Token Room</v>
      </c>
      <c r="W1856" s="50" t="s">
        <v>4079</v>
      </c>
      <c r="X1856" s="50" t="s">
        <v>2207</v>
      </c>
    </row>
    <row r="1857" spans="1:24" ht="14.1" customHeight="1" x14ac:dyDescent="0.25">
      <c r="A1857" s="50" t="str">
        <f t="shared" si="28"/>
        <v>9100000042-0</v>
      </c>
      <c r="B1857" s="57" t="s">
        <v>29</v>
      </c>
      <c r="C1857" s="50" t="s">
        <v>29</v>
      </c>
      <c r="D1857" s="50" t="s">
        <v>4078</v>
      </c>
      <c r="E1857" s="50" t="s">
        <v>2814</v>
      </c>
      <c r="F1857" s="50" t="s">
        <v>29</v>
      </c>
      <c r="G1857" s="50" t="s">
        <v>29</v>
      </c>
      <c r="H1857" s="50" t="s">
        <v>4028</v>
      </c>
      <c r="I1857" s="58">
        <v>45232</v>
      </c>
      <c r="J1857" s="50" t="s">
        <v>2816</v>
      </c>
      <c r="K1857" s="59">
        <v>7124.73</v>
      </c>
      <c r="L1857" s="50" t="s">
        <v>37</v>
      </c>
      <c r="M1857" s="51" t="s">
        <v>2747</v>
      </c>
      <c r="N1857" s="50" t="s">
        <v>29</v>
      </c>
      <c r="O1857" s="50" t="s">
        <v>32</v>
      </c>
      <c r="P1857" s="50" t="s">
        <v>32</v>
      </c>
      <c r="Q1857" s="50" t="s">
        <v>29</v>
      </c>
      <c r="R1857" s="50" t="s">
        <v>29</v>
      </c>
      <c r="S1857" s="50" t="s">
        <v>2751</v>
      </c>
      <c r="T1857" s="50" t="s">
        <v>2275</v>
      </c>
      <c r="U1857" s="50" t="s">
        <v>30</v>
      </c>
      <c r="V1857" s="50" t="str">
        <f>VLOOKUP(A1857,Register!$D$2:$N$1317,11,0)</f>
        <v>CWIP- Token Room</v>
      </c>
      <c r="W1857" s="50" t="s">
        <v>4079</v>
      </c>
      <c r="X1857" s="50" t="s">
        <v>2207</v>
      </c>
    </row>
    <row r="1858" spans="1:24" ht="14.1" customHeight="1" x14ac:dyDescent="0.25">
      <c r="A1858" s="50" t="str">
        <f t="shared" si="28"/>
        <v>9100000042-0</v>
      </c>
      <c r="B1858" s="57" t="s">
        <v>29</v>
      </c>
      <c r="C1858" s="50" t="s">
        <v>29</v>
      </c>
      <c r="D1858" s="50" t="s">
        <v>4078</v>
      </c>
      <c r="E1858" s="50" t="s">
        <v>2814</v>
      </c>
      <c r="F1858" s="50" t="s">
        <v>29</v>
      </c>
      <c r="G1858" s="50" t="s">
        <v>29</v>
      </c>
      <c r="H1858" s="50" t="s">
        <v>4028</v>
      </c>
      <c r="I1858" s="58">
        <v>45232</v>
      </c>
      <c r="J1858" s="50" t="s">
        <v>2816</v>
      </c>
      <c r="K1858" s="59">
        <v>318.5</v>
      </c>
      <c r="L1858" s="50" t="s">
        <v>37</v>
      </c>
      <c r="M1858" s="51" t="s">
        <v>2747</v>
      </c>
      <c r="N1858" s="50" t="s">
        <v>29</v>
      </c>
      <c r="O1858" s="50" t="s">
        <v>32</v>
      </c>
      <c r="P1858" s="50" t="s">
        <v>32</v>
      </c>
      <c r="Q1858" s="50" t="s">
        <v>29</v>
      </c>
      <c r="R1858" s="50" t="s">
        <v>29</v>
      </c>
      <c r="S1858" s="50" t="s">
        <v>2751</v>
      </c>
      <c r="T1858" s="50" t="s">
        <v>2275</v>
      </c>
      <c r="U1858" s="50" t="s">
        <v>30</v>
      </c>
      <c r="V1858" s="50" t="str">
        <f>VLOOKUP(A1858,Register!$D$2:$N$1317,11,0)</f>
        <v>CWIP- Token Room</v>
      </c>
      <c r="W1858" s="50" t="s">
        <v>4079</v>
      </c>
      <c r="X1858" s="50" t="s">
        <v>2207</v>
      </c>
    </row>
    <row r="1859" spans="1:24" ht="14.1" customHeight="1" x14ac:dyDescent="0.25">
      <c r="A1859" s="50" t="str">
        <f t="shared" ref="A1859:A1922" si="29">CONCATENATE(T1859,"-",U1859)</f>
        <v>9100000042-0</v>
      </c>
      <c r="B1859" s="57" t="s">
        <v>29</v>
      </c>
      <c r="C1859" s="50" t="s">
        <v>29</v>
      </c>
      <c r="D1859" s="50" t="s">
        <v>4078</v>
      </c>
      <c r="E1859" s="50" t="s">
        <v>2814</v>
      </c>
      <c r="F1859" s="50" t="s">
        <v>29</v>
      </c>
      <c r="G1859" s="50" t="s">
        <v>29</v>
      </c>
      <c r="H1859" s="50" t="s">
        <v>4028</v>
      </c>
      <c r="I1859" s="58">
        <v>45232</v>
      </c>
      <c r="J1859" s="50" t="s">
        <v>2816</v>
      </c>
      <c r="K1859" s="59">
        <v>2475.61</v>
      </c>
      <c r="L1859" s="50" t="s">
        <v>37</v>
      </c>
      <c r="M1859" s="51" t="s">
        <v>2747</v>
      </c>
      <c r="N1859" s="50" t="s">
        <v>29</v>
      </c>
      <c r="O1859" s="50" t="s">
        <v>32</v>
      </c>
      <c r="P1859" s="50" t="s">
        <v>32</v>
      </c>
      <c r="Q1859" s="50" t="s">
        <v>29</v>
      </c>
      <c r="R1859" s="50" t="s">
        <v>29</v>
      </c>
      <c r="S1859" s="50" t="s">
        <v>2751</v>
      </c>
      <c r="T1859" s="50" t="s">
        <v>2275</v>
      </c>
      <c r="U1859" s="50" t="s">
        <v>30</v>
      </c>
      <c r="V1859" s="50" t="str">
        <f>VLOOKUP(A1859,Register!$D$2:$N$1317,11,0)</f>
        <v>CWIP- Token Room</v>
      </c>
      <c r="W1859" s="50" t="s">
        <v>4079</v>
      </c>
      <c r="X1859" s="50" t="s">
        <v>2207</v>
      </c>
    </row>
    <row r="1860" spans="1:24" ht="14.1" customHeight="1" x14ac:dyDescent="0.25">
      <c r="A1860" s="50" t="str">
        <f t="shared" si="29"/>
        <v>9100000042-0</v>
      </c>
      <c r="B1860" s="57" t="s">
        <v>29</v>
      </c>
      <c r="C1860" s="50" t="s">
        <v>29</v>
      </c>
      <c r="D1860" s="50" t="s">
        <v>4078</v>
      </c>
      <c r="E1860" s="50" t="s">
        <v>2814</v>
      </c>
      <c r="F1860" s="50" t="s">
        <v>29</v>
      </c>
      <c r="G1860" s="50" t="s">
        <v>29</v>
      </c>
      <c r="H1860" s="50" t="s">
        <v>4028</v>
      </c>
      <c r="I1860" s="58">
        <v>45232</v>
      </c>
      <c r="J1860" s="50" t="s">
        <v>2816</v>
      </c>
      <c r="K1860" s="59">
        <v>5803.98</v>
      </c>
      <c r="L1860" s="50" t="s">
        <v>37</v>
      </c>
      <c r="M1860" s="51" t="s">
        <v>2747</v>
      </c>
      <c r="N1860" s="50" t="s">
        <v>29</v>
      </c>
      <c r="O1860" s="50" t="s">
        <v>32</v>
      </c>
      <c r="P1860" s="50" t="s">
        <v>32</v>
      </c>
      <c r="Q1860" s="50" t="s">
        <v>29</v>
      </c>
      <c r="R1860" s="50" t="s">
        <v>29</v>
      </c>
      <c r="S1860" s="50" t="s">
        <v>2751</v>
      </c>
      <c r="T1860" s="50" t="s">
        <v>2275</v>
      </c>
      <c r="U1860" s="50" t="s">
        <v>30</v>
      </c>
      <c r="V1860" s="50" t="str">
        <f>VLOOKUP(A1860,Register!$D$2:$N$1317,11,0)</f>
        <v>CWIP- Token Room</v>
      </c>
      <c r="W1860" s="50" t="s">
        <v>4079</v>
      </c>
      <c r="X1860" s="50" t="s">
        <v>2207</v>
      </c>
    </row>
    <row r="1861" spans="1:24" ht="14.1" customHeight="1" x14ac:dyDescent="0.25">
      <c r="A1861" s="50" t="str">
        <f t="shared" si="29"/>
        <v>9100000042-0</v>
      </c>
      <c r="B1861" s="57" t="s">
        <v>29</v>
      </c>
      <c r="C1861" s="50" t="s">
        <v>29</v>
      </c>
      <c r="D1861" s="50" t="s">
        <v>4078</v>
      </c>
      <c r="E1861" s="50" t="s">
        <v>2814</v>
      </c>
      <c r="F1861" s="50" t="s">
        <v>29</v>
      </c>
      <c r="G1861" s="50" t="s">
        <v>29</v>
      </c>
      <c r="H1861" s="50" t="s">
        <v>4028</v>
      </c>
      <c r="I1861" s="58">
        <v>45232</v>
      </c>
      <c r="J1861" s="50" t="s">
        <v>2816</v>
      </c>
      <c r="K1861" s="59">
        <v>1153.22</v>
      </c>
      <c r="L1861" s="50" t="s">
        <v>37</v>
      </c>
      <c r="M1861" s="51" t="s">
        <v>2747</v>
      </c>
      <c r="N1861" s="50" t="s">
        <v>29</v>
      </c>
      <c r="O1861" s="50" t="s">
        <v>32</v>
      </c>
      <c r="P1861" s="50" t="s">
        <v>32</v>
      </c>
      <c r="Q1861" s="50" t="s">
        <v>29</v>
      </c>
      <c r="R1861" s="50" t="s">
        <v>29</v>
      </c>
      <c r="S1861" s="50" t="s">
        <v>2751</v>
      </c>
      <c r="T1861" s="50" t="s">
        <v>2275</v>
      </c>
      <c r="U1861" s="50" t="s">
        <v>30</v>
      </c>
      <c r="V1861" s="50" t="str">
        <f>VLOOKUP(A1861,Register!$D$2:$N$1317,11,0)</f>
        <v>CWIP- Token Room</v>
      </c>
      <c r="W1861" s="50" t="s">
        <v>4079</v>
      </c>
      <c r="X1861" s="50" t="s">
        <v>2207</v>
      </c>
    </row>
    <row r="1862" spans="1:24" ht="14.1" customHeight="1" x14ac:dyDescent="0.25">
      <c r="A1862" s="50" t="str">
        <f t="shared" si="29"/>
        <v>9100000016-0</v>
      </c>
      <c r="B1862" s="57" t="s">
        <v>29</v>
      </c>
      <c r="C1862" s="50" t="s">
        <v>29</v>
      </c>
      <c r="D1862" s="50" t="s">
        <v>4080</v>
      </c>
      <c r="E1862" s="50" t="s">
        <v>2814</v>
      </c>
      <c r="F1862" s="50" t="s">
        <v>29</v>
      </c>
      <c r="G1862" s="50" t="s">
        <v>29</v>
      </c>
      <c r="H1862" s="50" t="s">
        <v>4028</v>
      </c>
      <c r="I1862" s="58">
        <v>45266</v>
      </c>
      <c r="J1862" s="50" t="s">
        <v>2816</v>
      </c>
      <c r="K1862" s="59">
        <v>7868.66</v>
      </c>
      <c r="L1862" s="50" t="s">
        <v>37</v>
      </c>
      <c r="M1862" s="51" t="s">
        <v>2747</v>
      </c>
      <c r="N1862" s="50" t="s">
        <v>29</v>
      </c>
      <c r="O1862" s="50" t="s">
        <v>32</v>
      </c>
      <c r="P1862" s="50" t="s">
        <v>32</v>
      </c>
      <c r="Q1862" s="50" t="s">
        <v>29</v>
      </c>
      <c r="R1862" s="50" t="s">
        <v>29</v>
      </c>
      <c r="S1862" s="50" t="s">
        <v>2751</v>
      </c>
      <c r="T1862" s="50" t="s">
        <v>2215</v>
      </c>
      <c r="U1862" s="50" t="s">
        <v>30</v>
      </c>
      <c r="V1862" s="50" t="str">
        <f>VLOOKUP(A1862,Register!$D$2:$N$1317,11,0)</f>
        <v>CWIP- ROAD &amp; DRAIN INSIDE FACTORY</v>
      </c>
      <c r="W1862" s="50" t="s">
        <v>4081</v>
      </c>
      <c r="X1862" s="50" t="s">
        <v>2183</v>
      </c>
    </row>
    <row r="1863" spans="1:24" ht="14.1" customHeight="1" x14ac:dyDescent="0.25">
      <c r="A1863" s="50" t="str">
        <f t="shared" si="29"/>
        <v>9100000016-0</v>
      </c>
      <c r="B1863" s="57" t="s">
        <v>29</v>
      </c>
      <c r="C1863" s="50" t="s">
        <v>29</v>
      </c>
      <c r="D1863" s="50" t="s">
        <v>4080</v>
      </c>
      <c r="E1863" s="50" t="s">
        <v>2814</v>
      </c>
      <c r="F1863" s="50" t="s">
        <v>29</v>
      </c>
      <c r="G1863" s="50" t="s">
        <v>29</v>
      </c>
      <c r="H1863" s="50" t="s">
        <v>4028</v>
      </c>
      <c r="I1863" s="58">
        <v>45266</v>
      </c>
      <c r="J1863" s="50" t="s">
        <v>2816</v>
      </c>
      <c r="K1863" s="59">
        <v>1656.56</v>
      </c>
      <c r="L1863" s="50" t="s">
        <v>37</v>
      </c>
      <c r="M1863" s="51" t="s">
        <v>2747</v>
      </c>
      <c r="N1863" s="50" t="s">
        <v>29</v>
      </c>
      <c r="O1863" s="50" t="s">
        <v>32</v>
      </c>
      <c r="P1863" s="50" t="s">
        <v>32</v>
      </c>
      <c r="Q1863" s="50" t="s">
        <v>29</v>
      </c>
      <c r="R1863" s="50" t="s">
        <v>29</v>
      </c>
      <c r="S1863" s="50" t="s">
        <v>2751</v>
      </c>
      <c r="T1863" s="50" t="s">
        <v>2215</v>
      </c>
      <c r="U1863" s="50" t="s">
        <v>30</v>
      </c>
      <c r="V1863" s="50" t="str">
        <f>VLOOKUP(A1863,Register!$D$2:$N$1317,11,0)</f>
        <v>CWIP- ROAD &amp; DRAIN INSIDE FACTORY</v>
      </c>
      <c r="W1863" s="50" t="s">
        <v>4081</v>
      </c>
      <c r="X1863" s="50" t="s">
        <v>2183</v>
      </c>
    </row>
    <row r="1864" spans="1:24" ht="14.1" customHeight="1" x14ac:dyDescent="0.25">
      <c r="A1864" s="50" t="str">
        <f t="shared" si="29"/>
        <v>9100000016-0</v>
      </c>
      <c r="B1864" s="57" t="s">
        <v>29</v>
      </c>
      <c r="C1864" s="50" t="s">
        <v>29</v>
      </c>
      <c r="D1864" s="50" t="s">
        <v>4080</v>
      </c>
      <c r="E1864" s="50" t="s">
        <v>2814</v>
      </c>
      <c r="F1864" s="50" t="s">
        <v>29</v>
      </c>
      <c r="G1864" s="50" t="s">
        <v>29</v>
      </c>
      <c r="H1864" s="50" t="s">
        <v>4028</v>
      </c>
      <c r="I1864" s="58">
        <v>45266</v>
      </c>
      <c r="J1864" s="50" t="s">
        <v>2816</v>
      </c>
      <c r="K1864" s="59">
        <v>295.5</v>
      </c>
      <c r="L1864" s="50" t="s">
        <v>37</v>
      </c>
      <c r="M1864" s="51" t="s">
        <v>2747</v>
      </c>
      <c r="N1864" s="50" t="s">
        <v>29</v>
      </c>
      <c r="O1864" s="50" t="s">
        <v>32</v>
      </c>
      <c r="P1864" s="50" t="s">
        <v>32</v>
      </c>
      <c r="Q1864" s="50" t="s">
        <v>29</v>
      </c>
      <c r="R1864" s="50" t="s">
        <v>29</v>
      </c>
      <c r="S1864" s="50" t="s">
        <v>2751</v>
      </c>
      <c r="T1864" s="50" t="s">
        <v>2215</v>
      </c>
      <c r="U1864" s="50" t="s">
        <v>30</v>
      </c>
      <c r="V1864" s="50" t="str">
        <f>VLOOKUP(A1864,Register!$D$2:$N$1317,11,0)</f>
        <v>CWIP- ROAD &amp; DRAIN INSIDE FACTORY</v>
      </c>
      <c r="W1864" s="50" t="s">
        <v>4081</v>
      </c>
      <c r="X1864" s="50" t="s">
        <v>2183</v>
      </c>
    </row>
    <row r="1865" spans="1:24" ht="14.1" customHeight="1" x14ac:dyDescent="0.25">
      <c r="A1865" s="50" t="str">
        <f t="shared" si="29"/>
        <v>9100000016-0</v>
      </c>
      <c r="B1865" s="57" t="s">
        <v>29</v>
      </c>
      <c r="C1865" s="50" t="s">
        <v>29</v>
      </c>
      <c r="D1865" s="50" t="s">
        <v>4080</v>
      </c>
      <c r="E1865" s="50" t="s">
        <v>2814</v>
      </c>
      <c r="F1865" s="50" t="s">
        <v>29</v>
      </c>
      <c r="G1865" s="50" t="s">
        <v>29</v>
      </c>
      <c r="H1865" s="50" t="s">
        <v>4028</v>
      </c>
      <c r="I1865" s="58">
        <v>45266</v>
      </c>
      <c r="J1865" s="50" t="s">
        <v>2816</v>
      </c>
      <c r="K1865" s="59">
        <v>36.75</v>
      </c>
      <c r="L1865" s="50" t="s">
        <v>37</v>
      </c>
      <c r="M1865" s="51" t="s">
        <v>2747</v>
      </c>
      <c r="N1865" s="50" t="s">
        <v>29</v>
      </c>
      <c r="O1865" s="50" t="s">
        <v>32</v>
      </c>
      <c r="P1865" s="50" t="s">
        <v>32</v>
      </c>
      <c r="Q1865" s="50" t="s">
        <v>29</v>
      </c>
      <c r="R1865" s="50" t="s">
        <v>29</v>
      </c>
      <c r="S1865" s="50" t="s">
        <v>2751</v>
      </c>
      <c r="T1865" s="50" t="s">
        <v>2215</v>
      </c>
      <c r="U1865" s="50" t="s">
        <v>30</v>
      </c>
      <c r="V1865" s="50" t="str">
        <f>VLOOKUP(A1865,Register!$D$2:$N$1317,11,0)</f>
        <v>CWIP- ROAD &amp; DRAIN INSIDE FACTORY</v>
      </c>
      <c r="W1865" s="50" t="s">
        <v>4081</v>
      </c>
      <c r="X1865" s="50" t="s">
        <v>2183</v>
      </c>
    </row>
    <row r="1866" spans="1:24" ht="14.1" customHeight="1" x14ac:dyDescent="0.25">
      <c r="A1866" s="50" t="str">
        <f t="shared" si="29"/>
        <v>9100000042-0</v>
      </c>
      <c r="B1866" s="57" t="s">
        <v>29</v>
      </c>
      <c r="C1866" s="50" t="s">
        <v>29</v>
      </c>
      <c r="D1866" s="50" t="s">
        <v>4082</v>
      </c>
      <c r="E1866" s="50" t="s">
        <v>2814</v>
      </c>
      <c r="F1866" s="50" t="s">
        <v>29</v>
      </c>
      <c r="G1866" s="50" t="s">
        <v>29</v>
      </c>
      <c r="H1866" s="50" t="s">
        <v>4028</v>
      </c>
      <c r="I1866" s="58">
        <v>45266</v>
      </c>
      <c r="J1866" s="50" t="s">
        <v>2816</v>
      </c>
      <c r="K1866" s="59">
        <v>2758.4</v>
      </c>
      <c r="L1866" s="50" t="s">
        <v>37</v>
      </c>
      <c r="M1866" s="51" t="s">
        <v>2747</v>
      </c>
      <c r="N1866" s="50" t="s">
        <v>29</v>
      </c>
      <c r="O1866" s="50" t="s">
        <v>32</v>
      </c>
      <c r="P1866" s="50" t="s">
        <v>32</v>
      </c>
      <c r="Q1866" s="50" t="s">
        <v>29</v>
      </c>
      <c r="R1866" s="50" t="s">
        <v>29</v>
      </c>
      <c r="S1866" s="50" t="s">
        <v>2751</v>
      </c>
      <c r="T1866" s="50" t="s">
        <v>2275</v>
      </c>
      <c r="U1866" s="50" t="s">
        <v>30</v>
      </c>
      <c r="V1866" s="50" t="str">
        <f>VLOOKUP(A1866,Register!$D$2:$N$1317,11,0)</f>
        <v>CWIP- Token Room</v>
      </c>
      <c r="W1866" s="50" t="s">
        <v>4083</v>
      </c>
      <c r="X1866" s="50" t="s">
        <v>2222</v>
      </c>
    </row>
    <row r="1867" spans="1:24" ht="14.1" customHeight="1" x14ac:dyDescent="0.25">
      <c r="A1867" s="50" t="str">
        <f t="shared" si="29"/>
        <v>9100000042-0</v>
      </c>
      <c r="B1867" s="57" t="s">
        <v>29</v>
      </c>
      <c r="C1867" s="50" t="s">
        <v>29</v>
      </c>
      <c r="D1867" s="50" t="s">
        <v>4082</v>
      </c>
      <c r="E1867" s="50" t="s">
        <v>2814</v>
      </c>
      <c r="F1867" s="50" t="s">
        <v>29</v>
      </c>
      <c r="G1867" s="50" t="s">
        <v>29</v>
      </c>
      <c r="H1867" s="50" t="s">
        <v>4028</v>
      </c>
      <c r="I1867" s="58">
        <v>45266</v>
      </c>
      <c r="J1867" s="50" t="s">
        <v>2816</v>
      </c>
      <c r="K1867" s="59">
        <v>7675.2</v>
      </c>
      <c r="L1867" s="50" t="s">
        <v>37</v>
      </c>
      <c r="M1867" s="51" t="s">
        <v>2747</v>
      </c>
      <c r="N1867" s="50" t="s">
        <v>29</v>
      </c>
      <c r="O1867" s="50" t="s">
        <v>32</v>
      </c>
      <c r="P1867" s="50" t="s">
        <v>32</v>
      </c>
      <c r="Q1867" s="50" t="s">
        <v>29</v>
      </c>
      <c r="R1867" s="50" t="s">
        <v>29</v>
      </c>
      <c r="S1867" s="50" t="s">
        <v>2751</v>
      </c>
      <c r="T1867" s="50" t="s">
        <v>2275</v>
      </c>
      <c r="U1867" s="50" t="s">
        <v>30</v>
      </c>
      <c r="V1867" s="50" t="str">
        <f>VLOOKUP(A1867,Register!$D$2:$N$1317,11,0)</f>
        <v>CWIP- Token Room</v>
      </c>
      <c r="W1867" s="50" t="s">
        <v>4083</v>
      </c>
      <c r="X1867" s="50" t="s">
        <v>2222</v>
      </c>
    </row>
    <row r="1868" spans="1:24" ht="14.1" customHeight="1" x14ac:dyDescent="0.25">
      <c r="A1868" s="50" t="str">
        <f t="shared" si="29"/>
        <v>9100000042-0</v>
      </c>
      <c r="B1868" s="57" t="s">
        <v>29</v>
      </c>
      <c r="C1868" s="50" t="s">
        <v>29</v>
      </c>
      <c r="D1868" s="50" t="s">
        <v>4082</v>
      </c>
      <c r="E1868" s="50" t="s">
        <v>2814</v>
      </c>
      <c r="F1868" s="50" t="s">
        <v>29</v>
      </c>
      <c r="G1868" s="50" t="s">
        <v>29</v>
      </c>
      <c r="H1868" s="50" t="s">
        <v>4028</v>
      </c>
      <c r="I1868" s="58">
        <v>45266</v>
      </c>
      <c r="J1868" s="50" t="s">
        <v>2816</v>
      </c>
      <c r="K1868" s="59">
        <v>20550.64</v>
      </c>
      <c r="L1868" s="50" t="s">
        <v>37</v>
      </c>
      <c r="M1868" s="51" t="s">
        <v>2747</v>
      </c>
      <c r="N1868" s="50" t="s">
        <v>29</v>
      </c>
      <c r="O1868" s="50" t="s">
        <v>32</v>
      </c>
      <c r="P1868" s="50" t="s">
        <v>32</v>
      </c>
      <c r="Q1868" s="50" t="s">
        <v>29</v>
      </c>
      <c r="R1868" s="50" t="s">
        <v>29</v>
      </c>
      <c r="S1868" s="50" t="s">
        <v>2751</v>
      </c>
      <c r="T1868" s="50" t="s">
        <v>2275</v>
      </c>
      <c r="U1868" s="50" t="s">
        <v>30</v>
      </c>
      <c r="V1868" s="50" t="str">
        <f>VLOOKUP(A1868,Register!$D$2:$N$1317,11,0)</f>
        <v>CWIP- Token Room</v>
      </c>
      <c r="W1868" s="50" t="s">
        <v>4083</v>
      </c>
      <c r="X1868" s="50" t="s">
        <v>2222</v>
      </c>
    </row>
    <row r="1869" spans="1:24" ht="14.1" customHeight="1" x14ac:dyDescent="0.25">
      <c r="A1869" s="50" t="str">
        <f t="shared" si="29"/>
        <v>9100000042-0</v>
      </c>
      <c r="B1869" s="57" t="s">
        <v>29</v>
      </c>
      <c r="C1869" s="50" t="s">
        <v>29</v>
      </c>
      <c r="D1869" s="50" t="s">
        <v>4082</v>
      </c>
      <c r="E1869" s="50" t="s">
        <v>2814</v>
      </c>
      <c r="F1869" s="50" t="s">
        <v>29</v>
      </c>
      <c r="G1869" s="50" t="s">
        <v>29</v>
      </c>
      <c r="H1869" s="50" t="s">
        <v>4028</v>
      </c>
      <c r="I1869" s="58">
        <v>45266</v>
      </c>
      <c r="J1869" s="50" t="s">
        <v>2816</v>
      </c>
      <c r="K1869" s="59">
        <v>19491.990000000002</v>
      </c>
      <c r="L1869" s="50" t="s">
        <v>37</v>
      </c>
      <c r="M1869" s="51" t="s">
        <v>2747</v>
      </c>
      <c r="N1869" s="50" t="s">
        <v>29</v>
      </c>
      <c r="O1869" s="50" t="s">
        <v>32</v>
      </c>
      <c r="P1869" s="50" t="s">
        <v>32</v>
      </c>
      <c r="Q1869" s="50" t="s">
        <v>29</v>
      </c>
      <c r="R1869" s="50" t="s">
        <v>29</v>
      </c>
      <c r="S1869" s="50" t="s">
        <v>2751</v>
      </c>
      <c r="T1869" s="50" t="s">
        <v>2275</v>
      </c>
      <c r="U1869" s="50" t="s">
        <v>30</v>
      </c>
      <c r="V1869" s="50" t="str">
        <f>VLOOKUP(A1869,Register!$D$2:$N$1317,11,0)</f>
        <v>CWIP- Token Room</v>
      </c>
      <c r="W1869" s="50" t="s">
        <v>4083</v>
      </c>
      <c r="X1869" s="50" t="s">
        <v>2222</v>
      </c>
    </row>
    <row r="1870" spans="1:24" ht="14.1" customHeight="1" x14ac:dyDescent="0.25">
      <c r="A1870" s="50" t="str">
        <f t="shared" si="29"/>
        <v>9100000042-0</v>
      </c>
      <c r="B1870" s="57" t="s">
        <v>29</v>
      </c>
      <c r="C1870" s="50" t="s">
        <v>29</v>
      </c>
      <c r="D1870" s="50" t="s">
        <v>4082</v>
      </c>
      <c r="E1870" s="50" t="s">
        <v>2814</v>
      </c>
      <c r="F1870" s="50" t="s">
        <v>29</v>
      </c>
      <c r="G1870" s="50" t="s">
        <v>29</v>
      </c>
      <c r="H1870" s="50" t="s">
        <v>4028</v>
      </c>
      <c r="I1870" s="58">
        <v>45266</v>
      </c>
      <c r="J1870" s="50" t="s">
        <v>2816</v>
      </c>
      <c r="K1870" s="59">
        <v>18745.8</v>
      </c>
      <c r="L1870" s="50" t="s">
        <v>37</v>
      </c>
      <c r="M1870" s="51" t="s">
        <v>2747</v>
      </c>
      <c r="N1870" s="50" t="s">
        <v>29</v>
      </c>
      <c r="O1870" s="50" t="s">
        <v>32</v>
      </c>
      <c r="P1870" s="50" t="s">
        <v>32</v>
      </c>
      <c r="Q1870" s="50" t="s">
        <v>29</v>
      </c>
      <c r="R1870" s="50" t="s">
        <v>29</v>
      </c>
      <c r="S1870" s="50" t="s">
        <v>2751</v>
      </c>
      <c r="T1870" s="50" t="s">
        <v>2275</v>
      </c>
      <c r="U1870" s="50" t="s">
        <v>30</v>
      </c>
      <c r="V1870" s="50" t="str">
        <f>VLOOKUP(A1870,Register!$D$2:$N$1317,11,0)</f>
        <v>CWIP- Token Room</v>
      </c>
      <c r="W1870" s="50" t="s">
        <v>4083</v>
      </c>
      <c r="X1870" s="50" t="s">
        <v>2222</v>
      </c>
    </row>
    <row r="1871" spans="1:24" ht="14.1" customHeight="1" x14ac:dyDescent="0.25">
      <c r="A1871" s="50" t="str">
        <f t="shared" si="29"/>
        <v>9100000042-0</v>
      </c>
      <c r="B1871" s="57" t="s">
        <v>29</v>
      </c>
      <c r="C1871" s="50" t="s">
        <v>29</v>
      </c>
      <c r="D1871" s="50" t="s">
        <v>4082</v>
      </c>
      <c r="E1871" s="50" t="s">
        <v>2814</v>
      </c>
      <c r="F1871" s="50" t="s">
        <v>29</v>
      </c>
      <c r="G1871" s="50" t="s">
        <v>29</v>
      </c>
      <c r="H1871" s="50" t="s">
        <v>4028</v>
      </c>
      <c r="I1871" s="58">
        <v>45266</v>
      </c>
      <c r="J1871" s="50" t="s">
        <v>2816</v>
      </c>
      <c r="K1871" s="59">
        <v>249.48</v>
      </c>
      <c r="L1871" s="50" t="s">
        <v>37</v>
      </c>
      <c r="M1871" s="51" t="s">
        <v>2747</v>
      </c>
      <c r="N1871" s="50" t="s">
        <v>29</v>
      </c>
      <c r="O1871" s="50" t="s">
        <v>32</v>
      </c>
      <c r="P1871" s="50" t="s">
        <v>32</v>
      </c>
      <c r="Q1871" s="50" t="s">
        <v>29</v>
      </c>
      <c r="R1871" s="50" t="s">
        <v>29</v>
      </c>
      <c r="S1871" s="50" t="s">
        <v>2751</v>
      </c>
      <c r="T1871" s="50" t="s">
        <v>2275</v>
      </c>
      <c r="U1871" s="50" t="s">
        <v>30</v>
      </c>
      <c r="V1871" s="50" t="str">
        <f>VLOOKUP(A1871,Register!$D$2:$N$1317,11,0)</f>
        <v>CWIP- Token Room</v>
      </c>
      <c r="W1871" s="50" t="s">
        <v>4083</v>
      </c>
      <c r="X1871" s="50" t="s">
        <v>2222</v>
      </c>
    </row>
    <row r="1872" spans="1:24" ht="14.1" customHeight="1" x14ac:dyDescent="0.25">
      <c r="A1872" s="50" t="str">
        <f t="shared" si="29"/>
        <v>9100000042-0</v>
      </c>
      <c r="B1872" s="57" t="s">
        <v>29</v>
      </c>
      <c r="C1872" s="50" t="s">
        <v>29</v>
      </c>
      <c r="D1872" s="50" t="s">
        <v>4082</v>
      </c>
      <c r="E1872" s="50" t="s">
        <v>2814</v>
      </c>
      <c r="F1872" s="50" t="s">
        <v>29</v>
      </c>
      <c r="G1872" s="50" t="s">
        <v>29</v>
      </c>
      <c r="H1872" s="50" t="s">
        <v>4028</v>
      </c>
      <c r="I1872" s="58">
        <v>45266</v>
      </c>
      <c r="J1872" s="50" t="s">
        <v>2816</v>
      </c>
      <c r="K1872" s="59">
        <v>892.5</v>
      </c>
      <c r="L1872" s="50" t="s">
        <v>37</v>
      </c>
      <c r="M1872" s="51" t="s">
        <v>2747</v>
      </c>
      <c r="N1872" s="50" t="s">
        <v>29</v>
      </c>
      <c r="O1872" s="50" t="s">
        <v>32</v>
      </c>
      <c r="P1872" s="50" t="s">
        <v>32</v>
      </c>
      <c r="Q1872" s="50" t="s">
        <v>29</v>
      </c>
      <c r="R1872" s="50" t="s">
        <v>29</v>
      </c>
      <c r="S1872" s="50" t="s">
        <v>2751</v>
      </c>
      <c r="T1872" s="50" t="s">
        <v>2275</v>
      </c>
      <c r="U1872" s="50" t="s">
        <v>30</v>
      </c>
      <c r="V1872" s="50" t="str">
        <f>VLOOKUP(A1872,Register!$D$2:$N$1317,11,0)</f>
        <v>CWIP- Token Room</v>
      </c>
      <c r="W1872" s="50" t="s">
        <v>4083</v>
      </c>
      <c r="X1872" s="50" t="s">
        <v>2222</v>
      </c>
    </row>
    <row r="1873" spans="1:24" ht="14.1" customHeight="1" x14ac:dyDescent="0.25">
      <c r="A1873" s="50" t="str">
        <f t="shared" si="29"/>
        <v>9100000042-0</v>
      </c>
      <c r="B1873" s="57" t="s">
        <v>29</v>
      </c>
      <c r="C1873" s="50" t="s">
        <v>29</v>
      </c>
      <c r="D1873" s="50" t="s">
        <v>4082</v>
      </c>
      <c r="E1873" s="50" t="s">
        <v>2814</v>
      </c>
      <c r="F1873" s="50" t="s">
        <v>29</v>
      </c>
      <c r="G1873" s="50" t="s">
        <v>29</v>
      </c>
      <c r="H1873" s="50" t="s">
        <v>4028</v>
      </c>
      <c r="I1873" s="58">
        <v>45266</v>
      </c>
      <c r="J1873" s="50" t="s">
        <v>2816</v>
      </c>
      <c r="K1873" s="59">
        <v>2887.5</v>
      </c>
      <c r="L1873" s="50" t="s">
        <v>37</v>
      </c>
      <c r="M1873" s="51" t="s">
        <v>2747</v>
      </c>
      <c r="N1873" s="50" t="s">
        <v>29</v>
      </c>
      <c r="O1873" s="50" t="s">
        <v>32</v>
      </c>
      <c r="P1873" s="50" t="s">
        <v>32</v>
      </c>
      <c r="Q1873" s="50" t="s">
        <v>29</v>
      </c>
      <c r="R1873" s="50" t="s">
        <v>29</v>
      </c>
      <c r="S1873" s="50" t="s">
        <v>2751</v>
      </c>
      <c r="T1873" s="50" t="s">
        <v>2275</v>
      </c>
      <c r="U1873" s="50" t="s">
        <v>30</v>
      </c>
      <c r="V1873" s="50" t="str">
        <f>VLOOKUP(A1873,Register!$D$2:$N$1317,11,0)</f>
        <v>CWIP- Token Room</v>
      </c>
      <c r="W1873" s="50" t="s">
        <v>4083</v>
      </c>
      <c r="X1873" s="50" t="s">
        <v>2222</v>
      </c>
    </row>
    <row r="1874" spans="1:24" ht="14.1" customHeight="1" x14ac:dyDescent="0.25">
      <c r="A1874" s="50" t="str">
        <f t="shared" si="29"/>
        <v>9100000042-0</v>
      </c>
      <c r="B1874" s="57" t="s">
        <v>29</v>
      </c>
      <c r="C1874" s="50" t="s">
        <v>29</v>
      </c>
      <c r="D1874" s="50" t="s">
        <v>4082</v>
      </c>
      <c r="E1874" s="50" t="s">
        <v>2814</v>
      </c>
      <c r="F1874" s="50" t="s">
        <v>29</v>
      </c>
      <c r="G1874" s="50" t="s">
        <v>29</v>
      </c>
      <c r="H1874" s="50" t="s">
        <v>4028</v>
      </c>
      <c r="I1874" s="58">
        <v>45266</v>
      </c>
      <c r="J1874" s="50" t="s">
        <v>2816</v>
      </c>
      <c r="K1874" s="59">
        <v>436.54</v>
      </c>
      <c r="L1874" s="50" t="s">
        <v>37</v>
      </c>
      <c r="M1874" s="51" t="s">
        <v>2747</v>
      </c>
      <c r="N1874" s="50" t="s">
        <v>29</v>
      </c>
      <c r="O1874" s="50" t="s">
        <v>32</v>
      </c>
      <c r="P1874" s="50" t="s">
        <v>32</v>
      </c>
      <c r="Q1874" s="50" t="s">
        <v>29</v>
      </c>
      <c r="R1874" s="50" t="s">
        <v>29</v>
      </c>
      <c r="S1874" s="50" t="s">
        <v>2751</v>
      </c>
      <c r="T1874" s="50" t="s">
        <v>2275</v>
      </c>
      <c r="U1874" s="50" t="s">
        <v>30</v>
      </c>
      <c r="V1874" s="50" t="str">
        <f>VLOOKUP(A1874,Register!$D$2:$N$1317,11,0)</f>
        <v>CWIP- Token Room</v>
      </c>
      <c r="W1874" s="50" t="s">
        <v>4083</v>
      </c>
      <c r="X1874" s="50" t="s">
        <v>2222</v>
      </c>
    </row>
    <row r="1875" spans="1:24" ht="14.1" customHeight="1" x14ac:dyDescent="0.25">
      <c r="A1875" s="50" t="str">
        <f t="shared" si="29"/>
        <v>9100000042-0</v>
      </c>
      <c r="B1875" s="57" t="s">
        <v>29</v>
      </c>
      <c r="C1875" s="50" t="s">
        <v>29</v>
      </c>
      <c r="D1875" s="50" t="s">
        <v>4082</v>
      </c>
      <c r="E1875" s="50" t="s">
        <v>2814</v>
      </c>
      <c r="F1875" s="50" t="s">
        <v>29</v>
      </c>
      <c r="G1875" s="50" t="s">
        <v>29</v>
      </c>
      <c r="H1875" s="50" t="s">
        <v>4028</v>
      </c>
      <c r="I1875" s="58">
        <v>45266</v>
      </c>
      <c r="J1875" s="50" t="s">
        <v>2816</v>
      </c>
      <c r="K1875" s="59">
        <v>315.92</v>
      </c>
      <c r="L1875" s="50" t="s">
        <v>37</v>
      </c>
      <c r="M1875" s="51" t="s">
        <v>2747</v>
      </c>
      <c r="N1875" s="50" t="s">
        <v>29</v>
      </c>
      <c r="O1875" s="50" t="s">
        <v>32</v>
      </c>
      <c r="P1875" s="50" t="s">
        <v>32</v>
      </c>
      <c r="Q1875" s="50" t="s">
        <v>29</v>
      </c>
      <c r="R1875" s="50" t="s">
        <v>29</v>
      </c>
      <c r="S1875" s="50" t="s">
        <v>2751</v>
      </c>
      <c r="T1875" s="50" t="s">
        <v>2275</v>
      </c>
      <c r="U1875" s="50" t="s">
        <v>30</v>
      </c>
      <c r="V1875" s="50" t="str">
        <f>VLOOKUP(A1875,Register!$D$2:$N$1317,11,0)</f>
        <v>CWIP- Token Room</v>
      </c>
      <c r="W1875" s="50" t="s">
        <v>4083</v>
      </c>
      <c r="X1875" s="50" t="s">
        <v>2222</v>
      </c>
    </row>
    <row r="1876" spans="1:24" ht="14.1" customHeight="1" x14ac:dyDescent="0.25">
      <c r="A1876" s="50" t="str">
        <f t="shared" si="29"/>
        <v>9100000042-0</v>
      </c>
      <c r="B1876" s="57" t="s">
        <v>29</v>
      </c>
      <c r="C1876" s="50" t="s">
        <v>29</v>
      </c>
      <c r="D1876" s="50" t="s">
        <v>4082</v>
      </c>
      <c r="E1876" s="50" t="s">
        <v>2814</v>
      </c>
      <c r="F1876" s="50" t="s">
        <v>29</v>
      </c>
      <c r="G1876" s="50" t="s">
        <v>29</v>
      </c>
      <c r="H1876" s="50" t="s">
        <v>4028</v>
      </c>
      <c r="I1876" s="58">
        <v>45266</v>
      </c>
      <c r="J1876" s="50" t="s">
        <v>2816</v>
      </c>
      <c r="K1876" s="59">
        <v>14953.38</v>
      </c>
      <c r="L1876" s="50" t="s">
        <v>37</v>
      </c>
      <c r="M1876" s="51" t="s">
        <v>2747</v>
      </c>
      <c r="N1876" s="50" t="s">
        <v>29</v>
      </c>
      <c r="O1876" s="50" t="s">
        <v>32</v>
      </c>
      <c r="P1876" s="50" t="s">
        <v>32</v>
      </c>
      <c r="Q1876" s="50" t="s">
        <v>29</v>
      </c>
      <c r="R1876" s="50" t="s">
        <v>29</v>
      </c>
      <c r="S1876" s="50" t="s">
        <v>2751</v>
      </c>
      <c r="T1876" s="50" t="s">
        <v>2275</v>
      </c>
      <c r="U1876" s="50" t="s">
        <v>30</v>
      </c>
      <c r="V1876" s="50" t="str">
        <f>VLOOKUP(A1876,Register!$D$2:$N$1317,11,0)</f>
        <v>CWIP- Token Room</v>
      </c>
      <c r="W1876" s="50" t="s">
        <v>4083</v>
      </c>
      <c r="X1876" s="50" t="s">
        <v>2222</v>
      </c>
    </row>
    <row r="1877" spans="1:24" ht="14.1" customHeight="1" x14ac:dyDescent="0.25">
      <c r="A1877" s="50" t="str">
        <f t="shared" si="29"/>
        <v>9100000042-0</v>
      </c>
      <c r="B1877" s="57" t="s">
        <v>29</v>
      </c>
      <c r="C1877" s="50" t="s">
        <v>29</v>
      </c>
      <c r="D1877" s="50" t="s">
        <v>4082</v>
      </c>
      <c r="E1877" s="50" t="s">
        <v>2814</v>
      </c>
      <c r="F1877" s="50" t="s">
        <v>29</v>
      </c>
      <c r="G1877" s="50" t="s">
        <v>29</v>
      </c>
      <c r="H1877" s="50" t="s">
        <v>4028</v>
      </c>
      <c r="I1877" s="58">
        <v>45266</v>
      </c>
      <c r="J1877" s="50" t="s">
        <v>2816</v>
      </c>
      <c r="K1877" s="59">
        <v>3360</v>
      </c>
      <c r="L1877" s="50" t="s">
        <v>37</v>
      </c>
      <c r="M1877" s="51" t="s">
        <v>2747</v>
      </c>
      <c r="N1877" s="50" t="s">
        <v>29</v>
      </c>
      <c r="O1877" s="50" t="s">
        <v>32</v>
      </c>
      <c r="P1877" s="50" t="s">
        <v>32</v>
      </c>
      <c r="Q1877" s="50" t="s">
        <v>29</v>
      </c>
      <c r="R1877" s="50" t="s">
        <v>29</v>
      </c>
      <c r="S1877" s="50" t="s">
        <v>2751</v>
      </c>
      <c r="T1877" s="50" t="s">
        <v>2275</v>
      </c>
      <c r="U1877" s="50" t="s">
        <v>30</v>
      </c>
      <c r="V1877" s="50" t="str">
        <f>VLOOKUP(A1877,Register!$D$2:$N$1317,11,0)</f>
        <v>CWIP- Token Room</v>
      </c>
      <c r="W1877" s="50" t="s">
        <v>4083</v>
      </c>
      <c r="X1877" s="50" t="s">
        <v>2222</v>
      </c>
    </row>
    <row r="1878" spans="1:24" ht="14.1" customHeight="1" x14ac:dyDescent="0.25">
      <c r="A1878" s="50" t="str">
        <f t="shared" si="29"/>
        <v>9100000042-0</v>
      </c>
      <c r="B1878" s="57" t="s">
        <v>29</v>
      </c>
      <c r="C1878" s="50" t="s">
        <v>29</v>
      </c>
      <c r="D1878" s="50" t="s">
        <v>4082</v>
      </c>
      <c r="E1878" s="50" t="s">
        <v>2814</v>
      </c>
      <c r="F1878" s="50" t="s">
        <v>29</v>
      </c>
      <c r="G1878" s="50" t="s">
        <v>29</v>
      </c>
      <c r="H1878" s="50" t="s">
        <v>4028</v>
      </c>
      <c r="I1878" s="58">
        <v>45266</v>
      </c>
      <c r="J1878" s="50" t="s">
        <v>2816</v>
      </c>
      <c r="K1878" s="59">
        <v>46473.599999999999</v>
      </c>
      <c r="L1878" s="50" t="s">
        <v>37</v>
      </c>
      <c r="M1878" s="51" t="s">
        <v>2747</v>
      </c>
      <c r="N1878" s="50" t="s">
        <v>29</v>
      </c>
      <c r="O1878" s="50" t="s">
        <v>32</v>
      </c>
      <c r="P1878" s="50" t="s">
        <v>32</v>
      </c>
      <c r="Q1878" s="50" t="s">
        <v>29</v>
      </c>
      <c r="R1878" s="50" t="s">
        <v>29</v>
      </c>
      <c r="S1878" s="50" t="s">
        <v>2751</v>
      </c>
      <c r="T1878" s="50" t="s">
        <v>2275</v>
      </c>
      <c r="U1878" s="50" t="s">
        <v>30</v>
      </c>
      <c r="V1878" s="50" t="str">
        <f>VLOOKUP(A1878,Register!$D$2:$N$1317,11,0)</f>
        <v>CWIP- Token Room</v>
      </c>
      <c r="W1878" s="50" t="s">
        <v>4083</v>
      </c>
      <c r="X1878" s="50" t="s">
        <v>2222</v>
      </c>
    </row>
    <row r="1879" spans="1:24" ht="14.1" customHeight="1" x14ac:dyDescent="0.25">
      <c r="A1879" s="50" t="str">
        <f t="shared" si="29"/>
        <v>9100000042-0</v>
      </c>
      <c r="B1879" s="57" t="s">
        <v>29</v>
      </c>
      <c r="C1879" s="50" t="s">
        <v>29</v>
      </c>
      <c r="D1879" s="50" t="s">
        <v>4082</v>
      </c>
      <c r="E1879" s="50" t="s">
        <v>2814</v>
      </c>
      <c r="F1879" s="50" t="s">
        <v>29</v>
      </c>
      <c r="G1879" s="50" t="s">
        <v>29</v>
      </c>
      <c r="H1879" s="50" t="s">
        <v>4028</v>
      </c>
      <c r="I1879" s="58">
        <v>45266</v>
      </c>
      <c r="J1879" s="50" t="s">
        <v>2816</v>
      </c>
      <c r="K1879" s="59">
        <v>11060.28</v>
      </c>
      <c r="L1879" s="50" t="s">
        <v>37</v>
      </c>
      <c r="M1879" s="51" t="s">
        <v>2747</v>
      </c>
      <c r="N1879" s="50" t="s">
        <v>29</v>
      </c>
      <c r="O1879" s="50" t="s">
        <v>32</v>
      </c>
      <c r="P1879" s="50" t="s">
        <v>32</v>
      </c>
      <c r="Q1879" s="50" t="s">
        <v>29</v>
      </c>
      <c r="R1879" s="50" t="s">
        <v>29</v>
      </c>
      <c r="S1879" s="50" t="s">
        <v>2751</v>
      </c>
      <c r="T1879" s="50" t="s">
        <v>2275</v>
      </c>
      <c r="U1879" s="50" t="s">
        <v>30</v>
      </c>
      <c r="V1879" s="50" t="str">
        <f>VLOOKUP(A1879,Register!$D$2:$N$1317,11,0)</f>
        <v>CWIP- Token Room</v>
      </c>
      <c r="W1879" s="50" t="s">
        <v>4083</v>
      </c>
      <c r="X1879" s="50" t="s">
        <v>2222</v>
      </c>
    </row>
    <row r="1880" spans="1:24" ht="14.1" customHeight="1" x14ac:dyDescent="0.25">
      <c r="A1880" s="50" t="str">
        <f t="shared" si="29"/>
        <v>9100000042-0</v>
      </c>
      <c r="B1880" s="57" t="s">
        <v>29</v>
      </c>
      <c r="C1880" s="50" t="s">
        <v>29</v>
      </c>
      <c r="D1880" s="50" t="s">
        <v>4082</v>
      </c>
      <c r="E1880" s="50" t="s">
        <v>2814</v>
      </c>
      <c r="F1880" s="50" t="s">
        <v>29</v>
      </c>
      <c r="G1880" s="50" t="s">
        <v>29</v>
      </c>
      <c r="H1880" s="50" t="s">
        <v>4028</v>
      </c>
      <c r="I1880" s="58">
        <v>45266</v>
      </c>
      <c r="J1880" s="50" t="s">
        <v>2816</v>
      </c>
      <c r="K1880" s="59">
        <v>634.54999999999995</v>
      </c>
      <c r="L1880" s="50" t="s">
        <v>37</v>
      </c>
      <c r="M1880" s="51" t="s">
        <v>2747</v>
      </c>
      <c r="N1880" s="50" t="s">
        <v>29</v>
      </c>
      <c r="O1880" s="50" t="s">
        <v>32</v>
      </c>
      <c r="P1880" s="50" t="s">
        <v>32</v>
      </c>
      <c r="Q1880" s="50" t="s">
        <v>29</v>
      </c>
      <c r="R1880" s="50" t="s">
        <v>29</v>
      </c>
      <c r="S1880" s="50" t="s">
        <v>2751</v>
      </c>
      <c r="T1880" s="50" t="s">
        <v>2275</v>
      </c>
      <c r="U1880" s="50" t="s">
        <v>30</v>
      </c>
      <c r="V1880" s="50" t="str">
        <f>VLOOKUP(A1880,Register!$D$2:$N$1317,11,0)</f>
        <v>CWIP- Token Room</v>
      </c>
      <c r="W1880" s="50" t="s">
        <v>4083</v>
      </c>
      <c r="X1880" s="50" t="s">
        <v>2222</v>
      </c>
    </row>
    <row r="1881" spans="1:24" ht="14.1" customHeight="1" x14ac:dyDescent="0.25">
      <c r="A1881" s="50" t="str">
        <f t="shared" si="29"/>
        <v>9100000042-0</v>
      </c>
      <c r="B1881" s="57" t="s">
        <v>29</v>
      </c>
      <c r="C1881" s="50" t="s">
        <v>29</v>
      </c>
      <c r="D1881" s="50" t="s">
        <v>4082</v>
      </c>
      <c r="E1881" s="50" t="s">
        <v>2814</v>
      </c>
      <c r="F1881" s="50" t="s">
        <v>29</v>
      </c>
      <c r="G1881" s="50" t="s">
        <v>29</v>
      </c>
      <c r="H1881" s="50" t="s">
        <v>4028</v>
      </c>
      <c r="I1881" s="58">
        <v>45266</v>
      </c>
      <c r="J1881" s="50" t="s">
        <v>2816</v>
      </c>
      <c r="K1881" s="59">
        <v>1532.64</v>
      </c>
      <c r="L1881" s="50" t="s">
        <v>37</v>
      </c>
      <c r="M1881" s="51" t="s">
        <v>2747</v>
      </c>
      <c r="N1881" s="50" t="s">
        <v>29</v>
      </c>
      <c r="O1881" s="50" t="s">
        <v>32</v>
      </c>
      <c r="P1881" s="50" t="s">
        <v>32</v>
      </c>
      <c r="Q1881" s="50" t="s">
        <v>29</v>
      </c>
      <c r="R1881" s="50" t="s">
        <v>29</v>
      </c>
      <c r="S1881" s="50" t="s">
        <v>2751</v>
      </c>
      <c r="T1881" s="50" t="s">
        <v>2275</v>
      </c>
      <c r="U1881" s="50" t="s">
        <v>30</v>
      </c>
      <c r="V1881" s="50" t="str">
        <f>VLOOKUP(A1881,Register!$D$2:$N$1317,11,0)</f>
        <v>CWIP- Token Room</v>
      </c>
      <c r="W1881" s="50" t="s">
        <v>4083</v>
      </c>
      <c r="X1881" s="50" t="s">
        <v>2222</v>
      </c>
    </row>
    <row r="1882" spans="1:24" ht="14.1" customHeight="1" x14ac:dyDescent="0.25">
      <c r="A1882" s="50" t="str">
        <f t="shared" si="29"/>
        <v>9100000042-0</v>
      </c>
      <c r="B1882" s="57" t="s">
        <v>29</v>
      </c>
      <c r="C1882" s="50" t="s">
        <v>29</v>
      </c>
      <c r="D1882" s="50" t="s">
        <v>4082</v>
      </c>
      <c r="E1882" s="50" t="s">
        <v>2814</v>
      </c>
      <c r="F1882" s="50" t="s">
        <v>29</v>
      </c>
      <c r="G1882" s="50" t="s">
        <v>29</v>
      </c>
      <c r="H1882" s="50" t="s">
        <v>4028</v>
      </c>
      <c r="I1882" s="58">
        <v>45266</v>
      </c>
      <c r="J1882" s="50" t="s">
        <v>2816</v>
      </c>
      <c r="K1882" s="59">
        <v>775.4</v>
      </c>
      <c r="L1882" s="50" t="s">
        <v>37</v>
      </c>
      <c r="M1882" s="51" t="s">
        <v>2747</v>
      </c>
      <c r="N1882" s="50" t="s">
        <v>29</v>
      </c>
      <c r="O1882" s="50" t="s">
        <v>32</v>
      </c>
      <c r="P1882" s="50" t="s">
        <v>32</v>
      </c>
      <c r="Q1882" s="50" t="s">
        <v>29</v>
      </c>
      <c r="R1882" s="50" t="s">
        <v>29</v>
      </c>
      <c r="S1882" s="50" t="s">
        <v>2751</v>
      </c>
      <c r="T1882" s="50" t="s">
        <v>2275</v>
      </c>
      <c r="U1882" s="50" t="s">
        <v>30</v>
      </c>
      <c r="V1882" s="50" t="str">
        <f>VLOOKUP(A1882,Register!$D$2:$N$1317,11,0)</f>
        <v>CWIP- Token Room</v>
      </c>
      <c r="W1882" s="50" t="s">
        <v>4083</v>
      </c>
      <c r="X1882" s="50" t="s">
        <v>2222</v>
      </c>
    </row>
    <row r="1883" spans="1:24" ht="14.1" customHeight="1" x14ac:dyDescent="0.25">
      <c r="A1883" s="50" t="str">
        <f t="shared" si="29"/>
        <v>9100000032-0</v>
      </c>
      <c r="B1883" s="57" t="s">
        <v>29</v>
      </c>
      <c r="C1883" s="50" t="s">
        <v>29</v>
      </c>
      <c r="D1883" s="50" t="s">
        <v>4084</v>
      </c>
      <c r="E1883" s="50" t="s">
        <v>2814</v>
      </c>
      <c r="F1883" s="50" t="s">
        <v>29</v>
      </c>
      <c r="G1883" s="50" t="s">
        <v>29</v>
      </c>
      <c r="H1883" s="50" t="s">
        <v>4028</v>
      </c>
      <c r="I1883" s="58">
        <v>45271</v>
      </c>
      <c r="J1883" s="50" t="s">
        <v>2816</v>
      </c>
      <c r="K1883" s="59">
        <v>90548.7</v>
      </c>
      <c r="L1883" s="50" t="s">
        <v>37</v>
      </c>
      <c r="M1883" s="51" t="s">
        <v>2747</v>
      </c>
      <c r="N1883" s="50" t="s">
        <v>29</v>
      </c>
      <c r="O1883" s="50" t="s">
        <v>32</v>
      </c>
      <c r="P1883" s="50" t="s">
        <v>32</v>
      </c>
      <c r="Q1883" s="50" t="s">
        <v>29</v>
      </c>
      <c r="R1883" s="50" t="s">
        <v>29</v>
      </c>
      <c r="S1883" s="50" t="s">
        <v>2751</v>
      </c>
      <c r="T1883" s="50" t="s">
        <v>2255</v>
      </c>
      <c r="U1883" s="50" t="s">
        <v>30</v>
      </c>
      <c r="V1883" s="50" t="str">
        <f>VLOOKUP(A1883,Register!$D$2:$N$1317,11,0)</f>
        <v>CWIP - CANE YARD ROAD &amp; DRAIN WORK</v>
      </c>
      <c r="W1883" s="50" t="s">
        <v>4085</v>
      </c>
      <c r="X1883" s="50" t="s">
        <v>2183</v>
      </c>
    </row>
    <row r="1884" spans="1:24" ht="14.1" customHeight="1" x14ac:dyDescent="0.25">
      <c r="A1884" s="50" t="str">
        <f t="shared" si="29"/>
        <v>9100000032-0</v>
      </c>
      <c r="B1884" s="57" t="s">
        <v>29</v>
      </c>
      <c r="C1884" s="50" t="s">
        <v>29</v>
      </c>
      <c r="D1884" s="50" t="s">
        <v>4084</v>
      </c>
      <c r="E1884" s="50" t="s">
        <v>2814</v>
      </c>
      <c r="F1884" s="50" t="s">
        <v>29</v>
      </c>
      <c r="G1884" s="50" t="s">
        <v>29</v>
      </c>
      <c r="H1884" s="50" t="s">
        <v>4028</v>
      </c>
      <c r="I1884" s="58">
        <v>45271</v>
      </c>
      <c r="J1884" s="50" t="s">
        <v>2816</v>
      </c>
      <c r="K1884" s="59">
        <v>3700</v>
      </c>
      <c r="L1884" s="50" t="s">
        <v>37</v>
      </c>
      <c r="M1884" s="51" t="s">
        <v>2747</v>
      </c>
      <c r="N1884" s="50" t="s">
        <v>29</v>
      </c>
      <c r="O1884" s="50" t="s">
        <v>32</v>
      </c>
      <c r="P1884" s="50" t="s">
        <v>32</v>
      </c>
      <c r="Q1884" s="50" t="s">
        <v>29</v>
      </c>
      <c r="R1884" s="50" t="s">
        <v>29</v>
      </c>
      <c r="S1884" s="50" t="s">
        <v>2751</v>
      </c>
      <c r="T1884" s="50" t="s">
        <v>2255</v>
      </c>
      <c r="U1884" s="50" t="s">
        <v>30</v>
      </c>
      <c r="V1884" s="50" t="str">
        <f>VLOOKUP(A1884,Register!$D$2:$N$1317,11,0)</f>
        <v>CWIP - CANE YARD ROAD &amp; DRAIN WORK</v>
      </c>
      <c r="W1884" s="50" t="s">
        <v>4085</v>
      </c>
      <c r="X1884" s="50" t="s">
        <v>2183</v>
      </c>
    </row>
    <row r="1885" spans="1:24" ht="14.1" customHeight="1" x14ac:dyDescent="0.25">
      <c r="A1885" s="50" t="str">
        <f t="shared" si="29"/>
        <v>9100000032-0</v>
      </c>
      <c r="B1885" s="57" t="s">
        <v>29</v>
      </c>
      <c r="C1885" s="50" t="s">
        <v>29</v>
      </c>
      <c r="D1885" s="50" t="s">
        <v>4084</v>
      </c>
      <c r="E1885" s="50" t="s">
        <v>2814</v>
      </c>
      <c r="F1885" s="50" t="s">
        <v>29</v>
      </c>
      <c r="G1885" s="50" t="s">
        <v>29</v>
      </c>
      <c r="H1885" s="50" t="s">
        <v>4028</v>
      </c>
      <c r="I1885" s="58">
        <v>45271</v>
      </c>
      <c r="J1885" s="50" t="s">
        <v>2816</v>
      </c>
      <c r="K1885" s="59">
        <v>8602.56</v>
      </c>
      <c r="L1885" s="50" t="s">
        <v>37</v>
      </c>
      <c r="M1885" s="51" t="s">
        <v>2747</v>
      </c>
      <c r="N1885" s="50" t="s">
        <v>29</v>
      </c>
      <c r="O1885" s="50" t="s">
        <v>32</v>
      </c>
      <c r="P1885" s="50" t="s">
        <v>32</v>
      </c>
      <c r="Q1885" s="50" t="s">
        <v>29</v>
      </c>
      <c r="R1885" s="50" t="s">
        <v>29</v>
      </c>
      <c r="S1885" s="50" t="s">
        <v>2751</v>
      </c>
      <c r="T1885" s="50" t="s">
        <v>2255</v>
      </c>
      <c r="U1885" s="50" t="s">
        <v>30</v>
      </c>
      <c r="V1885" s="50" t="str">
        <f>VLOOKUP(A1885,Register!$D$2:$N$1317,11,0)</f>
        <v>CWIP - CANE YARD ROAD &amp; DRAIN WORK</v>
      </c>
      <c r="W1885" s="50" t="s">
        <v>4085</v>
      </c>
      <c r="X1885" s="50" t="s">
        <v>2183</v>
      </c>
    </row>
    <row r="1886" spans="1:24" ht="14.1" customHeight="1" x14ac:dyDescent="0.25">
      <c r="A1886" s="50" t="str">
        <f t="shared" si="29"/>
        <v>9100000032-0</v>
      </c>
      <c r="B1886" s="57" t="s">
        <v>29</v>
      </c>
      <c r="C1886" s="50" t="s">
        <v>29</v>
      </c>
      <c r="D1886" s="50" t="s">
        <v>4084</v>
      </c>
      <c r="E1886" s="50" t="s">
        <v>2814</v>
      </c>
      <c r="F1886" s="50" t="s">
        <v>29</v>
      </c>
      <c r="G1886" s="50" t="s">
        <v>29</v>
      </c>
      <c r="H1886" s="50" t="s">
        <v>4028</v>
      </c>
      <c r="I1886" s="58">
        <v>45271</v>
      </c>
      <c r="J1886" s="50" t="s">
        <v>2816</v>
      </c>
      <c r="K1886" s="59">
        <v>12018.04</v>
      </c>
      <c r="L1886" s="50" t="s">
        <v>37</v>
      </c>
      <c r="M1886" s="51" t="s">
        <v>2747</v>
      </c>
      <c r="N1886" s="50" t="s">
        <v>29</v>
      </c>
      <c r="O1886" s="50" t="s">
        <v>32</v>
      </c>
      <c r="P1886" s="50" t="s">
        <v>32</v>
      </c>
      <c r="Q1886" s="50" t="s">
        <v>29</v>
      </c>
      <c r="R1886" s="50" t="s">
        <v>29</v>
      </c>
      <c r="S1886" s="50" t="s">
        <v>2751</v>
      </c>
      <c r="T1886" s="50" t="s">
        <v>2255</v>
      </c>
      <c r="U1886" s="50" t="s">
        <v>30</v>
      </c>
      <c r="V1886" s="50" t="str">
        <f>VLOOKUP(A1886,Register!$D$2:$N$1317,11,0)</f>
        <v>CWIP - CANE YARD ROAD &amp; DRAIN WORK</v>
      </c>
      <c r="W1886" s="50" t="s">
        <v>4085</v>
      </c>
      <c r="X1886" s="50" t="s">
        <v>2183</v>
      </c>
    </row>
    <row r="1887" spans="1:24" ht="14.1" customHeight="1" x14ac:dyDescent="0.25">
      <c r="A1887" s="50" t="str">
        <f t="shared" si="29"/>
        <v>9100000032-0</v>
      </c>
      <c r="B1887" s="57" t="s">
        <v>29</v>
      </c>
      <c r="C1887" s="50" t="s">
        <v>29</v>
      </c>
      <c r="D1887" s="50" t="s">
        <v>4084</v>
      </c>
      <c r="E1887" s="50" t="s">
        <v>2814</v>
      </c>
      <c r="F1887" s="50" t="s">
        <v>29</v>
      </c>
      <c r="G1887" s="50" t="s">
        <v>29</v>
      </c>
      <c r="H1887" s="50" t="s">
        <v>4028</v>
      </c>
      <c r="I1887" s="58">
        <v>45271</v>
      </c>
      <c r="J1887" s="50" t="s">
        <v>2816</v>
      </c>
      <c r="K1887" s="59">
        <v>33047.839999999997</v>
      </c>
      <c r="L1887" s="50" t="s">
        <v>37</v>
      </c>
      <c r="M1887" s="51" t="s">
        <v>2747</v>
      </c>
      <c r="N1887" s="50" t="s">
        <v>29</v>
      </c>
      <c r="O1887" s="50" t="s">
        <v>32</v>
      </c>
      <c r="P1887" s="50" t="s">
        <v>32</v>
      </c>
      <c r="Q1887" s="50" t="s">
        <v>29</v>
      </c>
      <c r="R1887" s="50" t="s">
        <v>29</v>
      </c>
      <c r="S1887" s="50" t="s">
        <v>2751</v>
      </c>
      <c r="T1887" s="50" t="s">
        <v>2255</v>
      </c>
      <c r="U1887" s="50" t="s">
        <v>30</v>
      </c>
      <c r="V1887" s="50" t="str">
        <f>VLOOKUP(A1887,Register!$D$2:$N$1317,11,0)</f>
        <v>CWIP - CANE YARD ROAD &amp; DRAIN WORK</v>
      </c>
      <c r="W1887" s="50" t="s">
        <v>4085</v>
      </c>
      <c r="X1887" s="50" t="s">
        <v>2183</v>
      </c>
    </row>
    <row r="1888" spans="1:24" ht="14.1" customHeight="1" x14ac:dyDescent="0.25">
      <c r="A1888" s="50" t="str">
        <f t="shared" si="29"/>
        <v>9100000032-0</v>
      </c>
      <c r="B1888" s="57" t="s">
        <v>29</v>
      </c>
      <c r="C1888" s="50" t="s">
        <v>29</v>
      </c>
      <c r="D1888" s="50" t="s">
        <v>4084</v>
      </c>
      <c r="E1888" s="50" t="s">
        <v>2814</v>
      </c>
      <c r="F1888" s="50" t="s">
        <v>29</v>
      </c>
      <c r="G1888" s="50" t="s">
        <v>29</v>
      </c>
      <c r="H1888" s="50" t="s">
        <v>4028</v>
      </c>
      <c r="I1888" s="58">
        <v>45271</v>
      </c>
      <c r="J1888" s="50" t="s">
        <v>2816</v>
      </c>
      <c r="K1888" s="59">
        <v>8412.7999999999993</v>
      </c>
      <c r="L1888" s="50" t="s">
        <v>37</v>
      </c>
      <c r="M1888" s="51" t="s">
        <v>2747</v>
      </c>
      <c r="N1888" s="50" t="s">
        <v>29</v>
      </c>
      <c r="O1888" s="50" t="s">
        <v>32</v>
      </c>
      <c r="P1888" s="50" t="s">
        <v>32</v>
      </c>
      <c r="Q1888" s="50" t="s">
        <v>29</v>
      </c>
      <c r="R1888" s="50" t="s">
        <v>29</v>
      </c>
      <c r="S1888" s="50" t="s">
        <v>2751</v>
      </c>
      <c r="T1888" s="50" t="s">
        <v>2255</v>
      </c>
      <c r="U1888" s="50" t="s">
        <v>30</v>
      </c>
      <c r="V1888" s="50" t="str">
        <f>VLOOKUP(A1888,Register!$D$2:$N$1317,11,0)</f>
        <v>CWIP - CANE YARD ROAD &amp; DRAIN WORK</v>
      </c>
      <c r="W1888" s="50" t="s">
        <v>4085</v>
      </c>
      <c r="X1888" s="50" t="s">
        <v>2183</v>
      </c>
    </row>
    <row r="1889" spans="1:24" ht="14.1" customHeight="1" x14ac:dyDescent="0.25">
      <c r="A1889" s="50" t="str">
        <f t="shared" si="29"/>
        <v>9100000032-0</v>
      </c>
      <c r="B1889" s="57" t="s">
        <v>29</v>
      </c>
      <c r="C1889" s="50" t="s">
        <v>29</v>
      </c>
      <c r="D1889" s="50" t="s">
        <v>4084</v>
      </c>
      <c r="E1889" s="50" t="s">
        <v>2814</v>
      </c>
      <c r="F1889" s="50" t="s">
        <v>29</v>
      </c>
      <c r="G1889" s="50" t="s">
        <v>29</v>
      </c>
      <c r="H1889" s="50" t="s">
        <v>4028</v>
      </c>
      <c r="I1889" s="58">
        <v>45271</v>
      </c>
      <c r="J1889" s="50" t="s">
        <v>2816</v>
      </c>
      <c r="K1889" s="59">
        <v>13580.8</v>
      </c>
      <c r="L1889" s="50" t="s">
        <v>37</v>
      </c>
      <c r="M1889" s="51" t="s">
        <v>2747</v>
      </c>
      <c r="N1889" s="50" t="s">
        <v>29</v>
      </c>
      <c r="O1889" s="50" t="s">
        <v>32</v>
      </c>
      <c r="P1889" s="50" t="s">
        <v>32</v>
      </c>
      <c r="Q1889" s="50" t="s">
        <v>29</v>
      </c>
      <c r="R1889" s="50" t="s">
        <v>29</v>
      </c>
      <c r="S1889" s="50" t="s">
        <v>2751</v>
      </c>
      <c r="T1889" s="50" t="s">
        <v>2255</v>
      </c>
      <c r="U1889" s="50" t="s">
        <v>30</v>
      </c>
      <c r="V1889" s="50" t="str">
        <f>VLOOKUP(A1889,Register!$D$2:$N$1317,11,0)</f>
        <v>CWIP - CANE YARD ROAD &amp; DRAIN WORK</v>
      </c>
      <c r="W1889" s="50" t="s">
        <v>4085</v>
      </c>
      <c r="X1889" s="50" t="s">
        <v>2183</v>
      </c>
    </row>
    <row r="1890" spans="1:24" ht="14.1" customHeight="1" x14ac:dyDescent="0.25">
      <c r="A1890" s="50" t="str">
        <f t="shared" si="29"/>
        <v>9100000032-0</v>
      </c>
      <c r="B1890" s="57" t="s">
        <v>29</v>
      </c>
      <c r="C1890" s="50" t="s">
        <v>29</v>
      </c>
      <c r="D1890" s="50" t="s">
        <v>4084</v>
      </c>
      <c r="E1890" s="50" t="s">
        <v>2814</v>
      </c>
      <c r="F1890" s="50" t="s">
        <v>29</v>
      </c>
      <c r="G1890" s="50" t="s">
        <v>29</v>
      </c>
      <c r="H1890" s="50" t="s">
        <v>4028</v>
      </c>
      <c r="I1890" s="58">
        <v>45271</v>
      </c>
      <c r="J1890" s="50" t="s">
        <v>2816</v>
      </c>
      <c r="K1890" s="59">
        <v>71159.55</v>
      </c>
      <c r="L1890" s="50" t="s">
        <v>37</v>
      </c>
      <c r="M1890" s="51" t="s">
        <v>2747</v>
      </c>
      <c r="N1890" s="50" t="s">
        <v>29</v>
      </c>
      <c r="O1890" s="50" t="s">
        <v>32</v>
      </c>
      <c r="P1890" s="50" t="s">
        <v>32</v>
      </c>
      <c r="Q1890" s="50" t="s">
        <v>29</v>
      </c>
      <c r="R1890" s="50" t="s">
        <v>29</v>
      </c>
      <c r="S1890" s="50" t="s">
        <v>2751</v>
      </c>
      <c r="T1890" s="50" t="s">
        <v>2255</v>
      </c>
      <c r="U1890" s="50" t="s">
        <v>30</v>
      </c>
      <c r="V1890" s="50" t="str">
        <f>VLOOKUP(A1890,Register!$D$2:$N$1317,11,0)</f>
        <v>CWIP - CANE YARD ROAD &amp; DRAIN WORK</v>
      </c>
      <c r="W1890" s="50" t="s">
        <v>4085</v>
      </c>
      <c r="X1890" s="50" t="s">
        <v>2183</v>
      </c>
    </row>
    <row r="1891" spans="1:24" ht="14.1" customHeight="1" x14ac:dyDescent="0.25">
      <c r="A1891" s="50" t="str">
        <f t="shared" si="29"/>
        <v>9100000032-0</v>
      </c>
      <c r="B1891" s="57" t="s">
        <v>29</v>
      </c>
      <c r="C1891" s="50" t="s">
        <v>29</v>
      </c>
      <c r="D1891" s="50" t="s">
        <v>4084</v>
      </c>
      <c r="E1891" s="50" t="s">
        <v>2814</v>
      </c>
      <c r="F1891" s="50" t="s">
        <v>29</v>
      </c>
      <c r="G1891" s="50" t="s">
        <v>29</v>
      </c>
      <c r="H1891" s="50" t="s">
        <v>4028</v>
      </c>
      <c r="I1891" s="58">
        <v>45271</v>
      </c>
      <c r="J1891" s="50" t="s">
        <v>2816</v>
      </c>
      <c r="K1891" s="59">
        <v>30643.86</v>
      </c>
      <c r="L1891" s="50" t="s">
        <v>37</v>
      </c>
      <c r="M1891" s="51" t="s">
        <v>2747</v>
      </c>
      <c r="N1891" s="50" t="s">
        <v>29</v>
      </c>
      <c r="O1891" s="50" t="s">
        <v>32</v>
      </c>
      <c r="P1891" s="50" t="s">
        <v>32</v>
      </c>
      <c r="Q1891" s="50" t="s">
        <v>29</v>
      </c>
      <c r="R1891" s="50" t="s">
        <v>29</v>
      </c>
      <c r="S1891" s="50" t="s">
        <v>2751</v>
      </c>
      <c r="T1891" s="50" t="s">
        <v>2255</v>
      </c>
      <c r="U1891" s="50" t="s">
        <v>30</v>
      </c>
      <c r="V1891" s="50" t="str">
        <f>VLOOKUP(A1891,Register!$D$2:$N$1317,11,0)</f>
        <v>CWIP - CANE YARD ROAD &amp; DRAIN WORK</v>
      </c>
      <c r="W1891" s="50" t="s">
        <v>4085</v>
      </c>
      <c r="X1891" s="50" t="s">
        <v>2183</v>
      </c>
    </row>
    <row r="1892" spans="1:24" ht="14.1" customHeight="1" x14ac:dyDescent="0.25">
      <c r="A1892" s="50" t="str">
        <f t="shared" si="29"/>
        <v>9100000032-0</v>
      </c>
      <c r="B1892" s="57" t="s">
        <v>29</v>
      </c>
      <c r="C1892" s="50" t="s">
        <v>29</v>
      </c>
      <c r="D1892" s="50" t="s">
        <v>4084</v>
      </c>
      <c r="E1892" s="50" t="s">
        <v>2814</v>
      </c>
      <c r="F1892" s="50" t="s">
        <v>29</v>
      </c>
      <c r="G1892" s="50" t="s">
        <v>29</v>
      </c>
      <c r="H1892" s="50" t="s">
        <v>4028</v>
      </c>
      <c r="I1892" s="58">
        <v>45271</v>
      </c>
      <c r="J1892" s="50" t="s">
        <v>2816</v>
      </c>
      <c r="K1892" s="59">
        <v>14636.16</v>
      </c>
      <c r="L1892" s="50" t="s">
        <v>37</v>
      </c>
      <c r="M1892" s="51" t="s">
        <v>2747</v>
      </c>
      <c r="N1892" s="50" t="s">
        <v>29</v>
      </c>
      <c r="O1892" s="50" t="s">
        <v>32</v>
      </c>
      <c r="P1892" s="50" t="s">
        <v>32</v>
      </c>
      <c r="Q1892" s="50" t="s">
        <v>29</v>
      </c>
      <c r="R1892" s="50" t="s">
        <v>29</v>
      </c>
      <c r="S1892" s="50" t="s">
        <v>2751</v>
      </c>
      <c r="T1892" s="50" t="s">
        <v>2255</v>
      </c>
      <c r="U1892" s="50" t="s">
        <v>30</v>
      </c>
      <c r="V1892" s="50" t="str">
        <f>VLOOKUP(A1892,Register!$D$2:$N$1317,11,0)</f>
        <v>CWIP - CANE YARD ROAD &amp; DRAIN WORK</v>
      </c>
      <c r="W1892" s="50" t="s">
        <v>4085</v>
      </c>
      <c r="X1892" s="50" t="s">
        <v>2183</v>
      </c>
    </row>
    <row r="1893" spans="1:24" ht="14.1" customHeight="1" x14ac:dyDescent="0.25">
      <c r="A1893" s="50" t="str">
        <f t="shared" si="29"/>
        <v>9100000032-0</v>
      </c>
      <c r="B1893" s="57" t="s">
        <v>29</v>
      </c>
      <c r="C1893" s="50" t="s">
        <v>29</v>
      </c>
      <c r="D1893" s="50" t="s">
        <v>4084</v>
      </c>
      <c r="E1893" s="50" t="s">
        <v>2814</v>
      </c>
      <c r="F1893" s="50" t="s">
        <v>29</v>
      </c>
      <c r="G1893" s="50" t="s">
        <v>29</v>
      </c>
      <c r="H1893" s="50" t="s">
        <v>4028</v>
      </c>
      <c r="I1893" s="58">
        <v>45271</v>
      </c>
      <c r="J1893" s="50" t="s">
        <v>2816</v>
      </c>
      <c r="K1893" s="59">
        <v>2545.5500000000002</v>
      </c>
      <c r="L1893" s="50" t="s">
        <v>37</v>
      </c>
      <c r="M1893" s="51" t="s">
        <v>2747</v>
      </c>
      <c r="N1893" s="50" t="s">
        <v>29</v>
      </c>
      <c r="O1893" s="50" t="s">
        <v>32</v>
      </c>
      <c r="P1893" s="50" t="s">
        <v>32</v>
      </c>
      <c r="Q1893" s="50" t="s">
        <v>29</v>
      </c>
      <c r="R1893" s="50" t="s">
        <v>29</v>
      </c>
      <c r="S1893" s="50" t="s">
        <v>2751</v>
      </c>
      <c r="T1893" s="50" t="s">
        <v>2255</v>
      </c>
      <c r="U1893" s="50" t="s">
        <v>30</v>
      </c>
      <c r="V1893" s="50" t="str">
        <f>VLOOKUP(A1893,Register!$D$2:$N$1317,11,0)</f>
        <v>CWIP - CANE YARD ROAD &amp; DRAIN WORK</v>
      </c>
      <c r="W1893" s="50" t="s">
        <v>4085</v>
      </c>
      <c r="X1893" s="50" t="s">
        <v>2183</v>
      </c>
    </row>
    <row r="1894" spans="1:24" ht="14.1" customHeight="1" x14ac:dyDescent="0.25">
      <c r="A1894" s="50" t="str">
        <f t="shared" si="29"/>
        <v>9100000032-0</v>
      </c>
      <c r="B1894" s="57" t="s">
        <v>29</v>
      </c>
      <c r="C1894" s="50" t="s">
        <v>29</v>
      </c>
      <c r="D1894" s="50" t="s">
        <v>4084</v>
      </c>
      <c r="E1894" s="50" t="s">
        <v>2814</v>
      </c>
      <c r="F1894" s="50" t="s">
        <v>29</v>
      </c>
      <c r="G1894" s="50" t="s">
        <v>29</v>
      </c>
      <c r="H1894" s="50" t="s">
        <v>4028</v>
      </c>
      <c r="I1894" s="58">
        <v>45271</v>
      </c>
      <c r="J1894" s="50" t="s">
        <v>2816</v>
      </c>
      <c r="K1894" s="59">
        <v>18000</v>
      </c>
      <c r="L1894" s="50" t="s">
        <v>37</v>
      </c>
      <c r="M1894" s="51" t="s">
        <v>2747</v>
      </c>
      <c r="N1894" s="50" t="s">
        <v>29</v>
      </c>
      <c r="O1894" s="50" t="s">
        <v>32</v>
      </c>
      <c r="P1894" s="50" t="s">
        <v>32</v>
      </c>
      <c r="Q1894" s="50" t="s">
        <v>29</v>
      </c>
      <c r="R1894" s="50" t="s">
        <v>29</v>
      </c>
      <c r="S1894" s="50" t="s">
        <v>2751</v>
      </c>
      <c r="T1894" s="50" t="s">
        <v>2255</v>
      </c>
      <c r="U1894" s="50" t="s">
        <v>30</v>
      </c>
      <c r="V1894" s="50" t="str">
        <f>VLOOKUP(A1894,Register!$D$2:$N$1317,11,0)</f>
        <v>CWIP - CANE YARD ROAD &amp; DRAIN WORK</v>
      </c>
      <c r="W1894" s="50" t="s">
        <v>4085</v>
      </c>
      <c r="X1894" s="50" t="s">
        <v>2183</v>
      </c>
    </row>
    <row r="1895" spans="1:24" ht="14.1" customHeight="1" x14ac:dyDescent="0.25">
      <c r="A1895" s="50" t="str">
        <f t="shared" si="29"/>
        <v>9100000032-0</v>
      </c>
      <c r="B1895" s="57" t="s">
        <v>29</v>
      </c>
      <c r="C1895" s="50" t="s">
        <v>29</v>
      </c>
      <c r="D1895" s="50" t="s">
        <v>4084</v>
      </c>
      <c r="E1895" s="50" t="s">
        <v>2814</v>
      </c>
      <c r="F1895" s="50" t="s">
        <v>29</v>
      </c>
      <c r="G1895" s="50" t="s">
        <v>29</v>
      </c>
      <c r="H1895" s="50" t="s">
        <v>4028</v>
      </c>
      <c r="I1895" s="58">
        <v>45271</v>
      </c>
      <c r="J1895" s="50" t="s">
        <v>2816</v>
      </c>
      <c r="K1895" s="59">
        <v>9036.01</v>
      </c>
      <c r="L1895" s="50" t="s">
        <v>37</v>
      </c>
      <c r="M1895" s="51" t="s">
        <v>2747</v>
      </c>
      <c r="N1895" s="50" t="s">
        <v>29</v>
      </c>
      <c r="O1895" s="50" t="s">
        <v>32</v>
      </c>
      <c r="P1895" s="50" t="s">
        <v>32</v>
      </c>
      <c r="Q1895" s="50" t="s">
        <v>29</v>
      </c>
      <c r="R1895" s="50" t="s">
        <v>29</v>
      </c>
      <c r="S1895" s="50" t="s">
        <v>2751</v>
      </c>
      <c r="T1895" s="50" t="s">
        <v>2255</v>
      </c>
      <c r="U1895" s="50" t="s">
        <v>30</v>
      </c>
      <c r="V1895" s="50" t="str">
        <f>VLOOKUP(A1895,Register!$D$2:$N$1317,11,0)</f>
        <v>CWIP - CANE YARD ROAD &amp; DRAIN WORK</v>
      </c>
      <c r="W1895" s="50" t="s">
        <v>4085</v>
      </c>
      <c r="X1895" s="50" t="s">
        <v>2183</v>
      </c>
    </row>
    <row r="1896" spans="1:24" ht="14.1" customHeight="1" x14ac:dyDescent="0.25">
      <c r="A1896" s="50" t="str">
        <f t="shared" si="29"/>
        <v>9100000041-0</v>
      </c>
      <c r="B1896" s="57" t="s">
        <v>29</v>
      </c>
      <c r="C1896" s="50" t="s">
        <v>29</v>
      </c>
      <c r="D1896" s="50" t="s">
        <v>4086</v>
      </c>
      <c r="E1896" s="50" t="s">
        <v>2814</v>
      </c>
      <c r="F1896" s="50" t="s">
        <v>29</v>
      </c>
      <c r="G1896" s="50" t="s">
        <v>29</v>
      </c>
      <c r="H1896" s="50" t="s">
        <v>4028</v>
      </c>
      <c r="I1896" s="58">
        <v>45279</v>
      </c>
      <c r="J1896" s="50" t="s">
        <v>2816</v>
      </c>
      <c r="K1896" s="59">
        <v>2960</v>
      </c>
      <c r="L1896" s="50" t="s">
        <v>37</v>
      </c>
      <c r="M1896" s="51" t="s">
        <v>2747</v>
      </c>
      <c r="N1896" s="50" t="s">
        <v>29</v>
      </c>
      <c r="O1896" s="50" t="s">
        <v>32</v>
      </c>
      <c r="P1896" s="50" t="s">
        <v>32</v>
      </c>
      <c r="Q1896" s="50" t="s">
        <v>29</v>
      </c>
      <c r="R1896" s="50" t="s">
        <v>29</v>
      </c>
      <c r="S1896" s="50" t="s">
        <v>2751</v>
      </c>
      <c r="T1896" s="50" t="s">
        <v>2273</v>
      </c>
      <c r="U1896" s="50" t="s">
        <v>30</v>
      </c>
      <c r="V1896" s="50" t="str">
        <f>VLOOKUP(A1896,Register!$D$2:$N$1317,11,0)</f>
        <v>Dormitory G+3</v>
      </c>
      <c r="W1896" s="50" t="s">
        <v>4087</v>
      </c>
      <c r="X1896" s="50" t="s">
        <v>2286</v>
      </c>
    </row>
    <row r="1897" spans="1:24" ht="14.1" customHeight="1" x14ac:dyDescent="0.25">
      <c r="A1897" s="50" t="str">
        <f t="shared" si="29"/>
        <v>9100000041-0</v>
      </c>
      <c r="B1897" s="57" t="s">
        <v>29</v>
      </c>
      <c r="C1897" s="50" t="s">
        <v>29</v>
      </c>
      <c r="D1897" s="50" t="s">
        <v>4086</v>
      </c>
      <c r="E1897" s="50" t="s">
        <v>2814</v>
      </c>
      <c r="F1897" s="50" t="s">
        <v>29</v>
      </c>
      <c r="G1897" s="50" t="s">
        <v>29</v>
      </c>
      <c r="H1897" s="50" t="s">
        <v>4028</v>
      </c>
      <c r="I1897" s="58">
        <v>45279</v>
      </c>
      <c r="J1897" s="50" t="s">
        <v>2816</v>
      </c>
      <c r="K1897" s="59">
        <v>70697.100000000006</v>
      </c>
      <c r="L1897" s="50" t="s">
        <v>37</v>
      </c>
      <c r="M1897" s="51" t="s">
        <v>2747</v>
      </c>
      <c r="N1897" s="50" t="s">
        <v>29</v>
      </c>
      <c r="O1897" s="50" t="s">
        <v>32</v>
      </c>
      <c r="P1897" s="50" t="s">
        <v>32</v>
      </c>
      <c r="Q1897" s="50" t="s">
        <v>29</v>
      </c>
      <c r="R1897" s="50" t="s">
        <v>29</v>
      </c>
      <c r="S1897" s="50" t="s">
        <v>2751</v>
      </c>
      <c r="T1897" s="50" t="s">
        <v>2273</v>
      </c>
      <c r="U1897" s="50" t="s">
        <v>30</v>
      </c>
      <c r="V1897" s="50" t="str">
        <f>VLOOKUP(A1897,Register!$D$2:$N$1317,11,0)</f>
        <v>Dormitory G+3</v>
      </c>
      <c r="W1897" s="50" t="s">
        <v>4087</v>
      </c>
      <c r="X1897" s="50" t="s">
        <v>2286</v>
      </c>
    </row>
    <row r="1898" spans="1:24" ht="14.1" customHeight="1" x14ac:dyDescent="0.25">
      <c r="A1898" s="50" t="str">
        <f t="shared" si="29"/>
        <v>9100000041-0</v>
      </c>
      <c r="B1898" s="57" t="s">
        <v>29</v>
      </c>
      <c r="C1898" s="50" t="s">
        <v>29</v>
      </c>
      <c r="D1898" s="50" t="s">
        <v>4086</v>
      </c>
      <c r="E1898" s="50" t="s">
        <v>2814</v>
      </c>
      <c r="F1898" s="50" t="s">
        <v>29</v>
      </c>
      <c r="G1898" s="50" t="s">
        <v>29</v>
      </c>
      <c r="H1898" s="50" t="s">
        <v>4028</v>
      </c>
      <c r="I1898" s="58">
        <v>45279</v>
      </c>
      <c r="J1898" s="50" t="s">
        <v>2816</v>
      </c>
      <c r="K1898" s="59">
        <v>25328.93</v>
      </c>
      <c r="L1898" s="50" t="s">
        <v>37</v>
      </c>
      <c r="M1898" s="51" t="s">
        <v>2747</v>
      </c>
      <c r="N1898" s="50" t="s">
        <v>29</v>
      </c>
      <c r="O1898" s="50" t="s">
        <v>32</v>
      </c>
      <c r="P1898" s="50" t="s">
        <v>32</v>
      </c>
      <c r="Q1898" s="50" t="s">
        <v>29</v>
      </c>
      <c r="R1898" s="50" t="s">
        <v>29</v>
      </c>
      <c r="S1898" s="50" t="s">
        <v>2751</v>
      </c>
      <c r="T1898" s="50" t="s">
        <v>2273</v>
      </c>
      <c r="U1898" s="50" t="s">
        <v>30</v>
      </c>
      <c r="V1898" s="50" t="str">
        <f>VLOOKUP(A1898,Register!$D$2:$N$1317,11,0)</f>
        <v>Dormitory G+3</v>
      </c>
      <c r="W1898" s="50" t="s">
        <v>4087</v>
      </c>
      <c r="X1898" s="50" t="s">
        <v>2286</v>
      </c>
    </row>
    <row r="1899" spans="1:24" ht="14.1" customHeight="1" x14ac:dyDescent="0.25">
      <c r="A1899" s="50" t="str">
        <f t="shared" si="29"/>
        <v>9100000041-0</v>
      </c>
      <c r="B1899" s="57" t="s">
        <v>29</v>
      </c>
      <c r="C1899" s="50" t="s">
        <v>29</v>
      </c>
      <c r="D1899" s="50" t="s">
        <v>4086</v>
      </c>
      <c r="E1899" s="50" t="s">
        <v>2814</v>
      </c>
      <c r="F1899" s="50" t="s">
        <v>29</v>
      </c>
      <c r="G1899" s="50" t="s">
        <v>29</v>
      </c>
      <c r="H1899" s="50" t="s">
        <v>4028</v>
      </c>
      <c r="I1899" s="58">
        <v>45279</v>
      </c>
      <c r="J1899" s="50" t="s">
        <v>2816</v>
      </c>
      <c r="K1899" s="59">
        <v>62195.519999999997</v>
      </c>
      <c r="L1899" s="50" t="s">
        <v>37</v>
      </c>
      <c r="M1899" s="51" t="s">
        <v>2747</v>
      </c>
      <c r="N1899" s="50" t="s">
        <v>29</v>
      </c>
      <c r="O1899" s="50" t="s">
        <v>32</v>
      </c>
      <c r="P1899" s="50" t="s">
        <v>32</v>
      </c>
      <c r="Q1899" s="50" t="s">
        <v>29</v>
      </c>
      <c r="R1899" s="50" t="s">
        <v>29</v>
      </c>
      <c r="S1899" s="50" t="s">
        <v>2751</v>
      </c>
      <c r="T1899" s="50" t="s">
        <v>2273</v>
      </c>
      <c r="U1899" s="50" t="s">
        <v>30</v>
      </c>
      <c r="V1899" s="50" t="str">
        <f>VLOOKUP(A1899,Register!$D$2:$N$1317,11,0)</f>
        <v>Dormitory G+3</v>
      </c>
      <c r="W1899" s="50" t="s">
        <v>4087</v>
      </c>
      <c r="X1899" s="50" t="s">
        <v>2286</v>
      </c>
    </row>
    <row r="1900" spans="1:24" ht="14.1" customHeight="1" x14ac:dyDescent="0.25">
      <c r="A1900" s="50" t="str">
        <f t="shared" si="29"/>
        <v>9100000041-0</v>
      </c>
      <c r="B1900" s="57" t="s">
        <v>29</v>
      </c>
      <c r="C1900" s="50" t="s">
        <v>29</v>
      </c>
      <c r="D1900" s="50" t="s">
        <v>4086</v>
      </c>
      <c r="E1900" s="50" t="s">
        <v>2814</v>
      </c>
      <c r="F1900" s="50" t="s">
        <v>29</v>
      </c>
      <c r="G1900" s="50" t="s">
        <v>29</v>
      </c>
      <c r="H1900" s="50" t="s">
        <v>4028</v>
      </c>
      <c r="I1900" s="58">
        <v>45279</v>
      </c>
      <c r="J1900" s="50" t="s">
        <v>2816</v>
      </c>
      <c r="K1900" s="59">
        <v>9896.0400000000009</v>
      </c>
      <c r="L1900" s="50" t="s">
        <v>37</v>
      </c>
      <c r="M1900" s="51" t="s">
        <v>2747</v>
      </c>
      <c r="N1900" s="50" t="s">
        <v>29</v>
      </c>
      <c r="O1900" s="50" t="s">
        <v>32</v>
      </c>
      <c r="P1900" s="50" t="s">
        <v>32</v>
      </c>
      <c r="Q1900" s="50" t="s">
        <v>29</v>
      </c>
      <c r="R1900" s="50" t="s">
        <v>29</v>
      </c>
      <c r="S1900" s="50" t="s">
        <v>2751</v>
      </c>
      <c r="T1900" s="50" t="s">
        <v>2273</v>
      </c>
      <c r="U1900" s="50" t="s">
        <v>30</v>
      </c>
      <c r="V1900" s="50" t="str">
        <f>VLOOKUP(A1900,Register!$D$2:$N$1317,11,0)</f>
        <v>Dormitory G+3</v>
      </c>
      <c r="W1900" s="50" t="s">
        <v>4087</v>
      </c>
      <c r="X1900" s="50" t="s">
        <v>2286</v>
      </c>
    </row>
    <row r="1901" spans="1:24" ht="14.1" customHeight="1" x14ac:dyDescent="0.25">
      <c r="A1901" s="50" t="str">
        <f t="shared" si="29"/>
        <v>9100000041-0</v>
      </c>
      <c r="B1901" s="57" t="s">
        <v>29</v>
      </c>
      <c r="C1901" s="50" t="s">
        <v>29</v>
      </c>
      <c r="D1901" s="50" t="s">
        <v>4086</v>
      </c>
      <c r="E1901" s="50" t="s">
        <v>2814</v>
      </c>
      <c r="F1901" s="50" t="s">
        <v>29</v>
      </c>
      <c r="G1901" s="50" t="s">
        <v>29</v>
      </c>
      <c r="H1901" s="50" t="s">
        <v>4028</v>
      </c>
      <c r="I1901" s="58">
        <v>45279</v>
      </c>
      <c r="J1901" s="50" t="s">
        <v>2816</v>
      </c>
      <c r="K1901" s="59">
        <v>81572.490000000005</v>
      </c>
      <c r="L1901" s="50" t="s">
        <v>37</v>
      </c>
      <c r="M1901" s="51" t="s">
        <v>2747</v>
      </c>
      <c r="N1901" s="50" t="s">
        <v>29</v>
      </c>
      <c r="O1901" s="50" t="s">
        <v>32</v>
      </c>
      <c r="P1901" s="50" t="s">
        <v>32</v>
      </c>
      <c r="Q1901" s="50" t="s">
        <v>29</v>
      </c>
      <c r="R1901" s="50" t="s">
        <v>29</v>
      </c>
      <c r="S1901" s="50" t="s">
        <v>2751</v>
      </c>
      <c r="T1901" s="50" t="s">
        <v>2273</v>
      </c>
      <c r="U1901" s="50" t="s">
        <v>30</v>
      </c>
      <c r="V1901" s="50" t="str">
        <f>VLOOKUP(A1901,Register!$D$2:$N$1317,11,0)</f>
        <v>Dormitory G+3</v>
      </c>
      <c r="W1901" s="50" t="s">
        <v>4087</v>
      </c>
      <c r="X1901" s="50" t="s">
        <v>2286</v>
      </c>
    </row>
    <row r="1902" spans="1:24" ht="14.1" customHeight="1" x14ac:dyDescent="0.25">
      <c r="A1902" s="50" t="str">
        <f t="shared" si="29"/>
        <v>9100000041-0</v>
      </c>
      <c r="B1902" s="57" t="s">
        <v>29</v>
      </c>
      <c r="C1902" s="50" t="s">
        <v>29</v>
      </c>
      <c r="D1902" s="50" t="s">
        <v>4086</v>
      </c>
      <c r="E1902" s="50" t="s">
        <v>2814</v>
      </c>
      <c r="F1902" s="50" t="s">
        <v>29</v>
      </c>
      <c r="G1902" s="50" t="s">
        <v>29</v>
      </c>
      <c r="H1902" s="50" t="s">
        <v>4028</v>
      </c>
      <c r="I1902" s="58">
        <v>45279</v>
      </c>
      <c r="J1902" s="50" t="s">
        <v>2816</v>
      </c>
      <c r="K1902" s="59">
        <v>97395.26</v>
      </c>
      <c r="L1902" s="50" t="s">
        <v>37</v>
      </c>
      <c r="M1902" s="51" t="s">
        <v>2747</v>
      </c>
      <c r="N1902" s="50" t="s">
        <v>29</v>
      </c>
      <c r="O1902" s="50" t="s">
        <v>32</v>
      </c>
      <c r="P1902" s="50" t="s">
        <v>32</v>
      </c>
      <c r="Q1902" s="50" t="s">
        <v>29</v>
      </c>
      <c r="R1902" s="50" t="s">
        <v>29</v>
      </c>
      <c r="S1902" s="50" t="s">
        <v>2751</v>
      </c>
      <c r="T1902" s="50" t="s">
        <v>2273</v>
      </c>
      <c r="U1902" s="50" t="s">
        <v>30</v>
      </c>
      <c r="V1902" s="50" t="str">
        <f>VLOOKUP(A1902,Register!$D$2:$N$1317,11,0)</f>
        <v>Dormitory G+3</v>
      </c>
      <c r="W1902" s="50" t="s">
        <v>4087</v>
      </c>
      <c r="X1902" s="50" t="s">
        <v>2286</v>
      </c>
    </row>
    <row r="1903" spans="1:24" ht="14.1" customHeight="1" x14ac:dyDescent="0.25">
      <c r="A1903" s="50" t="str">
        <f t="shared" si="29"/>
        <v>9100000041-0</v>
      </c>
      <c r="B1903" s="57" t="s">
        <v>29</v>
      </c>
      <c r="C1903" s="50" t="s">
        <v>29</v>
      </c>
      <c r="D1903" s="50" t="s">
        <v>4086</v>
      </c>
      <c r="E1903" s="50" t="s">
        <v>2814</v>
      </c>
      <c r="F1903" s="50" t="s">
        <v>29</v>
      </c>
      <c r="G1903" s="50" t="s">
        <v>29</v>
      </c>
      <c r="H1903" s="50" t="s">
        <v>4028</v>
      </c>
      <c r="I1903" s="58">
        <v>45279</v>
      </c>
      <c r="J1903" s="50" t="s">
        <v>2816</v>
      </c>
      <c r="K1903" s="59">
        <v>178833.44</v>
      </c>
      <c r="L1903" s="50" t="s">
        <v>37</v>
      </c>
      <c r="M1903" s="51" t="s">
        <v>2747</v>
      </c>
      <c r="N1903" s="50" t="s">
        <v>29</v>
      </c>
      <c r="O1903" s="50" t="s">
        <v>32</v>
      </c>
      <c r="P1903" s="50" t="s">
        <v>32</v>
      </c>
      <c r="Q1903" s="50" t="s">
        <v>29</v>
      </c>
      <c r="R1903" s="50" t="s">
        <v>29</v>
      </c>
      <c r="S1903" s="50" t="s">
        <v>2751</v>
      </c>
      <c r="T1903" s="50" t="s">
        <v>2273</v>
      </c>
      <c r="U1903" s="50" t="s">
        <v>30</v>
      </c>
      <c r="V1903" s="50" t="str">
        <f>VLOOKUP(A1903,Register!$D$2:$N$1317,11,0)</f>
        <v>Dormitory G+3</v>
      </c>
      <c r="W1903" s="50" t="s">
        <v>4087</v>
      </c>
      <c r="X1903" s="50" t="s">
        <v>2286</v>
      </c>
    </row>
    <row r="1904" spans="1:24" ht="14.1" customHeight="1" x14ac:dyDescent="0.25">
      <c r="A1904" s="50" t="str">
        <f t="shared" si="29"/>
        <v>9100000041-0</v>
      </c>
      <c r="B1904" s="57" t="s">
        <v>29</v>
      </c>
      <c r="C1904" s="50" t="s">
        <v>29</v>
      </c>
      <c r="D1904" s="50" t="s">
        <v>4086</v>
      </c>
      <c r="E1904" s="50" t="s">
        <v>2814</v>
      </c>
      <c r="F1904" s="50" t="s">
        <v>29</v>
      </c>
      <c r="G1904" s="50" t="s">
        <v>29</v>
      </c>
      <c r="H1904" s="50" t="s">
        <v>4028</v>
      </c>
      <c r="I1904" s="58">
        <v>45279</v>
      </c>
      <c r="J1904" s="50" t="s">
        <v>2816</v>
      </c>
      <c r="K1904" s="59">
        <v>32324.29</v>
      </c>
      <c r="L1904" s="50" t="s">
        <v>37</v>
      </c>
      <c r="M1904" s="51" t="s">
        <v>2747</v>
      </c>
      <c r="N1904" s="50" t="s">
        <v>29</v>
      </c>
      <c r="O1904" s="50" t="s">
        <v>32</v>
      </c>
      <c r="P1904" s="50" t="s">
        <v>32</v>
      </c>
      <c r="Q1904" s="50" t="s">
        <v>29</v>
      </c>
      <c r="R1904" s="50" t="s">
        <v>29</v>
      </c>
      <c r="S1904" s="50" t="s">
        <v>2751</v>
      </c>
      <c r="T1904" s="50" t="s">
        <v>2273</v>
      </c>
      <c r="U1904" s="50" t="s">
        <v>30</v>
      </c>
      <c r="V1904" s="50" t="str">
        <f>VLOOKUP(A1904,Register!$D$2:$N$1317,11,0)</f>
        <v>Dormitory G+3</v>
      </c>
      <c r="W1904" s="50" t="s">
        <v>4087</v>
      </c>
      <c r="X1904" s="50" t="s">
        <v>2286</v>
      </c>
    </row>
    <row r="1905" spans="1:24" ht="14.1" customHeight="1" x14ac:dyDescent="0.25">
      <c r="A1905" s="50" t="str">
        <f t="shared" si="29"/>
        <v>9100000041-0</v>
      </c>
      <c r="B1905" s="57" t="s">
        <v>29</v>
      </c>
      <c r="C1905" s="50" t="s">
        <v>29</v>
      </c>
      <c r="D1905" s="50" t="s">
        <v>4086</v>
      </c>
      <c r="E1905" s="50" t="s">
        <v>2814</v>
      </c>
      <c r="F1905" s="50" t="s">
        <v>29</v>
      </c>
      <c r="G1905" s="50" t="s">
        <v>29</v>
      </c>
      <c r="H1905" s="50" t="s">
        <v>4028</v>
      </c>
      <c r="I1905" s="58">
        <v>45279</v>
      </c>
      <c r="J1905" s="50" t="s">
        <v>2816</v>
      </c>
      <c r="K1905" s="59">
        <v>3711.4</v>
      </c>
      <c r="L1905" s="50" t="s">
        <v>37</v>
      </c>
      <c r="M1905" s="51" t="s">
        <v>2747</v>
      </c>
      <c r="N1905" s="50" t="s">
        <v>29</v>
      </c>
      <c r="O1905" s="50" t="s">
        <v>32</v>
      </c>
      <c r="P1905" s="50" t="s">
        <v>32</v>
      </c>
      <c r="Q1905" s="50" t="s">
        <v>29</v>
      </c>
      <c r="R1905" s="50" t="s">
        <v>29</v>
      </c>
      <c r="S1905" s="50" t="s">
        <v>2751</v>
      </c>
      <c r="T1905" s="50" t="s">
        <v>2273</v>
      </c>
      <c r="U1905" s="50" t="s">
        <v>30</v>
      </c>
      <c r="V1905" s="50" t="str">
        <f>VLOOKUP(A1905,Register!$D$2:$N$1317,11,0)</f>
        <v>Dormitory G+3</v>
      </c>
      <c r="W1905" s="50" t="s">
        <v>4087</v>
      </c>
      <c r="X1905" s="50" t="s">
        <v>2286</v>
      </c>
    </row>
    <row r="1906" spans="1:24" ht="14.1" customHeight="1" x14ac:dyDescent="0.25">
      <c r="A1906" s="50" t="str">
        <f t="shared" si="29"/>
        <v>9100000041-0</v>
      </c>
      <c r="B1906" s="57" t="s">
        <v>29</v>
      </c>
      <c r="C1906" s="50" t="s">
        <v>29</v>
      </c>
      <c r="D1906" s="50" t="s">
        <v>4086</v>
      </c>
      <c r="E1906" s="50" t="s">
        <v>2814</v>
      </c>
      <c r="F1906" s="50" t="s">
        <v>29</v>
      </c>
      <c r="G1906" s="50" t="s">
        <v>29</v>
      </c>
      <c r="H1906" s="50" t="s">
        <v>4028</v>
      </c>
      <c r="I1906" s="58">
        <v>45279</v>
      </c>
      <c r="J1906" s="50" t="s">
        <v>2816</v>
      </c>
      <c r="K1906" s="59">
        <v>2058</v>
      </c>
      <c r="L1906" s="50" t="s">
        <v>37</v>
      </c>
      <c r="M1906" s="51" t="s">
        <v>2747</v>
      </c>
      <c r="N1906" s="50" t="s">
        <v>29</v>
      </c>
      <c r="O1906" s="50" t="s">
        <v>32</v>
      </c>
      <c r="P1906" s="50" t="s">
        <v>32</v>
      </c>
      <c r="Q1906" s="50" t="s">
        <v>29</v>
      </c>
      <c r="R1906" s="50" t="s">
        <v>29</v>
      </c>
      <c r="S1906" s="50" t="s">
        <v>2751</v>
      </c>
      <c r="T1906" s="50" t="s">
        <v>2273</v>
      </c>
      <c r="U1906" s="50" t="s">
        <v>30</v>
      </c>
      <c r="V1906" s="50" t="str">
        <f>VLOOKUP(A1906,Register!$D$2:$N$1317,11,0)</f>
        <v>Dormitory G+3</v>
      </c>
      <c r="W1906" s="50" t="s">
        <v>4087</v>
      </c>
      <c r="X1906" s="50" t="s">
        <v>2286</v>
      </c>
    </row>
    <row r="1907" spans="1:24" ht="14.1" customHeight="1" x14ac:dyDescent="0.25">
      <c r="A1907" s="50" t="str">
        <f t="shared" si="29"/>
        <v>9100000041-0</v>
      </c>
      <c r="B1907" s="57" t="s">
        <v>29</v>
      </c>
      <c r="C1907" s="50" t="s">
        <v>29</v>
      </c>
      <c r="D1907" s="50" t="s">
        <v>4086</v>
      </c>
      <c r="E1907" s="50" t="s">
        <v>2814</v>
      </c>
      <c r="F1907" s="50" t="s">
        <v>29</v>
      </c>
      <c r="G1907" s="50" t="s">
        <v>29</v>
      </c>
      <c r="H1907" s="50" t="s">
        <v>4028</v>
      </c>
      <c r="I1907" s="58">
        <v>45279</v>
      </c>
      <c r="J1907" s="50" t="s">
        <v>2816</v>
      </c>
      <c r="K1907" s="59">
        <v>38658.76</v>
      </c>
      <c r="L1907" s="50" t="s">
        <v>37</v>
      </c>
      <c r="M1907" s="51" t="s">
        <v>2747</v>
      </c>
      <c r="N1907" s="50" t="s">
        <v>29</v>
      </c>
      <c r="O1907" s="50" t="s">
        <v>32</v>
      </c>
      <c r="P1907" s="50" t="s">
        <v>32</v>
      </c>
      <c r="Q1907" s="50" t="s">
        <v>29</v>
      </c>
      <c r="R1907" s="50" t="s">
        <v>29</v>
      </c>
      <c r="S1907" s="50" t="s">
        <v>2751</v>
      </c>
      <c r="T1907" s="50" t="s">
        <v>2273</v>
      </c>
      <c r="U1907" s="50" t="s">
        <v>30</v>
      </c>
      <c r="V1907" s="50" t="str">
        <f>VLOOKUP(A1907,Register!$D$2:$N$1317,11,0)</f>
        <v>Dormitory G+3</v>
      </c>
      <c r="W1907" s="50" t="s">
        <v>4087</v>
      </c>
      <c r="X1907" s="50" t="s">
        <v>2286</v>
      </c>
    </row>
    <row r="1908" spans="1:24" ht="14.1" customHeight="1" x14ac:dyDescent="0.25">
      <c r="A1908" s="50" t="str">
        <f t="shared" si="29"/>
        <v>9100000046-0</v>
      </c>
      <c r="B1908" s="57" t="s">
        <v>29</v>
      </c>
      <c r="C1908" s="50" t="s">
        <v>29</v>
      </c>
      <c r="D1908" s="50" t="s">
        <v>4088</v>
      </c>
      <c r="E1908" s="50" t="s">
        <v>2814</v>
      </c>
      <c r="F1908" s="50" t="s">
        <v>29</v>
      </c>
      <c r="G1908" s="50" t="s">
        <v>29</v>
      </c>
      <c r="H1908" s="50" t="s">
        <v>4028</v>
      </c>
      <c r="I1908" s="58">
        <v>45279</v>
      </c>
      <c r="J1908" s="50" t="s">
        <v>2816</v>
      </c>
      <c r="K1908" s="59">
        <v>14038.2</v>
      </c>
      <c r="L1908" s="50" t="s">
        <v>37</v>
      </c>
      <c r="M1908" s="51" t="s">
        <v>2747</v>
      </c>
      <c r="N1908" s="50" t="s">
        <v>29</v>
      </c>
      <c r="O1908" s="50" t="s">
        <v>2829</v>
      </c>
      <c r="P1908" s="50" t="s">
        <v>2829</v>
      </c>
      <c r="Q1908" s="50" t="s">
        <v>29</v>
      </c>
      <c r="R1908" s="50" t="s">
        <v>29</v>
      </c>
      <c r="S1908" s="50" t="s">
        <v>2751</v>
      </c>
      <c r="T1908" s="50" t="s">
        <v>2283</v>
      </c>
      <c r="U1908" s="50" t="s">
        <v>30</v>
      </c>
      <c r="V1908" s="50" t="str">
        <f>VLOOKUP(A1908,Register!$D$2:$N$1317,11,0)</f>
        <v xml:space="preserve"> CWIP-New Sulphur Godown</v>
      </c>
      <c r="W1908" s="50" t="s">
        <v>4089</v>
      </c>
      <c r="X1908" s="50" t="s">
        <v>2286</v>
      </c>
    </row>
    <row r="1909" spans="1:24" ht="14.1" customHeight="1" x14ac:dyDescent="0.25">
      <c r="A1909" s="50" t="str">
        <f t="shared" si="29"/>
        <v>9100000046-0</v>
      </c>
      <c r="B1909" s="57" t="s">
        <v>29</v>
      </c>
      <c r="C1909" s="50" t="s">
        <v>29</v>
      </c>
      <c r="D1909" s="50" t="s">
        <v>4088</v>
      </c>
      <c r="E1909" s="50" t="s">
        <v>2814</v>
      </c>
      <c r="F1909" s="50" t="s">
        <v>29</v>
      </c>
      <c r="G1909" s="50" t="s">
        <v>29</v>
      </c>
      <c r="H1909" s="50" t="s">
        <v>4028</v>
      </c>
      <c r="I1909" s="58">
        <v>45279</v>
      </c>
      <c r="J1909" s="50" t="s">
        <v>2816</v>
      </c>
      <c r="K1909" s="59">
        <v>13570.26</v>
      </c>
      <c r="L1909" s="50" t="s">
        <v>37</v>
      </c>
      <c r="M1909" s="51" t="s">
        <v>2747</v>
      </c>
      <c r="N1909" s="50" t="s">
        <v>29</v>
      </c>
      <c r="O1909" s="50" t="s">
        <v>2829</v>
      </c>
      <c r="P1909" s="50" t="s">
        <v>2829</v>
      </c>
      <c r="Q1909" s="50" t="s">
        <v>29</v>
      </c>
      <c r="R1909" s="50" t="s">
        <v>29</v>
      </c>
      <c r="S1909" s="50" t="s">
        <v>2751</v>
      </c>
      <c r="T1909" s="50" t="s">
        <v>2283</v>
      </c>
      <c r="U1909" s="50" t="s">
        <v>30</v>
      </c>
      <c r="V1909" s="50" t="str">
        <f>VLOOKUP(A1909,Register!$D$2:$N$1317,11,0)</f>
        <v xml:space="preserve"> CWIP-New Sulphur Godown</v>
      </c>
      <c r="W1909" s="50" t="s">
        <v>4089</v>
      </c>
      <c r="X1909" s="50" t="s">
        <v>2286</v>
      </c>
    </row>
    <row r="1910" spans="1:24" ht="14.1" customHeight="1" x14ac:dyDescent="0.25">
      <c r="A1910" s="50" t="str">
        <f t="shared" si="29"/>
        <v>9100000046-0</v>
      </c>
      <c r="B1910" s="57" t="s">
        <v>29</v>
      </c>
      <c r="C1910" s="50" t="s">
        <v>29</v>
      </c>
      <c r="D1910" s="50" t="s">
        <v>4088</v>
      </c>
      <c r="E1910" s="50" t="s">
        <v>2814</v>
      </c>
      <c r="F1910" s="50" t="s">
        <v>29</v>
      </c>
      <c r="G1910" s="50" t="s">
        <v>29</v>
      </c>
      <c r="H1910" s="50" t="s">
        <v>4028</v>
      </c>
      <c r="I1910" s="58">
        <v>45279</v>
      </c>
      <c r="J1910" s="50" t="s">
        <v>2816</v>
      </c>
      <c r="K1910" s="59">
        <v>1315.28</v>
      </c>
      <c r="L1910" s="50" t="s">
        <v>37</v>
      </c>
      <c r="M1910" s="51" t="s">
        <v>2747</v>
      </c>
      <c r="N1910" s="50" t="s">
        <v>29</v>
      </c>
      <c r="O1910" s="50" t="s">
        <v>2829</v>
      </c>
      <c r="P1910" s="50" t="s">
        <v>2829</v>
      </c>
      <c r="Q1910" s="50" t="s">
        <v>29</v>
      </c>
      <c r="R1910" s="50" t="s">
        <v>29</v>
      </c>
      <c r="S1910" s="50" t="s">
        <v>2751</v>
      </c>
      <c r="T1910" s="50" t="s">
        <v>2283</v>
      </c>
      <c r="U1910" s="50" t="s">
        <v>30</v>
      </c>
      <c r="V1910" s="50" t="str">
        <f>VLOOKUP(A1910,Register!$D$2:$N$1317,11,0)</f>
        <v xml:space="preserve"> CWIP-New Sulphur Godown</v>
      </c>
      <c r="W1910" s="50" t="s">
        <v>4089</v>
      </c>
      <c r="X1910" s="50" t="s">
        <v>2286</v>
      </c>
    </row>
    <row r="1911" spans="1:24" ht="14.1" customHeight="1" x14ac:dyDescent="0.25">
      <c r="A1911" s="50" t="str">
        <f t="shared" si="29"/>
        <v>9100000046-0</v>
      </c>
      <c r="B1911" s="57" t="s">
        <v>29</v>
      </c>
      <c r="C1911" s="50" t="s">
        <v>29</v>
      </c>
      <c r="D1911" s="50" t="s">
        <v>4088</v>
      </c>
      <c r="E1911" s="50" t="s">
        <v>2814</v>
      </c>
      <c r="F1911" s="50" t="s">
        <v>29</v>
      </c>
      <c r="G1911" s="50" t="s">
        <v>29</v>
      </c>
      <c r="H1911" s="50" t="s">
        <v>4028</v>
      </c>
      <c r="I1911" s="58">
        <v>45279</v>
      </c>
      <c r="J1911" s="50" t="s">
        <v>2816</v>
      </c>
      <c r="K1911" s="59">
        <v>23904.28</v>
      </c>
      <c r="L1911" s="50" t="s">
        <v>37</v>
      </c>
      <c r="M1911" s="51" t="s">
        <v>2747</v>
      </c>
      <c r="N1911" s="50" t="s">
        <v>29</v>
      </c>
      <c r="O1911" s="50" t="s">
        <v>2829</v>
      </c>
      <c r="P1911" s="50" t="s">
        <v>2829</v>
      </c>
      <c r="Q1911" s="50" t="s">
        <v>29</v>
      </c>
      <c r="R1911" s="50" t="s">
        <v>29</v>
      </c>
      <c r="S1911" s="50" t="s">
        <v>2751</v>
      </c>
      <c r="T1911" s="50" t="s">
        <v>2283</v>
      </c>
      <c r="U1911" s="50" t="s">
        <v>30</v>
      </c>
      <c r="V1911" s="50" t="str">
        <f>VLOOKUP(A1911,Register!$D$2:$N$1317,11,0)</f>
        <v xml:space="preserve"> CWIP-New Sulphur Godown</v>
      </c>
      <c r="W1911" s="50" t="s">
        <v>4089</v>
      </c>
      <c r="X1911" s="50" t="s">
        <v>2286</v>
      </c>
    </row>
    <row r="1912" spans="1:24" ht="14.1" customHeight="1" x14ac:dyDescent="0.25">
      <c r="A1912" s="50" t="str">
        <f t="shared" si="29"/>
        <v>9100000046-0</v>
      </c>
      <c r="B1912" s="57" t="s">
        <v>29</v>
      </c>
      <c r="C1912" s="50" t="s">
        <v>29</v>
      </c>
      <c r="D1912" s="50" t="s">
        <v>4088</v>
      </c>
      <c r="E1912" s="50" t="s">
        <v>2814</v>
      </c>
      <c r="F1912" s="50" t="s">
        <v>29</v>
      </c>
      <c r="G1912" s="50" t="s">
        <v>29</v>
      </c>
      <c r="H1912" s="50" t="s">
        <v>4028</v>
      </c>
      <c r="I1912" s="58">
        <v>45279</v>
      </c>
      <c r="J1912" s="50" t="s">
        <v>2816</v>
      </c>
      <c r="K1912" s="59">
        <v>78717.48</v>
      </c>
      <c r="L1912" s="50" t="s">
        <v>37</v>
      </c>
      <c r="M1912" s="51" t="s">
        <v>2747</v>
      </c>
      <c r="N1912" s="50" t="s">
        <v>29</v>
      </c>
      <c r="O1912" s="50" t="s">
        <v>2829</v>
      </c>
      <c r="P1912" s="50" t="s">
        <v>2829</v>
      </c>
      <c r="Q1912" s="50" t="s">
        <v>29</v>
      </c>
      <c r="R1912" s="50" t="s">
        <v>29</v>
      </c>
      <c r="S1912" s="50" t="s">
        <v>2751</v>
      </c>
      <c r="T1912" s="50" t="s">
        <v>2283</v>
      </c>
      <c r="U1912" s="50" t="s">
        <v>30</v>
      </c>
      <c r="V1912" s="50" t="str">
        <f>VLOOKUP(A1912,Register!$D$2:$N$1317,11,0)</f>
        <v xml:space="preserve"> CWIP-New Sulphur Godown</v>
      </c>
      <c r="W1912" s="50" t="s">
        <v>4089</v>
      </c>
      <c r="X1912" s="50" t="s">
        <v>2286</v>
      </c>
    </row>
    <row r="1913" spans="1:24" ht="14.1" customHeight="1" x14ac:dyDescent="0.25">
      <c r="A1913" s="50" t="str">
        <f t="shared" si="29"/>
        <v>9100000046-0</v>
      </c>
      <c r="B1913" s="57" t="s">
        <v>29</v>
      </c>
      <c r="C1913" s="50" t="s">
        <v>29</v>
      </c>
      <c r="D1913" s="50" t="s">
        <v>4088</v>
      </c>
      <c r="E1913" s="50" t="s">
        <v>2814</v>
      </c>
      <c r="F1913" s="50" t="s">
        <v>29</v>
      </c>
      <c r="G1913" s="50" t="s">
        <v>29</v>
      </c>
      <c r="H1913" s="50" t="s">
        <v>4028</v>
      </c>
      <c r="I1913" s="58">
        <v>45279</v>
      </c>
      <c r="J1913" s="50" t="s">
        <v>2816</v>
      </c>
      <c r="K1913" s="59">
        <v>5498.14</v>
      </c>
      <c r="L1913" s="50" t="s">
        <v>37</v>
      </c>
      <c r="M1913" s="51" t="s">
        <v>2747</v>
      </c>
      <c r="N1913" s="50" t="s">
        <v>29</v>
      </c>
      <c r="O1913" s="50" t="s">
        <v>2829</v>
      </c>
      <c r="P1913" s="50" t="s">
        <v>2829</v>
      </c>
      <c r="Q1913" s="50" t="s">
        <v>29</v>
      </c>
      <c r="R1913" s="50" t="s">
        <v>29</v>
      </c>
      <c r="S1913" s="50" t="s">
        <v>2751</v>
      </c>
      <c r="T1913" s="50" t="s">
        <v>2283</v>
      </c>
      <c r="U1913" s="50" t="s">
        <v>30</v>
      </c>
      <c r="V1913" s="50" t="str">
        <f>VLOOKUP(A1913,Register!$D$2:$N$1317,11,0)</f>
        <v xml:space="preserve"> CWIP-New Sulphur Godown</v>
      </c>
      <c r="W1913" s="50" t="s">
        <v>4089</v>
      </c>
      <c r="X1913" s="50" t="s">
        <v>2286</v>
      </c>
    </row>
    <row r="1914" spans="1:24" ht="14.1" customHeight="1" x14ac:dyDescent="0.25">
      <c r="A1914" s="50" t="str">
        <f t="shared" si="29"/>
        <v>9100000046-0</v>
      </c>
      <c r="B1914" s="57" t="s">
        <v>29</v>
      </c>
      <c r="C1914" s="50" t="s">
        <v>29</v>
      </c>
      <c r="D1914" s="50" t="s">
        <v>4088</v>
      </c>
      <c r="E1914" s="50" t="s">
        <v>2814</v>
      </c>
      <c r="F1914" s="50" t="s">
        <v>29</v>
      </c>
      <c r="G1914" s="50" t="s">
        <v>29</v>
      </c>
      <c r="H1914" s="50" t="s">
        <v>4028</v>
      </c>
      <c r="I1914" s="58">
        <v>45279</v>
      </c>
      <c r="J1914" s="50" t="s">
        <v>2816</v>
      </c>
      <c r="K1914" s="59">
        <v>2577.96</v>
      </c>
      <c r="L1914" s="50" t="s">
        <v>37</v>
      </c>
      <c r="M1914" s="51" t="s">
        <v>2747</v>
      </c>
      <c r="N1914" s="50" t="s">
        <v>29</v>
      </c>
      <c r="O1914" s="50" t="s">
        <v>2829</v>
      </c>
      <c r="P1914" s="50" t="s">
        <v>2829</v>
      </c>
      <c r="Q1914" s="50" t="s">
        <v>29</v>
      </c>
      <c r="R1914" s="50" t="s">
        <v>29</v>
      </c>
      <c r="S1914" s="50" t="s">
        <v>2751</v>
      </c>
      <c r="T1914" s="50" t="s">
        <v>2283</v>
      </c>
      <c r="U1914" s="50" t="s">
        <v>30</v>
      </c>
      <c r="V1914" s="50" t="str">
        <f>VLOOKUP(A1914,Register!$D$2:$N$1317,11,0)</f>
        <v xml:space="preserve"> CWIP-New Sulphur Godown</v>
      </c>
      <c r="W1914" s="50" t="s">
        <v>4089</v>
      </c>
      <c r="X1914" s="50" t="s">
        <v>2286</v>
      </c>
    </row>
    <row r="1915" spans="1:24" ht="14.1" customHeight="1" x14ac:dyDescent="0.25">
      <c r="A1915" s="50" t="str">
        <f t="shared" si="29"/>
        <v>9100000046-0</v>
      </c>
      <c r="B1915" s="57" t="s">
        <v>29</v>
      </c>
      <c r="C1915" s="50" t="s">
        <v>29</v>
      </c>
      <c r="D1915" s="50" t="s">
        <v>4088</v>
      </c>
      <c r="E1915" s="50" t="s">
        <v>2814</v>
      </c>
      <c r="F1915" s="50" t="s">
        <v>29</v>
      </c>
      <c r="G1915" s="50" t="s">
        <v>29</v>
      </c>
      <c r="H1915" s="50" t="s">
        <v>4028</v>
      </c>
      <c r="I1915" s="58">
        <v>45279</v>
      </c>
      <c r="J1915" s="50" t="s">
        <v>2816</v>
      </c>
      <c r="K1915" s="59">
        <v>2988</v>
      </c>
      <c r="L1915" s="50" t="s">
        <v>37</v>
      </c>
      <c r="M1915" s="51" t="s">
        <v>2747</v>
      </c>
      <c r="N1915" s="50" t="s">
        <v>29</v>
      </c>
      <c r="O1915" s="50" t="s">
        <v>2829</v>
      </c>
      <c r="P1915" s="50" t="s">
        <v>2829</v>
      </c>
      <c r="Q1915" s="50" t="s">
        <v>29</v>
      </c>
      <c r="R1915" s="50" t="s">
        <v>29</v>
      </c>
      <c r="S1915" s="50" t="s">
        <v>2751</v>
      </c>
      <c r="T1915" s="50" t="s">
        <v>2283</v>
      </c>
      <c r="U1915" s="50" t="s">
        <v>30</v>
      </c>
      <c r="V1915" s="50" t="str">
        <f>VLOOKUP(A1915,Register!$D$2:$N$1317,11,0)</f>
        <v xml:space="preserve"> CWIP-New Sulphur Godown</v>
      </c>
      <c r="W1915" s="50" t="s">
        <v>4089</v>
      </c>
      <c r="X1915" s="50" t="s">
        <v>2286</v>
      </c>
    </row>
    <row r="1916" spans="1:24" ht="14.1" customHeight="1" x14ac:dyDescent="0.25">
      <c r="A1916" s="50" t="str">
        <f t="shared" si="29"/>
        <v>9100000046-0</v>
      </c>
      <c r="B1916" s="57" t="s">
        <v>29</v>
      </c>
      <c r="C1916" s="50" t="s">
        <v>29</v>
      </c>
      <c r="D1916" s="50" t="s">
        <v>4088</v>
      </c>
      <c r="E1916" s="50" t="s">
        <v>2814</v>
      </c>
      <c r="F1916" s="50" t="s">
        <v>29</v>
      </c>
      <c r="G1916" s="50" t="s">
        <v>29</v>
      </c>
      <c r="H1916" s="50" t="s">
        <v>4028</v>
      </c>
      <c r="I1916" s="58">
        <v>45279</v>
      </c>
      <c r="J1916" s="50" t="s">
        <v>2816</v>
      </c>
      <c r="K1916" s="59">
        <v>1331</v>
      </c>
      <c r="L1916" s="50" t="s">
        <v>37</v>
      </c>
      <c r="M1916" s="51" t="s">
        <v>2747</v>
      </c>
      <c r="N1916" s="50" t="s">
        <v>29</v>
      </c>
      <c r="O1916" s="50" t="s">
        <v>32</v>
      </c>
      <c r="P1916" s="50" t="s">
        <v>32</v>
      </c>
      <c r="Q1916" s="50" t="s">
        <v>29</v>
      </c>
      <c r="R1916" s="50" t="s">
        <v>29</v>
      </c>
      <c r="S1916" s="50" t="s">
        <v>2751</v>
      </c>
      <c r="T1916" s="50" t="s">
        <v>2283</v>
      </c>
      <c r="U1916" s="50" t="s">
        <v>30</v>
      </c>
      <c r="V1916" s="50" t="str">
        <f>VLOOKUP(A1916,Register!$D$2:$N$1317,11,0)</f>
        <v xml:space="preserve"> CWIP-New Sulphur Godown</v>
      </c>
      <c r="W1916" s="50" t="s">
        <v>4089</v>
      </c>
      <c r="X1916" s="50" t="s">
        <v>2286</v>
      </c>
    </row>
    <row r="1917" spans="1:24" ht="14.1" customHeight="1" x14ac:dyDescent="0.25">
      <c r="A1917" s="50" t="str">
        <f t="shared" si="29"/>
        <v>9100000046-0</v>
      </c>
      <c r="B1917" s="57" t="s">
        <v>29</v>
      </c>
      <c r="C1917" s="50" t="s">
        <v>29</v>
      </c>
      <c r="D1917" s="50" t="s">
        <v>4088</v>
      </c>
      <c r="E1917" s="50" t="s">
        <v>2814</v>
      </c>
      <c r="F1917" s="50" t="s">
        <v>29</v>
      </c>
      <c r="G1917" s="50" t="s">
        <v>29</v>
      </c>
      <c r="H1917" s="50" t="s">
        <v>4028</v>
      </c>
      <c r="I1917" s="58">
        <v>45279</v>
      </c>
      <c r="J1917" s="50" t="s">
        <v>2816</v>
      </c>
      <c r="K1917" s="59">
        <v>1684.05</v>
      </c>
      <c r="L1917" s="50" t="s">
        <v>37</v>
      </c>
      <c r="M1917" s="51" t="s">
        <v>2747</v>
      </c>
      <c r="N1917" s="50" t="s">
        <v>29</v>
      </c>
      <c r="O1917" s="50" t="s">
        <v>32</v>
      </c>
      <c r="P1917" s="50" t="s">
        <v>32</v>
      </c>
      <c r="Q1917" s="50" t="s">
        <v>29</v>
      </c>
      <c r="R1917" s="50" t="s">
        <v>29</v>
      </c>
      <c r="S1917" s="50" t="s">
        <v>2751</v>
      </c>
      <c r="T1917" s="50" t="s">
        <v>2283</v>
      </c>
      <c r="U1917" s="50" t="s">
        <v>30</v>
      </c>
      <c r="V1917" s="50" t="str">
        <f>VLOOKUP(A1917,Register!$D$2:$N$1317,11,0)</f>
        <v xml:space="preserve"> CWIP-New Sulphur Godown</v>
      </c>
      <c r="W1917" s="50" t="s">
        <v>4089</v>
      </c>
      <c r="X1917" s="50" t="s">
        <v>2286</v>
      </c>
    </row>
    <row r="1918" spans="1:24" ht="14.1" customHeight="1" x14ac:dyDescent="0.25">
      <c r="A1918" s="50" t="str">
        <f t="shared" si="29"/>
        <v>9100000046-0</v>
      </c>
      <c r="B1918" s="57" t="s">
        <v>29</v>
      </c>
      <c r="C1918" s="50" t="s">
        <v>29</v>
      </c>
      <c r="D1918" s="50" t="s">
        <v>4088</v>
      </c>
      <c r="E1918" s="50" t="s">
        <v>2814</v>
      </c>
      <c r="F1918" s="50" t="s">
        <v>29</v>
      </c>
      <c r="G1918" s="50" t="s">
        <v>29</v>
      </c>
      <c r="H1918" s="50" t="s">
        <v>4028</v>
      </c>
      <c r="I1918" s="58">
        <v>45279</v>
      </c>
      <c r="J1918" s="50" t="s">
        <v>2816</v>
      </c>
      <c r="K1918" s="59">
        <v>1620</v>
      </c>
      <c r="L1918" s="50" t="s">
        <v>37</v>
      </c>
      <c r="M1918" s="51" t="s">
        <v>2747</v>
      </c>
      <c r="N1918" s="50" t="s">
        <v>29</v>
      </c>
      <c r="O1918" s="50" t="s">
        <v>32</v>
      </c>
      <c r="P1918" s="50" t="s">
        <v>32</v>
      </c>
      <c r="Q1918" s="50" t="s">
        <v>29</v>
      </c>
      <c r="R1918" s="50" t="s">
        <v>29</v>
      </c>
      <c r="S1918" s="50" t="s">
        <v>2751</v>
      </c>
      <c r="T1918" s="50" t="s">
        <v>2283</v>
      </c>
      <c r="U1918" s="50" t="s">
        <v>30</v>
      </c>
      <c r="V1918" s="50" t="str">
        <f>VLOOKUP(A1918,Register!$D$2:$N$1317,11,0)</f>
        <v xml:space="preserve"> CWIP-New Sulphur Godown</v>
      </c>
      <c r="W1918" s="50" t="s">
        <v>4089</v>
      </c>
      <c r="X1918" s="50" t="s">
        <v>2286</v>
      </c>
    </row>
    <row r="1919" spans="1:24" ht="14.1" customHeight="1" x14ac:dyDescent="0.25">
      <c r="A1919" s="50" t="str">
        <f t="shared" si="29"/>
        <v>9100000046-0</v>
      </c>
      <c r="B1919" s="57" t="s">
        <v>29</v>
      </c>
      <c r="C1919" s="50" t="s">
        <v>29</v>
      </c>
      <c r="D1919" s="50" t="s">
        <v>4088</v>
      </c>
      <c r="E1919" s="50" t="s">
        <v>2814</v>
      </c>
      <c r="F1919" s="50" t="s">
        <v>29</v>
      </c>
      <c r="G1919" s="50" t="s">
        <v>29</v>
      </c>
      <c r="H1919" s="50" t="s">
        <v>4028</v>
      </c>
      <c r="I1919" s="58">
        <v>45279</v>
      </c>
      <c r="J1919" s="50" t="s">
        <v>2816</v>
      </c>
      <c r="K1919" s="59">
        <v>4078.86</v>
      </c>
      <c r="L1919" s="50" t="s">
        <v>37</v>
      </c>
      <c r="M1919" s="51" t="s">
        <v>2747</v>
      </c>
      <c r="N1919" s="50" t="s">
        <v>29</v>
      </c>
      <c r="O1919" s="50" t="s">
        <v>32</v>
      </c>
      <c r="P1919" s="50" t="s">
        <v>32</v>
      </c>
      <c r="Q1919" s="50" t="s">
        <v>29</v>
      </c>
      <c r="R1919" s="50" t="s">
        <v>29</v>
      </c>
      <c r="S1919" s="50" t="s">
        <v>2751</v>
      </c>
      <c r="T1919" s="50" t="s">
        <v>2283</v>
      </c>
      <c r="U1919" s="50" t="s">
        <v>30</v>
      </c>
      <c r="V1919" s="50" t="str">
        <f>VLOOKUP(A1919,Register!$D$2:$N$1317,11,0)</f>
        <v xml:space="preserve"> CWIP-New Sulphur Godown</v>
      </c>
      <c r="W1919" s="50" t="s">
        <v>4089</v>
      </c>
      <c r="X1919" s="50" t="s">
        <v>2286</v>
      </c>
    </row>
    <row r="1920" spans="1:24" ht="14.1" customHeight="1" x14ac:dyDescent="0.25">
      <c r="A1920" s="50" t="str">
        <f t="shared" si="29"/>
        <v>9100000046-0</v>
      </c>
      <c r="B1920" s="57" t="s">
        <v>29</v>
      </c>
      <c r="C1920" s="50" t="s">
        <v>29</v>
      </c>
      <c r="D1920" s="50" t="s">
        <v>4088</v>
      </c>
      <c r="E1920" s="50" t="s">
        <v>2814</v>
      </c>
      <c r="F1920" s="50" t="s">
        <v>29</v>
      </c>
      <c r="G1920" s="50" t="s">
        <v>29</v>
      </c>
      <c r="H1920" s="50" t="s">
        <v>4028</v>
      </c>
      <c r="I1920" s="58">
        <v>45279</v>
      </c>
      <c r="J1920" s="50" t="s">
        <v>2816</v>
      </c>
      <c r="K1920" s="59">
        <v>3547.44</v>
      </c>
      <c r="L1920" s="50" t="s">
        <v>37</v>
      </c>
      <c r="M1920" s="51" t="s">
        <v>2747</v>
      </c>
      <c r="N1920" s="50" t="s">
        <v>29</v>
      </c>
      <c r="O1920" s="50" t="s">
        <v>32</v>
      </c>
      <c r="P1920" s="50" t="s">
        <v>32</v>
      </c>
      <c r="Q1920" s="50" t="s">
        <v>29</v>
      </c>
      <c r="R1920" s="50" t="s">
        <v>29</v>
      </c>
      <c r="S1920" s="50" t="s">
        <v>2751</v>
      </c>
      <c r="T1920" s="50" t="s">
        <v>2283</v>
      </c>
      <c r="U1920" s="50" t="s">
        <v>30</v>
      </c>
      <c r="V1920" s="50" t="str">
        <f>VLOOKUP(A1920,Register!$D$2:$N$1317,11,0)</f>
        <v xml:space="preserve"> CWIP-New Sulphur Godown</v>
      </c>
      <c r="W1920" s="50" t="s">
        <v>4089</v>
      </c>
      <c r="X1920" s="50" t="s">
        <v>2286</v>
      </c>
    </row>
    <row r="1921" spans="1:24" ht="14.1" customHeight="1" x14ac:dyDescent="0.25">
      <c r="A1921" s="50" t="str">
        <f t="shared" si="29"/>
        <v>9100000046-0</v>
      </c>
      <c r="B1921" s="57" t="s">
        <v>29</v>
      </c>
      <c r="C1921" s="50" t="s">
        <v>29</v>
      </c>
      <c r="D1921" s="50" t="s">
        <v>4088</v>
      </c>
      <c r="E1921" s="50" t="s">
        <v>2814</v>
      </c>
      <c r="F1921" s="50" t="s">
        <v>29</v>
      </c>
      <c r="G1921" s="50" t="s">
        <v>29</v>
      </c>
      <c r="H1921" s="50" t="s">
        <v>4028</v>
      </c>
      <c r="I1921" s="58">
        <v>45279</v>
      </c>
      <c r="J1921" s="50" t="s">
        <v>2816</v>
      </c>
      <c r="K1921" s="59">
        <v>1046.04</v>
      </c>
      <c r="L1921" s="50" t="s">
        <v>37</v>
      </c>
      <c r="M1921" s="51" t="s">
        <v>2747</v>
      </c>
      <c r="N1921" s="50" t="s">
        <v>29</v>
      </c>
      <c r="O1921" s="50" t="s">
        <v>32</v>
      </c>
      <c r="P1921" s="50" t="s">
        <v>32</v>
      </c>
      <c r="Q1921" s="50" t="s">
        <v>29</v>
      </c>
      <c r="R1921" s="50" t="s">
        <v>29</v>
      </c>
      <c r="S1921" s="50" t="s">
        <v>2751</v>
      </c>
      <c r="T1921" s="50" t="s">
        <v>2283</v>
      </c>
      <c r="U1921" s="50" t="s">
        <v>30</v>
      </c>
      <c r="V1921" s="50" t="str">
        <f>VLOOKUP(A1921,Register!$D$2:$N$1317,11,0)</f>
        <v xml:space="preserve"> CWIP-New Sulphur Godown</v>
      </c>
      <c r="W1921" s="50" t="s">
        <v>4089</v>
      </c>
      <c r="X1921" s="50" t="s">
        <v>2286</v>
      </c>
    </row>
    <row r="1922" spans="1:24" ht="14.1" customHeight="1" x14ac:dyDescent="0.25">
      <c r="A1922" s="50" t="str">
        <f t="shared" si="29"/>
        <v>9100000046-0</v>
      </c>
      <c r="B1922" s="57" t="s">
        <v>29</v>
      </c>
      <c r="C1922" s="50" t="s">
        <v>29</v>
      </c>
      <c r="D1922" s="50" t="s">
        <v>4088</v>
      </c>
      <c r="E1922" s="50" t="s">
        <v>2814</v>
      </c>
      <c r="F1922" s="50" t="s">
        <v>29</v>
      </c>
      <c r="G1922" s="50" t="s">
        <v>29</v>
      </c>
      <c r="H1922" s="50" t="s">
        <v>4028</v>
      </c>
      <c r="I1922" s="58">
        <v>45279</v>
      </c>
      <c r="J1922" s="50" t="s">
        <v>2816</v>
      </c>
      <c r="K1922" s="59">
        <v>1732.15</v>
      </c>
      <c r="L1922" s="50" t="s">
        <v>37</v>
      </c>
      <c r="M1922" s="51" t="s">
        <v>2747</v>
      </c>
      <c r="N1922" s="50" t="s">
        <v>29</v>
      </c>
      <c r="O1922" s="50" t="s">
        <v>32</v>
      </c>
      <c r="P1922" s="50" t="s">
        <v>32</v>
      </c>
      <c r="Q1922" s="50" t="s">
        <v>29</v>
      </c>
      <c r="R1922" s="50" t="s">
        <v>29</v>
      </c>
      <c r="S1922" s="50" t="s">
        <v>2751</v>
      </c>
      <c r="T1922" s="50" t="s">
        <v>2283</v>
      </c>
      <c r="U1922" s="50" t="s">
        <v>30</v>
      </c>
      <c r="V1922" s="50" t="str">
        <f>VLOOKUP(A1922,Register!$D$2:$N$1317,11,0)</f>
        <v xml:space="preserve"> CWIP-New Sulphur Godown</v>
      </c>
      <c r="W1922" s="50" t="s">
        <v>4089</v>
      </c>
      <c r="X1922" s="50" t="s">
        <v>2286</v>
      </c>
    </row>
    <row r="1923" spans="1:24" ht="14.1" customHeight="1" x14ac:dyDescent="0.25">
      <c r="A1923" s="50" t="str">
        <f t="shared" ref="A1923:A1986" si="30">CONCATENATE(T1923,"-",U1923)</f>
        <v>9100000046-0</v>
      </c>
      <c r="B1923" s="57" t="s">
        <v>29</v>
      </c>
      <c r="C1923" s="50" t="s">
        <v>29</v>
      </c>
      <c r="D1923" s="50" t="s">
        <v>4088</v>
      </c>
      <c r="E1923" s="50" t="s">
        <v>2814</v>
      </c>
      <c r="F1923" s="50" t="s">
        <v>29</v>
      </c>
      <c r="G1923" s="50" t="s">
        <v>29</v>
      </c>
      <c r="H1923" s="50" t="s">
        <v>4028</v>
      </c>
      <c r="I1923" s="58">
        <v>45279</v>
      </c>
      <c r="J1923" s="50" t="s">
        <v>2816</v>
      </c>
      <c r="K1923" s="59">
        <v>161.07</v>
      </c>
      <c r="L1923" s="50" t="s">
        <v>37</v>
      </c>
      <c r="M1923" s="51" t="s">
        <v>2747</v>
      </c>
      <c r="N1923" s="50" t="s">
        <v>29</v>
      </c>
      <c r="O1923" s="50" t="s">
        <v>32</v>
      </c>
      <c r="P1923" s="50" t="s">
        <v>32</v>
      </c>
      <c r="Q1923" s="50" t="s">
        <v>29</v>
      </c>
      <c r="R1923" s="50" t="s">
        <v>29</v>
      </c>
      <c r="S1923" s="50" t="s">
        <v>2751</v>
      </c>
      <c r="T1923" s="50" t="s">
        <v>2283</v>
      </c>
      <c r="U1923" s="50" t="s">
        <v>30</v>
      </c>
      <c r="V1923" s="50" t="str">
        <f>VLOOKUP(A1923,Register!$D$2:$N$1317,11,0)</f>
        <v xml:space="preserve"> CWIP-New Sulphur Godown</v>
      </c>
      <c r="W1923" s="50" t="s">
        <v>4089</v>
      </c>
      <c r="X1923" s="50" t="s">
        <v>2286</v>
      </c>
    </row>
    <row r="1924" spans="1:24" ht="14.1" customHeight="1" x14ac:dyDescent="0.25">
      <c r="A1924" s="50" t="str">
        <f t="shared" si="30"/>
        <v>9100000046-0</v>
      </c>
      <c r="B1924" s="57" t="s">
        <v>29</v>
      </c>
      <c r="C1924" s="50" t="s">
        <v>29</v>
      </c>
      <c r="D1924" s="50" t="s">
        <v>4088</v>
      </c>
      <c r="E1924" s="50" t="s">
        <v>2814</v>
      </c>
      <c r="F1924" s="50" t="s">
        <v>29</v>
      </c>
      <c r="G1924" s="50" t="s">
        <v>29</v>
      </c>
      <c r="H1924" s="50" t="s">
        <v>4028</v>
      </c>
      <c r="I1924" s="58">
        <v>45279</v>
      </c>
      <c r="J1924" s="50" t="s">
        <v>2816</v>
      </c>
      <c r="K1924" s="59">
        <v>1453.84</v>
      </c>
      <c r="L1924" s="50" t="s">
        <v>37</v>
      </c>
      <c r="M1924" s="51" t="s">
        <v>2747</v>
      </c>
      <c r="N1924" s="50" t="s">
        <v>29</v>
      </c>
      <c r="O1924" s="50" t="s">
        <v>32</v>
      </c>
      <c r="P1924" s="50" t="s">
        <v>32</v>
      </c>
      <c r="Q1924" s="50" t="s">
        <v>29</v>
      </c>
      <c r="R1924" s="50" t="s">
        <v>29</v>
      </c>
      <c r="S1924" s="50" t="s">
        <v>2751</v>
      </c>
      <c r="T1924" s="50" t="s">
        <v>2283</v>
      </c>
      <c r="U1924" s="50" t="s">
        <v>30</v>
      </c>
      <c r="V1924" s="50" t="str">
        <f>VLOOKUP(A1924,Register!$D$2:$N$1317,11,0)</f>
        <v xml:space="preserve"> CWIP-New Sulphur Godown</v>
      </c>
      <c r="W1924" s="50" t="s">
        <v>4089</v>
      </c>
      <c r="X1924" s="50" t="s">
        <v>2286</v>
      </c>
    </row>
    <row r="1925" spans="1:24" ht="14.1" customHeight="1" x14ac:dyDescent="0.25">
      <c r="A1925" s="50" t="str">
        <f t="shared" si="30"/>
        <v>9100000046-0</v>
      </c>
      <c r="B1925" s="57" t="s">
        <v>29</v>
      </c>
      <c r="C1925" s="50" t="s">
        <v>29</v>
      </c>
      <c r="D1925" s="50" t="s">
        <v>4088</v>
      </c>
      <c r="E1925" s="50" t="s">
        <v>2814</v>
      </c>
      <c r="F1925" s="50" t="s">
        <v>29</v>
      </c>
      <c r="G1925" s="50" t="s">
        <v>29</v>
      </c>
      <c r="H1925" s="50" t="s">
        <v>4028</v>
      </c>
      <c r="I1925" s="58">
        <v>45279</v>
      </c>
      <c r="J1925" s="50" t="s">
        <v>2816</v>
      </c>
      <c r="K1925" s="59">
        <v>1046.3599999999999</v>
      </c>
      <c r="L1925" s="50" t="s">
        <v>37</v>
      </c>
      <c r="M1925" s="51" t="s">
        <v>2747</v>
      </c>
      <c r="N1925" s="50" t="s">
        <v>29</v>
      </c>
      <c r="O1925" s="50" t="s">
        <v>32</v>
      </c>
      <c r="P1925" s="50" t="s">
        <v>32</v>
      </c>
      <c r="Q1925" s="50" t="s">
        <v>29</v>
      </c>
      <c r="R1925" s="50" t="s">
        <v>29</v>
      </c>
      <c r="S1925" s="50" t="s">
        <v>2751</v>
      </c>
      <c r="T1925" s="50" t="s">
        <v>2283</v>
      </c>
      <c r="U1925" s="50" t="s">
        <v>30</v>
      </c>
      <c r="V1925" s="50" t="str">
        <f>VLOOKUP(A1925,Register!$D$2:$N$1317,11,0)</f>
        <v xml:space="preserve"> CWIP-New Sulphur Godown</v>
      </c>
      <c r="W1925" s="50" t="s">
        <v>4089</v>
      </c>
      <c r="X1925" s="50" t="s">
        <v>2286</v>
      </c>
    </row>
    <row r="1926" spans="1:24" ht="14.1" customHeight="1" x14ac:dyDescent="0.25">
      <c r="A1926" s="50" t="str">
        <f t="shared" si="30"/>
        <v>9100000046-0</v>
      </c>
      <c r="B1926" s="57" t="s">
        <v>29</v>
      </c>
      <c r="C1926" s="50" t="s">
        <v>29</v>
      </c>
      <c r="D1926" s="50" t="s">
        <v>4090</v>
      </c>
      <c r="E1926" s="50" t="s">
        <v>2814</v>
      </c>
      <c r="F1926" s="50" t="s">
        <v>29</v>
      </c>
      <c r="G1926" s="50" t="s">
        <v>29</v>
      </c>
      <c r="H1926" s="50" t="s">
        <v>4028</v>
      </c>
      <c r="I1926" s="58">
        <v>45301</v>
      </c>
      <c r="J1926" s="50" t="s">
        <v>2816</v>
      </c>
      <c r="K1926" s="59">
        <v>40476.6</v>
      </c>
      <c r="L1926" s="50" t="s">
        <v>37</v>
      </c>
      <c r="M1926" s="51" t="s">
        <v>2747</v>
      </c>
      <c r="N1926" s="50" t="s">
        <v>29</v>
      </c>
      <c r="O1926" s="50" t="s">
        <v>2829</v>
      </c>
      <c r="P1926" s="50" t="s">
        <v>2829</v>
      </c>
      <c r="Q1926" s="50" t="s">
        <v>29</v>
      </c>
      <c r="R1926" s="50" t="s">
        <v>29</v>
      </c>
      <c r="S1926" s="50" t="s">
        <v>2751</v>
      </c>
      <c r="T1926" s="50" t="s">
        <v>2283</v>
      </c>
      <c r="U1926" s="50" t="s">
        <v>30</v>
      </c>
      <c r="V1926" s="50" t="str">
        <f>VLOOKUP(A1926,Register!$D$2:$N$1317,11,0)</f>
        <v xml:space="preserve"> CWIP-New Sulphur Godown</v>
      </c>
      <c r="W1926" s="50" t="s">
        <v>4091</v>
      </c>
      <c r="X1926" s="50" t="s">
        <v>2293</v>
      </c>
    </row>
    <row r="1927" spans="1:24" ht="14.1" customHeight="1" x14ac:dyDescent="0.25">
      <c r="A1927" s="50" t="str">
        <f t="shared" si="30"/>
        <v>9100000046-0</v>
      </c>
      <c r="B1927" s="57" t="s">
        <v>29</v>
      </c>
      <c r="C1927" s="50" t="s">
        <v>29</v>
      </c>
      <c r="D1927" s="50" t="s">
        <v>4090</v>
      </c>
      <c r="E1927" s="50" t="s">
        <v>2814</v>
      </c>
      <c r="F1927" s="50" t="s">
        <v>29</v>
      </c>
      <c r="G1927" s="50" t="s">
        <v>29</v>
      </c>
      <c r="H1927" s="50" t="s">
        <v>4028</v>
      </c>
      <c r="I1927" s="58">
        <v>45301</v>
      </c>
      <c r="J1927" s="50" t="s">
        <v>2816</v>
      </c>
      <c r="K1927" s="59">
        <v>23431.599999999999</v>
      </c>
      <c r="L1927" s="50" t="s">
        <v>37</v>
      </c>
      <c r="M1927" s="51" t="s">
        <v>2747</v>
      </c>
      <c r="N1927" s="50" t="s">
        <v>29</v>
      </c>
      <c r="O1927" s="50" t="s">
        <v>2829</v>
      </c>
      <c r="P1927" s="50" t="s">
        <v>2829</v>
      </c>
      <c r="Q1927" s="50" t="s">
        <v>29</v>
      </c>
      <c r="R1927" s="50" t="s">
        <v>29</v>
      </c>
      <c r="S1927" s="50" t="s">
        <v>2751</v>
      </c>
      <c r="T1927" s="50" t="s">
        <v>2283</v>
      </c>
      <c r="U1927" s="50" t="s">
        <v>30</v>
      </c>
      <c r="V1927" s="50" t="str">
        <f>VLOOKUP(A1927,Register!$D$2:$N$1317,11,0)</f>
        <v xml:space="preserve"> CWIP-New Sulphur Godown</v>
      </c>
      <c r="W1927" s="50" t="s">
        <v>4091</v>
      </c>
      <c r="X1927" s="50" t="s">
        <v>2293</v>
      </c>
    </row>
    <row r="1928" spans="1:24" ht="14.1" customHeight="1" x14ac:dyDescent="0.25">
      <c r="A1928" s="50" t="str">
        <f t="shared" si="30"/>
        <v>9100000046-0</v>
      </c>
      <c r="B1928" s="57" t="s">
        <v>29</v>
      </c>
      <c r="C1928" s="50" t="s">
        <v>29</v>
      </c>
      <c r="D1928" s="50" t="s">
        <v>4090</v>
      </c>
      <c r="E1928" s="50" t="s">
        <v>2814</v>
      </c>
      <c r="F1928" s="50" t="s">
        <v>29</v>
      </c>
      <c r="G1928" s="50" t="s">
        <v>29</v>
      </c>
      <c r="H1928" s="50" t="s">
        <v>4028</v>
      </c>
      <c r="I1928" s="58">
        <v>45301</v>
      </c>
      <c r="J1928" s="50" t="s">
        <v>2816</v>
      </c>
      <c r="K1928" s="59">
        <v>2880</v>
      </c>
      <c r="L1928" s="50" t="s">
        <v>37</v>
      </c>
      <c r="M1928" s="51" t="s">
        <v>2747</v>
      </c>
      <c r="N1928" s="50" t="s">
        <v>29</v>
      </c>
      <c r="O1928" s="50" t="s">
        <v>2829</v>
      </c>
      <c r="P1928" s="50" t="s">
        <v>2829</v>
      </c>
      <c r="Q1928" s="50" t="s">
        <v>29</v>
      </c>
      <c r="R1928" s="50" t="s">
        <v>29</v>
      </c>
      <c r="S1928" s="50" t="s">
        <v>2751</v>
      </c>
      <c r="T1928" s="50" t="s">
        <v>2283</v>
      </c>
      <c r="U1928" s="50" t="s">
        <v>30</v>
      </c>
      <c r="V1928" s="50" t="str">
        <f>VLOOKUP(A1928,Register!$D$2:$N$1317,11,0)</f>
        <v xml:space="preserve"> CWIP-New Sulphur Godown</v>
      </c>
      <c r="W1928" s="50" t="s">
        <v>4091</v>
      </c>
      <c r="X1928" s="50" t="s">
        <v>2293</v>
      </c>
    </row>
    <row r="1929" spans="1:24" ht="14.1" customHeight="1" x14ac:dyDescent="0.25">
      <c r="A1929" s="50" t="str">
        <f t="shared" si="30"/>
        <v>9100000032-0</v>
      </c>
      <c r="B1929" s="57" t="s">
        <v>29</v>
      </c>
      <c r="C1929" s="50" t="s">
        <v>29</v>
      </c>
      <c r="D1929" s="50" t="s">
        <v>4092</v>
      </c>
      <c r="E1929" s="50" t="s">
        <v>2814</v>
      </c>
      <c r="F1929" s="50" t="s">
        <v>29</v>
      </c>
      <c r="G1929" s="50" t="s">
        <v>29</v>
      </c>
      <c r="H1929" s="50" t="s">
        <v>4028</v>
      </c>
      <c r="I1929" s="58">
        <v>45310</v>
      </c>
      <c r="J1929" s="50" t="s">
        <v>2816</v>
      </c>
      <c r="K1929" s="59">
        <v>23500</v>
      </c>
      <c r="L1929" s="50" t="s">
        <v>37</v>
      </c>
      <c r="M1929" s="51" t="s">
        <v>2747</v>
      </c>
      <c r="N1929" s="50" t="s">
        <v>29</v>
      </c>
      <c r="O1929" s="50" t="s">
        <v>32</v>
      </c>
      <c r="P1929" s="50" t="s">
        <v>32</v>
      </c>
      <c r="Q1929" s="50" t="s">
        <v>29</v>
      </c>
      <c r="R1929" s="50" t="s">
        <v>29</v>
      </c>
      <c r="S1929" s="50" t="s">
        <v>2751</v>
      </c>
      <c r="T1929" s="50" t="s">
        <v>2255</v>
      </c>
      <c r="U1929" s="50" t="s">
        <v>30</v>
      </c>
      <c r="V1929" s="50" t="str">
        <f>VLOOKUP(A1929,Register!$D$2:$N$1317,11,0)</f>
        <v>CWIP - CANE YARD ROAD &amp; DRAIN WORK</v>
      </c>
      <c r="W1929" s="50" t="s">
        <v>4093</v>
      </c>
      <c r="X1929" s="50" t="s">
        <v>2207</v>
      </c>
    </row>
    <row r="1930" spans="1:24" ht="14.1" customHeight="1" x14ac:dyDescent="0.25">
      <c r="A1930" s="50" t="str">
        <f t="shared" si="30"/>
        <v>9100000032-0</v>
      </c>
      <c r="B1930" s="57" t="s">
        <v>29</v>
      </c>
      <c r="C1930" s="50" t="s">
        <v>29</v>
      </c>
      <c r="D1930" s="50" t="s">
        <v>4092</v>
      </c>
      <c r="E1930" s="50" t="s">
        <v>2814</v>
      </c>
      <c r="F1930" s="50" t="s">
        <v>29</v>
      </c>
      <c r="G1930" s="50" t="s">
        <v>29</v>
      </c>
      <c r="H1930" s="50" t="s">
        <v>4028</v>
      </c>
      <c r="I1930" s="58">
        <v>45310</v>
      </c>
      <c r="J1930" s="50" t="s">
        <v>2816</v>
      </c>
      <c r="K1930" s="59">
        <v>23640</v>
      </c>
      <c r="L1930" s="50" t="s">
        <v>37</v>
      </c>
      <c r="M1930" s="51" t="s">
        <v>2747</v>
      </c>
      <c r="N1930" s="50" t="s">
        <v>29</v>
      </c>
      <c r="O1930" s="50" t="s">
        <v>32</v>
      </c>
      <c r="P1930" s="50" t="s">
        <v>32</v>
      </c>
      <c r="Q1930" s="50" t="s">
        <v>29</v>
      </c>
      <c r="R1930" s="50" t="s">
        <v>29</v>
      </c>
      <c r="S1930" s="50" t="s">
        <v>2751</v>
      </c>
      <c r="T1930" s="50" t="s">
        <v>2255</v>
      </c>
      <c r="U1930" s="50" t="s">
        <v>30</v>
      </c>
      <c r="V1930" s="50" t="str">
        <f>VLOOKUP(A1930,Register!$D$2:$N$1317,11,0)</f>
        <v>CWIP - CANE YARD ROAD &amp; DRAIN WORK</v>
      </c>
      <c r="W1930" s="50" t="s">
        <v>4093</v>
      </c>
      <c r="X1930" s="50" t="s">
        <v>2207</v>
      </c>
    </row>
    <row r="1931" spans="1:24" ht="14.1" customHeight="1" x14ac:dyDescent="0.25">
      <c r="A1931" s="50" t="str">
        <f t="shared" si="30"/>
        <v>9100000042-0</v>
      </c>
      <c r="B1931" s="57" t="s">
        <v>29</v>
      </c>
      <c r="C1931" s="50" t="s">
        <v>29</v>
      </c>
      <c r="D1931" s="50" t="s">
        <v>4094</v>
      </c>
      <c r="E1931" s="50" t="s">
        <v>2814</v>
      </c>
      <c r="F1931" s="50" t="s">
        <v>29</v>
      </c>
      <c r="G1931" s="50" t="s">
        <v>29</v>
      </c>
      <c r="H1931" s="50" t="s">
        <v>4028</v>
      </c>
      <c r="I1931" s="58">
        <v>45311</v>
      </c>
      <c r="J1931" s="50" t="s">
        <v>2816</v>
      </c>
      <c r="K1931" s="59">
        <v>1744.52</v>
      </c>
      <c r="L1931" s="50" t="s">
        <v>37</v>
      </c>
      <c r="M1931" s="51" t="s">
        <v>2747</v>
      </c>
      <c r="N1931" s="50" t="s">
        <v>29</v>
      </c>
      <c r="O1931" s="50" t="s">
        <v>32</v>
      </c>
      <c r="P1931" s="50" t="s">
        <v>32</v>
      </c>
      <c r="Q1931" s="50" t="s">
        <v>29</v>
      </c>
      <c r="R1931" s="50" t="s">
        <v>29</v>
      </c>
      <c r="S1931" s="50" t="s">
        <v>2751</v>
      </c>
      <c r="T1931" s="50" t="s">
        <v>2275</v>
      </c>
      <c r="U1931" s="50" t="s">
        <v>30</v>
      </c>
      <c r="V1931" s="50" t="str">
        <f>VLOOKUP(A1931,Register!$D$2:$N$1317,11,0)</f>
        <v>CWIP- Token Room</v>
      </c>
      <c r="W1931" s="50" t="s">
        <v>4095</v>
      </c>
      <c r="X1931" s="50" t="s">
        <v>2222</v>
      </c>
    </row>
    <row r="1932" spans="1:24" ht="14.1" customHeight="1" x14ac:dyDescent="0.25">
      <c r="A1932" s="50" t="str">
        <f t="shared" si="30"/>
        <v>9100000042-0</v>
      </c>
      <c r="B1932" s="57" t="s">
        <v>29</v>
      </c>
      <c r="C1932" s="50" t="s">
        <v>29</v>
      </c>
      <c r="D1932" s="50" t="s">
        <v>4094</v>
      </c>
      <c r="E1932" s="50" t="s">
        <v>2814</v>
      </c>
      <c r="F1932" s="50" t="s">
        <v>29</v>
      </c>
      <c r="G1932" s="50" t="s">
        <v>29</v>
      </c>
      <c r="H1932" s="50" t="s">
        <v>4028</v>
      </c>
      <c r="I1932" s="58">
        <v>45311</v>
      </c>
      <c r="J1932" s="50" t="s">
        <v>2816</v>
      </c>
      <c r="K1932" s="59">
        <v>9056.74</v>
      </c>
      <c r="L1932" s="50" t="s">
        <v>37</v>
      </c>
      <c r="M1932" s="51" t="s">
        <v>2747</v>
      </c>
      <c r="N1932" s="50" t="s">
        <v>29</v>
      </c>
      <c r="O1932" s="50" t="s">
        <v>32</v>
      </c>
      <c r="P1932" s="50" t="s">
        <v>32</v>
      </c>
      <c r="Q1932" s="50" t="s">
        <v>29</v>
      </c>
      <c r="R1932" s="50" t="s">
        <v>29</v>
      </c>
      <c r="S1932" s="50" t="s">
        <v>2751</v>
      </c>
      <c r="T1932" s="50" t="s">
        <v>2275</v>
      </c>
      <c r="U1932" s="50" t="s">
        <v>30</v>
      </c>
      <c r="V1932" s="50" t="str">
        <f>VLOOKUP(A1932,Register!$D$2:$N$1317,11,0)</f>
        <v>CWIP- Token Room</v>
      </c>
      <c r="W1932" s="50" t="s">
        <v>4095</v>
      </c>
      <c r="X1932" s="50" t="s">
        <v>2222</v>
      </c>
    </row>
    <row r="1933" spans="1:24" ht="14.1" customHeight="1" x14ac:dyDescent="0.25">
      <c r="A1933" s="50" t="str">
        <f t="shared" si="30"/>
        <v>9100000042-0</v>
      </c>
      <c r="B1933" s="57" t="s">
        <v>29</v>
      </c>
      <c r="C1933" s="50" t="s">
        <v>29</v>
      </c>
      <c r="D1933" s="50" t="s">
        <v>4094</v>
      </c>
      <c r="E1933" s="50" t="s">
        <v>2814</v>
      </c>
      <c r="F1933" s="50" t="s">
        <v>29</v>
      </c>
      <c r="G1933" s="50" t="s">
        <v>29</v>
      </c>
      <c r="H1933" s="50" t="s">
        <v>4028</v>
      </c>
      <c r="I1933" s="58">
        <v>45311</v>
      </c>
      <c r="J1933" s="50" t="s">
        <v>2816</v>
      </c>
      <c r="K1933" s="59">
        <v>27516.560000000001</v>
      </c>
      <c r="L1933" s="50" t="s">
        <v>37</v>
      </c>
      <c r="M1933" s="51" t="s">
        <v>2747</v>
      </c>
      <c r="N1933" s="50" t="s">
        <v>29</v>
      </c>
      <c r="O1933" s="50" t="s">
        <v>32</v>
      </c>
      <c r="P1933" s="50" t="s">
        <v>32</v>
      </c>
      <c r="Q1933" s="50" t="s">
        <v>29</v>
      </c>
      <c r="R1933" s="50" t="s">
        <v>29</v>
      </c>
      <c r="S1933" s="50" t="s">
        <v>2751</v>
      </c>
      <c r="T1933" s="50" t="s">
        <v>2275</v>
      </c>
      <c r="U1933" s="50" t="s">
        <v>30</v>
      </c>
      <c r="V1933" s="50" t="str">
        <f>VLOOKUP(A1933,Register!$D$2:$N$1317,11,0)</f>
        <v>CWIP- Token Room</v>
      </c>
      <c r="W1933" s="50" t="s">
        <v>4095</v>
      </c>
      <c r="X1933" s="50" t="s">
        <v>2222</v>
      </c>
    </row>
    <row r="1934" spans="1:24" ht="14.1" customHeight="1" x14ac:dyDescent="0.25">
      <c r="A1934" s="50" t="str">
        <f t="shared" si="30"/>
        <v>9100000042-0</v>
      </c>
      <c r="B1934" s="57" t="s">
        <v>29</v>
      </c>
      <c r="C1934" s="50" t="s">
        <v>29</v>
      </c>
      <c r="D1934" s="50" t="s">
        <v>4094</v>
      </c>
      <c r="E1934" s="50" t="s">
        <v>2814</v>
      </c>
      <c r="F1934" s="50" t="s">
        <v>29</v>
      </c>
      <c r="G1934" s="50" t="s">
        <v>29</v>
      </c>
      <c r="H1934" s="50" t="s">
        <v>4028</v>
      </c>
      <c r="I1934" s="58">
        <v>45311</v>
      </c>
      <c r="J1934" s="50" t="s">
        <v>2816</v>
      </c>
      <c r="K1934" s="59">
        <v>3964.8</v>
      </c>
      <c r="L1934" s="50" t="s">
        <v>37</v>
      </c>
      <c r="M1934" s="51" t="s">
        <v>2747</v>
      </c>
      <c r="N1934" s="50" t="s">
        <v>29</v>
      </c>
      <c r="O1934" s="50" t="s">
        <v>32</v>
      </c>
      <c r="P1934" s="50" t="s">
        <v>32</v>
      </c>
      <c r="Q1934" s="50" t="s">
        <v>29</v>
      </c>
      <c r="R1934" s="50" t="s">
        <v>29</v>
      </c>
      <c r="S1934" s="50" t="s">
        <v>2751</v>
      </c>
      <c r="T1934" s="50" t="s">
        <v>2275</v>
      </c>
      <c r="U1934" s="50" t="s">
        <v>30</v>
      </c>
      <c r="V1934" s="50" t="str">
        <f>VLOOKUP(A1934,Register!$D$2:$N$1317,11,0)</f>
        <v>CWIP- Token Room</v>
      </c>
      <c r="W1934" s="50" t="s">
        <v>4095</v>
      </c>
      <c r="X1934" s="50" t="s">
        <v>2222</v>
      </c>
    </row>
    <row r="1935" spans="1:24" ht="14.1" customHeight="1" x14ac:dyDescent="0.25">
      <c r="A1935" s="50" t="str">
        <f t="shared" si="30"/>
        <v>9100000042-0</v>
      </c>
      <c r="B1935" s="57" t="s">
        <v>29</v>
      </c>
      <c r="C1935" s="50" t="s">
        <v>29</v>
      </c>
      <c r="D1935" s="50" t="s">
        <v>4094</v>
      </c>
      <c r="E1935" s="50" t="s">
        <v>2814</v>
      </c>
      <c r="F1935" s="50" t="s">
        <v>29</v>
      </c>
      <c r="G1935" s="50" t="s">
        <v>29</v>
      </c>
      <c r="H1935" s="50" t="s">
        <v>4028</v>
      </c>
      <c r="I1935" s="58">
        <v>45311</v>
      </c>
      <c r="J1935" s="50" t="s">
        <v>2816</v>
      </c>
      <c r="K1935" s="59">
        <v>53515.27</v>
      </c>
      <c r="L1935" s="50" t="s">
        <v>37</v>
      </c>
      <c r="M1935" s="51" t="s">
        <v>2747</v>
      </c>
      <c r="N1935" s="50" t="s">
        <v>29</v>
      </c>
      <c r="O1935" s="50" t="s">
        <v>32</v>
      </c>
      <c r="P1935" s="50" t="s">
        <v>32</v>
      </c>
      <c r="Q1935" s="50" t="s">
        <v>29</v>
      </c>
      <c r="R1935" s="50" t="s">
        <v>29</v>
      </c>
      <c r="S1935" s="50" t="s">
        <v>2751</v>
      </c>
      <c r="T1935" s="50" t="s">
        <v>2275</v>
      </c>
      <c r="U1935" s="50" t="s">
        <v>30</v>
      </c>
      <c r="V1935" s="50" t="str">
        <f>VLOOKUP(A1935,Register!$D$2:$N$1317,11,0)</f>
        <v>CWIP- Token Room</v>
      </c>
      <c r="W1935" s="50" t="s">
        <v>4095</v>
      </c>
      <c r="X1935" s="50" t="s">
        <v>2222</v>
      </c>
    </row>
    <row r="1936" spans="1:24" ht="14.1" customHeight="1" x14ac:dyDescent="0.25">
      <c r="A1936" s="50" t="str">
        <f t="shared" si="30"/>
        <v>9100000042-0</v>
      </c>
      <c r="B1936" s="57" t="s">
        <v>29</v>
      </c>
      <c r="C1936" s="50" t="s">
        <v>29</v>
      </c>
      <c r="D1936" s="50" t="s">
        <v>4094</v>
      </c>
      <c r="E1936" s="50" t="s">
        <v>2814</v>
      </c>
      <c r="F1936" s="50" t="s">
        <v>29</v>
      </c>
      <c r="G1936" s="50" t="s">
        <v>29</v>
      </c>
      <c r="H1936" s="50" t="s">
        <v>4028</v>
      </c>
      <c r="I1936" s="58">
        <v>45311</v>
      </c>
      <c r="J1936" s="50" t="s">
        <v>2816</v>
      </c>
      <c r="K1936" s="59">
        <v>31779.5</v>
      </c>
      <c r="L1936" s="50" t="s">
        <v>37</v>
      </c>
      <c r="M1936" s="51" t="s">
        <v>2747</v>
      </c>
      <c r="N1936" s="50" t="s">
        <v>29</v>
      </c>
      <c r="O1936" s="50" t="s">
        <v>32</v>
      </c>
      <c r="P1936" s="50" t="s">
        <v>32</v>
      </c>
      <c r="Q1936" s="50" t="s">
        <v>29</v>
      </c>
      <c r="R1936" s="50" t="s">
        <v>29</v>
      </c>
      <c r="S1936" s="50" t="s">
        <v>2751</v>
      </c>
      <c r="T1936" s="50" t="s">
        <v>2275</v>
      </c>
      <c r="U1936" s="50" t="s">
        <v>30</v>
      </c>
      <c r="V1936" s="50" t="str">
        <f>VLOOKUP(A1936,Register!$D$2:$N$1317,11,0)</f>
        <v>CWIP- Token Room</v>
      </c>
      <c r="W1936" s="50" t="s">
        <v>4095</v>
      </c>
      <c r="X1936" s="50" t="s">
        <v>2222</v>
      </c>
    </row>
    <row r="1937" spans="1:24" ht="14.1" customHeight="1" x14ac:dyDescent="0.25">
      <c r="A1937" s="50" t="str">
        <f t="shared" si="30"/>
        <v>9100000042-0</v>
      </c>
      <c r="B1937" s="57" t="s">
        <v>29</v>
      </c>
      <c r="C1937" s="50" t="s">
        <v>29</v>
      </c>
      <c r="D1937" s="50" t="s">
        <v>4094</v>
      </c>
      <c r="E1937" s="50" t="s">
        <v>2814</v>
      </c>
      <c r="F1937" s="50" t="s">
        <v>29</v>
      </c>
      <c r="G1937" s="50" t="s">
        <v>29</v>
      </c>
      <c r="H1937" s="50" t="s">
        <v>4028</v>
      </c>
      <c r="I1937" s="58">
        <v>45311</v>
      </c>
      <c r="J1937" s="50" t="s">
        <v>2816</v>
      </c>
      <c r="K1937" s="59">
        <v>4830.37</v>
      </c>
      <c r="L1937" s="50" t="s">
        <v>37</v>
      </c>
      <c r="M1937" s="51" t="s">
        <v>2747</v>
      </c>
      <c r="N1937" s="50" t="s">
        <v>29</v>
      </c>
      <c r="O1937" s="50" t="s">
        <v>32</v>
      </c>
      <c r="P1937" s="50" t="s">
        <v>32</v>
      </c>
      <c r="Q1937" s="50" t="s">
        <v>29</v>
      </c>
      <c r="R1937" s="50" t="s">
        <v>29</v>
      </c>
      <c r="S1937" s="50" t="s">
        <v>2751</v>
      </c>
      <c r="T1937" s="50" t="s">
        <v>2275</v>
      </c>
      <c r="U1937" s="50" t="s">
        <v>30</v>
      </c>
      <c r="V1937" s="50" t="str">
        <f>VLOOKUP(A1937,Register!$D$2:$N$1317,11,0)</f>
        <v>CWIP- Token Room</v>
      </c>
      <c r="W1937" s="50" t="s">
        <v>4095</v>
      </c>
      <c r="X1937" s="50" t="s">
        <v>2222</v>
      </c>
    </row>
    <row r="1938" spans="1:24" ht="14.1" customHeight="1" x14ac:dyDescent="0.25">
      <c r="A1938" s="50" t="str">
        <f t="shared" si="30"/>
        <v>9100000042-0</v>
      </c>
      <c r="B1938" s="57" t="s">
        <v>29</v>
      </c>
      <c r="C1938" s="50" t="s">
        <v>29</v>
      </c>
      <c r="D1938" s="50" t="s">
        <v>4094</v>
      </c>
      <c r="E1938" s="50" t="s">
        <v>2814</v>
      </c>
      <c r="F1938" s="50" t="s">
        <v>29</v>
      </c>
      <c r="G1938" s="50" t="s">
        <v>29</v>
      </c>
      <c r="H1938" s="50" t="s">
        <v>4028</v>
      </c>
      <c r="I1938" s="58">
        <v>45311</v>
      </c>
      <c r="J1938" s="50" t="s">
        <v>2816</v>
      </c>
      <c r="K1938" s="59">
        <v>12953</v>
      </c>
      <c r="L1938" s="50" t="s">
        <v>37</v>
      </c>
      <c r="M1938" s="51" t="s">
        <v>2747</v>
      </c>
      <c r="N1938" s="50" t="s">
        <v>29</v>
      </c>
      <c r="O1938" s="50" t="s">
        <v>32</v>
      </c>
      <c r="P1938" s="50" t="s">
        <v>32</v>
      </c>
      <c r="Q1938" s="50" t="s">
        <v>29</v>
      </c>
      <c r="R1938" s="50" t="s">
        <v>29</v>
      </c>
      <c r="S1938" s="50" t="s">
        <v>2751</v>
      </c>
      <c r="T1938" s="50" t="s">
        <v>2275</v>
      </c>
      <c r="U1938" s="50" t="s">
        <v>30</v>
      </c>
      <c r="V1938" s="50" t="str">
        <f>VLOOKUP(A1938,Register!$D$2:$N$1317,11,0)</f>
        <v>CWIP- Token Room</v>
      </c>
      <c r="W1938" s="50" t="s">
        <v>4095</v>
      </c>
      <c r="X1938" s="50" t="s">
        <v>2222</v>
      </c>
    </row>
    <row r="1939" spans="1:24" ht="14.1" customHeight="1" x14ac:dyDescent="0.25">
      <c r="A1939" s="50" t="str">
        <f t="shared" si="30"/>
        <v>9100000042-0</v>
      </c>
      <c r="B1939" s="57" t="s">
        <v>29</v>
      </c>
      <c r="C1939" s="50" t="s">
        <v>29</v>
      </c>
      <c r="D1939" s="50" t="s">
        <v>4094</v>
      </c>
      <c r="E1939" s="50" t="s">
        <v>2814</v>
      </c>
      <c r="F1939" s="50" t="s">
        <v>29</v>
      </c>
      <c r="G1939" s="50" t="s">
        <v>29</v>
      </c>
      <c r="H1939" s="50" t="s">
        <v>4028</v>
      </c>
      <c r="I1939" s="58">
        <v>45311</v>
      </c>
      <c r="J1939" s="50" t="s">
        <v>2816</v>
      </c>
      <c r="K1939" s="59">
        <v>21113.06</v>
      </c>
      <c r="L1939" s="50" t="s">
        <v>37</v>
      </c>
      <c r="M1939" s="51" t="s">
        <v>2747</v>
      </c>
      <c r="N1939" s="50" t="s">
        <v>29</v>
      </c>
      <c r="O1939" s="50" t="s">
        <v>32</v>
      </c>
      <c r="P1939" s="50" t="s">
        <v>32</v>
      </c>
      <c r="Q1939" s="50" t="s">
        <v>29</v>
      </c>
      <c r="R1939" s="50" t="s">
        <v>29</v>
      </c>
      <c r="S1939" s="50" t="s">
        <v>2751</v>
      </c>
      <c r="T1939" s="50" t="s">
        <v>2275</v>
      </c>
      <c r="U1939" s="50" t="s">
        <v>30</v>
      </c>
      <c r="V1939" s="50" t="str">
        <f>VLOOKUP(A1939,Register!$D$2:$N$1317,11,0)</f>
        <v>CWIP- Token Room</v>
      </c>
      <c r="W1939" s="50" t="s">
        <v>4095</v>
      </c>
      <c r="X1939" s="50" t="s">
        <v>2222</v>
      </c>
    </row>
    <row r="1940" spans="1:24" ht="14.1" customHeight="1" x14ac:dyDescent="0.25">
      <c r="A1940" s="50" t="str">
        <f t="shared" si="30"/>
        <v>9100000042-0</v>
      </c>
      <c r="B1940" s="57" t="s">
        <v>29</v>
      </c>
      <c r="C1940" s="50" t="s">
        <v>29</v>
      </c>
      <c r="D1940" s="50" t="s">
        <v>4094</v>
      </c>
      <c r="E1940" s="50" t="s">
        <v>2814</v>
      </c>
      <c r="F1940" s="50" t="s">
        <v>29</v>
      </c>
      <c r="G1940" s="50" t="s">
        <v>29</v>
      </c>
      <c r="H1940" s="50" t="s">
        <v>4028</v>
      </c>
      <c r="I1940" s="58">
        <v>45311</v>
      </c>
      <c r="J1940" s="50" t="s">
        <v>2816</v>
      </c>
      <c r="K1940" s="59">
        <v>1473.97</v>
      </c>
      <c r="L1940" s="50" t="s">
        <v>37</v>
      </c>
      <c r="M1940" s="51" t="s">
        <v>2747</v>
      </c>
      <c r="N1940" s="50" t="s">
        <v>29</v>
      </c>
      <c r="O1940" s="50" t="s">
        <v>32</v>
      </c>
      <c r="P1940" s="50" t="s">
        <v>32</v>
      </c>
      <c r="Q1940" s="50" t="s">
        <v>29</v>
      </c>
      <c r="R1940" s="50" t="s">
        <v>29</v>
      </c>
      <c r="S1940" s="50" t="s">
        <v>2751</v>
      </c>
      <c r="T1940" s="50" t="s">
        <v>2275</v>
      </c>
      <c r="U1940" s="50" t="s">
        <v>30</v>
      </c>
      <c r="V1940" s="50" t="str">
        <f>VLOOKUP(A1940,Register!$D$2:$N$1317,11,0)</f>
        <v>CWIP- Token Room</v>
      </c>
      <c r="W1940" s="50" t="s">
        <v>4095</v>
      </c>
      <c r="X1940" s="50" t="s">
        <v>2222</v>
      </c>
    </row>
    <row r="1941" spans="1:24" ht="14.1" customHeight="1" x14ac:dyDescent="0.25">
      <c r="A1941" s="50" t="str">
        <f t="shared" si="30"/>
        <v>9100000042-0</v>
      </c>
      <c r="B1941" s="57" t="s">
        <v>29</v>
      </c>
      <c r="C1941" s="50" t="s">
        <v>29</v>
      </c>
      <c r="D1941" s="50" t="s">
        <v>4094</v>
      </c>
      <c r="E1941" s="50" t="s">
        <v>2814</v>
      </c>
      <c r="F1941" s="50" t="s">
        <v>29</v>
      </c>
      <c r="G1941" s="50" t="s">
        <v>29</v>
      </c>
      <c r="H1941" s="50" t="s">
        <v>4028</v>
      </c>
      <c r="I1941" s="58">
        <v>45311</v>
      </c>
      <c r="J1941" s="50" t="s">
        <v>2816</v>
      </c>
      <c r="K1941" s="59">
        <v>734.32</v>
      </c>
      <c r="L1941" s="50" t="s">
        <v>37</v>
      </c>
      <c r="M1941" s="51" t="s">
        <v>2747</v>
      </c>
      <c r="N1941" s="50" t="s">
        <v>29</v>
      </c>
      <c r="O1941" s="50" t="s">
        <v>32</v>
      </c>
      <c r="P1941" s="50" t="s">
        <v>32</v>
      </c>
      <c r="Q1941" s="50" t="s">
        <v>29</v>
      </c>
      <c r="R1941" s="50" t="s">
        <v>29</v>
      </c>
      <c r="S1941" s="50" t="s">
        <v>2751</v>
      </c>
      <c r="T1941" s="50" t="s">
        <v>2275</v>
      </c>
      <c r="U1941" s="50" t="s">
        <v>30</v>
      </c>
      <c r="V1941" s="50" t="str">
        <f>VLOOKUP(A1941,Register!$D$2:$N$1317,11,0)</f>
        <v>CWIP- Token Room</v>
      </c>
      <c r="W1941" s="50" t="s">
        <v>4095</v>
      </c>
      <c r="X1941" s="50" t="s">
        <v>2222</v>
      </c>
    </row>
    <row r="1942" spans="1:24" ht="14.1" customHeight="1" x14ac:dyDescent="0.25">
      <c r="A1942" s="50" t="str">
        <f t="shared" si="30"/>
        <v>9100000042-0</v>
      </c>
      <c r="B1942" s="57" t="s">
        <v>29</v>
      </c>
      <c r="C1942" s="50" t="s">
        <v>29</v>
      </c>
      <c r="D1942" s="50" t="s">
        <v>4094</v>
      </c>
      <c r="E1942" s="50" t="s">
        <v>2814</v>
      </c>
      <c r="F1942" s="50" t="s">
        <v>29</v>
      </c>
      <c r="G1942" s="50" t="s">
        <v>29</v>
      </c>
      <c r="H1942" s="50" t="s">
        <v>4028</v>
      </c>
      <c r="I1942" s="58">
        <v>45311</v>
      </c>
      <c r="J1942" s="50" t="s">
        <v>2816</v>
      </c>
      <c r="K1942" s="59">
        <v>3504.6</v>
      </c>
      <c r="L1942" s="50" t="s">
        <v>37</v>
      </c>
      <c r="M1942" s="51" t="s">
        <v>2747</v>
      </c>
      <c r="N1942" s="50" t="s">
        <v>29</v>
      </c>
      <c r="O1942" s="50" t="s">
        <v>32</v>
      </c>
      <c r="P1942" s="50" t="s">
        <v>32</v>
      </c>
      <c r="Q1942" s="50" t="s">
        <v>29</v>
      </c>
      <c r="R1942" s="50" t="s">
        <v>29</v>
      </c>
      <c r="S1942" s="50" t="s">
        <v>2751</v>
      </c>
      <c r="T1942" s="50" t="s">
        <v>2275</v>
      </c>
      <c r="U1942" s="50" t="s">
        <v>30</v>
      </c>
      <c r="V1942" s="50" t="str">
        <f>VLOOKUP(A1942,Register!$D$2:$N$1317,11,0)</f>
        <v>CWIP- Token Room</v>
      </c>
      <c r="W1942" s="50" t="s">
        <v>4095</v>
      </c>
      <c r="X1942" s="50" t="s">
        <v>2222</v>
      </c>
    </row>
    <row r="1943" spans="1:24" ht="14.1" customHeight="1" x14ac:dyDescent="0.25">
      <c r="A1943" s="50" t="str">
        <f t="shared" si="30"/>
        <v>9100000042-0</v>
      </c>
      <c r="B1943" s="57" t="s">
        <v>29</v>
      </c>
      <c r="C1943" s="50" t="s">
        <v>29</v>
      </c>
      <c r="D1943" s="50" t="s">
        <v>4094</v>
      </c>
      <c r="E1943" s="50" t="s">
        <v>2814</v>
      </c>
      <c r="F1943" s="50" t="s">
        <v>29</v>
      </c>
      <c r="G1943" s="50" t="s">
        <v>29</v>
      </c>
      <c r="H1943" s="50" t="s">
        <v>4028</v>
      </c>
      <c r="I1943" s="58">
        <v>45311</v>
      </c>
      <c r="J1943" s="50" t="s">
        <v>2816</v>
      </c>
      <c r="K1943" s="59">
        <v>1083.24</v>
      </c>
      <c r="L1943" s="50" t="s">
        <v>37</v>
      </c>
      <c r="M1943" s="51" t="s">
        <v>2747</v>
      </c>
      <c r="N1943" s="50" t="s">
        <v>29</v>
      </c>
      <c r="O1943" s="50" t="s">
        <v>32</v>
      </c>
      <c r="P1943" s="50" t="s">
        <v>32</v>
      </c>
      <c r="Q1943" s="50" t="s">
        <v>29</v>
      </c>
      <c r="R1943" s="50" t="s">
        <v>29</v>
      </c>
      <c r="S1943" s="50" t="s">
        <v>2751</v>
      </c>
      <c r="T1943" s="50" t="s">
        <v>2275</v>
      </c>
      <c r="U1943" s="50" t="s">
        <v>30</v>
      </c>
      <c r="V1943" s="50" t="str">
        <f>VLOOKUP(A1943,Register!$D$2:$N$1317,11,0)</f>
        <v>CWIP- Token Room</v>
      </c>
      <c r="W1943" s="50" t="s">
        <v>4095</v>
      </c>
      <c r="X1943" s="50" t="s">
        <v>2222</v>
      </c>
    </row>
    <row r="1944" spans="1:24" ht="14.1" customHeight="1" x14ac:dyDescent="0.25">
      <c r="A1944" s="50" t="str">
        <f t="shared" si="30"/>
        <v>9100000042-0</v>
      </c>
      <c r="B1944" s="57" t="s">
        <v>29</v>
      </c>
      <c r="C1944" s="50" t="s">
        <v>29</v>
      </c>
      <c r="D1944" s="50" t="s">
        <v>4094</v>
      </c>
      <c r="E1944" s="50" t="s">
        <v>2814</v>
      </c>
      <c r="F1944" s="50" t="s">
        <v>29</v>
      </c>
      <c r="G1944" s="50" t="s">
        <v>29</v>
      </c>
      <c r="H1944" s="50" t="s">
        <v>4028</v>
      </c>
      <c r="I1944" s="58">
        <v>45311</v>
      </c>
      <c r="J1944" s="50" t="s">
        <v>2816</v>
      </c>
      <c r="K1944" s="59">
        <v>724.8</v>
      </c>
      <c r="L1944" s="50" t="s">
        <v>37</v>
      </c>
      <c r="M1944" s="51" t="s">
        <v>2747</v>
      </c>
      <c r="N1944" s="50" t="s">
        <v>29</v>
      </c>
      <c r="O1944" s="50" t="s">
        <v>32</v>
      </c>
      <c r="P1944" s="50" t="s">
        <v>32</v>
      </c>
      <c r="Q1944" s="50" t="s">
        <v>29</v>
      </c>
      <c r="R1944" s="50" t="s">
        <v>29</v>
      </c>
      <c r="S1944" s="50" t="s">
        <v>2751</v>
      </c>
      <c r="T1944" s="50" t="s">
        <v>2275</v>
      </c>
      <c r="U1944" s="50" t="s">
        <v>30</v>
      </c>
      <c r="V1944" s="50" t="str">
        <f>VLOOKUP(A1944,Register!$D$2:$N$1317,11,0)</f>
        <v>CWIP- Token Room</v>
      </c>
      <c r="W1944" s="50" t="s">
        <v>4095</v>
      </c>
      <c r="X1944" s="50" t="s">
        <v>2222</v>
      </c>
    </row>
    <row r="1945" spans="1:24" ht="14.1" customHeight="1" x14ac:dyDescent="0.25">
      <c r="A1945" s="50" t="str">
        <f t="shared" si="30"/>
        <v>9100000042-0</v>
      </c>
      <c r="B1945" s="57" t="s">
        <v>29</v>
      </c>
      <c r="C1945" s="50" t="s">
        <v>29</v>
      </c>
      <c r="D1945" s="50" t="s">
        <v>4094</v>
      </c>
      <c r="E1945" s="50" t="s">
        <v>2814</v>
      </c>
      <c r="F1945" s="50" t="s">
        <v>29</v>
      </c>
      <c r="G1945" s="50" t="s">
        <v>29</v>
      </c>
      <c r="H1945" s="50" t="s">
        <v>4028</v>
      </c>
      <c r="I1945" s="58">
        <v>45311</v>
      </c>
      <c r="J1945" s="50" t="s">
        <v>2816</v>
      </c>
      <c r="K1945" s="59">
        <v>1808.52</v>
      </c>
      <c r="L1945" s="50" t="s">
        <v>37</v>
      </c>
      <c r="M1945" s="51" t="s">
        <v>2747</v>
      </c>
      <c r="N1945" s="50" t="s">
        <v>29</v>
      </c>
      <c r="O1945" s="50" t="s">
        <v>32</v>
      </c>
      <c r="P1945" s="50" t="s">
        <v>32</v>
      </c>
      <c r="Q1945" s="50" t="s">
        <v>29</v>
      </c>
      <c r="R1945" s="50" t="s">
        <v>29</v>
      </c>
      <c r="S1945" s="50" t="s">
        <v>2751</v>
      </c>
      <c r="T1945" s="50" t="s">
        <v>2275</v>
      </c>
      <c r="U1945" s="50" t="s">
        <v>30</v>
      </c>
      <c r="V1945" s="50" t="str">
        <f>VLOOKUP(A1945,Register!$D$2:$N$1317,11,0)</f>
        <v>CWIP- Token Room</v>
      </c>
      <c r="W1945" s="50" t="s">
        <v>4095</v>
      </c>
      <c r="X1945" s="50" t="s">
        <v>2222</v>
      </c>
    </row>
    <row r="1946" spans="1:24" ht="14.1" customHeight="1" x14ac:dyDescent="0.25">
      <c r="A1946" s="50" t="str">
        <f t="shared" si="30"/>
        <v>9100000041-0</v>
      </c>
      <c r="B1946" s="57" t="s">
        <v>29</v>
      </c>
      <c r="C1946" s="50" t="s">
        <v>29</v>
      </c>
      <c r="D1946" s="50" t="s">
        <v>4096</v>
      </c>
      <c r="E1946" s="50" t="s">
        <v>2814</v>
      </c>
      <c r="F1946" s="50" t="s">
        <v>29</v>
      </c>
      <c r="G1946" s="50" t="s">
        <v>29</v>
      </c>
      <c r="H1946" s="50" t="s">
        <v>4028</v>
      </c>
      <c r="I1946" s="58">
        <v>45306</v>
      </c>
      <c r="J1946" s="50" t="s">
        <v>2816</v>
      </c>
      <c r="K1946" s="59">
        <v>10096.36</v>
      </c>
      <c r="L1946" s="50" t="s">
        <v>37</v>
      </c>
      <c r="M1946" s="51" t="s">
        <v>2747</v>
      </c>
      <c r="N1946" s="50" t="s">
        <v>29</v>
      </c>
      <c r="O1946" s="50" t="s">
        <v>32</v>
      </c>
      <c r="P1946" s="50" t="s">
        <v>32</v>
      </c>
      <c r="Q1946" s="50" t="s">
        <v>29</v>
      </c>
      <c r="R1946" s="50" t="s">
        <v>29</v>
      </c>
      <c r="S1946" s="50" t="s">
        <v>2751</v>
      </c>
      <c r="T1946" s="50" t="s">
        <v>2273</v>
      </c>
      <c r="U1946" s="50" t="s">
        <v>30</v>
      </c>
      <c r="V1946" s="50" t="str">
        <f>VLOOKUP(A1946,Register!$D$2:$N$1317,11,0)</f>
        <v>Dormitory G+3</v>
      </c>
      <c r="W1946" s="50" t="s">
        <v>4097</v>
      </c>
      <c r="X1946" s="50" t="s">
        <v>2286</v>
      </c>
    </row>
    <row r="1947" spans="1:24" ht="14.1" customHeight="1" x14ac:dyDescent="0.25">
      <c r="A1947" s="50" t="str">
        <f t="shared" si="30"/>
        <v>9100000041-0</v>
      </c>
      <c r="B1947" s="57" t="s">
        <v>29</v>
      </c>
      <c r="C1947" s="50" t="s">
        <v>29</v>
      </c>
      <c r="D1947" s="50" t="s">
        <v>4096</v>
      </c>
      <c r="E1947" s="50" t="s">
        <v>2814</v>
      </c>
      <c r="F1947" s="50" t="s">
        <v>29</v>
      </c>
      <c r="G1947" s="50" t="s">
        <v>29</v>
      </c>
      <c r="H1947" s="50" t="s">
        <v>4028</v>
      </c>
      <c r="I1947" s="58">
        <v>45306</v>
      </c>
      <c r="J1947" s="50" t="s">
        <v>2816</v>
      </c>
      <c r="K1947" s="59">
        <v>14158.51</v>
      </c>
      <c r="L1947" s="50" t="s">
        <v>37</v>
      </c>
      <c r="M1947" s="51" t="s">
        <v>2747</v>
      </c>
      <c r="N1947" s="50" t="s">
        <v>29</v>
      </c>
      <c r="O1947" s="50" t="s">
        <v>32</v>
      </c>
      <c r="P1947" s="50" t="s">
        <v>32</v>
      </c>
      <c r="Q1947" s="50" t="s">
        <v>29</v>
      </c>
      <c r="R1947" s="50" t="s">
        <v>29</v>
      </c>
      <c r="S1947" s="50" t="s">
        <v>2751</v>
      </c>
      <c r="T1947" s="50" t="s">
        <v>2273</v>
      </c>
      <c r="U1947" s="50" t="s">
        <v>30</v>
      </c>
      <c r="V1947" s="50" t="str">
        <f>VLOOKUP(A1947,Register!$D$2:$N$1317,11,0)</f>
        <v>Dormitory G+3</v>
      </c>
      <c r="W1947" s="50" t="s">
        <v>4097</v>
      </c>
      <c r="X1947" s="50" t="s">
        <v>2286</v>
      </c>
    </row>
    <row r="1948" spans="1:24" ht="14.1" customHeight="1" x14ac:dyDescent="0.25">
      <c r="A1948" s="50" t="str">
        <f t="shared" si="30"/>
        <v>9100000041-0</v>
      </c>
      <c r="B1948" s="57" t="s">
        <v>29</v>
      </c>
      <c r="C1948" s="50" t="s">
        <v>29</v>
      </c>
      <c r="D1948" s="50" t="s">
        <v>4096</v>
      </c>
      <c r="E1948" s="50" t="s">
        <v>2814</v>
      </c>
      <c r="F1948" s="50" t="s">
        <v>29</v>
      </c>
      <c r="G1948" s="50" t="s">
        <v>29</v>
      </c>
      <c r="H1948" s="50" t="s">
        <v>4028</v>
      </c>
      <c r="I1948" s="58">
        <v>45306</v>
      </c>
      <c r="J1948" s="50" t="s">
        <v>2816</v>
      </c>
      <c r="K1948" s="59">
        <v>5738.04</v>
      </c>
      <c r="L1948" s="50" t="s">
        <v>37</v>
      </c>
      <c r="M1948" s="51" t="s">
        <v>2747</v>
      </c>
      <c r="N1948" s="50" t="s">
        <v>29</v>
      </c>
      <c r="O1948" s="50" t="s">
        <v>32</v>
      </c>
      <c r="P1948" s="50" t="s">
        <v>32</v>
      </c>
      <c r="Q1948" s="50" t="s">
        <v>29</v>
      </c>
      <c r="R1948" s="50" t="s">
        <v>29</v>
      </c>
      <c r="S1948" s="50" t="s">
        <v>2751</v>
      </c>
      <c r="T1948" s="50" t="s">
        <v>2273</v>
      </c>
      <c r="U1948" s="50" t="s">
        <v>30</v>
      </c>
      <c r="V1948" s="50" t="str">
        <f>VLOOKUP(A1948,Register!$D$2:$N$1317,11,0)</f>
        <v>Dormitory G+3</v>
      </c>
      <c r="W1948" s="50" t="s">
        <v>4097</v>
      </c>
      <c r="X1948" s="50" t="s">
        <v>2286</v>
      </c>
    </row>
    <row r="1949" spans="1:24" ht="14.1" customHeight="1" x14ac:dyDescent="0.25">
      <c r="A1949" s="50" t="str">
        <f t="shared" si="30"/>
        <v>9100000041-0</v>
      </c>
      <c r="B1949" s="57" t="s">
        <v>29</v>
      </c>
      <c r="C1949" s="50" t="s">
        <v>29</v>
      </c>
      <c r="D1949" s="50" t="s">
        <v>4096</v>
      </c>
      <c r="E1949" s="50" t="s">
        <v>2814</v>
      </c>
      <c r="F1949" s="50" t="s">
        <v>29</v>
      </c>
      <c r="G1949" s="50" t="s">
        <v>29</v>
      </c>
      <c r="H1949" s="50" t="s">
        <v>4028</v>
      </c>
      <c r="I1949" s="58">
        <v>45306</v>
      </c>
      <c r="J1949" s="50" t="s">
        <v>2816</v>
      </c>
      <c r="K1949" s="59">
        <v>26242.6</v>
      </c>
      <c r="L1949" s="50" t="s">
        <v>37</v>
      </c>
      <c r="M1949" s="51" t="s">
        <v>2747</v>
      </c>
      <c r="N1949" s="50" t="s">
        <v>29</v>
      </c>
      <c r="O1949" s="50" t="s">
        <v>32</v>
      </c>
      <c r="P1949" s="50" t="s">
        <v>32</v>
      </c>
      <c r="Q1949" s="50" t="s">
        <v>29</v>
      </c>
      <c r="R1949" s="50" t="s">
        <v>29</v>
      </c>
      <c r="S1949" s="50" t="s">
        <v>2751</v>
      </c>
      <c r="T1949" s="50" t="s">
        <v>2273</v>
      </c>
      <c r="U1949" s="50" t="s">
        <v>30</v>
      </c>
      <c r="V1949" s="50" t="str">
        <f>VLOOKUP(A1949,Register!$D$2:$N$1317,11,0)</f>
        <v>Dormitory G+3</v>
      </c>
      <c r="W1949" s="50" t="s">
        <v>4097</v>
      </c>
      <c r="X1949" s="50" t="s">
        <v>2286</v>
      </c>
    </row>
    <row r="1950" spans="1:24" ht="14.1" customHeight="1" x14ac:dyDescent="0.25">
      <c r="A1950" s="50" t="str">
        <f t="shared" si="30"/>
        <v>9100000041-0</v>
      </c>
      <c r="B1950" s="57" t="s">
        <v>29</v>
      </c>
      <c r="C1950" s="50" t="s">
        <v>29</v>
      </c>
      <c r="D1950" s="50" t="s">
        <v>4096</v>
      </c>
      <c r="E1950" s="50" t="s">
        <v>2814</v>
      </c>
      <c r="F1950" s="50" t="s">
        <v>29</v>
      </c>
      <c r="G1950" s="50" t="s">
        <v>29</v>
      </c>
      <c r="H1950" s="50" t="s">
        <v>4028</v>
      </c>
      <c r="I1950" s="58">
        <v>45306</v>
      </c>
      <c r="J1950" s="50" t="s">
        <v>2816</v>
      </c>
      <c r="K1950" s="59">
        <v>183.75</v>
      </c>
      <c r="L1950" s="50" t="s">
        <v>37</v>
      </c>
      <c r="M1950" s="51" t="s">
        <v>2747</v>
      </c>
      <c r="N1950" s="50" t="s">
        <v>29</v>
      </c>
      <c r="O1950" s="50" t="s">
        <v>32</v>
      </c>
      <c r="P1950" s="50" t="s">
        <v>32</v>
      </c>
      <c r="Q1950" s="50" t="s">
        <v>29</v>
      </c>
      <c r="R1950" s="50" t="s">
        <v>29</v>
      </c>
      <c r="S1950" s="50" t="s">
        <v>2751</v>
      </c>
      <c r="T1950" s="50" t="s">
        <v>2273</v>
      </c>
      <c r="U1950" s="50" t="s">
        <v>30</v>
      </c>
      <c r="V1950" s="50" t="str">
        <f>VLOOKUP(A1950,Register!$D$2:$N$1317,11,0)</f>
        <v>Dormitory G+3</v>
      </c>
      <c r="W1950" s="50" t="s">
        <v>4097</v>
      </c>
      <c r="X1950" s="50" t="s">
        <v>2286</v>
      </c>
    </row>
    <row r="1951" spans="1:24" ht="14.1" customHeight="1" x14ac:dyDescent="0.25">
      <c r="A1951" s="50" t="str">
        <f t="shared" si="30"/>
        <v>9100000012-0</v>
      </c>
      <c r="B1951" s="57" t="s">
        <v>29</v>
      </c>
      <c r="C1951" s="50" t="s">
        <v>29</v>
      </c>
      <c r="D1951" s="50" t="s">
        <v>4098</v>
      </c>
      <c r="E1951" s="50" t="s">
        <v>2814</v>
      </c>
      <c r="F1951" s="50" t="s">
        <v>29</v>
      </c>
      <c r="G1951" s="50" t="s">
        <v>29</v>
      </c>
      <c r="H1951" s="50" t="s">
        <v>4028</v>
      </c>
      <c r="I1951" s="58">
        <v>45306</v>
      </c>
      <c r="J1951" s="50" t="s">
        <v>2816</v>
      </c>
      <c r="K1951" s="59">
        <v>71337.66</v>
      </c>
      <c r="L1951" s="50" t="s">
        <v>37</v>
      </c>
      <c r="M1951" s="51" t="s">
        <v>2747</v>
      </c>
      <c r="N1951" s="50" t="s">
        <v>29</v>
      </c>
      <c r="O1951" s="50" t="s">
        <v>32</v>
      </c>
      <c r="P1951" s="50" t="s">
        <v>32</v>
      </c>
      <c r="Q1951" s="50" t="s">
        <v>29</v>
      </c>
      <c r="R1951" s="50" t="s">
        <v>29</v>
      </c>
      <c r="S1951" s="50" t="s">
        <v>2751</v>
      </c>
      <c r="T1951" s="50" t="s">
        <v>2205</v>
      </c>
      <c r="U1951" s="50" t="s">
        <v>30</v>
      </c>
      <c r="V1951" s="50" t="str">
        <f>VLOOKUP(A1951,Register!$D$2:$N$1317,11,0)</f>
        <v>CWIP- NEW BOUNDRY WALL</v>
      </c>
      <c r="W1951" s="50" t="s">
        <v>4099</v>
      </c>
      <c r="X1951" s="50" t="s">
        <v>2183</v>
      </c>
    </row>
    <row r="1952" spans="1:24" ht="14.1" customHeight="1" x14ac:dyDescent="0.25">
      <c r="A1952" s="50" t="str">
        <f t="shared" si="30"/>
        <v>9100000012-0</v>
      </c>
      <c r="B1952" s="57" t="s">
        <v>29</v>
      </c>
      <c r="C1952" s="50" t="s">
        <v>29</v>
      </c>
      <c r="D1952" s="50" t="s">
        <v>4098</v>
      </c>
      <c r="E1952" s="50" t="s">
        <v>2814</v>
      </c>
      <c r="F1952" s="50" t="s">
        <v>29</v>
      </c>
      <c r="G1952" s="50" t="s">
        <v>29</v>
      </c>
      <c r="H1952" s="50" t="s">
        <v>4028</v>
      </c>
      <c r="I1952" s="58">
        <v>45306</v>
      </c>
      <c r="J1952" s="50" t="s">
        <v>2816</v>
      </c>
      <c r="K1952" s="59">
        <v>22307.56</v>
      </c>
      <c r="L1952" s="50" t="s">
        <v>37</v>
      </c>
      <c r="M1952" s="51" t="s">
        <v>2747</v>
      </c>
      <c r="N1952" s="50" t="s">
        <v>29</v>
      </c>
      <c r="O1952" s="50" t="s">
        <v>32</v>
      </c>
      <c r="P1952" s="50" t="s">
        <v>32</v>
      </c>
      <c r="Q1952" s="50" t="s">
        <v>29</v>
      </c>
      <c r="R1952" s="50" t="s">
        <v>29</v>
      </c>
      <c r="S1952" s="50" t="s">
        <v>2751</v>
      </c>
      <c r="T1952" s="50" t="s">
        <v>2205</v>
      </c>
      <c r="U1952" s="50" t="s">
        <v>30</v>
      </c>
      <c r="V1952" s="50" t="str">
        <f>VLOOKUP(A1952,Register!$D$2:$N$1317,11,0)</f>
        <v>CWIP- NEW BOUNDRY WALL</v>
      </c>
      <c r="W1952" s="50" t="s">
        <v>4099</v>
      </c>
      <c r="X1952" s="50" t="s">
        <v>2183</v>
      </c>
    </row>
    <row r="1953" spans="1:24" ht="14.1" customHeight="1" x14ac:dyDescent="0.25">
      <c r="A1953" s="50" t="str">
        <f t="shared" si="30"/>
        <v>9100000012-0</v>
      </c>
      <c r="B1953" s="57" t="s">
        <v>29</v>
      </c>
      <c r="C1953" s="50" t="s">
        <v>29</v>
      </c>
      <c r="D1953" s="50" t="s">
        <v>4098</v>
      </c>
      <c r="E1953" s="50" t="s">
        <v>2814</v>
      </c>
      <c r="F1953" s="50" t="s">
        <v>29</v>
      </c>
      <c r="G1953" s="50" t="s">
        <v>29</v>
      </c>
      <c r="H1953" s="50" t="s">
        <v>4028</v>
      </c>
      <c r="I1953" s="58">
        <v>45306</v>
      </c>
      <c r="J1953" s="50" t="s">
        <v>2816</v>
      </c>
      <c r="K1953" s="59">
        <v>44156.1</v>
      </c>
      <c r="L1953" s="50" t="s">
        <v>37</v>
      </c>
      <c r="M1953" s="51" t="s">
        <v>2747</v>
      </c>
      <c r="N1953" s="50" t="s">
        <v>29</v>
      </c>
      <c r="O1953" s="50" t="s">
        <v>32</v>
      </c>
      <c r="P1953" s="50" t="s">
        <v>32</v>
      </c>
      <c r="Q1953" s="50" t="s">
        <v>29</v>
      </c>
      <c r="R1953" s="50" t="s">
        <v>29</v>
      </c>
      <c r="S1953" s="50" t="s">
        <v>2751</v>
      </c>
      <c r="T1953" s="50" t="s">
        <v>2205</v>
      </c>
      <c r="U1953" s="50" t="s">
        <v>30</v>
      </c>
      <c r="V1953" s="50" t="str">
        <f>VLOOKUP(A1953,Register!$D$2:$N$1317,11,0)</f>
        <v>CWIP- NEW BOUNDRY WALL</v>
      </c>
      <c r="W1953" s="50" t="s">
        <v>4099</v>
      </c>
      <c r="X1953" s="50" t="s">
        <v>2183</v>
      </c>
    </row>
    <row r="1954" spans="1:24" ht="14.1" customHeight="1" x14ac:dyDescent="0.25">
      <c r="A1954" s="50" t="str">
        <f t="shared" si="30"/>
        <v>9100000012-0</v>
      </c>
      <c r="B1954" s="57" t="s">
        <v>29</v>
      </c>
      <c r="C1954" s="50" t="s">
        <v>29</v>
      </c>
      <c r="D1954" s="50" t="s">
        <v>4098</v>
      </c>
      <c r="E1954" s="50" t="s">
        <v>2814</v>
      </c>
      <c r="F1954" s="50" t="s">
        <v>29</v>
      </c>
      <c r="G1954" s="50" t="s">
        <v>29</v>
      </c>
      <c r="H1954" s="50" t="s">
        <v>4028</v>
      </c>
      <c r="I1954" s="58">
        <v>45306</v>
      </c>
      <c r="J1954" s="50" t="s">
        <v>2816</v>
      </c>
      <c r="K1954" s="59">
        <v>7983.36</v>
      </c>
      <c r="L1954" s="50" t="s">
        <v>37</v>
      </c>
      <c r="M1954" s="51" t="s">
        <v>2747</v>
      </c>
      <c r="N1954" s="50" t="s">
        <v>29</v>
      </c>
      <c r="O1954" s="50" t="s">
        <v>32</v>
      </c>
      <c r="P1954" s="50" t="s">
        <v>32</v>
      </c>
      <c r="Q1954" s="50" t="s">
        <v>29</v>
      </c>
      <c r="R1954" s="50" t="s">
        <v>29</v>
      </c>
      <c r="S1954" s="50" t="s">
        <v>2751</v>
      </c>
      <c r="T1954" s="50" t="s">
        <v>2205</v>
      </c>
      <c r="U1954" s="50" t="s">
        <v>30</v>
      </c>
      <c r="V1954" s="50" t="str">
        <f>VLOOKUP(A1954,Register!$D$2:$N$1317,11,0)</f>
        <v>CWIP- NEW BOUNDRY WALL</v>
      </c>
      <c r="W1954" s="50" t="s">
        <v>4099</v>
      </c>
      <c r="X1954" s="50" t="s">
        <v>2183</v>
      </c>
    </row>
    <row r="1955" spans="1:24" ht="14.1" customHeight="1" x14ac:dyDescent="0.25">
      <c r="A1955" s="50" t="str">
        <f t="shared" si="30"/>
        <v>9100000012-0</v>
      </c>
      <c r="B1955" s="57" t="s">
        <v>29</v>
      </c>
      <c r="C1955" s="50" t="s">
        <v>29</v>
      </c>
      <c r="D1955" s="50" t="s">
        <v>4098</v>
      </c>
      <c r="E1955" s="50" t="s">
        <v>2814</v>
      </c>
      <c r="F1955" s="50" t="s">
        <v>29</v>
      </c>
      <c r="G1955" s="50" t="s">
        <v>29</v>
      </c>
      <c r="H1955" s="50" t="s">
        <v>4028</v>
      </c>
      <c r="I1955" s="58">
        <v>45306</v>
      </c>
      <c r="J1955" s="50" t="s">
        <v>2816</v>
      </c>
      <c r="K1955" s="59">
        <v>30852.9</v>
      </c>
      <c r="L1955" s="50" t="s">
        <v>37</v>
      </c>
      <c r="M1955" s="51" t="s">
        <v>2747</v>
      </c>
      <c r="N1955" s="50" t="s">
        <v>29</v>
      </c>
      <c r="O1955" s="50" t="s">
        <v>32</v>
      </c>
      <c r="P1955" s="50" t="s">
        <v>32</v>
      </c>
      <c r="Q1955" s="50" t="s">
        <v>29</v>
      </c>
      <c r="R1955" s="50" t="s">
        <v>29</v>
      </c>
      <c r="S1955" s="50" t="s">
        <v>2751</v>
      </c>
      <c r="T1955" s="50" t="s">
        <v>2205</v>
      </c>
      <c r="U1955" s="50" t="s">
        <v>30</v>
      </c>
      <c r="V1955" s="50" t="str">
        <f>VLOOKUP(A1955,Register!$D$2:$N$1317,11,0)</f>
        <v>CWIP- NEW BOUNDRY WALL</v>
      </c>
      <c r="W1955" s="50" t="s">
        <v>4099</v>
      </c>
      <c r="X1955" s="50" t="s">
        <v>2183</v>
      </c>
    </row>
    <row r="1956" spans="1:24" ht="14.1" customHeight="1" x14ac:dyDescent="0.25">
      <c r="A1956" s="50" t="str">
        <f t="shared" si="30"/>
        <v>9100000012-0</v>
      </c>
      <c r="B1956" s="57" t="s">
        <v>29</v>
      </c>
      <c r="C1956" s="50" t="s">
        <v>29</v>
      </c>
      <c r="D1956" s="50" t="s">
        <v>4098</v>
      </c>
      <c r="E1956" s="50" t="s">
        <v>2814</v>
      </c>
      <c r="F1956" s="50" t="s">
        <v>29</v>
      </c>
      <c r="G1956" s="50" t="s">
        <v>29</v>
      </c>
      <c r="H1956" s="50" t="s">
        <v>4028</v>
      </c>
      <c r="I1956" s="58">
        <v>45306</v>
      </c>
      <c r="J1956" s="50" t="s">
        <v>2816</v>
      </c>
      <c r="K1956" s="59">
        <v>607.6</v>
      </c>
      <c r="L1956" s="50" t="s">
        <v>37</v>
      </c>
      <c r="M1956" s="51" t="s">
        <v>2747</v>
      </c>
      <c r="N1956" s="50" t="s">
        <v>29</v>
      </c>
      <c r="O1956" s="50" t="s">
        <v>32</v>
      </c>
      <c r="P1956" s="50" t="s">
        <v>32</v>
      </c>
      <c r="Q1956" s="50" t="s">
        <v>29</v>
      </c>
      <c r="R1956" s="50" t="s">
        <v>29</v>
      </c>
      <c r="S1956" s="50" t="s">
        <v>2751</v>
      </c>
      <c r="T1956" s="50" t="s">
        <v>2205</v>
      </c>
      <c r="U1956" s="50" t="s">
        <v>30</v>
      </c>
      <c r="V1956" s="50" t="str">
        <f>VLOOKUP(A1956,Register!$D$2:$N$1317,11,0)</f>
        <v>CWIP- NEW BOUNDRY WALL</v>
      </c>
      <c r="W1956" s="50" t="s">
        <v>4099</v>
      </c>
      <c r="X1956" s="50" t="s">
        <v>2183</v>
      </c>
    </row>
    <row r="1957" spans="1:24" ht="14.1" customHeight="1" x14ac:dyDescent="0.25">
      <c r="A1957" s="50" t="str">
        <f t="shared" si="30"/>
        <v>9100000012-0</v>
      </c>
      <c r="B1957" s="57" t="s">
        <v>29</v>
      </c>
      <c r="C1957" s="50" t="s">
        <v>29</v>
      </c>
      <c r="D1957" s="50" t="s">
        <v>4098</v>
      </c>
      <c r="E1957" s="50" t="s">
        <v>2814</v>
      </c>
      <c r="F1957" s="50" t="s">
        <v>29</v>
      </c>
      <c r="G1957" s="50" t="s">
        <v>29</v>
      </c>
      <c r="H1957" s="50" t="s">
        <v>4028</v>
      </c>
      <c r="I1957" s="58">
        <v>45306</v>
      </c>
      <c r="J1957" s="50" t="s">
        <v>2816</v>
      </c>
      <c r="K1957" s="59">
        <v>1773</v>
      </c>
      <c r="L1957" s="50" t="s">
        <v>37</v>
      </c>
      <c r="M1957" s="51" t="s">
        <v>2747</v>
      </c>
      <c r="N1957" s="50" t="s">
        <v>29</v>
      </c>
      <c r="O1957" s="50" t="s">
        <v>32</v>
      </c>
      <c r="P1957" s="50" t="s">
        <v>32</v>
      </c>
      <c r="Q1957" s="50" t="s">
        <v>29</v>
      </c>
      <c r="R1957" s="50" t="s">
        <v>29</v>
      </c>
      <c r="S1957" s="50" t="s">
        <v>2751</v>
      </c>
      <c r="T1957" s="50" t="s">
        <v>2205</v>
      </c>
      <c r="U1957" s="50" t="s">
        <v>30</v>
      </c>
      <c r="V1957" s="50" t="str">
        <f>VLOOKUP(A1957,Register!$D$2:$N$1317,11,0)</f>
        <v>CWIP- NEW BOUNDRY WALL</v>
      </c>
      <c r="W1957" s="50" t="s">
        <v>4099</v>
      </c>
      <c r="X1957" s="50" t="s">
        <v>2183</v>
      </c>
    </row>
    <row r="1958" spans="1:24" ht="14.1" customHeight="1" x14ac:dyDescent="0.25">
      <c r="A1958" s="50" t="str">
        <f t="shared" si="30"/>
        <v>9100000012-0</v>
      </c>
      <c r="B1958" s="57" t="s">
        <v>29</v>
      </c>
      <c r="C1958" s="50" t="s">
        <v>29</v>
      </c>
      <c r="D1958" s="50" t="s">
        <v>4098</v>
      </c>
      <c r="E1958" s="50" t="s">
        <v>2814</v>
      </c>
      <c r="F1958" s="50" t="s">
        <v>29</v>
      </c>
      <c r="G1958" s="50" t="s">
        <v>29</v>
      </c>
      <c r="H1958" s="50" t="s">
        <v>4028</v>
      </c>
      <c r="I1958" s="58">
        <v>45306</v>
      </c>
      <c r="J1958" s="50" t="s">
        <v>2816</v>
      </c>
      <c r="K1958" s="59">
        <v>6600</v>
      </c>
      <c r="L1958" s="50" t="s">
        <v>37</v>
      </c>
      <c r="M1958" s="51" t="s">
        <v>2747</v>
      </c>
      <c r="N1958" s="50" t="s">
        <v>29</v>
      </c>
      <c r="O1958" s="50" t="s">
        <v>32</v>
      </c>
      <c r="P1958" s="50" t="s">
        <v>32</v>
      </c>
      <c r="Q1958" s="50" t="s">
        <v>29</v>
      </c>
      <c r="R1958" s="50" t="s">
        <v>29</v>
      </c>
      <c r="S1958" s="50" t="s">
        <v>2751</v>
      </c>
      <c r="T1958" s="50" t="s">
        <v>2205</v>
      </c>
      <c r="U1958" s="50" t="s">
        <v>30</v>
      </c>
      <c r="V1958" s="50" t="str">
        <f>VLOOKUP(A1958,Register!$D$2:$N$1317,11,0)</f>
        <v>CWIP- NEW BOUNDRY WALL</v>
      </c>
      <c r="W1958" s="50" t="s">
        <v>4099</v>
      </c>
      <c r="X1958" s="50" t="s">
        <v>2183</v>
      </c>
    </row>
    <row r="1959" spans="1:24" ht="14.1" customHeight="1" x14ac:dyDescent="0.25">
      <c r="A1959" s="50" t="str">
        <f t="shared" si="30"/>
        <v>9100000012-0</v>
      </c>
      <c r="B1959" s="57" t="s">
        <v>29</v>
      </c>
      <c r="C1959" s="50" t="s">
        <v>29</v>
      </c>
      <c r="D1959" s="50" t="s">
        <v>4098</v>
      </c>
      <c r="E1959" s="50" t="s">
        <v>2814</v>
      </c>
      <c r="F1959" s="50" t="s">
        <v>29</v>
      </c>
      <c r="G1959" s="50" t="s">
        <v>29</v>
      </c>
      <c r="H1959" s="50" t="s">
        <v>4028</v>
      </c>
      <c r="I1959" s="58">
        <v>45306</v>
      </c>
      <c r="J1959" s="50" t="s">
        <v>2816</v>
      </c>
      <c r="K1959" s="59">
        <v>3200</v>
      </c>
      <c r="L1959" s="50" t="s">
        <v>37</v>
      </c>
      <c r="M1959" s="51" t="s">
        <v>2747</v>
      </c>
      <c r="N1959" s="50" t="s">
        <v>29</v>
      </c>
      <c r="O1959" s="50" t="s">
        <v>32</v>
      </c>
      <c r="P1959" s="50" t="s">
        <v>32</v>
      </c>
      <c r="Q1959" s="50" t="s">
        <v>29</v>
      </c>
      <c r="R1959" s="50" t="s">
        <v>29</v>
      </c>
      <c r="S1959" s="50" t="s">
        <v>2751</v>
      </c>
      <c r="T1959" s="50" t="s">
        <v>2205</v>
      </c>
      <c r="U1959" s="50" t="s">
        <v>30</v>
      </c>
      <c r="V1959" s="50" t="str">
        <f>VLOOKUP(A1959,Register!$D$2:$N$1317,11,0)</f>
        <v>CWIP- NEW BOUNDRY WALL</v>
      </c>
      <c r="W1959" s="50" t="s">
        <v>4099</v>
      </c>
      <c r="X1959" s="50" t="s">
        <v>2183</v>
      </c>
    </row>
    <row r="1960" spans="1:24" ht="14.1" customHeight="1" x14ac:dyDescent="0.25">
      <c r="A1960" s="50" t="str">
        <f t="shared" si="30"/>
        <v>9100000032-0</v>
      </c>
      <c r="B1960" s="57" t="s">
        <v>29</v>
      </c>
      <c r="C1960" s="50" t="s">
        <v>29</v>
      </c>
      <c r="D1960" s="50" t="s">
        <v>4100</v>
      </c>
      <c r="E1960" s="50" t="s">
        <v>2814</v>
      </c>
      <c r="F1960" s="50" t="s">
        <v>29</v>
      </c>
      <c r="G1960" s="50" t="s">
        <v>29</v>
      </c>
      <c r="H1960" s="50" t="s">
        <v>4028</v>
      </c>
      <c r="I1960" s="58">
        <v>45293</v>
      </c>
      <c r="J1960" s="50" t="s">
        <v>2816</v>
      </c>
      <c r="K1960" s="59">
        <v>65114.7</v>
      </c>
      <c r="L1960" s="50" t="s">
        <v>37</v>
      </c>
      <c r="M1960" s="51" t="s">
        <v>2747</v>
      </c>
      <c r="N1960" s="50" t="s">
        <v>29</v>
      </c>
      <c r="O1960" s="50" t="s">
        <v>32</v>
      </c>
      <c r="P1960" s="50" t="s">
        <v>32</v>
      </c>
      <c r="Q1960" s="50" t="s">
        <v>29</v>
      </c>
      <c r="R1960" s="50" t="s">
        <v>29</v>
      </c>
      <c r="S1960" s="50" t="s">
        <v>2751</v>
      </c>
      <c r="T1960" s="50" t="s">
        <v>2255</v>
      </c>
      <c r="U1960" s="50" t="s">
        <v>30</v>
      </c>
      <c r="V1960" s="50" t="str">
        <f>VLOOKUP(A1960,Register!$D$2:$N$1317,11,0)</f>
        <v>CWIP - CANE YARD ROAD &amp; DRAIN WORK</v>
      </c>
      <c r="W1960" s="50" t="s">
        <v>4101</v>
      </c>
      <c r="X1960" s="50" t="s">
        <v>2207</v>
      </c>
    </row>
    <row r="1961" spans="1:24" ht="14.1" customHeight="1" x14ac:dyDescent="0.25">
      <c r="A1961" s="50" t="str">
        <f t="shared" si="30"/>
        <v>9100000032-0</v>
      </c>
      <c r="B1961" s="57" t="s">
        <v>29</v>
      </c>
      <c r="C1961" s="50" t="s">
        <v>29</v>
      </c>
      <c r="D1961" s="50" t="s">
        <v>4100</v>
      </c>
      <c r="E1961" s="50" t="s">
        <v>2814</v>
      </c>
      <c r="F1961" s="50" t="s">
        <v>29</v>
      </c>
      <c r="G1961" s="50" t="s">
        <v>29</v>
      </c>
      <c r="H1961" s="50" t="s">
        <v>4028</v>
      </c>
      <c r="I1961" s="58">
        <v>45293</v>
      </c>
      <c r="J1961" s="50" t="s">
        <v>2816</v>
      </c>
      <c r="K1961" s="59">
        <v>5581.44</v>
      </c>
      <c r="L1961" s="50" t="s">
        <v>37</v>
      </c>
      <c r="M1961" s="51" t="s">
        <v>2747</v>
      </c>
      <c r="N1961" s="50" t="s">
        <v>29</v>
      </c>
      <c r="O1961" s="50" t="s">
        <v>32</v>
      </c>
      <c r="P1961" s="50" t="s">
        <v>32</v>
      </c>
      <c r="Q1961" s="50" t="s">
        <v>29</v>
      </c>
      <c r="R1961" s="50" t="s">
        <v>29</v>
      </c>
      <c r="S1961" s="50" t="s">
        <v>2751</v>
      </c>
      <c r="T1961" s="50" t="s">
        <v>2255</v>
      </c>
      <c r="U1961" s="50" t="s">
        <v>30</v>
      </c>
      <c r="V1961" s="50" t="str">
        <f>VLOOKUP(A1961,Register!$D$2:$N$1317,11,0)</f>
        <v>CWIP - CANE YARD ROAD &amp; DRAIN WORK</v>
      </c>
      <c r="W1961" s="50" t="s">
        <v>4101</v>
      </c>
      <c r="X1961" s="50" t="s">
        <v>2207</v>
      </c>
    </row>
    <row r="1962" spans="1:24" ht="14.1" customHeight="1" x14ac:dyDescent="0.25">
      <c r="A1962" s="50" t="str">
        <f t="shared" si="30"/>
        <v>9100000032-0</v>
      </c>
      <c r="B1962" s="57" t="s">
        <v>29</v>
      </c>
      <c r="C1962" s="50" t="s">
        <v>29</v>
      </c>
      <c r="D1962" s="50" t="s">
        <v>4100</v>
      </c>
      <c r="E1962" s="50" t="s">
        <v>2814</v>
      </c>
      <c r="F1962" s="50" t="s">
        <v>29</v>
      </c>
      <c r="G1962" s="50" t="s">
        <v>29</v>
      </c>
      <c r="H1962" s="50" t="s">
        <v>4028</v>
      </c>
      <c r="I1962" s="58">
        <v>45293</v>
      </c>
      <c r="J1962" s="50" t="s">
        <v>2816</v>
      </c>
      <c r="K1962" s="59">
        <v>3052.8</v>
      </c>
      <c r="L1962" s="50" t="s">
        <v>37</v>
      </c>
      <c r="M1962" s="51" t="s">
        <v>2747</v>
      </c>
      <c r="N1962" s="50" t="s">
        <v>29</v>
      </c>
      <c r="O1962" s="50" t="s">
        <v>32</v>
      </c>
      <c r="P1962" s="50" t="s">
        <v>32</v>
      </c>
      <c r="Q1962" s="50" t="s">
        <v>29</v>
      </c>
      <c r="R1962" s="50" t="s">
        <v>29</v>
      </c>
      <c r="S1962" s="50" t="s">
        <v>2751</v>
      </c>
      <c r="T1962" s="50" t="s">
        <v>2255</v>
      </c>
      <c r="U1962" s="50" t="s">
        <v>30</v>
      </c>
      <c r="V1962" s="50" t="str">
        <f>VLOOKUP(A1962,Register!$D$2:$N$1317,11,0)</f>
        <v>CWIP - CANE YARD ROAD &amp; DRAIN WORK</v>
      </c>
      <c r="W1962" s="50" t="s">
        <v>4101</v>
      </c>
      <c r="X1962" s="50" t="s">
        <v>2207</v>
      </c>
    </row>
    <row r="1963" spans="1:24" ht="14.1" customHeight="1" x14ac:dyDescent="0.25">
      <c r="A1963" s="50" t="str">
        <f t="shared" si="30"/>
        <v>9100000032-0</v>
      </c>
      <c r="B1963" s="57" t="s">
        <v>29</v>
      </c>
      <c r="C1963" s="50" t="s">
        <v>29</v>
      </c>
      <c r="D1963" s="50" t="s">
        <v>4100</v>
      </c>
      <c r="E1963" s="50" t="s">
        <v>2814</v>
      </c>
      <c r="F1963" s="50" t="s">
        <v>29</v>
      </c>
      <c r="G1963" s="50" t="s">
        <v>29</v>
      </c>
      <c r="H1963" s="50" t="s">
        <v>4028</v>
      </c>
      <c r="I1963" s="58">
        <v>45293</v>
      </c>
      <c r="J1963" s="50" t="s">
        <v>2816</v>
      </c>
      <c r="K1963" s="59">
        <v>13336.62</v>
      </c>
      <c r="L1963" s="50" t="s">
        <v>37</v>
      </c>
      <c r="M1963" s="51" t="s">
        <v>2747</v>
      </c>
      <c r="N1963" s="50" t="s">
        <v>29</v>
      </c>
      <c r="O1963" s="50" t="s">
        <v>32</v>
      </c>
      <c r="P1963" s="50" t="s">
        <v>32</v>
      </c>
      <c r="Q1963" s="50" t="s">
        <v>29</v>
      </c>
      <c r="R1963" s="50" t="s">
        <v>29</v>
      </c>
      <c r="S1963" s="50" t="s">
        <v>2751</v>
      </c>
      <c r="T1963" s="50" t="s">
        <v>2255</v>
      </c>
      <c r="U1963" s="50" t="s">
        <v>30</v>
      </c>
      <c r="V1963" s="50" t="str">
        <f>VLOOKUP(A1963,Register!$D$2:$N$1317,11,0)</f>
        <v>CWIP - CANE YARD ROAD &amp; DRAIN WORK</v>
      </c>
      <c r="W1963" s="50" t="s">
        <v>4101</v>
      </c>
      <c r="X1963" s="50" t="s">
        <v>2207</v>
      </c>
    </row>
    <row r="1964" spans="1:24" ht="14.1" customHeight="1" x14ac:dyDescent="0.25">
      <c r="A1964" s="50" t="str">
        <f t="shared" si="30"/>
        <v>9100000032-0</v>
      </c>
      <c r="B1964" s="57" t="s">
        <v>29</v>
      </c>
      <c r="C1964" s="50" t="s">
        <v>29</v>
      </c>
      <c r="D1964" s="50" t="s">
        <v>4100</v>
      </c>
      <c r="E1964" s="50" t="s">
        <v>2814</v>
      </c>
      <c r="F1964" s="50" t="s">
        <v>29</v>
      </c>
      <c r="G1964" s="50" t="s">
        <v>29</v>
      </c>
      <c r="H1964" s="50" t="s">
        <v>4028</v>
      </c>
      <c r="I1964" s="58">
        <v>45293</v>
      </c>
      <c r="J1964" s="50" t="s">
        <v>2816</v>
      </c>
      <c r="K1964" s="59">
        <v>24059.62</v>
      </c>
      <c r="L1964" s="50" t="s">
        <v>37</v>
      </c>
      <c r="M1964" s="51" t="s">
        <v>2747</v>
      </c>
      <c r="N1964" s="50" t="s">
        <v>29</v>
      </c>
      <c r="O1964" s="50" t="s">
        <v>32</v>
      </c>
      <c r="P1964" s="50" t="s">
        <v>32</v>
      </c>
      <c r="Q1964" s="50" t="s">
        <v>29</v>
      </c>
      <c r="R1964" s="50" t="s">
        <v>29</v>
      </c>
      <c r="S1964" s="50" t="s">
        <v>2751</v>
      </c>
      <c r="T1964" s="50" t="s">
        <v>2255</v>
      </c>
      <c r="U1964" s="50" t="s">
        <v>30</v>
      </c>
      <c r="V1964" s="50" t="str">
        <f>VLOOKUP(A1964,Register!$D$2:$N$1317,11,0)</f>
        <v>CWIP - CANE YARD ROAD &amp; DRAIN WORK</v>
      </c>
      <c r="W1964" s="50" t="s">
        <v>4101</v>
      </c>
      <c r="X1964" s="50" t="s">
        <v>2207</v>
      </c>
    </row>
    <row r="1965" spans="1:24" ht="14.1" customHeight="1" x14ac:dyDescent="0.25">
      <c r="A1965" s="50" t="str">
        <f t="shared" si="30"/>
        <v>9100000032-0</v>
      </c>
      <c r="B1965" s="57" t="s">
        <v>29</v>
      </c>
      <c r="C1965" s="50" t="s">
        <v>29</v>
      </c>
      <c r="D1965" s="50" t="s">
        <v>4100</v>
      </c>
      <c r="E1965" s="50" t="s">
        <v>2814</v>
      </c>
      <c r="F1965" s="50" t="s">
        <v>29</v>
      </c>
      <c r="G1965" s="50" t="s">
        <v>29</v>
      </c>
      <c r="H1965" s="50" t="s">
        <v>4028</v>
      </c>
      <c r="I1965" s="58">
        <v>45293</v>
      </c>
      <c r="J1965" s="50" t="s">
        <v>2816</v>
      </c>
      <c r="K1965" s="59">
        <v>1598.08</v>
      </c>
      <c r="L1965" s="50" t="s">
        <v>37</v>
      </c>
      <c r="M1965" s="51" t="s">
        <v>2747</v>
      </c>
      <c r="N1965" s="50" t="s">
        <v>29</v>
      </c>
      <c r="O1965" s="50" t="s">
        <v>32</v>
      </c>
      <c r="P1965" s="50" t="s">
        <v>32</v>
      </c>
      <c r="Q1965" s="50" t="s">
        <v>29</v>
      </c>
      <c r="R1965" s="50" t="s">
        <v>29</v>
      </c>
      <c r="S1965" s="50" t="s">
        <v>2751</v>
      </c>
      <c r="T1965" s="50" t="s">
        <v>2255</v>
      </c>
      <c r="U1965" s="50" t="s">
        <v>30</v>
      </c>
      <c r="V1965" s="50" t="str">
        <f>VLOOKUP(A1965,Register!$D$2:$N$1317,11,0)</f>
        <v>CWIP - CANE YARD ROAD &amp; DRAIN WORK</v>
      </c>
      <c r="W1965" s="50" t="s">
        <v>4101</v>
      </c>
      <c r="X1965" s="50" t="s">
        <v>2207</v>
      </c>
    </row>
    <row r="1966" spans="1:24" ht="14.1" customHeight="1" x14ac:dyDescent="0.25">
      <c r="A1966" s="50" t="str">
        <f t="shared" si="30"/>
        <v>9100000032-0</v>
      </c>
      <c r="B1966" s="57" t="s">
        <v>29</v>
      </c>
      <c r="C1966" s="50" t="s">
        <v>29</v>
      </c>
      <c r="D1966" s="50" t="s">
        <v>4100</v>
      </c>
      <c r="E1966" s="50" t="s">
        <v>2814</v>
      </c>
      <c r="F1966" s="50" t="s">
        <v>29</v>
      </c>
      <c r="G1966" s="50" t="s">
        <v>29</v>
      </c>
      <c r="H1966" s="50" t="s">
        <v>4028</v>
      </c>
      <c r="I1966" s="58">
        <v>45293</v>
      </c>
      <c r="J1966" s="50" t="s">
        <v>2816</v>
      </c>
      <c r="K1966" s="59">
        <v>962.85</v>
      </c>
      <c r="L1966" s="50" t="s">
        <v>37</v>
      </c>
      <c r="M1966" s="51" t="s">
        <v>2747</v>
      </c>
      <c r="N1966" s="50" t="s">
        <v>29</v>
      </c>
      <c r="O1966" s="50" t="s">
        <v>32</v>
      </c>
      <c r="P1966" s="50" t="s">
        <v>32</v>
      </c>
      <c r="Q1966" s="50" t="s">
        <v>29</v>
      </c>
      <c r="R1966" s="50" t="s">
        <v>29</v>
      </c>
      <c r="S1966" s="50" t="s">
        <v>2751</v>
      </c>
      <c r="T1966" s="50" t="s">
        <v>2255</v>
      </c>
      <c r="U1966" s="50" t="s">
        <v>30</v>
      </c>
      <c r="V1966" s="50" t="str">
        <f>VLOOKUP(A1966,Register!$D$2:$N$1317,11,0)</f>
        <v>CWIP - CANE YARD ROAD &amp; DRAIN WORK</v>
      </c>
      <c r="W1966" s="50" t="s">
        <v>4101</v>
      </c>
      <c r="X1966" s="50" t="s">
        <v>2207</v>
      </c>
    </row>
    <row r="1967" spans="1:24" ht="14.1" customHeight="1" x14ac:dyDescent="0.25">
      <c r="A1967" s="50" t="str">
        <f t="shared" si="30"/>
        <v>9100000032-0</v>
      </c>
      <c r="B1967" s="57" t="s">
        <v>29</v>
      </c>
      <c r="C1967" s="50" t="s">
        <v>29</v>
      </c>
      <c r="D1967" s="50" t="s">
        <v>4100</v>
      </c>
      <c r="E1967" s="50" t="s">
        <v>2814</v>
      </c>
      <c r="F1967" s="50" t="s">
        <v>29</v>
      </c>
      <c r="G1967" s="50" t="s">
        <v>29</v>
      </c>
      <c r="H1967" s="50" t="s">
        <v>4028</v>
      </c>
      <c r="I1967" s="58">
        <v>45293</v>
      </c>
      <c r="J1967" s="50" t="s">
        <v>2816</v>
      </c>
      <c r="K1967" s="59">
        <v>23548.2</v>
      </c>
      <c r="L1967" s="50" t="s">
        <v>37</v>
      </c>
      <c r="M1967" s="51" t="s">
        <v>2747</v>
      </c>
      <c r="N1967" s="50" t="s">
        <v>29</v>
      </c>
      <c r="O1967" s="50" t="s">
        <v>32</v>
      </c>
      <c r="P1967" s="50" t="s">
        <v>32</v>
      </c>
      <c r="Q1967" s="50" t="s">
        <v>29</v>
      </c>
      <c r="R1967" s="50" t="s">
        <v>29</v>
      </c>
      <c r="S1967" s="50" t="s">
        <v>2751</v>
      </c>
      <c r="T1967" s="50" t="s">
        <v>2255</v>
      </c>
      <c r="U1967" s="50" t="s">
        <v>30</v>
      </c>
      <c r="V1967" s="50" t="str">
        <f>VLOOKUP(A1967,Register!$D$2:$N$1317,11,0)</f>
        <v>CWIP - CANE YARD ROAD &amp; DRAIN WORK</v>
      </c>
      <c r="W1967" s="50" t="s">
        <v>4101</v>
      </c>
      <c r="X1967" s="50" t="s">
        <v>2207</v>
      </c>
    </row>
    <row r="1968" spans="1:24" ht="14.1" customHeight="1" x14ac:dyDescent="0.25">
      <c r="A1968" s="50" t="str">
        <f t="shared" si="30"/>
        <v>9100000032-0</v>
      </c>
      <c r="B1968" s="57" t="s">
        <v>29</v>
      </c>
      <c r="C1968" s="50" t="s">
        <v>29</v>
      </c>
      <c r="D1968" s="50" t="s">
        <v>4100</v>
      </c>
      <c r="E1968" s="50" t="s">
        <v>2814</v>
      </c>
      <c r="F1968" s="50" t="s">
        <v>29</v>
      </c>
      <c r="G1968" s="50" t="s">
        <v>29</v>
      </c>
      <c r="H1968" s="50" t="s">
        <v>4028</v>
      </c>
      <c r="I1968" s="58">
        <v>45293</v>
      </c>
      <c r="J1968" s="50" t="s">
        <v>2816</v>
      </c>
      <c r="K1968" s="59">
        <v>6943.7</v>
      </c>
      <c r="L1968" s="50" t="s">
        <v>37</v>
      </c>
      <c r="M1968" s="51" t="s">
        <v>2747</v>
      </c>
      <c r="N1968" s="50" t="s">
        <v>29</v>
      </c>
      <c r="O1968" s="50" t="s">
        <v>32</v>
      </c>
      <c r="P1968" s="50" t="s">
        <v>32</v>
      </c>
      <c r="Q1968" s="50" t="s">
        <v>29</v>
      </c>
      <c r="R1968" s="50" t="s">
        <v>29</v>
      </c>
      <c r="S1968" s="50" t="s">
        <v>2751</v>
      </c>
      <c r="T1968" s="50" t="s">
        <v>2255</v>
      </c>
      <c r="U1968" s="50" t="s">
        <v>30</v>
      </c>
      <c r="V1968" s="50" t="str">
        <f>VLOOKUP(A1968,Register!$D$2:$N$1317,11,0)</f>
        <v>CWIP - CANE YARD ROAD &amp; DRAIN WORK</v>
      </c>
      <c r="W1968" s="50" t="s">
        <v>4101</v>
      </c>
      <c r="X1968" s="50" t="s">
        <v>2207</v>
      </c>
    </row>
    <row r="1969" spans="1:24" ht="14.1" customHeight="1" x14ac:dyDescent="0.25">
      <c r="A1969" s="50" t="str">
        <f t="shared" si="30"/>
        <v>9100000032-0</v>
      </c>
      <c r="B1969" s="57" t="s">
        <v>29</v>
      </c>
      <c r="C1969" s="50" t="s">
        <v>29</v>
      </c>
      <c r="D1969" s="50" t="s">
        <v>4100</v>
      </c>
      <c r="E1969" s="50" t="s">
        <v>2814</v>
      </c>
      <c r="F1969" s="50" t="s">
        <v>29</v>
      </c>
      <c r="G1969" s="50" t="s">
        <v>29</v>
      </c>
      <c r="H1969" s="50" t="s">
        <v>4028</v>
      </c>
      <c r="I1969" s="58">
        <v>45293</v>
      </c>
      <c r="J1969" s="50" t="s">
        <v>2816</v>
      </c>
      <c r="K1969" s="59">
        <v>11600.82</v>
      </c>
      <c r="L1969" s="50" t="s">
        <v>37</v>
      </c>
      <c r="M1969" s="51" t="s">
        <v>2747</v>
      </c>
      <c r="N1969" s="50" t="s">
        <v>29</v>
      </c>
      <c r="O1969" s="50" t="s">
        <v>32</v>
      </c>
      <c r="P1969" s="50" t="s">
        <v>32</v>
      </c>
      <c r="Q1969" s="50" t="s">
        <v>29</v>
      </c>
      <c r="R1969" s="50" t="s">
        <v>29</v>
      </c>
      <c r="S1969" s="50" t="s">
        <v>2751</v>
      </c>
      <c r="T1969" s="50" t="s">
        <v>2255</v>
      </c>
      <c r="U1969" s="50" t="s">
        <v>30</v>
      </c>
      <c r="V1969" s="50" t="str">
        <f>VLOOKUP(A1969,Register!$D$2:$N$1317,11,0)</f>
        <v>CWIP - CANE YARD ROAD &amp; DRAIN WORK</v>
      </c>
      <c r="W1969" s="50" t="s">
        <v>4101</v>
      </c>
      <c r="X1969" s="50" t="s">
        <v>2207</v>
      </c>
    </row>
    <row r="1970" spans="1:24" ht="14.1" customHeight="1" x14ac:dyDescent="0.25">
      <c r="A1970" s="50" t="str">
        <f t="shared" si="30"/>
        <v>9100000032-0</v>
      </c>
      <c r="B1970" s="57" t="s">
        <v>29</v>
      </c>
      <c r="C1970" s="50" t="s">
        <v>29</v>
      </c>
      <c r="D1970" s="50" t="s">
        <v>4100</v>
      </c>
      <c r="E1970" s="50" t="s">
        <v>2814</v>
      </c>
      <c r="F1970" s="50" t="s">
        <v>29</v>
      </c>
      <c r="G1970" s="50" t="s">
        <v>29</v>
      </c>
      <c r="H1970" s="50" t="s">
        <v>4028</v>
      </c>
      <c r="I1970" s="58">
        <v>45293</v>
      </c>
      <c r="J1970" s="50" t="s">
        <v>2816</v>
      </c>
      <c r="K1970" s="59">
        <v>16469.7</v>
      </c>
      <c r="L1970" s="50" t="s">
        <v>37</v>
      </c>
      <c r="M1970" s="51" t="s">
        <v>2747</v>
      </c>
      <c r="N1970" s="50" t="s">
        <v>29</v>
      </c>
      <c r="O1970" s="50" t="s">
        <v>32</v>
      </c>
      <c r="P1970" s="50" t="s">
        <v>32</v>
      </c>
      <c r="Q1970" s="50" t="s">
        <v>29</v>
      </c>
      <c r="R1970" s="50" t="s">
        <v>29</v>
      </c>
      <c r="S1970" s="50" t="s">
        <v>2751</v>
      </c>
      <c r="T1970" s="50" t="s">
        <v>2255</v>
      </c>
      <c r="U1970" s="50" t="s">
        <v>30</v>
      </c>
      <c r="V1970" s="50" t="str">
        <f>VLOOKUP(A1970,Register!$D$2:$N$1317,11,0)</f>
        <v>CWIP - CANE YARD ROAD &amp; DRAIN WORK</v>
      </c>
      <c r="W1970" s="50" t="s">
        <v>4101</v>
      </c>
      <c r="X1970" s="50" t="s">
        <v>2207</v>
      </c>
    </row>
    <row r="1971" spans="1:24" ht="14.1" customHeight="1" x14ac:dyDescent="0.25">
      <c r="A1971" s="50" t="str">
        <f t="shared" si="30"/>
        <v>9100000032-0</v>
      </c>
      <c r="B1971" s="57" t="s">
        <v>29</v>
      </c>
      <c r="C1971" s="50" t="s">
        <v>29</v>
      </c>
      <c r="D1971" s="50" t="s">
        <v>4100</v>
      </c>
      <c r="E1971" s="50" t="s">
        <v>2814</v>
      </c>
      <c r="F1971" s="50" t="s">
        <v>29</v>
      </c>
      <c r="G1971" s="50" t="s">
        <v>29</v>
      </c>
      <c r="H1971" s="50" t="s">
        <v>4028</v>
      </c>
      <c r="I1971" s="58">
        <v>45293</v>
      </c>
      <c r="J1971" s="50" t="s">
        <v>2816</v>
      </c>
      <c r="K1971" s="59">
        <v>5456.5</v>
      </c>
      <c r="L1971" s="50" t="s">
        <v>37</v>
      </c>
      <c r="M1971" s="51" t="s">
        <v>2747</v>
      </c>
      <c r="N1971" s="50" t="s">
        <v>29</v>
      </c>
      <c r="O1971" s="50" t="s">
        <v>32</v>
      </c>
      <c r="P1971" s="50" t="s">
        <v>32</v>
      </c>
      <c r="Q1971" s="50" t="s">
        <v>29</v>
      </c>
      <c r="R1971" s="50" t="s">
        <v>29</v>
      </c>
      <c r="S1971" s="50" t="s">
        <v>2751</v>
      </c>
      <c r="T1971" s="50" t="s">
        <v>2255</v>
      </c>
      <c r="U1971" s="50" t="s">
        <v>30</v>
      </c>
      <c r="V1971" s="50" t="str">
        <f>VLOOKUP(A1971,Register!$D$2:$N$1317,11,0)</f>
        <v>CWIP - CANE YARD ROAD &amp; DRAIN WORK</v>
      </c>
      <c r="W1971" s="50" t="s">
        <v>4101</v>
      </c>
      <c r="X1971" s="50" t="s">
        <v>2207</v>
      </c>
    </row>
    <row r="1972" spans="1:24" ht="14.1" customHeight="1" x14ac:dyDescent="0.25">
      <c r="A1972" s="50" t="str">
        <f t="shared" si="30"/>
        <v>9100000041-0</v>
      </c>
      <c r="B1972" s="57" t="s">
        <v>29</v>
      </c>
      <c r="C1972" s="50" t="s">
        <v>29</v>
      </c>
      <c r="D1972" s="50" t="s">
        <v>4102</v>
      </c>
      <c r="E1972" s="50" t="s">
        <v>2814</v>
      </c>
      <c r="F1972" s="50" t="s">
        <v>29</v>
      </c>
      <c r="G1972" s="50" t="s">
        <v>29</v>
      </c>
      <c r="H1972" s="50" t="s">
        <v>4028</v>
      </c>
      <c r="I1972" s="58">
        <v>45311</v>
      </c>
      <c r="J1972" s="50" t="s">
        <v>2816</v>
      </c>
      <c r="K1972" s="59">
        <v>20028.84</v>
      </c>
      <c r="L1972" s="50" t="s">
        <v>37</v>
      </c>
      <c r="M1972" s="51" t="s">
        <v>2747</v>
      </c>
      <c r="N1972" s="50" t="s">
        <v>29</v>
      </c>
      <c r="O1972" s="50" t="s">
        <v>32</v>
      </c>
      <c r="P1972" s="50" t="s">
        <v>32</v>
      </c>
      <c r="Q1972" s="50" t="s">
        <v>29</v>
      </c>
      <c r="R1972" s="50" t="s">
        <v>29</v>
      </c>
      <c r="S1972" s="50" t="s">
        <v>2751</v>
      </c>
      <c r="T1972" s="50" t="s">
        <v>2273</v>
      </c>
      <c r="U1972" s="50" t="s">
        <v>30</v>
      </c>
      <c r="V1972" s="50" t="str">
        <f>VLOOKUP(A1972,Register!$D$2:$N$1317,11,0)</f>
        <v>Dormitory G+3</v>
      </c>
      <c r="W1972" s="50" t="s">
        <v>4103</v>
      </c>
      <c r="X1972" s="50" t="s">
        <v>2286</v>
      </c>
    </row>
    <row r="1973" spans="1:24" ht="14.1" customHeight="1" x14ac:dyDescent="0.25">
      <c r="A1973" s="50" t="str">
        <f t="shared" si="30"/>
        <v>9100000041-0</v>
      </c>
      <c r="B1973" s="57" t="s">
        <v>29</v>
      </c>
      <c r="C1973" s="50" t="s">
        <v>29</v>
      </c>
      <c r="D1973" s="50" t="s">
        <v>4102</v>
      </c>
      <c r="E1973" s="50" t="s">
        <v>2814</v>
      </c>
      <c r="F1973" s="50" t="s">
        <v>29</v>
      </c>
      <c r="G1973" s="50" t="s">
        <v>29</v>
      </c>
      <c r="H1973" s="50" t="s">
        <v>4028</v>
      </c>
      <c r="I1973" s="58">
        <v>45311</v>
      </c>
      <c r="J1973" s="50" t="s">
        <v>2816</v>
      </c>
      <c r="K1973" s="59">
        <v>793.73</v>
      </c>
      <c r="L1973" s="50" t="s">
        <v>37</v>
      </c>
      <c r="M1973" s="51" t="s">
        <v>2747</v>
      </c>
      <c r="N1973" s="50" t="s">
        <v>29</v>
      </c>
      <c r="O1973" s="50" t="s">
        <v>32</v>
      </c>
      <c r="P1973" s="50" t="s">
        <v>32</v>
      </c>
      <c r="Q1973" s="50" t="s">
        <v>29</v>
      </c>
      <c r="R1973" s="50" t="s">
        <v>29</v>
      </c>
      <c r="S1973" s="50" t="s">
        <v>2751</v>
      </c>
      <c r="T1973" s="50" t="s">
        <v>2273</v>
      </c>
      <c r="U1973" s="50" t="s">
        <v>30</v>
      </c>
      <c r="V1973" s="50" t="str">
        <f>VLOOKUP(A1973,Register!$D$2:$N$1317,11,0)</f>
        <v>Dormitory G+3</v>
      </c>
      <c r="W1973" s="50" t="s">
        <v>4103</v>
      </c>
      <c r="X1973" s="50" t="s">
        <v>2286</v>
      </c>
    </row>
    <row r="1974" spans="1:24" ht="14.1" customHeight="1" x14ac:dyDescent="0.25">
      <c r="A1974" s="50" t="str">
        <f t="shared" si="30"/>
        <v>9100000041-0</v>
      </c>
      <c r="B1974" s="57" t="s">
        <v>29</v>
      </c>
      <c r="C1974" s="50" t="s">
        <v>29</v>
      </c>
      <c r="D1974" s="50" t="s">
        <v>4102</v>
      </c>
      <c r="E1974" s="50" t="s">
        <v>2814</v>
      </c>
      <c r="F1974" s="50" t="s">
        <v>29</v>
      </c>
      <c r="G1974" s="50" t="s">
        <v>29</v>
      </c>
      <c r="H1974" s="50" t="s">
        <v>4028</v>
      </c>
      <c r="I1974" s="58">
        <v>45311</v>
      </c>
      <c r="J1974" s="50" t="s">
        <v>2816</v>
      </c>
      <c r="K1974" s="59">
        <v>24557.17</v>
      </c>
      <c r="L1974" s="50" t="s">
        <v>37</v>
      </c>
      <c r="M1974" s="51" t="s">
        <v>2747</v>
      </c>
      <c r="N1974" s="50" t="s">
        <v>29</v>
      </c>
      <c r="O1974" s="50" t="s">
        <v>32</v>
      </c>
      <c r="P1974" s="50" t="s">
        <v>32</v>
      </c>
      <c r="Q1974" s="50" t="s">
        <v>29</v>
      </c>
      <c r="R1974" s="50" t="s">
        <v>29</v>
      </c>
      <c r="S1974" s="50" t="s">
        <v>2751</v>
      </c>
      <c r="T1974" s="50" t="s">
        <v>2273</v>
      </c>
      <c r="U1974" s="50" t="s">
        <v>30</v>
      </c>
      <c r="V1974" s="50" t="str">
        <f>VLOOKUP(A1974,Register!$D$2:$N$1317,11,0)</f>
        <v>Dormitory G+3</v>
      </c>
      <c r="W1974" s="50" t="s">
        <v>4103</v>
      </c>
      <c r="X1974" s="50" t="s">
        <v>2286</v>
      </c>
    </row>
    <row r="1975" spans="1:24" ht="14.1" customHeight="1" x14ac:dyDescent="0.25">
      <c r="A1975" s="50" t="str">
        <f t="shared" si="30"/>
        <v>9100000041-0</v>
      </c>
      <c r="B1975" s="57" t="s">
        <v>29</v>
      </c>
      <c r="C1975" s="50" t="s">
        <v>29</v>
      </c>
      <c r="D1975" s="50" t="s">
        <v>4102</v>
      </c>
      <c r="E1975" s="50" t="s">
        <v>2814</v>
      </c>
      <c r="F1975" s="50" t="s">
        <v>29</v>
      </c>
      <c r="G1975" s="50" t="s">
        <v>29</v>
      </c>
      <c r="H1975" s="50" t="s">
        <v>4028</v>
      </c>
      <c r="I1975" s="58">
        <v>45311</v>
      </c>
      <c r="J1975" s="50" t="s">
        <v>2816</v>
      </c>
      <c r="K1975" s="59">
        <v>912.79</v>
      </c>
      <c r="L1975" s="50" t="s">
        <v>37</v>
      </c>
      <c r="M1975" s="51" t="s">
        <v>2747</v>
      </c>
      <c r="N1975" s="50" t="s">
        <v>29</v>
      </c>
      <c r="O1975" s="50" t="s">
        <v>32</v>
      </c>
      <c r="P1975" s="50" t="s">
        <v>32</v>
      </c>
      <c r="Q1975" s="50" t="s">
        <v>29</v>
      </c>
      <c r="R1975" s="50" t="s">
        <v>29</v>
      </c>
      <c r="S1975" s="50" t="s">
        <v>2751</v>
      </c>
      <c r="T1975" s="50" t="s">
        <v>2273</v>
      </c>
      <c r="U1975" s="50" t="s">
        <v>30</v>
      </c>
      <c r="V1975" s="50" t="str">
        <f>VLOOKUP(A1975,Register!$D$2:$N$1317,11,0)</f>
        <v>Dormitory G+3</v>
      </c>
      <c r="W1975" s="50" t="s">
        <v>4103</v>
      </c>
      <c r="X1975" s="50" t="s">
        <v>2286</v>
      </c>
    </row>
    <row r="1976" spans="1:24" ht="14.1" customHeight="1" x14ac:dyDescent="0.25">
      <c r="A1976" s="50" t="str">
        <f t="shared" si="30"/>
        <v>9100000041-0</v>
      </c>
      <c r="B1976" s="57" t="s">
        <v>29</v>
      </c>
      <c r="C1976" s="50" t="s">
        <v>29</v>
      </c>
      <c r="D1976" s="50" t="s">
        <v>4102</v>
      </c>
      <c r="E1976" s="50" t="s">
        <v>2814</v>
      </c>
      <c r="F1976" s="50" t="s">
        <v>29</v>
      </c>
      <c r="G1976" s="50" t="s">
        <v>29</v>
      </c>
      <c r="H1976" s="50" t="s">
        <v>4028</v>
      </c>
      <c r="I1976" s="58">
        <v>45311</v>
      </c>
      <c r="J1976" s="50" t="s">
        <v>2816</v>
      </c>
      <c r="K1976" s="59">
        <v>12782.48</v>
      </c>
      <c r="L1976" s="50" t="s">
        <v>37</v>
      </c>
      <c r="M1976" s="51" t="s">
        <v>2747</v>
      </c>
      <c r="N1976" s="50" t="s">
        <v>29</v>
      </c>
      <c r="O1976" s="50" t="s">
        <v>32</v>
      </c>
      <c r="P1976" s="50" t="s">
        <v>32</v>
      </c>
      <c r="Q1976" s="50" t="s">
        <v>29</v>
      </c>
      <c r="R1976" s="50" t="s">
        <v>29</v>
      </c>
      <c r="S1976" s="50" t="s">
        <v>2751</v>
      </c>
      <c r="T1976" s="50" t="s">
        <v>2273</v>
      </c>
      <c r="U1976" s="50" t="s">
        <v>30</v>
      </c>
      <c r="V1976" s="50" t="str">
        <f>VLOOKUP(A1976,Register!$D$2:$N$1317,11,0)</f>
        <v>Dormitory G+3</v>
      </c>
      <c r="W1976" s="50" t="s">
        <v>4103</v>
      </c>
      <c r="X1976" s="50" t="s">
        <v>2286</v>
      </c>
    </row>
    <row r="1977" spans="1:24" ht="14.1" customHeight="1" x14ac:dyDescent="0.25">
      <c r="A1977" s="50" t="str">
        <f t="shared" si="30"/>
        <v>9100000041-0</v>
      </c>
      <c r="B1977" s="57" t="s">
        <v>29</v>
      </c>
      <c r="C1977" s="50" t="s">
        <v>29</v>
      </c>
      <c r="D1977" s="50" t="s">
        <v>4102</v>
      </c>
      <c r="E1977" s="50" t="s">
        <v>2814</v>
      </c>
      <c r="F1977" s="50" t="s">
        <v>29</v>
      </c>
      <c r="G1977" s="50" t="s">
        <v>29</v>
      </c>
      <c r="H1977" s="50" t="s">
        <v>4028</v>
      </c>
      <c r="I1977" s="58">
        <v>45311</v>
      </c>
      <c r="J1977" s="50" t="s">
        <v>2816</v>
      </c>
      <c r="K1977" s="59">
        <v>984.01</v>
      </c>
      <c r="L1977" s="50" t="s">
        <v>37</v>
      </c>
      <c r="M1977" s="51" t="s">
        <v>2747</v>
      </c>
      <c r="N1977" s="50" t="s">
        <v>29</v>
      </c>
      <c r="O1977" s="50" t="s">
        <v>32</v>
      </c>
      <c r="P1977" s="50" t="s">
        <v>32</v>
      </c>
      <c r="Q1977" s="50" t="s">
        <v>29</v>
      </c>
      <c r="R1977" s="50" t="s">
        <v>29</v>
      </c>
      <c r="S1977" s="50" t="s">
        <v>2751</v>
      </c>
      <c r="T1977" s="50" t="s">
        <v>2273</v>
      </c>
      <c r="U1977" s="50" t="s">
        <v>30</v>
      </c>
      <c r="V1977" s="50" t="str">
        <f>VLOOKUP(A1977,Register!$D$2:$N$1317,11,0)</f>
        <v>Dormitory G+3</v>
      </c>
      <c r="W1977" s="50" t="s">
        <v>4103</v>
      </c>
      <c r="X1977" s="50" t="s">
        <v>2286</v>
      </c>
    </row>
    <row r="1978" spans="1:24" ht="14.1" customHeight="1" x14ac:dyDescent="0.25">
      <c r="A1978" s="50" t="str">
        <f t="shared" si="30"/>
        <v>9100000041-0</v>
      </c>
      <c r="B1978" s="57" t="s">
        <v>29</v>
      </c>
      <c r="C1978" s="50" t="s">
        <v>29</v>
      </c>
      <c r="D1978" s="50" t="s">
        <v>4102</v>
      </c>
      <c r="E1978" s="50" t="s">
        <v>2814</v>
      </c>
      <c r="F1978" s="50" t="s">
        <v>29</v>
      </c>
      <c r="G1978" s="50" t="s">
        <v>29</v>
      </c>
      <c r="H1978" s="50" t="s">
        <v>4028</v>
      </c>
      <c r="I1978" s="58">
        <v>45311</v>
      </c>
      <c r="J1978" s="50" t="s">
        <v>2816</v>
      </c>
      <c r="K1978" s="59">
        <v>1299.52</v>
      </c>
      <c r="L1978" s="50" t="s">
        <v>37</v>
      </c>
      <c r="M1978" s="51" t="s">
        <v>2747</v>
      </c>
      <c r="N1978" s="50" t="s">
        <v>29</v>
      </c>
      <c r="O1978" s="50" t="s">
        <v>32</v>
      </c>
      <c r="P1978" s="50" t="s">
        <v>32</v>
      </c>
      <c r="Q1978" s="50" t="s">
        <v>29</v>
      </c>
      <c r="R1978" s="50" t="s">
        <v>29</v>
      </c>
      <c r="S1978" s="50" t="s">
        <v>2751</v>
      </c>
      <c r="T1978" s="50" t="s">
        <v>2273</v>
      </c>
      <c r="U1978" s="50" t="s">
        <v>30</v>
      </c>
      <c r="V1978" s="50" t="str">
        <f>VLOOKUP(A1978,Register!$D$2:$N$1317,11,0)</f>
        <v>Dormitory G+3</v>
      </c>
      <c r="W1978" s="50" t="s">
        <v>4103</v>
      </c>
      <c r="X1978" s="50" t="s">
        <v>2286</v>
      </c>
    </row>
    <row r="1979" spans="1:24" ht="14.1" customHeight="1" x14ac:dyDescent="0.25">
      <c r="A1979" s="50" t="str">
        <f t="shared" si="30"/>
        <v>9100000041-0</v>
      </c>
      <c r="B1979" s="57" t="s">
        <v>29</v>
      </c>
      <c r="C1979" s="50" t="s">
        <v>29</v>
      </c>
      <c r="D1979" s="50" t="s">
        <v>4102</v>
      </c>
      <c r="E1979" s="50" t="s">
        <v>2814</v>
      </c>
      <c r="F1979" s="50" t="s">
        <v>29</v>
      </c>
      <c r="G1979" s="50" t="s">
        <v>29</v>
      </c>
      <c r="H1979" s="50" t="s">
        <v>4028</v>
      </c>
      <c r="I1979" s="58">
        <v>45311</v>
      </c>
      <c r="J1979" s="50" t="s">
        <v>2816</v>
      </c>
      <c r="K1979" s="59">
        <v>2404.02</v>
      </c>
      <c r="L1979" s="50" t="s">
        <v>37</v>
      </c>
      <c r="M1979" s="51" t="s">
        <v>2747</v>
      </c>
      <c r="N1979" s="50" t="s">
        <v>29</v>
      </c>
      <c r="O1979" s="50" t="s">
        <v>32</v>
      </c>
      <c r="P1979" s="50" t="s">
        <v>32</v>
      </c>
      <c r="Q1979" s="50" t="s">
        <v>29</v>
      </c>
      <c r="R1979" s="50" t="s">
        <v>29</v>
      </c>
      <c r="S1979" s="50" t="s">
        <v>2751</v>
      </c>
      <c r="T1979" s="50" t="s">
        <v>2273</v>
      </c>
      <c r="U1979" s="50" t="s">
        <v>30</v>
      </c>
      <c r="V1979" s="50" t="str">
        <f>VLOOKUP(A1979,Register!$D$2:$N$1317,11,0)</f>
        <v>Dormitory G+3</v>
      </c>
      <c r="W1979" s="50" t="s">
        <v>4103</v>
      </c>
      <c r="X1979" s="50" t="s">
        <v>2286</v>
      </c>
    </row>
    <row r="1980" spans="1:24" ht="14.1" customHeight="1" x14ac:dyDescent="0.25">
      <c r="A1980" s="50" t="str">
        <f t="shared" si="30"/>
        <v>9100000041-0</v>
      </c>
      <c r="B1980" s="57" t="s">
        <v>29</v>
      </c>
      <c r="C1980" s="50" t="s">
        <v>29</v>
      </c>
      <c r="D1980" s="50" t="s">
        <v>4102</v>
      </c>
      <c r="E1980" s="50" t="s">
        <v>2814</v>
      </c>
      <c r="F1980" s="50" t="s">
        <v>29</v>
      </c>
      <c r="G1980" s="50" t="s">
        <v>29</v>
      </c>
      <c r="H1980" s="50" t="s">
        <v>4028</v>
      </c>
      <c r="I1980" s="58">
        <v>45311</v>
      </c>
      <c r="J1980" s="50" t="s">
        <v>2816</v>
      </c>
      <c r="K1980" s="59">
        <v>2764.62</v>
      </c>
      <c r="L1980" s="50" t="s">
        <v>37</v>
      </c>
      <c r="M1980" s="51" t="s">
        <v>2747</v>
      </c>
      <c r="N1980" s="50" t="s">
        <v>29</v>
      </c>
      <c r="O1980" s="50" t="s">
        <v>32</v>
      </c>
      <c r="P1980" s="50" t="s">
        <v>32</v>
      </c>
      <c r="Q1980" s="50" t="s">
        <v>29</v>
      </c>
      <c r="R1980" s="50" t="s">
        <v>29</v>
      </c>
      <c r="S1980" s="50" t="s">
        <v>2751</v>
      </c>
      <c r="T1980" s="50" t="s">
        <v>2273</v>
      </c>
      <c r="U1980" s="50" t="s">
        <v>30</v>
      </c>
      <c r="V1980" s="50" t="str">
        <f>VLOOKUP(A1980,Register!$D$2:$N$1317,11,0)</f>
        <v>Dormitory G+3</v>
      </c>
      <c r="W1980" s="50" t="s">
        <v>4103</v>
      </c>
      <c r="X1980" s="50" t="s">
        <v>2286</v>
      </c>
    </row>
    <row r="1981" spans="1:24" ht="14.1" customHeight="1" x14ac:dyDescent="0.25">
      <c r="A1981" s="50" t="str">
        <f t="shared" si="30"/>
        <v>9100000041-0</v>
      </c>
      <c r="B1981" s="57" t="s">
        <v>29</v>
      </c>
      <c r="C1981" s="50" t="s">
        <v>29</v>
      </c>
      <c r="D1981" s="50" t="s">
        <v>4102</v>
      </c>
      <c r="E1981" s="50" t="s">
        <v>2814</v>
      </c>
      <c r="F1981" s="50" t="s">
        <v>29</v>
      </c>
      <c r="G1981" s="50" t="s">
        <v>29</v>
      </c>
      <c r="H1981" s="50" t="s">
        <v>4028</v>
      </c>
      <c r="I1981" s="58">
        <v>45311</v>
      </c>
      <c r="J1981" s="50" t="s">
        <v>2816</v>
      </c>
      <c r="K1981" s="59">
        <v>562.38</v>
      </c>
      <c r="L1981" s="50" t="s">
        <v>37</v>
      </c>
      <c r="M1981" s="51" t="s">
        <v>2747</v>
      </c>
      <c r="N1981" s="50" t="s">
        <v>29</v>
      </c>
      <c r="O1981" s="50" t="s">
        <v>32</v>
      </c>
      <c r="P1981" s="50" t="s">
        <v>32</v>
      </c>
      <c r="Q1981" s="50" t="s">
        <v>29</v>
      </c>
      <c r="R1981" s="50" t="s">
        <v>29</v>
      </c>
      <c r="S1981" s="50" t="s">
        <v>2751</v>
      </c>
      <c r="T1981" s="50" t="s">
        <v>2273</v>
      </c>
      <c r="U1981" s="50" t="s">
        <v>30</v>
      </c>
      <c r="V1981" s="50" t="str">
        <f>VLOOKUP(A1981,Register!$D$2:$N$1317,11,0)</f>
        <v>Dormitory G+3</v>
      </c>
      <c r="W1981" s="50" t="s">
        <v>4103</v>
      </c>
      <c r="X1981" s="50" t="s">
        <v>2286</v>
      </c>
    </row>
    <row r="1982" spans="1:24" ht="14.1" customHeight="1" x14ac:dyDescent="0.25">
      <c r="A1982" s="50" t="str">
        <f t="shared" si="30"/>
        <v>9100000041-0</v>
      </c>
      <c r="B1982" s="57" t="s">
        <v>29</v>
      </c>
      <c r="C1982" s="50" t="s">
        <v>29</v>
      </c>
      <c r="D1982" s="50" t="s">
        <v>4102</v>
      </c>
      <c r="E1982" s="50" t="s">
        <v>2814</v>
      </c>
      <c r="F1982" s="50" t="s">
        <v>29</v>
      </c>
      <c r="G1982" s="50" t="s">
        <v>29</v>
      </c>
      <c r="H1982" s="50" t="s">
        <v>4028</v>
      </c>
      <c r="I1982" s="58">
        <v>45311</v>
      </c>
      <c r="J1982" s="50" t="s">
        <v>2816</v>
      </c>
      <c r="K1982" s="59">
        <v>482.85</v>
      </c>
      <c r="L1982" s="50" t="s">
        <v>37</v>
      </c>
      <c r="M1982" s="51" t="s">
        <v>2747</v>
      </c>
      <c r="N1982" s="50" t="s">
        <v>29</v>
      </c>
      <c r="O1982" s="50" t="s">
        <v>32</v>
      </c>
      <c r="P1982" s="50" t="s">
        <v>32</v>
      </c>
      <c r="Q1982" s="50" t="s">
        <v>29</v>
      </c>
      <c r="R1982" s="50" t="s">
        <v>29</v>
      </c>
      <c r="S1982" s="50" t="s">
        <v>2751</v>
      </c>
      <c r="T1982" s="50" t="s">
        <v>2273</v>
      </c>
      <c r="U1982" s="50" t="s">
        <v>30</v>
      </c>
      <c r="V1982" s="50" t="str">
        <f>VLOOKUP(A1982,Register!$D$2:$N$1317,11,0)</f>
        <v>Dormitory G+3</v>
      </c>
      <c r="W1982" s="50" t="s">
        <v>4103</v>
      </c>
      <c r="X1982" s="50" t="s">
        <v>2286</v>
      </c>
    </row>
    <row r="1983" spans="1:24" ht="14.1" customHeight="1" x14ac:dyDescent="0.25">
      <c r="A1983" s="50" t="str">
        <f t="shared" si="30"/>
        <v>9100000041-0</v>
      </c>
      <c r="B1983" s="57" t="s">
        <v>29</v>
      </c>
      <c r="C1983" s="50" t="s">
        <v>29</v>
      </c>
      <c r="D1983" s="50" t="s">
        <v>4102</v>
      </c>
      <c r="E1983" s="50" t="s">
        <v>2814</v>
      </c>
      <c r="F1983" s="50" t="s">
        <v>29</v>
      </c>
      <c r="G1983" s="50" t="s">
        <v>29</v>
      </c>
      <c r="H1983" s="50" t="s">
        <v>4028</v>
      </c>
      <c r="I1983" s="58">
        <v>45311</v>
      </c>
      <c r="J1983" s="50" t="s">
        <v>2816</v>
      </c>
      <c r="K1983" s="59">
        <v>232</v>
      </c>
      <c r="L1983" s="50" t="s">
        <v>37</v>
      </c>
      <c r="M1983" s="51" t="s">
        <v>2747</v>
      </c>
      <c r="N1983" s="50" t="s">
        <v>29</v>
      </c>
      <c r="O1983" s="50" t="s">
        <v>32</v>
      </c>
      <c r="P1983" s="50" t="s">
        <v>32</v>
      </c>
      <c r="Q1983" s="50" t="s">
        <v>29</v>
      </c>
      <c r="R1983" s="50" t="s">
        <v>29</v>
      </c>
      <c r="S1983" s="50" t="s">
        <v>2751</v>
      </c>
      <c r="T1983" s="50" t="s">
        <v>2273</v>
      </c>
      <c r="U1983" s="50" t="s">
        <v>30</v>
      </c>
      <c r="V1983" s="50" t="str">
        <f>VLOOKUP(A1983,Register!$D$2:$N$1317,11,0)</f>
        <v>Dormitory G+3</v>
      </c>
      <c r="W1983" s="50" t="s">
        <v>4103</v>
      </c>
      <c r="X1983" s="50" t="s">
        <v>2286</v>
      </c>
    </row>
    <row r="1984" spans="1:24" ht="14.1" customHeight="1" x14ac:dyDescent="0.25">
      <c r="A1984" s="50" t="str">
        <f t="shared" si="30"/>
        <v>9100000041-0</v>
      </c>
      <c r="B1984" s="57" t="s">
        <v>29</v>
      </c>
      <c r="C1984" s="50" t="s">
        <v>29</v>
      </c>
      <c r="D1984" s="50" t="s">
        <v>4102</v>
      </c>
      <c r="E1984" s="50" t="s">
        <v>2814</v>
      </c>
      <c r="F1984" s="50" t="s">
        <v>29</v>
      </c>
      <c r="G1984" s="50" t="s">
        <v>29</v>
      </c>
      <c r="H1984" s="50" t="s">
        <v>4028</v>
      </c>
      <c r="I1984" s="58">
        <v>45311</v>
      </c>
      <c r="J1984" s="50" t="s">
        <v>2816</v>
      </c>
      <c r="K1984" s="59">
        <v>986</v>
      </c>
      <c r="L1984" s="50" t="s">
        <v>37</v>
      </c>
      <c r="M1984" s="51" t="s">
        <v>2747</v>
      </c>
      <c r="N1984" s="50" t="s">
        <v>29</v>
      </c>
      <c r="O1984" s="50" t="s">
        <v>32</v>
      </c>
      <c r="P1984" s="50" t="s">
        <v>32</v>
      </c>
      <c r="Q1984" s="50" t="s">
        <v>29</v>
      </c>
      <c r="R1984" s="50" t="s">
        <v>29</v>
      </c>
      <c r="S1984" s="50" t="s">
        <v>2751</v>
      </c>
      <c r="T1984" s="50" t="s">
        <v>2273</v>
      </c>
      <c r="U1984" s="50" t="s">
        <v>30</v>
      </c>
      <c r="V1984" s="50" t="str">
        <f>VLOOKUP(A1984,Register!$D$2:$N$1317,11,0)</f>
        <v>Dormitory G+3</v>
      </c>
      <c r="W1984" s="50" t="s">
        <v>4103</v>
      </c>
      <c r="X1984" s="50" t="s">
        <v>2286</v>
      </c>
    </row>
    <row r="1985" spans="1:24" ht="14.1" customHeight="1" x14ac:dyDescent="0.25">
      <c r="A1985" s="50" t="str">
        <f t="shared" si="30"/>
        <v>9100000041-0</v>
      </c>
      <c r="B1985" s="57" t="s">
        <v>29</v>
      </c>
      <c r="C1985" s="50" t="s">
        <v>29</v>
      </c>
      <c r="D1985" s="50" t="s">
        <v>4102</v>
      </c>
      <c r="E1985" s="50" t="s">
        <v>2814</v>
      </c>
      <c r="F1985" s="50" t="s">
        <v>29</v>
      </c>
      <c r="G1985" s="50" t="s">
        <v>29</v>
      </c>
      <c r="H1985" s="50" t="s">
        <v>4028</v>
      </c>
      <c r="I1985" s="58">
        <v>45311</v>
      </c>
      <c r="J1985" s="50" t="s">
        <v>2816</v>
      </c>
      <c r="K1985" s="59">
        <v>3190</v>
      </c>
      <c r="L1985" s="50" t="s">
        <v>37</v>
      </c>
      <c r="M1985" s="51" t="s">
        <v>2747</v>
      </c>
      <c r="N1985" s="50" t="s">
        <v>29</v>
      </c>
      <c r="O1985" s="50" t="s">
        <v>32</v>
      </c>
      <c r="P1985" s="50" t="s">
        <v>32</v>
      </c>
      <c r="Q1985" s="50" t="s">
        <v>29</v>
      </c>
      <c r="R1985" s="50" t="s">
        <v>29</v>
      </c>
      <c r="S1985" s="50" t="s">
        <v>2751</v>
      </c>
      <c r="T1985" s="50" t="s">
        <v>2273</v>
      </c>
      <c r="U1985" s="50" t="s">
        <v>30</v>
      </c>
      <c r="V1985" s="50" t="str">
        <f>VLOOKUP(A1985,Register!$D$2:$N$1317,11,0)</f>
        <v>Dormitory G+3</v>
      </c>
      <c r="W1985" s="50" t="s">
        <v>4103</v>
      </c>
      <c r="X1985" s="50" t="s">
        <v>2286</v>
      </c>
    </row>
    <row r="1986" spans="1:24" ht="14.1" customHeight="1" x14ac:dyDescent="0.25">
      <c r="A1986" s="50" t="str">
        <f t="shared" si="30"/>
        <v>9100000041-0</v>
      </c>
      <c r="B1986" s="57" t="s">
        <v>29</v>
      </c>
      <c r="C1986" s="50" t="s">
        <v>29</v>
      </c>
      <c r="D1986" s="50" t="s">
        <v>4102</v>
      </c>
      <c r="E1986" s="50" t="s">
        <v>2814</v>
      </c>
      <c r="F1986" s="50" t="s">
        <v>29</v>
      </c>
      <c r="G1986" s="50" t="s">
        <v>29</v>
      </c>
      <c r="H1986" s="50" t="s">
        <v>4028</v>
      </c>
      <c r="I1986" s="58">
        <v>45311</v>
      </c>
      <c r="J1986" s="50" t="s">
        <v>2816</v>
      </c>
      <c r="K1986" s="59">
        <v>4023.97</v>
      </c>
      <c r="L1986" s="50" t="s">
        <v>37</v>
      </c>
      <c r="M1986" s="51" t="s">
        <v>2747</v>
      </c>
      <c r="N1986" s="50" t="s">
        <v>29</v>
      </c>
      <c r="O1986" s="50" t="s">
        <v>32</v>
      </c>
      <c r="P1986" s="50" t="s">
        <v>32</v>
      </c>
      <c r="Q1986" s="50" t="s">
        <v>29</v>
      </c>
      <c r="R1986" s="50" t="s">
        <v>29</v>
      </c>
      <c r="S1986" s="50" t="s">
        <v>2751</v>
      </c>
      <c r="T1986" s="50" t="s">
        <v>2273</v>
      </c>
      <c r="U1986" s="50" t="s">
        <v>30</v>
      </c>
      <c r="V1986" s="50" t="str">
        <f>VLOOKUP(A1986,Register!$D$2:$N$1317,11,0)</f>
        <v>Dormitory G+3</v>
      </c>
      <c r="W1986" s="50" t="s">
        <v>4103</v>
      </c>
      <c r="X1986" s="50" t="s">
        <v>2286</v>
      </c>
    </row>
    <row r="1987" spans="1:24" ht="14.1" customHeight="1" x14ac:dyDescent="0.25">
      <c r="A1987" s="50" t="str">
        <f t="shared" ref="A1987:A2050" si="31">CONCATENATE(T1987,"-",U1987)</f>
        <v>9100000041-0</v>
      </c>
      <c r="B1987" s="57" t="s">
        <v>29</v>
      </c>
      <c r="C1987" s="50" t="s">
        <v>29</v>
      </c>
      <c r="D1987" s="50" t="s">
        <v>4102</v>
      </c>
      <c r="E1987" s="50" t="s">
        <v>2814</v>
      </c>
      <c r="F1987" s="50" t="s">
        <v>29</v>
      </c>
      <c r="G1987" s="50" t="s">
        <v>29</v>
      </c>
      <c r="H1987" s="50" t="s">
        <v>4028</v>
      </c>
      <c r="I1987" s="58">
        <v>45311</v>
      </c>
      <c r="J1987" s="50" t="s">
        <v>2816</v>
      </c>
      <c r="K1987" s="59">
        <v>262.14999999999998</v>
      </c>
      <c r="L1987" s="50" t="s">
        <v>37</v>
      </c>
      <c r="M1987" s="51" t="s">
        <v>2747</v>
      </c>
      <c r="N1987" s="50" t="s">
        <v>29</v>
      </c>
      <c r="O1987" s="50" t="s">
        <v>32</v>
      </c>
      <c r="P1987" s="50" t="s">
        <v>32</v>
      </c>
      <c r="Q1987" s="50" t="s">
        <v>29</v>
      </c>
      <c r="R1987" s="50" t="s">
        <v>29</v>
      </c>
      <c r="S1987" s="50" t="s">
        <v>2751</v>
      </c>
      <c r="T1987" s="50" t="s">
        <v>2273</v>
      </c>
      <c r="U1987" s="50" t="s">
        <v>30</v>
      </c>
      <c r="V1987" s="50" t="str">
        <f>VLOOKUP(A1987,Register!$D$2:$N$1317,11,0)</f>
        <v>Dormitory G+3</v>
      </c>
      <c r="W1987" s="50" t="s">
        <v>4103</v>
      </c>
      <c r="X1987" s="50" t="s">
        <v>2286</v>
      </c>
    </row>
    <row r="1988" spans="1:24" ht="14.1" customHeight="1" x14ac:dyDescent="0.25">
      <c r="A1988" s="50" t="str">
        <f t="shared" si="31"/>
        <v>9100000040-0</v>
      </c>
      <c r="B1988" s="57" t="s">
        <v>29</v>
      </c>
      <c r="C1988" s="50" t="s">
        <v>29</v>
      </c>
      <c r="D1988" s="50" t="s">
        <v>4104</v>
      </c>
      <c r="E1988" s="50" t="s">
        <v>2814</v>
      </c>
      <c r="F1988" s="50" t="s">
        <v>29</v>
      </c>
      <c r="G1988" s="50" t="s">
        <v>29</v>
      </c>
      <c r="H1988" s="50" t="s">
        <v>4028</v>
      </c>
      <c r="I1988" s="58">
        <v>45323</v>
      </c>
      <c r="J1988" s="50" t="s">
        <v>2816</v>
      </c>
      <c r="K1988" s="59">
        <v>79970.8</v>
      </c>
      <c r="L1988" s="50" t="s">
        <v>37</v>
      </c>
      <c r="M1988" s="51" t="s">
        <v>2747</v>
      </c>
      <c r="N1988" s="50" t="s">
        <v>29</v>
      </c>
      <c r="O1988" s="50" t="s">
        <v>32</v>
      </c>
      <c r="P1988" s="50" t="s">
        <v>32</v>
      </c>
      <c r="Q1988" s="50" t="s">
        <v>29</v>
      </c>
      <c r="R1988" s="50" t="s">
        <v>29</v>
      </c>
      <c r="S1988" s="50" t="s">
        <v>2751</v>
      </c>
      <c r="T1988" s="50" t="s">
        <v>2271</v>
      </c>
      <c r="U1988" s="50" t="s">
        <v>30</v>
      </c>
      <c r="V1988" s="50" t="str">
        <f>VLOOKUP(A1988,Register!$D$2:$N$1317,11,0)</f>
        <v>Two Room Set G+3</v>
      </c>
      <c r="W1988" s="50" t="s">
        <v>4105</v>
      </c>
      <c r="X1988" s="50" t="s">
        <v>2222</v>
      </c>
    </row>
    <row r="1989" spans="1:24" ht="14.1" customHeight="1" x14ac:dyDescent="0.25">
      <c r="A1989" s="50" t="str">
        <f t="shared" si="31"/>
        <v>9100000040-0</v>
      </c>
      <c r="B1989" s="57" t="s">
        <v>29</v>
      </c>
      <c r="C1989" s="50" t="s">
        <v>29</v>
      </c>
      <c r="D1989" s="50" t="s">
        <v>4104</v>
      </c>
      <c r="E1989" s="50" t="s">
        <v>2814</v>
      </c>
      <c r="F1989" s="50" t="s">
        <v>29</v>
      </c>
      <c r="G1989" s="50" t="s">
        <v>29</v>
      </c>
      <c r="H1989" s="50" t="s">
        <v>4028</v>
      </c>
      <c r="I1989" s="58">
        <v>45323</v>
      </c>
      <c r="J1989" s="50" t="s">
        <v>2816</v>
      </c>
      <c r="K1989" s="59">
        <v>91966.42</v>
      </c>
      <c r="L1989" s="50" t="s">
        <v>37</v>
      </c>
      <c r="M1989" s="51" t="s">
        <v>2747</v>
      </c>
      <c r="N1989" s="50" t="s">
        <v>29</v>
      </c>
      <c r="O1989" s="50" t="s">
        <v>32</v>
      </c>
      <c r="P1989" s="50" t="s">
        <v>32</v>
      </c>
      <c r="Q1989" s="50" t="s">
        <v>29</v>
      </c>
      <c r="R1989" s="50" t="s">
        <v>29</v>
      </c>
      <c r="S1989" s="50" t="s">
        <v>2751</v>
      </c>
      <c r="T1989" s="50" t="s">
        <v>2271</v>
      </c>
      <c r="U1989" s="50" t="s">
        <v>30</v>
      </c>
      <c r="V1989" s="50" t="str">
        <f>VLOOKUP(A1989,Register!$D$2:$N$1317,11,0)</f>
        <v>Two Room Set G+3</v>
      </c>
      <c r="W1989" s="50" t="s">
        <v>4105</v>
      </c>
      <c r="X1989" s="50" t="s">
        <v>2222</v>
      </c>
    </row>
    <row r="1990" spans="1:24" ht="14.1" customHeight="1" x14ac:dyDescent="0.25">
      <c r="A1990" s="50" t="str">
        <f t="shared" si="31"/>
        <v>9100000040-0</v>
      </c>
      <c r="B1990" s="57" t="s">
        <v>29</v>
      </c>
      <c r="C1990" s="50" t="s">
        <v>29</v>
      </c>
      <c r="D1990" s="50" t="s">
        <v>4104</v>
      </c>
      <c r="E1990" s="50" t="s">
        <v>2814</v>
      </c>
      <c r="F1990" s="50" t="s">
        <v>29</v>
      </c>
      <c r="G1990" s="50" t="s">
        <v>29</v>
      </c>
      <c r="H1990" s="50" t="s">
        <v>4028</v>
      </c>
      <c r="I1990" s="58">
        <v>45323</v>
      </c>
      <c r="J1990" s="50" t="s">
        <v>2816</v>
      </c>
      <c r="K1990" s="59">
        <v>103962.04</v>
      </c>
      <c r="L1990" s="50" t="s">
        <v>37</v>
      </c>
      <c r="M1990" s="51" t="s">
        <v>2747</v>
      </c>
      <c r="N1990" s="50" t="s">
        <v>29</v>
      </c>
      <c r="O1990" s="50" t="s">
        <v>32</v>
      </c>
      <c r="P1990" s="50" t="s">
        <v>32</v>
      </c>
      <c r="Q1990" s="50" t="s">
        <v>29</v>
      </c>
      <c r="R1990" s="50" t="s">
        <v>29</v>
      </c>
      <c r="S1990" s="50" t="s">
        <v>2751</v>
      </c>
      <c r="T1990" s="50" t="s">
        <v>2271</v>
      </c>
      <c r="U1990" s="50" t="s">
        <v>30</v>
      </c>
      <c r="V1990" s="50" t="str">
        <f>VLOOKUP(A1990,Register!$D$2:$N$1317,11,0)</f>
        <v>Two Room Set G+3</v>
      </c>
      <c r="W1990" s="50" t="s">
        <v>4105</v>
      </c>
      <c r="X1990" s="50" t="s">
        <v>2222</v>
      </c>
    </row>
    <row r="1991" spans="1:24" ht="14.1" customHeight="1" x14ac:dyDescent="0.25">
      <c r="A1991" s="50" t="str">
        <f t="shared" si="31"/>
        <v>9100000040-0</v>
      </c>
      <c r="B1991" s="57" t="s">
        <v>29</v>
      </c>
      <c r="C1991" s="50" t="s">
        <v>29</v>
      </c>
      <c r="D1991" s="50" t="s">
        <v>4104</v>
      </c>
      <c r="E1991" s="50" t="s">
        <v>2814</v>
      </c>
      <c r="F1991" s="50" t="s">
        <v>29</v>
      </c>
      <c r="G1991" s="50" t="s">
        <v>29</v>
      </c>
      <c r="H1991" s="50" t="s">
        <v>4028</v>
      </c>
      <c r="I1991" s="58">
        <v>45323</v>
      </c>
      <c r="J1991" s="50" t="s">
        <v>2816</v>
      </c>
      <c r="K1991" s="59">
        <v>115957.66</v>
      </c>
      <c r="L1991" s="50" t="s">
        <v>37</v>
      </c>
      <c r="M1991" s="51" t="s">
        <v>2747</v>
      </c>
      <c r="N1991" s="50" t="s">
        <v>29</v>
      </c>
      <c r="O1991" s="50" t="s">
        <v>32</v>
      </c>
      <c r="P1991" s="50" t="s">
        <v>32</v>
      </c>
      <c r="Q1991" s="50" t="s">
        <v>29</v>
      </c>
      <c r="R1991" s="50" t="s">
        <v>29</v>
      </c>
      <c r="S1991" s="50" t="s">
        <v>2751</v>
      </c>
      <c r="T1991" s="50" t="s">
        <v>2271</v>
      </c>
      <c r="U1991" s="50" t="s">
        <v>30</v>
      </c>
      <c r="V1991" s="50" t="str">
        <f>VLOOKUP(A1991,Register!$D$2:$N$1317,11,0)</f>
        <v>Two Room Set G+3</v>
      </c>
      <c r="W1991" s="50" t="s">
        <v>4105</v>
      </c>
      <c r="X1991" s="50" t="s">
        <v>2222</v>
      </c>
    </row>
    <row r="1992" spans="1:24" ht="14.1" customHeight="1" x14ac:dyDescent="0.25">
      <c r="A1992" s="50" t="str">
        <f t="shared" si="31"/>
        <v>9100000040-0</v>
      </c>
      <c r="B1992" s="57" t="s">
        <v>29</v>
      </c>
      <c r="C1992" s="50" t="s">
        <v>29</v>
      </c>
      <c r="D1992" s="50" t="s">
        <v>4104</v>
      </c>
      <c r="E1992" s="50" t="s">
        <v>2814</v>
      </c>
      <c r="F1992" s="50" t="s">
        <v>29</v>
      </c>
      <c r="G1992" s="50" t="s">
        <v>29</v>
      </c>
      <c r="H1992" s="50" t="s">
        <v>4028</v>
      </c>
      <c r="I1992" s="58">
        <v>45323</v>
      </c>
      <c r="J1992" s="50" t="s">
        <v>2816</v>
      </c>
      <c r="K1992" s="59">
        <v>20103.419999999998</v>
      </c>
      <c r="L1992" s="50" t="s">
        <v>37</v>
      </c>
      <c r="M1992" s="51" t="s">
        <v>2747</v>
      </c>
      <c r="N1992" s="50" t="s">
        <v>29</v>
      </c>
      <c r="O1992" s="50" t="s">
        <v>32</v>
      </c>
      <c r="P1992" s="50" t="s">
        <v>32</v>
      </c>
      <c r="Q1992" s="50" t="s">
        <v>29</v>
      </c>
      <c r="R1992" s="50" t="s">
        <v>29</v>
      </c>
      <c r="S1992" s="50" t="s">
        <v>2751</v>
      </c>
      <c r="T1992" s="50" t="s">
        <v>2271</v>
      </c>
      <c r="U1992" s="50" t="s">
        <v>30</v>
      </c>
      <c r="V1992" s="50" t="str">
        <f>VLOOKUP(A1992,Register!$D$2:$N$1317,11,0)</f>
        <v>Two Room Set G+3</v>
      </c>
      <c r="W1992" s="50" t="s">
        <v>4105</v>
      </c>
      <c r="X1992" s="50" t="s">
        <v>2222</v>
      </c>
    </row>
    <row r="1993" spans="1:24" ht="14.1" customHeight="1" x14ac:dyDescent="0.25">
      <c r="A1993" s="50" t="str">
        <f t="shared" si="31"/>
        <v>9100000040-0</v>
      </c>
      <c r="B1993" s="57" t="s">
        <v>29</v>
      </c>
      <c r="C1993" s="50" t="s">
        <v>29</v>
      </c>
      <c r="D1993" s="50" t="s">
        <v>4104</v>
      </c>
      <c r="E1993" s="50" t="s">
        <v>2814</v>
      </c>
      <c r="F1993" s="50" t="s">
        <v>29</v>
      </c>
      <c r="G1993" s="50" t="s">
        <v>29</v>
      </c>
      <c r="H1993" s="50" t="s">
        <v>4028</v>
      </c>
      <c r="I1993" s="58">
        <v>45323</v>
      </c>
      <c r="J1993" s="50" t="s">
        <v>2816</v>
      </c>
      <c r="K1993" s="59">
        <v>58085.67</v>
      </c>
      <c r="L1993" s="50" t="s">
        <v>37</v>
      </c>
      <c r="M1993" s="51" t="s">
        <v>2747</v>
      </c>
      <c r="N1993" s="50" t="s">
        <v>29</v>
      </c>
      <c r="O1993" s="50" t="s">
        <v>32</v>
      </c>
      <c r="P1993" s="50" t="s">
        <v>32</v>
      </c>
      <c r="Q1993" s="50" t="s">
        <v>29</v>
      </c>
      <c r="R1993" s="50" t="s">
        <v>29</v>
      </c>
      <c r="S1993" s="50" t="s">
        <v>2751</v>
      </c>
      <c r="T1993" s="50" t="s">
        <v>2271</v>
      </c>
      <c r="U1993" s="50" t="s">
        <v>30</v>
      </c>
      <c r="V1993" s="50" t="str">
        <f>VLOOKUP(A1993,Register!$D$2:$N$1317,11,0)</f>
        <v>Two Room Set G+3</v>
      </c>
      <c r="W1993" s="50" t="s">
        <v>4105</v>
      </c>
      <c r="X1993" s="50" t="s">
        <v>2222</v>
      </c>
    </row>
    <row r="1994" spans="1:24" ht="14.1" customHeight="1" x14ac:dyDescent="0.25">
      <c r="A1994" s="50" t="str">
        <f t="shared" si="31"/>
        <v>9100000040-0</v>
      </c>
      <c r="B1994" s="57" t="s">
        <v>29</v>
      </c>
      <c r="C1994" s="50" t="s">
        <v>29</v>
      </c>
      <c r="D1994" s="50" t="s">
        <v>4104</v>
      </c>
      <c r="E1994" s="50" t="s">
        <v>2814</v>
      </c>
      <c r="F1994" s="50" t="s">
        <v>29</v>
      </c>
      <c r="G1994" s="50" t="s">
        <v>29</v>
      </c>
      <c r="H1994" s="50" t="s">
        <v>4028</v>
      </c>
      <c r="I1994" s="58">
        <v>45323</v>
      </c>
      <c r="J1994" s="50" t="s">
        <v>2816</v>
      </c>
      <c r="K1994" s="59">
        <v>7771.79</v>
      </c>
      <c r="L1994" s="50" t="s">
        <v>37</v>
      </c>
      <c r="M1994" s="51" t="s">
        <v>2747</v>
      </c>
      <c r="N1994" s="50" t="s">
        <v>29</v>
      </c>
      <c r="O1994" s="50" t="s">
        <v>32</v>
      </c>
      <c r="P1994" s="50" t="s">
        <v>32</v>
      </c>
      <c r="Q1994" s="50" t="s">
        <v>29</v>
      </c>
      <c r="R1994" s="50" t="s">
        <v>29</v>
      </c>
      <c r="S1994" s="50" t="s">
        <v>2751</v>
      </c>
      <c r="T1994" s="50" t="s">
        <v>2271</v>
      </c>
      <c r="U1994" s="50" t="s">
        <v>30</v>
      </c>
      <c r="V1994" s="50" t="str">
        <f>VLOOKUP(A1994,Register!$D$2:$N$1317,11,0)</f>
        <v>Two Room Set G+3</v>
      </c>
      <c r="W1994" s="50" t="s">
        <v>4105</v>
      </c>
      <c r="X1994" s="50" t="s">
        <v>2222</v>
      </c>
    </row>
    <row r="1995" spans="1:24" ht="14.1" customHeight="1" x14ac:dyDescent="0.25">
      <c r="A1995" s="50" t="str">
        <f t="shared" si="31"/>
        <v>9100000040-0</v>
      </c>
      <c r="B1995" s="57" t="s">
        <v>29</v>
      </c>
      <c r="C1995" s="50" t="s">
        <v>29</v>
      </c>
      <c r="D1995" s="50" t="s">
        <v>4104</v>
      </c>
      <c r="E1995" s="50" t="s">
        <v>2814</v>
      </c>
      <c r="F1995" s="50" t="s">
        <v>29</v>
      </c>
      <c r="G1995" s="50" t="s">
        <v>29</v>
      </c>
      <c r="H1995" s="50" t="s">
        <v>4028</v>
      </c>
      <c r="I1995" s="58">
        <v>45323</v>
      </c>
      <c r="J1995" s="50" t="s">
        <v>2816</v>
      </c>
      <c r="K1995" s="59">
        <v>36444.51</v>
      </c>
      <c r="L1995" s="50" t="s">
        <v>37</v>
      </c>
      <c r="M1995" s="51" t="s">
        <v>2747</v>
      </c>
      <c r="N1995" s="50" t="s">
        <v>29</v>
      </c>
      <c r="O1995" s="50" t="s">
        <v>32</v>
      </c>
      <c r="P1995" s="50" t="s">
        <v>32</v>
      </c>
      <c r="Q1995" s="50" t="s">
        <v>29</v>
      </c>
      <c r="R1995" s="50" t="s">
        <v>29</v>
      </c>
      <c r="S1995" s="50" t="s">
        <v>2751</v>
      </c>
      <c r="T1995" s="50" t="s">
        <v>2271</v>
      </c>
      <c r="U1995" s="50" t="s">
        <v>30</v>
      </c>
      <c r="V1995" s="50" t="str">
        <f>VLOOKUP(A1995,Register!$D$2:$N$1317,11,0)</f>
        <v>Two Room Set G+3</v>
      </c>
      <c r="W1995" s="50" t="s">
        <v>4105</v>
      </c>
      <c r="X1995" s="50" t="s">
        <v>2222</v>
      </c>
    </row>
    <row r="1996" spans="1:24" ht="14.1" customHeight="1" x14ac:dyDescent="0.25">
      <c r="A1996" s="50" t="str">
        <f t="shared" si="31"/>
        <v>9100000040-0</v>
      </c>
      <c r="B1996" s="57" t="s">
        <v>29</v>
      </c>
      <c r="C1996" s="50" t="s">
        <v>29</v>
      </c>
      <c r="D1996" s="50" t="s">
        <v>4104</v>
      </c>
      <c r="E1996" s="50" t="s">
        <v>2814</v>
      </c>
      <c r="F1996" s="50" t="s">
        <v>29</v>
      </c>
      <c r="G1996" s="50" t="s">
        <v>29</v>
      </c>
      <c r="H1996" s="50" t="s">
        <v>4028</v>
      </c>
      <c r="I1996" s="58">
        <v>45323</v>
      </c>
      <c r="J1996" s="50" t="s">
        <v>2816</v>
      </c>
      <c r="K1996" s="59">
        <v>942.34</v>
      </c>
      <c r="L1996" s="50" t="s">
        <v>37</v>
      </c>
      <c r="M1996" s="51" t="s">
        <v>2747</v>
      </c>
      <c r="N1996" s="50" t="s">
        <v>29</v>
      </c>
      <c r="O1996" s="50" t="s">
        <v>32</v>
      </c>
      <c r="P1996" s="50" t="s">
        <v>32</v>
      </c>
      <c r="Q1996" s="50" t="s">
        <v>29</v>
      </c>
      <c r="R1996" s="50" t="s">
        <v>29</v>
      </c>
      <c r="S1996" s="50" t="s">
        <v>2751</v>
      </c>
      <c r="T1996" s="50" t="s">
        <v>2271</v>
      </c>
      <c r="U1996" s="50" t="s">
        <v>30</v>
      </c>
      <c r="V1996" s="50" t="str">
        <f>VLOOKUP(A1996,Register!$D$2:$N$1317,11,0)</f>
        <v>Two Room Set G+3</v>
      </c>
      <c r="W1996" s="50" t="s">
        <v>4105</v>
      </c>
      <c r="X1996" s="50" t="s">
        <v>2222</v>
      </c>
    </row>
    <row r="1997" spans="1:24" ht="14.1" customHeight="1" x14ac:dyDescent="0.25">
      <c r="A1997" s="50" t="str">
        <f t="shared" si="31"/>
        <v>9100000040-0</v>
      </c>
      <c r="B1997" s="57" t="s">
        <v>29</v>
      </c>
      <c r="C1997" s="50" t="s">
        <v>29</v>
      </c>
      <c r="D1997" s="50" t="s">
        <v>4104</v>
      </c>
      <c r="E1997" s="50" t="s">
        <v>2814</v>
      </c>
      <c r="F1997" s="50" t="s">
        <v>29</v>
      </c>
      <c r="G1997" s="50" t="s">
        <v>29</v>
      </c>
      <c r="H1997" s="50" t="s">
        <v>4028</v>
      </c>
      <c r="I1997" s="58">
        <v>45323</v>
      </c>
      <c r="J1997" s="50" t="s">
        <v>2816</v>
      </c>
      <c r="K1997" s="59">
        <v>1083.71</v>
      </c>
      <c r="L1997" s="50" t="s">
        <v>37</v>
      </c>
      <c r="M1997" s="51" t="s">
        <v>2747</v>
      </c>
      <c r="N1997" s="50" t="s">
        <v>29</v>
      </c>
      <c r="O1997" s="50" t="s">
        <v>32</v>
      </c>
      <c r="P1997" s="50" t="s">
        <v>32</v>
      </c>
      <c r="Q1997" s="50" t="s">
        <v>29</v>
      </c>
      <c r="R1997" s="50" t="s">
        <v>29</v>
      </c>
      <c r="S1997" s="50" t="s">
        <v>2751</v>
      </c>
      <c r="T1997" s="50" t="s">
        <v>2271</v>
      </c>
      <c r="U1997" s="50" t="s">
        <v>30</v>
      </c>
      <c r="V1997" s="50" t="str">
        <f>VLOOKUP(A1997,Register!$D$2:$N$1317,11,0)</f>
        <v>Two Room Set G+3</v>
      </c>
      <c r="W1997" s="50" t="s">
        <v>4105</v>
      </c>
      <c r="X1997" s="50" t="s">
        <v>2222</v>
      </c>
    </row>
    <row r="1998" spans="1:24" ht="14.1" customHeight="1" x14ac:dyDescent="0.25">
      <c r="A1998" s="50" t="str">
        <f t="shared" si="31"/>
        <v>9100000040-0</v>
      </c>
      <c r="B1998" s="57" t="s">
        <v>29</v>
      </c>
      <c r="C1998" s="50" t="s">
        <v>29</v>
      </c>
      <c r="D1998" s="50" t="s">
        <v>4104</v>
      </c>
      <c r="E1998" s="50" t="s">
        <v>2814</v>
      </c>
      <c r="F1998" s="50" t="s">
        <v>29</v>
      </c>
      <c r="G1998" s="50" t="s">
        <v>29</v>
      </c>
      <c r="H1998" s="50" t="s">
        <v>4028</v>
      </c>
      <c r="I1998" s="58">
        <v>45323</v>
      </c>
      <c r="J1998" s="50" t="s">
        <v>2816</v>
      </c>
      <c r="K1998" s="59">
        <v>1225.06</v>
      </c>
      <c r="L1998" s="50" t="s">
        <v>37</v>
      </c>
      <c r="M1998" s="51" t="s">
        <v>2747</v>
      </c>
      <c r="N1998" s="50" t="s">
        <v>29</v>
      </c>
      <c r="O1998" s="50" t="s">
        <v>32</v>
      </c>
      <c r="P1998" s="50" t="s">
        <v>32</v>
      </c>
      <c r="Q1998" s="50" t="s">
        <v>29</v>
      </c>
      <c r="R1998" s="50" t="s">
        <v>29</v>
      </c>
      <c r="S1998" s="50" t="s">
        <v>2751</v>
      </c>
      <c r="T1998" s="50" t="s">
        <v>2271</v>
      </c>
      <c r="U1998" s="50" t="s">
        <v>30</v>
      </c>
      <c r="V1998" s="50" t="str">
        <f>VLOOKUP(A1998,Register!$D$2:$N$1317,11,0)</f>
        <v>Two Room Set G+3</v>
      </c>
      <c r="W1998" s="50" t="s">
        <v>4105</v>
      </c>
      <c r="X1998" s="50" t="s">
        <v>2222</v>
      </c>
    </row>
    <row r="1999" spans="1:24" ht="14.1" customHeight="1" x14ac:dyDescent="0.25">
      <c r="A1999" s="50" t="str">
        <f t="shared" si="31"/>
        <v>9100000040-0</v>
      </c>
      <c r="B1999" s="57" t="s">
        <v>29</v>
      </c>
      <c r="C1999" s="50" t="s">
        <v>29</v>
      </c>
      <c r="D1999" s="50" t="s">
        <v>4104</v>
      </c>
      <c r="E1999" s="50" t="s">
        <v>2814</v>
      </c>
      <c r="F1999" s="50" t="s">
        <v>29</v>
      </c>
      <c r="G1999" s="50" t="s">
        <v>29</v>
      </c>
      <c r="H1999" s="50" t="s">
        <v>4028</v>
      </c>
      <c r="I1999" s="58">
        <v>45323</v>
      </c>
      <c r="J1999" s="50" t="s">
        <v>2816</v>
      </c>
      <c r="K1999" s="59">
        <v>1366.41</v>
      </c>
      <c r="L1999" s="50" t="s">
        <v>37</v>
      </c>
      <c r="M1999" s="51" t="s">
        <v>2747</v>
      </c>
      <c r="N1999" s="50" t="s">
        <v>29</v>
      </c>
      <c r="O1999" s="50" t="s">
        <v>32</v>
      </c>
      <c r="P1999" s="50" t="s">
        <v>32</v>
      </c>
      <c r="Q1999" s="50" t="s">
        <v>29</v>
      </c>
      <c r="R1999" s="50" t="s">
        <v>29</v>
      </c>
      <c r="S1999" s="50" t="s">
        <v>2751</v>
      </c>
      <c r="T1999" s="50" t="s">
        <v>2271</v>
      </c>
      <c r="U1999" s="50" t="s">
        <v>30</v>
      </c>
      <c r="V1999" s="50" t="str">
        <f>VLOOKUP(A1999,Register!$D$2:$N$1317,11,0)</f>
        <v>Two Room Set G+3</v>
      </c>
      <c r="W1999" s="50" t="s">
        <v>4105</v>
      </c>
      <c r="X1999" s="50" t="s">
        <v>2222</v>
      </c>
    </row>
    <row r="2000" spans="1:24" ht="14.1" customHeight="1" x14ac:dyDescent="0.25">
      <c r="A2000" s="50" t="str">
        <f t="shared" si="31"/>
        <v>9100000040-0</v>
      </c>
      <c r="B2000" s="57" t="s">
        <v>29</v>
      </c>
      <c r="C2000" s="50" t="s">
        <v>29</v>
      </c>
      <c r="D2000" s="50" t="s">
        <v>4104</v>
      </c>
      <c r="E2000" s="50" t="s">
        <v>2814</v>
      </c>
      <c r="F2000" s="50" t="s">
        <v>29</v>
      </c>
      <c r="G2000" s="50" t="s">
        <v>29</v>
      </c>
      <c r="H2000" s="50" t="s">
        <v>4028</v>
      </c>
      <c r="I2000" s="58">
        <v>45323</v>
      </c>
      <c r="J2000" s="50" t="s">
        <v>2816</v>
      </c>
      <c r="K2000" s="59">
        <v>3431.07</v>
      </c>
      <c r="L2000" s="50" t="s">
        <v>37</v>
      </c>
      <c r="M2000" s="51" t="s">
        <v>2747</v>
      </c>
      <c r="N2000" s="50" t="s">
        <v>29</v>
      </c>
      <c r="O2000" s="50" t="s">
        <v>32</v>
      </c>
      <c r="P2000" s="50" t="s">
        <v>32</v>
      </c>
      <c r="Q2000" s="50" t="s">
        <v>29</v>
      </c>
      <c r="R2000" s="50" t="s">
        <v>29</v>
      </c>
      <c r="S2000" s="50" t="s">
        <v>2751</v>
      </c>
      <c r="T2000" s="50" t="s">
        <v>2271</v>
      </c>
      <c r="U2000" s="50" t="s">
        <v>30</v>
      </c>
      <c r="V2000" s="50" t="str">
        <f>VLOOKUP(A2000,Register!$D$2:$N$1317,11,0)</f>
        <v>Two Room Set G+3</v>
      </c>
      <c r="W2000" s="50" t="s">
        <v>4105</v>
      </c>
      <c r="X2000" s="50" t="s">
        <v>2222</v>
      </c>
    </row>
    <row r="2001" spans="1:24" ht="14.1" customHeight="1" x14ac:dyDescent="0.25">
      <c r="A2001" s="50" t="str">
        <f t="shared" si="31"/>
        <v>9100000040-0</v>
      </c>
      <c r="B2001" s="57" t="s">
        <v>29</v>
      </c>
      <c r="C2001" s="50" t="s">
        <v>29</v>
      </c>
      <c r="D2001" s="50" t="s">
        <v>4104</v>
      </c>
      <c r="E2001" s="50" t="s">
        <v>2814</v>
      </c>
      <c r="F2001" s="50" t="s">
        <v>29</v>
      </c>
      <c r="G2001" s="50" t="s">
        <v>29</v>
      </c>
      <c r="H2001" s="50" t="s">
        <v>4028</v>
      </c>
      <c r="I2001" s="58">
        <v>45323</v>
      </c>
      <c r="J2001" s="50" t="s">
        <v>2816</v>
      </c>
      <c r="K2001" s="59">
        <v>3945.74</v>
      </c>
      <c r="L2001" s="50" t="s">
        <v>37</v>
      </c>
      <c r="M2001" s="51" t="s">
        <v>2747</v>
      </c>
      <c r="N2001" s="50" t="s">
        <v>29</v>
      </c>
      <c r="O2001" s="50" t="s">
        <v>32</v>
      </c>
      <c r="P2001" s="50" t="s">
        <v>32</v>
      </c>
      <c r="Q2001" s="50" t="s">
        <v>29</v>
      </c>
      <c r="R2001" s="50" t="s">
        <v>29</v>
      </c>
      <c r="S2001" s="50" t="s">
        <v>2751</v>
      </c>
      <c r="T2001" s="50" t="s">
        <v>2271</v>
      </c>
      <c r="U2001" s="50" t="s">
        <v>30</v>
      </c>
      <c r="V2001" s="50" t="str">
        <f>VLOOKUP(A2001,Register!$D$2:$N$1317,11,0)</f>
        <v>Two Room Set G+3</v>
      </c>
      <c r="W2001" s="50" t="s">
        <v>4105</v>
      </c>
      <c r="X2001" s="50" t="s">
        <v>2222</v>
      </c>
    </row>
    <row r="2002" spans="1:24" ht="14.1" customHeight="1" x14ac:dyDescent="0.25">
      <c r="A2002" s="50" t="str">
        <f t="shared" si="31"/>
        <v>9100000040-0</v>
      </c>
      <c r="B2002" s="57" t="s">
        <v>29</v>
      </c>
      <c r="C2002" s="50" t="s">
        <v>29</v>
      </c>
      <c r="D2002" s="50" t="s">
        <v>4104</v>
      </c>
      <c r="E2002" s="50" t="s">
        <v>2814</v>
      </c>
      <c r="F2002" s="50" t="s">
        <v>29</v>
      </c>
      <c r="G2002" s="50" t="s">
        <v>29</v>
      </c>
      <c r="H2002" s="50" t="s">
        <v>4028</v>
      </c>
      <c r="I2002" s="58">
        <v>45323</v>
      </c>
      <c r="J2002" s="50" t="s">
        <v>2816</v>
      </c>
      <c r="K2002" s="59">
        <v>4460.3999999999996</v>
      </c>
      <c r="L2002" s="50" t="s">
        <v>37</v>
      </c>
      <c r="M2002" s="51" t="s">
        <v>2747</v>
      </c>
      <c r="N2002" s="50" t="s">
        <v>29</v>
      </c>
      <c r="O2002" s="50" t="s">
        <v>32</v>
      </c>
      <c r="P2002" s="50" t="s">
        <v>32</v>
      </c>
      <c r="Q2002" s="50" t="s">
        <v>29</v>
      </c>
      <c r="R2002" s="50" t="s">
        <v>29</v>
      </c>
      <c r="S2002" s="50" t="s">
        <v>2751</v>
      </c>
      <c r="T2002" s="50" t="s">
        <v>2271</v>
      </c>
      <c r="U2002" s="50" t="s">
        <v>30</v>
      </c>
      <c r="V2002" s="50" t="str">
        <f>VLOOKUP(A2002,Register!$D$2:$N$1317,11,0)</f>
        <v>Two Room Set G+3</v>
      </c>
      <c r="W2002" s="50" t="s">
        <v>4105</v>
      </c>
      <c r="X2002" s="50" t="s">
        <v>2222</v>
      </c>
    </row>
    <row r="2003" spans="1:24" ht="14.1" customHeight="1" x14ac:dyDescent="0.25">
      <c r="A2003" s="50" t="str">
        <f t="shared" si="31"/>
        <v>9100000040-0</v>
      </c>
      <c r="B2003" s="57" t="s">
        <v>29</v>
      </c>
      <c r="C2003" s="50" t="s">
        <v>29</v>
      </c>
      <c r="D2003" s="50" t="s">
        <v>4104</v>
      </c>
      <c r="E2003" s="50" t="s">
        <v>2814</v>
      </c>
      <c r="F2003" s="50" t="s">
        <v>29</v>
      </c>
      <c r="G2003" s="50" t="s">
        <v>29</v>
      </c>
      <c r="H2003" s="50" t="s">
        <v>4028</v>
      </c>
      <c r="I2003" s="58">
        <v>45323</v>
      </c>
      <c r="J2003" s="50" t="s">
        <v>2816</v>
      </c>
      <c r="K2003" s="59">
        <v>4975.05</v>
      </c>
      <c r="L2003" s="50" t="s">
        <v>37</v>
      </c>
      <c r="M2003" s="51" t="s">
        <v>2747</v>
      </c>
      <c r="N2003" s="50" t="s">
        <v>29</v>
      </c>
      <c r="O2003" s="50" t="s">
        <v>32</v>
      </c>
      <c r="P2003" s="50" t="s">
        <v>32</v>
      </c>
      <c r="Q2003" s="50" t="s">
        <v>29</v>
      </c>
      <c r="R2003" s="50" t="s">
        <v>29</v>
      </c>
      <c r="S2003" s="50" t="s">
        <v>2751</v>
      </c>
      <c r="T2003" s="50" t="s">
        <v>2271</v>
      </c>
      <c r="U2003" s="50" t="s">
        <v>30</v>
      </c>
      <c r="V2003" s="50" t="str">
        <f>VLOOKUP(A2003,Register!$D$2:$N$1317,11,0)</f>
        <v>Two Room Set G+3</v>
      </c>
      <c r="W2003" s="50" t="s">
        <v>4105</v>
      </c>
      <c r="X2003" s="50" t="s">
        <v>2222</v>
      </c>
    </row>
    <row r="2004" spans="1:24" ht="14.1" customHeight="1" x14ac:dyDescent="0.25">
      <c r="A2004" s="50" t="str">
        <f t="shared" si="31"/>
        <v>9100000040-0</v>
      </c>
      <c r="B2004" s="57" t="s">
        <v>29</v>
      </c>
      <c r="C2004" s="50" t="s">
        <v>29</v>
      </c>
      <c r="D2004" s="50" t="s">
        <v>4104</v>
      </c>
      <c r="E2004" s="50" t="s">
        <v>2814</v>
      </c>
      <c r="F2004" s="50" t="s">
        <v>29</v>
      </c>
      <c r="G2004" s="50" t="s">
        <v>29</v>
      </c>
      <c r="H2004" s="50" t="s">
        <v>4028</v>
      </c>
      <c r="I2004" s="58">
        <v>45323</v>
      </c>
      <c r="J2004" s="50" t="s">
        <v>2816</v>
      </c>
      <c r="K2004" s="59">
        <v>343.46</v>
      </c>
      <c r="L2004" s="50" t="s">
        <v>37</v>
      </c>
      <c r="M2004" s="51" t="s">
        <v>2747</v>
      </c>
      <c r="N2004" s="50" t="s">
        <v>29</v>
      </c>
      <c r="O2004" s="50" t="s">
        <v>32</v>
      </c>
      <c r="P2004" s="50" t="s">
        <v>32</v>
      </c>
      <c r="Q2004" s="50" t="s">
        <v>29</v>
      </c>
      <c r="R2004" s="50" t="s">
        <v>29</v>
      </c>
      <c r="S2004" s="50" t="s">
        <v>2751</v>
      </c>
      <c r="T2004" s="50" t="s">
        <v>2271</v>
      </c>
      <c r="U2004" s="50" t="s">
        <v>30</v>
      </c>
      <c r="V2004" s="50" t="str">
        <f>VLOOKUP(A2004,Register!$D$2:$N$1317,11,0)</f>
        <v>Two Room Set G+3</v>
      </c>
      <c r="W2004" s="50" t="s">
        <v>4105</v>
      </c>
      <c r="X2004" s="50" t="s">
        <v>2222</v>
      </c>
    </row>
    <row r="2005" spans="1:24" ht="14.1" customHeight="1" x14ac:dyDescent="0.25">
      <c r="A2005" s="50" t="str">
        <f t="shared" si="31"/>
        <v>9100000040-0</v>
      </c>
      <c r="B2005" s="57" t="s">
        <v>29</v>
      </c>
      <c r="C2005" s="50" t="s">
        <v>29</v>
      </c>
      <c r="D2005" s="50" t="s">
        <v>4104</v>
      </c>
      <c r="E2005" s="50" t="s">
        <v>2814</v>
      </c>
      <c r="F2005" s="50" t="s">
        <v>29</v>
      </c>
      <c r="G2005" s="50" t="s">
        <v>29</v>
      </c>
      <c r="H2005" s="50" t="s">
        <v>4028</v>
      </c>
      <c r="I2005" s="58">
        <v>45323</v>
      </c>
      <c r="J2005" s="50" t="s">
        <v>2816</v>
      </c>
      <c r="K2005" s="59">
        <v>394.96</v>
      </c>
      <c r="L2005" s="50" t="s">
        <v>37</v>
      </c>
      <c r="M2005" s="51" t="s">
        <v>2747</v>
      </c>
      <c r="N2005" s="50" t="s">
        <v>29</v>
      </c>
      <c r="O2005" s="50" t="s">
        <v>32</v>
      </c>
      <c r="P2005" s="50" t="s">
        <v>32</v>
      </c>
      <c r="Q2005" s="50" t="s">
        <v>29</v>
      </c>
      <c r="R2005" s="50" t="s">
        <v>29</v>
      </c>
      <c r="S2005" s="50" t="s">
        <v>2751</v>
      </c>
      <c r="T2005" s="50" t="s">
        <v>2271</v>
      </c>
      <c r="U2005" s="50" t="s">
        <v>30</v>
      </c>
      <c r="V2005" s="50" t="str">
        <f>VLOOKUP(A2005,Register!$D$2:$N$1317,11,0)</f>
        <v>Two Room Set G+3</v>
      </c>
      <c r="W2005" s="50" t="s">
        <v>4105</v>
      </c>
      <c r="X2005" s="50" t="s">
        <v>2222</v>
      </c>
    </row>
    <row r="2006" spans="1:24" ht="14.1" customHeight="1" x14ac:dyDescent="0.25">
      <c r="A2006" s="50" t="str">
        <f t="shared" si="31"/>
        <v>9100000040-0</v>
      </c>
      <c r="B2006" s="57" t="s">
        <v>29</v>
      </c>
      <c r="C2006" s="50" t="s">
        <v>29</v>
      </c>
      <c r="D2006" s="50" t="s">
        <v>4104</v>
      </c>
      <c r="E2006" s="50" t="s">
        <v>2814</v>
      </c>
      <c r="F2006" s="50" t="s">
        <v>29</v>
      </c>
      <c r="G2006" s="50" t="s">
        <v>29</v>
      </c>
      <c r="H2006" s="50" t="s">
        <v>4028</v>
      </c>
      <c r="I2006" s="58">
        <v>45323</v>
      </c>
      <c r="J2006" s="50" t="s">
        <v>2816</v>
      </c>
      <c r="K2006" s="59">
        <v>446.48</v>
      </c>
      <c r="L2006" s="50" t="s">
        <v>37</v>
      </c>
      <c r="M2006" s="51" t="s">
        <v>2747</v>
      </c>
      <c r="N2006" s="50" t="s">
        <v>29</v>
      </c>
      <c r="O2006" s="50" t="s">
        <v>32</v>
      </c>
      <c r="P2006" s="50" t="s">
        <v>32</v>
      </c>
      <c r="Q2006" s="50" t="s">
        <v>29</v>
      </c>
      <c r="R2006" s="50" t="s">
        <v>29</v>
      </c>
      <c r="S2006" s="50" t="s">
        <v>2751</v>
      </c>
      <c r="T2006" s="50" t="s">
        <v>2271</v>
      </c>
      <c r="U2006" s="50" t="s">
        <v>30</v>
      </c>
      <c r="V2006" s="50" t="str">
        <f>VLOOKUP(A2006,Register!$D$2:$N$1317,11,0)</f>
        <v>Two Room Set G+3</v>
      </c>
      <c r="W2006" s="50" t="s">
        <v>4105</v>
      </c>
      <c r="X2006" s="50" t="s">
        <v>2222</v>
      </c>
    </row>
    <row r="2007" spans="1:24" ht="14.1" customHeight="1" x14ac:dyDescent="0.25">
      <c r="A2007" s="50" t="str">
        <f t="shared" si="31"/>
        <v>9100000040-0</v>
      </c>
      <c r="B2007" s="57" t="s">
        <v>29</v>
      </c>
      <c r="C2007" s="50" t="s">
        <v>29</v>
      </c>
      <c r="D2007" s="50" t="s">
        <v>4104</v>
      </c>
      <c r="E2007" s="50" t="s">
        <v>2814</v>
      </c>
      <c r="F2007" s="50" t="s">
        <v>29</v>
      </c>
      <c r="G2007" s="50" t="s">
        <v>29</v>
      </c>
      <c r="H2007" s="50" t="s">
        <v>4028</v>
      </c>
      <c r="I2007" s="58">
        <v>45323</v>
      </c>
      <c r="J2007" s="50" t="s">
        <v>2816</v>
      </c>
      <c r="K2007" s="59">
        <v>498</v>
      </c>
      <c r="L2007" s="50" t="s">
        <v>37</v>
      </c>
      <c r="M2007" s="51" t="s">
        <v>2747</v>
      </c>
      <c r="N2007" s="50" t="s">
        <v>29</v>
      </c>
      <c r="O2007" s="50" t="s">
        <v>32</v>
      </c>
      <c r="P2007" s="50" t="s">
        <v>32</v>
      </c>
      <c r="Q2007" s="50" t="s">
        <v>29</v>
      </c>
      <c r="R2007" s="50" t="s">
        <v>29</v>
      </c>
      <c r="S2007" s="50" t="s">
        <v>2751</v>
      </c>
      <c r="T2007" s="50" t="s">
        <v>2271</v>
      </c>
      <c r="U2007" s="50" t="s">
        <v>30</v>
      </c>
      <c r="V2007" s="50" t="str">
        <f>VLOOKUP(A2007,Register!$D$2:$N$1317,11,0)</f>
        <v>Two Room Set G+3</v>
      </c>
      <c r="W2007" s="50" t="s">
        <v>4105</v>
      </c>
      <c r="X2007" s="50" t="s">
        <v>2222</v>
      </c>
    </row>
    <row r="2008" spans="1:24" ht="14.1" customHeight="1" x14ac:dyDescent="0.25">
      <c r="A2008" s="50" t="str">
        <f t="shared" si="31"/>
        <v>9100000040-0</v>
      </c>
      <c r="B2008" s="57" t="s">
        <v>29</v>
      </c>
      <c r="C2008" s="50" t="s">
        <v>29</v>
      </c>
      <c r="D2008" s="50" t="s">
        <v>4104</v>
      </c>
      <c r="E2008" s="50" t="s">
        <v>2814</v>
      </c>
      <c r="F2008" s="50" t="s">
        <v>29</v>
      </c>
      <c r="G2008" s="50" t="s">
        <v>29</v>
      </c>
      <c r="H2008" s="50" t="s">
        <v>4028</v>
      </c>
      <c r="I2008" s="58">
        <v>45323</v>
      </c>
      <c r="J2008" s="50" t="s">
        <v>2816</v>
      </c>
      <c r="K2008" s="59">
        <v>182.24</v>
      </c>
      <c r="L2008" s="50" t="s">
        <v>37</v>
      </c>
      <c r="M2008" s="51" t="s">
        <v>2747</v>
      </c>
      <c r="N2008" s="50" t="s">
        <v>29</v>
      </c>
      <c r="O2008" s="50" t="s">
        <v>32</v>
      </c>
      <c r="P2008" s="50" t="s">
        <v>32</v>
      </c>
      <c r="Q2008" s="50" t="s">
        <v>29</v>
      </c>
      <c r="R2008" s="50" t="s">
        <v>29</v>
      </c>
      <c r="S2008" s="50" t="s">
        <v>2751</v>
      </c>
      <c r="T2008" s="50" t="s">
        <v>2271</v>
      </c>
      <c r="U2008" s="50" t="s">
        <v>30</v>
      </c>
      <c r="V2008" s="50" t="str">
        <f>VLOOKUP(A2008,Register!$D$2:$N$1317,11,0)</f>
        <v>Two Room Set G+3</v>
      </c>
      <c r="W2008" s="50" t="s">
        <v>4105</v>
      </c>
      <c r="X2008" s="50" t="s">
        <v>2222</v>
      </c>
    </row>
    <row r="2009" spans="1:24" ht="14.1" customHeight="1" x14ac:dyDescent="0.25">
      <c r="A2009" s="50" t="str">
        <f t="shared" si="31"/>
        <v>9100000040-0</v>
      </c>
      <c r="B2009" s="57" t="s">
        <v>29</v>
      </c>
      <c r="C2009" s="50" t="s">
        <v>29</v>
      </c>
      <c r="D2009" s="50" t="s">
        <v>4104</v>
      </c>
      <c r="E2009" s="50" t="s">
        <v>2814</v>
      </c>
      <c r="F2009" s="50" t="s">
        <v>29</v>
      </c>
      <c r="G2009" s="50" t="s">
        <v>29</v>
      </c>
      <c r="H2009" s="50" t="s">
        <v>4028</v>
      </c>
      <c r="I2009" s="58">
        <v>45323</v>
      </c>
      <c r="J2009" s="50" t="s">
        <v>2816</v>
      </c>
      <c r="K2009" s="59">
        <v>209.57</v>
      </c>
      <c r="L2009" s="50" t="s">
        <v>37</v>
      </c>
      <c r="M2009" s="51" t="s">
        <v>2747</v>
      </c>
      <c r="N2009" s="50" t="s">
        <v>29</v>
      </c>
      <c r="O2009" s="50" t="s">
        <v>32</v>
      </c>
      <c r="P2009" s="50" t="s">
        <v>32</v>
      </c>
      <c r="Q2009" s="50" t="s">
        <v>29</v>
      </c>
      <c r="R2009" s="50" t="s">
        <v>29</v>
      </c>
      <c r="S2009" s="50" t="s">
        <v>2751</v>
      </c>
      <c r="T2009" s="50" t="s">
        <v>2271</v>
      </c>
      <c r="U2009" s="50" t="s">
        <v>30</v>
      </c>
      <c r="V2009" s="50" t="str">
        <f>VLOOKUP(A2009,Register!$D$2:$N$1317,11,0)</f>
        <v>Two Room Set G+3</v>
      </c>
      <c r="W2009" s="50" t="s">
        <v>4105</v>
      </c>
      <c r="X2009" s="50" t="s">
        <v>2222</v>
      </c>
    </row>
    <row r="2010" spans="1:24" ht="14.1" customHeight="1" x14ac:dyDescent="0.25">
      <c r="A2010" s="50" t="str">
        <f t="shared" si="31"/>
        <v>9100000040-0</v>
      </c>
      <c r="B2010" s="57" t="s">
        <v>29</v>
      </c>
      <c r="C2010" s="50" t="s">
        <v>29</v>
      </c>
      <c r="D2010" s="50" t="s">
        <v>4104</v>
      </c>
      <c r="E2010" s="50" t="s">
        <v>2814</v>
      </c>
      <c r="F2010" s="50" t="s">
        <v>29</v>
      </c>
      <c r="G2010" s="50" t="s">
        <v>29</v>
      </c>
      <c r="H2010" s="50" t="s">
        <v>4028</v>
      </c>
      <c r="I2010" s="58">
        <v>45323</v>
      </c>
      <c r="J2010" s="50" t="s">
        <v>2816</v>
      </c>
      <c r="K2010" s="59">
        <v>473.82</v>
      </c>
      <c r="L2010" s="50" t="s">
        <v>37</v>
      </c>
      <c r="M2010" s="51" t="s">
        <v>2747</v>
      </c>
      <c r="N2010" s="50" t="s">
        <v>29</v>
      </c>
      <c r="O2010" s="50" t="s">
        <v>32</v>
      </c>
      <c r="P2010" s="50" t="s">
        <v>32</v>
      </c>
      <c r="Q2010" s="50" t="s">
        <v>29</v>
      </c>
      <c r="R2010" s="50" t="s">
        <v>29</v>
      </c>
      <c r="S2010" s="50" t="s">
        <v>2751</v>
      </c>
      <c r="T2010" s="50" t="s">
        <v>2271</v>
      </c>
      <c r="U2010" s="50" t="s">
        <v>30</v>
      </c>
      <c r="V2010" s="50" t="str">
        <f>VLOOKUP(A2010,Register!$D$2:$N$1317,11,0)</f>
        <v>Two Room Set G+3</v>
      </c>
      <c r="W2010" s="50" t="s">
        <v>4105</v>
      </c>
      <c r="X2010" s="50" t="s">
        <v>2222</v>
      </c>
    </row>
    <row r="2011" spans="1:24" ht="14.1" customHeight="1" x14ac:dyDescent="0.25">
      <c r="A2011" s="50" t="str">
        <f t="shared" si="31"/>
        <v>9100000040-0</v>
      </c>
      <c r="B2011" s="57" t="s">
        <v>29</v>
      </c>
      <c r="C2011" s="50" t="s">
        <v>29</v>
      </c>
      <c r="D2011" s="50" t="s">
        <v>4104</v>
      </c>
      <c r="E2011" s="50" t="s">
        <v>2814</v>
      </c>
      <c r="F2011" s="50" t="s">
        <v>29</v>
      </c>
      <c r="G2011" s="50" t="s">
        <v>29</v>
      </c>
      <c r="H2011" s="50" t="s">
        <v>4028</v>
      </c>
      <c r="I2011" s="58">
        <v>45323</v>
      </c>
      <c r="J2011" s="50" t="s">
        <v>2816</v>
      </c>
      <c r="K2011" s="59">
        <v>1326.97</v>
      </c>
      <c r="L2011" s="50" t="s">
        <v>37</v>
      </c>
      <c r="M2011" s="51" t="s">
        <v>2747</v>
      </c>
      <c r="N2011" s="50" t="s">
        <v>29</v>
      </c>
      <c r="O2011" s="50" t="s">
        <v>32</v>
      </c>
      <c r="P2011" s="50" t="s">
        <v>32</v>
      </c>
      <c r="Q2011" s="50" t="s">
        <v>29</v>
      </c>
      <c r="R2011" s="50" t="s">
        <v>29</v>
      </c>
      <c r="S2011" s="50" t="s">
        <v>2751</v>
      </c>
      <c r="T2011" s="50" t="s">
        <v>2271</v>
      </c>
      <c r="U2011" s="50" t="s">
        <v>30</v>
      </c>
      <c r="V2011" s="50" t="str">
        <f>VLOOKUP(A2011,Register!$D$2:$N$1317,11,0)</f>
        <v>Two Room Set G+3</v>
      </c>
      <c r="W2011" s="50" t="s">
        <v>4105</v>
      </c>
      <c r="X2011" s="50" t="s">
        <v>2222</v>
      </c>
    </row>
    <row r="2012" spans="1:24" ht="14.1" customHeight="1" x14ac:dyDescent="0.25">
      <c r="A2012" s="50" t="str">
        <f t="shared" si="31"/>
        <v>9100000040-0</v>
      </c>
      <c r="B2012" s="57" t="s">
        <v>29</v>
      </c>
      <c r="C2012" s="50" t="s">
        <v>29</v>
      </c>
      <c r="D2012" s="50" t="s">
        <v>4104</v>
      </c>
      <c r="E2012" s="50" t="s">
        <v>2814</v>
      </c>
      <c r="F2012" s="50" t="s">
        <v>29</v>
      </c>
      <c r="G2012" s="50" t="s">
        <v>29</v>
      </c>
      <c r="H2012" s="50" t="s">
        <v>4028</v>
      </c>
      <c r="I2012" s="58">
        <v>45323</v>
      </c>
      <c r="J2012" s="50" t="s">
        <v>2816</v>
      </c>
      <c r="K2012" s="59">
        <v>1046.08</v>
      </c>
      <c r="L2012" s="50" t="s">
        <v>37</v>
      </c>
      <c r="M2012" s="51" t="s">
        <v>2747</v>
      </c>
      <c r="N2012" s="50" t="s">
        <v>29</v>
      </c>
      <c r="O2012" s="50" t="s">
        <v>32</v>
      </c>
      <c r="P2012" s="50" t="s">
        <v>32</v>
      </c>
      <c r="Q2012" s="50" t="s">
        <v>29</v>
      </c>
      <c r="R2012" s="50" t="s">
        <v>29</v>
      </c>
      <c r="S2012" s="50" t="s">
        <v>2751</v>
      </c>
      <c r="T2012" s="50" t="s">
        <v>2271</v>
      </c>
      <c r="U2012" s="50" t="s">
        <v>30</v>
      </c>
      <c r="V2012" s="50" t="str">
        <f>VLOOKUP(A2012,Register!$D$2:$N$1317,11,0)</f>
        <v>Two Room Set G+3</v>
      </c>
      <c r="W2012" s="50" t="s">
        <v>4105</v>
      </c>
      <c r="X2012" s="50" t="s">
        <v>2222</v>
      </c>
    </row>
    <row r="2013" spans="1:24" ht="14.1" customHeight="1" x14ac:dyDescent="0.25">
      <c r="A2013" s="50" t="str">
        <f t="shared" si="31"/>
        <v>9100000016-0</v>
      </c>
      <c r="B2013" s="57" t="s">
        <v>29</v>
      </c>
      <c r="C2013" s="50" t="s">
        <v>29</v>
      </c>
      <c r="D2013" s="50" t="s">
        <v>4106</v>
      </c>
      <c r="E2013" s="50" t="s">
        <v>2814</v>
      </c>
      <c r="F2013" s="50" t="s">
        <v>29</v>
      </c>
      <c r="G2013" s="50" t="s">
        <v>29</v>
      </c>
      <c r="H2013" s="50" t="s">
        <v>4028</v>
      </c>
      <c r="I2013" s="58">
        <v>45331</v>
      </c>
      <c r="J2013" s="50" t="s">
        <v>2816</v>
      </c>
      <c r="K2013" s="59">
        <v>3150</v>
      </c>
      <c r="L2013" s="50" t="s">
        <v>37</v>
      </c>
      <c r="M2013" s="51" t="s">
        <v>2747</v>
      </c>
      <c r="N2013" s="50" t="s">
        <v>29</v>
      </c>
      <c r="O2013" s="50" t="s">
        <v>32</v>
      </c>
      <c r="P2013" s="50" t="s">
        <v>32</v>
      </c>
      <c r="Q2013" s="50" t="s">
        <v>29</v>
      </c>
      <c r="R2013" s="50" t="s">
        <v>29</v>
      </c>
      <c r="S2013" s="50" t="s">
        <v>2751</v>
      </c>
      <c r="T2013" s="50" t="s">
        <v>2215</v>
      </c>
      <c r="U2013" s="50" t="s">
        <v>30</v>
      </c>
      <c r="V2013" s="50" t="str">
        <f>VLOOKUP(A2013,Register!$D$2:$N$1317,11,0)</f>
        <v>CWIP- ROAD &amp; DRAIN INSIDE FACTORY</v>
      </c>
      <c r="W2013" s="50" t="s">
        <v>4107</v>
      </c>
      <c r="X2013" s="50" t="s">
        <v>741</v>
      </c>
    </row>
    <row r="2014" spans="1:24" ht="14.1" customHeight="1" x14ac:dyDescent="0.25">
      <c r="A2014" s="50" t="str">
        <f t="shared" si="31"/>
        <v>9100000016-0</v>
      </c>
      <c r="B2014" s="57" t="s">
        <v>29</v>
      </c>
      <c r="C2014" s="50" t="s">
        <v>29</v>
      </c>
      <c r="D2014" s="50" t="s">
        <v>4106</v>
      </c>
      <c r="E2014" s="50" t="s">
        <v>2814</v>
      </c>
      <c r="F2014" s="50" t="s">
        <v>29</v>
      </c>
      <c r="G2014" s="50" t="s">
        <v>29</v>
      </c>
      <c r="H2014" s="50" t="s">
        <v>4028</v>
      </c>
      <c r="I2014" s="58">
        <v>45331</v>
      </c>
      <c r="J2014" s="50" t="s">
        <v>2816</v>
      </c>
      <c r="K2014" s="59">
        <v>14962.5</v>
      </c>
      <c r="L2014" s="50" t="s">
        <v>37</v>
      </c>
      <c r="M2014" s="51" t="s">
        <v>2747</v>
      </c>
      <c r="N2014" s="50" t="s">
        <v>29</v>
      </c>
      <c r="O2014" s="50" t="s">
        <v>32</v>
      </c>
      <c r="P2014" s="50" t="s">
        <v>32</v>
      </c>
      <c r="Q2014" s="50" t="s">
        <v>29</v>
      </c>
      <c r="R2014" s="50" t="s">
        <v>29</v>
      </c>
      <c r="S2014" s="50" t="s">
        <v>2751</v>
      </c>
      <c r="T2014" s="50" t="s">
        <v>2215</v>
      </c>
      <c r="U2014" s="50" t="s">
        <v>30</v>
      </c>
      <c r="V2014" s="50" t="str">
        <f>VLOOKUP(A2014,Register!$D$2:$N$1317,11,0)</f>
        <v>CWIP- ROAD &amp; DRAIN INSIDE FACTORY</v>
      </c>
      <c r="W2014" s="50" t="s">
        <v>4107</v>
      </c>
      <c r="X2014" s="50" t="s">
        <v>741</v>
      </c>
    </row>
    <row r="2015" spans="1:24" ht="14.1" customHeight="1" x14ac:dyDescent="0.25">
      <c r="A2015" s="50" t="str">
        <f t="shared" si="31"/>
        <v>9100000016-0</v>
      </c>
      <c r="B2015" s="57" t="s">
        <v>29</v>
      </c>
      <c r="C2015" s="50" t="s">
        <v>29</v>
      </c>
      <c r="D2015" s="50" t="s">
        <v>4106</v>
      </c>
      <c r="E2015" s="50" t="s">
        <v>2814</v>
      </c>
      <c r="F2015" s="50" t="s">
        <v>29</v>
      </c>
      <c r="G2015" s="50" t="s">
        <v>29</v>
      </c>
      <c r="H2015" s="50" t="s">
        <v>4028</v>
      </c>
      <c r="I2015" s="58">
        <v>45331</v>
      </c>
      <c r="J2015" s="50" t="s">
        <v>2816</v>
      </c>
      <c r="K2015" s="59">
        <v>25571.7</v>
      </c>
      <c r="L2015" s="50" t="s">
        <v>37</v>
      </c>
      <c r="M2015" s="51" t="s">
        <v>2747</v>
      </c>
      <c r="N2015" s="50" t="s">
        <v>29</v>
      </c>
      <c r="O2015" s="50" t="s">
        <v>32</v>
      </c>
      <c r="P2015" s="50" t="s">
        <v>32</v>
      </c>
      <c r="Q2015" s="50" t="s">
        <v>29</v>
      </c>
      <c r="R2015" s="50" t="s">
        <v>29</v>
      </c>
      <c r="S2015" s="50" t="s">
        <v>2751</v>
      </c>
      <c r="T2015" s="50" t="s">
        <v>2215</v>
      </c>
      <c r="U2015" s="50" t="s">
        <v>30</v>
      </c>
      <c r="V2015" s="50" t="str">
        <f>VLOOKUP(A2015,Register!$D$2:$N$1317,11,0)</f>
        <v>CWIP- ROAD &amp; DRAIN INSIDE FACTORY</v>
      </c>
      <c r="W2015" s="50" t="s">
        <v>4107</v>
      </c>
      <c r="X2015" s="50" t="s">
        <v>741</v>
      </c>
    </row>
    <row r="2016" spans="1:24" ht="14.1" customHeight="1" x14ac:dyDescent="0.25">
      <c r="A2016" s="50" t="str">
        <f t="shared" si="31"/>
        <v>9100000016-0</v>
      </c>
      <c r="B2016" s="57" t="s">
        <v>29</v>
      </c>
      <c r="C2016" s="50" t="s">
        <v>29</v>
      </c>
      <c r="D2016" s="50" t="s">
        <v>4106</v>
      </c>
      <c r="E2016" s="50" t="s">
        <v>2814</v>
      </c>
      <c r="F2016" s="50" t="s">
        <v>29</v>
      </c>
      <c r="G2016" s="50" t="s">
        <v>29</v>
      </c>
      <c r="H2016" s="50" t="s">
        <v>4028</v>
      </c>
      <c r="I2016" s="58">
        <v>45331</v>
      </c>
      <c r="J2016" s="50" t="s">
        <v>2816</v>
      </c>
      <c r="K2016" s="59">
        <v>62957.96</v>
      </c>
      <c r="L2016" s="50" t="s">
        <v>37</v>
      </c>
      <c r="M2016" s="51" t="s">
        <v>2747</v>
      </c>
      <c r="N2016" s="50" t="s">
        <v>29</v>
      </c>
      <c r="O2016" s="50" t="s">
        <v>32</v>
      </c>
      <c r="P2016" s="50" t="s">
        <v>32</v>
      </c>
      <c r="Q2016" s="50" t="s">
        <v>29</v>
      </c>
      <c r="R2016" s="50" t="s">
        <v>29</v>
      </c>
      <c r="S2016" s="50" t="s">
        <v>2751</v>
      </c>
      <c r="T2016" s="50" t="s">
        <v>2215</v>
      </c>
      <c r="U2016" s="50" t="s">
        <v>30</v>
      </c>
      <c r="V2016" s="50" t="str">
        <f>VLOOKUP(A2016,Register!$D$2:$N$1317,11,0)</f>
        <v>CWIP- ROAD &amp; DRAIN INSIDE FACTORY</v>
      </c>
      <c r="W2016" s="50" t="s">
        <v>4107</v>
      </c>
      <c r="X2016" s="50" t="s">
        <v>741</v>
      </c>
    </row>
    <row r="2017" spans="1:24" ht="14.1" customHeight="1" x14ac:dyDescent="0.25">
      <c r="A2017" s="50" t="str">
        <f t="shared" si="31"/>
        <v>9100000016-0</v>
      </c>
      <c r="B2017" s="57" t="s">
        <v>29</v>
      </c>
      <c r="C2017" s="50" t="s">
        <v>29</v>
      </c>
      <c r="D2017" s="50" t="s">
        <v>4106</v>
      </c>
      <c r="E2017" s="50" t="s">
        <v>2814</v>
      </c>
      <c r="F2017" s="50" t="s">
        <v>29</v>
      </c>
      <c r="G2017" s="50" t="s">
        <v>29</v>
      </c>
      <c r="H2017" s="50" t="s">
        <v>4028</v>
      </c>
      <c r="I2017" s="58">
        <v>45331</v>
      </c>
      <c r="J2017" s="50" t="s">
        <v>2816</v>
      </c>
      <c r="K2017" s="59">
        <v>29907.57</v>
      </c>
      <c r="L2017" s="50" t="s">
        <v>37</v>
      </c>
      <c r="M2017" s="51" t="s">
        <v>2747</v>
      </c>
      <c r="N2017" s="50" t="s">
        <v>29</v>
      </c>
      <c r="O2017" s="50" t="s">
        <v>32</v>
      </c>
      <c r="P2017" s="50" t="s">
        <v>32</v>
      </c>
      <c r="Q2017" s="50" t="s">
        <v>29</v>
      </c>
      <c r="R2017" s="50" t="s">
        <v>29</v>
      </c>
      <c r="S2017" s="50" t="s">
        <v>2751</v>
      </c>
      <c r="T2017" s="50" t="s">
        <v>2215</v>
      </c>
      <c r="U2017" s="50" t="s">
        <v>30</v>
      </c>
      <c r="V2017" s="50" t="str">
        <f>VLOOKUP(A2017,Register!$D$2:$N$1317,11,0)</f>
        <v>CWIP- ROAD &amp; DRAIN INSIDE FACTORY</v>
      </c>
      <c r="W2017" s="50" t="s">
        <v>4107</v>
      </c>
      <c r="X2017" s="50" t="s">
        <v>741</v>
      </c>
    </row>
    <row r="2018" spans="1:24" ht="14.1" customHeight="1" x14ac:dyDescent="0.25">
      <c r="A2018" s="50" t="str">
        <f t="shared" si="31"/>
        <v>9100000016-0</v>
      </c>
      <c r="B2018" s="57" t="s">
        <v>29</v>
      </c>
      <c r="C2018" s="50" t="s">
        <v>29</v>
      </c>
      <c r="D2018" s="50" t="s">
        <v>4106</v>
      </c>
      <c r="E2018" s="50" t="s">
        <v>2814</v>
      </c>
      <c r="F2018" s="50" t="s">
        <v>29</v>
      </c>
      <c r="G2018" s="50" t="s">
        <v>29</v>
      </c>
      <c r="H2018" s="50" t="s">
        <v>4028</v>
      </c>
      <c r="I2018" s="58">
        <v>45331</v>
      </c>
      <c r="J2018" s="50" t="s">
        <v>2816</v>
      </c>
      <c r="K2018" s="59">
        <v>10113.25</v>
      </c>
      <c r="L2018" s="50" t="s">
        <v>37</v>
      </c>
      <c r="M2018" s="51" t="s">
        <v>2747</v>
      </c>
      <c r="N2018" s="50" t="s">
        <v>29</v>
      </c>
      <c r="O2018" s="50" t="s">
        <v>32</v>
      </c>
      <c r="P2018" s="50" t="s">
        <v>32</v>
      </c>
      <c r="Q2018" s="50" t="s">
        <v>29</v>
      </c>
      <c r="R2018" s="50" t="s">
        <v>29</v>
      </c>
      <c r="S2018" s="50" t="s">
        <v>2751</v>
      </c>
      <c r="T2018" s="50" t="s">
        <v>2215</v>
      </c>
      <c r="U2018" s="50" t="s">
        <v>30</v>
      </c>
      <c r="V2018" s="50" t="str">
        <f>VLOOKUP(A2018,Register!$D$2:$N$1317,11,0)</f>
        <v>CWIP- ROAD &amp; DRAIN INSIDE FACTORY</v>
      </c>
      <c r="W2018" s="50" t="s">
        <v>4107</v>
      </c>
      <c r="X2018" s="50" t="s">
        <v>741</v>
      </c>
    </row>
    <row r="2019" spans="1:24" ht="14.1" customHeight="1" x14ac:dyDescent="0.25">
      <c r="A2019" s="50" t="str">
        <f t="shared" si="31"/>
        <v>9100000016-0</v>
      </c>
      <c r="B2019" s="57" t="s">
        <v>29</v>
      </c>
      <c r="C2019" s="50" t="s">
        <v>29</v>
      </c>
      <c r="D2019" s="50" t="s">
        <v>4106</v>
      </c>
      <c r="E2019" s="50" t="s">
        <v>2814</v>
      </c>
      <c r="F2019" s="50" t="s">
        <v>29</v>
      </c>
      <c r="G2019" s="50" t="s">
        <v>29</v>
      </c>
      <c r="H2019" s="50" t="s">
        <v>4028</v>
      </c>
      <c r="I2019" s="58">
        <v>45331</v>
      </c>
      <c r="J2019" s="50" t="s">
        <v>2816</v>
      </c>
      <c r="K2019" s="59">
        <v>39768.300000000003</v>
      </c>
      <c r="L2019" s="50" t="s">
        <v>37</v>
      </c>
      <c r="M2019" s="51" t="s">
        <v>2747</v>
      </c>
      <c r="N2019" s="50" t="s">
        <v>29</v>
      </c>
      <c r="O2019" s="50" t="s">
        <v>32</v>
      </c>
      <c r="P2019" s="50" t="s">
        <v>32</v>
      </c>
      <c r="Q2019" s="50" t="s">
        <v>29</v>
      </c>
      <c r="R2019" s="50" t="s">
        <v>29</v>
      </c>
      <c r="S2019" s="50" t="s">
        <v>2751</v>
      </c>
      <c r="T2019" s="50" t="s">
        <v>2215</v>
      </c>
      <c r="U2019" s="50" t="s">
        <v>30</v>
      </c>
      <c r="V2019" s="50" t="str">
        <f>VLOOKUP(A2019,Register!$D$2:$N$1317,11,0)</f>
        <v>CWIP- ROAD &amp; DRAIN INSIDE FACTORY</v>
      </c>
      <c r="W2019" s="50" t="s">
        <v>4107</v>
      </c>
      <c r="X2019" s="50" t="s">
        <v>741</v>
      </c>
    </row>
    <row r="2020" spans="1:24" ht="14.1" customHeight="1" x14ac:dyDescent="0.25">
      <c r="A2020" s="50" t="str">
        <f t="shared" si="31"/>
        <v>9100000016-0</v>
      </c>
      <c r="B2020" s="57" t="s">
        <v>29</v>
      </c>
      <c r="C2020" s="50" t="s">
        <v>29</v>
      </c>
      <c r="D2020" s="50" t="s">
        <v>4106</v>
      </c>
      <c r="E2020" s="50" t="s">
        <v>2814</v>
      </c>
      <c r="F2020" s="50" t="s">
        <v>29</v>
      </c>
      <c r="G2020" s="50" t="s">
        <v>29</v>
      </c>
      <c r="H2020" s="50" t="s">
        <v>4028</v>
      </c>
      <c r="I2020" s="58">
        <v>45331</v>
      </c>
      <c r="J2020" s="50" t="s">
        <v>2816</v>
      </c>
      <c r="K2020" s="59">
        <v>118599.25</v>
      </c>
      <c r="L2020" s="50" t="s">
        <v>37</v>
      </c>
      <c r="M2020" s="51" t="s">
        <v>2747</v>
      </c>
      <c r="N2020" s="50" t="s">
        <v>29</v>
      </c>
      <c r="O2020" s="50" t="s">
        <v>32</v>
      </c>
      <c r="P2020" s="50" t="s">
        <v>32</v>
      </c>
      <c r="Q2020" s="50" t="s">
        <v>29</v>
      </c>
      <c r="R2020" s="50" t="s">
        <v>29</v>
      </c>
      <c r="S2020" s="50" t="s">
        <v>2751</v>
      </c>
      <c r="T2020" s="50" t="s">
        <v>2215</v>
      </c>
      <c r="U2020" s="50" t="s">
        <v>30</v>
      </c>
      <c r="V2020" s="50" t="str">
        <f>VLOOKUP(A2020,Register!$D$2:$N$1317,11,0)</f>
        <v>CWIP- ROAD &amp; DRAIN INSIDE FACTORY</v>
      </c>
      <c r="W2020" s="50" t="s">
        <v>4107</v>
      </c>
      <c r="X2020" s="50" t="s">
        <v>741</v>
      </c>
    </row>
    <row r="2021" spans="1:24" ht="14.1" customHeight="1" x14ac:dyDescent="0.25">
      <c r="A2021" s="50" t="str">
        <f t="shared" si="31"/>
        <v>9100000016-0</v>
      </c>
      <c r="B2021" s="57" t="s">
        <v>29</v>
      </c>
      <c r="C2021" s="50" t="s">
        <v>29</v>
      </c>
      <c r="D2021" s="50" t="s">
        <v>4106</v>
      </c>
      <c r="E2021" s="50" t="s">
        <v>2814</v>
      </c>
      <c r="F2021" s="50" t="s">
        <v>29</v>
      </c>
      <c r="G2021" s="50" t="s">
        <v>29</v>
      </c>
      <c r="H2021" s="50" t="s">
        <v>4028</v>
      </c>
      <c r="I2021" s="58">
        <v>45331</v>
      </c>
      <c r="J2021" s="50" t="s">
        <v>2816</v>
      </c>
      <c r="K2021" s="59">
        <v>1908.55</v>
      </c>
      <c r="L2021" s="50" t="s">
        <v>37</v>
      </c>
      <c r="M2021" s="51" t="s">
        <v>2747</v>
      </c>
      <c r="N2021" s="50" t="s">
        <v>29</v>
      </c>
      <c r="O2021" s="50" t="s">
        <v>32</v>
      </c>
      <c r="P2021" s="50" t="s">
        <v>32</v>
      </c>
      <c r="Q2021" s="50" t="s">
        <v>29</v>
      </c>
      <c r="R2021" s="50" t="s">
        <v>29</v>
      </c>
      <c r="S2021" s="50" t="s">
        <v>2751</v>
      </c>
      <c r="T2021" s="50" t="s">
        <v>2215</v>
      </c>
      <c r="U2021" s="50" t="s">
        <v>30</v>
      </c>
      <c r="V2021" s="50" t="str">
        <f>VLOOKUP(A2021,Register!$D$2:$N$1317,11,0)</f>
        <v>CWIP- ROAD &amp; DRAIN INSIDE FACTORY</v>
      </c>
      <c r="W2021" s="50" t="s">
        <v>4107</v>
      </c>
      <c r="X2021" s="50" t="s">
        <v>741</v>
      </c>
    </row>
    <row r="2022" spans="1:24" ht="14.1" customHeight="1" x14ac:dyDescent="0.25">
      <c r="A2022" s="50" t="str">
        <f t="shared" si="31"/>
        <v>9100000016-0</v>
      </c>
      <c r="B2022" s="57" t="s">
        <v>29</v>
      </c>
      <c r="C2022" s="50" t="s">
        <v>29</v>
      </c>
      <c r="D2022" s="50" t="s">
        <v>4106</v>
      </c>
      <c r="E2022" s="50" t="s">
        <v>2814</v>
      </c>
      <c r="F2022" s="50" t="s">
        <v>29</v>
      </c>
      <c r="G2022" s="50" t="s">
        <v>29</v>
      </c>
      <c r="H2022" s="50" t="s">
        <v>4028</v>
      </c>
      <c r="I2022" s="58">
        <v>45331</v>
      </c>
      <c r="J2022" s="50" t="s">
        <v>2816</v>
      </c>
      <c r="K2022" s="59">
        <v>664</v>
      </c>
      <c r="L2022" s="50" t="s">
        <v>37</v>
      </c>
      <c r="M2022" s="51" t="s">
        <v>2747</v>
      </c>
      <c r="N2022" s="50" t="s">
        <v>29</v>
      </c>
      <c r="O2022" s="50" t="s">
        <v>32</v>
      </c>
      <c r="P2022" s="50" t="s">
        <v>32</v>
      </c>
      <c r="Q2022" s="50" t="s">
        <v>29</v>
      </c>
      <c r="R2022" s="50" t="s">
        <v>29</v>
      </c>
      <c r="S2022" s="50" t="s">
        <v>2751</v>
      </c>
      <c r="T2022" s="50" t="s">
        <v>2215</v>
      </c>
      <c r="U2022" s="50" t="s">
        <v>30</v>
      </c>
      <c r="V2022" s="50" t="str">
        <f>VLOOKUP(A2022,Register!$D$2:$N$1317,11,0)</f>
        <v>CWIP- ROAD &amp; DRAIN INSIDE FACTORY</v>
      </c>
      <c r="W2022" s="50" t="s">
        <v>4107</v>
      </c>
      <c r="X2022" s="50" t="s">
        <v>741</v>
      </c>
    </row>
    <row r="2023" spans="1:24" ht="14.1" customHeight="1" x14ac:dyDescent="0.25">
      <c r="A2023" s="50" t="str">
        <f t="shared" si="31"/>
        <v>9100000016-0</v>
      </c>
      <c r="B2023" s="57" t="s">
        <v>29</v>
      </c>
      <c r="C2023" s="50" t="s">
        <v>29</v>
      </c>
      <c r="D2023" s="50" t="s">
        <v>4106</v>
      </c>
      <c r="E2023" s="50" t="s">
        <v>2814</v>
      </c>
      <c r="F2023" s="50" t="s">
        <v>29</v>
      </c>
      <c r="G2023" s="50" t="s">
        <v>29</v>
      </c>
      <c r="H2023" s="50" t="s">
        <v>4028</v>
      </c>
      <c r="I2023" s="58">
        <v>45331</v>
      </c>
      <c r="J2023" s="50" t="s">
        <v>2816</v>
      </c>
      <c r="K2023" s="59">
        <v>360</v>
      </c>
      <c r="L2023" s="50" t="s">
        <v>37</v>
      </c>
      <c r="M2023" s="51" t="s">
        <v>2747</v>
      </c>
      <c r="N2023" s="50" t="s">
        <v>29</v>
      </c>
      <c r="O2023" s="50" t="s">
        <v>32</v>
      </c>
      <c r="P2023" s="50" t="s">
        <v>32</v>
      </c>
      <c r="Q2023" s="50" t="s">
        <v>29</v>
      </c>
      <c r="R2023" s="50" t="s">
        <v>29</v>
      </c>
      <c r="S2023" s="50" t="s">
        <v>2751</v>
      </c>
      <c r="T2023" s="50" t="s">
        <v>2215</v>
      </c>
      <c r="U2023" s="50" t="s">
        <v>30</v>
      </c>
      <c r="V2023" s="50" t="str">
        <f>VLOOKUP(A2023,Register!$D$2:$N$1317,11,0)</f>
        <v>CWIP- ROAD &amp; DRAIN INSIDE FACTORY</v>
      </c>
      <c r="W2023" s="50" t="s">
        <v>4107</v>
      </c>
      <c r="X2023" s="50" t="s">
        <v>741</v>
      </c>
    </row>
    <row r="2024" spans="1:24" ht="14.1" customHeight="1" x14ac:dyDescent="0.25">
      <c r="A2024" s="50" t="str">
        <f t="shared" si="31"/>
        <v>9100000016-0</v>
      </c>
      <c r="B2024" s="57" t="s">
        <v>29</v>
      </c>
      <c r="C2024" s="50" t="s">
        <v>29</v>
      </c>
      <c r="D2024" s="50" t="s">
        <v>4106</v>
      </c>
      <c r="E2024" s="50" t="s">
        <v>2814</v>
      </c>
      <c r="F2024" s="50" t="s">
        <v>29</v>
      </c>
      <c r="G2024" s="50" t="s">
        <v>29</v>
      </c>
      <c r="H2024" s="50" t="s">
        <v>4028</v>
      </c>
      <c r="I2024" s="58">
        <v>45331</v>
      </c>
      <c r="J2024" s="50" t="s">
        <v>2816</v>
      </c>
      <c r="K2024" s="59">
        <v>689.5</v>
      </c>
      <c r="L2024" s="50" t="s">
        <v>37</v>
      </c>
      <c r="M2024" s="51" t="s">
        <v>2747</v>
      </c>
      <c r="N2024" s="50" t="s">
        <v>29</v>
      </c>
      <c r="O2024" s="50" t="s">
        <v>32</v>
      </c>
      <c r="P2024" s="50" t="s">
        <v>32</v>
      </c>
      <c r="Q2024" s="50" t="s">
        <v>29</v>
      </c>
      <c r="R2024" s="50" t="s">
        <v>29</v>
      </c>
      <c r="S2024" s="50" t="s">
        <v>2751</v>
      </c>
      <c r="T2024" s="50" t="s">
        <v>2215</v>
      </c>
      <c r="U2024" s="50" t="s">
        <v>30</v>
      </c>
      <c r="V2024" s="50" t="str">
        <f>VLOOKUP(A2024,Register!$D$2:$N$1317,11,0)</f>
        <v>CWIP- ROAD &amp; DRAIN INSIDE FACTORY</v>
      </c>
      <c r="W2024" s="50" t="s">
        <v>4107</v>
      </c>
      <c r="X2024" s="50" t="s">
        <v>741</v>
      </c>
    </row>
    <row r="2025" spans="1:24" ht="14.1" customHeight="1" x14ac:dyDescent="0.25">
      <c r="A2025" s="50" t="str">
        <f t="shared" si="31"/>
        <v>9100000040-0</v>
      </c>
      <c r="B2025" s="57" t="s">
        <v>29</v>
      </c>
      <c r="C2025" s="50" t="s">
        <v>29</v>
      </c>
      <c r="D2025" s="50" t="s">
        <v>4108</v>
      </c>
      <c r="E2025" s="50" t="s">
        <v>2814</v>
      </c>
      <c r="F2025" s="50" t="s">
        <v>29</v>
      </c>
      <c r="G2025" s="50" t="s">
        <v>29</v>
      </c>
      <c r="H2025" s="50" t="s">
        <v>4028</v>
      </c>
      <c r="I2025" s="58">
        <v>45350</v>
      </c>
      <c r="J2025" s="50" t="s">
        <v>2816</v>
      </c>
      <c r="K2025" s="59">
        <v>1180000</v>
      </c>
      <c r="L2025" s="50" t="s">
        <v>37</v>
      </c>
      <c r="M2025" s="51" t="s">
        <v>2747</v>
      </c>
      <c r="N2025" s="50" t="s">
        <v>29</v>
      </c>
      <c r="O2025" s="50" t="s">
        <v>32</v>
      </c>
      <c r="P2025" s="50" t="s">
        <v>32</v>
      </c>
      <c r="Q2025" s="50" t="s">
        <v>29</v>
      </c>
      <c r="R2025" s="50" t="s">
        <v>29</v>
      </c>
      <c r="S2025" s="50" t="s">
        <v>2751</v>
      </c>
      <c r="T2025" s="50" t="s">
        <v>2271</v>
      </c>
      <c r="U2025" s="50" t="s">
        <v>30</v>
      </c>
      <c r="V2025" s="50" t="str">
        <f>VLOOKUP(A2025,Register!$D$2:$N$1317,11,0)</f>
        <v>Two Room Set G+3</v>
      </c>
      <c r="W2025" s="50" t="s">
        <v>4109</v>
      </c>
      <c r="X2025" s="50" t="s">
        <v>4110</v>
      </c>
    </row>
    <row r="2026" spans="1:24" ht="14.1" customHeight="1" x14ac:dyDescent="0.25">
      <c r="A2026" s="50" t="str">
        <f t="shared" si="31"/>
        <v>9100000047-0</v>
      </c>
      <c r="B2026" s="57" t="s">
        <v>29</v>
      </c>
      <c r="C2026" s="50" t="s">
        <v>29</v>
      </c>
      <c r="D2026" s="50" t="s">
        <v>4111</v>
      </c>
      <c r="E2026" s="50" t="s">
        <v>2814</v>
      </c>
      <c r="F2026" s="50" t="s">
        <v>29</v>
      </c>
      <c r="G2026" s="50" t="s">
        <v>29</v>
      </c>
      <c r="H2026" s="50" t="s">
        <v>4028</v>
      </c>
      <c r="I2026" s="58">
        <v>45380</v>
      </c>
      <c r="J2026" s="50" t="s">
        <v>2816</v>
      </c>
      <c r="K2026" s="59">
        <v>93090.69</v>
      </c>
      <c r="L2026" s="50" t="s">
        <v>37</v>
      </c>
      <c r="M2026" s="51" t="s">
        <v>2747</v>
      </c>
      <c r="N2026" s="50" t="s">
        <v>29</v>
      </c>
      <c r="O2026" s="50" t="s">
        <v>32</v>
      </c>
      <c r="P2026" s="50" t="s">
        <v>32</v>
      </c>
      <c r="Q2026" s="50" t="s">
        <v>29</v>
      </c>
      <c r="R2026" s="50" t="s">
        <v>29</v>
      </c>
      <c r="S2026" s="50" t="s">
        <v>2751</v>
      </c>
      <c r="T2026" s="50" t="s">
        <v>2287</v>
      </c>
      <c r="U2026" s="50" t="s">
        <v>30</v>
      </c>
      <c r="V2026" s="50" t="str">
        <f>VLOOKUP(A2026,Register!$D$2:$N$1317,11,0)</f>
        <v>CWIP-DORMATORY (G+3) cane yard</v>
      </c>
      <c r="W2026" s="50" t="s">
        <v>4112</v>
      </c>
      <c r="X2026" s="50" t="s">
        <v>2183</v>
      </c>
    </row>
    <row r="2027" spans="1:24" ht="14.1" customHeight="1" x14ac:dyDescent="0.25">
      <c r="A2027" s="50" t="str">
        <f t="shared" si="31"/>
        <v>9100000047-0</v>
      </c>
      <c r="B2027" s="57" t="s">
        <v>29</v>
      </c>
      <c r="C2027" s="50" t="s">
        <v>29</v>
      </c>
      <c r="D2027" s="50" t="s">
        <v>4111</v>
      </c>
      <c r="E2027" s="50" t="s">
        <v>2814</v>
      </c>
      <c r="F2027" s="50" t="s">
        <v>29</v>
      </c>
      <c r="G2027" s="50" t="s">
        <v>29</v>
      </c>
      <c r="H2027" s="50" t="s">
        <v>4028</v>
      </c>
      <c r="I2027" s="58">
        <v>45380</v>
      </c>
      <c r="J2027" s="50" t="s">
        <v>2816</v>
      </c>
      <c r="K2027" s="59">
        <v>41913.19</v>
      </c>
      <c r="L2027" s="50" t="s">
        <v>37</v>
      </c>
      <c r="M2027" s="51" t="s">
        <v>2747</v>
      </c>
      <c r="N2027" s="50" t="s">
        <v>29</v>
      </c>
      <c r="O2027" s="50" t="s">
        <v>32</v>
      </c>
      <c r="P2027" s="50" t="s">
        <v>32</v>
      </c>
      <c r="Q2027" s="50" t="s">
        <v>29</v>
      </c>
      <c r="R2027" s="50" t="s">
        <v>29</v>
      </c>
      <c r="S2027" s="50" t="s">
        <v>2751</v>
      </c>
      <c r="T2027" s="50" t="s">
        <v>2287</v>
      </c>
      <c r="U2027" s="50" t="s">
        <v>30</v>
      </c>
      <c r="V2027" s="50" t="str">
        <f>VLOOKUP(A2027,Register!$D$2:$N$1317,11,0)</f>
        <v>CWIP-DORMATORY (G+3) cane yard</v>
      </c>
      <c r="W2027" s="50" t="s">
        <v>4112</v>
      </c>
      <c r="X2027" s="50" t="s">
        <v>2183</v>
      </c>
    </row>
    <row r="2028" spans="1:24" ht="14.1" customHeight="1" x14ac:dyDescent="0.25">
      <c r="A2028" s="50" t="str">
        <f t="shared" si="31"/>
        <v>9100000047-0</v>
      </c>
      <c r="B2028" s="57" t="s">
        <v>29</v>
      </c>
      <c r="C2028" s="50" t="s">
        <v>29</v>
      </c>
      <c r="D2028" s="50" t="s">
        <v>4111</v>
      </c>
      <c r="E2028" s="50" t="s">
        <v>2814</v>
      </c>
      <c r="F2028" s="50" t="s">
        <v>29</v>
      </c>
      <c r="G2028" s="50" t="s">
        <v>29</v>
      </c>
      <c r="H2028" s="50" t="s">
        <v>4028</v>
      </c>
      <c r="I2028" s="58">
        <v>45380</v>
      </c>
      <c r="J2028" s="50" t="s">
        <v>2816</v>
      </c>
      <c r="K2028" s="59">
        <v>105854.13</v>
      </c>
      <c r="L2028" s="50" t="s">
        <v>37</v>
      </c>
      <c r="M2028" s="51" t="s">
        <v>2747</v>
      </c>
      <c r="N2028" s="50" t="s">
        <v>29</v>
      </c>
      <c r="O2028" s="50" t="s">
        <v>32</v>
      </c>
      <c r="P2028" s="50" t="s">
        <v>32</v>
      </c>
      <c r="Q2028" s="50" t="s">
        <v>29</v>
      </c>
      <c r="R2028" s="50" t="s">
        <v>29</v>
      </c>
      <c r="S2028" s="50" t="s">
        <v>2751</v>
      </c>
      <c r="T2028" s="50" t="s">
        <v>2287</v>
      </c>
      <c r="U2028" s="50" t="s">
        <v>30</v>
      </c>
      <c r="V2028" s="50" t="str">
        <f>VLOOKUP(A2028,Register!$D$2:$N$1317,11,0)</f>
        <v>CWIP-DORMATORY (G+3) cane yard</v>
      </c>
      <c r="W2028" s="50" t="s">
        <v>4112</v>
      </c>
      <c r="X2028" s="50" t="s">
        <v>2183</v>
      </c>
    </row>
    <row r="2029" spans="1:24" ht="14.1" customHeight="1" x14ac:dyDescent="0.25">
      <c r="A2029" s="50" t="str">
        <f t="shared" si="31"/>
        <v>9100000047-0</v>
      </c>
      <c r="B2029" s="57" t="s">
        <v>29</v>
      </c>
      <c r="C2029" s="50" t="s">
        <v>29</v>
      </c>
      <c r="D2029" s="50" t="s">
        <v>4111</v>
      </c>
      <c r="E2029" s="50" t="s">
        <v>2814</v>
      </c>
      <c r="F2029" s="50" t="s">
        <v>29</v>
      </c>
      <c r="G2029" s="50" t="s">
        <v>29</v>
      </c>
      <c r="H2029" s="50" t="s">
        <v>4028</v>
      </c>
      <c r="I2029" s="58">
        <v>45380</v>
      </c>
      <c r="J2029" s="50" t="s">
        <v>2816</v>
      </c>
      <c r="K2029" s="59">
        <v>16756.740000000002</v>
      </c>
      <c r="L2029" s="50" t="s">
        <v>37</v>
      </c>
      <c r="M2029" s="51" t="s">
        <v>2747</v>
      </c>
      <c r="N2029" s="50" t="s">
        <v>29</v>
      </c>
      <c r="O2029" s="50" t="s">
        <v>32</v>
      </c>
      <c r="P2029" s="50" t="s">
        <v>32</v>
      </c>
      <c r="Q2029" s="50" t="s">
        <v>29</v>
      </c>
      <c r="R2029" s="50" t="s">
        <v>29</v>
      </c>
      <c r="S2029" s="50" t="s">
        <v>2751</v>
      </c>
      <c r="T2029" s="50" t="s">
        <v>2287</v>
      </c>
      <c r="U2029" s="50" t="s">
        <v>30</v>
      </c>
      <c r="V2029" s="50" t="str">
        <f>VLOOKUP(A2029,Register!$D$2:$N$1317,11,0)</f>
        <v>CWIP-DORMATORY (G+3) cane yard</v>
      </c>
      <c r="W2029" s="50" t="s">
        <v>4112</v>
      </c>
      <c r="X2029" s="50" t="s">
        <v>2183</v>
      </c>
    </row>
    <row r="2030" spans="1:24" ht="14.1" customHeight="1" x14ac:dyDescent="0.25">
      <c r="A2030" s="50" t="str">
        <f t="shared" si="31"/>
        <v>9100000047-0</v>
      </c>
      <c r="B2030" s="57" t="s">
        <v>29</v>
      </c>
      <c r="C2030" s="50" t="s">
        <v>29</v>
      </c>
      <c r="D2030" s="50" t="s">
        <v>4111</v>
      </c>
      <c r="E2030" s="50" t="s">
        <v>2814</v>
      </c>
      <c r="F2030" s="50" t="s">
        <v>29</v>
      </c>
      <c r="G2030" s="50" t="s">
        <v>29</v>
      </c>
      <c r="H2030" s="50" t="s">
        <v>4028</v>
      </c>
      <c r="I2030" s="58">
        <v>45380</v>
      </c>
      <c r="J2030" s="50" t="s">
        <v>2816</v>
      </c>
      <c r="K2030" s="59">
        <v>1291.1500000000001</v>
      </c>
      <c r="L2030" s="50" t="s">
        <v>37</v>
      </c>
      <c r="M2030" s="51" t="s">
        <v>2747</v>
      </c>
      <c r="N2030" s="50" t="s">
        <v>29</v>
      </c>
      <c r="O2030" s="50" t="s">
        <v>32</v>
      </c>
      <c r="P2030" s="50" t="s">
        <v>32</v>
      </c>
      <c r="Q2030" s="50" t="s">
        <v>29</v>
      </c>
      <c r="R2030" s="50" t="s">
        <v>29</v>
      </c>
      <c r="S2030" s="50" t="s">
        <v>2751</v>
      </c>
      <c r="T2030" s="50" t="s">
        <v>2287</v>
      </c>
      <c r="U2030" s="50" t="s">
        <v>30</v>
      </c>
      <c r="V2030" s="50" t="str">
        <f>VLOOKUP(A2030,Register!$D$2:$N$1317,11,0)</f>
        <v>CWIP-DORMATORY (G+3) cane yard</v>
      </c>
      <c r="W2030" s="50" t="s">
        <v>4112</v>
      </c>
      <c r="X2030" s="50" t="s">
        <v>2183</v>
      </c>
    </row>
    <row r="2031" spans="1:24" ht="14.1" customHeight="1" x14ac:dyDescent="0.25">
      <c r="A2031" s="50" t="str">
        <f t="shared" si="31"/>
        <v>9100000047-0</v>
      </c>
      <c r="B2031" s="57" t="s">
        <v>29</v>
      </c>
      <c r="C2031" s="50" t="s">
        <v>29</v>
      </c>
      <c r="D2031" s="50" t="s">
        <v>4111</v>
      </c>
      <c r="E2031" s="50" t="s">
        <v>2814</v>
      </c>
      <c r="F2031" s="50" t="s">
        <v>29</v>
      </c>
      <c r="G2031" s="50" t="s">
        <v>29</v>
      </c>
      <c r="H2031" s="50" t="s">
        <v>4028</v>
      </c>
      <c r="I2031" s="58">
        <v>45380</v>
      </c>
      <c r="J2031" s="50" t="s">
        <v>2816</v>
      </c>
      <c r="K2031" s="59">
        <v>89565.36</v>
      </c>
      <c r="L2031" s="50" t="s">
        <v>37</v>
      </c>
      <c r="M2031" s="51" t="s">
        <v>2747</v>
      </c>
      <c r="N2031" s="50" t="s">
        <v>29</v>
      </c>
      <c r="O2031" s="50" t="s">
        <v>32</v>
      </c>
      <c r="P2031" s="50" t="s">
        <v>32</v>
      </c>
      <c r="Q2031" s="50" t="s">
        <v>29</v>
      </c>
      <c r="R2031" s="50" t="s">
        <v>29</v>
      </c>
      <c r="S2031" s="50" t="s">
        <v>2751</v>
      </c>
      <c r="T2031" s="50" t="s">
        <v>2287</v>
      </c>
      <c r="U2031" s="50" t="s">
        <v>30</v>
      </c>
      <c r="V2031" s="50" t="str">
        <f>VLOOKUP(A2031,Register!$D$2:$N$1317,11,0)</f>
        <v>CWIP-DORMATORY (G+3) cane yard</v>
      </c>
      <c r="W2031" s="50" t="s">
        <v>4112</v>
      </c>
      <c r="X2031" s="50" t="s">
        <v>2183</v>
      </c>
    </row>
    <row r="2032" spans="1:24" ht="14.1" customHeight="1" x14ac:dyDescent="0.25">
      <c r="A2032" s="50" t="str">
        <f t="shared" si="31"/>
        <v>9100000047-0</v>
      </c>
      <c r="B2032" s="57" t="s">
        <v>29</v>
      </c>
      <c r="C2032" s="50" t="s">
        <v>29</v>
      </c>
      <c r="D2032" s="50" t="s">
        <v>4111</v>
      </c>
      <c r="E2032" s="50" t="s">
        <v>2814</v>
      </c>
      <c r="F2032" s="50" t="s">
        <v>29</v>
      </c>
      <c r="G2032" s="50" t="s">
        <v>29</v>
      </c>
      <c r="H2032" s="50" t="s">
        <v>4028</v>
      </c>
      <c r="I2032" s="58">
        <v>45380</v>
      </c>
      <c r="J2032" s="50" t="s">
        <v>2816</v>
      </c>
      <c r="K2032" s="59">
        <v>8044.3</v>
      </c>
      <c r="L2032" s="50" t="s">
        <v>37</v>
      </c>
      <c r="M2032" s="51" t="s">
        <v>2747</v>
      </c>
      <c r="N2032" s="50" t="s">
        <v>29</v>
      </c>
      <c r="O2032" s="50" t="s">
        <v>32</v>
      </c>
      <c r="P2032" s="50" t="s">
        <v>32</v>
      </c>
      <c r="Q2032" s="50" t="s">
        <v>29</v>
      </c>
      <c r="R2032" s="50" t="s">
        <v>29</v>
      </c>
      <c r="S2032" s="50" t="s">
        <v>2751</v>
      </c>
      <c r="T2032" s="50" t="s">
        <v>2287</v>
      </c>
      <c r="U2032" s="50" t="s">
        <v>30</v>
      </c>
      <c r="V2032" s="50" t="str">
        <f>VLOOKUP(A2032,Register!$D$2:$N$1317,11,0)</f>
        <v>CWIP-DORMATORY (G+3) cane yard</v>
      </c>
      <c r="W2032" s="50" t="s">
        <v>4112</v>
      </c>
      <c r="X2032" s="50" t="s">
        <v>2183</v>
      </c>
    </row>
    <row r="2033" spans="1:24" ht="14.1" customHeight="1" x14ac:dyDescent="0.25">
      <c r="A2033" s="50" t="str">
        <f t="shared" si="31"/>
        <v>9100000040-0</v>
      </c>
      <c r="B2033" s="57" t="s">
        <v>29</v>
      </c>
      <c r="C2033" s="50" t="s">
        <v>29</v>
      </c>
      <c r="D2033" s="50" t="s">
        <v>4113</v>
      </c>
      <c r="E2033" s="50" t="s">
        <v>2814</v>
      </c>
      <c r="F2033" s="50" t="s">
        <v>29</v>
      </c>
      <c r="G2033" s="50" t="s">
        <v>29</v>
      </c>
      <c r="H2033" s="50" t="s">
        <v>4028</v>
      </c>
      <c r="I2033" s="58">
        <v>45224</v>
      </c>
      <c r="J2033" s="50" t="s">
        <v>2816</v>
      </c>
      <c r="K2033" s="59">
        <v>589964.6</v>
      </c>
      <c r="L2033" s="50" t="s">
        <v>37</v>
      </c>
      <c r="M2033" s="51" t="s">
        <v>2747</v>
      </c>
      <c r="N2033" s="50" t="s">
        <v>29</v>
      </c>
      <c r="O2033" s="50" t="s">
        <v>32</v>
      </c>
      <c r="P2033" s="50" t="s">
        <v>32</v>
      </c>
      <c r="Q2033" s="50" t="s">
        <v>29</v>
      </c>
      <c r="R2033" s="50" t="s">
        <v>29</v>
      </c>
      <c r="S2033" s="50" t="s">
        <v>2751</v>
      </c>
      <c r="T2033" s="50" t="s">
        <v>2271</v>
      </c>
      <c r="U2033" s="50" t="s">
        <v>30</v>
      </c>
      <c r="V2033" s="50" t="str">
        <f>VLOOKUP(A2033,Register!$D$2:$N$1317,11,0)</f>
        <v>Two Room Set G+3</v>
      </c>
      <c r="W2033" s="50" t="s">
        <v>4114</v>
      </c>
      <c r="X2033" s="50" t="s">
        <v>4115</v>
      </c>
    </row>
    <row r="2034" spans="1:24" ht="14.1" customHeight="1" x14ac:dyDescent="0.25">
      <c r="A2034" s="50" t="str">
        <f t="shared" si="31"/>
        <v>9100000025-0</v>
      </c>
      <c r="B2034" s="57" t="s">
        <v>29</v>
      </c>
      <c r="C2034" s="50" t="s">
        <v>29</v>
      </c>
      <c r="D2034" s="50" t="s">
        <v>4116</v>
      </c>
      <c r="E2034" s="50" t="s">
        <v>2814</v>
      </c>
      <c r="F2034" s="50" t="s">
        <v>29</v>
      </c>
      <c r="G2034" s="50" t="s">
        <v>29</v>
      </c>
      <c r="H2034" s="50" t="s">
        <v>4028</v>
      </c>
      <c r="I2034" s="58">
        <v>45252</v>
      </c>
      <c r="J2034" s="50" t="s">
        <v>2816</v>
      </c>
      <c r="K2034" s="59">
        <v>78500</v>
      </c>
      <c r="L2034" s="50" t="s">
        <v>37</v>
      </c>
      <c r="M2034" s="51" t="s">
        <v>2747</v>
      </c>
      <c r="N2034" s="50" t="s">
        <v>29</v>
      </c>
      <c r="O2034" s="50" t="s">
        <v>32</v>
      </c>
      <c r="P2034" s="50" t="s">
        <v>32</v>
      </c>
      <c r="Q2034" s="50" t="s">
        <v>29</v>
      </c>
      <c r="R2034" s="50" t="s">
        <v>29</v>
      </c>
      <c r="S2034" s="50" t="s">
        <v>2751</v>
      </c>
      <c r="T2034" s="50" t="s">
        <v>2238</v>
      </c>
      <c r="U2034" s="50" t="s">
        <v>30</v>
      </c>
      <c r="V2034" s="50" t="str">
        <f>VLOOKUP(A2034,Register!$D$2:$N$1317,11,0)</f>
        <v>CWIP - SWAMI NARAYAN HALL</v>
      </c>
      <c r="W2034" s="50" t="s">
        <v>4117</v>
      </c>
      <c r="X2034" s="50" t="s">
        <v>4118</v>
      </c>
    </row>
    <row r="2035" spans="1:24" ht="14.1" customHeight="1" x14ac:dyDescent="0.25">
      <c r="A2035" s="50" t="str">
        <f t="shared" si="31"/>
        <v>9100000042-0</v>
      </c>
      <c r="B2035" s="57" t="s">
        <v>29</v>
      </c>
      <c r="C2035" s="50" t="s">
        <v>29</v>
      </c>
      <c r="D2035" s="50" t="s">
        <v>4119</v>
      </c>
      <c r="E2035" s="50" t="s">
        <v>2814</v>
      </c>
      <c r="F2035" s="50" t="s">
        <v>29</v>
      </c>
      <c r="G2035" s="50" t="s">
        <v>29</v>
      </c>
      <c r="H2035" s="50" t="s">
        <v>4028</v>
      </c>
      <c r="I2035" s="58">
        <v>45382</v>
      </c>
      <c r="J2035" s="50" t="s">
        <v>2816</v>
      </c>
      <c r="K2035" s="59">
        <v>32885.22</v>
      </c>
      <c r="L2035" s="50" t="s">
        <v>37</v>
      </c>
      <c r="M2035" s="51" t="s">
        <v>2747</v>
      </c>
      <c r="N2035" s="50" t="s">
        <v>29</v>
      </c>
      <c r="O2035" s="50" t="s">
        <v>32</v>
      </c>
      <c r="P2035" s="50" t="s">
        <v>32</v>
      </c>
      <c r="Q2035" s="50" t="s">
        <v>29</v>
      </c>
      <c r="R2035" s="50" t="s">
        <v>29</v>
      </c>
      <c r="S2035" s="50" t="s">
        <v>2751</v>
      </c>
      <c r="T2035" s="50" t="s">
        <v>2275</v>
      </c>
      <c r="U2035" s="50" t="s">
        <v>30</v>
      </c>
      <c r="V2035" s="50" t="str">
        <f>VLOOKUP(A2035,Register!$D$2:$N$1317,11,0)</f>
        <v>CWIP- Token Room</v>
      </c>
      <c r="W2035" s="50" t="s">
        <v>4120</v>
      </c>
      <c r="X2035" s="50" t="s">
        <v>2183</v>
      </c>
    </row>
    <row r="2036" spans="1:24" ht="14.1" customHeight="1" x14ac:dyDescent="0.25">
      <c r="A2036" s="50" t="str">
        <f t="shared" si="31"/>
        <v>9100000042-0</v>
      </c>
      <c r="B2036" s="57" t="s">
        <v>29</v>
      </c>
      <c r="C2036" s="50" t="s">
        <v>29</v>
      </c>
      <c r="D2036" s="50" t="s">
        <v>4119</v>
      </c>
      <c r="E2036" s="50" t="s">
        <v>2814</v>
      </c>
      <c r="F2036" s="50" t="s">
        <v>29</v>
      </c>
      <c r="G2036" s="50" t="s">
        <v>29</v>
      </c>
      <c r="H2036" s="50" t="s">
        <v>4028</v>
      </c>
      <c r="I2036" s="58">
        <v>45382</v>
      </c>
      <c r="J2036" s="50" t="s">
        <v>2816</v>
      </c>
      <c r="K2036" s="59">
        <v>34295.040000000001</v>
      </c>
      <c r="L2036" s="50" t="s">
        <v>37</v>
      </c>
      <c r="M2036" s="51" t="s">
        <v>2747</v>
      </c>
      <c r="N2036" s="50" t="s">
        <v>29</v>
      </c>
      <c r="O2036" s="50" t="s">
        <v>32</v>
      </c>
      <c r="P2036" s="50" t="s">
        <v>32</v>
      </c>
      <c r="Q2036" s="50" t="s">
        <v>29</v>
      </c>
      <c r="R2036" s="50" t="s">
        <v>29</v>
      </c>
      <c r="S2036" s="50" t="s">
        <v>2751</v>
      </c>
      <c r="T2036" s="50" t="s">
        <v>2275</v>
      </c>
      <c r="U2036" s="50" t="s">
        <v>30</v>
      </c>
      <c r="V2036" s="50" t="str">
        <f>VLOOKUP(A2036,Register!$D$2:$N$1317,11,0)</f>
        <v>CWIP- Token Room</v>
      </c>
      <c r="W2036" s="50" t="s">
        <v>4120</v>
      </c>
      <c r="X2036" s="50" t="s">
        <v>2183</v>
      </c>
    </row>
    <row r="2037" spans="1:24" ht="14.1" customHeight="1" x14ac:dyDescent="0.25">
      <c r="A2037" s="50" t="str">
        <f t="shared" si="31"/>
        <v>9100000042-0</v>
      </c>
      <c r="B2037" s="57" t="s">
        <v>29</v>
      </c>
      <c r="C2037" s="50" t="s">
        <v>29</v>
      </c>
      <c r="D2037" s="50" t="s">
        <v>4119</v>
      </c>
      <c r="E2037" s="50" t="s">
        <v>2814</v>
      </c>
      <c r="F2037" s="50" t="s">
        <v>29</v>
      </c>
      <c r="G2037" s="50" t="s">
        <v>29</v>
      </c>
      <c r="H2037" s="50" t="s">
        <v>4028</v>
      </c>
      <c r="I2037" s="58">
        <v>45382</v>
      </c>
      <c r="J2037" s="50" t="s">
        <v>2816</v>
      </c>
      <c r="K2037" s="59">
        <v>2632.35</v>
      </c>
      <c r="L2037" s="50" t="s">
        <v>37</v>
      </c>
      <c r="M2037" s="51" t="s">
        <v>2747</v>
      </c>
      <c r="N2037" s="50" t="s">
        <v>29</v>
      </c>
      <c r="O2037" s="50" t="s">
        <v>32</v>
      </c>
      <c r="P2037" s="50" t="s">
        <v>32</v>
      </c>
      <c r="Q2037" s="50" t="s">
        <v>29</v>
      </c>
      <c r="R2037" s="50" t="s">
        <v>29</v>
      </c>
      <c r="S2037" s="50" t="s">
        <v>2751</v>
      </c>
      <c r="T2037" s="50" t="s">
        <v>2275</v>
      </c>
      <c r="U2037" s="50" t="s">
        <v>30</v>
      </c>
      <c r="V2037" s="50" t="str">
        <f>VLOOKUP(A2037,Register!$D$2:$N$1317,11,0)</f>
        <v>CWIP- Token Room</v>
      </c>
      <c r="W2037" s="50" t="s">
        <v>4120</v>
      </c>
      <c r="X2037" s="50" t="s">
        <v>2183</v>
      </c>
    </row>
    <row r="2038" spans="1:24" ht="14.1" customHeight="1" x14ac:dyDescent="0.25">
      <c r="A2038" s="50" t="str">
        <f t="shared" si="31"/>
        <v>9100000042-0</v>
      </c>
      <c r="B2038" s="57" t="s">
        <v>29</v>
      </c>
      <c r="C2038" s="50" t="s">
        <v>29</v>
      </c>
      <c r="D2038" s="50" t="s">
        <v>4119</v>
      </c>
      <c r="E2038" s="50" t="s">
        <v>2814</v>
      </c>
      <c r="F2038" s="50" t="s">
        <v>29</v>
      </c>
      <c r="G2038" s="50" t="s">
        <v>29</v>
      </c>
      <c r="H2038" s="50" t="s">
        <v>4028</v>
      </c>
      <c r="I2038" s="58">
        <v>45382</v>
      </c>
      <c r="J2038" s="50" t="s">
        <v>2816</v>
      </c>
      <c r="K2038" s="59">
        <v>49705.74</v>
      </c>
      <c r="L2038" s="50" t="s">
        <v>37</v>
      </c>
      <c r="M2038" s="51" t="s">
        <v>2747</v>
      </c>
      <c r="N2038" s="50" t="s">
        <v>29</v>
      </c>
      <c r="O2038" s="50" t="s">
        <v>32</v>
      </c>
      <c r="P2038" s="50" t="s">
        <v>32</v>
      </c>
      <c r="Q2038" s="50" t="s">
        <v>29</v>
      </c>
      <c r="R2038" s="50" t="s">
        <v>29</v>
      </c>
      <c r="S2038" s="50" t="s">
        <v>2751</v>
      </c>
      <c r="T2038" s="50" t="s">
        <v>2275</v>
      </c>
      <c r="U2038" s="50" t="s">
        <v>30</v>
      </c>
      <c r="V2038" s="50" t="str">
        <f>VLOOKUP(A2038,Register!$D$2:$N$1317,11,0)</f>
        <v>CWIP- Token Room</v>
      </c>
      <c r="W2038" s="50" t="s">
        <v>4120</v>
      </c>
      <c r="X2038" s="50" t="s">
        <v>2183</v>
      </c>
    </row>
    <row r="2039" spans="1:24" ht="14.1" customHeight="1" x14ac:dyDescent="0.25">
      <c r="A2039" s="50" t="str">
        <f t="shared" si="31"/>
        <v>9100000042-0</v>
      </c>
      <c r="B2039" s="57" t="s">
        <v>29</v>
      </c>
      <c r="C2039" s="50" t="s">
        <v>29</v>
      </c>
      <c r="D2039" s="50" t="s">
        <v>4119</v>
      </c>
      <c r="E2039" s="50" t="s">
        <v>2814</v>
      </c>
      <c r="F2039" s="50" t="s">
        <v>29</v>
      </c>
      <c r="G2039" s="50" t="s">
        <v>29</v>
      </c>
      <c r="H2039" s="50" t="s">
        <v>4028</v>
      </c>
      <c r="I2039" s="58">
        <v>45382</v>
      </c>
      <c r="J2039" s="50" t="s">
        <v>2816</v>
      </c>
      <c r="K2039" s="59">
        <v>20976.560000000001</v>
      </c>
      <c r="L2039" s="50" t="s">
        <v>37</v>
      </c>
      <c r="M2039" s="51" t="s">
        <v>2747</v>
      </c>
      <c r="N2039" s="50" t="s">
        <v>29</v>
      </c>
      <c r="O2039" s="50" t="s">
        <v>32</v>
      </c>
      <c r="P2039" s="50" t="s">
        <v>32</v>
      </c>
      <c r="Q2039" s="50" t="s">
        <v>29</v>
      </c>
      <c r="R2039" s="50" t="s">
        <v>29</v>
      </c>
      <c r="S2039" s="50" t="s">
        <v>2751</v>
      </c>
      <c r="T2039" s="50" t="s">
        <v>2275</v>
      </c>
      <c r="U2039" s="50" t="s">
        <v>30</v>
      </c>
      <c r="V2039" s="50" t="str">
        <f>VLOOKUP(A2039,Register!$D$2:$N$1317,11,0)</f>
        <v>CWIP- Token Room</v>
      </c>
      <c r="W2039" s="50" t="s">
        <v>4120</v>
      </c>
      <c r="X2039" s="50" t="s">
        <v>2183</v>
      </c>
    </row>
    <row r="2040" spans="1:24" ht="14.1" customHeight="1" x14ac:dyDescent="0.25">
      <c r="A2040" s="50" t="str">
        <f t="shared" si="31"/>
        <v>9100000042-0</v>
      </c>
      <c r="B2040" s="57" t="s">
        <v>29</v>
      </c>
      <c r="C2040" s="50" t="s">
        <v>29</v>
      </c>
      <c r="D2040" s="50" t="s">
        <v>4119</v>
      </c>
      <c r="E2040" s="50" t="s">
        <v>2814</v>
      </c>
      <c r="F2040" s="50" t="s">
        <v>29</v>
      </c>
      <c r="G2040" s="50" t="s">
        <v>29</v>
      </c>
      <c r="H2040" s="50" t="s">
        <v>4028</v>
      </c>
      <c r="I2040" s="58">
        <v>45382</v>
      </c>
      <c r="J2040" s="50" t="s">
        <v>2816</v>
      </c>
      <c r="K2040" s="59">
        <v>5100.8</v>
      </c>
      <c r="L2040" s="50" t="s">
        <v>37</v>
      </c>
      <c r="M2040" s="51" t="s">
        <v>2747</v>
      </c>
      <c r="N2040" s="50" t="s">
        <v>29</v>
      </c>
      <c r="O2040" s="50" t="s">
        <v>32</v>
      </c>
      <c r="P2040" s="50" t="s">
        <v>32</v>
      </c>
      <c r="Q2040" s="50" t="s">
        <v>29</v>
      </c>
      <c r="R2040" s="50" t="s">
        <v>29</v>
      </c>
      <c r="S2040" s="50" t="s">
        <v>2751</v>
      </c>
      <c r="T2040" s="50" t="s">
        <v>2275</v>
      </c>
      <c r="U2040" s="50" t="s">
        <v>30</v>
      </c>
      <c r="V2040" s="50" t="str">
        <f>VLOOKUP(A2040,Register!$D$2:$N$1317,11,0)</f>
        <v>CWIP- Token Room</v>
      </c>
      <c r="W2040" s="50" t="s">
        <v>4120</v>
      </c>
      <c r="X2040" s="50" t="s">
        <v>2183</v>
      </c>
    </row>
    <row r="2041" spans="1:24" ht="14.1" customHeight="1" x14ac:dyDescent="0.25">
      <c r="A2041" s="50" t="str">
        <f t="shared" si="31"/>
        <v>9100000042-0</v>
      </c>
      <c r="B2041" s="57" t="s">
        <v>29</v>
      </c>
      <c r="C2041" s="50" t="s">
        <v>29</v>
      </c>
      <c r="D2041" s="50" t="s">
        <v>4119</v>
      </c>
      <c r="E2041" s="50" t="s">
        <v>2814</v>
      </c>
      <c r="F2041" s="50" t="s">
        <v>29</v>
      </c>
      <c r="G2041" s="50" t="s">
        <v>29</v>
      </c>
      <c r="H2041" s="50" t="s">
        <v>4028</v>
      </c>
      <c r="I2041" s="58">
        <v>45382</v>
      </c>
      <c r="J2041" s="50" t="s">
        <v>2816</v>
      </c>
      <c r="K2041" s="59">
        <v>3063.21</v>
      </c>
      <c r="L2041" s="50" t="s">
        <v>37</v>
      </c>
      <c r="M2041" s="51" t="s">
        <v>2747</v>
      </c>
      <c r="N2041" s="50" t="s">
        <v>29</v>
      </c>
      <c r="O2041" s="50" t="s">
        <v>32</v>
      </c>
      <c r="P2041" s="50" t="s">
        <v>32</v>
      </c>
      <c r="Q2041" s="50" t="s">
        <v>29</v>
      </c>
      <c r="R2041" s="50" t="s">
        <v>29</v>
      </c>
      <c r="S2041" s="50" t="s">
        <v>2751</v>
      </c>
      <c r="T2041" s="50" t="s">
        <v>2275</v>
      </c>
      <c r="U2041" s="50" t="s">
        <v>30</v>
      </c>
      <c r="V2041" s="50" t="str">
        <f>VLOOKUP(A2041,Register!$D$2:$N$1317,11,0)</f>
        <v>CWIP- Token Room</v>
      </c>
      <c r="W2041" s="50" t="s">
        <v>4120</v>
      </c>
      <c r="X2041" s="50" t="s">
        <v>2183</v>
      </c>
    </row>
    <row r="2042" spans="1:24" ht="14.1" customHeight="1" x14ac:dyDescent="0.25">
      <c r="A2042" s="50" t="str">
        <f t="shared" si="31"/>
        <v>9100000042-0</v>
      </c>
      <c r="B2042" s="57" t="s">
        <v>29</v>
      </c>
      <c r="C2042" s="50" t="s">
        <v>29</v>
      </c>
      <c r="D2042" s="50" t="s">
        <v>4119</v>
      </c>
      <c r="E2042" s="50" t="s">
        <v>2814</v>
      </c>
      <c r="F2042" s="50" t="s">
        <v>29</v>
      </c>
      <c r="G2042" s="50" t="s">
        <v>29</v>
      </c>
      <c r="H2042" s="50" t="s">
        <v>4028</v>
      </c>
      <c r="I2042" s="58">
        <v>45382</v>
      </c>
      <c r="J2042" s="50" t="s">
        <v>2816</v>
      </c>
      <c r="K2042" s="59">
        <v>817.52</v>
      </c>
      <c r="L2042" s="50" t="s">
        <v>37</v>
      </c>
      <c r="M2042" s="51" t="s">
        <v>2747</v>
      </c>
      <c r="N2042" s="50" t="s">
        <v>29</v>
      </c>
      <c r="O2042" s="50" t="s">
        <v>32</v>
      </c>
      <c r="P2042" s="50" t="s">
        <v>32</v>
      </c>
      <c r="Q2042" s="50" t="s">
        <v>29</v>
      </c>
      <c r="R2042" s="50" t="s">
        <v>29</v>
      </c>
      <c r="S2042" s="50" t="s">
        <v>2751</v>
      </c>
      <c r="T2042" s="50" t="s">
        <v>2275</v>
      </c>
      <c r="U2042" s="50" t="s">
        <v>30</v>
      </c>
      <c r="V2042" s="50" t="str">
        <f>VLOOKUP(A2042,Register!$D$2:$N$1317,11,0)</f>
        <v>CWIP- Token Room</v>
      </c>
      <c r="W2042" s="50" t="s">
        <v>4120</v>
      </c>
      <c r="X2042" s="50" t="s">
        <v>2183</v>
      </c>
    </row>
    <row r="2043" spans="1:24" ht="14.1" customHeight="1" x14ac:dyDescent="0.25">
      <c r="A2043" s="50" t="str">
        <f t="shared" si="31"/>
        <v>9100000042-0</v>
      </c>
      <c r="B2043" s="57" t="s">
        <v>29</v>
      </c>
      <c r="C2043" s="50" t="s">
        <v>29</v>
      </c>
      <c r="D2043" s="50" t="s">
        <v>4119</v>
      </c>
      <c r="E2043" s="50" t="s">
        <v>2814</v>
      </c>
      <c r="F2043" s="50" t="s">
        <v>29</v>
      </c>
      <c r="G2043" s="50" t="s">
        <v>29</v>
      </c>
      <c r="H2043" s="50" t="s">
        <v>4028</v>
      </c>
      <c r="I2043" s="58">
        <v>45382</v>
      </c>
      <c r="J2043" s="50" t="s">
        <v>2816</v>
      </c>
      <c r="K2043" s="59">
        <v>10347.049999999999</v>
      </c>
      <c r="L2043" s="50" t="s">
        <v>37</v>
      </c>
      <c r="M2043" s="51" t="s">
        <v>2747</v>
      </c>
      <c r="N2043" s="50" t="s">
        <v>29</v>
      </c>
      <c r="O2043" s="50" t="s">
        <v>32</v>
      </c>
      <c r="P2043" s="50" t="s">
        <v>32</v>
      </c>
      <c r="Q2043" s="50" t="s">
        <v>29</v>
      </c>
      <c r="R2043" s="50" t="s">
        <v>29</v>
      </c>
      <c r="S2043" s="50" t="s">
        <v>2751</v>
      </c>
      <c r="T2043" s="50" t="s">
        <v>2275</v>
      </c>
      <c r="U2043" s="50" t="s">
        <v>30</v>
      </c>
      <c r="V2043" s="50" t="str">
        <f>VLOOKUP(A2043,Register!$D$2:$N$1317,11,0)</f>
        <v>CWIP- Token Room</v>
      </c>
      <c r="W2043" s="50" t="s">
        <v>4120</v>
      </c>
      <c r="X2043" s="50" t="s">
        <v>2183</v>
      </c>
    </row>
    <row r="2044" spans="1:24" ht="14.1" customHeight="1" x14ac:dyDescent="0.25">
      <c r="A2044" s="50" t="str">
        <f t="shared" si="31"/>
        <v>9100000042-0</v>
      </c>
      <c r="B2044" s="57" t="s">
        <v>29</v>
      </c>
      <c r="C2044" s="50" t="s">
        <v>29</v>
      </c>
      <c r="D2044" s="50" t="s">
        <v>4119</v>
      </c>
      <c r="E2044" s="50" t="s">
        <v>2814</v>
      </c>
      <c r="F2044" s="50" t="s">
        <v>29</v>
      </c>
      <c r="G2044" s="50" t="s">
        <v>29</v>
      </c>
      <c r="H2044" s="50" t="s">
        <v>4028</v>
      </c>
      <c r="I2044" s="58">
        <v>45382</v>
      </c>
      <c r="J2044" s="50" t="s">
        <v>2816</v>
      </c>
      <c r="K2044" s="59">
        <v>6886.36</v>
      </c>
      <c r="L2044" s="50" t="s">
        <v>37</v>
      </c>
      <c r="M2044" s="51" t="s">
        <v>2747</v>
      </c>
      <c r="N2044" s="50" t="s">
        <v>29</v>
      </c>
      <c r="O2044" s="50" t="s">
        <v>32</v>
      </c>
      <c r="P2044" s="50" t="s">
        <v>32</v>
      </c>
      <c r="Q2044" s="50" t="s">
        <v>29</v>
      </c>
      <c r="R2044" s="50" t="s">
        <v>29</v>
      </c>
      <c r="S2044" s="50" t="s">
        <v>2751</v>
      </c>
      <c r="T2044" s="50" t="s">
        <v>2275</v>
      </c>
      <c r="U2044" s="50" t="s">
        <v>30</v>
      </c>
      <c r="V2044" s="50" t="str">
        <f>VLOOKUP(A2044,Register!$D$2:$N$1317,11,0)</f>
        <v>CWIP- Token Room</v>
      </c>
      <c r="W2044" s="50" t="s">
        <v>4120</v>
      </c>
      <c r="X2044" s="50" t="s">
        <v>2183</v>
      </c>
    </row>
    <row r="2045" spans="1:24" ht="14.1" customHeight="1" x14ac:dyDescent="0.25">
      <c r="A2045" s="50" t="str">
        <f t="shared" si="31"/>
        <v>9100000042-0</v>
      </c>
      <c r="B2045" s="57" t="s">
        <v>29</v>
      </c>
      <c r="C2045" s="50" t="s">
        <v>29</v>
      </c>
      <c r="D2045" s="50" t="s">
        <v>4119</v>
      </c>
      <c r="E2045" s="50" t="s">
        <v>2814</v>
      </c>
      <c r="F2045" s="50" t="s">
        <v>29</v>
      </c>
      <c r="G2045" s="50" t="s">
        <v>29</v>
      </c>
      <c r="H2045" s="50" t="s">
        <v>4028</v>
      </c>
      <c r="I2045" s="58">
        <v>45382</v>
      </c>
      <c r="J2045" s="50" t="s">
        <v>2816</v>
      </c>
      <c r="K2045" s="59">
        <v>9381.89</v>
      </c>
      <c r="L2045" s="50" t="s">
        <v>37</v>
      </c>
      <c r="M2045" s="51" t="s">
        <v>2747</v>
      </c>
      <c r="N2045" s="50" t="s">
        <v>29</v>
      </c>
      <c r="O2045" s="50" t="s">
        <v>32</v>
      </c>
      <c r="P2045" s="50" t="s">
        <v>32</v>
      </c>
      <c r="Q2045" s="50" t="s">
        <v>29</v>
      </c>
      <c r="R2045" s="50" t="s">
        <v>29</v>
      </c>
      <c r="S2045" s="50" t="s">
        <v>2751</v>
      </c>
      <c r="T2045" s="50" t="s">
        <v>2275</v>
      </c>
      <c r="U2045" s="50" t="s">
        <v>30</v>
      </c>
      <c r="V2045" s="50" t="str">
        <f>VLOOKUP(A2045,Register!$D$2:$N$1317,11,0)</f>
        <v>CWIP- Token Room</v>
      </c>
      <c r="W2045" s="50" t="s">
        <v>4120</v>
      </c>
      <c r="X2045" s="50" t="s">
        <v>2183</v>
      </c>
    </row>
    <row r="2046" spans="1:24" ht="14.1" customHeight="1" x14ac:dyDescent="0.25">
      <c r="A2046" s="50" t="str">
        <f t="shared" si="31"/>
        <v>9100000042-0</v>
      </c>
      <c r="B2046" s="57" t="s">
        <v>29</v>
      </c>
      <c r="C2046" s="50" t="s">
        <v>29</v>
      </c>
      <c r="D2046" s="50" t="s">
        <v>4119</v>
      </c>
      <c r="E2046" s="50" t="s">
        <v>2814</v>
      </c>
      <c r="F2046" s="50" t="s">
        <v>29</v>
      </c>
      <c r="G2046" s="50" t="s">
        <v>29</v>
      </c>
      <c r="H2046" s="50" t="s">
        <v>4028</v>
      </c>
      <c r="I2046" s="58">
        <v>45382</v>
      </c>
      <c r="J2046" s="50" t="s">
        <v>2816</v>
      </c>
      <c r="K2046" s="59">
        <v>5076.75</v>
      </c>
      <c r="L2046" s="50" t="s">
        <v>37</v>
      </c>
      <c r="M2046" s="51" t="s">
        <v>2747</v>
      </c>
      <c r="N2046" s="50" t="s">
        <v>29</v>
      </c>
      <c r="O2046" s="50" t="s">
        <v>32</v>
      </c>
      <c r="P2046" s="50" t="s">
        <v>32</v>
      </c>
      <c r="Q2046" s="50" t="s">
        <v>29</v>
      </c>
      <c r="R2046" s="50" t="s">
        <v>29</v>
      </c>
      <c r="S2046" s="50" t="s">
        <v>2751</v>
      </c>
      <c r="T2046" s="50" t="s">
        <v>2275</v>
      </c>
      <c r="U2046" s="50" t="s">
        <v>30</v>
      </c>
      <c r="V2046" s="50" t="str">
        <f>VLOOKUP(A2046,Register!$D$2:$N$1317,11,0)</f>
        <v>CWIP- Token Room</v>
      </c>
      <c r="W2046" s="50" t="s">
        <v>4120</v>
      </c>
      <c r="X2046" s="50" t="s">
        <v>2183</v>
      </c>
    </row>
    <row r="2047" spans="1:24" ht="14.1" customHeight="1" x14ac:dyDescent="0.25">
      <c r="A2047" s="50" t="str">
        <f t="shared" si="31"/>
        <v>9100000042-0</v>
      </c>
      <c r="B2047" s="57" t="s">
        <v>29</v>
      </c>
      <c r="C2047" s="50" t="s">
        <v>29</v>
      </c>
      <c r="D2047" s="50" t="s">
        <v>4119</v>
      </c>
      <c r="E2047" s="50" t="s">
        <v>2814</v>
      </c>
      <c r="F2047" s="50" t="s">
        <v>29</v>
      </c>
      <c r="G2047" s="50" t="s">
        <v>29</v>
      </c>
      <c r="H2047" s="50" t="s">
        <v>4028</v>
      </c>
      <c r="I2047" s="58">
        <v>45382</v>
      </c>
      <c r="J2047" s="50" t="s">
        <v>2816</v>
      </c>
      <c r="K2047" s="59">
        <v>9480.24</v>
      </c>
      <c r="L2047" s="50" t="s">
        <v>37</v>
      </c>
      <c r="M2047" s="51" t="s">
        <v>2747</v>
      </c>
      <c r="N2047" s="50" t="s">
        <v>29</v>
      </c>
      <c r="O2047" s="50" t="s">
        <v>32</v>
      </c>
      <c r="P2047" s="50" t="s">
        <v>32</v>
      </c>
      <c r="Q2047" s="50" t="s">
        <v>29</v>
      </c>
      <c r="R2047" s="50" t="s">
        <v>29</v>
      </c>
      <c r="S2047" s="50" t="s">
        <v>2751</v>
      </c>
      <c r="T2047" s="50" t="s">
        <v>2275</v>
      </c>
      <c r="U2047" s="50" t="s">
        <v>30</v>
      </c>
      <c r="V2047" s="50" t="str">
        <f>VLOOKUP(A2047,Register!$D$2:$N$1317,11,0)</f>
        <v>CWIP- Token Room</v>
      </c>
      <c r="W2047" s="50" t="s">
        <v>4120</v>
      </c>
      <c r="X2047" s="50" t="s">
        <v>2183</v>
      </c>
    </row>
    <row r="2048" spans="1:24" ht="14.1" customHeight="1" x14ac:dyDescent="0.25">
      <c r="A2048" s="50" t="str">
        <f t="shared" si="31"/>
        <v>9100000042-0</v>
      </c>
      <c r="B2048" s="57" t="s">
        <v>29</v>
      </c>
      <c r="C2048" s="50" t="s">
        <v>29</v>
      </c>
      <c r="D2048" s="50" t="s">
        <v>4119</v>
      </c>
      <c r="E2048" s="50" t="s">
        <v>2814</v>
      </c>
      <c r="F2048" s="50" t="s">
        <v>29</v>
      </c>
      <c r="G2048" s="50" t="s">
        <v>29</v>
      </c>
      <c r="H2048" s="50" t="s">
        <v>4028</v>
      </c>
      <c r="I2048" s="58">
        <v>45382</v>
      </c>
      <c r="J2048" s="50" t="s">
        <v>2816</v>
      </c>
      <c r="K2048" s="59">
        <v>24428.42</v>
      </c>
      <c r="L2048" s="50" t="s">
        <v>37</v>
      </c>
      <c r="M2048" s="51" t="s">
        <v>2747</v>
      </c>
      <c r="N2048" s="50" t="s">
        <v>29</v>
      </c>
      <c r="O2048" s="50" t="s">
        <v>32</v>
      </c>
      <c r="P2048" s="50" t="s">
        <v>32</v>
      </c>
      <c r="Q2048" s="50" t="s">
        <v>29</v>
      </c>
      <c r="R2048" s="50" t="s">
        <v>29</v>
      </c>
      <c r="S2048" s="50" t="s">
        <v>2751</v>
      </c>
      <c r="T2048" s="50" t="s">
        <v>2275</v>
      </c>
      <c r="U2048" s="50" t="s">
        <v>30</v>
      </c>
      <c r="V2048" s="50" t="str">
        <f>VLOOKUP(A2048,Register!$D$2:$N$1317,11,0)</f>
        <v>CWIP- Token Room</v>
      </c>
      <c r="W2048" s="50" t="s">
        <v>4120</v>
      </c>
      <c r="X2048" s="50" t="s">
        <v>2183</v>
      </c>
    </row>
    <row r="2049" spans="1:24" ht="14.1" customHeight="1" x14ac:dyDescent="0.25">
      <c r="A2049" s="50" t="str">
        <f t="shared" si="31"/>
        <v>9100000042-0</v>
      </c>
      <c r="B2049" s="57" t="s">
        <v>29</v>
      </c>
      <c r="C2049" s="50" t="s">
        <v>29</v>
      </c>
      <c r="D2049" s="50" t="s">
        <v>4119</v>
      </c>
      <c r="E2049" s="50" t="s">
        <v>2814</v>
      </c>
      <c r="F2049" s="50" t="s">
        <v>29</v>
      </c>
      <c r="G2049" s="50" t="s">
        <v>29</v>
      </c>
      <c r="H2049" s="50" t="s">
        <v>4028</v>
      </c>
      <c r="I2049" s="58">
        <v>45382</v>
      </c>
      <c r="J2049" s="50" t="s">
        <v>2816</v>
      </c>
      <c r="K2049" s="59">
        <v>28276.13</v>
      </c>
      <c r="L2049" s="50" t="s">
        <v>37</v>
      </c>
      <c r="M2049" s="51" t="s">
        <v>2747</v>
      </c>
      <c r="N2049" s="50" t="s">
        <v>29</v>
      </c>
      <c r="O2049" s="50" t="s">
        <v>32</v>
      </c>
      <c r="P2049" s="50" t="s">
        <v>32</v>
      </c>
      <c r="Q2049" s="50" t="s">
        <v>29</v>
      </c>
      <c r="R2049" s="50" t="s">
        <v>29</v>
      </c>
      <c r="S2049" s="50" t="s">
        <v>2751</v>
      </c>
      <c r="T2049" s="50" t="s">
        <v>2275</v>
      </c>
      <c r="U2049" s="50" t="s">
        <v>30</v>
      </c>
      <c r="V2049" s="50" t="str">
        <f>VLOOKUP(A2049,Register!$D$2:$N$1317,11,0)</f>
        <v>CWIP- Token Room</v>
      </c>
      <c r="W2049" s="50" t="s">
        <v>4120</v>
      </c>
      <c r="X2049" s="50" t="s">
        <v>2183</v>
      </c>
    </row>
    <row r="2050" spans="1:24" ht="14.1" customHeight="1" x14ac:dyDescent="0.25">
      <c r="A2050" s="50" t="str">
        <f t="shared" si="31"/>
        <v>9100000042-0</v>
      </c>
      <c r="B2050" s="57" t="s">
        <v>29</v>
      </c>
      <c r="C2050" s="50" t="s">
        <v>29</v>
      </c>
      <c r="D2050" s="50" t="s">
        <v>4119</v>
      </c>
      <c r="E2050" s="50" t="s">
        <v>2814</v>
      </c>
      <c r="F2050" s="50" t="s">
        <v>29</v>
      </c>
      <c r="G2050" s="50" t="s">
        <v>29</v>
      </c>
      <c r="H2050" s="50" t="s">
        <v>4028</v>
      </c>
      <c r="I2050" s="58">
        <v>45382</v>
      </c>
      <c r="J2050" s="50" t="s">
        <v>2816</v>
      </c>
      <c r="K2050" s="59">
        <v>16990.22</v>
      </c>
      <c r="L2050" s="50" t="s">
        <v>37</v>
      </c>
      <c r="M2050" s="51" t="s">
        <v>2747</v>
      </c>
      <c r="N2050" s="50" t="s">
        <v>29</v>
      </c>
      <c r="O2050" s="50" t="s">
        <v>32</v>
      </c>
      <c r="P2050" s="50" t="s">
        <v>32</v>
      </c>
      <c r="Q2050" s="50" t="s">
        <v>29</v>
      </c>
      <c r="R2050" s="50" t="s">
        <v>29</v>
      </c>
      <c r="S2050" s="50" t="s">
        <v>2751</v>
      </c>
      <c r="T2050" s="50" t="s">
        <v>2275</v>
      </c>
      <c r="U2050" s="50" t="s">
        <v>30</v>
      </c>
      <c r="V2050" s="50" t="str">
        <f>VLOOKUP(A2050,Register!$D$2:$N$1317,11,0)</f>
        <v>CWIP- Token Room</v>
      </c>
      <c r="W2050" s="50" t="s">
        <v>4120</v>
      </c>
      <c r="X2050" s="50" t="s">
        <v>2183</v>
      </c>
    </row>
    <row r="2051" spans="1:24" ht="14.1" customHeight="1" x14ac:dyDescent="0.25">
      <c r="A2051" s="50" t="str">
        <f t="shared" ref="A2051:A2114" si="32">CONCATENATE(T2051,"-",U2051)</f>
        <v>9100000042-0</v>
      </c>
      <c r="B2051" s="57" t="s">
        <v>29</v>
      </c>
      <c r="C2051" s="50" t="s">
        <v>29</v>
      </c>
      <c r="D2051" s="50" t="s">
        <v>4119</v>
      </c>
      <c r="E2051" s="50" t="s">
        <v>2814</v>
      </c>
      <c r="F2051" s="50" t="s">
        <v>29</v>
      </c>
      <c r="G2051" s="50" t="s">
        <v>29</v>
      </c>
      <c r="H2051" s="50" t="s">
        <v>4028</v>
      </c>
      <c r="I2051" s="58">
        <v>45382</v>
      </c>
      <c r="J2051" s="50" t="s">
        <v>2816</v>
      </c>
      <c r="K2051" s="59">
        <v>30371.759999999998</v>
      </c>
      <c r="L2051" s="50" t="s">
        <v>37</v>
      </c>
      <c r="M2051" s="51" t="s">
        <v>2747</v>
      </c>
      <c r="N2051" s="50" t="s">
        <v>29</v>
      </c>
      <c r="O2051" s="50" t="s">
        <v>32</v>
      </c>
      <c r="P2051" s="50" t="s">
        <v>32</v>
      </c>
      <c r="Q2051" s="50" t="s">
        <v>29</v>
      </c>
      <c r="R2051" s="50" t="s">
        <v>29</v>
      </c>
      <c r="S2051" s="50" t="s">
        <v>2751</v>
      </c>
      <c r="T2051" s="50" t="s">
        <v>2275</v>
      </c>
      <c r="U2051" s="50" t="s">
        <v>30</v>
      </c>
      <c r="V2051" s="50" t="str">
        <f>VLOOKUP(A2051,Register!$D$2:$N$1317,11,0)</f>
        <v>CWIP- Token Room</v>
      </c>
      <c r="W2051" s="50" t="s">
        <v>4120</v>
      </c>
      <c r="X2051" s="50" t="s">
        <v>2183</v>
      </c>
    </row>
    <row r="2052" spans="1:24" ht="14.1" customHeight="1" x14ac:dyDescent="0.25">
      <c r="A2052" s="50" t="str">
        <f t="shared" si="32"/>
        <v>9100000042-0</v>
      </c>
      <c r="B2052" s="57" t="s">
        <v>29</v>
      </c>
      <c r="C2052" s="50" t="s">
        <v>29</v>
      </c>
      <c r="D2052" s="50" t="s">
        <v>4119</v>
      </c>
      <c r="E2052" s="50" t="s">
        <v>2814</v>
      </c>
      <c r="F2052" s="50" t="s">
        <v>29</v>
      </c>
      <c r="G2052" s="50" t="s">
        <v>29</v>
      </c>
      <c r="H2052" s="50" t="s">
        <v>4028</v>
      </c>
      <c r="I2052" s="58">
        <v>45382</v>
      </c>
      <c r="J2052" s="50" t="s">
        <v>2816</v>
      </c>
      <c r="K2052" s="59">
        <v>6359.66</v>
      </c>
      <c r="L2052" s="50" t="s">
        <v>37</v>
      </c>
      <c r="M2052" s="51" t="s">
        <v>2747</v>
      </c>
      <c r="N2052" s="50" t="s">
        <v>29</v>
      </c>
      <c r="O2052" s="50" t="s">
        <v>32</v>
      </c>
      <c r="P2052" s="50" t="s">
        <v>32</v>
      </c>
      <c r="Q2052" s="50" t="s">
        <v>29</v>
      </c>
      <c r="R2052" s="50" t="s">
        <v>29</v>
      </c>
      <c r="S2052" s="50" t="s">
        <v>2751</v>
      </c>
      <c r="T2052" s="50" t="s">
        <v>2275</v>
      </c>
      <c r="U2052" s="50" t="s">
        <v>30</v>
      </c>
      <c r="V2052" s="50" t="str">
        <f>VLOOKUP(A2052,Register!$D$2:$N$1317,11,0)</f>
        <v>CWIP- Token Room</v>
      </c>
      <c r="W2052" s="50" t="s">
        <v>4120</v>
      </c>
      <c r="X2052" s="50" t="s">
        <v>2183</v>
      </c>
    </row>
    <row r="2053" spans="1:24" ht="14.1" customHeight="1" x14ac:dyDescent="0.25">
      <c r="A2053" s="50" t="str">
        <f t="shared" si="32"/>
        <v>9100000042-0</v>
      </c>
      <c r="B2053" s="57" t="s">
        <v>29</v>
      </c>
      <c r="C2053" s="50" t="s">
        <v>29</v>
      </c>
      <c r="D2053" s="50" t="s">
        <v>4119</v>
      </c>
      <c r="E2053" s="50" t="s">
        <v>2814</v>
      </c>
      <c r="F2053" s="50" t="s">
        <v>29</v>
      </c>
      <c r="G2053" s="50" t="s">
        <v>29</v>
      </c>
      <c r="H2053" s="50" t="s">
        <v>4028</v>
      </c>
      <c r="I2053" s="58">
        <v>45382</v>
      </c>
      <c r="J2053" s="50" t="s">
        <v>2816</v>
      </c>
      <c r="K2053" s="59">
        <v>1829.28</v>
      </c>
      <c r="L2053" s="50" t="s">
        <v>37</v>
      </c>
      <c r="M2053" s="51" t="s">
        <v>2747</v>
      </c>
      <c r="N2053" s="50" t="s">
        <v>29</v>
      </c>
      <c r="O2053" s="50" t="s">
        <v>32</v>
      </c>
      <c r="P2053" s="50" t="s">
        <v>32</v>
      </c>
      <c r="Q2053" s="50" t="s">
        <v>29</v>
      </c>
      <c r="R2053" s="50" t="s">
        <v>29</v>
      </c>
      <c r="S2053" s="50" t="s">
        <v>2751</v>
      </c>
      <c r="T2053" s="50" t="s">
        <v>2275</v>
      </c>
      <c r="U2053" s="50" t="s">
        <v>30</v>
      </c>
      <c r="V2053" s="50" t="str">
        <f>VLOOKUP(A2053,Register!$D$2:$N$1317,11,0)</f>
        <v>CWIP- Token Room</v>
      </c>
      <c r="W2053" s="50" t="s">
        <v>4120</v>
      </c>
      <c r="X2053" s="50" t="s">
        <v>2183</v>
      </c>
    </row>
    <row r="2054" spans="1:24" ht="14.1" customHeight="1" x14ac:dyDescent="0.25">
      <c r="A2054" s="50" t="str">
        <f t="shared" si="32"/>
        <v>9100000042-0</v>
      </c>
      <c r="B2054" s="57" t="s">
        <v>29</v>
      </c>
      <c r="C2054" s="50" t="s">
        <v>29</v>
      </c>
      <c r="D2054" s="50" t="s">
        <v>4119</v>
      </c>
      <c r="E2054" s="50" t="s">
        <v>2814</v>
      </c>
      <c r="F2054" s="50" t="s">
        <v>29</v>
      </c>
      <c r="G2054" s="50" t="s">
        <v>29</v>
      </c>
      <c r="H2054" s="50" t="s">
        <v>4028</v>
      </c>
      <c r="I2054" s="58">
        <v>45382</v>
      </c>
      <c r="J2054" s="50" t="s">
        <v>2816</v>
      </c>
      <c r="K2054" s="59">
        <v>1676.84</v>
      </c>
      <c r="L2054" s="50" t="s">
        <v>37</v>
      </c>
      <c r="M2054" s="51" t="s">
        <v>2747</v>
      </c>
      <c r="N2054" s="50" t="s">
        <v>29</v>
      </c>
      <c r="O2054" s="50" t="s">
        <v>32</v>
      </c>
      <c r="P2054" s="50" t="s">
        <v>32</v>
      </c>
      <c r="Q2054" s="50" t="s">
        <v>29</v>
      </c>
      <c r="R2054" s="50" t="s">
        <v>29</v>
      </c>
      <c r="S2054" s="50" t="s">
        <v>2751</v>
      </c>
      <c r="T2054" s="50" t="s">
        <v>2275</v>
      </c>
      <c r="U2054" s="50" t="s">
        <v>30</v>
      </c>
      <c r="V2054" s="50" t="str">
        <f>VLOOKUP(A2054,Register!$D$2:$N$1317,11,0)</f>
        <v>CWIP- Token Room</v>
      </c>
      <c r="W2054" s="50" t="s">
        <v>4120</v>
      </c>
      <c r="X2054" s="50" t="s">
        <v>2183</v>
      </c>
    </row>
    <row r="2055" spans="1:24" ht="14.1" customHeight="1" x14ac:dyDescent="0.25">
      <c r="A2055" s="50" t="str">
        <f t="shared" si="32"/>
        <v>9100000042-0</v>
      </c>
      <c r="B2055" s="57" t="s">
        <v>29</v>
      </c>
      <c r="C2055" s="50" t="s">
        <v>29</v>
      </c>
      <c r="D2055" s="50" t="s">
        <v>4119</v>
      </c>
      <c r="E2055" s="50" t="s">
        <v>2814</v>
      </c>
      <c r="F2055" s="50" t="s">
        <v>29</v>
      </c>
      <c r="G2055" s="50" t="s">
        <v>29</v>
      </c>
      <c r="H2055" s="50" t="s">
        <v>4028</v>
      </c>
      <c r="I2055" s="58">
        <v>45382</v>
      </c>
      <c r="J2055" s="50" t="s">
        <v>2816</v>
      </c>
      <c r="K2055" s="59">
        <v>864.92</v>
      </c>
      <c r="L2055" s="50" t="s">
        <v>37</v>
      </c>
      <c r="M2055" s="51" t="s">
        <v>2747</v>
      </c>
      <c r="N2055" s="50" t="s">
        <v>29</v>
      </c>
      <c r="O2055" s="50" t="s">
        <v>32</v>
      </c>
      <c r="P2055" s="50" t="s">
        <v>32</v>
      </c>
      <c r="Q2055" s="50" t="s">
        <v>29</v>
      </c>
      <c r="R2055" s="50" t="s">
        <v>29</v>
      </c>
      <c r="S2055" s="50" t="s">
        <v>2751</v>
      </c>
      <c r="T2055" s="50" t="s">
        <v>2275</v>
      </c>
      <c r="U2055" s="50" t="s">
        <v>30</v>
      </c>
      <c r="V2055" s="50" t="str">
        <f>VLOOKUP(A2055,Register!$D$2:$N$1317,11,0)</f>
        <v>CWIP- Token Room</v>
      </c>
      <c r="W2055" s="50" t="s">
        <v>4120</v>
      </c>
      <c r="X2055" s="50" t="s">
        <v>2183</v>
      </c>
    </row>
    <row r="2056" spans="1:24" ht="14.1" customHeight="1" x14ac:dyDescent="0.25">
      <c r="A2056" s="50" t="str">
        <f t="shared" si="32"/>
        <v>9100000042-0</v>
      </c>
      <c r="B2056" s="57" t="s">
        <v>29</v>
      </c>
      <c r="C2056" s="50" t="s">
        <v>29</v>
      </c>
      <c r="D2056" s="50" t="s">
        <v>4119</v>
      </c>
      <c r="E2056" s="50" t="s">
        <v>2814</v>
      </c>
      <c r="F2056" s="50" t="s">
        <v>29</v>
      </c>
      <c r="G2056" s="50" t="s">
        <v>29</v>
      </c>
      <c r="H2056" s="50" t="s">
        <v>4028</v>
      </c>
      <c r="I2056" s="58">
        <v>45382</v>
      </c>
      <c r="J2056" s="50" t="s">
        <v>2816</v>
      </c>
      <c r="K2056" s="59">
        <v>8250</v>
      </c>
      <c r="L2056" s="50" t="s">
        <v>37</v>
      </c>
      <c r="M2056" s="51" t="s">
        <v>2747</v>
      </c>
      <c r="N2056" s="50" t="s">
        <v>29</v>
      </c>
      <c r="O2056" s="50" t="s">
        <v>32</v>
      </c>
      <c r="P2056" s="50" t="s">
        <v>32</v>
      </c>
      <c r="Q2056" s="50" t="s">
        <v>29</v>
      </c>
      <c r="R2056" s="50" t="s">
        <v>29</v>
      </c>
      <c r="S2056" s="50" t="s">
        <v>2751</v>
      </c>
      <c r="T2056" s="50" t="s">
        <v>2275</v>
      </c>
      <c r="U2056" s="50" t="s">
        <v>30</v>
      </c>
      <c r="V2056" s="50" t="str">
        <f>VLOOKUP(A2056,Register!$D$2:$N$1317,11,0)</f>
        <v>CWIP- Token Room</v>
      </c>
      <c r="W2056" s="50" t="s">
        <v>4120</v>
      </c>
      <c r="X2056" s="50" t="s">
        <v>2183</v>
      </c>
    </row>
    <row r="2057" spans="1:24" ht="14.1" customHeight="1" x14ac:dyDescent="0.25">
      <c r="A2057" s="50" t="str">
        <f t="shared" si="32"/>
        <v>9100000042-0</v>
      </c>
      <c r="B2057" s="57" t="s">
        <v>29</v>
      </c>
      <c r="C2057" s="50" t="s">
        <v>29</v>
      </c>
      <c r="D2057" s="50" t="s">
        <v>4119</v>
      </c>
      <c r="E2057" s="50" t="s">
        <v>2814</v>
      </c>
      <c r="F2057" s="50" t="s">
        <v>29</v>
      </c>
      <c r="G2057" s="50" t="s">
        <v>29</v>
      </c>
      <c r="H2057" s="50" t="s">
        <v>4028</v>
      </c>
      <c r="I2057" s="58">
        <v>45382</v>
      </c>
      <c r="J2057" s="50" t="s">
        <v>2816</v>
      </c>
      <c r="K2057" s="59">
        <v>4000</v>
      </c>
      <c r="L2057" s="50" t="s">
        <v>37</v>
      </c>
      <c r="M2057" s="51" t="s">
        <v>2747</v>
      </c>
      <c r="N2057" s="50" t="s">
        <v>29</v>
      </c>
      <c r="O2057" s="50" t="s">
        <v>32</v>
      </c>
      <c r="P2057" s="50" t="s">
        <v>32</v>
      </c>
      <c r="Q2057" s="50" t="s">
        <v>29</v>
      </c>
      <c r="R2057" s="50" t="s">
        <v>29</v>
      </c>
      <c r="S2057" s="50" t="s">
        <v>2751</v>
      </c>
      <c r="T2057" s="50" t="s">
        <v>2275</v>
      </c>
      <c r="U2057" s="50" t="s">
        <v>30</v>
      </c>
      <c r="V2057" s="50" t="str">
        <f>VLOOKUP(A2057,Register!$D$2:$N$1317,11,0)</f>
        <v>CWIP- Token Room</v>
      </c>
      <c r="W2057" s="50" t="s">
        <v>4120</v>
      </c>
      <c r="X2057" s="50" t="s">
        <v>2183</v>
      </c>
    </row>
    <row r="2058" spans="1:24" ht="14.1" customHeight="1" x14ac:dyDescent="0.25">
      <c r="A2058" s="50" t="str">
        <f t="shared" si="32"/>
        <v>9100000042-0</v>
      </c>
      <c r="B2058" s="57" t="s">
        <v>29</v>
      </c>
      <c r="C2058" s="50" t="s">
        <v>29</v>
      </c>
      <c r="D2058" s="50" t="s">
        <v>4119</v>
      </c>
      <c r="E2058" s="50" t="s">
        <v>2814</v>
      </c>
      <c r="F2058" s="50" t="s">
        <v>29</v>
      </c>
      <c r="G2058" s="50" t="s">
        <v>29</v>
      </c>
      <c r="H2058" s="50" t="s">
        <v>4028</v>
      </c>
      <c r="I2058" s="58">
        <v>45382</v>
      </c>
      <c r="J2058" s="50" t="s">
        <v>2816</v>
      </c>
      <c r="K2058" s="59">
        <v>1212.75</v>
      </c>
      <c r="L2058" s="50" t="s">
        <v>37</v>
      </c>
      <c r="M2058" s="51" t="s">
        <v>2747</v>
      </c>
      <c r="N2058" s="50" t="s">
        <v>29</v>
      </c>
      <c r="O2058" s="50" t="s">
        <v>32</v>
      </c>
      <c r="P2058" s="50" t="s">
        <v>32</v>
      </c>
      <c r="Q2058" s="50" t="s">
        <v>29</v>
      </c>
      <c r="R2058" s="50" t="s">
        <v>29</v>
      </c>
      <c r="S2058" s="50" t="s">
        <v>2751</v>
      </c>
      <c r="T2058" s="50" t="s">
        <v>2275</v>
      </c>
      <c r="U2058" s="50" t="s">
        <v>30</v>
      </c>
      <c r="V2058" s="50" t="str">
        <f>VLOOKUP(A2058,Register!$D$2:$N$1317,11,0)</f>
        <v>CWIP- Token Room</v>
      </c>
      <c r="W2058" s="50" t="s">
        <v>4120</v>
      </c>
      <c r="X2058" s="50" t="s">
        <v>2183</v>
      </c>
    </row>
    <row r="2059" spans="1:24" ht="14.1" customHeight="1" x14ac:dyDescent="0.25">
      <c r="A2059" s="50" t="str">
        <f t="shared" si="32"/>
        <v>9100000042-0</v>
      </c>
      <c r="B2059" s="57" t="s">
        <v>29</v>
      </c>
      <c r="C2059" s="50" t="s">
        <v>29</v>
      </c>
      <c r="D2059" s="50" t="s">
        <v>4119</v>
      </c>
      <c r="E2059" s="50" t="s">
        <v>2814</v>
      </c>
      <c r="F2059" s="50" t="s">
        <v>29</v>
      </c>
      <c r="G2059" s="50" t="s">
        <v>29</v>
      </c>
      <c r="H2059" s="50" t="s">
        <v>4028</v>
      </c>
      <c r="I2059" s="58">
        <v>45382</v>
      </c>
      <c r="J2059" s="50" t="s">
        <v>2816</v>
      </c>
      <c r="K2059" s="59">
        <v>433.61</v>
      </c>
      <c r="L2059" s="50" t="s">
        <v>37</v>
      </c>
      <c r="M2059" s="51" t="s">
        <v>2747</v>
      </c>
      <c r="N2059" s="50" t="s">
        <v>29</v>
      </c>
      <c r="O2059" s="50" t="s">
        <v>32</v>
      </c>
      <c r="P2059" s="50" t="s">
        <v>32</v>
      </c>
      <c r="Q2059" s="50" t="s">
        <v>29</v>
      </c>
      <c r="R2059" s="50" t="s">
        <v>29</v>
      </c>
      <c r="S2059" s="50" t="s">
        <v>2751</v>
      </c>
      <c r="T2059" s="50" t="s">
        <v>2275</v>
      </c>
      <c r="U2059" s="50" t="s">
        <v>30</v>
      </c>
      <c r="V2059" s="50" t="str">
        <f>VLOOKUP(A2059,Register!$D$2:$N$1317,11,0)</f>
        <v>CWIP- Token Room</v>
      </c>
      <c r="W2059" s="50" t="s">
        <v>4120</v>
      </c>
      <c r="X2059" s="50" t="s">
        <v>2183</v>
      </c>
    </row>
    <row r="2060" spans="1:24" ht="14.1" customHeight="1" x14ac:dyDescent="0.25">
      <c r="A2060" s="50" t="str">
        <f t="shared" si="32"/>
        <v>9100000042-0</v>
      </c>
      <c r="B2060" s="57" t="s">
        <v>29</v>
      </c>
      <c r="C2060" s="50" t="s">
        <v>29</v>
      </c>
      <c r="D2060" s="50" t="s">
        <v>4119</v>
      </c>
      <c r="E2060" s="50" t="s">
        <v>2814</v>
      </c>
      <c r="F2060" s="50" t="s">
        <v>29</v>
      </c>
      <c r="G2060" s="50" t="s">
        <v>29</v>
      </c>
      <c r="H2060" s="50" t="s">
        <v>4028</v>
      </c>
      <c r="I2060" s="58">
        <v>45382</v>
      </c>
      <c r="J2060" s="50" t="s">
        <v>2816</v>
      </c>
      <c r="K2060" s="59">
        <v>323.57</v>
      </c>
      <c r="L2060" s="50" t="s">
        <v>37</v>
      </c>
      <c r="M2060" s="51" t="s">
        <v>2747</v>
      </c>
      <c r="N2060" s="50" t="s">
        <v>29</v>
      </c>
      <c r="O2060" s="50" t="s">
        <v>32</v>
      </c>
      <c r="P2060" s="50" t="s">
        <v>32</v>
      </c>
      <c r="Q2060" s="50" t="s">
        <v>29</v>
      </c>
      <c r="R2060" s="50" t="s">
        <v>29</v>
      </c>
      <c r="S2060" s="50" t="s">
        <v>2751</v>
      </c>
      <c r="T2060" s="50" t="s">
        <v>2275</v>
      </c>
      <c r="U2060" s="50" t="s">
        <v>30</v>
      </c>
      <c r="V2060" s="50" t="str">
        <f>VLOOKUP(A2060,Register!$D$2:$N$1317,11,0)</f>
        <v>CWIP- Token Room</v>
      </c>
      <c r="W2060" s="50" t="s">
        <v>4120</v>
      </c>
      <c r="X2060" s="50" t="s">
        <v>2183</v>
      </c>
    </row>
    <row r="2061" spans="1:24" ht="14.1" customHeight="1" x14ac:dyDescent="0.25">
      <c r="A2061" s="50" t="str">
        <f t="shared" si="32"/>
        <v>9100000025-0</v>
      </c>
      <c r="B2061" s="57" t="s">
        <v>29</v>
      </c>
      <c r="C2061" s="50" t="s">
        <v>29</v>
      </c>
      <c r="D2061" s="50" t="s">
        <v>4121</v>
      </c>
      <c r="E2061" s="50" t="s">
        <v>2814</v>
      </c>
      <c r="F2061" s="50" t="s">
        <v>29</v>
      </c>
      <c r="G2061" s="50" t="s">
        <v>29</v>
      </c>
      <c r="H2061" s="50" t="s">
        <v>4028</v>
      </c>
      <c r="I2061" s="58">
        <v>45241</v>
      </c>
      <c r="J2061" s="50" t="s">
        <v>2816</v>
      </c>
      <c r="K2061" s="59">
        <v>15279</v>
      </c>
      <c r="L2061" s="50" t="s">
        <v>37</v>
      </c>
      <c r="M2061" s="51" t="s">
        <v>2747</v>
      </c>
      <c r="N2061" s="50" t="s">
        <v>29</v>
      </c>
      <c r="O2061" s="50" t="s">
        <v>32</v>
      </c>
      <c r="P2061" s="50" t="s">
        <v>32</v>
      </c>
      <c r="Q2061" s="50" t="s">
        <v>29</v>
      </c>
      <c r="R2061" s="50" t="s">
        <v>29</v>
      </c>
      <c r="S2061" s="50" t="s">
        <v>2751</v>
      </c>
      <c r="T2061" s="50" t="s">
        <v>2238</v>
      </c>
      <c r="U2061" s="50" t="s">
        <v>30</v>
      </c>
      <c r="V2061" s="50" t="str">
        <f>VLOOKUP(A2061,Register!$D$2:$N$1317,11,0)</f>
        <v>CWIP - SWAMI NARAYAN HALL</v>
      </c>
      <c r="W2061" s="50" t="s">
        <v>4122</v>
      </c>
      <c r="X2061" s="50" t="s">
        <v>4123</v>
      </c>
    </row>
    <row r="2062" spans="1:24" ht="14.1" customHeight="1" x14ac:dyDescent="0.25">
      <c r="A2062" s="50" t="str">
        <f t="shared" si="32"/>
        <v>9100000033-0</v>
      </c>
      <c r="B2062" s="57" t="s">
        <v>29</v>
      </c>
      <c r="C2062" s="50" t="s">
        <v>29</v>
      </c>
      <c r="D2062" s="50" t="s">
        <v>4124</v>
      </c>
      <c r="E2062" s="50" t="s">
        <v>2814</v>
      </c>
      <c r="F2062" s="50" t="s">
        <v>29</v>
      </c>
      <c r="G2062" s="50" t="s">
        <v>29</v>
      </c>
      <c r="H2062" s="50" t="s">
        <v>4028</v>
      </c>
      <c r="I2062" s="58">
        <v>45115</v>
      </c>
      <c r="J2062" s="50" t="s">
        <v>2816</v>
      </c>
      <c r="K2062" s="59">
        <v>200000</v>
      </c>
      <c r="L2062" s="50" t="s">
        <v>37</v>
      </c>
      <c r="M2062" s="51" t="s">
        <v>2747</v>
      </c>
      <c r="N2062" s="50" t="s">
        <v>29</v>
      </c>
      <c r="O2062" s="50" t="s">
        <v>32</v>
      </c>
      <c r="P2062" s="50" t="s">
        <v>32</v>
      </c>
      <c r="Q2062" s="50" t="s">
        <v>29</v>
      </c>
      <c r="R2062" s="50" t="s">
        <v>29</v>
      </c>
      <c r="S2062" s="50" t="s">
        <v>2751</v>
      </c>
      <c r="T2062" s="50" t="s">
        <v>2257</v>
      </c>
      <c r="U2062" s="50" t="s">
        <v>30</v>
      </c>
      <c r="V2062" s="50" t="str">
        <f>VLOOKUP(A2062,Register!$D$2:$N$1317,11,0)</f>
        <v>CWIP - ADMIN BUILDING</v>
      </c>
      <c r="W2062" s="50" t="s">
        <v>4125</v>
      </c>
      <c r="X2062" s="50" t="s">
        <v>4126</v>
      </c>
    </row>
    <row r="2063" spans="1:24" ht="14.1" customHeight="1" x14ac:dyDescent="0.25">
      <c r="A2063" s="50" t="str">
        <f t="shared" si="32"/>
        <v>9100000033-0</v>
      </c>
      <c r="B2063" s="57" t="s">
        <v>29</v>
      </c>
      <c r="C2063" s="50" t="s">
        <v>29</v>
      </c>
      <c r="D2063" s="50" t="s">
        <v>4124</v>
      </c>
      <c r="E2063" s="50" t="s">
        <v>2814</v>
      </c>
      <c r="F2063" s="50" t="s">
        <v>29</v>
      </c>
      <c r="G2063" s="50" t="s">
        <v>29</v>
      </c>
      <c r="H2063" s="50" t="s">
        <v>4028</v>
      </c>
      <c r="I2063" s="58">
        <v>45115</v>
      </c>
      <c r="J2063" s="50" t="s">
        <v>2816</v>
      </c>
      <c r="K2063" s="59">
        <v>250000</v>
      </c>
      <c r="L2063" s="50" t="s">
        <v>37</v>
      </c>
      <c r="M2063" s="51" t="s">
        <v>2747</v>
      </c>
      <c r="N2063" s="50" t="s">
        <v>29</v>
      </c>
      <c r="O2063" s="50" t="s">
        <v>32</v>
      </c>
      <c r="P2063" s="50" t="s">
        <v>32</v>
      </c>
      <c r="Q2063" s="50" t="s">
        <v>29</v>
      </c>
      <c r="R2063" s="50" t="s">
        <v>29</v>
      </c>
      <c r="S2063" s="50" t="s">
        <v>2751</v>
      </c>
      <c r="T2063" s="50" t="s">
        <v>2257</v>
      </c>
      <c r="U2063" s="50" t="s">
        <v>30</v>
      </c>
      <c r="V2063" s="50" t="str">
        <f>VLOOKUP(A2063,Register!$D$2:$N$1317,11,0)</f>
        <v>CWIP - ADMIN BUILDING</v>
      </c>
      <c r="W2063" s="50" t="s">
        <v>4125</v>
      </c>
      <c r="X2063" s="50" t="s">
        <v>4126</v>
      </c>
    </row>
    <row r="2064" spans="1:24" ht="14.1" customHeight="1" x14ac:dyDescent="0.25">
      <c r="A2064" s="50" t="str">
        <f t="shared" si="32"/>
        <v>9100000033-0</v>
      </c>
      <c r="B2064" s="57" t="s">
        <v>29</v>
      </c>
      <c r="C2064" s="50" t="s">
        <v>29</v>
      </c>
      <c r="D2064" s="50" t="s">
        <v>4124</v>
      </c>
      <c r="E2064" s="50" t="s">
        <v>2814</v>
      </c>
      <c r="F2064" s="50" t="s">
        <v>29</v>
      </c>
      <c r="G2064" s="50" t="s">
        <v>29</v>
      </c>
      <c r="H2064" s="50" t="s">
        <v>4028</v>
      </c>
      <c r="I2064" s="58">
        <v>45115</v>
      </c>
      <c r="J2064" s="50" t="s">
        <v>2816</v>
      </c>
      <c r="K2064" s="59">
        <v>200000</v>
      </c>
      <c r="L2064" s="50" t="s">
        <v>37</v>
      </c>
      <c r="M2064" s="51" t="s">
        <v>2747</v>
      </c>
      <c r="N2064" s="50" t="s">
        <v>29</v>
      </c>
      <c r="O2064" s="50" t="s">
        <v>32</v>
      </c>
      <c r="P2064" s="50" t="s">
        <v>32</v>
      </c>
      <c r="Q2064" s="50" t="s">
        <v>29</v>
      </c>
      <c r="R2064" s="50" t="s">
        <v>29</v>
      </c>
      <c r="S2064" s="50" t="s">
        <v>2751</v>
      </c>
      <c r="T2064" s="50" t="s">
        <v>2257</v>
      </c>
      <c r="U2064" s="50" t="s">
        <v>30</v>
      </c>
      <c r="V2064" s="50" t="str">
        <f>VLOOKUP(A2064,Register!$D$2:$N$1317,11,0)</f>
        <v>CWIP - ADMIN BUILDING</v>
      </c>
      <c r="W2064" s="50" t="s">
        <v>4125</v>
      </c>
      <c r="X2064" s="50" t="s">
        <v>4126</v>
      </c>
    </row>
    <row r="2065" spans="1:24" ht="14.1" customHeight="1" x14ac:dyDescent="0.25">
      <c r="A2065" s="50" t="str">
        <f t="shared" si="32"/>
        <v>9100000033-0</v>
      </c>
      <c r="B2065" s="57" t="s">
        <v>29</v>
      </c>
      <c r="C2065" s="50" t="s">
        <v>29</v>
      </c>
      <c r="D2065" s="50" t="s">
        <v>4124</v>
      </c>
      <c r="E2065" s="50" t="s">
        <v>2814</v>
      </c>
      <c r="F2065" s="50" t="s">
        <v>29</v>
      </c>
      <c r="G2065" s="50" t="s">
        <v>29</v>
      </c>
      <c r="H2065" s="50" t="s">
        <v>4028</v>
      </c>
      <c r="I2065" s="58">
        <v>45115</v>
      </c>
      <c r="J2065" s="50" t="s">
        <v>2816</v>
      </c>
      <c r="K2065" s="59">
        <v>1000000</v>
      </c>
      <c r="L2065" s="50" t="s">
        <v>37</v>
      </c>
      <c r="M2065" s="51" t="s">
        <v>2747</v>
      </c>
      <c r="N2065" s="50" t="s">
        <v>29</v>
      </c>
      <c r="O2065" s="50" t="s">
        <v>32</v>
      </c>
      <c r="P2065" s="50" t="s">
        <v>32</v>
      </c>
      <c r="Q2065" s="50" t="s">
        <v>29</v>
      </c>
      <c r="R2065" s="50" t="s">
        <v>29</v>
      </c>
      <c r="S2065" s="50" t="s">
        <v>2751</v>
      </c>
      <c r="T2065" s="50" t="s">
        <v>2257</v>
      </c>
      <c r="U2065" s="50" t="s">
        <v>30</v>
      </c>
      <c r="V2065" s="50" t="str">
        <f>VLOOKUP(A2065,Register!$D$2:$N$1317,11,0)</f>
        <v>CWIP - ADMIN BUILDING</v>
      </c>
      <c r="W2065" s="50" t="s">
        <v>4125</v>
      </c>
      <c r="X2065" s="50" t="s">
        <v>4126</v>
      </c>
    </row>
    <row r="2066" spans="1:24" ht="14.1" customHeight="1" x14ac:dyDescent="0.25">
      <c r="A2066" s="50" t="str">
        <f t="shared" si="32"/>
        <v>9100000033-0</v>
      </c>
      <c r="B2066" s="57" t="s">
        <v>29</v>
      </c>
      <c r="C2066" s="50" t="s">
        <v>29</v>
      </c>
      <c r="D2066" s="50" t="s">
        <v>4124</v>
      </c>
      <c r="E2066" s="50" t="s">
        <v>2814</v>
      </c>
      <c r="F2066" s="50" t="s">
        <v>29</v>
      </c>
      <c r="G2066" s="50" t="s">
        <v>29</v>
      </c>
      <c r="H2066" s="50" t="s">
        <v>4028</v>
      </c>
      <c r="I2066" s="58">
        <v>45115</v>
      </c>
      <c r="J2066" s="50" t="s">
        <v>2816</v>
      </c>
      <c r="K2066" s="59">
        <v>200000</v>
      </c>
      <c r="L2066" s="50" t="s">
        <v>37</v>
      </c>
      <c r="M2066" s="51" t="s">
        <v>2747</v>
      </c>
      <c r="N2066" s="50" t="s">
        <v>29</v>
      </c>
      <c r="O2066" s="50" t="s">
        <v>32</v>
      </c>
      <c r="P2066" s="50" t="s">
        <v>32</v>
      </c>
      <c r="Q2066" s="50" t="s">
        <v>29</v>
      </c>
      <c r="R2066" s="50" t="s">
        <v>29</v>
      </c>
      <c r="S2066" s="50" t="s">
        <v>2751</v>
      </c>
      <c r="T2066" s="50" t="s">
        <v>2257</v>
      </c>
      <c r="U2066" s="50" t="s">
        <v>30</v>
      </c>
      <c r="V2066" s="50" t="str">
        <f>VLOOKUP(A2066,Register!$D$2:$N$1317,11,0)</f>
        <v>CWIP - ADMIN BUILDING</v>
      </c>
      <c r="W2066" s="50" t="s">
        <v>4125</v>
      </c>
      <c r="X2066" s="50" t="s">
        <v>4126</v>
      </c>
    </row>
    <row r="2067" spans="1:24" ht="14.1" customHeight="1" x14ac:dyDescent="0.25">
      <c r="A2067" s="50" t="str">
        <f t="shared" si="32"/>
        <v>9100000033-0</v>
      </c>
      <c r="B2067" s="57" t="s">
        <v>29</v>
      </c>
      <c r="C2067" s="50" t="s">
        <v>29</v>
      </c>
      <c r="D2067" s="50" t="s">
        <v>4124</v>
      </c>
      <c r="E2067" s="50" t="s">
        <v>2814</v>
      </c>
      <c r="F2067" s="50" t="s">
        <v>29</v>
      </c>
      <c r="G2067" s="50" t="s">
        <v>29</v>
      </c>
      <c r="H2067" s="50" t="s">
        <v>4028</v>
      </c>
      <c r="I2067" s="58">
        <v>45115</v>
      </c>
      <c r="J2067" s="50" t="s">
        <v>2816</v>
      </c>
      <c r="K2067" s="59">
        <v>150000</v>
      </c>
      <c r="L2067" s="50" t="s">
        <v>37</v>
      </c>
      <c r="M2067" s="51" t="s">
        <v>2747</v>
      </c>
      <c r="N2067" s="50" t="s">
        <v>29</v>
      </c>
      <c r="O2067" s="50" t="s">
        <v>32</v>
      </c>
      <c r="P2067" s="50" t="s">
        <v>32</v>
      </c>
      <c r="Q2067" s="50" t="s">
        <v>29</v>
      </c>
      <c r="R2067" s="50" t="s">
        <v>29</v>
      </c>
      <c r="S2067" s="50" t="s">
        <v>2751</v>
      </c>
      <c r="T2067" s="50" t="s">
        <v>2257</v>
      </c>
      <c r="U2067" s="50" t="s">
        <v>30</v>
      </c>
      <c r="V2067" s="50" t="str">
        <f>VLOOKUP(A2067,Register!$D$2:$N$1317,11,0)</f>
        <v>CWIP - ADMIN BUILDING</v>
      </c>
      <c r="W2067" s="50" t="s">
        <v>4125</v>
      </c>
      <c r="X2067" s="50" t="s">
        <v>4126</v>
      </c>
    </row>
    <row r="2068" spans="1:24" ht="14.1" customHeight="1" x14ac:dyDescent="0.25">
      <c r="A2068" s="50" t="str">
        <f t="shared" si="32"/>
        <v>9200000039-0</v>
      </c>
      <c r="B2068" s="57" t="s">
        <v>29</v>
      </c>
      <c r="C2068" s="50" t="s">
        <v>29</v>
      </c>
      <c r="D2068" s="50" t="s">
        <v>4127</v>
      </c>
      <c r="E2068" s="50" t="s">
        <v>2814</v>
      </c>
      <c r="F2068" s="50" t="s">
        <v>29</v>
      </c>
      <c r="G2068" s="50" t="s">
        <v>29</v>
      </c>
      <c r="H2068" s="50" t="s">
        <v>2815</v>
      </c>
      <c r="I2068" s="58">
        <v>45075</v>
      </c>
      <c r="J2068" s="50" t="s">
        <v>2816</v>
      </c>
      <c r="K2068" s="59">
        <v>12.8</v>
      </c>
      <c r="L2068" s="50" t="s">
        <v>37</v>
      </c>
      <c r="M2068" s="51" t="s">
        <v>2747</v>
      </c>
      <c r="N2068" s="50" t="s">
        <v>29</v>
      </c>
      <c r="O2068" s="50" t="s">
        <v>32</v>
      </c>
      <c r="P2068" s="50" t="s">
        <v>32</v>
      </c>
      <c r="Q2068" s="50" t="s">
        <v>2847</v>
      </c>
      <c r="R2068" s="50" t="s">
        <v>29</v>
      </c>
      <c r="S2068" s="50" t="s">
        <v>2770</v>
      </c>
      <c r="T2068" s="50" t="s">
        <v>2379</v>
      </c>
      <c r="U2068" s="50" t="s">
        <v>30</v>
      </c>
      <c r="V2068" s="50" t="str">
        <f>VLOOKUP(A2068,Register!$D$2:$N$1317,11,0)</f>
        <v>CWIP - NEW SPRAY POND</v>
      </c>
      <c r="W2068" s="50" t="s">
        <v>29</v>
      </c>
      <c r="X2068" s="50" t="s">
        <v>29</v>
      </c>
    </row>
    <row r="2069" spans="1:24" ht="14.1" customHeight="1" x14ac:dyDescent="0.25">
      <c r="A2069" s="50" t="str">
        <f t="shared" si="32"/>
        <v>9200000039-0</v>
      </c>
      <c r="B2069" s="57" t="s">
        <v>29</v>
      </c>
      <c r="C2069" s="50" t="s">
        <v>29</v>
      </c>
      <c r="D2069" s="50" t="s">
        <v>4128</v>
      </c>
      <c r="E2069" s="50" t="s">
        <v>2814</v>
      </c>
      <c r="F2069" s="50" t="s">
        <v>29</v>
      </c>
      <c r="G2069" s="50" t="s">
        <v>29</v>
      </c>
      <c r="H2069" s="50" t="s">
        <v>2815</v>
      </c>
      <c r="I2069" s="58">
        <v>45079</v>
      </c>
      <c r="J2069" s="50" t="s">
        <v>2816</v>
      </c>
      <c r="K2069" s="59">
        <v>34</v>
      </c>
      <c r="L2069" s="50" t="s">
        <v>37</v>
      </c>
      <c r="M2069" s="51" t="s">
        <v>2747</v>
      </c>
      <c r="N2069" s="50" t="s">
        <v>29</v>
      </c>
      <c r="O2069" s="50" t="s">
        <v>32</v>
      </c>
      <c r="P2069" s="50" t="s">
        <v>32</v>
      </c>
      <c r="Q2069" s="50" t="s">
        <v>2847</v>
      </c>
      <c r="R2069" s="50" t="s">
        <v>29</v>
      </c>
      <c r="S2069" s="50" t="s">
        <v>2770</v>
      </c>
      <c r="T2069" s="50" t="s">
        <v>2379</v>
      </c>
      <c r="U2069" s="50" t="s">
        <v>30</v>
      </c>
      <c r="V2069" s="50" t="str">
        <f>VLOOKUP(A2069,Register!$D$2:$N$1317,11,0)</f>
        <v>CWIP - NEW SPRAY POND</v>
      </c>
      <c r="W2069" s="50" t="s">
        <v>29</v>
      </c>
      <c r="X2069" s="50" t="s">
        <v>29</v>
      </c>
    </row>
    <row r="2070" spans="1:24" ht="14.1" customHeight="1" x14ac:dyDescent="0.25">
      <c r="A2070" s="50" t="str">
        <f t="shared" si="32"/>
        <v>9200000039-0</v>
      </c>
      <c r="B2070" s="57" t="s">
        <v>29</v>
      </c>
      <c r="C2070" s="50" t="s">
        <v>29</v>
      </c>
      <c r="D2070" s="50" t="s">
        <v>4129</v>
      </c>
      <c r="E2070" s="50" t="s">
        <v>2814</v>
      </c>
      <c r="F2070" s="50" t="s">
        <v>29</v>
      </c>
      <c r="G2070" s="50" t="s">
        <v>29</v>
      </c>
      <c r="H2070" s="50" t="s">
        <v>2815</v>
      </c>
      <c r="I2070" s="58">
        <v>45083</v>
      </c>
      <c r="J2070" s="50" t="s">
        <v>2816</v>
      </c>
      <c r="K2070" s="59">
        <v>534.66</v>
      </c>
      <c r="L2070" s="50" t="s">
        <v>37</v>
      </c>
      <c r="M2070" s="51" t="s">
        <v>2747</v>
      </c>
      <c r="N2070" s="50" t="s">
        <v>29</v>
      </c>
      <c r="O2070" s="50" t="s">
        <v>32</v>
      </c>
      <c r="P2070" s="50" t="s">
        <v>32</v>
      </c>
      <c r="Q2070" s="50" t="s">
        <v>2847</v>
      </c>
      <c r="R2070" s="50" t="s">
        <v>29</v>
      </c>
      <c r="S2070" s="50" t="s">
        <v>2770</v>
      </c>
      <c r="T2070" s="50" t="s">
        <v>2379</v>
      </c>
      <c r="U2070" s="50" t="s">
        <v>30</v>
      </c>
      <c r="V2070" s="50" t="str">
        <f>VLOOKUP(A2070,Register!$D$2:$N$1317,11,0)</f>
        <v>CWIP - NEW SPRAY POND</v>
      </c>
      <c r="W2070" s="50" t="s">
        <v>29</v>
      </c>
      <c r="X2070" s="50" t="s">
        <v>29</v>
      </c>
    </row>
    <row r="2071" spans="1:24" ht="14.1" customHeight="1" x14ac:dyDescent="0.25">
      <c r="A2071" s="50" t="str">
        <f t="shared" si="32"/>
        <v>9200000041-0</v>
      </c>
      <c r="B2071" s="57" t="s">
        <v>29</v>
      </c>
      <c r="C2071" s="50" t="s">
        <v>29</v>
      </c>
      <c r="D2071" s="50" t="s">
        <v>4130</v>
      </c>
      <c r="E2071" s="50" t="s">
        <v>2814</v>
      </c>
      <c r="F2071" s="50" t="s">
        <v>29</v>
      </c>
      <c r="G2071" s="50" t="s">
        <v>29</v>
      </c>
      <c r="H2071" s="50" t="s">
        <v>2815</v>
      </c>
      <c r="I2071" s="58">
        <v>45142</v>
      </c>
      <c r="J2071" s="50" t="s">
        <v>2816</v>
      </c>
      <c r="K2071" s="59">
        <v>115.19</v>
      </c>
      <c r="L2071" s="50" t="s">
        <v>37</v>
      </c>
      <c r="M2071" s="51" t="s">
        <v>2747</v>
      </c>
      <c r="N2071" s="50" t="s">
        <v>29</v>
      </c>
      <c r="O2071" s="50" t="s">
        <v>32</v>
      </c>
      <c r="P2071" s="50" t="s">
        <v>32</v>
      </c>
      <c r="Q2071" s="50" t="s">
        <v>2847</v>
      </c>
      <c r="R2071" s="50" t="s">
        <v>29</v>
      </c>
      <c r="S2071" s="50" t="s">
        <v>2770</v>
      </c>
      <c r="T2071" s="50" t="s">
        <v>2383</v>
      </c>
      <c r="U2071" s="50" t="s">
        <v>30</v>
      </c>
      <c r="V2071" s="50" t="str">
        <f>VLOOKUP(A2071,Register!$D$2:$N$1317,11,0)</f>
        <v>CWIP - CURTAIN CONDENSER &amp; AIR EJECTOR</v>
      </c>
      <c r="W2071" s="50" t="s">
        <v>29</v>
      </c>
      <c r="X2071" s="50" t="s">
        <v>29</v>
      </c>
    </row>
    <row r="2072" spans="1:24" ht="14.1" customHeight="1" x14ac:dyDescent="0.25">
      <c r="A2072" s="50" t="str">
        <f t="shared" si="32"/>
        <v>9200000041-0</v>
      </c>
      <c r="B2072" s="57" t="s">
        <v>29</v>
      </c>
      <c r="C2072" s="50" t="s">
        <v>29</v>
      </c>
      <c r="D2072" s="50" t="s">
        <v>4131</v>
      </c>
      <c r="E2072" s="50" t="s">
        <v>2814</v>
      </c>
      <c r="F2072" s="50" t="s">
        <v>29</v>
      </c>
      <c r="G2072" s="50" t="s">
        <v>29</v>
      </c>
      <c r="H2072" s="50" t="s">
        <v>2815</v>
      </c>
      <c r="I2072" s="58">
        <v>45152</v>
      </c>
      <c r="J2072" s="50" t="s">
        <v>2816</v>
      </c>
      <c r="K2072" s="59">
        <v>50230</v>
      </c>
      <c r="L2072" s="50" t="s">
        <v>37</v>
      </c>
      <c r="M2072" s="51" t="s">
        <v>2747</v>
      </c>
      <c r="N2072" s="50" t="s">
        <v>29</v>
      </c>
      <c r="O2072" s="50" t="s">
        <v>32</v>
      </c>
      <c r="P2072" s="50" t="s">
        <v>32</v>
      </c>
      <c r="Q2072" s="50" t="s">
        <v>2847</v>
      </c>
      <c r="R2072" s="50" t="s">
        <v>29</v>
      </c>
      <c r="S2072" s="50" t="s">
        <v>2770</v>
      </c>
      <c r="T2072" s="50" t="s">
        <v>2383</v>
      </c>
      <c r="U2072" s="50" t="s">
        <v>30</v>
      </c>
      <c r="V2072" s="50" t="str">
        <f>VLOOKUP(A2072,Register!$D$2:$N$1317,11,0)</f>
        <v>CWIP - CURTAIN CONDENSER &amp; AIR EJECTOR</v>
      </c>
      <c r="W2072" s="50" t="s">
        <v>29</v>
      </c>
      <c r="X2072" s="50" t="s">
        <v>29</v>
      </c>
    </row>
    <row r="2073" spans="1:24" ht="14.1" customHeight="1" x14ac:dyDescent="0.25">
      <c r="A2073" s="50" t="str">
        <f t="shared" si="32"/>
        <v>9200000041-0</v>
      </c>
      <c r="B2073" s="57" t="s">
        <v>29</v>
      </c>
      <c r="C2073" s="50" t="s">
        <v>29</v>
      </c>
      <c r="D2073" s="50" t="s">
        <v>4132</v>
      </c>
      <c r="E2073" s="50" t="s">
        <v>2814</v>
      </c>
      <c r="F2073" s="50" t="s">
        <v>29</v>
      </c>
      <c r="G2073" s="50" t="s">
        <v>29</v>
      </c>
      <c r="H2073" s="50" t="s">
        <v>2815</v>
      </c>
      <c r="I2073" s="58">
        <v>45156</v>
      </c>
      <c r="J2073" s="50" t="s">
        <v>2816</v>
      </c>
      <c r="K2073" s="59">
        <v>15471.1</v>
      </c>
      <c r="L2073" s="50" t="s">
        <v>37</v>
      </c>
      <c r="M2073" s="51" t="s">
        <v>2747</v>
      </c>
      <c r="N2073" s="50" t="s">
        <v>29</v>
      </c>
      <c r="O2073" s="50" t="s">
        <v>32</v>
      </c>
      <c r="P2073" s="50" t="s">
        <v>32</v>
      </c>
      <c r="Q2073" s="50" t="s">
        <v>2847</v>
      </c>
      <c r="R2073" s="50" t="s">
        <v>29</v>
      </c>
      <c r="S2073" s="50" t="s">
        <v>2770</v>
      </c>
      <c r="T2073" s="50" t="s">
        <v>2383</v>
      </c>
      <c r="U2073" s="50" t="s">
        <v>30</v>
      </c>
      <c r="V2073" s="50" t="str">
        <f>VLOOKUP(A2073,Register!$D$2:$N$1317,11,0)</f>
        <v>CWIP - CURTAIN CONDENSER &amp; AIR EJECTOR</v>
      </c>
      <c r="W2073" s="50" t="s">
        <v>29</v>
      </c>
      <c r="X2073" s="50" t="s">
        <v>29</v>
      </c>
    </row>
    <row r="2074" spans="1:24" ht="14.1" customHeight="1" x14ac:dyDescent="0.25">
      <c r="A2074" s="50" t="str">
        <f t="shared" si="32"/>
        <v>9200000061-0</v>
      </c>
      <c r="B2074" s="57" t="s">
        <v>29</v>
      </c>
      <c r="C2074" s="50" t="s">
        <v>29</v>
      </c>
      <c r="D2074" s="50" t="s">
        <v>4133</v>
      </c>
      <c r="E2074" s="50" t="s">
        <v>2814</v>
      </c>
      <c r="F2074" s="50" t="s">
        <v>29</v>
      </c>
      <c r="G2074" s="50" t="s">
        <v>29</v>
      </c>
      <c r="H2074" s="50" t="s">
        <v>2815</v>
      </c>
      <c r="I2074" s="58">
        <v>45157</v>
      </c>
      <c r="J2074" s="50" t="s">
        <v>2816</v>
      </c>
      <c r="K2074" s="59">
        <v>176000</v>
      </c>
      <c r="L2074" s="50" t="s">
        <v>37</v>
      </c>
      <c r="M2074" s="51" t="s">
        <v>2747</v>
      </c>
      <c r="N2074" s="50" t="s">
        <v>29</v>
      </c>
      <c r="O2074" s="50" t="s">
        <v>32</v>
      </c>
      <c r="P2074" s="50" t="s">
        <v>32</v>
      </c>
      <c r="Q2074" s="50" t="s">
        <v>4134</v>
      </c>
      <c r="R2074" s="50" t="s">
        <v>29</v>
      </c>
      <c r="S2074" s="50" t="s">
        <v>2770</v>
      </c>
      <c r="T2074" s="50" t="s">
        <v>2637</v>
      </c>
      <c r="U2074" s="50" t="s">
        <v>30</v>
      </c>
      <c r="V2074" s="50" t="str">
        <f>VLOOKUP(A2074,Register!$D$2:$N$1317,11,0)</f>
        <v>CWIP:-New Gate Smart Weighing System</v>
      </c>
      <c r="W2074" s="50" t="s">
        <v>29</v>
      </c>
      <c r="X2074" s="50" t="s">
        <v>29</v>
      </c>
    </row>
    <row r="2075" spans="1:24" ht="14.1" customHeight="1" x14ac:dyDescent="0.25">
      <c r="A2075" s="50" t="str">
        <f t="shared" si="32"/>
        <v>9200000061-0</v>
      </c>
      <c r="B2075" s="57" t="s">
        <v>29</v>
      </c>
      <c r="C2075" s="50" t="s">
        <v>29</v>
      </c>
      <c r="D2075" s="50" t="s">
        <v>4135</v>
      </c>
      <c r="E2075" s="50" t="s">
        <v>2814</v>
      </c>
      <c r="F2075" s="50" t="s">
        <v>29</v>
      </c>
      <c r="G2075" s="50" t="s">
        <v>29</v>
      </c>
      <c r="H2075" s="50" t="s">
        <v>2815</v>
      </c>
      <c r="I2075" s="58">
        <v>45199</v>
      </c>
      <c r="J2075" s="50" t="s">
        <v>2816</v>
      </c>
      <c r="K2075" s="59">
        <v>1226002.8799999999</v>
      </c>
      <c r="L2075" s="50" t="s">
        <v>37</v>
      </c>
      <c r="M2075" s="51" t="s">
        <v>2747</v>
      </c>
      <c r="N2075" s="50" t="s">
        <v>29</v>
      </c>
      <c r="O2075" s="50" t="s">
        <v>32</v>
      </c>
      <c r="P2075" s="50" t="s">
        <v>32</v>
      </c>
      <c r="Q2075" s="50" t="s">
        <v>4136</v>
      </c>
      <c r="R2075" s="50" t="s">
        <v>29</v>
      </c>
      <c r="S2075" s="50" t="s">
        <v>2770</v>
      </c>
      <c r="T2075" s="50" t="s">
        <v>2637</v>
      </c>
      <c r="U2075" s="50" t="s">
        <v>30</v>
      </c>
      <c r="V2075" s="50" t="str">
        <f>VLOOKUP(A2075,Register!$D$2:$N$1317,11,0)</f>
        <v>CWIP:-New Gate Smart Weighing System</v>
      </c>
      <c r="W2075" s="50" t="s">
        <v>29</v>
      </c>
      <c r="X2075" s="50" t="s">
        <v>29</v>
      </c>
    </row>
    <row r="2076" spans="1:24" ht="14.1" customHeight="1" x14ac:dyDescent="0.25">
      <c r="A2076" s="50" t="str">
        <f t="shared" si="32"/>
        <v>9200000058-0</v>
      </c>
      <c r="B2076" s="57" t="s">
        <v>29</v>
      </c>
      <c r="C2076" s="50" t="s">
        <v>29</v>
      </c>
      <c r="D2076" s="50" t="s">
        <v>4137</v>
      </c>
      <c r="E2076" s="50" t="s">
        <v>2814</v>
      </c>
      <c r="F2076" s="50" t="s">
        <v>29</v>
      </c>
      <c r="G2076" s="50" t="s">
        <v>29</v>
      </c>
      <c r="H2076" s="50" t="s">
        <v>2821</v>
      </c>
      <c r="I2076" s="58">
        <v>45230</v>
      </c>
      <c r="J2076" s="50" t="s">
        <v>2872</v>
      </c>
      <c r="K2076" s="59">
        <v>-1</v>
      </c>
      <c r="L2076" s="50" t="s">
        <v>37</v>
      </c>
      <c r="M2076" s="51" t="s">
        <v>2747</v>
      </c>
      <c r="N2076" s="50" t="s">
        <v>29</v>
      </c>
      <c r="O2076" s="50" t="s">
        <v>32</v>
      </c>
      <c r="P2076" s="50" t="s">
        <v>32</v>
      </c>
      <c r="Q2076" s="50" t="s">
        <v>4138</v>
      </c>
      <c r="R2076" s="50" t="s">
        <v>29</v>
      </c>
      <c r="S2076" s="50" t="s">
        <v>2770</v>
      </c>
      <c r="T2076" s="50" t="s">
        <v>2412</v>
      </c>
      <c r="U2076" s="50" t="s">
        <v>30</v>
      </c>
      <c r="V2076" s="50" t="str">
        <f>VLOOKUP(A2076,Register!$D$2:$N$1317,11,0)</f>
        <v>CWIP-MILK OF LIME</v>
      </c>
      <c r="W2076" s="50" t="s">
        <v>29</v>
      </c>
      <c r="X2076" s="50" t="s">
        <v>29</v>
      </c>
    </row>
    <row r="2077" spans="1:24" ht="14.1" customHeight="1" x14ac:dyDescent="0.25">
      <c r="A2077" s="50" t="str">
        <f t="shared" si="32"/>
        <v>9200000058-0</v>
      </c>
      <c r="B2077" s="57" t="s">
        <v>29</v>
      </c>
      <c r="C2077" s="50" t="s">
        <v>29</v>
      </c>
      <c r="D2077" s="50" t="s">
        <v>4139</v>
      </c>
      <c r="E2077" s="50" t="s">
        <v>2814</v>
      </c>
      <c r="F2077" s="50" t="s">
        <v>29</v>
      </c>
      <c r="G2077" s="50" t="s">
        <v>29</v>
      </c>
      <c r="H2077" s="50" t="s">
        <v>2821</v>
      </c>
      <c r="I2077" s="58">
        <v>45230</v>
      </c>
      <c r="J2077" s="50" t="s">
        <v>2816</v>
      </c>
      <c r="K2077" s="59">
        <v>1537176.33</v>
      </c>
      <c r="L2077" s="50" t="s">
        <v>37</v>
      </c>
      <c r="M2077" s="51" t="s">
        <v>2747</v>
      </c>
      <c r="N2077" s="50" t="s">
        <v>29</v>
      </c>
      <c r="O2077" s="50" t="s">
        <v>32</v>
      </c>
      <c r="P2077" s="50" t="s">
        <v>32</v>
      </c>
      <c r="Q2077" s="50" t="s">
        <v>4140</v>
      </c>
      <c r="R2077" s="50" t="s">
        <v>29</v>
      </c>
      <c r="S2077" s="50" t="s">
        <v>2770</v>
      </c>
      <c r="T2077" s="50" t="s">
        <v>2412</v>
      </c>
      <c r="U2077" s="50" t="s">
        <v>30</v>
      </c>
      <c r="V2077" s="50" t="str">
        <f>VLOOKUP(A2077,Register!$D$2:$N$1317,11,0)</f>
        <v>CWIP-MILK OF LIME</v>
      </c>
      <c r="W2077" s="50" t="s">
        <v>29</v>
      </c>
      <c r="X2077" s="50" t="s">
        <v>29</v>
      </c>
    </row>
    <row r="2078" spans="1:24" ht="14.1" customHeight="1" x14ac:dyDescent="0.25">
      <c r="A2078" s="50" t="str">
        <f t="shared" si="32"/>
        <v>9200000035-0</v>
      </c>
      <c r="B2078" s="57" t="s">
        <v>29</v>
      </c>
      <c r="C2078" s="50" t="s">
        <v>29</v>
      </c>
      <c r="D2078" s="50" t="s">
        <v>4141</v>
      </c>
      <c r="E2078" s="50" t="s">
        <v>2814</v>
      </c>
      <c r="F2078" s="50" t="s">
        <v>29</v>
      </c>
      <c r="G2078" s="50" t="s">
        <v>29</v>
      </c>
      <c r="H2078" s="50" t="s">
        <v>2821</v>
      </c>
      <c r="I2078" s="58">
        <v>45210</v>
      </c>
      <c r="J2078" s="50" t="s">
        <v>2872</v>
      </c>
      <c r="K2078" s="59">
        <v>-1</v>
      </c>
      <c r="L2078" s="50" t="s">
        <v>37</v>
      </c>
      <c r="M2078" s="51" t="s">
        <v>2747</v>
      </c>
      <c r="N2078" s="50" t="s">
        <v>29</v>
      </c>
      <c r="O2078" s="50" t="s">
        <v>32</v>
      </c>
      <c r="P2078" s="50" t="s">
        <v>32</v>
      </c>
      <c r="Q2078" s="50" t="s">
        <v>4140</v>
      </c>
      <c r="R2078" s="50" t="s">
        <v>29</v>
      </c>
      <c r="S2078" s="50" t="s">
        <v>2770</v>
      </c>
      <c r="T2078" s="50" t="s">
        <v>2371</v>
      </c>
      <c r="U2078" s="50" t="s">
        <v>30</v>
      </c>
      <c r="V2078" s="50" t="str">
        <f>VLOOKUP(A2078,Register!$D$2:$N$1317,11,0)</f>
        <v>Weighbridge Cap. 100 Ton</v>
      </c>
      <c r="W2078" s="50" t="s">
        <v>29</v>
      </c>
      <c r="X2078" s="50" t="s">
        <v>29</v>
      </c>
    </row>
    <row r="2079" spans="1:24" ht="14.1" customHeight="1" x14ac:dyDescent="0.25">
      <c r="A2079" s="50" t="str">
        <f t="shared" si="32"/>
        <v>9200000035-0</v>
      </c>
      <c r="B2079" s="57" t="s">
        <v>29</v>
      </c>
      <c r="C2079" s="50" t="s">
        <v>29</v>
      </c>
      <c r="D2079" s="50" t="s">
        <v>4142</v>
      </c>
      <c r="E2079" s="50" t="s">
        <v>2814</v>
      </c>
      <c r="F2079" s="50" t="s">
        <v>29</v>
      </c>
      <c r="G2079" s="50" t="s">
        <v>29</v>
      </c>
      <c r="H2079" s="50" t="s">
        <v>2821</v>
      </c>
      <c r="I2079" s="58">
        <v>45210</v>
      </c>
      <c r="J2079" s="50" t="s">
        <v>2816</v>
      </c>
      <c r="K2079" s="59">
        <v>1934001</v>
      </c>
      <c r="L2079" s="50" t="s">
        <v>37</v>
      </c>
      <c r="M2079" s="51" t="s">
        <v>2747</v>
      </c>
      <c r="N2079" s="50" t="s">
        <v>29</v>
      </c>
      <c r="O2079" s="50" t="s">
        <v>32</v>
      </c>
      <c r="P2079" s="50" t="s">
        <v>32</v>
      </c>
      <c r="Q2079" s="50" t="s">
        <v>4140</v>
      </c>
      <c r="R2079" s="50" t="s">
        <v>29</v>
      </c>
      <c r="S2079" s="50" t="s">
        <v>2770</v>
      </c>
      <c r="T2079" s="50" t="s">
        <v>2371</v>
      </c>
      <c r="U2079" s="50" t="s">
        <v>30</v>
      </c>
      <c r="V2079" s="50" t="str">
        <f>VLOOKUP(A2079,Register!$D$2:$N$1317,11,0)</f>
        <v>Weighbridge Cap. 100 Ton</v>
      </c>
      <c r="W2079" s="50" t="s">
        <v>29</v>
      </c>
      <c r="X2079" s="50" t="s">
        <v>29</v>
      </c>
    </row>
    <row r="2080" spans="1:24" ht="14.1" customHeight="1" x14ac:dyDescent="0.25">
      <c r="A2080" s="50" t="str">
        <f t="shared" si="32"/>
        <v>9200000063-0</v>
      </c>
      <c r="B2080" s="57" t="s">
        <v>29</v>
      </c>
      <c r="C2080" s="50" t="s">
        <v>29</v>
      </c>
      <c r="D2080" s="50" t="s">
        <v>4143</v>
      </c>
      <c r="E2080" s="50" t="s">
        <v>2814</v>
      </c>
      <c r="F2080" s="50" t="s">
        <v>29</v>
      </c>
      <c r="G2080" s="50" t="s">
        <v>29</v>
      </c>
      <c r="H2080" s="50" t="s">
        <v>2821</v>
      </c>
      <c r="I2080" s="58">
        <v>45205</v>
      </c>
      <c r="J2080" s="50" t="s">
        <v>2816</v>
      </c>
      <c r="K2080" s="59">
        <v>91260</v>
      </c>
      <c r="L2080" s="50" t="s">
        <v>37</v>
      </c>
      <c r="M2080" s="51" t="s">
        <v>2747</v>
      </c>
      <c r="N2080" s="50" t="s">
        <v>29</v>
      </c>
      <c r="O2080" s="50" t="s">
        <v>2309</v>
      </c>
      <c r="P2080" s="50" t="s">
        <v>2309</v>
      </c>
      <c r="Q2080" s="50" t="s">
        <v>4140</v>
      </c>
      <c r="R2080" s="50" t="s">
        <v>29</v>
      </c>
      <c r="S2080" s="50" t="s">
        <v>2770</v>
      </c>
      <c r="T2080" s="50" t="s">
        <v>2651</v>
      </c>
      <c r="U2080" s="50" t="s">
        <v>30</v>
      </c>
      <c r="V2080" s="50" t="str">
        <f>VLOOKUP(A2080,Register!$D$2:$N$1317,11,0)</f>
        <v>CWIP - Transformer 4000 KVA</v>
      </c>
      <c r="W2080" s="50" t="s">
        <v>29</v>
      </c>
      <c r="X2080" s="50" t="s">
        <v>29</v>
      </c>
    </row>
    <row r="2081" spans="1:24" ht="14.1" customHeight="1" x14ac:dyDescent="0.25">
      <c r="A2081" s="50" t="str">
        <f t="shared" si="32"/>
        <v>9200000063-0</v>
      </c>
      <c r="B2081" s="57" t="s">
        <v>29</v>
      </c>
      <c r="C2081" s="50" t="s">
        <v>29</v>
      </c>
      <c r="D2081" s="50" t="s">
        <v>4144</v>
      </c>
      <c r="E2081" s="50" t="s">
        <v>2814</v>
      </c>
      <c r="F2081" s="50" t="s">
        <v>29</v>
      </c>
      <c r="G2081" s="50" t="s">
        <v>29</v>
      </c>
      <c r="H2081" s="50" t="s">
        <v>2821</v>
      </c>
      <c r="I2081" s="58">
        <v>45247</v>
      </c>
      <c r="J2081" s="50" t="s">
        <v>2816</v>
      </c>
      <c r="K2081" s="59">
        <v>39613.800000000003</v>
      </c>
      <c r="L2081" s="50" t="s">
        <v>37</v>
      </c>
      <c r="M2081" s="51" t="s">
        <v>2747</v>
      </c>
      <c r="N2081" s="50" t="s">
        <v>29</v>
      </c>
      <c r="O2081" s="50" t="s">
        <v>2309</v>
      </c>
      <c r="P2081" s="50" t="s">
        <v>2309</v>
      </c>
      <c r="Q2081" s="50" t="s">
        <v>4140</v>
      </c>
      <c r="R2081" s="50" t="s">
        <v>29</v>
      </c>
      <c r="S2081" s="50" t="s">
        <v>2770</v>
      </c>
      <c r="T2081" s="50" t="s">
        <v>2651</v>
      </c>
      <c r="U2081" s="50" t="s">
        <v>30</v>
      </c>
      <c r="V2081" s="50" t="str">
        <f>VLOOKUP(A2081,Register!$D$2:$N$1317,11,0)</f>
        <v>CWIP - Transformer 4000 KVA</v>
      </c>
      <c r="W2081" s="50" t="s">
        <v>29</v>
      </c>
      <c r="X2081" s="50" t="s">
        <v>29</v>
      </c>
    </row>
    <row r="2082" spans="1:24" ht="14.1" customHeight="1" x14ac:dyDescent="0.25">
      <c r="A2082" s="50" t="str">
        <f t="shared" si="32"/>
        <v>9200000063-0</v>
      </c>
      <c r="B2082" s="57" t="s">
        <v>29</v>
      </c>
      <c r="C2082" s="50" t="s">
        <v>29</v>
      </c>
      <c r="D2082" s="50" t="s">
        <v>4145</v>
      </c>
      <c r="E2082" s="50" t="s">
        <v>2814</v>
      </c>
      <c r="F2082" s="50" t="s">
        <v>29</v>
      </c>
      <c r="G2082" s="50" t="s">
        <v>29</v>
      </c>
      <c r="H2082" s="50" t="s">
        <v>2821</v>
      </c>
      <c r="I2082" s="58">
        <v>45255</v>
      </c>
      <c r="J2082" s="50" t="s">
        <v>2816</v>
      </c>
      <c r="K2082" s="59">
        <v>62818.36</v>
      </c>
      <c r="L2082" s="50" t="s">
        <v>37</v>
      </c>
      <c r="M2082" s="51" t="s">
        <v>2747</v>
      </c>
      <c r="N2082" s="50" t="s">
        <v>29</v>
      </c>
      <c r="O2082" s="50" t="s">
        <v>2309</v>
      </c>
      <c r="P2082" s="50" t="s">
        <v>2309</v>
      </c>
      <c r="Q2082" s="50" t="s">
        <v>4140</v>
      </c>
      <c r="R2082" s="50" t="s">
        <v>29</v>
      </c>
      <c r="S2082" s="50" t="s">
        <v>2770</v>
      </c>
      <c r="T2082" s="50" t="s">
        <v>2651</v>
      </c>
      <c r="U2082" s="50" t="s">
        <v>30</v>
      </c>
      <c r="V2082" s="50" t="str">
        <f>VLOOKUP(A2082,Register!$D$2:$N$1317,11,0)</f>
        <v>CWIP - Transformer 4000 KVA</v>
      </c>
      <c r="W2082" s="50" t="s">
        <v>29</v>
      </c>
      <c r="X2082" s="50" t="s">
        <v>29</v>
      </c>
    </row>
    <row r="2083" spans="1:24" ht="14.1" customHeight="1" x14ac:dyDescent="0.25">
      <c r="A2083" s="50" t="str">
        <f t="shared" si="32"/>
        <v>9200000063-0</v>
      </c>
      <c r="B2083" s="57" t="s">
        <v>29</v>
      </c>
      <c r="C2083" s="50" t="s">
        <v>29</v>
      </c>
      <c r="D2083" s="50" t="s">
        <v>4146</v>
      </c>
      <c r="E2083" s="50" t="s">
        <v>2814</v>
      </c>
      <c r="F2083" s="50" t="s">
        <v>29</v>
      </c>
      <c r="G2083" s="50" t="s">
        <v>29</v>
      </c>
      <c r="H2083" s="50" t="s">
        <v>2821</v>
      </c>
      <c r="I2083" s="58">
        <v>45238</v>
      </c>
      <c r="J2083" s="50" t="s">
        <v>2816</v>
      </c>
      <c r="K2083" s="59">
        <v>6184000</v>
      </c>
      <c r="L2083" s="50" t="s">
        <v>37</v>
      </c>
      <c r="M2083" s="51" t="s">
        <v>2747</v>
      </c>
      <c r="N2083" s="50" t="s">
        <v>29</v>
      </c>
      <c r="O2083" s="50" t="s">
        <v>2309</v>
      </c>
      <c r="P2083" s="50" t="s">
        <v>2309</v>
      </c>
      <c r="Q2083" s="50" t="s">
        <v>4147</v>
      </c>
      <c r="R2083" s="50" t="s">
        <v>29</v>
      </c>
      <c r="S2083" s="50" t="s">
        <v>2770</v>
      </c>
      <c r="T2083" s="50" t="s">
        <v>2651</v>
      </c>
      <c r="U2083" s="50" t="s">
        <v>30</v>
      </c>
      <c r="V2083" s="50" t="str">
        <f>VLOOKUP(A2083,Register!$D$2:$N$1317,11,0)</f>
        <v>CWIP - Transformer 4000 KVA</v>
      </c>
      <c r="W2083" s="50" t="s">
        <v>29</v>
      </c>
      <c r="X2083" s="50" t="s">
        <v>29</v>
      </c>
    </row>
    <row r="2084" spans="1:24" ht="14.1" customHeight="1" x14ac:dyDescent="0.25">
      <c r="A2084" s="50" t="str">
        <f t="shared" si="32"/>
        <v>9200000063-0</v>
      </c>
      <c r="B2084" s="57" t="s">
        <v>29</v>
      </c>
      <c r="C2084" s="50" t="s">
        <v>29</v>
      </c>
      <c r="D2084" s="50" t="s">
        <v>4148</v>
      </c>
      <c r="E2084" s="50" t="s">
        <v>2814</v>
      </c>
      <c r="F2084" s="50" t="s">
        <v>29</v>
      </c>
      <c r="G2084" s="50" t="s">
        <v>29</v>
      </c>
      <c r="H2084" s="50" t="s">
        <v>2821</v>
      </c>
      <c r="I2084" s="58">
        <v>45266</v>
      </c>
      <c r="J2084" s="50" t="s">
        <v>2816</v>
      </c>
      <c r="K2084" s="59">
        <v>73550</v>
      </c>
      <c r="L2084" s="50" t="s">
        <v>37</v>
      </c>
      <c r="M2084" s="51" t="s">
        <v>2747</v>
      </c>
      <c r="N2084" s="50" t="s">
        <v>29</v>
      </c>
      <c r="O2084" s="50" t="s">
        <v>2309</v>
      </c>
      <c r="P2084" s="50" t="s">
        <v>2309</v>
      </c>
      <c r="Q2084" s="50" t="s">
        <v>4140</v>
      </c>
      <c r="R2084" s="50" t="s">
        <v>29</v>
      </c>
      <c r="S2084" s="50" t="s">
        <v>2770</v>
      </c>
      <c r="T2084" s="50" t="s">
        <v>2651</v>
      </c>
      <c r="U2084" s="50" t="s">
        <v>30</v>
      </c>
      <c r="V2084" s="50" t="str">
        <f>VLOOKUP(A2084,Register!$D$2:$N$1317,11,0)</f>
        <v>CWIP - Transformer 4000 KVA</v>
      </c>
      <c r="W2084" s="50" t="s">
        <v>29</v>
      </c>
      <c r="X2084" s="50" t="s">
        <v>29</v>
      </c>
    </row>
    <row r="2085" spans="1:24" ht="14.1" customHeight="1" x14ac:dyDescent="0.25">
      <c r="A2085" s="50" t="str">
        <f t="shared" si="32"/>
        <v>9200000063-0</v>
      </c>
      <c r="B2085" s="57" t="s">
        <v>29</v>
      </c>
      <c r="C2085" s="50" t="s">
        <v>29</v>
      </c>
      <c r="D2085" s="50" t="s">
        <v>4149</v>
      </c>
      <c r="E2085" s="50" t="s">
        <v>2814</v>
      </c>
      <c r="F2085" s="50" t="s">
        <v>29</v>
      </c>
      <c r="G2085" s="50" t="s">
        <v>29</v>
      </c>
      <c r="H2085" s="50" t="s">
        <v>2815</v>
      </c>
      <c r="I2085" s="58">
        <v>45308</v>
      </c>
      <c r="J2085" s="50" t="s">
        <v>2816</v>
      </c>
      <c r="K2085" s="59">
        <v>23548</v>
      </c>
      <c r="L2085" s="50" t="s">
        <v>37</v>
      </c>
      <c r="M2085" s="51" t="s">
        <v>2747</v>
      </c>
      <c r="N2085" s="50" t="s">
        <v>29</v>
      </c>
      <c r="O2085" s="50" t="s">
        <v>2309</v>
      </c>
      <c r="P2085" s="50" t="s">
        <v>2309</v>
      </c>
      <c r="Q2085" s="50" t="s">
        <v>4140</v>
      </c>
      <c r="R2085" s="50" t="s">
        <v>29</v>
      </c>
      <c r="S2085" s="50" t="s">
        <v>2770</v>
      </c>
      <c r="T2085" s="50" t="s">
        <v>2651</v>
      </c>
      <c r="U2085" s="50" t="s">
        <v>30</v>
      </c>
      <c r="V2085" s="50" t="str">
        <f>VLOOKUP(A2085,Register!$D$2:$N$1317,11,0)</f>
        <v>CWIP - Transformer 4000 KVA</v>
      </c>
      <c r="W2085" s="50" t="s">
        <v>29</v>
      </c>
      <c r="X2085" s="50" t="s">
        <v>29</v>
      </c>
    </row>
    <row r="2086" spans="1:24" ht="14.1" customHeight="1" x14ac:dyDescent="0.25">
      <c r="A2086" s="50" t="str">
        <f t="shared" si="32"/>
        <v>9200000064-0</v>
      </c>
      <c r="B2086" s="57" t="s">
        <v>29</v>
      </c>
      <c r="C2086" s="50" t="s">
        <v>29</v>
      </c>
      <c r="D2086" s="50" t="s">
        <v>4150</v>
      </c>
      <c r="E2086" s="50" t="s">
        <v>2814</v>
      </c>
      <c r="F2086" s="50" t="s">
        <v>29</v>
      </c>
      <c r="G2086" s="50" t="s">
        <v>29</v>
      </c>
      <c r="H2086" s="50" t="s">
        <v>2821</v>
      </c>
      <c r="I2086" s="58">
        <v>45382</v>
      </c>
      <c r="J2086" s="50" t="s">
        <v>2872</v>
      </c>
      <c r="K2086" s="59">
        <v>-629922.18999999994</v>
      </c>
      <c r="L2086" s="50" t="s">
        <v>37</v>
      </c>
      <c r="M2086" s="51" t="s">
        <v>2747</v>
      </c>
      <c r="N2086" s="50" t="s">
        <v>29</v>
      </c>
      <c r="O2086" s="50" t="s">
        <v>32</v>
      </c>
      <c r="P2086" s="50" t="s">
        <v>32</v>
      </c>
      <c r="Q2086" s="50" t="s">
        <v>4151</v>
      </c>
      <c r="R2086" s="50" t="s">
        <v>29</v>
      </c>
      <c r="S2086" s="50" t="s">
        <v>2770</v>
      </c>
      <c r="T2086" s="50" t="s">
        <v>2653</v>
      </c>
      <c r="U2086" s="50" t="s">
        <v>30</v>
      </c>
      <c r="V2086" s="50" t="str">
        <f>VLOOKUP(A2086,Register!$D$2:$N$1317,11,0)</f>
        <v>CWIP - Molasses Kaccha Pit No- 5</v>
      </c>
      <c r="W2086" s="50" t="s">
        <v>29</v>
      </c>
      <c r="X2086" s="50" t="s">
        <v>29</v>
      </c>
    </row>
    <row r="2087" spans="1:24" ht="14.1" customHeight="1" x14ac:dyDescent="0.25">
      <c r="A2087" s="50" t="str">
        <f t="shared" si="32"/>
        <v>9200000062-0</v>
      </c>
      <c r="B2087" s="57" t="s">
        <v>29</v>
      </c>
      <c r="C2087" s="50" t="s">
        <v>29</v>
      </c>
      <c r="D2087" s="50" t="s">
        <v>4152</v>
      </c>
      <c r="E2087" s="50" t="s">
        <v>2814</v>
      </c>
      <c r="F2087" s="50" t="s">
        <v>29</v>
      </c>
      <c r="G2087" s="50" t="s">
        <v>29</v>
      </c>
      <c r="H2087" s="50" t="s">
        <v>2821</v>
      </c>
      <c r="I2087" s="58">
        <v>45245</v>
      </c>
      <c r="J2087" s="50" t="s">
        <v>2872</v>
      </c>
      <c r="K2087" s="59">
        <v>-2556242.6</v>
      </c>
      <c r="L2087" s="50" t="s">
        <v>37</v>
      </c>
      <c r="M2087" s="50" t="s">
        <v>2748</v>
      </c>
      <c r="N2087" s="50" t="s">
        <v>2611</v>
      </c>
      <c r="O2087" s="50" t="s">
        <v>32</v>
      </c>
      <c r="P2087" s="50" t="s">
        <v>32</v>
      </c>
      <c r="Q2087" s="50" t="s">
        <v>4153</v>
      </c>
      <c r="R2087" s="50" t="s">
        <v>29</v>
      </c>
      <c r="S2087" s="50" t="s">
        <v>2770</v>
      </c>
      <c r="T2087" s="50" t="s">
        <v>2647</v>
      </c>
      <c r="U2087" s="50" t="s">
        <v>30</v>
      </c>
      <c r="V2087" s="50" t="str">
        <f>VLOOKUP(A2087,Register!$D$2:$N$1317,11,0)</f>
        <v>CWIP - Hydra model 20XWx66 Ft (CE Hyd. Mobile Crn)</v>
      </c>
      <c r="W2087" s="50" t="s">
        <v>29</v>
      </c>
      <c r="X2087" s="50" t="s">
        <v>29</v>
      </c>
    </row>
    <row r="2088" spans="1:24" ht="14.1" customHeight="1" x14ac:dyDescent="0.25">
      <c r="A2088" s="50" t="str">
        <f t="shared" si="32"/>
        <v>9200000059-0</v>
      </c>
      <c r="B2088" s="57" t="s">
        <v>29</v>
      </c>
      <c r="C2088" s="50" t="s">
        <v>29</v>
      </c>
      <c r="D2088" s="50" t="s">
        <v>4154</v>
      </c>
      <c r="E2088" s="50" t="s">
        <v>2814</v>
      </c>
      <c r="F2088" s="50" t="s">
        <v>29</v>
      </c>
      <c r="G2088" s="50" t="s">
        <v>29</v>
      </c>
      <c r="H2088" s="50" t="s">
        <v>2821</v>
      </c>
      <c r="I2088" s="58">
        <v>45352</v>
      </c>
      <c r="J2088" s="50" t="s">
        <v>2872</v>
      </c>
      <c r="K2088" s="59">
        <v>-27718926.850000001</v>
      </c>
      <c r="L2088" s="50" t="s">
        <v>37</v>
      </c>
      <c r="M2088" s="50" t="s">
        <v>2748</v>
      </c>
      <c r="N2088" s="50" t="s">
        <v>2611</v>
      </c>
      <c r="O2088" s="50" t="s">
        <v>32</v>
      </c>
      <c r="P2088" s="50" t="s">
        <v>32</v>
      </c>
      <c r="Q2088" s="50" t="s">
        <v>4155</v>
      </c>
      <c r="R2088" s="50" t="s">
        <v>29</v>
      </c>
      <c r="S2088" s="50" t="s">
        <v>2770</v>
      </c>
      <c r="T2088" s="50" t="s">
        <v>2415</v>
      </c>
      <c r="U2088" s="50" t="s">
        <v>30</v>
      </c>
      <c r="V2088" s="50" t="str">
        <f>VLOOKUP(A2088,Register!$D$2:$N$1317,11,0)</f>
        <v>CWIP:-VACUUM FILTER STATION</v>
      </c>
      <c r="W2088" s="50" t="s">
        <v>29</v>
      </c>
      <c r="X2088" s="50" t="s">
        <v>29</v>
      </c>
    </row>
    <row r="2089" spans="1:24" ht="14.1" customHeight="1" x14ac:dyDescent="0.25">
      <c r="A2089" s="50" t="str">
        <f t="shared" si="32"/>
        <v>9200000058-0</v>
      </c>
      <c r="B2089" s="57" t="s">
        <v>29</v>
      </c>
      <c r="C2089" s="50" t="s">
        <v>29</v>
      </c>
      <c r="D2089" s="50" t="s">
        <v>4156</v>
      </c>
      <c r="E2089" s="50" t="s">
        <v>2814</v>
      </c>
      <c r="F2089" s="50" t="s">
        <v>29</v>
      </c>
      <c r="G2089" s="50" t="s">
        <v>29</v>
      </c>
      <c r="H2089" s="50" t="s">
        <v>2821</v>
      </c>
      <c r="I2089" s="58">
        <v>45309</v>
      </c>
      <c r="J2089" s="50" t="s">
        <v>2872</v>
      </c>
      <c r="K2089" s="59">
        <v>-8760898.7599999998</v>
      </c>
      <c r="L2089" s="50" t="s">
        <v>37</v>
      </c>
      <c r="M2089" s="50" t="s">
        <v>2748</v>
      </c>
      <c r="N2089" s="50" t="s">
        <v>2611</v>
      </c>
      <c r="O2089" s="50" t="s">
        <v>32</v>
      </c>
      <c r="P2089" s="50" t="s">
        <v>32</v>
      </c>
      <c r="Q2089" s="50" t="s">
        <v>4157</v>
      </c>
      <c r="R2089" s="50" t="s">
        <v>29</v>
      </c>
      <c r="S2089" s="50" t="s">
        <v>2770</v>
      </c>
      <c r="T2089" s="50" t="s">
        <v>2412</v>
      </c>
      <c r="U2089" s="50" t="s">
        <v>30</v>
      </c>
      <c r="V2089" s="50" t="str">
        <f>VLOOKUP(A2089,Register!$D$2:$N$1317,11,0)</f>
        <v>CWIP-MILK OF LIME</v>
      </c>
      <c r="W2089" s="50" t="s">
        <v>29</v>
      </c>
      <c r="X2089" s="50" t="s">
        <v>29</v>
      </c>
    </row>
    <row r="2090" spans="1:24" ht="14.1" customHeight="1" x14ac:dyDescent="0.25">
      <c r="A2090" s="50" t="str">
        <f t="shared" si="32"/>
        <v>9200000041-0</v>
      </c>
      <c r="B2090" s="57" t="s">
        <v>29</v>
      </c>
      <c r="C2090" s="50" t="s">
        <v>29</v>
      </c>
      <c r="D2090" s="50" t="s">
        <v>4158</v>
      </c>
      <c r="E2090" s="50" t="s">
        <v>2814</v>
      </c>
      <c r="F2090" s="50" t="s">
        <v>29</v>
      </c>
      <c r="G2090" s="50" t="s">
        <v>29</v>
      </c>
      <c r="H2090" s="50" t="s">
        <v>2821</v>
      </c>
      <c r="I2090" s="58">
        <v>45311</v>
      </c>
      <c r="J2090" s="50" t="s">
        <v>2872</v>
      </c>
      <c r="K2090" s="59">
        <v>-3242.16</v>
      </c>
      <c r="L2090" s="50" t="s">
        <v>37</v>
      </c>
      <c r="M2090" s="51" t="s">
        <v>2747</v>
      </c>
      <c r="N2090" s="50" t="s">
        <v>29</v>
      </c>
      <c r="O2090" s="50" t="s">
        <v>32</v>
      </c>
      <c r="P2090" s="50" t="s">
        <v>32</v>
      </c>
      <c r="Q2090" s="50" t="s">
        <v>4159</v>
      </c>
      <c r="R2090" s="50" t="s">
        <v>29</v>
      </c>
      <c r="S2090" s="50" t="s">
        <v>2770</v>
      </c>
      <c r="T2090" s="50" t="s">
        <v>2383</v>
      </c>
      <c r="U2090" s="50" t="s">
        <v>30</v>
      </c>
      <c r="V2090" s="50" t="str">
        <f>VLOOKUP(A2090,Register!$D$2:$N$1317,11,0)</f>
        <v>CWIP - CURTAIN CONDENSER &amp; AIR EJECTOR</v>
      </c>
      <c r="W2090" s="50" t="s">
        <v>29</v>
      </c>
      <c r="X2090" s="50" t="s">
        <v>29</v>
      </c>
    </row>
    <row r="2091" spans="1:24" ht="14.1" customHeight="1" x14ac:dyDescent="0.25">
      <c r="A2091" s="50" t="str">
        <f t="shared" si="32"/>
        <v>9200000041-0</v>
      </c>
      <c r="B2091" s="57" t="s">
        <v>29</v>
      </c>
      <c r="C2091" s="50" t="s">
        <v>29</v>
      </c>
      <c r="D2091" s="50" t="s">
        <v>4160</v>
      </c>
      <c r="E2091" s="50" t="s">
        <v>2814</v>
      </c>
      <c r="F2091" s="50" t="s">
        <v>29</v>
      </c>
      <c r="G2091" s="50" t="s">
        <v>29</v>
      </c>
      <c r="H2091" s="50" t="s">
        <v>2821</v>
      </c>
      <c r="I2091" s="58">
        <v>45275</v>
      </c>
      <c r="J2091" s="50" t="s">
        <v>2872</v>
      </c>
      <c r="K2091" s="59">
        <v>-10835536.359999999</v>
      </c>
      <c r="L2091" s="50" t="s">
        <v>37</v>
      </c>
      <c r="M2091" s="50" t="s">
        <v>2748</v>
      </c>
      <c r="N2091" s="50" t="s">
        <v>2611</v>
      </c>
      <c r="O2091" s="50" t="s">
        <v>32</v>
      </c>
      <c r="P2091" s="50" t="s">
        <v>32</v>
      </c>
      <c r="Q2091" s="50" t="s">
        <v>4161</v>
      </c>
      <c r="R2091" s="50" t="s">
        <v>29</v>
      </c>
      <c r="S2091" s="50" t="s">
        <v>2770</v>
      </c>
      <c r="T2091" s="50" t="s">
        <v>2383</v>
      </c>
      <c r="U2091" s="50" t="s">
        <v>30</v>
      </c>
      <c r="V2091" s="50" t="str">
        <f>VLOOKUP(A2091,Register!$D$2:$N$1317,11,0)</f>
        <v>CWIP - CURTAIN CONDENSER &amp; AIR EJECTOR</v>
      </c>
      <c r="W2091" s="50" t="s">
        <v>29</v>
      </c>
      <c r="X2091" s="50" t="s">
        <v>29</v>
      </c>
    </row>
    <row r="2092" spans="1:24" ht="14.1" customHeight="1" x14ac:dyDescent="0.25">
      <c r="A2092" s="50" t="str">
        <f t="shared" si="32"/>
        <v>9200000035-0</v>
      </c>
      <c r="B2092" s="57" t="s">
        <v>29</v>
      </c>
      <c r="C2092" s="50" t="s">
        <v>29</v>
      </c>
      <c r="D2092" s="50" t="s">
        <v>4162</v>
      </c>
      <c r="E2092" s="50" t="s">
        <v>2814</v>
      </c>
      <c r="F2092" s="50" t="s">
        <v>29</v>
      </c>
      <c r="G2092" s="50" t="s">
        <v>29</v>
      </c>
      <c r="H2092" s="50" t="s">
        <v>2821</v>
      </c>
      <c r="I2092" s="58">
        <v>45327</v>
      </c>
      <c r="J2092" s="50" t="s">
        <v>2872</v>
      </c>
      <c r="K2092" s="59">
        <v>-2801036.92</v>
      </c>
      <c r="L2092" s="50" t="s">
        <v>37</v>
      </c>
      <c r="M2092" s="50" t="s">
        <v>2748</v>
      </c>
      <c r="N2092" s="50" t="s">
        <v>2611</v>
      </c>
      <c r="O2092" s="50" t="s">
        <v>32</v>
      </c>
      <c r="P2092" s="50" t="s">
        <v>32</v>
      </c>
      <c r="Q2092" s="50" t="s">
        <v>4163</v>
      </c>
      <c r="R2092" s="50" t="s">
        <v>29</v>
      </c>
      <c r="S2092" s="50" t="s">
        <v>2770</v>
      </c>
      <c r="T2092" s="50" t="s">
        <v>2371</v>
      </c>
      <c r="U2092" s="50" t="s">
        <v>30</v>
      </c>
      <c r="V2092" s="50" t="str">
        <f>VLOOKUP(A2092,Register!$D$2:$N$1317,11,0)</f>
        <v>Weighbridge Cap. 100 Ton</v>
      </c>
      <c r="W2092" s="50" t="s">
        <v>29</v>
      </c>
      <c r="X2092" s="50" t="s">
        <v>29</v>
      </c>
    </row>
    <row r="2093" spans="1:24" ht="14.1" customHeight="1" x14ac:dyDescent="0.25">
      <c r="A2093" s="50" t="str">
        <f t="shared" si="32"/>
        <v>9200000060-0</v>
      </c>
      <c r="B2093" s="57" t="s">
        <v>29</v>
      </c>
      <c r="C2093" s="50" t="s">
        <v>29</v>
      </c>
      <c r="D2093" s="50" t="s">
        <v>4164</v>
      </c>
      <c r="E2093" s="50" t="s">
        <v>2814</v>
      </c>
      <c r="F2093" s="50" t="s">
        <v>29</v>
      </c>
      <c r="G2093" s="50" t="s">
        <v>29</v>
      </c>
      <c r="H2093" s="50" t="s">
        <v>2821</v>
      </c>
      <c r="I2093" s="58">
        <v>45224</v>
      </c>
      <c r="J2093" s="50" t="s">
        <v>2816</v>
      </c>
      <c r="K2093" s="59">
        <v>28800</v>
      </c>
      <c r="L2093" s="50" t="s">
        <v>37</v>
      </c>
      <c r="M2093" s="51" t="s">
        <v>2747</v>
      </c>
      <c r="N2093" s="50" t="s">
        <v>29</v>
      </c>
      <c r="O2093" s="50" t="s">
        <v>32</v>
      </c>
      <c r="P2093" s="50" t="s">
        <v>32</v>
      </c>
      <c r="Q2093" s="50" t="s">
        <v>4165</v>
      </c>
      <c r="R2093" s="50" t="s">
        <v>29</v>
      </c>
      <c r="S2093" s="50" t="s">
        <v>2770</v>
      </c>
      <c r="T2093" s="50" t="s">
        <v>2417</v>
      </c>
      <c r="U2093" s="50" t="s">
        <v>30</v>
      </c>
      <c r="V2093" s="50" t="str">
        <f>VLOOKUP(A2093,Register!$D$2:$N$1317,11,0)</f>
        <v>CWIP:-HYDRAULIC CANE UNLOADER FOR 5 TON SWL</v>
      </c>
      <c r="W2093" s="50" t="s">
        <v>29</v>
      </c>
      <c r="X2093" s="50" t="s">
        <v>29</v>
      </c>
    </row>
    <row r="2094" spans="1:24" ht="14.1" customHeight="1" x14ac:dyDescent="0.25">
      <c r="A2094" s="50" t="str">
        <f t="shared" si="32"/>
        <v>9200000047-0</v>
      </c>
      <c r="B2094" s="57" t="s">
        <v>29</v>
      </c>
      <c r="C2094" s="50" t="s">
        <v>29</v>
      </c>
      <c r="D2094" s="50" t="s">
        <v>4164</v>
      </c>
      <c r="E2094" s="50" t="s">
        <v>2814</v>
      </c>
      <c r="F2094" s="50" t="s">
        <v>29</v>
      </c>
      <c r="G2094" s="50" t="s">
        <v>29</v>
      </c>
      <c r="H2094" s="50" t="s">
        <v>2821</v>
      </c>
      <c r="I2094" s="58">
        <v>45224</v>
      </c>
      <c r="J2094" s="50" t="s">
        <v>2872</v>
      </c>
      <c r="K2094" s="59">
        <v>-28800</v>
      </c>
      <c r="L2094" s="50" t="s">
        <v>37</v>
      </c>
      <c r="M2094" s="51" t="s">
        <v>2747</v>
      </c>
      <c r="N2094" s="50" t="s">
        <v>29</v>
      </c>
      <c r="O2094" s="50" t="s">
        <v>32</v>
      </c>
      <c r="P2094" s="50" t="s">
        <v>32</v>
      </c>
      <c r="Q2094" s="50" t="s">
        <v>4165</v>
      </c>
      <c r="R2094" s="50" t="s">
        <v>29</v>
      </c>
      <c r="S2094" s="50" t="s">
        <v>2770</v>
      </c>
      <c r="T2094" s="50" t="s">
        <v>2397</v>
      </c>
      <c r="U2094" s="50" t="s">
        <v>30</v>
      </c>
      <c r="V2094" s="50" t="str">
        <f>VLOOKUP(A2094,Register!$D$2:$N$1317,11,0)</f>
        <v>CWIP EOT CRANE 5 TON SINGLE GIRDER</v>
      </c>
      <c r="W2094" s="50" t="s">
        <v>29</v>
      </c>
      <c r="X2094" s="50" t="s">
        <v>29</v>
      </c>
    </row>
    <row r="2095" spans="1:24" ht="14.1" customHeight="1" x14ac:dyDescent="0.25">
      <c r="A2095" s="50" t="str">
        <f t="shared" si="32"/>
        <v>9200000060-0</v>
      </c>
      <c r="B2095" s="57" t="s">
        <v>29</v>
      </c>
      <c r="C2095" s="50" t="s">
        <v>29</v>
      </c>
      <c r="D2095" s="50" t="s">
        <v>4166</v>
      </c>
      <c r="E2095" s="50" t="s">
        <v>2814</v>
      </c>
      <c r="F2095" s="50" t="s">
        <v>29</v>
      </c>
      <c r="G2095" s="50" t="s">
        <v>29</v>
      </c>
      <c r="H2095" s="50" t="s">
        <v>2821</v>
      </c>
      <c r="I2095" s="58">
        <v>45306</v>
      </c>
      <c r="J2095" s="50" t="s">
        <v>2872</v>
      </c>
      <c r="K2095" s="59">
        <v>-6975360</v>
      </c>
      <c r="L2095" s="50" t="s">
        <v>37</v>
      </c>
      <c r="M2095" s="50" t="s">
        <v>2748</v>
      </c>
      <c r="N2095" s="50" t="s">
        <v>2611</v>
      </c>
      <c r="O2095" s="50" t="s">
        <v>32</v>
      </c>
      <c r="P2095" s="50" t="s">
        <v>32</v>
      </c>
      <c r="Q2095" s="50" t="s">
        <v>4167</v>
      </c>
      <c r="R2095" s="50" t="s">
        <v>29</v>
      </c>
      <c r="S2095" s="50" t="s">
        <v>2770</v>
      </c>
      <c r="T2095" s="50" t="s">
        <v>2417</v>
      </c>
      <c r="U2095" s="50" t="s">
        <v>30</v>
      </c>
      <c r="V2095" s="50" t="str">
        <f>VLOOKUP(A2095,Register!$D$2:$N$1317,11,0)</f>
        <v>CWIP:-HYDRAULIC CANE UNLOADER FOR 5 TON SWL</v>
      </c>
      <c r="W2095" s="50" t="s">
        <v>29</v>
      </c>
      <c r="X2095" s="50" t="s">
        <v>29</v>
      </c>
    </row>
    <row r="2096" spans="1:24" ht="14.1" customHeight="1" x14ac:dyDescent="0.25">
      <c r="A2096" s="50" t="str">
        <f t="shared" si="32"/>
        <v>9200000044-0</v>
      </c>
      <c r="B2096" s="57" t="s">
        <v>29</v>
      </c>
      <c r="C2096" s="50" t="s">
        <v>29</v>
      </c>
      <c r="D2096" s="50" t="s">
        <v>4168</v>
      </c>
      <c r="E2096" s="50" t="s">
        <v>2814</v>
      </c>
      <c r="F2096" s="50" t="s">
        <v>29</v>
      </c>
      <c r="G2096" s="50" t="s">
        <v>29</v>
      </c>
      <c r="H2096" s="50" t="s">
        <v>2821</v>
      </c>
      <c r="I2096" s="58">
        <v>45085</v>
      </c>
      <c r="J2096" s="50" t="s">
        <v>2872</v>
      </c>
      <c r="K2096" s="59">
        <v>-462335.4</v>
      </c>
      <c r="L2096" s="50" t="s">
        <v>37</v>
      </c>
      <c r="M2096" s="51" t="s">
        <v>2747</v>
      </c>
      <c r="N2096" s="50" t="s">
        <v>29</v>
      </c>
      <c r="O2096" s="50" t="s">
        <v>32</v>
      </c>
      <c r="P2096" s="50" t="s">
        <v>32</v>
      </c>
      <c r="Q2096" s="50" t="s">
        <v>4169</v>
      </c>
      <c r="R2096" s="50" t="s">
        <v>29</v>
      </c>
      <c r="S2096" s="50" t="s">
        <v>2770</v>
      </c>
      <c r="T2096" s="50" t="s">
        <v>2391</v>
      </c>
      <c r="U2096" s="50" t="s">
        <v>30</v>
      </c>
      <c r="V2096" s="50" t="str">
        <f>VLOOKUP(A2096,Register!$D$2:$N$1317,11,0)</f>
        <v>Sewage Treatment Plant (STP) 150 KLD</v>
      </c>
      <c r="W2096" s="50" t="s">
        <v>29</v>
      </c>
      <c r="X2096" s="50" t="s">
        <v>29</v>
      </c>
    </row>
    <row r="2097" spans="1:24" ht="14.1" customHeight="1" x14ac:dyDescent="0.25">
      <c r="A2097" s="50" t="str">
        <f t="shared" si="32"/>
        <v>9200000039-0</v>
      </c>
      <c r="B2097" s="57" t="s">
        <v>29</v>
      </c>
      <c r="C2097" s="50" t="s">
        <v>29</v>
      </c>
      <c r="D2097" s="50" t="s">
        <v>4170</v>
      </c>
      <c r="E2097" s="50" t="s">
        <v>2814</v>
      </c>
      <c r="F2097" s="50" t="s">
        <v>29</v>
      </c>
      <c r="G2097" s="50" t="s">
        <v>29</v>
      </c>
      <c r="H2097" s="50" t="s">
        <v>2821</v>
      </c>
      <c r="I2097" s="58">
        <v>45323</v>
      </c>
      <c r="J2097" s="50" t="s">
        <v>2872</v>
      </c>
      <c r="K2097" s="59">
        <v>-5734971.7999999998</v>
      </c>
      <c r="L2097" s="50" t="s">
        <v>37</v>
      </c>
      <c r="M2097" s="50" t="s">
        <v>2748</v>
      </c>
      <c r="N2097" s="50" t="s">
        <v>2611</v>
      </c>
      <c r="O2097" s="50" t="s">
        <v>32</v>
      </c>
      <c r="P2097" s="50" t="s">
        <v>32</v>
      </c>
      <c r="Q2097" s="50" t="s">
        <v>4171</v>
      </c>
      <c r="R2097" s="50" t="s">
        <v>29</v>
      </c>
      <c r="S2097" s="50" t="s">
        <v>2770</v>
      </c>
      <c r="T2097" s="50" t="s">
        <v>2379</v>
      </c>
      <c r="U2097" s="50" t="s">
        <v>30</v>
      </c>
      <c r="V2097" s="50" t="str">
        <f>VLOOKUP(A2097,Register!$D$2:$N$1317,11,0)</f>
        <v>CWIP - NEW SPRAY POND</v>
      </c>
      <c r="W2097" s="50" t="s">
        <v>29</v>
      </c>
      <c r="X2097" s="50" t="s">
        <v>29</v>
      </c>
    </row>
    <row r="2098" spans="1:24" ht="14.1" customHeight="1" x14ac:dyDescent="0.25">
      <c r="A2098" s="50" t="str">
        <f t="shared" si="32"/>
        <v>9200000061-0</v>
      </c>
      <c r="B2098" s="57" t="s">
        <v>29</v>
      </c>
      <c r="C2098" s="50" t="s">
        <v>29</v>
      </c>
      <c r="D2098" s="50" t="s">
        <v>4172</v>
      </c>
      <c r="E2098" s="50" t="s">
        <v>2814</v>
      </c>
      <c r="F2098" s="50" t="s">
        <v>29</v>
      </c>
      <c r="G2098" s="50" t="s">
        <v>29</v>
      </c>
      <c r="H2098" s="50" t="s">
        <v>2821</v>
      </c>
      <c r="I2098" s="58">
        <v>45224</v>
      </c>
      <c r="J2098" s="50" t="s">
        <v>2816</v>
      </c>
      <c r="K2098" s="59">
        <v>266400</v>
      </c>
      <c r="L2098" s="50" t="s">
        <v>37</v>
      </c>
      <c r="M2098" s="51" t="s">
        <v>2747</v>
      </c>
      <c r="N2098" s="50" t="s">
        <v>29</v>
      </c>
      <c r="O2098" s="50" t="s">
        <v>32</v>
      </c>
      <c r="P2098" s="50" t="s">
        <v>32</v>
      </c>
      <c r="Q2098" s="50" t="s">
        <v>4173</v>
      </c>
      <c r="R2098" s="50" t="s">
        <v>29</v>
      </c>
      <c r="S2098" s="50" t="s">
        <v>2770</v>
      </c>
      <c r="T2098" s="50" t="s">
        <v>2637</v>
      </c>
      <c r="U2098" s="50" t="s">
        <v>30</v>
      </c>
      <c r="V2098" s="50" t="str">
        <f>VLOOKUP(A2098,Register!$D$2:$N$1317,11,0)</f>
        <v>CWIP:-New Gate Smart Weighing System</v>
      </c>
      <c r="W2098" s="50" t="s">
        <v>29</v>
      </c>
      <c r="X2098" s="50" t="s">
        <v>29</v>
      </c>
    </row>
    <row r="2099" spans="1:24" ht="14.1" customHeight="1" x14ac:dyDescent="0.25">
      <c r="A2099" s="50" t="str">
        <f t="shared" si="32"/>
        <v>9200000061-0</v>
      </c>
      <c r="B2099" s="57" t="s">
        <v>29</v>
      </c>
      <c r="C2099" s="50" t="s">
        <v>29</v>
      </c>
      <c r="D2099" s="50" t="s">
        <v>4174</v>
      </c>
      <c r="E2099" s="50" t="s">
        <v>2814</v>
      </c>
      <c r="F2099" s="50" t="s">
        <v>29</v>
      </c>
      <c r="G2099" s="50" t="s">
        <v>29</v>
      </c>
      <c r="H2099" s="50" t="s">
        <v>2821</v>
      </c>
      <c r="I2099" s="58">
        <v>45211</v>
      </c>
      <c r="J2099" s="50" t="s">
        <v>2816</v>
      </c>
      <c r="K2099" s="59">
        <v>49800.4</v>
      </c>
      <c r="L2099" s="50" t="s">
        <v>37</v>
      </c>
      <c r="M2099" s="51" t="s">
        <v>2747</v>
      </c>
      <c r="N2099" s="50" t="s">
        <v>29</v>
      </c>
      <c r="O2099" s="50" t="s">
        <v>32</v>
      </c>
      <c r="P2099" s="50" t="s">
        <v>32</v>
      </c>
      <c r="Q2099" s="50" t="s">
        <v>4173</v>
      </c>
      <c r="R2099" s="50" t="s">
        <v>29</v>
      </c>
      <c r="S2099" s="50" t="s">
        <v>2770</v>
      </c>
      <c r="T2099" s="50" t="s">
        <v>2637</v>
      </c>
      <c r="U2099" s="50" t="s">
        <v>30</v>
      </c>
      <c r="V2099" s="50" t="str">
        <f>VLOOKUP(A2099,Register!$D$2:$N$1317,11,0)</f>
        <v>CWIP:-New Gate Smart Weighing System</v>
      </c>
      <c r="W2099" s="50" t="s">
        <v>29</v>
      </c>
      <c r="X2099" s="50" t="s">
        <v>29</v>
      </c>
    </row>
    <row r="2100" spans="1:24" ht="14.1" customHeight="1" x14ac:dyDescent="0.25">
      <c r="A2100" s="50" t="str">
        <f t="shared" si="32"/>
        <v>9200000061-0</v>
      </c>
      <c r="B2100" s="57" t="s">
        <v>29</v>
      </c>
      <c r="C2100" s="50" t="s">
        <v>29</v>
      </c>
      <c r="D2100" s="50" t="s">
        <v>4175</v>
      </c>
      <c r="E2100" s="50" t="s">
        <v>2814</v>
      </c>
      <c r="F2100" s="50" t="s">
        <v>29</v>
      </c>
      <c r="G2100" s="50" t="s">
        <v>29</v>
      </c>
      <c r="H2100" s="50" t="s">
        <v>2821</v>
      </c>
      <c r="I2100" s="58">
        <v>45239</v>
      </c>
      <c r="J2100" s="50" t="s">
        <v>2816</v>
      </c>
      <c r="K2100" s="59">
        <v>198000</v>
      </c>
      <c r="L2100" s="50" t="s">
        <v>37</v>
      </c>
      <c r="M2100" s="51" t="s">
        <v>2747</v>
      </c>
      <c r="N2100" s="50" t="s">
        <v>29</v>
      </c>
      <c r="O2100" s="50" t="s">
        <v>32</v>
      </c>
      <c r="P2100" s="50" t="s">
        <v>32</v>
      </c>
      <c r="Q2100" s="50" t="s">
        <v>4173</v>
      </c>
      <c r="R2100" s="50" t="s">
        <v>29</v>
      </c>
      <c r="S2100" s="50" t="s">
        <v>2770</v>
      </c>
      <c r="T2100" s="50" t="s">
        <v>2637</v>
      </c>
      <c r="U2100" s="50" t="s">
        <v>30</v>
      </c>
      <c r="V2100" s="50" t="str">
        <f>VLOOKUP(A2100,Register!$D$2:$N$1317,11,0)</f>
        <v>CWIP:-New Gate Smart Weighing System</v>
      </c>
      <c r="W2100" s="50" t="s">
        <v>29</v>
      </c>
      <c r="X2100" s="50" t="s">
        <v>29</v>
      </c>
    </row>
    <row r="2101" spans="1:24" ht="14.1" customHeight="1" x14ac:dyDescent="0.25">
      <c r="A2101" s="50" t="str">
        <f t="shared" si="32"/>
        <v>9200000061-0</v>
      </c>
      <c r="B2101" s="57" t="s">
        <v>29</v>
      </c>
      <c r="C2101" s="50" t="s">
        <v>29</v>
      </c>
      <c r="D2101" s="50" t="s">
        <v>4176</v>
      </c>
      <c r="E2101" s="50" t="s">
        <v>2814</v>
      </c>
      <c r="F2101" s="50" t="s">
        <v>29</v>
      </c>
      <c r="G2101" s="50" t="s">
        <v>29</v>
      </c>
      <c r="H2101" s="50" t="s">
        <v>2821</v>
      </c>
      <c r="I2101" s="58">
        <v>45216</v>
      </c>
      <c r="J2101" s="50" t="s">
        <v>2816</v>
      </c>
      <c r="K2101" s="59">
        <v>333000</v>
      </c>
      <c r="L2101" s="50" t="s">
        <v>37</v>
      </c>
      <c r="M2101" s="51" t="s">
        <v>2747</v>
      </c>
      <c r="N2101" s="50" t="s">
        <v>29</v>
      </c>
      <c r="O2101" s="50" t="s">
        <v>32</v>
      </c>
      <c r="P2101" s="50" t="s">
        <v>32</v>
      </c>
      <c r="Q2101" s="50" t="s">
        <v>4173</v>
      </c>
      <c r="R2101" s="50" t="s">
        <v>29</v>
      </c>
      <c r="S2101" s="50" t="s">
        <v>2770</v>
      </c>
      <c r="T2101" s="50" t="s">
        <v>2637</v>
      </c>
      <c r="U2101" s="50" t="s">
        <v>30</v>
      </c>
      <c r="V2101" s="50" t="str">
        <f>VLOOKUP(A2101,Register!$D$2:$N$1317,11,0)</f>
        <v>CWIP:-New Gate Smart Weighing System</v>
      </c>
      <c r="W2101" s="50" t="s">
        <v>29</v>
      </c>
      <c r="X2101" s="50" t="s">
        <v>29</v>
      </c>
    </row>
    <row r="2102" spans="1:24" ht="14.1" customHeight="1" x14ac:dyDescent="0.25">
      <c r="A2102" s="50" t="str">
        <f t="shared" si="32"/>
        <v>9200000061-0</v>
      </c>
      <c r="B2102" s="57" t="s">
        <v>29</v>
      </c>
      <c r="C2102" s="50" t="s">
        <v>29</v>
      </c>
      <c r="D2102" s="50" t="s">
        <v>4177</v>
      </c>
      <c r="E2102" s="50" t="s">
        <v>2814</v>
      </c>
      <c r="F2102" s="50" t="s">
        <v>29</v>
      </c>
      <c r="G2102" s="50" t="s">
        <v>29</v>
      </c>
      <c r="H2102" s="50" t="s">
        <v>2821</v>
      </c>
      <c r="I2102" s="58">
        <v>45224</v>
      </c>
      <c r="J2102" s="50" t="s">
        <v>2872</v>
      </c>
      <c r="K2102" s="59">
        <v>-266400</v>
      </c>
      <c r="L2102" s="50" t="s">
        <v>37</v>
      </c>
      <c r="M2102" s="51" t="s">
        <v>2747</v>
      </c>
      <c r="N2102" s="50" t="s">
        <v>29</v>
      </c>
      <c r="O2102" s="50" t="s">
        <v>32</v>
      </c>
      <c r="P2102" s="50" t="s">
        <v>32</v>
      </c>
      <c r="Q2102" s="50" t="s">
        <v>4178</v>
      </c>
      <c r="R2102" s="50" t="s">
        <v>29</v>
      </c>
      <c r="S2102" s="50" t="s">
        <v>2770</v>
      </c>
      <c r="T2102" s="50" t="s">
        <v>2637</v>
      </c>
      <c r="U2102" s="50" t="s">
        <v>30</v>
      </c>
      <c r="V2102" s="50" t="str">
        <f>VLOOKUP(A2102,Register!$D$2:$N$1317,11,0)</f>
        <v>CWIP:-New Gate Smart Weighing System</v>
      </c>
      <c r="W2102" s="50" t="s">
        <v>29</v>
      </c>
      <c r="X2102" s="50" t="s">
        <v>29</v>
      </c>
    </row>
    <row r="2103" spans="1:24" ht="14.1" customHeight="1" x14ac:dyDescent="0.25">
      <c r="A2103" s="50" t="str">
        <f t="shared" si="32"/>
        <v>9200000061-0</v>
      </c>
      <c r="B2103" s="57" t="s">
        <v>29</v>
      </c>
      <c r="C2103" s="50" t="s">
        <v>29</v>
      </c>
      <c r="D2103" s="50" t="s">
        <v>4179</v>
      </c>
      <c r="E2103" s="50" t="s">
        <v>2814</v>
      </c>
      <c r="F2103" s="50" t="s">
        <v>29</v>
      </c>
      <c r="G2103" s="50" t="s">
        <v>29</v>
      </c>
      <c r="H2103" s="50" t="s">
        <v>2821</v>
      </c>
      <c r="I2103" s="58">
        <v>45239</v>
      </c>
      <c r="J2103" s="50" t="s">
        <v>2872</v>
      </c>
      <c r="K2103" s="59">
        <v>-198000</v>
      </c>
      <c r="L2103" s="50" t="s">
        <v>37</v>
      </c>
      <c r="M2103" s="51" t="s">
        <v>2747</v>
      </c>
      <c r="N2103" s="50" t="s">
        <v>29</v>
      </c>
      <c r="O2103" s="50" t="s">
        <v>32</v>
      </c>
      <c r="P2103" s="50" t="s">
        <v>32</v>
      </c>
      <c r="Q2103" s="50" t="s">
        <v>4178</v>
      </c>
      <c r="R2103" s="50" t="s">
        <v>29</v>
      </c>
      <c r="S2103" s="50" t="s">
        <v>2770</v>
      </c>
      <c r="T2103" s="50" t="s">
        <v>2637</v>
      </c>
      <c r="U2103" s="50" t="s">
        <v>30</v>
      </c>
      <c r="V2103" s="50" t="str">
        <f>VLOOKUP(A2103,Register!$D$2:$N$1317,11,0)</f>
        <v>CWIP:-New Gate Smart Weighing System</v>
      </c>
      <c r="W2103" s="50" t="s">
        <v>29</v>
      </c>
      <c r="X2103" s="50" t="s">
        <v>29</v>
      </c>
    </row>
    <row r="2104" spans="1:24" ht="14.1" customHeight="1" x14ac:dyDescent="0.25">
      <c r="A2104" s="50" t="str">
        <f t="shared" si="32"/>
        <v>9200000061-0</v>
      </c>
      <c r="B2104" s="57" t="s">
        <v>29</v>
      </c>
      <c r="C2104" s="50" t="s">
        <v>29</v>
      </c>
      <c r="D2104" s="50" t="s">
        <v>4180</v>
      </c>
      <c r="E2104" s="50" t="s">
        <v>2814</v>
      </c>
      <c r="F2104" s="50" t="s">
        <v>29</v>
      </c>
      <c r="G2104" s="50" t="s">
        <v>29</v>
      </c>
      <c r="H2104" s="50" t="s">
        <v>2821</v>
      </c>
      <c r="I2104" s="58">
        <v>45216</v>
      </c>
      <c r="J2104" s="50" t="s">
        <v>2872</v>
      </c>
      <c r="K2104" s="59">
        <v>-333000</v>
      </c>
      <c r="L2104" s="50" t="s">
        <v>37</v>
      </c>
      <c r="M2104" s="51" t="s">
        <v>2747</v>
      </c>
      <c r="N2104" s="50" t="s">
        <v>29</v>
      </c>
      <c r="O2104" s="50" t="s">
        <v>32</v>
      </c>
      <c r="P2104" s="50" t="s">
        <v>32</v>
      </c>
      <c r="Q2104" s="50" t="s">
        <v>4181</v>
      </c>
      <c r="R2104" s="50" t="s">
        <v>29</v>
      </c>
      <c r="S2104" s="50" t="s">
        <v>2770</v>
      </c>
      <c r="T2104" s="50" t="s">
        <v>2637</v>
      </c>
      <c r="U2104" s="50" t="s">
        <v>30</v>
      </c>
      <c r="V2104" s="50" t="str">
        <f>VLOOKUP(A2104,Register!$D$2:$N$1317,11,0)</f>
        <v>CWIP:-New Gate Smart Weighing System</v>
      </c>
      <c r="W2104" s="50" t="s">
        <v>29</v>
      </c>
      <c r="X2104" s="50" t="s">
        <v>29</v>
      </c>
    </row>
    <row r="2105" spans="1:24" ht="14.1" customHeight="1" x14ac:dyDescent="0.25">
      <c r="A2105" s="50" t="str">
        <f t="shared" si="32"/>
        <v>9200000061-0</v>
      </c>
      <c r="B2105" s="57" t="s">
        <v>29</v>
      </c>
      <c r="C2105" s="50" t="s">
        <v>29</v>
      </c>
      <c r="D2105" s="50" t="s">
        <v>4182</v>
      </c>
      <c r="E2105" s="50" t="s">
        <v>2814</v>
      </c>
      <c r="F2105" s="50" t="s">
        <v>29</v>
      </c>
      <c r="G2105" s="50" t="s">
        <v>29</v>
      </c>
      <c r="H2105" s="50" t="s">
        <v>2815</v>
      </c>
      <c r="I2105" s="58">
        <v>45231</v>
      </c>
      <c r="J2105" s="50" t="s">
        <v>2872</v>
      </c>
      <c r="K2105" s="59">
        <v>-1451803.28</v>
      </c>
      <c r="L2105" s="50" t="s">
        <v>37</v>
      </c>
      <c r="M2105" s="50" t="s">
        <v>2748</v>
      </c>
      <c r="N2105" s="50" t="s">
        <v>2611</v>
      </c>
      <c r="O2105" s="50" t="s">
        <v>32</v>
      </c>
      <c r="P2105" s="50" t="s">
        <v>32</v>
      </c>
      <c r="Q2105" s="50" t="s">
        <v>4183</v>
      </c>
      <c r="R2105" s="50" t="s">
        <v>29</v>
      </c>
      <c r="S2105" s="50" t="s">
        <v>2770</v>
      </c>
      <c r="T2105" s="50" t="s">
        <v>2637</v>
      </c>
      <c r="U2105" s="50" t="s">
        <v>30</v>
      </c>
      <c r="V2105" s="50" t="str">
        <f>VLOOKUP(A2105,Register!$D$2:$N$1317,11,0)</f>
        <v>CWIP:-New Gate Smart Weighing System</v>
      </c>
      <c r="W2105" s="50" t="s">
        <v>29</v>
      </c>
      <c r="X2105" s="50" t="s">
        <v>29</v>
      </c>
    </row>
    <row r="2106" spans="1:24" ht="14.1" customHeight="1" x14ac:dyDescent="0.25">
      <c r="A2106" s="50" t="str">
        <f t="shared" si="32"/>
        <v>9200000041-0</v>
      </c>
      <c r="B2106" s="57" t="s">
        <v>29</v>
      </c>
      <c r="C2106" s="50" t="s">
        <v>29</v>
      </c>
      <c r="D2106" s="50" t="s">
        <v>4184</v>
      </c>
      <c r="E2106" s="50" t="s">
        <v>2814</v>
      </c>
      <c r="F2106" s="50" t="s">
        <v>29</v>
      </c>
      <c r="G2106" s="50" t="s">
        <v>29</v>
      </c>
      <c r="H2106" s="50" t="s">
        <v>2904</v>
      </c>
      <c r="I2106" s="58">
        <v>45044</v>
      </c>
      <c r="J2106" s="50" t="s">
        <v>2816</v>
      </c>
      <c r="K2106" s="59">
        <v>12236.4</v>
      </c>
      <c r="L2106" s="50" t="s">
        <v>37</v>
      </c>
      <c r="M2106" s="51" t="s">
        <v>2747</v>
      </c>
      <c r="N2106" s="50" t="s">
        <v>29</v>
      </c>
      <c r="O2106" s="50" t="s">
        <v>32</v>
      </c>
      <c r="P2106" s="50" t="s">
        <v>32</v>
      </c>
      <c r="Q2106" s="50" t="s">
        <v>4185</v>
      </c>
      <c r="R2106" s="50" t="s">
        <v>29</v>
      </c>
      <c r="S2106" s="50" t="s">
        <v>2770</v>
      </c>
      <c r="T2106" s="50" t="s">
        <v>2383</v>
      </c>
      <c r="U2106" s="50" t="s">
        <v>30</v>
      </c>
      <c r="V2106" s="50" t="str">
        <f>VLOOKUP(A2106,Register!$D$2:$N$1317,11,0)</f>
        <v>CWIP - CURTAIN CONDENSER &amp; AIR EJECTOR</v>
      </c>
      <c r="W2106" s="50" t="s">
        <v>29</v>
      </c>
      <c r="X2106" s="50" t="s">
        <v>29</v>
      </c>
    </row>
    <row r="2107" spans="1:24" ht="14.1" customHeight="1" x14ac:dyDescent="0.25">
      <c r="A2107" s="50" t="str">
        <f t="shared" si="32"/>
        <v>9200000041-0</v>
      </c>
      <c r="B2107" s="57" t="s">
        <v>29</v>
      </c>
      <c r="C2107" s="50" t="s">
        <v>29</v>
      </c>
      <c r="D2107" s="50" t="s">
        <v>4184</v>
      </c>
      <c r="E2107" s="50" t="s">
        <v>2814</v>
      </c>
      <c r="F2107" s="50" t="s">
        <v>29</v>
      </c>
      <c r="G2107" s="50" t="s">
        <v>29</v>
      </c>
      <c r="H2107" s="50" t="s">
        <v>2904</v>
      </c>
      <c r="I2107" s="58">
        <v>45044</v>
      </c>
      <c r="J2107" s="50" t="s">
        <v>2816</v>
      </c>
      <c r="K2107" s="59">
        <v>34546.1</v>
      </c>
      <c r="L2107" s="50" t="s">
        <v>37</v>
      </c>
      <c r="M2107" s="51" t="s">
        <v>2747</v>
      </c>
      <c r="N2107" s="50" t="s">
        <v>29</v>
      </c>
      <c r="O2107" s="50" t="s">
        <v>32</v>
      </c>
      <c r="P2107" s="50" t="s">
        <v>32</v>
      </c>
      <c r="Q2107" s="50" t="s">
        <v>4185</v>
      </c>
      <c r="R2107" s="50" t="s">
        <v>29</v>
      </c>
      <c r="S2107" s="50" t="s">
        <v>2770</v>
      </c>
      <c r="T2107" s="50" t="s">
        <v>2383</v>
      </c>
      <c r="U2107" s="50" t="s">
        <v>30</v>
      </c>
      <c r="V2107" s="50" t="str">
        <f>VLOOKUP(A2107,Register!$D$2:$N$1317,11,0)</f>
        <v>CWIP - CURTAIN CONDENSER &amp; AIR EJECTOR</v>
      </c>
      <c r="W2107" s="50" t="s">
        <v>29</v>
      </c>
      <c r="X2107" s="50" t="s">
        <v>29</v>
      </c>
    </row>
    <row r="2108" spans="1:24" ht="14.1" customHeight="1" x14ac:dyDescent="0.25">
      <c r="A2108" s="50" t="str">
        <f t="shared" si="32"/>
        <v>9200000057-0</v>
      </c>
      <c r="B2108" s="57" t="s">
        <v>29</v>
      </c>
      <c r="C2108" s="50" t="s">
        <v>29</v>
      </c>
      <c r="D2108" s="50" t="s">
        <v>4186</v>
      </c>
      <c r="E2108" s="50" t="s">
        <v>2814</v>
      </c>
      <c r="F2108" s="50" t="s">
        <v>29</v>
      </c>
      <c r="G2108" s="50" t="s">
        <v>29</v>
      </c>
      <c r="H2108" s="50" t="s">
        <v>2904</v>
      </c>
      <c r="I2108" s="58">
        <v>45053</v>
      </c>
      <c r="J2108" s="50" t="s">
        <v>2816</v>
      </c>
      <c r="K2108" s="59">
        <v>6250</v>
      </c>
      <c r="L2108" s="50" t="s">
        <v>37</v>
      </c>
      <c r="M2108" s="51" t="s">
        <v>2747</v>
      </c>
      <c r="N2108" s="50" t="s">
        <v>29</v>
      </c>
      <c r="O2108" s="50" t="s">
        <v>32</v>
      </c>
      <c r="P2108" s="50" t="s">
        <v>32</v>
      </c>
      <c r="Q2108" s="50" t="s">
        <v>4187</v>
      </c>
      <c r="R2108" s="50" t="s">
        <v>29</v>
      </c>
      <c r="S2108" s="50" t="s">
        <v>2770</v>
      </c>
      <c r="T2108" s="50" t="s">
        <v>2410</v>
      </c>
      <c r="U2108" s="50" t="s">
        <v>30</v>
      </c>
      <c r="V2108" s="50" t="str">
        <f>VLOOKUP(A2108,Register!$D$2:$N$1317,11,0)</f>
        <v>CWIP- NEW JUICE CLARIFIER 42' DIA(DORR)</v>
      </c>
      <c r="W2108" s="50" t="s">
        <v>29</v>
      </c>
      <c r="X2108" s="50" t="s">
        <v>29</v>
      </c>
    </row>
    <row r="2109" spans="1:24" ht="14.1" customHeight="1" x14ac:dyDescent="0.25">
      <c r="A2109" s="50" t="str">
        <f t="shared" si="32"/>
        <v>9200000057-0</v>
      </c>
      <c r="B2109" s="57" t="s">
        <v>29</v>
      </c>
      <c r="C2109" s="50" t="s">
        <v>29</v>
      </c>
      <c r="D2109" s="50" t="s">
        <v>4188</v>
      </c>
      <c r="E2109" s="50" t="s">
        <v>2814</v>
      </c>
      <c r="F2109" s="50" t="s">
        <v>29</v>
      </c>
      <c r="G2109" s="50" t="s">
        <v>29</v>
      </c>
      <c r="H2109" s="50" t="s">
        <v>2904</v>
      </c>
      <c r="I2109" s="58">
        <v>45056</v>
      </c>
      <c r="J2109" s="50" t="s">
        <v>2816</v>
      </c>
      <c r="K2109" s="59">
        <v>5000</v>
      </c>
      <c r="L2109" s="50" t="s">
        <v>37</v>
      </c>
      <c r="M2109" s="51" t="s">
        <v>2747</v>
      </c>
      <c r="N2109" s="50" t="s">
        <v>29</v>
      </c>
      <c r="O2109" s="50" t="s">
        <v>32</v>
      </c>
      <c r="P2109" s="50" t="s">
        <v>32</v>
      </c>
      <c r="Q2109" s="50" t="s">
        <v>4187</v>
      </c>
      <c r="R2109" s="50" t="s">
        <v>29</v>
      </c>
      <c r="S2109" s="50" t="s">
        <v>2770</v>
      </c>
      <c r="T2109" s="50" t="s">
        <v>2410</v>
      </c>
      <c r="U2109" s="50" t="s">
        <v>30</v>
      </c>
      <c r="V2109" s="50" t="str">
        <f>VLOOKUP(A2109,Register!$D$2:$N$1317,11,0)</f>
        <v>CWIP- NEW JUICE CLARIFIER 42' DIA(DORR)</v>
      </c>
      <c r="W2109" s="50" t="s">
        <v>29</v>
      </c>
      <c r="X2109" s="50" t="s">
        <v>29</v>
      </c>
    </row>
    <row r="2110" spans="1:24" ht="14.1" customHeight="1" x14ac:dyDescent="0.25">
      <c r="A2110" s="50" t="str">
        <f t="shared" si="32"/>
        <v>9200000041-0</v>
      </c>
      <c r="B2110" s="57" t="s">
        <v>29</v>
      </c>
      <c r="C2110" s="50" t="s">
        <v>29</v>
      </c>
      <c r="D2110" s="50" t="s">
        <v>4189</v>
      </c>
      <c r="E2110" s="50" t="s">
        <v>2814</v>
      </c>
      <c r="F2110" s="50" t="s">
        <v>29</v>
      </c>
      <c r="G2110" s="50" t="s">
        <v>29</v>
      </c>
      <c r="H2110" s="50" t="s">
        <v>2904</v>
      </c>
      <c r="I2110" s="58">
        <v>45056</v>
      </c>
      <c r="J2110" s="50" t="s">
        <v>2816</v>
      </c>
      <c r="K2110" s="59">
        <v>60915.09</v>
      </c>
      <c r="L2110" s="50" t="s">
        <v>37</v>
      </c>
      <c r="M2110" s="51" t="s">
        <v>2747</v>
      </c>
      <c r="N2110" s="50" t="s">
        <v>29</v>
      </c>
      <c r="O2110" s="50" t="s">
        <v>32</v>
      </c>
      <c r="P2110" s="50" t="s">
        <v>32</v>
      </c>
      <c r="Q2110" s="50" t="s">
        <v>4185</v>
      </c>
      <c r="R2110" s="50" t="s">
        <v>29</v>
      </c>
      <c r="S2110" s="50" t="s">
        <v>2770</v>
      </c>
      <c r="T2110" s="50" t="s">
        <v>2383</v>
      </c>
      <c r="U2110" s="50" t="s">
        <v>30</v>
      </c>
      <c r="V2110" s="50" t="str">
        <f>VLOOKUP(A2110,Register!$D$2:$N$1317,11,0)</f>
        <v>CWIP - CURTAIN CONDENSER &amp; AIR EJECTOR</v>
      </c>
      <c r="W2110" s="50" t="s">
        <v>29</v>
      </c>
      <c r="X2110" s="50" t="s">
        <v>29</v>
      </c>
    </row>
    <row r="2111" spans="1:24" ht="14.1" customHeight="1" x14ac:dyDescent="0.25">
      <c r="A2111" s="50" t="str">
        <f t="shared" si="32"/>
        <v>9200000057-0</v>
      </c>
      <c r="B2111" s="57" t="s">
        <v>29</v>
      </c>
      <c r="C2111" s="50" t="s">
        <v>29</v>
      </c>
      <c r="D2111" s="50" t="s">
        <v>4190</v>
      </c>
      <c r="E2111" s="50" t="s">
        <v>2814</v>
      </c>
      <c r="F2111" s="50" t="s">
        <v>29</v>
      </c>
      <c r="G2111" s="50" t="s">
        <v>29</v>
      </c>
      <c r="H2111" s="50" t="s">
        <v>2904</v>
      </c>
      <c r="I2111" s="58">
        <v>45056</v>
      </c>
      <c r="J2111" s="50" t="s">
        <v>2816</v>
      </c>
      <c r="K2111" s="59">
        <v>65000</v>
      </c>
      <c r="L2111" s="50" t="s">
        <v>37</v>
      </c>
      <c r="M2111" s="51" t="s">
        <v>2747</v>
      </c>
      <c r="N2111" s="50" t="s">
        <v>29</v>
      </c>
      <c r="O2111" s="50" t="s">
        <v>32</v>
      </c>
      <c r="P2111" s="50" t="s">
        <v>32</v>
      </c>
      <c r="Q2111" s="50" t="s">
        <v>2988</v>
      </c>
      <c r="R2111" s="50" t="s">
        <v>29</v>
      </c>
      <c r="S2111" s="50" t="s">
        <v>2770</v>
      </c>
      <c r="T2111" s="50" t="s">
        <v>2410</v>
      </c>
      <c r="U2111" s="50" t="s">
        <v>30</v>
      </c>
      <c r="V2111" s="50" t="str">
        <f>VLOOKUP(A2111,Register!$D$2:$N$1317,11,0)</f>
        <v>CWIP- NEW JUICE CLARIFIER 42' DIA(DORR)</v>
      </c>
      <c r="W2111" s="50" t="s">
        <v>29</v>
      </c>
      <c r="X2111" s="50" t="s">
        <v>29</v>
      </c>
    </row>
    <row r="2112" spans="1:24" ht="14.1" customHeight="1" x14ac:dyDescent="0.25">
      <c r="A2112" s="50" t="str">
        <f t="shared" si="32"/>
        <v>9200000057-0</v>
      </c>
      <c r="B2112" s="57" t="s">
        <v>29</v>
      </c>
      <c r="C2112" s="50" t="s">
        <v>29</v>
      </c>
      <c r="D2112" s="50" t="s">
        <v>4191</v>
      </c>
      <c r="E2112" s="50" t="s">
        <v>2814</v>
      </c>
      <c r="F2112" s="50" t="s">
        <v>29</v>
      </c>
      <c r="G2112" s="50" t="s">
        <v>29</v>
      </c>
      <c r="H2112" s="50" t="s">
        <v>2904</v>
      </c>
      <c r="I2112" s="58">
        <v>45057</v>
      </c>
      <c r="J2112" s="50" t="s">
        <v>2816</v>
      </c>
      <c r="K2112" s="59">
        <v>12000</v>
      </c>
      <c r="L2112" s="50" t="s">
        <v>37</v>
      </c>
      <c r="M2112" s="51" t="s">
        <v>2747</v>
      </c>
      <c r="N2112" s="50" t="s">
        <v>29</v>
      </c>
      <c r="O2112" s="50" t="s">
        <v>32</v>
      </c>
      <c r="P2112" s="50" t="s">
        <v>32</v>
      </c>
      <c r="Q2112" s="50" t="s">
        <v>2990</v>
      </c>
      <c r="R2112" s="50" t="s">
        <v>29</v>
      </c>
      <c r="S2112" s="50" t="s">
        <v>2770</v>
      </c>
      <c r="T2112" s="50" t="s">
        <v>2410</v>
      </c>
      <c r="U2112" s="50" t="s">
        <v>30</v>
      </c>
      <c r="V2112" s="50" t="str">
        <f>VLOOKUP(A2112,Register!$D$2:$N$1317,11,0)</f>
        <v>CWIP- NEW JUICE CLARIFIER 42' DIA(DORR)</v>
      </c>
      <c r="W2112" s="50" t="s">
        <v>29</v>
      </c>
      <c r="X2112" s="50" t="s">
        <v>29</v>
      </c>
    </row>
    <row r="2113" spans="1:24" ht="14.1" customHeight="1" x14ac:dyDescent="0.25">
      <c r="A2113" s="50" t="str">
        <f t="shared" si="32"/>
        <v>9200000039-0</v>
      </c>
      <c r="B2113" s="57" t="s">
        <v>29</v>
      </c>
      <c r="C2113" s="50" t="s">
        <v>29</v>
      </c>
      <c r="D2113" s="50" t="s">
        <v>4192</v>
      </c>
      <c r="E2113" s="50" t="s">
        <v>2814</v>
      </c>
      <c r="F2113" s="50" t="s">
        <v>29</v>
      </c>
      <c r="G2113" s="50" t="s">
        <v>29</v>
      </c>
      <c r="H2113" s="50" t="s">
        <v>2904</v>
      </c>
      <c r="I2113" s="58">
        <v>45057</v>
      </c>
      <c r="J2113" s="50" t="s">
        <v>2816</v>
      </c>
      <c r="K2113" s="59">
        <v>425</v>
      </c>
      <c r="L2113" s="50" t="s">
        <v>37</v>
      </c>
      <c r="M2113" s="51" t="s">
        <v>2747</v>
      </c>
      <c r="N2113" s="50" t="s">
        <v>29</v>
      </c>
      <c r="O2113" s="50" t="s">
        <v>32</v>
      </c>
      <c r="P2113" s="50" t="s">
        <v>32</v>
      </c>
      <c r="Q2113" s="50" t="s">
        <v>2937</v>
      </c>
      <c r="R2113" s="50" t="s">
        <v>29</v>
      </c>
      <c r="S2113" s="50" t="s">
        <v>2770</v>
      </c>
      <c r="T2113" s="50" t="s">
        <v>2379</v>
      </c>
      <c r="U2113" s="50" t="s">
        <v>30</v>
      </c>
      <c r="V2113" s="50" t="str">
        <f>VLOOKUP(A2113,Register!$D$2:$N$1317,11,0)</f>
        <v>CWIP - NEW SPRAY POND</v>
      </c>
      <c r="W2113" s="50" t="s">
        <v>29</v>
      </c>
      <c r="X2113" s="50" t="s">
        <v>29</v>
      </c>
    </row>
    <row r="2114" spans="1:24" ht="14.1" customHeight="1" x14ac:dyDescent="0.25">
      <c r="A2114" s="50" t="str">
        <f t="shared" si="32"/>
        <v>9200000057-0</v>
      </c>
      <c r="B2114" s="57" t="s">
        <v>29</v>
      </c>
      <c r="C2114" s="50" t="s">
        <v>29</v>
      </c>
      <c r="D2114" s="50" t="s">
        <v>4193</v>
      </c>
      <c r="E2114" s="50" t="s">
        <v>2814</v>
      </c>
      <c r="F2114" s="50" t="s">
        <v>29</v>
      </c>
      <c r="G2114" s="50" t="s">
        <v>29</v>
      </c>
      <c r="H2114" s="50" t="s">
        <v>2904</v>
      </c>
      <c r="I2114" s="58">
        <v>45058</v>
      </c>
      <c r="J2114" s="50" t="s">
        <v>2816</v>
      </c>
      <c r="K2114" s="59">
        <v>12000</v>
      </c>
      <c r="L2114" s="50" t="s">
        <v>37</v>
      </c>
      <c r="M2114" s="51" t="s">
        <v>2747</v>
      </c>
      <c r="N2114" s="50" t="s">
        <v>29</v>
      </c>
      <c r="O2114" s="50" t="s">
        <v>32</v>
      </c>
      <c r="P2114" s="50" t="s">
        <v>32</v>
      </c>
      <c r="Q2114" s="50" t="s">
        <v>4194</v>
      </c>
      <c r="R2114" s="50" t="s">
        <v>29</v>
      </c>
      <c r="S2114" s="50" t="s">
        <v>2770</v>
      </c>
      <c r="T2114" s="50" t="s">
        <v>2410</v>
      </c>
      <c r="U2114" s="50" t="s">
        <v>30</v>
      </c>
      <c r="V2114" s="50" t="str">
        <f>VLOOKUP(A2114,Register!$D$2:$N$1317,11,0)</f>
        <v>CWIP- NEW JUICE CLARIFIER 42' DIA(DORR)</v>
      </c>
      <c r="W2114" s="50" t="s">
        <v>29</v>
      </c>
      <c r="X2114" s="50" t="s">
        <v>29</v>
      </c>
    </row>
    <row r="2115" spans="1:24" ht="14.1" customHeight="1" x14ac:dyDescent="0.25">
      <c r="A2115" s="50" t="str">
        <f t="shared" ref="A2115:A2178" si="33">CONCATENATE(T2115,"-",U2115)</f>
        <v>9200000057-0</v>
      </c>
      <c r="B2115" s="57" t="s">
        <v>29</v>
      </c>
      <c r="C2115" s="50" t="s">
        <v>29</v>
      </c>
      <c r="D2115" s="50" t="s">
        <v>4195</v>
      </c>
      <c r="E2115" s="50" t="s">
        <v>2814</v>
      </c>
      <c r="F2115" s="50" t="s">
        <v>29</v>
      </c>
      <c r="G2115" s="50" t="s">
        <v>29</v>
      </c>
      <c r="H2115" s="50" t="s">
        <v>2904</v>
      </c>
      <c r="I2115" s="58">
        <v>45058</v>
      </c>
      <c r="J2115" s="50" t="s">
        <v>2816</v>
      </c>
      <c r="K2115" s="59">
        <v>21367.22</v>
      </c>
      <c r="L2115" s="50" t="s">
        <v>37</v>
      </c>
      <c r="M2115" s="51" t="s">
        <v>2747</v>
      </c>
      <c r="N2115" s="50" t="s">
        <v>29</v>
      </c>
      <c r="O2115" s="50" t="s">
        <v>32</v>
      </c>
      <c r="P2115" s="50" t="s">
        <v>32</v>
      </c>
      <c r="Q2115" s="50" t="s">
        <v>2911</v>
      </c>
      <c r="R2115" s="50" t="s">
        <v>29</v>
      </c>
      <c r="S2115" s="50" t="s">
        <v>2770</v>
      </c>
      <c r="T2115" s="50" t="s">
        <v>2410</v>
      </c>
      <c r="U2115" s="50" t="s">
        <v>30</v>
      </c>
      <c r="V2115" s="50" t="str">
        <f>VLOOKUP(A2115,Register!$D$2:$N$1317,11,0)</f>
        <v>CWIP- NEW JUICE CLARIFIER 42' DIA(DORR)</v>
      </c>
      <c r="W2115" s="50" t="s">
        <v>29</v>
      </c>
      <c r="X2115" s="50" t="s">
        <v>29</v>
      </c>
    </row>
    <row r="2116" spans="1:24" ht="14.1" customHeight="1" x14ac:dyDescent="0.25">
      <c r="A2116" s="50" t="str">
        <f t="shared" si="33"/>
        <v>9200000057-0</v>
      </c>
      <c r="B2116" s="57" t="s">
        <v>29</v>
      </c>
      <c r="C2116" s="50" t="s">
        <v>29</v>
      </c>
      <c r="D2116" s="50" t="s">
        <v>4195</v>
      </c>
      <c r="E2116" s="50" t="s">
        <v>2814</v>
      </c>
      <c r="F2116" s="50" t="s">
        <v>29</v>
      </c>
      <c r="G2116" s="50" t="s">
        <v>29</v>
      </c>
      <c r="H2116" s="50" t="s">
        <v>2904</v>
      </c>
      <c r="I2116" s="58">
        <v>45058</v>
      </c>
      <c r="J2116" s="50" t="s">
        <v>2816</v>
      </c>
      <c r="K2116" s="59">
        <v>20563.169999999998</v>
      </c>
      <c r="L2116" s="50" t="s">
        <v>37</v>
      </c>
      <c r="M2116" s="51" t="s">
        <v>2747</v>
      </c>
      <c r="N2116" s="50" t="s">
        <v>29</v>
      </c>
      <c r="O2116" s="50" t="s">
        <v>32</v>
      </c>
      <c r="P2116" s="50" t="s">
        <v>32</v>
      </c>
      <c r="Q2116" s="50" t="s">
        <v>2911</v>
      </c>
      <c r="R2116" s="50" t="s">
        <v>29</v>
      </c>
      <c r="S2116" s="50" t="s">
        <v>2770</v>
      </c>
      <c r="T2116" s="50" t="s">
        <v>2410</v>
      </c>
      <c r="U2116" s="50" t="s">
        <v>30</v>
      </c>
      <c r="V2116" s="50" t="str">
        <f>VLOOKUP(A2116,Register!$D$2:$N$1317,11,0)</f>
        <v>CWIP- NEW JUICE CLARIFIER 42' DIA(DORR)</v>
      </c>
      <c r="W2116" s="50" t="s">
        <v>29</v>
      </c>
      <c r="X2116" s="50" t="s">
        <v>29</v>
      </c>
    </row>
    <row r="2117" spans="1:24" ht="14.1" customHeight="1" x14ac:dyDescent="0.25">
      <c r="A2117" s="50" t="str">
        <f t="shared" si="33"/>
        <v>9200000057-0</v>
      </c>
      <c r="B2117" s="57" t="s">
        <v>29</v>
      </c>
      <c r="C2117" s="50" t="s">
        <v>29</v>
      </c>
      <c r="D2117" s="50" t="s">
        <v>4196</v>
      </c>
      <c r="E2117" s="50" t="s">
        <v>2814</v>
      </c>
      <c r="F2117" s="50" t="s">
        <v>29</v>
      </c>
      <c r="G2117" s="50" t="s">
        <v>29</v>
      </c>
      <c r="H2117" s="50" t="s">
        <v>2904</v>
      </c>
      <c r="I2117" s="58">
        <v>45059</v>
      </c>
      <c r="J2117" s="50" t="s">
        <v>2816</v>
      </c>
      <c r="K2117" s="59">
        <v>6250</v>
      </c>
      <c r="L2117" s="50" t="s">
        <v>37</v>
      </c>
      <c r="M2117" s="51" t="s">
        <v>2747</v>
      </c>
      <c r="N2117" s="50" t="s">
        <v>29</v>
      </c>
      <c r="O2117" s="50" t="s">
        <v>32</v>
      </c>
      <c r="P2117" s="50" t="s">
        <v>32</v>
      </c>
      <c r="Q2117" s="50" t="s">
        <v>4197</v>
      </c>
      <c r="R2117" s="50" t="s">
        <v>29</v>
      </c>
      <c r="S2117" s="50" t="s">
        <v>2770</v>
      </c>
      <c r="T2117" s="50" t="s">
        <v>2410</v>
      </c>
      <c r="U2117" s="50" t="s">
        <v>30</v>
      </c>
      <c r="V2117" s="50" t="str">
        <f>VLOOKUP(A2117,Register!$D$2:$N$1317,11,0)</f>
        <v>CWIP- NEW JUICE CLARIFIER 42' DIA(DORR)</v>
      </c>
      <c r="W2117" s="50" t="s">
        <v>29</v>
      </c>
      <c r="X2117" s="50" t="s">
        <v>29</v>
      </c>
    </row>
    <row r="2118" spans="1:24" ht="14.1" customHeight="1" x14ac:dyDescent="0.25">
      <c r="A2118" s="50" t="str">
        <f t="shared" si="33"/>
        <v>9200000057-0</v>
      </c>
      <c r="B2118" s="57" t="s">
        <v>29</v>
      </c>
      <c r="C2118" s="50" t="s">
        <v>29</v>
      </c>
      <c r="D2118" s="50" t="s">
        <v>4198</v>
      </c>
      <c r="E2118" s="50" t="s">
        <v>2814</v>
      </c>
      <c r="F2118" s="50" t="s">
        <v>29</v>
      </c>
      <c r="G2118" s="50" t="s">
        <v>29</v>
      </c>
      <c r="H2118" s="50" t="s">
        <v>2904</v>
      </c>
      <c r="I2118" s="58">
        <v>45060</v>
      </c>
      <c r="J2118" s="50" t="s">
        <v>2816</v>
      </c>
      <c r="K2118" s="59">
        <v>20000</v>
      </c>
      <c r="L2118" s="50" t="s">
        <v>37</v>
      </c>
      <c r="M2118" s="51" t="s">
        <v>2747</v>
      </c>
      <c r="N2118" s="50" t="s">
        <v>29</v>
      </c>
      <c r="O2118" s="50" t="s">
        <v>32</v>
      </c>
      <c r="P2118" s="50" t="s">
        <v>32</v>
      </c>
      <c r="Q2118" s="50" t="s">
        <v>2998</v>
      </c>
      <c r="R2118" s="50" t="s">
        <v>29</v>
      </c>
      <c r="S2118" s="50" t="s">
        <v>2770</v>
      </c>
      <c r="T2118" s="50" t="s">
        <v>2410</v>
      </c>
      <c r="U2118" s="50" t="s">
        <v>30</v>
      </c>
      <c r="V2118" s="50" t="str">
        <f>VLOOKUP(A2118,Register!$D$2:$N$1317,11,0)</f>
        <v>CWIP- NEW JUICE CLARIFIER 42' DIA(DORR)</v>
      </c>
      <c r="W2118" s="50" t="s">
        <v>29</v>
      </c>
      <c r="X2118" s="50" t="s">
        <v>29</v>
      </c>
    </row>
    <row r="2119" spans="1:24" ht="14.1" customHeight="1" x14ac:dyDescent="0.25">
      <c r="A2119" s="50" t="str">
        <f t="shared" si="33"/>
        <v>9200000057-0</v>
      </c>
      <c r="B2119" s="57" t="s">
        <v>29</v>
      </c>
      <c r="C2119" s="50" t="s">
        <v>29</v>
      </c>
      <c r="D2119" s="50" t="s">
        <v>4199</v>
      </c>
      <c r="E2119" s="50" t="s">
        <v>2814</v>
      </c>
      <c r="F2119" s="50" t="s">
        <v>29</v>
      </c>
      <c r="G2119" s="50" t="s">
        <v>29</v>
      </c>
      <c r="H2119" s="50" t="s">
        <v>2904</v>
      </c>
      <c r="I2119" s="58">
        <v>45062</v>
      </c>
      <c r="J2119" s="50" t="s">
        <v>2816</v>
      </c>
      <c r="K2119" s="59">
        <v>7500</v>
      </c>
      <c r="L2119" s="50" t="s">
        <v>37</v>
      </c>
      <c r="M2119" s="51" t="s">
        <v>2747</v>
      </c>
      <c r="N2119" s="50" t="s">
        <v>29</v>
      </c>
      <c r="O2119" s="50" t="s">
        <v>32</v>
      </c>
      <c r="P2119" s="50" t="s">
        <v>32</v>
      </c>
      <c r="Q2119" s="50" t="s">
        <v>3004</v>
      </c>
      <c r="R2119" s="50" t="s">
        <v>29</v>
      </c>
      <c r="S2119" s="50" t="s">
        <v>2770</v>
      </c>
      <c r="T2119" s="50" t="s">
        <v>2410</v>
      </c>
      <c r="U2119" s="50" t="s">
        <v>30</v>
      </c>
      <c r="V2119" s="50" t="str">
        <f>VLOOKUP(A2119,Register!$D$2:$N$1317,11,0)</f>
        <v>CWIP- NEW JUICE CLARIFIER 42' DIA(DORR)</v>
      </c>
      <c r="W2119" s="50" t="s">
        <v>29</v>
      </c>
      <c r="X2119" s="50" t="s">
        <v>29</v>
      </c>
    </row>
    <row r="2120" spans="1:24" ht="14.1" customHeight="1" x14ac:dyDescent="0.25">
      <c r="A2120" s="50" t="str">
        <f t="shared" si="33"/>
        <v>9200000057-0</v>
      </c>
      <c r="B2120" s="57" t="s">
        <v>29</v>
      </c>
      <c r="C2120" s="50" t="s">
        <v>29</v>
      </c>
      <c r="D2120" s="50" t="s">
        <v>4200</v>
      </c>
      <c r="E2120" s="50" t="s">
        <v>2814</v>
      </c>
      <c r="F2120" s="50" t="s">
        <v>29</v>
      </c>
      <c r="G2120" s="50" t="s">
        <v>29</v>
      </c>
      <c r="H2120" s="50" t="s">
        <v>2904</v>
      </c>
      <c r="I2120" s="58">
        <v>45062</v>
      </c>
      <c r="J2120" s="50" t="s">
        <v>2816</v>
      </c>
      <c r="K2120" s="59">
        <v>1357.27</v>
      </c>
      <c r="L2120" s="50" t="s">
        <v>37</v>
      </c>
      <c r="M2120" s="51" t="s">
        <v>2747</v>
      </c>
      <c r="N2120" s="50" t="s">
        <v>29</v>
      </c>
      <c r="O2120" s="50" t="s">
        <v>32</v>
      </c>
      <c r="P2120" s="50" t="s">
        <v>32</v>
      </c>
      <c r="Q2120" s="50" t="s">
        <v>2998</v>
      </c>
      <c r="R2120" s="50" t="s">
        <v>29</v>
      </c>
      <c r="S2120" s="50" t="s">
        <v>2770</v>
      </c>
      <c r="T2120" s="50" t="s">
        <v>2410</v>
      </c>
      <c r="U2120" s="50" t="s">
        <v>30</v>
      </c>
      <c r="V2120" s="50" t="str">
        <f>VLOOKUP(A2120,Register!$D$2:$N$1317,11,0)</f>
        <v>CWIP- NEW JUICE CLARIFIER 42' DIA(DORR)</v>
      </c>
      <c r="W2120" s="50" t="s">
        <v>29</v>
      </c>
      <c r="X2120" s="50" t="s">
        <v>29</v>
      </c>
    </row>
    <row r="2121" spans="1:24" ht="14.1" customHeight="1" x14ac:dyDescent="0.25">
      <c r="A2121" s="50" t="str">
        <f t="shared" si="33"/>
        <v>9200000057-0</v>
      </c>
      <c r="B2121" s="57" t="s">
        <v>29</v>
      </c>
      <c r="C2121" s="50" t="s">
        <v>29</v>
      </c>
      <c r="D2121" s="50" t="s">
        <v>4201</v>
      </c>
      <c r="E2121" s="50" t="s">
        <v>2814</v>
      </c>
      <c r="F2121" s="50" t="s">
        <v>29</v>
      </c>
      <c r="G2121" s="50" t="s">
        <v>29</v>
      </c>
      <c r="H2121" s="50" t="s">
        <v>2904</v>
      </c>
      <c r="I2121" s="58">
        <v>45063</v>
      </c>
      <c r="J2121" s="50" t="s">
        <v>2816</v>
      </c>
      <c r="K2121" s="59">
        <v>10000</v>
      </c>
      <c r="L2121" s="50" t="s">
        <v>37</v>
      </c>
      <c r="M2121" s="51" t="s">
        <v>2747</v>
      </c>
      <c r="N2121" s="50" t="s">
        <v>29</v>
      </c>
      <c r="O2121" s="50" t="s">
        <v>32</v>
      </c>
      <c r="P2121" s="50" t="s">
        <v>32</v>
      </c>
      <c r="Q2121" s="50" t="s">
        <v>3004</v>
      </c>
      <c r="R2121" s="50" t="s">
        <v>29</v>
      </c>
      <c r="S2121" s="50" t="s">
        <v>2770</v>
      </c>
      <c r="T2121" s="50" t="s">
        <v>2410</v>
      </c>
      <c r="U2121" s="50" t="s">
        <v>30</v>
      </c>
      <c r="V2121" s="50" t="str">
        <f>VLOOKUP(A2121,Register!$D$2:$N$1317,11,0)</f>
        <v>CWIP- NEW JUICE CLARIFIER 42' DIA(DORR)</v>
      </c>
      <c r="W2121" s="50" t="s">
        <v>29</v>
      </c>
      <c r="X2121" s="50" t="s">
        <v>29</v>
      </c>
    </row>
    <row r="2122" spans="1:24" ht="14.1" customHeight="1" x14ac:dyDescent="0.25">
      <c r="A2122" s="50" t="str">
        <f t="shared" si="33"/>
        <v>9200000057-0</v>
      </c>
      <c r="B2122" s="57" t="s">
        <v>29</v>
      </c>
      <c r="C2122" s="50" t="s">
        <v>29</v>
      </c>
      <c r="D2122" s="50" t="s">
        <v>4202</v>
      </c>
      <c r="E2122" s="50" t="s">
        <v>2814</v>
      </c>
      <c r="F2122" s="50" t="s">
        <v>29</v>
      </c>
      <c r="G2122" s="50" t="s">
        <v>29</v>
      </c>
      <c r="H2122" s="50" t="s">
        <v>2904</v>
      </c>
      <c r="I2122" s="58">
        <v>45064</v>
      </c>
      <c r="J2122" s="50" t="s">
        <v>2816</v>
      </c>
      <c r="K2122" s="59">
        <v>12500</v>
      </c>
      <c r="L2122" s="50" t="s">
        <v>37</v>
      </c>
      <c r="M2122" s="51" t="s">
        <v>2747</v>
      </c>
      <c r="N2122" s="50" t="s">
        <v>29</v>
      </c>
      <c r="O2122" s="50" t="s">
        <v>32</v>
      </c>
      <c r="P2122" s="50" t="s">
        <v>32</v>
      </c>
      <c r="Q2122" s="50" t="s">
        <v>3004</v>
      </c>
      <c r="R2122" s="50" t="s">
        <v>29</v>
      </c>
      <c r="S2122" s="50" t="s">
        <v>2770</v>
      </c>
      <c r="T2122" s="50" t="s">
        <v>2410</v>
      </c>
      <c r="U2122" s="50" t="s">
        <v>30</v>
      </c>
      <c r="V2122" s="50" t="str">
        <f>VLOOKUP(A2122,Register!$D$2:$N$1317,11,0)</f>
        <v>CWIP- NEW JUICE CLARIFIER 42' DIA(DORR)</v>
      </c>
      <c r="W2122" s="50" t="s">
        <v>29</v>
      </c>
      <c r="X2122" s="50" t="s">
        <v>29</v>
      </c>
    </row>
    <row r="2123" spans="1:24" ht="14.1" customHeight="1" x14ac:dyDescent="0.25">
      <c r="A2123" s="50" t="str">
        <f t="shared" si="33"/>
        <v>9200000057-0</v>
      </c>
      <c r="B2123" s="57" t="s">
        <v>29</v>
      </c>
      <c r="C2123" s="50" t="s">
        <v>29</v>
      </c>
      <c r="D2123" s="50" t="s">
        <v>4203</v>
      </c>
      <c r="E2123" s="50" t="s">
        <v>2814</v>
      </c>
      <c r="F2123" s="50" t="s">
        <v>29</v>
      </c>
      <c r="G2123" s="50" t="s">
        <v>29</v>
      </c>
      <c r="H2123" s="50" t="s">
        <v>2904</v>
      </c>
      <c r="I2123" s="58">
        <v>45064</v>
      </c>
      <c r="J2123" s="50" t="s">
        <v>2816</v>
      </c>
      <c r="K2123" s="59">
        <v>123722.53</v>
      </c>
      <c r="L2123" s="50" t="s">
        <v>37</v>
      </c>
      <c r="M2123" s="51" t="s">
        <v>2747</v>
      </c>
      <c r="N2123" s="50" t="s">
        <v>29</v>
      </c>
      <c r="O2123" s="50" t="s">
        <v>32</v>
      </c>
      <c r="P2123" s="50" t="s">
        <v>32</v>
      </c>
      <c r="Q2123" s="50" t="s">
        <v>2998</v>
      </c>
      <c r="R2123" s="50" t="s">
        <v>29</v>
      </c>
      <c r="S2123" s="50" t="s">
        <v>2770</v>
      </c>
      <c r="T2123" s="50" t="s">
        <v>2410</v>
      </c>
      <c r="U2123" s="50" t="s">
        <v>30</v>
      </c>
      <c r="V2123" s="50" t="str">
        <f>VLOOKUP(A2123,Register!$D$2:$N$1317,11,0)</f>
        <v>CWIP- NEW JUICE CLARIFIER 42' DIA(DORR)</v>
      </c>
      <c r="W2123" s="50" t="s">
        <v>29</v>
      </c>
      <c r="X2123" s="50" t="s">
        <v>29</v>
      </c>
    </row>
    <row r="2124" spans="1:24" ht="14.1" customHeight="1" x14ac:dyDescent="0.25">
      <c r="A2124" s="50" t="str">
        <f t="shared" si="33"/>
        <v>9200000057-0</v>
      </c>
      <c r="B2124" s="57" t="s">
        <v>29</v>
      </c>
      <c r="C2124" s="50" t="s">
        <v>29</v>
      </c>
      <c r="D2124" s="50" t="s">
        <v>4204</v>
      </c>
      <c r="E2124" s="50" t="s">
        <v>2814</v>
      </c>
      <c r="F2124" s="50" t="s">
        <v>29</v>
      </c>
      <c r="G2124" s="50" t="s">
        <v>29</v>
      </c>
      <c r="H2124" s="50" t="s">
        <v>2904</v>
      </c>
      <c r="I2124" s="58">
        <v>45068</v>
      </c>
      <c r="J2124" s="50" t="s">
        <v>2816</v>
      </c>
      <c r="K2124" s="59">
        <v>100000</v>
      </c>
      <c r="L2124" s="50" t="s">
        <v>37</v>
      </c>
      <c r="M2124" s="51" t="s">
        <v>2747</v>
      </c>
      <c r="N2124" s="50" t="s">
        <v>29</v>
      </c>
      <c r="O2124" s="50" t="s">
        <v>32</v>
      </c>
      <c r="P2124" s="50" t="s">
        <v>32</v>
      </c>
      <c r="Q2124" s="50" t="s">
        <v>2998</v>
      </c>
      <c r="R2124" s="50" t="s">
        <v>29</v>
      </c>
      <c r="S2124" s="50" t="s">
        <v>2770</v>
      </c>
      <c r="T2124" s="50" t="s">
        <v>2410</v>
      </c>
      <c r="U2124" s="50" t="s">
        <v>30</v>
      </c>
      <c r="V2124" s="50" t="str">
        <f>VLOOKUP(A2124,Register!$D$2:$N$1317,11,0)</f>
        <v>CWIP- NEW JUICE CLARIFIER 42' DIA(DORR)</v>
      </c>
      <c r="W2124" s="50" t="s">
        <v>29</v>
      </c>
      <c r="X2124" s="50" t="s">
        <v>29</v>
      </c>
    </row>
    <row r="2125" spans="1:24" ht="14.1" customHeight="1" x14ac:dyDescent="0.25">
      <c r="A2125" s="50" t="str">
        <f t="shared" si="33"/>
        <v>9200000057-0</v>
      </c>
      <c r="B2125" s="57" t="s">
        <v>29</v>
      </c>
      <c r="C2125" s="50" t="s">
        <v>29</v>
      </c>
      <c r="D2125" s="50" t="s">
        <v>4205</v>
      </c>
      <c r="E2125" s="50" t="s">
        <v>2814</v>
      </c>
      <c r="F2125" s="50" t="s">
        <v>29</v>
      </c>
      <c r="G2125" s="50" t="s">
        <v>29</v>
      </c>
      <c r="H2125" s="50" t="s">
        <v>2904</v>
      </c>
      <c r="I2125" s="58">
        <v>45071</v>
      </c>
      <c r="J2125" s="50" t="s">
        <v>2816</v>
      </c>
      <c r="K2125" s="59">
        <v>10000</v>
      </c>
      <c r="L2125" s="50" t="s">
        <v>37</v>
      </c>
      <c r="M2125" s="51" t="s">
        <v>2747</v>
      </c>
      <c r="N2125" s="50" t="s">
        <v>29</v>
      </c>
      <c r="O2125" s="50" t="s">
        <v>32</v>
      </c>
      <c r="P2125" s="50" t="s">
        <v>32</v>
      </c>
      <c r="Q2125" s="50" t="s">
        <v>3017</v>
      </c>
      <c r="R2125" s="50" t="s">
        <v>29</v>
      </c>
      <c r="S2125" s="50" t="s">
        <v>2770</v>
      </c>
      <c r="T2125" s="50" t="s">
        <v>2410</v>
      </c>
      <c r="U2125" s="50" t="s">
        <v>30</v>
      </c>
      <c r="V2125" s="50" t="str">
        <f>VLOOKUP(A2125,Register!$D$2:$N$1317,11,0)</f>
        <v>CWIP- NEW JUICE CLARIFIER 42' DIA(DORR)</v>
      </c>
      <c r="W2125" s="50" t="s">
        <v>29</v>
      </c>
      <c r="X2125" s="50" t="s">
        <v>29</v>
      </c>
    </row>
    <row r="2126" spans="1:24" ht="14.1" customHeight="1" x14ac:dyDescent="0.25">
      <c r="A2126" s="50" t="str">
        <f t="shared" si="33"/>
        <v>9200000057-0</v>
      </c>
      <c r="B2126" s="57" t="s">
        <v>29</v>
      </c>
      <c r="C2126" s="50" t="s">
        <v>29</v>
      </c>
      <c r="D2126" s="50" t="s">
        <v>4206</v>
      </c>
      <c r="E2126" s="50" t="s">
        <v>2814</v>
      </c>
      <c r="F2126" s="50" t="s">
        <v>29</v>
      </c>
      <c r="G2126" s="50" t="s">
        <v>29</v>
      </c>
      <c r="H2126" s="50" t="s">
        <v>2904</v>
      </c>
      <c r="I2126" s="58">
        <v>45071</v>
      </c>
      <c r="J2126" s="50" t="s">
        <v>2816</v>
      </c>
      <c r="K2126" s="59">
        <v>6250</v>
      </c>
      <c r="L2126" s="50" t="s">
        <v>37</v>
      </c>
      <c r="M2126" s="51" t="s">
        <v>2747</v>
      </c>
      <c r="N2126" s="50" t="s">
        <v>29</v>
      </c>
      <c r="O2126" s="50" t="s">
        <v>32</v>
      </c>
      <c r="P2126" s="50" t="s">
        <v>32</v>
      </c>
      <c r="Q2126" s="50" t="s">
        <v>3004</v>
      </c>
      <c r="R2126" s="50" t="s">
        <v>29</v>
      </c>
      <c r="S2126" s="50" t="s">
        <v>2770</v>
      </c>
      <c r="T2126" s="50" t="s">
        <v>2410</v>
      </c>
      <c r="U2126" s="50" t="s">
        <v>30</v>
      </c>
      <c r="V2126" s="50" t="str">
        <f>VLOOKUP(A2126,Register!$D$2:$N$1317,11,0)</f>
        <v>CWIP- NEW JUICE CLARIFIER 42' DIA(DORR)</v>
      </c>
      <c r="W2126" s="50" t="s">
        <v>29</v>
      </c>
      <c r="X2126" s="50" t="s">
        <v>29</v>
      </c>
    </row>
    <row r="2127" spans="1:24" ht="14.1" customHeight="1" x14ac:dyDescent="0.25">
      <c r="A2127" s="50" t="str">
        <f t="shared" si="33"/>
        <v>9200000057-0</v>
      </c>
      <c r="B2127" s="57" t="s">
        <v>29</v>
      </c>
      <c r="C2127" s="50" t="s">
        <v>29</v>
      </c>
      <c r="D2127" s="50" t="s">
        <v>4206</v>
      </c>
      <c r="E2127" s="50" t="s">
        <v>2814</v>
      </c>
      <c r="F2127" s="50" t="s">
        <v>29</v>
      </c>
      <c r="G2127" s="50" t="s">
        <v>29</v>
      </c>
      <c r="H2127" s="50" t="s">
        <v>2904</v>
      </c>
      <c r="I2127" s="58">
        <v>45071</v>
      </c>
      <c r="J2127" s="50" t="s">
        <v>2816</v>
      </c>
      <c r="K2127" s="59">
        <v>1696.58</v>
      </c>
      <c r="L2127" s="50" t="s">
        <v>37</v>
      </c>
      <c r="M2127" s="51" t="s">
        <v>2747</v>
      </c>
      <c r="N2127" s="50" t="s">
        <v>29</v>
      </c>
      <c r="O2127" s="50" t="s">
        <v>32</v>
      </c>
      <c r="P2127" s="50" t="s">
        <v>32</v>
      </c>
      <c r="Q2127" s="50" t="s">
        <v>3004</v>
      </c>
      <c r="R2127" s="50" t="s">
        <v>29</v>
      </c>
      <c r="S2127" s="50" t="s">
        <v>2770</v>
      </c>
      <c r="T2127" s="50" t="s">
        <v>2410</v>
      </c>
      <c r="U2127" s="50" t="s">
        <v>30</v>
      </c>
      <c r="V2127" s="50" t="str">
        <f>VLOOKUP(A2127,Register!$D$2:$N$1317,11,0)</f>
        <v>CWIP- NEW JUICE CLARIFIER 42' DIA(DORR)</v>
      </c>
      <c r="W2127" s="50" t="s">
        <v>29</v>
      </c>
      <c r="X2127" s="50" t="s">
        <v>29</v>
      </c>
    </row>
    <row r="2128" spans="1:24" ht="14.1" customHeight="1" x14ac:dyDescent="0.25">
      <c r="A2128" s="50" t="str">
        <f t="shared" si="33"/>
        <v>9200000057-0</v>
      </c>
      <c r="B2128" s="57" t="s">
        <v>29</v>
      </c>
      <c r="C2128" s="50" t="s">
        <v>29</v>
      </c>
      <c r="D2128" s="50" t="s">
        <v>4207</v>
      </c>
      <c r="E2128" s="50" t="s">
        <v>2814</v>
      </c>
      <c r="F2128" s="50" t="s">
        <v>29</v>
      </c>
      <c r="G2128" s="50" t="s">
        <v>29</v>
      </c>
      <c r="H2128" s="50" t="s">
        <v>2904</v>
      </c>
      <c r="I2128" s="58">
        <v>45073</v>
      </c>
      <c r="J2128" s="50" t="s">
        <v>2816</v>
      </c>
      <c r="K2128" s="59">
        <v>12500</v>
      </c>
      <c r="L2128" s="50" t="s">
        <v>37</v>
      </c>
      <c r="M2128" s="51" t="s">
        <v>2747</v>
      </c>
      <c r="N2128" s="50" t="s">
        <v>29</v>
      </c>
      <c r="O2128" s="50" t="s">
        <v>32</v>
      </c>
      <c r="P2128" s="50" t="s">
        <v>32</v>
      </c>
      <c r="Q2128" s="50" t="s">
        <v>3004</v>
      </c>
      <c r="R2128" s="50" t="s">
        <v>29</v>
      </c>
      <c r="S2128" s="50" t="s">
        <v>2770</v>
      </c>
      <c r="T2128" s="50" t="s">
        <v>2410</v>
      </c>
      <c r="U2128" s="50" t="s">
        <v>30</v>
      </c>
      <c r="V2128" s="50" t="str">
        <f>VLOOKUP(A2128,Register!$D$2:$N$1317,11,0)</f>
        <v>CWIP- NEW JUICE CLARIFIER 42' DIA(DORR)</v>
      </c>
      <c r="W2128" s="50" t="s">
        <v>29</v>
      </c>
      <c r="X2128" s="50" t="s">
        <v>29</v>
      </c>
    </row>
    <row r="2129" spans="1:24" ht="14.1" customHeight="1" x14ac:dyDescent="0.25">
      <c r="A2129" s="50" t="str">
        <f t="shared" si="33"/>
        <v>9200000057-0</v>
      </c>
      <c r="B2129" s="57" t="s">
        <v>29</v>
      </c>
      <c r="C2129" s="50" t="s">
        <v>29</v>
      </c>
      <c r="D2129" s="50" t="s">
        <v>4208</v>
      </c>
      <c r="E2129" s="50" t="s">
        <v>2814</v>
      </c>
      <c r="F2129" s="50" t="s">
        <v>29</v>
      </c>
      <c r="G2129" s="50" t="s">
        <v>29</v>
      </c>
      <c r="H2129" s="50" t="s">
        <v>2904</v>
      </c>
      <c r="I2129" s="58">
        <v>45073</v>
      </c>
      <c r="J2129" s="50" t="s">
        <v>2816</v>
      </c>
      <c r="K2129" s="59">
        <v>1357.27</v>
      </c>
      <c r="L2129" s="50" t="s">
        <v>37</v>
      </c>
      <c r="M2129" s="51" t="s">
        <v>2747</v>
      </c>
      <c r="N2129" s="50" t="s">
        <v>29</v>
      </c>
      <c r="O2129" s="50" t="s">
        <v>32</v>
      </c>
      <c r="P2129" s="50" t="s">
        <v>32</v>
      </c>
      <c r="Q2129" s="50" t="s">
        <v>4209</v>
      </c>
      <c r="R2129" s="50" t="s">
        <v>29</v>
      </c>
      <c r="S2129" s="50" t="s">
        <v>2770</v>
      </c>
      <c r="T2129" s="50" t="s">
        <v>2410</v>
      </c>
      <c r="U2129" s="50" t="s">
        <v>30</v>
      </c>
      <c r="V2129" s="50" t="str">
        <f>VLOOKUP(A2129,Register!$D$2:$N$1317,11,0)</f>
        <v>CWIP- NEW JUICE CLARIFIER 42' DIA(DORR)</v>
      </c>
      <c r="W2129" s="50" t="s">
        <v>29</v>
      </c>
      <c r="X2129" s="50" t="s">
        <v>29</v>
      </c>
    </row>
    <row r="2130" spans="1:24" ht="14.1" customHeight="1" x14ac:dyDescent="0.25">
      <c r="A2130" s="50" t="str">
        <f t="shared" si="33"/>
        <v>9200000057-0</v>
      </c>
      <c r="B2130" s="57" t="s">
        <v>29</v>
      </c>
      <c r="C2130" s="50" t="s">
        <v>29</v>
      </c>
      <c r="D2130" s="50" t="s">
        <v>4208</v>
      </c>
      <c r="E2130" s="50" t="s">
        <v>2814</v>
      </c>
      <c r="F2130" s="50" t="s">
        <v>29</v>
      </c>
      <c r="G2130" s="50" t="s">
        <v>29</v>
      </c>
      <c r="H2130" s="50" t="s">
        <v>2904</v>
      </c>
      <c r="I2130" s="58">
        <v>45073</v>
      </c>
      <c r="J2130" s="50" t="s">
        <v>2816</v>
      </c>
      <c r="K2130" s="59">
        <v>20563.169999999998</v>
      </c>
      <c r="L2130" s="50" t="s">
        <v>37</v>
      </c>
      <c r="M2130" s="51" t="s">
        <v>2747</v>
      </c>
      <c r="N2130" s="50" t="s">
        <v>29</v>
      </c>
      <c r="O2130" s="50" t="s">
        <v>32</v>
      </c>
      <c r="P2130" s="50" t="s">
        <v>32</v>
      </c>
      <c r="Q2130" s="50" t="s">
        <v>4209</v>
      </c>
      <c r="R2130" s="50" t="s">
        <v>29</v>
      </c>
      <c r="S2130" s="50" t="s">
        <v>2770</v>
      </c>
      <c r="T2130" s="50" t="s">
        <v>2410</v>
      </c>
      <c r="U2130" s="50" t="s">
        <v>30</v>
      </c>
      <c r="V2130" s="50" t="str">
        <f>VLOOKUP(A2130,Register!$D$2:$N$1317,11,0)</f>
        <v>CWIP- NEW JUICE CLARIFIER 42' DIA(DORR)</v>
      </c>
      <c r="W2130" s="50" t="s">
        <v>29</v>
      </c>
      <c r="X2130" s="50" t="s">
        <v>29</v>
      </c>
    </row>
    <row r="2131" spans="1:24" ht="14.1" customHeight="1" x14ac:dyDescent="0.25">
      <c r="A2131" s="50" t="str">
        <f t="shared" si="33"/>
        <v>9200000057-0</v>
      </c>
      <c r="B2131" s="57" t="s">
        <v>29</v>
      </c>
      <c r="C2131" s="50" t="s">
        <v>29</v>
      </c>
      <c r="D2131" s="50" t="s">
        <v>4208</v>
      </c>
      <c r="E2131" s="50" t="s">
        <v>2814</v>
      </c>
      <c r="F2131" s="50" t="s">
        <v>29</v>
      </c>
      <c r="G2131" s="50" t="s">
        <v>29</v>
      </c>
      <c r="H2131" s="50" t="s">
        <v>2904</v>
      </c>
      <c r="I2131" s="58">
        <v>45073</v>
      </c>
      <c r="J2131" s="50" t="s">
        <v>2816</v>
      </c>
      <c r="K2131" s="59">
        <v>21367.22</v>
      </c>
      <c r="L2131" s="50" t="s">
        <v>37</v>
      </c>
      <c r="M2131" s="51" t="s">
        <v>2747</v>
      </c>
      <c r="N2131" s="50" t="s">
        <v>29</v>
      </c>
      <c r="O2131" s="50" t="s">
        <v>32</v>
      </c>
      <c r="P2131" s="50" t="s">
        <v>32</v>
      </c>
      <c r="Q2131" s="50" t="s">
        <v>4209</v>
      </c>
      <c r="R2131" s="50" t="s">
        <v>29</v>
      </c>
      <c r="S2131" s="50" t="s">
        <v>2770</v>
      </c>
      <c r="T2131" s="50" t="s">
        <v>2410</v>
      </c>
      <c r="U2131" s="50" t="s">
        <v>30</v>
      </c>
      <c r="V2131" s="50" t="str">
        <f>VLOOKUP(A2131,Register!$D$2:$N$1317,11,0)</f>
        <v>CWIP- NEW JUICE CLARIFIER 42' DIA(DORR)</v>
      </c>
      <c r="W2131" s="50" t="s">
        <v>29</v>
      </c>
      <c r="X2131" s="50" t="s">
        <v>29</v>
      </c>
    </row>
    <row r="2132" spans="1:24" ht="14.1" customHeight="1" x14ac:dyDescent="0.25">
      <c r="A2132" s="50" t="str">
        <f t="shared" si="33"/>
        <v>9200000057-0</v>
      </c>
      <c r="B2132" s="57" t="s">
        <v>29</v>
      </c>
      <c r="C2132" s="50" t="s">
        <v>29</v>
      </c>
      <c r="D2132" s="50" t="s">
        <v>4210</v>
      </c>
      <c r="E2132" s="50" t="s">
        <v>2814</v>
      </c>
      <c r="F2132" s="50" t="s">
        <v>29</v>
      </c>
      <c r="G2132" s="50" t="s">
        <v>29</v>
      </c>
      <c r="H2132" s="50" t="s">
        <v>2904</v>
      </c>
      <c r="I2132" s="58">
        <v>45075</v>
      </c>
      <c r="J2132" s="50" t="s">
        <v>2816</v>
      </c>
      <c r="K2132" s="59">
        <v>11566.78</v>
      </c>
      <c r="L2132" s="50" t="s">
        <v>37</v>
      </c>
      <c r="M2132" s="51" t="s">
        <v>2747</v>
      </c>
      <c r="N2132" s="50" t="s">
        <v>29</v>
      </c>
      <c r="O2132" s="50" t="s">
        <v>32</v>
      </c>
      <c r="P2132" s="50" t="s">
        <v>32</v>
      </c>
      <c r="Q2132" s="50" t="s">
        <v>3017</v>
      </c>
      <c r="R2132" s="50" t="s">
        <v>29</v>
      </c>
      <c r="S2132" s="50" t="s">
        <v>2770</v>
      </c>
      <c r="T2132" s="50" t="s">
        <v>2410</v>
      </c>
      <c r="U2132" s="50" t="s">
        <v>30</v>
      </c>
      <c r="V2132" s="50" t="str">
        <f>VLOOKUP(A2132,Register!$D$2:$N$1317,11,0)</f>
        <v>CWIP- NEW JUICE CLARIFIER 42' DIA(DORR)</v>
      </c>
      <c r="W2132" s="50" t="s">
        <v>29</v>
      </c>
      <c r="X2132" s="50" t="s">
        <v>29</v>
      </c>
    </row>
    <row r="2133" spans="1:24" ht="14.1" customHeight="1" x14ac:dyDescent="0.25">
      <c r="A2133" s="50" t="str">
        <f t="shared" si="33"/>
        <v>9200000057-0</v>
      </c>
      <c r="B2133" s="57" t="s">
        <v>29</v>
      </c>
      <c r="C2133" s="50" t="s">
        <v>29</v>
      </c>
      <c r="D2133" s="50" t="s">
        <v>4211</v>
      </c>
      <c r="E2133" s="50" t="s">
        <v>2814</v>
      </c>
      <c r="F2133" s="50" t="s">
        <v>29</v>
      </c>
      <c r="G2133" s="50" t="s">
        <v>29</v>
      </c>
      <c r="H2133" s="50" t="s">
        <v>2904</v>
      </c>
      <c r="I2133" s="58">
        <v>45076</v>
      </c>
      <c r="J2133" s="50" t="s">
        <v>2816</v>
      </c>
      <c r="K2133" s="59">
        <v>20000</v>
      </c>
      <c r="L2133" s="50" t="s">
        <v>37</v>
      </c>
      <c r="M2133" s="51" t="s">
        <v>2747</v>
      </c>
      <c r="N2133" s="50" t="s">
        <v>29</v>
      </c>
      <c r="O2133" s="50" t="s">
        <v>32</v>
      </c>
      <c r="P2133" s="50" t="s">
        <v>32</v>
      </c>
      <c r="Q2133" s="50" t="s">
        <v>3023</v>
      </c>
      <c r="R2133" s="50" t="s">
        <v>29</v>
      </c>
      <c r="S2133" s="50" t="s">
        <v>2770</v>
      </c>
      <c r="T2133" s="50" t="s">
        <v>2410</v>
      </c>
      <c r="U2133" s="50" t="s">
        <v>30</v>
      </c>
      <c r="V2133" s="50" t="str">
        <f>VLOOKUP(A2133,Register!$D$2:$N$1317,11,0)</f>
        <v>CWIP- NEW JUICE CLARIFIER 42' DIA(DORR)</v>
      </c>
      <c r="W2133" s="50" t="s">
        <v>29</v>
      </c>
      <c r="X2133" s="50" t="s">
        <v>29</v>
      </c>
    </row>
    <row r="2134" spans="1:24" ht="14.1" customHeight="1" x14ac:dyDescent="0.25">
      <c r="A2134" s="50" t="str">
        <f t="shared" si="33"/>
        <v>9200000057-0</v>
      </c>
      <c r="B2134" s="57" t="s">
        <v>29</v>
      </c>
      <c r="C2134" s="50" t="s">
        <v>29</v>
      </c>
      <c r="D2134" s="50" t="s">
        <v>4211</v>
      </c>
      <c r="E2134" s="50" t="s">
        <v>2814</v>
      </c>
      <c r="F2134" s="50" t="s">
        <v>29</v>
      </c>
      <c r="G2134" s="50" t="s">
        <v>29</v>
      </c>
      <c r="H2134" s="50" t="s">
        <v>2904</v>
      </c>
      <c r="I2134" s="58">
        <v>45076</v>
      </c>
      <c r="J2134" s="50" t="s">
        <v>2816</v>
      </c>
      <c r="K2134" s="59">
        <v>2714.54</v>
      </c>
      <c r="L2134" s="50" t="s">
        <v>37</v>
      </c>
      <c r="M2134" s="51" t="s">
        <v>2747</v>
      </c>
      <c r="N2134" s="50" t="s">
        <v>29</v>
      </c>
      <c r="O2134" s="50" t="s">
        <v>32</v>
      </c>
      <c r="P2134" s="50" t="s">
        <v>32</v>
      </c>
      <c r="Q2134" s="50" t="s">
        <v>4212</v>
      </c>
      <c r="R2134" s="50" t="s">
        <v>29</v>
      </c>
      <c r="S2134" s="50" t="s">
        <v>2770</v>
      </c>
      <c r="T2134" s="50" t="s">
        <v>2410</v>
      </c>
      <c r="U2134" s="50" t="s">
        <v>30</v>
      </c>
      <c r="V2134" s="50" t="str">
        <f>VLOOKUP(A2134,Register!$D$2:$N$1317,11,0)</f>
        <v>CWIP- NEW JUICE CLARIFIER 42' DIA(DORR)</v>
      </c>
      <c r="W2134" s="50" t="s">
        <v>29</v>
      </c>
      <c r="X2134" s="50" t="s">
        <v>29</v>
      </c>
    </row>
    <row r="2135" spans="1:24" ht="14.1" customHeight="1" x14ac:dyDescent="0.25">
      <c r="A2135" s="50" t="str">
        <f t="shared" si="33"/>
        <v>9200000057-0</v>
      </c>
      <c r="B2135" s="57" t="s">
        <v>29</v>
      </c>
      <c r="C2135" s="50" t="s">
        <v>29</v>
      </c>
      <c r="D2135" s="50" t="s">
        <v>4213</v>
      </c>
      <c r="E2135" s="50" t="s">
        <v>2814</v>
      </c>
      <c r="F2135" s="50" t="s">
        <v>29</v>
      </c>
      <c r="G2135" s="50" t="s">
        <v>29</v>
      </c>
      <c r="H2135" s="50" t="s">
        <v>2904</v>
      </c>
      <c r="I2135" s="58">
        <v>45076</v>
      </c>
      <c r="J2135" s="50" t="s">
        <v>2816</v>
      </c>
      <c r="K2135" s="59">
        <v>6250</v>
      </c>
      <c r="L2135" s="50" t="s">
        <v>37</v>
      </c>
      <c r="M2135" s="51" t="s">
        <v>2747</v>
      </c>
      <c r="N2135" s="50" t="s">
        <v>29</v>
      </c>
      <c r="O2135" s="50" t="s">
        <v>32</v>
      </c>
      <c r="P2135" s="50" t="s">
        <v>32</v>
      </c>
      <c r="Q2135" s="50" t="s">
        <v>3004</v>
      </c>
      <c r="R2135" s="50" t="s">
        <v>29</v>
      </c>
      <c r="S2135" s="50" t="s">
        <v>2770</v>
      </c>
      <c r="T2135" s="50" t="s">
        <v>2410</v>
      </c>
      <c r="U2135" s="50" t="s">
        <v>30</v>
      </c>
      <c r="V2135" s="50" t="str">
        <f>VLOOKUP(A2135,Register!$D$2:$N$1317,11,0)</f>
        <v>CWIP- NEW JUICE CLARIFIER 42' DIA(DORR)</v>
      </c>
      <c r="W2135" s="50" t="s">
        <v>29</v>
      </c>
      <c r="X2135" s="50" t="s">
        <v>29</v>
      </c>
    </row>
    <row r="2136" spans="1:24" ht="14.1" customHeight="1" x14ac:dyDescent="0.25">
      <c r="A2136" s="50" t="str">
        <f t="shared" si="33"/>
        <v>9200000057-0</v>
      </c>
      <c r="B2136" s="57" t="s">
        <v>29</v>
      </c>
      <c r="C2136" s="50" t="s">
        <v>29</v>
      </c>
      <c r="D2136" s="50" t="s">
        <v>4214</v>
      </c>
      <c r="E2136" s="50" t="s">
        <v>2814</v>
      </c>
      <c r="F2136" s="50" t="s">
        <v>29</v>
      </c>
      <c r="G2136" s="50" t="s">
        <v>29</v>
      </c>
      <c r="H2136" s="50" t="s">
        <v>2904</v>
      </c>
      <c r="I2136" s="58">
        <v>45076</v>
      </c>
      <c r="J2136" s="50" t="s">
        <v>2816</v>
      </c>
      <c r="K2136" s="59">
        <v>10000</v>
      </c>
      <c r="L2136" s="50" t="s">
        <v>37</v>
      </c>
      <c r="M2136" s="51" t="s">
        <v>2747</v>
      </c>
      <c r="N2136" s="50" t="s">
        <v>29</v>
      </c>
      <c r="O2136" s="50" t="s">
        <v>32</v>
      </c>
      <c r="P2136" s="50" t="s">
        <v>32</v>
      </c>
      <c r="Q2136" s="50" t="s">
        <v>3017</v>
      </c>
      <c r="R2136" s="50" t="s">
        <v>29</v>
      </c>
      <c r="S2136" s="50" t="s">
        <v>2770</v>
      </c>
      <c r="T2136" s="50" t="s">
        <v>2410</v>
      </c>
      <c r="U2136" s="50" t="s">
        <v>30</v>
      </c>
      <c r="V2136" s="50" t="str">
        <f>VLOOKUP(A2136,Register!$D$2:$N$1317,11,0)</f>
        <v>CWIP- NEW JUICE CLARIFIER 42' DIA(DORR)</v>
      </c>
      <c r="W2136" s="50" t="s">
        <v>29</v>
      </c>
      <c r="X2136" s="50" t="s">
        <v>29</v>
      </c>
    </row>
    <row r="2137" spans="1:24" ht="14.1" customHeight="1" x14ac:dyDescent="0.25">
      <c r="A2137" s="50" t="str">
        <f t="shared" si="33"/>
        <v>9200000057-0</v>
      </c>
      <c r="B2137" s="57" t="s">
        <v>29</v>
      </c>
      <c r="C2137" s="50" t="s">
        <v>29</v>
      </c>
      <c r="D2137" s="50" t="s">
        <v>4215</v>
      </c>
      <c r="E2137" s="50" t="s">
        <v>2814</v>
      </c>
      <c r="F2137" s="50" t="s">
        <v>29</v>
      </c>
      <c r="G2137" s="50" t="s">
        <v>29</v>
      </c>
      <c r="H2137" s="50" t="s">
        <v>2904</v>
      </c>
      <c r="I2137" s="58">
        <v>45078</v>
      </c>
      <c r="J2137" s="50" t="s">
        <v>2816</v>
      </c>
      <c r="K2137" s="59">
        <v>10000</v>
      </c>
      <c r="L2137" s="50" t="s">
        <v>37</v>
      </c>
      <c r="M2137" s="51" t="s">
        <v>2747</v>
      </c>
      <c r="N2137" s="50" t="s">
        <v>29</v>
      </c>
      <c r="O2137" s="50" t="s">
        <v>32</v>
      </c>
      <c r="P2137" s="50" t="s">
        <v>32</v>
      </c>
      <c r="Q2137" s="50" t="s">
        <v>3004</v>
      </c>
      <c r="R2137" s="50" t="s">
        <v>29</v>
      </c>
      <c r="S2137" s="50" t="s">
        <v>2770</v>
      </c>
      <c r="T2137" s="50" t="s">
        <v>2410</v>
      </c>
      <c r="U2137" s="50" t="s">
        <v>30</v>
      </c>
      <c r="V2137" s="50" t="str">
        <f>VLOOKUP(A2137,Register!$D$2:$N$1317,11,0)</f>
        <v>CWIP- NEW JUICE CLARIFIER 42' DIA(DORR)</v>
      </c>
      <c r="W2137" s="50" t="s">
        <v>29</v>
      </c>
      <c r="X2137" s="50" t="s">
        <v>29</v>
      </c>
    </row>
    <row r="2138" spans="1:24" ht="14.1" customHeight="1" x14ac:dyDescent="0.25">
      <c r="A2138" s="50" t="str">
        <f t="shared" si="33"/>
        <v>9200000057-0</v>
      </c>
      <c r="B2138" s="57" t="s">
        <v>29</v>
      </c>
      <c r="C2138" s="50" t="s">
        <v>29</v>
      </c>
      <c r="D2138" s="50" t="s">
        <v>4216</v>
      </c>
      <c r="E2138" s="50" t="s">
        <v>2814</v>
      </c>
      <c r="F2138" s="50" t="s">
        <v>29</v>
      </c>
      <c r="G2138" s="50" t="s">
        <v>29</v>
      </c>
      <c r="H2138" s="50" t="s">
        <v>2904</v>
      </c>
      <c r="I2138" s="58">
        <v>45078</v>
      </c>
      <c r="J2138" s="50" t="s">
        <v>2816</v>
      </c>
      <c r="K2138" s="59">
        <v>20000</v>
      </c>
      <c r="L2138" s="50" t="s">
        <v>37</v>
      </c>
      <c r="M2138" s="51" t="s">
        <v>2747</v>
      </c>
      <c r="N2138" s="50" t="s">
        <v>29</v>
      </c>
      <c r="O2138" s="50" t="s">
        <v>32</v>
      </c>
      <c r="P2138" s="50" t="s">
        <v>32</v>
      </c>
      <c r="Q2138" s="50" t="s">
        <v>3023</v>
      </c>
      <c r="R2138" s="50" t="s">
        <v>29</v>
      </c>
      <c r="S2138" s="50" t="s">
        <v>2770</v>
      </c>
      <c r="T2138" s="50" t="s">
        <v>2410</v>
      </c>
      <c r="U2138" s="50" t="s">
        <v>30</v>
      </c>
      <c r="V2138" s="50" t="str">
        <f>VLOOKUP(A2138,Register!$D$2:$N$1317,11,0)</f>
        <v>CWIP- NEW JUICE CLARIFIER 42' DIA(DORR)</v>
      </c>
      <c r="W2138" s="50" t="s">
        <v>29</v>
      </c>
      <c r="X2138" s="50" t="s">
        <v>29</v>
      </c>
    </row>
    <row r="2139" spans="1:24" ht="14.1" customHeight="1" x14ac:dyDescent="0.25">
      <c r="A2139" s="50" t="str">
        <f t="shared" si="33"/>
        <v>9200000039-0</v>
      </c>
      <c r="B2139" s="57" t="s">
        <v>29</v>
      </c>
      <c r="C2139" s="50" t="s">
        <v>29</v>
      </c>
      <c r="D2139" s="50" t="s">
        <v>4217</v>
      </c>
      <c r="E2139" s="50" t="s">
        <v>2814</v>
      </c>
      <c r="F2139" s="50" t="s">
        <v>29</v>
      </c>
      <c r="G2139" s="50" t="s">
        <v>29</v>
      </c>
      <c r="H2139" s="50" t="s">
        <v>2904</v>
      </c>
      <c r="I2139" s="58">
        <v>45078</v>
      </c>
      <c r="J2139" s="50" t="s">
        <v>2816</v>
      </c>
      <c r="K2139" s="59">
        <v>60.76</v>
      </c>
      <c r="L2139" s="50" t="s">
        <v>37</v>
      </c>
      <c r="M2139" s="51" t="s">
        <v>2747</v>
      </c>
      <c r="N2139" s="50" t="s">
        <v>29</v>
      </c>
      <c r="O2139" s="50" t="s">
        <v>32</v>
      </c>
      <c r="P2139" s="50" t="s">
        <v>32</v>
      </c>
      <c r="Q2139" s="50" t="s">
        <v>2937</v>
      </c>
      <c r="R2139" s="50" t="s">
        <v>29</v>
      </c>
      <c r="S2139" s="50" t="s">
        <v>2770</v>
      </c>
      <c r="T2139" s="50" t="s">
        <v>2379</v>
      </c>
      <c r="U2139" s="50" t="s">
        <v>30</v>
      </c>
      <c r="V2139" s="50" t="str">
        <f>VLOOKUP(A2139,Register!$D$2:$N$1317,11,0)</f>
        <v>CWIP - NEW SPRAY POND</v>
      </c>
      <c r="W2139" s="50" t="s">
        <v>29</v>
      </c>
      <c r="X2139" s="50" t="s">
        <v>29</v>
      </c>
    </row>
    <row r="2140" spans="1:24" ht="14.1" customHeight="1" x14ac:dyDescent="0.25">
      <c r="A2140" s="50" t="str">
        <f t="shared" si="33"/>
        <v>9200000039-0</v>
      </c>
      <c r="B2140" s="57" t="s">
        <v>29</v>
      </c>
      <c r="C2140" s="50" t="s">
        <v>29</v>
      </c>
      <c r="D2140" s="50" t="s">
        <v>4217</v>
      </c>
      <c r="E2140" s="50" t="s">
        <v>2814</v>
      </c>
      <c r="F2140" s="50" t="s">
        <v>29</v>
      </c>
      <c r="G2140" s="50" t="s">
        <v>29</v>
      </c>
      <c r="H2140" s="50" t="s">
        <v>2904</v>
      </c>
      <c r="I2140" s="58">
        <v>45078</v>
      </c>
      <c r="J2140" s="50" t="s">
        <v>2816</v>
      </c>
      <c r="K2140" s="59">
        <v>30</v>
      </c>
      <c r="L2140" s="50" t="s">
        <v>37</v>
      </c>
      <c r="M2140" s="51" t="s">
        <v>2747</v>
      </c>
      <c r="N2140" s="50" t="s">
        <v>29</v>
      </c>
      <c r="O2140" s="50" t="s">
        <v>32</v>
      </c>
      <c r="P2140" s="50" t="s">
        <v>32</v>
      </c>
      <c r="Q2140" s="50" t="s">
        <v>2937</v>
      </c>
      <c r="R2140" s="50" t="s">
        <v>29</v>
      </c>
      <c r="S2140" s="50" t="s">
        <v>2770</v>
      </c>
      <c r="T2140" s="50" t="s">
        <v>2379</v>
      </c>
      <c r="U2140" s="50" t="s">
        <v>30</v>
      </c>
      <c r="V2140" s="50" t="str">
        <f>VLOOKUP(A2140,Register!$D$2:$N$1317,11,0)</f>
        <v>CWIP - NEW SPRAY POND</v>
      </c>
      <c r="W2140" s="50" t="s">
        <v>29</v>
      </c>
      <c r="X2140" s="50" t="s">
        <v>29</v>
      </c>
    </row>
    <row r="2141" spans="1:24" ht="14.1" customHeight="1" x14ac:dyDescent="0.25">
      <c r="A2141" s="50" t="str">
        <f t="shared" si="33"/>
        <v>9200000039-0</v>
      </c>
      <c r="B2141" s="57" t="s">
        <v>29</v>
      </c>
      <c r="C2141" s="50" t="s">
        <v>29</v>
      </c>
      <c r="D2141" s="50" t="s">
        <v>4217</v>
      </c>
      <c r="E2141" s="50" t="s">
        <v>2814</v>
      </c>
      <c r="F2141" s="50" t="s">
        <v>29</v>
      </c>
      <c r="G2141" s="50" t="s">
        <v>29</v>
      </c>
      <c r="H2141" s="50" t="s">
        <v>2904</v>
      </c>
      <c r="I2141" s="58">
        <v>45078</v>
      </c>
      <c r="J2141" s="50" t="s">
        <v>2816</v>
      </c>
      <c r="K2141" s="59">
        <v>17</v>
      </c>
      <c r="L2141" s="50" t="s">
        <v>37</v>
      </c>
      <c r="M2141" s="51" t="s">
        <v>2747</v>
      </c>
      <c r="N2141" s="50" t="s">
        <v>29</v>
      </c>
      <c r="O2141" s="50" t="s">
        <v>32</v>
      </c>
      <c r="P2141" s="50" t="s">
        <v>32</v>
      </c>
      <c r="Q2141" s="50" t="s">
        <v>2937</v>
      </c>
      <c r="R2141" s="50" t="s">
        <v>29</v>
      </c>
      <c r="S2141" s="50" t="s">
        <v>2770</v>
      </c>
      <c r="T2141" s="50" t="s">
        <v>2379</v>
      </c>
      <c r="U2141" s="50" t="s">
        <v>30</v>
      </c>
      <c r="V2141" s="50" t="str">
        <f>VLOOKUP(A2141,Register!$D$2:$N$1317,11,0)</f>
        <v>CWIP - NEW SPRAY POND</v>
      </c>
      <c r="W2141" s="50" t="s">
        <v>29</v>
      </c>
      <c r="X2141" s="50" t="s">
        <v>29</v>
      </c>
    </row>
    <row r="2142" spans="1:24" ht="14.1" customHeight="1" x14ac:dyDescent="0.25">
      <c r="A2142" s="50" t="str">
        <f t="shared" si="33"/>
        <v>9200000039-0</v>
      </c>
      <c r="B2142" s="57" t="s">
        <v>29</v>
      </c>
      <c r="C2142" s="50" t="s">
        <v>29</v>
      </c>
      <c r="D2142" s="50" t="s">
        <v>4217</v>
      </c>
      <c r="E2142" s="50" t="s">
        <v>2814</v>
      </c>
      <c r="F2142" s="50" t="s">
        <v>29</v>
      </c>
      <c r="G2142" s="50" t="s">
        <v>29</v>
      </c>
      <c r="H2142" s="50" t="s">
        <v>2904</v>
      </c>
      <c r="I2142" s="58">
        <v>45078</v>
      </c>
      <c r="J2142" s="50" t="s">
        <v>2816</v>
      </c>
      <c r="K2142" s="59">
        <v>80</v>
      </c>
      <c r="L2142" s="50" t="s">
        <v>37</v>
      </c>
      <c r="M2142" s="51" t="s">
        <v>2747</v>
      </c>
      <c r="N2142" s="50" t="s">
        <v>29</v>
      </c>
      <c r="O2142" s="50" t="s">
        <v>32</v>
      </c>
      <c r="P2142" s="50" t="s">
        <v>32</v>
      </c>
      <c r="Q2142" s="50" t="s">
        <v>2937</v>
      </c>
      <c r="R2142" s="50" t="s">
        <v>29</v>
      </c>
      <c r="S2142" s="50" t="s">
        <v>2770</v>
      </c>
      <c r="T2142" s="50" t="s">
        <v>2379</v>
      </c>
      <c r="U2142" s="50" t="s">
        <v>30</v>
      </c>
      <c r="V2142" s="50" t="str">
        <f>VLOOKUP(A2142,Register!$D$2:$N$1317,11,0)</f>
        <v>CWIP - NEW SPRAY POND</v>
      </c>
      <c r="W2142" s="50" t="s">
        <v>29</v>
      </c>
      <c r="X2142" s="50" t="s">
        <v>29</v>
      </c>
    </row>
    <row r="2143" spans="1:24" ht="14.1" customHeight="1" x14ac:dyDescent="0.25">
      <c r="A2143" s="50" t="str">
        <f t="shared" si="33"/>
        <v>9200000057-0</v>
      </c>
      <c r="B2143" s="57" t="s">
        <v>29</v>
      </c>
      <c r="C2143" s="50" t="s">
        <v>29</v>
      </c>
      <c r="D2143" s="50" t="s">
        <v>4218</v>
      </c>
      <c r="E2143" s="50" t="s">
        <v>2814</v>
      </c>
      <c r="F2143" s="50" t="s">
        <v>29</v>
      </c>
      <c r="G2143" s="50" t="s">
        <v>29</v>
      </c>
      <c r="H2143" s="50" t="s">
        <v>2904</v>
      </c>
      <c r="I2143" s="58">
        <v>45079</v>
      </c>
      <c r="J2143" s="50" t="s">
        <v>2816</v>
      </c>
      <c r="K2143" s="59">
        <v>13750</v>
      </c>
      <c r="L2143" s="50" t="s">
        <v>37</v>
      </c>
      <c r="M2143" s="51" t="s">
        <v>2747</v>
      </c>
      <c r="N2143" s="50" t="s">
        <v>29</v>
      </c>
      <c r="O2143" s="50" t="s">
        <v>32</v>
      </c>
      <c r="P2143" s="50" t="s">
        <v>32</v>
      </c>
      <c r="Q2143" s="50" t="s">
        <v>3004</v>
      </c>
      <c r="R2143" s="50" t="s">
        <v>29</v>
      </c>
      <c r="S2143" s="50" t="s">
        <v>2770</v>
      </c>
      <c r="T2143" s="50" t="s">
        <v>2410</v>
      </c>
      <c r="U2143" s="50" t="s">
        <v>30</v>
      </c>
      <c r="V2143" s="50" t="str">
        <f>VLOOKUP(A2143,Register!$D$2:$N$1317,11,0)</f>
        <v>CWIP- NEW JUICE CLARIFIER 42' DIA(DORR)</v>
      </c>
      <c r="W2143" s="50" t="s">
        <v>29</v>
      </c>
      <c r="X2143" s="50" t="s">
        <v>29</v>
      </c>
    </row>
    <row r="2144" spans="1:24" ht="14.1" customHeight="1" x14ac:dyDescent="0.25">
      <c r="A2144" s="50" t="str">
        <f t="shared" si="33"/>
        <v>9200000057-0</v>
      </c>
      <c r="B2144" s="57" t="s">
        <v>29</v>
      </c>
      <c r="C2144" s="50" t="s">
        <v>29</v>
      </c>
      <c r="D2144" s="50" t="s">
        <v>4219</v>
      </c>
      <c r="E2144" s="50" t="s">
        <v>2814</v>
      </c>
      <c r="F2144" s="50" t="s">
        <v>29</v>
      </c>
      <c r="G2144" s="50" t="s">
        <v>29</v>
      </c>
      <c r="H2144" s="50" t="s">
        <v>2904</v>
      </c>
      <c r="I2144" s="58">
        <v>45080</v>
      </c>
      <c r="J2144" s="50" t="s">
        <v>2816</v>
      </c>
      <c r="K2144" s="59">
        <v>10000</v>
      </c>
      <c r="L2144" s="50" t="s">
        <v>37</v>
      </c>
      <c r="M2144" s="51" t="s">
        <v>2747</v>
      </c>
      <c r="N2144" s="50" t="s">
        <v>29</v>
      </c>
      <c r="O2144" s="50" t="s">
        <v>32</v>
      </c>
      <c r="P2144" s="50" t="s">
        <v>32</v>
      </c>
      <c r="Q2144" s="50" t="s">
        <v>3004</v>
      </c>
      <c r="R2144" s="50" t="s">
        <v>29</v>
      </c>
      <c r="S2144" s="50" t="s">
        <v>2770</v>
      </c>
      <c r="T2144" s="50" t="s">
        <v>2410</v>
      </c>
      <c r="U2144" s="50" t="s">
        <v>30</v>
      </c>
      <c r="V2144" s="50" t="str">
        <f>VLOOKUP(A2144,Register!$D$2:$N$1317,11,0)</f>
        <v>CWIP- NEW JUICE CLARIFIER 42' DIA(DORR)</v>
      </c>
      <c r="W2144" s="50" t="s">
        <v>29</v>
      </c>
      <c r="X2144" s="50" t="s">
        <v>29</v>
      </c>
    </row>
    <row r="2145" spans="1:24" ht="14.1" customHeight="1" x14ac:dyDescent="0.25">
      <c r="A2145" s="50" t="str">
        <f t="shared" si="33"/>
        <v>9200000057-0</v>
      </c>
      <c r="B2145" s="57" t="s">
        <v>29</v>
      </c>
      <c r="C2145" s="50" t="s">
        <v>29</v>
      </c>
      <c r="D2145" s="50" t="s">
        <v>4220</v>
      </c>
      <c r="E2145" s="50" t="s">
        <v>2814</v>
      </c>
      <c r="F2145" s="50" t="s">
        <v>29</v>
      </c>
      <c r="G2145" s="50" t="s">
        <v>29</v>
      </c>
      <c r="H2145" s="50" t="s">
        <v>2904</v>
      </c>
      <c r="I2145" s="58">
        <v>45081</v>
      </c>
      <c r="J2145" s="50" t="s">
        <v>2816</v>
      </c>
      <c r="K2145" s="59">
        <v>1696.58</v>
      </c>
      <c r="L2145" s="50" t="s">
        <v>37</v>
      </c>
      <c r="M2145" s="51" t="s">
        <v>2747</v>
      </c>
      <c r="N2145" s="50" t="s">
        <v>29</v>
      </c>
      <c r="O2145" s="50" t="s">
        <v>32</v>
      </c>
      <c r="P2145" s="50" t="s">
        <v>32</v>
      </c>
      <c r="Q2145" s="50" t="s">
        <v>3004</v>
      </c>
      <c r="R2145" s="50" t="s">
        <v>29</v>
      </c>
      <c r="S2145" s="50" t="s">
        <v>2770</v>
      </c>
      <c r="T2145" s="50" t="s">
        <v>2410</v>
      </c>
      <c r="U2145" s="50" t="s">
        <v>30</v>
      </c>
      <c r="V2145" s="50" t="str">
        <f>VLOOKUP(A2145,Register!$D$2:$N$1317,11,0)</f>
        <v>CWIP- NEW JUICE CLARIFIER 42' DIA(DORR)</v>
      </c>
      <c r="W2145" s="50" t="s">
        <v>29</v>
      </c>
      <c r="X2145" s="50" t="s">
        <v>29</v>
      </c>
    </row>
    <row r="2146" spans="1:24" ht="14.1" customHeight="1" x14ac:dyDescent="0.25">
      <c r="A2146" s="50" t="str">
        <f t="shared" si="33"/>
        <v>9200000057-0</v>
      </c>
      <c r="B2146" s="57" t="s">
        <v>29</v>
      </c>
      <c r="C2146" s="50" t="s">
        <v>29</v>
      </c>
      <c r="D2146" s="50" t="s">
        <v>4220</v>
      </c>
      <c r="E2146" s="50" t="s">
        <v>2814</v>
      </c>
      <c r="F2146" s="50" t="s">
        <v>29</v>
      </c>
      <c r="G2146" s="50" t="s">
        <v>29</v>
      </c>
      <c r="H2146" s="50" t="s">
        <v>2904</v>
      </c>
      <c r="I2146" s="58">
        <v>45081</v>
      </c>
      <c r="J2146" s="50" t="s">
        <v>2816</v>
      </c>
      <c r="K2146" s="59">
        <v>8750</v>
      </c>
      <c r="L2146" s="50" t="s">
        <v>37</v>
      </c>
      <c r="M2146" s="51" t="s">
        <v>2747</v>
      </c>
      <c r="N2146" s="50" t="s">
        <v>29</v>
      </c>
      <c r="O2146" s="50" t="s">
        <v>32</v>
      </c>
      <c r="P2146" s="50" t="s">
        <v>32</v>
      </c>
      <c r="Q2146" s="50" t="s">
        <v>3004</v>
      </c>
      <c r="R2146" s="50" t="s">
        <v>29</v>
      </c>
      <c r="S2146" s="50" t="s">
        <v>2770</v>
      </c>
      <c r="T2146" s="50" t="s">
        <v>2410</v>
      </c>
      <c r="U2146" s="50" t="s">
        <v>30</v>
      </c>
      <c r="V2146" s="50" t="str">
        <f>VLOOKUP(A2146,Register!$D$2:$N$1317,11,0)</f>
        <v>CWIP- NEW JUICE CLARIFIER 42' DIA(DORR)</v>
      </c>
      <c r="W2146" s="50" t="s">
        <v>29</v>
      </c>
      <c r="X2146" s="50" t="s">
        <v>29</v>
      </c>
    </row>
    <row r="2147" spans="1:24" ht="14.1" customHeight="1" x14ac:dyDescent="0.25">
      <c r="A2147" s="50" t="str">
        <f t="shared" si="33"/>
        <v>9200000057-0</v>
      </c>
      <c r="B2147" s="57" t="s">
        <v>29</v>
      </c>
      <c r="C2147" s="50" t="s">
        <v>29</v>
      </c>
      <c r="D2147" s="50" t="s">
        <v>4221</v>
      </c>
      <c r="E2147" s="50" t="s">
        <v>2814</v>
      </c>
      <c r="F2147" s="50" t="s">
        <v>29</v>
      </c>
      <c r="G2147" s="50" t="s">
        <v>29</v>
      </c>
      <c r="H2147" s="50" t="s">
        <v>2904</v>
      </c>
      <c r="I2147" s="58">
        <v>45081</v>
      </c>
      <c r="J2147" s="50" t="s">
        <v>2816</v>
      </c>
      <c r="K2147" s="59">
        <v>3000</v>
      </c>
      <c r="L2147" s="50" t="s">
        <v>37</v>
      </c>
      <c r="M2147" s="51" t="s">
        <v>2747</v>
      </c>
      <c r="N2147" s="50" t="s">
        <v>29</v>
      </c>
      <c r="O2147" s="50" t="s">
        <v>32</v>
      </c>
      <c r="P2147" s="50" t="s">
        <v>32</v>
      </c>
      <c r="Q2147" s="50" t="s">
        <v>3027</v>
      </c>
      <c r="R2147" s="50" t="s">
        <v>29</v>
      </c>
      <c r="S2147" s="50" t="s">
        <v>2770</v>
      </c>
      <c r="T2147" s="50" t="s">
        <v>2410</v>
      </c>
      <c r="U2147" s="50" t="s">
        <v>30</v>
      </c>
      <c r="V2147" s="50" t="str">
        <f>VLOOKUP(A2147,Register!$D$2:$N$1317,11,0)</f>
        <v>CWIP- NEW JUICE CLARIFIER 42' DIA(DORR)</v>
      </c>
      <c r="W2147" s="50" t="s">
        <v>29</v>
      </c>
      <c r="X2147" s="50" t="s">
        <v>29</v>
      </c>
    </row>
    <row r="2148" spans="1:24" ht="14.1" customHeight="1" x14ac:dyDescent="0.25">
      <c r="A2148" s="50" t="str">
        <f t="shared" si="33"/>
        <v>9200000057-0</v>
      </c>
      <c r="B2148" s="57" t="s">
        <v>29</v>
      </c>
      <c r="C2148" s="50" t="s">
        <v>29</v>
      </c>
      <c r="D2148" s="50" t="s">
        <v>4222</v>
      </c>
      <c r="E2148" s="50" t="s">
        <v>2814</v>
      </c>
      <c r="F2148" s="50" t="s">
        <v>29</v>
      </c>
      <c r="G2148" s="50" t="s">
        <v>29</v>
      </c>
      <c r="H2148" s="50" t="s">
        <v>2904</v>
      </c>
      <c r="I2148" s="58">
        <v>45082</v>
      </c>
      <c r="J2148" s="50" t="s">
        <v>2816</v>
      </c>
      <c r="K2148" s="59">
        <v>10000</v>
      </c>
      <c r="L2148" s="50" t="s">
        <v>37</v>
      </c>
      <c r="M2148" s="51" t="s">
        <v>2747</v>
      </c>
      <c r="N2148" s="50" t="s">
        <v>29</v>
      </c>
      <c r="O2148" s="50" t="s">
        <v>32</v>
      </c>
      <c r="P2148" s="50" t="s">
        <v>32</v>
      </c>
      <c r="Q2148" s="50" t="s">
        <v>3029</v>
      </c>
      <c r="R2148" s="50" t="s">
        <v>29</v>
      </c>
      <c r="S2148" s="50" t="s">
        <v>2770</v>
      </c>
      <c r="T2148" s="50" t="s">
        <v>2410</v>
      </c>
      <c r="U2148" s="50" t="s">
        <v>30</v>
      </c>
      <c r="V2148" s="50" t="str">
        <f>VLOOKUP(A2148,Register!$D$2:$N$1317,11,0)</f>
        <v>CWIP- NEW JUICE CLARIFIER 42' DIA(DORR)</v>
      </c>
      <c r="W2148" s="50" t="s">
        <v>29</v>
      </c>
      <c r="X2148" s="50" t="s">
        <v>29</v>
      </c>
    </row>
    <row r="2149" spans="1:24" ht="14.1" customHeight="1" x14ac:dyDescent="0.25">
      <c r="A2149" s="50" t="str">
        <f t="shared" si="33"/>
        <v>9200000057-0</v>
      </c>
      <c r="B2149" s="57" t="s">
        <v>29</v>
      </c>
      <c r="C2149" s="50" t="s">
        <v>29</v>
      </c>
      <c r="D2149" s="50" t="s">
        <v>4223</v>
      </c>
      <c r="E2149" s="50" t="s">
        <v>2814</v>
      </c>
      <c r="F2149" s="50" t="s">
        <v>29</v>
      </c>
      <c r="G2149" s="50" t="s">
        <v>29</v>
      </c>
      <c r="H2149" s="50" t="s">
        <v>2904</v>
      </c>
      <c r="I2149" s="58">
        <v>45082</v>
      </c>
      <c r="J2149" s="50" t="s">
        <v>2816</v>
      </c>
      <c r="K2149" s="59">
        <v>10000</v>
      </c>
      <c r="L2149" s="50" t="s">
        <v>37</v>
      </c>
      <c r="M2149" s="51" t="s">
        <v>2747</v>
      </c>
      <c r="N2149" s="50" t="s">
        <v>29</v>
      </c>
      <c r="O2149" s="50" t="s">
        <v>32</v>
      </c>
      <c r="P2149" s="50" t="s">
        <v>32</v>
      </c>
      <c r="Q2149" s="50" t="s">
        <v>4224</v>
      </c>
      <c r="R2149" s="50" t="s">
        <v>29</v>
      </c>
      <c r="S2149" s="50" t="s">
        <v>2770</v>
      </c>
      <c r="T2149" s="50" t="s">
        <v>2410</v>
      </c>
      <c r="U2149" s="50" t="s">
        <v>30</v>
      </c>
      <c r="V2149" s="50" t="str">
        <f>VLOOKUP(A2149,Register!$D$2:$N$1317,11,0)</f>
        <v>CWIP- NEW JUICE CLARIFIER 42' DIA(DORR)</v>
      </c>
      <c r="W2149" s="50" t="s">
        <v>29</v>
      </c>
      <c r="X2149" s="50" t="s">
        <v>29</v>
      </c>
    </row>
    <row r="2150" spans="1:24" ht="14.1" customHeight="1" x14ac:dyDescent="0.25">
      <c r="A2150" s="50" t="str">
        <f t="shared" si="33"/>
        <v>9200000057-0</v>
      </c>
      <c r="B2150" s="57" t="s">
        <v>29</v>
      </c>
      <c r="C2150" s="50" t="s">
        <v>29</v>
      </c>
      <c r="D2150" s="50" t="s">
        <v>4225</v>
      </c>
      <c r="E2150" s="50" t="s">
        <v>2814</v>
      </c>
      <c r="F2150" s="50" t="s">
        <v>29</v>
      </c>
      <c r="G2150" s="50" t="s">
        <v>29</v>
      </c>
      <c r="H2150" s="50" t="s">
        <v>2904</v>
      </c>
      <c r="I2150" s="58">
        <v>45082</v>
      </c>
      <c r="J2150" s="50" t="s">
        <v>2816</v>
      </c>
      <c r="K2150" s="59">
        <v>10000</v>
      </c>
      <c r="L2150" s="50" t="s">
        <v>37</v>
      </c>
      <c r="M2150" s="51" t="s">
        <v>2747</v>
      </c>
      <c r="N2150" s="50" t="s">
        <v>29</v>
      </c>
      <c r="O2150" s="50" t="s">
        <v>32</v>
      </c>
      <c r="P2150" s="50" t="s">
        <v>32</v>
      </c>
      <c r="Q2150" s="50" t="s">
        <v>3017</v>
      </c>
      <c r="R2150" s="50" t="s">
        <v>29</v>
      </c>
      <c r="S2150" s="50" t="s">
        <v>2770</v>
      </c>
      <c r="T2150" s="50" t="s">
        <v>2410</v>
      </c>
      <c r="U2150" s="50" t="s">
        <v>30</v>
      </c>
      <c r="V2150" s="50" t="str">
        <f>VLOOKUP(A2150,Register!$D$2:$N$1317,11,0)</f>
        <v>CWIP- NEW JUICE CLARIFIER 42' DIA(DORR)</v>
      </c>
      <c r="W2150" s="50" t="s">
        <v>29</v>
      </c>
      <c r="X2150" s="50" t="s">
        <v>29</v>
      </c>
    </row>
    <row r="2151" spans="1:24" ht="14.1" customHeight="1" x14ac:dyDescent="0.25">
      <c r="A2151" s="50" t="str">
        <f t="shared" si="33"/>
        <v>9200000057-0</v>
      </c>
      <c r="B2151" s="57" t="s">
        <v>29</v>
      </c>
      <c r="C2151" s="50" t="s">
        <v>29</v>
      </c>
      <c r="D2151" s="50" t="s">
        <v>4226</v>
      </c>
      <c r="E2151" s="50" t="s">
        <v>2814</v>
      </c>
      <c r="F2151" s="50" t="s">
        <v>29</v>
      </c>
      <c r="G2151" s="50" t="s">
        <v>29</v>
      </c>
      <c r="H2151" s="50" t="s">
        <v>2904</v>
      </c>
      <c r="I2151" s="58">
        <v>45082</v>
      </c>
      <c r="J2151" s="50" t="s">
        <v>2816</v>
      </c>
      <c r="K2151" s="59">
        <v>10000</v>
      </c>
      <c r="L2151" s="50" t="s">
        <v>37</v>
      </c>
      <c r="M2151" s="51" t="s">
        <v>2747</v>
      </c>
      <c r="N2151" s="50" t="s">
        <v>29</v>
      </c>
      <c r="O2151" s="50" t="s">
        <v>32</v>
      </c>
      <c r="P2151" s="50" t="s">
        <v>32</v>
      </c>
      <c r="Q2151" s="50" t="s">
        <v>4227</v>
      </c>
      <c r="R2151" s="50" t="s">
        <v>29</v>
      </c>
      <c r="S2151" s="50" t="s">
        <v>2770</v>
      </c>
      <c r="T2151" s="50" t="s">
        <v>2410</v>
      </c>
      <c r="U2151" s="50" t="s">
        <v>30</v>
      </c>
      <c r="V2151" s="50" t="str">
        <f>VLOOKUP(A2151,Register!$D$2:$N$1317,11,0)</f>
        <v>CWIP- NEW JUICE CLARIFIER 42' DIA(DORR)</v>
      </c>
      <c r="W2151" s="50" t="s">
        <v>29</v>
      </c>
      <c r="X2151" s="50" t="s">
        <v>29</v>
      </c>
    </row>
    <row r="2152" spans="1:24" ht="14.1" customHeight="1" x14ac:dyDescent="0.25">
      <c r="A2152" s="50" t="str">
        <f t="shared" si="33"/>
        <v>9200000057-0</v>
      </c>
      <c r="B2152" s="57" t="s">
        <v>29</v>
      </c>
      <c r="C2152" s="50" t="s">
        <v>29</v>
      </c>
      <c r="D2152" s="50" t="s">
        <v>4228</v>
      </c>
      <c r="E2152" s="50" t="s">
        <v>2814</v>
      </c>
      <c r="F2152" s="50" t="s">
        <v>29</v>
      </c>
      <c r="G2152" s="50" t="s">
        <v>29</v>
      </c>
      <c r="H2152" s="50" t="s">
        <v>2904</v>
      </c>
      <c r="I2152" s="58">
        <v>45083</v>
      </c>
      <c r="J2152" s="50" t="s">
        <v>2816</v>
      </c>
      <c r="K2152" s="59">
        <v>90729.86</v>
      </c>
      <c r="L2152" s="50" t="s">
        <v>37</v>
      </c>
      <c r="M2152" s="51" t="s">
        <v>2747</v>
      </c>
      <c r="N2152" s="50" t="s">
        <v>29</v>
      </c>
      <c r="O2152" s="50" t="s">
        <v>32</v>
      </c>
      <c r="P2152" s="50" t="s">
        <v>32</v>
      </c>
      <c r="Q2152" s="50" t="s">
        <v>4229</v>
      </c>
      <c r="R2152" s="50" t="s">
        <v>29</v>
      </c>
      <c r="S2152" s="50" t="s">
        <v>2770</v>
      </c>
      <c r="T2152" s="50" t="s">
        <v>2410</v>
      </c>
      <c r="U2152" s="50" t="s">
        <v>30</v>
      </c>
      <c r="V2152" s="50" t="str">
        <f>VLOOKUP(A2152,Register!$D$2:$N$1317,11,0)</f>
        <v>CWIP- NEW JUICE CLARIFIER 42' DIA(DORR)</v>
      </c>
      <c r="W2152" s="50" t="s">
        <v>29</v>
      </c>
      <c r="X2152" s="50" t="s">
        <v>29</v>
      </c>
    </row>
    <row r="2153" spans="1:24" ht="14.1" customHeight="1" x14ac:dyDescent="0.25">
      <c r="A2153" s="50" t="str">
        <f t="shared" si="33"/>
        <v>9200000057-0</v>
      </c>
      <c r="B2153" s="57" t="s">
        <v>29</v>
      </c>
      <c r="C2153" s="50" t="s">
        <v>29</v>
      </c>
      <c r="D2153" s="50" t="s">
        <v>4228</v>
      </c>
      <c r="E2153" s="50" t="s">
        <v>2814</v>
      </c>
      <c r="F2153" s="50" t="s">
        <v>29</v>
      </c>
      <c r="G2153" s="50" t="s">
        <v>29</v>
      </c>
      <c r="H2153" s="50" t="s">
        <v>2904</v>
      </c>
      <c r="I2153" s="58">
        <v>45083</v>
      </c>
      <c r="J2153" s="50" t="s">
        <v>2816</v>
      </c>
      <c r="K2153" s="59">
        <v>21802.639999999999</v>
      </c>
      <c r="L2153" s="50" t="s">
        <v>37</v>
      </c>
      <c r="M2153" s="51" t="s">
        <v>2747</v>
      </c>
      <c r="N2153" s="50" t="s">
        <v>29</v>
      </c>
      <c r="O2153" s="50" t="s">
        <v>32</v>
      </c>
      <c r="P2153" s="50" t="s">
        <v>32</v>
      </c>
      <c r="Q2153" s="50" t="s">
        <v>4229</v>
      </c>
      <c r="R2153" s="50" t="s">
        <v>29</v>
      </c>
      <c r="S2153" s="50" t="s">
        <v>2770</v>
      </c>
      <c r="T2153" s="50" t="s">
        <v>2410</v>
      </c>
      <c r="U2153" s="50" t="s">
        <v>30</v>
      </c>
      <c r="V2153" s="50" t="str">
        <f>VLOOKUP(A2153,Register!$D$2:$N$1317,11,0)</f>
        <v>CWIP- NEW JUICE CLARIFIER 42' DIA(DORR)</v>
      </c>
      <c r="W2153" s="50" t="s">
        <v>29</v>
      </c>
      <c r="X2153" s="50" t="s">
        <v>29</v>
      </c>
    </row>
    <row r="2154" spans="1:24" ht="14.1" customHeight="1" x14ac:dyDescent="0.25">
      <c r="A2154" s="50" t="str">
        <f t="shared" si="33"/>
        <v>9200000057-0</v>
      </c>
      <c r="B2154" s="57" t="s">
        <v>29</v>
      </c>
      <c r="C2154" s="50" t="s">
        <v>29</v>
      </c>
      <c r="D2154" s="50" t="s">
        <v>4228</v>
      </c>
      <c r="E2154" s="50" t="s">
        <v>2814</v>
      </c>
      <c r="F2154" s="50" t="s">
        <v>29</v>
      </c>
      <c r="G2154" s="50" t="s">
        <v>29</v>
      </c>
      <c r="H2154" s="50" t="s">
        <v>2904</v>
      </c>
      <c r="I2154" s="58">
        <v>45083</v>
      </c>
      <c r="J2154" s="50" t="s">
        <v>2816</v>
      </c>
      <c r="K2154" s="59">
        <v>43182.65</v>
      </c>
      <c r="L2154" s="50" t="s">
        <v>37</v>
      </c>
      <c r="M2154" s="51" t="s">
        <v>2747</v>
      </c>
      <c r="N2154" s="50" t="s">
        <v>29</v>
      </c>
      <c r="O2154" s="50" t="s">
        <v>32</v>
      </c>
      <c r="P2154" s="50" t="s">
        <v>32</v>
      </c>
      <c r="Q2154" s="50" t="s">
        <v>4229</v>
      </c>
      <c r="R2154" s="50" t="s">
        <v>29</v>
      </c>
      <c r="S2154" s="50" t="s">
        <v>2770</v>
      </c>
      <c r="T2154" s="50" t="s">
        <v>2410</v>
      </c>
      <c r="U2154" s="50" t="s">
        <v>30</v>
      </c>
      <c r="V2154" s="50" t="str">
        <f>VLOOKUP(A2154,Register!$D$2:$N$1317,11,0)</f>
        <v>CWIP- NEW JUICE CLARIFIER 42' DIA(DORR)</v>
      </c>
      <c r="W2154" s="50" t="s">
        <v>29</v>
      </c>
      <c r="X2154" s="50" t="s">
        <v>29</v>
      </c>
    </row>
    <row r="2155" spans="1:24" ht="14.1" customHeight="1" x14ac:dyDescent="0.25">
      <c r="A2155" s="50" t="str">
        <f t="shared" si="33"/>
        <v>9200000057-0</v>
      </c>
      <c r="B2155" s="57" t="s">
        <v>29</v>
      </c>
      <c r="C2155" s="50" t="s">
        <v>29</v>
      </c>
      <c r="D2155" s="50" t="s">
        <v>4228</v>
      </c>
      <c r="E2155" s="50" t="s">
        <v>2814</v>
      </c>
      <c r="F2155" s="50" t="s">
        <v>29</v>
      </c>
      <c r="G2155" s="50" t="s">
        <v>29</v>
      </c>
      <c r="H2155" s="50" t="s">
        <v>2904</v>
      </c>
      <c r="I2155" s="58">
        <v>45083</v>
      </c>
      <c r="J2155" s="50" t="s">
        <v>2816</v>
      </c>
      <c r="K2155" s="59">
        <v>40597.730000000003</v>
      </c>
      <c r="L2155" s="50" t="s">
        <v>37</v>
      </c>
      <c r="M2155" s="51" t="s">
        <v>2747</v>
      </c>
      <c r="N2155" s="50" t="s">
        <v>29</v>
      </c>
      <c r="O2155" s="50" t="s">
        <v>32</v>
      </c>
      <c r="P2155" s="50" t="s">
        <v>32</v>
      </c>
      <c r="Q2155" s="50" t="s">
        <v>4229</v>
      </c>
      <c r="R2155" s="50" t="s">
        <v>29</v>
      </c>
      <c r="S2155" s="50" t="s">
        <v>2770</v>
      </c>
      <c r="T2155" s="50" t="s">
        <v>2410</v>
      </c>
      <c r="U2155" s="50" t="s">
        <v>30</v>
      </c>
      <c r="V2155" s="50" t="str">
        <f>VLOOKUP(A2155,Register!$D$2:$N$1317,11,0)</f>
        <v>CWIP- NEW JUICE CLARIFIER 42' DIA(DORR)</v>
      </c>
      <c r="W2155" s="50" t="s">
        <v>29</v>
      </c>
      <c r="X2155" s="50" t="s">
        <v>29</v>
      </c>
    </row>
    <row r="2156" spans="1:24" ht="14.1" customHeight="1" x14ac:dyDescent="0.25">
      <c r="A2156" s="50" t="str">
        <f t="shared" si="33"/>
        <v>9200000057-0</v>
      </c>
      <c r="B2156" s="57" t="s">
        <v>29</v>
      </c>
      <c r="C2156" s="50" t="s">
        <v>29</v>
      </c>
      <c r="D2156" s="50" t="s">
        <v>4228</v>
      </c>
      <c r="E2156" s="50" t="s">
        <v>2814</v>
      </c>
      <c r="F2156" s="50" t="s">
        <v>29</v>
      </c>
      <c r="G2156" s="50" t="s">
        <v>29</v>
      </c>
      <c r="H2156" s="50" t="s">
        <v>2904</v>
      </c>
      <c r="I2156" s="58">
        <v>45083</v>
      </c>
      <c r="J2156" s="50" t="s">
        <v>2816</v>
      </c>
      <c r="K2156" s="59">
        <v>10000</v>
      </c>
      <c r="L2156" s="50" t="s">
        <v>37</v>
      </c>
      <c r="M2156" s="51" t="s">
        <v>2747</v>
      </c>
      <c r="N2156" s="50" t="s">
        <v>29</v>
      </c>
      <c r="O2156" s="50" t="s">
        <v>32</v>
      </c>
      <c r="P2156" s="50" t="s">
        <v>32</v>
      </c>
      <c r="Q2156" s="50" t="s">
        <v>4229</v>
      </c>
      <c r="R2156" s="50" t="s">
        <v>29</v>
      </c>
      <c r="S2156" s="50" t="s">
        <v>2770</v>
      </c>
      <c r="T2156" s="50" t="s">
        <v>2410</v>
      </c>
      <c r="U2156" s="50" t="s">
        <v>30</v>
      </c>
      <c r="V2156" s="50" t="str">
        <f>VLOOKUP(A2156,Register!$D$2:$N$1317,11,0)</f>
        <v>CWIP- NEW JUICE CLARIFIER 42' DIA(DORR)</v>
      </c>
      <c r="W2156" s="50" t="s">
        <v>29</v>
      </c>
      <c r="X2156" s="50" t="s">
        <v>29</v>
      </c>
    </row>
    <row r="2157" spans="1:24" ht="14.1" customHeight="1" x14ac:dyDescent="0.25">
      <c r="A2157" s="50" t="str">
        <f t="shared" si="33"/>
        <v>9200000057-0</v>
      </c>
      <c r="B2157" s="57" t="s">
        <v>29</v>
      </c>
      <c r="C2157" s="50" t="s">
        <v>29</v>
      </c>
      <c r="D2157" s="50" t="s">
        <v>4230</v>
      </c>
      <c r="E2157" s="50" t="s">
        <v>2814</v>
      </c>
      <c r="F2157" s="50" t="s">
        <v>29</v>
      </c>
      <c r="G2157" s="50" t="s">
        <v>29</v>
      </c>
      <c r="H2157" s="50" t="s">
        <v>2904</v>
      </c>
      <c r="I2157" s="58">
        <v>45083</v>
      </c>
      <c r="J2157" s="50" t="s">
        <v>2816</v>
      </c>
      <c r="K2157" s="59">
        <v>10000</v>
      </c>
      <c r="L2157" s="50" t="s">
        <v>37</v>
      </c>
      <c r="M2157" s="51" t="s">
        <v>2747</v>
      </c>
      <c r="N2157" s="50" t="s">
        <v>29</v>
      </c>
      <c r="O2157" s="50" t="s">
        <v>32</v>
      </c>
      <c r="P2157" s="50" t="s">
        <v>32</v>
      </c>
      <c r="Q2157" s="50" t="s">
        <v>4229</v>
      </c>
      <c r="R2157" s="50" t="s">
        <v>29</v>
      </c>
      <c r="S2157" s="50" t="s">
        <v>2770</v>
      </c>
      <c r="T2157" s="50" t="s">
        <v>2410</v>
      </c>
      <c r="U2157" s="50" t="s">
        <v>30</v>
      </c>
      <c r="V2157" s="50" t="str">
        <f>VLOOKUP(A2157,Register!$D$2:$N$1317,11,0)</f>
        <v>CWIP- NEW JUICE CLARIFIER 42' DIA(DORR)</v>
      </c>
      <c r="W2157" s="50" t="s">
        <v>29</v>
      </c>
      <c r="X2157" s="50" t="s">
        <v>29</v>
      </c>
    </row>
    <row r="2158" spans="1:24" ht="14.1" customHeight="1" x14ac:dyDescent="0.25">
      <c r="A2158" s="50" t="str">
        <f t="shared" si="33"/>
        <v>9200000057-0</v>
      </c>
      <c r="B2158" s="57" t="s">
        <v>29</v>
      </c>
      <c r="C2158" s="50" t="s">
        <v>29</v>
      </c>
      <c r="D2158" s="50" t="s">
        <v>4231</v>
      </c>
      <c r="E2158" s="50" t="s">
        <v>2814</v>
      </c>
      <c r="F2158" s="50" t="s">
        <v>29</v>
      </c>
      <c r="G2158" s="50" t="s">
        <v>29</v>
      </c>
      <c r="H2158" s="50" t="s">
        <v>2904</v>
      </c>
      <c r="I2158" s="58">
        <v>45084</v>
      </c>
      <c r="J2158" s="50" t="s">
        <v>2816</v>
      </c>
      <c r="K2158" s="59">
        <v>25000</v>
      </c>
      <c r="L2158" s="50" t="s">
        <v>37</v>
      </c>
      <c r="M2158" s="51" t="s">
        <v>2747</v>
      </c>
      <c r="N2158" s="50" t="s">
        <v>29</v>
      </c>
      <c r="O2158" s="50" t="s">
        <v>32</v>
      </c>
      <c r="P2158" s="50" t="s">
        <v>32</v>
      </c>
      <c r="Q2158" s="50" t="s">
        <v>4232</v>
      </c>
      <c r="R2158" s="50" t="s">
        <v>29</v>
      </c>
      <c r="S2158" s="50" t="s">
        <v>2770</v>
      </c>
      <c r="T2158" s="50" t="s">
        <v>2410</v>
      </c>
      <c r="U2158" s="50" t="s">
        <v>30</v>
      </c>
      <c r="V2158" s="50" t="str">
        <f>VLOOKUP(A2158,Register!$D$2:$N$1317,11,0)</f>
        <v>CWIP- NEW JUICE CLARIFIER 42' DIA(DORR)</v>
      </c>
      <c r="W2158" s="50" t="s">
        <v>29</v>
      </c>
      <c r="X2158" s="50" t="s">
        <v>29</v>
      </c>
    </row>
    <row r="2159" spans="1:24" ht="14.1" customHeight="1" x14ac:dyDescent="0.25">
      <c r="A2159" s="50" t="str">
        <f t="shared" si="33"/>
        <v>9200000057-0</v>
      </c>
      <c r="B2159" s="57" t="s">
        <v>29</v>
      </c>
      <c r="C2159" s="50" t="s">
        <v>29</v>
      </c>
      <c r="D2159" s="50" t="s">
        <v>4233</v>
      </c>
      <c r="E2159" s="50" t="s">
        <v>2814</v>
      </c>
      <c r="F2159" s="50" t="s">
        <v>29</v>
      </c>
      <c r="G2159" s="50" t="s">
        <v>29</v>
      </c>
      <c r="H2159" s="50" t="s">
        <v>2904</v>
      </c>
      <c r="I2159" s="58">
        <v>45084</v>
      </c>
      <c r="J2159" s="50" t="s">
        <v>2816</v>
      </c>
      <c r="K2159" s="59">
        <v>1696.59</v>
      </c>
      <c r="L2159" s="50" t="s">
        <v>37</v>
      </c>
      <c r="M2159" s="51" t="s">
        <v>2747</v>
      </c>
      <c r="N2159" s="50" t="s">
        <v>29</v>
      </c>
      <c r="O2159" s="50" t="s">
        <v>32</v>
      </c>
      <c r="P2159" s="50" t="s">
        <v>32</v>
      </c>
      <c r="Q2159" s="50" t="s">
        <v>4234</v>
      </c>
      <c r="R2159" s="50" t="s">
        <v>29</v>
      </c>
      <c r="S2159" s="50" t="s">
        <v>2770</v>
      </c>
      <c r="T2159" s="50" t="s">
        <v>2410</v>
      </c>
      <c r="U2159" s="50" t="s">
        <v>30</v>
      </c>
      <c r="V2159" s="50" t="str">
        <f>VLOOKUP(A2159,Register!$D$2:$N$1317,11,0)</f>
        <v>CWIP- NEW JUICE CLARIFIER 42' DIA(DORR)</v>
      </c>
      <c r="W2159" s="50" t="s">
        <v>29</v>
      </c>
      <c r="X2159" s="50" t="s">
        <v>29</v>
      </c>
    </row>
    <row r="2160" spans="1:24" ht="14.1" customHeight="1" x14ac:dyDescent="0.25">
      <c r="A2160" s="50" t="str">
        <f t="shared" si="33"/>
        <v>9200000057-0</v>
      </c>
      <c r="B2160" s="57" t="s">
        <v>29</v>
      </c>
      <c r="C2160" s="50" t="s">
        <v>29</v>
      </c>
      <c r="D2160" s="50" t="s">
        <v>4235</v>
      </c>
      <c r="E2160" s="50" t="s">
        <v>2814</v>
      </c>
      <c r="F2160" s="50" t="s">
        <v>29</v>
      </c>
      <c r="G2160" s="50" t="s">
        <v>29</v>
      </c>
      <c r="H2160" s="50" t="s">
        <v>2904</v>
      </c>
      <c r="I2160" s="58">
        <v>45085</v>
      </c>
      <c r="J2160" s="50" t="s">
        <v>2816</v>
      </c>
      <c r="K2160" s="59">
        <v>15000</v>
      </c>
      <c r="L2160" s="50" t="s">
        <v>37</v>
      </c>
      <c r="M2160" s="51" t="s">
        <v>2747</v>
      </c>
      <c r="N2160" s="50" t="s">
        <v>29</v>
      </c>
      <c r="O2160" s="50" t="s">
        <v>32</v>
      </c>
      <c r="P2160" s="50" t="s">
        <v>32</v>
      </c>
      <c r="Q2160" s="50" t="s">
        <v>4236</v>
      </c>
      <c r="R2160" s="50" t="s">
        <v>29</v>
      </c>
      <c r="S2160" s="50" t="s">
        <v>2770</v>
      </c>
      <c r="T2160" s="50" t="s">
        <v>2410</v>
      </c>
      <c r="U2160" s="50" t="s">
        <v>30</v>
      </c>
      <c r="V2160" s="50" t="str">
        <f>VLOOKUP(A2160,Register!$D$2:$N$1317,11,0)</f>
        <v>CWIP- NEW JUICE CLARIFIER 42' DIA(DORR)</v>
      </c>
      <c r="W2160" s="50" t="s">
        <v>29</v>
      </c>
      <c r="X2160" s="50" t="s">
        <v>29</v>
      </c>
    </row>
    <row r="2161" spans="1:24" ht="14.1" customHeight="1" x14ac:dyDescent="0.25">
      <c r="A2161" s="50" t="str">
        <f t="shared" si="33"/>
        <v>9200000035-0</v>
      </c>
      <c r="B2161" s="57" t="s">
        <v>29</v>
      </c>
      <c r="C2161" s="50" t="s">
        <v>29</v>
      </c>
      <c r="D2161" s="50" t="s">
        <v>4237</v>
      </c>
      <c r="E2161" s="50" t="s">
        <v>2814</v>
      </c>
      <c r="F2161" s="50" t="s">
        <v>29</v>
      </c>
      <c r="G2161" s="50" t="s">
        <v>29</v>
      </c>
      <c r="H2161" s="50" t="s">
        <v>2904</v>
      </c>
      <c r="I2161" s="58">
        <v>45087</v>
      </c>
      <c r="J2161" s="50" t="s">
        <v>2816</v>
      </c>
      <c r="K2161" s="59">
        <v>10729.25</v>
      </c>
      <c r="L2161" s="50" t="s">
        <v>37</v>
      </c>
      <c r="M2161" s="51" t="s">
        <v>2747</v>
      </c>
      <c r="N2161" s="50" t="s">
        <v>29</v>
      </c>
      <c r="O2161" s="50" t="s">
        <v>32</v>
      </c>
      <c r="P2161" s="50" t="s">
        <v>32</v>
      </c>
      <c r="Q2161" s="50" t="s">
        <v>4238</v>
      </c>
      <c r="R2161" s="50" t="s">
        <v>29</v>
      </c>
      <c r="S2161" s="50" t="s">
        <v>2770</v>
      </c>
      <c r="T2161" s="50" t="s">
        <v>2371</v>
      </c>
      <c r="U2161" s="50" t="s">
        <v>30</v>
      </c>
      <c r="V2161" s="50" t="str">
        <f>VLOOKUP(A2161,Register!$D$2:$N$1317,11,0)</f>
        <v>Weighbridge Cap. 100 Ton</v>
      </c>
      <c r="W2161" s="50" t="s">
        <v>29</v>
      </c>
      <c r="X2161" s="50" t="s">
        <v>29</v>
      </c>
    </row>
    <row r="2162" spans="1:24" ht="14.1" customHeight="1" x14ac:dyDescent="0.25">
      <c r="A2162" s="50" t="str">
        <f t="shared" si="33"/>
        <v>9200000057-0</v>
      </c>
      <c r="B2162" s="57" t="s">
        <v>29</v>
      </c>
      <c r="C2162" s="50" t="s">
        <v>29</v>
      </c>
      <c r="D2162" s="50" t="s">
        <v>4239</v>
      </c>
      <c r="E2162" s="50" t="s">
        <v>2814</v>
      </c>
      <c r="F2162" s="50" t="s">
        <v>29</v>
      </c>
      <c r="G2162" s="50" t="s">
        <v>29</v>
      </c>
      <c r="H2162" s="50" t="s">
        <v>2904</v>
      </c>
      <c r="I2162" s="58">
        <v>45088</v>
      </c>
      <c r="J2162" s="50" t="s">
        <v>2816</v>
      </c>
      <c r="K2162" s="59">
        <v>7500</v>
      </c>
      <c r="L2162" s="50" t="s">
        <v>37</v>
      </c>
      <c r="M2162" s="51" t="s">
        <v>2747</v>
      </c>
      <c r="N2162" s="50" t="s">
        <v>29</v>
      </c>
      <c r="O2162" s="50" t="s">
        <v>32</v>
      </c>
      <c r="P2162" s="50" t="s">
        <v>32</v>
      </c>
      <c r="Q2162" s="50" t="s">
        <v>3004</v>
      </c>
      <c r="R2162" s="50" t="s">
        <v>29</v>
      </c>
      <c r="S2162" s="50" t="s">
        <v>2770</v>
      </c>
      <c r="T2162" s="50" t="s">
        <v>2410</v>
      </c>
      <c r="U2162" s="50" t="s">
        <v>30</v>
      </c>
      <c r="V2162" s="50" t="str">
        <f>VLOOKUP(A2162,Register!$D$2:$N$1317,11,0)</f>
        <v>CWIP- NEW JUICE CLARIFIER 42' DIA(DORR)</v>
      </c>
      <c r="W2162" s="50" t="s">
        <v>29</v>
      </c>
      <c r="X2162" s="50" t="s">
        <v>29</v>
      </c>
    </row>
    <row r="2163" spans="1:24" ht="14.1" customHeight="1" x14ac:dyDescent="0.25">
      <c r="A2163" s="50" t="str">
        <f t="shared" si="33"/>
        <v>9200000057-0</v>
      </c>
      <c r="B2163" s="57" t="s">
        <v>29</v>
      </c>
      <c r="C2163" s="50" t="s">
        <v>29</v>
      </c>
      <c r="D2163" s="50" t="s">
        <v>4240</v>
      </c>
      <c r="E2163" s="50" t="s">
        <v>2814</v>
      </c>
      <c r="F2163" s="50" t="s">
        <v>29</v>
      </c>
      <c r="G2163" s="50" t="s">
        <v>29</v>
      </c>
      <c r="H2163" s="50" t="s">
        <v>2904</v>
      </c>
      <c r="I2163" s="58">
        <v>45089</v>
      </c>
      <c r="J2163" s="50" t="s">
        <v>2816</v>
      </c>
      <c r="K2163" s="59">
        <v>12500</v>
      </c>
      <c r="L2163" s="50" t="s">
        <v>37</v>
      </c>
      <c r="M2163" s="51" t="s">
        <v>2747</v>
      </c>
      <c r="N2163" s="50" t="s">
        <v>29</v>
      </c>
      <c r="O2163" s="50" t="s">
        <v>32</v>
      </c>
      <c r="P2163" s="50" t="s">
        <v>32</v>
      </c>
      <c r="Q2163" s="50" t="s">
        <v>4241</v>
      </c>
      <c r="R2163" s="50" t="s">
        <v>29</v>
      </c>
      <c r="S2163" s="50" t="s">
        <v>2770</v>
      </c>
      <c r="T2163" s="50" t="s">
        <v>2410</v>
      </c>
      <c r="U2163" s="50" t="s">
        <v>30</v>
      </c>
      <c r="V2163" s="50" t="str">
        <f>VLOOKUP(A2163,Register!$D$2:$N$1317,11,0)</f>
        <v>CWIP- NEW JUICE CLARIFIER 42' DIA(DORR)</v>
      </c>
      <c r="W2163" s="50" t="s">
        <v>29</v>
      </c>
      <c r="X2163" s="50" t="s">
        <v>29</v>
      </c>
    </row>
    <row r="2164" spans="1:24" ht="14.1" customHeight="1" x14ac:dyDescent="0.25">
      <c r="A2164" s="50" t="str">
        <f t="shared" si="33"/>
        <v>9200000057-0</v>
      </c>
      <c r="B2164" s="57" t="s">
        <v>29</v>
      </c>
      <c r="C2164" s="50" t="s">
        <v>29</v>
      </c>
      <c r="D2164" s="50" t="s">
        <v>4242</v>
      </c>
      <c r="E2164" s="50" t="s">
        <v>2814</v>
      </c>
      <c r="F2164" s="50" t="s">
        <v>29</v>
      </c>
      <c r="G2164" s="50" t="s">
        <v>29</v>
      </c>
      <c r="H2164" s="50" t="s">
        <v>2904</v>
      </c>
      <c r="I2164" s="58">
        <v>45090</v>
      </c>
      <c r="J2164" s="50" t="s">
        <v>2816</v>
      </c>
      <c r="K2164" s="59">
        <v>1627.48</v>
      </c>
      <c r="L2164" s="50" t="s">
        <v>37</v>
      </c>
      <c r="M2164" s="51" t="s">
        <v>2747</v>
      </c>
      <c r="N2164" s="50" t="s">
        <v>29</v>
      </c>
      <c r="O2164" s="50" t="s">
        <v>32</v>
      </c>
      <c r="P2164" s="50" t="s">
        <v>32</v>
      </c>
      <c r="Q2164" s="50" t="s">
        <v>3004</v>
      </c>
      <c r="R2164" s="50" t="s">
        <v>29</v>
      </c>
      <c r="S2164" s="50" t="s">
        <v>2770</v>
      </c>
      <c r="T2164" s="50" t="s">
        <v>2410</v>
      </c>
      <c r="U2164" s="50" t="s">
        <v>30</v>
      </c>
      <c r="V2164" s="50" t="str">
        <f>VLOOKUP(A2164,Register!$D$2:$N$1317,11,0)</f>
        <v>CWIP- NEW JUICE CLARIFIER 42' DIA(DORR)</v>
      </c>
      <c r="W2164" s="50" t="s">
        <v>29</v>
      </c>
      <c r="X2164" s="50" t="s">
        <v>29</v>
      </c>
    </row>
    <row r="2165" spans="1:24" ht="14.1" customHeight="1" x14ac:dyDescent="0.25">
      <c r="A2165" s="50" t="str">
        <f t="shared" si="33"/>
        <v>9200000057-0</v>
      </c>
      <c r="B2165" s="57" t="s">
        <v>29</v>
      </c>
      <c r="C2165" s="50" t="s">
        <v>29</v>
      </c>
      <c r="D2165" s="50" t="s">
        <v>4243</v>
      </c>
      <c r="E2165" s="50" t="s">
        <v>2814</v>
      </c>
      <c r="F2165" s="50" t="s">
        <v>29</v>
      </c>
      <c r="G2165" s="50" t="s">
        <v>29</v>
      </c>
      <c r="H2165" s="50" t="s">
        <v>2904</v>
      </c>
      <c r="I2165" s="58">
        <v>45090</v>
      </c>
      <c r="J2165" s="50" t="s">
        <v>2816</v>
      </c>
      <c r="K2165" s="59">
        <v>10000</v>
      </c>
      <c r="L2165" s="50" t="s">
        <v>37</v>
      </c>
      <c r="M2165" s="51" t="s">
        <v>2747</v>
      </c>
      <c r="N2165" s="50" t="s">
        <v>29</v>
      </c>
      <c r="O2165" s="50" t="s">
        <v>32</v>
      </c>
      <c r="P2165" s="50" t="s">
        <v>32</v>
      </c>
      <c r="Q2165" s="50" t="s">
        <v>4244</v>
      </c>
      <c r="R2165" s="50" t="s">
        <v>29</v>
      </c>
      <c r="S2165" s="50" t="s">
        <v>2770</v>
      </c>
      <c r="T2165" s="50" t="s">
        <v>2410</v>
      </c>
      <c r="U2165" s="50" t="s">
        <v>30</v>
      </c>
      <c r="V2165" s="50" t="str">
        <f>VLOOKUP(A2165,Register!$D$2:$N$1317,11,0)</f>
        <v>CWIP- NEW JUICE CLARIFIER 42' DIA(DORR)</v>
      </c>
      <c r="W2165" s="50" t="s">
        <v>29</v>
      </c>
      <c r="X2165" s="50" t="s">
        <v>29</v>
      </c>
    </row>
    <row r="2166" spans="1:24" ht="14.1" customHeight="1" x14ac:dyDescent="0.25">
      <c r="A2166" s="50" t="str">
        <f t="shared" si="33"/>
        <v>9200000057-0</v>
      </c>
      <c r="B2166" s="57" t="s">
        <v>29</v>
      </c>
      <c r="C2166" s="50" t="s">
        <v>29</v>
      </c>
      <c r="D2166" s="50" t="s">
        <v>4245</v>
      </c>
      <c r="E2166" s="50" t="s">
        <v>2814</v>
      </c>
      <c r="F2166" s="50" t="s">
        <v>29</v>
      </c>
      <c r="G2166" s="50" t="s">
        <v>29</v>
      </c>
      <c r="H2166" s="50" t="s">
        <v>2904</v>
      </c>
      <c r="I2166" s="58">
        <v>45090</v>
      </c>
      <c r="J2166" s="50" t="s">
        <v>2816</v>
      </c>
      <c r="K2166" s="59">
        <v>12500</v>
      </c>
      <c r="L2166" s="50" t="s">
        <v>37</v>
      </c>
      <c r="M2166" s="51" t="s">
        <v>2747</v>
      </c>
      <c r="N2166" s="50" t="s">
        <v>29</v>
      </c>
      <c r="O2166" s="50" t="s">
        <v>32</v>
      </c>
      <c r="P2166" s="50" t="s">
        <v>32</v>
      </c>
      <c r="Q2166" s="50" t="s">
        <v>4234</v>
      </c>
      <c r="R2166" s="50" t="s">
        <v>29</v>
      </c>
      <c r="S2166" s="50" t="s">
        <v>2770</v>
      </c>
      <c r="T2166" s="50" t="s">
        <v>2410</v>
      </c>
      <c r="U2166" s="50" t="s">
        <v>30</v>
      </c>
      <c r="V2166" s="50" t="str">
        <f>VLOOKUP(A2166,Register!$D$2:$N$1317,11,0)</f>
        <v>CWIP- NEW JUICE CLARIFIER 42' DIA(DORR)</v>
      </c>
      <c r="W2166" s="50" t="s">
        <v>29</v>
      </c>
      <c r="X2166" s="50" t="s">
        <v>29</v>
      </c>
    </row>
    <row r="2167" spans="1:24" ht="14.1" customHeight="1" x14ac:dyDescent="0.25">
      <c r="A2167" s="50" t="str">
        <f t="shared" si="33"/>
        <v>9200000057-0</v>
      </c>
      <c r="B2167" s="57" t="s">
        <v>29</v>
      </c>
      <c r="C2167" s="50" t="s">
        <v>29</v>
      </c>
      <c r="D2167" s="50" t="s">
        <v>4245</v>
      </c>
      <c r="E2167" s="50" t="s">
        <v>2814</v>
      </c>
      <c r="F2167" s="50" t="s">
        <v>29</v>
      </c>
      <c r="G2167" s="50" t="s">
        <v>29</v>
      </c>
      <c r="H2167" s="50" t="s">
        <v>2904</v>
      </c>
      <c r="I2167" s="58">
        <v>45090</v>
      </c>
      <c r="J2167" s="50" t="s">
        <v>2816</v>
      </c>
      <c r="K2167" s="59">
        <v>1627.48</v>
      </c>
      <c r="L2167" s="50" t="s">
        <v>37</v>
      </c>
      <c r="M2167" s="51" t="s">
        <v>2747</v>
      </c>
      <c r="N2167" s="50" t="s">
        <v>29</v>
      </c>
      <c r="O2167" s="50" t="s">
        <v>32</v>
      </c>
      <c r="P2167" s="50" t="s">
        <v>32</v>
      </c>
      <c r="Q2167" s="50" t="s">
        <v>4246</v>
      </c>
      <c r="R2167" s="50" t="s">
        <v>29</v>
      </c>
      <c r="S2167" s="50" t="s">
        <v>2770</v>
      </c>
      <c r="T2167" s="50" t="s">
        <v>2410</v>
      </c>
      <c r="U2167" s="50" t="s">
        <v>30</v>
      </c>
      <c r="V2167" s="50" t="str">
        <f>VLOOKUP(A2167,Register!$D$2:$N$1317,11,0)</f>
        <v>CWIP- NEW JUICE CLARIFIER 42' DIA(DORR)</v>
      </c>
      <c r="W2167" s="50" t="s">
        <v>29</v>
      </c>
      <c r="X2167" s="50" t="s">
        <v>29</v>
      </c>
    </row>
    <row r="2168" spans="1:24" ht="14.1" customHeight="1" x14ac:dyDescent="0.25">
      <c r="A2168" s="50" t="str">
        <f t="shared" si="33"/>
        <v>9200000058-0</v>
      </c>
      <c r="B2168" s="57" t="s">
        <v>29</v>
      </c>
      <c r="C2168" s="50" t="s">
        <v>29</v>
      </c>
      <c r="D2168" s="50" t="s">
        <v>4247</v>
      </c>
      <c r="E2168" s="50" t="s">
        <v>2814</v>
      </c>
      <c r="F2168" s="50" t="s">
        <v>29</v>
      </c>
      <c r="G2168" s="50" t="s">
        <v>29</v>
      </c>
      <c r="H2168" s="50" t="s">
        <v>2904</v>
      </c>
      <c r="I2168" s="58">
        <v>45091</v>
      </c>
      <c r="J2168" s="50" t="s">
        <v>2816</v>
      </c>
      <c r="K2168" s="59">
        <v>13163.4</v>
      </c>
      <c r="L2168" s="50" t="s">
        <v>37</v>
      </c>
      <c r="M2168" s="51" t="s">
        <v>2747</v>
      </c>
      <c r="N2168" s="50" t="s">
        <v>29</v>
      </c>
      <c r="O2168" s="50" t="s">
        <v>32</v>
      </c>
      <c r="P2168" s="50" t="s">
        <v>32</v>
      </c>
      <c r="Q2168" s="50" t="s">
        <v>4248</v>
      </c>
      <c r="R2168" s="50" t="s">
        <v>29</v>
      </c>
      <c r="S2168" s="50" t="s">
        <v>2770</v>
      </c>
      <c r="T2168" s="50" t="s">
        <v>2412</v>
      </c>
      <c r="U2168" s="50" t="s">
        <v>30</v>
      </c>
      <c r="V2168" s="50" t="str">
        <f>VLOOKUP(A2168,Register!$D$2:$N$1317,11,0)</f>
        <v>CWIP-MILK OF LIME</v>
      </c>
      <c r="W2168" s="50" t="s">
        <v>29</v>
      </c>
      <c r="X2168" s="50" t="s">
        <v>29</v>
      </c>
    </row>
    <row r="2169" spans="1:24" ht="14.1" customHeight="1" x14ac:dyDescent="0.25">
      <c r="A2169" s="50" t="str">
        <f t="shared" si="33"/>
        <v>9200000058-0</v>
      </c>
      <c r="B2169" s="57" t="s">
        <v>29</v>
      </c>
      <c r="C2169" s="50" t="s">
        <v>29</v>
      </c>
      <c r="D2169" s="50" t="s">
        <v>4247</v>
      </c>
      <c r="E2169" s="50" t="s">
        <v>2814</v>
      </c>
      <c r="F2169" s="50" t="s">
        <v>29</v>
      </c>
      <c r="G2169" s="50" t="s">
        <v>29</v>
      </c>
      <c r="H2169" s="50" t="s">
        <v>2904</v>
      </c>
      <c r="I2169" s="58">
        <v>45091</v>
      </c>
      <c r="J2169" s="50" t="s">
        <v>2816</v>
      </c>
      <c r="K2169" s="59">
        <v>34969</v>
      </c>
      <c r="L2169" s="50" t="s">
        <v>37</v>
      </c>
      <c r="M2169" s="51" t="s">
        <v>2747</v>
      </c>
      <c r="N2169" s="50" t="s">
        <v>29</v>
      </c>
      <c r="O2169" s="50" t="s">
        <v>32</v>
      </c>
      <c r="P2169" s="50" t="s">
        <v>32</v>
      </c>
      <c r="Q2169" s="50" t="s">
        <v>4248</v>
      </c>
      <c r="R2169" s="50" t="s">
        <v>29</v>
      </c>
      <c r="S2169" s="50" t="s">
        <v>2770</v>
      </c>
      <c r="T2169" s="50" t="s">
        <v>2412</v>
      </c>
      <c r="U2169" s="50" t="s">
        <v>30</v>
      </c>
      <c r="V2169" s="50" t="str">
        <f>VLOOKUP(A2169,Register!$D$2:$N$1317,11,0)</f>
        <v>CWIP-MILK OF LIME</v>
      </c>
      <c r="W2169" s="50" t="s">
        <v>29</v>
      </c>
      <c r="X2169" s="50" t="s">
        <v>29</v>
      </c>
    </row>
    <row r="2170" spans="1:24" ht="14.1" customHeight="1" x14ac:dyDescent="0.25">
      <c r="A2170" s="50" t="str">
        <f t="shared" si="33"/>
        <v>9200000057-0</v>
      </c>
      <c r="B2170" s="57" t="s">
        <v>29</v>
      </c>
      <c r="C2170" s="50" t="s">
        <v>29</v>
      </c>
      <c r="D2170" s="50" t="s">
        <v>4249</v>
      </c>
      <c r="E2170" s="50" t="s">
        <v>2814</v>
      </c>
      <c r="F2170" s="50" t="s">
        <v>29</v>
      </c>
      <c r="G2170" s="50" t="s">
        <v>29</v>
      </c>
      <c r="H2170" s="50" t="s">
        <v>2904</v>
      </c>
      <c r="I2170" s="58">
        <v>45091</v>
      </c>
      <c r="J2170" s="50" t="s">
        <v>2816</v>
      </c>
      <c r="K2170" s="59">
        <v>41126.33</v>
      </c>
      <c r="L2170" s="50" t="s">
        <v>37</v>
      </c>
      <c r="M2170" s="51" t="s">
        <v>2747</v>
      </c>
      <c r="N2170" s="50" t="s">
        <v>29</v>
      </c>
      <c r="O2170" s="50" t="s">
        <v>32</v>
      </c>
      <c r="P2170" s="50" t="s">
        <v>32</v>
      </c>
      <c r="Q2170" s="50" t="s">
        <v>4250</v>
      </c>
      <c r="R2170" s="50" t="s">
        <v>29</v>
      </c>
      <c r="S2170" s="50" t="s">
        <v>2770</v>
      </c>
      <c r="T2170" s="50" t="s">
        <v>2410</v>
      </c>
      <c r="U2170" s="50" t="s">
        <v>30</v>
      </c>
      <c r="V2170" s="50" t="str">
        <f>VLOOKUP(A2170,Register!$D$2:$N$1317,11,0)</f>
        <v>CWIP- NEW JUICE CLARIFIER 42' DIA(DORR)</v>
      </c>
      <c r="W2170" s="50" t="s">
        <v>29</v>
      </c>
      <c r="X2170" s="50" t="s">
        <v>29</v>
      </c>
    </row>
    <row r="2171" spans="1:24" ht="14.1" customHeight="1" x14ac:dyDescent="0.25">
      <c r="A2171" s="50" t="str">
        <f t="shared" si="33"/>
        <v>9200000057-0</v>
      </c>
      <c r="B2171" s="57" t="s">
        <v>29</v>
      </c>
      <c r="C2171" s="50" t="s">
        <v>29</v>
      </c>
      <c r="D2171" s="50" t="s">
        <v>4249</v>
      </c>
      <c r="E2171" s="50" t="s">
        <v>2814</v>
      </c>
      <c r="F2171" s="50" t="s">
        <v>29</v>
      </c>
      <c r="G2171" s="50" t="s">
        <v>29</v>
      </c>
      <c r="H2171" s="50" t="s">
        <v>2904</v>
      </c>
      <c r="I2171" s="58">
        <v>45091</v>
      </c>
      <c r="J2171" s="50" t="s">
        <v>2816</v>
      </c>
      <c r="K2171" s="59">
        <v>41863.300000000003</v>
      </c>
      <c r="L2171" s="50" t="s">
        <v>37</v>
      </c>
      <c r="M2171" s="51" t="s">
        <v>2747</v>
      </c>
      <c r="N2171" s="50" t="s">
        <v>29</v>
      </c>
      <c r="O2171" s="50" t="s">
        <v>32</v>
      </c>
      <c r="P2171" s="50" t="s">
        <v>32</v>
      </c>
      <c r="Q2171" s="50" t="s">
        <v>4251</v>
      </c>
      <c r="R2171" s="50" t="s">
        <v>29</v>
      </c>
      <c r="S2171" s="50" t="s">
        <v>2770</v>
      </c>
      <c r="T2171" s="50" t="s">
        <v>2410</v>
      </c>
      <c r="U2171" s="50" t="s">
        <v>30</v>
      </c>
      <c r="V2171" s="50" t="str">
        <f>VLOOKUP(A2171,Register!$D$2:$N$1317,11,0)</f>
        <v>CWIP- NEW JUICE CLARIFIER 42' DIA(DORR)</v>
      </c>
      <c r="W2171" s="50" t="s">
        <v>29</v>
      </c>
      <c r="X2171" s="50" t="s">
        <v>29</v>
      </c>
    </row>
    <row r="2172" spans="1:24" ht="14.1" customHeight="1" x14ac:dyDescent="0.25">
      <c r="A2172" s="50" t="str">
        <f t="shared" si="33"/>
        <v>9200000057-0</v>
      </c>
      <c r="B2172" s="57" t="s">
        <v>29</v>
      </c>
      <c r="C2172" s="50" t="s">
        <v>29</v>
      </c>
      <c r="D2172" s="50" t="s">
        <v>4249</v>
      </c>
      <c r="E2172" s="50" t="s">
        <v>2814</v>
      </c>
      <c r="F2172" s="50" t="s">
        <v>29</v>
      </c>
      <c r="G2172" s="50" t="s">
        <v>29</v>
      </c>
      <c r="H2172" s="50" t="s">
        <v>2904</v>
      </c>
      <c r="I2172" s="58">
        <v>45091</v>
      </c>
      <c r="J2172" s="50" t="s">
        <v>2816</v>
      </c>
      <c r="K2172" s="59">
        <v>34884.230000000003</v>
      </c>
      <c r="L2172" s="50" t="s">
        <v>37</v>
      </c>
      <c r="M2172" s="51" t="s">
        <v>2747</v>
      </c>
      <c r="N2172" s="50" t="s">
        <v>29</v>
      </c>
      <c r="O2172" s="50" t="s">
        <v>32</v>
      </c>
      <c r="P2172" s="50" t="s">
        <v>32</v>
      </c>
      <c r="Q2172" s="50" t="s">
        <v>4252</v>
      </c>
      <c r="R2172" s="50" t="s">
        <v>29</v>
      </c>
      <c r="S2172" s="50" t="s">
        <v>2770</v>
      </c>
      <c r="T2172" s="50" t="s">
        <v>2410</v>
      </c>
      <c r="U2172" s="50" t="s">
        <v>30</v>
      </c>
      <c r="V2172" s="50" t="str">
        <f>VLOOKUP(A2172,Register!$D$2:$N$1317,11,0)</f>
        <v>CWIP- NEW JUICE CLARIFIER 42' DIA(DORR)</v>
      </c>
      <c r="W2172" s="50" t="s">
        <v>29</v>
      </c>
      <c r="X2172" s="50" t="s">
        <v>29</v>
      </c>
    </row>
    <row r="2173" spans="1:24" ht="14.1" customHeight="1" x14ac:dyDescent="0.25">
      <c r="A2173" s="50" t="str">
        <f t="shared" si="33"/>
        <v>9200000057-0</v>
      </c>
      <c r="B2173" s="57" t="s">
        <v>29</v>
      </c>
      <c r="C2173" s="50" t="s">
        <v>29</v>
      </c>
      <c r="D2173" s="50" t="s">
        <v>4253</v>
      </c>
      <c r="E2173" s="50" t="s">
        <v>2814</v>
      </c>
      <c r="F2173" s="50" t="s">
        <v>29</v>
      </c>
      <c r="G2173" s="50" t="s">
        <v>29</v>
      </c>
      <c r="H2173" s="50" t="s">
        <v>2904</v>
      </c>
      <c r="I2173" s="58">
        <v>45092</v>
      </c>
      <c r="J2173" s="50" t="s">
        <v>2816</v>
      </c>
      <c r="K2173" s="59">
        <v>7500</v>
      </c>
      <c r="L2173" s="50" t="s">
        <v>37</v>
      </c>
      <c r="M2173" s="51" t="s">
        <v>2747</v>
      </c>
      <c r="N2173" s="50" t="s">
        <v>29</v>
      </c>
      <c r="O2173" s="50" t="s">
        <v>32</v>
      </c>
      <c r="P2173" s="50" t="s">
        <v>32</v>
      </c>
      <c r="Q2173" s="50" t="s">
        <v>3004</v>
      </c>
      <c r="R2173" s="50" t="s">
        <v>29</v>
      </c>
      <c r="S2173" s="50" t="s">
        <v>2770</v>
      </c>
      <c r="T2173" s="50" t="s">
        <v>2410</v>
      </c>
      <c r="U2173" s="50" t="s">
        <v>30</v>
      </c>
      <c r="V2173" s="50" t="str">
        <f>VLOOKUP(A2173,Register!$D$2:$N$1317,11,0)</f>
        <v>CWIP- NEW JUICE CLARIFIER 42' DIA(DORR)</v>
      </c>
      <c r="W2173" s="50" t="s">
        <v>29</v>
      </c>
      <c r="X2173" s="50" t="s">
        <v>29</v>
      </c>
    </row>
    <row r="2174" spans="1:24" ht="14.1" customHeight="1" x14ac:dyDescent="0.25">
      <c r="A2174" s="50" t="str">
        <f t="shared" si="33"/>
        <v>9200000057-0</v>
      </c>
      <c r="B2174" s="57" t="s">
        <v>29</v>
      </c>
      <c r="C2174" s="50" t="s">
        <v>29</v>
      </c>
      <c r="D2174" s="50" t="s">
        <v>4254</v>
      </c>
      <c r="E2174" s="50" t="s">
        <v>2814</v>
      </c>
      <c r="F2174" s="50" t="s">
        <v>29</v>
      </c>
      <c r="G2174" s="50" t="s">
        <v>29</v>
      </c>
      <c r="H2174" s="50" t="s">
        <v>2904</v>
      </c>
      <c r="I2174" s="58">
        <v>45093</v>
      </c>
      <c r="J2174" s="50" t="s">
        <v>2816</v>
      </c>
      <c r="K2174" s="59">
        <v>30000</v>
      </c>
      <c r="L2174" s="50" t="s">
        <v>37</v>
      </c>
      <c r="M2174" s="51" t="s">
        <v>2747</v>
      </c>
      <c r="N2174" s="50" t="s">
        <v>29</v>
      </c>
      <c r="O2174" s="50" t="s">
        <v>32</v>
      </c>
      <c r="P2174" s="50" t="s">
        <v>32</v>
      </c>
      <c r="Q2174" s="50" t="s">
        <v>4255</v>
      </c>
      <c r="R2174" s="50" t="s">
        <v>29</v>
      </c>
      <c r="S2174" s="50" t="s">
        <v>2770</v>
      </c>
      <c r="T2174" s="50" t="s">
        <v>2410</v>
      </c>
      <c r="U2174" s="50" t="s">
        <v>30</v>
      </c>
      <c r="V2174" s="50" t="str">
        <f>VLOOKUP(A2174,Register!$D$2:$N$1317,11,0)</f>
        <v>CWIP- NEW JUICE CLARIFIER 42' DIA(DORR)</v>
      </c>
      <c r="W2174" s="50" t="s">
        <v>29</v>
      </c>
      <c r="X2174" s="50" t="s">
        <v>29</v>
      </c>
    </row>
    <row r="2175" spans="1:24" ht="14.1" customHeight="1" x14ac:dyDescent="0.25">
      <c r="A2175" s="50" t="str">
        <f t="shared" si="33"/>
        <v>9200000057-0</v>
      </c>
      <c r="B2175" s="57" t="s">
        <v>29</v>
      </c>
      <c r="C2175" s="50" t="s">
        <v>29</v>
      </c>
      <c r="D2175" s="50" t="s">
        <v>4256</v>
      </c>
      <c r="E2175" s="50" t="s">
        <v>2814</v>
      </c>
      <c r="F2175" s="50" t="s">
        <v>29</v>
      </c>
      <c r="G2175" s="50" t="s">
        <v>29</v>
      </c>
      <c r="H2175" s="50" t="s">
        <v>2904</v>
      </c>
      <c r="I2175" s="58">
        <v>45093</v>
      </c>
      <c r="J2175" s="50" t="s">
        <v>2816</v>
      </c>
      <c r="K2175" s="59">
        <v>2603.9699999999998</v>
      </c>
      <c r="L2175" s="50" t="s">
        <v>37</v>
      </c>
      <c r="M2175" s="51" t="s">
        <v>2747</v>
      </c>
      <c r="N2175" s="50" t="s">
        <v>29</v>
      </c>
      <c r="O2175" s="50" t="s">
        <v>32</v>
      </c>
      <c r="P2175" s="50" t="s">
        <v>32</v>
      </c>
      <c r="Q2175" s="50" t="s">
        <v>3057</v>
      </c>
      <c r="R2175" s="50" t="s">
        <v>29</v>
      </c>
      <c r="S2175" s="50" t="s">
        <v>2770</v>
      </c>
      <c r="T2175" s="50" t="s">
        <v>2410</v>
      </c>
      <c r="U2175" s="50" t="s">
        <v>30</v>
      </c>
      <c r="V2175" s="50" t="str">
        <f>VLOOKUP(A2175,Register!$D$2:$N$1317,11,0)</f>
        <v>CWIP- NEW JUICE CLARIFIER 42' DIA(DORR)</v>
      </c>
      <c r="W2175" s="50" t="s">
        <v>29</v>
      </c>
      <c r="X2175" s="50" t="s">
        <v>29</v>
      </c>
    </row>
    <row r="2176" spans="1:24" ht="14.1" customHeight="1" x14ac:dyDescent="0.25">
      <c r="A2176" s="50" t="str">
        <f t="shared" si="33"/>
        <v>9200000039-0</v>
      </c>
      <c r="B2176" s="57" t="s">
        <v>29</v>
      </c>
      <c r="C2176" s="50" t="s">
        <v>29</v>
      </c>
      <c r="D2176" s="50" t="s">
        <v>4257</v>
      </c>
      <c r="E2176" s="50" t="s">
        <v>2814</v>
      </c>
      <c r="F2176" s="50" t="s">
        <v>29</v>
      </c>
      <c r="G2176" s="50" t="s">
        <v>29</v>
      </c>
      <c r="H2176" s="50" t="s">
        <v>2904</v>
      </c>
      <c r="I2176" s="58">
        <v>45093</v>
      </c>
      <c r="J2176" s="50" t="s">
        <v>2816</v>
      </c>
      <c r="K2176" s="59">
        <v>448384</v>
      </c>
      <c r="L2176" s="50" t="s">
        <v>37</v>
      </c>
      <c r="M2176" s="51" t="s">
        <v>2747</v>
      </c>
      <c r="N2176" s="50" t="s">
        <v>29</v>
      </c>
      <c r="O2176" s="50" t="s">
        <v>32</v>
      </c>
      <c r="P2176" s="50" t="s">
        <v>32</v>
      </c>
      <c r="Q2176" s="50" t="s">
        <v>4258</v>
      </c>
      <c r="R2176" s="50" t="s">
        <v>29</v>
      </c>
      <c r="S2176" s="50" t="s">
        <v>2770</v>
      </c>
      <c r="T2176" s="50" t="s">
        <v>2379</v>
      </c>
      <c r="U2176" s="50" t="s">
        <v>30</v>
      </c>
      <c r="V2176" s="50" t="str">
        <f>VLOOKUP(A2176,Register!$D$2:$N$1317,11,0)</f>
        <v>CWIP - NEW SPRAY POND</v>
      </c>
      <c r="W2176" s="50" t="s">
        <v>29</v>
      </c>
      <c r="X2176" s="50" t="s">
        <v>29</v>
      </c>
    </row>
    <row r="2177" spans="1:24" ht="14.1" customHeight="1" x14ac:dyDescent="0.25">
      <c r="A2177" s="50" t="str">
        <f t="shared" si="33"/>
        <v>9200000058-0</v>
      </c>
      <c r="B2177" s="57" t="s">
        <v>29</v>
      </c>
      <c r="C2177" s="50" t="s">
        <v>29</v>
      </c>
      <c r="D2177" s="50" t="s">
        <v>4259</v>
      </c>
      <c r="E2177" s="50" t="s">
        <v>2814</v>
      </c>
      <c r="F2177" s="50" t="s">
        <v>29</v>
      </c>
      <c r="G2177" s="50" t="s">
        <v>29</v>
      </c>
      <c r="H2177" s="50" t="s">
        <v>2904</v>
      </c>
      <c r="I2177" s="58">
        <v>45093</v>
      </c>
      <c r="J2177" s="50" t="s">
        <v>2816</v>
      </c>
      <c r="K2177" s="59">
        <v>13225.2</v>
      </c>
      <c r="L2177" s="50" t="s">
        <v>37</v>
      </c>
      <c r="M2177" s="51" t="s">
        <v>2747</v>
      </c>
      <c r="N2177" s="50" t="s">
        <v>29</v>
      </c>
      <c r="O2177" s="50" t="s">
        <v>32</v>
      </c>
      <c r="P2177" s="50" t="s">
        <v>32</v>
      </c>
      <c r="Q2177" s="50" t="s">
        <v>4260</v>
      </c>
      <c r="R2177" s="50" t="s">
        <v>29</v>
      </c>
      <c r="S2177" s="50" t="s">
        <v>2770</v>
      </c>
      <c r="T2177" s="50" t="s">
        <v>2412</v>
      </c>
      <c r="U2177" s="50" t="s">
        <v>30</v>
      </c>
      <c r="V2177" s="50" t="str">
        <f>VLOOKUP(A2177,Register!$D$2:$N$1317,11,0)</f>
        <v>CWIP-MILK OF LIME</v>
      </c>
      <c r="W2177" s="50" t="s">
        <v>29</v>
      </c>
      <c r="X2177" s="50" t="s">
        <v>29</v>
      </c>
    </row>
    <row r="2178" spans="1:24" ht="14.1" customHeight="1" x14ac:dyDescent="0.25">
      <c r="A2178" s="50" t="str">
        <f t="shared" si="33"/>
        <v>9200000059-0</v>
      </c>
      <c r="B2178" s="57" t="s">
        <v>29</v>
      </c>
      <c r="C2178" s="50" t="s">
        <v>29</v>
      </c>
      <c r="D2178" s="50" t="s">
        <v>4261</v>
      </c>
      <c r="E2178" s="50" t="s">
        <v>2814</v>
      </c>
      <c r="F2178" s="50" t="s">
        <v>29</v>
      </c>
      <c r="G2178" s="50" t="s">
        <v>29</v>
      </c>
      <c r="H2178" s="50" t="s">
        <v>2904</v>
      </c>
      <c r="I2178" s="58">
        <v>45094</v>
      </c>
      <c r="J2178" s="50" t="s">
        <v>2816</v>
      </c>
      <c r="K2178" s="59">
        <v>12500</v>
      </c>
      <c r="L2178" s="50" t="s">
        <v>37</v>
      </c>
      <c r="M2178" s="51" t="s">
        <v>2747</v>
      </c>
      <c r="N2178" s="50" t="s">
        <v>29</v>
      </c>
      <c r="O2178" s="50" t="s">
        <v>32</v>
      </c>
      <c r="P2178" s="50" t="s">
        <v>32</v>
      </c>
      <c r="Q2178" s="50" t="s">
        <v>4262</v>
      </c>
      <c r="R2178" s="50" t="s">
        <v>29</v>
      </c>
      <c r="S2178" s="50" t="s">
        <v>2770</v>
      </c>
      <c r="T2178" s="50" t="s">
        <v>2415</v>
      </c>
      <c r="U2178" s="50" t="s">
        <v>30</v>
      </c>
      <c r="V2178" s="50" t="str">
        <f>VLOOKUP(A2178,Register!$D$2:$N$1317,11,0)</f>
        <v>CWIP:-VACUUM FILTER STATION</v>
      </c>
      <c r="W2178" s="50" t="s">
        <v>29</v>
      </c>
      <c r="X2178" s="50" t="s">
        <v>29</v>
      </c>
    </row>
    <row r="2179" spans="1:24" ht="14.1" customHeight="1" x14ac:dyDescent="0.25">
      <c r="A2179" s="50" t="str">
        <f t="shared" ref="A2179:A2242" si="34">CONCATENATE(T2179,"-",U2179)</f>
        <v>9200000058-0</v>
      </c>
      <c r="B2179" s="57" t="s">
        <v>29</v>
      </c>
      <c r="C2179" s="50" t="s">
        <v>29</v>
      </c>
      <c r="D2179" s="50" t="s">
        <v>4263</v>
      </c>
      <c r="E2179" s="50" t="s">
        <v>2814</v>
      </c>
      <c r="F2179" s="50" t="s">
        <v>29</v>
      </c>
      <c r="G2179" s="50" t="s">
        <v>29</v>
      </c>
      <c r="H2179" s="50" t="s">
        <v>2904</v>
      </c>
      <c r="I2179" s="58">
        <v>45094</v>
      </c>
      <c r="J2179" s="50" t="s">
        <v>2816</v>
      </c>
      <c r="K2179" s="59">
        <v>12500</v>
      </c>
      <c r="L2179" s="50" t="s">
        <v>37</v>
      </c>
      <c r="M2179" s="51" t="s">
        <v>2747</v>
      </c>
      <c r="N2179" s="50" t="s">
        <v>29</v>
      </c>
      <c r="O2179" s="50" t="s">
        <v>32</v>
      </c>
      <c r="P2179" s="50" t="s">
        <v>32</v>
      </c>
      <c r="Q2179" s="50" t="s">
        <v>4264</v>
      </c>
      <c r="R2179" s="50" t="s">
        <v>29</v>
      </c>
      <c r="S2179" s="50" t="s">
        <v>2770</v>
      </c>
      <c r="T2179" s="50" t="s">
        <v>2412</v>
      </c>
      <c r="U2179" s="50" t="s">
        <v>30</v>
      </c>
      <c r="V2179" s="50" t="str">
        <f>VLOOKUP(A2179,Register!$D$2:$N$1317,11,0)</f>
        <v>CWIP-MILK OF LIME</v>
      </c>
      <c r="W2179" s="50" t="s">
        <v>29</v>
      </c>
      <c r="X2179" s="50" t="s">
        <v>29</v>
      </c>
    </row>
    <row r="2180" spans="1:24" ht="14.1" customHeight="1" x14ac:dyDescent="0.25">
      <c r="A2180" s="50" t="str">
        <f t="shared" si="34"/>
        <v>9200000059-0</v>
      </c>
      <c r="B2180" s="57" t="s">
        <v>29</v>
      </c>
      <c r="C2180" s="50" t="s">
        <v>29</v>
      </c>
      <c r="D2180" s="50" t="s">
        <v>4265</v>
      </c>
      <c r="E2180" s="50" t="s">
        <v>2814</v>
      </c>
      <c r="F2180" s="50" t="s">
        <v>29</v>
      </c>
      <c r="G2180" s="50" t="s">
        <v>29</v>
      </c>
      <c r="H2180" s="50" t="s">
        <v>2904</v>
      </c>
      <c r="I2180" s="58">
        <v>45095</v>
      </c>
      <c r="J2180" s="50" t="s">
        <v>2816</v>
      </c>
      <c r="K2180" s="59">
        <v>28000</v>
      </c>
      <c r="L2180" s="50" t="s">
        <v>37</v>
      </c>
      <c r="M2180" s="51" t="s">
        <v>2747</v>
      </c>
      <c r="N2180" s="50" t="s">
        <v>29</v>
      </c>
      <c r="O2180" s="50" t="s">
        <v>32</v>
      </c>
      <c r="P2180" s="50" t="s">
        <v>32</v>
      </c>
      <c r="Q2180" s="50" t="s">
        <v>3057</v>
      </c>
      <c r="R2180" s="50" t="s">
        <v>29</v>
      </c>
      <c r="S2180" s="50" t="s">
        <v>2770</v>
      </c>
      <c r="T2180" s="50" t="s">
        <v>2415</v>
      </c>
      <c r="U2180" s="50" t="s">
        <v>30</v>
      </c>
      <c r="V2180" s="50" t="str">
        <f>VLOOKUP(A2180,Register!$D$2:$N$1317,11,0)</f>
        <v>CWIP:-VACUUM FILTER STATION</v>
      </c>
      <c r="W2180" s="50" t="s">
        <v>29</v>
      </c>
      <c r="X2180" s="50" t="s">
        <v>29</v>
      </c>
    </row>
    <row r="2181" spans="1:24" ht="14.1" customHeight="1" x14ac:dyDescent="0.25">
      <c r="A2181" s="50" t="str">
        <f t="shared" si="34"/>
        <v>9200000059-0</v>
      </c>
      <c r="B2181" s="57" t="s">
        <v>29</v>
      </c>
      <c r="C2181" s="50" t="s">
        <v>29</v>
      </c>
      <c r="D2181" s="50" t="s">
        <v>4266</v>
      </c>
      <c r="E2181" s="50" t="s">
        <v>2814</v>
      </c>
      <c r="F2181" s="50" t="s">
        <v>29</v>
      </c>
      <c r="G2181" s="50" t="s">
        <v>29</v>
      </c>
      <c r="H2181" s="50" t="s">
        <v>2904</v>
      </c>
      <c r="I2181" s="58">
        <v>45095</v>
      </c>
      <c r="J2181" s="50" t="s">
        <v>2816</v>
      </c>
      <c r="K2181" s="59">
        <v>12500</v>
      </c>
      <c r="L2181" s="50" t="s">
        <v>37</v>
      </c>
      <c r="M2181" s="51" t="s">
        <v>2747</v>
      </c>
      <c r="N2181" s="50" t="s">
        <v>29</v>
      </c>
      <c r="O2181" s="50" t="s">
        <v>32</v>
      </c>
      <c r="P2181" s="50" t="s">
        <v>32</v>
      </c>
      <c r="Q2181" s="50" t="s">
        <v>3004</v>
      </c>
      <c r="R2181" s="50" t="s">
        <v>29</v>
      </c>
      <c r="S2181" s="50" t="s">
        <v>2770</v>
      </c>
      <c r="T2181" s="50" t="s">
        <v>2415</v>
      </c>
      <c r="U2181" s="50" t="s">
        <v>30</v>
      </c>
      <c r="V2181" s="50" t="str">
        <f>VLOOKUP(A2181,Register!$D$2:$N$1317,11,0)</f>
        <v>CWIP:-VACUUM FILTER STATION</v>
      </c>
      <c r="W2181" s="50" t="s">
        <v>29</v>
      </c>
      <c r="X2181" s="50" t="s">
        <v>29</v>
      </c>
    </row>
    <row r="2182" spans="1:24" ht="14.1" customHeight="1" x14ac:dyDescent="0.25">
      <c r="A2182" s="50" t="str">
        <f t="shared" si="34"/>
        <v>9200000059-0</v>
      </c>
      <c r="B2182" s="57" t="s">
        <v>29</v>
      </c>
      <c r="C2182" s="50" t="s">
        <v>29</v>
      </c>
      <c r="D2182" s="50" t="s">
        <v>4267</v>
      </c>
      <c r="E2182" s="50" t="s">
        <v>2814</v>
      </c>
      <c r="F2182" s="50" t="s">
        <v>29</v>
      </c>
      <c r="G2182" s="50" t="s">
        <v>29</v>
      </c>
      <c r="H2182" s="50" t="s">
        <v>2904</v>
      </c>
      <c r="I2182" s="58">
        <v>45095</v>
      </c>
      <c r="J2182" s="50" t="s">
        <v>2816</v>
      </c>
      <c r="K2182" s="59">
        <v>41240.85</v>
      </c>
      <c r="L2182" s="50" t="s">
        <v>37</v>
      </c>
      <c r="M2182" s="51" t="s">
        <v>2747</v>
      </c>
      <c r="N2182" s="50" t="s">
        <v>29</v>
      </c>
      <c r="O2182" s="50" t="s">
        <v>32</v>
      </c>
      <c r="P2182" s="50" t="s">
        <v>32</v>
      </c>
      <c r="Q2182" s="50" t="s">
        <v>4268</v>
      </c>
      <c r="R2182" s="50" t="s">
        <v>29</v>
      </c>
      <c r="S2182" s="50" t="s">
        <v>2770</v>
      </c>
      <c r="T2182" s="50" t="s">
        <v>2415</v>
      </c>
      <c r="U2182" s="50" t="s">
        <v>30</v>
      </c>
      <c r="V2182" s="50" t="str">
        <f>VLOOKUP(A2182,Register!$D$2:$N$1317,11,0)</f>
        <v>CWIP:-VACUUM FILTER STATION</v>
      </c>
      <c r="W2182" s="50" t="s">
        <v>29</v>
      </c>
      <c r="X2182" s="50" t="s">
        <v>29</v>
      </c>
    </row>
    <row r="2183" spans="1:24" ht="14.1" customHeight="1" x14ac:dyDescent="0.25">
      <c r="A2183" s="50" t="str">
        <f t="shared" si="34"/>
        <v>9200000059-0</v>
      </c>
      <c r="B2183" s="57" t="s">
        <v>29</v>
      </c>
      <c r="C2183" s="50" t="s">
        <v>29</v>
      </c>
      <c r="D2183" s="50" t="s">
        <v>4269</v>
      </c>
      <c r="E2183" s="50" t="s">
        <v>2814</v>
      </c>
      <c r="F2183" s="50" t="s">
        <v>29</v>
      </c>
      <c r="G2183" s="50" t="s">
        <v>29</v>
      </c>
      <c r="H2183" s="50" t="s">
        <v>2904</v>
      </c>
      <c r="I2183" s="58">
        <v>45096</v>
      </c>
      <c r="J2183" s="50" t="s">
        <v>2816</v>
      </c>
      <c r="K2183" s="59">
        <v>24000</v>
      </c>
      <c r="L2183" s="50" t="s">
        <v>37</v>
      </c>
      <c r="M2183" s="51" t="s">
        <v>2747</v>
      </c>
      <c r="N2183" s="50" t="s">
        <v>29</v>
      </c>
      <c r="O2183" s="50" t="s">
        <v>32</v>
      </c>
      <c r="P2183" s="50" t="s">
        <v>32</v>
      </c>
      <c r="Q2183" s="50" t="s">
        <v>4270</v>
      </c>
      <c r="R2183" s="50" t="s">
        <v>29</v>
      </c>
      <c r="S2183" s="50" t="s">
        <v>2770</v>
      </c>
      <c r="T2183" s="50" t="s">
        <v>2415</v>
      </c>
      <c r="U2183" s="50" t="s">
        <v>30</v>
      </c>
      <c r="V2183" s="50" t="str">
        <f>VLOOKUP(A2183,Register!$D$2:$N$1317,11,0)</f>
        <v>CWIP:-VACUUM FILTER STATION</v>
      </c>
      <c r="W2183" s="50" t="s">
        <v>29</v>
      </c>
      <c r="X2183" s="50" t="s">
        <v>29</v>
      </c>
    </row>
    <row r="2184" spans="1:24" ht="14.1" customHeight="1" x14ac:dyDescent="0.25">
      <c r="A2184" s="50" t="str">
        <f t="shared" si="34"/>
        <v>9200000059-0</v>
      </c>
      <c r="B2184" s="57" t="s">
        <v>29</v>
      </c>
      <c r="C2184" s="50" t="s">
        <v>29</v>
      </c>
      <c r="D2184" s="50" t="s">
        <v>4269</v>
      </c>
      <c r="E2184" s="50" t="s">
        <v>2814</v>
      </c>
      <c r="F2184" s="50" t="s">
        <v>29</v>
      </c>
      <c r="G2184" s="50" t="s">
        <v>29</v>
      </c>
      <c r="H2184" s="50" t="s">
        <v>2904</v>
      </c>
      <c r="I2184" s="58">
        <v>45096</v>
      </c>
      <c r="J2184" s="50" t="s">
        <v>2816</v>
      </c>
      <c r="K2184" s="59">
        <v>65802.13</v>
      </c>
      <c r="L2184" s="50" t="s">
        <v>37</v>
      </c>
      <c r="M2184" s="51" t="s">
        <v>2747</v>
      </c>
      <c r="N2184" s="50" t="s">
        <v>29</v>
      </c>
      <c r="O2184" s="50" t="s">
        <v>32</v>
      </c>
      <c r="P2184" s="50" t="s">
        <v>32</v>
      </c>
      <c r="Q2184" s="50" t="s">
        <v>4270</v>
      </c>
      <c r="R2184" s="50" t="s">
        <v>29</v>
      </c>
      <c r="S2184" s="50" t="s">
        <v>2770</v>
      </c>
      <c r="T2184" s="50" t="s">
        <v>2415</v>
      </c>
      <c r="U2184" s="50" t="s">
        <v>30</v>
      </c>
      <c r="V2184" s="50" t="str">
        <f>VLOOKUP(A2184,Register!$D$2:$N$1317,11,0)</f>
        <v>CWIP:-VACUUM FILTER STATION</v>
      </c>
      <c r="W2184" s="50" t="s">
        <v>29</v>
      </c>
      <c r="X2184" s="50" t="s">
        <v>29</v>
      </c>
    </row>
    <row r="2185" spans="1:24" ht="14.1" customHeight="1" x14ac:dyDescent="0.25">
      <c r="A2185" s="50" t="str">
        <f t="shared" si="34"/>
        <v>9200000059-0</v>
      </c>
      <c r="B2185" s="57" t="s">
        <v>29</v>
      </c>
      <c r="C2185" s="50" t="s">
        <v>29</v>
      </c>
      <c r="D2185" s="50" t="s">
        <v>4271</v>
      </c>
      <c r="E2185" s="50" t="s">
        <v>2814</v>
      </c>
      <c r="F2185" s="50" t="s">
        <v>29</v>
      </c>
      <c r="G2185" s="50" t="s">
        <v>29</v>
      </c>
      <c r="H2185" s="50" t="s">
        <v>2904</v>
      </c>
      <c r="I2185" s="58">
        <v>45097</v>
      </c>
      <c r="J2185" s="50" t="s">
        <v>2816</v>
      </c>
      <c r="K2185" s="59">
        <v>28000</v>
      </c>
      <c r="L2185" s="50" t="s">
        <v>37</v>
      </c>
      <c r="M2185" s="51" t="s">
        <v>2747</v>
      </c>
      <c r="N2185" s="50" t="s">
        <v>29</v>
      </c>
      <c r="O2185" s="50" t="s">
        <v>32</v>
      </c>
      <c r="P2185" s="50" t="s">
        <v>32</v>
      </c>
      <c r="Q2185" s="50" t="s">
        <v>3057</v>
      </c>
      <c r="R2185" s="50" t="s">
        <v>29</v>
      </c>
      <c r="S2185" s="50" t="s">
        <v>2770</v>
      </c>
      <c r="T2185" s="50" t="s">
        <v>2415</v>
      </c>
      <c r="U2185" s="50" t="s">
        <v>30</v>
      </c>
      <c r="V2185" s="50" t="str">
        <f>VLOOKUP(A2185,Register!$D$2:$N$1317,11,0)</f>
        <v>CWIP:-VACUUM FILTER STATION</v>
      </c>
      <c r="W2185" s="50" t="s">
        <v>29</v>
      </c>
      <c r="X2185" s="50" t="s">
        <v>29</v>
      </c>
    </row>
    <row r="2186" spans="1:24" ht="14.1" customHeight="1" x14ac:dyDescent="0.25">
      <c r="A2186" s="50" t="str">
        <f t="shared" si="34"/>
        <v>9200000059-0</v>
      </c>
      <c r="B2186" s="57" t="s">
        <v>29</v>
      </c>
      <c r="C2186" s="50" t="s">
        <v>29</v>
      </c>
      <c r="D2186" s="50" t="s">
        <v>4272</v>
      </c>
      <c r="E2186" s="50" t="s">
        <v>2814</v>
      </c>
      <c r="F2186" s="50" t="s">
        <v>29</v>
      </c>
      <c r="G2186" s="50" t="s">
        <v>29</v>
      </c>
      <c r="H2186" s="50" t="s">
        <v>2904</v>
      </c>
      <c r="I2186" s="58">
        <v>45098</v>
      </c>
      <c r="J2186" s="50" t="s">
        <v>2816</v>
      </c>
      <c r="K2186" s="59">
        <v>28000</v>
      </c>
      <c r="L2186" s="50" t="s">
        <v>37</v>
      </c>
      <c r="M2186" s="51" t="s">
        <v>2747</v>
      </c>
      <c r="N2186" s="50" t="s">
        <v>29</v>
      </c>
      <c r="O2186" s="50" t="s">
        <v>32</v>
      </c>
      <c r="P2186" s="50" t="s">
        <v>32</v>
      </c>
      <c r="Q2186" s="50" t="s">
        <v>3057</v>
      </c>
      <c r="R2186" s="50" t="s">
        <v>29</v>
      </c>
      <c r="S2186" s="50" t="s">
        <v>2770</v>
      </c>
      <c r="T2186" s="50" t="s">
        <v>2415</v>
      </c>
      <c r="U2186" s="50" t="s">
        <v>30</v>
      </c>
      <c r="V2186" s="50" t="str">
        <f>VLOOKUP(A2186,Register!$D$2:$N$1317,11,0)</f>
        <v>CWIP:-VACUUM FILTER STATION</v>
      </c>
      <c r="W2186" s="50" t="s">
        <v>29</v>
      </c>
      <c r="X2186" s="50" t="s">
        <v>29</v>
      </c>
    </row>
    <row r="2187" spans="1:24" ht="14.1" customHeight="1" x14ac:dyDescent="0.25">
      <c r="A2187" s="50" t="str">
        <f t="shared" si="34"/>
        <v>9200000058-0</v>
      </c>
      <c r="B2187" s="57" t="s">
        <v>29</v>
      </c>
      <c r="C2187" s="50" t="s">
        <v>29</v>
      </c>
      <c r="D2187" s="50" t="s">
        <v>4273</v>
      </c>
      <c r="E2187" s="50" t="s">
        <v>2814</v>
      </c>
      <c r="F2187" s="50" t="s">
        <v>29</v>
      </c>
      <c r="G2187" s="50" t="s">
        <v>29</v>
      </c>
      <c r="H2187" s="50" t="s">
        <v>2904</v>
      </c>
      <c r="I2187" s="58">
        <v>45098</v>
      </c>
      <c r="J2187" s="50" t="s">
        <v>2816</v>
      </c>
      <c r="K2187" s="59">
        <v>7000</v>
      </c>
      <c r="L2187" s="50" t="s">
        <v>37</v>
      </c>
      <c r="M2187" s="51" t="s">
        <v>2747</v>
      </c>
      <c r="N2187" s="50" t="s">
        <v>29</v>
      </c>
      <c r="O2187" s="50" t="s">
        <v>32</v>
      </c>
      <c r="P2187" s="50" t="s">
        <v>32</v>
      </c>
      <c r="Q2187" s="50" t="s">
        <v>3057</v>
      </c>
      <c r="R2187" s="50" t="s">
        <v>29</v>
      </c>
      <c r="S2187" s="50" t="s">
        <v>2770</v>
      </c>
      <c r="T2187" s="50" t="s">
        <v>2412</v>
      </c>
      <c r="U2187" s="50" t="s">
        <v>30</v>
      </c>
      <c r="V2187" s="50" t="str">
        <f>VLOOKUP(A2187,Register!$D$2:$N$1317,11,0)</f>
        <v>CWIP-MILK OF LIME</v>
      </c>
      <c r="W2187" s="50" t="s">
        <v>29</v>
      </c>
      <c r="X2187" s="50" t="s">
        <v>29</v>
      </c>
    </row>
    <row r="2188" spans="1:24" ht="14.1" customHeight="1" x14ac:dyDescent="0.25">
      <c r="A2188" s="50" t="str">
        <f t="shared" si="34"/>
        <v>9200000058-0</v>
      </c>
      <c r="B2188" s="57" t="s">
        <v>29</v>
      </c>
      <c r="C2188" s="50" t="s">
        <v>29</v>
      </c>
      <c r="D2188" s="50" t="s">
        <v>4274</v>
      </c>
      <c r="E2188" s="50" t="s">
        <v>2814</v>
      </c>
      <c r="F2188" s="50" t="s">
        <v>29</v>
      </c>
      <c r="G2188" s="50" t="s">
        <v>29</v>
      </c>
      <c r="H2188" s="50" t="s">
        <v>2904</v>
      </c>
      <c r="I2188" s="58">
        <v>45098</v>
      </c>
      <c r="J2188" s="50" t="s">
        <v>2816</v>
      </c>
      <c r="K2188" s="59">
        <v>6250</v>
      </c>
      <c r="L2188" s="50" t="s">
        <v>37</v>
      </c>
      <c r="M2188" s="51" t="s">
        <v>2747</v>
      </c>
      <c r="N2188" s="50" t="s">
        <v>29</v>
      </c>
      <c r="O2188" s="50" t="s">
        <v>32</v>
      </c>
      <c r="P2188" s="50" t="s">
        <v>32</v>
      </c>
      <c r="Q2188" s="50" t="s">
        <v>4234</v>
      </c>
      <c r="R2188" s="50" t="s">
        <v>29</v>
      </c>
      <c r="S2188" s="50" t="s">
        <v>2770</v>
      </c>
      <c r="T2188" s="50" t="s">
        <v>2412</v>
      </c>
      <c r="U2188" s="50" t="s">
        <v>30</v>
      </c>
      <c r="V2188" s="50" t="str">
        <f>VLOOKUP(A2188,Register!$D$2:$N$1317,11,0)</f>
        <v>CWIP-MILK OF LIME</v>
      </c>
      <c r="W2188" s="50" t="s">
        <v>29</v>
      </c>
      <c r="X2188" s="50" t="s">
        <v>29</v>
      </c>
    </row>
    <row r="2189" spans="1:24" ht="14.1" customHeight="1" x14ac:dyDescent="0.25">
      <c r="A2189" s="50" t="str">
        <f t="shared" si="34"/>
        <v>9200000059-0</v>
      </c>
      <c r="B2189" s="57" t="s">
        <v>29</v>
      </c>
      <c r="C2189" s="50" t="s">
        <v>29</v>
      </c>
      <c r="D2189" s="50" t="s">
        <v>4275</v>
      </c>
      <c r="E2189" s="50" t="s">
        <v>2814</v>
      </c>
      <c r="F2189" s="50" t="s">
        <v>29</v>
      </c>
      <c r="G2189" s="50" t="s">
        <v>29</v>
      </c>
      <c r="H2189" s="50" t="s">
        <v>2904</v>
      </c>
      <c r="I2189" s="58">
        <v>45098</v>
      </c>
      <c r="J2189" s="50" t="s">
        <v>2816</v>
      </c>
      <c r="K2189" s="59">
        <v>7500</v>
      </c>
      <c r="L2189" s="50" t="s">
        <v>37</v>
      </c>
      <c r="M2189" s="51" t="s">
        <v>2747</v>
      </c>
      <c r="N2189" s="50" t="s">
        <v>29</v>
      </c>
      <c r="O2189" s="50" t="s">
        <v>32</v>
      </c>
      <c r="P2189" s="50" t="s">
        <v>32</v>
      </c>
      <c r="Q2189" s="50" t="s">
        <v>3004</v>
      </c>
      <c r="R2189" s="50" t="s">
        <v>29</v>
      </c>
      <c r="S2189" s="50" t="s">
        <v>2770</v>
      </c>
      <c r="T2189" s="50" t="s">
        <v>2415</v>
      </c>
      <c r="U2189" s="50" t="s">
        <v>30</v>
      </c>
      <c r="V2189" s="50" t="str">
        <f>VLOOKUP(A2189,Register!$D$2:$N$1317,11,0)</f>
        <v>CWIP:-VACUUM FILTER STATION</v>
      </c>
      <c r="W2189" s="50" t="s">
        <v>29</v>
      </c>
      <c r="X2189" s="50" t="s">
        <v>29</v>
      </c>
    </row>
    <row r="2190" spans="1:24" ht="14.1" customHeight="1" x14ac:dyDescent="0.25">
      <c r="A2190" s="50" t="str">
        <f t="shared" si="34"/>
        <v>9200000058-0</v>
      </c>
      <c r="B2190" s="57" t="s">
        <v>29</v>
      </c>
      <c r="C2190" s="50" t="s">
        <v>29</v>
      </c>
      <c r="D2190" s="50" t="s">
        <v>4276</v>
      </c>
      <c r="E2190" s="50" t="s">
        <v>2814</v>
      </c>
      <c r="F2190" s="50" t="s">
        <v>29</v>
      </c>
      <c r="G2190" s="50" t="s">
        <v>29</v>
      </c>
      <c r="H2190" s="50" t="s">
        <v>2904</v>
      </c>
      <c r="I2190" s="58">
        <v>45098</v>
      </c>
      <c r="J2190" s="50" t="s">
        <v>2816</v>
      </c>
      <c r="K2190" s="59">
        <v>654.94000000000005</v>
      </c>
      <c r="L2190" s="50" t="s">
        <v>37</v>
      </c>
      <c r="M2190" s="51" t="s">
        <v>2747</v>
      </c>
      <c r="N2190" s="50" t="s">
        <v>29</v>
      </c>
      <c r="O2190" s="50" t="s">
        <v>32</v>
      </c>
      <c r="P2190" s="50" t="s">
        <v>32</v>
      </c>
      <c r="Q2190" s="50" t="s">
        <v>4277</v>
      </c>
      <c r="R2190" s="50" t="s">
        <v>29</v>
      </c>
      <c r="S2190" s="50" t="s">
        <v>2770</v>
      </c>
      <c r="T2190" s="50" t="s">
        <v>2412</v>
      </c>
      <c r="U2190" s="50" t="s">
        <v>30</v>
      </c>
      <c r="V2190" s="50" t="str">
        <f>VLOOKUP(A2190,Register!$D$2:$N$1317,11,0)</f>
        <v>CWIP-MILK OF LIME</v>
      </c>
      <c r="W2190" s="50" t="s">
        <v>29</v>
      </c>
      <c r="X2190" s="50" t="s">
        <v>29</v>
      </c>
    </row>
    <row r="2191" spans="1:24" ht="14.1" customHeight="1" x14ac:dyDescent="0.25">
      <c r="A2191" s="50" t="str">
        <f t="shared" si="34"/>
        <v>9200000059-0</v>
      </c>
      <c r="B2191" s="57" t="s">
        <v>29</v>
      </c>
      <c r="C2191" s="50" t="s">
        <v>29</v>
      </c>
      <c r="D2191" s="50" t="s">
        <v>4278</v>
      </c>
      <c r="E2191" s="50" t="s">
        <v>2814</v>
      </c>
      <c r="F2191" s="50" t="s">
        <v>29</v>
      </c>
      <c r="G2191" s="50" t="s">
        <v>29</v>
      </c>
      <c r="H2191" s="50" t="s">
        <v>2904</v>
      </c>
      <c r="I2191" s="58">
        <v>45098</v>
      </c>
      <c r="J2191" s="50" t="s">
        <v>2816</v>
      </c>
      <c r="K2191" s="59">
        <v>8000</v>
      </c>
      <c r="L2191" s="50" t="s">
        <v>37</v>
      </c>
      <c r="M2191" s="51" t="s">
        <v>2747</v>
      </c>
      <c r="N2191" s="50" t="s">
        <v>29</v>
      </c>
      <c r="O2191" s="50" t="s">
        <v>32</v>
      </c>
      <c r="P2191" s="50" t="s">
        <v>32</v>
      </c>
      <c r="Q2191" s="50" t="s">
        <v>3017</v>
      </c>
      <c r="R2191" s="50" t="s">
        <v>29</v>
      </c>
      <c r="S2191" s="50" t="s">
        <v>2770</v>
      </c>
      <c r="T2191" s="50" t="s">
        <v>2415</v>
      </c>
      <c r="U2191" s="50" t="s">
        <v>30</v>
      </c>
      <c r="V2191" s="50" t="str">
        <f>VLOOKUP(A2191,Register!$D$2:$N$1317,11,0)</f>
        <v>CWIP:-VACUUM FILTER STATION</v>
      </c>
      <c r="W2191" s="50" t="s">
        <v>29</v>
      </c>
      <c r="X2191" s="50" t="s">
        <v>29</v>
      </c>
    </row>
    <row r="2192" spans="1:24" ht="14.1" customHeight="1" x14ac:dyDescent="0.25">
      <c r="A2192" s="50" t="str">
        <f t="shared" si="34"/>
        <v>9200000058-0</v>
      </c>
      <c r="B2192" s="57" t="s">
        <v>29</v>
      </c>
      <c r="C2192" s="50" t="s">
        <v>29</v>
      </c>
      <c r="D2192" s="50" t="s">
        <v>4279</v>
      </c>
      <c r="E2192" s="50" t="s">
        <v>2814</v>
      </c>
      <c r="F2192" s="50" t="s">
        <v>29</v>
      </c>
      <c r="G2192" s="50" t="s">
        <v>29</v>
      </c>
      <c r="H2192" s="50" t="s">
        <v>2904</v>
      </c>
      <c r="I2192" s="58">
        <v>45099</v>
      </c>
      <c r="J2192" s="50" t="s">
        <v>2816</v>
      </c>
      <c r="K2192" s="59">
        <v>5000</v>
      </c>
      <c r="L2192" s="50" t="s">
        <v>37</v>
      </c>
      <c r="M2192" s="51" t="s">
        <v>2747</v>
      </c>
      <c r="N2192" s="50" t="s">
        <v>29</v>
      </c>
      <c r="O2192" s="50" t="s">
        <v>32</v>
      </c>
      <c r="P2192" s="50" t="s">
        <v>32</v>
      </c>
      <c r="Q2192" s="50" t="s">
        <v>3004</v>
      </c>
      <c r="R2192" s="50" t="s">
        <v>29</v>
      </c>
      <c r="S2192" s="50" t="s">
        <v>2770</v>
      </c>
      <c r="T2192" s="50" t="s">
        <v>2412</v>
      </c>
      <c r="U2192" s="50" t="s">
        <v>30</v>
      </c>
      <c r="V2192" s="50" t="str">
        <f>VLOOKUP(A2192,Register!$D$2:$N$1317,11,0)</f>
        <v>CWIP-MILK OF LIME</v>
      </c>
      <c r="W2192" s="50" t="s">
        <v>29</v>
      </c>
      <c r="X2192" s="50" t="s">
        <v>29</v>
      </c>
    </row>
    <row r="2193" spans="1:24" ht="14.1" customHeight="1" x14ac:dyDescent="0.25">
      <c r="A2193" s="50" t="str">
        <f t="shared" si="34"/>
        <v>9200000059-0</v>
      </c>
      <c r="B2193" s="57" t="s">
        <v>29</v>
      </c>
      <c r="C2193" s="50" t="s">
        <v>29</v>
      </c>
      <c r="D2193" s="50" t="s">
        <v>4280</v>
      </c>
      <c r="E2193" s="50" t="s">
        <v>2814</v>
      </c>
      <c r="F2193" s="50" t="s">
        <v>29</v>
      </c>
      <c r="G2193" s="50" t="s">
        <v>29</v>
      </c>
      <c r="H2193" s="50" t="s">
        <v>2904</v>
      </c>
      <c r="I2193" s="58">
        <v>45099</v>
      </c>
      <c r="J2193" s="50" t="s">
        <v>2816</v>
      </c>
      <c r="K2193" s="59">
        <v>28000</v>
      </c>
      <c r="L2193" s="50" t="s">
        <v>37</v>
      </c>
      <c r="M2193" s="51" t="s">
        <v>2747</v>
      </c>
      <c r="N2193" s="50" t="s">
        <v>29</v>
      </c>
      <c r="O2193" s="50" t="s">
        <v>32</v>
      </c>
      <c r="P2193" s="50" t="s">
        <v>32</v>
      </c>
      <c r="Q2193" s="50" t="s">
        <v>3057</v>
      </c>
      <c r="R2193" s="50" t="s">
        <v>29</v>
      </c>
      <c r="S2193" s="50" t="s">
        <v>2770</v>
      </c>
      <c r="T2193" s="50" t="s">
        <v>2415</v>
      </c>
      <c r="U2193" s="50" t="s">
        <v>30</v>
      </c>
      <c r="V2193" s="50" t="str">
        <f>VLOOKUP(A2193,Register!$D$2:$N$1317,11,0)</f>
        <v>CWIP:-VACUUM FILTER STATION</v>
      </c>
      <c r="W2193" s="50" t="s">
        <v>29</v>
      </c>
      <c r="X2193" s="50" t="s">
        <v>29</v>
      </c>
    </row>
    <row r="2194" spans="1:24" ht="14.1" customHeight="1" x14ac:dyDescent="0.25">
      <c r="A2194" s="50" t="str">
        <f t="shared" si="34"/>
        <v>9200000058-0</v>
      </c>
      <c r="B2194" s="57" t="s">
        <v>29</v>
      </c>
      <c r="C2194" s="50" t="s">
        <v>29</v>
      </c>
      <c r="D2194" s="50" t="s">
        <v>4281</v>
      </c>
      <c r="E2194" s="50" t="s">
        <v>2814</v>
      </c>
      <c r="F2194" s="50" t="s">
        <v>29</v>
      </c>
      <c r="G2194" s="50" t="s">
        <v>29</v>
      </c>
      <c r="H2194" s="50" t="s">
        <v>2904</v>
      </c>
      <c r="I2194" s="58">
        <v>45099</v>
      </c>
      <c r="J2194" s="50" t="s">
        <v>2816</v>
      </c>
      <c r="K2194" s="59">
        <v>7000</v>
      </c>
      <c r="L2194" s="50" t="s">
        <v>37</v>
      </c>
      <c r="M2194" s="51" t="s">
        <v>2747</v>
      </c>
      <c r="N2194" s="50" t="s">
        <v>29</v>
      </c>
      <c r="O2194" s="50" t="s">
        <v>32</v>
      </c>
      <c r="P2194" s="50" t="s">
        <v>32</v>
      </c>
      <c r="Q2194" s="50" t="s">
        <v>3057</v>
      </c>
      <c r="R2194" s="50" t="s">
        <v>29</v>
      </c>
      <c r="S2194" s="50" t="s">
        <v>2770</v>
      </c>
      <c r="T2194" s="50" t="s">
        <v>2412</v>
      </c>
      <c r="U2194" s="50" t="s">
        <v>30</v>
      </c>
      <c r="V2194" s="50" t="str">
        <f>VLOOKUP(A2194,Register!$D$2:$N$1317,11,0)</f>
        <v>CWIP-MILK OF LIME</v>
      </c>
      <c r="W2194" s="50" t="s">
        <v>29</v>
      </c>
      <c r="X2194" s="50" t="s">
        <v>29</v>
      </c>
    </row>
    <row r="2195" spans="1:24" ht="14.1" customHeight="1" x14ac:dyDescent="0.25">
      <c r="A2195" s="50" t="str">
        <f t="shared" si="34"/>
        <v>9200000058-0</v>
      </c>
      <c r="B2195" s="57" t="s">
        <v>29</v>
      </c>
      <c r="C2195" s="50" t="s">
        <v>29</v>
      </c>
      <c r="D2195" s="50" t="s">
        <v>4282</v>
      </c>
      <c r="E2195" s="50" t="s">
        <v>2814</v>
      </c>
      <c r="F2195" s="50" t="s">
        <v>29</v>
      </c>
      <c r="G2195" s="50" t="s">
        <v>29</v>
      </c>
      <c r="H2195" s="50" t="s">
        <v>2904</v>
      </c>
      <c r="I2195" s="58">
        <v>45099</v>
      </c>
      <c r="J2195" s="50" t="s">
        <v>2816</v>
      </c>
      <c r="K2195" s="59">
        <v>7500</v>
      </c>
      <c r="L2195" s="50" t="s">
        <v>37</v>
      </c>
      <c r="M2195" s="51" t="s">
        <v>2747</v>
      </c>
      <c r="N2195" s="50" t="s">
        <v>29</v>
      </c>
      <c r="O2195" s="50" t="s">
        <v>32</v>
      </c>
      <c r="P2195" s="50" t="s">
        <v>32</v>
      </c>
      <c r="Q2195" s="50" t="s">
        <v>4234</v>
      </c>
      <c r="R2195" s="50" t="s">
        <v>29</v>
      </c>
      <c r="S2195" s="50" t="s">
        <v>2770</v>
      </c>
      <c r="T2195" s="50" t="s">
        <v>2412</v>
      </c>
      <c r="U2195" s="50" t="s">
        <v>30</v>
      </c>
      <c r="V2195" s="50" t="str">
        <f>VLOOKUP(A2195,Register!$D$2:$N$1317,11,0)</f>
        <v>CWIP-MILK OF LIME</v>
      </c>
      <c r="W2195" s="50" t="s">
        <v>29</v>
      </c>
      <c r="X2195" s="50" t="s">
        <v>29</v>
      </c>
    </row>
    <row r="2196" spans="1:24" ht="14.1" customHeight="1" x14ac:dyDescent="0.25">
      <c r="A2196" s="50" t="str">
        <f t="shared" si="34"/>
        <v>9200000059-0</v>
      </c>
      <c r="B2196" s="57" t="s">
        <v>29</v>
      </c>
      <c r="C2196" s="50" t="s">
        <v>29</v>
      </c>
      <c r="D2196" s="50" t="s">
        <v>4283</v>
      </c>
      <c r="E2196" s="50" t="s">
        <v>2814</v>
      </c>
      <c r="F2196" s="50" t="s">
        <v>29</v>
      </c>
      <c r="G2196" s="50" t="s">
        <v>29</v>
      </c>
      <c r="H2196" s="50" t="s">
        <v>2904</v>
      </c>
      <c r="I2196" s="58">
        <v>45100</v>
      </c>
      <c r="J2196" s="50" t="s">
        <v>2816</v>
      </c>
      <c r="K2196" s="59">
        <v>124443</v>
      </c>
      <c r="L2196" s="50" t="s">
        <v>37</v>
      </c>
      <c r="M2196" s="51" t="s">
        <v>2747</v>
      </c>
      <c r="N2196" s="50" t="s">
        <v>29</v>
      </c>
      <c r="O2196" s="50" t="s">
        <v>32</v>
      </c>
      <c r="P2196" s="50" t="s">
        <v>32</v>
      </c>
      <c r="Q2196" s="50" t="s">
        <v>4284</v>
      </c>
      <c r="R2196" s="50" t="s">
        <v>29</v>
      </c>
      <c r="S2196" s="50" t="s">
        <v>2770</v>
      </c>
      <c r="T2196" s="50" t="s">
        <v>2415</v>
      </c>
      <c r="U2196" s="50" t="s">
        <v>30</v>
      </c>
      <c r="V2196" s="50" t="str">
        <f>VLOOKUP(A2196,Register!$D$2:$N$1317,11,0)</f>
        <v>CWIP:-VACUUM FILTER STATION</v>
      </c>
      <c r="W2196" s="50" t="s">
        <v>29</v>
      </c>
      <c r="X2196" s="50" t="s">
        <v>29</v>
      </c>
    </row>
    <row r="2197" spans="1:24" ht="14.1" customHeight="1" x14ac:dyDescent="0.25">
      <c r="A2197" s="50" t="str">
        <f t="shared" si="34"/>
        <v>9200000059-0</v>
      </c>
      <c r="B2197" s="57" t="s">
        <v>29</v>
      </c>
      <c r="C2197" s="50" t="s">
        <v>29</v>
      </c>
      <c r="D2197" s="50" t="s">
        <v>4283</v>
      </c>
      <c r="E2197" s="50" t="s">
        <v>2814</v>
      </c>
      <c r="F2197" s="50" t="s">
        <v>29</v>
      </c>
      <c r="G2197" s="50" t="s">
        <v>29</v>
      </c>
      <c r="H2197" s="50" t="s">
        <v>2904</v>
      </c>
      <c r="I2197" s="58">
        <v>45100</v>
      </c>
      <c r="J2197" s="50" t="s">
        <v>2816</v>
      </c>
      <c r="K2197" s="59">
        <v>179058.45</v>
      </c>
      <c r="L2197" s="50" t="s">
        <v>37</v>
      </c>
      <c r="M2197" s="51" t="s">
        <v>2747</v>
      </c>
      <c r="N2197" s="50" t="s">
        <v>29</v>
      </c>
      <c r="O2197" s="50" t="s">
        <v>32</v>
      </c>
      <c r="P2197" s="50" t="s">
        <v>32</v>
      </c>
      <c r="Q2197" s="50" t="s">
        <v>4284</v>
      </c>
      <c r="R2197" s="50" t="s">
        <v>29</v>
      </c>
      <c r="S2197" s="50" t="s">
        <v>2770</v>
      </c>
      <c r="T2197" s="50" t="s">
        <v>2415</v>
      </c>
      <c r="U2197" s="50" t="s">
        <v>30</v>
      </c>
      <c r="V2197" s="50" t="str">
        <f>VLOOKUP(A2197,Register!$D$2:$N$1317,11,0)</f>
        <v>CWIP:-VACUUM FILTER STATION</v>
      </c>
      <c r="W2197" s="50" t="s">
        <v>29</v>
      </c>
      <c r="X2197" s="50" t="s">
        <v>29</v>
      </c>
    </row>
    <row r="2198" spans="1:24" ht="14.1" customHeight="1" x14ac:dyDescent="0.25">
      <c r="A2198" s="50" t="str">
        <f t="shared" si="34"/>
        <v>9200000059-0</v>
      </c>
      <c r="B2198" s="57" t="s">
        <v>29</v>
      </c>
      <c r="C2198" s="50" t="s">
        <v>29</v>
      </c>
      <c r="D2198" s="50" t="s">
        <v>4283</v>
      </c>
      <c r="E2198" s="50" t="s">
        <v>2814</v>
      </c>
      <c r="F2198" s="50" t="s">
        <v>29</v>
      </c>
      <c r="G2198" s="50" t="s">
        <v>29</v>
      </c>
      <c r="H2198" s="50" t="s">
        <v>2904</v>
      </c>
      <c r="I2198" s="58">
        <v>45100</v>
      </c>
      <c r="J2198" s="50" t="s">
        <v>2816</v>
      </c>
      <c r="K2198" s="59">
        <v>109203</v>
      </c>
      <c r="L2198" s="50" t="s">
        <v>37</v>
      </c>
      <c r="M2198" s="51" t="s">
        <v>2747</v>
      </c>
      <c r="N2198" s="50" t="s">
        <v>29</v>
      </c>
      <c r="O2198" s="50" t="s">
        <v>32</v>
      </c>
      <c r="P2198" s="50" t="s">
        <v>32</v>
      </c>
      <c r="Q2198" s="50" t="s">
        <v>4284</v>
      </c>
      <c r="R2198" s="50" t="s">
        <v>29</v>
      </c>
      <c r="S2198" s="50" t="s">
        <v>2770</v>
      </c>
      <c r="T2198" s="50" t="s">
        <v>2415</v>
      </c>
      <c r="U2198" s="50" t="s">
        <v>30</v>
      </c>
      <c r="V2198" s="50" t="str">
        <f>VLOOKUP(A2198,Register!$D$2:$N$1317,11,0)</f>
        <v>CWIP:-VACUUM FILTER STATION</v>
      </c>
      <c r="W2198" s="50" t="s">
        <v>29</v>
      </c>
      <c r="X2198" s="50" t="s">
        <v>29</v>
      </c>
    </row>
    <row r="2199" spans="1:24" ht="14.1" customHeight="1" x14ac:dyDescent="0.25">
      <c r="A2199" s="50" t="str">
        <f t="shared" si="34"/>
        <v>9200000059-0</v>
      </c>
      <c r="B2199" s="57" t="s">
        <v>29</v>
      </c>
      <c r="C2199" s="50" t="s">
        <v>29</v>
      </c>
      <c r="D2199" s="50" t="s">
        <v>4283</v>
      </c>
      <c r="E2199" s="50" t="s">
        <v>2814</v>
      </c>
      <c r="F2199" s="50" t="s">
        <v>29</v>
      </c>
      <c r="G2199" s="50" t="s">
        <v>29</v>
      </c>
      <c r="H2199" s="50" t="s">
        <v>2904</v>
      </c>
      <c r="I2199" s="58">
        <v>45100</v>
      </c>
      <c r="J2199" s="50" t="s">
        <v>2816</v>
      </c>
      <c r="K2199" s="59">
        <v>287370</v>
      </c>
      <c r="L2199" s="50" t="s">
        <v>37</v>
      </c>
      <c r="M2199" s="51" t="s">
        <v>2747</v>
      </c>
      <c r="N2199" s="50" t="s">
        <v>29</v>
      </c>
      <c r="O2199" s="50" t="s">
        <v>32</v>
      </c>
      <c r="P2199" s="50" t="s">
        <v>32</v>
      </c>
      <c r="Q2199" s="50" t="s">
        <v>4284</v>
      </c>
      <c r="R2199" s="50" t="s">
        <v>29</v>
      </c>
      <c r="S2199" s="50" t="s">
        <v>2770</v>
      </c>
      <c r="T2199" s="50" t="s">
        <v>2415</v>
      </c>
      <c r="U2199" s="50" t="s">
        <v>30</v>
      </c>
      <c r="V2199" s="50" t="str">
        <f>VLOOKUP(A2199,Register!$D$2:$N$1317,11,0)</f>
        <v>CWIP:-VACUUM FILTER STATION</v>
      </c>
      <c r="W2199" s="50" t="s">
        <v>29</v>
      </c>
      <c r="X2199" s="50" t="s">
        <v>29</v>
      </c>
    </row>
    <row r="2200" spans="1:24" ht="14.1" customHeight="1" x14ac:dyDescent="0.25">
      <c r="A2200" s="50" t="str">
        <f t="shared" si="34"/>
        <v>9200000041-0</v>
      </c>
      <c r="B2200" s="57" t="s">
        <v>29</v>
      </c>
      <c r="C2200" s="50" t="s">
        <v>29</v>
      </c>
      <c r="D2200" s="50" t="s">
        <v>4285</v>
      </c>
      <c r="E2200" s="50" t="s">
        <v>2814</v>
      </c>
      <c r="F2200" s="50" t="s">
        <v>29</v>
      </c>
      <c r="G2200" s="50" t="s">
        <v>29</v>
      </c>
      <c r="H2200" s="50" t="s">
        <v>2904</v>
      </c>
      <c r="I2200" s="58">
        <v>45100</v>
      </c>
      <c r="J2200" s="50" t="s">
        <v>2816</v>
      </c>
      <c r="K2200" s="59">
        <v>19880</v>
      </c>
      <c r="L2200" s="50" t="s">
        <v>37</v>
      </c>
      <c r="M2200" s="51" t="s">
        <v>2747</v>
      </c>
      <c r="N2200" s="50" t="s">
        <v>29</v>
      </c>
      <c r="O2200" s="50" t="s">
        <v>32</v>
      </c>
      <c r="P2200" s="50" t="s">
        <v>32</v>
      </c>
      <c r="Q2200" s="50" t="s">
        <v>4286</v>
      </c>
      <c r="R2200" s="50" t="s">
        <v>29</v>
      </c>
      <c r="S2200" s="50" t="s">
        <v>2770</v>
      </c>
      <c r="T2200" s="50" t="s">
        <v>2383</v>
      </c>
      <c r="U2200" s="50" t="s">
        <v>30</v>
      </c>
      <c r="V2200" s="50" t="str">
        <f>VLOOKUP(A2200,Register!$D$2:$N$1317,11,0)</f>
        <v>CWIP - CURTAIN CONDENSER &amp; AIR EJECTOR</v>
      </c>
      <c r="W2200" s="50" t="s">
        <v>29</v>
      </c>
      <c r="X2200" s="50" t="s">
        <v>29</v>
      </c>
    </row>
    <row r="2201" spans="1:24" ht="14.1" customHeight="1" x14ac:dyDescent="0.25">
      <c r="A2201" s="50" t="str">
        <f t="shared" si="34"/>
        <v>9200000041-0</v>
      </c>
      <c r="B2201" s="57" t="s">
        <v>29</v>
      </c>
      <c r="C2201" s="50" t="s">
        <v>29</v>
      </c>
      <c r="D2201" s="50" t="s">
        <v>4285</v>
      </c>
      <c r="E2201" s="50" t="s">
        <v>2814</v>
      </c>
      <c r="F2201" s="50" t="s">
        <v>29</v>
      </c>
      <c r="G2201" s="50" t="s">
        <v>29</v>
      </c>
      <c r="H2201" s="50" t="s">
        <v>2904</v>
      </c>
      <c r="I2201" s="58">
        <v>45100</v>
      </c>
      <c r="J2201" s="50" t="s">
        <v>2816</v>
      </c>
      <c r="K2201" s="59">
        <v>1827.5</v>
      </c>
      <c r="L2201" s="50" t="s">
        <v>37</v>
      </c>
      <c r="M2201" s="51" t="s">
        <v>2747</v>
      </c>
      <c r="N2201" s="50" t="s">
        <v>29</v>
      </c>
      <c r="O2201" s="50" t="s">
        <v>32</v>
      </c>
      <c r="P2201" s="50" t="s">
        <v>32</v>
      </c>
      <c r="Q2201" s="50" t="s">
        <v>4286</v>
      </c>
      <c r="R2201" s="50" t="s">
        <v>29</v>
      </c>
      <c r="S2201" s="50" t="s">
        <v>2770</v>
      </c>
      <c r="T2201" s="50" t="s">
        <v>2383</v>
      </c>
      <c r="U2201" s="50" t="s">
        <v>30</v>
      </c>
      <c r="V2201" s="50" t="str">
        <f>VLOOKUP(A2201,Register!$D$2:$N$1317,11,0)</f>
        <v>CWIP - CURTAIN CONDENSER &amp; AIR EJECTOR</v>
      </c>
      <c r="W2201" s="50" t="s">
        <v>29</v>
      </c>
      <c r="X2201" s="50" t="s">
        <v>29</v>
      </c>
    </row>
    <row r="2202" spans="1:24" ht="14.1" customHeight="1" x14ac:dyDescent="0.25">
      <c r="A2202" s="50" t="str">
        <f t="shared" si="34"/>
        <v>9200000041-0</v>
      </c>
      <c r="B2202" s="57" t="s">
        <v>29</v>
      </c>
      <c r="C2202" s="50" t="s">
        <v>29</v>
      </c>
      <c r="D2202" s="50" t="s">
        <v>4285</v>
      </c>
      <c r="E2202" s="50" t="s">
        <v>2814</v>
      </c>
      <c r="F2202" s="50" t="s">
        <v>29</v>
      </c>
      <c r="G2202" s="50" t="s">
        <v>29</v>
      </c>
      <c r="H2202" s="50" t="s">
        <v>2904</v>
      </c>
      <c r="I2202" s="58">
        <v>45100</v>
      </c>
      <c r="J2202" s="50" t="s">
        <v>2816</v>
      </c>
      <c r="K2202" s="59">
        <v>3471</v>
      </c>
      <c r="L2202" s="50" t="s">
        <v>37</v>
      </c>
      <c r="M2202" s="51" t="s">
        <v>2747</v>
      </c>
      <c r="N2202" s="50" t="s">
        <v>29</v>
      </c>
      <c r="O2202" s="50" t="s">
        <v>32</v>
      </c>
      <c r="P2202" s="50" t="s">
        <v>32</v>
      </c>
      <c r="Q2202" s="50" t="s">
        <v>4286</v>
      </c>
      <c r="R2202" s="50" t="s">
        <v>29</v>
      </c>
      <c r="S2202" s="50" t="s">
        <v>2770</v>
      </c>
      <c r="T2202" s="50" t="s">
        <v>2383</v>
      </c>
      <c r="U2202" s="50" t="s">
        <v>30</v>
      </c>
      <c r="V2202" s="50" t="str">
        <f>VLOOKUP(A2202,Register!$D$2:$N$1317,11,0)</f>
        <v>CWIP - CURTAIN CONDENSER &amp; AIR EJECTOR</v>
      </c>
      <c r="W2202" s="50" t="s">
        <v>29</v>
      </c>
      <c r="X2202" s="50" t="s">
        <v>29</v>
      </c>
    </row>
    <row r="2203" spans="1:24" ht="14.1" customHeight="1" x14ac:dyDescent="0.25">
      <c r="A2203" s="50" t="str">
        <f t="shared" si="34"/>
        <v>9200000059-0</v>
      </c>
      <c r="B2203" s="57" t="s">
        <v>29</v>
      </c>
      <c r="C2203" s="50" t="s">
        <v>29</v>
      </c>
      <c r="D2203" s="50" t="s">
        <v>4287</v>
      </c>
      <c r="E2203" s="50" t="s">
        <v>2814</v>
      </c>
      <c r="F2203" s="50" t="s">
        <v>29</v>
      </c>
      <c r="G2203" s="50" t="s">
        <v>29</v>
      </c>
      <c r="H2203" s="50" t="s">
        <v>2904</v>
      </c>
      <c r="I2203" s="58">
        <v>45101</v>
      </c>
      <c r="J2203" s="50" t="s">
        <v>2816</v>
      </c>
      <c r="K2203" s="59">
        <v>28000</v>
      </c>
      <c r="L2203" s="50" t="s">
        <v>37</v>
      </c>
      <c r="M2203" s="51" t="s">
        <v>2747</v>
      </c>
      <c r="N2203" s="50" t="s">
        <v>29</v>
      </c>
      <c r="O2203" s="50" t="s">
        <v>32</v>
      </c>
      <c r="P2203" s="50" t="s">
        <v>32</v>
      </c>
      <c r="Q2203" s="50" t="s">
        <v>3057</v>
      </c>
      <c r="R2203" s="50" t="s">
        <v>29</v>
      </c>
      <c r="S2203" s="50" t="s">
        <v>2770</v>
      </c>
      <c r="T2203" s="50" t="s">
        <v>2415</v>
      </c>
      <c r="U2203" s="50" t="s">
        <v>30</v>
      </c>
      <c r="V2203" s="50" t="str">
        <f>VLOOKUP(A2203,Register!$D$2:$N$1317,11,0)</f>
        <v>CWIP:-VACUUM FILTER STATION</v>
      </c>
      <c r="W2203" s="50" t="s">
        <v>29</v>
      </c>
      <c r="X2203" s="50" t="s">
        <v>29</v>
      </c>
    </row>
    <row r="2204" spans="1:24" ht="14.1" customHeight="1" x14ac:dyDescent="0.25">
      <c r="A2204" s="50" t="str">
        <f t="shared" si="34"/>
        <v>9200000058-0</v>
      </c>
      <c r="B2204" s="57" t="s">
        <v>29</v>
      </c>
      <c r="C2204" s="50" t="s">
        <v>29</v>
      </c>
      <c r="D2204" s="50" t="s">
        <v>4288</v>
      </c>
      <c r="E2204" s="50" t="s">
        <v>2814</v>
      </c>
      <c r="F2204" s="50" t="s">
        <v>29</v>
      </c>
      <c r="G2204" s="50" t="s">
        <v>29</v>
      </c>
      <c r="H2204" s="50" t="s">
        <v>2904</v>
      </c>
      <c r="I2204" s="58">
        <v>45101</v>
      </c>
      <c r="J2204" s="50" t="s">
        <v>2816</v>
      </c>
      <c r="K2204" s="59">
        <v>7000</v>
      </c>
      <c r="L2204" s="50" t="s">
        <v>37</v>
      </c>
      <c r="M2204" s="51" t="s">
        <v>2747</v>
      </c>
      <c r="N2204" s="50" t="s">
        <v>29</v>
      </c>
      <c r="O2204" s="50" t="s">
        <v>32</v>
      </c>
      <c r="P2204" s="50" t="s">
        <v>32</v>
      </c>
      <c r="Q2204" s="50" t="s">
        <v>3057</v>
      </c>
      <c r="R2204" s="50" t="s">
        <v>29</v>
      </c>
      <c r="S2204" s="50" t="s">
        <v>2770</v>
      </c>
      <c r="T2204" s="50" t="s">
        <v>2412</v>
      </c>
      <c r="U2204" s="50" t="s">
        <v>30</v>
      </c>
      <c r="V2204" s="50" t="str">
        <f>VLOOKUP(A2204,Register!$D$2:$N$1317,11,0)</f>
        <v>CWIP-MILK OF LIME</v>
      </c>
      <c r="W2204" s="50" t="s">
        <v>29</v>
      </c>
      <c r="X2204" s="50" t="s">
        <v>29</v>
      </c>
    </row>
    <row r="2205" spans="1:24" ht="14.1" customHeight="1" x14ac:dyDescent="0.25">
      <c r="A2205" s="50" t="str">
        <f t="shared" si="34"/>
        <v>9200000058-0</v>
      </c>
      <c r="B2205" s="57" t="s">
        <v>29</v>
      </c>
      <c r="C2205" s="50" t="s">
        <v>29</v>
      </c>
      <c r="D2205" s="50" t="s">
        <v>4289</v>
      </c>
      <c r="E2205" s="50" t="s">
        <v>2814</v>
      </c>
      <c r="F2205" s="50" t="s">
        <v>29</v>
      </c>
      <c r="G2205" s="50" t="s">
        <v>29</v>
      </c>
      <c r="H2205" s="50" t="s">
        <v>2904</v>
      </c>
      <c r="I2205" s="58">
        <v>45101</v>
      </c>
      <c r="J2205" s="50" t="s">
        <v>2816</v>
      </c>
      <c r="K2205" s="59">
        <v>222480</v>
      </c>
      <c r="L2205" s="50" t="s">
        <v>37</v>
      </c>
      <c r="M2205" s="51" t="s">
        <v>2747</v>
      </c>
      <c r="N2205" s="50" t="s">
        <v>29</v>
      </c>
      <c r="O2205" s="50" t="s">
        <v>32</v>
      </c>
      <c r="P2205" s="50" t="s">
        <v>32</v>
      </c>
      <c r="Q2205" s="50" t="s">
        <v>4277</v>
      </c>
      <c r="R2205" s="50" t="s">
        <v>29</v>
      </c>
      <c r="S2205" s="50" t="s">
        <v>2770</v>
      </c>
      <c r="T2205" s="50" t="s">
        <v>2412</v>
      </c>
      <c r="U2205" s="50" t="s">
        <v>30</v>
      </c>
      <c r="V2205" s="50" t="str">
        <f>VLOOKUP(A2205,Register!$D$2:$N$1317,11,0)</f>
        <v>CWIP-MILK OF LIME</v>
      </c>
      <c r="W2205" s="50" t="s">
        <v>29</v>
      </c>
      <c r="X2205" s="50" t="s">
        <v>29</v>
      </c>
    </row>
    <row r="2206" spans="1:24" ht="14.1" customHeight="1" x14ac:dyDescent="0.25">
      <c r="A2206" s="50" t="str">
        <f t="shared" si="34"/>
        <v>9200000059-0</v>
      </c>
      <c r="B2206" s="57" t="s">
        <v>29</v>
      </c>
      <c r="C2206" s="50" t="s">
        <v>29</v>
      </c>
      <c r="D2206" s="50" t="s">
        <v>4290</v>
      </c>
      <c r="E2206" s="50" t="s">
        <v>2814</v>
      </c>
      <c r="F2206" s="50" t="s">
        <v>29</v>
      </c>
      <c r="G2206" s="50" t="s">
        <v>29</v>
      </c>
      <c r="H2206" s="50" t="s">
        <v>2904</v>
      </c>
      <c r="I2206" s="58">
        <v>45102</v>
      </c>
      <c r="J2206" s="50" t="s">
        <v>2816</v>
      </c>
      <c r="K2206" s="59">
        <v>6250</v>
      </c>
      <c r="L2206" s="50" t="s">
        <v>37</v>
      </c>
      <c r="M2206" s="51" t="s">
        <v>2747</v>
      </c>
      <c r="N2206" s="50" t="s">
        <v>29</v>
      </c>
      <c r="O2206" s="50" t="s">
        <v>32</v>
      </c>
      <c r="P2206" s="50" t="s">
        <v>32</v>
      </c>
      <c r="Q2206" s="50" t="s">
        <v>4234</v>
      </c>
      <c r="R2206" s="50" t="s">
        <v>29</v>
      </c>
      <c r="S2206" s="50" t="s">
        <v>2770</v>
      </c>
      <c r="T2206" s="50" t="s">
        <v>2415</v>
      </c>
      <c r="U2206" s="50" t="s">
        <v>30</v>
      </c>
      <c r="V2206" s="50" t="str">
        <f>VLOOKUP(A2206,Register!$D$2:$N$1317,11,0)</f>
        <v>CWIP:-VACUUM FILTER STATION</v>
      </c>
      <c r="W2206" s="50" t="s">
        <v>29</v>
      </c>
      <c r="X2206" s="50" t="s">
        <v>29</v>
      </c>
    </row>
    <row r="2207" spans="1:24" ht="14.1" customHeight="1" x14ac:dyDescent="0.25">
      <c r="A2207" s="50" t="str">
        <f t="shared" si="34"/>
        <v>9200000059-0</v>
      </c>
      <c r="B2207" s="57" t="s">
        <v>29</v>
      </c>
      <c r="C2207" s="50" t="s">
        <v>29</v>
      </c>
      <c r="D2207" s="50" t="s">
        <v>4291</v>
      </c>
      <c r="E2207" s="50" t="s">
        <v>2814</v>
      </c>
      <c r="F2207" s="50" t="s">
        <v>29</v>
      </c>
      <c r="G2207" s="50" t="s">
        <v>29</v>
      </c>
      <c r="H2207" s="50" t="s">
        <v>2904</v>
      </c>
      <c r="I2207" s="58">
        <v>45102</v>
      </c>
      <c r="J2207" s="50" t="s">
        <v>2816</v>
      </c>
      <c r="K2207" s="59">
        <v>24000</v>
      </c>
      <c r="L2207" s="50" t="s">
        <v>37</v>
      </c>
      <c r="M2207" s="51" t="s">
        <v>2747</v>
      </c>
      <c r="N2207" s="50" t="s">
        <v>29</v>
      </c>
      <c r="O2207" s="50" t="s">
        <v>32</v>
      </c>
      <c r="P2207" s="50" t="s">
        <v>32</v>
      </c>
      <c r="Q2207" s="50" t="s">
        <v>3057</v>
      </c>
      <c r="R2207" s="50" t="s">
        <v>29</v>
      </c>
      <c r="S2207" s="50" t="s">
        <v>2770</v>
      </c>
      <c r="T2207" s="50" t="s">
        <v>2415</v>
      </c>
      <c r="U2207" s="50" t="s">
        <v>30</v>
      </c>
      <c r="V2207" s="50" t="str">
        <f>VLOOKUP(A2207,Register!$D$2:$N$1317,11,0)</f>
        <v>CWIP:-VACUUM FILTER STATION</v>
      </c>
      <c r="W2207" s="50" t="s">
        <v>29</v>
      </c>
      <c r="X2207" s="50" t="s">
        <v>29</v>
      </c>
    </row>
    <row r="2208" spans="1:24" ht="14.1" customHeight="1" x14ac:dyDescent="0.25">
      <c r="A2208" s="50" t="str">
        <f t="shared" si="34"/>
        <v>9200000059-0</v>
      </c>
      <c r="B2208" s="57" t="s">
        <v>29</v>
      </c>
      <c r="C2208" s="50" t="s">
        <v>29</v>
      </c>
      <c r="D2208" s="50" t="s">
        <v>4291</v>
      </c>
      <c r="E2208" s="50" t="s">
        <v>2814</v>
      </c>
      <c r="F2208" s="50" t="s">
        <v>29</v>
      </c>
      <c r="G2208" s="50" t="s">
        <v>29</v>
      </c>
      <c r="H2208" s="50" t="s">
        <v>2904</v>
      </c>
      <c r="I2208" s="58">
        <v>45102</v>
      </c>
      <c r="J2208" s="50" t="s">
        <v>2816</v>
      </c>
      <c r="K2208" s="59">
        <v>2603.9699999999998</v>
      </c>
      <c r="L2208" s="50" t="s">
        <v>37</v>
      </c>
      <c r="M2208" s="51" t="s">
        <v>2747</v>
      </c>
      <c r="N2208" s="50" t="s">
        <v>29</v>
      </c>
      <c r="O2208" s="50" t="s">
        <v>32</v>
      </c>
      <c r="P2208" s="50" t="s">
        <v>32</v>
      </c>
      <c r="Q2208" s="50" t="s">
        <v>3057</v>
      </c>
      <c r="R2208" s="50" t="s">
        <v>29</v>
      </c>
      <c r="S2208" s="50" t="s">
        <v>2770</v>
      </c>
      <c r="T2208" s="50" t="s">
        <v>2415</v>
      </c>
      <c r="U2208" s="50" t="s">
        <v>30</v>
      </c>
      <c r="V2208" s="50" t="str">
        <f>VLOOKUP(A2208,Register!$D$2:$N$1317,11,0)</f>
        <v>CWIP:-VACUUM FILTER STATION</v>
      </c>
      <c r="W2208" s="50" t="s">
        <v>29</v>
      </c>
      <c r="X2208" s="50" t="s">
        <v>29</v>
      </c>
    </row>
    <row r="2209" spans="1:24" ht="14.1" customHeight="1" x14ac:dyDescent="0.25">
      <c r="A2209" s="50" t="str">
        <f t="shared" si="34"/>
        <v>9200000059-0</v>
      </c>
      <c r="B2209" s="57" t="s">
        <v>29</v>
      </c>
      <c r="C2209" s="50" t="s">
        <v>29</v>
      </c>
      <c r="D2209" s="50" t="s">
        <v>4292</v>
      </c>
      <c r="E2209" s="50" t="s">
        <v>2814</v>
      </c>
      <c r="F2209" s="50" t="s">
        <v>29</v>
      </c>
      <c r="G2209" s="50" t="s">
        <v>29</v>
      </c>
      <c r="H2209" s="50" t="s">
        <v>2904</v>
      </c>
      <c r="I2209" s="58">
        <v>45103</v>
      </c>
      <c r="J2209" s="50" t="s">
        <v>2816</v>
      </c>
      <c r="K2209" s="59">
        <v>28000</v>
      </c>
      <c r="L2209" s="50" t="s">
        <v>37</v>
      </c>
      <c r="M2209" s="51" t="s">
        <v>2747</v>
      </c>
      <c r="N2209" s="50" t="s">
        <v>29</v>
      </c>
      <c r="O2209" s="50" t="s">
        <v>32</v>
      </c>
      <c r="P2209" s="50" t="s">
        <v>32</v>
      </c>
      <c r="Q2209" s="50" t="s">
        <v>4293</v>
      </c>
      <c r="R2209" s="50" t="s">
        <v>29</v>
      </c>
      <c r="S2209" s="50" t="s">
        <v>2770</v>
      </c>
      <c r="T2209" s="50" t="s">
        <v>2415</v>
      </c>
      <c r="U2209" s="50" t="s">
        <v>30</v>
      </c>
      <c r="V2209" s="50" t="str">
        <f>VLOOKUP(A2209,Register!$D$2:$N$1317,11,0)</f>
        <v>CWIP:-VACUUM FILTER STATION</v>
      </c>
      <c r="W2209" s="50" t="s">
        <v>29</v>
      </c>
      <c r="X2209" s="50" t="s">
        <v>29</v>
      </c>
    </row>
    <row r="2210" spans="1:24" ht="14.1" customHeight="1" x14ac:dyDescent="0.25">
      <c r="A2210" s="50" t="str">
        <f t="shared" si="34"/>
        <v>9200000058-0</v>
      </c>
      <c r="B2210" s="57" t="s">
        <v>29</v>
      </c>
      <c r="C2210" s="50" t="s">
        <v>29</v>
      </c>
      <c r="D2210" s="50" t="s">
        <v>4294</v>
      </c>
      <c r="E2210" s="50" t="s">
        <v>2814</v>
      </c>
      <c r="F2210" s="50" t="s">
        <v>29</v>
      </c>
      <c r="G2210" s="50" t="s">
        <v>29</v>
      </c>
      <c r="H2210" s="50" t="s">
        <v>2904</v>
      </c>
      <c r="I2210" s="58">
        <v>45103</v>
      </c>
      <c r="J2210" s="50" t="s">
        <v>2816</v>
      </c>
      <c r="K2210" s="59">
        <v>7000</v>
      </c>
      <c r="L2210" s="50" t="s">
        <v>37</v>
      </c>
      <c r="M2210" s="51" t="s">
        <v>2747</v>
      </c>
      <c r="N2210" s="50" t="s">
        <v>29</v>
      </c>
      <c r="O2210" s="50" t="s">
        <v>32</v>
      </c>
      <c r="P2210" s="50" t="s">
        <v>32</v>
      </c>
      <c r="Q2210" s="50" t="s">
        <v>4295</v>
      </c>
      <c r="R2210" s="50" t="s">
        <v>29</v>
      </c>
      <c r="S2210" s="50" t="s">
        <v>2770</v>
      </c>
      <c r="T2210" s="50" t="s">
        <v>2412</v>
      </c>
      <c r="U2210" s="50" t="s">
        <v>30</v>
      </c>
      <c r="V2210" s="50" t="str">
        <f>VLOOKUP(A2210,Register!$D$2:$N$1317,11,0)</f>
        <v>CWIP-MILK OF LIME</v>
      </c>
      <c r="W2210" s="50" t="s">
        <v>29</v>
      </c>
      <c r="X2210" s="50" t="s">
        <v>29</v>
      </c>
    </row>
    <row r="2211" spans="1:24" ht="14.1" customHeight="1" x14ac:dyDescent="0.25">
      <c r="A2211" s="50" t="str">
        <f t="shared" si="34"/>
        <v>9200000059-0</v>
      </c>
      <c r="B2211" s="57" t="s">
        <v>29</v>
      </c>
      <c r="C2211" s="50" t="s">
        <v>29</v>
      </c>
      <c r="D2211" s="50" t="s">
        <v>4296</v>
      </c>
      <c r="E2211" s="50" t="s">
        <v>2814</v>
      </c>
      <c r="F2211" s="50" t="s">
        <v>29</v>
      </c>
      <c r="G2211" s="50" t="s">
        <v>29</v>
      </c>
      <c r="H2211" s="50" t="s">
        <v>2904</v>
      </c>
      <c r="I2211" s="58">
        <v>45103</v>
      </c>
      <c r="J2211" s="50" t="s">
        <v>2816</v>
      </c>
      <c r="K2211" s="59">
        <v>12500</v>
      </c>
      <c r="L2211" s="50" t="s">
        <v>37</v>
      </c>
      <c r="M2211" s="51" t="s">
        <v>2747</v>
      </c>
      <c r="N2211" s="50" t="s">
        <v>29</v>
      </c>
      <c r="O2211" s="50" t="s">
        <v>32</v>
      </c>
      <c r="P2211" s="50" t="s">
        <v>32</v>
      </c>
      <c r="Q2211" s="50" t="s">
        <v>3163</v>
      </c>
      <c r="R2211" s="50" t="s">
        <v>29</v>
      </c>
      <c r="S2211" s="50" t="s">
        <v>2770</v>
      </c>
      <c r="T2211" s="50" t="s">
        <v>2415</v>
      </c>
      <c r="U2211" s="50" t="s">
        <v>30</v>
      </c>
      <c r="V2211" s="50" t="str">
        <f>VLOOKUP(A2211,Register!$D$2:$N$1317,11,0)</f>
        <v>CWIP:-VACUUM FILTER STATION</v>
      </c>
      <c r="W2211" s="50" t="s">
        <v>29</v>
      </c>
      <c r="X2211" s="50" t="s">
        <v>29</v>
      </c>
    </row>
    <row r="2212" spans="1:24" ht="14.1" customHeight="1" x14ac:dyDescent="0.25">
      <c r="A2212" s="50" t="str">
        <f t="shared" si="34"/>
        <v>9200000059-0</v>
      </c>
      <c r="B2212" s="57" t="s">
        <v>29</v>
      </c>
      <c r="C2212" s="50" t="s">
        <v>29</v>
      </c>
      <c r="D2212" s="50" t="s">
        <v>4297</v>
      </c>
      <c r="E2212" s="50" t="s">
        <v>2814</v>
      </c>
      <c r="F2212" s="50" t="s">
        <v>29</v>
      </c>
      <c r="G2212" s="50" t="s">
        <v>29</v>
      </c>
      <c r="H2212" s="50" t="s">
        <v>2904</v>
      </c>
      <c r="I2212" s="58">
        <v>45104</v>
      </c>
      <c r="J2212" s="50" t="s">
        <v>2816</v>
      </c>
      <c r="K2212" s="59">
        <v>16000</v>
      </c>
      <c r="L2212" s="50" t="s">
        <v>37</v>
      </c>
      <c r="M2212" s="51" t="s">
        <v>2747</v>
      </c>
      <c r="N2212" s="50" t="s">
        <v>29</v>
      </c>
      <c r="O2212" s="50" t="s">
        <v>32</v>
      </c>
      <c r="P2212" s="50" t="s">
        <v>32</v>
      </c>
      <c r="Q2212" s="50" t="s">
        <v>3079</v>
      </c>
      <c r="R2212" s="50" t="s">
        <v>29</v>
      </c>
      <c r="S2212" s="50" t="s">
        <v>2770</v>
      </c>
      <c r="T2212" s="50" t="s">
        <v>2415</v>
      </c>
      <c r="U2212" s="50" t="s">
        <v>30</v>
      </c>
      <c r="V2212" s="50" t="str">
        <f>VLOOKUP(A2212,Register!$D$2:$N$1317,11,0)</f>
        <v>CWIP:-VACUUM FILTER STATION</v>
      </c>
      <c r="W2212" s="50" t="s">
        <v>29</v>
      </c>
      <c r="X2212" s="50" t="s">
        <v>29</v>
      </c>
    </row>
    <row r="2213" spans="1:24" ht="14.1" customHeight="1" x14ac:dyDescent="0.25">
      <c r="A2213" s="50" t="str">
        <f t="shared" si="34"/>
        <v>9200000059-0</v>
      </c>
      <c r="B2213" s="57" t="s">
        <v>29</v>
      </c>
      <c r="C2213" s="50" t="s">
        <v>29</v>
      </c>
      <c r="D2213" s="50" t="s">
        <v>4298</v>
      </c>
      <c r="E2213" s="50" t="s">
        <v>2814</v>
      </c>
      <c r="F2213" s="50" t="s">
        <v>29</v>
      </c>
      <c r="G2213" s="50" t="s">
        <v>29</v>
      </c>
      <c r="H2213" s="50" t="s">
        <v>2904</v>
      </c>
      <c r="I2213" s="58">
        <v>45104</v>
      </c>
      <c r="J2213" s="50" t="s">
        <v>2816</v>
      </c>
      <c r="K2213" s="59">
        <v>28000</v>
      </c>
      <c r="L2213" s="50" t="s">
        <v>37</v>
      </c>
      <c r="M2213" s="51" t="s">
        <v>2747</v>
      </c>
      <c r="N2213" s="50" t="s">
        <v>29</v>
      </c>
      <c r="O2213" s="50" t="s">
        <v>32</v>
      </c>
      <c r="P2213" s="50" t="s">
        <v>32</v>
      </c>
      <c r="Q2213" s="50" t="s">
        <v>3087</v>
      </c>
      <c r="R2213" s="50" t="s">
        <v>29</v>
      </c>
      <c r="S2213" s="50" t="s">
        <v>2770</v>
      </c>
      <c r="T2213" s="50" t="s">
        <v>2415</v>
      </c>
      <c r="U2213" s="50" t="s">
        <v>30</v>
      </c>
      <c r="V2213" s="50" t="str">
        <f>VLOOKUP(A2213,Register!$D$2:$N$1317,11,0)</f>
        <v>CWIP:-VACUUM FILTER STATION</v>
      </c>
      <c r="W2213" s="50" t="s">
        <v>29</v>
      </c>
      <c r="X2213" s="50" t="s">
        <v>29</v>
      </c>
    </row>
    <row r="2214" spans="1:24" ht="14.1" customHeight="1" x14ac:dyDescent="0.25">
      <c r="A2214" s="50" t="str">
        <f t="shared" si="34"/>
        <v>9200000058-0</v>
      </c>
      <c r="B2214" s="57" t="s">
        <v>29</v>
      </c>
      <c r="C2214" s="50" t="s">
        <v>29</v>
      </c>
      <c r="D2214" s="50" t="s">
        <v>4299</v>
      </c>
      <c r="E2214" s="50" t="s">
        <v>2814</v>
      </c>
      <c r="F2214" s="50" t="s">
        <v>29</v>
      </c>
      <c r="G2214" s="50" t="s">
        <v>29</v>
      </c>
      <c r="H2214" s="50" t="s">
        <v>2904</v>
      </c>
      <c r="I2214" s="58">
        <v>45104</v>
      </c>
      <c r="J2214" s="50" t="s">
        <v>2816</v>
      </c>
      <c r="K2214" s="59">
        <v>7000</v>
      </c>
      <c r="L2214" s="50" t="s">
        <v>37</v>
      </c>
      <c r="M2214" s="51" t="s">
        <v>2747</v>
      </c>
      <c r="N2214" s="50" t="s">
        <v>29</v>
      </c>
      <c r="O2214" s="50" t="s">
        <v>32</v>
      </c>
      <c r="P2214" s="50" t="s">
        <v>32</v>
      </c>
      <c r="Q2214" s="50" t="s">
        <v>3087</v>
      </c>
      <c r="R2214" s="50" t="s">
        <v>29</v>
      </c>
      <c r="S2214" s="50" t="s">
        <v>2770</v>
      </c>
      <c r="T2214" s="50" t="s">
        <v>2412</v>
      </c>
      <c r="U2214" s="50" t="s">
        <v>30</v>
      </c>
      <c r="V2214" s="50" t="str">
        <f>VLOOKUP(A2214,Register!$D$2:$N$1317,11,0)</f>
        <v>CWIP-MILK OF LIME</v>
      </c>
      <c r="W2214" s="50" t="s">
        <v>29</v>
      </c>
      <c r="X2214" s="50" t="s">
        <v>29</v>
      </c>
    </row>
    <row r="2215" spans="1:24" ht="14.1" customHeight="1" x14ac:dyDescent="0.25">
      <c r="A2215" s="50" t="str">
        <f t="shared" si="34"/>
        <v>9200000059-0</v>
      </c>
      <c r="B2215" s="57" t="s">
        <v>29</v>
      </c>
      <c r="C2215" s="50" t="s">
        <v>29</v>
      </c>
      <c r="D2215" s="50" t="s">
        <v>4300</v>
      </c>
      <c r="E2215" s="50" t="s">
        <v>2814</v>
      </c>
      <c r="F2215" s="50" t="s">
        <v>29</v>
      </c>
      <c r="G2215" s="50" t="s">
        <v>29</v>
      </c>
      <c r="H2215" s="50" t="s">
        <v>2904</v>
      </c>
      <c r="I2215" s="58">
        <v>45105</v>
      </c>
      <c r="J2215" s="50" t="s">
        <v>2816</v>
      </c>
      <c r="K2215" s="59">
        <v>10000</v>
      </c>
      <c r="L2215" s="50" t="s">
        <v>37</v>
      </c>
      <c r="M2215" s="51" t="s">
        <v>2747</v>
      </c>
      <c r="N2215" s="50" t="s">
        <v>29</v>
      </c>
      <c r="O2215" s="50" t="s">
        <v>32</v>
      </c>
      <c r="P2215" s="50" t="s">
        <v>32</v>
      </c>
      <c r="Q2215" s="50" t="s">
        <v>3082</v>
      </c>
      <c r="R2215" s="50" t="s">
        <v>29</v>
      </c>
      <c r="S2215" s="50" t="s">
        <v>2770</v>
      </c>
      <c r="T2215" s="50" t="s">
        <v>2415</v>
      </c>
      <c r="U2215" s="50" t="s">
        <v>30</v>
      </c>
      <c r="V2215" s="50" t="str">
        <f>VLOOKUP(A2215,Register!$D$2:$N$1317,11,0)</f>
        <v>CWIP:-VACUUM FILTER STATION</v>
      </c>
      <c r="W2215" s="50" t="s">
        <v>29</v>
      </c>
      <c r="X2215" s="50" t="s">
        <v>29</v>
      </c>
    </row>
    <row r="2216" spans="1:24" ht="14.1" customHeight="1" x14ac:dyDescent="0.25">
      <c r="A2216" s="50" t="str">
        <f t="shared" si="34"/>
        <v>9200000059-0</v>
      </c>
      <c r="B2216" s="57" t="s">
        <v>29</v>
      </c>
      <c r="C2216" s="50" t="s">
        <v>29</v>
      </c>
      <c r="D2216" s="50" t="s">
        <v>4301</v>
      </c>
      <c r="E2216" s="50" t="s">
        <v>2814</v>
      </c>
      <c r="F2216" s="50" t="s">
        <v>29</v>
      </c>
      <c r="G2216" s="50" t="s">
        <v>29</v>
      </c>
      <c r="H2216" s="50" t="s">
        <v>2904</v>
      </c>
      <c r="I2216" s="58">
        <v>45105</v>
      </c>
      <c r="J2216" s="50" t="s">
        <v>2816</v>
      </c>
      <c r="K2216" s="59">
        <v>28000</v>
      </c>
      <c r="L2216" s="50" t="s">
        <v>37</v>
      </c>
      <c r="M2216" s="51" t="s">
        <v>2747</v>
      </c>
      <c r="N2216" s="50" t="s">
        <v>29</v>
      </c>
      <c r="O2216" s="50" t="s">
        <v>32</v>
      </c>
      <c r="P2216" s="50" t="s">
        <v>32</v>
      </c>
      <c r="Q2216" s="50" t="s">
        <v>3087</v>
      </c>
      <c r="R2216" s="50" t="s">
        <v>29</v>
      </c>
      <c r="S2216" s="50" t="s">
        <v>2770</v>
      </c>
      <c r="T2216" s="50" t="s">
        <v>2415</v>
      </c>
      <c r="U2216" s="50" t="s">
        <v>30</v>
      </c>
      <c r="V2216" s="50" t="str">
        <f>VLOOKUP(A2216,Register!$D$2:$N$1317,11,0)</f>
        <v>CWIP:-VACUUM FILTER STATION</v>
      </c>
      <c r="W2216" s="50" t="s">
        <v>29</v>
      </c>
      <c r="X2216" s="50" t="s">
        <v>29</v>
      </c>
    </row>
    <row r="2217" spans="1:24" ht="14.1" customHeight="1" x14ac:dyDescent="0.25">
      <c r="A2217" s="50" t="str">
        <f t="shared" si="34"/>
        <v>9200000058-0</v>
      </c>
      <c r="B2217" s="57" t="s">
        <v>29</v>
      </c>
      <c r="C2217" s="50" t="s">
        <v>29</v>
      </c>
      <c r="D2217" s="50" t="s">
        <v>4302</v>
      </c>
      <c r="E2217" s="50" t="s">
        <v>2814</v>
      </c>
      <c r="F2217" s="50" t="s">
        <v>29</v>
      </c>
      <c r="G2217" s="50" t="s">
        <v>29</v>
      </c>
      <c r="H2217" s="50" t="s">
        <v>2904</v>
      </c>
      <c r="I2217" s="58">
        <v>45105</v>
      </c>
      <c r="J2217" s="50" t="s">
        <v>2816</v>
      </c>
      <c r="K2217" s="59">
        <v>7000</v>
      </c>
      <c r="L2217" s="50" t="s">
        <v>37</v>
      </c>
      <c r="M2217" s="51" t="s">
        <v>2747</v>
      </c>
      <c r="N2217" s="50" t="s">
        <v>29</v>
      </c>
      <c r="O2217" s="50" t="s">
        <v>32</v>
      </c>
      <c r="P2217" s="50" t="s">
        <v>32</v>
      </c>
      <c r="Q2217" s="50" t="s">
        <v>3087</v>
      </c>
      <c r="R2217" s="50" t="s">
        <v>29</v>
      </c>
      <c r="S2217" s="50" t="s">
        <v>2770</v>
      </c>
      <c r="T2217" s="50" t="s">
        <v>2412</v>
      </c>
      <c r="U2217" s="50" t="s">
        <v>30</v>
      </c>
      <c r="V2217" s="50" t="str">
        <f>VLOOKUP(A2217,Register!$D$2:$N$1317,11,0)</f>
        <v>CWIP-MILK OF LIME</v>
      </c>
      <c r="W2217" s="50" t="s">
        <v>29</v>
      </c>
      <c r="X2217" s="50" t="s">
        <v>29</v>
      </c>
    </row>
    <row r="2218" spans="1:24" ht="14.1" customHeight="1" x14ac:dyDescent="0.25">
      <c r="A2218" s="50" t="str">
        <f t="shared" si="34"/>
        <v>9200000059-0</v>
      </c>
      <c r="B2218" s="57" t="s">
        <v>29</v>
      </c>
      <c r="C2218" s="50" t="s">
        <v>29</v>
      </c>
      <c r="D2218" s="50" t="s">
        <v>4303</v>
      </c>
      <c r="E2218" s="50" t="s">
        <v>2814</v>
      </c>
      <c r="F2218" s="50" t="s">
        <v>29</v>
      </c>
      <c r="G2218" s="50" t="s">
        <v>29</v>
      </c>
      <c r="H2218" s="50" t="s">
        <v>2904</v>
      </c>
      <c r="I2218" s="58">
        <v>45106</v>
      </c>
      <c r="J2218" s="50" t="s">
        <v>2816</v>
      </c>
      <c r="K2218" s="59">
        <v>28000</v>
      </c>
      <c r="L2218" s="50" t="s">
        <v>37</v>
      </c>
      <c r="M2218" s="51" t="s">
        <v>2747</v>
      </c>
      <c r="N2218" s="50" t="s">
        <v>29</v>
      </c>
      <c r="O2218" s="50" t="s">
        <v>32</v>
      </c>
      <c r="P2218" s="50" t="s">
        <v>32</v>
      </c>
      <c r="Q2218" s="50" t="s">
        <v>3087</v>
      </c>
      <c r="R2218" s="50" t="s">
        <v>29</v>
      </c>
      <c r="S2218" s="50" t="s">
        <v>2770</v>
      </c>
      <c r="T2218" s="50" t="s">
        <v>2415</v>
      </c>
      <c r="U2218" s="50" t="s">
        <v>30</v>
      </c>
      <c r="V2218" s="50" t="str">
        <f>VLOOKUP(A2218,Register!$D$2:$N$1317,11,0)</f>
        <v>CWIP:-VACUUM FILTER STATION</v>
      </c>
      <c r="W2218" s="50" t="s">
        <v>29</v>
      </c>
      <c r="X2218" s="50" t="s">
        <v>29</v>
      </c>
    </row>
    <row r="2219" spans="1:24" ht="14.1" customHeight="1" x14ac:dyDescent="0.25">
      <c r="A2219" s="50" t="str">
        <f t="shared" si="34"/>
        <v>9200000059-0</v>
      </c>
      <c r="B2219" s="57" t="s">
        <v>29</v>
      </c>
      <c r="C2219" s="50" t="s">
        <v>29</v>
      </c>
      <c r="D2219" s="50" t="s">
        <v>4304</v>
      </c>
      <c r="E2219" s="50" t="s">
        <v>2814</v>
      </c>
      <c r="F2219" s="50" t="s">
        <v>29</v>
      </c>
      <c r="G2219" s="50" t="s">
        <v>29</v>
      </c>
      <c r="H2219" s="50" t="s">
        <v>2904</v>
      </c>
      <c r="I2219" s="58">
        <v>45107</v>
      </c>
      <c r="J2219" s="50" t="s">
        <v>2816</v>
      </c>
      <c r="K2219" s="59">
        <v>10000</v>
      </c>
      <c r="L2219" s="50" t="s">
        <v>37</v>
      </c>
      <c r="M2219" s="51" t="s">
        <v>2747</v>
      </c>
      <c r="N2219" s="50" t="s">
        <v>29</v>
      </c>
      <c r="O2219" s="50" t="s">
        <v>32</v>
      </c>
      <c r="P2219" s="50" t="s">
        <v>32</v>
      </c>
      <c r="Q2219" s="50" t="s">
        <v>3087</v>
      </c>
      <c r="R2219" s="50" t="s">
        <v>29</v>
      </c>
      <c r="S2219" s="50" t="s">
        <v>2770</v>
      </c>
      <c r="T2219" s="50" t="s">
        <v>2415</v>
      </c>
      <c r="U2219" s="50" t="s">
        <v>30</v>
      </c>
      <c r="V2219" s="50" t="str">
        <f>VLOOKUP(A2219,Register!$D$2:$N$1317,11,0)</f>
        <v>CWIP:-VACUUM FILTER STATION</v>
      </c>
      <c r="W2219" s="50" t="s">
        <v>29</v>
      </c>
      <c r="X2219" s="50" t="s">
        <v>29</v>
      </c>
    </row>
    <row r="2220" spans="1:24" ht="14.1" customHeight="1" x14ac:dyDescent="0.25">
      <c r="A2220" s="50" t="str">
        <f t="shared" si="34"/>
        <v>9200000058-0</v>
      </c>
      <c r="B2220" s="57" t="s">
        <v>29</v>
      </c>
      <c r="C2220" s="50" t="s">
        <v>29</v>
      </c>
      <c r="D2220" s="50" t="s">
        <v>4305</v>
      </c>
      <c r="E2220" s="50" t="s">
        <v>2814</v>
      </c>
      <c r="F2220" s="50" t="s">
        <v>29</v>
      </c>
      <c r="G2220" s="50" t="s">
        <v>29</v>
      </c>
      <c r="H2220" s="50" t="s">
        <v>2904</v>
      </c>
      <c r="I2220" s="58">
        <v>45107</v>
      </c>
      <c r="J2220" s="50" t="s">
        <v>2816</v>
      </c>
      <c r="K2220" s="59">
        <v>45510.67</v>
      </c>
      <c r="L2220" s="50" t="s">
        <v>37</v>
      </c>
      <c r="M2220" s="51" t="s">
        <v>2747</v>
      </c>
      <c r="N2220" s="50" t="s">
        <v>29</v>
      </c>
      <c r="O2220" s="50" t="s">
        <v>32</v>
      </c>
      <c r="P2220" s="50" t="s">
        <v>32</v>
      </c>
      <c r="Q2220" s="50" t="s">
        <v>3079</v>
      </c>
      <c r="R2220" s="50" t="s">
        <v>29</v>
      </c>
      <c r="S2220" s="50" t="s">
        <v>2770</v>
      </c>
      <c r="T2220" s="50" t="s">
        <v>2412</v>
      </c>
      <c r="U2220" s="50" t="s">
        <v>30</v>
      </c>
      <c r="V2220" s="50" t="str">
        <f>VLOOKUP(A2220,Register!$D$2:$N$1317,11,0)</f>
        <v>CWIP-MILK OF LIME</v>
      </c>
      <c r="W2220" s="50" t="s">
        <v>29</v>
      </c>
      <c r="X2220" s="50" t="s">
        <v>29</v>
      </c>
    </row>
    <row r="2221" spans="1:24" ht="14.1" customHeight="1" x14ac:dyDescent="0.25">
      <c r="A2221" s="50" t="str">
        <f t="shared" si="34"/>
        <v>9200000058-0</v>
      </c>
      <c r="B2221" s="57" t="s">
        <v>29</v>
      </c>
      <c r="C2221" s="50" t="s">
        <v>29</v>
      </c>
      <c r="D2221" s="50" t="s">
        <v>4305</v>
      </c>
      <c r="E2221" s="50" t="s">
        <v>2814</v>
      </c>
      <c r="F2221" s="50" t="s">
        <v>29</v>
      </c>
      <c r="G2221" s="50" t="s">
        <v>29</v>
      </c>
      <c r="H2221" s="50" t="s">
        <v>2904</v>
      </c>
      <c r="I2221" s="58">
        <v>45107</v>
      </c>
      <c r="J2221" s="50" t="s">
        <v>2816</v>
      </c>
      <c r="K2221" s="59">
        <v>63872.77</v>
      </c>
      <c r="L2221" s="50" t="s">
        <v>37</v>
      </c>
      <c r="M2221" s="51" t="s">
        <v>2747</v>
      </c>
      <c r="N2221" s="50" t="s">
        <v>29</v>
      </c>
      <c r="O2221" s="50" t="s">
        <v>32</v>
      </c>
      <c r="P2221" s="50" t="s">
        <v>32</v>
      </c>
      <c r="Q2221" s="50" t="s">
        <v>3079</v>
      </c>
      <c r="R2221" s="50" t="s">
        <v>29</v>
      </c>
      <c r="S2221" s="50" t="s">
        <v>2770</v>
      </c>
      <c r="T2221" s="50" t="s">
        <v>2412</v>
      </c>
      <c r="U2221" s="50" t="s">
        <v>30</v>
      </c>
      <c r="V2221" s="50" t="str">
        <f>VLOOKUP(A2221,Register!$D$2:$N$1317,11,0)</f>
        <v>CWIP-MILK OF LIME</v>
      </c>
      <c r="W2221" s="50" t="s">
        <v>29</v>
      </c>
      <c r="X2221" s="50" t="s">
        <v>29</v>
      </c>
    </row>
    <row r="2222" spans="1:24" ht="14.1" customHeight="1" x14ac:dyDescent="0.25">
      <c r="A2222" s="50" t="str">
        <f t="shared" si="34"/>
        <v>9200000058-0</v>
      </c>
      <c r="B2222" s="57" t="s">
        <v>29</v>
      </c>
      <c r="C2222" s="50" t="s">
        <v>29</v>
      </c>
      <c r="D2222" s="50" t="s">
        <v>4305</v>
      </c>
      <c r="E2222" s="50" t="s">
        <v>2814</v>
      </c>
      <c r="F2222" s="50" t="s">
        <v>29</v>
      </c>
      <c r="G2222" s="50" t="s">
        <v>29</v>
      </c>
      <c r="H2222" s="50" t="s">
        <v>2904</v>
      </c>
      <c r="I2222" s="58">
        <v>45107</v>
      </c>
      <c r="J2222" s="50" t="s">
        <v>2816</v>
      </c>
      <c r="K2222" s="59">
        <v>11197.28</v>
      </c>
      <c r="L2222" s="50" t="s">
        <v>37</v>
      </c>
      <c r="M2222" s="51" t="s">
        <v>2747</v>
      </c>
      <c r="N2222" s="50" t="s">
        <v>29</v>
      </c>
      <c r="O2222" s="50" t="s">
        <v>32</v>
      </c>
      <c r="P2222" s="50" t="s">
        <v>32</v>
      </c>
      <c r="Q2222" s="50" t="s">
        <v>3079</v>
      </c>
      <c r="R2222" s="50" t="s">
        <v>29</v>
      </c>
      <c r="S2222" s="50" t="s">
        <v>2770</v>
      </c>
      <c r="T2222" s="50" t="s">
        <v>2412</v>
      </c>
      <c r="U2222" s="50" t="s">
        <v>30</v>
      </c>
      <c r="V2222" s="50" t="str">
        <f>VLOOKUP(A2222,Register!$D$2:$N$1317,11,0)</f>
        <v>CWIP-MILK OF LIME</v>
      </c>
      <c r="W2222" s="50" t="s">
        <v>29</v>
      </c>
      <c r="X2222" s="50" t="s">
        <v>29</v>
      </c>
    </row>
    <row r="2223" spans="1:24" ht="14.1" customHeight="1" x14ac:dyDescent="0.25">
      <c r="A2223" s="50" t="str">
        <f t="shared" si="34"/>
        <v>9200000058-0</v>
      </c>
      <c r="B2223" s="57" t="s">
        <v>29</v>
      </c>
      <c r="C2223" s="50" t="s">
        <v>29</v>
      </c>
      <c r="D2223" s="50" t="s">
        <v>4305</v>
      </c>
      <c r="E2223" s="50" t="s">
        <v>2814</v>
      </c>
      <c r="F2223" s="50" t="s">
        <v>29</v>
      </c>
      <c r="G2223" s="50" t="s">
        <v>29</v>
      </c>
      <c r="H2223" s="50" t="s">
        <v>2904</v>
      </c>
      <c r="I2223" s="58">
        <v>45107</v>
      </c>
      <c r="J2223" s="50" t="s">
        <v>2816</v>
      </c>
      <c r="K2223" s="59">
        <v>87892.37</v>
      </c>
      <c r="L2223" s="50" t="s">
        <v>37</v>
      </c>
      <c r="M2223" s="51" t="s">
        <v>2747</v>
      </c>
      <c r="N2223" s="50" t="s">
        <v>29</v>
      </c>
      <c r="O2223" s="50" t="s">
        <v>32</v>
      </c>
      <c r="P2223" s="50" t="s">
        <v>32</v>
      </c>
      <c r="Q2223" s="50" t="s">
        <v>3079</v>
      </c>
      <c r="R2223" s="50" t="s">
        <v>29</v>
      </c>
      <c r="S2223" s="50" t="s">
        <v>2770</v>
      </c>
      <c r="T2223" s="50" t="s">
        <v>2412</v>
      </c>
      <c r="U2223" s="50" t="s">
        <v>30</v>
      </c>
      <c r="V2223" s="50" t="str">
        <f>VLOOKUP(A2223,Register!$D$2:$N$1317,11,0)</f>
        <v>CWIP-MILK OF LIME</v>
      </c>
      <c r="W2223" s="50" t="s">
        <v>29</v>
      </c>
      <c r="X2223" s="50" t="s">
        <v>29</v>
      </c>
    </row>
    <row r="2224" spans="1:24" ht="14.1" customHeight="1" x14ac:dyDescent="0.25">
      <c r="A2224" s="50" t="str">
        <f t="shared" si="34"/>
        <v>9200000059-0</v>
      </c>
      <c r="B2224" s="57" t="s">
        <v>29</v>
      </c>
      <c r="C2224" s="50" t="s">
        <v>29</v>
      </c>
      <c r="D2224" s="50" t="s">
        <v>4306</v>
      </c>
      <c r="E2224" s="50" t="s">
        <v>2814</v>
      </c>
      <c r="F2224" s="50" t="s">
        <v>29</v>
      </c>
      <c r="G2224" s="50" t="s">
        <v>29</v>
      </c>
      <c r="H2224" s="50" t="s">
        <v>2904</v>
      </c>
      <c r="I2224" s="58">
        <v>45107</v>
      </c>
      <c r="J2224" s="50" t="s">
        <v>2816</v>
      </c>
      <c r="K2224" s="59">
        <v>104024.39</v>
      </c>
      <c r="L2224" s="50" t="s">
        <v>37</v>
      </c>
      <c r="M2224" s="51" t="s">
        <v>2747</v>
      </c>
      <c r="N2224" s="50" t="s">
        <v>29</v>
      </c>
      <c r="O2224" s="50" t="s">
        <v>32</v>
      </c>
      <c r="P2224" s="50" t="s">
        <v>32</v>
      </c>
      <c r="Q2224" s="50" t="s">
        <v>3082</v>
      </c>
      <c r="R2224" s="50" t="s">
        <v>29</v>
      </c>
      <c r="S2224" s="50" t="s">
        <v>2770</v>
      </c>
      <c r="T2224" s="50" t="s">
        <v>2415</v>
      </c>
      <c r="U2224" s="50" t="s">
        <v>30</v>
      </c>
      <c r="V2224" s="50" t="str">
        <f>VLOOKUP(A2224,Register!$D$2:$N$1317,11,0)</f>
        <v>CWIP:-VACUUM FILTER STATION</v>
      </c>
      <c r="W2224" s="50" t="s">
        <v>29</v>
      </c>
      <c r="X2224" s="50" t="s">
        <v>29</v>
      </c>
    </row>
    <row r="2225" spans="1:24" ht="14.1" customHeight="1" x14ac:dyDescent="0.25">
      <c r="A2225" s="50" t="str">
        <f t="shared" si="34"/>
        <v>9200000059-0</v>
      </c>
      <c r="B2225" s="57" t="s">
        <v>29</v>
      </c>
      <c r="C2225" s="50" t="s">
        <v>29</v>
      </c>
      <c r="D2225" s="50" t="s">
        <v>4306</v>
      </c>
      <c r="E2225" s="50" t="s">
        <v>2814</v>
      </c>
      <c r="F2225" s="50" t="s">
        <v>29</v>
      </c>
      <c r="G2225" s="50" t="s">
        <v>29</v>
      </c>
      <c r="H2225" s="50" t="s">
        <v>2904</v>
      </c>
      <c r="I2225" s="58">
        <v>45107</v>
      </c>
      <c r="J2225" s="50" t="s">
        <v>2816</v>
      </c>
      <c r="K2225" s="59">
        <v>119761.45</v>
      </c>
      <c r="L2225" s="50" t="s">
        <v>37</v>
      </c>
      <c r="M2225" s="51" t="s">
        <v>2747</v>
      </c>
      <c r="N2225" s="50" t="s">
        <v>29</v>
      </c>
      <c r="O2225" s="50" t="s">
        <v>32</v>
      </c>
      <c r="P2225" s="50" t="s">
        <v>32</v>
      </c>
      <c r="Q2225" s="50" t="s">
        <v>3082</v>
      </c>
      <c r="R2225" s="50" t="s">
        <v>29</v>
      </c>
      <c r="S2225" s="50" t="s">
        <v>2770</v>
      </c>
      <c r="T2225" s="50" t="s">
        <v>2415</v>
      </c>
      <c r="U2225" s="50" t="s">
        <v>30</v>
      </c>
      <c r="V2225" s="50" t="str">
        <f>VLOOKUP(A2225,Register!$D$2:$N$1317,11,0)</f>
        <v>CWIP:-VACUUM FILTER STATION</v>
      </c>
      <c r="W2225" s="50" t="s">
        <v>29</v>
      </c>
      <c r="X2225" s="50" t="s">
        <v>29</v>
      </c>
    </row>
    <row r="2226" spans="1:24" ht="14.1" customHeight="1" x14ac:dyDescent="0.25">
      <c r="A2226" s="50" t="str">
        <f t="shared" si="34"/>
        <v>9200000059-0</v>
      </c>
      <c r="B2226" s="57" t="s">
        <v>29</v>
      </c>
      <c r="C2226" s="50" t="s">
        <v>29</v>
      </c>
      <c r="D2226" s="50" t="s">
        <v>4306</v>
      </c>
      <c r="E2226" s="50" t="s">
        <v>2814</v>
      </c>
      <c r="F2226" s="50" t="s">
        <v>29</v>
      </c>
      <c r="G2226" s="50" t="s">
        <v>29</v>
      </c>
      <c r="H2226" s="50" t="s">
        <v>2904</v>
      </c>
      <c r="I2226" s="58">
        <v>45107</v>
      </c>
      <c r="J2226" s="50" t="s">
        <v>2816</v>
      </c>
      <c r="K2226" s="59">
        <v>31960.86</v>
      </c>
      <c r="L2226" s="50" t="s">
        <v>37</v>
      </c>
      <c r="M2226" s="51" t="s">
        <v>2747</v>
      </c>
      <c r="N2226" s="50" t="s">
        <v>29</v>
      </c>
      <c r="O2226" s="50" t="s">
        <v>32</v>
      </c>
      <c r="P2226" s="50" t="s">
        <v>32</v>
      </c>
      <c r="Q2226" s="50" t="s">
        <v>3082</v>
      </c>
      <c r="R2226" s="50" t="s">
        <v>29</v>
      </c>
      <c r="S2226" s="50" t="s">
        <v>2770</v>
      </c>
      <c r="T2226" s="50" t="s">
        <v>2415</v>
      </c>
      <c r="U2226" s="50" t="s">
        <v>30</v>
      </c>
      <c r="V2226" s="50" t="str">
        <f>VLOOKUP(A2226,Register!$D$2:$N$1317,11,0)</f>
        <v>CWIP:-VACUUM FILTER STATION</v>
      </c>
      <c r="W2226" s="50" t="s">
        <v>29</v>
      </c>
      <c r="X2226" s="50" t="s">
        <v>29</v>
      </c>
    </row>
    <row r="2227" spans="1:24" ht="14.1" customHeight="1" x14ac:dyDescent="0.25">
      <c r="A2227" s="50" t="str">
        <f t="shared" si="34"/>
        <v>9200000059-0</v>
      </c>
      <c r="B2227" s="57" t="s">
        <v>29</v>
      </c>
      <c r="C2227" s="50" t="s">
        <v>29</v>
      </c>
      <c r="D2227" s="50" t="s">
        <v>4307</v>
      </c>
      <c r="E2227" s="50" t="s">
        <v>2814</v>
      </c>
      <c r="F2227" s="50" t="s">
        <v>29</v>
      </c>
      <c r="G2227" s="50" t="s">
        <v>29</v>
      </c>
      <c r="H2227" s="50" t="s">
        <v>2904</v>
      </c>
      <c r="I2227" s="58">
        <v>45110</v>
      </c>
      <c r="J2227" s="50" t="s">
        <v>2816</v>
      </c>
      <c r="K2227" s="59">
        <v>649018.66</v>
      </c>
      <c r="L2227" s="50" t="s">
        <v>37</v>
      </c>
      <c r="M2227" s="51" t="s">
        <v>2747</v>
      </c>
      <c r="N2227" s="50" t="s">
        <v>29</v>
      </c>
      <c r="O2227" s="50" t="s">
        <v>32</v>
      </c>
      <c r="P2227" s="50" t="s">
        <v>32</v>
      </c>
      <c r="Q2227" s="50" t="s">
        <v>4284</v>
      </c>
      <c r="R2227" s="50" t="s">
        <v>29</v>
      </c>
      <c r="S2227" s="50" t="s">
        <v>2770</v>
      </c>
      <c r="T2227" s="50" t="s">
        <v>2415</v>
      </c>
      <c r="U2227" s="50" t="s">
        <v>30</v>
      </c>
      <c r="V2227" s="50" t="str">
        <f>VLOOKUP(A2227,Register!$D$2:$N$1317,11,0)</f>
        <v>CWIP:-VACUUM FILTER STATION</v>
      </c>
      <c r="W2227" s="50" t="s">
        <v>29</v>
      </c>
      <c r="X2227" s="50" t="s">
        <v>29</v>
      </c>
    </row>
    <row r="2228" spans="1:24" ht="14.1" customHeight="1" x14ac:dyDescent="0.25">
      <c r="A2228" s="50" t="str">
        <f t="shared" si="34"/>
        <v>9200000059-0</v>
      </c>
      <c r="B2228" s="57" t="s">
        <v>29</v>
      </c>
      <c r="C2228" s="50" t="s">
        <v>29</v>
      </c>
      <c r="D2228" s="50" t="s">
        <v>4307</v>
      </c>
      <c r="E2228" s="50" t="s">
        <v>2814</v>
      </c>
      <c r="F2228" s="50" t="s">
        <v>29</v>
      </c>
      <c r="G2228" s="50" t="s">
        <v>29</v>
      </c>
      <c r="H2228" s="50" t="s">
        <v>2904</v>
      </c>
      <c r="I2228" s="58">
        <v>45110</v>
      </c>
      <c r="J2228" s="50" t="s">
        <v>2816</v>
      </c>
      <c r="K2228" s="59">
        <v>176500.8</v>
      </c>
      <c r="L2228" s="50" t="s">
        <v>37</v>
      </c>
      <c r="M2228" s="51" t="s">
        <v>2747</v>
      </c>
      <c r="N2228" s="50" t="s">
        <v>29</v>
      </c>
      <c r="O2228" s="50" t="s">
        <v>32</v>
      </c>
      <c r="P2228" s="50" t="s">
        <v>32</v>
      </c>
      <c r="Q2228" s="50" t="s">
        <v>4284</v>
      </c>
      <c r="R2228" s="50" t="s">
        <v>29</v>
      </c>
      <c r="S2228" s="50" t="s">
        <v>2770</v>
      </c>
      <c r="T2228" s="50" t="s">
        <v>2415</v>
      </c>
      <c r="U2228" s="50" t="s">
        <v>30</v>
      </c>
      <c r="V2228" s="50" t="str">
        <f>VLOOKUP(A2228,Register!$D$2:$N$1317,11,0)</f>
        <v>CWIP:-VACUUM FILTER STATION</v>
      </c>
      <c r="W2228" s="50" t="s">
        <v>29</v>
      </c>
      <c r="X2228" s="50" t="s">
        <v>29</v>
      </c>
    </row>
    <row r="2229" spans="1:24" ht="14.1" customHeight="1" x14ac:dyDescent="0.25">
      <c r="A2229" s="50" t="str">
        <f t="shared" si="34"/>
        <v>9200000059-0</v>
      </c>
      <c r="B2229" s="57" t="s">
        <v>29</v>
      </c>
      <c r="C2229" s="50" t="s">
        <v>29</v>
      </c>
      <c r="D2229" s="50" t="s">
        <v>4307</v>
      </c>
      <c r="E2229" s="50" t="s">
        <v>2814</v>
      </c>
      <c r="F2229" s="50" t="s">
        <v>29</v>
      </c>
      <c r="G2229" s="50" t="s">
        <v>29</v>
      </c>
      <c r="H2229" s="50" t="s">
        <v>2904</v>
      </c>
      <c r="I2229" s="58">
        <v>45110</v>
      </c>
      <c r="J2229" s="50" t="s">
        <v>2816</v>
      </c>
      <c r="K2229" s="59">
        <v>351558.38</v>
      </c>
      <c r="L2229" s="50" t="s">
        <v>37</v>
      </c>
      <c r="M2229" s="51" t="s">
        <v>2747</v>
      </c>
      <c r="N2229" s="50" t="s">
        <v>29</v>
      </c>
      <c r="O2229" s="50" t="s">
        <v>32</v>
      </c>
      <c r="P2229" s="50" t="s">
        <v>32</v>
      </c>
      <c r="Q2229" s="50" t="s">
        <v>4284</v>
      </c>
      <c r="R2229" s="50" t="s">
        <v>29</v>
      </c>
      <c r="S2229" s="50" t="s">
        <v>2770</v>
      </c>
      <c r="T2229" s="50" t="s">
        <v>2415</v>
      </c>
      <c r="U2229" s="50" t="s">
        <v>30</v>
      </c>
      <c r="V2229" s="50" t="str">
        <f>VLOOKUP(A2229,Register!$D$2:$N$1317,11,0)</f>
        <v>CWIP:-VACUUM FILTER STATION</v>
      </c>
      <c r="W2229" s="50" t="s">
        <v>29</v>
      </c>
      <c r="X2229" s="50" t="s">
        <v>29</v>
      </c>
    </row>
    <row r="2230" spans="1:24" ht="14.1" customHeight="1" x14ac:dyDescent="0.25">
      <c r="A2230" s="50" t="str">
        <f t="shared" si="34"/>
        <v>9200000059-0</v>
      </c>
      <c r="B2230" s="57" t="s">
        <v>29</v>
      </c>
      <c r="C2230" s="50" t="s">
        <v>29</v>
      </c>
      <c r="D2230" s="50" t="s">
        <v>4307</v>
      </c>
      <c r="E2230" s="50" t="s">
        <v>2814</v>
      </c>
      <c r="F2230" s="50" t="s">
        <v>29</v>
      </c>
      <c r="G2230" s="50" t="s">
        <v>29</v>
      </c>
      <c r="H2230" s="50" t="s">
        <v>2904</v>
      </c>
      <c r="I2230" s="58">
        <v>45110</v>
      </c>
      <c r="J2230" s="50" t="s">
        <v>2816</v>
      </c>
      <c r="K2230" s="59">
        <v>163839.47</v>
      </c>
      <c r="L2230" s="50" t="s">
        <v>37</v>
      </c>
      <c r="M2230" s="51" t="s">
        <v>2747</v>
      </c>
      <c r="N2230" s="50" t="s">
        <v>29</v>
      </c>
      <c r="O2230" s="50" t="s">
        <v>32</v>
      </c>
      <c r="P2230" s="50" t="s">
        <v>32</v>
      </c>
      <c r="Q2230" s="50" t="s">
        <v>4284</v>
      </c>
      <c r="R2230" s="50" t="s">
        <v>29</v>
      </c>
      <c r="S2230" s="50" t="s">
        <v>2770</v>
      </c>
      <c r="T2230" s="50" t="s">
        <v>2415</v>
      </c>
      <c r="U2230" s="50" t="s">
        <v>30</v>
      </c>
      <c r="V2230" s="50" t="str">
        <f>VLOOKUP(A2230,Register!$D$2:$N$1317,11,0)</f>
        <v>CWIP:-VACUUM FILTER STATION</v>
      </c>
      <c r="W2230" s="50" t="s">
        <v>29</v>
      </c>
      <c r="X2230" s="50" t="s">
        <v>29</v>
      </c>
    </row>
    <row r="2231" spans="1:24" ht="14.1" customHeight="1" x14ac:dyDescent="0.25">
      <c r="A2231" s="50" t="str">
        <f t="shared" si="34"/>
        <v>9200000059-0</v>
      </c>
      <c r="B2231" s="57" t="s">
        <v>29</v>
      </c>
      <c r="C2231" s="50" t="s">
        <v>29</v>
      </c>
      <c r="D2231" s="50" t="s">
        <v>4307</v>
      </c>
      <c r="E2231" s="50" t="s">
        <v>2814</v>
      </c>
      <c r="F2231" s="50" t="s">
        <v>29</v>
      </c>
      <c r="G2231" s="50" t="s">
        <v>29</v>
      </c>
      <c r="H2231" s="50" t="s">
        <v>2904</v>
      </c>
      <c r="I2231" s="58">
        <v>45110</v>
      </c>
      <c r="J2231" s="50" t="s">
        <v>2816</v>
      </c>
      <c r="K2231" s="59">
        <v>802188.72</v>
      </c>
      <c r="L2231" s="50" t="s">
        <v>37</v>
      </c>
      <c r="M2231" s="51" t="s">
        <v>2747</v>
      </c>
      <c r="N2231" s="50" t="s">
        <v>29</v>
      </c>
      <c r="O2231" s="50" t="s">
        <v>32</v>
      </c>
      <c r="P2231" s="50" t="s">
        <v>32</v>
      </c>
      <c r="Q2231" s="50" t="s">
        <v>4284</v>
      </c>
      <c r="R2231" s="50" t="s">
        <v>29</v>
      </c>
      <c r="S2231" s="50" t="s">
        <v>2770</v>
      </c>
      <c r="T2231" s="50" t="s">
        <v>2415</v>
      </c>
      <c r="U2231" s="50" t="s">
        <v>30</v>
      </c>
      <c r="V2231" s="50" t="str">
        <f>VLOOKUP(A2231,Register!$D$2:$N$1317,11,0)</f>
        <v>CWIP:-VACUUM FILTER STATION</v>
      </c>
      <c r="W2231" s="50" t="s">
        <v>29</v>
      </c>
      <c r="X2231" s="50" t="s">
        <v>29</v>
      </c>
    </row>
    <row r="2232" spans="1:24" ht="14.1" customHeight="1" x14ac:dyDescent="0.25">
      <c r="A2232" s="50" t="str">
        <f t="shared" si="34"/>
        <v>9200000059-0</v>
      </c>
      <c r="B2232" s="57" t="s">
        <v>29</v>
      </c>
      <c r="C2232" s="50" t="s">
        <v>29</v>
      </c>
      <c r="D2232" s="50" t="s">
        <v>4308</v>
      </c>
      <c r="E2232" s="50" t="s">
        <v>2814</v>
      </c>
      <c r="F2232" s="50" t="s">
        <v>29</v>
      </c>
      <c r="G2232" s="50" t="s">
        <v>29</v>
      </c>
      <c r="H2232" s="50" t="s">
        <v>2904</v>
      </c>
      <c r="I2232" s="58">
        <v>45112</v>
      </c>
      <c r="J2232" s="50" t="s">
        <v>2816</v>
      </c>
      <c r="K2232" s="59">
        <v>875.85</v>
      </c>
      <c r="L2232" s="50" t="s">
        <v>37</v>
      </c>
      <c r="M2232" s="51" t="s">
        <v>2747</v>
      </c>
      <c r="N2232" s="50" t="s">
        <v>29</v>
      </c>
      <c r="O2232" s="50" t="s">
        <v>32</v>
      </c>
      <c r="P2232" s="50" t="s">
        <v>32</v>
      </c>
      <c r="Q2232" s="50" t="s">
        <v>4309</v>
      </c>
      <c r="R2232" s="50" t="s">
        <v>29</v>
      </c>
      <c r="S2232" s="50" t="s">
        <v>2770</v>
      </c>
      <c r="T2232" s="50" t="s">
        <v>2415</v>
      </c>
      <c r="U2232" s="50" t="s">
        <v>30</v>
      </c>
      <c r="V2232" s="50" t="str">
        <f>VLOOKUP(A2232,Register!$D$2:$N$1317,11,0)</f>
        <v>CWIP:-VACUUM FILTER STATION</v>
      </c>
      <c r="W2232" s="50" t="s">
        <v>29</v>
      </c>
      <c r="X2232" s="50" t="s">
        <v>29</v>
      </c>
    </row>
    <row r="2233" spans="1:24" ht="14.1" customHeight="1" x14ac:dyDescent="0.25">
      <c r="A2233" s="50" t="str">
        <f t="shared" si="34"/>
        <v>9200000059-0</v>
      </c>
      <c r="B2233" s="57" t="s">
        <v>29</v>
      </c>
      <c r="C2233" s="50" t="s">
        <v>29</v>
      </c>
      <c r="D2233" s="50" t="s">
        <v>4308</v>
      </c>
      <c r="E2233" s="50" t="s">
        <v>2814</v>
      </c>
      <c r="F2233" s="50" t="s">
        <v>29</v>
      </c>
      <c r="G2233" s="50" t="s">
        <v>29</v>
      </c>
      <c r="H2233" s="50" t="s">
        <v>2904</v>
      </c>
      <c r="I2233" s="58">
        <v>45112</v>
      </c>
      <c r="J2233" s="50" t="s">
        <v>2816</v>
      </c>
      <c r="K2233" s="59">
        <v>358.3</v>
      </c>
      <c r="L2233" s="50" t="s">
        <v>37</v>
      </c>
      <c r="M2233" s="51" t="s">
        <v>2747</v>
      </c>
      <c r="N2233" s="50" t="s">
        <v>29</v>
      </c>
      <c r="O2233" s="50" t="s">
        <v>32</v>
      </c>
      <c r="P2233" s="50" t="s">
        <v>32</v>
      </c>
      <c r="Q2233" s="50" t="s">
        <v>4309</v>
      </c>
      <c r="R2233" s="50" t="s">
        <v>29</v>
      </c>
      <c r="S2233" s="50" t="s">
        <v>2770</v>
      </c>
      <c r="T2233" s="50" t="s">
        <v>2415</v>
      </c>
      <c r="U2233" s="50" t="s">
        <v>30</v>
      </c>
      <c r="V2233" s="50" t="str">
        <f>VLOOKUP(A2233,Register!$D$2:$N$1317,11,0)</f>
        <v>CWIP:-VACUUM FILTER STATION</v>
      </c>
      <c r="W2233" s="50" t="s">
        <v>29</v>
      </c>
      <c r="X2233" s="50" t="s">
        <v>29</v>
      </c>
    </row>
    <row r="2234" spans="1:24" ht="14.1" customHeight="1" x14ac:dyDescent="0.25">
      <c r="A2234" s="50" t="str">
        <f t="shared" si="34"/>
        <v>9200000059-0</v>
      </c>
      <c r="B2234" s="57" t="s">
        <v>29</v>
      </c>
      <c r="C2234" s="50" t="s">
        <v>29</v>
      </c>
      <c r="D2234" s="50" t="s">
        <v>4310</v>
      </c>
      <c r="E2234" s="50" t="s">
        <v>2814</v>
      </c>
      <c r="F2234" s="50" t="s">
        <v>29</v>
      </c>
      <c r="G2234" s="50" t="s">
        <v>29</v>
      </c>
      <c r="H2234" s="50" t="s">
        <v>2904</v>
      </c>
      <c r="I2234" s="58">
        <v>45112</v>
      </c>
      <c r="J2234" s="50" t="s">
        <v>2816</v>
      </c>
      <c r="K2234" s="59">
        <v>1029.19</v>
      </c>
      <c r="L2234" s="50" t="s">
        <v>37</v>
      </c>
      <c r="M2234" s="51" t="s">
        <v>2747</v>
      </c>
      <c r="N2234" s="50" t="s">
        <v>29</v>
      </c>
      <c r="O2234" s="50" t="s">
        <v>32</v>
      </c>
      <c r="P2234" s="50" t="s">
        <v>32</v>
      </c>
      <c r="Q2234" s="50" t="s">
        <v>4311</v>
      </c>
      <c r="R2234" s="50" t="s">
        <v>29</v>
      </c>
      <c r="S2234" s="50" t="s">
        <v>2770</v>
      </c>
      <c r="T2234" s="50" t="s">
        <v>2415</v>
      </c>
      <c r="U2234" s="50" t="s">
        <v>30</v>
      </c>
      <c r="V2234" s="50" t="str">
        <f>VLOOKUP(A2234,Register!$D$2:$N$1317,11,0)</f>
        <v>CWIP:-VACUUM FILTER STATION</v>
      </c>
      <c r="W2234" s="50" t="s">
        <v>29</v>
      </c>
      <c r="X2234" s="50" t="s">
        <v>29</v>
      </c>
    </row>
    <row r="2235" spans="1:24" ht="14.1" customHeight="1" x14ac:dyDescent="0.25">
      <c r="A2235" s="50" t="str">
        <f t="shared" si="34"/>
        <v>9200000059-0</v>
      </c>
      <c r="B2235" s="57" t="s">
        <v>29</v>
      </c>
      <c r="C2235" s="50" t="s">
        <v>29</v>
      </c>
      <c r="D2235" s="50" t="s">
        <v>4312</v>
      </c>
      <c r="E2235" s="50" t="s">
        <v>2814</v>
      </c>
      <c r="F2235" s="50" t="s">
        <v>29</v>
      </c>
      <c r="G2235" s="50" t="s">
        <v>29</v>
      </c>
      <c r="H2235" s="50" t="s">
        <v>2904</v>
      </c>
      <c r="I2235" s="58">
        <v>45113</v>
      </c>
      <c r="J2235" s="50" t="s">
        <v>2816</v>
      </c>
      <c r="K2235" s="59">
        <v>20931.650000000001</v>
      </c>
      <c r="L2235" s="50" t="s">
        <v>37</v>
      </c>
      <c r="M2235" s="51" t="s">
        <v>2747</v>
      </c>
      <c r="N2235" s="50" t="s">
        <v>29</v>
      </c>
      <c r="O2235" s="50" t="s">
        <v>32</v>
      </c>
      <c r="P2235" s="50" t="s">
        <v>32</v>
      </c>
      <c r="Q2235" s="50" t="s">
        <v>3129</v>
      </c>
      <c r="R2235" s="50" t="s">
        <v>29</v>
      </c>
      <c r="S2235" s="50" t="s">
        <v>2770</v>
      </c>
      <c r="T2235" s="50" t="s">
        <v>2415</v>
      </c>
      <c r="U2235" s="50" t="s">
        <v>30</v>
      </c>
      <c r="V2235" s="50" t="str">
        <f>VLOOKUP(A2235,Register!$D$2:$N$1317,11,0)</f>
        <v>CWIP:-VACUUM FILTER STATION</v>
      </c>
      <c r="W2235" s="50" t="s">
        <v>29</v>
      </c>
      <c r="X2235" s="50" t="s">
        <v>29</v>
      </c>
    </row>
    <row r="2236" spans="1:24" ht="14.1" customHeight="1" x14ac:dyDescent="0.25">
      <c r="A2236" s="50" t="str">
        <f t="shared" si="34"/>
        <v>9200000059-0</v>
      </c>
      <c r="B2236" s="57" t="s">
        <v>29</v>
      </c>
      <c r="C2236" s="50" t="s">
        <v>29</v>
      </c>
      <c r="D2236" s="50" t="s">
        <v>4312</v>
      </c>
      <c r="E2236" s="50" t="s">
        <v>2814</v>
      </c>
      <c r="F2236" s="50" t="s">
        <v>29</v>
      </c>
      <c r="G2236" s="50" t="s">
        <v>29</v>
      </c>
      <c r="H2236" s="50" t="s">
        <v>2904</v>
      </c>
      <c r="I2236" s="58">
        <v>45113</v>
      </c>
      <c r="J2236" s="50" t="s">
        <v>2816</v>
      </c>
      <c r="K2236" s="59">
        <v>20563.169999999998</v>
      </c>
      <c r="L2236" s="50" t="s">
        <v>37</v>
      </c>
      <c r="M2236" s="51" t="s">
        <v>2747</v>
      </c>
      <c r="N2236" s="50" t="s">
        <v>29</v>
      </c>
      <c r="O2236" s="50" t="s">
        <v>32</v>
      </c>
      <c r="P2236" s="50" t="s">
        <v>32</v>
      </c>
      <c r="Q2236" s="50" t="s">
        <v>3129</v>
      </c>
      <c r="R2236" s="50" t="s">
        <v>29</v>
      </c>
      <c r="S2236" s="50" t="s">
        <v>2770</v>
      </c>
      <c r="T2236" s="50" t="s">
        <v>2415</v>
      </c>
      <c r="U2236" s="50" t="s">
        <v>30</v>
      </c>
      <c r="V2236" s="50" t="str">
        <f>VLOOKUP(A2236,Register!$D$2:$N$1317,11,0)</f>
        <v>CWIP:-VACUUM FILTER STATION</v>
      </c>
      <c r="W2236" s="50" t="s">
        <v>29</v>
      </c>
      <c r="X2236" s="50" t="s">
        <v>29</v>
      </c>
    </row>
    <row r="2237" spans="1:24" ht="14.1" customHeight="1" x14ac:dyDescent="0.25">
      <c r="A2237" s="50" t="str">
        <f t="shared" si="34"/>
        <v>9200000059-0</v>
      </c>
      <c r="B2237" s="57" t="s">
        <v>29</v>
      </c>
      <c r="C2237" s="50" t="s">
        <v>29</v>
      </c>
      <c r="D2237" s="50" t="s">
        <v>4313</v>
      </c>
      <c r="E2237" s="50" t="s">
        <v>2814</v>
      </c>
      <c r="F2237" s="50" t="s">
        <v>29</v>
      </c>
      <c r="G2237" s="50" t="s">
        <v>29</v>
      </c>
      <c r="H2237" s="50" t="s">
        <v>2904</v>
      </c>
      <c r="I2237" s="58">
        <v>45115</v>
      </c>
      <c r="J2237" s="50" t="s">
        <v>2816</v>
      </c>
      <c r="K2237" s="59">
        <v>2694.67</v>
      </c>
      <c r="L2237" s="50" t="s">
        <v>37</v>
      </c>
      <c r="M2237" s="51" t="s">
        <v>2747</v>
      </c>
      <c r="N2237" s="50" t="s">
        <v>29</v>
      </c>
      <c r="O2237" s="50" t="s">
        <v>32</v>
      </c>
      <c r="P2237" s="50" t="s">
        <v>32</v>
      </c>
      <c r="Q2237" s="50" t="s">
        <v>4260</v>
      </c>
      <c r="R2237" s="50" t="s">
        <v>29</v>
      </c>
      <c r="S2237" s="50" t="s">
        <v>2770</v>
      </c>
      <c r="T2237" s="50" t="s">
        <v>2415</v>
      </c>
      <c r="U2237" s="50" t="s">
        <v>30</v>
      </c>
      <c r="V2237" s="50" t="str">
        <f>VLOOKUP(A2237,Register!$D$2:$N$1317,11,0)</f>
        <v>CWIP:-VACUUM FILTER STATION</v>
      </c>
      <c r="W2237" s="50" t="s">
        <v>29</v>
      </c>
      <c r="X2237" s="50" t="s">
        <v>29</v>
      </c>
    </row>
    <row r="2238" spans="1:24" ht="14.1" customHeight="1" x14ac:dyDescent="0.25">
      <c r="A2238" s="50" t="str">
        <f t="shared" si="34"/>
        <v>9200000058-0</v>
      </c>
      <c r="B2238" s="57" t="s">
        <v>29</v>
      </c>
      <c r="C2238" s="50" t="s">
        <v>29</v>
      </c>
      <c r="D2238" s="50" t="s">
        <v>4314</v>
      </c>
      <c r="E2238" s="50" t="s">
        <v>2814</v>
      </c>
      <c r="F2238" s="50" t="s">
        <v>29</v>
      </c>
      <c r="G2238" s="50" t="s">
        <v>29</v>
      </c>
      <c r="H2238" s="50" t="s">
        <v>2904</v>
      </c>
      <c r="I2238" s="58">
        <v>45115</v>
      </c>
      <c r="J2238" s="50" t="s">
        <v>2816</v>
      </c>
      <c r="K2238" s="59">
        <v>110645.26</v>
      </c>
      <c r="L2238" s="50" t="s">
        <v>37</v>
      </c>
      <c r="M2238" s="51" t="s">
        <v>2747</v>
      </c>
      <c r="N2238" s="50" t="s">
        <v>29</v>
      </c>
      <c r="O2238" s="50" t="s">
        <v>32</v>
      </c>
      <c r="P2238" s="50" t="s">
        <v>32</v>
      </c>
      <c r="Q2238" s="50" t="s">
        <v>4315</v>
      </c>
      <c r="R2238" s="50" t="s">
        <v>29</v>
      </c>
      <c r="S2238" s="50" t="s">
        <v>2770</v>
      </c>
      <c r="T2238" s="50" t="s">
        <v>2412</v>
      </c>
      <c r="U2238" s="50" t="s">
        <v>30</v>
      </c>
      <c r="V2238" s="50" t="str">
        <f>VLOOKUP(A2238,Register!$D$2:$N$1317,11,0)</f>
        <v>CWIP-MILK OF LIME</v>
      </c>
      <c r="W2238" s="50" t="s">
        <v>29</v>
      </c>
      <c r="X2238" s="50" t="s">
        <v>29</v>
      </c>
    </row>
    <row r="2239" spans="1:24" ht="14.1" customHeight="1" x14ac:dyDescent="0.25">
      <c r="A2239" s="50" t="str">
        <f t="shared" si="34"/>
        <v>9200000059-0</v>
      </c>
      <c r="B2239" s="57" t="s">
        <v>29</v>
      </c>
      <c r="C2239" s="50" t="s">
        <v>29</v>
      </c>
      <c r="D2239" s="50" t="s">
        <v>4316</v>
      </c>
      <c r="E2239" s="50" t="s">
        <v>2814</v>
      </c>
      <c r="F2239" s="50" t="s">
        <v>29</v>
      </c>
      <c r="G2239" s="50" t="s">
        <v>29</v>
      </c>
      <c r="H2239" s="50" t="s">
        <v>2904</v>
      </c>
      <c r="I2239" s="58">
        <v>45117</v>
      </c>
      <c r="J2239" s="50" t="s">
        <v>2816</v>
      </c>
      <c r="K2239" s="59">
        <v>10000</v>
      </c>
      <c r="L2239" s="50" t="s">
        <v>37</v>
      </c>
      <c r="M2239" s="51" t="s">
        <v>2747</v>
      </c>
      <c r="N2239" s="50" t="s">
        <v>29</v>
      </c>
      <c r="O2239" s="50" t="s">
        <v>32</v>
      </c>
      <c r="P2239" s="50" t="s">
        <v>32</v>
      </c>
      <c r="Q2239" s="50" t="s">
        <v>3082</v>
      </c>
      <c r="R2239" s="50" t="s">
        <v>29</v>
      </c>
      <c r="S2239" s="50" t="s">
        <v>2770</v>
      </c>
      <c r="T2239" s="50" t="s">
        <v>2415</v>
      </c>
      <c r="U2239" s="50" t="s">
        <v>30</v>
      </c>
      <c r="V2239" s="50" t="str">
        <f>VLOOKUP(A2239,Register!$D$2:$N$1317,11,0)</f>
        <v>CWIP:-VACUUM FILTER STATION</v>
      </c>
      <c r="W2239" s="50" t="s">
        <v>29</v>
      </c>
      <c r="X2239" s="50" t="s">
        <v>29</v>
      </c>
    </row>
    <row r="2240" spans="1:24" ht="14.1" customHeight="1" x14ac:dyDescent="0.25">
      <c r="A2240" s="50" t="str">
        <f t="shared" si="34"/>
        <v>9200000059-0</v>
      </c>
      <c r="B2240" s="57" t="s">
        <v>29</v>
      </c>
      <c r="C2240" s="50" t="s">
        <v>29</v>
      </c>
      <c r="D2240" s="50" t="s">
        <v>4317</v>
      </c>
      <c r="E2240" s="50" t="s">
        <v>2814</v>
      </c>
      <c r="F2240" s="50" t="s">
        <v>29</v>
      </c>
      <c r="G2240" s="50" t="s">
        <v>29</v>
      </c>
      <c r="H2240" s="50" t="s">
        <v>2904</v>
      </c>
      <c r="I2240" s="58">
        <v>45117</v>
      </c>
      <c r="J2240" s="50" t="s">
        <v>2816</v>
      </c>
      <c r="K2240" s="59">
        <v>24744.51</v>
      </c>
      <c r="L2240" s="50" t="s">
        <v>37</v>
      </c>
      <c r="M2240" s="51" t="s">
        <v>2747</v>
      </c>
      <c r="N2240" s="50" t="s">
        <v>29</v>
      </c>
      <c r="O2240" s="50" t="s">
        <v>32</v>
      </c>
      <c r="P2240" s="50" t="s">
        <v>32</v>
      </c>
      <c r="Q2240" s="50" t="s">
        <v>3129</v>
      </c>
      <c r="R2240" s="50" t="s">
        <v>29</v>
      </c>
      <c r="S2240" s="50" t="s">
        <v>2770</v>
      </c>
      <c r="T2240" s="50" t="s">
        <v>2415</v>
      </c>
      <c r="U2240" s="50" t="s">
        <v>30</v>
      </c>
      <c r="V2240" s="50" t="str">
        <f>VLOOKUP(A2240,Register!$D$2:$N$1317,11,0)</f>
        <v>CWIP:-VACUUM FILTER STATION</v>
      </c>
      <c r="W2240" s="50" t="s">
        <v>29</v>
      </c>
      <c r="X2240" s="50" t="s">
        <v>29</v>
      </c>
    </row>
    <row r="2241" spans="1:24" ht="14.1" customHeight="1" x14ac:dyDescent="0.25">
      <c r="A2241" s="50" t="str">
        <f t="shared" si="34"/>
        <v>9200000041-0</v>
      </c>
      <c r="B2241" s="57" t="s">
        <v>29</v>
      </c>
      <c r="C2241" s="50" t="s">
        <v>29</v>
      </c>
      <c r="D2241" s="50" t="s">
        <v>4318</v>
      </c>
      <c r="E2241" s="50" t="s">
        <v>2814</v>
      </c>
      <c r="F2241" s="50" t="s">
        <v>29</v>
      </c>
      <c r="G2241" s="50" t="s">
        <v>29</v>
      </c>
      <c r="H2241" s="50" t="s">
        <v>2904</v>
      </c>
      <c r="I2241" s="58">
        <v>45118</v>
      </c>
      <c r="J2241" s="50" t="s">
        <v>2816</v>
      </c>
      <c r="K2241" s="59">
        <v>9547.7999999999993</v>
      </c>
      <c r="L2241" s="50" t="s">
        <v>37</v>
      </c>
      <c r="M2241" s="51" t="s">
        <v>2747</v>
      </c>
      <c r="N2241" s="50" t="s">
        <v>29</v>
      </c>
      <c r="O2241" s="50" t="s">
        <v>32</v>
      </c>
      <c r="P2241" s="50" t="s">
        <v>32</v>
      </c>
      <c r="Q2241" s="50" t="s">
        <v>4319</v>
      </c>
      <c r="R2241" s="50" t="s">
        <v>29</v>
      </c>
      <c r="S2241" s="50" t="s">
        <v>2770</v>
      </c>
      <c r="T2241" s="50" t="s">
        <v>2383</v>
      </c>
      <c r="U2241" s="50" t="s">
        <v>30</v>
      </c>
      <c r="V2241" s="50" t="str">
        <f>VLOOKUP(A2241,Register!$D$2:$N$1317,11,0)</f>
        <v>CWIP - CURTAIN CONDENSER &amp; AIR EJECTOR</v>
      </c>
      <c r="W2241" s="50" t="s">
        <v>29</v>
      </c>
      <c r="X2241" s="50" t="s">
        <v>29</v>
      </c>
    </row>
    <row r="2242" spans="1:24" ht="14.1" customHeight="1" x14ac:dyDescent="0.25">
      <c r="A2242" s="50" t="str">
        <f t="shared" si="34"/>
        <v>9200000058-0</v>
      </c>
      <c r="B2242" s="57" t="s">
        <v>29</v>
      </c>
      <c r="C2242" s="50" t="s">
        <v>29</v>
      </c>
      <c r="D2242" s="50" t="s">
        <v>4320</v>
      </c>
      <c r="E2242" s="50" t="s">
        <v>2814</v>
      </c>
      <c r="F2242" s="50" t="s">
        <v>29</v>
      </c>
      <c r="G2242" s="50" t="s">
        <v>29</v>
      </c>
      <c r="H2242" s="50" t="s">
        <v>2904</v>
      </c>
      <c r="I2242" s="58">
        <v>45119</v>
      </c>
      <c r="J2242" s="50" t="s">
        <v>2816</v>
      </c>
      <c r="K2242" s="59">
        <v>2694.67</v>
      </c>
      <c r="L2242" s="50" t="s">
        <v>37</v>
      </c>
      <c r="M2242" s="51" t="s">
        <v>2747</v>
      </c>
      <c r="N2242" s="50" t="s">
        <v>29</v>
      </c>
      <c r="O2242" s="50" t="s">
        <v>32</v>
      </c>
      <c r="P2242" s="50" t="s">
        <v>32</v>
      </c>
      <c r="Q2242" s="50" t="s">
        <v>4260</v>
      </c>
      <c r="R2242" s="50" t="s">
        <v>29</v>
      </c>
      <c r="S2242" s="50" t="s">
        <v>2770</v>
      </c>
      <c r="T2242" s="50" t="s">
        <v>2412</v>
      </c>
      <c r="U2242" s="50" t="s">
        <v>30</v>
      </c>
      <c r="V2242" s="50" t="str">
        <f>VLOOKUP(A2242,Register!$D$2:$N$1317,11,0)</f>
        <v>CWIP-MILK OF LIME</v>
      </c>
      <c r="W2242" s="50" t="s">
        <v>29</v>
      </c>
      <c r="X2242" s="50" t="s">
        <v>29</v>
      </c>
    </row>
    <row r="2243" spans="1:24" ht="14.1" customHeight="1" x14ac:dyDescent="0.25">
      <c r="A2243" s="50" t="str">
        <f t="shared" ref="A2243:A2306" si="35">CONCATENATE(T2243,"-",U2243)</f>
        <v>9200000059-0</v>
      </c>
      <c r="B2243" s="57" t="s">
        <v>29</v>
      </c>
      <c r="C2243" s="50" t="s">
        <v>29</v>
      </c>
      <c r="D2243" s="50" t="s">
        <v>4321</v>
      </c>
      <c r="E2243" s="50" t="s">
        <v>2814</v>
      </c>
      <c r="F2243" s="50" t="s">
        <v>29</v>
      </c>
      <c r="G2243" s="50" t="s">
        <v>29</v>
      </c>
      <c r="H2243" s="50" t="s">
        <v>2904</v>
      </c>
      <c r="I2243" s="58">
        <v>45121</v>
      </c>
      <c r="J2243" s="50" t="s">
        <v>2816</v>
      </c>
      <c r="K2243" s="59">
        <v>50399.99</v>
      </c>
      <c r="L2243" s="50" t="s">
        <v>37</v>
      </c>
      <c r="M2243" s="51" t="s">
        <v>2747</v>
      </c>
      <c r="N2243" s="50" t="s">
        <v>29</v>
      </c>
      <c r="O2243" s="50" t="s">
        <v>32</v>
      </c>
      <c r="P2243" s="50" t="s">
        <v>32</v>
      </c>
      <c r="Q2243" s="50" t="s">
        <v>4322</v>
      </c>
      <c r="R2243" s="50" t="s">
        <v>29</v>
      </c>
      <c r="S2243" s="50" t="s">
        <v>2770</v>
      </c>
      <c r="T2243" s="50" t="s">
        <v>2415</v>
      </c>
      <c r="U2243" s="50" t="s">
        <v>30</v>
      </c>
      <c r="V2243" s="50" t="str">
        <f>VLOOKUP(A2243,Register!$D$2:$N$1317,11,0)</f>
        <v>CWIP:-VACUUM FILTER STATION</v>
      </c>
      <c r="W2243" s="50" t="s">
        <v>29</v>
      </c>
      <c r="X2243" s="50" t="s">
        <v>29</v>
      </c>
    </row>
    <row r="2244" spans="1:24" ht="14.1" customHeight="1" x14ac:dyDescent="0.25">
      <c r="A2244" s="50" t="str">
        <f t="shared" si="35"/>
        <v>9200000059-0</v>
      </c>
      <c r="B2244" s="57" t="s">
        <v>29</v>
      </c>
      <c r="C2244" s="50" t="s">
        <v>29</v>
      </c>
      <c r="D2244" s="50" t="s">
        <v>4321</v>
      </c>
      <c r="E2244" s="50" t="s">
        <v>2814</v>
      </c>
      <c r="F2244" s="50" t="s">
        <v>29</v>
      </c>
      <c r="G2244" s="50" t="s">
        <v>29</v>
      </c>
      <c r="H2244" s="50" t="s">
        <v>2904</v>
      </c>
      <c r="I2244" s="58">
        <v>45121</v>
      </c>
      <c r="J2244" s="50" t="s">
        <v>2816</v>
      </c>
      <c r="K2244" s="59">
        <v>12596.29</v>
      </c>
      <c r="L2244" s="50" t="s">
        <v>37</v>
      </c>
      <c r="M2244" s="51" t="s">
        <v>2747</v>
      </c>
      <c r="N2244" s="50" t="s">
        <v>29</v>
      </c>
      <c r="O2244" s="50" t="s">
        <v>32</v>
      </c>
      <c r="P2244" s="50" t="s">
        <v>32</v>
      </c>
      <c r="Q2244" s="50" t="s">
        <v>4322</v>
      </c>
      <c r="R2244" s="50" t="s">
        <v>29</v>
      </c>
      <c r="S2244" s="50" t="s">
        <v>2770</v>
      </c>
      <c r="T2244" s="50" t="s">
        <v>2415</v>
      </c>
      <c r="U2244" s="50" t="s">
        <v>30</v>
      </c>
      <c r="V2244" s="50" t="str">
        <f>VLOOKUP(A2244,Register!$D$2:$N$1317,11,0)</f>
        <v>CWIP:-VACUUM FILTER STATION</v>
      </c>
      <c r="W2244" s="50" t="s">
        <v>29</v>
      </c>
      <c r="X2244" s="50" t="s">
        <v>29</v>
      </c>
    </row>
    <row r="2245" spans="1:24" ht="14.1" customHeight="1" x14ac:dyDescent="0.25">
      <c r="A2245" s="50" t="str">
        <f t="shared" si="35"/>
        <v>9200000059-0</v>
      </c>
      <c r="B2245" s="57" t="s">
        <v>29</v>
      </c>
      <c r="C2245" s="50" t="s">
        <v>29</v>
      </c>
      <c r="D2245" s="50" t="s">
        <v>4321</v>
      </c>
      <c r="E2245" s="50" t="s">
        <v>2814</v>
      </c>
      <c r="F2245" s="50" t="s">
        <v>29</v>
      </c>
      <c r="G2245" s="50" t="s">
        <v>29</v>
      </c>
      <c r="H2245" s="50" t="s">
        <v>2904</v>
      </c>
      <c r="I2245" s="58">
        <v>45121</v>
      </c>
      <c r="J2245" s="50" t="s">
        <v>2816</v>
      </c>
      <c r="K2245" s="59">
        <v>5389.33</v>
      </c>
      <c r="L2245" s="50" t="s">
        <v>37</v>
      </c>
      <c r="M2245" s="51" t="s">
        <v>2747</v>
      </c>
      <c r="N2245" s="50" t="s">
        <v>29</v>
      </c>
      <c r="O2245" s="50" t="s">
        <v>32</v>
      </c>
      <c r="P2245" s="50" t="s">
        <v>32</v>
      </c>
      <c r="Q2245" s="50" t="s">
        <v>4322</v>
      </c>
      <c r="R2245" s="50" t="s">
        <v>29</v>
      </c>
      <c r="S2245" s="50" t="s">
        <v>2770</v>
      </c>
      <c r="T2245" s="50" t="s">
        <v>2415</v>
      </c>
      <c r="U2245" s="50" t="s">
        <v>30</v>
      </c>
      <c r="V2245" s="50" t="str">
        <f>VLOOKUP(A2245,Register!$D$2:$N$1317,11,0)</f>
        <v>CWIP:-VACUUM FILTER STATION</v>
      </c>
      <c r="W2245" s="50" t="s">
        <v>29</v>
      </c>
      <c r="X2245" s="50" t="s">
        <v>29</v>
      </c>
    </row>
    <row r="2246" spans="1:24" ht="14.1" customHeight="1" x14ac:dyDescent="0.25">
      <c r="A2246" s="50" t="str">
        <f t="shared" si="35"/>
        <v>9200000059-0</v>
      </c>
      <c r="B2246" s="57" t="s">
        <v>29</v>
      </c>
      <c r="C2246" s="50" t="s">
        <v>29</v>
      </c>
      <c r="D2246" s="50" t="s">
        <v>4321</v>
      </c>
      <c r="E2246" s="50" t="s">
        <v>2814</v>
      </c>
      <c r="F2246" s="50" t="s">
        <v>29</v>
      </c>
      <c r="G2246" s="50" t="s">
        <v>29</v>
      </c>
      <c r="H2246" s="50" t="s">
        <v>2904</v>
      </c>
      <c r="I2246" s="58">
        <v>45121</v>
      </c>
      <c r="J2246" s="50" t="s">
        <v>2816</v>
      </c>
      <c r="K2246" s="59">
        <v>51.9</v>
      </c>
      <c r="L2246" s="50" t="s">
        <v>37</v>
      </c>
      <c r="M2246" s="51" t="s">
        <v>2747</v>
      </c>
      <c r="N2246" s="50" t="s">
        <v>29</v>
      </c>
      <c r="O2246" s="50" t="s">
        <v>32</v>
      </c>
      <c r="P2246" s="50" t="s">
        <v>32</v>
      </c>
      <c r="Q2246" s="50" t="s">
        <v>4322</v>
      </c>
      <c r="R2246" s="50" t="s">
        <v>29</v>
      </c>
      <c r="S2246" s="50" t="s">
        <v>2770</v>
      </c>
      <c r="T2246" s="50" t="s">
        <v>2415</v>
      </c>
      <c r="U2246" s="50" t="s">
        <v>30</v>
      </c>
      <c r="V2246" s="50" t="str">
        <f>VLOOKUP(A2246,Register!$D$2:$N$1317,11,0)</f>
        <v>CWIP:-VACUUM FILTER STATION</v>
      </c>
      <c r="W2246" s="50" t="s">
        <v>29</v>
      </c>
      <c r="X2246" s="50" t="s">
        <v>29</v>
      </c>
    </row>
    <row r="2247" spans="1:24" ht="14.1" customHeight="1" x14ac:dyDescent="0.25">
      <c r="A2247" s="50" t="str">
        <f t="shared" si="35"/>
        <v>9200000059-0</v>
      </c>
      <c r="B2247" s="57" t="s">
        <v>29</v>
      </c>
      <c r="C2247" s="50" t="s">
        <v>29</v>
      </c>
      <c r="D2247" s="50" t="s">
        <v>4323</v>
      </c>
      <c r="E2247" s="50" t="s">
        <v>2814</v>
      </c>
      <c r="F2247" s="50" t="s">
        <v>29</v>
      </c>
      <c r="G2247" s="50" t="s">
        <v>29</v>
      </c>
      <c r="H2247" s="50" t="s">
        <v>2904</v>
      </c>
      <c r="I2247" s="58">
        <v>45122</v>
      </c>
      <c r="J2247" s="50" t="s">
        <v>2816</v>
      </c>
      <c r="K2247" s="59">
        <v>890.99</v>
      </c>
      <c r="L2247" s="50" t="s">
        <v>37</v>
      </c>
      <c r="M2247" s="51" t="s">
        <v>2747</v>
      </c>
      <c r="N2247" s="50" t="s">
        <v>29</v>
      </c>
      <c r="O2247" s="50" t="s">
        <v>32</v>
      </c>
      <c r="P2247" s="50" t="s">
        <v>32</v>
      </c>
      <c r="Q2247" s="50" t="s">
        <v>4324</v>
      </c>
      <c r="R2247" s="50" t="s">
        <v>29</v>
      </c>
      <c r="S2247" s="50" t="s">
        <v>2770</v>
      </c>
      <c r="T2247" s="50" t="s">
        <v>2415</v>
      </c>
      <c r="U2247" s="50" t="s">
        <v>30</v>
      </c>
      <c r="V2247" s="50" t="str">
        <f>VLOOKUP(A2247,Register!$D$2:$N$1317,11,0)</f>
        <v>CWIP:-VACUUM FILTER STATION</v>
      </c>
      <c r="W2247" s="50" t="s">
        <v>29</v>
      </c>
      <c r="X2247" s="50" t="s">
        <v>29</v>
      </c>
    </row>
    <row r="2248" spans="1:24" ht="14.1" customHeight="1" x14ac:dyDescent="0.25">
      <c r="A2248" s="50" t="str">
        <f t="shared" si="35"/>
        <v>9200000041-0</v>
      </c>
      <c r="B2248" s="57" t="s">
        <v>29</v>
      </c>
      <c r="C2248" s="50" t="s">
        <v>29</v>
      </c>
      <c r="D2248" s="50" t="s">
        <v>4325</v>
      </c>
      <c r="E2248" s="50" t="s">
        <v>2814</v>
      </c>
      <c r="F2248" s="50" t="s">
        <v>29</v>
      </c>
      <c r="G2248" s="50" t="s">
        <v>29</v>
      </c>
      <c r="H2248" s="50" t="s">
        <v>2904</v>
      </c>
      <c r="I2248" s="58">
        <v>45122</v>
      </c>
      <c r="J2248" s="50" t="s">
        <v>2816</v>
      </c>
      <c r="K2248" s="59">
        <v>497810</v>
      </c>
      <c r="L2248" s="50" t="s">
        <v>37</v>
      </c>
      <c r="M2248" s="51" t="s">
        <v>2747</v>
      </c>
      <c r="N2248" s="50" t="s">
        <v>29</v>
      </c>
      <c r="O2248" s="50" t="s">
        <v>32</v>
      </c>
      <c r="P2248" s="50" t="s">
        <v>32</v>
      </c>
      <c r="Q2248" s="50" t="s">
        <v>4326</v>
      </c>
      <c r="R2248" s="50" t="s">
        <v>29</v>
      </c>
      <c r="S2248" s="50" t="s">
        <v>2770</v>
      </c>
      <c r="T2248" s="50" t="s">
        <v>2383</v>
      </c>
      <c r="U2248" s="50" t="s">
        <v>30</v>
      </c>
      <c r="V2248" s="50" t="str">
        <f>VLOOKUP(A2248,Register!$D$2:$N$1317,11,0)</f>
        <v>CWIP - CURTAIN CONDENSER &amp; AIR EJECTOR</v>
      </c>
      <c r="W2248" s="50" t="s">
        <v>29</v>
      </c>
      <c r="X2248" s="50" t="s">
        <v>29</v>
      </c>
    </row>
    <row r="2249" spans="1:24" ht="14.1" customHeight="1" x14ac:dyDescent="0.25">
      <c r="A2249" s="50" t="str">
        <f t="shared" si="35"/>
        <v>9200000041-0</v>
      </c>
      <c r="B2249" s="57" t="s">
        <v>29</v>
      </c>
      <c r="C2249" s="50" t="s">
        <v>29</v>
      </c>
      <c r="D2249" s="50" t="s">
        <v>4327</v>
      </c>
      <c r="E2249" s="50" t="s">
        <v>2814</v>
      </c>
      <c r="F2249" s="50" t="s">
        <v>29</v>
      </c>
      <c r="G2249" s="50" t="s">
        <v>29</v>
      </c>
      <c r="H2249" s="50" t="s">
        <v>2904</v>
      </c>
      <c r="I2249" s="58">
        <v>45122</v>
      </c>
      <c r="J2249" s="50" t="s">
        <v>2816</v>
      </c>
      <c r="K2249" s="59">
        <v>1991240</v>
      </c>
      <c r="L2249" s="50" t="s">
        <v>37</v>
      </c>
      <c r="M2249" s="51" t="s">
        <v>2747</v>
      </c>
      <c r="N2249" s="50" t="s">
        <v>29</v>
      </c>
      <c r="O2249" s="50" t="s">
        <v>32</v>
      </c>
      <c r="P2249" s="50" t="s">
        <v>32</v>
      </c>
      <c r="Q2249" s="50" t="s">
        <v>4326</v>
      </c>
      <c r="R2249" s="50" t="s">
        <v>29</v>
      </c>
      <c r="S2249" s="50" t="s">
        <v>2770</v>
      </c>
      <c r="T2249" s="50" t="s">
        <v>2383</v>
      </c>
      <c r="U2249" s="50" t="s">
        <v>30</v>
      </c>
      <c r="V2249" s="50" t="str">
        <f>VLOOKUP(A2249,Register!$D$2:$N$1317,11,0)</f>
        <v>CWIP - CURTAIN CONDENSER &amp; AIR EJECTOR</v>
      </c>
      <c r="W2249" s="50" t="s">
        <v>29</v>
      </c>
      <c r="X2249" s="50" t="s">
        <v>29</v>
      </c>
    </row>
    <row r="2250" spans="1:24" ht="14.1" customHeight="1" x14ac:dyDescent="0.25">
      <c r="A2250" s="50" t="str">
        <f t="shared" si="35"/>
        <v>9200000058-0</v>
      </c>
      <c r="B2250" s="57" t="s">
        <v>29</v>
      </c>
      <c r="C2250" s="50" t="s">
        <v>29</v>
      </c>
      <c r="D2250" s="50" t="s">
        <v>4328</v>
      </c>
      <c r="E2250" s="50" t="s">
        <v>2814</v>
      </c>
      <c r="F2250" s="50" t="s">
        <v>29</v>
      </c>
      <c r="G2250" s="50" t="s">
        <v>29</v>
      </c>
      <c r="H2250" s="50" t="s">
        <v>2904</v>
      </c>
      <c r="I2250" s="58">
        <v>45122</v>
      </c>
      <c r="J2250" s="50" t="s">
        <v>2816</v>
      </c>
      <c r="K2250" s="59">
        <v>89524.09</v>
      </c>
      <c r="L2250" s="50" t="s">
        <v>37</v>
      </c>
      <c r="M2250" s="51" t="s">
        <v>2747</v>
      </c>
      <c r="N2250" s="50" t="s">
        <v>29</v>
      </c>
      <c r="O2250" s="50" t="s">
        <v>32</v>
      </c>
      <c r="P2250" s="50" t="s">
        <v>32</v>
      </c>
      <c r="Q2250" s="50" t="s">
        <v>4329</v>
      </c>
      <c r="R2250" s="50" t="s">
        <v>29</v>
      </c>
      <c r="S2250" s="50" t="s">
        <v>2770</v>
      </c>
      <c r="T2250" s="50" t="s">
        <v>2412</v>
      </c>
      <c r="U2250" s="50" t="s">
        <v>30</v>
      </c>
      <c r="V2250" s="50" t="str">
        <f>VLOOKUP(A2250,Register!$D$2:$N$1317,11,0)</f>
        <v>CWIP-MILK OF LIME</v>
      </c>
      <c r="W2250" s="50" t="s">
        <v>29</v>
      </c>
      <c r="X2250" s="50" t="s">
        <v>29</v>
      </c>
    </row>
    <row r="2251" spans="1:24" ht="14.1" customHeight="1" x14ac:dyDescent="0.25">
      <c r="A2251" s="50" t="str">
        <f t="shared" si="35"/>
        <v>9200000058-0</v>
      </c>
      <c r="B2251" s="57" t="s">
        <v>29</v>
      </c>
      <c r="C2251" s="50" t="s">
        <v>29</v>
      </c>
      <c r="D2251" s="50" t="s">
        <v>4328</v>
      </c>
      <c r="E2251" s="50" t="s">
        <v>2814</v>
      </c>
      <c r="F2251" s="50" t="s">
        <v>29</v>
      </c>
      <c r="G2251" s="50" t="s">
        <v>29</v>
      </c>
      <c r="H2251" s="50" t="s">
        <v>2904</v>
      </c>
      <c r="I2251" s="58">
        <v>45122</v>
      </c>
      <c r="J2251" s="50" t="s">
        <v>2816</v>
      </c>
      <c r="K2251" s="59">
        <v>2584.25</v>
      </c>
      <c r="L2251" s="50" t="s">
        <v>37</v>
      </c>
      <c r="M2251" s="51" t="s">
        <v>2747</v>
      </c>
      <c r="N2251" s="50" t="s">
        <v>29</v>
      </c>
      <c r="O2251" s="50" t="s">
        <v>32</v>
      </c>
      <c r="P2251" s="50" t="s">
        <v>32</v>
      </c>
      <c r="Q2251" s="50" t="s">
        <v>4329</v>
      </c>
      <c r="R2251" s="50" t="s">
        <v>29</v>
      </c>
      <c r="S2251" s="50" t="s">
        <v>2770</v>
      </c>
      <c r="T2251" s="50" t="s">
        <v>2412</v>
      </c>
      <c r="U2251" s="50" t="s">
        <v>30</v>
      </c>
      <c r="V2251" s="50" t="str">
        <f>VLOOKUP(A2251,Register!$D$2:$N$1317,11,0)</f>
        <v>CWIP-MILK OF LIME</v>
      </c>
      <c r="W2251" s="50" t="s">
        <v>29</v>
      </c>
      <c r="X2251" s="50" t="s">
        <v>29</v>
      </c>
    </row>
    <row r="2252" spans="1:24" ht="14.1" customHeight="1" x14ac:dyDescent="0.25">
      <c r="A2252" s="50" t="str">
        <f t="shared" si="35"/>
        <v>9200000058-0</v>
      </c>
      <c r="B2252" s="57" t="s">
        <v>29</v>
      </c>
      <c r="C2252" s="50" t="s">
        <v>29</v>
      </c>
      <c r="D2252" s="50" t="s">
        <v>4328</v>
      </c>
      <c r="E2252" s="50" t="s">
        <v>2814</v>
      </c>
      <c r="F2252" s="50" t="s">
        <v>29</v>
      </c>
      <c r="G2252" s="50" t="s">
        <v>29</v>
      </c>
      <c r="H2252" s="50" t="s">
        <v>2904</v>
      </c>
      <c r="I2252" s="58">
        <v>45122</v>
      </c>
      <c r="J2252" s="50" t="s">
        <v>2816</v>
      </c>
      <c r="K2252" s="59">
        <v>82812</v>
      </c>
      <c r="L2252" s="50" t="s">
        <v>37</v>
      </c>
      <c r="M2252" s="51" t="s">
        <v>2747</v>
      </c>
      <c r="N2252" s="50" t="s">
        <v>29</v>
      </c>
      <c r="O2252" s="50" t="s">
        <v>32</v>
      </c>
      <c r="P2252" s="50" t="s">
        <v>32</v>
      </c>
      <c r="Q2252" s="50" t="s">
        <v>4329</v>
      </c>
      <c r="R2252" s="50" t="s">
        <v>29</v>
      </c>
      <c r="S2252" s="50" t="s">
        <v>2770</v>
      </c>
      <c r="T2252" s="50" t="s">
        <v>2412</v>
      </c>
      <c r="U2252" s="50" t="s">
        <v>30</v>
      </c>
      <c r="V2252" s="50" t="str">
        <f>VLOOKUP(A2252,Register!$D$2:$N$1317,11,0)</f>
        <v>CWIP-MILK OF LIME</v>
      </c>
      <c r="W2252" s="50" t="s">
        <v>29</v>
      </c>
      <c r="X2252" s="50" t="s">
        <v>29</v>
      </c>
    </row>
    <row r="2253" spans="1:24" ht="14.1" customHeight="1" x14ac:dyDescent="0.25">
      <c r="A2253" s="50" t="str">
        <f t="shared" si="35"/>
        <v>9200000058-0</v>
      </c>
      <c r="B2253" s="57" t="s">
        <v>29</v>
      </c>
      <c r="C2253" s="50" t="s">
        <v>29</v>
      </c>
      <c r="D2253" s="50" t="s">
        <v>4328</v>
      </c>
      <c r="E2253" s="50" t="s">
        <v>2814</v>
      </c>
      <c r="F2253" s="50" t="s">
        <v>29</v>
      </c>
      <c r="G2253" s="50" t="s">
        <v>29</v>
      </c>
      <c r="H2253" s="50" t="s">
        <v>2904</v>
      </c>
      <c r="I2253" s="58">
        <v>45122</v>
      </c>
      <c r="J2253" s="50" t="s">
        <v>2816</v>
      </c>
      <c r="K2253" s="59">
        <v>40170</v>
      </c>
      <c r="L2253" s="50" t="s">
        <v>37</v>
      </c>
      <c r="M2253" s="51" t="s">
        <v>2747</v>
      </c>
      <c r="N2253" s="50" t="s">
        <v>29</v>
      </c>
      <c r="O2253" s="50" t="s">
        <v>32</v>
      </c>
      <c r="P2253" s="50" t="s">
        <v>32</v>
      </c>
      <c r="Q2253" s="50" t="s">
        <v>4329</v>
      </c>
      <c r="R2253" s="50" t="s">
        <v>29</v>
      </c>
      <c r="S2253" s="50" t="s">
        <v>2770</v>
      </c>
      <c r="T2253" s="50" t="s">
        <v>2412</v>
      </c>
      <c r="U2253" s="50" t="s">
        <v>30</v>
      </c>
      <c r="V2253" s="50" t="str">
        <f>VLOOKUP(A2253,Register!$D$2:$N$1317,11,0)</f>
        <v>CWIP-MILK OF LIME</v>
      </c>
      <c r="W2253" s="50" t="s">
        <v>29</v>
      </c>
      <c r="X2253" s="50" t="s">
        <v>29</v>
      </c>
    </row>
    <row r="2254" spans="1:24" ht="14.1" customHeight="1" x14ac:dyDescent="0.25">
      <c r="A2254" s="50" t="str">
        <f t="shared" si="35"/>
        <v>9200000058-0</v>
      </c>
      <c r="B2254" s="57" t="s">
        <v>29</v>
      </c>
      <c r="C2254" s="50" t="s">
        <v>29</v>
      </c>
      <c r="D2254" s="50" t="s">
        <v>4328</v>
      </c>
      <c r="E2254" s="50" t="s">
        <v>2814</v>
      </c>
      <c r="F2254" s="50" t="s">
        <v>29</v>
      </c>
      <c r="G2254" s="50" t="s">
        <v>29</v>
      </c>
      <c r="H2254" s="50" t="s">
        <v>2904</v>
      </c>
      <c r="I2254" s="58">
        <v>45122</v>
      </c>
      <c r="J2254" s="50" t="s">
        <v>2816</v>
      </c>
      <c r="K2254" s="59">
        <v>46586.8</v>
      </c>
      <c r="L2254" s="50" t="s">
        <v>37</v>
      </c>
      <c r="M2254" s="51" t="s">
        <v>2747</v>
      </c>
      <c r="N2254" s="50" t="s">
        <v>29</v>
      </c>
      <c r="O2254" s="50" t="s">
        <v>32</v>
      </c>
      <c r="P2254" s="50" t="s">
        <v>32</v>
      </c>
      <c r="Q2254" s="50" t="s">
        <v>4329</v>
      </c>
      <c r="R2254" s="50" t="s">
        <v>29</v>
      </c>
      <c r="S2254" s="50" t="s">
        <v>2770</v>
      </c>
      <c r="T2254" s="50" t="s">
        <v>2412</v>
      </c>
      <c r="U2254" s="50" t="s">
        <v>30</v>
      </c>
      <c r="V2254" s="50" t="str">
        <f>VLOOKUP(A2254,Register!$D$2:$N$1317,11,0)</f>
        <v>CWIP-MILK OF LIME</v>
      </c>
      <c r="W2254" s="50" t="s">
        <v>29</v>
      </c>
      <c r="X2254" s="50" t="s">
        <v>29</v>
      </c>
    </row>
    <row r="2255" spans="1:24" ht="14.1" customHeight="1" x14ac:dyDescent="0.25">
      <c r="A2255" s="50" t="str">
        <f t="shared" si="35"/>
        <v>9200000058-0</v>
      </c>
      <c r="B2255" s="57" t="s">
        <v>29</v>
      </c>
      <c r="C2255" s="50" t="s">
        <v>29</v>
      </c>
      <c r="D2255" s="50" t="s">
        <v>4328</v>
      </c>
      <c r="E2255" s="50" t="s">
        <v>2814</v>
      </c>
      <c r="F2255" s="50" t="s">
        <v>29</v>
      </c>
      <c r="G2255" s="50" t="s">
        <v>29</v>
      </c>
      <c r="H2255" s="50" t="s">
        <v>2904</v>
      </c>
      <c r="I2255" s="58">
        <v>45122</v>
      </c>
      <c r="J2255" s="50" t="s">
        <v>2816</v>
      </c>
      <c r="K2255" s="59">
        <v>70444.149999999994</v>
      </c>
      <c r="L2255" s="50" t="s">
        <v>37</v>
      </c>
      <c r="M2255" s="51" t="s">
        <v>2747</v>
      </c>
      <c r="N2255" s="50" t="s">
        <v>29</v>
      </c>
      <c r="O2255" s="50" t="s">
        <v>32</v>
      </c>
      <c r="P2255" s="50" t="s">
        <v>32</v>
      </c>
      <c r="Q2255" s="50" t="s">
        <v>4329</v>
      </c>
      <c r="R2255" s="50" t="s">
        <v>29</v>
      </c>
      <c r="S2255" s="50" t="s">
        <v>2770</v>
      </c>
      <c r="T2255" s="50" t="s">
        <v>2412</v>
      </c>
      <c r="U2255" s="50" t="s">
        <v>30</v>
      </c>
      <c r="V2255" s="50" t="str">
        <f>VLOOKUP(A2255,Register!$D$2:$N$1317,11,0)</f>
        <v>CWIP-MILK OF LIME</v>
      </c>
      <c r="W2255" s="50" t="s">
        <v>29</v>
      </c>
      <c r="X2255" s="50" t="s">
        <v>29</v>
      </c>
    </row>
    <row r="2256" spans="1:24" ht="14.1" customHeight="1" x14ac:dyDescent="0.25">
      <c r="A2256" s="50" t="str">
        <f t="shared" si="35"/>
        <v>9200000041-0</v>
      </c>
      <c r="B2256" s="57" t="s">
        <v>29</v>
      </c>
      <c r="C2256" s="50" t="s">
        <v>29</v>
      </c>
      <c r="D2256" s="50" t="s">
        <v>4330</v>
      </c>
      <c r="E2256" s="50" t="s">
        <v>2814</v>
      </c>
      <c r="F2256" s="50" t="s">
        <v>29</v>
      </c>
      <c r="G2256" s="50" t="s">
        <v>29</v>
      </c>
      <c r="H2256" s="50" t="s">
        <v>2904</v>
      </c>
      <c r="I2256" s="58">
        <v>45124</v>
      </c>
      <c r="J2256" s="50" t="s">
        <v>2816</v>
      </c>
      <c r="K2256" s="59">
        <v>8400</v>
      </c>
      <c r="L2256" s="50" t="s">
        <v>37</v>
      </c>
      <c r="M2256" s="51" t="s">
        <v>2747</v>
      </c>
      <c r="N2256" s="50" t="s">
        <v>29</v>
      </c>
      <c r="O2256" s="50" t="s">
        <v>32</v>
      </c>
      <c r="P2256" s="50" t="s">
        <v>32</v>
      </c>
      <c r="Q2256" s="50" t="s">
        <v>4326</v>
      </c>
      <c r="R2256" s="50" t="s">
        <v>29</v>
      </c>
      <c r="S2256" s="50" t="s">
        <v>2770</v>
      </c>
      <c r="T2256" s="50" t="s">
        <v>2383</v>
      </c>
      <c r="U2256" s="50" t="s">
        <v>30</v>
      </c>
      <c r="V2256" s="50" t="str">
        <f>VLOOKUP(A2256,Register!$D$2:$N$1317,11,0)</f>
        <v>CWIP - CURTAIN CONDENSER &amp; AIR EJECTOR</v>
      </c>
      <c r="W2256" s="50" t="s">
        <v>29</v>
      </c>
      <c r="X2256" s="50" t="s">
        <v>29</v>
      </c>
    </row>
    <row r="2257" spans="1:24" ht="14.1" customHeight="1" x14ac:dyDescent="0.25">
      <c r="A2257" s="50" t="str">
        <f t="shared" si="35"/>
        <v>9200000058-0</v>
      </c>
      <c r="B2257" s="57" t="s">
        <v>29</v>
      </c>
      <c r="C2257" s="50" t="s">
        <v>29</v>
      </c>
      <c r="D2257" s="50" t="s">
        <v>4331</v>
      </c>
      <c r="E2257" s="50" t="s">
        <v>2814</v>
      </c>
      <c r="F2257" s="50" t="s">
        <v>29</v>
      </c>
      <c r="G2257" s="50" t="s">
        <v>29</v>
      </c>
      <c r="H2257" s="50" t="s">
        <v>2904</v>
      </c>
      <c r="I2257" s="58">
        <v>45125</v>
      </c>
      <c r="J2257" s="50" t="s">
        <v>2816</v>
      </c>
      <c r="K2257" s="59">
        <v>12500</v>
      </c>
      <c r="L2257" s="50" t="s">
        <v>37</v>
      </c>
      <c r="M2257" s="51" t="s">
        <v>2747</v>
      </c>
      <c r="N2257" s="50" t="s">
        <v>29</v>
      </c>
      <c r="O2257" s="50" t="s">
        <v>32</v>
      </c>
      <c r="P2257" s="50" t="s">
        <v>32</v>
      </c>
      <c r="Q2257" s="50" t="s">
        <v>4332</v>
      </c>
      <c r="R2257" s="50" t="s">
        <v>29</v>
      </c>
      <c r="S2257" s="50" t="s">
        <v>2770</v>
      </c>
      <c r="T2257" s="50" t="s">
        <v>2412</v>
      </c>
      <c r="U2257" s="50" t="s">
        <v>30</v>
      </c>
      <c r="V2257" s="50" t="str">
        <f>VLOOKUP(A2257,Register!$D$2:$N$1317,11,0)</f>
        <v>CWIP-MILK OF LIME</v>
      </c>
      <c r="W2257" s="50" t="s">
        <v>29</v>
      </c>
      <c r="X2257" s="50" t="s">
        <v>29</v>
      </c>
    </row>
    <row r="2258" spans="1:24" ht="14.1" customHeight="1" x14ac:dyDescent="0.25">
      <c r="A2258" s="50" t="str">
        <f t="shared" si="35"/>
        <v>9200000035-0</v>
      </c>
      <c r="B2258" s="57" t="s">
        <v>29</v>
      </c>
      <c r="C2258" s="50" t="s">
        <v>29</v>
      </c>
      <c r="D2258" s="50" t="s">
        <v>4333</v>
      </c>
      <c r="E2258" s="50" t="s">
        <v>2814</v>
      </c>
      <c r="F2258" s="50" t="s">
        <v>29</v>
      </c>
      <c r="G2258" s="50" t="s">
        <v>29</v>
      </c>
      <c r="H2258" s="50" t="s">
        <v>2904</v>
      </c>
      <c r="I2258" s="58">
        <v>45126</v>
      </c>
      <c r="J2258" s="50" t="s">
        <v>2816</v>
      </c>
      <c r="K2258" s="59">
        <v>17500</v>
      </c>
      <c r="L2258" s="50" t="s">
        <v>37</v>
      </c>
      <c r="M2258" s="51" t="s">
        <v>2747</v>
      </c>
      <c r="N2258" s="50" t="s">
        <v>29</v>
      </c>
      <c r="O2258" s="50" t="s">
        <v>32</v>
      </c>
      <c r="P2258" s="50" t="s">
        <v>32</v>
      </c>
      <c r="Q2258" s="50" t="s">
        <v>3179</v>
      </c>
      <c r="R2258" s="50" t="s">
        <v>29</v>
      </c>
      <c r="S2258" s="50" t="s">
        <v>2770</v>
      </c>
      <c r="T2258" s="50" t="s">
        <v>2371</v>
      </c>
      <c r="U2258" s="50" t="s">
        <v>30</v>
      </c>
      <c r="V2258" s="50" t="str">
        <f>VLOOKUP(A2258,Register!$D$2:$N$1317,11,0)</f>
        <v>Weighbridge Cap. 100 Ton</v>
      </c>
      <c r="W2258" s="50" t="s">
        <v>29</v>
      </c>
      <c r="X2258" s="50" t="s">
        <v>29</v>
      </c>
    </row>
    <row r="2259" spans="1:24" ht="14.1" customHeight="1" x14ac:dyDescent="0.25">
      <c r="A2259" s="50" t="str">
        <f t="shared" si="35"/>
        <v>9200000058-0</v>
      </c>
      <c r="B2259" s="57" t="s">
        <v>29</v>
      </c>
      <c r="C2259" s="50" t="s">
        <v>29</v>
      </c>
      <c r="D2259" s="50" t="s">
        <v>4334</v>
      </c>
      <c r="E2259" s="50" t="s">
        <v>2814</v>
      </c>
      <c r="F2259" s="50" t="s">
        <v>29</v>
      </c>
      <c r="G2259" s="50" t="s">
        <v>29</v>
      </c>
      <c r="H2259" s="50" t="s">
        <v>2904</v>
      </c>
      <c r="I2259" s="58">
        <v>45127</v>
      </c>
      <c r="J2259" s="50" t="s">
        <v>2816</v>
      </c>
      <c r="K2259" s="59">
        <v>12596.29</v>
      </c>
      <c r="L2259" s="50" t="s">
        <v>37</v>
      </c>
      <c r="M2259" s="51" t="s">
        <v>2747</v>
      </c>
      <c r="N2259" s="50" t="s">
        <v>29</v>
      </c>
      <c r="O2259" s="50" t="s">
        <v>32</v>
      </c>
      <c r="P2259" s="50" t="s">
        <v>32</v>
      </c>
      <c r="Q2259" s="50" t="s">
        <v>4335</v>
      </c>
      <c r="R2259" s="50" t="s">
        <v>29</v>
      </c>
      <c r="S2259" s="50" t="s">
        <v>2770</v>
      </c>
      <c r="T2259" s="50" t="s">
        <v>2412</v>
      </c>
      <c r="U2259" s="50" t="s">
        <v>30</v>
      </c>
      <c r="V2259" s="50" t="str">
        <f>VLOOKUP(A2259,Register!$D$2:$N$1317,11,0)</f>
        <v>CWIP-MILK OF LIME</v>
      </c>
      <c r="W2259" s="50" t="s">
        <v>29</v>
      </c>
      <c r="X2259" s="50" t="s">
        <v>29</v>
      </c>
    </row>
    <row r="2260" spans="1:24" ht="14.1" customHeight="1" x14ac:dyDescent="0.25">
      <c r="A2260" s="50" t="str">
        <f t="shared" si="35"/>
        <v>9200000058-0</v>
      </c>
      <c r="B2260" s="57" t="s">
        <v>29</v>
      </c>
      <c r="C2260" s="50" t="s">
        <v>29</v>
      </c>
      <c r="D2260" s="50" t="s">
        <v>4334</v>
      </c>
      <c r="E2260" s="50" t="s">
        <v>2814</v>
      </c>
      <c r="F2260" s="50" t="s">
        <v>29</v>
      </c>
      <c r="G2260" s="50" t="s">
        <v>29</v>
      </c>
      <c r="H2260" s="50" t="s">
        <v>2904</v>
      </c>
      <c r="I2260" s="58">
        <v>45127</v>
      </c>
      <c r="J2260" s="50" t="s">
        <v>2816</v>
      </c>
      <c r="K2260" s="59">
        <v>2694.67</v>
      </c>
      <c r="L2260" s="50" t="s">
        <v>37</v>
      </c>
      <c r="M2260" s="51" t="s">
        <v>2747</v>
      </c>
      <c r="N2260" s="50" t="s">
        <v>29</v>
      </c>
      <c r="O2260" s="50" t="s">
        <v>32</v>
      </c>
      <c r="P2260" s="50" t="s">
        <v>32</v>
      </c>
      <c r="Q2260" s="50" t="s">
        <v>4335</v>
      </c>
      <c r="R2260" s="50" t="s">
        <v>29</v>
      </c>
      <c r="S2260" s="50" t="s">
        <v>2770</v>
      </c>
      <c r="T2260" s="50" t="s">
        <v>2412</v>
      </c>
      <c r="U2260" s="50" t="s">
        <v>30</v>
      </c>
      <c r="V2260" s="50" t="str">
        <f>VLOOKUP(A2260,Register!$D$2:$N$1317,11,0)</f>
        <v>CWIP-MILK OF LIME</v>
      </c>
      <c r="W2260" s="50" t="s">
        <v>29</v>
      </c>
      <c r="X2260" s="50" t="s">
        <v>29</v>
      </c>
    </row>
    <row r="2261" spans="1:24" ht="14.1" customHeight="1" x14ac:dyDescent="0.25">
      <c r="A2261" s="50" t="str">
        <f t="shared" si="35"/>
        <v>9200000058-0</v>
      </c>
      <c r="B2261" s="57" t="s">
        <v>29</v>
      </c>
      <c r="C2261" s="50" t="s">
        <v>29</v>
      </c>
      <c r="D2261" s="50" t="s">
        <v>4336</v>
      </c>
      <c r="E2261" s="50" t="s">
        <v>2814</v>
      </c>
      <c r="F2261" s="50" t="s">
        <v>29</v>
      </c>
      <c r="G2261" s="50" t="s">
        <v>29</v>
      </c>
      <c r="H2261" s="50" t="s">
        <v>2904</v>
      </c>
      <c r="I2261" s="58">
        <v>45129</v>
      </c>
      <c r="J2261" s="50" t="s">
        <v>2816</v>
      </c>
      <c r="K2261" s="59">
        <v>7427</v>
      </c>
      <c r="L2261" s="50" t="s">
        <v>37</v>
      </c>
      <c r="M2261" s="51" t="s">
        <v>2747</v>
      </c>
      <c r="N2261" s="50" t="s">
        <v>29</v>
      </c>
      <c r="O2261" s="50" t="s">
        <v>32</v>
      </c>
      <c r="P2261" s="50" t="s">
        <v>32</v>
      </c>
      <c r="Q2261" s="50" t="s">
        <v>4329</v>
      </c>
      <c r="R2261" s="50" t="s">
        <v>29</v>
      </c>
      <c r="S2261" s="50" t="s">
        <v>2770</v>
      </c>
      <c r="T2261" s="50" t="s">
        <v>2412</v>
      </c>
      <c r="U2261" s="50" t="s">
        <v>30</v>
      </c>
      <c r="V2261" s="50" t="str">
        <f>VLOOKUP(A2261,Register!$D$2:$N$1317,11,0)</f>
        <v>CWIP-MILK OF LIME</v>
      </c>
      <c r="W2261" s="50" t="s">
        <v>29</v>
      </c>
      <c r="X2261" s="50" t="s">
        <v>29</v>
      </c>
    </row>
    <row r="2262" spans="1:24" ht="14.1" customHeight="1" x14ac:dyDescent="0.25">
      <c r="A2262" s="50" t="str">
        <f t="shared" si="35"/>
        <v>9200000059-0</v>
      </c>
      <c r="B2262" s="57" t="s">
        <v>29</v>
      </c>
      <c r="C2262" s="50" t="s">
        <v>29</v>
      </c>
      <c r="D2262" s="50" t="s">
        <v>4337</v>
      </c>
      <c r="E2262" s="50" t="s">
        <v>2814</v>
      </c>
      <c r="F2262" s="50" t="s">
        <v>29</v>
      </c>
      <c r="G2262" s="50" t="s">
        <v>29</v>
      </c>
      <c r="H2262" s="50" t="s">
        <v>2904</v>
      </c>
      <c r="I2262" s="58">
        <v>45131</v>
      </c>
      <c r="J2262" s="50" t="s">
        <v>2816</v>
      </c>
      <c r="K2262" s="59">
        <v>6250</v>
      </c>
      <c r="L2262" s="50" t="s">
        <v>37</v>
      </c>
      <c r="M2262" s="51" t="s">
        <v>2747</v>
      </c>
      <c r="N2262" s="50" t="s">
        <v>29</v>
      </c>
      <c r="O2262" s="50" t="s">
        <v>32</v>
      </c>
      <c r="P2262" s="50" t="s">
        <v>32</v>
      </c>
      <c r="Q2262" s="50" t="s">
        <v>4338</v>
      </c>
      <c r="R2262" s="50" t="s">
        <v>29</v>
      </c>
      <c r="S2262" s="50" t="s">
        <v>2770</v>
      </c>
      <c r="T2262" s="50" t="s">
        <v>2415</v>
      </c>
      <c r="U2262" s="50" t="s">
        <v>30</v>
      </c>
      <c r="V2262" s="50" t="str">
        <f>VLOOKUP(A2262,Register!$D$2:$N$1317,11,0)</f>
        <v>CWIP:-VACUUM FILTER STATION</v>
      </c>
      <c r="W2262" s="50" t="s">
        <v>29</v>
      </c>
      <c r="X2262" s="50" t="s">
        <v>29</v>
      </c>
    </row>
    <row r="2263" spans="1:24" ht="14.1" customHeight="1" x14ac:dyDescent="0.25">
      <c r="A2263" s="50" t="str">
        <f t="shared" si="35"/>
        <v>9200000035-0</v>
      </c>
      <c r="B2263" s="57" t="s">
        <v>29</v>
      </c>
      <c r="C2263" s="50" t="s">
        <v>29</v>
      </c>
      <c r="D2263" s="50" t="s">
        <v>4339</v>
      </c>
      <c r="E2263" s="50" t="s">
        <v>2814</v>
      </c>
      <c r="F2263" s="50" t="s">
        <v>29</v>
      </c>
      <c r="G2263" s="50" t="s">
        <v>29</v>
      </c>
      <c r="H2263" s="50" t="s">
        <v>2904</v>
      </c>
      <c r="I2263" s="58">
        <v>45131</v>
      </c>
      <c r="J2263" s="50" t="s">
        <v>2816</v>
      </c>
      <c r="K2263" s="59">
        <v>10000</v>
      </c>
      <c r="L2263" s="50" t="s">
        <v>37</v>
      </c>
      <c r="M2263" s="51" t="s">
        <v>2747</v>
      </c>
      <c r="N2263" s="50" t="s">
        <v>29</v>
      </c>
      <c r="O2263" s="50" t="s">
        <v>32</v>
      </c>
      <c r="P2263" s="50" t="s">
        <v>32</v>
      </c>
      <c r="Q2263" s="50" t="s">
        <v>4340</v>
      </c>
      <c r="R2263" s="50" t="s">
        <v>29</v>
      </c>
      <c r="S2263" s="50" t="s">
        <v>2770</v>
      </c>
      <c r="T2263" s="50" t="s">
        <v>2371</v>
      </c>
      <c r="U2263" s="50" t="s">
        <v>30</v>
      </c>
      <c r="V2263" s="50" t="str">
        <f>VLOOKUP(A2263,Register!$D$2:$N$1317,11,0)</f>
        <v>Weighbridge Cap. 100 Ton</v>
      </c>
      <c r="W2263" s="50" t="s">
        <v>29</v>
      </c>
      <c r="X2263" s="50" t="s">
        <v>29</v>
      </c>
    </row>
    <row r="2264" spans="1:24" ht="14.1" customHeight="1" x14ac:dyDescent="0.25">
      <c r="A2264" s="50" t="str">
        <f t="shared" si="35"/>
        <v>9200000035-0</v>
      </c>
      <c r="B2264" s="57" t="s">
        <v>29</v>
      </c>
      <c r="C2264" s="50" t="s">
        <v>29</v>
      </c>
      <c r="D2264" s="50" t="s">
        <v>4341</v>
      </c>
      <c r="E2264" s="50" t="s">
        <v>2814</v>
      </c>
      <c r="F2264" s="50" t="s">
        <v>29</v>
      </c>
      <c r="G2264" s="50" t="s">
        <v>29</v>
      </c>
      <c r="H2264" s="50" t="s">
        <v>2904</v>
      </c>
      <c r="I2264" s="58">
        <v>45131</v>
      </c>
      <c r="J2264" s="50" t="s">
        <v>2816</v>
      </c>
      <c r="K2264" s="59">
        <v>1627.48</v>
      </c>
      <c r="L2264" s="50" t="s">
        <v>37</v>
      </c>
      <c r="M2264" s="51" t="s">
        <v>2747</v>
      </c>
      <c r="N2264" s="50" t="s">
        <v>29</v>
      </c>
      <c r="O2264" s="50" t="s">
        <v>32</v>
      </c>
      <c r="P2264" s="50" t="s">
        <v>32</v>
      </c>
      <c r="Q2264" s="50" t="s">
        <v>4342</v>
      </c>
      <c r="R2264" s="50" t="s">
        <v>29</v>
      </c>
      <c r="S2264" s="50" t="s">
        <v>2770</v>
      </c>
      <c r="T2264" s="50" t="s">
        <v>2371</v>
      </c>
      <c r="U2264" s="50" t="s">
        <v>30</v>
      </c>
      <c r="V2264" s="50" t="str">
        <f>VLOOKUP(A2264,Register!$D$2:$N$1317,11,0)</f>
        <v>Weighbridge Cap. 100 Ton</v>
      </c>
      <c r="W2264" s="50" t="s">
        <v>29</v>
      </c>
      <c r="X2264" s="50" t="s">
        <v>29</v>
      </c>
    </row>
    <row r="2265" spans="1:24" ht="14.1" customHeight="1" x14ac:dyDescent="0.25">
      <c r="A2265" s="50" t="str">
        <f t="shared" si="35"/>
        <v>9200000059-0</v>
      </c>
      <c r="B2265" s="57" t="s">
        <v>29</v>
      </c>
      <c r="C2265" s="50" t="s">
        <v>29</v>
      </c>
      <c r="D2265" s="50" t="s">
        <v>4343</v>
      </c>
      <c r="E2265" s="50" t="s">
        <v>2814</v>
      </c>
      <c r="F2265" s="50" t="s">
        <v>29</v>
      </c>
      <c r="G2265" s="50" t="s">
        <v>29</v>
      </c>
      <c r="H2265" s="50" t="s">
        <v>2904</v>
      </c>
      <c r="I2265" s="58">
        <v>45132</v>
      </c>
      <c r="J2265" s="50" t="s">
        <v>2816</v>
      </c>
      <c r="K2265" s="59">
        <v>1260.6500000000001</v>
      </c>
      <c r="L2265" s="50" t="s">
        <v>37</v>
      </c>
      <c r="M2265" s="51" t="s">
        <v>2747</v>
      </c>
      <c r="N2265" s="50" t="s">
        <v>29</v>
      </c>
      <c r="O2265" s="50" t="s">
        <v>32</v>
      </c>
      <c r="P2265" s="50" t="s">
        <v>32</v>
      </c>
      <c r="Q2265" s="50" t="s">
        <v>4344</v>
      </c>
      <c r="R2265" s="50" t="s">
        <v>29</v>
      </c>
      <c r="S2265" s="50" t="s">
        <v>2770</v>
      </c>
      <c r="T2265" s="50" t="s">
        <v>2415</v>
      </c>
      <c r="U2265" s="50" t="s">
        <v>30</v>
      </c>
      <c r="V2265" s="50" t="str">
        <f>VLOOKUP(A2265,Register!$D$2:$N$1317,11,0)</f>
        <v>CWIP:-VACUUM FILTER STATION</v>
      </c>
      <c r="W2265" s="50" t="s">
        <v>29</v>
      </c>
      <c r="X2265" s="50" t="s">
        <v>29</v>
      </c>
    </row>
    <row r="2266" spans="1:24" ht="14.1" customHeight="1" x14ac:dyDescent="0.25">
      <c r="A2266" s="50" t="str">
        <f t="shared" si="35"/>
        <v>9200000059-0</v>
      </c>
      <c r="B2266" s="57" t="s">
        <v>29</v>
      </c>
      <c r="C2266" s="50" t="s">
        <v>29</v>
      </c>
      <c r="D2266" s="50" t="s">
        <v>4345</v>
      </c>
      <c r="E2266" s="50" t="s">
        <v>2814</v>
      </c>
      <c r="F2266" s="50" t="s">
        <v>29</v>
      </c>
      <c r="G2266" s="50" t="s">
        <v>29</v>
      </c>
      <c r="H2266" s="50" t="s">
        <v>2904</v>
      </c>
      <c r="I2266" s="58">
        <v>45133</v>
      </c>
      <c r="J2266" s="50" t="s">
        <v>2816</v>
      </c>
      <c r="K2266" s="59">
        <v>5389.33</v>
      </c>
      <c r="L2266" s="50" t="s">
        <v>37</v>
      </c>
      <c r="M2266" s="51" t="s">
        <v>2747</v>
      </c>
      <c r="N2266" s="50" t="s">
        <v>29</v>
      </c>
      <c r="O2266" s="50" t="s">
        <v>32</v>
      </c>
      <c r="P2266" s="50" t="s">
        <v>32</v>
      </c>
      <c r="Q2266" s="50" t="s">
        <v>4335</v>
      </c>
      <c r="R2266" s="50" t="s">
        <v>29</v>
      </c>
      <c r="S2266" s="50" t="s">
        <v>2770</v>
      </c>
      <c r="T2266" s="50" t="s">
        <v>2415</v>
      </c>
      <c r="U2266" s="50" t="s">
        <v>30</v>
      </c>
      <c r="V2266" s="50" t="str">
        <f>VLOOKUP(A2266,Register!$D$2:$N$1317,11,0)</f>
        <v>CWIP:-VACUUM FILTER STATION</v>
      </c>
      <c r="W2266" s="50" t="s">
        <v>29</v>
      </c>
      <c r="X2266" s="50" t="s">
        <v>29</v>
      </c>
    </row>
    <row r="2267" spans="1:24" ht="14.1" customHeight="1" x14ac:dyDescent="0.25">
      <c r="A2267" s="50" t="str">
        <f t="shared" si="35"/>
        <v>9200000059-0</v>
      </c>
      <c r="B2267" s="57" t="s">
        <v>29</v>
      </c>
      <c r="C2267" s="50" t="s">
        <v>29</v>
      </c>
      <c r="D2267" s="50" t="s">
        <v>4345</v>
      </c>
      <c r="E2267" s="50" t="s">
        <v>2814</v>
      </c>
      <c r="F2267" s="50" t="s">
        <v>29</v>
      </c>
      <c r="G2267" s="50" t="s">
        <v>29</v>
      </c>
      <c r="H2267" s="50" t="s">
        <v>2904</v>
      </c>
      <c r="I2267" s="58">
        <v>45133</v>
      </c>
      <c r="J2267" s="50" t="s">
        <v>2816</v>
      </c>
      <c r="K2267" s="59">
        <v>12596.29</v>
      </c>
      <c r="L2267" s="50" t="s">
        <v>37</v>
      </c>
      <c r="M2267" s="51" t="s">
        <v>2747</v>
      </c>
      <c r="N2267" s="50" t="s">
        <v>29</v>
      </c>
      <c r="O2267" s="50" t="s">
        <v>32</v>
      </c>
      <c r="P2267" s="50" t="s">
        <v>32</v>
      </c>
      <c r="Q2267" s="50" t="s">
        <v>4335</v>
      </c>
      <c r="R2267" s="50" t="s">
        <v>29</v>
      </c>
      <c r="S2267" s="50" t="s">
        <v>2770</v>
      </c>
      <c r="T2267" s="50" t="s">
        <v>2415</v>
      </c>
      <c r="U2267" s="50" t="s">
        <v>30</v>
      </c>
      <c r="V2267" s="50" t="str">
        <f>VLOOKUP(A2267,Register!$D$2:$N$1317,11,0)</f>
        <v>CWIP:-VACUUM FILTER STATION</v>
      </c>
      <c r="W2267" s="50" t="s">
        <v>29</v>
      </c>
      <c r="X2267" s="50" t="s">
        <v>29</v>
      </c>
    </row>
    <row r="2268" spans="1:24" ht="14.1" customHeight="1" x14ac:dyDescent="0.25">
      <c r="A2268" s="50" t="str">
        <f t="shared" si="35"/>
        <v>9200000059-0</v>
      </c>
      <c r="B2268" s="57" t="s">
        <v>29</v>
      </c>
      <c r="C2268" s="50" t="s">
        <v>29</v>
      </c>
      <c r="D2268" s="50" t="s">
        <v>4345</v>
      </c>
      <c r="E2268" s="50" t="s">
        <v>2814</v>
      </c>
      <c r="F2268" s="50" t="s">
        <v>29</v>
      </c>
      <c r="G2268" s="50" t="s">
        <v>29</v>
      </c>
      <c r="H2268" s="50" t="s">
        <v>2904</v>
      </c>
      <c r="I2268" s="58">
        <v>45133</v>
      </c>
      <c r="J2268" s="50" t="s">
        <v>2816</v>
      </c>
      <c r="K2268" s="59">
        <v>10600</v>
      </c>
      <c r="L2268" s="50" t="s">
        <v>37</v>
      </c>
      <c r="M2268" s="51" t="s">
        <v>2747</v>
      </c>
      <c r="N2268" s="50" t="s">
        <v>29</v>
      </c>
      <c r="O2268" s="50" t="s">
        <v>32</v>
      </c>
      <c r="P2268" s="50" t="s">
        <v>32</v>
      </c>
      <c r="Q2268" s="50" t="s">
        <v>4335</v>
      </c>
      <c r="R2268" s="50" t="s">
        <v>29</v>
      </c>
      <c r="S2268" s="50" t="s">
        <v>2770</v>
      </c>
      <c r="T2268" s="50" t="s">
        <v>2415</v>
      </c>
      <c r="U2268" s="50" t="s">
        <v>30</v>
      </c>
      <c r="V2268" s="50" t="str">
        <f>VLOOKUP(A2268,Register!$D$2:$N$1317,11,0)</f>
        <v>CWIP:-VACUUM FILTER STATION</v>
      </c>
      <c r="W2268" s="50" t="s">
        <v>29</v>
      </c>
      <c r="X2268" s="50" t="s">
        <v>29</v>
      </c>
    </row>
    <row r="2269" spans="1:24" ht="14.1" customHeight="1" x14ac:dyDescent="0.25">
      <c r="A2269" s="50" t="str">
        <f t="shared" si="35"/>
        <v>9200000059-0</v>
      </c>
      <c r="B2269" s="57" t="s">
        <v>29</v>
      </c>
      <c r="C2269" s="50" t="s">
        <v>29</v>
      </c>
      <c r="D2269" s="50" t="s">
        <v>4345</v>
      </c>
      <c r="E2269" s="50" t="s">
        <v>2814</v>
      </c>
      <c r="F2269" s="50" t="s">
        <v>29</v>
      </c>
      <c r="G2269" s="50" t="s">
        <v>29</v>
      </c>
      <c r="H2269" s="50" t="s">
        <v>2904</v>
      </c>
      <c r="I2269" s="58">
        <v>45133</v>
      </c>
      <c r="J2269" s="50" t="s">
        <v>2816</v>
      </c>
      <c r="K2269" s="59">
        <v>25.95</v>
      </c>
      <c r="L2269" s="50" t="s">
        <v>37</v>
      </c>
      <c r="M2269" s="51" t="s">
        <v>2747</v>
      </c>
      <c r="N2269" s="50" t="s">
        <v>29</v>
      </c>
      <c r="O2269" s="50" t="s">
        <v>32</v>
      </c>
      <c r="P2269" s="50" t="s">
        <v>32</v>
      </c>
      <c r="Q2269" s="50" t="s">
        <v>4335</v>
      </c>
      <c r="R2269" s="50" t="s">
        <v>29</v>
      </c>
      <c r="S2269" s="50" t="s">
        <v>2770</v>
      </c>
      <c r="T2269" s="50" t="s">
        <v>2415</v>
      </c>
      <c r="U2269" s="50" t="s">
        <v>30</v>
      </c>
      <c r="V2269" s="50" t="str">
        <f>VLOOKUP(A2269,Register!$D$2:$N$1317,11,0)</f>
        <v>CWIP:-VACUUM FILTER STATION</v>
      </c>
      <c r="W2269" s="50" t="s">
        <v>29</v>
      </c>
      <c r="X2269" s="50" t="s">
        <v>29</v>
      </c>
    </row>
    <row r="2270" spans="1:24" ht="14.1" customHeight="1" x14ac:dyDescent="0.25">
      <c r="A2270" s="50" t="str">
        <f t="shared" si="35"/>
        <v>9200000059-0</v>
      </c>
      <c r="B2270" s="57" t="s">
        <v>29</v>
      </c>
      <c r="C2270" s="50" t="s">
        <v>29</v>
      </c>
      <c r="D2270" s="50" t="s">
        <v>4346</v>
      </c>
      <c r="E2270" s="50" t="s">
        <v>2814</v>
      </c>
      <c r="F2270" s="50" t="s">
        <v>29</v>
      </c>
      <c r="G2270" s="50" t="s">
        <v>29</v>
      </c>
      <c r="H2270" s="50" t="s">
        <v>2904</v>
      </c>
      <c r="I2270" s="58">
        <v>45133</v>
      </c>
      <c r="J2270" s="50" t="s">
        <v>2816</v>
      </c>
      <c r="K2270" s="59">
        <v>356.4</v>
      </c>
      <c r="L2270" s="50" t="s">
        <v>37</v>
      </c>
      <c r="M2270" s="51" t="s">
        <v>2747</v>
      </c>
      <c r="N2270" s="50" t="s">
        <v>29</v>
      </c>
      <c r="O2270" s="50" t="s">
        <v>32</v>
      </c>
      <c r="P2270" s="50" t="s">
        <v>32</v>
      </c>
      <c r="Q2270" s="50" t="s">
        <v>4347</v>
      </c>
      <c r="R2270" s="50" t="s">
        <v>29</v>
      </c>
      <c r="S2270" s="50" t="s">
        <v>2770</v>
      </c>
      <c r="T2270" s="50" t="s">
        <v>2415</v>
      </c>
      <c r="U2270" s="50" t="s">
        <v>30</v>
      </c>
      <c r="V2270" s="50" t="str">
        <f>VLOOKUP(A2270,Register!$D$2:$N$1317,11,0)</f>
        <v>CWIP:-VACUUM FILTER STATION</v>
      </c>
      <c r="W2270" s="50" t="s">
        <v>29</v>
      </c>
      <c r="X2270" s="50" t="s">
        <v>29</v>
      </c>
    </row>
    <row r="2271" spans="1:24" ht="14.1" customHeight="1" x14ac:dyDescent="0.25">
      <c r="A2271" s="50" t="str">
        <f t="shared" si="35"/>
        <v>9200000035-0</v>
      </c>
      <c r="B2271" s="57" t="s">
        <v>29</v>
      </c>
      <c r="C2271" s="50" t="s">
        <v>29</v>
      </c>
      <c r="D2271" s="50" t="s">
        <v>4348</v>
      </c>
      <c r="E2271" s="50" t="s">
        <v>2814</v>
      </c>
      <c r="F2271" s="50" t="s">
        <v>29</v>
      </c>
      <c r="G2271" s="50" t="s">
        <v>29</v>
      </c>
      <c r="H2271" s="50" t="s">
        <v>2904</v>
      </c>
      <c r="I2271" s="58">
        <v>45133</v>
      </c>
      <c r="J2271" s="50" t="s">
        <v>2816</v>
      </c>
      <c r="K2271" s="59">
        <v>12500</v>
      </c>
      <c r="L2271" s="50" t="s">
        <v>37</v>
      </c>
      <c r="M2271" s="51" t="s">
        <v>2747</v>
      </c>
      <c r="N2271" s="50" t="s">
        <v>29</v>
      </c>
      <c r="O2271" s="50" t="s">
        <v>32</v>
      </c>
      <c r="P2271" s="50" t="s">
        <v>32</v>
      </c>
      <c r="Q2271" s="50" t="s">
        <v>4349</v>
      </c>
      <c r="R2271" s="50" t="s">
        <v>29</v>
      </c>
      <c r="S2271" s="50" t="s">
        <v>2770</v>
      </c>
      <c r="T2271" s="50" t="s">
        <v>2371</v>
      </c>
      <c r="U2271" s="50" t="s">
        <v>30</v>
      </c>
      <c r="V2271" s="50" t="str">
        <f>VLOOKUP(A2271,Register!$D$2:$N$1317,11,0)</f>
        <v>Weighbridge Cap. 100 Ton</v>
      </c>
      <c r="W2271" s="50" t="s">
        <v>29</v>
      </c>
      <c r="X2271" s="50" t="s">
        <v>29</v>
      </c>
    </row>
    <row r="2272" spans="1:24" ht="14.1" customHeight="1" x14ac:dyDescent="0.25">
      <c r="A2272" s="50" t="str">
        <f t="shared" si="35"/>
        <v>9200000035-0</v>
      </c>
      <c r="B2272" s="57" t="s">
        <v>29</v>
      </c>
      <c r="C2272" s="50" t="s">
        <v>29</v>
      </c>
      <c r="D2272" s="50" t="s">
        <v>4350</v>
      </c>
      <c r="E2272" s="50" t="s">
        <v>2814</v>
      </c>
      <c r="F2272" s="50" t="s">
        <v>29</v>
      </c>
      <c r="G2272" s="50" t="s">
        <v>29</v>
      </c>
      <c r="H2272" s="50" t="s">
        <v>2904</v>
      </c>
      <c r="I2272" s="58">
        <v>45133</v>
      </c>
      <c r="J2272" s="50" t="s">
        <v>2816</v>
      </c>
      <c r="K2272" s="59">
        <v>15000</v>
      </c>
      <c r="L2272" s="50" t="s">
        <v>37</v>
      </c>
      <c r="M2272" s="51" t="s">
        <v>2747</v>
      </c>
      <c r="N2272" s="50" t="s">
        <v>29</v>
      </c>
      <c r="O2272" s="50" t="s">
        <v>32</v>
      </c>
      <c r="P2272" s="50" t="s">
        <v>32</v>
      </c>
      <c r="Q2272" s="50" t="s">
        <v>4349</v>
      </c>
      <c r="R2272" s="50" t="s">
        <v>29</v>
      </c>
      <c r="S2272" s="50" t="s">
        <v>2770</v>
      </c>
      <c r="T2272" s="50" t="s">
        <v>2371</v>
      </c>
      <c r="U2272" s="50" t="s">
        <v>30</v>
      </c>
      <c r="V2272" s="50" t="str">
        <f>VLOOKUP(A2272,Register!$D$2:$N$1317,11,0)</f>
        <v>Weighbridge Cap. 100 Ton</v>
      </c>
      <c r="W2272" s="50" t="s">
        <v>29</v>
      </c>
      <c r="X2272" s="50" t="s">
        <v>29</v>
      </c>
    </row>
    <row r="2273" spans="1:24" ht="14.1" customHeight="1" x14ac:dyDescent="0.25">
      <c r="A2273" s="50" t="str">
        <f t="shared" si="35"/>
        <v>9200000059-0</v>
      </c>
      <c r="B2273" s="57" t="s">
        <v>29</v>
      </c>
      <c r="C2273" s="50" t="s">
        <v>29</v>
      </c>
      <c r="D2273" s="50" t="s">
        <v>4351</v>
      </c>
      <c r="E2273" s="50" t="s">
        <v>2814</v>
      </c>
      <c r="F2273" s="50" t="s">
        <v>29</v>
      </c>
      <c r="G2273" s="50" t="s">
        <v>29</v>
      </c>
      <c r="H2273" s="50" t="s">
        <v>2904</v>
      </c>
      <c r="I2273" s="58">
        <v>45133</v>
      </c>
      <c r="J2273" s="50" t="s">
        <v>2816</v>
      </c>
      <c r="K2273" s="59">
        <v>7500</v>
      </c>
      <c r="L2273" s="50" t="s">
        <v>37</v>
      </c>
      <c r="M2273" s="51" t="s">
        <v>2747</v>
      </c>
      <c r="N2273" s="50" t="s">
        <v>29</v>
      </c>
      <c r="O2273" s="50" t="s">
        <v>32</v>
      </c>
      <c r="P2273" s="50" t="s">
        <v>32</v>
      </c>
      <c r="Q2273" s="50" t="s">
        <v>3197</v>
      </c>
      <c r="R2273" s="50" t="s">
        <v>29</v>
      </c>
      <c r="S2273" s="50" t="s">
        <v>2770</v>
      </c>
      <c r="T2273" s="50" t="s">
        <v>2415</v>
      </c>
      <c r="U2273" s="50" t="s">
        <v>30</v>
      </c>
      <c r="V2273" s="50" t="str">
        <f>VLOOKUP(A2273,Register!$D$2:$N$1317,11,0)</f>
        <v>CWIP:-VACUUM FILTER STATION</v>
      </c>
      <c r="W2273" s="50" t="s">
        <v>29</v>
      </c>
      <c r="X2273" s="50" t="s">
        <v>29</v>
      </c>
    </row>
    <row r="2274" spans="1:24" ht="14.1" customHeight="1" x14ac:dyDescent="0.25">
      <c r="A2274" s="50" t="str">
        <f t="shared" si="35"/>
        <v>9200000059-0</v>
      </c>
      <c r="B2274" s="57" t="s">
        <v>29</v>
      </c>
      <c r="C2274" s="50" t="s">
        <v>29</v>
      </c>
      <c r="D2274" s="50" t="s">
        <v>4352</v>
      </c>
      <c r="E2274" s="50" t="s">
        <v>2814</v>
      </c>
      <c r="F2274" s="50" t="s">
        <v>29</v>
      </c>
      <c r="G2274" s="50" t="s">
        <v>29</v>
      </c>
      <c r="H2274" s="50" t="s">
        <v>2904</v>
      </c>
      <c r="I2274" s="58">
        <v>45133</v>
      </c>
      <c r="J2274" s="50" t="s">
        <v>2816</v>
      </c>
      <c r="K2274" s="59">
        <v>1627.48</v>
      </c>
      <c r="L2274" s="50" t="s">
        <v>37</v>
      </c>
      <c r="M2274" s="51" t="s">
        <v>2747</v>
      </c>
      <c r="N2274" s="50" t="s">
        <v>29</v>
      </c>
      <c r="O2274" s="50" t="s">
        <v>32</v>
      </c>
      <c r="P2274" s="50" t="s">
        <v>32</v>
      </c>
      <c r="Q2274" s="50" t="s">
        <v>3197</v>
      </c>
      <c r="R2274" s="50" t="s">
        <v>29</v>
      </c>
      <c r="S2274" s="50" t="s">
        <v>2770</v>
      </c>
      <c r="T2274" s="50" t="s">
        <v>2415</v>
      </c>
      <c r="U2274" s="50" t="s">
        <v>30</v>
      </c>
      <c r="V2274" s="50" t="str">
        <f>VLOOKUP(A2274,Register!$D$2:$N$1317,11,0)</f>
        <v>CWIP:-VACUUM FILTER STATION</v>
      </c>
      <c r="W2274" s="50" t="s">
        <v>29</v>
      </c>
      <c r="X2274" s="50" t="s">
        <v>29</v>
      </c>
    </row>
    <row r="2275" spans="1:24" ht="14.1" customHeight="1" x14ac:dyDescent="0.25">
      <c r="A2275" s="50" t="str">
        <f t="shared" si="35"/>
        <v>9200000035-0</v>
      </c>
      <c r="B2275" s="57" t="s">
        <v>29</v>
      </c>
      <c r="C2275" s="50" t="s">
        <v>29</v>
      </c>
      <c r="D2275" s="50" t="s">
        <v>4353</v>
      </c>
      <c r="E2275" s="50" t="s">
        <v>2814</v>
      </c>
      <c r="F2275" s="50" t="s">
        <v>29</v>
      </c>
      <c r="G2275" s="50" t="s">
        <v>29</v>
      </c>
      <c r="H2275" s="50" t="s">
        <v>2904</v>
      </c>
      <c r="I2275" s="58">
        <v>45134</v>
      </c>
      <c r="J2275" s="50" t="s">
        <v>2816</v>
      </c>
      <c r="K2275" s="59">
        <v>20000</v>
      </c>
      <c r="L2275" s="50" t="s">
        <v>37</v>
      </c>
      <c r="M2275" s="51" t="s">
        <v>2747</v>
      </c>
      <c r="N2275" s="50" t="s">
        <v>29</v>
      </c>
      <c r="O2275" s="50" t="s">
        <v>32</v>
      </c>
      <c r="P2275" s="50" t="s">
        <v>32</v>
      </c>
      <c r="Q2275" s="50" t="s">
        <v>4354</v>
      </c>
      <c r="R2275" s="50" t="s">
        <v>29</v>
      </c>
      <c r="S2275" s="50" t="s">
        <v>2770</v>
      </c>
      <c r="T2275" s="50" t="s">
        <v>2371</v>
      </c>
      <c r="U2275" s="50" t="s">
        <v>30</v>
      </c>
      <c r="V2275" s="50" t="str">
        <f>VLOOKUP(A2275,Register!$D$2:$N$1317,11,0)</f>
        <v>Weighbridge Cap. 100 Ton</v>
      </c>
      <c r="W2275" s="50" t="s">
        <v>29</v>
      </c>
      <c r="X2275" s="50" t="s">
        <v>29</v>
      </c>
    </row>
    <row r="2276" spans="1:24" ht="14.1" customHeight="1" x14ac:dyDescent="0.25">
      <c r="A2276" s="50" t="str">
        <f t="shared" si="35"/>
        <v>9200000059-0</v>
      </c>
      <c r="B2276" s="57" t="s">
        <v>29</v>
      </c>
      <c r="C2276" s="50" t="s">
        <v>29</v>
      </c>
      <c r="D2276" s="50" t="s">
        <v>4355</v>
      </c>
      <c r="E2276" s="50" t="s">
        <v>2814</v>
      </c>
      <c r="F2276" s="50" t="s">
        <v>29</v>
      </c>
      <c r="G2276" s="50" t="s">
        <v>29</v>
      </c>
      <c r="H2276" s="50" t="s">
        <v>2904</v>
      </c>
      <c r="I2276" s="58">
        <v>45138</v>
      </c>
      <c r="J2276" s="50" t="s">
        <v>2816</v>
      </c>
      <c r="K2276" s="59">
        <v>11250</v>
      </c>
      <c r="L2276" s="50" t="s">
        <v>37</v>
      </c>
      <c r="M2276" s="51" t="s">
        <v>2747</v>
      </c>
      <c r="N2276" s="50" t="s">
        <v>29</v>
      </c>
      <c r="O2276" s="50" t="s">
        <v>32</v>
      </c>
      <c r="P2276" s="50" t="s">
        <v>32</v>
      </c>
      <c r="Q2276" s="50" t="s">
        <v>3197</v>
      </c>
      <c r="R2276" s="50" t="s">
        <v>29</v>
      </c>
      <c r="S2276" s="50" t="s">
        <v>2770</v>
      </c>
      <c r="T2276" s="50" t="s">
        <v>2415</v>
      </c>
      <c r="U2276" s="50" t="s">
        <v>30</v>
      </c>
      <c r="V2276" s="50" t="str">
        <f>VLOOKUP(A2276,Register!$D$2:$N$1317,11,0)</f>
        <v>CWIP:-VACUUM FILTER STATION</v>
      </c>
      <c r="W2276" s="50" t="s">
        <v>29</v>
      </c>
      <c r="X2276" s="50" t="s">
        <v>29</v>
      </c>
    </row>
    <row r="2277" spans="1:24" ht="14.1" customHeight="1" x14ac:dyDescent="0.25">
      <c r="A2277" s="50" t="str">
        <f t="shared" si="35"/>
        <v>9200000035-0</v>
      </c>
      <c r="B2277" s="57" t="s">
        <v>29</v>
      </c>
      <c r="C2277" s="50" t="s">
        <v>29</v>
      </c>
      <c r="D2277" s="50" t="s">
        <v>4356</v>
      </c>
      <c r="E2277" s="50" t="s">
        <v>2814</v>
      </c>
      <c r="F2277" s="50" t="s">
        <v>29</v>
      </c>
      <c r="G2277" s="50" t="s">
        <v>29</v>
      </c>
      <c r="H2277" s="50" t="s">
        <v>2904</v>
      </c>
      <c r="I2277" s="58">
        <v>45138</v>
      </c>
      <c r="J2277" s="50" t="s">
        <v>2816</v>
      </c>
      <c r="K2277" s="59">
        <v>1627.48</v>
      </c>
      <c r="L2277" s="50" t="s">
        <v>37</v>
      </c>
      <c r="M2277" s="51" t="s">
        <v>2747</v>
      </c>
      <c r="N2277" s="50" t="s">
        <v>29</v>
      </c>
      <c r="O2277" s="50" t="s">
        <v>32</v>
      </c>
      <c r="P2277" s="50" t="s">
        <v>32</v>
      </c>
      <c r="Q2277" s="50" t="s">
        <v>4349</v>
      </c>
      <c r="R2277" s="50" t="s">
        <v>29</v>
      </c>
      <c r="S2277" s="50" t="s">
        <v>2770</v>
      </c>
      <c r="T2277" s="50" t="s">
        <v>2371</v>
      </c>
      <c r="U2277" s="50" t="s">
        <v>30</v>
      </c>
      <c r="V2277" s="50" t="str">
        <f>VLOOKUP(A2277,Register!$D$2:$N$1317,11,0)</f>
        <v>Weighbridge Cap. 100 Ton</v>
      </c>
      <c r="W2277" s="50" t="s">
        <v>29</v>
      </c>
      <c r="X2277" s="50" t="s">
        <v>29</v>
      </c>
    </row>
    <row r="2278" spans="1:24" ht="14.1" customHeight="1" x14ac:dyDescent="0.25">
      <c r="A2278" s="50" t="str">
        <f t="shared" si="35"/>
        <v>9200000035-0</v>
      </c>
      <c r="B2278" s="57" t="s">
        <v>29</v>
      </c>
      <c r="C2278" s="50" t="s">
        <v>29</v>
      </c>
      <c r="D2278" s="50" t="s">
        <v>4357</v>
      </c>
      <c r="E2278" s="50" t="s">
        <v>2814</v>
      </c>
      <c r="F2278" s="50" t="s">
        <v>29</v>
      </c>
      <c r="G2278" s="50" t="s">
        <v>29</v>
      </c>
      <c r="H2278" s="50" t="s">
        <v>2904</v>
      </c>
      <c r="I2278" s="58">
        <v>45138</v>
      </c>
      <c r="J2278" s="50" t="s">
        <v>2816</v>
      </c>
      <c r="K2278" s="59">
        <v>55888.68</v>
      </c>
      <c r="L2278" s="50" t="s">
        <v>37</v>
      </c>
      <c r="M2278" s="51" t="s">
        <v>2747</v>
      </c>
      <c r="N2278" s="50" t="s">
        <v>29</v>
      </c>
      <c r="O2278" s="50" t="s">
        <v>32</v>
      </c>
      <c r="P2278" s="50" t="s">
        <v>32</v>
      </c>
      <c r="Q2278" s="50" t="s">
        <v>3216</v>
      </c>
      <c r="R2278" s="50" t="s">
        <v>29</v>
      </c>
      <c r="S2278" s="50" t="s">
        <v>2770</v>
      </c>
      <c r="T2278" s="50" t="s">
        <v>2371</v>
      </c>
      <c r="U2278" s="50" t="s">
        <v>30</v>
      </c>
      <c r="V2278" s="50" t="str">
        <f>VLOOKUP(A2278,Register!$D$2:$N$1317,11,0)</f>
        <v>Weighbridge Cap. 100 Ton</v>
      </c>
      <c r="W2278" s="50" t="s">
        <v>29</v>
      </c>
      <c r="X2278" s="50" t="s">
        <v>29</v>
      </c>
    </row>
    <row r="2279" spans="1:24" ht="14.1" customHeight="1" x14ac:dyDescent="0.25">
      <c r="A2279" s="50" t="str">
        <f t="shared" si="35"/>
        <v>9200000035-0</v>
      </c>
      <c r="B2279" s="57" t="s">
        <v>29</v>
      </c>
      <c r="C2279" s="50" t="s">
        <v>29</v>
      </c>
      <c r="D2279" s="50" t="s">
        <v>4357</v>
      </c>
      <c r="E2279" s="50" t="s">
        <v>2814</v>
      </c>
      <c r="F2279" s="50" t="s">
        <v>29</v>
      </c>
      <c r="G2279" s="50" t="s">
        <v>29</v>
      </c>
      <c r="H2279" s="50" t="s">
        <v>2904</v>
      </c>
      <c r="I2279" s="58">
        <v>45138</v>
      </c>
      <c r="J2279" s="50" t="s">
        <v>2816</v>
      </c>
      <c r="K2279" s="59">
        <v>19504.57</v>
      </c>
      <c r="L2279" s="50" t="s">
        <v>37</v>
      </c>
      <c r="M2279" s="51" t="s">
        <v>2747</v>
      </c>
      <c r="N2279" s="50" t="s">
        <v>29</v>
      </c>
      <c r="O2279" s="50" t="s">
        <v>32</v>
      </c>
      <c r="P2279" s="50" t="s">
        <v>32</v>
      </c>
      <c r="Q2279" s="50" t="s">
        <v>3216</v>
      </c>
      <c r="R2279" s="50" t="s">
        <v>29</v>
      </c>
      <c r="S2279" s="50" t="s">
        <v>2770</v>
      </c>
      <c r="T2279" s="50" t="s">
        <v>2371</v>
      </c>
      <c r="U2279" s="50" t="s">
        <v>30</v>
      </c>
      <c r="V2279" s="50" t="str">
        <f>VLOOKUP(A2279,Register!$D$2:$N$1317,11,0)</f>
        <v>Weighbridge Cap. 100 Ton</v>
      </c>
      <c r="W2279" s="50" t="s">
        <v>29</v>
      </c>
      <c r="X2279" s="50" t="s">
        <v>29</v>
      </c>
    </row>
    <row r="2280" spans="1:24" ht="14.1" customHeight="1" x14ac:dyDescent="0.25">
      <c r="A2280" s="50" t="str">
        <f t="shared" si="35"/>
        <v>9200000059-0</v>
      </c>
      <c r="B2280" s="57" t="s">
        <v>29</v>
      </c>
      <c r="C2280" s="50" t="s">
        <v>29</v>
      </c>
      <c r="D2280" s="50" t="s">
        <v>4358</v>
      </c>
      <c r="E2280" s="50" t="s">
        <v>2814</v>
      </c>
      <c r="F2280" s="50" t="s">
        <v>29</v>
      </c>
      <c r="G2280" s="50" t="s">
        <v>29</v>
      </c>
      <c r="H2280" s="50" t="s">
        <v>2904</v>
      </c>
      <c r="I2280" s="58">
        <v>45139</v>
      </c>
      <c r="J2280" s="50" t="s">
        <v>2816</v>
      </c>
      <c r="K2280" s="59">
        <v>21200</v>
      </c>
      <c r="L2280" s="50" t="s">
        <v>37</v>
      </c>
      <c r="M2280" s="51" t="s">
        <v>2747</v>
      </c>
      <c r="N2280" s="50" t="s">
        <v>29</v>
      </c>
      <c r="O2280" s="50" t="s">
        <v>32</v>
      </c>
      <c r="P2280" s="50" t="s">
        <v>32</v>
      </c>
      <c r="Q2280" s="50" t="s">
        <v>4335</v>
      </c>
      <c r="R2280" s="50" t="s">
        <v>29</v>
      </c>
      <c r="S2280" s="50" t="s">
        <v>2770</v>
      </c>
      <c r="T2280" s="50" t="s">
        <v>2415</v>
      </c>
      <c r="U2280" s="50" t="s">
        <v>30</v>
      </c>
      <c r="V2280" s="50" t="str">
        <f>VLOOKUP(A2280,Register!$D$2:$N$1317,11,0)</f>
        <v>CWIP:-VACUUM FILTER STATION</v>
      </c>
      <c r="W2280" s="50" t="s">
        <v>29</v>
      </c>
      <c r="X2280" s="50" t="s">
        <v>29</v>
      </c>
    </row>
    <row r="2281" spans="1:24" ht="14.1" customHeight="1" x14ac:dyDescent="0.25">
      <c r="A2281" s="50" t="str">
        <f t="shared" si="35"/>
        <v>9200000059-0</v>
      </c>
      <c r="B2281" s="57" t="s">
        <v>29</v>
      </c>
      <c r="C2281" s="50" t="s">
        <v>29</v>
      </c>
      <c r="D2281" s="50" t="s">
        <v>4358</v>
      </c>
      <c r="E2281" s="50" t="s">
        <v>2814</v>
      </c>
      <c r="F2281" s="50" t="s">
        <v>29</v>
      </c>
      <c r="G2281" s="50" t="s">
        <v>29</v>
      </c>
      <c r="H2281" s="50" t="s">
        <v>2904</v>
      </c>
      <c r="I2281" s="58">
        <v>45139</v>
      </c>
      <c r="J2281" s="50" t="s">
        <v>2816</v>
      </c>
      <c r="K2281" s="59">
        <v>5389.33</v>
      </c>
      <c r="L2281" s="50" t="s">
        <v>37</v>
      </c>
      <c r="M2281" s="51" t="s">
        <v>2747</v>
      </c>
      <c r="N2281" s="50" t="s">
        <v>29</v>
      </c>
      <c r="O2281" s="50" t="s">
        <v>32</v>
      </c>
      <c r="P2281" s="50" t="s">
        <v>32</v>
      </c>
      <c r="Q2281" s="50" t="s">
        <v>4335</v>
      </c>
      <c r="R2281" s="50" t="s">
        <v>29</v>
      </c>
      <c r="S2281" s="50" t="s">
        <v>2770</v>
      </c>
      <c r="T2281" s="50" t="s">
        <v>2415</v>
      </c>
      <c r="U2281" s="50" t="s">
        <v>30</v>
      </c>
      <c r="V2281" s="50" t="str">
        <f>VLOOKUP(A2281,Register!$D$2:$N$1317,11,0)</f>
        <v>CWIP:-VACUUM FILTER STATION</v>
      </c>
      <c r="W2281" s="50" t="s">
        <v>29</v>
      </c>
      <c r="X2281" s="50" t="s">
        <v>29</v>
      </c>
    </row>
    <row r="2282" spans="1:24" ht="14.1" customHeight="1" x14ac:dyDescent="0.25">
      <c r="A2282" s="50" t="str">
        <f t="shared" si="35"/>
        <v>9200000059-0</v>
      </c>
      <c r="B2282" s="57" t="s">
        <v>29</v>
      </c>
      <c r="C2282" s="50" t="s">
        <v>29</v>
      </c>
      <c r="D2282" s="50" t="s">
        <v>4358</v>
      </c>
      <c r="E2282" s="50" t="s">
        <v>2814</v>
      </c>
      <c r="F2282" s="50" t="s">
        <v>29</v>
      </c>
      <c r="G2282" s="50" t="s">
        <v>29</v>
      </c>
      <c r="H2282" s="50" t="s">
        <v>2904</v>
      </c>
      <c r="I2282" s="58">
        <v>45139</v>
      </c>
      <c r="J2282" s="50" t="s">
        <v>2816</v>
      </c>
      <c r="K2282" s="59">
        <v>12596.29</v>
      </c>
      <c r="L2282" s="50" t="s">
        <v>37</v>
      </c>
      <c r="M2282" s="51" t="s">
        <v>2747</v>
      </c>
      <c r="N2282" s="50" t="s">
        <v>29</v>
      </c>
      <c r="O2282" s="50" t="s">
        <v>32</v>
      </c>
      <c r="P2282" s="50" t="s">
        <v>32</v>
      </c>
      <c r="Q2282" s="50" t="s">
        <v>4335</v>
      </c>
      <c r="R2282" s="50" t="s">
        <v>29</v>
      </c>
      <c r="S2282" s="50" t="s">
        <v>2770</v>
      </c>
      <c r="T2282" s="50" t="s">
        <v>2415</v>
      </c>
      <c r="U2282" s="50" t="s">
        <v>30</v>
      </c>
      <c r="V2282" s="50" t="str">
        <f>VLOOKUP(A2282,Register!$D$2:$N$1317,11,0)</f>
        <v>CWIP:-VACUUM FILTER STATION</v>
      </c>
      <c r="W2282" s="50" t="s">
        <v>29</v>
      </c>
      <c r="X2282" s="50" t="s">
        <v>29</v>
      </c>
    </row>
    <row r="2283" spans="1:24" ht="14.1" customHeight="1" x14ac:dyDescent="0.25">
      <c r="A2283" s="50" t="str">
        <f t="shared" si="35"/>
        <v>9200000059-0</v>
      </c>
      <c r="B2283" s="57" t="s">
        <v>29</v>
      </c>
      <c r="C2283" s="50" t="s">
        <v>29</v>
      </c>
      <c r="D2283" s="50" t="s">
        <v>4358</v>
      </c>
      <c r="E2283" s="50" t="s">
        <v>2814</v>
      </c>
      <c r="F2283" s="50" t="s">
        <v>29</v>
      </c>
      <c r="G2283" s="50" t="s">
        <v>29</v>
      </c>
      <c r="H2283" s="50" t="s">
        <v>2904</v>
      </c>
      <c r="I2283" s="58">
        <v>45139</v>
      </c>
      <c r="J2283" s="50" t="s">
        <v>2816</v>
      </c>
      <c r="K2283" s="59">
        <v>25.95</v>
      </c>
      <c r="L2283" s="50" t="s">
        <v>37</v>
      </c>
      <c r="M2283" s="51" t="s">
        <v>2747</v>
      </c>
      <c r="N2283" s="50" t="s">
        <v>29</v>
      </c>
      <c r="O2283" s="50" t="s">
        <v>32</v>
      </c>
      <c r="P2283" s="50" t="s">
        <v>32</v>
      </c>
      <c r="Q2283" s="50" t="s">
        <v>4335</v>
      </c>
      <c r="R2283" s="50" t="s">
        <v>29</v>
      </c>
      <c r="S2283" s="50" t="s">
        <v>2770</v>
      </c>
      <c r="T2283" s="50" t="s">
        <v>2415</v>
      </c>
      <c r="U2283" s="50" t="s">
        <v>30</v>
      </c>
      <c r="V2283" s="50" t="str">
        <f>VLOOKUP(A2283,Register!$D$2:$N$1317,11,0)</f>
        <v>CWIP:-VACUUM FILTER STATION</v>
      </c>
      <c r="W2283" s="50" t="s">
        <v>29</v>
      </c>
      <c r="X2283" s="50" t="s">
        <v>29</v>
      </c>
    </row>
    <row r="2284" spans="1:24" ht="14.1" customHeight="1" x14ac:dyDescent="0.25">
      <c r="A2284" s="50" t="str">
        <f t="shared" si="35"/>
        <v>9200000035-0</v>
      </c>
      <c r="B2284" s="57" t="s">
        <v>29</v>
      </c>
      <c r="C2284" s="50" t="s">
        <v>29</v>
      </c>
      <c r="D2284" s="50" t="s">
        <v>4359</v>
      </c>
      <c r="E2284" s="50" t="s">
        <v>2814</v>
      </c>
      <c r="F2284" s="50" t="s">
        <v>29</v>
      </c>
      <c r="G2284" s="50" t="s">
        <v>29</v>
      </c>
      <c r="H2284" s="50" t="s">
        <v>2904</v>
      </c>
      <c r="I2284" s="58">
        <v>45139</v>
      </c>
      <c r="J2284" s="50" t="s">
        <v>2816</v>
      </c>
      <c r="K2284" s="59">
        <v>12500</v>
      </c>
      <c r="L2284" s="50" t="s">
        <v>37</v>
      </c>
      <c r="M2284" s="51" t="s">
        <v>2747</v>
      </c>
      <c r="N2284" s="50" t="s">
        <v>29</v>
      </c>
      <c r="O2284" s="50" t="s">
        <v>32</v>
      </c>
      <c r="P2284" s="50" t="s">
        <v>32</v>
      </c>
      <c r="Q2284" s="50" t="s">
        <v>4360</v>
      </c>
      <c r="R2284" s="50" t="s">
        <v>29</v>
      </c>
      <c r="S2284" s="50" t="s">
        <v>2770</v>
      </c>
      <c r="T2284" s="50" t="s">
        <v>2371</v>
      </c>
      <c r="U2284" s="50" t="s">
        <v>30</v>
      </c>
      <c r="V2284" s="50" t="str">
        <f>VLOOKUP(A2284,Register!$D$2:$N$1317,11,0)</f>
        <v>Weighbridge Cap. 100 Ton</v>
      </c>
      <c r="W2284" s="50" t="s">
        <v>29</v>
      </c>
      <c r="X2284" s="50" t="s">
        <v>29</v>
      </c>
    </row>
    <row r="2285" spans="1:24" ht="14.1" customHeight="1" x14ac:dyDescent="0.25">
      <c r="A2285" s="50" t="str">
        <f t="shared" si="35"/>
        <v>9200000035-0</v>
      </c>
      <c r="B2285" s="57" t="s">
        <v>29</v>
      </c>
      <c r="C2285" s="50" t="s">
        <v>29</v>
      </c>
      <c r="D2285" s="50" t="s">
        <v>4361</v>
      </c>
      <c r="E2285" s="50" t="s">
        <v>2814</v>
      </c>
      <c r="F2285" s="50" t="s">
        <v>29</v>
      </c>
      <c r="G2285" s="50" t="s">
        <v>29</v>
      </c>
      <c r="H2285" s="50" t="s">
        <v>2904</v>
      </c>
      <c r="I2285" s="58">
        <v>45140</v>
      </c>
      <c r="J2285" s="50" t="s">
        <v>2816</v>
      </c>
      <c r="K2285" s="59">
        <v>17500</v>
      </c>
      <c r="L2285" s="50" t="s">
        <v>37</v>
      </c>
      <c r="M2285" s="51" t="s">
        <v>2747</v>
      </c>
      <c r="N2285" s="50" t="s">
        <v>29</v>
      </c>
      <c r="O2285" s="50" t="s">
        <v>32</v>
      </c>
      <c r="P2285" s="50" t="s">
        <v>32</v>
      </c>
      <c r="Q2285" s="50" t="s">
        <v>4354</v>
      </c>
      <c r="R2285" s="50" t="s">
        <v>29</v>
      </c>
      <c r="S2285" s="50" t="s">
        <v>2770</v>
      </c>
      <c r="T2285" s="50" t="s">
        <v>2371</v>
      </c>
      <c r="U2285" s="50" t="s">
        <v>30</v>
      </c>
      <c r="V2285" s="50" t="str">
        <f>VLOOKUP(A2285,Register!$D$2:$N$1317,11,0)</f>
        <v>Weighbridge Cap. 100 Ton</v>
      </c>
      <c r="W2285" s="50" t="s">
        <v>29</v>
      </c>
      <c r="X2285" s="50" t="s">
        <v>29</v>
      </c>
    </row>
    <row r="2286" spans="1:24" ht="14.1" customHeight="1" x14ac:dyDescent="0.25">
      <c r="A2286" s="50" t="str">
        <f t="shared" si="35"/>
        <v>9200000059-0</v>
      </c>
      <c r="B2286" s="57" t="s">
        <v>29</v>
      </c>
      <c r="C2286" s="50" t="s">
        <v>29</v>
      </c>
      <c r="D2286" s="50" t="s">
        <v>4362</v>
      </c>
      <c r="E2286" s="50" t="s">
        <v>2814</v>
      </c>
      <c r="F2286" s="50" t="s">
        <v>29</v>
      </c>
      <c r="G2286" s="50" t="s">
        <v>29</v>
      </c>
      <c r="H2286" s="50" t="s">
        <v>2904</v>
      </c>
      <c r="I2286" s="58">
        <v>45140</v>
      </c>
      <c r="J2286" s="50" t="s">
        <v>2816</v>
      </c>
      <c r="K2286" s="59">
        <v>8248.17</v>
      </c>
      <c r="L2286" s="50" t="s">
        <v>37</v>
      </c>
      <c r="M2286" s="51" t="s">
        <v>2747</v>
      </c>
      <c r="N2286" s="50" t="s">
        <v>29</v>
      </c>
      <c r="O2286" s="50" t="s">
        <v>32</v>
      </c>
      <c r="P2286" s="50" t="s">
        <v>32</v>
      </c>
      <c r="Q2286" s="50" t="s">
        <v>3197</v>
      </c>
      <c r="R2286" s="50" t="s">
        <v>29</v>
      </c>
      <c r="S2286" s="50" t="s">
        <v>2770</v>
      </c>
      <c r="T2286" s="50" t="s">
        <v>2415</v>
      </c>
      <c r="U2286" s="50" t="s">
        <v>30</v>
      </c>
      <c r="V2286" s="50" t="str">
        <f>VLOOKUP(A2286,Register!$D$2:$N$1317,11,0)</f>
        <v>CWIP:-VACUUM FILTER STATION</v>
      </c>
      <c r="W2286" s="50" t="s">
        <v>29</v>
      </c>
      <c r="X2286" s="50" t="s">
        <v>29</v>
      </c>
    </row>
    <row r="2287" spans="1:24" ht="14.1" customHeight="1" x14ac:dyDescent="0.25">
      <c r="A2287" s="50" t="str">
        <f t="shared" si="35"/>
        <v>9200000059-0</v>
      </c>
      <c r="B2287" s="57" t="s">
        <v>29</v>
      </c>
      <c r="C2287" s="50" t="s">
        <v>29</v>
      </c>
      <c r="D2287" s="50" t="s">
        <v>4362</v>
      </c>
      <c r="E2287" s="50" t="s">
        <v>2814</v>
      </c>
      <c r="F2287" s="50" t="s">
        <v>29</v>
      </c>
      <c r="G2287" s="50" t="s">
        <v>29</v>
      </c>
      <c r="H2287" s="50" t="s">
        <v>2904</v>
      </c>
      <c r="I2287" s="58">
        <v>45140</v>
      </c>
      <c r="J2287" s="50" t="s">
        <v>2816</v>
      </c>
      <c r="K2287" s="59">
        <v>4360.53</v>
      </c>
      <c r="L2287" s="50" t="s">
        <v>37</v>
      </c>
      <c r="M2287" s="51" t="s">
        <v>2747</v>
      </c>
      <c r="N2287" s="50" t="s">
        <v>29</v>
      </c>
      <c r="O2287" s="50" t="s">
        <v>32</v>
      </c>
      <c r="P2287" s="50" t="s">
        <v>32</v>
      </c>
      <c r="Q2287" s="50" t="s">
        <v>3197</v>
      </c>
      <c r="R2287" s="50" t="s">
        <v>29</v>
      </c>
      <c r="S2287" s="50" t="s">
        <v>2770</v>
      </c>
      <c r="T2287" s="50" t="s">
        <v>2415</v>
      </c>
      <c r="U2287" s="50" t="s">
        <v>30</v>
      </c>
      <c r="V2287" s="50" t="str">
        <f>VLOOKUP(A2287,Register!$D$2:$N$1317,11,0)</f>
        <v>CWIP:-VACUUM FILTER STATION</v>
      </c>
      <c r="W2287" s="50" t="s">
        <v>29</v>
      </c>
      <c r="X2287" s="50" t="s">
        <v>29</v>
      </c>
    </row>
    <row r="2288" spans="1:24" ht="14.1" customHeight="1" x14ac:dyDescent="0.25">
      <c r="A2288" s="50" t="str">
        <f t="shared" si="35"/>
        <v>9200000035-0</v>
      </c>
      <c r="B2288" s="57" t="s">
        <v>29</v>
      </c>
      <c r="C2288" s="50" t="s">
        <v>29</v>
      </c>
      <c r="D2288" s="50" t="s">
        <v>4363</v>
      </c>
      <c r="E2288" s="50" t="s">
        <v>2814</v>
      </c>
      <c r="F2288" s="50" t="s">
        <v>29</v>
      </c>
      <c r="G2288" s="50" t="s">
        <v>29</v>
      </c>
      <c r="H2288" s="50" t="s">
        <v>2904</v>
      </c>
      <c r="I2288" s="58">
        <v>45141</v>
      </c>
      <c r="J2288" s="50" t="s">
        <v>2816</v>
      </c>
      <c r="K2288" s="59">
        <v>10000</v>
      </c>
      <c r="L2288" s="50" t="s">
        <v>37</v>
      </c>
      <c r="M2288" s="51" t="s">
        <v>2747</v>
      </c>
      <c r="N2288" s="50" t="s">
        <v>29</v>
      </c>
      <c r="O2288" s="50" t="s">
        <v>32</v>
      </c>
      <c r="P2288" s="50" t="s">
        <v>32</v>
      </c>
      <c r="Q2288" s="50" t="s">
        <v>4349</v>
      </c>
      <c r="R2288" s="50" t="s">
        <v>29</v>
      </c>
      <c r="S2288" s="50" t="s">
        <v>2770</v>
      </c>
      <c r="T2288" s="50" t="s">
        <v>2371</v>
      </c>
      <c r="U2288" s="50" t="s">
        <v>30</v>
      </c>
      <c r="V2288" s="50" t="str">
        <f>VLOOKUP(A2288,Register!$D$2:$N$1317,11,0)</f>
        <v>Weighbridge Cap. 100 Ton</v>
      </c>
      <c r="W2288" s="50" t="s">
        <v>29</v>
      </c>
      <c r="X2288" s="50" t="s">
        <v>29</v>
      </c>
    </row>
    <row r="2289" spans="1:24" ht="14.1" customHeight="1" x14ac:dyDescent="0.25">
      <c r="A2289" s="50" t="str">
        <f t="shared" si="35"/>
        <v>9200000041-0</v>
      </c>
      <c r="B2289" s="57" t="s">
        <v>29</v>
      </c>
      <c r="C2289" s="50" t="s">
        <v>29</v>
      </c>
      <c r="D2289" s="50" t="s">
        <v>4364</v>
      </c>
      <c r="E2289" s="50" t="s">
        <v>2814</v>
      </c>
      <c r="F2289" s="50" t="s">
        <v>29</v>
      </c>
      <c r="G2289" s="50" t="s">
        <v>29</v>
      </c>
      <c r="H2289" s="50" t="s">
        <v>2904</v>
      </c>
      <c r="I2289" s="58">
        <v>45142</v>
      </c>
      <c r="J2289" s="50" t="s">
        <v>2816</v>
      </c>
      <c r="K2289" s="59">
        <v>4500</v>
      </c>
      <c r="L2289" s="50" t="s">
        <v>37</v>
      </c>
      <c r="M2289" s="51" t="s">
        <v>2747</v>
      </c>
      <c r="N2289" s="50" t="s">
        <v>29</v>
      </c>
      <c r="O2289" s="50" t="s">
        <v>32</v>
      </c>
      <c r="P2289" s="50" t="s">
        <v>32</v>
      </c>
      <c r="Q2289" s="50" t="s">
        <v>4365</v>
      </c>
      <c r="R2289" s="50" t="s">
        <v>29</v>
      </c>
      <c r="S2289" s="50" t="s">
        <v>2770</v>
      </c>
      <c r="T2289" s="50" t="s">
        <v>2383</v>
      </c>
      <c r="U2289" s="50" t="s">
        <v>30</v>
      </c>
      <c r="V2289" s="50" t="str">
        <f>VLOOKUP(A2289,Register!$D$2:$N$1317,11,0)</f>
        <v>CWIP - CURTAIN CONDENSER &amp; AIR EJECTOR</v>
      </c>
      <c r="W2289" s="50" t="s">
        <v>29</v>
      </c>
      <c r="X2289" s="50" t="s">
        <v>29</v>
      </c>
    </row>
    <row r="2290" spans="1:24" ht="14.1" customHeight="1" x14ac:dyDescent="0.25">
      <c r="A2290" s="50" t="str">
        <f t="shared" si="35"/>
        <v>9200000035-0</v>
      </c>
      <c r="B2290" s="57" t="s">
        <v>29</v>
      </c>
      <c r="C2290" s="50" t="s">
        <v>29</v>
      </c>
      <c r="D2290" s="50" t="s">
        <v>4366</v>
      </c>
      <c r="E2290" s="50" t="s">
        <v>2814</v>
      </c>
      <c r="F2290" s="50" t="s">
        <v>29</v>
      </c>
      <c r="G2290" s="50" t="s">
        <v>29</v>
      </c>
      <c r="H2290" s="50" t="s">
        <v>2904</v>
      </c>
      <c r="I2290" s="58">
        <v>45143</v>
      </c>
      <c r="J2290" s="50" t="s">
        <v>2816</v>
      </c>
      <c r="K2290" s="59">
        <v>12500</v>
      </c>
      <c r="L2290" s="50" t="s">
        <v>37</v>
      </c>
      <c r="M2290" s="51" t="s">
        <v>2747</v>
      </c>
      <c r="N2290" s="50" t="s">
        <v>29</v>
      </c>
      <c r="O2290" s="50" t="s">
        <v>32</v>
      </c>
      <c r="P2290" s="50" t="s">
        <v>32</v>
      </c>
      <c r="Q2290" s="50" t="s">
        <v>4349</v>
      </c>
      <c r="R2290" s="50" t="s">
        <v>29</v>
      </c>
      <c r="S2290" s="50" t="s">
        <v>2770</v>
      </c>
      <c r="T2290" s="50" t="s">
        <v>2371</v>
      </c>
      <c r="U2290" s="50" t="s">
        <v>30</v>
      </c>
      <c r="V2290" s="50" t="str">
        <f>VLOOKUP(A2290,Register!$D$2:$N$1317,11,0)</f>
        <v>Weighbridge Cap. 100 Ton</v>
      </c>
      <c r="W2290" s="50" t="s">
        <v>29</v>
      </c>
      <c r="X2290" s="50" t="s">
        <v>29</v>
      </c>
    </row>
    <row r="2291" spans="1:24" ht="14.1" customHeight="1" x14ac:dyDescent="0.25">
      <c r="A2291" s="50" t="str">
        <f t="shared" si="35"/>
        <v>9200000041-0</v>
      </c>
      <c r="B2291" s="57" t="s">
        <v>29</v>
      </c>
      <c r="C2291" s="50" t="s">
        <v>29</v>
      </c>
      <c r="D2291" s="50" t="s">
        <v>4367</v>
      </c>
      <c r="E2291" s="50" t="s">
        <v>2814</v>
      </c>
      <c r="F2291" s="50" t="s">
        <v>29</v>
      </c>
      <c r="G2291" s="50" t="s">
        <v>29</v>
      </c>
      <c r="H2291" s="50" t="s">
        <v>2904</v>
      </c>
      <c r="I2291" s="58">
        <v>45143</v>
      </c>
      <c r="J2291" s="50" t="s">
        <v>2816</v>
      </c>
      <c r="K2291" s="59">
        <v>22140</v>
      </c>
      <c r="L2291" s="50" t="s">
        <v>37</v>
      </c>
      <c r="M2291" s="51" t="s">
        <v>2747</v>
      </c>
      <c r="N2291" s="50" t="s">
        <v>29</v>
      </c>
      <c r="O2291" s="50" t="s">
        <v>32</v>
      </c>
      <c r="P2291" s="50" t="s">
        <v>32</v>
      </c>
      <c r="Q2291" s="50" t="s">
        <v>4365</v>
      </c>
      <c r="R2291" s="50" t="s">
        <v>29</v>
      </c>
      <c r="S2291" s="50" t="s">
        <v>2770</v>
      </c>
      <c r="T2291" s="50" t="s">
        <v>2383</v>
      </c>
      <c r="U2291" s="50" t="s">
        <v>30</v>
      </c>
      <c r="V2291" s="50" t="str">
        <f>VLOOKUP(A2291,Register!$D$2:$N$1317,11,0)</f>
        <v>CWIP - CURTAIN CONDENSER &amp; AIR EJECTOR</v>
      </c>
      <c r="W2291" s="50" t="s">
        <v>29</v>
      </c>
      <c r="X2291" s="50" t="s">
        <v>29</v>
      </c>
    </row>
    <row r="2292" spans="1:24" ht="14.1" customHeight="1" x14ac:dyDescent="0.25">
      <c r="A2292" s="50" t="str">
        <f t="shared" si="35"/>
        <v>9200000059-0</v>
      </c>
      <c r="B2292" s="57" t="s">
        <v>29</v>
      </c>
      <c r="C2292" s="50" t="s">
        <v>29</v>
      </c>
      <c r="D2292" s="50" t="s">
        <v>4368</v>
      </c>
      <c r="E2292" s="50" t="s">
        <v>2814</v>
      </c>
      <c r="F2292" s="50" t="s">
        <v>29</v>
      </c>
      <c r="G2292" s="50" t="s">
        <v>29</v>
      </c>
      <c r="H2292" s="50" t="s">
        <v>2904</v>
      </c>
      <c r="I2292" s="58">
        <v>45144</v>
      </c>
      <c r="J2292" s="50" t="s">
        <v>2816</v>
      </c>
      <c r="K2292" s="59">
        <v>5000</v>
      </c>
      <c r="L2292" s="50" t="s">
        <v>37</v>
      </c>
      <c r="M2292" s="51" t="s">
        <v>2747</v>
      </c>
      <c r="N2292" s="50" t="s">
        <v>29</v>
      </c>
      <c r="O2292" s="50" t="s">
        <v>32</v>
      </c>
      <c r="P2292" s="50" t="s">
        <v>32</v>
      </c>
      <c r="Q2292" s="50" t="s">
        <v>4369</v>
      </c>
      <c r="R2292" s="50" t="s">
        <v>29</v>
      </c>
      <c r="S2292" s="50" t="s">
        <v>2770</v>
      </c>
      <c r="T2292" s="50" t="s">
        <v>2415</v>
      </c>
      <c r="U2292" s="50" t="s">
        <v>30</v>
      </c>
      <c r="V2292" s="50" t="str">
        <f>VLOOKUP(A2292,Register!$D$2:$N$1317,11,0)</f>
        <v>CWIP:-VACUUM FILTER STATION</v>
      </c>
      <c r="W2292" s="50" t="s">
        <v>29</v>
      </c>
      <c r="X2292" s="50" t="s">
        <v>29</v>
      </c>
    </row>
    <row r="2293" spans="1:24" ht="14.1" customHeight="1" x14ac:dyDescent="0.25">
      <c r="A2293" s="50" t="str">
        <f t="shared" si="35"/>
        <v>9200000059-0</v>
      </c>
      <c r="B2293" s="57" t="s">
        <v>29</v>
      </c>
      <c r="C2293" s="50" t="s">
        <v>29</v>
      </c>
      <c r="D2293" s="50" t="s">
        <v>4370</v>
      </c>
      <c r="E2293" s="50" t="s">
        <v>2814</v>
      </c>
      <c r="F2293" s="50" t="s">
        <v>29</v>
      </c>
      <c r="G2293" s="50" t="s">
        <v>29</v>
      </c>
      <c r="H2293" s="50" t="s">
        <v>2904</v>
      </c>
      <c r="I2293" s="58">
        <v>45145</v>
      </c>
      <c r="J2293" s="50" t="s">
        <v>2816</v>
      </c>
      <c r="K2293" s="59">
        <v>10000</v>
      </c>
      <c r="L2293" s="50" t="s">
        <v>37</v>
      </c>
      <c r="M2293" s="51" t="s">
        <v>2747</v>
      </c>
      <c r="N2293" s="50" t="s">
        <v>29</v>
      </c>
      <c r="O2293" s="50" t="s">
        <v>32</v>
      </c>
      <c r="P2293" s="50" t="s">
        <v>32</v>
      </c>
      <c r="Q2293" s="50" t="s">
        <v>4371</v>
      </c>
      <c r="R2293" s="50" t="s">
        <v>29</v>
      </c>
      <c r="S2293" s="50" t="s">
        <v>2770</v>
      </c>
      <c r="T2293" s="50" t="s">
        <v>2415</v>
      </c>
      <c r="U2293" s="50" t="s">
        <v>30</v>
      </c>
      <c r="V2293" s="50" t="str">
        <f>VLOOKUP(A2293,Register!$D$2:$N$1317,11,0)</f>
        <v>CWIP:-VACUUM FILTER STATION</v>
      </c>
      <c r="W2293" s="50" t="s">
        <v>29</v>
      </c>
      <c r="X2293" s="50" t="s">
        <v>29</v>
      </c>
    </row>
    <row r="2294" spans="1:24" ht="14.1" customHeight="1" x14ac:dyDescent="0.25">
      <c r="A2294" s="50" t="str">
        <f t="shared" si="35"/>
        <v>9200000058-0</v>
      </c>
      <c r="B2294" s="57" t="s">
        <v>29</v>
      </c>
      <c r="C2294" s="50" t="s">
        <v>29</v>
      </c>
      <c r="D2294" s="50" t="s">
        <v>4372</v>
      </c>
      <c r="E2294" s="50" t="s">
        <v>2814</v>
      </c>
      <c r="F2294" s="50" t="s">
        <v>29</v>
      </c>
      <c r="G2294" s="50" t="s">
        <v>29</v>
      </c>
      <c r="H2294" s="50" t="s">
        <v>2904</v>
      </c>
      <c r="I2294" s="58">
        <v>45146</v>
      </c>
      <c r="J2294" s="50" t="s">
        <v>2816</v>
      </c>
      <c r="K2294" s="59">
        <v>30900</v>
      </c>
      <c r="L2294" s="50" t="s">
        <v>37</v>
      </c>
      <c r="M2294" s="51" t="s">
        <v>2747</v>
      </c>
      <c r="N2294" s="50" t="s">
        <v>29</v>
      </c>
      <c r="O2294" s="50" t="s">
        <v>32</v>
      </c>
      <c r="P2294" s="50" t="s">
        <v>32</v>
      </c>
      <c r="Q2294" s="50" t="s">
        <v>4373</v>
      </c>
      <c r="R2294" s="50" t="s">
        <v>29</v>
      </c>
      <c r="S2294" s="50" t="s">
        <v>2770</v>
      </c>
      <c r="T2294" s="50" t="s">
        <v>2412</v>
      </c>
      <c r="U2294" s="50" t="s">
        <v>30</v>
      </c>
      <c r="V2294" s="50" t="str">
        <f>VLOOKUP(A2294,Register!$D$2:$N$1317,11,0)</f>
        <v>CWIP-MILK OF LIME</v>
      </c>
      <c r="W2294" s="50" t="s">
        <v>29</v>
      </c>
      <c r="X2294" s="50" t="s">
        <v>29</v>
      </c>
    </row>
    <row r="2295" spans="1:24" ht="14.1" customHeight="1" x14ac:dyDescent="0.25">
      <c r="A2295" s="50" t="str">
        <f t="shared" si="35"/>
        <v>9200000058-0</v>
      </c>
      <c r="B2295" s="57" t="s">
        <v>29</v>
      </c>
      <c r="C2295" s="50" t="s">
        <v>29</v>
      </c>
      <c r="D2295" s="50" t="s">
        <v>4372</v>
      </c>
      <c r="E2295" s="50" t="s">
        <v>2814</v>
      </c>
      <c r="F2295" s="50" t="s">
        <v>29</v>
      </c>
      <c r="G2295" s="50" t="s">
        <v>29</v>
      </c>
      <c r="H2295" s="50" t="s">
        <v>2904</v>
      </c>
      <c r="I2295" s="58">
        <v>45146</v>
      </c>
      <c r="J2295" s="50" t="s">
        <v>2816</v>
      </c>
      <c r="K2295" s="59">
        <v>307100.07</v>
      </c>
      <c r="L2295" s="50" t="s">
        <v>37</v>
      </c>
      <c r="M2295" s="51" t="s">
        <v>2747</v>
      </c>
      <c r="N2295" s="50" t="s">
        <v>29</v>
      </c>
      <c r="O2295" s="50" t="s">
        <v>32</v>
      </c>
      <c r="P2295" s="50" t="s">
        <v>32</v>
      </c>
      <c r="Q2295" s="50" t="s">
        <v>4373</v>
      </c>
      <c r="R2295" s="50" t="s">
        <v>29</v>
      </c>
      <c r="S2295" s="50" t="s">
        <v>2770</v>
      </c>
      <c r="T2295" s="50" t="s">
        <v>2412</v>
      </c>
      <c r="U2295" s="50" t="s">
        <v>30</v>
      </c>
      <c r="V2295" s="50" t="str">
        <f>VLOOKUP(A2295,Register!$D$2:$N$1317,11,0)</f>
        <v>CWIP-MILK OF LIME</v>
      </c>
      <c r="W2295" s="50" t="s">
        <v>29</v>
      </c>
      <c r="X2295" s="50" t="s">
        <v>29</v>
      </c>
    </row>
    <row r="2296" spans="1:24" ht="14.1" customHeight="1" x14ac:dyDescent="0.25">
      <c r="A2296" s="50" t="str">
        <f t="shared" si="35"/>
        <v>9200000059-0</v>
      </c>
      <c r="B2296" s="57" t="s">
        <v>29</v>
      </c>
      <c r="C2296" s="50" t="s">
        <v>29</v>
      </c>
      <c r="D2296" s="50" t="s">
        <v>4374</v>
      </c>
      <c r="E2296" s="50" t="s">
        <v>2814</v>
      </c>
      <c r="F2296" s="50" t="s">
        <v>29</v>
      </c>
      <c r="G2296" s="50" t="s">
        <v>29</v>
      </c>
      <c r="H2296" s="50" t="s">
        <v>2904</v>
      </c>
      <c r="I2296" s="58">
        <v>45146</v>
      </c>
      <c r="J2296" s="50" t="s">
        <v>2816</v>
      </c>
      <c r="K2296" s="59">
        <v>21200</v>
      </c>
      <c r="L2296" s="50" t="s">
        <v>37</v>
      </c>
      <c r="M2296" s="51" t="s">
        <v>2747</v>
      </c>
      <c r="N2296" s="50" t="s">
        <v>29</v>
      </c>
      <c r="O2296" s="50" t="s">
        <v>32</v>
      </c>
      <c r="P2296" s="50" t="s">
        <v>32</v>
      </c>
      <c r="Q2296" s="50" t="s">
        <v>4335</v>
      </c>
      <c r="R2296" s="50" t="s">
        <v>29</v>
      </c>
      <c r="S2296" s="50" t="s">
        <v>2770</v>
      </c>
      <c r="T2296" s="50" t="s">
        <v>2415</v>
      </c>
      <c r="U2296" s="50" t="s">
        <v>30</v>
      </c>
      <c r="V2296" s="50" t="str">
        <f>VLOOKUP(A2296,Register!$D$2:$N$1317,11,0)</f>
        <v>CWIP:-VACUUM FILTER STATION</v>
      </c>
      <c r="W2296" s="50" t="s">
        <v>29</v>
      </c>
      <c r="X2296" s="50" t="s">
        <v>29</v>
      </c>
    </row>
    <row r="2297" spans="1:24" ht="14.1" customHeight="1" x14ac:dyDescent="0.25">
      <c r="A2297" s="50" t="str">
        <f t="shared" si="35"/>
        <v>9200000059-0</v>
      </c>
      <c r="B2297" s="57" t="s">
        <v>29</v>
      </c>
      <c r="C2297" s="50" t="s">
        <v>29</v>
      </c>
      <c r="D2297" s="50" t="s">
        <v>4374</v>
      </c>
      <c r="E2297" s="50" t="s">
        <v>2814</v>
      </c>
      <c r="F2297" s="50" t="s">
        <v>29</v>
      </c>
      <c r="G2297" s="50" t="s">
        <v>29</v>
      </c>
      <c r="H2297" s="50" t="s">
        <v>2904</v>
      </c>
      <c r="I2297" s="58">
        <v>45146</v>
      </c>
      <c r="J2297" s="50" t="s">
        <v>2816</v>
      </c>
      <c r="K2297" s="59">
        <v>2694.67</v>
      </c>
      <c r="L2297" s="50" t="s">
        <v>37</v>
      </c>
      <c r="M2297" s="51" t="s">
        <v>2747</v>
      </c>
      <c r="N2297" s="50" t="s">
        <v>29</v>
      </c>
      <c r="O2297" s="50" t="s">
        <v>32</v>
      </c>
      <c r="P2297" s="50" t="s">
        <v>32</v>
      </c>
      <c r="Q2297" s="50" t="s">
        <v>4335</v>
      </c>
      <c r="R2297" s="50" t="s">
        <v>29</v>
      </c>
      <c r="S2297" s="50" t="s">
        <v>2770</v>
      </c>
      <c r="T2297" s="50" t="s">
        <v>2415</v>
      </c>
      <c r="U2297" s="50" t="s">
        <v>30</v>
      </c>
      <c r="V2297" s="50" t="str">
        <f>VLOOKUP(A2297,Register!$D$2:$N$1317,11,0)</f>
        <v>CWIP:-VACUUM FILTER STATION</v>
      </c>
      <c r="W2297" s="50" t="s">
        <v>29</v>
      </c>
      <c r="X2297" s="50" t="s">
        <v>29</v>
      </c>
    </row>
    <row r="2298" spans="1:24" ht="14.1" customHeight="1" x14ac:dyDescent="0.25">
      <c r="A2298" s="50" t="str">
        <f t="shared" si="35"/>
        <v>9200000059-0</v>
      </c>
      <c r="B2298" s="57" t="s">
        <v>29</v>
      </c>
      <c r="C2298" s="50" t="s">
        <v>29</v>
      </c>
      <c r="D2298" s="50" t="s">
        <v>4374</v>
      </c>
      <c r="E2298" s="50" t="s">
        <v>2814</v>
      </c>
      <c r="F2298" s="50" t="s">
        <v>29</v>
      </c>
      <c r="G2298" s="50" t="s">
        <v>29</v>
      </c>
      <c r="H2298" s="50" t="s">
        <v>2904</v>
      </c>
      <c r="I2298" s="58">
        <v>45146</v>
      </c>
      <c r="J2298" s="50" t="s">
        <v>2816</v>
      </c>
      <c r="K2298" s="59">
        <v>25.95</v>
      </c>
      <c r="L2298" s="50" t="s">
        <v>37</v>
      </c>
      <c r="M2298" s="51" t="s">
        <v>2747</v>
      </c>
      <c r="N2298" s="50" t="s">
        <v>29</v>
      </c>
      <c r="O2298" s="50" t="s">
        <v>32</v>
      </c>
      <c r="P2298" s="50" t="s">
        <v>32</v>
      </c>
      <c r="Q2298" s="50" t="s">
        <v>4335</v>
      </c>
      <c r="R2298" s="50" t="s">
        <v>29</v>
      </c>
      <c r="S2298" s="50" t="s">
        <v>2770</v>
      </c>
      <c r="T2298" s="50" t="s">
        <v>2415</v>
      </c>
      <c r="U2298" s="50" t="s">
        <v>30</v>
      </c>
      <c r="V2298" s="50" t="str">
        <f>VLOOKUP(A2298,Register!$D$2:$N$1317,11,0)</f>
        <v>CWIP:-VACUUM FILTER STATION</v>
      </c>
      <c r="W2298" s="50" t="s">
        <v>29</v>
      </c>
      <c r="X2298" s="50" t="s">
        <v>29</v>
      </c>
    </row>
    <row r="2299" spans="1:24" ht="14.1" customHeight="1" x14ac:dyDescent="0.25">
      <c r="A2299" s="50" t="str">
        <f t="shared" si="35"/>
        <v>9200000041-0</v>
      </c>
      <c r="B2299" s="57" t="s">
        <v>29</v>
      </c>
      <c r="C2299" s="50" t="s">
        <v>29</v>
      </c>
      <c r="D2299" s="50" t="s">
        <v>4375</v>
      </c>
      <c r="E2299" s="50" t="s">
        <v>2814</v>
      </c>
      <c r="F2299" s="50" t="s">
        <v>29</v>
      </c>
      <c r="G2299" s="50" t="s">
        <v>29</v>
      </c>
      <c r="H2299" s="50" t="s">
        <v>2904</v>
      </c>
      <c r="I2299" s="58">
        <v>45147</v>
      </c>
      <c r="J2299" s="50" t="s">
        <v>2816</v>
      </c>
      <c r="K2299" s="59">
        <v>92000</v>
      </c>
      <c r="L2299" s="50" t="s">
        <v>37</v>
      </c>
      <c r="M2299" s="51" t="s">
        <v>2747</v>
      </c>
      <c r="N2299" s="50" t="s">
        <v>29</v>
      </c>
      <c r="O2299" s="50" t="s">
        <v>32</v>
      </c>
      <c r="P2299" s="50" t="s">
        <v>32</v>
      </c>
      <c r="Q2299" s="50" t="s">
        <v>4185</v>
      </c>
      <c r="R2299" s="50" t="s">
        <v>29</v>
      </c>
      <c r="S2299" s="50" t="s">
        <v>2770</v>
      </c>
      <c r="T2299" s="50" t="s">
        <v>2383</v>
      </c>
      <c r="U2299" s="50" t="s">
        <v>30</v>
      </c>
      <c r="V2299" s="50" t="str">
        <f>VLOOKUP(A2299,Register!$D$2:$N$1317,11,0)</f>
        <v>CWIP - CURTAIN CONDENSER &amp; AIR EJECTOR</v>
      </c>
      <c r="W2299" s="50" t="s">
        <v>29</v>
      </c>
      <c r="X2299" s="50" t="s">
        <v>29</v>
      </c>
    </row>
    <row r="2300" spans="1:24" ht="14.1" customHeight="1" x14ac:dyDescent="0.25">
      <c r="A2300" s="50" t="str">
        <f t="shared" si="35"/>
        <v>9200000058-0</v>
      </c>
      <c r="B2300" s="57" t="s">
        <v>29</v>
      </c>
      <c r="C2300" s="50" t="s">
        <v>29</v>
      </c>
      <c r="D2300" s="50" t="s">
        <v>4376</v>
      </c>
      <c r="E2300" s="50" t="s">
        <v>2814</v>
      </c>
      <c r="F2300" s="50" t="s">
        <v>29</v>
      </c>
      <c r="G2300" s="50" t="s">
        <v>29</v>
      </c>
      <c r="H2300" s="50" t="s">
        <v>2904</v>
      </c>
      <c r="I2300" s="58">
        <v>45147</v>
      </c>
      <c r="J2300" s="50" t="s">
        <v>2816</v>
      </c>
      <c r="K2300" s="59">
        <v>22866</v>
      </c>
      <c r="L2300" s="50" t="s">
        <v>37</v>
      </c>
      <c r="M2300" s="51" t="s">
        <v>2747</v>
      </c>
      <c r="N2300" s="50" t="s">
        <v>29</v>
      </c>
      <c r="O2300" s="50" t="s">
        <v>32</v>
      </c>
      <c r="P2300" s="50" t="s">
        <v>32</v>
      </c>
      <c r="Q2300" s="50" t="s">
        <v>4377</v>
      </c>
      <c r="R2300" s="50" t="s">
        <v>29</v>
      </c>
      <c r="S2300" s="50" t="s">
        <v>2770</v>
      </c>
      <c r="T2300" s="50" t="s">
        <v>2412</v>
      </c>
      <c r="U2300" s="50" t="s">
        <v>30</v>
      </c>
      <c r="V2300" s="50" t="str">
        <f>VLOOKUP(A2300,Register!$D$2:$N$1317,11,0)</f>
        <v>CWIP-MILK OF LIME</v>
      </c>
      <c r="W2300" s="50" t="s">
        <v>29</v>
      </c>
      <c r="X2300" s="50" t="s">
        <v>29</v>
      </c>
    </row>
    <row r="2301" spans="1:24" ht="14.1" customHeight="1" x14ac:dyDescent="0.25">
      <c r="A2301" s="50" t="str">
        <f t="shared" si="35"/>
        <v>9200000059-0</v>
      </c>
      <c r="B2301" s="57" t="s">
        <v>29</v>
      </c>
      <c r="C2301" s="50" t="s">
        <v>29</v>
      </c>
      <c r="D2301" s="50" t="s">
        <v>4378</v>
      </c>
      <c r="E2301" s="50" t="s">
        <v>2814</v>
      </c>
      <c r="F2301" s="50" t="s">
        <v>29</v>
      </c>
      <c r="G2301" s="50" t="s">
        <v>29</v>
      </c>
      <c r="H2301" s="50" t="s">
        <v>2904</v>
      </c>
      <c r="I2301" s="58">
        <v>45148</v>
      </c>
      <c r="J2301" s="50" t="s">
        <v>2816</v>
      </c>
      <c r="K2301" s="59">
        <v>6250</v>
      </c>
      <c r="L2301" s="50" t="s">
        <v>37</v>
      </c>
      <c r="M2301" s="51" t="s">
        <v>2747</v>
      </c>
      <c r="N2301" s="50" t="s">
        <v>29</v>
      </c>
      <c r="O2301" s="50" t="s">
        <v>32</v>
      </c>
      <c r="P2301" s="50" t="s">
        <v>32</v>
      </c>
      <c r="Q2301" s="50" t="s">
        <v>4349</v>
      </c>
      <c r="R2301" s="50" t="s">
        <v>29</v>
      </c>
      <c r="S2301" s="50" t="s">
        <v>2770</v>
      </c>
      <c r="T2301" s="50" t="s">
        <v>2415</v>
      </c>
      <c r="U2301" s="50" t="s">
        <v>30</v>
      </c>
      <c r="V2301" s="50" t="str">
        <f>VLOOKUP(A2301,Register!$D$2:$N$1317,11,0)</f>
        <v>CWIP:-VACUUM FILTER STATION</v>
      </c>
      <c r="W2301" s="50" t="s">
        <v>29</v>
      </c>
      <c r="X2301" s="50" t="s">
        <v>29</v>
      </c>
    </row>
    <row r="2302" spans="1:24" ht="14.1" customHeight="1" x14ac:dyDescent="0.25">
      <c r="A2302" s="50" t="str">
        <f t="shared" si="35"/>
        <v>9200000058-0</v>
      </c>
      <c r="B2302" s="57" t="s">
        <v>29</v>
      </c>
      <c r="C2302" s="50" t="s">
        <v>29</v>
      </c>
      <c r="D2302" s="50" t="s">
        <v>4379</v>
      </c>
      <c r="E2302" s="50" t="s">
        <v>2814</v>
      </c>
      <c r="F2302" s="50" t="s">
        <v>29</v>
      </c>
      <c r="G2302" s="50" t="s">
        <v>29</v>
      </c>
      <c r="H2302" s="50" t="s">
        <v>2904</v>
      </c>
      <c r="I2302" s="58">
        <v>45148</v>
      </c>
      <c r="J2302" s="50" t="s">
        <v>2816</v>
      </c>
      <c r="K2302" s="59">
        <v>155040</v>
      </c>
      <c r="L2302" s="50" t="s">
        <v>37</v>
      </c>
      <c r="M2302" s="51" t="s">
        <v>2747</v>
      </c>
      <c r="N2302" s="50" t="s">
        <v>29</v>
      </c>
      <c r="O2302" s="50" t="s">
        <v>32</v>
      </c>
      <c r="P2302" s="50" t="s">
        <v>32</v>
      </c>
      <c r="Q2302" s="50" t="s">
        <v>4380</v>
      </c>
      <c r="R2302" s="50" t="s">
        <v>29</v>
      </c>
      <c r="S2302" s="50" t="s">
        <v>2770</v>
      </c>
      <c r="T2302" s="50" t="s">
        <v>2412</v>
      </c>
      <c r="U2302" s="50" t="s">
        <v>30</v>
      </c>
      <c r="V2302" s="50" t="str">
        <f>VLOOKUP(A2302,Register!$D$2:$N$1317,11,0)</f>
        <v>CWIP-MILK OF LIME</v>
      </c>
      <c r="W2302" s="50" t="s">
        <v>29</v>
      </c>
      <c r="X2302" s="50" t="s">
        <v>29</v>
      </c>
    </row>
    <row r="2303" spans="1:24" ht="14.1" customHeight="1" x14ac:dyDescent="0.25">
      <c r="A2303" s="50" t="str">
        <f t="shared" si="35"/>
        <v>9200000058-0</v>
      </c>
      <c r="B2303" s="57" t="s">
        <v>29</v>
      </c>
      <c r="C2303" s="50" t="s">
        <v>29</v>
      </c>
      <c r="D2303" s="50" t="s">
        <v>4381</v>
      </c>
      <c r="E2303" s="50" t="s">
        <v>2814</v>
      </c>
      <c r="F2303" s="50" t="s">
        <v>29</v>
      </c>
      <c r="G2303" s="50" t="s">
        <v>29</v>
      </c>
      <c r="H2303" s="50" t="s">
        <v>2904</v>
      </c>
      <c r="I2303" s="58">
        <v>45148</v>
      </c>
      <c r="J2303" s="50" t="s">
        <v>2816</v>
      </c>
      <c r="K2303" s="59">
        <v>190.32</v>
      </c>
      <c r="L2303" s="50" t="s">
        <v>37</v>
      </c>
      <c r="M2303" s="51" t="s">
        <v>2747</v>
      </c>
      <c r="N2303" s="50" t="s">
        <v>29</v>
      </c>
      <c r="O2303" s="50" t="s">
        <v>32</v>
      </c>
      <c r="P2303" s="50" t="s">
        <v>32</v>
      </c>
      <c r="Q2303" s="50" t="s">
        <v>4382</v>
      </c>
      <c r="R2303" s="50" t="s">
        <v>29</v>
      </c>
      <c r="S2303" s="50" t="s">
        <v>2770</v>
      </c>
      <c r="T2303" s="50" t="s">
        <v>2412</v>
      </c>
      <c r="U2303" s="50" t="s">
        <v>30</v>
      </c>
      <c r="V2303" s="50" t="str">
        <f>VLOOKUP(A2303,Register!$D$2:$N$1317,11,0)</f>
        <v>CWIP-MILK OF LIME</v>
      </c>
      <c r="W2303" s="50" t="s">
        <v>29</v>
      </c>
      <c r="X2303" s="50" t="s">
        <v>29</v>
      </c>
    </row>
    <row r="2304" spans="1:24" ht="14.1" customHeight="1" x14ac:dyDescent="0.25">
      <c r="A2304" s="50" t="str">
        <f t="shared" si="35"/>
        <v>9200000058-0</v>
      </c>
      <c r="B2304" s="57" t="s">
        <v>29</v>
      </c>
      <c r="C2304" s="50" t="s">
        <v>29</v>
      </c>
      <c r="D2304" s="50" t="s">
        <v>4383</v>
      </c>
      <c r="E2304" s="50" t="s">
        <v>2814</v>
      </c>
      <c r="F2304" s="50" t="s">
        <v>29</v>
      </c>
      <c r="G2304" s="50" t="s">
        <v>29</v>
      </c>
      <c r="H2304" s="50" t="s">
        <v>2904</v>
      </c>
      <c r="I2304" s="58">
        <v>45148</v>
      </c>
      <c r="J2304" s="50" t="s">
        <v>2816</v>
      </c>
      <c r="K2304" s="59">
        <v>88.06</v>
      </c>
      <c r="L2304" s="50" t="s">
        <v>37</v>
      </c>
      <c r="M2304" s="51" t="s">
        <v>2747</v>
      </c>
      <c r="N2304" s="50" t="s">
        <v>29</v>
      </c>
      <c r="O2304" s="50" t="s">
        <v>32</v>
      </c>
      <c r="P2304" s="50" t="s">
        <v>32</v>
      </c>
      <c r="Q2304" s="50" t="s">
        <v>4329</v>
      </c>
      <c r="R2304" s="50" t="s">
        <v>29</v>
      </c>
      <c r="S2304" s="50" t="s">
        <v>2770</v>
      </c>
      <c r="T2304" s="50" t="s">
        <v>2412</v>
      </c>
      <c r="U2304" s="50" t="s">
        <v>30</v>
      </c>
      <c r="V2304" s="50" t="str">
        <f>VLOOKUP(A2304,Register!$D$2:$N$1317,11,0)</f>
        <v>CWIP-MILK OF LIME</v>
      </c>
      <c r="W2304" s="50" t="s">
        <v>29</v>
      </c>
      <c r="X2304" s="50" t="s">
        <v>29</v>
      </c>
    </row>
    <row r="2305" spans="1:24" ht="14.1" customHeight="1" x14ac:dyDescent="0.25">
      <c r="A2305" s="50" t="str">
        <f t="shared" si="35"/>
        <v>9200000058-0</v>
      </c>
      <c r="B2305" s="57" t="s">
        <v>29</v>
      </c>
      <c r="C2305" s="50" t="s">
        <v>29</v>
      </c>
      <c r="D2305" s="50" t="s">
        <v>4384</v>
      </c>
      <c r="E2305" s="50" t="s">
        <v>2814</v>
      </c>
      <c r="F2305" s="50" t="s">
        <v>29</v>
      </c>
      <c r="G2305" s="50" t="s">
        <v>29</v>
      </c>
      <c r="H2305" s="50" t="s">
        <v>2904</v>
      </c>
      <c r="I2305" s="58">
        <v>45148</v>
      </c>
      <c r="J2305" s="50" t="s">
        <v>2816</v>
      </c>
      <c r="K2305" s="59">
        <v>79920</v>
      </c>
      <c r="L2305" s="50" t="s">
        <v>37</v>
      </c>
      <c r="M2305" s="51" t="s">
        <v>2747</v>
      </c>
      <c r="N2305" s="50" t="s">
        <v>29</v>
      </c>
      <c r="O2305" s="50" t="s">
        <v>32</v>
      </c>
      <c r="P2305" s="50" t="s">
        <v>32</v>
      </c>
      <c r="Q2305" s="50" t="s">
        <v>2937</v>
      </c>
      <c r="R2305" s="50" t="s">
        <v>29</v>
      </c>
      <c r="S2305" s="50" t="s">
        <v>2770</v>
      </c>
      <c r="T2305" s="50" t="s">
        <v>2412</v>
      </c>
      <c r="U2305" s="50" t="s">
        <v>30</v>
      </c>
      <c r="V2305" s="50" t="str">
        <f>VLOOKUP(A2305,Register!$D$2:$N$1317,11,0)</f>
        <v>CWIP-MILK OF LIME</v>
      </c>
      <c r="W2305" s="50" t="s">
        <v>29</v>
      </c>
      <c r="X2305" s="50" t="s">
        <v>29</v>
      </c>
    </row>
    <row r="2306" spans="1:24" ht="14.1" customHeight="1" x14ac:dyDescent="0.25">
      <c r="A2306" s="50" t="str">
        <f t="shared" si="35"/>
        <v>9200000058-0</v>
      </c>
      <c r="B2306" s="57" t="s">
        <v>29</v>
      </c>
      <c r="C2306" s="50" t="s">
        <v>29</v>
      </c>
      <c r="D2306" s="50" t="s">
        <v>4385</v>
      </c>
      <c r="E2306" s="50" t="s">
        <v>2814</v>
      </c>
      <c r="F2306" s="50" t="s">
        <v>29</v>
      </c>
      <c r="G2306" s="50" t="s">
        <v>29</v>
      </c>
      <c r="H2306" s="50" t="s">
        <v>2904</v>
      </c>
      <c r="I2306" s="58">
        <v>45149</v>
      </c>
      <c r="J2306" s="50" t="s">
        <v>2816</v>
      </c>
      <c r="K2306" s="59">
        <v>65235</v>
      </c>
      <c r="L2306" s="50" t="s">
        <v>37</v>
      </c>
      <c r="M2306" s="51" t="s">
        <v>2747</v>
      </c>
      <c r="N2306" s="50" t="s">
        <v>29</v>
      </c>
      <c r="O2306" s="50" t="s">
        <v>32</v>
      </c>
      <c r="P2306" s="50" t="s">
        <v>32</v>
      </c>
      <c r="Q2306" s="50" t="s">
        <v>4382</v>
      </c>
      <c r="R2306" s="50" t="s">
        <v>29</v>
      </c>
      <c r="S2306" s="50" t="s">
        <v>2770</v>
      </c>
      <c r="T2306" s="50" t="s">
        <v>2412</v>
      </c>
      <c r="U2306" s="50" t="s">
        <v>30</v>
      </c>
      <c r="V2306" s="50" t="str">
        <f>VLOOKUP(A2306,Register!$D$2:$N$1317,11,0)</f>
        <v>CWIP-MILK OF LIME</v>
      </c>
      <c r="W2306" s="50" t="s">
        <v>29</v>
      </c>
      <c r="X2306" s="50" t="s">
        <v>29</v>
      </c>
    </row>
    <row r="2307" spans="1:24" ht="14.1" customHeight="1" x14ac:dyDescent="0.25">
      <c r="A2307" s="50" t="str">
        <f t="shared" ref="A2307:A2370" si="36">CONCATENATE(T2307,"-",U2307)</f>
        <v>9200000058-0</v>
      </c>
      <c r="B2307" s="57" t="s">
        <v>29</v>
      </c>
      <c r="C2307" s="50" t="s">
        <v>29</v>
      </c>
      <c r="D2307" s="50" t="s">
        <v>4385</v>
      </c>
      <c r="E2307" s="50" t="s">
        <v>2814</v>
      </c>
      <c r="F2307" s="50" t="s">
        <v>29</v>
      </c>
      <c r="G2307" s="50" t="s">
        <v>29</v>
      </c>
      <c r="H2307" s="50" t="s">
        <v>2904</v>
      </c>
      <c r="I2307" s="58">
        <v>45149</v>
      </c>
      <c r="J2307" s="50" t="s">
        <v>2816</v>
      </c>
      <c r="K2307" s="59">
        <v>19633.330000000002</v>
      </c>
      <c r="L2307" s="50" t="s">
        <v>37</v>
      </c>
      <c r="M2307" s="51" t="s">
        <v>2747</v>
      </c>
      <c r="N2307" s="50" t="s">
        <v>29</v>
      </c>
      <c r="O2307" s="50" t="s">
        <v>32</v>
      </c>
      <c r="P2307" s="50" t="s">
        <v>32</v>
      </c>
      <c r="Q2307" s="50" t="s">
        <v>4329</v>
      </c>
      <c r="R2307" s="50" t="s">
        <v>29</v>
      </c>
      <c r="S2307" s="50" t="s">
        <v>2770</v>
      </c>
      <c r="T2307" s="50" t="s">
        <v>2412</v>
      </c>
      <c r="U2307" s="50" t="s">
        <v>30</v>
      </c>
      <c r="V2307" s="50" t="str">
        <f>VLOOKUP(A2307,Register!$D$2:$N$1317,11,0)</f>
        <v>CWIP-MILK OF LIME</v>
      </c>
      <c r="W2307" s="50" t="s">
        <v>29</v>
      </c>
      <c r="X2307" s="50" t="s">
        <v>29</v>
      </c>
    </row>
    <row r="2308" spans="1:24" ht="14.1" customHeight="1" x14ac:dyDescent="0.25">
      <c r="A2308" s="50" t="str">
        <f t="shared" si="36"/>
        <v>9200000058-0</v>
      </c>
      <c r="B2308" s="57" t="s">
        <v>29</v>
      </c>
      <c r="C2308" s="50" t="s">
        <v>29</v>
      </c>
      <c r="D2308" s="50" t="s">
        <v>4386</v>
      </c>
      <c r="E2308" s="50" t="s">
        <v>2814</v>
      </c>
      <c r="F2308" s="50" t="s">
        <v>29</v>
      </c>
      <c r="G2308" s="50" t="s">
        <v>29</v>
      </c>
      <c r="H2308" s="50" t="s">
        <v>2904</v>
      </c>
      <c r="I2308" s="58">
        <v>45149</v>
      </c>
      <c r="J2308" s="50" t="s">
        <v>2816</v>
      </c>
      <c r="K2308" s="59">
        <v>8437.4500000000007</v>
      </c>
      <c r="L2308" s="50" t="s">
        <v>37</v>
      </c>
      <c r="M2308" s="51" t="s">
        <v>2747</v>
      </c>
      <c r="N2308" s="50" t="s">
        <v>29</v>
      </c>
      <c r="O2308" s="50" t="s">
        <v>32</v>
      </c>
      <c r="P2308" s="50" t="s">
        <v>32</v>
      </c>
      <c r="Q2308" s="50" t="s">
        <v>4380</v>
      </c>
      <c r="R2308" s="50" t="s">
        <v>29</v>
      </c>
      <c r="S2308" s="50" t="s">
        <v>2770</v>
      </c>
      <c r="T2308" s="50" t="s">
        <v>2412</v>
      </c>
      <c r="U2308" s="50" t="s">
        <v>30</v>
      </c>
      <c r="V2308" s="50" t="str">
        <f>VLOOKUP(A2308,Register!$D$2:$N$1317,11,0)</f>
        <v>CWIP-MILK OF LIME</v>
      </c>
      <c r="W2308" s="50" t="s">
        <v>29</v>
      </c>
      <c r="X2308" s="50" t="s">
        <v>29</v>
      </c>
    </row>
    <row r="2309" spans="1:24" ht="14.1" customHeight="1" x14ac:dyDescent="0.25">
      <c r="A2309" s="50" t="str">
        <f t="shared" si="36"/>
        <v>9200000058-0</v>
      </c>
      <c r="B2309" s="57" t="s">
        <v>29</v>
      </c>
      <c r="C2309" s="50" t="s">
        <v>29</v>
      </c>
      <c r="D2309" s="50" t="s">
        <v>4387</v>
      </c>
      <c r="E2309" s="50" t="s">
        <v>2814</v>
      </c>
      <c r="F2309" s="50" t="s">
        <v>29</v>
      </c>
      <c r="G2309" s="50" t="s">
        <v>29</v>
      </c>
      <c r="H2309" s="50" t="s">
        <v>2904</v>
      </c>
      <c r="I2309" s="58">
        <v>45150</v>
      </c>
      <c r="J2309" s="50" t="s">
        <v>2816</v>
      </c>
      <c r="K2309" s="59">
        <v>251.98</v>
      </c>
      <c r="L2309" s="50" t="s">
        <v>37</v>
      </c>
      <c r="M2309" s="51" t="s">
        <v>2747</v>
      </c>
      <c r="N2309" s="50" t="s">
        <v>29</v>
      </c>
      <c r="O2309" s="50" t="s">
        <v>32</v>
      </c>
      <c r="P2309" s="50" t="s">
        <v>32</v>
      </c>
      <c r="Q2309" s="50" t="s">
        <v>4329</v>
      </c>
      <c r="R2309" s="50" t="s">
        <v>29</v>
      </c>
      <c r="S2309" s="50" t="s">
        <v>2770</v>
      </c>
      <c r="T2309" s="50" t="s">
        <v>2412</v>
      </c>
      <c r="U2309" s="50" t="s">
        <v>30</v>
      </c>
      <c r="V2309" s="50" t="str">
        <f>VLOOKUP(A2309,Register!$D$2:$N$1317,11,0)</f>
        <v>CWIP-MILK OF LIME</v>
      </c>
      <c r="W2309" s="50" t="s">
        <v>29</v>
      </c>
      <c r="X2309" s="50" t="s">
        <v>29</v>
      </c>
    </row>
    <row r="2310" spans="1:24" ht="14.1" customHeight="1" x14ac:dyDescent="0.25">
      <c r="A2310" s="50" t="str">
        <f t="shared" si="36"/>
        <v>9200000058-0</v>
      </c>
      <c r="B2310" s="57" t="s">
        <v>29</v>
      </c>
      <c r="C2310" s="50" t="s">
        <v>29</v>
      </c>
      <c r="D2310" s="50" t="s">
        <v>4387</v>
      </c>
      <c r="E2310" s="50" t="s">
        <v>2814</v>
      </c>
      <c r="F2310" s="50" t="s">
        <v>29</v>
      </c>
      <c r="G2310" s="50" t="s">
        <v>29</v>
      </c>
      <c r="H2310" s="50" t="s">
        <v>2904</v>
      </c>
      <c r="I2310" s="58">
        <v>45150</v>
      </c>
      <c r="J2310" s="50" t="s">
        <v>2816</v>
      </c>
      <c r="K2310" s="59">
        <v>88.06</v>
      </c>
      <c r="L2310" s="50" t="s">
        <v>37</v>
      </c>
      <c r="M2310" s="51" t="s">
        <v>2747</v>
      </c>
      <c r="N2310" s="50" t="s">
        <v>29</v>
      </c>
      <c r="O2310" s="50" t="s">
        <v>32</v>
      </c>
      <c r="P2310" s="50" t="s">
        <v>32</v>
      </c>
      <c r="Q2310" s="50" t="s">
        <v>4329</v>
      </c>
      <c r="R2310" s="50" t="s">
        <v>29</v>
      </c>
      <c r="S2310" s="50" t="s">
        <v>2770</v>
      </c>
      <c r="T2310" s="50" t="s">
        <v>2412</v>
      </c>
      <c r="U2310" s="50" t="s">
        <v>30</v>
      </c>
      <c r="V2310" s="50" t="str">
        <f>VLOOKUP(A2310,Register!$D$2:$N$1317,11,0)</f>
        <v>CWIP-MILK OF LIME</v>
      </c>
      <c r="W2310" s="50" t="s">
        <v>29</v>
      </c>
      <c r="X2310" s="50" t="s">
        <v>29</v>
      </c>
    </row>
    <row r="2311" spans="1:24" ht="14.1" customHeight="1" x14ac:dyDescent="0.25">
      <c r="A2311" s="50" t="str">
        <f t="shared" si="36"/>
        <v>9200000058-0</v>
      </c>
      <c r="B2311" s="57" t="s">
        <v>29</v>
      </c>
      <c r="C2311" s="50" t="s">
        <v>29</v>
      </c>
      <c r="D2311" s="50" t="s">
        <v>4387</v>
      </c>
      <c r="E2311" s="50" t="s">
        <v>2814</v>
      </c>
      <c r="F2311" s="50" t="s">
        <v>29</v>
      </c>
      <c r="G2311" s="50" t="s">
        <v>29</v>
      </c>
      <c r="H2311" s="50" t="s">
        <v>2904</v>
      </c>
      <c r="I2311" s="58">
        <v>45150</v>
      </c>
      <c r="J2311" s="50" t="s">
        <v>2816</v>
      </c>
      <c r="K2311" s="59">
        <v>33.71</v>
      </c>
      <c r="L2311" s="50" t="s">
        <v>37</v>
      </c>
      <c r="M2311" s="51" t="s">
        <v>2747</v>
      </c>
      <c r="N2311" s="50" t="s">
        <v>29</v>
      </c>
      <c r="O2311" s="50" t="s">
        <v>32</v>
      </c>
      <c r="P2311" s="50" t="s">
        <v>32</v>
      </c>
      <c r="Q2311" s="50" t="s">
        <v>4329</v>
      </c>
      <c r="R2311" s="50" t="s">
        <v>29</v>
      </c>
      <c r="S2311" s="50" t="s">
        <v>2770</v>
      </c>
      <c r="T2311" s="50" t="s">
        <v>2412</v>
      </c>
      <c r="U2311" s="50" t="s">
        <v>30</v>
      </c>
      <c r="V2311" s="50" t="str">
        <f>VLOOKUP(A2311,Register!$D$2:$N$1317,11,0)</f>
        <v>CWIP-MILK OF LIME</v>
      </c>
      <c r="W2311" s="50" t="s">
        <v>29</v>
      </c>
      <c r="X2311" s="50" t="s">
        <v>29</v>
      </c>
    </row>
    <row r="2312" spans="1:24" ht="14.1" customHeight="1" x14ac:dyDescent="0.25">
      <c r="A2312" s="50" t="str">
        <f t="shared" si="36"/>
        <v>9200000058-0</v>
      </c>
      <c r="B2312" s="57" t="s">
        <v>29</v>
      </c>
      <c r="C2312" s="50" t="s">
        <v>29</v>
      </c>
      <c r="D2312" s="50" t="s">
        <v>4387</v>
      </c>
      <c r="E2312" s="50" t="s">
        <v>2814</v>
      </c>
      <c r="F2312" s="50" t="s">
        <v>29</v>
      </c>
      <c r="G2312" s="50" t="s">
        <v>29</v>
      </c>
      <c r="H2312" s="50" t="s">
        <v>2904</v>
      </c>
      <c r="I2312" s="58">
        <v>45150</v>
      </c>
      <c r="J2312" s="50" t="s">
        <v>2816</v>
      </c>
      <c r="K2312" s="59">
        <v>3574.99</v>
      </c>
      <c r="L2312" s="50" t="s">
        <v>37</v>
      </c>
      <c r="M2312" s="51" t="s">
        <v>2747</v>
      </c>
      <c r="N2312" s="50" t="s">
        <v>29</v>
      </c>
      <c r="O2312" s="50" t="s">
        <v>32</v>
      </c>
      <c r="P2312" s="50" t="s">
        <v>32</v>
      </c>
      <c r="Q2312" s="50" t="s">
        <v>4329</v>
      </c>
      <c r="R2312" s="50" t="s">
        <v>29</v>
      </c>
      <c r="S2312" s="50" t="s">
        <v>2770</v>
      </c>
      <c r="T2312" s="50" t="s">
        <v>2412</v>
      </c>
      <c r="U2312" s="50" t="s">
        <v>30</v>
      </c>
      <c r="V2312" s="50" t="str">
        <f>VLOOKUP(A2312,Register!$D$2:$N$1317,11,0)</f>
        <v>CWIP-MILK OF LIME</v>
      </c>
      <c r="W2312" s="50" t="s">
        <v>29</v>
      </c>
      <c r="X2312" s="50" t="s">
        <v>29</v>
      </c>
    </row>
    <row r="2313" spans="1:24" ht="14.1" customHeight="1" x14ac:dyDescent="0.25">
      <c r="A2313" s="50" t="str">
        <f t="shared" si="36"/>
        <v>9200000058-0</v>
      </c>
      <c r="B2313" s="57" t="s">
        <v>29</v>
      </c>
      <c r="C2313" s="50" t="s">
        <v>29</v>
      </c>
      <c r="D2313" s="50" t="s">
        <v>4388</v>
      </c>
      <c r="E2313" s="50" t="s">
        <v>2814</v>
      </c>
      <c r="F2313" s="50" t="s">
        <v>29</v>
      </c>
      <c r="G2313" s="50" t="s">
        <v>29</v>
      </c>
      <c r="H2313" s="50" t="s">
        <v>2904</v>
      </c>
      <c r="I2313" s="58">
        <v>45150</v>
      </c>
      <c r="J2313" s="50" t="s">
        <v>2816</v>
      </c>
      <c r="K2313" s="59">
        <v>3574.99</v>
      </c>
      <c r="L2313" s="50" t="s">
        <v>37</v>
      </c>
      <c r="M2313" s="51" t="s">
        <v>2747</v>
      </c>
      <c r="N2313" s="50" t="s">
        <v>29</v>
      </c>
      <c r="O2313" s="50" t="s">
        <v>32</v>
      </c>
      <c r="P2313" s="50" t="s">
        <v>32</v>
      </c>
      <c r="Q2313" s="50" t="s">
        <v>4329</v>
      </c>
      <c r="R2313" s="50" t="s">
        <v>29</v>
      </c>
      <c r="S2313" s="50" t="s">
        <v>2770</v>
      </c>
      <c r="T2313" s="50" t="s">
        <v>2412</v>
      </c>
      <c r="U2313" s="50" t="s">
        <v>30</v>
      </c>
      <c r="V2313" s="50" t="str">
        <f>VLOOKUP(A2313,Register!$D$2:$N$1317,11,0)</f>
        <v>CWIP-MILK OF LIME</v>
      </c>
      <c r="W2313" s="50" t="s">
        <v>29</v>
      </c>
      <c r="X2313" s="50" t="s">
        <v>29</v>
      </c>
    </row>
    <row r="2314" spans="1:24" ht="14.1" customHeight="1" x14ac:dyDescent="0.25">
      <c r="A2314" s="50" t="str">
        <f t="shared" si="36"/>
        <v>9200000058-0</v>
      </c>
      <c r="B2314" s="57" t="s">
        <v>29</v>
      </c>
      <c r="C2314" s="50" t="s">
        <v>29</v>
      </c>
      <c r="D2314" s="50" t="s">
        <v>4388</v>
      </c>
      <c r="E2314" s="50" t="s">
        <v>2814</v>
      </c>
      <c r="F2314" s="50" t="s">
        <v>29</v>
      </c>
      <c r="G2314" s="50" t="s">
        <v>29</v>
      </c>
      <c r="H2314" s="50" t="s">
        <v>2904</v>
      </c>
      <c r="I2314" s="58">
        <v>45150</v>
      </c>
      <c r="J2314" s="50" t="s">
        <v>2816</v>
      </c>
      <c r="K2314" s="59">
        <v>456</v>
      </c>
      <c r="L2314" s="50" t="s">
        <v>37</v>
      </c>
      <c r="M2314" s="51" t="s">
        <v>2747</v>
      </c>
      <c r="N2314" s="50" t="s">
        <v>29</v>
      </c>
      <c r="O2314" s="50" t="s">
        <v>32</v>
      </c>
      <c r="P2314" s="50" t="s">
        <v>32</v>
      </c>
      <c r="Q2314" s="50" t="s">
        <v>4329</v>
      </c>
      <c r="R2314" s="50" t="s">
        <v>29</v>
      </c>
      <c r="S2314" s="50" t="s">
        <v>2770</v>
      </c>
      <c r="T2314" s="50" t="s">
        <v>2412</v>
      </c>
      <c r="U2314" s="50" t="s">
        <v>30</v>
      </c>
      <c r="V2314" s="50" t="str">
        <f>VLOOKUP(A2314,Register!$D$2:$N$1317,11,0)</f>
        <v>CWIP-MILK OF LIME</v>
      </c>
      <c r="W2314" s="50" t="s">
        <v>29</v>
      </c>
      <c r="X2314" s="50" t="s">
        <v>29</v>
      </c>
    </row>
    <row r="2315" spans="1:24" ht="14.1" customHeight="1" x14ac:dyDescent="0.25">
      <c r="A2315" s="50" t="str">
        <f t="shared" si="36"/>
        <v>9200000058-0</v>
      </c>
      <c r="B2315" s="57" t="s">
        <v>29</v>
      </c>
      <c r="C2315" s="50" t="s">
        <v>29</v>
      </c>
      <c r="D2315" s="50" t="s">
        <v>4388</v>
      </c>
      <c r="E2315" s="50" t="s">
        <v>2814</v>
      </c>
      <c r="F2315" s="50" t="s">
        <v>29</v>
      </c>
      <c r="G2315" s="50" t="s">
        <v>29</v>
      </c>
      <c r="H2315" s="50" t="s">
        <v>2904</v>
      </c>
      <c r="I2315" s="58">
        <v>45150</v>
      </c>
      <c r="J2315" s="50" t="s">
        <v>2816</v>
      </c>
      <c r="K2315" s="59">
        <v>244.92</v>
      </c>
      <c r="L2315" s="50" t="s">
        <v>37</v>
      </c>
      <c r="M2315" s="51" t="s">
        <v>2747</v>
      </c>
      <c r="N2315" s="50" t="s">
        <v>29</v>
      </c>
      <c r="O2315" s="50" t="s">
        <v>32</v>
      </c>
      <c r="P2315" s="50" t="s">
        <v>32</v>
      </c>
      <c r="Q2315" s="50" t="s">
        <v>4329</v>
      </c>
      <c r="R2315" s="50" t="s">
        <v>29</v>
      </c>
      <c r="S2315" s="50" t="s">
        <v>2770</v>
      </c>
      <c r="T2315" s="50" t="s">
        <v>2412</v>
      </c>
      <c r="U2315" s="50" t="s">
        <v>30</v>
      </c>
      <c r="V2315" s="50" t="str">
        <f>VLOOKUP(A2315,Register!$D$2:$N$1317,11,0)</f>
        <v>CWIP-MILK OF LIME</v>
      </c>
      <c r="W2315" s="50" t="s">
        <v>29</v>
      </c>
      <c r="X2315" s="50" t="s">
        <v>29</v>
      </c>
    </row>
    <row r="2316" spans="1:24" ht="14.1" customHeight="1" x14ac:dyDescent="0.25">
      <c r="A2316" s="50" t="str">
        <f t="shared" si="36"/>
        <v>9200000058-0</v>
      </c>
      <c r="B2316" s="57" t="s">
        <v>29</v>
      </c>
      <c r="C2316" s="50" t="s">
        <v>29</v>
      </c>
      <c r="D2316" s="50" t="s">
        <v>4388</v>
      </c>
      <c r="E2316" s="50" t="s">
        <v>2814</v>
      </c>
      <c r="F2316" s="50" t="s">
        <v>29</v>
      </c>
      <c r="G2316" s="50" t="s">
        <v>29</v>
      </c>
      <c r="H2316" s="50" t="s">
        <v>2904</v>
      </c>
      <c r="I2316" s="58">
        <v>45150</v>
      </c>
      <c r="J2316" s="50" t="s">
        <v>2816</v>
      </c>
      <c r="K2316" s="59">
        <v>90.4</v>
      </c>
      <c r="L2316" s="50" t="s">
        <v>37</v>
      </c>
      <c r="M2316" s="51" t="s">
        <v>2747</v>
      </c>
      <c r="N2316" s="50" t="s">
        <v>29</v>
      </c>
      <c r="O2316" s="50" t="s">
        <v>32</v>
      </c>
      <c r="P2316" s="50" t="s">
        <v>32</v>
      </c>
      <c r="Q2316" s="50" t="s">
        <v>4329</v>
      </c>
      <c r="R2316" s="50" t="s">
        <v>29</v>
      </c>
      <c r="S2316" s="50" t="s">
        <v>2770</v>
      </c>
      <c r="T2316" s="50" t="s">
        <v>2412</v>
      </c>
      <c r="U2316" s="50" t="s">
        <v>30</v>
      </c>
      <c r="V2316" s="50" t="str">
        <f>VLOOKUP(A2316,Register!$D$2:$N$1317,11,0)</f>
        <v>CWIP-MILK OF LIME</v>
      </c>
      <c r="W2316" s="50" t="s">
        <v>29</v>
      </c>
      <c r="X2316" s="50" t="s">
        <v>29</v>
      </c>
    </row>
    <row r="2317" spans="1:24" ht="14.1" customHeight="1" x14ac:dyDescent="0.25">
      <c r="A2317" s="50" t="str">
        <f t="shared" si="36"/>
        <v>9200000058-0</v>
      </c>
      <c r="B2317" s="57" t="s">
        <v>29</v>
      </c>
      <c r="C2317" s="50" t="s">
        <v>29</v>
      </c>
      <c r="D2317" s="50" t="s">
        <v>4388</v>
      </c>
      <c r="E2317" s="50" t="s">
        <v>2814</v>
      </c>
      <c r="F2317" s="50" t="s">
        <v>29</v>
      </c>
      <c r="G2317" s="50" t="s">
        <v>29</v>
      </c>
      <c r="H2317" s="50" t="s">
        <v>2904</v>
      </c>
      <c r="I2317" s="58">
        <v>45150</v>
      </c>
      <c r="J2317" s="50" t="s">
        <v>2816</v>
      </c>
      <c r="K2317" s="59">
        <v>251.98</v>
      </c>
      <c r="L2317" s="50" t="s">
        <v>37</v>
      </c>
      <c r="M2317" s="51" t="s">
        <v>2747</v>
      </c>
      <c r="N2317" s="50" t="s">
        <v>29</v>
      </c>
      <c r="O2317" s="50" t="s">
        <v>32</v>
      </c>
      <c r="P2317" s="50" t="s">
        <v>32</v>
      </c>
      <c r="Q2317" s="50" t="s">
        <v>4329</v>
      </c>
      <c r="R2317" s="50" t="s">
        <v>29</v>
      </c>
      <c r="S2317" s="50" t="s">
        <v>2770</v>
      </c>
      <c r="T2317" s="50" t="s">
        <v>2412</v>
      </c>
      <c r="U2317" s="50" t="s">
        <v>30</v>
      </c>
      <c r="V2317" s="50" t="str">
        <f>VLOOKUP(A2317,Register!$D$2:$N$1317,11,0)</f>
        <v>CWIP-MILK OF LIME</v>
      </c>
      <c r="W2317" s="50" t="s">
        <v>29</v>
      </c>
      <c r="X2317" s="50" t="s">
        <v>29</v>
      </c>
    </row>
    <row r="2318" spans="1:24" ht="14.1" customHeight="1" x14ac:dyDescent="0.25">
      <c r="A2318" s="50" t="str">
        <f t="shared" si="36"/>
        <v>9200000058-0</v>
      </c>
      <c r="B2318" s="57" t="s">
        <v>29</v>
      </c>
      <c r="C2318" s="50" t="s">
        <v>29</v>
      </c>
      <c r="D2318" s="50" t="s">
        <v>4388</v>
      </c>
      <c r="E2318" s="50" t="s">
        <v>2814</v>
      </c>
      <c r="F2318" s="50" t="s">
        <v>29</v>
      </c>
      <c r="G2318" s="50" t="s">
        <v>29</v>
      </c>
      <c r="H2318" s="50" t="s">
        <v>2904</v>
      </c>
      <c r="I2318" s="58">
        <v>45150</v>
      </c>
      <c r="J2318" s="50" t="s">
        <v>2816</v>
      </c>
      <c r="K2318" s="59">
        <v>132.1</v>
      </c>
      <c r="L2318" s="50" t="s">
        <v>37</v>
      </c>
      <c r="M2318" s="51" t="s">
        <v>2747</v>
      </c>
      <c r="N2318" s="50" t="s">
        <v>29</v>
      </c>
      <c r="O2318" s="50" t="s">
        <v>32</v>
      </c>
      <c r="P2318" s="50" t="s">
        <v>32</v>
      </c>
      <c r="Q2318" s="50" t="s">
        <v>4329</v>
      </c>
      <c r="R2318" s="50" t="s">
        <v>29</v>
      </c>
      <c r="S2318" s="50" t="s">
        <v>2770</v>
      </c>
      <c r="T2318" s="50" t="s">
        <v>2412</v>
      </c>
      <c r="U2318" s="50" t="s">
        <v>30</v>
      </c>
      <c r="V2318" s="50" t="str">
        <f>VLOOKUP(A2318,Register!$D$2:$N$1317,11,0)</f>
        <v>CWIP-MILK OF LIME</v>
      </c>
      <c r="W2318" s="50" t="s">
        <v>29</v>
      </c>
      <c r="X2318" s="50" t="s">
        <v>29</v>
      </c>
    </row>
    <row r="2319" spans="1:24" ht="14.1" customHeight="1" x14ac:dyDescent="0.25">
      <c r="A2319" s="50" t="str">
        <f t="shared" si="36"/>
        <v>9200000058-0</v>
      </c>
      <c r="B2319" s="57" t="s">
        <v>29</v>
      </c>
      <c r="C2319" s="50" t="s">
        <v>29</v>
      </c>
      <c r="D2319" s="50" t="s">
        <v>4388</v>
      </c>
      <c r="E2319" s="50" t="s">
        <v>2814</v>
      </c>
      <c r="F2319" s="50" t="s">
        <v>29</v>
      </c>
      <c r="G2319" s="50" t="s">
        <v>29</v>
      </c>
      <c r="H2319" s="50" t="s">
        <v>2904</v>
      </c>
      <c r="I2319" s="58">
        <v>45150</v>
      </c>
      <c r="J2319" s="50" t="s">
        <v>2816</v>
      </c>
      <c r="K2319" s="59">
        <v>33.71</v>
      </c>
      <c r="L2319" s="50" t="s">
        <v>37</v>
      </c>
      <c r="M2319" s="51" t="s">
        <v>2747</v>
      </c>
      <c r="N2319" s="50" t="s">
        <v>29</v>
      </c>
      <c r="O2319" s="50" t="s">
        <v>32</v>
      </c>
      <c r="P2319" s="50" t="s">
        <v>32</v>
      </c>
      <c r="Q2319" s="50" t="s">
        <v>4329</v>
      </c>
      <c r="R2319" s="50" t="s">
        <v>29</v>
      </c>
      <c r="S2319" s="50" t="s">
        <v>2770</v>
      </c>
      <c r="T2319" s="50" t="s">
        <v>2412</v>
      </c>
      <c r="U2319" s="50" t="s">
        <v>30</v>
      </c>
      <c r="V2319" s="50" t="str">
        <f>VLOOKUP(A2319,Register!$D$2:$N$1317,11,0)</f>
        <v>CWIP-MILK OF LIME</v>
      </c>
      <c r="W2319" s="50" t="s">
        <v>29</v>
      </c>
      <c r="X2319" s="50" t="s">
        <v>29</v>
      </c>
    </row>
    <row r="2320" spans="1:24" ht="14.1" customHeight="1" x14ac:dyDescent="0.25">
      <c r="A2320" s="50" t="str">
        <f t="shared" si="36"/>
        <v>9200000059-0</v>
      </c>
      <c r="B2320" s="57" t="s">
        <v>29</v>
      </c>
      <c r="C2320" s="50" t="s">
        <v>29</v>
      </c>
      <c r="D2320" s="50" t="s">
        <v>4389</v>
      </c>
      <c r="E2320" s="50" t="s">
        <v>2814</v>
      </c>
      <c r="F2320" s="50" t="s">
        <v>29</v>
      </c>
      <c r="G2320" s="50" t="s">
        <v>29</v>
      </c>
      <c r="H2320" s="50" t="s">
        <v>2904</v>
      </c>
      <c r="I2320" s="58">
        <v>45150</v>
      </c>
      <c r="J2320" s="50" t="s">
        <v>2816</v>
      </c>
      <c r="K2320" s="59">
        <v>58710</v>
      </c>
      <c r="L2320" s="50" t="s">
        <v>37</v>
      </c>
      <c r="M2320" s="51" t="s">
        <v>2747</v>
      </c>
      <c r="N2320" s="50" t="s">
        <v>29</v>
      </c>
      <c r="O2320" s="50" t="s">
        <v>32</v>
      </c>
      <c r="P2320" s="50" t="s">
        <v>32</v>
      </c>
      <c r="Q2320" s="50" t="s">
        <v>4390</v>
      </c>
      <c r="R2320" s="50" t="s">
        <v>29</v>
      </c>
      <c r="S2320" s="50" t="s">
        <v>2770</v>
      </c>
      <c r="T2320" s="50" t="s">
        <v>2415</v>
      </c>
      <c r="U2320" s="50" t="s">
        <v>30</v>
      </c>
      <c r="V2320" s="50" t="str">
        <f>VLOOKUP(A2320,Register!$D$2:$N$1317,11,0)</f>
        <v>CWIP:-VACUUM FILTER STATION</v>
      </c>
      <c r="W2320" s="50" t="s">
        <v>29</v>
      </c>
      <c r="X2320" s="50" t="s">
        <v>29</v>
      </c>
    </row>
    <row r="2321" spans="1:24" ht="14.1" customHeight="1" x14ac:dyDescent="0.25">
      <c r="A2321" s="50" t="str">
        <f t="shared" si="36"/>
        <v>9200000059-0</v>
      </c>
      <c r="B2321" s="57" t="s">
        <v>29</v>
      </c>
      <c r="C2321" s="50" t="s">
        <v>29</v>
      </c>
      <c r="D2321" s="50" t="s">
        <v>4389</v>
      </c>
      <c r="E2321" s="50" t="s">
        <v>2814</v>
      </c>
      <c r="F2321" s="50" t="s">
        <v>29</v>
      </c>
      <c r="G2321" s="50" t="s">
        <v>29</v>
      </c>
      <c r="H2321" s="50" t="s">
        <v>2904</v>
      </c>
      <c r="I2321" s="58">
        <v>45150</v>
      </c>
      <c r="J2321" s="50" t="s">
        <v>2816</v>
      </c>
      <c r="K2321" s="59">
        <v>11186.81</v>
      </c>
      <c r="L2321" s="50" t="s">
        <v>37</v>
      </c>
      <c r="M2321" s="51" t="s">
        <v>2747</v>
      </c>
      <c r="N2321" s="50" t="s">
        <v>29</v>
      </c>
      <c r="O2321" s="50" t="s">
        <v>32</v>
      </c>
      <c r="P2321" s="50" t="s">
        <v>32</v>
      </c>
      <c r="Q2321" s="50" t="s">
        <v>4390</v>
      </c>
      <c r="R2321" s="50" t="s">
        <v>29</v>
      </c>
      <c r="S2321" s="50" t="s">
        <v>2770</v>
      </c>
      <c r="T2321" s="50" t="s">
        <v>2415</v>
      </c>
      <c r="U2321" s="50" t="s">
        <v>30</v>
      </c>
      <c r="V2321" s="50" t="str">
        <f>VLOOKUP(A2321,Register!$D$2:$N$1317,11,0)</f>
        <v>CWIP:-VACUUM FILTER STATION</v>
      </c>
      <c r="W2321" s="50" t="s">
        <v>29</v>
      </c>
      <c r="X2321" s="50" t="s">
        <v>29</v>
      </c>
    </row>
    <row r="2322" spans="1:24" ht="14.1" customHeight="1" x14ac:dyDescent="0.25">
      <c r="A2322" s="50" t="str">
        <f t="shared" si="36"/>
        <v>9200000059-0</v>
      </c>
      <c r="B2322" s="57" t="s">
        <v>29</v>
      </c>
      <c r="C2322" s="50" t="s">
        <v>29</v>
      </c>
      <c r="D2322" s="50" t="s">
        <v>4391</v>
      </c>
      <c r="E2322" s="50" t="s">
        <v>2814</v>
      </c>
      <c r="F2322" s="50" t="s">
        <v>29</v>
      </c>
      <c r="G2322" s="50" t="s">
        <v>29</v>
      </c>
      <c r="H2322" s="50" t="s">
        <v>2904</v>
      </c>
      <c r="I2322" s="58">
        <v>45150</v>
      </c>
      <c r="J2322" s="50" t="s">
        <v>2816</v>
      </c>
      <c r="K2322" s="59">
        <v>29586.98</v>
      </c>
      <c r="L2322" s="50" t="s">
        <v>37</v>
      </c>
      <c r="M2322" s="51" t="s">
        <v>2747</v>
      </c>
      <c r="N2322" s="50" t="s">
        <v>29</v>
      </c>
      <c r="O2322" s="50" t="s">
        <v>32</v>
      </c>
      <c r="P2322" s="50" t="s">
        <v>32</v>
      </c>
      <c r="Q2322" s="50" t="s">
        <v>4390</v>
      </c>
      <c r="R2322" s="50" t="s">
        <v>29</v>
      </c>
      <c r="S2322" s="50" t="s">
        <v>2770</v>
      </c>
      <c r="T2322" s="50" t="s">
        <v>2415</v>
      </c>
      <c r="U2322" s="50" t="s">
        <v>30</v>
      </c>
      <c r="V2322" s="50" t="str">
        <f>VLOOKUP(A2322,Register!$D$2:$N$1317,11,0)</f>
        <v>CWIP:-VACUUM FILTER STATION</v>
      </c>
      <c r="W2322" s="50" t="s">
        <v>29</v>
      </c>
      <c r="X2322" s="50" t="s">
        <v>29</v>
      </c>
    </row>
    <row r="2323" spans="1:24" ht="14.1" customHeight="1" x14ac:dyDescent="0.25">
      <c r="A2323" s="50" t="str">
        <f t="shared" si="36"/>
        <v>9200000058-0</v>
      </c>
      <c r="B2323" s="57" t="s">
        <v>29</v>
      </c>
      <c r="C2323" s="50" t="s">
        <v>29</v>
      </c>
      <c r="D2323" s="50" t="s">
        <v>4392</v>
      </c>
      <c r="E2323" s="50" t="s">
        <v>2814</v>
      </c>
      <c r="F2323" s="50" t="s">
        <v>29</v>
      </c>
      <c r="G2323" s="50" t="s">
        <v>29</v>
      </c>
      <c r="H2323" s="50" t="s">
        <v>2904</v>
      </c>
      <c r="I2323" s="58">
        <v>45150</v>
      </c>
      <c r="J2323" s="50" t="s">
        <v>2816</v>
      </c>
      <c r="K2323" s="59">
        <v>1023</v>
      </c>
      <c r="L2323" s="50" t="s">
        <v>37</v>
      </c>
      <c r="M2323" s="51" t="s">
        <v>2747</v>
      </c>
      <c r="N2323" s="50" t="s">
        <v>29</v>
      </c>
      <c r="O2323" s="50" t="s">
        <v>32</v>
      </c>
      <c r="P2323" s="50" t="s">
        <v>32</v>
      </c>
      <c r="Q2323" s="50" t="s">
        <v>4329</v>
      </c>
      <c r="R2323" s="50" t="s">
        <v>29</v>
      </c>
      <c r="S2323" s="50" t="s">
        <v>2770</v>
      </c>
      <c r="T2323" s="50" t="s">
        <v>2412</v>
      </c>
      <c r="U2323" s="50" t="s">
        <v>30</v>
      </c>
      <c r="V2323" s="50" t="str">
        <f>VLOOKUP(A2323,Register!$D$2:$N$1317,11,0)</f>
        <v>CWIP-MILK OF LIME</v>
      </c>
      <c r="W2323" s="50" t="s">
        <v>29</v>
      </c>
      <c r="X2323" s="50" t="s">
        <v>29</v>
      </c>
    </row>
    <row r="2324" spans="1:24" ht="14.1" customHeight="1" x14ac:dyDescent="0.25">
      <c r="A2324" s="50" t="str">
        <f t="shared" si="36"/>
        <v>9200000041-0</v>
      </c>
      <c r="B2324" s="57" t="s">
        <v>29</v>
      </c>
      <c r="C2324" s="50" t="s">
        <v>29</v>
      </c>
      <c r="D2324" s="50" t="s">
        <v>4393</v>
      </c>
      <c r="E2324" s="50" t="s">
        <v>2814</v>
      </c>
      <c r="F2324" s="50" t="s">
        <v>29</v>
      </c>
      <c r="G2324" s="50" t="s">
        <v>29</v>
      </c>
      <c r="H2324" s="50" t="s">
        <v>2904</v>
      </c>
      <c r="I2324" s="58">
        <v>45152</v>
      </c>
      <c r="J2324" s="50" t="s">
        <v>2816</v>
      </c>
      <c r="K2324" s="59">
        <v>2465</v>
      </c>
      <c r="L2324" s="50" t="s">
        <v>37</v>
      </c>
      <c r="M2324" s="51" t="s">
        <v>2747</v>
      </c>
      <c r="N2324" s="50" t="s">
        <v>29</v>
      </c>
      <c r="O2324" s="50" t="s">
        <v>32</v>
      </c>
      <c r="P2324" s="50" t="s">
        <v>32</v>
      </c>
      <c r="Q2324" s="50" t="s">
        <v>4286</v>
      </c>
      <c r="R2324" s="50" t="s">
        <v>29</v>
      </c>
      <c r="S2324" s="50" t="s">
        <v>2770</v>
      </c>
      <c r="T2324" s="50" t="s">
        <v>2383</v>
      </c>
      <c r="U2324" s="50" t="s">
        <v>30</v>
      </c>
      <c r="V2324" s="50" t="str">
        <f>VLOOKUP(A2324,Register!$D$2:$N$1317,11,0)</f>
        <v>CWIP - CURTAIN CONDENSER &amp; AIR EJECTOR</v>
      </c>
      <c r="W2324" s="50" t="s">
        <v>29</v>
      </c>
      <c r="X2324" s="50" t="s">
        <v>29</v>
      </c>
    </row>
    <row r="2325" spans="1:24" ht="14.1" customHeight="1" x14ac:dyDescent="0.25">
      <c r="A2325" s="50" t="str">
        <f t="shared" si="36"/>
        <v>9200000058-0</v>
      </c>
      <c r="B2325" s="57" t="s">
        <v>29</v>
      </c>
      <c r="C2325" s="50" t="s">
        <v>29</v>
      </c>
      <c r="D2325" s="50" t="s">
        <v>4394</v>
      </c>
      <c r="E2325" s="50" t="s">
        <v>2814</v>
      </c>
      <c r="F2325" s="50" t="s">
        <v>29</v>
      </c>
      <c r="G2325" s="50" t="s">
        <v>29</v>
      </c>
      <c r="H2325" s="50" t="s">
        <v>2904</v>
      </c>
      <c r="I2325" s="58">
        <v>45152</v>
      </c>
      <c r="J2325" s="50" t="s">
        <v>2816</v>
      </c>
      <c r="K2325" s="59">
        <v>380</v>
      </c>
      <c r="L2325" s="50" t="s">
        <v>37</v>
      </c>
      <c r="M2325" s="51" t="s">
        <v>2747</v>
      </c>
      <c r="N2325" s="50" t="s">
        <v>29</v>
      </c>
      <c r="O2325" s="50" t="s">
        <v>32</v>
      </c>
      <c r="P2325" s="50" t="s">
        <v>32</v>
      </c>
      <c r="Q2325" s="50" t="s">
        <v>4395</v>
      </c>
      <c r="R2325" s="50" t="s">
        <v>29</v>
      </c>
      <c r="S2325" s="50" t="s">
        <v>2770</v>
      </c>
      <c r="T2325" s="50" t="s">
        <v>2412</v>
      </c>
      <c r="U2325" s="50" t="s">
        <v>30</v>
      </c>
      <c r="V2325" s="50" t="str">
        <f>VLOOKUP(A2325,Register!$D$2:$N$1317,11,0)</f>
        <v>CWIP-MILK OF LIME</v>
      </c>
      <c r="W2325" s="50" t="s">
        <v>29</v>
      </c>
      <c r="X2325" s="50" t="s">
        <v>29</v>
      </c>
    </row>
    <row r="2326" spans="1:24" ht="14.1" customHeight="1" x14ac:dyDescent="0.25">
      <c r="A2326" s="50" t="str">
        <f t="shared" si="36"/>
        <v>9200000058-0</v>
      </c>
      <c r="B2326" s="57" t="s">
        <v>29</v>
      </c>
      <c r="C2326" s="50" t="s">
        <v>29</v>
      </c>
      <c r="D2326" s="50" t="s">
        <v>4394</v>
      </c>
      <c r="E2326" s="50" t="s">
        <v>2814</v>
      </c>
      <c r="F2326" s="50" t="s">
        <v>29</v>
      </c>
      <c r="G2326" s="50" t="s">
        <v>29</v>
      </c>
      <c r="H2326" s="50" t="s">
        <v>2904</v>
      </c>
      <c r="I2326" s="58">
        <v>45152</v>
      </c>
      <c r="J2326" s="50" t="s">
        <v>2816</v>
      </c>
      <c r="K2326" s="59">
        <v>195.94</v>
      </c>
      <c r="L2326" s="50" t="s">
        <v>37</v>
      </c>
      <c r="M2326" s="51" t="s">
        <v>2747</v>
      </c>
      <c r="N2326" s="50" t="s">
        <v>29</v>
      </c>
      <c r="O2326" s="50" t="s">
        <v>32</v>
      </c>
      <c r="P2326" s="50" t="s">
        <v>32</v>
      </c>
      <c r="Q2326" s="50" t="s">
        <v>4395</v>
      </c>
      <c r="R2326" s="50" t="s">
        <v>29</v>
      </c>
      <c r="S2326" s="50" t="s">
        <v>2770</v>
      </c>
      <c r="T2326" s="50" t="s">
        <v>2412</v>
      </c>
      <c r="U2326" s="50" t="s">
        <v>30</v>
      </c>
      <c r="V2326" s="50" t="str">
        <f>VLOOKUP(A2326,Register!$D$2:$N$1317,11,0)</f>
        <v>CWIP-MILK OF LIME</v>
      </c>
      <c r="W2326" s="50" t="s">
        <v>29</v>
      </c>
      <c r="X2326" s="50" t="s">
        <v>29</v>
      </c>
    </row>
    <row r="2327" spans="1:24" ht="14.1" customHeight="1" x14ac:dyDescent="0.25">
      <c r="A2327" s="50" t="str">
        <f t="shared" si="36"/>
        <v>9200000058-0</v>
      </c>
      <c r="B2327" s="57" t="s">
        <v>29</v>
      </c>
      <c r="C2327" s="50" t="s">
        <v>29</v>
      </c>
      <c r="D2327" s="50" t="s">
        <v>4394</v>
      </c>
      <c r="E2327" s="50" t="s">
        <v>2814</v>
      </c>
      <c r="F2327" s="50" t="s">
        <v>29</v>
      </c>
      <c r="G2327" s="50" t="s">
        <v>29</v>
      </c>
      <c r="H2327" s="50" t="s">
        <v>2904</v>
      </c>
      <c r="I2327" s="58">
        <v>45152</v>
      </c>
      <c r="J2327" s="50" t="s">
        <v>2816</v>
      </c>
      <c r="K2327" s="59">
        <v>251.98</v>
      </c>
      <c r="L2327" s="50" t="s">
        <v>37</v>
      </c>
      <c r="M2327" s="51" t="s">
        <v>2747</v>
      </c>
      <c r="N2327" s="50" t="s">
        <v>29</v>
      </c>
      <c r="O2327" s="50" t="s">
        <v>32</v>
      </c>
      <c r="P2327" s="50" t="s">
        <v>32</v>
      </c>
      <c r="Q2327" s="50" t="s">
        <v>4395</v>
      </c>
      <c r="R2327" s="50" t="s">
        <v>29</v>
      </c>
      <c r="S2327" s="50" t="s">
        <v>2770</v>
      </c>
      <c r="T2327" s="50" t="s">
        <v>2412</v>
      </c>
      <c r="U2327" s="50" t="s">
        <v>30</v>
      </c>
      <c r="V2327" s="50" t="str">
        <f>VLOOKUP(A2327,Register!$D$2:$N$1317,11,0)</f>
        <v>CWIP-MILK OF LIME</v>
      </c>
      <c r="W2327" s="50" t="s">
        <v>29</v>
      </c>
      <c r="X2327" s="50" t="s">
        <v>29</v>
      </c>
    </row>
    <row r="2328" spans="1:24" ht="14.1" customHeight="1" x14ac:dyDescent="0.25">
      <c r="A2328" s="50" t="str">
        <f t="shared" si="36"/>
        <v>9200000058-0</v>
      </c>
      <c r="B2328" s="57" t="s">
        <v>29</v>
      </c>
      <c r="C2328" s="50" t="s">
        <v>29</v>
      </c>
      <c r="D2328" s="50" t="s">
        <v>4394</v>
      </c>
      <c r="E2328" s="50" t="s">
        <v>2814</v>
      </c>
      <c r="F2328" s="50" t="s">
        <v>29</v>
      </c>
      <c r="G2328" s="50" t="s">
        <v>29</v>
      </c>
      <c r="H2328" s="50" t="s">
        <v>2904</v>
      </c>
      <c r="I2328" s="58">
        <v>45152</v>
      </c>
      <c r="J2328" s="50" t="s">
        <v>2816</v>
      </c>
      <c r="K2328" s="59">
        <v>88.06</v>
      </c>
      <c r="L2328" s="50" t="s">
        <v>37</v>
      </c>
      <c r="M2328" s="51" t="s">
        <v>2747</v>
      </c>
      <c r="N2328" s="50" t="s">
        <v>29</v>
      </c>
      <c r="O2328" s="50" t="s">
        <v>32</v>
      </c>
      <c r="P2328" s="50" t="s">
        <v>32</v>
      </c>
      <c r="Q2328" s="50" t="s">
        <v>4396</v>
      </c>
      <c r="R2328" s="50" t="s">
        <v>29</v>
      </c>
      <c r="S2328" s="50" t="s">
        <v>2770</v>
      </c>
      <c r="T2328" s="50" t="s">
        <v>2412</v>
      </c>
      <c r="U2328" s="50" t="s">
        <v>30</v>
      </c>
      <c r="V2328" s="50" t="str">
        <f>VLOOKUP(A2328,Register!$D$2:$N$1317,11,0)</f>
        <v>CWIP-MILK OF LIME</v>
      </c>
      <c r="W2328" s="50" t="s">
        <v>29</v>
      </c>
      <c r="X2328" s="50" t="s">
        <v>29</v>
      </c>
    </row>
    <row r="2329" spans="1:24" ht="14.1" customHeight="1" x14ac:dyDescent="0.25">
      <c r="A2329" s="50" t="str">
        <f t="shared" si="36"/>
        <v>9200000058-0</v>
      </c>
      <c r="B2329" s="57" t="s">
        <v>29</v>
      </c>
      <c r="C2329" s="50" t="s">
        <v>29</v>
      </c>
      <c r="D2329" s="50" t="s">
        <v>4394</v>
      </c>
      <c r="E2329" s="50" t="s">
        <v>2814</v>
      </c>
      <c r="F2329" s="50" t="s">
        <v>29</v>
      </c>
      <c r="G2329" s="50" t="s">
        <v>29</v>
      </c>
      <c r="H2329" s="50" t="s">
        <v>2904</v>
      </c>
      <c r="I2329" s="58">
        <v>45152</v>
      </c>
      <c r="J2329" s="50" t="s">
        <v>2816</v>
      </c>
      <c r="K2329" s="59">
        <v>90.4</v>
      </c>
      <c r="L2329" s="50" t="s">
        <v>37</v>
      </c>
      <c r="M2329" s="51" t="s">
        <v>2747</v>
      </c>
      <c r="N2329" s="50" t="s">
        <v>29</v>
      </c>
      <c r="O2329" s="50" t="s">
        <v>32</v>
      </c>
      <c r="P2329" s="50" t="s">
        <v>32</v>
      </c>
      <c r="Q2329" s="50" t="s">
        <v>4395</v>
      </c>
      <c r="R2329" s="50" t="s">
        <v>29</v>
      </c>
      <c r="S2329" s="50" t="s">
        <v>2770</v>
      </c>
      <c r="T2329" s="50" t="s">
        <v>2412</v>
      </c>
      <c r="U2329" s="50" t="s">
        <v>30</v>
      </c>
      <c r="V2329" s="50" t="str">
        <f>VLOOKUP(A2329,Register!$D$2:$N$1317,11,0)</f>
        <v>CWIP-MILK OF LIME</v>
      </c>
      <c r="W2329" s="50" t="s">
        <v>29</v>
      </c>
      <c r="X2329" s="50" t="s">
        <v>29</v>
      </c>
    </row>
    <row r="2330" spans="1:24" ht="14.1" customHeight="1" x14ac:dyDescent="0.25">
      <c r="A2330" s="50" t="str">
        <f t="shared" si="36"/>
        <v>9200000058-0</v>
      </c>
      <c r="B2330" s="57" t="s">
        <v>29</v>
      </c>
      <c r="C2330" s="50" t="s">
        <v>29</v>
      </c>
      <c r="D2330" s="50" t="s">
        <v>4394</v>
      </c>
      <c r="E2330" s="50" t="s">
        <v>2814</v>
      </c>
      <c r="F2330" s="50" t="s">
        <v>29</v>
      </c>
      <c r="G2330" s="50" t="s">
        <v>29</v>
      </c>
      <c r="H2330" s="50" t="s">
        <v>2904</v>
      </c>
      <c r="I2330" s="58">
        <v>45152</v>
      </c>
      <c r="J2330" s="50" t="s">
        <v>2816</v>
      </c>
      <c r="K2330" s="59">
        <v>67.41</v>
      </c>
      <c r="L2330" s="50" t="s">
        <v>37</v>
      </c>
      <c r="M2330" s="51" t="s">
        <v>2747</v>
      </c>
      <c r="N2330" s="50" t="s">
        <v>29</v>
      </c>
      <c r="O2330" s="50" t="s">
        <v>32</v>
      </c>
      <c r="P2330" s="50" t="s">
        <v>32</v>
      </c>
      <c r="Q2330" s="50" t="s">
        <v>4395</v>
      </c>
      <c r="R2330" s="50" t="s">
        <v>29</v>
      </c>
      <c r="S2330" s="50" t="s">
        <v>2770</v>
      </c>
      <c r="T2330" s="50" t="s">
        <v>2412</v>
      </c>
      <c r="U2330" s="50" t="s">
        <v>30</v>
      </c>
      <c r="V2330" s="50" t="str">
        <f>VLOOKUP(A2330,Register!$D$2:$N$1317,11,0)</f>
        <v>CWIP-MILK OF LIME</v>
      </c>
      <c r="W2330" s="50" t="s">
        <v>29</v>
      </c>
      <c r="X2330" s="50" t="s">
        <v>29</v>
      </c>
    </row>
    <row r="2331" spans="1:24" ht="14.1" customHeight="1" x14ac:dyDescent="0.25">
      <c r="A2331" s="50" t="str">
        <f t="shared" si="36"/>
        <v>9200000058-0</v>
      </c>
      <c r="B2331" s="57" t="s">
        <v>29</v>
      </c>
      <c r="C2331" s="50" t="s">
        <v>29</v>
      </c>
      <c r="D2331" s="50" t="s">
        <v>4397</v>
      </c>
      <c r="E2331" s="50" t="s">
        <v>2814</v>
      </c>
      <c r="F2331" s="50" t="s">
        <v>29</v>
      </c>
      <c r="G2331" s="50" t="s">
        <v>29</v>
      </c>
      <c r="H2331" s="50" t="s">
        <v>2904</v>
      </c>
      <c r="I2331" s="58">
        <v>45154</v>
      </c>
      <c r="J2331" s="50" t="s">
        <v>2816</v>
      </c>
      <c r="K2331" s="59">
        <v>273</v>
      </c>
      <c r="L2331" s="50" t="s">
        <v>37</v>
      </c>
      <c r="M2331" s="51" t="s">
        <v>2747</v>
      </c>
      <c r="N2331" s="50" t="s">
        <v>29</v>
      </c>
      <c r="O2331" s="50" t="s">
        <v>32</v>
      </c>
      <c r="P2331" s="50" t="s">
        <v>32</v>
      </c>
      <c r="Q2331" s="50" t="s">
        <v>4380</v>
      </c>
      <c r="R2331" s="50" t="s">
        <v>29</v>
      </c>
      <c r="S2331" s="50" t="s">
        <v>2770</v>
      </c>
      <c r="T2331" s="50" t="s">
        <v>2412</v>
      </c>
      <c r="U2331" s="50" t="s">
        <v>30</v>
      </c>
      <c r="V2331" s="50" t="str">
        <f>VLOOKUP(A2331,Register!$D$2:$N$1317,11,0)</f>
        <v>CWIP-MILK OF LIME</v>
      </c>
      <c r="W2331" s="50" t="s">
        <v>29</v>
      </c>
      <c r="X2331" s="50" t="s">
        <v>29</v>
      </c>
    </row>
    <row r="2332" spans="1:24" ht="14.1" customHeight="1" x14ac:dyDescent="0.25">
      <c r="A2332" s="50" t="str">
        <f t="shared" si="36"/>
        <v>9200000058-0</v>
      </c>
      <c r="B2332" s="57" t="s">
        <v>29</v>
      </c>
      <c r="C2332" s="50" t="s">
        <v>29</v>
      </c>
      <c r="D2332" s="50" t="s">
        <v>4397</v>
      </c>
      <c r="E2332" s="50" t="s">
        <v>2814</v>
      </c>
      <c r="F2332" s="50" t="s">
        <v>29</v>
      </c>
      <c r="G2332" s="50" t="s">
        <v>29</v>
      </c>
      <c r="H2332" s="50" t="s">
        <v>2904</v>
      </c>
      <c r="I2332" s="58">
        <v>45154</v>
      </c>
      <c r="J2332" s="50" t="s">
        <v>2816</v>
      </c>
      <c r="K2332" s="59">
        <v>90.54</v>
      </c>
      <c r="L2332" s="50" t="s">
        <v>37</v>
      </c>
      <c r="M2332" s="51" t="s">
        <v>2747</v>
      </c>
      <c r="N2332" s="50" t="s">
        <v>29</v>
      </c>
      <c r="O2332" s="50" t="s">
        <v>32</v>
      </c>
      <c r="P2332" s="50" t="s">
        <v>32</v>
      </c>
      <c r="Q2332" s="50" t="s">
        <v>4380</v>
      </c>
      <c r="R2332" s="50" t="s">
        <v>29</v>
      </c>
      <c r="S2332" s="50" t="s">
        <v>2770</v>
      </c>
      <c r="T2332" s="50" t="s">
        <v>2412</v>
      </c>
      <c r="U2332" s="50" t="s">
        <v>30</v>
      </c>
      <c r="V2332" s="50" t="str">
        <f>VLOOKUP(A2332,Register!$D$2:$N$1317,11,0)</f>
        <v>CWIP-MILK OF LIME</v>
      </c>
      <c r="W2332" s="50" t="s">
        <v>29</v>
      </c>
      <c r="X2332" s="50" t="s">
        <v>29</v>
      </c>
    </row>
    <row r="2333" spans="1:24" ht="14.1" customHeight="1" x14ac:dyDescent="0.25">
      <c r="A2333" s="50" t="str">
        <f t="shared" si="36"/>
        <v>9200000058-0</v>
      </c>
      <c r="B2333" s="57" t="s">
        <v>29</v>
      </c>
      <c r="C2333" s="50" t="s">
        <v>29</v>
      </c>
      <c r="D2333" s="50" t="s">
        <v>4397</v>
      </c>
      <c r="E2333" s="50" t="s">
        <v>2814</v>
      </c>
      <c r="F2333" s="50" t="s">
        <v>29</v>
      </c>
      <c r="G2333" s="50" t="s">
        <v>29</v>
      </c>
      <c r="H2333" s="50" t="s">
        <v>2904</v>
      </c>
      <c r="I2333" s="58">
        <v>45154</v>
      </c>
      <c r="J2333" s="50" t="s">
        <v>2816</v>
      </c>
      <c r="K2333" s="59">
        <v>36.880000000000003</v>
      </c>
      <c r="L2333" s="50" t="s">
        <v>37</v>
      </c>
      <c r="M2333" s="51" t="s">
        <v>2747</v>
      </c>
      <c r="N2333" s="50" t="s">
        <v>29</v>
      </c>
      <c r="O2333" s="50" t="s">
        <v>32</v>
      </c>
      <c r="P2333" s="50" t="s">
        <v>32</v>
      </c>
      <c r="Q2333" s="50" t="s">
        <v>4380</v>
      </c>
      <c r="R2333" s="50" t="s">
        <v>29</v>
      </c>
      <c r="S2333" s="50" t="s">
        <v>2770</v>
      </c>
      <c r="T2333" s="50" t="s">
        <v>2412</v>
      </c>
      <c r="U2333" s="50" t="s">
        <v>30</v>
      </c>
      <c r="V2333" s="50" t="str">
        <f>VLOOKUP(A2333,Register!$D$2:$N$1317,11,0)</f>
        <v>CWIP-MILK OF LIME</v>
      </c>
      <c r="W2333" s="50" t="s">
        <v>29</v>
      </c>
      <c r="X2333" s="50" t="s">
        <v>29</v>
      </c>
    </row>
    <row r="2334" spans="1:24" ht="14.1" customHeight="1" x14ac:dyDescent="0.25">
      <c r="A2334" s="50" t="str">
        <f t="shared" si="36"/>
        <v>9200000058-0</v>
      </c>
      <c r="B2334" s="57" t="s">
        <v>29</v>
      </c>
      <c r="C2334" s="50" t="s">
        <v>29</v>
      </c>
      <c r="D2334" s="50" t="s">
        <v>4397</v>
      </c>
      <c r="E2334" s="50" t="s">
        <v>2814</v>
      </c>
      <c r="F2334" s="50" t="s">
        <v>29</v>
      </c>
      <c r="G2334" s="50" t="s">
        <v>29</v>
      </c>
      <c r="H2334" s="50" t="s">
        <v>2904</v>
      </c>
      <c r="I2334" s="58">
        <v>45154</v>
      </c>
      <c r="J2334" s="50" t="s">
        <v>2816</v>
      </c>
      <c r="K2334" s="59">
        <v>408.95</v>
      </c>
      <c r="L2334" s="50" t="s">
        <v>37</v>
      </c>
      <c r="M2334" s="51" t="s">
        <v>2747</v>
      </c>
      <c r="N2334" s="50" t="s">
        <v>29</v>
      </c>
      <c r="O2334" s="50" t="s">
        <v>32</v>
      </c>
      <c r="P2334" s="50" t="s">
        <v>32</v>
      </c>
      <c r="Q2334" s="50" t="s">
        <v>4380</v>
      </c>
      <c r="R2334" s="50" t="s">
        <v>29</v>
      </c>
      <c r="S2334" s="50" t="s">
        <v>2770</v>
      </c>
      <c r="T2334" s="50" t="s">
        <v>2412</v>
      </c>
      <c r="U2334" s="50" t="s">
        <v>30</v>
      </c>
      <c r="V2334" s="50" t="str">
        <f>VLOOKUP(A2334,Register!$D$2:$N$1317,11,0)</f>
        <v>CWIP-MILK OF LIME</v>
      </c>
      <c r="W2334" s="50" t="s">
        <v>29</v>
      </c>
      <c r="X2334" s="50" t="s">
        <v>29</v>
      </c>
    </row>
    <row r="2335" spans="1:24" ht="14.1" customHeight="1" x14ac:dyDescent="0.25">
      <c r="A2335" s="50" t="str">
        <f t="shared" si="36"/>
        <v>9200000058-0</v>
      </c>
      <c r="B2335" s="57" t="s">
        <v>29</v>
      </c>
      <c r="C2335" s="50" t="s">
        <v>29</v>
      </c>
      <c r="D2335" s="50" t="s">
        <v>4397</v>
      </c>
      <c r="E2335" s="50" t="s">
        <v>2814</v>
      </c>
      <c r="F2335" s="50" t="s">
        <v>29</v>
      </c>
      <c r="G2335" s="50" t="s">
        <v>29</v>
      </c>
      <c r="H2335" s="50" t="s">
        <v>2904</v>
      </c>
      <c r="I2335" s="58">
        <v>45154</v>
      </c>
      <c r="J2335" s="50" t="s">
        <v>2816</v>
      </c>
      <c r="K2335" s="59">
        <v>133.65</v>
      </c>
      <c r="L2335" s="50" t="s">
        <v>37</v>
      </c>
      <c r="M2335" s="51" t="s">
        <v>2747</v>
      </c>
      <c r="N2335" s="50" t="s">
        <v>29</v>
      </c>
      <c r="O2335" s="50" t="s">
        <v>32</v>
      </c>
      <c r="P2335" s="50" t="s">
        <v>32</v>
      </c>
      <c r="Q2335" s="50" t="s">
        <v>4380</v>
      </c>
      <c r="R2335" s="50" t="s">
        <v>29</v>
      </c>
      <c r="S2335" s="50" t="s">
        <v>2770</v>
      </c>
      <c r="T2335" s="50" t="s">
        <v>2412</v>
      </c>
      <c r="U2335" s="50" t="s">
        <v>30</v>
      </c>
      <c r="V2335" s="50" t="str">
        <f>VLOOKUP(A2335,Register!$D$2:$N$1317,11,0)</f>
        <v>CWIP-MILK OF LIME</v>
      </c>
      <c r="W2335" s="50" t="s">
        <v>29</v>
      </c>
      <c r="X2335" s="50" t="s">
        <v>29</v>
      </c>
    </row>
    <row r="2336" spans="1:24" ht="14.1" customHeight="1" x14ac:dyDescent="0.25">
      <c r="A2336" s="50" t="str">
        <f t="shared" si="36"/>
        <v>9200000058-0</v>
      </c>
      <c r="B2336" s="57" t="s">
        <v>29</v>
      </c>
      <c r="C2336" s="50" t="s">
        <v>29</v>
      </c>
      <c r="D2336" s="50" t="s">
        <v>4397</v>
      </c>
      <c r="E2336" s="50" t="s">
        <v>2814</v>
      </c>
      <c r="F2336" s="50" t="s">
        <v>29</v>
      </c>
      <c r="G2336" s="50" t="s">
        <v>29</v>
      </c>
      <c r="H2336" s="50" t="s">
        <v>2904</v>
      </c>
      <c r="I2336" s="58">
        <v>45154</v>
      </c>
      <c r="J2336" s="50" t="s">
        <v>2816</v>
      </c>
      <c r="K2336" s="59">
        <v>73</v>
      </c>
      <c r="L2336" s="50" t="s">
        <v>37</v>
      </c>
      <c r="M2336" s="51" t="s">
        <v>2747</v>
      </c>
      <c r="N2336" s="50" t="s">
        <v>29</v>
      </c>
      <c r="O2336" s="50" t="s">
        <v>32</v>
      </c>
      <c r="P2336" s="50" t="s">
        <v>32</v>
      </c>
      <c r="Q2336" s="50" t="s">
        <v>4380</v>
      </c>
      <c r="R2336" s="50" t="s">
        <v>29</v>
      </c>
      <c r="S2336" s="50" t="s">
        <v>2770</v>
      </c>
      <c r="T2336" s="50" t="s">
        <v>2412</v>
      </c>
      <c r="U2336" s="50" t="s">
        <v>30</v>
      </c>
      <c r="V2336" s="50" t="str">
        <f>VLOOKUP(A2336,Register!$D$2:$N$1317,11,0)</f>
        <v>CWIP-MILK OF LIME</v>
      </c>
      <c r="W2336" s="50" t="s">
        <v>29</v>
      </c>
      <c r="X2336" s="50" t="s">
        <v>29</v>
      </c>
    </row>
    <row r="2337" spans="1:24" ht="14.1" customHeight="1" x14ac:dyDescent="0.25">
      <c r="A2337" s="50" t="str">
        <f t="shared" si="36"/>
        <v>9200000058-0</v>
      </c>
      <c r="B2337" s="57" t="s">
        <v>29</v>
      </c>
      <c r="C2337" s="50" t="s">
        <v>29</v>
      </c>
      <c r="D2337" s="50" t="s">
        <v>4398</v>
      </c>
      <c r="E2337" s="50" t="s">
        <v>2814</v>
      </c>
      <c r="F2337" s="50" t="s">
        <v>29</v>
      </c>
      <c r="G2337" s="50" t="s">
        <v>29</v>
      </c>
      <c r="H2337" s="50" t="s">
        <v>2904</v>
      </c>
      <c r="I2337" s="58">
        <v>45154</v>
      </c>
      <c r="J2337" s="50" t="s">
        <v>2816</v>
      </c>
      <c r="K2337" s="59">
        <v>10000</v>
      </c>
      <c r="L2337" s="50" t="s">
        <v>37</v>
      </c>
      <c r="M2337" s="51" t="s">
        <v>2747</v>
      </c>
      <c r="N2337" s="50" t="s">
        <v>29</v>
      </c>
      <c r="O2337" s="50" t="s">
        <v>32</v>
      </c>
      <c r="P2337" s="50" t="s">
        <v>32</v>
      </c>
      <c r="Q2337" s="50" t="s">
        <v>3197</v>
      </c>
      <c r="R2337" s="50" t="s">
        <v>29</v>
      </c>
      <c r="S2337" s="50" t="s">
        <v>2770</v>
      </c>
      <c r="T2337" s="50" t="s">
        <v>2412</v>
      </c>
      <c r="U2337" s="50" t="s">
        <v>30</v>
      </c>
      <c r="V2337" s="50" t="str">
        <f>VLOOKUP(A2337,Register!$D$2:$N$1317,11,0)</f>
        <v>CWIP-MILK OF LIME</v>
      </c>
      <c r="W2337" s="50" t="s">
        <v>29</v>
      </c>
      <c r="X2337" s="50" t="s">
        <v>29</v>
      </c>
    </row>
    <row r="2338" spans="1:24" ht="14.1" customHeight="1" x14ac:dyDescent="0.25">
      <c r="A2338" s="50" t="str">
        <f t="shared" si="36"/>
        <v>9200000058-0</v>
      </c>
      <c r="B2338" s="57" t="s">
        <v>29</v>
      </c>
      <c r="C2338" s="50" t="s">
        <v>29</v>
      </c>
      <c r="D2338" s="50" t="s">
        <v>4399</v>
      </c>
      <c r="E2338" s="50" t="s">
        <v>2814</v>
      </c>
      <c r="F2338" s="50" t="s">
        <v>29</v>
      </c>
      <c r="G2338" s="50" t="s">
        <v>29</v>
      </c>
      <c r="H2338" s="50" t="s">
        <v>2904</v>
      </c>
      <c r="I2338" s="58">
        <v>45154</v>
      </c>
      <c r="J2338" s="50" t="s">
        <v>2816</v>
      </c>
      <c r="K2338" s="59">
        <v>6000</v>
      </c>
      <c r="L2338" s="50" t="s">
        <v>37</v>
      </c>
      <c r="M2338" s="51" t="s">
        <v>2747</v>
      </c>
      <c r="N2338" s="50" t="s">
        <v>29</v>
      </c>
      <c r="O2338" s="50" t="s">
        <v>32</v>
      </c>
      <c r="P2338" s="50" t="s">
        <v>32</v>
      </c>
      <c r="Q2338" s="50" t="s">
        <v>4335</v>
      </c>
      <c r="R2338" s="50" t="s">
        <v>29</v>
      </c>
      <c r="S2338" s="50" t="s">
        <v>2770</v>
      </c>
      <c r="T2338" s="50" t="s">
        <v>2412</v>
      </c>
      <c r="U2338" s="50" t="s">
        <v>30</v>
      </c>
      <c r="V2338" s="50" t="str">
        <f>VLOOKUP(A2338,Register!$D$2:$N$1317,11,0)</f>
        <v>CWIP-MILK OF LIME</v>
      </c>
      <c r="W2338" s="50" t="s">
        <v>29</v>
      </c>
      <c r="X2338" s="50" t="s">
        <v>29</v>
      </c>
    </row>
    <row r="2339" spans="1:24" ht="14.1" customHeight="1" x14ac:dyDescent="0.25">
      <c r="A2339" s="50" t="str">
        <f t="shared" si="36"/>
        <v>9200000058-0</v>
      </c>
      <c r="B2339" s="57" t="s">
        <v>29</v>
      </c>
      <c r="C2339" s="50" t="s">
        <v>29</v>
      </c>
      <c r="D2339" s="50" t="s">
        <v>4399</v>
      </c>
      <c r="E2339" s="50" t="s">
        <v>2814</v>
      </c>
      <c r="F2339" s="50" t="s">
        <v>29</v>
      </c>
      <c r="G2339" s="50" t="s">
        <v>29</v>
      </c>
      <c r="H2339" s="50" t="s">
        <v>2904</v>
      </c>
      <c r="I2339" s="58">
        <v>45154</v>
      </c>
      <c r="J2339" s="50" t="s">
        <v>2816</v>
      </c>
      <c r="K2339" s="59">
        <v>2470</v>
      </c>
      <c r="L2339" s="50" t="s">
        <v>37</v>
      </c>
      <c r="M2339" s="51" t="s">
        <v>2747</v>
      </c>
      <c r="N2339" s="50" t="s">
        <v>29</v>
      </c>
      <c r="O2339" s="50" t="s">
        <v>32</v>
      </c>
      <c r="P2339" s="50" t="s">
        <v>32</v>
      </c>
      <c r="Q2339" s="50" t="s">
        <v>4335</v>
      </c>
      <c r="R2339" s="50" t="s">
        <v>29</v>
      </c>
      <c r="S2339" s="50" t="s">
        <v>2770</v>
      </c>
      <c r="T2339" s="50" t="s">
        <v>2412</v>
      </c>
      <c r="U2339" s="50" t="s">
        <v>30</v>
      </c>
      <c r="V2339" s="50" t="str">
        <f>VLOOKUP(A2339,Register!$D$2:$N$1317,11,0)</f>
        <v>CWIP-MILK OF LIME</v>
      </c>
      <c r="W2339" s="50" t="s">
        <v>29</v>
      </c>
      <c r="X2339" s="50" t="s">
        <v>29</v>
      </c>
    </row>
    <row r="2340" spans="1:24" ht="14.1" customHeight="1" x14ac:dyDescent="0.25">
      <c r="A2340" s="50" t="str">
        <f t="shared" si="36"/>
        <v>9200000058-0</v>
      </c>
      <c r="B2340" s="57" t="s">
        <v>29</v>
      </c>
      <c r="C2340" s="50" t="s">
        <v>29</v>
      </c>
      <c r="D2340" s="50" t="s">
        <v>4399</v>
      </c>
      <c r="E2340" s="50" t="s">
        <v>2814</v>
      </c>
      <c r="F2340" s="50" t="s">
        <v>29</v>
      </c>
      <c r="G2340" s="50" t="s">
        <v>29</v>
      </c>
      <c r="H2340" s="50" t="s">
        <v>2904</v>
      </c>
      <c r="I2340" s="58">
        <v>45154</v>
      </c>
      <c r="J2340" s="50" t="s">
        <v>2816</v>
      </c>
      <c r="K2340" s="59">
        <v>10600</v>
      </c>
      <c r="L2340" s="50" t="s">
        <v>37</v>
      </c>
      <c r="M2340" s="51" t="s">
        <v>2747</v>
      </c>
      <c r="N2340" s="50" t="s">
        <v>29</v>
      </c>
      <c r="O2340" s="50" t="s">
        <v>32</v>
      </c>
      <c r="P2340" s="50" t="s">
        <v>32</v>
      </c>
      <c r="Q2340" s="50" t="s">
        <v>4335</v>
      </c>
      <c r="R2340" s="50" t="s">
        <v>29</v>
      </c>
      <c r="S2340" s="50" t="s">
        <v>2770</v>
      </c>
      <c r="T2340" s="50" t="s">
        <v>2412</v>
      </c>
      <c r="U2340" s="50" t="s">
        <v>30</v>
      </c>
      <c r="V2340" s="50" t="str">
        <f>VLOOKUP(A2340,Register!$D$2:$N$1317,11,0)</f>
        <v>CWIP-MILK OF LIME</v>
      </c>
      <c r="W2340" s="50" t="s">
        <v>29</v>
      </c>
      <c r="X2340" s="50" t="s">
        <v>29</v>
      </c>
    </row>
    <row r="2341" spans="1:24" ht="14.1" customHeight="1" x14ac:dyDescent="0.25">
      <c r="A2341" s="50" t="str">
        <f t="shared" si="36"/>
        <v>9200000058-0</v>
      </c>
      <c r="B2341" s="57" t="s">
        <v>29</v>
      </c>
      <c r="C2341" s="50" t="s">
        <v>29</v>
      </c>
      <c r="D2341" s="50" t="s">
        <v>4399</v>
      </c>
      <c r="E2341" s="50" t="s">
        <v>2814</v>
      </c>
      <c r="F2341" s="50" t="s">
        <v>29</v>
      </c>
      <c r="G2341" s="50" t="s">
        <v>29</v>
      </c>
      <c r="H2341" s="50" t="s">
        <v>2904</v>
      </c>
      <c r="I2341" s="58">
        <v>45154</v>
      </c>
      <c r="J2341" s="50" t="s">
        <v>2816</v>
      </c>
      <c r="K2341" s="59">
        <v>2694.67</v>
      </c>
      <c r="L2341" s="50" t="s">
        <v>37</v>
      </c>
      <c r="M2341" s="51" t="s">
        <v>2747</v>
      </c>
      <c r="N2341" s="50" t="s">
        <v>29</v>
      </c>
      <c r="O2341" s="50" t="s">
        <v>32</v>
      </c>
      <c r="P2341" s="50" t="s">
        <v>32</v>
      </c>
      <c r="Q2341" s="50" t="s">
        <v>4335</v>
      </c>
      <c r="R2341" s="50" t="s">
        <v>29</v>
      </c>
      <c r="S2341" s="50" t="s">
        <v>2770</v>
      </c>
      <c r="T2341" s="50" t="s">
        <v>2412</v>
      </c>
      <c r="U2341" s="50" t="s">
        <v>30</v>
      </c>
      <c r="V2341" s="50" t="str">
        <f>VLOOKUP(A2341,Register!$D$2:$N$1317,11,0)</f>
        <v>CWIP-MILK OF LIME</v>
      </c>
      <c r="W2341" s="50" t="s">
        <v>29</v>
      </c>
      <c r="X2341" s="50" t="s">
        <v>29</v>
      </c>
    </row>
    <row r="2342" spans="1:24" ht="14.1" customHeight="1" x14ac:dyDescent="0.25">
      <c r="A2342" s="50" t="str">
        <f t="shared" si="36"/>
        <v>9200000058-0</v>
      </c>
      <c r="B2342" s="57" t="s">
        <v>29</v>
      </c>
      <c r="C2342" s="50" t="s">
        <v>29</v>
      </c>
      <c r="D2342" s="50" t="s">
        <v>4399</v>
      </c>
      <c r="E2342" s="50" t="s">
        <v>2814</v>
      </c>
      <c r="F2342" s="50" t="s">
        <v>29</v>
      </c>
      <c r="G2342" s="50" t="s">
        <v>29</v>
      </c>
      <c r="H2342" s="50" t="s">
        <v>2904</v>
      </c>
      <c r="I2342" s="58">
        <v>45154</v>
      </c>
      <c r="J2342" s="50" t="s">
        <v>2816</v>
      </c>
      <c r="K2342" s="59">
        <v>51.91</v>
      </c>
      <c r="L2342" s="50" t="s">
        <v>37</v>
      </c>
      <c r="M2342" s="51" t="s">
        <v>2747</v>
      </c>
      <c r="N2342" s="50" t="s">
        <v>29</v>
      </c>
      <c r="O2342" s="50" t="s">
        <v>32</v>
      </c>
      <c r="P2342" s="50" t="s">
        <v>32</v>
      </c>
      <c r="Q2342" s="50" t="s">
        <v>4335</v>
      </c>
      <c r="R2342" s="50" t="s">
        <v>29</v>
      </c>
      <c r="S2342" s="50" t="s">
        <v>2770</v>
      </c>
      <c r="T2342" s="50" t="s">
        <v>2412</v>
      </c>
      <c r="U2342" s="50" t="s">
        <v>30</v>
      </c>
      <c r="V2342" s="50" t="str">
        <f>VLOOKUP(A2342,Register!$D$2:$N$1317,11,0)</f>
        <v>CWIP-MILK OF LIME</v>
      </c>
      <c r="W2342" s="50" t="s">
        <v>29</v>
      </c>
      <c r="X2342" s="50" t="s">
        <v>29</v>
      </c>
    </row>
    <row r="2343" spans="1:24" ht="14.1" customHeight="1" x14ac:dyDescent="0.25">
      <c r="A2343" s="50" t="str">
        <f t="shared" si="36"/>
        <v>9200000058-0</v>
      </c>
      <c r="B2343" s="57" t="s">
        <v>29</v>
      </c>
      <c r="C2343" s="50" t="s">
        <v>29</v>
      </c>
      <c r="D2343" s="50" t="s">
        <v>4400</v>
      </c>
      <c r="E2343" s="50" t="s">
        <v>2814</v>
      </c>
      <c r="F2343" s="50" t="s">
        <v>29</v>
      </c>
      <c r="G2343" s="50" t="s">
        <v>29</v>
      </c>
      <c r="H2343" s="50" t="s">
        <v>2904</v>
      </c>
      <c r="I2343" s="58">
        <v>45154</v>
      </c>
      <c r="J2343" s="50" t="s">
        <v>2816</v>
      </c>
      <c r="K2343" s="59">
        <v>670</v>
      </c>
      <c r="L2343" s="50" t="s">
        <v>37</v>
      </c>
      <c r="M2343" s="51" t="s">
        <v>2747</v>
      </c>
      <c r="N2343" s="50" t="s">
        <v>29</v>
      </c>
      <c r="O2343" s="50" t="s">
        <v>32</v>
      </c>
      <c r="P2343" s="50" t="s">
        <v>32</v>
      </c>
      <c r="Q2343" s="50" t="s">
        <v>4380</v>
      </c>
      <c r="R2343" s="50" t="s">
        <v>29</v>
      </c>
      <c r="S2343" s="50" t="s">
        <v>2770</v>
      </c>
      <c r="T2343" s="50" t="s">
        <v>2412</v>
      </c>
      <c r="U2343" s="50" t="s">
        <v>30</v>
      </c>
      <c r="V2343" s="50" t="str">
        <f>VLOOKUP(A2343,Register!$D$2:$N$1317,11,0)</f>
        <v>CWIP-MILK OF LIME</v>
      </c>
      <c r="W2343" s="50" t="s">
        <v>29</v>
      </c>
      <c r="X2343" s="50" t="s">
        <v>29</v>
      </c>
    </row>
    <row r="2344" spans="1:24" ht="14.1" customHeight="1" x14ac:dyDescent="0.25">
      <c r="A2344" s="50" t="str">
        <f t="shared" si="36"/>
        <v>9200000058-0</v>
      </c>
      <c r="B2344" s="57" t="s">
        <v>29</v>
      </c>
      <c r="C2344" s="50" t="s">
        <v>29</v>
      </c>
      <c r="D2344" s="50" t="s">
        <v>4400</v>
      </c>
      <c r="E2344" s="50" t="s">
        <v>2814</v>
      </c>
      <c r="F2344" s="50" t="s">
        <v>29</v>
      </c>
      <c r="G2344" s="50" t="s">
        <v>29</v>
      </c>
      <c r="H2344" s="50" t="s">
        <v>2904</v>
      </c>
      <c r="I2344" s="58">
        <v>45154</v>
      </c>
      <c r="J2344" s="50" t="s">
        <v>2816</v>
      </c>
      <c r="K2344" s="59">
        <v>234</v>
      </c>
      <c r="L2344" s="50" t="s">
        <v>37</v>
      </c>
      <c r="M2344" s="51" t="s">
        <v>2747</v>
      </c>
      <c r="N2344" s="50" t="s">
        <v>29</v>
      </c>
      <c r="O2344" s="50" t="s">
        <v>32</v>
      </c>
      <c r="P2344" s="50" t="s">
        <v>32</v>
      </c>
      <c r="Q2344" s="50" t="s">
        <v>4380</v>
      </c>
      <c r="R2344" s="50" t="s">
        <v>29</v>
      </c>
      <c r="S2344" s="50" t="s">
        <v>2770</v>
      </c>
      <c r="T2344" s="50" t="s">
        <v>2412</v>
      </c>
      <c r="U2344" s="50" t="s">
        <v>30</v>
      </c>
      <c r="V2344" s="50" t="str">
        <f>VLOOKUP(A2344,Register!$D$2:$N$1317,11,0)</f>
        <v>CWIP-MILK OF LIME</v>
      </c>
      <c r="W2344" s="50" t="s">
        <v>29</v>
      </c>
      <c r="X2344" s="50" t="s">
        <v>29</v>
      </c>
    </row>
    <row r="2345" spans="1:24" ht="14.1" customHeight="1" x14ac:dyDescent="0.25">
      <c r="A2345" s="50" t="str">
        <f t="shared" si="36"/>
        <v>9200000058-0</v>
      </c>
      <c r="B2345" s="57" t="s">
        <v>29</v>
      </c>
      <c r="C2345" s="50" t="s">
        <v>29</v>
      </c>
      <c r="D2345" s="50" t="s">
        <v>4400</v>
      </c>
      <c r="E2345" s="50" t="s">
        <v>2814</v>
      </c>
      <c r="F2345" s="50" t="s">
        <v>29</v>
      </c>
      <c r="G2345" s="50" t="s">
        <v>29</v>
      </c>
      <c r="H2345" s="50" t="s">
        <v>2904</v>
      </c>
      <c r="I2345" s="58">
        <v>45154</v>
      </c>
      <c r="J2345" s="50" t="s">
        <v>2816</v>
      </c>
      <c r="K2345" s="59">
        <v>45.27</v>
      </c>
      <c r="L2345" s="50" t="s">
        <v>37</v>
      </c>
      <c r="M2345" s="51" t="s">
        <v>2747</v>
      </c>
      <c r="N2345" s="50" t="s">
        <v>29</v>
      </c>
      <c r="O2345" s="50" t="s">
        <v>32</v>
      </c>
      <c r="P2345" s="50" t="s">
        <v>32</v>
      </c>
      <c r="Q2345" s="50" t="s">
        <v>4380</v>
      </c>
      <c r="R2345" s="50" t="s">
        <v>29</v>
      </c>
      <c r="S2345" s="50" t="s">
        <v>2770</v>
      </c>
      <c r="T2345" s="50" t="s">
        <v>2412</v>
      </c>
      <c r="U2345" s="50" t="s">
        <v>30</v>
      </c>
      <c r="V2345" s="50" t="str">
        <f>VLOOKUP(A2345,Register!$D$2:$N$1317,11,0)</f>
        <v>CWIP-MILK OF LIME</v>
      </c>
      <c r="W2345" s="50" t="s">
        <v>29</v>
      </c>
      <c r="X2345" s="50" t="s">
        <v>29</v>
      </c>
    </row>
    <row r="2346" spans="1:24" ht="14.1" customHeight="1" x14ac:dyDescent="0.25">
      <c r="A2346" s="50" t="str">
        <f t="shared" si="36"/>
        <v>9200000059-0</v>
      </c>
      <c r="B2346" s="57" t="s">
        <v>29</v>
      </c>
      <c r="C2346" s="50" t="s">
        <v>29</v>
      </c>
      <c r="D2346" s="50" t="s">
        <v>4401</v>
      </c>
      <c r="E2346" s="50" t="s">
        <v>2814</v>
      </c>
      <c r="F2346" s="50" t="s">
        <v>29</v>
      </c>
      <c r="G2346" s="50" t="s">
        <v>29</v>
      </c>
      <c r="H2346" s="50" t="s">
        <v>2904</v>
      </c>
      <c r="I2346" s="58">
        <v>45155</v>
      </c>
      <c r="J2346" s="50" t="s">
        <v>2816</v>
      </c>
      <c r="K2346" s="59">
        <v>12500</v>
      </c>
      <c r="L2346" s="50" t="s">
        <v>37</v>
      </c>
      <c r="M2346" s="51" t="s">
        <v>2747</v>
      </c>
      <c r="N2346" s="50" t="s">
        <v>29</v>
      </c>
      <c r="O2346" s="50" t="s">
        <v>32</v>
      </c>
      <c r="P2346" s="50" t="s">
        <v>32</v>
      </c>
      <c r="Q2346" s="50" t="s">
        <v>4349</v>
      </c>
      <c r="R2346" s="50" t="s">
        <v>29</v>
      </c>
      <c r="S2346" s="50" t="s">
        <v>2770</v>
      </c>
      <c r="T2346" s="50" t="s">
        <v>2415</v>
      </c>
      <c r="U2346" s="50" t="s">
        <v>30</v>
      </c>
      <c r="V2346" s="50" t="str">
        <f>VLOOKUP(A2346,Register!$D$2:$N$1317,11,0)</f>
        <v>CWIP:-VACUUM FILTER STATION</v>
      </c>
      <c r="W2346" s="50" t="s">
        <v>29</v>
      </c>
      <c r="X2346" s="50" t="s">
        <v>29</v>
      </c>
    </row>
    <row r="2347" spans="1:24" ht="14.1" customHeight="1" x14ac:dyDescent="0.25">
      <c r="A2347" s="50" t="str">
        <f t="shared" si="36"/>
        <v>9200000059-0</v>
      </c>
      <c r="B2347" s="57" t="s">
        <v>29</v>
      </c>
      <c r="C2347" s="50" t="s">
        <v>29</v>
      </c>
      <c r="D2347" s="50" t="s">
        <v>4401</v>
      </c>
      <c r="E2347" s="50" t="s">
        <v>2814</v>
      </c>
      <c r="F2347" s="50" t="s">
        <v>29</v>
      </c>
      <c r="G2347" s="50" t="s">
        <v>29</v>
      </c>
      <c r="H2347" s="50" t="s">
        <v>2904</v>
      </c>
      <c r="I2347" s="58">
        <v>45155</v>
      </c>
      <c r="J2347" s="50" t="s">
        <v>2816</v>
      </c>
      <c r="K2347" s="59">
        <v>1627.48</v>
      </c>
      <c r="L2347" s="50" t="s">
        <v>37</v>
      </c>
      <c r="M2347" s="51" t="s">
        <v>2747</v>
      </c>
      <c r="N2347" s="50" t="s">
        <v>29</v>
      </c>
      <c r="O2347" s="50" t="s">
        <v>32</v>
      </c>
      <c r="P2347" s="50" t="s">
        <v>32</v>
      </c>
      <c r="Q2347" s="50" t="s">
        <v>4349</v>
      </c>
      <c r="R2347" s="50" t="s">
        <v>29</v>
      </c>
      <c r="S2347" s="50" t="s">
        <v>2770</v>
      </c>
      <c r="T2347" s="50" t="s">
        <v>2415</v>
      </c>
      <c r="U2347" s="50" t="s">
        <v>30</v>
      </c>
      <c r="V2347" s="50" t="str">
        <f>VLOOKUP(A2347,Register!$D$2:$N$1317,11,0)</f>
        <v>CWIP:-VACUUM FILTER STATION</v>
      </c>
      <c r="W2347" s="50" t="s">
        <v>29</v>
      </c>
      <c r="X2347" s="50" t="s">
        <v>29</v>
      </c>
    </row>
    <row r="2348" spans="1:24" ht="14.1" customHeight="1" x14ac:dyDescent="0.25">
      <c r="A2348" s="50" t="str">
        <f t="shared" si="36"/>
        <v>9200000058-0</v>
      </c>
      <c r="B2348" s="57" t="s">
        <v>29</v>
      </c>
      <c r="C2348" s="50" t="s">
        <v>29</v>
      </c>
      <c r="D2348" s="50" t="s">
        <v>4402</v>
      </c>
      <c r="E2348" s="50" t="s">
        <v>2814</v>
      </c>
      <c r="F2348" s="50" t="s">
        <v>29</v>
      </c>
      <c r="G2348" s="50" t="s">
        <v>29</v>
      </c>
      <c r="H2348" s="50" t="s">
        <v>2904</v>
      </c>
      <c r="I2348" s="58">
        <v>45155</v>
      </c>
      <c r="J2348" s="50" t="s">
        <v>2816</v>
      </c>
      <c r="K2348" s="59">
        <v>237.83</v>
      </c>
      <c r="L2348" s="50" t="s">
        <v>37</v>
      </c>
      <c r="M2348" s="51" t="s">
        <v>2747</v>
      </c>
      <c r="N2348" s="50" t="s">
        <v>29</v>
      </c>
      <c r="O2348" s="50" t="s">
        <v>32</v>
      </c>
      <c r="P2348" s="50" t="s">
        <v>32</v>
      </c>
      <c r="Q2348" s="50" t="s">
        <v>4403</v>
      </c>
      <c r="R2348" s="50" t="s">
        <v>29</v>
      </c>
      <c r="S2348" s="50" t="s">
        <v>2770</v>
      </c>
      <c r="T2348" s="50" t="s">
        <v>2412</v>
      </c>
      <c r="U2348" s="50" t="s">
        <v>30</v>
      </c>
      <c r="V2348" s="50" t="str">
        <f>VLOOKUP(A2348,Register!$D$2:$N$1317,11,0)</f>
        <v>CWIP-MILK OF LIME</v>
      </c>
      <c r="W2348" s="50" t="s">
        <v>29</v>
      </c>
      <c r="X2348" s="50" t="s">
        <v>29</v>
      </c>
    </row>
    <row r="2349" spans="1:24" ht="14.1" customHeight="1" x14ac:dyDescent="0.25">
      <c r="A2349" s="50" t="str">
        <f t="shared" si="36"/>
        <v>9200000058-0</v>
      </c>
      <c r="B2349" s="57" t="s">
        <v>29</v>
      </c>
      <c r="C2349" s="50" t="s">
        <v>29</v>
      </c>
      <c r="D2349" s="50" t="s">
        <v>4402</v>
      </c>
      <c r="E2349" s="50" t="s">
        <v>2814</v>
      </c>
      <c r="F2349" s="50" t="s">
        <v>29</v>
      </c>
      <c r="G2349" s="50" t="s">
        <v>29</v>
      </c>
      <c r="H2349" s="50" t="s">
        <v>2904</v>
      </c>
      <c r="I2349" s="58">
        <v>45155</v>
      </c>
      <c r="J2349" s="50" t="s">
        <v>2816</v>
      </c>
      <c r="K2349" s="59">
        <v>225</v>
      </c>
      <c r="L2349" s="50" t="s">
        <v>37</v>
      </c>
      <c r="M2349" s="51" t="s">
        <v>2747</v>
      </c>
      <c r="N2349" s="50" t="s">
        <v>29</v>
      </c>
      <c r="O2349" s="50" t="s">
        <v>32</v>
      </c>
      <c r="P2349" s="50" t="s">
        <v>32</v>
      </c>
      <c r="Q2349" s="50" t="s">
        <v>4403</v>
      </c>
      <c r="R2349" s="50" t="s">
        <v>29</v>
      </c>
      <c r="S2349" s="50" t="s">
        <v>2770</v>
      </c>
      <c r="T2349" s="50" t="s">
        <v>2412</v>
      </c>
      <c r="U2349" s="50" t="s">
        <v>30</v>
      </c>
      <c r="V2349" s="50" t="str">
        <f>VLOOKUP(A2349,Register!$D$2:$N$1317,11,0)</f>
        <v>CWIP-MILK OF LIME</v>
      </c>
      <c r="W2349" s="50" t="s">
        <v>29</v>
      </c>
      <c r="X2349" s="50" t="s">
        <v>29</v>
      </c>
    </row>
    <row r="2350" spans="1:24" ht="14.1" customHeight="1" x14ac:dyDescent="0.25">
      <c r="A2350" s="50" t="str">
        <f t="shared" si="36"/>
        <v>9200000058-0</v>
      </c>
      <c r="B2350" s="57" t="s">
        <v>29</v>
      </c>
      <c r="C2350" s="50" t="s">
        <v>29</v>
      </c>
      <c r="D2350" s="50" t="s">
        <v>4402</v>
      </c>
      <c r="E2350" s="50" t="s">
        <v>2814</v>
      </c>
      <c r="F2350" s="50" t="s">
        <v>29</v>
      </c>
      <c r="G2350" s="50" t="s">
        <v>29</v>
      </c>
      <c r="H2350" s="50" t="s">
        <v>2904</v>
      </c>
      <c r="I2350" s="58">
        <v>45155</v>
      </c>
      <c r="J2350" s="50" t="s">
        <v>2816</v>
      </c>
      <c r="K2350" s="59">
        <v>22.64</v>
      </c>
      <c r="L2350" s="50" t="s">
        <v>37</v>
      </c>
      <c r="M2350" s="51" t="s">
        <v>2747</v>
      </c>
      <c r="N2350" s="50" t="s">
        <v>29</v>
      </c>
      <c r="O2350" s="50" t="s">
        <v>32</v>
      </c>
      <c r="P2350" s="50" t="s">
        <v>32</v>
      </c>
      <c r="Q2350" s="50" t="s">
        <v>4403</v>
      </c>
      <c r="R2350" s="50" t="s">
        <v>29</v>
      </c>
      <c r="S2350" s="50" t="s">
        <v>2770</v>
      </c>
      <c r="T2350" s="50" t="s">
        <v>2412</v>
      </c>
      <c r="U2350" s="50" t="s">
        <v>30</v>
      </c>
      <c r="V2350" s="50" t="str">
        <f>VLOOKUP(A2350,Register!$D$2:$N$1317,11,0)</f>
        <v>CWIP-MILK OF LIME</v>
      </c>
      <c r="W2350" s="50" t="s">
        <v>29</v>
      </c>
      <c r="X2350" s="50" t="s">
        <v>29</v>
      </c>
    </row>
    <row r="2351" spans="1:24" ht="14.1" customHeight="1" x14ac:dyDescent="0.25">
      <c r="A2351" s="50" t="str">
        <f t="shared" si="36"/>
        <v>9200000059-0</v>
      </c>
      <c r="B2351" s="57" t="s">
        <v>29</v>
      </c>
      <c r="C2351" s="50" t="s">
        <v>29</v>
      </c>
      <c r="D2351" s="50" t="s">
        <v>4404</v>
      </c>
      <c r="E2351" s="50" t="s">
        <v>2814</v>
      </c>
      <c r="F2351" s="50" t="s">
        <v>29</v>
      </c>
      <c r="G2351" s="50" t="s">
        <v>29</v>
      </c>
      <c r="H2351" s="50" t="s">
        <v>2904</v>
      </c>
      <c r="I2351" s="58">
        <v>45155</v>
      </c>
      <c r="J2351" s="50" t="s">
        <v>2816</v>
      </c>
      <c r="K2351" s="59">
        <v>3750</v>
      </c>
      <c r="L2351" s="50" t="s">
        <v>37</v>
      </c>
      <c r="M2351" s="51" t="s">
        <v>2747</v>
      </c>
      <c r="N2351" s="50" t="s">
        <v>29</v>
      </c>
      <c r="O2351" s="50" t="s">
        <v>32</v>
      </c>
      <c r="P2351" s="50" t="s">
        <v>32</v>
      </c>
      <c r="Q2351" s="50" t="s">
        <v>3197</v>
      </c>
      <c r="R2351" s="50" t="s">
        <v>29</v>
      </c>
      <c r="S2351" s="50" t="s">
        <v>2770</v>
      </c>
      <c r="T2351" s="50" t="s">
        <v>2415</v>
      </c>
      <c r="U2351" s="50" t="s">
        <v>30</v>
      </c>
      <c r="V2351" s="50" t="str">
        <f>VLOOKUP(A2351,Register!$D$2:$N$1317,11,0)</f>
        <v>CWIP:-VACUUM FILTER STATION</v>
      </c>
      <c r="W2351" s="50" t="s">
        <v>29</v>
      </c>
      <c r="X2351" s="50" t="s">
        <v>29</v>
      </c>
    </row>
    <row r="2352" spans="1:24" ht="14.1" customHeight="1" x14ac:dyDescent="0.25">
      <c r="A2352" s="50" t="str">
        <f t="shared" si="36"/>
        <v>9200000060-0</v>
      </c>
      <c r="B2352" s="57" t="s">
        <v>29</v>
      </c>
      <c r="C2352" s="50" t="s">
        <v>29</v>
      </c>
      <c r="D2352" s="50" t="s">
        <v>4405</v>
      </c>
      <c r="E2352" s="50" t="s">
        <v>2814</v>
      </c>
      <c r="F2352" s="50" t="s">
        <v>29</v>
      </c>
      <c r="G2352" s="50" t="s">
        <v>29</v>
      </c>
      <c r="H2352" s="50" t="s">
        <v>2904</v>
      </c>
      <c r="I2352" s="58">
        <v>45155</v>
      </c>
      <c r="J2352" s="50" t="s">
        <v>2816</v>
      </c>
      <c r="K2352" s="59">
        <v>6850000</v>
      </c>
      <c r="L2352" s="50" t="s">
        <v>37</v>
      </c>
      <c r="M2352" s="51" t="s">
        <v>2747</v>
      </c>
      <c r="N2352" s="50" t="s">
        <v>29</v>
      </c>
      <c r="O2352" s="50" t="s">
        <v>32</v>
      </c>
      <c r="P2352" s="50" t="s">
        <v>32</v>
      </c>
      <c r="Q2352" s="50" t="s">
        <v>3324</v>
      </c>
      <c r="R2352" s="50" t="s">
        <v>29</v>
      </c>
      <c r="S2352" s="50" t="s">
        <v>2770</v>
      </c>
      <c r="T2352" s="50" t="s">
        <v>2417</v>
      </c>
      <c r="U2352" s="50" t="s">
        <v>30</v>
      </c>
      <c r="V2352" s="50" t="str">
        <f>VLOOKUP(A2352,Register!$D$2:$N$1317,11,0)</f>
        <v>CWIP:-HYDRAULIC CANE UNLOADER FOR 5 TON SWL</v>
      </c>
      <c r="W2352" s="50" t="s">
        <v>29</v>
      </c>
      <c r="X2352" s="50" t="s">
        <v>29</v>
      </c>
    </row>
    <row r="2353" spans="1:24" ht="14.1" customHeight="1" x14ac:dyDescent="0.25">
      <c r="A2353" s="50" t="str">
        <f t="shared" si="36"/>
        <v>9200000041-0</v>
      </c>
      <c r="B2353" s="57" t="s">
        <v>29</v>
      </c>
      <c r="C2353" s="50" t="s">
        <v>29</v>
      </c>
      <c r="D2353" s="50" t="s">
        <v>4406</v>
      </c>
      <c r="E2353" s="50" t="s">
        <v>2814</v>
      </c>
      <c r="F2353" s="50" t="s">
        <v>29</v>
      </c>
      <c r="G2353" s="50" t="s">
        <v>29</v>
      </c>
      <c r="H2353" s="50" t="s">
        <v>2904</v>
      </c>
      <c r="I2353" s="58">
        <v>45155</v>
      </c>
      <c r="J2353" s="50" t="s">
        <v>2816</v>
      </c>
      <c r="K2353" s="59">
        <v>10000</v>
      </c>
      <c r="L2353" s="50" t="s">
        <v>37</v>
      </c>
      <c r="M2353" s="51" t="s">
        <v>2747</v>
      </c>
      <c r="N2353" s="50" t="s">
        <v>29</v>
      </c>
      <c r="O2353" s="50" t="s">
        <v>32</v>
      </c>
      <c r="P2353" s="50" t="s">
        <v>32</v>
      </c>
      <c r="Q2353" s="50" t="s">
        <v>4277</v>
      </c>
      <c r="R2353" s="50" t="s">
        <v>29</v>
      </c>
      <c r="S2353" s="50" t="s">
        <v>2770</v>
      </c>
      <c r="T2353" s="50" t="s">
        <v>2383</v>
      </c>
      <c r="U2353" s="50" t="s">
        <v>30</v>
      </c>
      <c r="V2353" s="50" t="str">
        <f>VLOOKUP(A2353,Register!$D$2:$N$1317,11,0)</f>
        <v>CWIP - CURTAIN CONDENSER &amp; AIR EJECTOR</v>
      </c>
      <c r="W2353" s="50" t="s">
        <v>29</v>
      </c>
      <c r="X2353" s="50" t="s">
        <v>29</v>
      </c>
    </row>
    <row r="2354" spans="1:24" ht="14.1" customHeight="1" x14ac:dyDescent="0.25">
      <c r="A2354" s="50" t="str">
        <f t="shared" si="36"/>
        <v>9200000041-0</v>
      </c>
      <c r="B2354" s="57" t="s">
        <v>29</v>
      </c>
      <c r="C2354" s="50" t="s">
        <v>29</v>
      </c>
      <c r="D2354" s="50" t="s">
        <v>4406</v>
      </c>
      <c r="E2354" s="50" t="s">
        <v>2814</v>
      </c>
      <c r="F2354" s="50" t="s">
        <v>29</v>
      </c>
      <c r="G2354" s="50" t="s">
        <v>29</v>
      </c>
      <c r="H2354" s="50" t="s">
        <v>2904</v>
      </c>
      <c r="I2354" s="58">
        <v>45155</v>
      </c>
      <c r="J2354" s="50" t="s">
        <v>2816</v>
      </c>
      <c r="K2354" s="59">
        <v>244000</v>
      </c>
      <c r="L2354" s="50" t="s">
        <v>37</v>
      </c>
      <c r="M2354" s="51" t="s">
        <v>2747</v>
      </c>
      <c r="N2354" s="50" t="s">
        <v>29</v>
      </c>
      <c r="O2354" s="50" t="s">
        <v>32</v>
      </c>
      <c r="P2354" s="50" t="s">
        <v>32</v>
      </c>
      <c r="Q2354" s="50" t="s">
        <v>4277</v>
      </c>
      <c r="R2354" s="50" t="s">
        <v>29</v>
      </c>
      <c r="S2354" s="50" t="s">
        <v>2770</v>
      </c>
      <c r="T2354" s="50" t="s">
        <v>2383</v>
      </c>
      <c r="U2354" s="50" t="s">
        <v>30</v>
      </c>
      <c r="V2354" s="50" t="str">
        <f>VLOOKUP(A2354,Register!$D$2:$N$1317,11,0)</f>
        <v>CWIP - CURTAIN CONDENSER &amp; AIR EJECTOR</v>
      </c>
      <c r="W2354" s="50" t="s">
        <v>29</v>
      </c>
      <c r="X2354" s="50" t="s">
        <v>29</v>
      </c>
    </row>
    <row r="2355" spans="1:24" ht="14.1" customHeight="1" x14ac:dyDescent="0.25">
      <c r="A2355" s="50" t="str">
        <f t="shared" si="36"/>
        <v>9200000058-0</v>
      </c>
      <c r="B2355" s="57" t="s">
        <v>29</v>
      </c>
      <c r="C2355" s="50" t="s">
        <v>29</v>
      </c>
      <c r="D2355" s="50" t="s">
        <v>4407</v>
      </c>
      <c r="E2355" s="50" t="s">
        <v>2814</v>
      </c>
      <c r="F2355" s="50" t="s">
        <v>29</v>
      </c>
      <c r="G2355" s="50" t="s">
        <v>29</v>
      </c>
      <c r="H2355" s="50" t="s">
        <v>2904</v>
      </c>
      <c r="I2355" s="58">
        <v>45156</v>
      </c>
      <c r="J2355" s="50" t="s">
        <v>2816</v>
      </c>
      <c r="K2355" s="59">
        <v>23293.4</v>
      </c>
      <c r="L2355" s="50" t="s">
        <v>37</v>
      </c>
      <c r="M2355" s="51" t="s">
        <v>2747</v>
      </c>
      <c r="N2355" s="50" t="s">
        <v>29</v>
      </c>
      <c r="O2355" s="50" t="s">
        <v>32</v>
      </c>
      <c r="P2355" s="50" t="s">
        <v>32</v>
      </c>
      <c r="Q2355" s="50" t="s">
        <v>4408</v>
      </c>
      <c r="R2355" s="50" t="s">
        <v>29</v>
      </c>
      <c r="S2355" s="50" t="s">
        <v>2770</v>
      </c>
      <c r="T2355" s="50" t="s">
        <v>2412</v>
      </c>
      <c r="U2355" s="50" t="s">
        <v>30</v>
      </c>
      <c r="V2355" s="50" t="str">
        <f>VLOOKUP(A2355,Register!$D$2:$N$1317,11,0)</f>
        <v>CWIP-MILK OF LIME</v>
      </c>
      <c r="W2355" s="50" t="s">
        <v>29</v>
      </c>
      <c r="X2355" s="50" t="s">
        <v>29</v>
      </c>
    </row>
    <row r="2356" spans="1:24" ht="14.1" customHeight="1" x14ac:dyDescent="0.25">
      <c r="A2356" s="50" t="str">
        <f t="shared" si="36"/>
        <v>9200000058-0</v>
      </c>
      <c r="B2356" s="57" t="s">
        <v>29</v>
      </c>
      <c r="C2356" s="50" t="s">
        <v>29</v>
      </c>
      <c r="D2356" s="50" t="s">
        <v>4409</v>
      </c>
      <c r="E2356" s="50" t="s">
        <v>2814</v>
      </c>
      <c r="F2356" s="50" t="s">
        <v>29</v>
      </c>
      <c r="G2356" s="50" t="s">
        <v>29</v>
      </c>
      <c r="H2356" s="50" t="s">
        <v>2904</v>
      </c>
      <c r="I2356" s="58">
        <v>45156</v>
      </c>
      <c r="J2356" s="50" t="s">
        <v>2816</v>
      </c>
      <c r="K2356" s="59">
        <v>237.83</v>
      </c>
      <c r="L2356" s="50" t="s">
        <v>37</v>
      </c>
      <c r="M2356" s="51" t="s">
        <v>2747</v>
      </c>
      <c r="N2356" s="50" t="s">
        <v>29</v>
      </c>
      <c r="O2356" s="50" t="s">
        <v>32</v>
      </c>
      <c r="P2356" s="50" t="s">
        <v>32</v>
      </c>
      <c r="Q2356" s="50" t="s">
        <v>4329</v>
      </c>
      <c r="R2356" s="50" t="s">
        <v>29</v>
      </c>
      <c r="S2356" s="50" t="s">
        <v>2770</v>
      </c>
      <c r="T2356" s="50" t="s">
        <v>2412</v>
      </c>
      <c r="U2356" s="50" t="s">
        <v>30</v>
      </c>
      <c r="V2356" s="50" t="str">
        <f>VLOOKUP(A2356,Register!$D$2:$N$1317,11,0)</f>
        <v>CWIP-MILK OF LIME</v>
      </c>
      <c r="W2356" s="50" t="s">
        <v>29</v>
      </c>
      <c r="X2356" s="50" t="s">
        <v>29</v>
      </c>
    </row>
    <row r="2357" spans="1:24" ht="14.1" customHeight="1" x14ac:dyDescent="0.25">
      <c r="A2357" s="50" t="str">
        <f t="shared" si="36"/>
        <v>9200000059-0</v>
      </c>
      <c r="B2357" s="57" t="s">
        <v>29</v>
      </c>
      <c r="C2357" s="50" t="s">
        <v>29</v>
      </c>
      <c r="D2357" s="50" t="s">
        <v>4410</v>
      </c>
      <c r="E2357" s="50" t="s">
        <v>2814</v>
      </c>
      <c r="F2357" s="50" t="s">
        <v>29</v>
      </c>
      <c r="G2357" s="50" t="s">
        <v>29</v>
      </c>
      <c r="H2357" s="50" t="s">
        <v>2904</v>
      </c>
      <c r="I2357" s="58">
        <v>45157</v>
      </c>
      <c r="J2357" s="50" t="s">
        <v>2816</v>
      </c>
      <c r="K2357" s="59">
        <v>12500</v>
      </c>
      <c r="L2357" s="50" t="s">
        <v>37</v>
      </c>
      <c r="M2357" s="51" t="s">
        <v>2747</v>
      </c>
      <c r="N2357" s="50" t="s">
        <v>29</v>
      </c>
      <c r="O2357" s="50" t="s">
        <v>32</v>
      </c>
      <c r="P2357" s="50" t="s">
        <v>32</v>
      </c>
      <c r="Q2357" s="50" t="s">
        <v>4349</v>
      </c>
      <c r="R2357" s="50" t="s">
        <v>29</v>
      </c>
      <c r="S2357" s="50" t="s">
        <v>2770</v>
      </c>
      <c r="T2357" s="50" t="s">
        <v>2415</v>
      </c>
      <c r="U2357" s="50" t="s">
        <v>30</v>
      </c>
      <c r="V2357" s="50" t="str">
        <f>VLOOKUP(A2357,Register!$D$2:$N$1317,11,0)</f>
        <v>CWIP:-VACUUM FILTER STATION</v>
      </c>
      <c r="W2357" s="50" t="s">
        <v>29</v>
      </c>
      <c r="X2357" s="50" t="s">
        <v>29</v>
      </c>
    </row>
    <row r="2358" spans="1:24" ht="14.1" customHeight="1" x14ac:dyDescent="0.25">
      <c r="A2358" s="50" t="str">
        <f t="shared" si="36"/>
        <v>9200000059-0</v>
      </c>
      <c r="B2358" s="57" t="s">
        <v>29</v>
      </c>
      <c r="C2358" s="50" t="s">
        <v>29</v>
      </c>
      <c r="D2358" s="50" t="s">
        <v>4410</v>
      </c>
      <c r="E2358" s="50" t="s">
        <v>2814</v>
      </c>
      <c r="F2358" s="50" t="s">
        <v>29</v>
      </c>
      <c r="G2358" s="50" t="s">
        <v>29</v>
      </c>
      <c r="H2358" s="50" t="s">
        <v>2904</v>
      </c>
      <c r="I2358" s="58">
        <v>45157</v>
      </c>
      <c r="J2358" s="50" t="s">
        <v>2816</v>
      </c>
      <c r="K2358" s="59">
        <v>26164.560000000001</v>
      </c>
      <c r="L2358" s="50" t="s">
        <v>37</v>
      </c>
      <c r="M2358" s="51" t="s">
        <v>2747</v>
      </c>
      <c r="N2358" s="50" t="s">
        <v>29</v>
      </c>
      <c r="O2358" s="50" t="s">
        <v>32</v>
      </c>
      <c r="P2358" s="50" t="s">
        <v>32</v>
      </c>
      <c r="Q2358" s="50" t="s">
        <v>4349</v>
      </c>
      <c r="R2358" s="50" t="s">
        <v>29</v>
      </c>
      <c r="S2358" s="50" t="s">
        <v>2770</v>
      </c>
      <c r="T2358" s="50" t="s">
        <v>2415</v>
      </c>
      <c r="U2358" s="50" t="s">
        <v>30</v>
      </c>
      <c r="V2358" s="50" t="str">
        <f>VLOOKUP(A2358,Register!$D$2:$N$1317,11,0)</f>
        <v>CWIP:-VACUUM FILTER STATION</v>
      </c>
      <c r="W2358" s="50" t="s">
        <v>29</v>
      </c>
      <c r="X2358" s="50" t="s">
        <v>29</v>
      </c>
    </row>
    <row r="2359" spans="1:24" ht="14.1" customHeight="1" x14ac:dyDescent="0.25">
      <c r="A2359" s="50" t="str">
        <f t="shared" si="36"/>
        <v>9200000058-0</v>
      </c>
      <c r="B2359" s="57" t="s">
        <v>29</v>
      </c>
      <c r="C2359" s="50" t="s">
        <v>29</v>
      </c>
      <c r="D2359" s="50" t="s">
        <v>4411</v>
      </c>
      <c r="E2359" s="50" t="s">
        <v>2814</v>
      </c>
      <c r="F2359" s="50" t="s">
        <v>29</v>
      </c>
      <c r="G2359" s="50" t="s">
        <v>29</v>
      </c>
      <c r="H2359" s="50" t="s">
        <v>2904</v>
      </c>
      <c r="I2359" s="58">
        <v>45157</v>
      </c>
      <c r="J2359" s="50" t="s">
        <v>2816</v>
      </c>
      <c r="K2359" s="59">
        <v>27810</v>
      </c>
      <c r="L2359" s="50" t="s">
        <v>37</v>
      </c>
      <c r="M2359" s="51" t="s">
        <v>2747</v>
      </c>
      <c r="N2359" s="50" t="s">
        <v>29</v>
      </c>
      <c r="O2359" s="50" t="s">
        <v>32</v>
      </c>
      <c r="P2359" s="50" t="s">
        <v>32</v>
      </c>
      <c r="Q2359" s="50" t="s">
        <v>4403</v>
      </c>
      <c r="R2359" s="50" t="s">
        <v>29</v>
      </c>
      <c r="S2359" s="50" t="s">
        <v>2770</v>
      </c>
      <c r="T2359" s="50" t="s">
        <v>2412</v>
      </c>
      <c r="U2359" s="50" t="s">
        <v>30</v>
      </c>
      <c r="V2359" s="50" t="str">
        <f>VLOOKUP(A2359,Register!$D$2:$N$1317,11,0)</f>
        <v>CWIP-MILK OF LIME</v>
      </c>
      <c r="W2359" s="50" t="s">
        <v>29</v>
      </c>
      <c r="X2359" s="50" t="s">
        <v>29</v>
      </c>
    </row>
    <row r="2360" spans="1:24" ht="14.1" customHeight="1" x14ac:dyDescent="0.25">
      <c r="A2360" s="50" t="str">
        <f t="shared" si="36"/>
        <v>9200000058-0</v>
      </c>
      <c r="B2360" s="57" t="s">
        <v>29</v>
      </c>
      <c r="C2360" s="50" t="s">
        <v>29</v>
      </c>
      <c r="D2360" s="50" t="s">
        <v>4411</v>
      </c>
      <c r="E2360" s="50" t="s">
        <v>2814</v>
      </c>
      <c r="F2360" s="50" t="s">
        <v>29</v>
      </c>
      <c r="G2360" s="50" t="s">
        <v>29</v>
      </c>
      <c r="H2360" s="50" t="s">
        <v>2904</v>
      </c>
      <c r="I2360" s="58">
        <v>45157</v>
      </c>
      <c r="J2360" s="50" t="s">
        <v>2816</v>
      </c>
      <c r="K2360" s="59">
        <v>23120</v>
      </c>
      <c r="L2360" s="50" t="s">
        <v>37</v>
      </c>
      <c r="M2360" s="51" t="s">
        <v>2747</v>
      </c>
      <c r="N2360" s="50" t="s">
        <v>29</v>
      </c>
      <c r="O2360" s="50" t="s">
        <v>32</v>
      </c>
      <c r="P2360" s="50" t="s">
        <v>32</v>
      </c>
      <c r="Q2360" s="50" t="s">
        <v>4403</v>
      </c>
      <c r="R2360" s="50" t="s">
        <v>29</v>
      </c>
      <c r="S2360" s="50" t="s">
        <v>2770</v>
      </c>
      <c r="T2360" s="50" t="s">
        <v>2412</v>
      </c>
      <c r="U2360" s="50" t="s">
        <v>30</v>
      </c>
      <c r="V2360" s="50" t="str">
        <f>VLOOKUP(A2360,Register!$D$2:$N$1317,11,0)</f>
        <v>CWIP-MILK OF LIME</v>
      </c>
      <c r="W2360" s="50" t="s">
        <v>29</v>
      </c>
      <c r="X2360" s="50" t="s">
        <v>29</v>
      </c>
    </row>
    <row r="2361" spans="1:24" ht="14.1" customHeight="1" x14ac:dyDescent="0.25">
      <c r="A2361" s="50" t="str">
        <f t="shared" si="36"/>
        <v>9200000058-0</v>
      </c>
      <c r="B2361" s="57" t="s">
        <v>29</v>
      </c>
      <c r="C2361" s="50" t="s">
        <v>29</v>
      </c>
      <c r="D2361" s="50" t="s">
        <v>4411</v>
      </c>
      <c r="E2361" s="50" t="s">
        <v>2814</v>
      </c>
      <c r="F2361" s="50" t="s">
        <v>29</v>
      </c>
      <c r="G2361" s="50" t="s">
        <v>29</v>
      </c>
      <c r="H2361" s="50" t="s">
        <v>2904</v>
      </c>
      <c r="I2361" s="58">
        <v>45157</v>
      </c>
      <c r="J2361" s="50" t="s">
        <v>2816</v>
      </c>
      <c r="K2361" s="59">
        <v>13287</v>
      </c>
      <c r="L2361" s="50" t="s">
        <v>37</v>
      </c>
      <c r="M2361" s="51" t="s">
        <v>2747</v>
      </c>
      <c r="N2361" s="50" t="s">
        <v>29</v>
      </c>
      <c r="O2361" s="50" t="s">
        <v>32</v>
      </c>
      <c r="P2361" s="50" t="s">
        <v>32</v>
      </c>
      <c r="Q2361" s="50" t="s">
        <v>4403</v>
      </c>
      <c r="R2361" s="50" t="s">
        <v>29</v>
      </c>
      <c r="S2361" s="50" t="s">
        <v>2770</v>
      </c>
      <c r="T2361" s="50" t="s">
        <v>2412</v>
      </c>
      <c r="U2361" s="50" t="s">
        <v>30</v>
      </c>
      <c r="V2361" s="50" t="str">
        <f>VLOOKUP(A2361,Register!$D$2:$N$1317,11,0)</f>
        <v>CWIP-MILK OF LIME</v>
      </c>
      <c r="W2361" s="50" t="s">
        <v>29</v>
      </c>
      <c r="X2361" s="50" t="s">
        <v>29</v>
      </c>
    </row>
    <row r="2362" spans="1:24" ht="14.1" customHeight="1" x14ac:dyDescent="0.25">
      <c r="A2362" s="50" t="str">
        <f t="shared" si="36"/>
        <v>9200000058-0</v>
      </c>
      <c r="B2362" s="57" t="s">
        <v>29</v>
      </c>
      <c r="C2362" s="50" t="s">
        <v>29</v>
      </c>
      <c r="D2362" s="50" t="s">
        <v>4411</v>
      </c>
      <c r="E2362" s="50" t="s">
        <v>2814</v>
      </c>
      <c r="F2362" s="50" t="s">
        <v>29</v>
      </c>
      <c r="G2362" s="50" t="s">
        <v>29</v>
      </c>
      <c r="H2362" s="50" t="s">
        <v>2904</v>
      </c>
      <c r="I2362" s="58">
        <v>45157</v>
      </c>
      <c r="J2362" s="50" t="s">
        <v>2816</v>
      </c>
      <c r="K2362" s="59">
        <v>104498.31</v>
      </c>
      <c r="L2362" s="50" t="s">
        <v>37</v>
      </c>
      <c r="M2362" s="51" t="s">
        <v>2747</v>
      </c>
      <c r="N2362" s="50" t="s">
        <v>29</v>
      </c>
      <c r="O2362" s="50" t="s">
        <v>32</v>
      </c>
      <c r="P2362" s="50" t="s">
        <v>32</v>
      </c>
      <c r="Q2362" s="50" t="s">
        <v>4403</v>
      </c>
      <c r="R2362" s="50" t="s">
        <v>29</v>
      </c>
      <c r="S2362" s="50" t="s">
        <v>2770</v>
      </c>
      <c r="T2362" s="50" t="s">
        <v>2412</v>
      </c>
      <c r="U2362" s="50" t="s">
        <v>30</v>
      </c>
      <c r="V2362" s="50" t="str">
        <f>VLOOKUP(A2362,Register!$D$2:$N$1317,11,0)</f>
        <v>CWIP-MILK OF LIME</v>
      </c>
      <c r="W2362" s="50" t="s">
        <v>29</v>
      </c>
      <c r="X2362" s="50" t="s">
        <v>29</v>
      </c>
    </row>
    <row r="2363" spans="1:24" ht="14.1" customHeight="1" x14ac:dyDescent="0.25">
      <c r="A2363" s="50" t="str">
        <f t="shared" si="36"/>
        <v>9200000058-0</v>
      </c>
      <c r="B2363" s="57" t="s">
        <v>29</v>
      </c>
      <c r="C2363" s="50" t="s">
        <v>29</v>
      </c>
      <c r="D2363" s="50" t="s">
        <v>4412</v>
      </c>
      <c r="E2363" s="50" t="s">
        <v>2814</v>
      </c>
      <c r="F2363" s="50" t="s">
        <v>29</v>
      </c>
      <c r="G2363" s="50" t="s">
        <v>29</v>
      </c>
      <c r="H2363" s="50" t="s">
        <v>2904</v>
      </c>
      <c r="I2363" s="58">
        <v>45159</v>
      </c>
      <c r="J2363" s="50" t="s">
        <v>2816</v>
      </c>
      <c r="K2363" s="59">
        <v>6417.28</v>
      </c>
      <c r="L2363" s="50" t="s">
        <v>37</v>
      </c>
      <c r="M2363" s="51" t="s">
        <v>2747</v>
      </c>
      <c r="N2363" s="50" t="s">
        <v>29</v>
      </c>
      <c r="O2363" s="50" t="s">
        <v>32</v>
      </c>
      <c r="P2363" s="50" t="s">
        <v>32</v>
      </c>
      <c r="Q2363" s="50" t="s">
        <v>4329</v>
      </c>
      <c r="R2363" s="50" t="s">
        <v>29</v>
      </c>
      <c r="S2363" s="50" t="s">
        <v>2770</v>
      </c>
      <c r="T2363" s="50" t="s">
        <v>2412</v>
      </c>
      <c r="U2363" s="50" t="s">
        <v>30</v>
      </c>
      <c r="V2363" s="50" t="str">
        <f>VLOOKUP(A2363,Register!$D$2:$N$1317,11,0)</f>
        <v>CWIP-MILK OF LIME</v>
      </c>
      <c r="W2363" s="50" t="s">
        <v>29</v>
      </c>
      <c r="X2363" s="50" t="s">
        <v>29</v>
      </c>
    </row>
    <row r="2364" spans="1:24" ht="14.1" customHeight="1" x14ac:dyDescent="0.25">
      <c r="A2364" s="50" t="str">
        <f t="shared" si="36"/>
        <v>9200000058-0</v>
      </c>
      <c r="B2364" s="57" t="s">
        <v>29</v>
      </c>
      <c r="C2364" s="50" t="s">
        <v>29</v>
      </c>
      <c r="D2364" s="50" t="s">
        <v>4412</v>
      </c>
      <c r="E2364" s="50" t="s">
        <v>2814</v>
      </c>
      <c r="F2364" s="50" t="s">
        <v>29</v>
      </c>
      <c r="G2364" s="50" t="s">
        <v>29</v>
      </c>
      <c r="H2364" s="50" t="s">
        <v>2904</v>
      </c>
      <c r="I2364" s="58">
        <v>45159</v>
      </c>
      <c r="J2364" s="50" t="s">
        <v>2816</v>
      </c>
      <c r="K2364" s="59">
        <v>664</v>
      </c>
      <c r="L2364" s="50" t="s">
        <v>37</v>
      </c>
      <c r="M2364" s="51" t="s">
        <v>2747</v>
      </c>
      <c r="N2364" s="50" t="s">
        <v>29</v>
      </c>
      <c r="O2364" s="50" t="s">
        <v>32</v>
      </c>
      <c r="P2364" s="50" t="s">
        <v>32</v>
      </c>
      <c r="Q2364" s="50" t="s">
        <v>4329</v>
      </c>
      <c r="R2364" s="50" t="s">
        <v>29</v>
      </c>
      <c r="S2364" s="50" t="s">
        <v>2770</v>
      </c>
      <c r="T2364" s="50" t="s">
        <v>2412</v>
      </c>
      <c r="U2364" s="50" t="s">
        <v>30</v>
      </c>
      <c r="V2364" s="50" t="str">
        <f>VLOOKUP(A2364,Register!$D$2:$N$1317,11,0)</f>
        <v>CWIP-MILK OF LIME</v>
      </c>
      <c r="W2364" s="50" t="s">
        <v>29</v>
      </c>
      <c r="X2364" s="50" t="s">
        <v>29</v>
      </c>
    </row>
    <row r="2365" spans="1:24" ht="14.1" customHeight="1" x14ac:dyDescent="0.25">
      <c r="A2365" s="50" t="str">
        <f t="shared" si="36"/>
        <v>9200000058-0</v>
      </c>
      <c r="B2365" s="57" t="s">
        <v>29</v>
      </c>
      <c r="C2365" s="50" t="s">
        <v>29</v>
      </c>
      <c r="D2365" s="50" t="s">
        <v>4412</v>
      </c>
      <c r="E2365" s="50" t="s">
        <v>2814</v>
      </c>
      <c r="F2365" s="50" t="s">
        <v>29</v>
      </c>
      <c r="G2365" s="50" t="s">
        <v>29</v>
      </c>
      <c r="H2365" s="50" t="s">
        <v>2904</v>
      </c>
      <c r="I2365" s="58">
        <v>45159</v>
      </c>
      <c r="J2365" s="50" t="s">
        <v>2816</v>
      </c>
      <c r="K2365" s="59">
        <v>319.2</v>
      </c>
      <c r="L2365" s="50" t="s">
        <v>37</v>
      </c>
      <c r="M2365" s="51" t="s">
        <v>2747</v>
      </c>
      <c r="N2365" s="50" t="s">
        <v>29</v>
      </c>
      <c r="O2365" s="50" t="s">
        <v>32</v>
      </c>
      <c r="P2365" s="50" t="s">
        <v>32</v>
      </c>
      <c r="Q2365" s="50" t="s">
        <v>4329</v>
      </c>
      <c r="R2365" s="50" t="s">
        <v>29</v>
      </c>
      <c r="S2365" s="50" t="s">
        <v>2770</v>
      </c>
      <c r="T2365" s="50" t="s">
        <v>2412</v>
      </c>
      <c r="U2365" s="50" t="s">
        <v>30</v>
      </c>
      <c r="V2365" s="50" t="str">
        <f>VLOOKUP(A2365,Register!$D$2:$N$1317,11,0)</f>
        <v>CWIP-MILK OF LIME</v>
      </c>
      <c r="W2365" s="50" t="s">
        <v>29</v>
      </c>
      <c r="X2365" s="50" t="s">
        <v>29</v>
      </c>
    </row>
    <row r="2366" spans="1:24" ht="14.1" customHeight="1" x14ac:dyDescent="0.25">
      <c r="A2366" s="50" t="str">
        <f t="shared" si="36"/>
        <v>9200000058-0</v>
      </c>
      <c r="B2366" s="57" t="s">
        <v>29</v>
      </c>
      <c r="C2366" s="50" t="s">
        <v>29</v>
      </c>
      <c r="D2366" s="50" t="s">
        <v>4412</v>
      </c>
      <c r="E2366" s="50" t="s">
        <v>2814</v>
      </c>
      <c r="F2366" s="50" t="s">
        <v>29</v>
      </c>
      <c r="G2366" s="50" t="s">
        <v>29</v>
      </c>
      <c r="H2366" s="50" t="s">
        <v>2904</v>
      </c>
      <c r="I2366" s="58">
        <v>45159</v>
      </c>
      <c r="J2366" s="50" t="s">
        <v>2816</v>
      </c>
      <c r="K2366" s="59">
        <v>146.94999999999999</v>
      </c>
      <c r="L2366" s="50" t="s">
        <v>37</v>
      </c>
      <c r="M2366" s="51" t="s">
        <v>2747</v>
      </c>
      <c r="N2366" s="50" t="s">
        <v>29</v>
      </c>
      <c r="O2366" s="50" t="s">
        <v>32</v>
      </c>
      <c r="P2366" s="50" t="s">
        <v>32</v>
      </c>
      <c r="Q2366" s="50" t="s">
        <v>4329</v>
      </c>
      <c r="R2366" s="50" t="s">
        <v>29</v>
      </c>
      <c r="S2366" s="50" t="s">
        <v>2770</v>
      </c>
      <c r="T2366" s="50" t="s">
        <v>2412</v>
      </c>
      <c r="U2366" s="50" t="s">
        <v>30</v>
      </c>
      <c r="V2366" s="50" t="str">
        <f>VLOOKUP(A2366,Register!$D$2:$N$1317,11,0)</f>
        <v>CWIP-MILK OF LIME</v>
      </c>
      <c r="W2366" s="50" t="s">
        <v>29</v>
      </c>
      <c r="X2366" s="50" t="s">
        <v>29</v>
      </c>
    </row>
    <row r="2367" spans="1:24" ht="14.1" customHeight="1" x14ac:dyDescent="0.25">
      <c r="A2367" s="50" t="str">
        <f t="shared" si="36"/>
        <v>9200000058-0</v>
      </c>
      <c r="B2367" s="57" t="s">
        <v>29</v>
      </c>
      <c r="C2367" s="50" t="s">
        <v>29</v>
      </c>
      <c r="D2367" s="50" t="s">
        <v>4412</v>
      </c>
      <c r="E2367" s="50" t="s">
        <v>2814</v>
      </c>
      <c r="F2367" s="50" t="s">
        <v>29</v>
      </c>
      <c r="G2367" s="50" t="s">
        <v>29</v>
      </c>
      <c r="H2367" s="50" t="s">
        <v>2904</v>
      </c>
      <c r="I2367" s="58">
        <v>45159</v>
      </c>
      <c r="J2367" s="50" t="s">
        <v>2816</v>
      </c>
      <c r="K2367" s="59">
        <v>315.79000000000002</v>
      </c>
      <c r="L2367" s="50" t="s">
        <v>37</v>
      </c>
      <c r="M2367" s="51" t="s">
        <v>2747</v>
      </c>
      <c r="N2367" s="50" t="s">
        <v>29</v>
      </c>
      <c r="O2367" s="50" t="s">
        <v>32</v>
      </c>
      <c r="P2367" s="50" t="s">
        <v>32</v>
      </c>
      <c r="Q2367" s="50" t="s">
        <v>4329</v>
      </c>
      <c r="R2367" s="50" t="s">
        <v>29</v>
      </c>
      <c r="S2367" s="50" t="s">
        <v>2770</v>
      </c>
      <c r="T2367" s="50" t="s">
        <v>2412</v>
      </c>
      <c r="U2367" s="50" t="s">
        <v>30</v>
      </c>
      <c r="V2367" s="50" t="str">
        <f>VLOOKUP(A2367,Register!$D$2:$N$1317,11,0)</f>
        <v>CWIP-MILK OF LIME</v>
      </c>
      <c r="W2367" s="50" t="s">
        <v>29</v>
      </c>
      <c r="X2367" s="50" t="s">
        <v>29</v>
      </c>
    </row>
    <row r="2368" spans="1:24" ht="14.1" customHeight="1" x14ac:dyDescent="0.25">
      <c r="A2368" s="50" t="str">
        <f t="shared" si="36"/>
        <v>9200000058-0</v>
      </c>
      <c r="B2368" s="57" t="s">
        <v>29</v>
      </c>
      <c r="C2368" s="50" t="s">
        <v>29</v>
      </c>
      <c r="D2368" s="50" t="s">
        <v>4412</v>
      </c>
      <c r="E2368" s="50" t="s">
        <v>2814</v>
      </c>
      <c r="F2368" s="50" t="s">
        <v>29</v>
      </c>
      <c r="G2368" s="50" t="s">
        <v>29</v>
      </c>
      <c r="H2368" s="50" t="s">
        <v>2904</v>
      </c>
      <c r="I2368" s="58">
        <v>45159</v>
      </c>
      <c r="J2368" s="50" t="s">
        <v>2816</v>
      </c>
      <c r="K2368" s="59">
        <v>176.13</v>
      </c>
      <c r="L2368" s="50" t="s">
        <v>37</v>
      </c>
      <c r="M2368" s="51" t="s">
        <v>2747</v>
      </c>
      <c r="N2368" s="50" t="s">
        <v>29</v>
      </c>
      <c r="O2368" s="50" t="s">
        <v>32</v>
      </c>
      <c r="P2368" s="50" t="s">
        <v>32</v>
      </c>
      <c r="Q2368" s="50" t="s">
        <v>4329</v>
      </c>
      <c r="R2368" s="50" t="s">
        <v>29</v>
      </c>
      <c r="S2368" s="50" t="s">
        <v>2770</v>
      </c>
      <c r="T2368" s="50" t="s">
        <v>2412</v>
      </c>
      <c r="U2368" s="50" t="s">
        <v>30</v>
      </c>
      <c r="V2368" s="50" t="str">
        <f>VLOOKUP(A2368,Register!$D$2:$N$1317,11,0)</f>
        <v>CWIP-MILK OF LIME</v>
      </c>
      <c r="W2368" s="50" t="s">
        <v>29</v>
      </c>
      <c r="X2368" s="50" t="s">
        <v>29</v>
      </c>
    </row>
    <row r="2369" spans="1:24" ht="14.1" customHeight="1" x14ac:dyDescent="0.25">
      <c r="A2369" s="50" t="str">
        <f t="shared" si="36"/>
        <v>9200000058-0</v>
      </c>
      <c r="B2369" s="57" t="s">
        <v>29</v>
      </c>
      <c r="C2369" s="50" t="s">
        <v>29</v>
      </c>
      <c r="D2369" s="50" t="s">
        <v>4412</v>
      </c>
      <c r="E2369" s="50" t="s">
        <v>2814</v>
      </c>
      <c r="F2369" s="50" t="s">
        <v>29</v>
      </c>
      <c r="G2369" s="50" t="s">
        <v>29</v>
      </c>
      <c r="H2369" s="50" t="s">
        <v>2904</v>
      </c>
      <c r="I2369" s="58">
        <v>45159</v>
      </c>
      <c r="J2369" s="50" t="s">
        <v>2816</v>
      </c>
      <c r="K2369" s="59">
        <v>134.83000000000001</v>
      </c>
      <c r="L2369" s="50" t="s">
        <v>37</v>
      </c>
      <c r="M2369" s="51" t="s">
        <v>2747</v>
      </c>
      <c r="N2369" s="50" t="s">
        <v>29</v>
      </c>
      <c r="O2369" s="50" t="s">
        <v>32</v>
      </c>
      <c r="P2369" s="50" t="s">
        <v>32</v>
      </c>
      <c r="Q2369" s="50" t="s">
        <v>4329</v>
      </c>
      <c r="R2369" s="50" t="s">
        <v>29</v>
      </c>
      <c r="S2369" s="50" t="s">
        <v>2770</v>
      </c>
      <c r="T2369" s="50" t="s">
        <v>2412</v>
      </c>
      <c r="U2369" s="50" t="s">
        <v>30</v>
      </c>
      <c r="V2369" s="50" t="str">
        <f>VLOOKUP(A2369,Register!$D$2:$N$1317,11,0)</f>
        <v>CWIP-MILK OF LIME</v>
      </c>
      <c r="W2369" s="50" t="s">
        <v>29</v>
      </c>
      <c r="X2369" s="50" t="s">
        <v>29</v>
      </c>
    </row>
    <row r="2370" spans="1:24" ht="14.1" customHeight="1" x14ac:dyDescent="0.25">
      <c r="A2370" s="50" t="str">
        <f t="shared" si="36"/>
        <v>9200000059-0</v>
      </c>
      <c r="B2370" s="57" t="s">
        <v>29</v>
      </c>
      <c r="C2370" s="50" t="s">
        <v>29</v>
      </c>
      <c r="D2370" s="50" t="s">
        <v>4413</v>
      </c>
      <c r="E2370" s="50" t="s">
        <v>2814</v>
      </c>
      <c r="F2370" s="50" t="s">
        <v>29</v>
      </c>
      <c r="G2370" s="50" t="s">
        <v>29</v>
      </c>
      <c r="H2370" s="50" t="s">
        <v>2904</v>
      </c>
      <c r="I2370" s="58">
        <v>45160</v>
      </c>
      <c r="J2370" s="50" t="s">
        <v>2816</v>
      </c>
      <c r="K2370" s="59">
        <v>17836.8</v>
      </c>
      <c r="L2370" s="50" t="s">
        <v>37</v>
      </c>
      <c r="M2370" s="51" t="s">
        <v>2747</v>
      </c>
      <c r="N2370" s="50" t="s">
        <v>29</v>
      </c>
      <c r="O2370" s="50" t="s">
        <v>32</v>
      </c>
      <c r="P2370" s="50" t="s">
        <v>32</v>
      </c>
      <c r="Q2370" s="50" t="s">
        <v>4414</v>
      </c>
      <c r="R2370" s="50" t="s">
        <v>29</v>
      </c>
      <c r="S2370" s="50" t="s">
        <v>2770</v>
      </c>
      <c r="T2370" s="50" t="s">
        <v>2415</v>
      </c>
      <c r="U2370" s="50" t="s">
        <v>30</v>
      </c>
      <c r="V2370" s="50" t="str">
        <f>VLOOKUP(A2370,Register!$D$2:$N$1317,11,0)</f>
        <v>CWIP:-VACUUM FILTER STATION</v>
      </c>
      <c r="W2370" s="50" t="s">
        <v>29</v>
      </c>
      <c r="X2370" s="50" t="s">
        <v>29</v>
      </c>
    </row>
    <row r="2371" spans="1:24" ht="14.1" customHeight="1" x14ac:dyDescent="0.25">
      <c r="A2371" s="50" t="str">
        <f t="shared" ref="A2371:A2434" si="37">CONCATENATE(T2371,"-",U2371)</f>
        <v>9200000058-0</v>
      </c>
      <c r="B2371" s="57" t="s">
        <v>29</v>
      </c>
      <c r="C2371" s="50" t="s">
        <v>29</v>
      </c>
      <c r="D2371" s="50" t="s">
        <v>4415</v>
      </c>
      <c r="E2371" s="50" t="s">
        <v>2814</v>
      </c>
      <c r="F2371" s="50" t="s">
        <v>29</v>
      </c>
      <c r="G2371" s="50" t="s">
        <v>29</v>
      </c>
      <c r="H2371" s="50" t="s">
        <v>2904</v>
      </c>
      <c r="I2371" s="58">
        <v>45161</v>
      </c>
      <c r="J2371" s="50" t="s">
        <v>2816</v>
      </c>
      <c r="K2371" s="59">
        <v>24870.33</v>
      </c>
      <c r="L2371" s="50" t="s">
        <v>37</v>
      </c>
      <c r="M2371" s="51" t="s">
        <v>2747</v>
      </c>
      <c r="N2371" s="50" t="s">
        <v>29</v>
      </c>
      <c r="O2371" s="50" t="s">
        <v>32</v>
      </c>
      <c r="P2371" s="50" t="s">
        <v>32</v>
      </c>
      <c r="Q2371" s="50" t="s">
        <v>4416</v>
      </c>
      <c r="R2371" s="50" t="s">
        <v>29</v>
      </c>
      <c r="S2371" s="50" t="s">
        <v>2770</v>
      </c>
      <c r="T2371" s="50" t="s">
        <v>2412</v>
      </c>
      <c r="U2371" s="50" t="s">
        <v>30</v>
      </c>
      <c r="V2371" s="50" t="str">
        <f>VLOOKUP(A2371,Register!$D$2:$N$1317,11,0)</f>
        <v>CWIP-MILK OF LIME</v>
      </c>
      <c r="W2371" s="50" t="s">
        <v>29</v>
      </c>
      <c r="X2371" s="50" t="s">
        <v>29</v>
      </c>
    </row>
    <row r="2372" spans="1:24" ht="14.1" customHeight="1" x14ac:dyDescent="0.25">
      <c r="A2372" s="50" t="str">
        <f t="shared" si="37"/>
        <v>9200000059-0</v>
      </c>
      <c r="B2372" s="57" t="s">
        <v>29</v>
      </c>
      <c r="C2372" s="50" t="s">
        <v>29</v>
      </c>
      <c r="D2372" s="50" t="s">
        <v>4417</v>
      </c>
      <c r="E2372" s="50" t="s">
        <v>2814</v>
      </c>
      <c r="F2372" s="50" t="s">
        <v>29</v>
      </c>
      <c r="G2372" s="50" t="s">
        <v>29</v>
      </c>
      <c r="H2372" s="50" t="s">
        <v>2904</v>
      </c>
      <c r="I2372" s="58">
        <v>45161</v>
      </c>
      <c r="J2372" s="50" t="s">
        <v>2816</v>
      </c>
      <c r="K2372" s="59">
        <v>17336.96</v>
      </c>
      <c r="L2372" s="50" t="s">
        <v>37</v>
      </c>
      <c r="M2372" s="51" t="s">
        <v>2747</v>
      </c>
      <c r="N2372" s="50" t="s">
        <v>29</v>
      </c>
      <c r="O2372" s="50" t="s">
        <v>32</v>
      </c>
      <c r="P2372" s="50" t="s">
        <v>32</v>
      </c>
      <c r="Q2372" s="50" t="s">
        <v>4418</v>
      </c>
      <c r="R2372" s="50" t="s">
        <v>29</v>
      </c>
      <c r="S2372" s="50" t="s">
        <v>2770</v>
      </c>
      <c r="T2372" s="50" t="s">
        <v>2415</v>
      </c>
      <c r="U2372" s="50" t="s">
        <v>30</v>
      </c>
      <c r="V2372" s="50" t="str">
        <f>VLOOKUP(A2372,Register!$D$2:$N$1317,11,0)</f>
        <v>CWIP:-VACUUM FILTER STATION</v>
      </c>
      <c r="W2372" s="50" t="s">
        <v>29</v>
      </c>
      <c r="X2372" s="50" t="s">
        <v>29</v>
      </c>
    </row>
    <row r="2373" spans="1:24" ht="14.1" customHeight="1" x14ac:dyDescent="0.25">
      <c r="A2373" s="50" t="str">
        <f t="shared" si="37"/>
        <v>9200000058-0</v>
      </c>
      <c r="B2373" s="57" t="s">
        <v>29</v>
      </c>
      <c r="C2373" s="50" t="s">
        <v>29</v>
      </c>
      <c r="D2373" s="50" t="s">
        <v>4419</v>
      </c>
      <c r="E2373" s="50" t="s">
        <v>2814</v>
      </c>
      <c r="F2373" s="50" t="s">
        <v>29</v>
      </c>
      <c r="G2373" s="50" t="s">
        <v>29</v>
      </c>
      <c r="H2373" s="50" t="s">
        <v>2904</v>
      </c>
      <c r="I2373" s="58">
        <v>45161</v>
      </c>
      <c r="J2373" s="50" t="s">
        <v>2816</v>
      </c>
      <c r="K2373" s="59">
        <v>107778.45</v>
      </c>
      <c r="L2373" s="50" t="s">
        <v>37</v>
      </c>
      <c r="M2373" s="51" t="s">
        <v>2747</v>
      </c>
      <c r="N2373" s="50" t="s">
        <v>29</v>
      </c>
      <c r="O2373" s="50" t="s">
        <v>32</v>
      </c>
      <c r="P2373" s="50" t="s">
        <v>32</v>
      </c>
      <c r="Q2373" s="50" t="s">
        <v>4420</v>
      </c>
      <c r="R2373" s="50" t="s">
        <v>29</v>
      </c>
      <c r="S2373" s="50" t="s">
        <v>2770</v>
      </c>
      <c r="T2373" s="50" t="s">
        <v>2412</v>
      </c>
      <c r="U2373" s="50" t="s">
        <v>30</v>
      </c>
      <c r="V2373" s="50" t="str">
        <f>VLOOKUP(A2373,Register!$D$2:$N$1317,11,0)</f>
        <v>CWIP-MILK OF LIME</v>
      </c>
      <c r="W2373" s="50" t="s">
        <v>29</v>
      </c>
      <c r="X2373" s="50" t="s">
        <v>29</v>
      </c>
    </row>
    <row r="2374" spans="1:24" ht="14.1" customHeight="1" x14ac:dyDescent="0.25">
      <c r="A2374" s="50" t="str">
        <f t="shared" si="37"/>
        <v>9200000059-0</v>
      </c>
      <c r="B2374" s="57" t="s">
        <v>29</v>
      </c>
      <c r="C2374" s="50" t="s">
        <v>29</v>
      </c>
      <c r="D2374" s="50" t="s">
        <v>4421</v>
      </c>
      <c r="E2374" s="50" t="s">
        <v>2814</v>
      </c>
      <c r="F2374" s="50" t="s">
        <v>29</v>
      </c>
      <c r="G2374" s="50" t="s">
        <v>29</v>
      </c>
      <c r="H2374" s="50" t="s">
        <v>2904</v>
      </c>
      <c r="I2374" s="58">
        <v>45162</v>
      </c>
      <c r="J2374" s="50" t="s">
        <v>2816</v>
      </c>
      <c r="K2374" s="59">
        <v>15900</v>
      </c>
      <c r="L2374" s="50" t="s">
        <v>37</v>
      </c>
      <c r="M2374" s="51" t="s">
        <v>2747</v>
      </c>
      <c r="N2374" s="50" t="s">
        <v>29</v>
      </c>
      <c r="O2374" s="50" t="s">
        <v>32</v>
      </c>
      <c r="P2374" s="50" t="s">
        <v>32</v>
      </c>
      <c r="Q2374" s="50" t="s">
        <v>4335</v>
      </c>
      <c r="R2374" s="50" t="s">
        <v>29</v>
      </c>
      <c r="S2374" s="50" t="s">
        <v>2770</v>
      </c>
      <c r="T2374" s="50" t="s">
        <v>2415</v>
      </c>
      <c r="U2374" s="50" t="s">
        <v>30</v>
      </c>
      <c r="V2374" s="50" t="str">
        <f>VLOOKUP(A2374,Register!$D$2:$N$1317,11,0)</f>
        <v>CWIP:-VACUUM FILTER STATION</v>
      </c>
      <c r="W2374" s="50" t="s">
        <v>29</v>
      </c>
      <c r="X2374" s="50" t="s">
        <v>29</v>
      </c>
    </row>
    <row r="2375" spans="1:24" ht="14.1" customHeight="1" x14ac:dyDescent="0.25">
      <c r="A2375" s="50" t="str">
        <f t="shared" si="37"/>
        <v>9200000059-0</v>
      </c>
      <c r="B2375" s="57" t="s">
        <v>29</v>
      </c>
      <c r="C2375" s="50" t="s">
        <v>29</v>
      </c>
      <c r="D2375" s="50" t="s">
        <v>4421</v>
      </c>
      <c r="E2375" s="50" t="s">
        <v>2814</v>
      </c>
      <c r="F2375" s="50" t="s">
        <v>29</v>
      </c>
      <c r="G2375" s="50" t="s">
        <v>29</v>
      </c>
      <c r="H2375" s="50" t="s">
        <v>2904</v>
      </c>
      <c r="I2375" s="58">
        <v>45162</v>
      </c>
      <c r="J2375" s="50" t="s">
        <v>2816</v>
      </c>
      <c r="K2375" s="59">
        <v>2694.67</v>
      </c>
      <c r="L2375" s="50" t="s">
        <v>37</v>
      </c>
      <c r="M2375" s="51" t="s">
        <v>2747</v>
      </c>
      <c r="N2375" s="50" t="s">
        <v>29</v>
      </c>
      <c r="O2375" s="50" t="s">
        <v>32</v>
      </c>
      <c r="P2375" s="50" t="s">
        <v>32</v>
      </c>
      <c r="Q2375" s="50" t="s">
        <v>4335</v>
      </c>
      <c r="R2375" s="50" t="s">
        <v>29</v>
      </c>
      <c r="S2375" s="50" t="s">
        <v>2770</v>
      </c>
      <c r="T2375" s="50" t="s">
        <v>2415</v>
      </c>
      <c r="U2375" s="50" t="s">
        <v>30</v>
      </c>
      <c r="V2375" s="50" t="str">
        <f>VLOOKUP(A2375,Register!$D$2:$N$1317,11,0)</f>
        <v>CWIP:-VACUUM FILTER STATION</v>
      </c>
      <c r="W2375" s="50" t="s">
        <v>29</v>
      </c>
      <c r="X2375" s="50" t="s">
        <v>29</v>
      </c>
    </row>
    <row r="2376" spans="1:24" ht="14.1" customHeight="1" x14ac:dyDescent="0.25">
      <c r="A2376" s="50" t="str">
        <f t="shared" si="37"/>
        <v>9200000059-0</v>
      </c>
      <c r="B2376" s="57" t="s">
        <v>29</v>
      </c>
      <c r="C2376" s="50" t="s">
        <v>29</v>
      </c>
      <c r="D2376" s="50" t="s">
        <v>4421</v>
      </c>
      <c r="E2376" s="50" t="s">
        <v>2814</v>
      </c>
      <c r="F2376" s="50" t="s">
        <v>29</v>
      </c>
      <c r="G2376" s="50" t="s">
        <v>29</v>
      </c>
      <c r="H2376" s="50" t="s">
        <v>2904</v>
      </c>
      <c r="I2376" s="58">
        <v>45162</v>
      </c>
      <c r="J2376" s="50" t="s">
        <v>2816</v>
      </c>
      <c r="K2376" s="59">
        <v>51.91</v>
      </c>
      <c r="L2376" s="50" t="s">
        <v>37</v>
      </c>
      <c r="M2376" s="51" t="s">
        <v>2747</v>
      </c>
      <c r="N2376" s="50" t="s">
        <v>29</v>
      </c>
      <c r="O2376" s="50" t="s">
        <v>32</v>
      </c>
      <c r="P2376" s="50" t="s">
        <v>32</v>
      </c>
      <c r="Q2376" s="50" t="s">
        <v>4335</v>
      </c>
      <c r="R2376" s="50" t="s">
        <v>29</v>
      </c>
      <c r="S2376" s="50" t="s">
        <v>2770</v>
      </c>
      <c r="T2376" s="50" t="s">
        <v>2415</v>
      </c>
      <c r="U2376" s="50" t="s">
        <v>30</v>
      </c>
      <c r="V2376" s="50" t="str">
        <f>VLOOKUP(A2376,Register!$D$2:$N$1317,11,0)</f>
        <v>CWIP:-VACUUM FILTER STATION</v>
      </c>
      <c r="W2376" s="50" t="s">
        <v>29</v>
      </c>
      <c r="X2376" s="50" t="s">
        <v>29</v>
      </c>
    </row>
    <row r="2377" spans="1:24" ht="14.1" customHeight="1" x14ac:dyDescent="0.25">
      <c r="A2377" s="50" t="str">
        <f t="shared" si="37"/>
        <v>9200000059-0</v>
      </c>
      <c r="B2377" s="57" t="s">
        <v>29</v>
      </c>
      <c r="C2377" s="50" t="s">
        <v>29</v>
      </c>
      <c r="D2377" s="50" t="s">
        <v>4422</v>
      </c>
      <c r="E2377" s="50" t="s">
        <v>2814</v>
      </c>
      <c r="F2377" s="50" t="s">
        <v>29</v>
      </c>
      <c r="G2377" s="50" t="s">
        <v>29</v>
      </c>
      <c r="H2377" s="50" t="s">
        <v>2904</v>
      </c>
      <c r="I2377" s="58">
        <v>45162</v>
      </c>
      <c r="J2377" s="50" t="s">
        <v>2816</v>
      </c>
      <c r="K2377" s="59">
        <v>66.41</v>
      </c>
      <c r="L2377" s="50" t="s">
        <v>37</v>
      </c>
      <c r="M2377" s="51" t="s">
        <v>2747</v>
      </c>
      <c r="N2377" s="50" t="s">
        <v>29</v>
      </c>
      <c r="O2377" s="50" t="s">
        <v>32</v>
      </c>
      <c r="P2377" s="50" t="s">
        <v>32</v>
      </c>
      <c r="Q2377" s="50" t="s">
        <v>4329</v>
      </c>
      <c r="R2377" s="50" t="s">
        <v>29</v>
      </c>
      <c r="S2377" s="50" t="s">
        <v>2770</v>
      </c>
      <c r="T2377" s="50" t="s">
        <v>2415</v>
      </c>
      <c r="U2377" s="50" t="s">
        <v>30</v>
      </c>
      <c r="V2377" s="50" t="str">
        <f>VLOOKUP(A2377,Register!$D$2:$N$1317,11,0)</f>
        <v>CWIP:-VACUUM FILTER STATION</v>
      </c>
      <c r="W2377" s="50" t="s">
        <v>29</v>
      </c>
      <c r="X2377" s="50" t="s">
        <v>29</v>
      </c>
    </row>
    <row r="2378" spans="1:24" ht="14.1" customHeight="1" x14ac:dyDescent="0.25">
      <c r="A2378" s="50" t="str">
        <f t="shared" si="37"/>
        <v>9200000059-0</v>
      </c>
      <c r="B2378" s="57" t="s">
        <v>29</v>
      </c>
      <c r="C2378" s="50" t="s">
        <v>29</v>
      </c>
      <c r="D2378" s="50" t="s">
        <v>4422</v>
      </c>
      <c r="E2378" s="50" t="s">
        <v>2814</v>
      </c>
      <c r="F2378" s="50" t="s">
        <v>29</v>
      </c>
      <c r="G2378" s="50" t="s">
        <v>29</v>
      </c>
      <c r="H2378" s="50" t="s">
        <v>2904</v>
      </c>
      <c r="I2378" s="58">
        <v>45162</v>
      </c>
      <c r="J2378" s="50" t="s">
        <v>2816</v>
      </c>
      <c r="K2378" s="59">
        <v>22.81</v>
      </c>
      <c r="L2378" s="50" t="s">
        <v>37</v>
      </c>
      <c r="M2378" s="51" t="s">
        <v>2747</v>
      </c>
      <c r="N2378" s="50" t="s">
        <v>29</v>
      </c>
      <c r="O2378" s="50" t="s">
        <v>32</v>
      </c>
      <c r="P2378" s="50" t="s">
        <v>32</v>
      </c>
      <c r="Q2378" s="50" t="s">
        <v>4329</v>
      </c>
      <c r="R2378" s="50" t="s">
        <v>29</v>
      </c>
      <c r="S2378" s="50" t="s">
        <v>2770</v>
      </c>
      <c r="T2378" s="50" t="s">
        <v>2415</v>
      </c>
      <c r="U2378" s="50" t="s">
        <v>30</v>
      </c>
      <c r="V2378" s="50" t="str">
        <f>VLOOKUP(A2378,Register!$D$2:$N$1317,11,0)</f>
        <v>CWIP:-VACUUM FILTER STATION</v>
      </c>
      <c r="W2378" s="50" t="s">
        <v>29</v>
      </c>
      <c r="X2378" s="50" t="s">
        <v>29</v>
      </c>
    </row>
    <row r="2379" spans="1:24" ht="14.1" customHeight="1" x14ac:dyDescent="0.25">
      <c r="A2379" s="50" t="str">
        <f t="shared" si="37"/>
        <v>9200000059-0</v>
      </c>
      <c r="B2379" s="57" t="s">
        <v>29</v>
      </c>
      <c r="C2379" s="50" t="s">
        <v>29</v>
      </c>
      <c r="D2379" s="50" t="s">
        <v>4422</v>
      </c>
      <c r="E2379" s="50" t="s">
        <v>2814</v>
      </c>
      <c r="F2379" s="50" t="s">
        <v>29</v>
      </c>
      <c r="G2379" s="50" t="s">
        <v>29</v>
      </c>
      <c r="H2379" s="50" t="s">
        <v>2904</v>
      </c>
      <c r="I2379" s="58">
        <v>45162</v>
      </c>
      <c r="J2379" s="50" t="s">
        <v>2816</v>
      </c>
      <c r="K2379" s="59">
        <v>257.41000000000003</v>
      </c>
      <c r="L2379" s="50" t="s">
        <v>37</v>
      </c>
      <c r="M2379" s="51" t="s">
        <v>2747</v>
      </c>
      <c r="N2379" s="50" t="s">
        <v>29</v>
      </c>
      <c r="O2379" s="50" t="s">
        <v>32</v>
      </c>
      <c r="P2379" s="50" t="s">
        <v>32</v>
      </c>
      <c r="Q2379" s="50" t="s">
        <v>4329</v>
      </c>
      <c r="R2379" s="50" t="s">
        <v>29</v>
      </c>
      <c r="S2379" s="50" t="s">
        <v>2770</v>
      </c>
      <c r="T2379" s="50" t="s">
        <v>2415</v>
      </c>
      <c r="U2379" s="50" t="s">
        <v>30</v>
      </c>
      <c r="V2379" s="50" t="str">
        <f>VLOOKUP(A2379,Register!$D$2:$N$1317,11,0)</f>
        <v>CWIP:-VACUUM FILTER STATION</v>
      </c>
      <c r="W2379" s="50" t="s">
        <v>29</v>
      </c>
      <c r="X2379" s="50" t="s">
        <v>29</v>
      </c>
    </row>
    <row r="2380" spans="1:24" ht="14.1" customHeight="1" x14ac:dyDescent="0.25">
      <c r="A2380" s="50" t="str">
        <f t="shared" si="37"/>
        <v>9200000059-0</v>
      </c>
      <c r="B2380" s="57" t="s">
        <v>29</v>
      </c>
      <c r="C2380" s="50" t="s">
        <v>29</v>
      </c>
      <c r="D2380" s="50" t="s">
        <v>4422</v>
      </c>
      <c r="E2380" s="50" t="s">
        <v>2814</v>
      </c>
      <c r="F2380" s="50" t="s">
        <v>29</v>
      </c>
      <c r="G2380" s="50" t="s">
        <v>29</v>
      </c>
      <c r="H2380" s="50" t="s">
        <v>2904</v>
      </c>
      <c r="I2380" s="58">
        <v>45162</v>
      </c>
      <c r="J2380" s="50" t="s">
        <v>2816</v>
      </c>
      <c r="K2380" s="59">
        <v>90.54</v>
      </c>
      <c r="L2380" s="50" t="s">
        <v>37</v>
      </c>
      <c r="M2380" s="51" t="s">
        <v>2747</v>
      </c>
      <c r="N2380" s="50" t="s">
        <v>29</v>
      </c>
      <c r="O2380" s="50" t="s">
        <v>32</v>
      </c>
      <c r="P2380" s="50" t="s">
        <v>32</v>
      </c>
      <c r="Q2380" s="50" t="s">
        <v>4329</v>
      </c>
      <c r="R2380" s="50" t="s">
        <v>29</v>
      </c>
      <c r="S2380" s="50" t="s">
        <v>2770</v>
      </c>
      <c r="T2380" s="50" t="s">
        <v>2415</v>
      </c>
      <c r="U2380" s="50" t="s">
        <v>30</v>
      </c>
      <c r="V2380" s="50" t="str">
        <f>VLOOKUP(A2380,Register!$D$2:$N$1317,11,0)</f>
        <v>CWIP:-VACUUM FILTER STATION</v>
      </c>
      <c r="W2380" s="50" t="s">
        <v>29</v>
      </c>
      <c r="X2380" s="50" t="s">
        <v>29</v>
      </c>
    </row>
    <row r="2381" spans="1:24" ht="14.1" customHeight="1" x14ac:dyDescent="0.25">
      <c r="A2381" s="50" t="str">
        <f t="shared" si="37"/>
        <v>9200000059-0</v>
      </c>
      <c r="B2381" s="57" t="s">
        <v>29</v>
      </c>
      <c r="C2381" s="50" t="s">
        <v>29</v>
      </c>
      <c r="D2381" s="50" t="s">
        <v>4423</v>
      </c>
      <c r="E2381" s="50" t="s">
        <v>2814</v>
      </c>
      <c r="F2381" s="50" t="s">
        <v>29</v>
      </c>
      <c r="G2381" s="50" t="s">
        <v>29</v>
      </c>
      <c r="H2381" s="50" t="s">
        <v>2904</v>
      </c>
      <c r="I2381" s="58">
        <v>45162</v>
      </c>
      <c r="J2381" s="50" t="s">
        <v>2816</v>
      </c>
      <c r="K2381" s="59">
        <v>32929.480000000003</v>
      </c>
      <c r="L2381" s="50" t="s">
        <v>37</v>
      </c>
      <c r="M2381" s="51" t="s">
        <v>2747</v>
      </c>
      <c r="N2381" s="50" t="s">
        <v>29</v>
      </c>
      <c r="O2381" s="50" t="s">
        <v>32</v>
      </c>
      <c r="P2381" s="50" t="s">
        <v>32</v>
      </c>
      <c r="Q2381" s="50" t="s">
        <v>4390</v>
      </c>
      <c r="R2381" s="50" t="s">
        <v>29</v>
      </c>
      <c r="S2381" s="50" t="s">
        <v>2770</v>
      </c>
      <c r="T2381" s="50" t="s">
        <v>2415</v>
      </c>
      <c r="U2381" s="50" t="s">
        <v>30</v>
      </c>
      <c r="V2381" s="50" t="str">
        <f>VLOOKUP(A2381,Register!$D$2:$N$1317,11,0)</f>
        <v>CWIP:-VACUUM FILTER STATION</v>
      </c>
      <c r="W2381" s="50" t="s">
        <v>29</v>
      </c>
      <c r="X2381" s="50" t="s">
        <v>29</v>
      </c>
    </row>
    <row r="2382" spans="1:24" ht="14.1" customHeight="1" x14ac:dyDescent="0.25">
      <c r="A2382" s="50" t="str">
        <f t="shared" si="37"/>
        <v>9200000059-0</v>
      </c>
      <c r="B2382" s="57" t="s">
        <v>29</v>
      </c>
      <c r="C2382" s="50" t="s">
        <v>29</v>
      </c>
      <c r="D2382" s="50" t="s">
        <v>4423</v>
      </c>
      <c r="E2382" s="50" t="s">
        <v>2814</v>
      </c>
      <c r="F2382" s="50" t="s">
        <v>29</v>
      </c>
      <c r="G2382" s="50" t="s">
        <v>29</v>
      </c>
      <c r="H2382" s="50" t="s">
        <v>2904</v>
      </c>
      <c r="I2382" s="58">
        <v>45162</v>
      </c>
      <c r="J2382" s="50" t="s">
        <v>2816</v>
      </c>
      <c r="K2382" s="59">
        <v>3715.91</v>
      </c>
      <c r="L2382" s="50" t="s">
        <v>37</v>
      </c>
      <c r="M2382" s="51" t="s">
        <v>2747</v>
      </c>
      <c r="N2382" s="50" t="s">
        <v>29</v>
      </c>
      <c r="O2382" s="50" t="s">
        <v>32</v>
      </c>
      <c r="P2382" s="50" t="s">
        <v>32</v>
      </c>
      <c r="Q2382" s="50" t="s">
        <v>4390</v>
      </c>
      <c r="R2382" s="50" t="s">
        <v>29</v>
      </c>
      <c r="S2382" s="50" t="s">
        <v>2770</v>
      </c>
      <c r="T2382" s="50" t="s">
        <v>2415</v>
      </c>
      <c r="U2382" s="50" t="s">
        <v>30</v>
      </c>
      <c r="V2382" s="50" t="str">
        <f>VLOOKUP(A2382,Register!$D$2:$N$1317,11,0)</f>
        <v>CWIP:-VACUUM FILTER STATION</v>
      </c>
      <c r="W2382" s="50" t="s">
        <v>29</v>
      </c>
      <c r="X2382" s="50" t="s">
        <v>29</v>
      </c>
    </row>
    <row r="2383" spans="1:24" ht="14.1" customHeight="1" x14ac:dyDescent="0.25">
      <c r="A2383" s="50" t="str">
        <f t="shared" si="37"/>
        <v>9200000059-0</v>
      </c>
      <c r="B2383" s="57" t="s">
        <v>29</v>
      </c>
      <c r="C2383" s="50" t="s">
        <v>29</v>
      </c>
      <c r="D2383" s="50" t="s">
        <v>4424</v>
      </c>
      <c r="E2383" s="50" t="s">
        <v>2814</v>
      </c>
      <c r="F2383" s="50" t="s">
        <v>29</v>
      </c>
      <c r="G2383" s="50" t="s">
        <v>29</v>
      </c>
      <c r="H2383" s="50" t="s">
        <v>2904</v>
      </c>
      <c r="I2383" s="58">
        <v>45162</v>
      </c>
      <c r="J2383" s="50" t="s">
        <v>2816</v>
      </c>
      <c r="K2383" s="59">
        <v>87.53</v>
      </c>
      <c r="L2383" s="50" t="s">
        <v>37</v>
      </c>
      <c r="M2383" s="51" t="s">
        <v>2747</v>
      </c>
      <c r="N2383" s="50" t="s">
        <v>29</v>
      </c>
      <c r="O2383" s="50" t="s">
        <v>32</v>
      </c>
      <c r="P2383" s="50" t="s">
        <v>32</v>
      </c>
      <c r="Q2383" s="50" t="s">
        <v>4380</v>
      </c>
      <c r="R2383" s="50" t="s">
        <v>29</v>
      </c>
      <c r="S2383" s="50" t="s">
        <v>2770</v>
      </c>
      <c r="T2383" s="50" t="s">
        <v>2415</v>
      </c>
      <c r="U2383" s="50" t="s">
        <v>30</v>
      </c>
      <c r="V2383" s="50" t="str">
        <f>VLOOKUP(A2383,Register!$D$2:$N$1317,11,0)</f>
        <v>CWIP:-VACUUM FILTER STATION</v>
      </c>
      <c r="W2383" s="50" t="s">
        <v>29</v>
      </c>
      <c r="X2383" s="50" t="s">
        <v>29</v>
      </c>
    </row>
    <row r="2384" spans="1:24" ht="14.1" customHeight="1" x14ac:dyDescent="0.25">
      <c r="A2384" s="50" t="str">
        <f t="shared" si="37"/>
        <v>9200000059-0</v>
      </c>
      <c r="B2384" s="57" t="s">
        <v>29</v>
      </c>
      <c r="C2384" s="50" t="s">
        <v>29</v>
      </c>
      <c r="D2384" s="50" t="s">
        <v>4424</v>
      </c>
      <c r="E2384" s="50" t="s">
        <v>2814</v>
      </c>
      <c r="F2384" s="50" t="s">
        <v>29</v>
      </c>
      <c r="G2384" s="50" t="s">
        <v>29</v>
      </c>
      <c r="H2384" s="50" t="s">
        <v>2904</v>
      </c>
      <c r="I2384" s="58">
        <v>45162</v>
      </c>
      <c r="J2384" s="50" t="s">
        <v>2816</v>
      </c>
      <c r="K2384" s="59">
        <v>27.37</v>
      </c>
      <c r="L2384" s="50" t="s">
        <v>37</v>
      </c>
      <c r="M2384" s="51" t="s">
        <v>2747</v>
      </c>
      <c r="N2384" s="50" t="s">
        <v>29</v>
      </c>
      <c r="O2384" s="50" t="s">
        <v>32</v>
      </c>
      <c r="P2384" s="50" t="s">
        <v>32</v>
      </c>
      <c r="Q2384" s="50" t="s">
        <v>4380</v>
      </c>
      <c r="R2384" s="50" t="s">
        <v>29</v>
      </c>
      <c r="S2384" s="50" t="s">
        <v>2770</v>
      </c>
      <c r="T2384" s="50" t="s">
        <v>2415</v>
      </c>
      <c r="U2384" s="50" t="s">
        <v>30</v>
      </c>
      <c r="V2384" s="50" t="str">
        <f>VLOOKUP(A2384,Register!$D$2:$N$1317,11,0)</f>
        <v>CWIP:-VACUUM FILTER STATION</v>
      </c>
      <c r="W2384" s="50" t="s">
        <v>29</v>
      </c>
      <c r="X2384" s="50" t="s">
        <v>29</v>
      </c>
    </row>
    <row r="2385" spans="1:24" ht="14.1" customHeight="1" x14ac:dyDescent="0.25">
      <c r="A2385" s="50" t="str">
        <f t="shared" si="37"/>
        <v>9200000059-0</v>
      </c>
      <c r="B2385" s="57" t="s">
        <v>29</v>
      </c>
      <c r="C2385" s="50" t="s">
        <v>29</v>
      </c>
      <c r="D2385" s="50" t="s">
        <v>4424</v>
      </c>
      <c r="E2385" s="50" t="s">
        <v>2814</v>
      </c>
      <c r="F2385" s="50" t="s">
        <v>29</v>
      </c>
      <c r="G2385" s="50" t="s">
        <v>29</v>
      </c>
      <c r="H2385" s="50" t="s">
        <v>2904</v>
      </c>
      <c r="I2385" s="58">
        <v>45162</v>
      </c>
      <c r="J2385" s="50" t="s">
        <v>2816</v>
      </c>
      <c r="K2385" s="59">
        <v>14.97</v>
      </c>
      <c r="L2385" s="50" t="s">
        <v>37</v>
      </c>
      <c r="M2385" s="51" t="s">
        <v>2747</v>
      </c>
      <c r="N2385" s="50" t="s">
        <v>29</v>
      </c>
      <c r="O2385" s="50" t="s">
        <v>32</v>
      </c>
      <c r="P2385" s="50" t="s">
        <v>32</v>
      </c>
      <c r="Q2385" s="50" t="s">
        <v>4380</v>
      </c>
      <c r="R2385" s="50" t="s">
        <v>29</v>
      </c>
      <c r="S2385" s="50" t="s">
        <v>2770</v>
      </c>
      <c r="T2385" s="50" t="s">
        <v>2415</v>
      </c>
      <c r="U2385" s="50" t="s">
        <v>30</v>
      </c>
      <c r="V2385" s="50" t="str">
        <f>VLOOKUP(A2385,Register!$D$2:$N$1317,11,0)</f>
        <v>CWIP:-VACUUM FILTER STATION</v>
      </c>
      <c r="W2385" s="50" t="s">
        <v>29</v>
      </c>
      <c r="X2385" s="50" t="s">
        <v>29</v>
      </c>
    </row>
    <row r="2386" spans="1:24" ht="14.1" customHeight="1" x14ac:dyDescent="0.25">
      <c r="A2386" s="50" t="str">
        <f t="shared" si="37"/>
        <v>9200000059-0</v>
      </c>
      <c r="B2386" s="57" t="s">
        <v>29</v>
      </c>
      <c r="C2386" s="50" t="s">
        <v>29</v>
      </c>
      <c r="D2386" s="50" t="s">
        <v>4424</v>
      </c>
      <c r="E2386" s="50" t="s">
        <v>2814</v>
      </c>
      <c r="F2386" s="50" t="s">
        <v>29</v>
      </c>
      <c r="G2386" s="50" t="s">
        <v>29</v>
      </c>
      <c r="H2386" s="50" t="s">
        <v>2904</v>
      </c>
      <c r="I2386" s="58">
        <v>45162</v>
      </c>
      <c r="J2386" s="50" t="s">
        <v>2816</v>
      </c>
      <c r="K2386" s="59">
        <v>73.77</v>
      </c>
      <c r="L2386" s="50" t="s">
        <v>37</v>
      </c>
      <c r="M2386" s="51" t="s">
        <v>2747</v>
      </c>
      <c r="N2386" s="50" t="s">
        <v>29</v>
      </c>
      <c r="O2386" s="50" t="s">
        <v>32</v>
      </c>
      <c r="P2386" s="50" t="s">
        <v>32</v>
      </c>
      <c r="Q2386" s="50" t="s">
        <v>4380</v>
      </c>
      <c r="R2386" s="50" t="s">
        <v>29</v>
      </c>
      <c r="S2386" s="50" t="s">
        <v>2770</v>
      </c>
      <c r="T2386" s="50" t="s">
        <v>2415</v>
      </c>
      <c r="U2386" s="50" t="s">
        <v>30</v>
      </c>
      <c r="V2386" s="50" t="str">
        <f>VLOOKUP(A2386,Register!$D$2:$N$1317,11,0)</f>
        <v>CWIP:-VACUUM FILTER STATION</v>
      </c>
      <c r="W2386" s="50" t="s">
        <v>29</v>
      </c>
      <c r="X2386" s="50" t="s">
        <v>29</v>
      </c>
    </row>
    <row r="2387" spans="1:24" ht="14.1" customHeight="1" x14ac:dyDescent="0.25">
      <c r="A2387" s="50" t="str">
        <f t="shared" si="37"/>
        <v>9200000059-0</v>
      </c>
      <c r="B2387" s="57" t="s">
        <v>29</v>
      </c>
      <c r="C2387" s="50" t="s">
        <v>29</v>
      </c>
      <c r="D2387" s="50" t="s">
        <v>4425</v>
      </c>
      <c r="E2387" s="50" t="s">
        <v>2814</v>
      </c>
      <c r="F2387" s="50" t="s">
        <v>29</v>
      </c>
      <c r="G2387" s="50" t="s">
        <v>29</v>
      </c>
      <c r="H2387" s="50" t="s">
        <v>2904</v>
      </c>
      <c r="I2387" s="58">
        <v>45162</v>
      </c>
      <c r="J2387" s="50" t="s">
        <v>2816</v>
      </c>
      <c r="K2387" s="59">
        <v>610.88</v>
      </c>
      <c r="L2387" s="50" t="s">
        <v>37</v>
      </c>
      <c r="M2387" s="51" t="s">
        <v>2747</v>
      </c>
      <c r="N2387" s="50" t="s">
        <v>29</v>
      </c>
      <c r="O2387" s="50" t="s">
        <v>32</v>
      </c>
      <c r="P2387" s="50" t="s">
        <v>32</v>
      </c>
      <c r="Q2387" s="50" t="s">
        <v>4426</v>
      </c>
      <c r="R2387" s="50" t="s">
        <v>29</v>
      </c>
      <c r="S2387" s="50" t="s">
        <v>2770</v>
      </c>
      <c r="T2387" s="50" t="s">
        <v>2415</v>
      </c>
      <c r="U2387" s="50" t="s">
        <v>30</v>
      </c>
      <c r="V2387" s="50" t="str">
        <f>VLOOKUP(A2387,Register!$D$2:$N$1317,11,0)</f>
        <v>CWIP:-VACUUM FILTER STATION</v>
      </c>
      <c r="W2387" s="50" t="s">
        <v>29</v>
      </c>
      <c r="X2387" s="50" t="s">
        <v>29</v>
      </c>
    </row>
    <row r="2388" spans="1:24" ht="14.1" customHeight="1" x14ac:dyDescent="0.25">
      <c r="A2388" s="50" t="str">
        <f t="shared" si="37"/>
        <v>9200000059-0</v>
      </c>
      <c r="B2388" s="57" t="s">
        <v>29</v>
      </c>
      <c r="C2388" s="50" t="s">
        <v>29</v>
      </c>
      <c r="D2388" s="50" t="s">
        <v>4425</v>
      </c>
      <c r="E2388" s="50" t="s">
        <v>2814</v>
      </c>
      <c r="F2388" s="50" t="s">
        <v>29</v>
      </c>
      <c r="G2388" s="50" t="s">
        <v>29</v>
      </c>
      <c r="H2388" s="50" t="s">
        <v>2904</v>
      </c>
      <c r="I2388" s="58">
        <v>45162</v>
      </c>
      <c r="J2388" s="50" t="s">
        <v>2816</v>
      </c>
      <c r="K2388" s="59">
        <v>195.94</v>
      </c>
      <c r="L2388" s="50" t="s">
        <v>37</v>
      </c>
      <c r="M2388" s="51" t="s">
        <v>2747</v>
      </c>
      <c r="N2388" s="50" t="s">
        <v>29</v>
      </c>
      <c r="O2388" s="50" t="s">
        <v>32</v>
      </c>
      <c r="P2388" s="50" t="s">
        <v>32</v>
      </c>
      <c r="Q2388" s="50" t="s">
        <v>4426</v>
      </c>
      <c r="R2388" s="50" t="s">
        <v>29</v>
      </c>
      <c r="S2388" s="50" t="s">
        <v>2770</v>
      </c>
      <c r="T2388" s="50" t="s">
        <v>2415</v>
      </c>
      <c r="U2388" s="50" t="s">
        <v>30</v>
      </c>
      <c r="V2388" s="50" t="str">
        <f>VLOOKUP(A2388,Register!$D$2:$N$1317,11,0)</f>
        <v>CWIP:-VACUUM FILTER STATION</v>
      </c>
      <c r="W2388" s="50" t="s">
        <v>29</v>
      </c>
      <c r="X2388" s="50" t="s">
        <v>29</v>
      </c>
    </row>
    <row r="2389" spans="1:24" ht="14.1" customHeight="1" x14ac:dyDescent="0.25">
      <c r="A2389" s="50" t="str">
        <f t="shared" si="37"/>
        <v>9200000059-0</v>
      </c>
      <c r="B2389" s="57" t="s">
        <v>29</v>
      </c>
      <c r="C2389" s="50" t="s">
        <v>29</v>
      </c>
      <c r="D2389" s="50" t="s">
        <v>4425</v>
      </c>
      <c r="E2389" s="50" t="s">
        <v>2814</v>
      </c>
      <c r="F2389" s="50" t="s">
        <v>29</v>
      </c>
      <c r="G2389" s="50" t="s">
        <v>29</v>
      </c>
      <c r="H2389" s="50" t="s">
        <v>2904</v>
      </c>
      <c r="I2389" s="58">
        <v>45162</v>
      </c>
      <c r="J2389" s="50" t="s">
        <v>2816</v>
      </c>
      <c r="K2389" s="59">
        <v>180.8</v>
      </c>
      <c r="L2389" s="50" t="s">
        <v>37</v>
      </c>
      <c r="M2389" s="51" t="s">
        <v>2747</v>
      </c>
      <c r="N2389" s="50" t="s">
        <v>29</v>
      </c>
      <c r="O2389" s="50" t="s">
        <v>32</v>
      </c>
      <c r="P2389" s="50" t="s">
        <v>32</v>
      </c>
      <c r="Q2389" s="50" t="s">
        <v>4426</v>
      </c>
      <c r="R2389" s="50" t="s">
        <v>29</v>
      </c>
      <c r="S2389" s="50" t="s">
        <v>2770</v>
      </c>
      <c r="T2389" s="50" t="s">
        <v>2415</v>
      </c>
      <c r="U2389" s="50" t="s">
        <v>30</v>
      </c>
      <c r="V2389" s="50" t="str">
        <f>VLOOKUP(A2389,Register!$D$2:$N$1317,11,0)</f>
        <v>CWIP:-VACUUM FILTER STATION</v>
      </c>
      <c r="W2389" s="50" t="s">
        <v>29</v>
      </c>
      <c r="X2389" s="50" t="s">
        <v>29</v>
      </c>
    </row>
    <row r="2390" spans="1:24" ht="14.1" customHeight="1" x14ac:dyDescent="0.25">
      <c r="A2390" s="50" t="str">
        <f t="shared" si="37"/>
        <v>9200000059-0</v>
      </c>
      <c r="B2390" s="57" t="s">
        <v>29</v>
      </c>
      <c r="C2390" s="50" t="s">
        <v>29</v>
      </c>
      <c r="D2390" s="50" t="s">
        <v>4427</v>
      </c>
      <c r="E2390" s="50" t="s">
        <v>2814</v>
      </c>
      <c r="F2390" s="50" t="s">
        <v>29</v>
      </c>
      <c r="G2390" s="50" t="s">
        <v>29</v>
      </c>
      <c r="H2390" s="50" t="s">
        <v>2904</v>
      </c>
      <c r="I2390" s="58">
        <v>45163</v>
      </c>
      <c r="J2390" s="50" t="s">
        <v>2816</v>
      </c>
      <c r="K2390" s="59">
        <v>456</v>
      </c>
      <c r="L2390" s="50" t="s">
        <v>37</v>
      </c>
      <c r="M2390" s="51" t="s">
        <v>2747</v>
      </c>
      <c r="N2390" s="50" t="s">
        <v>29</v>
      </c>
      <c r="O2390" s="50" t="s">
        <v>32</v>
      </c>
      <c r="P2390" s="50" t="s">
        <v>32</v>
      </c>
      <c r="Q2390" s="50" t="s">
        <v>4426</v>
      </c>
      <c r="R2390" s="50" t="s">
        <v>29</v>
      </c>
      <c r="S2390" s="50" t="s">
        <v>2770</v>
      </c>
      <c r="T2390" s="50" t="s">
        <v>2415</v>
      </c>
      <c r="U2390" s="50" t="s">
        <v>30</v>
      </c>
      <c r="V2390" s="50" t="str">
        <f>VLOOKUP(A2390,Register!$D$2:$N$1317,11,0)</f>
        <v>CWIP:-VACUUM FILTER STATION</v>
      </c>
      <c r="W2390" s="50" t="s">
        <v>29</v>
      </c>
      <c r="X2390" s="50" t="s">
        <v>29</v>
      </c>
    </row>
    <row r="2391" spans="1:24" ht="14.1" customHeight="1" x14ac:dyDescent="0.25">
      <c r="A2391" s="50" t="str">
        <f t="shared" si="37"/>
        <v>9200000059-0</v>
      </c>
      <c r="B2391" s="57" t="s">
        <v>29</v>
      </c>
      <c r="C2391" s="50" t="s">
        <v>29</v>
      </c>
      <c r="D2391" s="50" t="s">
        <v>4427</v>
      </c>
      <c r="E2391" s="50" t="s">
        <v>2814</v>
      </c>
      <c r="F2391" s="50" t="s">
        <v>29</v>
      </c>
      <c r="G2391" s="50" t="s">
        <v>29</v>
      </c>
      <c r="H2391" s="50" t="s">
        <v>2904</v>
      </c>
      <c r="I2391" s="58">
        <v>45163</v>
      </c>
      <c r="J2391" s="50" t="s">
        <v>2816</v>
      </c>
      <c r="K2391" s="59">
        <v>1018.12</v>
      </c>
      <c r="L2391" s="50" t="s">
        <v>37</v>
      </c>
      <c r="M2391" s="51" t="s">
        <v>2747</v>
      </c>
      <c r="N2391" s="50" t="s">
        <v>29</v>
      </c>
      <c r="O2391" s="50" t="s">
        <v>32</v>
      </c>
      <c r="P2391" s="50" t="s">
        <v>32</v>
      </c>
      <c r="Q2391" s="50" t="s">
        <v>4426</v>
      </c>
      <c r="R2391" s="50" t="s">
        <v>29</v>
      </c>
      <c r="S2391" s="50" t="s">
        <v>2770</v>
      </c>
      <c r="T2391" s="50" t="s">
        <v>2415</v>
      </c>
      <c r="U2391" s="50" t="s">
        <v>30</v>
      </c>
      <c r="V2391" s="50" t="str">
        <f>VLOOKUP(A2391,Register!$D$2:$N$1317,11,0)</f>
        <v>CWIP:-VACUUM FILTER STATION</v>
      </c>
      <c r="W2391" s="50" t="s">
        <v>29</v>
      </c>
      <c r="X2391" s="50" t="s">
        <v>29</v>
      </c>
    </row>
    <row r="2392" spans="1:24" ht="14.1" customHeight="1" x14ac:dyDescent="0.25">
      <c r="A2392" s="50" t="str">
        <f t="shared" si="37"/>
        <v>9200000059-0</v>
      </c>
      <c r="B2392" s="57" t="s">
        <v>29</v>
      </c>
      <c r="C2392" s="50" t="s">
        <v>29</v>
      </c>
      <c r="D2392" s="50" t="s">
        <v>4427</v>
      </c>
      <c r="E2392" s="50" t="s">
        <v>2814</v>
      </c>
      <c r="F2392" s="50" t="s">
        <v>29</v>
      </c>
      <c r="G2392" s="50" t="s">
        <v>29</v>
      </c>
      <c r="H2392" s="50" t="s">
        <v>2904</v>
      </c>
      <c r="I2392" s="58">
        <v>45163</v>
      </c>
      <c r="J2392" s="50" t="s">
        <v>2816</v>
      </c>
      <c r="K2392" s="59">
        <v>489.84</v>
      </c>
      <c r="L2392" s="50" t="s">
        <v>37</v>
      </c>
      <c r="M2392" s="51" t="s">
        <v>2747</v>
      </c>
      <c r="N2392" s="50" t="s">
        <v>29</v>
      </c>
      <c r="O2392" s="50" t="s">
        <v>32</v>
      </c>
      <c r="P2392" s="50" t="s">
        <v>32</v>
      </c>
      <c r="Q2392" s="50" t="s">
        <v>4426</v>
      </c>
      <c r="R2392" s="50" t="s">
        <v>29</v>
      </c>
      <c r="S2392" s="50" t="s">
        <v>2770</v>
      </c>
      <c r="T2392" s="50" t="s">
        <v>2415</v>
      </c>
      <c r="U2392" s="50" t="s">
        <v>30</v>
      </c>
      <c r="V2392" s="50" t="str">
        <f>VLOOKUP(A2392,Register!$D$2:$N$1317,11,0)</f>
        <v>CWIP:-VACUUM FILTER STATION</v>
      </c>
      <c r="W2392" s="50" t="s">
        <v>29</v>
      </c>
      <c r="X2392" s="50" t="s">
        <v>29</v>
      </c>
    </row>
    <row r="2393" spans="1:24" ht="14.1" customHeight="1" x14ac:dyDescent="0.25">
      <c r="A2393" s="50" t="str">
        <f t="shared" si="37"/>
        <v>9200000059-0</v>
      </c>
      <c r="B2393" s="57" t="s">
        <v>29</v>
      </c>
      <c r="C2393" s="50" t="s">
        <v>29</v>
      </c>
      <c r="D2393" s="50" t="s">
        <v>4427</v>
      </c>
      <c r="E2393" s="50" t="s">
        <v>2814</v>
      </c>
      <c r="F2393" s="50" t="s">
        <v>29</v>
      </c>
      <c r="G2393" s="50" t="s">
        <v>29</v>
      </c>
      <c r="H2393" s="50" t="s">
        <v>2904</v>
      </c>
      <c r="I2393" s="58">
        <v>45163</v>
      </c>
      <c r="J2393" s="50" t="s">
        <v>2816</v>
      </c>
      <c r="K2393" s="59">
        <v>271.20999999999998</v>
      </c>
      <c r="L2393" s="50" t="s">
        <v>37</v>
      </c>
      <c r="M2393" s="51" t="s">
        <v>2747</v>
      </c>
      <c r="N2393" s="50" t="s">
        <v>29</v>
      </c>
      <c r="O2393" s="50" t="s">
        <v>32</v>
      </c>
      <c r="P2393" s="50" t="s">
        <v>32</v>
      </c>
      <c r="Q2393" s="50" t="s">
        <v>4426</v>
      </c>
      <c r="R2393" s="50" t="s">
        <v>29</v>
      </c>
      <c r="S2393" s="50" t="s">
        <v>2770</v>
      </c>
      <c r="T2393" s="50" t="s">
        <v>2415</v>
      </c>
      <c r="U2393" s="50" t="s">
        <v>30</v>
      </c>
      <c r="V2393" s="50" t="str">
        <f>VLOOKUP(A2393,Register!$D$2:$N$1317,11,0)</f>
        <v>CWIP:-VACUUM FILTER STATION</v>
      </c>
      <c r="W2393" s="50" t="s">
        <v>29</v>
      </c>
      <c r="X2393" s="50" t="s">
        <v>29</v>
      </c>
    </row>
    <row r="2394" spans="1:24" ht="14.1" customHeight="1" x14ac:dyDescent="0.25">
      <c r="A2394" s="50" t="str">
        <f t="shared" si="37"/>
        <v>9200000059-0</v>
      </c>
      <c r="B2394" s="57" t="s">
        <v>29</v>
      </c>
      <c r="C2394" s="50" t="s">
        <v>29</v>
      </c>
      <c r="D2394" s="50" t="s">
        <v>4427</v>
      </c>
      <c r="E2394" s="50" t="s">
        <v>2814</v>
      </c>
      <c r="F2394" s="50" t="s">
        <v>29</v>
      </c>
      <c r="G2394" s="50" t="s">
        <v>29</v>
      </c>
      <c r="H2394" s="50" t="s">
        <v>2904</v>
      </c>
      <c r="I2394" s="58">
        <v>45163</v>
      </c>
      <c r="J2394" s="50" t="s">
        <v>2816</v>
      </c>
      <c r="K2394" s="59">
        <v>3574.99</v>
      </c>
      <c r="L2394" s="50" t="s">
        <v>37</v>
      </c>
      <c r="M2394" s="51" t="s">
        <v>2747</v>
      </c>
      <c r="N2394" s="50" t="s">
        <v>29</v>
      </c>
      <c r="O2394" s="50" t="s">
        <v>32</v>
      </c>
      <c r="P2394" s="50" t="s">
        <v>32</v>
      </c>
      <c r="Q2394" s="50" t="s">
        <v>4426</v>
      </c>
      <c r="R2394" s="50" t="s">
        <v>29</v>
      </c>
      <c r="S2394" s="50" t="s">
        <v>2770</v>
      </c>
      <c r="T2394" s="50" t="s">
        <v>2415</v>
      </c>
      <c r="U2394" s="50" t="s">
        <v>30</v>
      </c>
      <c r="V2394" s="50" t="str">
        <f>VLOOKUP(A2394,Register!$D$2:$N$1317,11,0)</f>
        <v>CWIP:-VACUUM FILTER STATION</v>
      </c>
      <c r="W2394" s="50" t="s">
        <v>29</v>
      </c>
      <c r="X2394" s="50" t="s">
        <v>29</v>
      </c>
    </row>
    <row r="2395" spans="1:24" ht="14.1" customHeight="1" x14ac:dyDescent="0.25">
      <c r="A2395" s="50" t="str">
        <f t="shared" si="37"/>
        <v>9200000059-0</v>
      </c>
      <c r="B2395" s="57" t="s">
        <v>29</v>
      </c>
      <c r="C2395" s="50" t="s">
        <v>29</v>
      </c>
      <c r="D2395" s="50" t="s">
        <v>4428</v>
      </c>
      <c r="E2395" s="50" t="s">
        <v>2814</v>
      </c>
      <c r="F2395" s="50" t="s">
        <v>29</v>
      </c>
      <c r="G2395" s="50" t="s">
        <v>29</v>
      </c>
      <c r="H2395" s="50" t="s">
        <v>2904</v>
      </c>
      <c r="I2395" s="58">
        <v>45163</v>
      </c>
      <c r="J2395" s="50" t="s">
        <v>2816</v>
      </c>
      <c r="K2395" s="59">
        <v>27441.24</v>
      </c>
      <c r="L2395" s="50" t="s">
        <v>37</v>
      </c>
      <c r="M2395" s="51" t="s">
        <v>2747</v>
      </c>
      <c r="N2395" s="50" t="s">
        <v>29</v>
      </c>
      <c r="O2395" s="50" t="s">
        <v>32</v>
      </c>
      <c r="P2395" s="50" t="s">
        <v>32</v>
      </c>
      <c r="Q2395" s="50" t="s">
        <v>4390</v>
      </c>
      <c r="R2395" s="50" t="s">
        <v>29</v>
      </c>
      <c r="S2395" s="50" t="s">
        <v>2770</v>
      </c>
      <c r="T2395" s="50" t="s">
        <v>2415</v>
      </c>
      <c r="U2395" s="50" t="s">
        <v>30</v>
      </c>
      <c r="V2395" s="50" t="str">
        <f>VLOOKUP(A2395,Register!$D$2:$N$1317,11,0)</f>
        <v>CWIP:-VACUUM FILTER STATION</v>
      </c>
      <c r="W2395" s="50" t="s">
        <v>29</v>
      </c>
      <c r="X2395" s="50" t="s">
        <v>29</v>
      </c>
    </row>
    <row r="2396" spans="1:24" ht="14.1" customHeight="1" x14ac:dyDescent="0.25">
      <c r="A2396" s="50" t="str">
        <f t="shared" si="37"/>
        <v>9200000041-0</v>
      </c>
      <c r="B2396" s="57" t="s">
        <v>29</v>
      </c>
      <c r="C2396" s="50" t="s">
        <v>29</v>
      </c>
      <c r="D2396" s="50" t="s">
        <v>4429</v>
      </c>
      <c r="E2396" s="50" t="s">
        <v>2814</v>
      </c>
      <c r="F2396" s="50" t="s">
        <v>29</v>
      </c>
      <c r="G2396" s="50" t="s">
        <v>29</v>
      </c>
      <c r="H2396" s="50" t="s">
        <v>2904</v>
      </c>
      <c r="I2396" s="58">
        <v>45163</v>
      </c>
      <c r="J2396" s="50" t="s">
        <v>2816</v>
      </c>
      <c r="K2396" s="59">
        <v>2004.12</v>
      </c>
      <c r="L2396" s="50" t="s">
        <v>37</v>
      </c>
      <c r="M2396" s="51" t="s">
        <v>2747</v>
      </c>
      <c r="N2396" s="50" t="s">
        <v>29</v>
      </c>
      <c r="O2396" s="50" t="s">
        <v>32</v>
      </c>
      <c r="P2396" s="50" t="s">
        <v>32</v>
      </c>
      <c r="Q2396" s="50" t="s">
        <v>4430</v>
      </c>
      <c r="R2396" s="50" t="s">
        <v>29</v>
      </c>
      <c r="S2396" s="50" t="s">
        <v>2770</v>
      </c>
      <c r="T2396" s="50" t="s">
        <v>2383</v>
      </c>
      <c r="U2396" s="50" t="s">
        <v>30</v>
      </c>
      <c r="V2396" s="50" t="str">
        <f>VLOOKUP(A2396,Register!$D$2:$N$1317,11,0)</f>
        <v>CWIP - CURTAIN CONDENSER &amp; AIR EJECTOR</v>
      </c>
      <c r="W2396" s="50" t="s">
        <v>29</v>
      </c>
      <c r="X2396" s="50" t="s">
        <v>29</v>
      </c>
    </row>
    <row r="2397" spans="1:24" ht="14.1" customHeight="1" x14ac:dyDescent="0.25">
      <c r="A2397" s="50" t="str">
        <f t="shared" si="37"/>
        <v>9200000058-0</v>
      </c>
      <c r="B2397" s="57" t="s">
        <v>29</v>
      </c>
      <c r="C2397" s="50" t="s">
        <v>29</v>
      </c>
      <c r="D2397" s="50" t="s">
        <v>4431</v>
      </c>
      <c r="E2397" s="50" t="s">
        <v>2814</v>
      </c>
      <c r="F2397" s="50" t="s">
        <v>29</v>
      </c>
      <c r="G2397" s="50" t="s">
        <v>29</v>
      </c>
      <c r="H2397" s="50" t="s">
        <v>2904</v>
      </c>
      <c r="I2397" s="58">
        <v>45163</v>
      </c>
      <c r="J2397" s="50" t="s">
        <v>2816</v>
      </c>
      <c r="K2397" s="59">
        <v>11560</v>
      </c>
      <c r="L2397" s="50" t="s">
        <v>37</v>
      </c>
      <c r="M2397" s="51" t="s">
        <v>2747</v>
      </c>
      <c r="N2397" s="50" t="s">
        <v>29</v>
      </c>
      <c r="O2397" s="50" t="s">
        <v>32</v>
      </c>
      <c r="P2397" s="50" t="s">
        <v>32</v>
      </c>
      <c r="Q2397" s="50" t="s">
        <v>4430</v>
      </c>
      <c r="R2397" s="50" t="s">
        <v>29</v>
      </c>
      <c r="S2397" s="50" t="s">
        <v>2770</v>
      </c>
      <c r="T2397" s="50" t="s">
        <v>2412</v>
      </c>
      <c r="U2397" s="50" t="s">
        <v>30</v>
      </c>
      <c r="V2397" s="50" t="str">
        <f>VLOOKUP(A2397,Register!$D$2:$N$1317,11,0)</f>
        <v>CWIP-MILK OF LIME</v>
      </c>
      <c r="W2397" s="50" t="s">
        <v>29</v>
      </c>
      <c r="X2397" s="50" t="s">
        <v>29</v>
      </c>
    </row>
    <row r="2398" spans="1:24" ht="14.1" customHeight="1" x14ac:dyDescent="0.25">
      <c r="A2398" s="50" t="str">
        <f t="shared" si="37"/>
        <v>9200000041-0</v>
      </c>
      <c r="B2398" s="57" t="s">
        <v>29</v>
      </c>
      <c r="C2398" s="50" t="s">
        <v>29</v>
      </c>
      <c r="D2398" s="50" t="s">
        <v>4432</v>
      </c>
      <c r="E2398" s="50" t="s">
        <v>2814</v>
      </c>
      <c r="F2398" s="50" t="s">
        <v>29</v>
      </c>
      <c r="G2398" s="50" t="s">
        <v>29</v>
      </c>
      <c r="H2398" s="50" t="s">
        <v>2904</v>
      </c>
      <c r="I2398" s="58">
        <v>45164</v>
      </c>
      <c r="J2398" s="50" t="s">
        <v>2816</v>
      </c>
      <c r="K2398" s="59">
        <v>26997.5</v>
      </c>
      <c r="L2398" s="50" t="s">
        <v>37</v>
      </c>
      <c r="M2398" s="51" t="s">
        <v>2747</v>
      </c>
      <c r="N2398" s="50" t="s">
        <v>29</v>
      </c>
      <c r="O2398" s="50" t="s">
        <v>32</v>
      </c>
      <c r="P2398" s="50" t="s">
        <v>32</v>
      </c>
      <c r="Q2398" s="50" t="s">
        <v>4329</v>
      </c>
      <c r="R2398" s="50" t="s">
        <v>29</v>
      </c>
      <c r="S2398" s="50" t="s">
        <v>2770</v>
      </c>
      <c r="T2398" s="50" t="s">
        <v>2383</v>
      </c>
      <c r="U2398" s="50" t="s">
        <v>30</v>
      </c>
      <c r="V2398" s="50" t="str">
        <f>VLOOKUP(A2398,Register!$D$2:$N$1317,11,0)</f>
        <v>CWIP - CURTAIN CONDENSER &amp; AIR EJECTOR</v>
      </c>
      <c r="W2398" s="50" t="s">
        <v>29</v>
      </c>
      <c r="X2398" s="50" t="s">
        <v>29</v>
      </c>
    </row>
    <row r="2399" spans="1:24" ht="14.1" customHeight="1" x14ac:dyDescent="0.25">
      <c r="A2399" s="50" t="str">
        <f t="shared" si="37"/>
        <v>9200000060-0</v>
      </c>
      <c r="B2399" s="57" t="s">
        <v>29</v>
      </c>
      <c r="C2399" s="50" t="s">
        <v>29</v>
      </c>
      <c r="D2399" s="50" t="s">
        <v>4433</v>
      </c>
      <c r="E2399" s="50" t="s">
        <v>2814</v>
      </c>
      <c r="F2399" s="50" t="s">
        <v>29</v>
      </c>
      <c r="G2399" s="50" t="s">
        <v>29</v>
      </c>
      <c r="H2399" s="50" t="s">
        <v>2904</v>
      </c>
      <c r="I2399" s="58">
        <v>45164</v>
      </c>
      <c r="J2399" s="50" t="s">
        <v>2816</v>
      </c>
      <c r="K2399" s="59">
        <v>4046</v>
      </c>
      <c r="L2399" s="50" t="s">
        <v>37</v>
      </c>
      <c r="M2399" s="51" t="s">
        <v>2747</v>
      </c>
      <c r="N2399" s="50" t="s">
        <v>29</v>
      </c>
      <c r="O2399" s="50" t="s">
        <v>32</v>
      </c>
      <c r="P2399" s="50" t="s">
        <v>32</v>
      </c>
      <c r="Q2399" s="50" t="s">
        <v>4434</v>
      </c>
      <c r="R2399" s="50" t="s">
        <v>29</v>
      </c>
      <c r="S2399" s="50" t="s">
        <v>2770</v>
      </c>
      <c r="T2399" s="50" t="s">
        <v>2417</v>
      </c>
      <c r="U2399" s="50" t="s">
        <v>30</v>
      </c>
      <c r="V2399" s="50" t="str">
        <f>VLOOKUP(A2399,Register!$D$2:$N$1317,11,0)</f>
        <v>CWIP:-HYDRAULIC CANE UNLOADER FOR 5 TON SWL</v>
      </c>
      <c r="W2399" s="50" t="s">
        <v>29</v>
      </c>
      <c r="X2399" s="50" t="s">
        <v>29</v>
      </c>
    </row>
    <row r="2400" spans="1:24" ht="14.1" customHeight="1" x14ac:dyDescent="0.25">
      <c r="A2400" s="50" t="str">
        <f t="shared" si="37"/>
        <v>9200000060-0</v>
      </c>
      <c r="B2400" s="57" t="s">
        <v>29</v>
      </c>
      <c r="C2400" s="50" t="s">
        <v>29</v>
      </c>
      <c r="D2400" s="50" t="s">
        <v>4435</v>
      </c>
      <c r="E2400" s="50" t="s">
        <v>2814</v>
      </c>
      <c r="F2400" s="50" t="s">
        <v>29</v>
      </c>
      <c r="G2400" s="50" t="s">
        <v>29</v>
      </c>
      <c r="H2400" s="50" t="s">
        <v>2904</v>
      </c>
      <c r="I2400" s="58">
        <v>45164</v>
      </c>
      <c r="J2400" s="50" t="s">
        <v>2816</v>
      </c>
      <c r="K2400" s="59">
        <v>7514</v>
      </c>
      <c r="L2400" s="50" t="s">
        <v>37</v>
      </c>
      <c r="M2400" s="51" t="s">
        <v>2747</v>
      </c>
      <c r="N2400" s="50" t="s">
        <v>29</v>
      </c>
      <c r="O2400" s="50" t="s">
        <v>32</v>
      </c>
      <c r="P2400" s="50" t="s">
        <v>32</v>
      </c>
      <c r="Q2400" s="50" t="s">
        <v>4434</v>
      </c>
      <c r="R2400" s="50" t="s">
        <v>29</v>
      </c>
      <c r="S2400" s="50" t="s">
        <v>2770</v>
      </c>
      <c r="T2400" s="50" t="s">
        <v>2417</v>
      </c>
      <c r="U2400" s="50" t="s">
        <v>30</v>
      </c>
      <c r="V2400" s="50" t="str">
        <f>VLOOKUP(A2400,Register!$D$2:$N$1317,11,0)</f>
        <v>CWIP:-HYDRAULIC CANE UNLOADER FOR 5 TON SWL</v>
      </c>
      <c r="W2400" s="50" t="s">
        <v>29</v>
      </c>
      <c r="X2400" s="50" t="s">
        <v>29</v>
      </c>
    </row>
    <row r="2401" spans="1:24" ht="14.1" customHeight="1" x14ac:dyDescent="0.25">
      <c r="A2401" s="50" t="str">
        <f t="shared" si="37"/>
        <v>9200000059-0</v>
      </c>
      <c r="B2401" s="57" t="s">
        <v>29</v>
      </c>
      <c r="C2401" s="50" t="s">
        <v>29</v>
      </c>
      <c r="D2401" s="50" t="s">
        <v>4436</v>
      </c>
      <c r="E2401" s="50" t="s">
        <v>2814</v>
      </c>
      <c r="F2401" s="50" t="s">
        <v>29</v>
      </c>
      <c r="G2401" s="50" t="s">
        <v>29</v>
      </c>
      <c r="H2401" s="50" t="s">
        <v>2904</v>
      </c>
      <c r="I2401" s="58">
        <v>45164</v>
      </c>
      <c r="J2401" s="50" t="s">
        <v>2816</v>
      </c>
      <c r="K2401" s="59">
        <v>424.23</v>
      </c>
      <c r="L2401" s="50" t="s">
        <v>37</v>
      </c>
      <c r="M2401" s="51" t="s">
        <v>2747</v>
      </c>
      <c r="N2401" s="50" t="s">
        <v>29</v>
      </c>
      <c r="O2401" s="50" t="s">
        <v>32</v>
      </c>
      <c r="P2401" s="50" t="s">
        <v>32</v>
      </c>
      <c r="Q2401" s="50" t="s">
        <v>4437</v>
      </c>
      <c r="R2401" s="50" t="s">
        <v>29</v>
      </c>
      <c r="S2401" s="50" t="s">
        <v>2770</v>
      </c>
      <c r="T2401" s="50" t="s">
        <v>2415</v>
      </c>
      <c r="U2401" s="50" t="s">
        <v>30</v>
      </c>
      <c r="V2401" s="50" t="str">
        <f>VLOOKUP(A2401,Register!$D$2:$N$1317,11,0)</f>
        <v>CWIP:-VACUUM FILTER STATION</v>
      </c>
      <c r="W2401" s="50" t="s">
        <v>29</v>
      </c>
      <c r="X2401" s="50" t="s">
        <v>29</v>
      </c>
    </row>
    <row r="2402" spans="1:24" ht="14.1" customHeight="1" x14ac:dyDescent="0.25">
      <c r="A2402" s="50" t="str">
        <f t="shared" si="37"/>
        <v>9200000059-0</v>
      </c>
      <c r="B2402" s="57" t="s">
        <v>29</v>
      </c>
      <c r="C2402" s="50" t="s">
        <v>29</v>
      </c>
      <c r="D2402" s="50" t="s">
        <v>4436</v>
      </c>
      <c r="E2402" s="50" t="s">
        <v>2814</v>
      </c>
      <c r="F2402" s="50" t="s">
        <v>29</v>
      </c>
      <c r="G2402" s="50" t="s">
        <v>29</v>
      </c>
      <c r="H2402" s="50" t="s">
        <v>2904</v>
      </c>
      <c r="I2402" s="58">
        <v>45164</v>
      </c>
      <c r="J2402" s="50" t="s">
        <v>2816</v>
      </c>
      <c r="K2402" s="59">
        <v>244.92</v>
      </c>
      <c r="L2402" s="50" t="s">
        <v>37</v>
      </c>
      <c r="M2402" s="51" t="s">
        <v>2747</v>
      </c>
      <c r="N2402" s="50" t="s">
        <v>29</v>
      </c>
      <c r="O2402" s="50" t="s">
        <v>32</v>
      </c>
      <c r="P2402" s="50" t="s">
        <v>32</v>
      </c>
      <c r="Q2402" s="50" t="s">
        <v>4437</v>
      </c>
      <c r="R2402" s="50" t="s">
        <v>29</v>
      </c>
      <c r="S2402" s="50" t="s">
        <v>2770</v>
      </c>
      <c r="T2402" s="50" t="s">
        <v>2415</v>
      </c>
      <c r="U2402" s="50" t="s">
        <v>30</v>
      </c>
      <c r="V2402" s="50" t="str">
        <f>VLOOKUP(A2402,Register!$D$2:$N$1317,11,0)</f>
        <v>CWIP:-VACUUM FILTER STATION</v>
      </c>
      <c r="W2402" s="50" t="s">
        <v>29</v>
      </c>
      <c r="X2402" s="50" t="s">
        <v>29</v>
      </c>
    </row>
    <row r="2403" spans="1:24" ht="14.1" customHeight="1" x14ac:dyDescent="0.25">
      <c r="A2403" s="50" t="str">
        <f t="shared" si="37"/>
        <v>9200000059-0</v>
      </c>
      <c r="B2403" s="57" t="s">
        <v>29</v>
      </c>
      <c r="C2403" s="50" t="s">
        <v>29</v>
      </c>
      <c r="D2403" s="50" t="s">
        <v>4438</v>
      </c>
      <c r="E2403" s="50" t="s">
        <v>2814</v>
      </c>
      <c r="F2403" s="50" t="s">
        <v>29</v>
      </c>
      <c r="G2403" s="50" t="s">
        <v>29</v>
      </c>
      <c r="H2403" s="50" t="s">
        <v>2904</v>
      </c>
      <c r="I2403" s="58">
        <v>45164</v>
      </c>
      <c r="J2403" s="50" t="s">
        <v>2816</v>
      </c>
      <c r="K2403" s="59">
        <v>16464.740000000002</v>
      </c>
      <c r="L2403" s="50" t="s">
        <v>37</v>
      </c>
      <c r="M2403" s="51" t="s">
        <v>2747</v>
      </c>
      <c r="N2403" s="50" t="s">
        <v>29</v>
      </c>
      <c r="O2403" s="50" t="s">
        <v>32</v>
      </c>
      <c r="P2403" s="50" t="s">
        <v>32</v>
      </c>
      <c r="Q2403" s="50" t="s">
        <v>4390</v>
      </c>
      <c r="R2403" s="50" t="s">
        <v>29</v>
      </c>
      <c r="S2403" s="50" t="s">
        <v>2770</v>
      </c>
      <c r="T2403" s="50" t="s">
        <v>2415</v>
      </c>
      <c r="U2403" s="50" t="s">
        <v>30</v>
      </c>
      <c r="V2403" s="50" t="str">
        <f>VLOOKUP(A2403,Register!$D$2:$N$1317,11,0)</f>
        <v>CWIP:-VACUUM FILTER STATION</v>
      </c>
      <c r="W2403" s="50" t="s">
        <v>29</v>
      </c>
      <c r="X2403" s="50" t="s">
        <v>29</v>
      </c>
    </row>
    <row r="2404" spans="1:24" ht="14.1" customHeight="1" x14ac:dyDescent="0.25">
      <c r="A2404" s="50" t="str">
        <f t="shared" si="37"/>
        <v>9200000059-0</v>
      </c>
      <c r="B2404" s="57" t="s">
        <v>29</v>
      </c>
      <c r="C2404" s="50" t="s">
        <v>29</v>
      </c>
      <c r="D2404" s="50" t="s">
        <v>4439</v>
      </c>
      <c r="E2404" s="50" t="s">
        <v>2814</v>
      </c>
      <c r="F2404" s="50" t="s">
        <v>29</v>
      </c>
      <c r="G2404" s="50" t="s">
        <v>29</v>
      </c>
      <c r="H2404" s="50" t="s">
        <v>2904</v>
      </c>
      <c r="I2404" s="58">
        <v>45164</v>
      </c>
      <c r="J2404" s="50" t="s">
        <v>2816</v>
      </c>
      <c r="K2404" s="59">
        <v>10600</v>
      </c>
      <c r="L2404" s="50" t="s">
        <v>37</v>
      </c>
      <c r="M2404" s="51" t="s">
        <v>2747</v>
      </c>
      <c r="N2404" s="50" t="s">
        <v>29</v>
      </c>
      <c r="O2404" s="50" t="s">
        <v>32</v>
      </c>
      <c r="P2404" s="50" t="s">
        <v>32</v>
      </c>
      <c r="Q2404" s="50" t="s">
        <v>4440</v>
      </c>
      <c r="R2404" s="50" t="s">
        <v>29</v>
      </c>
      <c r="S2404" s="50" t="s">
        <v>2770</v>
      </c>
      <c r="T2404" s="50" t="s">
        <v>2415</v>
      </c>
      <c r="U2404" s="50" t="s">
        <v>30</v>
      </c>
      <c r="V2404" s="50" t="str">
        <f>VLOOKUP(A2404,Register!$D$2:$N$1317,11,0)</f>
        <v>CWIP:-VACUUM FILTER STATION</v>
      </c>
      <c r="W2404" s="50" t="s">
        <v>29</v>
      </c>
      <c r="X2404" s="50" t="s">
        <v>29</v>
      </c>
    </row>
    <row r="2405" spans="1:24" ht="14.1" customHeight="1" x14ac:dyDescent="0.25">
      <c r="A2405" s="50" t="str">
        <f t="shared" si="37"/>
        <v>9200000059-0</v>
      </c>
      <c r="B2405" s="57" t="s">
        <v>29</v>
      </c>
      <c r="C2405" s="50" t="s">
        <v>29</v>
      </c>
      <c r="D2405" s="50" t="s">
        <v>4439</v>
      </c>
      <c r="E2405" s="50" t="s">
        <v>2814</v>
      </c>
      <c r="F2405" s="50" t="s">
        <v>29</v>
      </c>
      <c r="G2405" s="50" t="s">
        <v>29</v>
      </c>
      <c r="H2405" s="50" t="s">
        <v>2904</v>
      </c>
      <c r="I2405" s="58">
        <v>45164</v>
      </c>
      <c r="J2405" s="50" t="s">
        <v>2816</v>
      </c>
      <c r="K2405" s="59">
        <v>6298.15</v>
      </c>
      <c r="L2405" s="50" t="s">
        <v>37</v>
      </c>
      <c r="M2405" s="51" t="s">
        <v>2747</v>
      </c>
      <c r="N2405" s="50" t="s">
        <v>29</v>
      </c>
      <c r="O2405" s="50" t="s">
        <v>32</v>
      </c>
      <c r="P2405" s="50" t="s">
        <v>32</v>
      </c>
      <c r="Q2405" s="50" t="s">
        <v>4440</v>
      </c>
      <c r="R2405" s="50" t="s">
        <v>29</v>
      </c>
      <c r="S2405" s="50" t="s">
        <v>2770</v>
      </c>
      <c r="T2405" s="50" t="s">
        <v>2415</v>
      </c>
      <c r="U2405" s="50" t="s">
        <v>30</v>
      </c>
      <c r="V2405" s="50" t="str">
        <f>VLOOKUP(A2405,Register!$D$2:$N$1317,11,0)</f>
        <v>CWIP:-VACUUM FILTER STATION</v>
      </c>
      <c r="W2405" s="50" t="s">
        <v>29</v>
      </c>
      <c r="X2405" s="50" t="s">
        <v>29</v>
      </c>
    </row>
    <row r="2406" spans="1:24" ht="14.1" customHeight="1" x14ac:dyDescent="0.25">
      <c r="A2406" s="50" t="str">
        <f t="shared" si="37"/>
        <v>9200000059-0</v>
      </c>
      <c r="B2406" s="57" t="s">
        <v>29</v>
      </c>
      <c r="C2406" s="50" t="s">
        <v>29</v>
      </c>
      <c r="D2406" s="50" t="s">
        <v>4441</v>
      </c>
      <c r="E2406" s="50" t="s">
        <v>2814</v>
      </c>
      <c r="F2406" s="50" t="s">
        <v>29</v>
      </c>
      <c r="G2406" s="50" t="s">
        <v>29</v>
      </c>
      <c r="H2406" s="50" t="s">
        <v>2904</v>
      </c>
      <c r="I2406" s="58">
        <v>45164</v>
      </c>
      <c r="J2406" s="50" t="s">
        <v>2816</v>
      </c>
      <c r="K2406" s="59">
        <v>5389.33</v>
      </c>
      <c r="L2406" s="50" t="s">
        <v>37</v>
      </c>
      <c r="M2406" s="51" t="s">
        <v>2747</v>
      </c>
      <c r="N2406" s="50" t="s">
        <v>29</v>
      </c>
      <c r="O2406" s="50" t="s">
        <v>32</v>
      </c>
      <c r="P2406" s="50" t="s">
        <v>32</v>
      </c>
      <c r="Q2406" s="50" t="s">
        <v>4442</v>
      </c>
      <c r="R2406" s="50" t="s">
        <v>29</v>
      </c>
      <c r="S2406" s="50" t="s">
        <v>2770</v>
      </c>
      <c r="T2406" s="50" t="s">
        <v>2415</v>
      </c>
      <c r="U2406" s="50" t="s">
        <v>30</v>
      </c>
      <c r="V2406" s="50" t="str">
        <f>VLOOKUP(A2406,Register!$D$2:$N$1317,11,0)</f>
        <v>CWIP:-VACUUM FILTER STATION</v>
      </c>
      <c r="W2406" s="50" t="s">
        <v>29</v>
      </c>
      <c r="X2406" s="50" t="s">
        <v>29</v>
      </c>
    </row>
    <row r="2407" spans="1:24" ht="14.1" customHeight="1" x14ac:dyDescent="0.25">
      <c r="A2407" s="50" t="str">
        <f t="shared" si="37"/>
        <v>9200000059-0</v>
      </c>
      <c r="B2407" s="57" t="s">
        <v>29</v>
      </c>
      <c r="C2407" s="50" t="s">
        <v>29</v>
      </c>
      <c r="D2407" s="50" t="s">
        <v>4443</v>
      </c>
      <c r="E2407" s="50" t="s">
        <v>2814</v>
      </c>
      <c r="F2407" s="50" t="s">
        <v>29</v>
      </c>
      <c r="G2407" s="50" t="s">
        <v>29</v>
      </c>
      <c r="H2407" s="50" t="s">
        <v>2904</v>
      </c>
      <c r="I2407" s="58">
        <v>45164</v>
      </c>
      <c r="J2407" s="50" t="s">
        <v>2816</v>
      </c>
      <c r="K2407" s="59">
        <v>593.91999999999996</v>
      </c>
      <c r="L2407" s="50" t="s">
        <v>37</v>
      </c>
      <c r="M2407" s="51" t="s">
        <v>2747</v>
      </c>
      <c r="N2407" s="50" t="s">
        <v>29</v>
      </c>
      <c r="O2407" s="50" t="s">
        <v>32</v>
      </c>
      <c r="P2407" s="50" t="s">
        <v>32</v>
      </c>
      <c r="Q2407" s="50" t="s">
        <v>4444</v>
      </c>
      <c r="R2407" s="50" t="s">
        <v>29</v>
      </c>
      <c r="S2407" s="50" t="s">
        <v>2770</v>
      </c>
      <c r="T2407" s="50" t="s">
        <v>2415</v>
      </c>
      <c r="U2407" s="50" t="s">
        <v>30</v>
      </c>
      <c r="V2407" s="50" t="str">
        <f>VLOOKUP(A2407,Register!$D$2:$N$1317,11,0)</f>
        <v>CWIP:-VACUUM FILTER STATION</v>
      </c>
      <c r="W2407" s="50" t="s">
        <v>29</v>
      </c>
      <c r="X2407" s="50" t="s">
        <v>29</v>
      </c>
    </row>
    <row r="2408" spans="1:24" ht="14.1" customHeight="1" x14ac:dyDescent="0.25">
      <c r="A2408" s="50" t="str">
        <f t="shared" si="37"/>
        <v>9200000059-0</v>
      </c>
      <c r="B2408" s="57" t="s">
        <v>29</v>
      </c>
      <c r="C2408" s="50" t="s">
        <v>29</v>
      </c>
      <c r="D2408" s="50" t="s">
        <v>4443</v>
      </c>
      <c r="E2408" s="50" t="s">
        <v>2814</v>
      </c>
      <c r="F2408" s="50" t="s">
        <v>29</v>
      </c>
      <c r="G2408" s="50" t="s">
        <v>29</v>
      </c>
      <c r="H2408" s="50" t="s">
        <v>2904</v>
      </c>
      <c r="I2408" s="58">
        <v>45164</v>
      </c>
      <c r="J2408" s="50" t="s">
        <v>2816</v>
      </c>
      <c r="K2408" s="59">
        <v>293.91000000000003</v>
      </c>
      <c r="L2408" s="50" t="s">
        <v>37</v>
      </c>
      <c r="M2408" s="51" t="s">
        <v>2747</v>
      </c>
      <c r="N2408" s="50" t="s">
        <v>29</v>
      </c>
      <c r="O2408" s="50" t="s">
        <v>32</v>
      </c>
      <c r="P2408" s="50" t="s">
        <v>32</v>
      </c>
      <c r="Q2408" s="50" t="s">
        <v>4444</v>
      </c>
      <c r="R2408" s="50" t="s">
        <v>29</v>
      </c>
      <c r="S2408" s="50" t="s">
        <v>2770</v>
      </c>
      <c r="T2408" s="50" t="s">
        <v>2415</v>
      </c>
      <c r="U2408" s="50" t="s">
        <v>30</v>
      </c>
      <c r="V2408" s="50" t="str">
        <f>VLOOKUP(A2408,Register!$D$2:$N$1317,11,0)</f>
        <v>CWIP:-VACUUM FILTER STATION</v>
      </c>
      <c r="W2408" s="50" t="s">
        <v>29</v>
      </c>
      <c r="X2408" s="50" t="s">
        <v>29</v>
      </c>
    </row>
    <row r="2409" spans="1:24" ht="14.1" customHeight="1" x14ac:dyDescent="0.25">
      <c r="A2409" s="50" t="str">
        <f t="shared" si="37"/>
        <v>9200000059-0</v>
      </c>
      <c r="B2409" s="57" t="s">
        <v>29</v>
      </c>
      <c r="C2409" s="50" t="s">
        <v>29</v>
      </c>
      <c r="D2409" s="50" t="s">
        <v>4445</v>
      </c>
      <c r="E2409" s="50" t="s">
        <v>2814</v>
      </c>
      <c r="F2409" s="50" t="s">
        <v>29</v>
      </c>
      <c r="G2409" s="50" t="s">
        <v>29</v>
      </c>
      <c r="H2409" s="50" t="s">
        <v>2904</v>
      </c>
      <c r="I2409" s="58">
        <v>45165</v>
      </c>
      <c r="J2409" s="50" t="s">
        <v>2816</v>
      </c>
      <c r="K2409" s="59">
        <v>600</v>
      </c>
      <c r="L2409" s="50" t="s">
        <v>37</v>
      </c>
      <c r="M2409" s="51" t="s">
        <v>2747</v>
      </c>
      <c r="N2409" s="50" t="s">
        <v>29</v>
      </c>
      <c r="O2409" s="50" t="s">
        <v>32</v>
      </c>
      <c r="P2409" s="50" t="s">
        <v>32</v>
      </c>
      <c r="Q2409" s="50" t="s">
        <v>4446</v>
      </c>
      <c r="R2409" s="50" t="s">
        <v>29</v>
      </c>
      <c r="S2409" s="50" t="s">
        <v>2770</v>
      </c>
      <c r="T2409" s="50" t="s">
        <v>2415</v>
      </c>
      <c r="U2409" s="50" t="s">
        <v>30</v>
      </c>
      <c r="V2409" s="50" t="str">
        <f>VLOOKUP(A2409,Register!$D$2:$N$1317,11,0)</f>
        <v>CWIP:-VACUUM FILTER STATION</v>
      </c>
      <c r="W2409" s="50" t="s">
        <v>29</v>
      </c>
      <c r="X2409" s="50" t="s">
        <v>29</v>
      </c>
    </row>
    <row r="2410" spans="1:24" ht="14.1" customHeight="1" x14ac:dyDescent="0.25">
      <c r="A2410" s="50" t="str">
        <f t="shared" si="37"/>
        <v>9200000059-0</v>
      </c>
      <c r="B2410" s="57" t="s">
        <v>29</v>
      </c>
      <c r="C2410" s="50" t="s">
        <v>29</v>
      </c>
      <c r="D2410" s="50" t="s">
        <v>4447</v>
      </c>
      <c r="E2410" s="50" t="s">
        <v>2814</v>
      </c>
      <c r="F2410" s="50" t="s">
        <v>29</v>
      </c>
      <c r="G2410" s="50" t="s">
        <v>29</v>
      </c>
      <c r="H2410" s="50" t="s">
        <v>2904</v>
      </c>
      <c r="I2410" s="58">
        <v>45165</v>
      </c>
      <c r="J2410" s="50" t="s">
        <v>2816</v>
      </c>
      <c r="K2410" s="59">
        <v>610.88</v>
      </c>
      <c r="L2410" s="50" t="s">
        <v>37</v>
      </c>
      <c r="M2410" s="51" t="s">
        <v>2747</v>
      </c>
      <c r="N2410" s="50" t="s">
        <v>29</v>
      </c>
      <c r="O2410" s="50" t="s">
        <v>32</v>
      </c>
      <c r="P2410" s="50" t="s">
        <v>32</v>
      </c>
      <c r="Q2410" s="50" t="s">
        <v>4448</v>
      </c>
      <c r="R2410" s="50" t="s">
        <v>29</v>
      </c>
      <c r="S2410" s="50" t="s">
        <v>2770</v>
      </c>
      <c r="T2410" s="50" t="s">
        <v>2415</v>
      </c>
      <c r="U2410" s="50" t="s">
        <v>30</v>
      </c>
      <c r="V2410" s="50" t="str">
        <f>VLOOKUP(A2410,Register!$D$2:$N$1317,11,0)</f>
        <v>CWIP:-VACUUM FILTER STATION</v>
      </c>
      <c r="W2410" s="50" t="s">
        <v>29</v>
      </c>
      <c r="X2410" s="50" t="s">
        <v>29</v>
      </c>
    </row>
    <row r="2411" spans="1:24" ht="14.1" customHeight="1" x14ac:dyDescent="0.25">
      <c r="A2411" s="50" t="str">
        <f t="shared" si="37"/>
        <v>9200000059-0</v>
      </c>
      <c r="B2411" s="57" t="s">
        <v>29</v>
      </c>
      <c r="C2411" s="50" t="s">
        <v>29</v>
      </c>
      <c r="D2411" s="50" t="s">
        <v>4447</v>
      </c>
      <c r="E2411" s="50" t="s">
        <v>2814</v>
      </c>
      <c r="F2411" s="50" t="s">
        <v>29</v>
      </c>
      <c r="G2411" s="50" t="s">
        <v>29</v>
      </c>
      <c r="H2411" s="50" t="s">
        <v>2904</v>
      </c>
      <c r="I2411" s="58">
        <v>45165</v>
      </c>
      <c r="J2411" s="50" t="s">
        <v>2816</v>
      </c>
      <c r="K2411" s="59">
        <v>760</v>
      </c>
      <c r="L2411" s="50" t="s">
        <v>37</v>
      </c>
      <c r="M2411" s="51" t="s">
        <v>2747</v>
      </c>
      <c r="N2411" s="50" t="s">
        <v>29</v>
      </c>
      <c r="O2411" s="50" t="s">
        <v>32</v>
      </c>
      <c r="P2411" s="50" t="s">
        <v>32</v>
      </c>
      <c r="Q2411" s="50" t="s">
        <v>4448</v>
      </c>
      <c r="R2411" s="50" t="s">
        <v>29</v>
      </c>
      <c r="S2411" s="50" t="s">
        <v>2770</v>
      </c>
      <c r="T2411" s="50" t="s">
        <v>2415</v>
      </c>
      <c r="U2411" s="50" t="s">
        <v>30</v>
      </c>
      <c r="V2411" s="50" t="str">
        <f>VLOOKUP(A2411,Register!$D$2:$N$1317,11,0)</f>
        <v>CWIP:-VACUUM FILTER STATION</v>
      </c>
      <c r="W2411" s="50" t="s">
        <v>29</v>
      </c>
      <c r="X2411" s="50" t="s">
        <v>29</v>
      </c>
    </row>
    <row r="2412" spans="1:24" ht="14.1" customHeight="1" x14ac:dyDescent="0.25">
      <c r="A2412" s="50" t="str">
        <f t="shared" si="37"/>
        <v>9200000059-0</v>
      </c>
      <c r="B2412" s="57" t="s">
        <v>29</v>
      </c>
      <c r="C2412" s="50" t="s">
        <v>29</v>
      </c>
      <c r="D2412" s="50" t="s">
        <v>4447</v>
      </c>
      <c r="E2412" s="50" t="s">
        <v>2814</v>
      </c>
      <c r="F2412" s="50" t="s">
        <v>29</v>
      </c>
      <c r="G2412" s="50" t="s">
        <v>29</v>
      </c>
      <c r="H2412" s="50" t="s">
        <v>2904</v>
      </c>
      <c r="I2412" s="58">
        <v>45165</v>
      </c>
      <c r="J2412" s="50" t="s">
        <v>2816</v>
      </c>
      <c r="K2412" s="59">
        <v>391.88</v>
      </c>
      <c r="L2412" s="50" t="s">
        <v>37</v>
      </c>
      <c r="M2412" s="51" t="s">
        <v>2747</v>
      </c>
      <c r="N2412" s="50" t="s">
        <v>29</v>
      </c>
      <c r="O2412" s="50" t="s">
        <v>32</v>
      </c>
      <c r="P2412" s="50" t="s">
        <v>32</v>
      </c>
      <c r="Q2412" s="50" t="s">
        <v>4448</v>
      </c>
      <c r="R2412" s="50" t="s">
        <v>29</v>
      </c>
      <c r="S2412" s="50" t="s">
        <v>2770</v>
      </c>
      <c r="T2412" s="50" t="s">
        <v>2415</v>
      </c>
      <c r="U2412" s="50" t="s">
        <v>30</v>
      </c>
      <c r="V2412" s="50" t="str">
        <f>VLOOKUP(A2412,Register!$D$2:$N$1317,11,0)</f>
        <v>CWIP:-VACUUM FILTER STATION</v>
      </c>
      <c r="W2412" s="50" t="s">
        <v>29</v>
      </c>
      <c r="X2412" s="50" t="s">
        <v>29</v>
      </c>
    </row>
    <row r="2413" spans="1:24" ht="14.1" customHeight="1" x14ac:dyDescent="0.25">
      <c r="A2413" s="50" t="str">
        <f t="shared" si="37"/>
        <v>9200000059-0</v>
      </c>
      <c r="B2413" s="57" t="s">
        <v>29</v>
      </c>
      <c r="C2413" s="50" t="s">
        <v>29</v>
      </c>
      <c r="D2413" s="50" t="s">
        <v>4447</v>
      </c>
      <c r="E2413" s="50" t="s">
        <v>2814</v>
      </c>
      <c r="F2413" s="50" t="s">
        <v>29</v>
      </c>
      <c r="G2413" s="50" t="s">
        <v>29</v>
      </c>
      <c r="H2413" s="50" t="s">
        <v>2904</v>
      </c>
      <c r="I2413" s="58">
        <v>45165</v>
      </c>
      <c r="J2413" s="50" t="s">
        <v>2816</v>
      </c>
      <c r="K2413" s="59">
        <v>271.20999999999998</v>
      </c>
      <c r="L2413" s="50" t="s">
        <v>37</v>
      </c>
      <c r="M2413" s="51" t="s">
        <v>2747</v>
      </c>
      <c r="N2413" s="50" t="s">
        <v>29</v>
      </c>
      <c r="O2413" s="50" t="s">
        <v>32</v>
      </c>
      <c r="P2413" s="50" t="s">
        <v>32</v>
      </c>
      <c r="Q2413" s="50" t="s">
        <v>4448</v>
      </c>
      <c r="R2413" s="50" t="s">
        <v>29</v>
      </c>
      <c r="S2413" s="50" t="s">
        <v>2770</v>
      </c>
      <c r="T2413" s="50" t="s">
        <v>2415</v>
      </c>
      <c r="U2413" s="50" t="s">
        <v>30</v>
      </c>
      <c r="V2413" s="50" t="str">
        <f>VLOOKUP(A2413,Register!$D$2:$N$1317,11,0)</f>
        <v>CWIP:-VACUUM FILTER STATION</v>
      </c>
      <c r="W2413" s="50" t="s">
        <v>29</v>
      </c>
      <c r="X2413" s="50" t="s">
        <v>29</v>
      </c>
    </row>
    <row r="2414" spans="1:24" ht="14.1" customHeight="1" x14ac:dyDescent="0.25">
      <c r="A2414" s="50" t="str">
        <f t="shared" si="37"/>
        <v>9200000059-0</v>
      </c>
      <c r="B2414" s="57" t="s">
        <v>29</v>
      </c>
      <c r="C2414" s="50" t="s">
        <v>29</v>
      </c>
      <c r="D2414" s="50" t="s">
        <v>4449</v>
      </c>
      <c r="E2414" s="50" t="s">
        <v>2814</v>
      </c>
      <c r="F2414" s="50" t="s">
        <v>29</v>
      </c>
      <c r="G2414" s="50" t="s">
        <v>29</v>
      </c>
      <c r="H2414" s="50" t="s">
        <v>2904</v>
      </c>
      <c r="I2414" s="58">
        <v>45166</v>
      </c>
      <c r="J2414" s="50" t="s">
        <v>2816</v>
      </c>
      <c r="K2414" s="59">
        <v>1174.75</v>
      </c>
      <c r="L2414" s="50" t="s">
        <v>37</v>
      </c>
      <c r="M2414" s="51" t="s">
        <v>2747</v>
      </c>
      <c r="N2414" s="50" t="s">
        <v>29</v>
      </c>
      <c r="O2414" s="50" t="s">
        <v>32</v>
      </c>
      <c r="P2414" s="50" t="s">
        <v>32</v>
      </c>
      <c r="Q2414" s="50" t="s">
        <v>4430</v>
      </c>
      <c r="R2414" s="50" t="s">
        <v>29</v>
      </c>
      <c r="S2414" s="50" t="s">
        <v>2770</v>
      </c>
      <c r="T2414" s="50" t="s">
        <v>2415</v>
      </c>
      <c r="U2414" s="50" t="s">
        <v>30</v>
      </c>
      <c r="V2414" s="50" t="str">
        <f>VLOOKUP(A2414,Register!$D$2:$N$1317,11,0)</f>
        <v>CWIP:-VACUUM FILTER STATION</v>
      </c>
      <c r="W2414" s="50" t="s">
        <v>29</v>
      </c>
      <c r="X2414" s="50" t="s">
        <v>29</v>
      </c>
    </row>
    <row r="2415" spans="1:24" ht="14.1" customHeight="1" x14ac:dyDescent="0.25">
      <c r="A2415" s="50" t="str">
        <f t="shared" si="37"/>
        <v>9200000058-0</v>
      </c>
      <c r="B2415" s="57" t="s">
        <v>29</v>
      </c>
      <c r="C2415" s="50" t="s">
        <v>29</v>
      </c>
      <c r="D2415" s="50" t="s">
        <v>4450</v>
      </c>
      <c r="E2415" s="50" t="s">
        <v>2814</v>
      </c>
      <c r="F2415" s="50" t="s">
        <v>29</v>
      </c>
      <c r="G2415" s="50" t="s">
        <v>29</v>
      </c>
      <c r="H2415" s="50" t="s">
        <v>2904</v>
      </c>
      <c r="I2415" s="58">
        <v>45166</v>
      </c>
      <c r="J2415" s="50" t="s">
        <v>2816</v>
      </c>
      <c r="K2415" s="59">
        <v>500</v>
      </c>
      <c r="L2415" s="50" t="s">
        <v>37</v>
      </c>
      <c r="M2415" s="51" t="s">
        <v>2747</v>
      </c>
      <c r="N2415" s="50" t="s">
        <v>29</v>
      </c>
      <c r="O2415" s="50" t="s">
        <v>32</v>
      </c>
      <c r="P2415" s="50" t="s">
        <v>32</v>
      </c>
      <c r="Q2415" s="50" t="s">
        <v>4426</v>
      </c>
      <c r="R2415" s="50" t="s">
        <v>29</v>
      </c>
      <c r="S2415" s="50" t="s">
        <v>2770</v>
      </c>
      <c r="T2415" s="50" t="s">
        <v>2412</v>
      </c>
      <c r="U2415" s="50" t="s">
        <v>30</v>
      </c>
      <c r="V2415" s="50" t="str">
        <f>VLOOKUP(A2415,Register!$D$2:$N$1317,11,0)</f>
        <v>CWIP-MILK OF LIME</v>
      </c>
      <c r="W2415" s="50" t="s">
        <v>29</v>
      </c>
      <c r="X2415" s="50" t="s">
        <v>29</v>
      </c>
    </row>
    <row r="2416" spans="1:24" ht="14.1" customHeight="1" x14ac:dyDescent="0.25">
      <c r="A2416" s="50" t="str">
        <f t="shared" si="37"/>
        <v>9200000058-0</v>
      </c>
      <c r="B2416" s="57" t="s">
        <v>29</v>
      </c>
      <c r="C2416" s="50" t="s">
        <v>29</v>
      </c>
      <c r="D2416" s="50" t="s">
        <v>4450</v>
      </c>
      <c r="E2416" s="50" t="s">
        <v>2814</v>
      </c>
      <c r="F2416" s="50" t="s">
        <v>29</v>
      </c>
      <c r="G2416" s="50" t="s">
        <v>29</v>
      </c>
      <c r="H2416" s="50" t="s">
        <v>2904</v>
      </c>
      <c r="I2416" s="58">
        <v>45166</v>
      </c>
      <c r="J2416" s="50" t="s">
        <v>2816</v>
      </c>
      <c r="K2416" s="59">
        <v>332</v>
      </c>
      <c r="L2416" s="50" t="s">
        <v>37</v>
      </c>
      <c r="M2416" s="51" t="s">
        <v>2747</v>
      </c>
      <c r="N2416" s="50" t="s">
        <v>29</v>
      </c>
      <c r="O2416" s="50" t="s">
        <v>32</v>
      </c>
      <c r="P2416" s="50" t="s">
        <v>32</v>
      </c>
      <c r="Q2416" s="50" t="s">
        <v>4426</v>
      </c>
      <c r="R2416" s="50" t="s">
        <v>29</v>
      </c>
      <c r="S2416" s="50" t="s">
        <v>2770</v>
      </c>
      <c r="T2416" s="50" t="s">
        <v>2412</v>
      </c>
      <c r="U2416" s="50" t="s">
        <v>30</v>
      </c>
      <c r="V2416" s="50" t="str">
        <f>VLOOKUP(A2416,Register!$D$2:$N$1317,11,0)</f>
        <v>CWIP-MILK OF LIME</v>
      </c>
      <c r="W2416" s="50" t="s">
        <v>29</v>
      </c>
      <c r="X2416" s="50" t="s">
        <v>29</v>
      </c>
    </row>
    <row r="2417" spans="1:24" ht="14.1" customHeight="1" x14ac:dyDescent="0.25">
      <c r="A2417" s="50" t="str">
        <f t="shared" si="37"/>
        <v>9200000058-0</v>
      </c>
      <c r="B2417" s="57" t="s">
        <v>29</v>
      </c>
      <c r="C2417" s="50" t="s">
        <v>29</v>
      </c>
      <c r="D2417" s="50" t="s">
        <v>4450</v>
      </c>
      <c r="E2417" s="50" t="s">
        <v>2814</v>
      </c>
      <c r="F2417" s="50" t="s">
        <v>29</v>
      </c>
      <c r="G2417" s="50" t="s">
        <v>29</v>
      </c>
      <c r="H2417" s="50" t="s">
        <v>2904</v>
      </c>
      <c r="I2417" s="58">
        <v>45166</v>
      </c>
      <c r="J2417" s="50" t="s">
        <v>2816</v>
      </c>
      <c r="K2417" s="59">
        <v>15779.72</v>
      </c>
      <c r="L2417" s="50" t="s">
        <v>37</v>
      </c>
      <c r="M2417" s="51" t="s">
        <v>2747</v>
      </c>
      <c r="N2417" s="50" t="s">
        <v>29</v>
      </c>
      <c r="O2417" s="50" t="s">
        <v>32</v>
      </c>
      <c r="P2417" s="50" t="s">
        <v>32</v>
      </c>
      <c r="Q2417" s="50" t="s">
        <v>4426</v>
      </c>
      <c r="R2417" s="50" t="s">
        <v>29</v>
      </c>
      <c r="S2417" s="50" t="s">
        <v>2770</v>
      </c>
      <c r="T2417" s="50" t="s">
        <v>2412</v>
      </c>
      <c r="U2417" s="50" t="s">
        <v>30</v>
      </c>
      <c r="V2417" s="50" t="str">
        <f>VLOOKUP(A2417,Register!$D$2:$N$1317,11,0)</f>
        <v>CWIP-MILK OF LIME</v>
      </c>
      <c r="W2417" s="50" t="s">
        <v>29</v>
      </c>
      <c r="X2417" s="50" t="s">
        <v>29</v>
      </c>
    </row>
    <row r="2418" spans="1:24" ht="14.1" customHeight="1" x14ac:dyDescent="0.25">
      <c r="A2418" s="50" t="str">
        <f t="shared" si="37"/>
        <v>9200000058-0</v>
      </c>
      <c r="B2418" s="57" t="s">
        <v>29</v>
      </c>
      <c r="C2418" s="50" t="s">
        <v>29</v>
      </c>
      <c r="D2418" s="50" t="s">
        <v>4450</v>
      </c>
      <c r="E2418" s="50" t="s">
        <v>2814</v>
      </c>
      <c r="F2418" s="50" t="s">
        <v>29</v>
      </c>
      <c r="G2418" s="50" t="s">
        <v>29</v>
      </c>
      <c r="H2418" s="50" t="s">
        <v>2904</v>
      </c>
      <c r="I2418" s="58">
        <v>45166</v>
      </c>
      <c r="J2418" s="50" t="s">
        <v>2816</v>
      </c>
      <c r="K2418" s="59">
        <v>33749.82</v>
      </c>
      <c r="L2418" s="50" t="s">
        <v>37</v>
      </c>
      <c r="M2418" s="51" t="s">
        <v>2747</v>
      </c>
      <c r="N2418" s="50" t="s">
        <v>29</v>
      </c>
      <c r="O2418" s="50" t="s">
        <v>32</v>
      </c>
      <c r="P2418" s="50" t="s">
        <v>32</v>
      </c>
      <c r="Q2418" s="50" t="s">
        <v>4426</v>
      </c>
      <c r="R2418" s="50" t="s">
        <v>29</v>
      </c>
      <c r="S2418" s="50" t="s">
        <v>2770</v>
      </c>
      <c r="T2418" s="50" t="s">
        <v>2412</v>
      </c>
      <c r="U2418" s="50" t="s">
        <v>30</v>
      </c>
      <c r="V2418" s="50" t="str">
        <f>VLOOKUP(A2418,Register!$D$2:$N$1317,11,0)</f>
        <v>CWIP-MILK OF LIME</v>
      </c>
      <c r="W2418" s="50" t="s">
        <v>29</v>
      </c>
      <c r="X2418" s="50" t="s">
        <v>29</v>
      </c>
    </row>
    <row r="2419" spans="1:24" ht="14.1" customHeight="1" x14ac:dyDescent="0.25">
      <c r="A2419" s="50" t="str">
        <f t="shared" si="37"/>
        <v>9200000058-0</v>
      </c>
      <c r="B2419" s="57" t="s">
        <v>29</v>
      </c>
      <c r="C2419" s="50" t="s">
        <v>29</v>
      </c>
      <c r="D2419" s="50" t="s">
        <v>4450</v>
      </c>
      <c r="E2419" s="50" t="s">
        <v>2814</v>
      </c>
      <c r="F2419" s="50" t="s">
        <v>29</v>
      </c>
      <c r="G2419" s="50" t="s">
        <v>29</v>
      </c>
      <c r="H2419" s="50" t="s">
        <v>2904</v>
      </c>
      <c r="I2419" s="58">
        <v>45166</v>
      </c>
      <c r="J2419" s="50" t="s">
        <v>2816</v>
      </c>
      <c r="K2419" s="59">
        <v>933.08</v>
      </c>
      <c r="L2419" s="50" t="s">
        <v>37</v>
      </c>
      <c r="M2419" s="51" t="s">
        <v>2747</v>
      </c>
      <c r="N2419" s="50" t="s">
        <v>29</v>
      </c>
      <c r="O2419" s="50" t="s">
        <v>32</v>
      </c>
      <c r="P2419" s="50" t="s">
        <v>32</v>
      </c>
      <c r="Q2419" s="50" t="s">
        <v>4426</v>
      </c>
      <c r="R2419" s="50" t="s">
        <v>29</v>
      </c>
      <c r="S2419" s="50" t="s">
        <v>2770</v>
      </c>
      <c r="T2419" s="50" t="s">
        <v>2412</v>
      </c>
      <c r="U2419" s="50" t="s">
        <v>30</v>
      </c>
      <c r="V2419" s="50" t="str">
        <f>VLOOKUP(A2419,Register!$D$2:$N$1317,11,0)</f>
        <v>CWIP-MILK OF LIME</v>
      </c>
      <c r="W2419" s="50" t="s">
        <v>29</v>
      </c>
      <c r="X2419" s="50" t="s">
        <v>29</v>
      </c>
    </row>
    <row r="2420" spans="1:24" ht="14.1" customHeight="1" x14ac:dyDescent="0.25">
      <c r="A2420" s="50" t="str">
        <f t="shared" si="37"/>
        <v>9200000059-0</v>
      </c>
      <c r="B2420" s="57" t="s">
        <v>29</v>
      </c>
      <c r="C2420" s="50" t="s">
        <v>29</v>
      </c>
      <c r="D2420" s="50" t="s">
        <v>4451</v>
      </c>
      <c r="E2420" s="50" t="s">
        <v>2814</v>
      </c>
      <c r="F2420" s="50" t="s">
        <v>29</v>
      </c>
      <c r="G2420" s="50" t="s">
        <v>29</v>
      </c>
      <c r="H2420" s="50" t="s">
        <v>2904</v>
      </c>
      <c r="I2420" s="58">
        <v>45166</v>
      </c>
      <c r="J2420" s="50" t="s">
        <v>2816</v>
      </c>
      <c r="K2420" s="59">
        <v>332</v>
      </c>
      <c r="L2420" s="50" t="s">
        <v>37</v>
      </c>
      <c r="M2420" s="51" t="s">
        <v>2747</v>
      </c>
      <c r="N2420" s="50" t="s">
        <v>29</v>
      </c>
      <c r="O2420" s="50" t="s">
        <v>32</v>
      </c>
      <c r="P2420" s="50" t="s">
        <v>32</v>
      </c>
      <c r="Q2420" s="50" t="s">
        <v>4430</v>
      </c>
      <c r="R2420" s="50" t="s">
        <v>29</v>
      </c>
      <c r="S2420" s="50" t="s">
        <v>2770</v>
      </c>
      <c r="T2420" s="50" t="s">
        <v>2415</v>
      </c>
      <c r="U2420" s="50" t="s">
        <v>30</v>
      </c>
      <c r="V2420" s="50" t="str">
        <f>VLOOKUP(A2420,Register!$D$2:$N$1317,11,0)</f>
        <v>CWIP:-VACUUM FILTER STATION</v>
      </c>
      <c r="W2420" s="50" t="s">
        <v>29</v>
      </c>
      <c r="X2420" s="50" t="s">
        <v>29</v>
      </c>
    </row>
    <row r="2421" spans="1:24" ht="14.1" customHeight="1" x14ac:dyDescent="0.25">
      <c r="A2421" s="50" t="str">
        <f t="shared" si="37"/>
        <v>9200000059-0</v>
      </c>
      <c r="B2421" s="57" t="s">
        <v>29</v>
      </c>
      <c r="C2421" s="50" t="s">
        <v>29</v>
      </c>
      <c r="D2421" s="50" t="s">
        <v>4451</v>
      </c>
      <c r="E2421" s="50" t="s">
        <v>2814</v>
      </c>
      <c r="F2421" s="50" t="s">
        <v>29</v>
      </c>
      <c r="G2421" s="50" t="s">
        <v>29</v>
      </c>
      <c r="H2421" s="50" t="s">
        <v>2904</v>
      </c>
      <c r="I2421" s="58">
        <v>45166</v>
      </c>
      <c r="J2421" s="50" t="s">
        <v>2816</v>
      </c>
      <c r="K2421" s="59">
        <v>475.65</v>
      </c>
      <c r="L2421" s="50" t="s">
        <v>37</v>
      </c>
      <c r="M2421" s="51" t="s">
        <v>2747</v>
      </c>
      <c r="N2421" s="50" t="s">
        <v>29</v>
      </c>
      <c r="O2421" s="50" t="s">
        <v>32</v>
      </c>
      <c r="P2421" s="50" t="s">
        <v>32</v>
      </c>
      <c r="Q2421" s="50" t="s">
        <v>4430</v>
      </c>
      <c r="R2421" s="50" t="s">
        <v>29</v>
      </c>
      <c r="S2421" s="50" t="s">
        <v>2770</v>
      </c>
      <c r="T2421" s="50" t="s">
        <v>2415</v>
      </c>
      <c r="U2421" s="50" t="s">
        <v>30</v>
      </c>
      <c r="V2421" s="50" t="str">
        <f>VLOOKUP(A2421,Register!$D$2:$N$1317,11,0)</f>
        <v>CWIP:-VACUUM FILTER STATION</v>
      </c>
      <c r="W2421" s="50" t="s">
        <v>29</v>
      </c>
      <c r="X2421" s="50" t="s">
        <v>29</v>
      </c>
    </row>
    <row r="2422" spans="1:24" ht="14.1" customHeight="1" x14ac:dyDescent="0.25">
      <c r="A2422" s="50" t="str">
        <f t="shared" si="37"/>
        <v>9200000059-0</v>
      </c>
      <c r="B2422" s="57" t="s">
        <v>29</v>
      </c>
      <c r="C2422" s="50" t="s">
        <v>29</v>
      </c>
      <c r="D2422" s="50" t="s">
        <v>4451</v>
      </c>
      <c r="E2422" s="50" t="s">
        <v>2814</v>
      </c>
      <c r="F2422" s="50" t="s">
        <v>29</v>
      </c>
      <c r="G2422" s="50" t="s">
        <v>29</v>
      </c>
      <c r="H2422" s="50" t="s">
        <v>2904</v>
      </c>
      <c r="I2422" s="58">
        <v>45166</v>
      </c>
      <c r="J2422" s="50" t="s">
        <v>2816</v>
      </c>
      <c r="K2422" s="59">
        <v>125</v>
      </c>
      <c r="L2422" s="50" t="s">
        <v>37</v>
      </c>
      <c r="M2422" s="51" t="s">
        <v>2747</v>
      </c>
      <c r="N2422" s="50" t="s">
        <v>29</v>
      </c>
      <c r="O2422" s="50" t="s">
        <v>32</v>
      </c>
      <c r="P2422" s="50" t="s">
        <v>32</v>
      </c>
      <c r="Q2422" s="50" t="s">
        <v>4430</v>
      </c>
      <c r="R2422" s="50" t="s">
        <v>29</v>
      </c>
      <c r="S2422" s="50" t="s">
        <v>2770</v>
      </c>
      <c r="T2422" s="50" t="s">
        <v>2415</v>
      </c>
      <c r="U2422" s="50" t="s">
        <v>30</v>
      </c>
      <c r="V2422" s="50" t="str">
        <f>VLOOKUP(A2422,Register!$D$2:$N$1317,11,0)</f>
        <v>CWIP:-VACUUM FILTER STATION</v>
      </c>
      <c r="W2422" s="50" t="s">
        <v>29</v>
      </c>
      <c r="X2422" s="50" t="s">
        <v>29</v>
      </c>
    </row>
    <row r="2423" spans="1:24" ht="14.1" customHeight="1" x14ac:dyDescent="0.25">
      <c r="A2423" s="50" t="str">
        <f t="shared" si="37"/>
        <v>9200000059-0</v>
      </c>
      <c r="B2423" s="57" t="s">
        <v>29</v>
      </c>
      <c r="C2423" s="50" t="s">
        <v>29</v>
      </c>
      <c r="D2423" s="50" t="s">
        <v>4451</v>
      </c>
      <c r="E2423" s="50" t="s">
        <v>2814</v>
      </c>
      <c r="F2423" s="50" t="s">
        <v>29</v>
      </c>
      <c r="G2423" s="50" t="s">
        <v>29</v>
      </c>
      <c r="H2423" s="50" t="s">
        <v>2904</v>
      </c>
      <c r="I2423" s="58">
        <v>45166</v>
      </c>
      <c r="J2423" s="50" t="s">
        <v>2816</v>
      </c>
      <c r="K2423" s="59">
        <v>233.27</v>
      </c>
      <c r="L2423" s="50" t="s">
        <v>37</v>
      </c>
      <c r="M2423" s="51" t="s">
        <v>2747</v>
      </c>
      <c r="N2423" s="50" t="s">
        <v>29</v>
      </c>
      <c r="O2423" s="50" t="s">
        <v>32</v>
      </c>
      <c r="P2423" s="50" t="s">
        <v>32</v>
      </c>
      <c r="Q2423" s="50" t="s">
        <v>4430</v>
      </c>
      <c r="R2423" s="50" t="s">
        <v>29</v>
      </c>
      <c r="S2423" s="50" t="s">
        <v>2770</v>
      </c>
      <c r="T2423" s="50" t="s">
        <v>2415</v>
      </c>
      <c r="U2423" s="50" t="s">
        <v>30</v>
      </c>
      <c r="V2423" s="50" t="str">
        <f>VLOOKUP(A2423,Register!$D$2:$N$1317,11,0)</f>
        <v>CWIP:-VACUUM FILTER STATION</v>
      </c>
      <c r="W2423" s="50" t="s">
        <v>29</v>
      </c>
      <c r="X2423" s="50" t="s">
        <v>29</v>
      </c>
    </row>
    <row r="2424" spans="1:24" ht="14.1" customHeight="1" x14ac:dyDescent="0.25">
      <c r="A2424" s="50" t="str">
        <f t="shared" si="37"/>
        <v>9200000058-0</v>
      </c>
      <c r="B2424" s="57" t="s">
        <v>29</v>
      </c>
      <c r="C2424" s="50" t="s">
        <v>29</v>
      </c>
      <c r="D2424" s="50" t="s">
        <v>4452</v>
      </c>
      <c r="E2424" s="50" t="s">
        <v>2814</v>
      </c>
      <c r="F2424" s="50" t="s">
        <v>29</v>
      </c>
      <c r="G2424" s="50" t="s">
        <v>29</v>
      </c>
      <c r="H2424" s="50" t="s">
        <v>2904</v>
      </c>
      <c r="I2424" s="58">
        <v>45166</v>
      </c>
      <c r="J2424" s="50" t="s">
        <v>2816</v>
      </c>
      <c r="K2424" s="59">
        <v>1800</v>
      </c>
      <c r="L2424" s="50" t="s">
        <v>37</v>
      </c>
      <c r="M2424" s="51" t="s">
        <v>2747</v>
      </c>
      <c r="N2424" s="50" t="s">
        <v>29</v>
      </c>
      <c r="O2424" s="50" t="s">
        <v>32</v>
      </c>
      <c r="P2424" s="50" t="s">
        <v>32</v>
      </c>
      <c r="Q2424" s="50" t="s">
        <v>4403</v>
      </c>
      <c r="R2424" s="50" t="s">
        <v>29</v>
      </c>
      <c r="S2424" s="50" t="s">
        <v>2770</v>
      </c>
      <c r="T2424" s="50" t="s">
        <v>2412</v>
      </c>
      <c r="U2424" s="50" t="s">
        <v>30</v>
      </c>
      <c r="V2424" s="50" t="str">
        <f>VLOOKUP(A2424,Register!$D$2:$N$1317,11,0)</f>
        <v>CWIP-MILK OF LIME</v>
      </c>
      <c r="W2424" s="50" t="s">
        <v>29</v>
      </c>
      <c r="X2424" s="50" t="s">
        <v>29</v>
      </c>
    </row>
    <row r="2425" spans="1:24" ht="14.1" customHeight="1" x14ac:dyDescent="0.25">
      <c r="A2425" s="50" t="str">
        <f t="shared" si="37"/>
        <v>9200000058-0</v>
      </c>
      <c r="B2425" s="57" t="s">
        <v>29</v>
      </c>
      <c r="C2425" s="50" t="s">
        <v>29</v>
      </c>
      <c r="D2425" s="50" t="s">
        <v>4452</v>
      </c>
      <c r="E2425" s="50" t="s">
        <v>2814</v>
      </c>
      <c r="F2425" s="50" t="s">
        <v>29</v>
      </c>
      <c r="G2425" s="50" t="s">
        <v>29</v>
      </c>
      <c r="H2425" s="50" t="s">
        <v>2904</v>
      </c>
      <c r="I2425" s="58">
        <v>45166</v>
      </c>
      <c r="J2425" s="50" t="s">
        <v>2816</v>
      </c>
      <c r="K2425" s="59">
        <v>2040.16</v>
      </c>
      <c r="L2425" s="50" t="s">
        <v>37</v>
      </c>
      <c r="M2425" s="51" t="s">
        <v>2747</v>
      </c>
      <c r="N2425" s="50" t="s">
        <v>29</v>
      </c>
      <c r="O2425" s="50" t="s">
        <v>32</v>
      </c>
      <c r="P2425" s="50" t="s">
        <v>32</v>
      </c>
      <c r="Q2425" s="50" t="s">
        <v>4403</v>
      </c>
      <c r="R2425" s="50" t="s">
        <v>29</v>
      </c>
      <c r="S2425" s="50" t="s">
        <v>2770</v>
      </c>
      <c r="T2425" s="50" t="s">
        <v>2412</v>
      </c>
      <c r="U2425" s="50" t="s">
        <v>30</v>
      </c>
      <c r="V2425" s="50" t="str">
        <f>VLOOKUP(A2425,Register!$D$2:$N$1317,11,0)</f>
        <v>CWIP-MILK OF LIME</v>
      </c>
      <c r="W2425" s="50" t="s">
        <v>29</v>
      </c>
      <c r="X2425" s="50" t="s">
        <v>29</v>
      </c>
    </row>
    <row r="2426" spans="1:24" ht="14.1" customHeight="1" x14ac:dyDescent="0.25">
      <c r="A2426" s="50" t="str">
        <f t="shared" si="37"/>
        <v>9200000059-0</v>
      </c>
      <c r="B2426" s="57" t="s">
        <v>29</v>
      </c>
      <c r="C2426" s="50" t="s">
        <v>29</v>
      </c>
      <c r="D2426" s="50" t="s">
        <v>4453</v>
      </c>
      <c r="E2426" s="50" t="s">
        <v>2814</v>
      </c>
      <c r="F2426" s="50" t="s">
        <v>29</v>
      </c>
      <c r="G2426" s="50" t="s">
        <v>29</v>
      </c>
      <c r="H2426" s="50" t="s">
        <v>2904</v>
      </c>
      <c r="I2426" s="58">
        <v>45167</v>
      </c>
      <c r="J2426" s="50" t="s">
        <v>2816</v>
      </c>
      <c r="K2426" s="59">
        <v>68408.23</v>
      </c>
      <c r="L2426" s="50" t="s">
        <v>37</v>
      </c>
      <c r="M2426" s="51" t="s">
        <v>2747</v>
      </c>
      <c r="N2426" s="50" t="s">
        <v>29</v>
      </c>
      <c r="O2426" s="50" t="s">
        <v>32</v>
      </c>
      <c r="P2426" s="50" t="s">
        <v>32</v>
      </c>
      <c r="Q2426" s="50" t="s">
        <v>4380</v>
      </c>
      <c r="R2426" s="50" t="s">
        <v>29</v>
      </c>
      <c r="S2426" s="50" t="s">
        <v>2770</v>
      </c>
      <c r="T2426" s="50" t="s">
        <v>2415</v>
      </c>
      <c r="U2426" s="50" t="s">
        <v>30</v>
      </c>
      <c r="V2426" s="50" t="str">
        <f>VLOOKUP(A2426,Register!$D$2:$N$1317,11,0)</f>
        <v>CWIP:-VACUUM FILTER STATION</v>
      </c>
      <c r="W2426" s="50" t="s">
        <v>29</v>
      </c>
      <c r="X2426" s="50" t="s">
        <v>29</v>
      </c>
    </row>
    <row r="2427" spans="1:24" ht="14.1" customHeight="1" x14ac:dyDescent="0.25">
      <c r="A2427" s="50" t="str">
        <f t="shared" si="37"/>
        <v>9200000059-0</v>
      </c>
      <c r="B2427" s="57" t="s">
        <v>29</v>
      </c>
      <c r="C2427" s="50" t="s">
        <v>29</v>
      </c>
      <c r="D2427" s="50" t="s">
        <v>4453</v>
      </c>
      <c r="E2427" s="50" t="s">
        <v>2814</v>
      </c>
      <c r="F2427" s="50" t="s">
        <v>29</v>
      </c>
      <c r="G2427" s="50" t="s">
        <v>29</v>
      </c>
      <c r="H2427" s="50" t="s">
        <v>2904</v>
      </c>
      <c r="I2427" s="58">
        <v>45167</v>
      </c>
      <c r="J2427" s="50" t="s">
        <v>2816</v>
      </c>
      <c r="K2427" s="59">
        <v>40701</v>
      </c>
      <c r="L2427" s="50" t="s">
        <v>37</v>
      </c>
      <c r="M2427" s="51" t="s">
        <v>2747</v>
      </c>
      <c r="N2427" s="50" t="s">
        <v>29</v>
      </c>
      <c r="O2427" s="50" t="s">
        <v>32</v>
      </c>
      <c r="P2427" s="50" t="s">
        <v>32</v>
      </c>
      <c r="Q2427" s="50" t="s">
        <v>4380</v>
      </c>
      <c r="R2427" s="50" t="s">
        <v>29</v>
      </c>
      <c r="S2427" s="50" t="s">
        <v>2770</v>
      </c>
      <c r="T2427" s="50" t="s">
        <v>2415</v>
      </c>
      <c r="U2427" s="50" t="s">
        <v>30</v>
      </c>
      <c r="V2427" s="50" t="str">
        <f>VLOOKUP(A2427,Register!$D$2:$N$1317,11,0)</f>
        <v>CWIP:-VACUUM FILTER STATION</v>
      </c>
      <c r="W2427" s="50" t="s">
        <v>29</v>
      </c>
      <c r="X2427" s="50" t="s">
        <v>29</v>
      </c>
    </row>
    <row r="2428" spans="1:24" ht="14.1" customHeight="1" x14ac:dyDescent="0.25">
      <c r="A2428" s="50" t="str">
        <f t="shared" si="37"/>
        <v>9200000059-0</v>
      </c>
      <c r="B2428" s="57" t="s">
        <v>29</v>
      </c>
      <c r="C2428" s="50" t="s">
        <v>29</v>
      </c>
      <c r="D2428" s="50" t="s">
        <v>4453</v>
      </c>
      <c r="E2428" s="50" t="s">
        <v>2814</v>
      </c>
      <c r="F2428" s="50" t="s">
        <v>29</v>
      </c>
      <c r="G2428" s="50" t="s">
        <v>29</v>
      </c>
      <c r="H2428" s="50" t="s">
        <v>2904</v>
      </c>
      <c r="I2428" s="58">
        <v>45167</v>
      </c>
      <c r="J2428" s="50" t="s">
        <v>2816</v>
      </c>
      <c r="K2428" s="59">
        <v>460.11</v>
      </c>
      <c r="L2428" s="50" t="s">
        <v>37</v>
      </c>
      <c r="M2428" s="51" t="s">
        <v>2747</v>
      </c>
      <c r="N2428" s="50" t="s">
        <v>29</v>
      </c>
      <c r="O2428" s="50" t="s">
        <v>32</v>
      </c>
      <c r="P2428" s="50" t="s">
        <v>32</v>
      </c>
      <c r="Q2428" s="50" t="s">
        <v>4380</v>
      </c>
      <c r="R2428" s="50" t="s">
        <v>29</v>
      </c>
      <c r="S2428" s="50" t="s">
        <v>2770</v>
      </c>
      <c r="T2428" s="50" t="s">
        <v>2415</v>
      </c>
      <c r="U2428" s="50" t="s">
        <v>30</v>
      </c>
      <c r="V2428" s="50" t="str">
        <f>VLOOKUP(A2428,Register!$D$2:$N$1317,11,0)</f>
        <v>CWIP:-VACUUM FILTER STATION</v>
      </c>
      <c r="W2428" s="50" t="s">
        <v>29</v>
      </c>
      <c r="X2428" s="50" t="s">
        <v>29</v>
      </c>
    </row>
    <row r="2429" spans="1:24" ht="14.1" customHeight="1" x14ac:dyDescent="0.25">
      <c r="A2429" s="50" t="str">
        <f t="shared" si="37"/>
        <v>9200000059-0</v>
      </c>
      <c r="B2429" s="57" t="s">
        <v>29</v>
      </c>
      <c r="C2429" s="50" t="s">
        <v>29</v>
      </c>
      <c r="D2429" s="50" t="s">
        <v>4453</v>
      </c>
      <c r="E2429" s="50" t="s">
        <v>2814</v>
      </c>
      <c r="F2429" s="50" t="s">
        <v>29</v>
      </c>
      <c r="G2429" s="50" t="s">
        <v>29</v>
      </c>
      <c r="H2429" s="50" t="s">
        <v>2904</v>
      </c>
      <c r="I2429" s="58">
        <v>45167</v>
      </c>
      <c r="J2429" s="50" t="s">
        <v>2816</v>
      </c>
      <c r="K2429" s="59">
        <v>195.94</v>
      </c>
      <c r="L2429" s="50" t="s">
        <v>37</v>
      </c>
      <c r="M2429" s="51" t="s">
        <v>2747</v>
      </c>
      <c r="N2429" s="50" t="s">
        <v>29</v>
      </c>
      <c r="O2429" s="50" t="s">
        <v>32</v>
      </c>
      <c r="P2429" s="50" t="s">
        <v>32</v>
      </c>
      <c r="Q2429" s="50" t="s">
        <v>4380</v>
      </c>
      <c r="R2429" s="50" t="s">
        <v>29</v>
      </c>
      <c r="S2429" s="50" t="s">
        <v>2770</v>
      </c>
      <c r="T2429" s="50" t="s">
        <v>2415</v>
      </c>
      <c r="U2429" s="50" t="s">
        <v>30</v>
      </c>
      <c r="V2429" s="50" t="str">
        <f>VLOOKUP(A2429,Register!$D$2:$N$1317,11,0)</f>
        <v>CWIP:-VACUUM FILTER STATION</v>
      </c>
      <c r="W2429" s="50" t="s">
        <v>29</v>
      </c>
      <c r="X2429" s="50" t="s">
        <v>29</v>
      </c>
    </row>
    <row r="2430" spans="1:24" ht="14.1" customHeight="1" x14ac:dyDescent="0.25">
      <c r="A2430" s="50" t="str">
        <f t="shared" si="37"/>
        <v>9200000059-0</v>
      </c>
      <c r="B2430" s="57" t="s">
        <v>29</v>
      </c>
      <c r="C2430" s="50" t="s">
        <v>29</v>
      </c>
      <c r="D2430" s="50" t="s">
        <v>4453</v>
      </c>
      <c r="E2430" s="50" t="s">
        <v>2814</v>
      </c>
      <c r="F2430" s="50" t="s">
        <v>29</v>
      </c>
      <c r="G2430" s="50" t="s">
        <v>29</v>
      </c>
      <c r="H2430" s="50" t="s">
        <v>2904</v>
      </c>
      <c r="I2430" s="58">
        <v>45167</v>
      </c>
      <c r="J2430" s="50" t="s">
        <v>2816</v>
      </c>
      <c r="K2430" s="59">
        <v>190</v>
      </c>
      <c r="L2430" s="50" t="s">
        <v>37</v>
      </c>
      <c r="M2430" s="51" t="s">
        <v>2747</v>
      </c>
      <c r="N2430" s="50" t="s">
        <v>29</v>
      </c>
      <c r="O2430" s="50" t="s">
        <v>32</v>
      </c>
      <c r="P2430" s="50" t="s">
        <v>32</v>
      </c>
      <c r="Q2430" s="50" t="s">
        <v>4380</v>
      </c>
      <c r="R2430" s="50" t="s">
        <v>29</v>
      </c>
      <c r="S2430" s="50" t="s">
        <v>2770</v>
      </c>
      <c r="T2430" s="50" t="s">
        <v>2415</v>
      </c>
      <c r="U2430" s="50" t="s">
        <v>30</v>
      </c>
      <c r="V2430" s="50" t="str">
        <f>VLOOKUP(A2430,Register!$D$2:$N$1317,11,0)</f>
        <v>CWIP:-VACUUM FILTER STATION</v>
      </c>
      <c r="W2430" s="50" t="s">
        <v>29</v>
      </c>
      <c r="X2430" s="50" t="s">
        <v>29</v>
      </c>
    </row>
    <row r="2431" spans="1:24" ht="14.1" customHeight="1" x14ac:dyDescent="0.25">
      <c r="A2431" s="50" t="str">
        <f t="shared" si="37"/>
        <v>9200000059-0</v>
      </c>
      <c r="B2431" s="57" t="s">
        <v>29</v>
      </c>
      <c r="C2431" s="50" t="s">
        <v>29</v>
      </c>
      <c r="D2431" s="50" t="s">
        <v>4453</v>
      </c>
      <c r="E2431" s="50" t="s">
        <v>2814</v>
      </c>
      <c r="F2431" s="50" t="s">
        <v>29</v>
      </c>
      <c r="G2431" s="50" t="s">
        <v>29</v>
      </c>
      <c r="H2431" s="50" t="s">
        <v>2904</v>
      </c>
      <c r="I2431" s="58">
        <v>45167</v>
      </c>
      <c r="J2431" s="50" t="s">
        <v>2816</v>
      </c>
      <c r="K2431" s="59">
        <v>180.8</v>
      </c>
      <c r="L2431" s="50" t="s">
        <v>37</v>
      </c>
      <c r="M2431" s="51" t="s">
        <v>2747</v>
      </c>
      <c r="N2431" s="50" t="s">
        <v>29</v>
      </c>
      <c r="O2431" s="50" t="s">
        <v>32</v>
      </c>
      <c r="P2431" s="50" t="s">
        <v>32</v>
      </c>
      <c r="Q2431" s="50" t="s">
        <v>4380</v>
      </c>
      <c r="R2431" s="50" t="s">
        <v>29</v>
      </c>
      <c r="S2431" s="50" t="s">
        <v>2770</v>
      </c>
      <c r="T2431" s="50" t="s">
        <v>2415</v>
      </c>
      <c r="U2431" s="50" t="s">
        <v>30</v>
      </c>
      <c r="V2431" s="50" t="str">
        <f>VLOOKUP(A2431,Register!$D$2:$N$1317,11,0)</f>
        <v>CWIP:-VACUUM FILTER STATION</v>
      </c>
      <c r="W2431" s="50" t="s">
        <v>29</v>
      </c>
      <c r="X2431" s="50" t="s">
        <v>29</v>
      </c>
    </row>
    <row r="2432" spans="1:24" ht="14.1" customHeight="1" x14ac:dyDescent="0.25">
      <c r="A2432" s="50" t="str">
        <f t="shared" si="37"/>
        <v>9200000059-0</v>
      </c>
      <c r="B2432" s="57" t="s">
        <v>29</v>
      </c>
      <c r="C2432" s="50" t="s">
        <v>29</v>
      </c>
      <c r="D2432" s="50" t="s">
        <v>4454</v>
      </c>
      <c r="E2432" s="50" t="s">
        <v>2814</v>
      </c>
      <c r="F2432" s="50" t="s">
        <v>29</v>
      </c>
      <c r="G2432" s="50" t="s">
        <v>29</v>
      </c>
      <c r="H2432" s="50" t="s">
        <v>2904</v>
      </c>
      <c r="I2432" s="58">
        <v>45169</v>
      </c>
      <c r="J2432" s="50" t="s">
        <v>2816</v>
      </c>
      <c r="K2432" s="59">
        <v>436.8</v>
      </c>
      <c r="L2432" s="50" t="s">
        <v>37</v>
      </c>
      <c r="M2432" s="51" t="s">
        <v>2747</v>
      </c>
      <c r="N2432" s="50" t="s">
        <v>29</v>
      </c>
      <c r="O2432" s="50" t="s">
        <v>32</v>
      </c>
      <c r="P2432" s="50" t="s">
        <v>32</v>
      </c>
      <c r="Q2432" s="50" t="s">
        <v>4455</v>
      </c>
      <c r="R2432" s="50" t="s">
        <v>29</v>
      </c>
      <c r="S2432" s="50" t="s">
        <v>2770</v>
      </c>
      <c r="T2432" s="50" t="s">
        <v>2415</v>
      </c>
      <c r="U2432" s="50" t="s">
        <v>30</v>
      </c>
      <c r="V2432" s="50" t="str">
        <f>VLOOKUP(A2432,Register!$D$2:$N$1317,11,0)</f>
        <v>CWIP:-VACUUM FILTER STATION</v>
      </c>
      <c r="W2432" s="50" t="s">
        <v>29</v>
      </c>
      <c r="X2432" s="50" t="s">
        <v>29</v>
      </c>
    </row>
    <row r="2433" spans="1:24" ht="14.1" customHeight="1" x14ac:dyDescent="0.25">
      <c r="A2433" s="50" t="str">
        <f t="shared" si="37"/>
        <v>9200000059-0</v>
      </c>
      <c r="B2433" s="57" t="s">
        <v>29</v>
      </c>
      <c r="C2433" s="50" t="s">
        <v>29</v>
      </c>
      <c r="D2433" s="50" t="s">
        <v>4456</v>
      </c>
      <c r="E2433" s="50" t="s">
        <v>2814</v>
      </c>
      <c r="F2433" s="50" t="s">
        <v>29</v>
      </c>
      <c r="G2433" s="50" t="s">
        <v>29</v>
      </c>
      <c r="H2433" s="50" t="s">
        <v>2904</v>
      </c>
      <c r="I2433" s="58">
        <v>45169</v>
      </c>
      <c r="J2433" s="50" t="s">
        <v>2816</v>
      </c>
      <c r="K2433" s="59">
        <v>262.08</v>
      </c>
      <c r="L2433" s="50" t="s">
        <v>37</v>
      </c>
      <c r="M2433" s="51" t="s">
        <v>2747</v>
      </c>
      <c r="N2433" s="50" t="s">
        <v>29</v>
      </c>
      <c r="O2433" s="50" t="s">
        <v>32</v>
      </c>
      <c r="P2433" s="50" t="s">
        <v>32</v>
      </c>
      <c r="Q2433" s="50" t="s">
        <v>4457</v>
      </c>
      <c r="R2433" s="50" t="s">
        <v>29</v>
      </c>
      <c r="S2433" s="50" t="s">
        <v>2770</v>
      </c>
      <c r="T2433" s="50" t="s">
        <v>2415</v>
      </c>
      <c r="U2433" s="50" t="s">
        <v>30</v>
      </c>
      <c r="V2433" s="50" t="str">
        <f>VLOOKUP(A2433,Register!$D$2:$N$1317,11,0)</f>
        <v>CWIP:-VACUUM FILTER STATION</v>
      </c>
      <c r="W2433" s="50" t="s">
        <v>29</v>
      </c>
      <c r="X2433" s="50" t="s">
        <v>29</v>
      </c>
    </row>
    <row r="2434" spans="1:24" ht="14.1" customHeight="1" x14ac:dyDescent="0.25">
      <c r="A2434" s="50" t="str">
        <f t="shared" si="37"/>
        <v>9200000059-0</v>
      </c>
      <c r="B2434" s="57" t="s">
        <v>29</v>
      </c>
      <c r="C2434" s="50" t="s">
        <v>29</v>
      </c>
      <c r="D2434" s="50" t="s">
        <v>4456</v>
      </c>
      <c r="E2434" s="50" t="s">
        <v>2814</v>
      </c>
      <c r="F2434" s="50" t="s">
        <v>29</v>
      </c>
      <c r="G2434" s="50" t="s">
        <v>29</v>
      </c>
      <c r="H2434" s="50" t="s">
        <v>2904</v>
      </c>
      <c r="I2434" s="58">
        <v>45169</v>
      </c>
      <c r="J2434" s="50" t="s">
        <v>2816</v>
      </c>
      <c r="K2434" s="59">
        <v>180.8</v>
      </c>
      <c r="L2434" s="50" t="s">
        <v>37</v>
      </c>
      <c r="M2434" s="51" t="s">
        <v>2747</v>
      </c>
      <c r="N2434" s="50" t="s">
        <v>29</v>
      </c>
      <c r="O2434" s="50" t="s">
        <v>32</v>
      </c>
      <c r="P2434" s="50" t="s">
        <v>32</v>
      </c>
      <c r="Q2434" s="50" t="s">
        <v>4458</v>
      </c>
      <c r="R2434" s="50" t="s">
        <v>29</v>
      </c>
      <c r="S2434" s="50" t="s">
        <v>2770</v>
      </c>
      <c r="T2434" s="50" t="s">
        <v>2415</v>
      </c>
      <c r="U2434" s="50" t="s">
        <v>30</v>
      </c>
      <c r="V2434" s="50" t="str">
        <f>VLOOKUP(A2434,Register!$D$2:$N$1317,11,0)</f>
        <v>CWIP:-VACUUM FILTER STATION</v>
      </c>
      <c r="W2434" s="50" t="s">
        <v>29</v>
      </c>
      <c r="X2434" s="50" t="s">
        <v>29</v>
      </c>
    </row>
    <row r="2435" spans="1:24" ht="14.1" customHeight="1" x14ac:dyDescent="0.25">
      <c r="A2435" s="50" t="str">
        <f t="shared" ref="A2435:A2498" si="38">CONCATENATE(T2435,"-",U2435)</f>
        <v>9200000058-0</v>
      </c>
      <c r="B2435" s="57" t="s">
        <v>29</v>
      </c>
      <c r="C2435" s="50" t="s">
        <v>29</v>
      </c>
      <c r="D2435" s="50" t="s">
        <v>4459</v>
      </c>
      <c r="E2435" s="50" t="s">
        <v>2814</v>
      </c>
      <c r="F2435" s="50" t="s">
        <v>29</v>
      </c>
      <c r="G2435" s="50" t="s">
        <v>29</v>
      </c>
      <c r="H2435" s="50" t="s">
        <v>2904</v>
      </c>
      <c r="I2435" s="58">
        <v>45170</v>
      </c>
      <c r="J2435" s="50" t="s">
        <v>2816</v>
      </c>
      <c r="K2435" s="59">
        <v>173055.71</v>
      </c>
      <c r="L2435" s="50" t="s">
        <v>37</v>
      </c>
      <c r="M2435" s="51" t="s">
        <v>2747</v>
      </c>
      <c r="N2435" s="50" t="s">
        <v>29</v>
      </c>
      <c r="O2435" s="50" t="s">
        <v>32</v>
      </c>
      <c r="P2435" s="50" t="s">
        <v>32</v>
      </c>
      <c r="Q2435" s="50" t="s">
        <v>4460</v>
      </c>
      <c r="R2435" s="50" t="s">
        <v>29</v>
      </c>
      <c r="S2435" s="50" t="s">
        <v>2770</v>
      </c>
      <c r="T2435" s="50" t="s">
        <v>2412</v>
      </c>
      <c r="U2435" s="50" t="s">
        <v>30</v>
      </c>
      <c r="V2435" s="50" t="str">
        <f>VLOOKUP(A2435,Register!$D$2:$N$1317,11,0)</f>
        <v>CWIP-MILK OF LIME</v>
      </c>
      <c r="W2435" s="50" t="s">
        <v>29</v>
      </c>
      <c r="X2435" s="50" t="s">
        <v>29</v>
      </c>
    </row>
    <row r="2436" spans="1:24" ht="14.1" customHeight="1" x14ac:dyDescent="0.25">
      <c r="A2436" s="50" t="str">
        <f t="shared" si="38"/>
        <v>9200000059-0</v>
      </c>
      <c r="B2436" s="57" t="s">
        <v>29</v>
      </c>
      <c r="C2436" s="50" t="s">
        <v>29</v>
      </c>
      <c r="D2436" s="50" t="s">
        <v>4461</v>
      </c>
      <c r="E2436" s="50" t="s">
        <v>2814</v>
      </c>
      <c r="F2436" s="50" t="s">
        <v>29</v>
      </c>
      <c r="G2436" s="50" t="s">
        <v>29</v>
      </c>
      <c r="H2436" s="50" t="s">
        <v>2904</v>
      </c>
      <c r="I2436" s="58">
        <v>45170</v>
      </c>
      <c r="J2436" s="50" t="s">
        <v>2816</v>
      </c>
      <c r="K2436" s="59">
        <v>24.38</v>
      </c>
      <c r="L2436" s="50" t="s">
        <v>37</v>
      </c>
      <c r="M2436" s="51" t="s">
        <v>2747</v>
      </c>
      <c r="N2436" s="50" t="s">
        <v>29</v>
      </c>
      <c r="O2436" s="50" t="s">
        <v>32</v>
      </c>
      <c r="P2436" s="50" t="s">
        <v>32</v>
      </c>
      <c r="Q2436" s="50" t="s">
        <v>4462</v>
      </c>
      <c r="R2436" s="50" t="s">
        <v>29</v>
      </c>
      <c r="S2436" s="50" t="s">
        <v>2770</v>
      </c>
      <c r="T2436" s="50" t="s">
        <v>2415</v>
      </c>
      <c r="U2436" s="50" t="s">
        <v>30</v>
      </c>
      <c r="V2436" s="50" t="str">
        <f>VLOOKUP(A2436,Register!$D$2:$N$1317,11,0)</f>
        <v>CWIP:-VACUUM FILTER STATION</v>
      </c>
      <c r="W2436" s="50" t="s">
        <v>29</v>
      </c>
      <c r="X2436" s="50" t="s">
        <v>29</v>
      </c>
    </row>
    <row r="2437" spans="1:24" ht="14.1" customHeight="1" x14ac:dyDescent="0.25">
      <c r="A2437" s="50" t="str">
        <f t="shared" si="38"/>
        <v>9200000059-0</v>
      </c>
      <c r="B2437" s="57" t="s">
        <v>29</v>
      </c>
      <c r="C2437" s="50" t="s">
        <v>29</v>
      </c>
      <c r="D2437" s="50" t="s">
        <v>4461</v>
      </c>
      <c r="E2437" s="50" t="s">
        <v>2814</v>
      </c>
      <c r="F2437" s="50" t="s">
        <v>29</v>
      </c>
      <c r="G2437" s="50" t="s">
        <v>29</v>
      </c>
      <c r="H2437" s="50" t="s">
        <v>2904</v>
      </c>
      <c r="I2437" s="58">
        <v>45170</v>
      </c>
      <c r="J2437" s="50" t="s">
        <v>2816</v>
      </c>
      <c r="K2437" s="59">
        <v>11.5</v>
      </c>
      <c r="L2437" s="50" t="s">
        <v>37</v>
      </c>
      <c r="M2437" s="51" t="s">
        <v>2747</v>
      </c>
      <c r="N2437" s="50" t="s">
        <v>29</v>
      </c>
      <c r="O2437" s="50" t="s">
        <v>32</v>
      </c>
      <c r="P2437" s="50" t="s">
        <v>32</v>
      </c>
      <c r="Q2437" s="50" t="s">
        <v>4462</v>
      </c>
      <c r="R2437" s="50" t="s">
        <v>29</v>
      </c>
      <c r="S2437" s="50" t="s">
        <v>2770</v>
      </c>
      <c r="T2437" s="50" t="s">
        <v>2415</v>
      </c>
      <c r="U2437" s="50" t="s">
        <v>30</v>
      </c>
      <c r="V2437" s="50" t="str">
        <f>VLOOKUP(A2437,Register!$D$2:$N$1317,11,0)</f>
        <v>CWIP:-VACUUM FILTER STATION</v>
      </c>
      <c r="W2437" s="50" t="s">
        <v>29</v>
      </c>
      <c r="X2437" s="50" t="s">
        <v>29</v>
      </c>
    </row>
    <row r="2438" spans="1:24" ht="14.1" customHeight="1" x14ac:dyDescent="0.25">
      <c r="A2438" s="50" t="str">
        <f t="shared" si="38"/>
        <v>9200000059-0</v>
      </c>
      <c r="B2438" s="57" t="s">
        <v>29</v>
      </c>
      <c r="C2438" s="50" t="s">
        <v>29</v>
      </c>
      <c r="D2438" s="50" t="s">
        <v>4461</v>
      </c>
      <c r="E2438" s="50" t="s">
        <v>2814</v>
      </c>
      <c r="F2438" s="50" t="s">
        <v>29</v>
      </c>
      <c r="G2438" s="50" t="s">
        <v>29</v>
      </c>
      <c r="H2438" s="50" t="s">
        <v>2904</v>
      </c>
      <c r="I2438" s="58">
        <v>45170</v>
      </c>
      <c r="J2438" s="50" t="s">
        <v>2816</v>
      </c>
      <c r="K2438" s="59">
        <v>10.57</v>
      </c>
      <c r="L2438" s="50" t="s">
        <v>37</v>
      </c>
      <c r="M2438" s="51" t="s">
        <v>2747</v>
      </c>
      <c r="N2438" s="50" t="s">
        <v>29</v>
      </c>
      <c r="O2438" s="50" t="s">
        <v>32</v>
      </c>
      <c r="P2438" s="50" t="s">
        <v>32</v>
      </c>
      <c r="Q2438" s="50" t="s">
        <v>4462</v>
      </c>
      <c r="R2438" s="50" t="s">
        <v>29</v>
      </c>
      <c r="S2438" s="50" t="s">
        <v>2770</v>
      </c>
      <c r="T2438" s="50" t="s">
        <v>2415</v>
      </c>
      <c r="U2438" s="50" t="s">
        <v>30</v>
      </c>
      <c r="V2438" s="50" t="str">
        <f>VLOOKUP(A2438,Register!$D$2:$N$1317,11,0)</f>
        <v>CWIP:-VACUUM FILTER STATION</v>
      </c>
      <c r="W2438" s="50" t="s">
        <v>29</v>
      </c>
      <c r="X2438" s="50" t="s">
        <v>29</v>
      </c>
    </row>
    <row r="2439" spans="1:24" ht="14.1" customHeight="1" x14ac:dyDescent="0.25">
      <c r="A2439" s="50" t="str">
        <f t="shared" si="38"/>
        <v>9200000059-0</v>
      </c>
      <c r="B2439" s="57" t="s">
        <v>29</v>
      </c>
      <c r="C2439" s="50" t="s">
        <v>29</v>
      </c>
      <c r="D2439" s="50" t="s">
        <v>4463</v>
      </c>
      <c r="E2439" s="50" t="s">
        <v>2814</v>
      </c>
      <c r="F2439" s="50" t="s">
        <v>29</v>
      </c>
      <c r="G2439" s="50" t="s">
        <v>29</v>
      </c>
      <c r="H2439" s="50" t="s">
        <v>2904</v>
      </c>
      <c r="I2439" s="58">
        <v>45170</v>
      </c>
      <c r="J2439" s="50" t="s">
        <v>2816</v>
      </c>
      <c r="K2439" s="59">
        <v>152.72</v>
      </c>
      <c r="L2439" s="50" t="s">
        <v>37</v>
      </c>
      <c r="M2439" s="51" t="s">
        <v>2747</v>
      </c>
      <c r="N2439" s="50" t="s">
        <v>29</v>
      </c>
      <c r="O2439" s="50" t="s">
        <v>32</v>
      </c>
      <c r="P2439" s="50" t="s">
        <v>32</v>
      </c>
      <c r="Q2439" s="50" t="s">
        <v>4464</v>
      </c>
      <c r="R2439" s="50" t="s">
        <v>29</v>
      </c>
      <c r="S2439" s="50" t="s">
        <v>2770</v>
      </c>
      <c r="T2439" s="50" t="s">
        <v>2415</v>
      </c>
      <c r="U2439" s="50" t="s">
        <v>30</v>
      </c>
      <c r="V2439" s="50" t="str">
        <f>VLOOKUP(A2439,Register!$D$2:$N$1317,11,0)</f>
        <v>CWIP:-VACUUM FILTER STATION</v>
      </c>
      <c r="W2439" s="50" t="s">
        <v>29</v>
      </c>
      <c r="X2439" s="50" t="s">
        <v>29</v>
      </c>
    </row>
    <row r="2440" spans="1:24" ht="14.1" customHeight="1" x14ac:dyDescent="0.25">
      <c r="A2440" s="50" t="str">
        <f t="shared" si="38"/>
        <v>9200000059-0</v>
      </c>
      <c r="B2440" s="57" t="s">
        <v>29</v>
      </c>
      <c r="C2440" s="50" t="s">
        <v>29</v>
      </c>
      <c r="D2440" s="50" t="s">
        <v>4463</v>
      </c>
      <c r="E2440" s="50" t="s">
        <v>2814</v>
      </c>
      <c r="F2440" s="50" t="s">
        <v>29</v>
      </c>
      <c r="G2440" s="50" t="s">
        <v>29</v>
      </c>
      <c r="H2440" s="50" t="s">
        <v>2904</v>
      </c>
      <c r="I2440" s="58">
        <v>45170</v>
      </c>
      <c r="J2440" s="50" t="s">
        <v>2816</v>
      </c>
      <c r="K2440" s="59">
        <v>39.19</v>
      </c>
      <c r="L2440" s="50" t="s">
        <v>37</v>
      </c>
      <c r="M2440" s="51" t="s">
        <v>2747</v>
      </c>
      <c r="N2440" s="50" t="s">
        <v>29</v>
      </c>
      <c r="O2440" s="50" t="s">
        <v>32</v>
      </c>
      <c r="P2440" s="50" t="s">
        <v>32</v>
      </c>
      <c r="Q2440" s="50" t="s">
        <v>4464</v>
      </c>
      <c r="R2440" s="50" t="s">
        <v>29</v>
      </c>
      <c r="S2440" s="50" t="s">
        <v>2770</v>
      </c>
      <c r="T2440" s="50" t="s">
        <v>2415</v>
      </c>
      <c r="U2440" s="50" t="s">
        <v>30</v>
      </c>
      <c r="V2440" s="50" t="str">
        <f>VLOOKUP(A2440,Register!$D$2:$N$1317,11,0)</f>
        <v>CWIP:-VACUUM FILTER STATION</v>
      </c>
      <c r="W2440" s="50" t="s">
        <v>29</v>
      </c>
      <c r="X2440" s="50" t="s">
        <v>29</v>
      </c>
    </row>
    <row r="2441" spans="1:24" ht="14.1" customHeight="1" x14ac:dyDescent="0.25">
      <c r="A2441" s="50" t="str">
        <f t="shared" si="38"/>
        <v>9200000059-0</v>
      </c>
      <c r="B2441" s="57" t="s">
        <v>29</v>
      </c>
      <c r="C2441" s="50" t="s">
        <v>29</v>
      </c>
      <c r="D2441" s="50" t="s">
        <v>4465</v>
      </c>
      <c r="E2441" s="50" t="s">
        <v>2814</v>
      </c>
      <c r="F2441" s="50" t="s">
        <v>29</v>
      </c>
      <c r="G2441" s="50" t="s">
        <v>29</v>
      </c>
      <c r="H2441" s="50" t="s">
        <v>2904</v>
      </c>
      <c r="I2441" s="58">
        <v>45170</v>
      </c>
      <c r="J2441" s="50" t="s">
        <v>2816</v>
      </c>
      <c r="K2441" s="59">
        <v>6000</v>
      </c>
      <c r="L2441" s="50" t="s">
        <v>37</v>
      </c>
      <c r="M2441" s="51" t="s">
        <v>2747</v>
      </c>
      <c r="N2441" s="50" t="s">
        <v>29</v>
      </c>
      <c r="O2441" s="50" t="s">
        <v>32</v>
      </c>
      <c r="P2441" s="50" t="s">
        <v>32</v>
      </c>
      <c r="Q2441" s="50" t="s">
        <v>4464</v>
      </c>
      <c r="R2441" s="50" t="s">
        <v>29</v>
      </c>
      <c r="S2441" s="50" t="s">
        <v>2770</v>
      </c>
      <c r="T2441" s="50" t="s">
        <v>2415</v>
      </c>
      <c r="U2441" s="50" t="s">
        <v>30</v>
      </c>
      <c r="V2441" s="50" t="str">
        <f>VLOOKUP(A2441,Register!$D$2:$N$1317,11,0)</f>
        <v>CWIP:-VACUUM FILTER STATION</v>
      </c>
      <c r="W2441" s="50" t="s">
        <v>29</v>
      </c>
      <c r="X2441" s="50" t="s">
        <v>29</v>
      </c>
    </row>
    <row r="2442" spans="1:24" ht="14.1" customHeight="1" x14ac:dyDescent="0.25">
      <c r="A2442" s="50" t="str">
        <f t="shared" si="38"/>
        <v>9200000058-0</v>
      </c>
      <c r="B2442" s="57" t="s">
        <v>29</v>
      </c>
      <c r="C2442" s="50" t="s">
        <v>29</v>
      </c>
      <c r="D2442" s="50" t="s">
        <v>4466</v>
      </c>
      <c r="E2442" s="50" t="s">
        <v>2814</v>
      </c>
      <c r="F2442" s="50" t="s">
        <v>29</v>
      </c>
      <c r="G2442" s="50" t="s">
        <v>29</v>
      </c>
      <c r="H2442" s="50" t="s">
        <v>2904</v>
      </c>
      <c r="I2442" s="58">
        <v>45171</v>
      </c>
      <c r="J2442" s="50" t="s">
        <v>2816</v>
      </c>
      <c r="K2442" s="59">
        <v>12186.48</v>
      </c>
      <c r="L2442" s="50" t="s">
        <v>37</v>
      </c>
      <c r="M2442" s="51" t="s">
        <v>2747</v>
      </c>
      <c r="N2442" s="50" t="s">
        <v>29</v>
      </c>
      <c r="O2442" s="50" t="s">
        <v>32</v>
      </c>
      <c r="P2442" s="50" t="s">
        <v>32</v>
      </c>
      <c r="Q2442" s="50" t="s">
        <v>4467</v>
      </c>
      <c r="R2442" s="50" t="s">
        <v>29</v>
      </c>
      <c r="S2442" s="50" t="s">
        <v>2770</v>
      </c>
      <c r="T2442" s="50" t="s">
        <v>2412</v>
      </c>
      <c r="U2442" s="50" t="s">
        <v>30</v>
      </c>
      <c r="V2442" s="50" t="str">
        <f>VLOOKUP(A2442,Register!$D$2:$N$1317,11,0)</f>
        <v>CWIP-MILK OF LIME</v>
      </c>
      <c r="W2442" s="50" t="s">
        <v>29</v>
      </c>
      <c r="X2442" s="50" t="s">
        <v>29</v>
      </c>
    </row>
    <row r="2443" spans="1:24" ht="14.1" customHeight="1" x14ac:dyDescent="0.25">
      <c r="A2443" s="50" t="str">
        <f t="shared" si="38"/>
        <v>9200000041-0</v>
      </c>
      <c r="B2443" s="57" t="s">
        <v>29</v>
      </c>
      <c r="C2443" s="50" t="s">
        <v>29</v>
      </c>
      <c r="D2443" s="50" t="s">
        <v>4468</v>
      </c>
      <c r="E2443" s="50" t="s">
        <v>2814</v>
      </c>
      <c r="F2443" s="50" t="s">
        <v>29</v>
      </c>
      <c r="G2443" s="50" t="s">
        <v>29</v>
      </c>
      <c r="H2443" s="50" t="s">
        <v>2904</v>
      </c>
      <c r="I2443" s="58">
        <v>45171</v>
      </c>
      <c r="J2443" s="50" t="s">
        <v>2816</v>
      </c>
      <c r="K2443" s="59">
        <v>17725.900000000001</v>
      </c>
      <c r="L2443" s="50" t="s">
        <v>37</v>
      </c>
      <c r="M2443" s="51" t="s">
        <v>2747</v>
      </c>
      <c r="N2443" s="50" t="s">
        <v>29</v>
      </c>
      <c r="O2443" s="50" t="s">
        <v>32</v>
      </c>
      <c r="P2443" s="50" t="s">
        <v>32</v>
      </c>
      <c r="Q2443" s="50" t="s">
        <v>4469</v>
      </c>
      <c r="R2443" s="50" t="s">
        <v>29</v>
      </c>
      <c r="S2443" s="50" t="s">
        <v>2770</v>
      </c>
      <c r="T2443" s="50" t="s">
        <v>2383</v>
      </c>
      <c r="U2443" s="50" t="s">
        <v>30</v>
      </c>
      <c r="V2443" s="50" t="str">
        <f>VLOOKUP(A2443,Register!$D$2:$N$1317,11,0)</f>
        <v>CWIP - CURTAIN CONDENSER &amp; AIR EJECTOR</v>
      </c>
      <c r="W2443" s="50" t="s">
        <v>29</v>
      </c>
      <c r="X2443" s="50" t="s">
        <v>29</v>
      </c>
    </row>
    <row r="2444" spans="1:24" ht="14.1" customHeight="1" x14ac:dyDescent="0.25">
      <c r="A2444" s="50" t="str">
        <f t="shared" si="38"/>
        <v>9200000059-0</v>
      </c>
      <c r="B2444" s="57" t="s">
        <v>29</v>
      </c>
      <c r="C2444" s="50" t="s">
        <v>29</v>
      </c>
      <c r="D2444" s="50" t="s">
        <v>4470</v>
      </c>
      <c r="E2444" s="50" t="s">
        <v>2814</v>
      </c>
      <c r="F2444" s="50" t="s">
        <v>29</v>
      </c>
      <c r="G2444" s="50" t="s">
        <v>29</v>
      </c>
      <c r="H2444" s="50" t="s">
        <v>2904</v>
      </c>
      <c r="I2444" s="58">
        <v>45171</v>
      </c>
      <c r="J2444" s="50" t="s">
        <v>2816</v>
      </c>
      <c r="K2444" s="59">
        <v>5873.75</v>
      </c>
      <c r="L2444" s="50" t="s">
        <v>37</v>
      </c>
      <c r="M2444" s="51" t="s">
        <v>2747</v>
      </c>
      <c r="N2444" s="50" t="s">
        <v>29</v>
      </c>
      <c r="O2444" s="50" t="s">
        <v>32</v>
      </c>
      <c r="P2444" s="50" t="s">
        <v>32</v>
      </c>
      <c r="Q2444" s="50" t="s">
        <v>4471</v>
      </c>
      <c r="R2444" s="50" t="s">
        <v>29</v>
      </c>
      <c r="S2444" s="50" t="s">
        <v>2770</v>
      </c>
      <c r="T2444" s="50" t="s">
        <v>2415</v>
      </c>
      <c r="U2444" s="50" t="s">
        <v>30</v>
      </c>
      <c r="V2444" s="50" t="str">
        <f>VLOOKUP(A2444,Register!$D$2:$N$1317,11,0)</f>
        <v>CWIP:-VACUUM FILTER STATION</v>
      </c>
      <c r="W2444" s="50" t="s">
        <v>29</v>
      </c>
      <c r="X2444" s="50" t="s">
        <v>29</v>
      </c>
    </row>
    <row r="2445" spans="1:24" ht="14.1" customHeight="1" x14ac:dyDescent="0.25">
      <c r="A2445" s="50" t="str">
        <f t="shared" si="38"/>
        <v>9200000041-0</v>
      </c>
      <c r="B2445" s="57" t="s">
        <v>29</v>
      </c>
      <c r="C2445" s="50" t="s">
        <v>29</v>
      </c>
      <c r="D2445" s="50" t="s">
        <v>4472</v>
      </c>
      <c r="E2445" s="50" t="s">
        <v>2814</v>
      </c>
      <c r="F2445" s="50" t="s">
        <v>29</v>
      </c>
      <c r="G2445" s="50" t="s">
        <v>29</v>
      </c>
      <c r="H2445" s="50" t="s">
        <v>2904</v>
      </c>
      <c r="I2445" s="58">
        <v>45171</v>
      </c>
      <c r="J2445" s="50" t="s">
        <v>2816</v>
      </c>
      <c r="K2445" s="59">
        <v>15142.3</v>
      </c>
      <c r="L2445" s="50" t="s">
        <v>37</v>
      </c>
      <c r="M2445" s="51" t="s">
        <v>2747</v>
      </c>
      <c r="N2445" s="50" t="s">
        <v>29</v>
      </c>
      <c r="O2445" s="50" t="s">
        <v>32</v>
      </c>
      <c r="P2445" s="50" t="s">
        <v>32</v>
      </c>
      <c r="Q2445" s="50" t="s">
        <v>4473</v>
      </c>
      <c r="R2445" s="50" t="s">
        <v>29</v>
      </c>
      <c r="S2445" s="50" t="s">
        <v>2770</v>
      </c>
      <c r="T2445" s="50" t="s">
        <v>2383</v>
      </c>
      <c r="U2445" s="50" t="s">
        <v>30</v>
      </c>
      <c r="V2445" s="50" t="str">
        <f>VLOOKUP(A2445,Register!$D$2:$N$1317,11,0)</f>
        <v>CWIP - CURTAIN CONDENSER &amp; AIR EJECTOR</v>
      </c>
      <c r="W2445" s="50" t="s">
        <v>29</v>
      </c>
      <c r="X2445" s="50" t="s">
        <v>29</v>
      </c>
    </row>
    <row r="2446" spans="1:24" ht="14.1" customHeight="1" x14ac:dyDescent="0.25">
      <c r="A2446" s="50" t="str">
        <f t="shared" si="38"/>
        <v>9200000041-0</v>
      </c>
      <c r="B2446" s="57" t="s">
        <v>29</v>
      </c>
      <c r="C2446" s="50" t="s">
        <v>29</v>
      </c>
      <c r="D2446" s="50" t="s">
        <v>4472</v>
      </c>
      <c r="E2446" s="50" t="s">
        <v>2814</v>
      </c>
      <c r="F2446" s="50" t="s">
        <v>29</v>
      </c>
      <c r="G2446" s="50" t="s">
        <v>29</v>
      </c>
      <c r="H2446" s="50" t="s">
        <v>2904</v>
      </c>
      <c r="I2446" s="58">
        <v>45171</v>
      </c>
      <c r="J2446" s="50" t="s">
        <v>2816</v>
      </c>
      <c r="K2446" s="59">
        <v>39955.230000000003</v>
      </c>
      <c r="L2446" s="50" t="s">
        <v>37</v>
      </c>
      <c r="M2446" s="51" t="s">
        <v>2747</v>
      </c>
      <c r="N2446" s="50" t="s">
        <v>29</v>
      </c>
      <c r="O2446" s="50" t="s">
        <v>32</v>
      </c>
      <c r="P2446" s="50" t="s">
        <v>32</v>
      </c>
      <c r="Q2446" s="50" t="s">
        <v>4473</v>
      </c>
      <c r="R2446" s="50" t="s">
        <v>29</v>
      </c>
      <c r="S2446" s="50" t="s">
        <v>2770</v>
      </c>
      <c r="T2446" s="50" t="s">
        <v>2383</v>
      </c>
      <c r="U2446" s="50" t="s">
        <v>30</v>
      </c>
      <c r="V2446" s="50" t="str">
        <f>VLOOKUP(A2446,Register!$D$2:$N$1317,11,0)</f>
        <v>CWIP - CURTAIN CONDENSER &amp; AIR EJECTOR</v>
      </c>
      <c r="W2446" s="50" t="s">
        <v>29</v>
      </c>
      <c r="X2446" s="50" t="s">
        <v>29</v>
      </c>
    </row>
    <row r="2447" spans="1:24" ht="14.1" customHeight="1" x14ac:dyDescent="0.25">
      <c r="A2447" s="50" t="str">
        <f t="shared" si="38"/>
        <v>9200000059-0</v>
      </c>
      <c r="B2447" s="57" t="s">
        <v>29</v>
      </c>
      <c r="C2447" s="50" t="s">
        <v>29</v>
      </c>
      <c r="D2447" s="50" t="s">
        <v>4474</v>
      </c>
      <c r="E2447" s="50" t="s">
        <v>2814</v>
      </c>
      <c r="F2447" s="50" t="s">
        <v>29</v>
      </c>
      <c r="G2447" s="50" t="s">
        <v>29</v>
      </c>
      <c r="H2447" s="50" t="s">
        <v>2904</v>
      </c>
      <c r="I2447" s="58">
        <v>45171</v>
      </c>
      <c r="J2447" s="50" t="s">
        <v>2816</v>
      </c>
      <c r="K2447" s="59">
        <v>46618.27</v>
      </c>
      <c r="L2447" s="50" t="s">
        <v>37</v>
      </c>
      <c r="M2447" s="51" t="s">
        <v>2747</v>
      </c>
      <c r="N2447" s="50" t="s">
        <v>29</v>
      </c>
      <c r="O2447" s="50" t="s">
        <v>32</v>
      </c>
      <c r="P2447" s="50" t="s">
        <v>32</v>
      </c>
      <c r="Q2447" s="50" t="s">
        <v>4471</v>
      </c>
      <c r="R2447" s="50" t="s">
        <v>29</v>
      </c>
      <c r="S2447" s="50" t="s">
        <v>2770</v>
      </c>
      <c r="T2447" s="50" t="s">
        <v>2415</v>
      </c>
      <c r="U2447" s="50" t="s">
        <v>30</v>
      </c>
      <c r="V2447" s="50" t="str">
        <f>VLOOKUP(A2447,Register!$D$2:$N$1317,11,0)</f>
        <v>CWIP:-VACUUM FILTER STATION</v>
      </c>
      <c r="W2447" s="50" t="s">
        <v>29</v>
      </c>
      <c r="X2447" s="50" t="s">
        <v>29</v>
      </c>
    </row>
    <row r="2448" spans="1:24" ht="14.1" customHeight="1" x14ac:dyDescent="0.25">
      <c r="A2448" s="50" t="str">
        <f t="shared" si="38"/>
        <v>9200000059-0</v>
      </c>
      <c r="B2448" s="57" t="s">
        <v>29</v>
      </c>
      <c r="C2448" s="50" t="s">
        <v>29</v>
      </c>
      <c r="D2448" s="50" t="s">
        <v>4474</v>
      </c>
      <c r="E2448" s="50" t="s">
        <v>2814</v>
      </c>
      <c r="F2448" s="50" t="s">
        <v>29</v>
      </c>
      <c r="G2448" s="50" t="s">
        <v>29</v>
      </c>
      <c r="H2448" s="50" t="s">
        <v>2904</v>
      </c>
      <c r="I2448" s="58">
        <v>45171</v>
      </c>
      <c r="J2448" s="50" t="s">
        <v>2816</v>
      </c>
      <c r="K2448" s="59">
        <v>30710.01</v>
      </c>
      <c r="L2448" s="50" t="s">
        <v>37</v>
      </c>
      <c r="M2448" s="51" t="s">
        <v>2747</v>
      </c>
      <c r="N2448" s="50" t="s">
        <v>29</v>
      </c>
      <c r="O2448" s="50" t="s">
        <v>32</v>
      </c>
      <c r="P2448" s="50" t="s">
        <v>32</v>
      </c>
      <c r="Q2448" s="50" t="s">
        <v>4471</v>
      </c>
      <c r="R2448" s="50" t="s">
        <v>29</v>
      </c>
      <c r="S2448" s="50" t="s">
        <v>2770</v>
      </c>
      <c r="T2448" s="50" t="s">
        <v>2415</v>
      </c>
      <c r="U2448" s="50" t="s">
        <v>30</v>
      </c>
      <c r="V2448" s="50" t="str">
        <f>VLOOKUP(A2448,Register!$D$2:$N$1317,11,0)</f>
        <v>CWIP:-VACUUM FILTER STATION</v>
      </c>
      <c r="W2448" s="50" t="s">
        <v>29</v>
      </c>
      <c r="X2448" s="50" t="s">
        <v>29</v>
      </c>
    </row>
    <row r="2449" spans="1:24" ht="14.1" customHeight="1" x14ac:dyDescent="0.25">
      <c r="A2449" s="50" t="str">
        <f t="shared" si="38"/>
        <v>9200000059-0</v>
      </c>
      <c r="B2449" s="57" t="s">
        <v>29</v>
      </c>
      <c r="C2449" s="50" t="s">
        <v>29</v>
      </c>
      <c r="D2449" s="50" t="s">
        <v>4474</v>
      </c>
      <c r="E2449" s="50" t="s">
        <v>2814</v>
      </c>
      <c r="F2449" s="50" t="s">
        <v>29</v>
      </c>
      <c r="G2449" s="50" t="s">
        <v>29</v>
      </c>
      <c r="H2449" s="50" t="s">
        <v>2904</v>
      </c>
      <c r="I2449" s="58">
        <v>45171</v>
      </c>
      <c r="J2449" s="50" t="s">
        <v>2816</v>
      </c>
      <c r="K2449" s="59">
        <v>1340</v>
      </c>
      <c r="L2449" s="50" t="s">
        <v>37</v>
      </c>
      <c r="M2449" s="51" t="s">
        <v>2747</v>
      </c>
      <c r="N2449" s="50" t="s">
        <v>29</v>
      </c>
      <c r="O2449" s="50" t="s">
        <v>32</v>
      </c>
      <c r="P2449" s="50" t="s">
        <v>32</v>
      </c>
      <c r="Q2449" s="50" t="s">
        <v>4471</v>
      </c>
      <c r="R2449" s="50" t="s">
        <v>29</v>
      </c>
      <c r="S2449" s="50" t="s">
        <v>2770</v>
      </c>
      <c r="T2449" s="50" t="s">
        <v>2415</v>
      </c>
      <c r="U2449" s="50" t="s">
        <v>30</v>
      </c>
      <c r="V2449" s="50" t="str">
        <f>VLOOKUP(A2449,Register!$D$2:$N$1317,11,0)</f>
        <v>CWIP:-VACUUM FILTER STATION</v>
      </c>
      <c r="W2449" s="50" t="s">
        <v>29</v>
      </c>
      <c r="X2449" s="50" t="s">
        <v>29</v>
      </c>
    </row>
    <row r="2450" spans="1:24" ht="14.1" customHeight="1" x14ac:dyDescent="0.25">
      <c r="A2450" s="50" t="str">
        <f t="shared" si="38"/>
        <v>9200000059-0</v>
      </c>
      <c r="B2450" s="57" t="s">
        <v>29</v>
      </c>
      <c r="C2450" s="50" t="s">
        <v>29</v>
      </c>
      <c r="D2450" s="50" t="s">
        <v>4474</v>
      </c>
      <c r="E2450" s="50" t="s">
        <v>2814</v>
      </c>
      <c r="F2450" s="50" t="s">
        <v>29</v>
      </c>
      <c r="G2450" s="50" t="s">
        <v>29</v>
      </c>
      <c r="H2450" s="50" t="s">
        <v>2904</v>
      </c>
      <c r="I2450" s="58">
        <v>45171</v>
      </c>
      <c r="J2450" s="50" t="s">
        <v>2816</v>
      </c>
      <c r="K2450" s="59">
        <v>855.64</v>
      </c>
      <c r="L2450" s="50" t="s">
        <v>37</v>
      </c>
      <c r="M2450" s="51" t="s">
        <v>2747</v>
      </c>
      <c r="N2450" s="50" t="s">
        <v>29</v>
      </c>
      <c r="O2450" s="50" t="s">
        <v>32</v>
      </c>
      <c r="P2450" s="50" t="s">
        <v>32</v>
      </c>
      <c r="Q2450" s="50" t="s">
        <v>4471</v>
      </c>
      <c r="R2450" s="50" t="s">
        <v>29</v>
      </c>
      <c r="S2450" s="50" t="s">
        <v>2770</v>
      </c>
      <c r="T2450" s="50" t="s">
        <v>2415</v>
      </c>
      <c r="U2450" s="50" t="s">
        <v>30</v>
      </c>
      <c r="V2450" s="50" t="str">
        <f>VLOOKUP(A2450,Register!$D$2:$N$1317,11,0)</f>
        <v>CWIP:-VACUUM FILTER STATION</v>
      </c>
      <c r="W2450" s="50" t="s">
        <v>29</v>
      </c>
      <c r="X2450" s="50" t="s">
        <v>29</v>
      </c>
    </row>
    <row r="2451" spans="1:24" ht="14.1" customHeight="1" x14ac:dyDescent="0.25">
      <c r="A2451" s="50" t="str">
        <f t="shared" si="38"/>
        <v>9200000059-0</v>
      </c>
      <c r="B2451" s="57" t="s">
        <v>29</v>
      </c>
      <c r="C2451" s="50" t="s">
        <v>29</v>
      </c>
      <c r="D2451" s="50" t="s">
        <v>4475</v>
      </c>
      <c r="E2451" s="50" t="s">
        <v>2814</v>
      </c>
      <c r="F2451" s="50" t="s">
        <v>29</v>
      </c>
      <c r="G2451" s="50" t="s">
        <v>29</v>
      </c>
      <c r="H2451" s="50" t="s">
        <v>2904</v>
      </c>
      <c r="I2451" s="58">
        <v>45172</v>
      </c>
      <c r="J2451" s="50" t="s">
        <v>2816</v>
      </c>
      <c r="K2451" s="59">
        <v>587.38</v>
      </c>
      <c r="L2451" s="50" t="s">
        <v>37</v>
      </c>
      <c r="M2451" s="51" t="s">
        <v>2747</v>
      </c>
      <c r="N2451" s="50" t="s">
        <v>29</v>
      </c>
      <c r="O2451" s="50" t="s">
        <v>32</v>
      </c>
      <c r="P2451" s="50" t="s">
        <v>32</v>
      </c>
      <c r="Q2451" s="50" t="s">
        <v>4476</v>
      </c>
      <c r="R2451" s="50" t="s">
        <v>29</v>
      </c>
      <c r="S2451" s="50" t="s">
        <v>2770</v>
      </c>
      <c r="T2451" s="50" t="s">
        <v>2415</v>
      </c>
      <c r="U2451" s="50" t="s">
        <v>30</v>
      </c>
      <c r="V2451" s="50" t="str">
        <f>VLOOKUP(A2451,Register!$D$2:$N$1317,11,0)</f>
        <v>CWIP:-VACUUM FILTER STATION</v>
      </c>
      <c r="W2451" s="50" t="s">
        <v>29</v>
      </c>
      <c r="X2451" s="50" t="s">
        <v>29</v>
      </c>
    </row>
    <row r="2452" spans="1:24" ht="14.1" customHeight="1" x14ac:dyDescent="0.25">
      <c r="A2452" s="50" t="str">
        <f t="shared" si="38"/>
        <v>9200000058-0</v>
      </c>
      <c r="B2452" s="57" t="s">
        <v>29</v>
      </c>
      <c r="C2452" s="50" t="s">
        <v>29</v>
      </c>
      <c r="D2452" s="50" t="s">
        <v>4477</v>
      </c>
      <c r="E2452" s="50" t="s">
        <v>2814</v>
      </c>
      <c r="F2452" s="50" t="s">
        <v>29</v>
      </c>
      <c r="G2452" s="50" t="s">
        <v>29</v>
      </c>
      <c r="H2452" s="50" t="s">
        <v>2904</v>
      </c>
      <c r="I2452" s="58">
        <v>45172</v>
      </c>
      <c r="J2452" s="50" t="s">
        <v>2816</v>
      </c>
      <c r="K2452" s="59">
        <v>9130.6</v>
      </c>
      <c r="L2452" s="50" t="s">
        <v>37</v>
      </c>
      <c r="M2452" s="51" t="s">
        <v>2747</v>
      </c>
      <c r="N2452" s="50" t="s">
        <v>29</v>
      </c>
      <c r="O2452" s="50" t="s">
        <v>32</v>
      </c>
      <c r="P2452" s="50" t="s">
        <v>32</v>
      </c>
      <c r="Q2452" s="50" t="s">
        <v>4380</v>
      </c>
      <c r="R2452" s="50" t="s">
        <v>29</v>
      </c>
      <c r="S2452" s="50" t="s">
        <v>2770</v>
      </c>
      <c r="T2452" s="50" t="s">
        <v>2412</v>
      </c>
      <c r="U2452" s="50" t="s">
        <v>30</v>
      </c>
      <c r="V2452" s="50" t="str">
        <f>VLOOKUP(A2452,Register!$D$2:$N$1317,11,0)</f>
        <v>CWIP-MILK OF LIME</v>
      </c>
      <c r="W2452" s="50" t="s">
        <v>29</v>
      </c>
      <c r="X2452" s="50" t="s">
        <v>29</v>
      </c>
    </row>
    <row r="2453" spans="1:24" ht="14.1" customHeight="1" x14ac:dyDescent="0.25">
      <c r="A2453" s="50" t="str">
        <f t="shared" si="38"/>
        <v>9200000058-0</v>
      </c>
      <c r="B2453" s="57" t="s">
        <v>29</v>
      </c>
      <c r="C2453" s="50" t="s">
        <v>29</v>
      </c>
      <c r="D2453" s="50" t="s">
        <v>4477</v>
      </c>
      <c r="E2453" s="50" t="s">
        <v>2814</v>
      </c>
      <c r="F2453" s="50" t="s">
        <v>29</v>
      </c>
      <c r="G2453" s="50" t="s">
        <v>29</v>
      </c>
      <c r="H2453" s="50" t="s">
        <v>2904</v>
      </c>
      <c r="I2453" s="58">
        <v>45172</v>
      </c>
      <c r="J2453" s="50" t="s">
        <v>2816</v>
      </c>
      <c r="K2453" s="59">
        <v>225</v>
      </c>
      <c r="L2453" s="50" t="s">
        <v>37</v>
      </c>
      <c r="M2453" s="51" t="s">
        <v>2747</v>
      </c>
      <c r="N2453" s="50" t="s">
        <v>29</v>
      </c>
      <c r="O2453" s="50" t="s">
        <v>32</v>
      </c>
      <c r="P2453" s="50" t="s">
        <v>32</v>
      </c>
      <c r="Q2453" s="50" t="s">
        <v>4380</v>
      </c>
      <c r="R2453" s="50" t="s">
        <v>29</v>
      </c>
      <c r="S2453" s="50" t="s">
        <v>2770</v>
      </c>
      <c r="T2453" s="50" t="s">
        <v>2412</v>
      </c>
      <c r="U2453" s="50" t="s">
        <v>30</v>
      </c>
      <c r="V2453" s="50" t="str">
        <f>VLOOKUP(A2453,Register!$D$2:$N$1317,11,0)</f>
        <v>CWIP-MILK OF LIME</v>
      </c>
      <c r="W2453" s="50" t="s">
        <v>29</v>
      </c>
      <c r="X2453" s="50" t="s">
        <v>29</v>
      </c>
    </row>
    <row r="2454" spans="1:24" ht="14.1" customHeight="1" x14ac:dyDescent="0.25">
      <c r="A2454" s="50" t="str">
        <f t="shared" si="38"/>
        <v>9200000058-0</v>
      </c>
      <c r="B2454" s="57" t="s">
        <v>29</v>
      </c>
      <c r="C2454" s="50" t="s">
        <v>29</v>
      </c>
      <c r="D2454" s="50" t="s">
        <v>4477</v>
      </c>
      <c r="E2454" s="50" t="s">
        <v>2814</v>
      </c>
      <c r="F2454" s="50" t="s">
        <v>29</v>
      </c>
      <c r="G2454" s="50" t="s">
        <v>29</v>
      </c>
      <c r="H2454" s="50" t="s">
        <v>2904</v>
      </c>
      <c r="I2454" s="58">
        <v>45172</v>
      </c>
      <c r="J2454" s="50" t="s">
        <v>2816</v>
      </c>
      <c r="K2454" s="59">
        <v>36.22</v>
      </c>
      <c r="L2454" s="50" t="s">
        <v>37</v>
      </c>
      <c r="M2454" s="51" t="s">
        <v>2747</v>
      </c>
      <c r="N2454" s="50" t="s">
        <v>29</v>
      </c>
      <c r="O2454" s="50" t="s">
        <v>32</v>
      </c>
      <c r="P2454" s="50" t="s">
        <v>32</v>
      </c>
      <c r="Q2454" s="50" t="s">
        <v>4380</v>
      </c>
      <c r="R2454" s="50" t="s">
        <v>29</v>
      </c>
      <c r="S2454" s="50" t="s">
        <v>2770</v>
      </c>
      <c r="T2454" s="50" t="s">
        <v>2412</v>
      </c>
      <c r="U2454" s="50" t="s">
        <v>30</v>
      </c>
      <c r="V2454" s="50" t="str">
        <f>VLOOKUP(A2454,Register!$D$2:$N$1317,11,0)</f>
        <v>CWIP-MILK OF LIME</v>
      </c>
      <c r="W2454" s="50" t="s">
        <v>29</v>
      </c>
      <c r="X2454" s="50" t="s">
        <v>29</v>
      </c>
    </row>
    <row r="2455" spans="1:24" ht="14.1" customHeight="1" x14ac:dyDescent="0.25">
      <c r="A2455" s="50" t="str">
        <f t="shared" si="38"/>
        <v>9200000058-0</v>
      </c>
      <c r="B2455" s="57" t="s">
        <v>29</v>
      </c>
      <c r="C2455" s="50" t="s">
        <v>29</v>
      </c>
      <c r="D2455" s="50" t="s">
        <v>4477</v>
      </c>
      <c r="E2455" s="50" t="s">
        <v>2814</v>
      </c>
      <c r="F2455" s="50" t="s">
        <v>29</v>
      </c>
      <c r="G2455" s="50" t="s">
        <v>29</v>
      </c>
      <c r="H2455" s="50" t="s">
        <v>2904</v>
      </c>
      <c r="I2455" s="58">
        <v>45172</v>
      </c>
      <c r="J2455" s="50" t="s">
        <v>2816</v>
      </c>
      <c r="K2455" s="59">
        <v>3795.62</v>
      </c>
      <c r="L2455" s="50" t="s">
        <v>37</v>
      </c>
      <c r="M2455" s="51" t="s">
        <v>2747</v>
      </c>
      <c r="N2455" s="50" t="s">
        <v>29</v>
      </c>
      <c r="O2455" s="50" t="s">
        <v>32</v>
      </c>
      <c r="P2455" s="50" t="s">
        <v>32</v>
      </c>
      <c r="Q2455" s="50" t="s">
        <v>4380</v>
      </c>
      <c r="R2455" s="50" t="s">
        <v>29</v>
      </c>
      <c r="S2455" s="50" t="s">
        <v>2770</v>
      </c>
      <c r="T2455" s="50" t="s">
        <v>2412</v>
      </c>
      <c r="U2455" s="50" t="s">
        <v>30</v>
      </c>
      <c r="V2455" s="50" t="str">
        <f>VLOOKUP(A2455,Register!$D$2:$N$1317,11,0)</f>
        <v>CWIP-MILK OF LIME</v>
      </c>
      <c r="W2455" s="50" t="s">
        <v>29</v>
      </c>
      <c r="X2455" s="50" t="s">
        <v>29</v>
      </c>
    </row>
    <row r="2456" spans="1:24" ht="14.1" customHeight="1" x14ac:dyDescent="0.25">
      <c r="A2456" s="50" t="str">
        <f t="shared" si="38"/>
        <v>9200000059-0</v>
      </c>
      <c r="B2456" s="57" t="s">
        <v>29</v>
      </c>
      <c r="C2456" s="50" t="s">
        <v>29</v>
      </c>
      <c r="D2456" s="50" t="s">
        <v>4478</v>
      </c>
      <c r="E2456" s="50" t="s">
        <v>2814</v>
      </c>
      <c r="F2456" s="50" t="s">
        <v>29</v>
      </c>
      <c r="G2456" s="50" t="s">
        <v>29</v>
      </c>
      <c r="H2456" s="50" t="s">
        <v>2904</v>
      </c>
      <c r="I2456" s="58">
        <v>45173</v>
      </c>
      <c r="J2456" s="50" t="s">
        <v>2816</v>
      </c>
      <c r="K2456" s="59">
        <v>1020.08</v>
      </c>
      <c r="L2456" s="50" t="s">
        <v>37</v>
      </c>
      <c r="M2456" s="51" t="s">
        <v>2747</v>
      </c>
      <c r="N2456" s="50" t="s">
        <v>29</v>
      </c>
      <c r="O2456" s="50" t="s">
        <v>32</v>
      </c>
      <c r="P2456" s="50" t="s">
        <v>32</v>
      </c>
      <c r="Q2456" s="50" t="s">
        <v>4380</v>
      </c>
      <c r="R2456" s="50" t="s">
        <v>29</v>
      </c>
      <c r="S2456" s="50" t="s">
        <v>2770</v>
      </c>
      <c r="T2456" s="50" t="s">
        <v>2415</v>
      </c>
      <c r="U2456" s="50" t="s">
        <v>30</v>
      </c>
      <c r="V2456" s="50" t="str">
        <f>VLOOKUP(A2456,Register!$D$2:$N$1317,11,0)</f>
        <v>CWIP:-VACUUM FILTER STATION</v>
      </c>
      <c r="W2456" s="50" t="s">
        <v>29</v>
      </c>
      <c r="X2456" s="50" t="s">
        <v>29</v>
      </c>
    </row>
    <row r="2457" spans="1:24" ht="14.1" customHeight="1" x14ac:dyDescent="0.25">
      <c r="A2457" s="50" t="str">
        <f t="shared" si="38"/>
        <v>9200000059-0</v>
      </c>
      <c r="B2457" s="57" t="s">
        <v>29</v>
      </c>
      <c r="C2457" s="50" t="s">
        <v>29</v>
      </c>
      <c r="D2457" s="50" t="s">
        <v>4478</v>
      </c>
      <c r="E2457" s="50" t="s">
        <v>2814</v>
      </c>
      <c r="F2457" s="50" t="s">
        <v>29</v>
      </c>
      <c r="G2457" s="50" t="s">
        <v>29</v>
      </c>
      <c r="H2457" s="50" t="s">
        <v>2904</v>
      </c>
      <c r="I2457" s="58">
        <v>45173</v>
      </c>
      <c r="J2457" s="50" t="s">
        <v>2816</v>
      </c>
      <c r="K2457" s="59">
        <v>3795.62</v>
      </c>
      <c r="L2457" s="50" t="s">
        <v>37</v>
      </c>
      <c r="M2457" s="51" t="s">
        <v>2747</v>
      </c>
      <c r="N2457" s="50" t="s">
        <v>29</v>
      </c>
      <c r="O2457" s="50" t="s">
        <v>32</v>
      </c>
      <c r="P2457" s="50" t="s">
        <v>32</v>
      </c>
      <c r="Q2457" s="50" t="s">
        <v>4380</v>
      </c>
      <c r="R2457" s="50" t="s">
        <v>29</v>
      </c>
      <c r="S2457" s="50" t="s">
        <v>2770</v>
      </c>
      <c r="T2457" s="50" t="s">
        <v>2415</v>
      </c>
      <c r="U2457" s="50" t="s">
        <v>30</v>
      </c>
      <c r="V2457" s="50" t="str">
        <f>VLOOKUP(A2457,Register!$D$2:$N$1317,11,0)</f>
        <v>CWIP:-VACUUM FILTER STATION</v>
      </c>
      <c r="W2457" s="50" t="s">
        <v>29</v>
      </c>
      <c r="X2457" s="50" t="s">
        <v>29</v>
      </c>
    </row>
    <row r="2458" spans="1:24" ht="14.1" customHeight="1" x14ac:dyDescent="0.25">
      <c r="A2458" s="50" t="str">
        <f t="shared" si="38"/>
        <v>9200000058-0</v>
      </c>
      <c r="B2458" s="57" t="s">
        <v>29</v>
      </c>
      <c r="C2458" s="50" t="s">
        <v>29</v>
      </c>
      <c r="D2458" s="50" t="s">
        <v>4479</v>
      </c>
      <c r="E2458" s="50" t="s">
        <v>2814</v>
      </c>
      <c r="F2458" s="50" t="s">
        <v>29</v>
      </c>
      <c r="G2458" s="50" t="s">
        <v>29</v>
      </c>
      <c r="H2458" s="50" t="s">
        <v>2904</v>
      </c>
      <c r="I2458" s="58">
        <v>45173</v>
      </c>
      <c r="J2458" s="50" t="s">
        <v>2816</v>
      </c>
      <c r="K2458" s="59">
        <v>15779.72</v>
      </c>
      <c r="L2458" s="50" t="s">
        <v>37</v>
      </c>
      <c r="M2458" s="51" t="s">
        <v>2747</v>
      </c>
      <c r="N2458" s="50" t="s">
        <v>29</v>
      </c>
      <c r="O2458" s="50" t="s">
        <v>32</v>
      </c>
      <c r="P2458" s="50" t="s">
        <v>32</v>
      </c>
      <c r="Q2458" s="50" t="s">
        <v>4380</v>
      </c>
      <c r="R2458" s="50" t="s">
        <v>29</v>
      </c>
      <c r="S2458" s="50" t="s">
        <v>2770</v>
      </c>
      <c r="T2458" s="50" t="s">
        <v>2412</v>
      </c>
      <c r="U2458" s="50" t="s">
        <v>30</v>
      </c>
      <c r="V2458" s="50" t="str">
        <f>VLOOKUP(A2458,Register!$D$2:$N$1317,11,0)</f>
        <v>CWIP-MILK OF LIME</v>
      </c>
      <c r="W2458" s="50" t="s">
        <v>29</v>
      </c>
      <c r="X2458" s="50" t="s">
        <v>29</v>
      </c>
    </row>
    <row r="2459" spans="1:24" ht="14.1" customHeight="1" x14ac:dyDescent="0.25">
      <c r="A2459" s="50" t="str">
        <f t="shared" si="38"/>
        <v>9200000058-0</v>
      </c>
      <c r="B2459" s="57" t="s">
        <v>29</v>
      </c>
      <c r="C2459" s="50" t="s">
        <v>29</v>
      </c>
      <c r="D2459" s="50" t="s">
        <v>4479</v>
      </c>
      <c r="E2459" s="50" t="s">
        <v>2814</v>
      </c>
      <c r="F2459" s="50" t="s">
        <v>29</v>
      </c>
      <c r="G2459" s="50" t="s">
        <v>29</v>
      </c>
      <c r="H2459" s="50" t="s">
        <v>2904</v>
      </c>
      <c r="I2459" s="58">
        <v>45173</v>
      </c>
      <c r="J2459" s="50" t="s">
        <v>2816</v>
      </c>
      <c r="K2459" s="59">
        <v>9768.52</v>
      </c>
      <c r="L2459" s="50" t="s">
        <v>37</v>
      </c>
      <c r="M2459" s="51" t="s">
        <v>2747</v>
      </c>
      <c r="N2459" s="50" t="s">
        <v>29</v>
      </c>
      <c r="O2459" s="50" t="s">
        <v>32</v>
      </c>
      <c r="P2459" s="50" t="s">
        <v>32</v>
      </c>
      <c r="Q2459" s="50" t="s">
        <v>4380</v>
      </c>
      <c r="R2459" s="50" t="s">
        <v>29</v>
      </c>
      <c r="S2459" s="50" t="s">
        <v>2770</v>
      </c>
      <c r="T2459" s="50" t="s">
        <v>2412</v>
      </c>
      <c r="U2459" s="50" t="s">
        <v>30</v>
      </c>
      <c r="V2459" s="50" t="str">
        <f>VLOOKUP(A2459,Register!$D$2:$N$1317,11,0)</f>
        <v>CWIP-MILK OF LIME</v>
      </c>
      <c r="W2459" s="50" t="s">
        <v>29</v>
      </c>
      <c r="X2459" s="50" t="s">
        <v>29</v>
      </c>
    </row>
    <row r="2460" spans="1:24" ht="14.1" customHeight="1" x14ac:dyDescent="0.25">
      <c r="A2460" s="50" t="str">
        <f t="shared" si="38"/>
        <v>9200000058-0</v>
      </c>
      <c r="B2460" s="57" t="s">
        <v>29</v>
      </c>
      <c r="C2460" s="50" t="s">
        <v>29</v>
      </c>
      <c r="D2460" s="50" t="s">
        <v>4479</v>
      </c>
      <c r="E2460" s="50" t="s">
        <v>2814</v>
      </c>
      <c r="F2460" s="50" t="s">
        <v>29</v>
      </c>
      <c r="G2460" s="50" t="s">
        <v>29</v>
      </c>
      <c r="H2460" s="50" t="s">
        <v>2904</v>
      </c>
      <c r="I2460" s="58">
        <v>45173</v>
      </c>
      <c r="J2460" s="50" t="s">
        <v>2816</v>
      </c>
      <c r="K2460" s="59">
        <v>1618.32</v>
      </c>
      <c r="L2460" s="50" t="s">
        <v>37</v>
      </c>
      <c r="M2460" s="51" t="s">
        <v>2747</v>
      </c>
      <c r="N2460" s="50" t="s">
        <v>29</v>
      </c>
      <c r="O2460" s="50" t="s">
        <v>32</v>
      </c>
      <c r="P2460" s="50" t="s">
        <v>32</v>
      </c>
      <c r="Q2460" s="50" t="s">
        <v>4380</v>
      </c>
      <c r="R2460" s="50" t="s">
        <v>29</v>
      </c>
      <c r="S2460" s="50" t="s">
        <v>2770</v>
      </c>
      <c r="T2460" s="50" t="s">
        <v>2412</v>
      </c>
      <c r="U2460" s="50" t="s">
        <v>30</v>
      </c>
      <c r="V2460" s="50" t="str">
        <f>VLOOKUP(A2460,Register!$D$2:$N$1317,11,0)</f>
        <v>CWIP-MILK OF LIME</v>
      </c>
      <c r="W2460" s="50" t="s">
        <v>29</v>
      </c>
      <c r="X2460" s="50" t="s">
        <v>29</v>
      </c>
    </row>
    <row r="2461" spans="1:24" ht="14.1" customHeight="1" x14ac:dyDescent="0.25">
      <c r="A2461" s="50" t="str">
        <f t="shared" si="38"/>
        <v>9200000058-0</v>
      </c>
      <c r="B2461" s="57" t="s">
        <v>29</v>
      </c>
      <c r="C2461" s="50" t="s">
        <v>29</v>
      </c>
      <c r="D2461" s="50" t="s">
        <v>4479</v>
      </c>
      <c r="E2461" s="50" t="s">
        <v>2814</v>
      </c>
      <c r="F2461" s="50" t="s">
        <v>29</v>
      </c>
      <c r="G2461" s="50" t="s">
        <v>29</v>
      </c>
      <c r="H2461" s="50" t="s">
        <v>2904</v>
      </c>
      <c r="I2461" s="58">
        <v>45173</v>
      </c>
      <c r="J2461" s="50" t="s">
        <v>2816</v>
      </c>
      <c r="K2461" s="59">
        <v>750</v>
      </c>
      <c r="L2461" s="50" t="s">
        <v>37</v>
      </c>
      <c r="M2461" s="51" t="s">
        <v>2747</v>
      </c>
      <c r="N2461" s="50" t="s">
        <v>29</v>
      </c>
      <c r="O2461" s="50" t="s">
        <v>32</v>
      </c>
      <c r="P2461" s="50" t="s">
        <v>32</v>
      </c>
      <c r="Q2461" s="50" t="s">
        <v>4380</v>
      </c>
      <c r="R2461" s="50" t="s">
        <v>29</v>
      </c>
      <c r="S2461" s="50" t="s">
        <v>2770</v>
      </c>
      <c r="T2461" s="50" t="s">
        <v>2412</v>
      </c>
      <c r="U2461" s="50" t="s">
        <v>30</v>
      </c>
      <c r="V2461" s="50" t="str">
        <f>VLOOKUP(A2461,Register!$D$2:$N$1317,11,0)</f>
        <v>CWIP-MILK OF LIME</v>
      </c>
      <c r="W2461" s="50" t="s">
        <v>29</v>
      </c>
      <c r="X2461" s="50" t="s">
        <v>29</v>
      </c>
    </row>
    <row r="2462" spans="1:24" ht="14.1" customHeight="1" x14ac:dyDescent="0.25">
      <c r="A2462" s="50" t="str">
        <f t="shared" si="38"/>
        <v>9200000058-0</v>
      </c>
      <c r="B2462" s="57" t="s">
        <v>29</v>
      </c>
      <c r="C2462" s="50" t="s">
        <v>29</v>
      </c>
      <c r="D2462" s="50" t="s">
        <v>4479</v>
      </c>
      <c r="E2462" s="50" t="s">
        <v>2814</v>
      </c>
      <c r="F2462" s="50" t="s">
        <v>29</v>
      </c>
      <c r="G2462" s="50" t="s">
        <v>29</v>
      </c>
      <c r="H2462" s="50" t="s">
        <v>2904</v>
      </c>
      <c r="I2462" s="58">
        <v>45173</v>
      </c>
      <c r="J2462" s="50" t="s">
        <v>2816</v>
      </c>
      <c r="K2462" s="59">
        <v>664</v>
      </c>
      <c r="L2462" s="50" t="s">
        <v>37</v>
      </c>
      <c r="M2462" s="51" t="s">
        <v>2747</v>
      </c>
      <c r="N2462" s="50" t="s">
        <v>29</v>
      </c>
      <c r="O2462" s="50" t="s">
        <v>32</v>
      </c>
      <c r="P2462" s="50" t="s">
        <v>32</v>
      </c>
      <c r="Q2462" s="50" t="s">
        <v>4380</v>
      </c>
      <c r="R2462" s="50" t="s">
        <v>29</v>
      </c>
      <c r="S2462" s="50" t="s">
        <v>2770</v>
      </c>
      <c r="T2462" s="50" t="s">
        <v>2412</v>
      </c>
      <c r="U2462" s="50" t="s">
        <v>30</v>
      </c>
      <c r="V2462" s="50" t="str">
        <f>VLOOKUP(A2462,Register!$D$2:$N$1317,11,0)</f>
        <v>CWIP-MILK OF LIME</v>
      </c>
      <c r="W2462" s="50" t="s">
        <v>29</v>
      </c>
      <c r="X2462" s="50" t="s">
        <v>29</v>
      </c>
    </row>
    <row r="2463" spans="1:24" ht="14.1" customHeight="1" x14ac:dyDescent="0.25">
      <c r="A2463" s="50" t="str">
        <f t="shared" si="38"/>
        <v>9200000058-0</v>
      </c>
      <c r="B2463" s="57" t="s">
        <v>29</v>
      </c>
      <c r="C2463" s="50" t="s">
        <v>29</v>
      </c>
      <c r="D2463" s="50" t="s">
        <v>4479</v>
      </c>
      <c r="E2463" s="50" t="s">
        <v>2814</v>
      </c>
      <c r="F2463" s="50" t="s">
        <v>29</v>
      </c>
      <c r="G2463" s="50" t="s">
        <v>29</v>
      </c>
      <c r="H2463" s="50" t="s">
        <v>2904</v>
      </c>
      <c r="I2463" s="58">
        <v>45173</v>
      </c>
      <c r="J2463" s="50" t="s">
        <v>2816</v>
      </c>
      <c r="K2463" s="59">
        <v>18618.310000000001</v>
      </c>
      <c r="L2463" s="50" t="s">
        <v>37</v>
      </c>
      <c r="M2463" s="51" t="s">
        <v>2747</v>
      </c>
      <c r="N2463" s="50" t="s">
        <v>29</v>
      </c>
      <c r="O2463" s="50" t="s">
        <v>32</v>
      </c>
      <c r="P2463" s="50" t="s">
        <v>32</v>
      </c>
      <c r="Q2463" s="50" t="s">
        <v>4380</v>
      </c>
      <c r="R2463" s="50" t="s">
        <v>29</v>
      </c>
      <c r="S2463" s="50" t="s">
        <v>2770</v>
      </c>
      <c r="T2463" s="50" t="s">
        <v>2412</v>
      </c>
      <c r="U2463" s="50" t="s">
        <v>30</v>
      </c>
      <c r="V2463" s="50" t="str">
        <f>VLOOKUP(A2463,Register!$D$2:$N$1317,11,0)</f>
        <v>CWIP-MILK OF LIME</v>
      </c>
      <c r="W2463" s="50" t="s">
        <v>29</v>
      </c>
      <c r="X2463" s="50" t="s">
        <v>29</v>
      </c>
    </row>
    <row r="2464" spans="1:24" ht="14.1" customHeight="1" x14ac:dyDescent="0.25">
      <c r="A2464" s="50" t="str">
        <f t="shared" si="38"/>
        <v>9200000058-0</v>
      </c>
      <c r="B2464" s="57" t="s">
        <v>29</v>
      </c>
      <c r="C2464" s="50" t="s">
        <v>29</v>
      </c>
      <c r="D2464" s="50" t="s">
        <v>4479</v>
      </c>
      <c r="E2464" s="50" t="s">
        <v>2814</v>
      </c>
      <c r="F2464" s="50" t="s">
        <v>29</v>
      </c>
      <c r="G2464" s="50" t="s">
        <v>29</v>
      </c>
      <c r="H2464" s="50" t="s">
        <v>2904</v>
      </c>
      <c r="I2464" s="58">
        <v>45173</v>
      </c>
      <c r="J2464" s="50" t="s">
        <v>2816</v>
      </c>
      <c r="K2464" s="59">
        <v>9130.59</v>
      </c>
      <c r="L2464" s="50" t="s">
        <v>37</v>
      </c>
      <c r="M2464" s="51" t="s">
        <v>2747</v>
      </c>
      <c r="N2464" s="50" t="s">
        <v>29</v>
      </c>
      <c r="O2464" s="50" t="s">
        <v>32</v>
      </c>
      <c r="P2464" s="50" t="s">
        <v>32</v>
      </c>
      <c r="Q2464" s="50" t="s">
        <v>4380</v>
      </c>
      <c r="R2464" s="50" t="s">
        <v>29</v>
      </c>
      <c r="S2464" s="50" t="s">
        <v>2770</v>
      </c>
      <c r="T2464" s="50" t="s">
        <v>2412</v>
      </c>
      <c r="U2464" s="50" t="s">
        <v>30</v>
      </c>
      <c r="V2464" s="50" t="str">
        <f>VLOOKUP(A2464,Register!$D$2:$N$1317,11,0)</f>
        <v>CWIP-MILK OF LIME</v>
      </c>
      <c r="W2464" s="50" t="s">
        <v>29</v>
      </c>
      <c r="X2464" s="50" t="s">
        <v>29</v>
      </c>
    </row>
    <row r="2465" spans="1:24" ht="14.1" customHeight="1" x14ac:dyDescent="0.25">
      <c r="A2465" s="50" t="str">
        <f t="shared" si="38"/>
        <v>9200000058-0</v>
      </c>
      <c r="B2465" s="57" t="s">
        <v>29</v>
      </c>
      <c r="C2465" s="50" t="s">
        <v>29</v>
      </c>
      <c r="D2465" s="50" t="s">
        <v>4479</v>
      </c>
      <c r="E2465" s="50" t="s">
        <v>2814</v>
      </c>
      <c r="F2465" s="50" t="s">
        <v>29</v>
      </c>
      <c r="G2465" s="50" t="s">
        <v>29</v>
      </c>
      <c r="H2465" s="50" t="s">
        <v>2904</v>
      </c>
      <c r="I2465" s="58">
        <v>45173</v>
      </c>
      <c r="J2465" s="50" t="s">
        <v>2816</v>
      </c>
      <c r="K2465" s="59">
        <v>12566.87</v>
      </c>
      <c r="L2465" s="50" t="s">
        <v>37</v>
      </c>
      <c r="M2465" s="51" t="s">
        <v>2747</v>
      </c>
      <c r="N2465" s="50" t="s">
        <v>29</v>
      </c>
      <c r="O2465" s="50" t="s">
        <v>32</v>
      </c>
      <c r="P2465" s="50" t="s">
        <v>32</v>
      </c>
      <c r="Q2465" s="50" t="s">
        <v>4380</v>
      </c>
      <c r="R2465" s="50" t="s">
        <v>29</v>
      </c>
      <c r="S2465" s="50" t="s">
        <v>2770</v>
      </c>
      <c r="T2465" s="50" t="s">
        <v>2412</v>
      </c>
      <c r="U2465" s="50" t="s">
        <v>30</v>
      </c>
      <c r="V2465" s="50" t="str">
        <f>VLOOKUP(A2465,Register!$D$2:$N$1317,11,0)</f>
        <v>CWIP-MILK OF LIME</v>
      </c>
      <c r="W2465" s="50" t="s">
        <v>29</v>
      </c>
      <c r="X2465" s="50" t="s">
        <v>29</v>
      </c>
    </row>
    <row r="2466" spans="1:24" ht="14.1" customHeight="1" x14ac:dyDescent="0.25">
      <c r="A2466" s="50" t="str">
        <f t="shared" si="38"/>
        <v>9200000058-0</v>
      </c>
      <c r="B2466" s="57" t="s">
        <v>29</v>
      </c>
      <c r="C2466" s="50" t="s">
        <v>29</v>
      </c>
      <c r="D2466" s="50" t="s">
        <v>4479</v>
      </c>
      <c r="E2466" s="50" t="s">
        <v>2814</v>
      </c>
      <c r="F2466" s="50" t="s">
        <v>29</v>
      </c>
      <c r="G2466" s="50" t="s">
        <v>29</v>
      </c>
      <c r="H2466" s="50" t="s">
        <v>2904</v>
      </c>
      <c r="I2466" s="58">
        <v>45173</v>
      </c>
      <c r="J2466" s="50" t="s">
        <v>2816</v>
      </c>
      <c r="K2466" s="59">
        <v>189.47</v>
      </c>
      <c r="L2466" s="50" t="s">
        <v>37</v>
      </c>
      <c r="M2466" s="51" t="s">
        <v>2747</v>
      </c>
      <c r="N2466" s="50" t="s">
        <v>29</v>
      </c>
      <c r="O2466" s="50" t="s">
        <v>32</v>
      </c>
      <c r="P2466" s="50" t="s">
        <v>32</v>
      </c>
      <c r="Q2466" s="50" t="s">
        <v>4380</v>
      </c>
      <c r="R2466" s="50" t="s">
        <v>29</v>
      </c>
      <c r="S2466" s="50" t="s">
        <v>2770</v>
      </c>
      <c r="T2466" s="50" t="s">
        <v>2412</v>
      </c>
      <c r="U2466" s="50" t="s">
        <v>30</v>
      </c>
      <c r="V2466" s="50" t="str">
        <f>VLOOKUP(A2466,Register!$D$2:$N$1317,11,0)</f>
        <v>CWIP-MILK OF LIME</v>
      </c>
      <c r="W2466" s="50" t="s">
        <v>29</v>
      </c>
      <c r="X2466" s="50" t="s">
        <v>29</v>
      </c>
    </row>
    <row r="2467" spans="1:24" ht="14.1" customHeight="1" x14ac:dyDescent="0.25">
      <c r="A2467" s="50" t="str">
        <f t="shared" si="38"/>
        <v>9200000058-0</v>
      </c>
      <c r="B2467" s="57" t="s">
        <v>29</v>
      </c>
      <c r="C2467" s="50" t="s">
        <v>29</v>
      </c>
      <c r="D2467" s="50" t="s">
        <v>4479</v>
      </c>
      <c r="E2467" s="50" t="s">
        <v>2814</v>
      </c>
      <c r="F2467" s="50" t="s">
        <v>29</v>
      </c>
      <c r="G2467" s="50" t="s">
        <v>29</v>
      </c>
      <c r="H2467" s="50" t="s">
        <v>2904</v>
      </c>
      <c r="I2467" s="58">
        <v>45173</v>
      </c>
      <c r="J2467" s="50" t="s">
        <v>2816</v>
      </c>
      <c r="K2467" s="59">
        <v>88.06</v>
      </c>
      <c r="L2467" s="50" t="s">
        <v>37</v>
      </c>
      <c r="M2467" s="51" t="s">
        <v>2747</v>
      </c>
      <c r="N2467" s="50" t="s">
        <v>29</v>
      </c>
      <c r="O2467" s="50" t="s">
        <v>32</v>
      </c>
      <c r="P2467" s="50" t="s">
        <v>32</v>
      </c>
      <c r="Q2467" s="50" t="s">
        <v>4380</v>
      </c>
      <c r="R2467" s="50" t="s">
        <v>29</v>
      </c>
      <c r="S2467" s="50" t="s">
        <v>2770</v>
      </c>
      <c r="T2467" s="50" t="s">
        <v>2412</v>
      </c>
      <c r="U2467" s="50" t="s">
        <v>30</v>
      </c>
      <c r="V2467" s="50" t="str">
        <f>VLOOKUP(A2467,Register!$D$2:$N$1317,11,0)</f>
        <v>CWIP-MILK OF LIME</v>
      </c>
      <c r="W2467" s="50" t="s">
        <v>29</v>
      </c>
      <c r="X2467" s="50" t="s">
        <v>29</v>
      </c>
    </row>
    <row r="2468" spans="1:24" ht="14.1" customHeight="1" x14ac:dyDescent="0.25">
      <c r="A2468" s="50" t="str">
        <f t="shared" si="38"/>
        <v>9200000058-0</v>
      </c>
      <c r="B2468" s="57" t="s">
        <v>29</v>
      </c>
      <c r="C2468" s="50" t="s">
        <v>29</v>
      </c>
      <c r="D2468" s="50" t="s">
        <v>4479</v>
      </c>
      <c r="E2468" s="50" t="s">
        <v>2814</v>
      </c>
      <c r="F2468" s="50" t="s">
        <v>29</v>
      </c>
      <c r="G2468" s="50" t="s">
        <v>29</v>
      </c>
      <c r="H2468" s="50" t="s">
        <v>2904</v>
      </c>
      <c r="I2468" s="58">
        <v>45173</v>
      </c>
      <c r="J2468" s="50" t="s">
        <v>2816</v>
      </c>
      <c r="K2468" s="59">
        <v>1166.3499999999999</v>
      </c>
      <c r="L2468" s="50" t="s">
        <v>37</v>
      </c>
      <c r="M2468" s="51" t="s">
        <v>2747</v>
      </c>
      <c r="N2468" s="50" t="s">
        <v>29</v>
      </c>
      <c r="O2468" s="50" t="s">
        <v>32</v>
      </c>
      <c r="P2468" s="50" t="s">
        <v>32</v>
      </c>
      <c r="Q2468" s="50" t="s">
        <v>4380</v>
      </c>
      <c r="R2468" s="50" t="s">
        <v>29</v>
      </c>
      <c r="S2468" s="50" t="s">
        <v>2770</v>
      </c>
      <c r="T2468" s="50" t="s">
        <v>2412</v>
      </c>
      <c r="U2468" s="50" t="s">
        <v>30</v>
      </c>
      <c r="V2468" s="50" t="str">
        <f>VLOOKUP(A2468,Register!$D$2:$N$1317,11,0)</f>
        <v>CWIP-MILK OF LIME</v>
      </c>
      <c r="W2468" s="50" t="s">
        <v>29</v>
      </c>
      <c r="X2468" s="50" t="s">
        <v>29</v>
      </c>
    </row>
    <row r="2469" spans="1:24" ht="14.1" customHeight="1" x14ac:dyDescent="0.25">
      <c r="A2469" s="50" t="str">
        <f t="shared" si="38"/>
        <v>9200000058-0</v>
      </c>
      <c r="B2469" s="57" t="s">
        <v>29</v>
      </c>
      <c r="C2469" s="50" t="s">
        <v>29</v>
      </c>
      <c r="D2469" s="50" t="s">
        <v>4479</v>
      </c>
      <c r="E2469" s="50" t="s">
        <v>2814</v>
      </c>
      <c r="F2469" s="50" t="s">
        <v>29</v>
      </c>
      <c r="G2469" s="50" t="s">
        <v>29</v>
      </c>
      <c r="H2469" s="50" t="s">
        <v>2904</v>
      </c>
      <c r="I2469" s="58">
        <v>45173</v>
      </c>
      <c r="J2469" s="50" t="s">
        <v>2816</v>
      </c>
      <c r="K2469" s="59">
        <v>475.65</v>
      </c>
      <c r="L2469" s="50" t="s">
        <v>37</v>
      </c>
      <c r="M2469" s="51" t="s">
        <v>2747</v>
      </c>
      <c r="N2469" s="50" t="s">
        <v>29</v>
      </c>
      <c r="O2469" s="50" t="s">
        <v>32</v>
      </c>
      <c r="P2469" s="50" t="s">
        <v>32</v>
      </c>
      <c r="Q2469" s="50" t="s">
        <v>4380</v>
      </c>
      <c r="R2469" s="50" t="s">
        <v>29</v>
      </c>
      <c r="S2469" s="50" t="s">
        <v>2770</v>
      </c>
      <c r="T2469" s="50" t="s">
        <v>2412</v>
      </c>
      <c r="U2469" s="50" t="s">
        <v>30</v>
      </c>
      <c r="V2469" s="50" t="str">
        <f>VLOOKUP(A2469,Register!$D$2:$N$1317,11,0)</f>
        <v>CWIP-MILK OF LIME</v>
      </c>
      <c r="W2469" s="50" t="s">
        <v>29</v>
      </c>
      <c r="X2469" s="50" t="s">
        <v>29</v>
      </c>
    </row>
    <row r="2470" spans="1:24" ht="14.1" customHeight="1" x14ac:dyDescent="0.25">
      <c r="A2470" s="50" t="str">
        <f t="shared" si="38"/>
        <v>9200000058-0</v>
      </c>
      <c r="B2470" s="57" t="s">
        <v>29</v>
      </c>
      <c r="C2470" s="50" t="s">
        <v>29</v>
      </c>
      <c r="D2470" s="50" t="s">
        <v>4479</v>
      </c>
      <c r="E2470" s="50" t="s">
        <v>2814</v>
      </c>
      <c r="F2470" s="50" t="s">
        <v>29</v>
      </c>
      <c r="G2470" s="50" t="s">
        <v>29</v>
      </c>
      <c r="H2470" s="50" t="s">
        <v>2904</v>
      </c>
      <c r="I2470" s="58">
        <v>45173</v>
      </c>
      <c r="J2470" s="50" t="s">
        <v>2816</v>
      </c>
      <c r="K2470" s="59">
        <v>2400</v>
      </c>
      <c r="L2470" s="50" t="s">
        <v>37</v>
      </c>
      <c r="M2470" s="51" t="s">
        <v>2747</v>
      </c>
      <c r="N2470" s="50" t="s">
        <v>29</v>
      </c>
      <c r="O2470" s="50" t="s">
        <v>32</v>
      </c>
      <c r="P2470" s="50" t="s">
        <v>32</v>
      </c>
      <c r="Q2470" s="50" t="s">
        <v>4380</v>
      </c>
      <c r="R2470" s="50" t="s">
        <v>29</v>
      </c>
      <c r="S2470" s="50" t="s">
        <v>2770</v>
      </c>
      <c r="T2470" s="50" t="s">
        <v>2412</v>
      </c>
      <c r="U2470" s="50" t="s">
        <v>30</v>
      </c>
      <c r="V2470" s="50" t="str">
        <f>VLOOKUP(A2470,Register!$D$2:$N$1317,11,0)</f>
        <v>CWIP-MILK OF LIME</v>
      </c>
      <c r="W2470" s="50" t="s">
        <v>29</v>
      </c>
      <c r="X2470" s="50" t="s">
        <v>29</v>
      </c>
    </row>
    <row r="2471" spans="1:24" ht="14.1" customHeight="1" x14ac:dyDescent="0.25">
      <c r="A2471" s="50" t="str">
        <f t="shared" si="38"/>
        <v>9200000059-0</v>
      </c>
      <c r="B2471" s="57" t="s">
        <v>29</v>
      </c>
      <c r="C2471" s="50" t="s">
        <v>29</v>
      </c>
      <c r="D2471" s="50" t="s">
        <v>4480</v>
      </c>
      <c r="E2471" s="50" t="s">
        <v>2814</v>
      </c>
      <c r="F2471" s="50" t="s">
        <v>29</v>
      </c>
      <c r="G2471" s="50" t="s">
        <v>29</v>
      </c>
      <c r="H2471" s="50" t="s">
        <v>2904</v>
      </c>
      <c r="I2471" s="58">
        <v>45173</v>
      </c>
      <c r="J2471" s="50" t="s">
        <v>2816</v>
      </c>
      <c r="K2471" s="59">
        <v>494</v>
      </c>
      <c r="L2471" s="50" t="s">
        <v>37</v>
      </c>
      <c r="M2471" s="51" t="s">
        <v>2747</v>
      </c>
      <c r="N2471" s="50" t="s">
        <v>29</v>
      </c>
      <c r="O2471" s="50" t="s">
        <v>32</v>
      </c>
      <c r="P2471" s="50" t="s">
        <v>32</v>
      </c>
      <c r="Q2471" s="50" t="s">
        <v>4347</v>
      </c>
      <c r="R2471" s="50" t="s">
        <v>29</v>
      </c>
      <c r="S2471" s="50" t="s">
        <v>2770</v>
      </c>
      <c r="T2471" s="50" t="s">
        <v>2415</v>
      </c>
      <c r="U2471" s="50" t="s">
        <v>30</v>
      </c>
      <c r="V2471" s="50" t="str">
        <f>VLOOKUP(A2471,Register!$D$2:$N$1317,11,0)</f>
        <v>CWIP:-VACUUM FILTER STATION</v>
      </c>
      <c r="W2471" s="50" t="s">
        <v>29</v>
      </c>
      <c r="X2471" s="50" t="s">
        <v>29</v>
      </c>
    </row>
    <row r="2472" spans="1:24" ht="14.1" customHeight="1" x14ac:dyDescent="0.25">
      <c r="A2472" s="50" t="str">
        <f t="shared" si="38"/>
        <v>9200000059-0</v>
      </c>
      <c r="B2472" s="57" t="s">
        <v>29</v>
      </c>
      <c r="C2472" s="50" t="s">
        <v>29</v>
      </c>
      <c r="D2472" s="50" t="s">
        <v>4480</v>
      </c>
      <c r="E2472" s="50" t="s">
        <v>2814</v>
      </c>
      <c r="F2472" s="50" t="s">
        <v>29</v>
      </c>
      <c r="G2472" s="50" t="s">
        <v>29</v>
      </c>
      <c r="H2472" s="50" t="s">
        <v>2904</v>
      </c>
      <c r="I2472" s="58">
        <v>45173</v>
      </c>
      <c r="J2472" s="50" t="s">
        <v>2816</v>
      </c>
      <c r="K2472" s="59">
        <v>244.92</v>
      </c>
      <c r="L2472" s="50" t="s">
        <v>37</v>
      </c>
      <c r="M2472" s="51" t="s">
        <v>2747</v>
      </c>
      <c r="N2472" s="50" t="s">
        <v>29</v>
      </c>
      <c r="O2472" s="50" t="s">
        <v>32</v>
      </c>
      <c r="P2472" s="50" t="s">
        <v>32</v>
      </c>
      <c r="Q2472" s="50" t="s">
        <v>4347</v>
      </c>
      <c r="R2472" s="50" t="s">
        <v>29</v>
      </c>
      <c r="S2472" s="50" t="s">
        <v>2770</v>
      </c>
      <c r="T2472" s="50" t="s">
        <v>2415</v>
      </c>
      <c r="U2472" s="50" t="s">
        <v>30</v>
      </c>
      <c r="V2472" s="50" t="str">
        <f>VLOOKUP(A2472,Register!$D$2:$N$1317,11,0)</f>
        <v>CWIP:-VACUUM FILTER STATION</v>
      </c>
      <c r="W2472" s="50" t="s">
        <v>29</v>
      </c>
      <c r="X2472" s="50" t="s">
        <v>29</v>
      </c>
    </row>
    <row r="2473" spans="1:24" ht="14.1" customHeight="1" x14ac:dyDescent="0.25">
      <c r="A2473" s="50" t="str">
        <f t="shared" si="38"/>
        <v>9200000059-0</v>
      </c>
      <c r="B2473" s="57" t="s">
        <v>29</v>
      </c>
      <c r="C2473" s="50" t="s">
        <v>29</v>
      </c>
      <c r="D2473" s="50" t="s">
        <v>4481</v>
      </c>
      <c r="E2473" s="50" t="s">
        <v>2814</v>
      </c>
      <c r="F2473" s="50" t="s">
        <v>29</v>
      </c>
      <c r="G2473" s="50" t="s">
        <v>29</v>
      </c>
      <c r="H2473" s="50" t="s">
        <v>2904</v>
      </c>
      <c r="I2473" s="58">
        <v>45174</v>
      </c>
      <c r="J2473" s="50" t="s">
        <v>2816</v>
      </c>
      <c r="K2473" s="59">
        <v>4027.25</v>
      </c>
      <c r="L2473" s="50" t="s">
        <v>37</v>
      </c>
      <c r="M2473" s="51" t="s">
        <v>2747</v>
      </c>
      <c r="N2473" s="50" t="s">
        <v>29</v>
      </c>
      <c r="O2473" s="50" t="s">
        <v>32</v>
      </c>
      <c r="P2473" s="50" t="s">
        <v>32</v>
      </c>
      <c r="Q2473" s="50" t="s">
        <v>4482</v>
      </c>
      <c r="R2473" s="50" t="s">
        <v>29</v>
      </c>
      <c r="S2473" s="50" t="s">
        <v>2770</v>
      </c>
      <c r="T2473" s="50" t="s">
        <v>2415</v>
      </c>
      <c r="U2473" s="50" t="s">
        <v>30</v>
      </c>
      <c r="V2473" s="50" t="str">
        <f>VLOOKUP(A2473,Register!$D$2:$N$1317,11,0)</f>
        <v>CWIP:-VACUUM FILTER STATION</v>
      </c>
      <c r="W2473" s="50" t="s">
        <v>29</v>
      </c>
      <c r="X2473" s="50" t="s">
        <v>29</v>
      </c>
    </row>
    <row r="2474" spans="1:24" ht="14.1" customHeight="1" x14ac:dyDescent="0.25">
      <c r="A2474" s="50" t="str">
        <f t="shared" si="38"/>
        <v>9200000059-0</v>
      </c>
      <c r="B2474" s="57" t="s">
        <v>29</v>
      </c>
      <c r="C2474" s="50" t="s">
        <v>29</v>
      </c>
      <c r="D2474" s="50" t="s">
        <v>4481</v>
      </c>
      <c r="E2474" s="50" t="s">
        <v>2814</v>
      </c>
      <c r="F2474" s="50" t="s">
        <v>29</v>
      </c>
      <c r="G2474" s="50" t="s">
        <v>29</v>
      </c>
      <c r="H2474" s="50" t="s">
        <v>2904</v>
      </c>
      <c r="I2474" s="58">
        <v>45174</v>
      </c>
      <c r="J2474" s="50" t="s">
        <v>2816</v>
      </c>
      <c r="K2474" s="59">
        <v>2003.12</v>
      </c>
      <c r="L2474" s="50" t="s">
        <v>37</v>
      </c>
      <c r="M2474" s="51" t="s">
        <v>2747</v>
      </c>
      <c r="N2474" s="50" t="s">
        <v>29</v>
      </c>
      <c r="O2474" s="50" t="s">
        <v>32</v>
      </c>
      <c r="P2474" s="50" t="s">
        <v>32</v>
      </c>
      <c r="Q2474" s="50" t="s">
        <v>4482</v>
      </c>
      <c r="R2474" s="50" t="s">
        <v>29</v>
      </c>
      <c r="S2474" s="50" t="s">
        <v>2770</v>
      </c>
      <c r="T2474" s="50" t="s">
        <v>2415</v>
      </c>
      <c r="U2474" s="50" t="s">
        <v>30</v>
      </c>
      <c r="V2474" s="50" t="str">
        <f>VLOOKUP(A2474,Register!$D$2:$N$1317,11,0)</f>
        <v>CWIP:-VACUUM FILTER STATION</v>
      </c>
      <c r="W2474" s="50" t="s">
        <v>29</v>
      </c>
      <c r="X2474" s="50" t="s">
        <v>29</v>
      </c>
    </row>
    <row r="2475" spans="1:24" ht="14.1" customHeight="1" x14ac:dyDescent="0.25">
      <c r="A2475" s="50" t="str">
        <f t="shared" si="38"/>
        <v>9200000059-0</v>
      </c>
      <c r="B2475" s="57" t="s">
        <v>29</v>
      </c>
      <c r="C2475" s="50" t="s">
        <v>29</v>
      </c>
      <c r="D2475" s="50" t="s">
        <v>4483</v>
      </c>
      <c r="E2475" s="50" t="s">
        <v>2814</v>
      </c>
      <c r="F2475" s="50" t="s">
        <v>29</v>
      </c>
      <c r="G2475" s="50" t="s">
        <v>29</v>
      </c>
      <c r="H2475" s="50" t="s">
        <v>2904</v>
      </c>
      <c r="I2475" s="58">
        <v>45174</v>
      </c>
      <c r="J2475" s="50" t="s">
        <v>2816</v>
      </c>
      <c r="K2475" s="59">
        <v>6000</v>
      </c>
      <c r="L2475" s="50" t="s">
        <v>37</v>
      </c>
      <c r="M2475" s="51" t="s">
        <v>2747</v>
      </c>
      <c r="N2475" s="50" t="s">
        <v>29</v>
      </c>
      <c r="O2475" s="50" t="s">
        <v>32</v>
      </c>
      <c r="P2475" s="50" t="s">
        <v>32</v>
      </c>
      <c r="Q2475" s="50" t="s">
        <v>4347</v>
      </c>
      <c r="R2475" s="50" t="s">
        <v>29</v>
      </c>
      <c r="S2475" s="50" t="s">
        <v>2770</v>
      </c>
      <c r="T2475" s="50" t="s">
        <v>2415</v>
      </c>
      <c r="U2475" s="50" t="s">
        <v>30</v>
      </c>
      <c r="V2475" s="50" t="str">
        <f>VLOOKUP(A2475,Register!$D$2:$N$1317,11,0)</f>
        <v>CWIP:-VACUUM FILTER STATION</v>
      </c>
      <c r="W2475" s="50" t="s">
        <v>29</v>
      </c>
      <c r="X2475" s="50" t="s">
        <v>29</v>
      </c>
    </row>
    <row r="2476" spans="1:24" ht="14.1" customHeight="1" x14ac:dyDescent="0.25">
      <c r="A2476" s="50" t="str">
        <f t="shared" si="38"/>
        <v>9200000059-0</v>
      </c>
      <c r="B2476" s="57" t="s">
        <v>29</v>
      </c>
      <c r="C2476" s="50" t="s">
        <v>29</v>
      </c>
      <c r="D2476" s="50" t="s">
        <v>4484</v>
      </c>
      <c r="E2476" s="50" t="s">
        <v>2814</v>
      </c>
      <c r="F2476" s="50" t="s">
        <v>29</v>
      </c>
      <c r="G2476" s="50" t="s">
        <v>29</v>
      </c>
      <c r="H2476" s="50" t="s">
        <v>2904</v>
      </c>
      <c r="I2476" s="58">
        <v>45174</v>
      </c>
      <c r="J2476" s="50" t="s">
        <v>2816</v>
      </c>
      <c r="K2476" s="59">
        <v>1762.12</v>
      </c>
      <c r="L2476" s="50" t="s">
        <v>37</v>
      </c>
      <c r="M2476" s="51" t="s">
        <v>2747</v>
      </c>
      <c r="N2476" s="50" t="s">
        <v>29</v>
      </c>
      <c r="O2476" s="50" t="s">
        <v>32</v>
      </c>
      <c r="P2476" s="50" t="s">
        <v>32</v>
      </c>
      <c r="Q2476" s="50" t="s">
        <v>4485</v>
      </c>
      <c r="R2476" s="50" t="s">
        <v>29</v>
      </c>
      <c r="S2476" s="50" t="s">
        <v>2770</v>
      </c>
      <c r="T2476" s="50" t="s">
        <v>2415</v>
      </c>
      <c r="U2476" s="50" t="s">
        <v>30</v>
      </c>
      <c r="V2476" s="50" t="str">
        <f>VLOOKUP(A2476,Register!$D$2:$N$1317,11,0)</f>
        <v>CWIP:-VACUUM FILTER STATION</v>
      </c>
      <c r="W2476" s="50" t="s">
        <v>29</v>
      </c>
      <c r="X2476" s="50" t="s">
        <v>29</v>
      </c>
    </row>
    <row r="2477" spans="1:24" ht="14.1" customHeight="1" x14ac:dyDescent="0.25">
      <c r="A2477" s="50" t="str">
        <f t="shared" si="38"/>
        <v>9200000059-0</v>
      </c>
      <c r="B2477" s="57" t="s">
        <v>29</v>
      </c>
      <c r="C2477" s="50" t="s">
        <v>29</v>
      </c>
      <c r="D2477" s="50" t="s">
        <v>4484</v>
      </c>
      <c r="E2477" s="50" t="s">
        <v>2814</v>
      </c>
      <c r="F2477" s="50" t="s">
        <v>29</v>
      </c>
      <c r="G2477" s="50" t="s">
        <v>29</v>
      </c>
      <c r="H2477" s="50" t="s">
        <v>2904</v>
      </c>
      <c r="I2477" s="58">
        <v>45174</v>
      </c>
      <c r="J2477" s="50" t="s">
        <v>2816</v>
      </c>
      <c r="K2477" s="59">
        <v>3574.99</v>
      </c>
      <c r="L2477" s="50" t="s">
        <v>37</v>
      </c>
      <c r="M2477" s="51" t="s">
        <v>2747</v>
      </c>
      <c r="N2477" s="50" t="s">
        <v>29</v>
      </c>
      <c r="O2477" s="50" t="s">
        <v>32</v>
      </c>
      <c r="P2477" s="50" t="s">
        <v>32</v>
      </c>
      <c r="Q2477" s="50" t="s">
        <v>4485</v>
      </c>
      <c r="R2477" s="50" t="s">
        <v>29</v>
      </c>
      <c r="S2477" s="50" t="s">
        <v>2770</v>
      </c>
      <c r="T2477" s="50" t="s">
        <v>2415</v>
      </c>
      <c r="U2477" s="50" t="s">
        <v>30</v>
      </c>
      <c r="V2477" s="50" t="str">
        <f>VLOOKUP(A2477,Register!$D$2:$N$1317,11,0)</f>
        <v>CWIP:-VACUUM FILTER STATION</v>
      </c>
      <c r="W2477" s="50" t="s">
        <v>29</v>
      </c>
      <c r="X2477" s="50" t="s">
        <v>29</v>
      </c>
    </row>
    <row r="2478" spans="1:24" ht="14.1" customHeight="1" x14ac:dyDescent="0.25">
      <c r="A2478" s="50" t="str">
        <f t="shared" si="38"/>
        <v>9200000059-0</v>
      </c>
      <c r="B2478" s="57" t="s">
        <v>29</v>
      </c>
      <c r="C2478" s="50" t="s">
        <v>29</v>
      </c>
      <c r="D2478" s="50" t="s">
        <v>4484</v>
      </c>
      <c r="E2478" s="50" t="s">
        <v>2814</v>
      </c>
      <c r="F2478" s="50" t="s">
        <v>29</v>
      </c>
      <c r="G2478" s="50" t="s">
        <v>29</v>
      </c>
      <c r="H2478" s="50" t="s">
        <v>2904</v>
      </c>
      <c r="I2478" s="58">
        <v>45174</v>
      </c>
      <c r="J2478" s="50" t="s">
        <v>2816</v>
      </c>
      <c r="K2478" s="59">
        <v>848.46</v>
      </c>
      <c r="L2478" s="50" t="s">
        <v>37</v>
      </c>
      <c r="M2478" s="51" t="s">
        <v>2747</v>
      </c>
      <c r="N2478" s="50" t="s">
        <v>29</v>
      </c>
      <c r="O2478" s="50" t="s">
        <v>32</v>
      </c>
      <c r="P2478" s="50" t="s">
        <v>32</v>
      </c>
      <c r="Q2478" s="50" t="s">
        <v>4485</v>
      </c>
      <c r="R2478" s="50" t="s">
        <v>29</v>
      </c>
      <c r="S2478" s="50" t="s">
        <v>2770</v>
      </c>
      <c r="T2478" s="50" t="s">
        <v>2415</v>
      </c>
      <c r="U2478" s="50" t="s">
        <v>30</v>
      </c>
      <c r="V2478" s="50" t="str">
        <f>VLOOKUP(A2478,Register!$D$2:$N$1317,11,0)</f>
        <v>CWIP:-VACUUM FILTER STATION</v>
      </c>
      <c r="W2478" s="50" t="s">
        <v>29</v>
      </c>
      <c r="X2478" s="50" t="s">
        <v>29</v>
      </c>
    </row>
    <row r="2479" spans="1:24" ht="14.1" customHeight="1" x14ac:dyDescent="0.25">
      <c r="A2479" s="50" t="str">
        <f t="shared" si="38"/>
        <v>9200000059-0</v>
      </c>
      <c r="B2479" s="57" t="s">
        <v>29</v>
      </c>
      <c r="C2479" s="50" t="s">
        <v>29</v>
      </c>
      <c r="D2479" s="50" t="s">
        <v>4484</v>
      </c>
      <c r="E2479" s="50" t="s">
        <v>2814</v>
      </c>
      <c r="F2479" s="50" t="s">
        <v>29</v>
      </c>
      <c r="G2479" s="50" t="s">
        <v>29</v>
      </c>
      <c r="H2479" s="50" t="s">
        <v>2904</v>
      </c>
      <c r="I2479" s="58">
        <v>45174</v>
      </c>
      <c r="J2479" s="50" t="s">
        <v>2816</v>
      </c>
      <c r="K2479" s="59">
        <v>391.88</v>
      </c>
      <c r="L2479" s="50" t="s">
        <v>37</v>
      </c>
      <c r="M2479" s="51" t="s">
        <v>2747</v>
      </c>
      <c r="N2479" s="50" t="s">
        <v>29</v>
      </c>
      <c r="O2479" s="50" t="s">
        <v>32</v>
      </c>
      <c r="P2479" s="50" t="s">
        <v>32</v>
      </c>
      <c r="Q2479" s="50" t="s">
        <v>4485</v>
      </c>
      <c r="R2479" s="50" t="s">
        <v>29</v>
      </c>
      <c r="S2479" s="50" t="s">
        <v>2770</v>
      </c>
      <c r="T2479" s="50" t="s">
        <v>2415</v>
      </c>
      <c r="U2479" s="50" t="s">
        <v>30</v>
      </c>
      <c r="V2479" s="50" t="str">
        <f>VLOOKUP(A2479,Register!$D$2:$N$1317,11,0)</f>
        <v>CWIP:-VACUUM FILTER STATION</v>
      </c>
      <c r="W2479" s="50" t="s">
        <v>29</v>
      </c>
      <c r="X2479" s="50" t="s">
        <v>29</v>
      </c>
    </row>
    <row r="2480" spans="1:24" ht="14.1" customHeight="1" x14ac:dyDescent="0.25">
      <c r="A2480" s="50" t="str">
        <f t="shared" si="38"/>
        <v>9200000059-0</v>
      </c>
      <c r="B2480" s="57" t="s">
        <v>29</v>
      </c>
      <c r="C2480" s="50" t="s">
        <v>29</v>
      </c>
      <c r="D2480" s="50" t="s">
        <v>4486</v>
      </c>
      <c r="E2480" s="50" t="s">
        <v>2814</v>
      </c>
      <c r="F2480" s="50" t="s">
        <v>29</v>
      </c>
      <c r="G2480" s="50" t="s">
        <v>29</v>
      </c>
      <c r="H2480" s="50" t="s">
        <v>2904</v>
      </c>
      <c r="I2480" s="58">
        <v>45174</v>
      </c>
      <c r="J2480" s="50" t="s">
        <v>2816</v>
      </c>
      <c r="K2480" s="59">
        <v>7311.89</v>
      </c>
      <c r="L2480" s="50" t="s">
        <v>37</v>
      </c>
      <c r="M2480" s="51" t="s">
        <v>2747</v>
      </c>
      <c r="N2480" s="50" t="s">
        <v>29</v>
      </c>
      <c r="O2480" s="50" t="s">
        <v>32</v>
      </c>
      <c r="P2480" s="50" t="s">
        <v>32</v>
      </c>
      <c r="Q2480" s="50" t="s">
        <v>4487</v>
      </c>
      <c r="R2480" s="50" t="s">
        <v>29</v>
      </c>
      <c r="S2480" s="50" t="s">
        <v>2770</v>
      </c>
      <c r="T2480" s="50" t="s">
        <v>2415</v>
      </c>
      <c r="U2480" s="50" t="s">
        <v>30</v>
      </c>
      <c r="V2480" s="50" t="str">
        <f>VLOOKUP(A2480,Register!$D$2:$N$1317,11,0)</f>
        <v>CWIP:-VACUUM FILTER STATION</v>
      </c>
      <c r="W2480" s="50" t="s">
        <v>29</v>
      </c>
      <c r="X2480" s="50" t="s">
        <v>29</v>
      </c>
    </row>
    <row r="2481" spans="1:24" ht="14.1" customHeight="1" x14ac:dyDescent="0.25">
      <c r="A2481" s="50" t="str">
        <f t="shared" si="38"/>
        <v>9200000058-0</v>
      </c>
      <c r="B2481" s="57" t="s">
        <v>29</v>
      </c>
      <c r="C2481" s="50" t="s">
        <v>29</v>
      </c>
      <c r="D2481" s="50" t="s">
        <v>4488</v>
      </c>
      <c r="E2481" s="50" t="s">
        <v>2814</v>
      </c>
      <c r="F2481" s="50" t="s">
        <v>29</v>
      </c>
      <c r="G2481" s="50" t="s">
        <v>29</v>
      </c>
      <c r="H2481" s="50" t="s">
        <v>2904</v>
      </c>
      <c r="I2481" s="58">
        <v>45174</v>
      </c>
      <c r="J2481" s="50" t="s">
        <v>2816</v>
      </c>
      <c r="K2481" s="59">
        <v>2694.67</v>
      </c>
      <c r="L2481" s="50" t="s">
        <v>37</v>
      </c>
      <c r="M2481" s="51" t="s">
        <v>2747</v>
      </c>
      <c r="N2481" s="50" t="s">
        <v>29</v>
      </c>
      <c r="O2481" s="50" t="s">
        <v>32</v>
      </c>
      <c r="P2481" s="50" t="s">
        <v>32</v>
      </c>
      <c r="Q2481" s="50" t="s">
        <v>4335</v>
      </c>
      <c r="R2481" s="50" t="s">
        <v>29</v>
      </c>
      <c r="S2481" s="50" t="s">
        <v>2770</v>
      </c>
      <c r="T2481" s="50" t="s">
        <v>2412</v>
      </c>
      <c r="U2481" s="50" t="s">
        <v>30</v>
      </c>
      <c r="V2481" s="50" t="str">
        <f>VLOOKUP(A2481,Register!$D$2:$N$1317,11,0)</f>
        <v>CWIP-MILK OF LIME</v>
      </c>
      <c r="W2481" s="50" t="s">
        <v>29</v>
      </c>
      <c r="X2481" s="50" t="s">
        <v>29</v>
      </c>
    </row>
    <row r="2482" spans="1:24" ht="14.1" customHeight="1" x14ac:dyDescent="0.25">
      <c r="A2482" s="50" t="str">
        <f t="shared" si="38"/>
        <v>9200000059-0</v>
      </c>
      <c r="B2482" s="57" t="s">
        <v>29</v>
      </c>
      <c r="C2482" s="50" t="s">
        <v>29</v>
      </c>
      <c r="D2482" s="50" t="s">
        <v>4489</v>
      </c>
      <c r="E2482" s="50" t="s">
        <v>2814</v>
      </c>
      <c r="F2482" s="50" t="s">
        <v>29</v>
      </c>
      <c r="G2482" s="50" t="s">
        <v>29</v>
      </c>
      <c r="H2482" s="50" t="s">
        <v>2904</v>
      </c>
      <c r="I2482" s="58">
        <v>45174</v>
      </c>
      <c r="J2482" s="50" t="s">
        <v>2816</v>
      </c>
      <c r="K2482" s="59">
        <v>7800</v>
      </c>
      <c r="L2482" s="50" t="s">
        <v>37</v>
      </c>
      <c r="M2482" s="51" t="s">
        <v>2747</v>
      </c>
      <c r="N2482" s="50" t="s">
        <v>29</v>
      </c>
      <c r="O2482" s="50" t="s">
        <v>32</v>
      </c>
      <c r="P2482" s="50" t="s">
        <v>32</v>
      </c>
      <c r="Q2482" s="50" t="s">
        <v>4490</v>
      </c>
      <c r="R2482" s="50" t="s">
        <v>29</v>
      </c>
      <c r="S2482" s="50" t="s">
        <v>2770</v>
      </c>
      <c r="T2482" s="50" t="s">
        <v>2415</v>
      </c>
      <c r="U2482" s="50" t="s">
        <v>30</v>
      </c>
      <c r="V2482" s="50" t="str">
        <f>VLOOKUP(A2482,Register!$D$2:$N$1317,11,0)</f>
        <v>CWIP:-VACUUM FILTER STATION</v>
      </c>
      <c r="W2482" s="50" t="s">
        <v>29</v>
      </c>
      <c r="X2482" s="50" t="s">
        <v>29</v>
      </c>
    </row>
    <row r="2483" spans="1:24" ht="14.1" customHeight="1" x14ac:dyDescent="0.25">
      <c r="A2483" s="50" t="str">
        <f t="shared" si="38"/>
        <v>9200000059-0</v>
      </c>
      <c r="B2483" s="57" t="s">
        <v>29</v>
      </c>
      <c r="C2483" s="50" t="s">
        <v>29</v>
      </c>
      <c r="D2483" s="50" t="s">
        <v>4491</v>
      </c>
      <c r="E2483" s="50" t="s">
        <v>2814</v>
      </c>
      <c r="F2483" s="50" t="s">
        <v>29</v>
      </c>
      <c r="G2483" s="50" t="s">
        <v>29</v>
      </c>
      <c r="H2483" s="50" t="s">
        <v>2904</v>
      </c>
      <c r="I2483" s="58">
        <v>45175</v>
      </c>
      <c r="J2483" s="50" t="s">
        <v>2816</v>
      </c>
      <c r="K2483" s="59">
        <v>1627.49</v>
      </c>
      <c r="L2483" s="50" t="s">
        <v>37</v>
      </c>
      <c r="M2483" s="51" t="s">
        <v>2747</v>
      </c>
      <c r="N2483" s="50" t="s">
        <v>29</v>
      </c>
      <c r="O2483" s="50" t="s">
        <v>32</v>
      </c>
      <c r="P2483" s="50" t="s">
        <v>32</v>
      </c>
      <c r="Q2483" s="50" t="s">
        <v>4492</v>
      </c>
      <c r="R2483" s="50" t="s">
        <v>29</v>
      </c>
      <c r="S2483" s="50" t="s">
        <v>2770</v>
      </c>
      <c r="T2483" s="50" t="s">
        <v>2415</v>
      </c>
      <c r="U2483" s="50" t="s">
        <v>30</v>
      </c>
      <c r="V2483" s="50" t="str">
        <f>VLOOKUP(A2483,Register!$D$2:$N$1317,11,0)</f>
        <v>CWIP:-VACUUM FILTER STATION</v>
      </c>
      <c r="W2483" s="50" t="s">
        <v>29</v>
      </c>
      <c r="X2483" s="50" t="s">
        <v>29</v>
      </c>
    </row>
    <row r="2484" spans="1:24" ht="14.1" customHeight="1" x14ac:dyDescent="0.25">
      <c r="A2484" s="50" t="str">
        <f t="shared" si="38"/>
        <v>9200000058-0</v>
      </c>
      <c r="B2484" s="57" t="s">
        <v>29</v>
      </c>
      <c r="C2484" s="50" t="s">
        <v>29</v>
      </c>
      <c r="D2484" s="50" t="s">
        <v>4493</v>
      </c>
      <c r="E2484" s="50" t="s">
        <v>2814</v>
      </c>
      <c r="F2484" s="50" t="s">
        <v>29</v>
      </c>
      <c r="G2484" s="50" t="s">
        <v>29</v>
      </c>
      <c r="H2484" s="50" t="s">
        <v>2904</v>
      </c>
      <c r="I2484" s="58">
        <v>45176</v>
      </c>
      <c r="J2484" s="50" t="s">
        <v>2816</v>
      </c>
      <c r="K2484" s="59">
        <v>92.99</v>
      </c>
      <c r="L2484" s="50" t="s">
        <v>37</v>
      </c>
      <c r="M2484" s="51" t="s">
        <v>2747</v>
      </c>
      <c r="N2484" s="50" t="s">
        <v>29</v>
      </c>
      <c r="O2484" s="50" t="s">
        <v>32</v>
      </c>
      <c r="P2484" s="50" t="s">
        <v>32</v>
      </c>
      <c r="Q2484" s="50" t="s">
        <v>4380</v>
      </c>
      <c r="R2484" s="50" t="s">
        <v>29</v>
      </c>
      <c r="S2484" s="50" t="s">
        <v>2770</v>
      </c>
      <c r="T2484" s="50" t="s">
        <v>2412</v>
      </c>
      <c r="U2484" s="50" t="s">
        <v>30</v>
      </c>
      <c r="V2484" s="50" t="str">
        <f>VLOOKUP(A2484,Register!$D$2:$N$1317,11,0)</f>
        <v>CWIP-MILK OF LIME</v>
      </c>
      <c r="W2484" s="50" t="s">
        <v>29</v>
      </c>
      <c r="X2484" s="50" t="s">
        <v>29</v>
      </c>
    </row>
    <row r="2485" spans="1:24" ht="14.1" customHeight="1" x14ac:dyDescent="0.25">
      <c r="A2485" s="50" t="str">
        <f t="shared" si="38"/>
        <v>9200000058-0</v>
      </c>
      <c r="B2485" s="57" t="s">
        <v>29</v>
      </c>
      <c r="C2485" s="50" t="s">
        <v>29</v>
      </c>
      <c r="D2485" s="50" t="s">
        <v>4493</v>
      </c>
      <c r="E2485" s="50" t="s">
        <v>2814</v>
      </c>
      <c r="F2485" s="50" t="s">
        <v>29</v>
      </c>
      <c r="G2485" s="50" t="s">
        <v>29</v>
      </c>
      <c r="H2485" s="50" t="s">
        <v>2904</v>
      </c>
      <c r="I2485" s="58">
        <v>45176</v>
      </c>
      <c r="J2485" s="50" t="s">
        <v>2816</v>
      </c>
      <c r="K2485" s="59">
        <v>2139.09</v>
      </c>
      <c r="L2485" s="50" t="s">
        <v>37</v>
      </c>
      <c r="M2485" s="51" t="s">
        <v>2747</v>
      </c>
      <c r="N2485" s="50" t="s">
        <v>29</v>
      </c>
      <c r="O2485" s="50" t="s">
        <v>32</v>
      </c>
      <c r="P2485" s="50" t="s">
        <v>32</v>
      </c>
      <c r="Q2485" s="50" t="s">
        <v>4380</v>
      </c>
      <c r="R2485" s="50" t="s">
        <v>29</v>
      </c>
      <c r="S2485" s="50" t="s">
        <v>2770</v>
      </c>
      <c r="T2485" s="50" t="s">
        <v>2412</v>
      </c>
      <c r="U2485" s="50" t="s">
        <v>30</v>
      </c>
      <c r="V2485" s="50" t="str">
        <f>VLOOKUP(A2485,Register!$D$2:$N$1317,11,0)</f>
        <v>CWIP-MILK OF LIME</v>
      </c>
      <c r="W2485" s="50" t="s">
        <v>29</v>
      </c>
      <c r="X2485" s="50" t="s">
        <v>29</v>
      </c>
    </row>
    <row r="2486" spans="1:24" ht="14.1" customHeight="1" x14ac:dyDescent="0.25">
      <c r="A2486" s="50" t="str">
        <f t="shared" si="38"/>
        <v>9200000059-0</v>
      </c>
      <c r="B2486" s="57" t="s">
        <v>29</v>
      </c>
      <c r="C2486" s="50" t="s">
        <v>29</v>
      </c>
      <c r="D2486" s="50" t="s">
        <v>4494</v>
      </c>
      <c r="E2486" s="50" t="s">
        <v>2814</v>
      </c>
      <c r="F2486" s="50" t="s">
        <v>29</v>
      </c>
      <c r="G2486" s="50" t="s">
        <v>29</v>
      </c>
      <c r="H2486" s="50" t="s">
        <v>2904</v>
      </c>
      <c r="I2486" s="58">
        <v>45176</v>
      </c>
      <c r="J2486" s="50" t="s">
        <v>2816</v>
      </c>
      <c r="K2486" s="59">
        <v>2139.09</v>
      </c>
      <c r="L2486" s="50" t="s">
        <v>37</v>
      </c>
      <c r="M2486" s="51" t="s">
        <v>2747</v>
      </c>
      <c r="N2486" s="50" t="s">
        <v>29</v>
      </c>
      <c r="O2486" s="50" t="s">
        <v>32</v>
      </c>
      <c r="P2486" s="50" t="s">
        <v>32</v>
      </c>
      <c r="Q2486" s="50" t="s">
        <v>4347</v>
      </c>
      <c r="R2486" s="50" t="s">
        <v>29</v>
      </c>
      <c r="S2486" s="50" t="s">
        <v>2770</v>
      </c>
      <c r="T2486" s="50" t="s">
        <v>2415</v>
      </c>
      <c r="U2486" s="50" t="s">
        <v>30</v>
      </c>
      <c r="V2486" s="50" t="str">
        <f>VLOOKUP(A2486,Register!$D$2:$N$1317,11,0)</f>
        <v>CWIP:-VACUUM FILTER STATION</v>
      </c>
      <c r="W2486" s="50" t="s">
        <v>29</v>
      </c>
      <c r="X2486" s="50" t="s">
        <v>29</v>
      </c>
    </row>
    <row r="2487" spans="1:24" ht="14.1" customHeight="1" x14ac:dyDescent="0.25">
      <c r="A2487" s="50" t="str">
        <f t="shared" si="38"/>
        <v>9200000059-0</v>
      </c>
      <c r="B2487" s="57" t="s">
        <v>29</v>
      </c>
      <c r="C2487" s="50" t="s">
        <v>29</v>
      </c>
      <c r="D2487" s="50" t="s">
        <v>4494</v>
      </c>
      <c r="E2487" s="50" t="s">
        <v>2814</v>
      </c>
      <c r="F2487" s="50" t="s">
        <v>29</v>
      </c>
      <c r="G2487" s="50" t="s">
        <v>29</v>
      </c>
      <c r="H2487" s="50" t="s">
        <v>2904</v>
      </c>
      <c r="I2487" s="58">
        <v>45176</v>
      </c>
      <c r="J2487" s="50" t="s">
        <v>2816</v>
      </c>
      <c r="K2487" s="59">
        <v>4080.32</v>
      </c>
      <c r="L2487" s="50" t="s">
        <v>37</v>
      </c>
      <c r="M2487" s="51" t="s">
        <v>2747</v>
      </c>
      <c r="N2487" s="50" t="s">
        <v>29</v>
      </c>
      <c r="O2487" s="50" t="s">
        <v>32</v>
      </c>
      <c r="P2487" s="50" t="s">
        <v>32</v>
      </c>
      <c r="Q2487" s="50" t="s">
        <v>4347</v>
      </c>
      <c r="R2487" s="50" t="s">
        <v>29</v>
      </c>
      <c r="S2487" s="50" t="s">
        <v>2770</v>
      </c>
      <c r="T2487" s="50" t="s">
        <v>2415</v>
      </c>
      <c r="U2487" s="50" t="s">
        <v>30</v>
      </c>
      <c r="V2487" s="50" t="str">
        <f>VLOOKUP(A2487,Register!$D$2:$N$1317,11,0)</f>
        <v>CWIP:-VACUUM FILTER STATION</v>
      </c>
      <c r="W2487" s="50" t="s">
        <v>29</v>
      </c>
      <c r="X2487" s="50" t="s">
        <v>29</v>
      </c>
    </row>
    <row r="2488" spans="1:24" ht="14.1" customHeight="1" x14ac:dyDescent="0.25">
      <c r="A2488" s="50" t="str">
        <f t="shared" si="38"/>
        <v>9200000059-0</v>
      </c>
      <c r="B2488" s="57" t="s">
        <v>29</v>
      </c>
      <c r="C2488" s="50" t="s">
        <v>29</v>
      </c>
      <c r="D2488" s="50" t="s">
        <v>4494</v>
      </c>
      <c r="E2488" s="50" t="s">
        <v>2814</v>
      </c>
      <c r="F2488" s="50" t="s">
        <v>29</v>
      </c>
      <c r="G2488" s="50" t="s">
        <v>29</v>
      </c>
      <c r="H2488" s="50" t="s">
        <v>2904</v>
      </c>
      <c r="I2488" s="58">
        <v>45176</v>
      </c>
      <c r="J2488" s="50" t="s">
        <v>2816</v>
      </c>
      <c r="K2488" s="59">
        <v>335</v>
      </c>
      <c r="L2488" s="50" t="s">
        <v>37</v>
      </c>
      <c r="M2488" s="51" t="s">
        <v>2747</v>
      </c>
      <c r="N2488" s="50" t="s">
        <v>29</v>
      </c>
      <c r="O2488" s="50" t="s">
        <v>32</v>
      </c>
      <c r="P2488" s="50" t="s">
        <v>32</v>
      </c>
      <c r="Q2488" s="50" t="s">
        <v>4347</v>
      </c>
      <c r="R2488" s="50" t="s">
        <v>29</v>
      </c>
      <c r="S2488" s="50" t="s">
        <v>2770</v>
      </c>
      <c r="T2488" s="50" t="s">
        <v>2415</v>
      </c>
      <c r="U2488" s="50" t="s">
        <v>30</v>
      </c>
      <c r="V2488" s="50" t="str">
        <f>VLOOKUP(A2488,Register!$D$2:$N$1317,11,0)</f>
        <v>CWIP:-VACUUM FILTER STATION</v>
      </c>
      <c r="W2488" s="50" t="s">
        <v>29</v>
      </c>
      <c r="X2488" s="50" t="s">
        <v>29</v>
      </c>
    </row>
    <row r="2489" spans="1:24" ht="14.1" customHeight="1" x14ac:dyDescent="0.25">
      <c r="A2489" s="50" t="str">
        <f t="shared" si="38"/>
        <v>9200000059-0</v>
      </c>
      <c r="B2489" s="57" t="s">
        <v>29</v>
      </c>
      <c r="C2489" s="50" t="s">
        <v>29</v>
      </c>
      <c r="D2489" s="50" t="s">
        <v>4494</v>
      </c>
      <c r="E2489" s="50" t="s">
        <v>2814</v>
      </c>
      <c r="F2489" s="50" t="s">
        <v>29</v>
      </c>
      <c r="G2489" s="50" t="s">
        <v>29</v>
      </c>
      <c r="H2489" s="50" t="s">
        <v>2904</v>
      </c>
      <c r="I2489" s="58">
        <v>45176</v>
      </c>
      <c r="J2489" s="50" t="s">
        <v>2816</v>
      </c>
      <c r="K2489" s="59">
        <v>494</v>
      </c>
      <c r="L2489" s="50" t="s">
        <v>37</v>
      </c>
      <c r="M2489" s="51" t="s">
        <v>2747</v>
      </c>
      <c r="N2489" s="50" t="s">
        <v>29</v>
      </c>
      <c r="O2489" s="50" t="s">
        <v>32</v>
      </c>
      <c r="P2489" s="50" t="s">
        <v>32</v>
      </c>
      <c r="Q2489" s="50" t="s">
        <v>4347</v>
      </c>
      <c r="R2489" s="50" t="s">
        <v>29</v>
      </c>
      <c r="S2489" s="50" t="s">
        <v>2770</v>
      </c>
      <c r="T2489" s="50" t="s">
        <v>2415</v>
      </c>
      <c r="U2489" s="50" t="s">
        <v>30</v>
      </c>
      <c r="V2489" s="50" t="str">
        <f>VLOOKUP(A2489,Register!$D$2:$N$1317,11,0)</f>
        <v>CWIP:-VACUUM FILTER STATION</v>
      </c>
      <c r="W2489" s="50" t="s">
        <v>29</v>
      </c>
      <c r="X2489" s="50" t="s">
        <v>29</v>
      </c>
    </row>
    <row r="2490" spans="1:24" ht="14.1" customHeight="1" x14ac:dyDescent="0.25">
      <c r="A2490" s="50" t="str">
        <f t="shared" si="38"/>
        <v>9200000059-0</v>
      </c>
      <c r="B2490" s="57" t="s">
        <v>29</v>
      </c>
      <c r="C2490" s="50" t="s">
        <v>29</v>
      </c>
      <c r="D2490" s="50" t="s">
        <v>4494</v>
      </c>
      <c r="E2490" s="50" t="s">
        <v>2814</v>
      </c>
      <c r="F2490" s="50" t="s">
        <v>29</v>
      </c>
      <c r="G2490" s="50" t="s">
        <v>29</v>
      </c>
      <c r="H2490" s="50" t="s">
        <v>2904</v>
      </c>
      <c r="I2490" s="58">
        <v>45176</v>
      </c>
      <c r="J2490" s="50" t="s">
        <v>2816</v>
      </c>
      <c r="K2490" s="59">
        <v>244.92</v>
      </c>
      <c r="L2490" s="50" t="s">
        <v>37</v>
      </c>
      <c r="M2490" s="51" t="s">
        <v>2747</v>
      </c>
      <c r="N2490" s="50" t="s">
        <v>29</v>
      </c>
      <c r="O2490" s="50" t="s">
        <v>32</v>
      </c>
      <c r="P2490" s="50" t="s">
        <v>32</v>
      </c>
      <c r="Q2490" s="50" t="s">
        <v>4347</v>
      </c>
      <c r="R2490" s="50" t="s">
        <v>29</v>
      </c>
      <c r="S2490" s="50" t="s">
        <v>2770</v>
      </c>
      <c r="T2490" s="50" t="s">
        <v>2415</v>
      </c>
      <c r="U2490" s="50" t="s">
        <v>30</v>
      </c>
      <c r="V2490" s="50" t="str">
        <f>VLOOKUP(A2490,Register!$D$2:$N$1317,11,0)</f>
        <v>CWIP:-VACUUM FILTER STATION</v>
      </c>
      <c r="W2490" s="50" t="s">
        <v>29</v>
      </c>
      <c r="X2490" s="50" t="s">
        <v>29</v>
      </c>
    </row>
    <row r="2491" spans="1:24" ht="14.1" customHeight="1" x14ac:dyDescent="0.25">
      <c r="A2491" s="50" t="str">
        <f t="shared" si="38"/>
        <v>9200000059-0</v>
      </c>
      <c r="B2491" s="57" t="s">
        <v>29</v>
      </c>
      <c r="C2491" s="50" t="s">
        <v>29</v>
      </c>
      <c r="D2491" s="50" t="s">
        <v>4494</v>
      </c>
      <c r="E2491" s="50" t="s">
        <v>2814</v>
      </c>
      <c r="F2491" s="50" t="s">
        <v>29</v>
      </c>
      <c r="G2491" s="50" t="s">
        <v>29</v>
      </c>
      <c r="H2491" s="50" t="s">
        <v>2904</v>
      </c>
      <c r="I2491" s="58">
        <v>45176</v>
      </c>
      <c r="J2491" s="50" t="s">
        <v>2816</v>
      </c>
      <c r="K2491" s="59">
        <v>933.3</v>
      </c>
      <c r="L2491" s="50" t="s">
        <v>37</v>
      </c>
      <c r="M2491" s="51" t="s">
        <v>2747</v>
      </c>
      <c r="N2491" s="50" t="s">
        <v>29</v>
      </c>
      <c r="O2491" s="50" t="s">
        <v>32</v>
      </c>
      <c r="P2491" s="50" t="s">
        <v>32</v>
      </c>
      <c r="Q2491" s="50" t="s">
        <v>4347</v>
      </c>
      <c r="R2491" s="50" t="s">
        <v>29</v>
      </c>
      <c r="S2491" s="50" t="s">
        <v>2770</v>
      </c>
      <c r="T2491" s="50" t="s">
        <v>2415</v>
      </c>
      <c r="U2491" s="50" t="s">
        <v>30</v>
      </c>
      <c r="V2491" s="50" t="str">
        <f>VLOOKUP(A2491,Register!$D$2:$N$1317,11,0)</f>
        <v>CWIP:-VACUUM FILTER STATION</v>
      </c>
      <c r="W2491" s="50" t="s">
        <v>29</v>
      </c>
      <c r="X2491" s="50" t="s">
        <v>29</v>
      </c>
    </row>
    <row r="2492" spans="1:24" ht="14.1" customHeight="1" x14ac:dyDescent="0.25">
      <c r="A2492" s="50" t="str">
        <f t="shared" si="38"/>
        <v>9200000059-0</v>
      </c>
      <c r="B2492" s="57" t="s">
        <v>29</v>
      </c>
      <c r="C2492" s="50" t="s">
        <v>29</v>
      </c>
      <c r="D2492" s="50" t="s">
        <v>4494</v>
      </c>
      <c r="E2492" s="50" t="s">
        <v>2814</v>
      </c>
      <c r="F2492" s="50" t="s">
        <v>29</v>
      </c>
      <c r="G2492" s="50" t="s">
        <v>29</v>
      </c>
      <c r="H2492" s="50" t="s">
        <v>2904</v>
      </c>
      <c r="I2492" s="58">
        <v>45176</v>
      </c>
      <c r="J2492" s="50" t="s">
        <v>2816</v>
      </c>
      <c r="K2492" s="59">
        <v>440.86</v>
      </c>
      <c r="L2492" s="50" t="s">
        <v>37</v>
      </c>
      <c r="M2492" s="51" t="s">
        <v>2747</v>
      </c>
      <c r="N2492" s="50" t="s">
        <v>29</v>
      </c>
      <c r="O2492" s="50" t="s">
        <v>32</v>
      </c>
      <c r="P2492" s="50" t="s">
        <v>32</v>
      </c>
      <c r="Q2492" s="50" t="s">
        <v>4347</v>
      </c>
      <c r="R2492" s="50" t="s">
        <v>29</v>
      </c>
      <c r="S2492" s="50" t="s">
        <v>2770</v>
      </c>
      <c r="T2492" s="50" t="s">
        <v>2415</v>
      </c>
      <c r="U2492" s="50" t="s">
        <v>30</v>
      </c>
      <c r="V2492" s="50" t="str">
        <f>VLOOKUP(A2492,Register!$D$2:$N$1317,11,0)</f>
        <v>CWIP:-VACUUM FILTER STATION</v>
      </c>
      <c r="W2492" s="50" t="s">
        <v>29</v>
      </c>
      <c r="X2492" s="50" t="s">
        <v>29</v>
      </c>
    </row>
    <row r="2493" spans="1:24" ht="14.1" customHeight="1" x14ac:dyDescent="0.25">
      <c r="A2493" s="50" t="str">
        <f t="shared" si="38"/>
        <v>9200000059-0</v>
      </c>
      <c r="B2493" s="57" t="s">
        <v>29</v>
      </c>
      <c r="C2493" s="50" t="s">
        <v>29</v>
      </c>
      <c r="D2493" s="50" t="s">
        <v>4494</v>
      </c>
      <c r="E2493" s="50" t="s">
        <v>2814</v>
      </c>
      <c r="F2493" s="50" t="s">
        <v>29</v>
      </c>
      <c r="G2493" s="50" t="s">
        <v>29</v>
      </c>
      <c r="H2493" s="50" t="s">
        <v>2904</v>
      </c>
      <c r="I2493" s="58">
        <v>45176</v>
      </c>
      <c r="J2493" s="50" t="s">
        <v>2816</v>
      </c>
      <c r="K2493" s="59">
        <v>169.93</v>
      </c>
      <c r="L2493" s="50" t="s">
        <v>37</v>
      </c>
      <c r="M2493" s="51" t="s">
        <v>2747</v>
      </c>
      <c r="N2493" s="50" t="s">
        <v>29</v>
      </c>
      <c r="O2493" s="50" t="s">
        <v>32</v>
      </c>
      <c r="P2493" s="50" t="s">
        <v>32</v>
      </c>
      <c r="Q2493" s="50" t="s">
        <v>4347</v>
      </c>
      <c r="R2493" s="50" t="s">
        <v>29</v>
      </c>
      <c r="S2493" s="50" t="s">
        <v>2770</v>
      </c>
      <c r="T2493" s="50" t="s">
        <v>2415</v>
      </c>
      <c r="U2493" s="50" t="s">
        <v>30</v>
      </c>
      <c r="V2493" s="50" t="str">
        <f>VLOOKUP(A2493,Register!$D$2:$N$1317,11,0)</f>
        <v>CWIP:-VACUUM FILTER STATION</v>
      </c>
      <c r="W2493" s="50" t="s">
        <v>29</v>
      </c>
      <c r="X2493" s="50" t="s">
        <v>29</v>
      </c>
    </row>
    <row r="2494" spans="1:24" ht="14.1" customHeight="1" x14ac:dyDescent="0.25">
      <c r="A2494" s="50" t="str">
        <f t="shared" si="38"/>
        <v>9200000059-0</v>
      </c>
      <c r="B2494" s="57" t="s">
        <v>29</v>
      </c>
      <c r="C2494" s="50" t="s">
        <v>29</v>
      </c>
      <c r="D2494" s="50" t="s">
        <v>4495</v>
      </c>
      <c r="E2494" s="50" t="s">
        <v>2814</v>
      </c>
      <c r="F2494" s="50" t="s">
        <v>29</v>
      </c>
      <c r="G2494" s="50" t="s">
        <v>29</v>
      </c>
      <c r="H2494" s="50" t="s">
        <v>2904</v>
      </c>
      <c r="I2494" s="58">
        <v>45176</v>
      </c>
      <c r="J2494" s="50" t="s">
        <v>2816</v>
      </c>
      <c r="K2494" s="59">
        <v>27672.75</v>
      </c>
      <c r="L2494" s="50" t="s">
        <v>37</v>
      </c>
      <c r="M2494" s="51" t="s">
        <v>2747</v>
      </c>
      <c r="N2494" s="50" t="s">
        <v>29</v>
      </c>
      <c r="O2494" s="50" t="s">
        <v>32</v>
      </c>
      <c r="P2494" s="50" t="s">
        <v>32</v>
      </c>
      <c r="Q2494" s="50" t="s">
        <v>4485</v>
      </c>
      <c r="R2494" s="50" t="s">
        <v>29</v>
      </c>
      <c r="S2494" s="50" t="s">
        <v>2770</v>
      </c>
      <c r="T2494" s="50" t="s">
        <v>2415</v>
      </c>
      <c r="U2494" s="50" t="s">
        <v>30</v>
      </c>
      <c r="V2494" s="50" t="str">
        <f>VLOOKUP(A2494,Register!$D$2:$N$1317,11,0)</f>
        <v>CWIP:-VACUUM FILTER STATION</v>
      </c>
      <c r="W2494" s="50" t="s">
        <v>29</v>
      </c>
      <c r="X2494" s="50" t="s">
        <v>29</v>
      </c>
    </row>
    <row r="2495" spans="1:24" ht="14.1" customHeight="1" x14ac:dyDescent="0.25">
      <c r="A2495" s="50" t="str">
        <f t="shared" si="38"/>
        <v>9200000059-0</v>
      </c>
      <c r="B2495" s="57" t="s">
        <v>29</v>
      </c>
      <c r="C2495" s="50" t="s">
        <v>29</v>
      </c>
      <c r="D2495" s="50" t="s">
        <v>4495</v>
      </c>
      <c r="E2495" s="50" t="s">
        <v>2814</v>
      </c>
      <c r="F2495" s="50" t="s">
        <v>29</v>
      </c>
      <c r="G2495" s="50" t="s">
        <v>29</v>
      </c>
      <c r="H2495" s="50" t="s">
        <v>2904</v>
      </c>
      <c r="I2495" s="58">
        <v>45176</v>
      </c>
      <c r="J2495" s="50" t="s">
        <v>2816</v>
      </c>
      <c r="K2495" s="59">
        <v>304</v>
      </c>
      <c r="L2495" s="50" t="s">
        <v>37</v>
      </c>
      <c r="M2495" s="51" t="s">
        <v>2747</v>
      </c>
      <c r="N2495" s="50" t="s">
        <v>29</v>
      </c>
      <c r="O2495" s="50" t="s">
        <v>32</v>
      </c>
      <c r="P2495" s="50" t="s">
        <v>32</v>
      </c>
      <c r="Q2495" s="50" t="s">
        <v>4485</v>
      </c>
      <c r="R2495" s="50" t="s">
        <v>29</v>
      </c>
      <c r="S2495" s="50" t="s">
        <v>2770</v>
      </c>
      <c r="T2495" s="50" t="s">
        <v>2415</v>
      </c>
      <c r="U2495" s="50" t="s">
        <v>30</v>
      </c>
      <c r="V2495" s="50" t="str">
        <f>VLOOKUP(A2495,Register!$D$2:$N$1317,11,0)</f>
        <v>CWIP:-VACUUM FILTER STATION</v>
      </c>
      <c r="W2495" s="50" t="s">
        <v>29</v>
      </c>
      <c r="X2495" s="50" t="s">
        <v>29</v>
      </c>
    </row>
    <row r="2496" spans="1:24" ht="14.1" customHeight="1" x14ac:dyDescent="0.25">
      <c r="A2496" s="50" t="str">
        <f t="shared" si="38"/>
        <v>9200000059-0</v>
      </c>
      <c r="B2496" s="57" t="s">
        <v>29</v>
      </c>
      <c r="C2496" s="50" t="s">
        <v>29</v>
      </c>
      <c r="D2496" s="50" t="s">
        <v>4495</v>
      </c>
      <c r="E2496" s="50" t="s">
        <v>2814</v>
      </c>
      <c r="F2496" s="50" t="s">
        <v>29</v>
      </c>
      <c r="G2496" s="50" t="s">
        <v>29</v>
      </c>
      <c r="H2496" s="50" t="s">
        <v>2904</v>
      </c>
      <c r="I2496" s="58">
        <v>45176</v>
      </c>
      <c r="J2496" s="50" t="s">
        <v>2816</v>
      </c>
      <c r="K2496" s="59">
        <v>146.94999999999999</v>
      </c>
      <c r="L2496" s="50" t="s">
        <v>37</v>
      </c>
      <c r="M2496" s="51" t="s">
        <v>2747</v>
      </c>
      <c r="N2496" s="50" t="s">
        <v>29</v>
      </c>
      <c r="O2496" s="50" t="s">
        <v>32</v>
      </c>
      <c r="P2496" s="50" t="s">
        <v>32</v>
      </c>
      <c r="Q2496" s="50" t="s">
        <v>4485</v>
      </c>
      <c r="R2496" s="50" t="s">
        <v>29</v>
      </c>
      <c r="S2496" s="50" t="s">
        <v>2770</v>
      </c>
      <c r="T2496" s="50" t="s">
        <v>2415</v>
      </c>
      <c r="U2496" s="50" t="s">
        <v>30</v>
      </c>
      <c r="V2496" s="50" t="str">
        <f>VLOOKUP(A2496,Register!$D$2:$N$1317,11,0)</f>
        <v>CWIP:-VACUUM FILTER STATION</v>
      </c>
      <c r="W2496" s="50" t="s">
        <v>29</v>
      </c>
      <c r="X2496" s="50" t="s">
        <v>29</v>
      </c>
    </row>
    <row r="2497" spans="1:24" ht="14.1" customHeight="1" x14ac:dyDescent="0.25">
      <c r="A2497" s="50" t="str">
        <f t="shared" si="38"/>
        <v>9200000059-0</v>
      </c>
      <c r="B2497" s="57" t="s">
        <v>29</v>
      </c>
      <c r="C2497" s="50" t="s">
        <v>29</v>
      </c>
      <c r="D2497" s="50" t="s">
        <v>4496</v>
      </c>
      <c r="E2497" s="50" t="s">
        <v>2814</v>
      </c>
      <c r="F2497" s="50" t="s">
        <v>29</v>
      </c>
      <c r="G2497" s="50" t="s">
        <v>29</v>
      </c>
      <c r="H2497" s="50" t="s">
        <v>2904</v>
      </c>
      <c r="I2497" s="58">
        <v>45176</v>
      </c>
      <c r="J2497" s="50" t="s">
        <v>2816</v>
      </c>
      <c r="K2497" s="59">
        <v>125</v>
      </c>
      <c r="L2497" s="50" t="s">
        <v>37</v>
      </c>
      <c r="M2497" s="51" t="s">
        <v>2747</v>
      </c>
      <c r="N2497" s="50" t="s">
        <v>29</v>
      </c>
      <c r="O2497" s="50" t="s">
        <v>32</v>
      </c>
      <c r="P2497" s="50" t="s">
        <v>32</v>
      </c>
      <c r="Q2497" s="50" t="s">
        <v>4490</v>
      </c>
      <c r="R2497" s="50" t="s">
        <v>29</v>
      </c>
      <c r="S2497" s="50" t="s">
        <v>2770</v>
      </c>
      <c r="T2497" s="50" t="s">
        <v>2415</v>
      </c>
      <c r="U2497" s="50" t="s">
        <v>30</v>
      </c>
      <c r="V2497" s="50" t="str">
        <f>VLOOKUP(A2497,Register!$D$2:$N$1317,11,0)</f>
        <v>CWIP:-VACUUM FILTER STATION</v>
      </c>
      <c r="W2497" s="50" t="s">
        <v>29</v>
      </c>
      <c r="X2497" s="50" t="s">
        <v>29</v>
      </c>
    </row>
    <row r="2498" spans="1:24" ht="14.1" customHeight="1" x14ac:dyDescent="0.25">
      <c r="A2498" s="50" t="str">
        <f t="shared" si="38"/>
        <v>9200000059-0</v>
      </c>
      <c r="B2498" s="57" t="s">
        <v>29</v>
      </c>
      <c r="C2498" s="50" t="s">
        <v>29</v>
      </c>
      <c r="D2498" s="50" t="s">
        <v>4497</v>
      </c>
      <c r="E2498" s="50" t="s">
        <v>2814</v>
      </c>
      <c r="F2498" s="50" t="s">
        <v>29</v>
      </c>
      <c r="G2498" s="50" t="s">
        <v>29</v>
      </c>
      <c r="H2498" s="50" t="s">
        <v>2904</v>
      </c>
      <c r="I2498" s="58">
        <v>45176</v>
      </c>
      <c r="J2498" s="50" t="s">
        <v>2816</v>
      </c>
      <c r="K2498" s="59">
        <v>6283.43</v>
      </c>
      <c r="L2498" s="50" t="s">
        <v>37</v>
      </c>
      <c r="M2498" s="51" t="s">
        <v>2747</v>
      </c>
      <c r="N2498" s="50" t="s">
        <v>29</v>
      </c>
      <c r="O2498" s="50" t="s">
        <v>32</v>
      </c>
      <c r="P2498" s="50" t="s">
        <v>32</v>
      </c>
      <c r="Q2498" s="50" t="s">
        <v>4490</v>
      </c>
      <c r="R2498" s="50" t="s">
        <v>29</v>
      </c>
      <c r="S2498" s="50" t="s">
        <v>2770</v>
      </c>
      <c r="T2498" s="50" t="s">
        <v>2415</v>
      </c>
      <c r="U2498" s="50" t="s">
        <v>30</v>
      </c>
      <c r="V2498" s="50" t="str">
        <f>VLOOKUP(A2498,Register!$D$2:$N$1317,11,0)</f>
        <v>CWIP:-VACUUM FILTER STATION</v>
      </c>
      <c r="W2498" s="50" t="s">
        <v>29</v>
      </c>
      <c r="X2498" s="50" t="s">
        <v>29</v>
      </c>
    </row>
    <row r="2499" spans="1:24" ht="14.1" customHeight="1" x14ac:dyDescent="0.25">
      <c r="A2499" s="50" t="str">
        <f t="shared" ref="A2499:A2562" si="39">CONCATENATE(T2499,"-",U2499)</f>
        <v>9200000059-0</v>
      </c>
      <c r="B2499" s="57" t="s">
        <v>29</v>
      </c>
      <c r="C2499" s="50" t="s">
        <v>29</v>
      </c>
      <c r="D2499" s="50" t="s">
        <v>4497</v>
      </c>
      <c r="E2499" s="50" t="s">
        <v>2814</v>
      </c>
      <c r="F2499" s="50" t="s">
        <v>29</v>
      </c>
      <c r="G2499" s="50" t="s">
        <v>29</v>
      </c>
      <c r="H2499" s="50" t="s">
        <v>2904</v>
      </c>
      <c r="I2499" s="58">
        <v>45176</v>
      </c>
      <c r="J2499" s="50" t="s">
        <v>2816</v>
      </c>
      <c r="K2499" s="59">
        <v>1100</v>
      </c>
      <c r="L2499" s="50" t="s">
        <v>37</v>
      </c>
      <c r="M2499" s="51" t="s">
        <v>2747</v>
      </c>
      <c r="N2499" s="50" t="s">
        <v>29</v>
      </c>
      <c r="O2499" s="50" t="s">
        <v>32</v>
      </c>
      <c r="P2499" s="50" t="s">
        <v>32</v>
      </c>
      <c r="Q2499" s="50" t="s">
        <v>4490</v>
      </c>
      <c r="R2499" s="50" t="s">
        <v>29</v>
      </c>
      <c r="S2499" s="50" t="s">
        <v>2770</v>
      </c>
      <c r="T2499" s="50" t="s">
        <v>2415</v>
      </c>
      <c r="U2499" s="50" t="s">
        <v>30</v>
      </c>
      <c r="V2499" s="50" t="str">
        <f>VLOOKUP(A2499,Register!$D$2:$N$1317,11,0)</f>
        <v>CWIP:-VACUUM FILTER STATION</v>
      </c>
      <c r="W2499" s="50" t="s">
        <v>29</v>
      </c>
      <c r="X2499" s="50" t="s">
        <v>29</v>
      </c>
    </row>
    <row r="2500" spans="1:24" ht="14.1" customHeight="1" x14ac:dyDescent="0.25">
      <c r="A2500" s="50" t="str">
        <f t="shared" si="39"/>
        <v>9200000059-0</v>
      </c>
      <c r="B2500" s="57" t="s">
        <v>29</v>
      </c>
      <c r="C2500" s="50" t="s">
        <v>29</v>
      </c>
      <c r="D2500" s="50" t="s">
        <v>4498</v>
      </c>
      <c r="E2500" s="50" t="s">
        <v>2814</v>
      </c>
      <c r="F2500" s="50" t="s">
        <v>29</v>
      </c>
      <c r="G2500" s="50" t="s">
        <v>29</v>
      </c>
      <c r="H2500" s="50" t="s">
        <v>2904</v>
      </c>
      <c r="I2500" s="58">
        <v>45176</v>
      </c>
      <c r="J2500" s="50" t="s">
        <v>2816</v>
      </c>
      <c r="K2500" s="59">
        <v>5800</v>
      </c>
      <c r="L2500" s="50" t="s">
        <v>37</v>
      </c>
      <c r="M2500" s="51" t="s">
        <v>2747</v>
      </c>
      <c r="N2500" s="50" t="s">
        <v>29</v>
      </c>
      <c r="O2500" s="50" t="s">
        <v>32</v>
      </c>
      <c r="P2500" s="50" t="s">
        <v>32</v>
      </c>
      <c r="Q2500" s="50" t="s">
        <v>4490</v>
      </c>
      <c r="R2500" s="50" t="s">
        <v>29</v>
      </c>
      <c r="S2500" s="50" t="s">
        <v>2770</v>
      </c>
      <c r="T2500" s="50" t="s">
        <v>2415</v>
      </c>
      <c r="U2500" s="50" t="s">
        <v>30</v>
      </c>
      <c r="V2500" s="50" t="str">
        <f>VLOOKUP(A2500,Register!$D$2:$N$1317,11,0)</f>
        <v>CWIP:-VACUUM FILTER STATION</v>
      </c>
      <c r="W2500" s="50" t="s">
        <v>29</v>
      </c>
      <c r="X2500" s="50" t="s">
        <v>29</v>
      </c>
    </row>
    <row r="2501" spans="1:24" ht="14.1" customHeight="1" x14ac:dyDescent="0.25">
      <c r="A2501" s="50" t="str">
        <f t="shared" si="39"/>
        <v>9200000059-0</v>
      </c>
      <c r="B2501" s="57" t="s">
        <v>29</v>
      </c>
      <c r="C2501" s="50" t="s">
        <v>29</v>
      </c>
      <c r="D2501" s="50" t="s">
        <v>4498</v>
      </c>
      <c r="E2501" s="50" t="s">
        <v>2814</v>
      </c>
      <c r="F2501" s="50" t="s">
        <v>29</v>
      </c>
      <c r="G2501" s="50" t="s">
        <v>29</v>
      </c>
      <c r="H2501" s="50" t="s">
        <v>2904</v>
      </c>
      <c r="I2501" s="58">
        <v>45176</v>
      </c>
      <c r="J2501" s="50" t="s">
        <v>2816</v>
      </c>
      <c r="K2501" s="59">
        <v>760</v>
      </c>
      <c r="L2501" s="50" t="s">
        <v>37</v>
      </c>
      <c r="M2501" s="51" t="s">
        <v>2747</v>
      </c>
      <c r="N2501" s="50" t="s">
        <v>29</v>
      </c>
      <c r="O2501" s="50" t="s">
        <v>32</v>
      </c>
      <c r="P2501" s="50" t="s">
        <v>32</v>
      </c>
      <c r="Q2501" s="50" t="s">
        <v>4490</v>
      </c>
      <c r="R2501" s="50" t="s">
        <v>29</v>
      </c>
      <c r="S2501" s="50" t="s">
        <v>2770</v>
      </c>
      <c r="T2501" s="50" t="s">
        <v>2415</v>
      </c>
      <c r="U2501" s="50" t="s">
        <v>30</v>
      </c>
      <c r="V2501" s="50" t="str">
        <f>VLOOKUP(A2501,Register!$D$2:$N$1317,11,0)</f>
        <v>CWIP:-VACUUM FILTER STATION</v>
      </c>
      <c r="W2501" s="50" t="s">
        <v>29</v>
      </c>
      <c r="X2501" s="50" t="s">
        <v>29</v>
      </c>
    </row>
    <row r="2502" spans="1:24" ht="14.1" customHeight="1" x14ac:dyDescent="0.25">
      <c r="A2502" s="50" t="str">
        <f t="shared" si="39"/>
        <v>9200000059-0</v>
      </c>
      <c r="B2502" s="57" t="s">
        <v>29</v>
      </c>
      <c r="C2502" s="50" t="s">
        <v>29</v>
      </c>
      <c r="D2502" s="50" t="s">
        <v>4498</v>
      </c>
      <c r="E2502" s="50" t="s">
        <v>2814</v>
      </c>
      <c r="F2502" s="50" t="s">
        <v>29</v>
      </c>
      <c r="G2502" s="50" t="s">
        <v>29</v>
      </c>
      <c r="H2502" s="50" t="s">
        <v>2904</v>
      </c>
      <c r="I2502" s="58">
        <v>45176</v>
      </c>
      <c r="J2502" s="50" t="s">
        <v>2816</v>
      </c>
      <c r="K2502" s="59">
        <v>293.91000000000003</v>
      </c>
      <c r="L2502" s="50" t="s">
        <v>37</v>
      </c>
      <c r="M2502" s="51" t="s">
        <v>2747</v>
      </c>
      <c r="N2502" s="50" t="s">
        <v>29</v>
      </c>
      <c r="O2502" s="50" t="s">
        <v>32</v>
      </c>
      <c r="P2502" s="50" t="s">
        <v>32</v>
      </c>
      <c r="Q2502" s="50" t="s">
        <v>4490</v>
      </c>
      <c r="R2502" s="50" t="s">
        <v>29</v>
      </c>
      <c r="S2502" s="50" t="s">
        <v>2770</v>
      </c>
      <c r="T2502" s="50" t="s">
        <v>2415</v>
      </c>
      <c r="U2502" s="50" t="s">
        <v>30</v>
      </c>
      <c r="V2502" s="50" t="str">
        <f>VLOOKUP(A2502,Register!$D$2:$N$1317,11,0)</f>
        <v>CWIP:-VACUUM FILTER STATION</v>
      </c>
      <c r="W2502" s="50" t="s">
        <v>29</v>
      </c>
      <c r="X2502" s="50" t="s">
        <v>29</v>
      </c>
    </row>
    <row r="2503" spans="1:24" ht="14.1" customHeight="1" x14ac:dyDescent="0.25">
      <c r="A2503" s="50" t="str">
        <f t="shared" si="39"/>
        <v>9200000059-0</v>
      </c>
      <c r="B2503" s="57" t="s">
        <v>29</v>
      </c>
      <c r="C2503" s="50" t="s">
        <v>29</v>
      </c>
      <c r="D2503" s="50" t="s">
        <v>4499</v>
      </c>
      <c r="E2503" s="50" t="s">
        <v>2814</v>
      </c>
      <c r="F2503" s="50" t="s">
        <v>29</v>
      </c>
      <c r="G2503" s="50" t="s">
        <v>29</v>
      </c>
      <c r="H2503" s="50" t="s">
        <v>2904</v>
      </c>
      <c r="I2503" s="58">
        <v>45176</v>
      </c>
      <c r="J2503" s="50" t="s">
        <v>2816</v>
      </c>
      <c r="K2503" s="59">
        <v>252.63</v>
      </c>
      <c r="L2503" s="50" t="s">
        <v>37</v>
      </c>
      <c r="M2503" s="51" t="s">
        <v>2747</v>
      </c>
      <c r="N2503" s="50" t="s">
        <v>29</v>
      </c>
      <c r="O2503" s="50" t="s">
        <v>32</v>
      </c>
      <c r="P2503" s="50" t="s">
        <v>32</v>
      </c>
      <c r="Q2503" s="50" t="s">
        <v>4347</v>
      </c>
      <c r="R2503" s="50" t="s">
        <v>29</v>
      </c>
      <c r="S2503" s="50" t="s">
        <v>2770</v>
      </c>
      <c r="T2503" s="50" t="s">
        <v>2415</v>
      </c>
      <c r="U2503" s="50" t="s">
        <v>30</v>
      </c>
      <c r="V2503" s="50" t="str">
        <f>VLOOKUP(A2503,Register!$D$2:$N$1317,11,0)</f>
        <v>CWIP:-VACUUM FILTER STATION</v>
      </c>
      <c r="W2503" s="50" t="s">
        <v>29</v>
      </c>
      <c r="X2503" s="50" t="s">
        <v>29</v>
      </c>
    </row>
    <row r="2504" spans="1:24" ht="14.1" customHeight="1" x14ac:dyDescent="0.25">
      <c r="A2504" s="50" t="str">
        <f t="shared" si="39"/>
        <v>9200000059-0</v>
      </c>
      <c r="B2504" s="57" t="s">
        <v>29</v>
      </c>
      <c r="C2504" s="50" t="s">
        <v>29</v>
      </c>
      <c r="D2504" s="50" t="s">
        <v>4499</v>
      </c>
      <c r="E2504" s="50" t="s">
        <v>2814</v>
      </c>
      <c r="F2504" s="50" t="s">
        <v>29</v>
      </c>
      <c r="G2504" s="50" t="s">
        <v>29</v>
      </c>
      <c r="H2504" s="50" t="s">
        <v>2904</v>
      </c>
      <c r="I2504" s="58">
        <v>45176</v>
      </c>
      <c r="J2504" s="50" t="s">
        <v>2816</v>
      </c>
      <c r="K2504" s="59">
        <v>132.1</v>
      </c>
      <c r="L2504" s="50" t="s">
        <v>37</v>
      </c>
      <c r="M2504" s="51" t="s">
        <v>2747</v>
      </c>
      <c r="N2504" s="50" t="s">
        <v>29</v>
      </c>
      <c r="O2504" s="50" t="s">
        <v>32</v>
      </c>
      <c r="P2504" s="50" t="s">
        <v>32</v>
      </c>
      <c r="Q2504" s="50" t="s">
        <v>4347</v>
      </c>
      <c r="R2504" s="50" t="s">
        <v>29</v>
      </c>
      <c r="S2504" s="50" t="s">
        <v>2770</v>
      </c>
      <c r="T2504" s="50" t="s">
        <v>2415</v>
      </c>
      <c r="U2504" s="50" t="s">
        <v>30</v>
      </c>
      <c r="V2504" s="50" t="str">
        <f>VLOOKUP(A2504,Register!$D$2:$N$1317,11,0)</f>
        <v>CWIP:-VACUUM FILTER STATION</v>
      </c>
      <c r="W2504" s="50" t="s">
        <v>29</v>
      </c>
      <c r="X2504" s="50" t="s">
        <v>29</v>
      </c>
    </row>
    <row r="2505" spans="1:24" ht="14.1" customHeight="1" x14ac:dyDescent="0.25">
      <c r="A2505" s="50" t="str">
        <f t="shared" si="39"/>
        <v>9200000059-0</v>
      </c>
      <c r="B2505" s="57" t="s">
        <v>29</v>
      </c>
      <c r="C2505" s="50" t="s">
        <v>29</v>
      </c>
      <c r="D2505" s="50" t="s">
        <v>4499</v>
      </c>
      <c r="E2505" s="50" t="s">
        <v>2814</v>
      </c>
      <c r="F2505" s="50" t="s">
        <v>29</v>
      </c>
      <c r="G2505" s="50" t="s">
        <v>29</v>
      </c>
      <c r="H2505" s="50" t="s">
        <v>2904</v>
      </c>
      <c r="I2505" s="58">
        <v>45176</v>
      </c>
      <c r="J2505" s="50" t="s">
        <v>2816</v>
      </c>
      <c r="K2505" s="59">
        <v>168.53</v>
      </c>
      <c r="L2505" s="50" t="s">
        <v>37</v>
      </c>
      <c r="M2505" s="51" t="s">
        <v>2747</v>
      </c>
      <c r="N2505" s="50" t="s">
        <v>29</v>
      </c>
      <c r="O2505" s="50" t="s">
        <v>32</v>
      </c>
      <c r="P2505" s="50" t="s">
        <v>32</v>
      </c>
      <c r="Q2505" s="50" t="s">
        <v>4347</v>
      </c>
      <c r="R2505" s="50" t="s">
        <v>29</v>
      </c>
      <c r="S2505" s="50" t="s">
        <v>2770</v>
      </c>
      <c r="T2505" s="50" t="s">
        <v>2415</v>
      </c>
      <c r="U2505" s="50" t="s">
        <v>30</v>
      </c>
      <c r="V2505" s="50" t="str">
        <f>VLOOKUP(A2505,Register!$D$2:$N$1317,11,0)</f>
        <v>CWIP:-VACUUM FILTER STATION</v>
      </c>
      <c r="W2505" s="50" t="s">
        <v>29</v>
      </c>
      <c r="X2505" s="50" t="s">
        <v>29</v>
      </c>
    </row>
    <row r="2506" spans="1:24" ht="14.1" customHeight="1" x14ac:dyDescent="0.25">
      <c r="A2506" s="50" t="str">
        <f t="shared" si="39"/>
        <v>9200000059-0</v>
      </c>
      <c r="B2506" s="57" t="s">
        <v>29</v>
      </c>
      <c r="C2506" s="50" t="s">
        <v>29</v>
      </c>
      <c r="D2506" s="50" t="s">
        <v>4500</v>
      </c>
      <c r="E2506" s="50" t="s">
        <v>2814</v>
      </c>
      <c r="F2506" s="50" t="s">
        <v>29</v>
      </c>
      <c r="G2506" s="50" t="s">
        <v>29</v>
      </c>
      <c r="H2506" s="50" t="s">
        <v>2904</v>
      </c>
      <c r="I2506" s="58">
        <v>45177</v>
      </c>
      <c r="J2506" s="50" t="s">
        <v>2816</v>
      </c>
      <c r="K2506" s="59">
        <v>15900</v>
      </c>
      <c r="L2506" s="50" t="s">
        <v>37</v>
      </c>
      <c r="M2506" s="51" t="s">
        <v>2747</v>
      </c>
      <c r="N2506" s="50" t="s">
        <v>29</v>
      </c>
      <c r="O2506" s="50" t="s">
        <v>32</v>
      </c>
      <c r="P2506" s="50" t="s">
        <v>32</v>
      </c>
      <c r="Q2506" s="50" t="s">
        <v>4335</v>
      </c>
      <c r="R2506" s="50" t="s">
        <v>29</v>
      </c>
      <c r="S2506" s="50" t="s">
        <v>2770</v>
      </c>
      <c r="T2506" s="50" t="s">
        <v>2415</v>
      </c>
      <c r="U2506" s="50" t="s">
        <v>30</v>
      </c>
      <c r="V2506" s="50" t="str">
        <f>VLOOKUP(A2506,Register!$D$2:$N$1317,11,0)</f>
        <v>CWIP:-VACUUM FILTER STATION</v>
      </c>
      <c r="W2506" s="50" t="s">
        <v>29</v>
      </c>
      <c r="X2506" s="50" t="s">
        <v>29</v>
      </c>
    </row>
    <row r="2507" spans="1:24" ht="14.1" customHeight="1" x14ac:dyDescent="0.25">
      <c r="A2507" s="50" t="str">
        <f t="shared" si="39"/>
        <v>9200000059-0</v>
      </c>
      <c r="B2507" s="57" t="s">
        <v>29</v>
      </c>
      <c r="C2507" s="50" t="s">
        <v>29</v>
      </c>
      <c r="D2507" s="50" t="s">
        <v>4500</v>
      </c>
      <c r="E2507" s="50" t="s">
        <v>2814</v>
      </c>
      <c r="F2507" s="50" t="s">
        <v>29</v>
      </c>
      <c r="G2507" s="50" t="s">
        <v>29</v>
      </c>
      <c r="H2507" s="50" t="s">
        <v>2904</v>
      </c>
      <c r="I2507" s="58">
        <v>45177</v>
      </c>
      <c r="J2507" s="50" t="s">
        <v>2816</v>
      </c>
      <c r="K2507" s="59">
        <v>12600</v>
      </c>
      <c r="L2507" s="50" t="s">
        <v>37</v>
      </c>
      <c r="M2507" s="51" t="s">
        <v>2747</v>
      </c>
      <c r="N2507" s="50" t="s">
        <v>29</v>
      </c>
      <c r="O2507" s="50" t="s">
        <v>32</v>
      </c>
      <c r="P2507" s="50" t="s">
        <v>32</v>
      </c>
      <c r="Q2507" s="50" t="s">
        <v>4335</v>
      </c>
      <c r="R2507" s="50" t="s">
        <v>29</v>
      </c>
      <c r="S2507" s="50" t="s">
        <v>2770</v>
      </c>
      <c r="T2507" s="50" t="s">
        <v>2415</v>
      </c>
      <c r="U2507" s="50" t="s">
        <v>30</v>
      </c>
      <c r="V2507" s="50" t="str">
        <f>VLOOKUP(A2507,Register!$D$2:$N$1317,11,0)</f>
        <v>CWIP:-VACUUM FILTER STATION</v>
      </c>
      <c r="W2507" s="50" t="s">
        <v>29</v>
      </c>
      <c r="X2507" s="50" t="s">
        <v>29</v>
      </c>
    </row>
    <row r="2508" spans="1:24" ht="14.1" customHeight="1" x14ac:dyDescent="0.25">
      <c r="A2508" s="50" t="str">
        <f t="shared" si="39"/>
        <v>9200000059-0</v>
      </c>
      <c r="B2508" s="57" t="s">
        <v>29</v>
      </c>
      <c r="C2508" s="50" t="s">
        <v>29</v>
      </c>
      <c r="D2508" s="50" t="s">
        <v>4500</v>
      </c>
      <c r="E2508" s="50" t="s">
        <v>2814</v>
      </c>
      <c r="F2508" s="50" t="s">
        <v>29</v>
      </c>
      <c r="G2508" s="50" t="s">
        <v>29</v>
      </c>
      <c r="H2508" s="50" t="s">
        <v>2904</v>
      </c>
      <c r="I2508" s="58">
        <v>45177</v>
      </c>
      <c r="J2508" s="50" t="s">
        <v>2816</v>
      </c>
      <c r="K2508" s="59">
        <v>5389.33</v>
      </c>
      <c r="L2508" s="50" t="s">
        <v>37</v>
      </c>
      <c r="M2508" s="51" t="s">
        <v>2747</v>
      </c>
      <c r="N2508" s="50" t="s">
        <v>29</v>
      </c>
      <c r="O2508" s="50" t="s">
        <v>32</v>
      </c>
      <c r="P2508" s="50" t="s">
        <v>32</v>
      </c>
      <c r="Q2508" s="50" t="s">
        <v>4335</v>
      </c>
      <c r="R2508" s="50" t="s">
        <v>29</v>
      </c>
      <c r="S2508" s="50" t="s">
        <v>2770</v>
      </c>
      <c r="T2508" s="50" t="s">
        <v>2415</v>
      </c>
      <c r="U2508" s="50" t="s">
        <v>30</v>
      </c>
      <c r="V2508" s="50" t="str">
        <f>VLOOKUP(A2508,Register!$D$2:$N$1317,11,0)</f>
        <v>CWIP:-VACUUM FILTER STATION</v>
      </c>
      <c r="W2508" s="50" t="s">
        <v>29</v>
      </c>
      <c r="X2508" s="50" t="s">
        <v>29</v>
      </c>
    </row>
    <row r="2509" spans="1:24" ht="14.1" customHeight="1" x14ac:dyDescent="0.25">
      <c r="A2509" s="50" t="str">
        <f t="shared" si="39"/>
        <v>9200000059-0</v>
      </c>
      <c r="B2509" s="57" t="s">
        <v>29</v>
      </c>
      <c r="C2509" s="50" t="s">
        <v>29</v>
      </c>
      <c r="D2509" s="50" t="s">
        <v>4500</v>
      </c>
      <c r="E2509" s="50" t="s">
        <v>2814</v>
      </c>
      <c r="F2509" s="50" t="s">
        <v>29</v>
      </c>
      <c r="G2509" s="50" t="s">
        <v>29</v>
      </c>
      <c r="H2509" s="50" t="s">
        <v>2904</v>
      </c>
      <c r="I2509" s="58">
        <v>45177</v>
      </c>
      <c r="J2509" s="50" t="s">
        <v>2816</v>
      </c>
      <c r="K2509" s="59">
        <v>25.95</v>
      </c>
      <c r="L2509" s="50" t="s">
        <v>37</v>
      </c>
      <c r="M2509" s="51" t="s">
        <v>2747</v>
      </c>
      <c r="N2509" s="50" t="s">
        <v>29</v>
      </c>
      <c r="O2509" s="50" t="s">
        <v>32</v>
      </c>
      <c r="P2509" s="50" t="s">
        <v>32</v>
      </c>
      <c r="Q2509" s="50" t="s">
        <v>4335</v>
      </c>
      <c r="R2509" s="50" t="s">
        <v>29</v>
      </c>
      <c r="S2509" s="50" t="s">
        <v>2770</v>
      </c>
      <c r="T2509" s="50" t="s">
        <v>2415</v>
      </c>
      <c r="U2509" s="50" t="s">
        <v>30</v>
      </c>
      <c r="V2509" s="50" t="str">
        <f>VLOOKUP(A2509,Register!$D$2:$N$1317,11,0)</f>
        <v>CWIP:-VACUUM FILTER STATION</v>
      </c>
      <c r="W2509" s="50" t="s">
        <v>29</v>
      </c>
      <c r="X2509" s="50" t="s">
        <v>29</v>
      </c>
    </row>
    <row r="2510" spans="1:24" ht="14.1" customHeight="1" x14ac:dyDescent="0.25">
      <c r="A2510" s="50" t="str">
        <f t="shared" si="39"/>
        <v>9200000058-0</v>
      </c>
      <c r="B2510" s="57" t="s">
        <v>29</v>
      </c>
      <c r="C2510" s="50" t="s">
        <v>29</v>
      </c>
      <c r="D2510" s="50" t="s">
        <v>4501</v>
      </c>
      <c r="E2510" s="50" t="s">
        <v>2814</v>
      </c>
      <c r="F2510" s="50" t="s">
        <v>29</v>
      </c>
      <c r="G2510" s="50" t="s">
        <v>29</v>
      </c>
      <c r="H2510" s="50" t="s">
        <v>2904</v>
      </c>
      <c r="I2510" s="58">
        <v>45177</v>
      </c>
      <c r="J2510" s="50" t="s">
        <v>2816</v>
      </c>
      <c r="K2510" s="59">
        <v>60</v>
      </c>
      <c r="L2510" s="50" t="s">
        <v>37</v>
      </c>
      <c r="M2510" s="51" t="s">
        <v>2747</v>
      </c>
      <c r="N2510" s="50" t="s">
        <v>29</v>
      </c>
      <c r="O2510" s="50" t="s">
        <v>32</v>
      </c>
      <c r="P2510" s="50" t="s">
        <v>32</v>
      </c>
      <c r="Q2510" s="50" t="s">
        <v>4502</v>
      </c>
      <c r="R2510" s="50" t="s">
        <v>29</v>
      </c>
      <c r="S2510" s="50" t="s">
        <v>2770</v>
      </c>
      <c r="T2510" s="50" t="s">
        <v>2412</v>
      </c>
      <c r="U2510" s="50" t="s">
        <v>30</v>
      </c>
      <c r="V2510" s="50" t="str">
        <f>VLOOKUP(A2510,Register!$D$2:$N$1317,11,0)</f>
        <v>CWIP-MILK OF LIME</v>
      </c>
      <c r="W2510" s="50" t="s">
        <v>29</v>
      </c>
      <c r="X2510" s="50" t="s">
        <v>29</v>
      </c>
    </row>
    <row r="2511" spans="1:24" ht="14.1" customHeight="1" x14ac:dyDescent="0.25">
      <c r="A2511" s="50" t="str">
        <f t="shared" si="39"/>
        <v>9200000059-0</v>
      </c>
      <c r="B2511" s="57" t="s">
        <v>29</v>
      </c>
      <c r="C2511" s="50" t="s">
        <v>29</v>
      </c>
      <c r="D2511" s="50" t="s">
        <v>4503</v>
      </c>
      <c r="E2511" s="50" t="s">
        <v>2814</v>
      </c>
      <c r="F2511" s="50" t="s">
        <v>29</v>
      </c>
      <c r="G2511" s="50" t="s">
        <v>29</v>
      </c>
      <c r="H2511" s="50" t="s">
        <v>2904</v>
      </c>
      <c r="I2511" s="58">
        <v>45177</v>
      </c>
      <c r="J2511" s="50" t="s">
        <v>2816</v>
      </c>
      <c r="K2511" s="59">
        <v>2320</v>
      </c>
      <c r="L2511" s="50" t="s">
        <v>37</v>
      </c>
      <c r="M2511" s="51" t="s">
        <v>2747</v>
      </c>
      <c r="N2511" s="50" t="s">
        <v>29</v>
      </c>
      <c r="O2511" s="50" t="s">
        <v>32</v>
      </c>
      <c r="P2511" s="50" t="s">
        <v>32</v>
      </c>
      <c r="Q2511" s="50" t="s">
        <v>4464</v>
      </c>
      <c r="R2511" s="50" t="s">
        <v>29</v>
      </c>
      <c r="S2511" s="50" t="s">
        <v>2770</v>
      </c>
      <c r="T2511" s="50" t="s">
        <v>2415</v>
      </c>
      <c r="U2511" s="50" t="s">
        <v>30</v>
      </c>
      <c r="V2511" s="50" t="str">
        <f>VLOOKUP(A2511,Register!$D$2:$N$1317,11,0)</f>
        <v>CWIP:-VACUUM FILTER STATION</v>
      </c>
      <c r="W2511" s="50" t="s">
        <v>29</v>
      </c>
      <c r="X2511" s="50" t="s">
        <v>29</v>
      </c>
    </row>
    <row r="2512" spans="1:24" ht="14.1" customHeight="1" x14ac:dyDescent="0.25">
      <c r="A2512" s="50" t="str">
        <f t="shared" si="39"/>
        <v>9200000059-0</v>
      </c>
      <c r="B2512" s="57" t="s">
        <v>29</v>
      </c>
      <c r="C2512" s="50" t="s">
        <v>29</v>
      </c>
      <c r="D2512" s="50" t="s">
        <v>4504</v>
      </c>
      <c r="E2512" s="50" t="s">
        <v>2814</v>
      </c>
      <c r="F2512" s="50" t="s">
        <v>29</v>
      </c>
      <c r="G2512" s="50" t="s">
        <v>29</v>
      </c>
      <c r="H2512" s="50" t="s">
        <v>2904</v>
      </c>
      <c r="I2512" s="58">
        <v>45177</v>
      </c>
      <c r="J2512" s="50" t="s">
        <v>2816</v>
      </c>
      <c r="K2512" s="59">
        <v>1340</v>
      </c>
      <c r="L2512" s="50" t="s">
        <v>37</v>
      </c>
      <c r="M2512" s="51" t="s">
        <v>2747</v>
      </c>
      <c r="N2512" s="50" t="s">
        <v>29</v>
      </c>
      <c r="O2512" s="50" t="s">
        <v>32</v>
      </c>
      <c r="P2512" s="50" t="s">
        <v>32</v>
      </c>
      <c r="Q2512" s="50" t="s">
        <v>4464</v>
      </c>
      <c r="R2512" s="50" t="s">
        <v>29</v>
      </c>
      <c r="S2512" s="50" t="s">
        <v>2770</v>
      </c>
      <c r="T2512" s="50" t="s">
        <v>2415</v>
      </c>
      <c r="U2512" s="50" t="s">
        <v>30</v>
      </c>
      <c r="V2512" s="50" t="str">
        <f>VLOOKUP(A2512,Register!$D$2:$N$1317,11,0)</f>
        <v>CWIP:-VACUUM FILTER STATION</v>
      </c>
      <c r="W2512" s="50" t="s">
        <v>29</v>
      </c>
      <c r="X2512" s="50" t="s">
        <v>29</v>
      </c>
    </row>
    <row r="2513" spans="1:24" ht="14.1" customHeight="1" x14ac:dyDescent="0.25">
      <c r="A2513" s="50" t="str">
        <f t="shared" si="39"/>
        <v>9200000059-0</v>
      </c>
      <c r="B2513" s="57" t="s">
        <v>29</v>
      </c>
      <c r="C2513" s="50" t="s">
        <v>29</v>
      </c>
      <c r="D2513" s="50" t="s">
        <v>4505</v>
      </c>
      <c r="E2513" s="50" t="s">
        <v>2814</v>
      </c>
      <c r="F2513" s="50" t="s">
        <v>29</v>
      </c>
      <c r="G2513" s="50" t="s">
        <v>29</v>
      </c>
      <c r="H2513" s="50" t="s">
        <v>2904</v>
      </c>
      <c r="I2513" s="58">
        <v>45178</v>
      </c>
      <c r="J2513" s="50" t="s">
        <v>2816</v>
      </c>
      <c r="K2513" s="59">
        <v>36.659999999999997</v>
      </c>
      <c r="L2513" s="50" t="s">
        <v>37</v>
      </c>
      <c r="M2513" s="51" t="s">
        <v>2747</v>
      </c>
      <c r="N2513" s="50" t="s">
        <v>29</v>
      </c>
      <c r="O2513" s="50" t="s">
        <v>32</v>
      </c>
      <c r="P2513" s="50" t="s">
        <v>32</v>
      </c>
      <c r="Q2513" s="50" t="s">
        <v>4464</v>
      </c>
      <c r="R2513" s="50" t="s">
        <v>29</v>
      </c>
      <c r="S2513" s="50" t="s">
        <v>2770</v>
      </c>
      <c r="T2513" s="50" t="s">
        <v>2415</v>
      </c>
      <c r="U2513" s="50" t="s">
        <v>30</v>
      </c>
      <c r="V2513" s="50" t="str">
        <f>VLOOKUP(A2513,Register!$D$2:$N$1317,11,0)</f>
        <v>CWIP:-VACUUM FILTER STATION</v>
      </c>
      <c r="W2513" s="50" t="s">
        <v>29</v>
      </c>
      <c r="X2513" s="50" t="s">
        <v>29</v>
      </c>
    </row>
    <row r="2514" spans="1:24" ht="14.1" customHeight="1" x14ac:dyDescent="0.25">
      <c r="A2514" s="50" t="str">
        <f t="shared" si="39"/>
        <v>9200000059-0</v>
      </c>
      <c r="B2514" s="57" t="s">
        <v>29</v>
      </c>
      <c r="C2514" s="50" t="s">
        <v>29</v>
      </c>
      <c r="D2514" s="50" t="s">
        <v>4505</v>
      </c>
      <c r="E2514" s="50" t="s">
        <v>2814</v>
      </c>
      <c r="F2514" s="50" t="s">
        <v>29</v>
      </c>
      <c r="G2514" s="50" t="s">
        <v>29</v>
      </c>
      <c r="H2514" s="50" t="s">
        <v>2904</v>
      </c>
      <c r="I2514" s="58">
        <v>45178</v>
      </c>
      <c r="J2514" s="50" t="s">
        <v>2816</v>
      </c>
      <c r="K2514" s="59">
        <v>34.76</v>
      </c>
      <c r="L2514" s="50" t="s">
        <v>37</v>
      </c>
      <c r="M2514" s="51" t="s">
        <v>2747</v>
      </c>
      <c r="N2514" s="50" t="s">
        <v>29</v>
      </c>
      <c r="O2514" s="50" t="s">
        <v>32</v>
      </c>
      <c r="P2514" s="50" t="s">
        <v>32</v>
      </c>
      <c r="Q2514" s="50" t="s">
        <v>4464</v>
      </c>
      <c r="R2514" s="50" t="s">
        <v>29</v>
      </c>
      <c r="S2514" s="50" t="s">
        <v>2770</v>
      </c>
      <c r="T2514" s="50" t="s">
        <v>2415</v>
      </c>
      <c r="U2514" s="50" t="s">
        <v>30</v>
      </c>
      <c r="V2514" s="50" t="str">
        <f>VLOOKUP(A2514,Register!$D$2:$N$1317,11,0)</f>
        <v>CWIP:-VACUUM FILTER STATION</v>
      </c>
      <c r="W2514" s="50" t="s">
        <v>29</v>
      </c>
      <c r="X2514" s="50" t="s">
        <v>29</v>
      </c>
    </row>
    <row r="2515" spans="1:24" ht="14.1" customHeight="1" x14ac:dyDescent="0.25">
      <c r="A2515" s="50" t="str">
        <f t="shared" si="39"/>
        <v>9200000059-0</v>
      </c>
      <c r="B2515" s="57" t="s">
        <v>29</v>
      </c>
      <c r="C2515" s="50" t="s">
        <v>29</v>
      </c>
      <c r="D2515" s="50" t="s">
        <v>4505</v>
      </c>
      <c r="E2515" s="50" t="s">
        <v>2814</v>
      </c>
      <c r="F2515" s="50" t="s">
        <v>29</v>
      </c>
      <c r="G2515" s="50" t="s">
        <v>29</v>
      </c>
      <c r="H2515" s="50" t="s">
        <v>2904</v>
      </c>
      <c r="I2515" s="58">
        <v>45178</v>
      </c>
      <c r="J2515" s="50" t="s">
        <v>2816</v>
      </c>
      <c r="K2515" s="59">
        <v>14.83</v>
      </c>
      <c r="L2515" s="50" t="s">
        <v>37</v>
      </c>
      <c r="M2515" s="51" t="s">
        <v>2747</v>
      </c>
      <c r="N2515" s="50" t="s">
        <v>29</v>
      </c>
      <c r="O2515" s="50" t="s">
        <v>32</v>
      </c>
      <c r="P2515" s="50" t="s">
        <v>32</v>
      </c>
      <c r="Q2515" s="50" t="s">
        <v>4464</v>
      </c>
      <c r="R2515" s="50" t="s">
        <v>29</v>
      </c>
      <c r="S2515" s="50" t="s">
        <v>2770</v>
      </c>
      <c r="T2515" s="50" t="s">
        <v>2415</v>
      </c>
      <c r="U2515" s="50" t="s">
        <v>30</v>
      </c>
      <c r="V2515" s="50" t="str">
        <f>VLOOKUP(A2515,Register!$D$2:$N$1317,11,0)</f>
        <v>CWIP:-VACUUM FILTER STATION</v>
      </c>
      <c r="W2515" s="50" t="s">
        <v>29</v>
      </c>
      <c r="X2515" s="50" t="s">
        <v>29</v>
      </c>
    </row>
    <row r="2516" spans="1:24" ht="14.1" customHeight="1" x14ac:dyDescent="0.25">
      <c r="A2516" s="50" t="str">
        <f t="shared" si="39"/>
        <v>9200000059-0</v>
      </c>
      <c r="B2516" s="57" t="s">
        <v>29</v>
      </c>
      <c r="C2516" s="50" t="s">
        <v>29</v>
      </c>
      <c r="D2516" s="50" t="s">
        <v>4506</v>
      </c>
      <c r="E2516" s="50" t="s">
        <v>2814</v>
      </c>
      <c r="F2516" s="50" t="s">
        <v>29</v>
      </c>
      <c r="G2516" s="50" t="s">
        <v>29</v>
      </c>
      <c r="H2516" s="50" t="s">
        <v>2904</v>
      </c>
      <c r="I2516" s="58">
        <v>45178</v>
      </c>
      <c r="J2516" s="50" t="s">
        <v>2816</v>
      </c>
      <c r="K2516" s="59">
        <v>2684.33</v>
      </c>
      <c r="L2516" s="50" t="s">
        <v>37</v>
      </c>
      <c r="M2516" s="51" t="s">
        <v>2747</v>
      </c>
      <c r="N2516" s="50" t="s">
        <v>29</v>
      </c>
      <c r="O2516" s="50" t="s">
        <v>32</v>
      </c>
      <c r="P2516" s="50" t="s">
        <v>32</v>
      </c>
      <c r="Q2516" s="50" t="s">
        <v>4464</v>
      </c>
      <c r="R2516" s="50" t="s">
        <v>29</v>
      </c>
      <c r="S2516" s="50" t="s">
        <v>2770</v>
      </c>
      <c r="T2516" s="50" t="s">
        <v>2415</v>
      </c>
      <c r="U2516" s="50" t="s">
        <v>30</v>
      </c>
      <c r="V2516" s="50" t="str">
        <f>VLOOKUP(A2516,Register!$D$2:$N$1317,11,0)</f>
        <v>CWIP:-VACUUM FILTER STATION</v>
      </c>
      <c r="W2516" s="50" t="s">
        <v>29</v>
      </c>
      <c r="X2516" s="50" t="s">
        <v>29</v>
      </c>
    </row>
    <row r="2517" spans="1:24" ht="14.1" customHeight="1" x14ac:dyDescent="0.25">
      <c r="A2517" s="50" t="str">
        <f t="shared" si="39"/>
        <v>9200000059-0</v>
      </c>
      <c r="B2517" s="57" t="s">
        <v>29</v>
      </c>
      <c r="C2517" s="50" t="s">
        <v>29</v>
      </c>
      <c r="D2517" s="50" t="s">
        <v>4507</v>
      </c>
      <c r="E2517" s="50" t="s">
        <v>2814</v>
      </c>
      <c r="F2517" s="50" t="s">
        <v>29</v>
      </c>
      <c r="G2517" s="50" t="s">
        <v>29</v>
      </c>
      <c r="H2517" s="50" t="s">
        <v>2904</v>
      </c>
      <c r="I2517" s="58">
        <v>45179</v>
      </c>
      <c r="J2517" s="50" t="s">
        <v>2816</v>
      </c>
      <c r="K2517" s="59">
        <v>534.59</v>
      </c>
      <c r="L2517" s="50" t="s">
        <v>37</v>
      </c>
      <c r="M2517" s="51" t="s">
        <v>2747</v>
      </c>
      <c r="N2517" s="50" t="s">
        <v>29</v>
      </c>
      <c r="O2517" s="50" t="s">
        <v>32</v>
      </c>
      <c r="P2517" s="50" t="s">
        <v>32</v>
      </c>
      <c r="Q2517" s="50" t="s">
        <v>4347</v>
      </c>
      <c r="R2517" s="50" t="s">
        <v>29</v>
      </c>
      <c r="S2517" s="50" t="s">
        <v>2770</v>
      </c>
      <c r="T2517" s="50" t="s">
        <v>2415</v>
      </c>
      <c r="U2517" s="50" t="s">
        <v>30</v>
      </c>
      <c r="V2517" s="50" t="str">
        <f>VLOOKUP(A2517,Register!$D$2:$N$1317,11,0)</f>
        <v>CWIP:-VACUUM FILTER STATION</v>
      </c>
      <c r="W2517" s="50" t="s">
        <v>29</v>
      </c>
      <c r="X2517" s="50" t="s">
        <v>29</v>
      </c>
    </row>
    <row r="2518" spans="1:24" ht="14.1" customHeight="1" x14ac:dyDescent="0.25">
      <c r="A2518" s="50" t="str">
        <f t="shared" si="39"/>
        <v>9200000059-0</v>
      </c>
      <c r="B2518" s="57" t="s">
        <v>29</v>
      </c>
      <c r="C2518" s="50" t="s">
        <v>29</v>
      </c>
      <c r="D2518" s="50" t="s">
        <v>4508</v>
      </c>
      <c r="E2518" s="50" t="s">
        <v>2814</v>
      </c>
      <c r="F2518" s="50" t="s">
        <v>29</v>
      </c>
      <c r="G2518" s="50" t="s">
        <v>29</v>
      </c>
      <c r="H2518" s="50" t="s">
        <v>2904</v>
      </c>
      <c r="I2518" s="58">
        <v>45179</v>
      </c>
      <c r="J2518" s="50" t="s">
        <v>2816</v>
      </c>
      <c r="K2518" s="59">
        <v>7311.89</v>
      </c>
      <c r="L2518" s="50" t="s">
        <v>37</v>
      </c>
      <c r="M2518" s="51" t="s">
        <v>2747</v>
      </c>
      <c r="N2518" s="50" t="s">
        <v>29</v>
      </c>
      <c r="O2518" s="50" t="s">
        <v>32</v>
      </c>
      <c r="P2518" s="50" t="s">
        <v>32</v>
      </c>
      <c r="Q2518" s="50" t="s">
        <v>4509</v>
      </c>
      <c r="R2518" s="50" t="s">
        <v>29</v>
      </c>
      <c r="S2518" s="50" t="s">
        <v>2770</v>
      </c>
      <c r="T2518" s="50" t="s">
        <v>2415</v>
      </c>
      <c r="U2518" s="50" t="s">
        <v>30</v>
      </c>
      <c r="V2518" s="50" t="str">
        <f>VLOOKUP(A2518,Register!$D$2:$N$1317,11,0)</f>
        <v>CWIP:-VACUUM FILTER STATION</v>
      </c>
      <c r="W2518" s="50" t="s">
        <v>29</v>
      </c>
      <c r="X2518" s="50" t="s">
        <v>29</v>
      </c>
    </row>
    <row r="2519" spans="1:24" ht="14.1" customHeight="1" x14ac:dyDescent="0.25">
      <c r="A2519" s="50" t="str">
        <f t="shared" si="39"/>
        <v>9200000059-0</v>
      </c>
      <c r="B2519" s="57" t="s">
        <v>29</v>
      </c>
      <c r="C2519" s="50" t="s">
        <v>29</v>
      </c>
      <c r="D2519" s="50" t="s">
        <v>4510</v>
      </c>
      <c r="E2519" s="50" t="s">
        <v>2814</v>
      </c>
      <c r="F2519" s="50" t="s">
        <v>29</v>
      </c>
      <c r="G2519" s="50" t="s">
        <v>29</v>
      </c>
      <c r="H2519" s="50" t="s">
        <v>2904</v>
      </c>
      <c r="I2519" s="58">
        <v>45179</v>
      </c>
      <c r="J2519" s="50" t="s">
        <v>2816</v>
      </c>
      <c r="K2519" s="59">
        <v>7591.25</v>
      </c>
      <c r="L2519" s="50" t="s">
        <v>37</v>
      </c>
      <c r="M2519" s="51" t="s">
        <v>2747</v>
      </c>
      <c r="N2519" s="50" t="s">
        <v>29</v>
      </c>
      <c r="O2519" s="50" t="s">
        <v>32</v>
      </c>
      <c r="P2519" s="50" t="s">
        <v>32</v>
      </c>
      <c r="Q2519" s="50" t="s">
        <v>4347</v>
      </c>
      <c r="R2519" s="50" t="s">
        <v>29</v>
      </c>
      <c r="S2519" s="50" t="s">
        <v>2770</v>
      </c>
      <c r="T2519" s="50" t="s">
        <v>2415</v>
      </c>
      <c r="U2519" s="50" t="s">
        <v>30</v>
      </c>
      <c r="V2519" s="50" t="str">
        <f>VLOOKUP(A2519,Register!$D$2:$N$1317,11,0)</f>
        <v>CWIP:-VACUUM FILTER STATION</v>
      </c>
      <c r="W2519" s="50" t="s">
        <v>29</v>
      </c>
      <c r="X2519" s="50" t="s">
        <v>29</v>
      </c>
    </row>
    <row r="2520" spans="1:24" ht="14.1" customHeight="1" x14ac:dyDescent="0.25">
      <c r="A2520" s="50" t="str">
        <f t="shared" si="39"/>
        <v>9200000059-0</v>
      </c>
      <c r="B2520" s="57" t="s">
        <v>29</v>
      </c>
      <c r="C2520" s="50" t="s">
        <v>29</v>
      </c>
      <c r="D2520" s="50" t="s">
        <v>4511</v>
      </c>
      <c r="E2520" s="50" t="s">
        <v>2814</v>
      </c>
      <c r="F2520" s="50" t="s">
        <v>29</v>
      </c>
      <c r="G2520" s="50" t="s">
        <v>29</v>
      </c>
      <c r="H2520" s="50" t="s">
        <v>2904</v>
      </c>
      <c r="I2520" s="58">
        <v>45180</v>
      </c>
      <c r="J2520" s="50" t="s">
        <v>2816</v>
      </c>
      <c r="K2520" s="59">
        <v>5220</v>
      </c>
      <c r="L2520" s="50" t="s">
        <v>37</v>
      </c>
      <c r="M2520" s="51" t="s">
        <v>2747</v>
      </c>
      <c r="N2520" s="50" t="s">
        <v>29</v>
      </c>
      <c r="O2520" s="50" t="s">
        <v>32</v>
      </c>
      <c r="P2520" s="50" t="s">
        <v>32</v>
      </c>
      <c r="Q2520" s="50" t="s">
        <v>4464</v>
      </c>
      <c r="R2520" s="50" t="s">
        <v>29</v>
      </c>
      <c r="S2520" s="50" t="s">
        <v>2770</v>
      </c>
      <c r="T2520" s="50" t="s">
        <v>2415</v>
      </c>
      <c r="U2520" s="50" t="s">
        <v>30</v>
      </c>
      <c r="V2520" s="50" t="str">
        <f>VLOOKUP(A2520,Register!$D$2:$N$1317,11,0)</f>
        <v>CWIP:-VACUUM FILTER STATION</v>
      </c>
      <c r="W2520" s="50" t="s">
        <v>29</v>
      </c>
      <c r="X2520" s="50" t="s">
        <v>29</v>
      </c>
    </row>
    <row r="2521" spans="1:24" ht="14.1" customHeight="1" x14ac:dyDescent="0.25">
      <c r="A2521" s="50" t="str">
        <f t="shared" si="39"/>
        <v>9200000041-0</v>
      </c>
      <c r="B2521" s="57" t="s">
        <v>29</v>
      </c>
      <c r="C2521" s="50" t="s">
        <v>29</v>
      </c>
      <c r="D2521" s="50" t="s">
        <v>4512</v>
      </c>
      <c r="E2521" s="50" t="s">
        <v>2814</v>
      </c>
      <c r="F2521" s="50" t="s">
        <v>29</v>
      </c>
      <c r="G2521" s="50" t="s">
        <v>29</v>
      </c>
      <c r="H2521" s="50" t="s">
        <v>2904</v>
      </c>
      <c r="I2521" s="58">
        <v>45180</v>
      </c>
      <c r="J2521" s="50" t="s">
        <v>2816</v>
      </c>
      <c r="K2521" s="59">
        <v>81821.38</v>
      </c>
      <c r="L2521" s="50" t="s">
        <v>37</v>
      </c>
      <c r="M2521" s="51" t="s">
        <v>2747</v>
      </c>
      <c r="N2521" s="50" t="s">
        <v>29</v>
      </c>
      <c r="O2521" s="50" t="s">
        <v>32</v>
      </c>
      <c r="P2521" s="50" t="s">
        <v>32</v>
      </c>
      <c r="Q2521" s="50" t="s">
        <v>4513</v>
      </c>
      <c r="R2521" s="50" t="s">
        <v>29</v>
      </c>
      <c r="S2521" s="50" t="s">
        <v>2770</v>
      </c>
      <c r="T2521" s="50" t="s">
        <v>2383</v>
      </c>
      <c r="U2521" s="50" t="s">
        <v>30</v>
      </c>
      <c r="V2521" s="50" t="str">
        <f>VLOOKUP(A2521,Register!$D$2:$N$1317,11,0)</f>
        <v>CWIP - CURTAIN CONDENSER &amp; AIR EJECTOR</v>
      </c>
      <c r="W2521" s="50" t="s">
        <v>29</v>
      </c>
      <c r="X2521" s="50" t="s">
        <v>29</v>
      </c>
    </row>
    <row r="2522" spans="1:24" ht="14.1" customHeight="1" x14ac:dyDescent="0.25">
      <c r="A2522" s="50" t="str">
        <f t="shared" si="39"/>
        <v>9200000041-0</v>
      </c>
      <c r="B2522" s="57" t="s">
        <v>29</v>
      </c>
      <c r="C2522" s="50" t="s">
        <v>29</v>
      </c>
      <c r="D2522" s="50" t="s">
        <v>4512</v>
      </c>
      <c r="E2522" s="50" t="s">
        <v>2814</v>
      </c>
      <c r="F2522" s="50" t="s">
        <v>29</v>
      </c>
      <c r="G2522" s="50" t="s">
        <v>29</v>
      </c>
      <c r="H2522" s="50" t="s">
        <v>2904</v>
      </c>
      <c r="I2522" s="58">
        <v>45180</v>
      </c>
      <c r="J2522" s="50" t="s">
        <v>2816</v>
      </c>
      <c r="K2522" s="59">
        <v>72462</v>
      </c>
      <c r="L2522" s="50" t="s">
        <v>37</v>
      </c>
      <c r="M2522" s="51" t="s">
        <v>2747</v>
      </c>
      <c r="N2522" s="50" t="s">
        <v>29</v>
      </c>
      <c r="O2522" s="50" t="s">
        <v>32</v>
      </c>
      <c r="P2522" s="50" t="s">
        <v>32</v>
      </c>
      <c r="Q2522" s="50" t="s">
        <v>4513</v>
      </c>
      <c r="R2522" s="50" t="s">
        <v>29</v>
      </c>
      <c r="S2522" s="50" t="s">
        <v>2770</v>
      </c>
      <c r="T2522" s="50" t="s">
        <v>2383</v>
      </c>
      <c r="U2522" s="50" t="s">
        <v>30</v>
      </c>
      <c r="V2522" s="50" t="str">
        <f>VLOOKUP(A2522,Register!$D$2:$N$1317,11,0)</f>
        <v>CWIP - CURTAIN CONDENSER &amp; AIR EJECTOR</v>
      </c>
      <c r="W2522" s="50" t="s">
        <v>29</v>
      </c>
      <c r="X2522" s="50" t="s">
        <v>29</v>
      </c>
    </row>
    <row r="2523" spans="1:24" ht="14.1" customHeight="1" x14ac:dyDescent="0.25">
      <c r="A2523" s="50" t="str">
        <f t="shared" si="39"/>
        <v>9200000041-0</v>
      </c>
      <c r="B2523" s="57" t="s">
        <v>29</v>
      </c>
      <c r="C2523" s="50" t="s">
        <v>29</v>
      </c>
      <c r="D2523" s="50" t="s">
        <v>4512</v>
      </c>
      <c r="E2523" s="50" t="s">
        <v>2814</v>
      </c>
      <c r="F2523" s="50" t="s">
        <v>29</v>
      </c>
      <c r="G2523" s="50" t="s">
        <v>29</v>
      </c>
      <c r="H2523" s="50" t="s">
        <v>2904</v>
      </c>
      <c r="I2523" s="58">
        <v>45180</v>
      </c>
      <c r="J2523" s="50" t="s">
        <v>2816</v>
      </c>
      <c r="K2523" s="59">
        <v>58992</v>
      </c>
      <c r="L2523" s="50" t="s">
        <v>37</v>
      </c>
      <c r="M2523" s="51" t="s">
        <v>2747</v>
      </c>
      <c r="N2523" s="50" t="s">
        <v>29</v>
      </c>
      <c r="O2523" s="50" t="s">
        <v>32</v>
      </c>
      <c r="P2523" s="50" t="s">
        <v>32</v>
      </c>
      <c r="Q2523" s="50" t="s">
        <v>4513</v>
      </c>
      <c r="R2523" s="50" t="s">
        <v>29</v>
      </c>
      <c r="S2523" s="50" t="s">
        <v>2770</v>
      </c>
      <c r="T2523" s="50" t="s">
        <v>2383</v>
      </c>
      <c r="U2523" s="50" t="s">
        <v>30</v>
      </c>
      <c r="V2523" s="50" t="str">
        <f>VLOOKUP(A2523,Register!$D$2:$N$1317,11,0)</f>
        <v>CWIP - CURTAIN CONDENSER &amp; AIR EJECTOR</v>
      </c>
      <c r="W2523" s="50" t="s">
        <v>29</v>
      </c>
      <c r="X2523" s="50" t="s">
        <v>29</v>
      </c>
    </row>
    <row r="2524" spans="1:24" ht="14.1" customHeight="1" x14ac:dyDescent="0.25">
      <c r="A2524" s="50" t="str">
        <f t="shared" si="39"/>
        <v>9200000041-0</v>
      </c>
      <c r="B2524" s="57" t="s">
        <v>29</v>
      </c>
      <c r="C2524" s="50" t="s">
        <v>29</v>
      </c>
      <c r="D2524" s="50" t="s">
        <v>4512</v>
      </c>
      <c r="E2524" s="50" t="s">
        <v>2814</v>
      </c>
      <c r="F2524" s="50" t="s">
        <v>29</v>
      </c>
      <c r="G2524" s="50" t="s">
        <v>29</v>
      </c>
      <c r="H2524" s="50" t="s">
        <v>2904</v>
      </c>
      <c r="I2524" s="58">
        <v>45180</v>
      </c>
      <c r="J2524" s="50" t="s">
        <v>2816</v>
      </c>
      <c r="K2524" s="59">
        <v>46740</v>
      </c>
      <c r="L2524" s="50" t="s">
        <v>37</v>
      </c>
      <c r="M2524" s="51" t="s">
        <v>2747</v>
      </c>
      <c r="N2524" s="50" t="s">
        <v>29</v>
      </c>
      <c r="O2524" s="50" t="s">
        <v>32</v>
      </c>
      <c r="P2524" s="50" t="s">
        <v>32</v>
      </c>
      <c r="Q2524" s="50" t="s">
        <v>4513</v>
      </c>
      <c r="R2524" s="50" t="s">
        <v>29</v>
      </c>
      <c r="S2524" s="50" t="s">
        <v>2770</v>
      </c>
      <c r="T2524" s="50" t="s">
        <v>2383</v>
      </c>
      <c r="U2524" s="50" t="s">
        <v>30</v>
      </c>
      <c r="V2524" s="50" t="str">
        <f>VLOOKUP(A2524,Register!$D$2:$N$1317,11,0)</f>
        <v>CWIP - CURTAIN CONDENSER &amp; AIR EJECTOR</v>
      </c>
      <c r="W2524" s="50" t="s">
        <v>29</v>
      </c>
      <c r="X2524" s="50" t="s">
        <v>29</v>
      </c>
    </row>
    <row r="2525" spans="1:24" ht="14.1" customHeight="1" x14ac:dyDescent="0.25">
      <c r="A2525" s="50" t="str">
        <f t="shared" si="39"/>
        <v>9200000041-0</v>
      </c>
      <c r="B2525" s="57" t="s">
        <v>29</v>
      </c>
      <c r="C2525" s="50" t="s">
        <v>29</v>
      </c>
      <c r="D2525" s="50" t="s">
        <v>4512</v>
      </c>
      <c r="E2525" s="50" t="s">
        <v>2814</v>
      </c>
      <c r="F2525" s="50" t="s">
        <v>29</v>
      </c>
      <c r="G2525" s="50" t="s">
        <v>29</v>
      </c>
      <c r="H2525" s="50" t="s">
        <v>2904</v>
      </c>
      <c r="I2525" s="58">
        <v>45180</v>
      </c>
      <c r="J2525" s="50" t="s">
        <v>2816</v>
      </c>
      <c r="K2525" s="59">
        <v>96922</v>
      </c>
      <c r="L2525" s="50" t="s">
        <v>37</v>
      </c>
      <c r="M2525" s="51" t="s">
        <v>2747</v>
      </c>
      <c r="N2525" s="50" t="s">
        <v>29</v>
      </c>
      <c r="O2525" s="50" t="s">
        <v>32</v>
      </c>
      <c r="P2525" s="50" t="s">
        <v>32</v>
      </c>
      <c r="Q2525" s="50" t="s">
        <v>4513</v>
      </c>
      <c r="R2525" s="50" t="s">
        <v>29</v>
      </c>
      <c r="S2525" s="50" t="s">
        <v>2770</v>
      </c>
      <c r="T2525" s="50" t="s">
        <v>2383</v>
      </c>
      <c r="U2525" s="50" t="s">
        <v>30</v>
      </c>
      <c r="V2525" s="50" t="str">
        <f>VLOOKUP(A2525,Register!$D$2:$N$1317,11,0)</f>
        <v>CWIP - CURTAIN CONDENSER &amp; AIR EJECTOR</v>
      </c>
      <c r="W2525" s="50" t="s">
        <v>29</v>
      </c>
      <c r="X2525" s="50" t="s">
        <v>29</v>
      </c>
    </row>
    <row r="2526" spans="1:24" ht="14.1" customHeight="1" x14ac:dyDescent="0.25">
      <c r="A2526" s="50" t="str">
        <f t="shared" si="39"/>
        <v>9200000041-0</v>
      </c>
      <c r="B2526" s="57" t="s">
        <v>29</v>
      </c>
      <c r="C2526" s="50" t="s">
        <v>29</v>
      </c>
      <c r="D2526" s="50" t="s">
        <v>4512</v>
      </c>
      <c r="E2526" s="50" t="s">
        <v>2814</v>
      </c>
      <c r="F2526" s="50" t="s">
        <v>29</v>
      </c>
      <c r="G2526" s="50" t="s">
        <v>29</v>
      </c>
      <c r="H2526" s="50" t="s">
        <v>2904</v>
      </c>
      <c r="I2526" s="58">
        <v>45180</v>
      </c>
      <c r="J2526" s="50" t="s">
        <v>2816</v>
      </c>
      <c r="K2526" s="59">
        <v>12600</v>
      </c>
      <c r="L2526" s="50" t="s">
        <v>37</v>
      </c>
      <c r="M2526" s="51" t="s">
        <v>2747</v>
      </c>
      <c r="N2526" s="50" t="s">
        <v>29</v>
      </c>
      <c r="O2526" s="50" t="s">
        <v>32</v>
      </c>
      <c r="P2526" s="50" t="s">
        <v>32</v>
      </c>
      <c r="Q2526" s="50" t="s">
        <v>4513</v>
      </c>
      <c r="R2526" s="50" t="s">
        <v>29</v>
      </c>
      <c r="S2526" s="50" t="s">
        <v>2770</v>
      </c>
      <c r="T2526" s="50" t="s">
        <v>2383</v>
      </c>
      <c r="U2526" s="50" t="s">
        <v>30</v>
      </c>
      <c r="V2526" s="50" t="str">
        <f>VLOOKUP(A2526,Register!$D$2:$N$1317,11,0)</f>
        <v>CWIP - CURTAIN CONDENSER &amp; AIR EJECTOR</v>
      </c>
      <c r="W2526" s="50" t="s">
        <v>29</v>
      </c>
      <c r="X2526" s="50" t="s">
        <v>29</v>
      </c>
    </row>
    <row r="2527" spans="1:24" ht="14.1" customHeight="1" x14ac:dyDescent="0.25">
      <c r="A2527" s="50" t="str">
        <f t="shared" si="39"/>
        <v>9200000059-0</v>
      </c>
      <c r="B2527" s="57" t="s">
        <v>29</v>
      </c>
      <c r="C2527" s="50" t="s">
        <v>29</v>
      </c>
      <c r="D2527" s="50" t="s">
        <v>4514</v>
      </c>
      <c r="E2527" s="50" t="s">
        <v>2814</v>
      </c>
      <c r="F2527" s="50" t="s">
        <v>29</v>
      </c>
      <c r="G2527" s="50" t="s">
        <v>29</v>
      </c>
      <c r="H2527" s="50" t="s">
        <v>2904</v>
      </c>
      <c r="I2527" s="58">
        <v>45180</v>
      </c>
      <c r="J2527" s="50" t="s">
        <v>2816</v>
      </c>
      <c r="K2527" s="59">
        <v>157.28</v>
      </c>
      <c r="L2527" s="50" t="s">
        <v>37</v>
      </c>
      <c r="M2527" s="51" t="s">
        <v>2747</v>
      </c>
      <c r="N2527" s="50" t="s">
        <v>29</v>
      </c>
      <c r="O2527" s="50" t="s">
        <v>32</v>
      </c>
      <c r="P2527" s="50" t="s">
        <v>32</v>
      </c>
      <c r="Q2527" s="50" t="s">
        <v>4347</v>
      </c>
      <c r="R2527" s="50" t="s">
        <v>29</v>
      </c>
      <c r="S2527" s="50" t="s">
        <v>2770</v>
      </c>
      <c r="T2527" s="50" t="s">
        <v>2415</v>
      </c>
      <c r="U2527" s="50" t="s">
        <v>30</v>
      </c>
      <c r="V2527" s="50" t="str">
        <f>VLOOKUP(A2527,Register!$D$2:$N$1317,11,0)</f>
        <v>CWIP:-VACUUM FILTER STATION</v>
      </c>
      <c r="W2527" s="50" t="s">
        <v>29</v>
      </c>
      <c r="X2527" s="50" t="s">
        <v>29</v>
      </c>
    </row>
    <row r="2528" spans="1:24" ht="14.1" customHeight="1" x14ac:dyDescent="0.25">
      <c r="A2528" s="50" t="str">
        <f t="shared" si="39"/>
        <v>9200000059-0</v>
      </c>
      <c r="B2528" s="57" t="s">
        <v>29</v>
      </c>
      <c r="C2528" s="50" t="s">
        <v>29</v>
      </c>
      <c r="D2528" s="50" t="s">
        <v>4514</v>
      </c>
      <c r="E2528" s="50" t="s">
        <v>2814</v>
      </c>
      <c r="F2528" s="50" t="s">
        <v>29</v>
      </c>
      <c r="G2528" s="50" t="s">
        <v>29</v>
      </c>
      <c r="H2528" s="50" t="s">
        <v>2904</v>
      </c>
      <c r="I2528" s="58">
        <v>45180</v>
      </c>
      <c r="J2528" s="50" t="s">
        <v>2816</v>
      </c>
      <c r="K2528" s="59">
        <v>70.45</v>
      </c>
      <c r="L2528" s="50" t="s">
        <v>37</v>
      </c>
      <c r="M2528" s="51" t="s">
        <v>2747</v>
      </c>
      <c r="N2528" s="50" t="s">
        <v>29</v>
      </c>
      <c r="O2528" s="50" t="s">
        <v>32</v>
      </c>
      <c r="P2528" s="50" t="s">
        <v>32</v>
      </c>
      <c r="Q2528" s="50" t="s">
        <v>4347</v>
      </c>
      <c r="R2528" s="50" t="s">
        <v>29</v>
      </c>
      <c r="S2528" s="50" t="s">
        <v>2770</v>
      </c>
      <c r="T2528" s="50" t="s">
        <v>2415</v>
      </c>
      <c r="U2528" s="50" t="s">
        <v>30</v>
      </c>
      <c r="V2528" s="50" t="str">
        <f>VLOOKUP(A2528,Register!$D$2:$N$1317,11,0)</f>
        <v>CWIP:-VACUUM FILTER STATION</v>
      </c>
      <c r="W2528" s="50" t="s">
        <v>29</v>
      </c>
      <c r="X2528" s="50" t="s">
        <v>29</v>
      </c>
    </row>
    <row r="2529" spans="1:24" ht="14.1" customHeight="1" x14ac:dyDescent="0.25">
      <c r="A2529" s="50" t="str">
        <f t="shared" si="39"/>
        <v>9200000059-0</v>
      </c>
      <c r="B2529" s="57" t="s">
        <v>29</v>
      </c>
      <c r="C2529" s="50" t="s">
        <v>29</v>
      </c>
      <c r="D2529" s="50" t="s">
        <v>4514</v>
      </c>
      <c r="E2529" s="50" t="s">
        <v>2814</v>
      </c>
      <c r="F2529" s="50" t="s">
        <v>29</v>
      </c>
      <c r="G2529" s="50" t="s">
        <v>29</v>
      </c>
      <c r="H2529" s="50" t="s">
        <v>2904</v>
      </c>
      <c r="I2529" s="58">
        <v>45180</v>
      </c>
      <c r="J2529" s="50" t="s">
        <v>2816</v>
      </c>
      <c r="K2529" s="59">
        <v>67.41</v>
      </c>
      <c r="L2529" s="50" t="s">
        <v>37</v>
      </c>
      <c r="M2529" s="51" t="s">
        <v>2747</v>
      </c>
      <c r="N2529" s="50" t="s">
        <v>29</v>
      </c>
      <c r="O2529" s="50" t="s">
        <v>32</v>
      </c>
      <c r="P2529" s="50" t="s">
        <v>32</v>
      </c>
      <c r="Q2529" s="50" t="s">
        <v>4347</v>
      </c>
      <c r="R2529" s="50" t="s">
        <v>29</v>
      </c>
      <c r="S2529" s="50" t="s">
        <v>2770</v>
      </c>
      <c r="T2529" s="50" t="s">
        <v>2415</v>
      </c>
      <c r="U2529" s="50" t="s">
        <v>30</v>
      </c>
      <c r="V2529" s="50" t="str">
        <f>VLOOKUP(A2529,Register!$D$2:$N$1317,11,0)</f>
        <v>CWIP:-VACUUM FILTER STATION</v>
      </c>
      <c r="W2529" s="50" t="s">
        <v>29</v>
      </c>
      <c r="X2529" s="50" t="s">
        <v>29</v>
      </c>
    </row>
    <row r="2530" spans="1:24" ht="14.1" customHeight="1" x14ac:dyDescent="0.25">
      <c r="A2530" s="50" t="str">
        <f t="shared" si="39"/>
        <v>9200000058-0</v>
      </c>
      <c r="B2530" s="57" t="s">
        <v>29</v>
      </c>
      <c r="C2530" s="50" t="s">
        <v>29</v>
      </c>
      <c r="D2530" s="50" t="s">
        <v>4515</v>
      </c>
      <c r="E2530" s="50" t="s">
        <v>2814</v>
      </c>
      <c r="F2530" s="50" t="s">
        <v>29</v>
      </c>
      <c r="G2530" s="50" t="s">
        <v>29</v>
      </c>
      <c r="H2530" s="50" t="s">
        <v>2904</v>
      </c>
      <c r="I2530" s="58">
        <v>45180</v>
      </c>
      <c r="J2530" s="50" t="s">
        <v>2816</v>
      </c>
      <c r="K2530" s="59">
        <v>3120.18</v>
      </c>
      <c r="L2530" s="50" t="s">
        <v>37</v>
      </c>
      <c r="M2530" s="51" t="s">
        <v>2747</v>
      </c>
      <c r="N2530" s="50" t="s">
        <v>29</v>
      </c>
      <c r="O2530" s="50" t="s">
        <v>32</v>
      </c>
      <c r="P2530" s="50" t="s">
        <v>32</v>
      </c>
      <c r="Q2530" s="50" t="s">
        <v>4460</v>
      </c>
      <c r="R2530" s="50" t="s">
        <v>29</v>
      </c>
      <c r="S2530" s="50" t="s">
        <v>2770</v>
      </c>
      <c r="T2530" s="50" t="s">
        <v>2412</v>
      </c>
      <c r="U2530" s="50" t="s">
        <v>30</v>
      </c>
      <c r="V2530" s="50" t="str">
        <f>VLOOKUP(A2530,Register!$D$2:$N$1317,11,0)</f>
        <v>CWIP-MILK OF LIME</v>
      </c>
      <c r="W2530" s="50" t="s">
        <v>29</v>
      </c>
      <c r="X2530" s="50" t="s">
        <v>29</v>
      </c>
    </row>
    <row r="2531" spans="1:24" ht="14.1" customHeight="1" x14ac:dyDescent="0.25">
      <c r="A2531" s="50" t="str">
        <f t="shared" si="39"/>
        <v>9200000058-0</v>
      </c>
      <c r="B2531" s="57" t="s">
        <v>29</v>
      </c>
      <c r="C2531" s="50" t="s">
        <v>29</v>
      </c>
      <c r="D2531" s="50" t="s">
        <v>4515</v>
      </c>
      <c r="E2531" s="50" t="s">
        <v>2814</v>
      </c>
      <c r="F2531" s="50" t="s">
        <v>29</v>
      </c>
      <c r="G2531" s="50" t="s">
        <v>29</v>
      </c>
      <c r="H2531" s="50" t="s">
        <v>2904</v>
      </c>
      <c r="I2531" s="58">
        <v>45180</v>
      </c>
      <c r="J2531" s="50" t="s">
        <v>2816</v>
      </c>
      <c r="K2531" s="59">
        <v>5347.86</v>
      </c>
      <c r="L2531" s="50" t="s">
        <v>37</v>
      </c>
      <c r="M2531" s="51" t="s">
        <v>2747</v>
      </c>
      <c r="N2531" s="50" t="s">
        <v>29</v>
      </c>
      <c r="O2531" s="50" t="s">
        <v>32</v>
      </c>
      <c r="P2531" s="50" t="s">
        <v>32</v>
      </c>
      <c r="Q2531" s="50" t="s">
        <v>4460</v>
      </c>
      <c r="R2531" s="50" t="s">
        <v>29</v>
      </c>
      <c r="S2531" s="50" t="s">
        <v>2770</v>
      </c>
      <c r="T2531" s="50" t="s">
        <v>2412</v>
      </c>
      <c r="U2531" s="50" t="s">
        <v>30</v>
      </c>
      <c r="V2531" s="50" t="str">
        <f>VLOOKUP(A2531,Register!$D$2:$N$1317,11,0)</f>
        <v>CWIP-MILK OF LIME</v>
      </c>
      <c r="W2531" s="50" t="s">
        <v>29</v>
      </c>
      <c r="X2531" s="50" t="s">
        <v>29</v>
      </c>
    </row>
    <row r="2532" spans="1:24" ht="14.1" customHeight="1" x14ac:dyDescent="0.25">
      <c r="A2532" s="50" t="str">
        <f t="shared" si="39"/>
        <v>9200000058-0</v>
      </c>
      <c r="B2532" s="57" t="s">
        <v>29</v>
      </c>
      <c r="C2532" s="50" t="s">
        <v>29</v>
      </c>
      <c r="D2532" s="50" t="s">
        <v>4515</v>
      </c>
      <c r="E2532" s="50" t="s">
        <v>2814</v>
      </c>
      <c r="F2532" s="50" t="s">
        <v>29</v>
      </c>
      <c r="G2532" s="50" t="s">
        <v>29</v>
      </c>
      <c r="H2532" s="50" t="s">
        <v>2904</v>
      </c>
      <c r="I2532" s="58">
        <v>45180</v>
      </c>
      <c r="J2532" s="50" t="s">
        <v>2816</v>
      </c>
      <c r="K2532" s="59">
        <v>28031.64</v>
      </c>
      <c r="L2532" s="50" t="s">
        <v>37</v>
      </c>
      <c r="M2532" s="51" t="s">
        <v>2747</v>
      </c>
      <c r="N2532" s="50" t="s">
        <v>29</v>
      </c>
      <c r="O2532" s="50" t="s">
        <v>32</v>
      </c>
      <c r="P2532" s="50" t="s">
        <v>32</v>
      </c>
      <c r="Q2532" s="50" t="s">
        <v>4460</v>
      </c>
      <c r="R2532" s="50" t="s">
        <v>29</v>
      </c>
      <c r="S2532" s="50" t="s">
        <v>2770</v>
      </c>
      <c r="T2532" s="50" t="s">
        <v>2412</v>
      </c>
      <c r="U2532" s="50" t="s">
        <v>30</v>
      </c>
      <c r="V2532" s="50" t="str">
        <f>VLOOKUP(A2532,Register!$D$2:$N$1317,11,0)</f>
        <v>CWIP-MILK OF LIME</v>
      </c>
      <c r="W2532" s="50" t="s">
        <v>29</v>
      </c>
      <c r="X2532" s="50" t="s">
        <v>29</v>
      </c>
    </row>
    <row r="2533" spans="1:24" ht="14.1" customHeight="1" x14ac:dyDescent="0.25">
      <c r="A2533" s="50" t="str">
        <f t="shared" si="39"/>
        <v>9200000058-0</v>
      </c>
      <c r="B2533" s="57" t="s">
        <v>29</v>
      </c>
      <c r="C2533" s="50" t="s">
        <v>29</v>
      </c>
      <c r="D2533" s="50" t="s">
        <v>4516</v>
      </c>
      <c r="E2533" s="50" t="s">
        <v>2814</v>
      </c>
      <c r="F2533" s="50" t="s">
        <v>29</v>
      </c>
      <c r="G2533" s="50" t="s">
        <v>29</v>
      </c>
      <c r="H2533" s="50" t="s">
        <v>2904</v>
      </c>
      <c r="I2533" s="58">
        <v>45180</v>
      </c>
      <c r="J2533" s="50" t="s">
        <v>2816</v>
      </c>
      <c r="K2533" s="59">
        <v>101.81</v>
      </c>
      <c r="L2533" s="50" t="s">
        <v>37</v>
      </c>
      <c r="M2533" s="51" t="s">
        <v>2747</v>
      </c>
      <c r="N2533" s="50" t="s">
        <v>29</v>
      </c>
      <c r="O2533" s="50" t="s">
        <v>32</v>
      </c>
      <c r="P2533" s="50" t="s">
        <v>32</v>
      </c>
      <c r="Q2533" s="50" t="s">
        <v>4460</v>
      </c>
      <c r="R2533" s="50" t="s">
        <v>29</v>
      </c>
      <c r="S2533" s="50" t="s">
        <v>2770</v>
      </c>
      <c r="T2533" s="50" t="s">
        <v>2412</v>
      </c>
      <c r="U2533" s="50" t="s">
        <v>30</v>
      </c>
      <c r="V2533" s="50" t="str">
        <f>VLOOKUP(A2533,Register!$D$2:$N$1317,11,0)</f>
        <v>CWIP-MILK OF LIME</v>
      </c>
      <c r="W2533" s="50" t="s">
        <v>29</v>
      </c>
      <c r="X2533" s="50" t="s">
        <v>29</v>
      </c>
    </row>
    <row r="2534" spans="1:24" ht="14.1" customHeight="1" x14ac:dyDescent="0.25">
      <c r="A2534" s="50" t="str">
        <f t="shared" si="39"/>
        <v>9200000058-0</v>
      </c>
      <c r="B2534" s="57" t="s">
        <v>29</v>
      </c>
      <c r="C2534" s="50" t="s">
        <v>29</v>
      </c>
      <c r="D2534" s="50" t="s">
        <v>4516</v>
      </c>
      <c r="E2534" s="50" t="s">
        <v>2814</v>
      </c>
      <c r="F2534" s="50" t="s">
        <v>29</v>
      </c>
      <c r="G2534" s="50" t="s">
        <v>29</v>
      </c>
      <c r="H2534" s="50" t="s">
        <v>2904</v>
      </c>
      <c r="I2534" s="58">
        <v>45180</v>
      </c>
      <c r="J2534" s="50" t="s">
        <v>2816</v>
      </c>
      <c r="K2534" s="59">
        <v>29.39</v>
      </c>
      <c r="L2534" s="50" t="s">
        <v>37</v>
      </c>
      <c r="M2534" s="51" t="s">
        <v>2747</v>
      </c>
      <c r="N2534" s="50" t="s">
        <v>29</v>
      </c>
      <c r="O2534" s="50" t="s">
        <v>32</v>
      </c>
      <c r="P2534" s="50" t="s">
        <v>32</v>
      </c>
      <c r="Q2534" s="50" t="s">
        <v>4460</v>
      </c>
      <c r="R2534" s="50" t="s">
        <v>29</v>
      </c>
      <c r="S2534" s="50" t="s">
        <v>2770</v>
      </c>
      <c r="T2534" s="50" t="s">
        <v>2412</v>
      </c>
      <c r="U2534" s="50" t="s">
        <v>30</v>
      </c>
      <c r="V2534" s="50" t="str">
        <f>VLOOKUP(A2534,Register!$D$2:$N$1317,11,0)</f>
        <v>CWIP-MILK OF LIME</v>
      </c>
      <c r="W2534" s="50" t="s">
        <v>29</v>
      </c>
      <c r="X2534" s="50" t="s">
        <v>29</v>
      </c>
    </row>
    <row r="2535" spans="1:24" ht="14.1" customHeight="1" x14ac:dyDescent="0.25">
      <c r="A2535" s="50" t="str">
        <f t="shared" si="39"/>
        <v>9200000058-0</v>
      </c>
      <c r="B2535" s="57" t="s">
        <v>29</v>
      </c>
      <c r="C2535" s="50" t="s">
        <v>29</v>
      </c>
      <c r="D2535" s="50" t="s">
        <v>4516</v>
      </c>
      <c r="E2535" s="50" t="s">
        <v>2814</v>
      </c>
      <c r="F2535" s="50" t="s">
        <v>29</v>
      </c>
      <c r="G2535" s="50" t="s">
        <v>29</v>
      </c>
      <c r="H2535" s="50" t="s">
        <v>2904</v>
      </c>
      <c r="I2535" s="58">
        <v>45180</v>
      </c>
      <c r="J2535" s="50" t="s">
        <v>2816</v>
      </c>
      <c r="K2535" s="59">
        <v>9.99</v>
      </c>
      <c r="L2535" s="50" t="s">
        <v>37</v>
      </c>
      <c r="M2535" s="51" t="s">
        <v>2747</v>
      </c>
      <c r="N2535" s="50" t="s">
        <v>29</v>
      </c>
      <c r="O2535" s="50" t="s">
        <v>32</v>
      </c>
      <c r="P2535" s="50" t="s">
        <v>32</v>
      </c>
      <c r="Q2535" s="50" t="s">
        <v>4460</v>
      </c>
      <c r="R2535" s="50" t="s">
        <v>29</v>
      </c>
      <c r="S2535" s="50" t="s">
        <v>2770</v>
      </c>
      <c r="T2535" s="50" t="s">
        <v>2412</v>
      </c>
      <c r="U2535" s="50" t="s">
        <v>30</v>
      </c>
      <c r="V2535" s="50" t="str">
        <f>VLOOKUP(A2535,Register!$D$2:$N$1317,11,0)</f>
        <v>CWIP-MILK OF LIME</v>
      </c>
      <c r="W2535" s="50" t="s">
        <v>29</v>
      </c>
      <c r="X2535" s="50" t="s">
        <v>29</v>
      </c>
    </row>
    <row r="2536" spans="1:24" ht="14.1" customHeight="1" x14ac:dyDescent="0.25">
      <c r="A2536" s="50" t="str">
        <f t="shared" si="39"/>
        <v>9200000058-0</v>
      </c>
      <c r="B2536" s="57" t="s">
        <v>29</v>
      </c>
      <c r="C2536" s="50" t="s">
        <v>29</v>
      </c>
      <c r="D2536" s="50" t="s">
        <v>4517</v>
      </c>
      <c r="E2536" s="50" t="s">
        <v>2814</v>
      </c>
      <c r="F2536" s="50" t="s">
        <v>29</v>
      </c>
      <c r="G2536" s="50" t="s">
        <v>29</v>
      </c>
      <c r="H2536" s="50" t="s">
        <v>2904</v>
      </c>
      <c r="I2536" s="58">
        <v>45180</v>
      </c>
      <c r="J2536" s="50" t="s">
        <v>2816</v>
      </c>
      <c r="K2536" s="59">
        <v>86.27</v>
      </c>
      <c r="L2536" s="50" t="s">
        <v>37</v>
      </c>
      <c r="M2536" s="51" t="s">
        <v>2747</v>
      </c>
      <c r="N2536" s="50" t="s">
        <v>29</v>
      </c>
      <c r="O2536" s="50" t="s">
        <v>32</v>
      </c>
      <c r="P2536" s="50" t="s">
        <v>32</v>
      </c>
      <c r="Q2536" s="50" t="s">
        <v>4329</v>
      </c>
      <c r="R2536" s="50" t="s">
        <v>29</v>
      </c>
      <c r="S2536" s="50" t="s">
        <v>2770</v>
      </c>
      <c r="T2536" s="50" t="s">
        <v>2412</v>
      </c>
      <c r="U2536" s="50" t="s">
        <v>30</v>
      </c>
      <c r="V2536" s="50" t="str">
        <f>VLOOKUP(A2536,Register!$D$2:$N$1317,11,0)</f>
        <v>CWIP-MILK OF LIME</v>
      </c>
      <c r="W2536" s="50" t="s">
        <v>29</v>
      </c>
      <c r="X2536" s="50" t="s">
        <v>29</v>
      </c>
    </row>
    <row r="2537" spans="1:24" ht="14.1" customHeight="1" x14ac:dyDescent="0.25">
      <c r="A2537" s="50" t="str">
        <f t="shared" si="39"/>
        <v>9200000058-0</v>
      </c>
      <c r="B2537" s="57" t="s">
        <v>29</v>
      </c>
      <c r="C2537" s="50" t="s">
        <v>29</v>
      </c>
      <c r="D2537" s="50" t="s">
        <v>4517</v>
      </c>
      <c r="E2537" s="50" t="s">
        <v>2814</v>
      </c>
      <c r="F2537" s="50" t="s">
        <v>29</v>
      </c>
      <c r="G2537" s="50" t="s">
        <v>29</v>
      </c>
      <c r="H2537" s="50" t="s">
        <v>2904</v>
      </c>
      <c r="I2537" s="58">
        <v>45180</v>
      </c>
      <c r="J2537" s="50" t="s">
        <v>2816</v>
      </c>
      <c r="K2537" s="59">
        <v>27.16</v>
      </c>
      <c r="L2537" s="50" t="s">
        <v>37</v>
      </c>
      <c r="M2537" s="51" t="s">
        <v>2747</v>
      </c>
      <c r="N2537" s="50" t="s">
        <v>29</v>
      </c>
      <c r="O2537" s="50" t="s">
        <v>32</v>
      </c>
      <c r="P2537" s="50" t="s">
        <v>32</v>
      </c>
      <c r="Q2537" s="50" t="s">
        <v>4329</v>
      </c>
      <c r="R2537" s="50" t="s">
        <v>29</v>
      </c>
      <c r="S2537" s="50" t="s">
        <v>2770</v>
      </c>
      <c r="T2537" s="50" t="s">
        <v>2412</v>
      </c>
      <c r="U2537" s="50" t="s">
        <v>30</v>
      </c>
      <c r="V2537" s="50" t="str">
        <f>VLOOKUP(A2537,Register!$D$2:$N$1317,11,0)</f>
        <v>CWIP-MILK OF LIME</v>
      </c>
      <c r="W2537" s="50" t="s">
        <v>29</v>
      </c>
      <c r="X2537" s="50" t="s">
        <v>29</v>
      </c>
    </row>
    <row r="2538" spans="1:24" ht="14.1" customHeight="1" x14ac:dyDescent="0.25">
      <c r="A2538" s="50" t="str">
        <f t="shared" si="39"/>
        <v>9200000058-0</v>
      </c>
      <c r="B2538" s="57" t="s">
        <v>29</v>
      </c>
      <c r="C2538" s="50" t="s">
        <v>29</v>
      </c>
      <c r="D2538" s="50" t="s">
        <v>4517</v>
      </c>
      <c r="E2538" s="50" t="s">
        <v>2814</v>
      </c>
      <c r="F2538" s="50" t="s">
        <v>29</v>
      </c>
      <c r="G2538" s="50" t="s">
        <v>29</v>
      </c>
      <c r="H2538" s="50" t="s">
        <v>2904</v>
      </c>
      <c r="I2538" s="58">
        <v>45180</v>
      </c>
      <c r="J2538" s="50" t="s">
        <v>2816</v>
      </c>
      <c r="K2538" s="59">
        <v>11.07</v>
      </c>
      <c r="L2538" s="50" t="s">
        <v>37</v>
      </c>
      <c r="M2538" s="51" t="s">
        <v>2747</v>
      </c>
      <c r="N2538" s="50" t="s">
        <v>29</v>
      </c>
      <c r="O2538" s="50" t="s">
        <v>32</v>
      </c>
      <c r="P2538" s="50" t="s">
        <v>32</v>
      </c>
      <c r="Q2538" s="50" t="s">
        <v>4329</v>
      </c>
      <c r="R2538" s="50" t="s">
        <v>29</v>
      </c>
      <c r="S2538" s="50" t="s">
        <v>2770</v>
      </c>
      <c r="T2538" s="50" t="s">
        <v>2412</v>
      </c>
      <c r="U2538" s="50" t="s">
        <v>30</v>
      </c>
      <c r="V2538" s="50" t="str">
        <f>VLOOKUP(A2538,Register!$D$2:$N$1317,11,0)</f>
        <v>CWIP-MILK OF LIME</v>
      </c>
      <c r="W2538" s="50" t="s">
        <v>29</v>
      </c>
      <c r="X2538" s="50" t="s">
        <v>29</v>
      </c>
    </row>
    <row r="2539" spans="1:24" ht="14.1" customHeight="1" x14ac:dyDescent="0.25">
      <c r="A2539" s="50" t="str">
        <f t="shared" si="39"/>
        <v>9200000059-0</v>
      </c>
      <c r="B2539" s="57" t="s">
        <v>29</v>
      </c>
      <c r="C2539" s="50" t="s">
        <v>29</v>
      </c>
      <c r="D2539" s="50" t="s">
        <v>4518</v>
      </c>
      <c r="E2539" s="50" t="s">
        <v>2814</v>
      </c>
      <c r="F2539" s="50" t="s">
        <v>29</v>
      </c>
      <c r="G2539" s="50" t="s">
        <v>29</v>
      </c>
      <c r="H2539" s="50" t="s">
        <v>2904</v>
      </c>
      <c r="I2539" s="58">
        <v>45181</v>
      </c>
      <c r="J2539" s="50" t="s">
        <v>2816</v>
      </c>
      <c r="K2539" s="59">
        <v>9749.18</v>
      </c>
      <c r="L2539" s="50" t="s">
        <v>37</v>
      </c>
      <c r="M2539" s="51" t="s">
        <v>2747</v>
      </c>
      <c r="N2539" s="50" t="s">
        <v>29</v>
      </c>
      <c r="O2539" s="50" t="s">
        <v>32</v>
      </c>
      <c r="P2539" s="50" t="s">
        <v>32</v>
      </c>
      <c r="Q2539" s="50" t="s">
        <v>4519</v>
      </c>
      <c r="R2539" s="50" t="s">
        <v>29</v>
      </c>
      <c r="S2539" s="50" t="s">
        <v>2770</v>
      </c>
      <c r="T2539" s="50" t="s">
        <v>2415</v>
      </c>
      <c r="U2539" s="50" t="s">
        <v>30</v>
      </c>
      <c r="V2539" s="50" t="str">
        <f>VLOOKUP(A2539,Register!$D$2:$N$1317,11,0)</f>
        <v>CWIP:-VACUUM FILTER STATION</v>
      </c>
      <c r="W2539" s="50" t="s">
        <v>29</v>
      </c>
      <c r="X2539" s="50" t="s">
        <v>29</v>
      </c>
    </row>
    <row r="2540" spans="1:24" ht="14.1" customHeight="1" x14ac:dyDescent="0.25">
      <c r="A2540" s="50" t="str">
        <f t="shared" si="39"/>
        <v>9200000059-0</v>
      </c>
      <c r="B2540" s="57" t="s">
        <v>29</v>
      </c>
      <c r="C2540" s="50" t="s">
        <v>29</v>
      </c>
      <c r="D2540" s="50" t="s">
        <v>4520</v>
      </c>
      <c r="E2540" s="50" t="s">
        <v>2814</v>
      </c>
      <c r="F2540" s="50" t="s">
        <v>29</v>
      </c>
      <c r="G2540" s="50" t="s">
        <v>29</v>
      </c>
      <c r="H2540" s="50" t="s">
        <v>2904</v>
      </c>
      <c r="I2540" s="58">
        <v>45181</v>
      </c>
      <c r="J2540" s="50" t="s">
        <v>2816</v>
      </c>
      <c r="K2540" s="59">
        <v>4287.62</v>
      </c>
      <c r="L2540" s="50" t="s">
        <v>37</v>
      </c>
      <c r="M2540" s="51" t="s">
        <v>2747</v>
      </c>
      <c r="N2540" s="50" t="s">
        <v>29</v>
      </c>
      <c r="O2540" s="50" t="s">
        <v>32</v>
      </c>
      <c r="P2540" s="50" t="s">
        <v>32</v>
      </c>
      <c r="Q2540" s="50" t="s">
        <v>4521</v>
      </c>
      <c r="R2540" s="50" t="s">
        <v>29</v>
      </c>
      <c r="S2540" s="50" t="s">
        <v>2770</v>
      </c>
      <c r="T2540" s="50" t="s">
        <v>2415</v>
      </c>
      <c r="U2540" s="50" t="s">
        <v>30</v>
      </c>
      <c r="V2540" s="50" t="str">
        <f>VLOOKUP(A2540,Register!$D$2:$N$1317,11,0)</f>
        <v>CWIP:-VACUUM FILTER STATION</v>
      </c>
      <c r="W2540" s="50" t="s">
        <v>29</v>
      </c>
      <c r="X2540" s="50" t="s">
        <v>29</v>
      </c>
    </row>
    <row r="2541" spans="1:24" ht="14.1" customHeight="1" x14ac:dyDescent="0.25">
      <c r="A2541" s="50" t="str">
        <f t="shared" si="39"/>
        <v>9200000059-0</v>
      </c>
      <c r="B2541" s="57" t="s">
        <v>29</v>
      </c>
      <c r="C2541" s="50" t="s">
        <v>29</v>
      </c>
      <c r="D2541" s="50" t="s">
        <v>4520</v>
      </c>
      <c r="E2541" s="50" t="s">
        <v>2814</v>
      </c>
      <c r="F2541" s="50" t="s">
        <v>29</v>
      </c>
      <c r="G2541" s="50" t="s">
        <v>29</v>
      </c>
      <c r="H2541" s="50" t="s">
        <v>2904</v>
      </c>
      <c r="I2541" s="58">
        <v>45181</v>
      </c>
      <c r="J2541" s="50" t="s">
        <v>2816</v>
      </c>
      <c r="K2541" s="59">
        <v>3669.26</v>
      </c>
      <c r="L2541" s="50" t="s">
        <v>37</v>
      </c>
      <c r="M2541" s="51" t="s">
        <v>2747</v>
      </c>
      <c r="N2541" s="50" t="s">
        <v>29</v>
      </c>
      <c r="O2541" s="50" t="s">
        <v>32</v>
      </c>
      <c r="P2541" s="50" t="s">
        <v>32</v>
      </c>
      <c r="Q2541" s="50" t="s">
        <v>4521</v>
      </c>
      <c r="R2541" s="50" t="s">
        <v>29</v>
      </c>
      <c r="S2541" s="50" t="s">
        <v>2770</v>
      </c>
      <c r="T2541" s="50" t="s">
        <v>2415</v>
      </c>
      <c r="U2541" s="50" t="s">
        <v>30</v>
      </c>
      <c r="V2541" s="50" t="str">
        <f>VLOOKUP(A2541,Register!$D$2:$N$1317,11,0)</f>
        <v>CWIP:-VACUUM FILTER STATION</v>
      </c>
      <c r="W2541" s="50" t="s">
        <v>29</v>
      </c>
      <c r="X2541" s="50" t="s">
        <v>29</v>
      </c>
    </row>
    <row r="2542" spans="1:24" ht="14.1" customHeight="1" x14ac:dyDescent="0.25">
      <c r="A2542" s="50" t="str">
        <f t="shared" si="39"/>
        <v>9200000059-0</v>
      </c>
      <c r="B2542" s="57" t="s">
        <v>29</v>
      </c>
      <c r="C2542" s="50" t="s">
        <v>29</v>
      </c>
      <c r="D2542" s="50" t="s">
        <v>4520</v>
      </c>
      <c r="E2542" s="50" t="s">
        <v>2814</v>
      </c>
      <c r="F2542" s="50" t="s">
        <v>29</v>
      </c>
      <c r="G2542" s="50" t="s">
        <v>29</v>
      </c>
      <c r="H2542" s="50" t="s">
        <v>2904</v>
      </c>
      <c r="I2542" s="58">
        <v>45181</v>
      </c>
      <c r="J2542" s="50" t="s">
        <v>2816</v>
      </c>
      <c r="K2542" s="59">
        <v>3503.5</v>
      </c>
      <c r="L2542" s="50" t="s">
        <v>37</v>
      </c>
      <c r="M2542" s="51" t="s">
        <v>2747</v>
      </c>
      <c r="N2542" s="50" t="s">
        <v>29</v>
      </c>
      <c r="O2542" s="50" t="s">
        <v>32</v>
      </c>
      <c r="P2542" s="50" t="s">
        <v>32</v>
      </c>
      <c r="Q2542" s="50" t="s">
        <v>4521</v>
      </c>
      <c r="R2542" s="50" t="s">
        <v>29</v>
      </c>
      <c r="S2542" s="50" t="s">
        <v>2770</v>
      </c>
      <c r="T2542" s="50" t="s">
        <v>2415</v>
      </c>
      <c r="U2542" s="50" t="s">
        <v>30</v>
      </c>
      <c r="V2542" s="50" t="str">
        <f>VLOOKUP(A2542,Register!$D$2:$N$1317,11,0)</f>
        <v>CWIP:-VACUUM FILTER STATION</v>
      </c>
      <c r="W2542" s="50" t="s">
        <v>29</v>
      </c>
      <c r="X2542" s="50" t="s">
        <v>29</v>
      </c>
    </row>
    <row r="2543" spans="1:24" ht="14.1" customHeight="1" x14ac:dyDescent="0.25">
      <c r="A2543" s="50" t="str">
        <f t="shared" si="39"/>
        <v>9200000059-0</v>
      </c>
      <c r="B2543" s="57" t="s">
        <v>29</v>
      </c>
      <c r="C2543" s="50" t="s">
        <v>29</v>
      </c>
      <c r="D2543" s="50" t="s">
        <v>4520</v>
      </c>
      <c r="E2543" s="50" t="s">
        <v>2814</v>
      </c>
      <c r="F2543" s="50" t="s">
        <v>29</v>
      </c>
      <c r="G2543" s="50" t="s">
        <v>29</v>
      </c>
      <c r="H2543" s="50" t="s">
        <v>2904</v>
      </c>
      <c r="I2543" s="58">
        <v>45181</v>
      </c>
      <c r="J2543" s="50" t="s">
        <v>2816</v>
      </c>
      <c r="K2543" s="59">
        <v>2200</v>
      </c>
      <c r="L2543" s="50" t="s">
        <v>37</v>
      </c>
      <c r="M2543" s="51" t="s">
        <v>2747</v>
      </c>
      <c r="N2543" s="50" t="s">
        <v>29</v>
      </c>
      <c r="O2543" s="50" t="s">
        <v>32</v>
      </c>
      <c r="P2543" s="50" t="s">
        <v>32</v>
      </c>
      <c r="Q2543" s="50" t="s">
        <v>4521</v>
      </c>
      <c r="R2543" s="50" t="s">
        <v>29</v>
      </c>
      <c r="S2543" s="50" t="s">
        <v>2770</v>
      </c>
      <c r="T2543" s="50" t="s">
        <v>2415</v>
      </c>
      <c r="U2543" s="50" t="s">
        <v>30</v>
      </c>
      <c r="V2543" s="50" t="str">
        <f>VLOOKUP(A2543,Register!$D$2:$N$1317,11,0)</f>
        <v>CWIP:-VACUUM FILTER STATION</v>
      </c>
      <c r="W2543" s="50" t="s">
        <v>29</v>
      </c>
      <c r="X2543" s="50" t="s">
        <v>29</v>
      </c>
    </row>
    <row r="2544" spans="1:24" ht="14.1" customHeight="1" x14ac:dyDescent="0.25">
      <c r="A2544" s="50" t="str">
        <f t="shared" si="39"/>
        <v>9200000041-0</v>
      </c>
      <c r="B2544" s="57" t="s">
        <v>29</v>
      </c>
      <c r="C2544" s="50" t="s">
        <v>29</v>
      </c>
      <c r="D2544" s="50" t="s">
        <v>4522</v>
      </c>
      <c r="E2544" s="50" t="s">
        <v>2814</v>
      </c>
      <c r="F2544" s="50" t="s">
        <v>29</v>
      </c>
      <c r="G2544" s="50" t="s">
        <v>29</v>
      </c>
      <c r="H2544" s="50" t="s">
        <v>2904</v>
      </c>
      <c r="I2544" s="58">
        <v>45181</v>
      </c>
      <c r="J2544" s="50" t="s">
        <v>2816</v>
      </c>
      <c r="K2544" s="59">
        <v>115123</v>
      </c>
      <c r="L2544" s="50" t="s">
        <v>37</v>
      </c>
      <c r="M2544" s="51" t="s">
        <v>2747</v>
      </c>
      <c r="N2544" s="50" t="s">
        <v>29</v>
      </c>
      <c r="O2544" s="50" t="s">
        <v>32</v>
      </c>
      <c r="P2544" s="50" t="s">
        <v>32</v>
      </c>
      <c r="Q2544" s="50" t="s">
        <v>4513</v>
      </c>
      <c r="R2544" s="50" t="s">
        <v>29</v>
      </c>
      <c r="S2544" s="50" t="s">
        <v>2770</v>
      </c>
      <c r="T2544" s="50" t="s">
        <v>2383</v>
      </c>
      <c r="U2544" s="50" t="s">
        <v>30</v>
      </c>
      <c r="V2544" s="50" t="str">
        <f>VLOOKUP(A2544,Register!$D$2:$N$1317,11,0)</f>
        <v>CWIP - CURTAIN CONDENSER &amp; AIR EJECTOR</v>
      </c>
      <c r="W2544" s="50" t="s">
        <v>29</v>
      </c>
      <c r="X2544" s="50" t="s">
        <v>29</v>
      </c>
    </row>
    <row r="2545" spans="1:24" ht="14.1" customHeight="1" x14ac:dyDescent="0.25">
      <c r="A2545" s="50" t="str">
        <f t="shared" si="39"/>
        <v>9200000058-0</v>
      </c>
      <c r="B2545" s="57" t="s">
        <v>29</v>
      </c>
      <c r="C2545" s="50" t="s">
        <v>29</v>
      </c>
      <c r="D2545" s="50" t="s">
        <v>4523</v>
      </c>
      <c r="E2545" s="50" t="s">
        <v>2814</v>
      </c>
      <c r="F2545" s="50" t="s">
        <v>29</v>
      </c>
      <c r="G2545" s="50" t="s">
        <v>29</v>
      </c>
      <c r="H2545" s="50" t="s">
        <v>2904</v>
      </c>
      <c r="I2545" s="58">
        <v>45181</v>
      </c>
      <c r="J2545" s="50" t="s">
        <v>2816</v>
      </c>
      <c r="K2545" s="59">
        <v>7291.16</v>
      </c>
      <c r="L2545" s="50" t="s">
        <v>37</v>
      </c>
      <c r="M2545" s="51" t="s">
        <v>2747</v>
      </c>
      <c r="N2545" s="50" t="s">
        <v>29</v>
      </c>
      <c r="O2545" s="50" t="s">
        <v>32</v>
      </c>
      <c r="P2545" s="50" t="s">
        <v>32</v>
      </c>
      <c r="Q2545" s="50" t="s">
        <v>4524</v>
      </c>
      <c r="R2545" s="50" t="s">
        <v>29</v>
      </c>
      <c r="S2545" s="50" t="s">
        <v>2770</v>
      </c>
      <c r="T2545" s="50" t="s">
        <v>2412</v>
      </c>
      <c r="U2545" s="50" t="s">
        <v>30</v>
      </c>
      <c r="V2545" s="50" t="str">
        <f>VLOOKUP(A2545,Register!$D$2:$N$1317,11,0)</f>
        <v>CWIP-MILK OF LIME</v>
      </c>
      <c r="W2545" s="50" t="s">
        <v>29</v>
      </c>
      <c r="X2545" s="50" t="s">
        <v>29</v>
      </c>
    </row>
    <row r="2546" spans="1:24" ht="14.1" customHeight="1" x14ac:dyDescent="0.25">
      <c r="A2546" s="50" t="str">
        <f t="shared" si="39"/>
        <v>9200000058-0</v>
      </c>
      <c r="B2546" s="57" t="s">
        <v>29</v>
      </c>
      <c r="C2546" s="50" t="s">
        <v>29</v>
      </c>
      <c r="D2546" s="50" t="s">
        <v>4523</v>
      </c>
      <c r="E2546" s="50" t="s">
        <v>2814</v>
      </c>
      <c r="F2546" s="50" t="s">
        <v>29</v>
      </c>
      <c r="G2546" s="50" t="s">
        <v>29</v>
      </c>
      <c r="H2546" s="50" t="s">
        <v>2904</v>
      </c>
      <c r="I2546" s="58">
        <v>45181</v>
      </c>
      <c r="J2546" s="50" t="s">
        <v>2816</v>
      </c>
      <c r="K2546" s="59">
        <v>9807</v>
      </c>
      <c r="L2546" s="50" t="s">
        <v>37</v>
      </c>
      <c r="M2546" s="51" t="s">
        <v>2747</v>
      </c>
      <c r="N2546" s="50" t="s">
        <v>29</v>
      </c>
      <c r="O2546" s="50" t="s">
        <v>32</v>
      </c>
      <c r="P2546" s="50" t="s">
        <v>32</v>
      </c>
      <c r="Q2546" s="50" t="s">
        <v>4524</v>
      </c>
      <c r="R2546" s="50" t="s">
        <v>29</v>
      </c>
      <c r="S2546" s="50" t="s">
        <v>2770</v>
      </c>
      <c r="T2546" s="50" t="s">
        <v>2412</v>
      </c>
      <c r="U2546" s="50" t="s">
        <v>30</v>
      </c>
      <c r="V2546" s="50" t="str">
        <f>VLOOKUP(A2546,Register!$D$2:$N$1317,11,0)</f>
        <v>CWIP-MILK OF LIME</v>
      </c>
      <c r="W2546" s="50" t="s">
        <v>29</v>
      </c>
      <c r="X2546" s="50" t="s">
        <v>29</v>
      </c>
    </row>
    <row r="2547" spans="1:24" ht="14.1" customHeight="1" x14ac:dyDescent="0.25">
      <c r="A2547" s="50" t="str">
        <f t="shared" si="39"/>
        <v>9200000059-0</v>
      </c>
      <c r="B2547" s="57" t="s">
        <v>29</v>
      </c>
      <c r="C2547" s="50" t="s">
        <v>29</v>
      </c>
      <c r="D2547" s="50" t="s">
        <v>4525</v>
      </c>
      <c r="E2547" s="50" t="s">
        <v>2814</v>
      </c>
      <c r="F2547" s="50" t="s">
        <v>29</v>
      </c>
      <c r="G2547" s="50" t="s">
        <v>29</v>
      </c>
      <c r="H2547" s="50" t="s">
        <v>2904</v>
      </c>
      <c r="I2547" s="58">
        <v>45181</v>
      </c>
      <c r="J2547" s="50" t="s">
        <v>2816</v>
      </c>
      <c r="K2547" s="59">
        <v>120</v>
      </c>
      <c r="L2547" s="50" t="s">
        <v>37</v>
      </c>
      <c r="M2547" s="51" t="s">
        <v>2747</v>
      </c>
      <c r="N2547" s="50" t="s">
        <v>29</v>
      </c>
      <c r="O2547" s="50" t="s">
        <v>32</v>
      </c>
      <c r="P2547" s="50" t="s">
        <v>32</v>
      </c>
      <c r="Q2547" s="50" t="s">
        <v>4526</v>
      </c>
      <c r="R2547" s="50" t="s">
        <v>29</v>
      </c>
      <c r="S2547" s="50" t="s">
        <v>2770</v>
      </c>
      <c r="T2547" s="50" t="s">
        <v>2415</v>
      </c>
      <c r="U2547" s="50" t="s">
        <v>30</v>
      </c>
      <c r="V2547" s="50" t="str">
        <f>VLOOKUP(A2547,Register!$D$2:$N$1317,11,0)</f>
        <v>CWIP:-VACUUM FILTER STATION</v>
      </c>
      <c r="W2547" s="50" t="s">
        <v>29</v>
      </c>
      <c r="X2547" s="50" t="s">
        <v>29</v>
      </c>
    </row>
    <row r="2548" spans="1:24" ht="14.1" customHeight="1" x14ac:dyDescent="0.25">
      <c r="A2548" s="50" t="str">
        <f t="shared" si="39"/>
        <v>9200000059-0</v>
      </c>
      <c r="B2548" s="57" t="s">
        <v>29</v>
      </c>
      <c r="C2548" s="50" t="s">
        <v>29</v>
      </c>
      <c r="D2548" s="50" t="s">
        <v>4525</v>
      </c>
      <c r="E2548" s="50" t="s">
        <v>2814</v>
      </c>
      <c r="F2548" s="50" t="s">
        <v>29</v>
      </c>
      <c r="G2548" s="50" t="s">
        <v>29</v>
      </c>
      <c r="H2548" s="50" t="s">
        <v>2904</v>
      </c>
      <c r="I2548" s="58">
        <v>45181</v>
      </c>
      <c r="J2548" s="50" t="s">
        <v>2816</v>
      </c>
      <c r="K2548" s="59">
        <v>27</v>
      </c>
      <c r="L2548" s="50" t="s">
        <v>37</v>
      </c>
      <c r="M2548" s="51" t="s">
        <v>2747</v>
      </c>
      <c r="N2548" s="50" t="s">
        <v>29</v>
      </c>
      <c r="O2548" s="50" t="s">
        <v>32</v>
      </c>
      <c r="P2548" s="50" t="s">
        <v>32</v>
      </c>
      <c r="Q2548" s="50" t="s">
        <v>4526</v>
      </c>
      <c r="R2548" s="50" t="s">
        <v>29</v>
      </c>
      <c r="S2548" s="50" t="s">
        <v>2770</v>
      </c>
      <c r="T2548" s="50" t="s">
        <v>2415</v>
      </c>
      <c r="U2548" s="50" t="s">
        <v>30</v>
      </c>
      <c r="V2548" s="50" t="str">
        <f>VLOOKUP(A2548,Register!$D$2:$N$1317,11,0)</f>
        <v>CWIP:-VACUUM FILTER STATION</v>
      </c>
      <c r="W2548" s="50" t="s">
        <v>29</v>
      </c>
      <c r="X2548" s="50" t="s">
        <v>29</v>
      </c>
    </row>
    <row r="2549" spans="1:24" ht="14.1" customHeight="1" x14ac:dyDescent="0.25">
      <c r="A2549" s="50" t="str">
        <f t="shared" si="39"/>
        <v>9200000059-0</v>
      </c>
      <c r="B2549" s="57" t="s">
        <v>29</v>
      </c>
      <c r="C2549" s="50" t="s">
        <v>29</v>
      </c>
      <c r="D2549" s="50" t="s">
        <v>4525</v>
      </c>
      <c r="E2549" s="50" t="s">
        <v>2814</v>
      </c>
      <c r="F2549" s="50" t="s">
        <v>29</v>
      </c>
      <c r="G2549" s="50" t="s">
        <v>29</v>
      </c>
      <c r="H2549" s="50" t="s">
        <v>2904</v>
      </c>
      <c r="I2549" s="58">
        <v>45181</v>
      </c>
      <c r="J2549" s="50" t="s">
        <v>2816</v>
      </c>
      <c r="K2549" s="59">
        <v>56.15</v>
      </c>
      <c r="L2549" s="50" t="s">
        <v>37</v>
      </c>
      <c r="M2549" s="51" t="s">
        <v>2747</v>
      </c>
      <c r="N2549" s="50" t="s">
        <v>29</v>
      </c>
      <c r="O2549" s="50" t="s">
        <v>32</v>
      </c>
      <c r="P2549" s="50" t="s">
        <v>32</v>
      </c>
      <c r="Q2549" s="50" t="s">
        <v>4526</v>
      </c>
      <c r="R2549" s="50" t="s">
        <v>29</v>
      </c>
      <c r="S2549" s="50" t="s">
        <v>2770</v>
      </c>
      <c r="T2549" s="50" t="s">
        <v>2415</v>
      </c>
      <c r="U2549" s="50" t="s">
        <v>30</v>
      </c>
      <c r="V2549" s="50" t="str">
        <f>VLOOKUP(A2549,Register!$D$2:$N$1317,11,0)</f>
        <v>CWIP:-VACUUM FILTER STATION</v>
      </c>
      <c r="W2549" s="50" t="s">
        <v>29</v>
      </c>
      <c r="X2549" s="50" t="s">
        <v>29</v>
      </c>
    </row>
    <row r="2550" spans="1:24" ht="14.1" customHeight="1" x14ac:dyDescent="0.25">
      <c r="A2550" s="50" t="str">
        <f t="shared" si="39"/>
        <v>9200000059-0</v>
      </c>
      <c r="B2550" s="57" t="s">
        <v>29</v>
      </c>
      <c r="C2550" s="50" t="s">
        <v>29</v>
      </c>
      <c r="D2550" s="50" t="s">
        <v>4525</v>
      </c>
      <c r="E2550" s="50" t="s">
        <v>2814</v>
      </c>
      <c r="F2550" s="50" t="s">
        <v>29</v>
      </c>
      <c r="G2550" s="50" t="s">
        <v>29</v>
      </c>
      <c r="H2550" s="50" t="s">
        <v>2904</v>
      </c>
      <c r="I2550" s="58">
        <v>45181</v>
      </c>
      <c r="J2550" s="50" t="s">
        <v>2816</v>
      </c>
      <c r="K2550" s="59">
        <v>8.39</v>
      </c>
      <c r="L2550" s="50" t="s">
        <v>37</v>
      </c>
      <c r="M2550" s="51" t="s">
        <v>2747</v>
      </c>
      <c r="N2550" s="50" t="s">
        <v>29</v>
      </c>
      <c r="O2550" s="50" t="s">
        <v>32</v>
      </c>
      <c r="P2550" s="50" t="s">
        <v>32</v>
      </c>
      <c r="Q2550" s="50" t="s">
        <v>4526</v>
      </c>
      <c r="R2550" s="50" t="s">
        <v>29</v>
      </c>
      <c r="S2550" s="50" t="s">
        <v>2770</v>
      </c>
      <c r="T2550" s="50" t="s">
        <v>2415</v>
      </c>
      <c r="U2550" s="50" t="s">
        <v>30</v>
      </c>
      <c r="V2550" s="50" t="str">
        <f>VLOOKUP(A2550,Register!$D$2:$N$1317,11,0)</f>
        <v>CWIP:-VACUUM FILTER STATION</v>
      </c>
      <c r="W2550" s="50" t="s">
        <v>29</v>
      </c>
      <c r="X2550" s="50" t="s">
        <v>29</v>
      </c>
    </row>
    <row r="2551" spans="1:24" ht="14.1" customHeight="1" x14ac:dyDescent="0.25">
      <c r="A2551" s="50" t="str">
        <f t="shared" si="39"/>
        <v>9200000059-0</v>
      </c>
      <c r="B2551" s="57" t="s">
        <v>29</v>
      </c>
      <c r="C2551" s="50" t="s">
        <v>29</v>
      </c>
      <c r="D2551" s="50" t="s">
        <v>4525</v>
      </c>
      <c r="E2551" s="50" t="s">
        <v>2814</v>
      </c>
      <c r="F2551" s="50" t="s">
        <v>29</v>
      </c>
      <c r="G2551" s="50" t="s">
        <v>29</v>
      </c>
      <c r="H2551" s="50" t="s">
        <v>2904</v>
      </c>
      <c r="I2551" s="58">
        <v>45181</v>
      </c>
      <c r="J2551" s="50" t="s">
        <v>2816</v>
      </c>
      <c r="K2551" s="59">
        <v>28.5</v>
      </c>
      <c r="L2551" s="50" t="s">
        <v>37</v>
      </c>
      <c r="M2551" s="51" t="s">
        <v>2747</v>
      </c>
      <c r="N2551" s="50" t="s">
        <v>29</v>
      </c>
      <c r="O2551" s="50" t="s">
        <v>32</v>
      </c>
      <c r="P2551" s="50" t="s">
        <v>32</v>
      </c>
      <c r="Q2551" s="50" t="s">
        <v>4526</v>
      </c>
      <c r="R2551" s="50" t="s">
        <v>29</v>
      </c>
      <c r="S2551" s="50" t="s">
        <v>2770</v>
      </c>
      <c r="T2551" s="50" t="s">
        <v>2415</v>
      </c>
      <c r="U2551" s="50" t="s">
        <v>30</v>
      </c>
      <c r="V2551" s="50" t="str">
        <f>VLOOKUP(A2551,Register!$D$2:$N$1317,11,0)</f>
        <v>CWIP:-VACUUM FILTER STATION</v>
      </c>
      <c r="W2551" s="50" t="s">
        <v>29</v>
      </c>
      <c r="X2551" s="50" t="s">
        <v>29</v>
      </c>
    </row>
    <row r="2552" spans="1:24" ht="14.1" customHeight="1" x14ac:dyDescent="0.25">
      <c r="A2552" s="50" t="str">
        <f t="shared" si="39"/>
        <v>9200000059-0</v>
      </c>
      <c r="B2552" s="57" t="s">
        <v>29</v>
      </c>
      <c r="C2552" s="50" t="s">
        <v>29</v>
      </c>
      <c r="D2552" s="50" t="s">
        <v>4525</v>
      </c>
      <c r="E2552" s="50" t="s">
        <v>2814</v>
      </c>
      <c r="F2552" s="50" t="s">
        <v>29</v>
      </c>
      <c r="G2552" s="50" t="s">
        <v>29</v>
      </c>
      <c r="H2552" s="50" t="s">
        <v>2904</v>
      </c>
      <c r="I2552" s="58">
        <v>45181</v>
      </c>
      <c r="J2552" s="50" t="s">
        <v>2816</v>
      </c>
      <c r="K2552" s="59">
        <v>34</v>
      </c>
      <c r="L2552" s="50" t="s">
        <v>37</v>
      </c>
      <c r="M2552" s="51" t="s">
        <v>2747</v>
      </c>
      <c r="N2552" s="50" t="s">
        <v>29</v>
      </c>
      <c r="O2552" s="50" t="s">
        <v>32</v>
      </c>
      <c r="P2552" s="50" t="s">
        <v>32</v>
      </c>
      <c r="Q2552" s="50" t="s">
        <v>4526</v>
      </c>
      <c r="R2552" s="50" t="s">
        <v>29</v>
      </c>
      <c r="S2552" s="50" t="s">
        <v>2770</v>
      </c>
      <c r="T2552" s="50" t="s">
        <v>2415</v>
      </c>
      <c r="U2552" s="50" t="s">
        <v>30</v>
      </c>
      <c r="V2552" s="50" t="str">
        <f>VLOOKUP(A2552,Register!$D$2:$N$1317,11,0)</f>
        <v>CWIP:-VACUUM FILTER STATION</v>
      </c>
      <c r="W2552" s="50" t="s">
        <v>29</v>
      </c>
      <c r="X2552" s="50" t="s">
        <v>29</v>
      </c>
    </row>
    <row r="2553" spans="1:24" ht="14.1" customHeight="1" x14ac:dyDescent="0.25">
      <c r="A2553" s="50" t="str">
        <f t="shared" si="39"/>
        <v>9200000041-0</v>
      </c>
      <c r="B2553" s="57" t="s">
        <v>29</v>
      </c>
      <c r="C2553" s="50" t="s">
        <v>29</v>
      </c>
      <c r="D2553" s="50" t="s">
        <v>4527</v>
      </c>
      <c r="E2553" s="50" t="s">
        <v>2814</v>
      </c>
      <c r="F2553" s="50" t="s">
        <v>29</v>
      </c>
      <c r="G2553" s="50" t="s">
        <v>29</v>
      </c>
      <c r="H2553" s="50" t="s">
        <v>2904</v>
      </c>
      <c r="I2553" s="58">
        <v>45182</v>
      </c>
      <c r="J2553" s="50" t="s">
        <v>2816</v>
      </c>
      <c r="K2553" s="59">
        <v>2121.6</v>
      </c>
      <c r="L2553" s="50" t="s">
        <v>37</v>
      </c>
      <c r="M2553" s="51" t="s">
        <v>2747</v>
      </c>
      <c r="N2553" s="50" t="s">
        <v>29</v>
      </c>
      <c r="O2553" s="50" t="s">
        <v>32</v>
      </c>
      <c r="P2553" s="50" t="s">
        <v>32</v>
      </c>
      <c r="Q2553" s="50" t="s">
        <v>4528</v>
      </c>
      <c r="R2553" s="50" t="s">
        <v>29</v>
      </c>
      <c r="S2553" s="50" t="s">
        <v>2770</v>
      </c>
      <c r="T2553" s="50" t="s">
        <v>2383</v>
      </c>
      <c r="U2553" s="50" t="s">
        <v>30</v>
      </c>
      <c r="V2553" s="50" t="str">
        <f>VLOOKUP(A2553,Register!$D$2:$N$1317,11,0)</f>
        <v>CWIP - CURTAIN CONDENSER &amp; AIR EJECTOR</v>
      </c>
      <c r="W2553" s="50" t="s">
        <v>29</v>
      </c>
      <c r="X2553" s="50" t="s">
        <v>29</v>
      </c>
    </row>
    <row r="2554" spans="1:24" ht="14.1" customHeight="1" x14ac:dyDescent="0.25">
      <c r="A2554" s="50" t="str">
        <f t="shared" si="39"/>
        <v>9200000041-0</v>
      </c>
      <c r="B2554" s="57" t="s">
        <v>29</v>
      </c>
      <c r="C2554" s="50" t="s">
        <v>29</v>
      </c>
      <c r="D2554" s="50" t="s">
        <v>4527</v>
      </c>
      <c r="E2554" s="50" t="s">
        <v>2814</v>
      </c>
      <c r="F2554" s="50" t="s">
        <v>29</v>
      </c>
      <c r="G2554" s="50" t="s">
        <v>29</v>
      </c>
      <c r="H2554" s="50" t="s">
        <v>2904</v>
      </c>
      <c r="I2554" s="58">
        <v>45182</v>
      </c>
      <c r="J2554" s="50" t="s">
        <v>2816</v>
      </c>
      <c r="K2554" s="59">
        <v>1224</v>
      </c>
      <c r="L2554" s="50" t="s">
        <v>37</v>
      </c>
      <c r="M2554" s="51" t="s">
        <v>2747</v>
      </c>
      <c r="N2554" s="50" t="s">
        <v>29</v>
      </c>
      <c r="O2554" s="50" t="s">
        <v>32</v>
      </c>
      <c r="P2554" s="50" t="s">
        <v>32</v>
      </c>
      <c r="Q2554" s="50" t="s">
        <v>4528</v>
      </c>
      <c r="R2554" s="50" t="s">
        <v>29</v>
      </c>
      <c r="S2554" s="50" t="s">
        <v>2770</v>
      </c>
      <c r="T2554" s="50" t="s">
        <v>2383</v>
      </c>
      <c r="U2554" s="50" t="s">
        <v>30</v>
      </c>
      <c r="V2554" s="50" t="str">
        <f>VLOOKUP(A2554,Register!$D$2:$N$1317,11,0)</f>
        <v>CWIP - CURTAIN CONDENSER &amp; AIR EJECTOR</v>
      </c>
      <c r="W2554" s="50" t="s">
        <v>29</v>
      </c>
      <c r="X2554" s="50" t="s">
        <v>29</v>
      </c>
    </row>
    <row r="2555" spans="1:24" ht="14.1" customHeight="1" x14ac:dyDescent="0.25">
      <c r="A2555" s="50" t="str">
        <f t="shared" si="39"/>
        <v>9200000041-0</v>
      </c>
      <c r="B2555" s="57" t="s">
        <v>29</v>
      </c>
      <c r="C2555" s="50" t="s">
        <v>29</v>
      </c>
      <c r="D2555" s="50" t="s">
        <v>4529</v>
      </c>
      <c r="E2555" s="50" t="s">
        <v>2814</v>
      </c>
      <c r="F2555" s="50" t="s">
        <v>29</v>
      </c>
      <c r="G2555" s="50" t="s">
        <v>29</v>
      </c>
      <c r="H2555" s="50" t="s">
        <v>2904</v>
      </c>
      <c r="I2555" s="58">
        <v>45182</v>
      </c>
      <c r="J2555" s="50" t="s">
        <v>2816</v>
      </c>
      <c r="K2555" s="59">
        <v>16238.09</v>
      </c>
      <c r="L2555" s="50" t="s">
        <v>37</v>
      </c>
      <c r="M2555" s="51" t="s">
        <v>2747</v>
      </c>
      <c r="N2555" s="50" t="s">
        <v>29</v>
      </c>
      <c r="O2555" s="50" t="s">
        <v>32</v>
      </c>
      <c r="P2555" s="50" t="s">
        <v>32</v>
      </c>
      <c r="Q2555" s="50" t="s">
        <v>4528</v>
      </c>
      <c r="R2555" s="50" t="s">
        <v>29</v>
      </c>
      <c r="S2555" s="50" t="s">
        <v>2770</v>
      </c>
      <c r="T2555" s="50" t="s">
        <v>2383</v>
      </c>
      <c r="U2555" s="50" t="s">
        <v>30</v>
      </c>
      <c r="V2555" s="50" t="str">
        <f>VLOOKUP(A2555,Register!$D$2:$N$1317,11,0)</f>
        <v>CWIP - CURTAIN CONDENSER &amp; AIR EJECTOR</v>
      </c>
      <c r="W2555" s="50" t="s">
        <v>29</v>
      </c>
      <c r="X2555" s="50" t="s">
        <v>29</v>
      </c>
    </row>
    <row r="2556" spans="1:24" ht="14.1" customHeight="1" x14ac:dyDescent="0.25">
      <c r="A2556" s="50" t="str">
        <f t="shared" si="39"/>
        <v>9200000059-0</v>
      </c>
      <c r="B2556" s="57" t="s">
        <v>29</v>
      </c>
      <c r="C2556" s="50" t="s">
        <v>29</v>
      </c>
      <c r="D2556" s="50" t="s">
        <v>4530</v>
      </c>
      <c r="E2556" s="50" t="s">
        <v>2814</v>
      </c>
      <c r="F2556" s="50" t="s">
        <v>29</v>
      </c>
      <c r="G2556" s="50" t="s">
        <v>29</v>
      </c>
      <c r="H2556" s="50" t="s">
        <v>2904</v>
      </c>
      <c r="I2556" s="58">
        <v>45182</v>
      </c>
      <c r="J2556" s="50" t="s">
        <v>2816</v>
      </c>
      <c r="K2556" s="59">
        <v>5145.93</v>
      </c>
      <c r="L2556" s="50" t="s">
        <v>37</v>
      </c>
      <c r="M2556" s="51" t="s">
        <v>2747</v>
      </c>
      <c r="N2556" s="50" t="s">
        <v>29</v>
      </c>
      <c r="O2556" s="50" t="s">
        <v>32</v>
      </c>
      <c r="P2556" s="50" t="s">
        <v>32</v>
      </c>
      <c r="Q2556" s="50" t="s">
        <v>4531</v>
      </c>
      <c r="R2556" s="50" t="s">
        <v>29</v>
      </c>
      <c r="S2556" s="50" t="s">
        <v>2770</v>
      </c>
      <c r="T2556" s="50" t="s">
        <v>2415</v>
      </c>
      <c r="U2556" s="50" t="s">
        <v>30</v>
      </c>
      <c r="V2556" s="50" t="str">
        <f>VLOOKUP(A2556,Register!$D$2:$N$1317,11,0)</f>
        <v>CWIP:-VACUUM FILTER STATION</v>
      </c>
      <c r="W2556" s="50" t="s">
        <v>29</v>
      </c>
      <c r="X2556" s="50" t="s">
        <v>29</v>
      </c>
    </row>
    <row r="2557" spans="1:24" ht="14.1" customHeight="1" x14ac:dyDescent="0.25">
      <c r="A2557" s="50" t="str">
        <f t="shared" si="39"/>
        <v>9200000059-0</v>
      </c>
      <c r="B2557" s="57" t="s">
        <v>29</v>
      </c>
      <c r="C2557" s="50" t="s">
        <v>29</v>
      </c>
      <c r="D2557" s="50" t="s">
        <v>4532</v>
      </c>
      <c r="E2557" s="50" t="s">
        <v>2814</v>
      </c>
      <c r="F2557" s="50" t="s">
        <v>29</v>
      </c>
      <c r="G2557" s="50" t="s">
        <v>29</v>
      </c>
      <c r="H2557" s="50" t="s">
        <v>2904</v>
      </c>
      <c r="I2557" s="58">
        <v>45182</v>
      </c>
      <c r="J2557" s="50" t="s">
        <v>2816</v>
      </c>
      <c r="K2557" s="59">
        <v>829020</v>
      </c>
      <c r="L2557" s="50" t="s">
        <v>37</v>
      </c>
      <c r="M2557" s="51" t="s">
        <v>2747</v>
      </c>
      <c r="N2557" s="50" t="s">
        <v>29</v>
      </c>
      <c r="O2557" s="50" t="s">
        <v>32</v>
      </c>
      <c r="P2557" s="50" t="s">
        <v>32</v>
      </c>
      <c r="Q2557" s="50" t="s">
        <v>4533</v>
      </c>
      <c r="R2557" s="50" t="s">
        <v>29</v>
      </c>
      <c r="S2557" s="50" t="s">
        <v>2770</v>
      </c>
      <c r="T2557" s="50" t="s">
        <v>2415</v>
      </c>
      <c r="U2557" s="50" t="s">
        <v>30</v>
      </c>
      <c r="V2557" s="50" t="str">
        <f>VLOOKUP(A2557,Register!$D$2:$N$1317,11,0)</f>
        <v>CWIP:-VACUUM FILTER STATION</v>
      </c>
      <c r="W2557" s="50" t="s">
        <v>29</v>
      </c>
      <c r="X2557" s="50" t="s">
        <v>29</v>
      </c>
    </row>
    <row r="2558" spans="1:24" ht="14.1" customHeight="1" x14ac:dyDescent="0.25">
      <c r="A2558" s="50" t="str">
        <f t="shared" si="39"/>
        <v>9200000059-0</v>
      </c>
      <c r="B2558" s="57" t="s">
        <v>29</v>
      </c>
      <c r="C2558" s="50" t="s">
        <v>29</v>
      </c>
      <c r="D2558" s="50" t="s">
        <v>4532</v>
      </c>
      <c r="E2558" s="50" t="s">
        <v>2814</v>
      </c>
      <c r="F2558" s="50" t="s">
        <v>29</v>
      </c>
      <c r="G2558" s="50" t="s">
        <v>29</v>
      </c>
      <c r="H2558" s="50" t="s">
        <v>2904</v>
      </c>
      <c r="I2558" s="58">
        <v>45182</v>
      </c>
      <c r="J2558" s="50" t="s">
        <v>2816</v>
      </c>
      <c r="K2558" s="59">
        <v>706040</v>
      </c>
      <c r="L2558" s="50" t="s">
        <v>37</v>
      </c>
      <c r="M2558" s="51" t="s">
        <v>2747</v>
      </c>
      <c r="N2558" s="50" t="s">
        <v>29</v>
      </c>
      <c r="O2558" s="50" t="s">
        <v>32</v>
      </c>
      <c r="P2558" s="50" t="s">
        <v>32</v>
      </c>
      <c r="Q2558" s="50" t="s">
        <v>4533</v>
      </c>
      <c r="R2558" s="50" t="s">
        <v>29</v>
      </c>
      <c r="S2558" s="50" t="s">
        <v>2770</v>
      </c>
      <c r="T2558" s="50" t="s">
        <v>2415</v>
      </c>
      <c r="U2558" s="50" t="s">
        <v>30</v>
      </c>
      <c r="V2558" s="50" t="str">
        <f>VLOOKUP(A2558,Register!$D$2:$N$1317,11,0)</f>
        <v>CWIP:-VACUUM FILTER STATION</v>
      </c>
      <c r="W2558" s="50" t="s">
        <v>29</v>
      </c>
      <c r="X2558" s="50" t="s">
        <v>29</v>
      </c>
    </row>
    <row r="2559" spans="1:24" ht="14.1" customHeight="1" x14ac:dyDescent="0.25">
      <c r="A2559" s="50" t="str">
        <f t="shared" si="39"/>
        <v>9200000058-0</v>
      </c>
      <c r="B2559" s="57" t="s">
        <v>29</v>
      </c>
      <c r="C2559" s="50" t="s">
        <v>29</v>
      </c>
      <c r="D2559" s="50" t="s">
        <v>4534</v>
      </c>
      <c r="E2559" s="50" t="s">
        <v>2814</v>
      </c>
      <c r="F2559" s="50" t="s">
        <v>29</v>
      </c>
      <c r="G2559" s="50" t="s">
        <v>29</v>
      </c>
      <c r="H2559" s="50" t="s">
        <v>2904</v>
      </c>
      <c r="I2559" s="58">
        <v>45182</v>
      </c>
      <c r="J2559" s="50" t="s">
        <v>2816</v>
      </c>
      <c r="K2559" s="59">
        <v>614940</v>
      </c>
      <c r="L2559" s="50" t="s">
        <v>37</v>
      </c>
      <c r="M2559" s="51" t="s">
        <v>2747</v>
      </c>
      <c r="N2559" s="50" t="s">
        <v>29</v>
      </c>
      <c r="O2559" s="50" t="s">
        <v>32</v>
      </c>
      <c r="P2559" s="50" t="s">
        <v>32</v>
      </c>
      <c r="Q2559" s="50" t="s">
        <v>2414</v>
      </c>
      <c r="R2559" s="50" t="s">
        <v>29</v>
      </c>
      <c r="S2559" s="50" t="s">
        <v>2770</v>
      </c>
      <c r="T2559" s="50" t="s">
        <v>2412</v>
      </c>
      <c r="U2559" s="50" t="s">
        <v>30</v>
      </c>
      <c r="V2559" s="50" t="str">
        <f>VLOOKUP(A2559,Register!$D$2:$N$1317,11,0)</f>
        <v>CWIP-MILK OF LIME</v>
      </c>
      <c r="W2559" s="50" t="s">
        <v>29</v>
      </c>
      <c r="X2559" s="50" t="s">
        <v>29</v>
      </c>
    </row>
    <row r="2560" spans="1:24" ht="14.1" customHeight="1" x14ac:dyDescent="0.25">
      <c r="A2560" s="50" t="str">
        <f t="shared" si="39"/>
        <v>9200000059-0</v>
      </c>
      <c r="B2560" s="57" t="s">
        <v>29</v>
      </c>
      <c r="C2560" s="50" t="s">
        <v>29</v>
      </c>
      <c r="D2560" s="50" t="s">
        <v>4535</v>
      </c>
      <c r="E2560" s="50" t="s">
        <v>2814</v>
      </c>
      <c r="F2560" s="50" t="s">
        <v>29</v>
      </c>
      <c r="G2560" s="50" t="s">
        <v>29</v>
      </c>
      <c r="H2560" s="50" t="s">
        <v>2904</v>
      </c>
      <c r="I2560" s="58">
        <v>45182</v>
      </c>
      <c r="J2560" s="50" t="s">
        <v>2816</v>
      </c>
      <c r="K2560" s="59">
        <v>25.5</v>
      </c>
      <c r="L2560" s="50" t="s">
        <v>37</v>
      </c>
      <c r="M2560" s="51" t="s">
        <v>2747</v>
      </c>
      <c r="N2560" s="50" t="s">
        <v>29</v>
      </c>
      <c r="O2560" s="50" t="s">
        <v>32</v>
      </c>
      <c r="P2560" s="50" t="s">
        <v>32</v>
      </c>
      <c r="Q2560" s="50" t="s">
        <v>2937</v>
      </c>
      <c r="R2560" s="50" t="s">
        <v>29</v>
      </c>
      <c r="S2560" s="50" t="s">
        <v>2770</v>
      </c>
      <c r="T2560" s="50" t="s">
        <v>2415</v>
      </c>
      <c r="U2560" s="50" t="s">
        <v>30</v>
      </c>
      <c r="V2560" s="50" t="str">
        <f>VLOOKUP(A2560,Register!$D$2:$N$1317,11,0)</f>
        <v>CWIP:-VACUUM FILTER STATION</v>
      </c>
      <c r="W2560" s="50" t="s">
        <v>29</v>
      </c>
      <c r="X2560" s="50" t="s">
        <v>29</v>
      </c>
    </row>
    <row r="2561" spans="1:24" ht="14.1" customHeight="1" x14ac:dyDescent="0.25">
      <c r="A2561" s="50" t="str">
        <f t="shared" si="39"/>
        <v>9200000059-0</v>
      </c>
      <c r="B2561" s="57" t="s">
        <v>29</v>
      </c>
      <c r="C2561" s="50" t="s">
        <v>29</v>
      </c>
      <c r="D2561" s="50" t="s">
        <v>4535</v>
      </c>
      <c r="E2561" s="50" t="s">
        <v>2814</v>
      </c>
      <c r="F2561" s="50" t="s">
        <v>29</v>
      </c>
      <c r="G2561" s="50" t="s">
        <v>29</v>
      </c>
      <c r="H2561" s="50" t="s">
        <v>2904</v>
      </c>
      <c r="I2561" s="58">
        <v>45182</v>
      </c>
      <c r="J2561" s="50" t="s">
        <v>2816</v>
      </c>
      <c r="K2561" s="59">
        <v>11.85</v>
      </c>
      <c r="L2561" s="50" t="s">
        <v>37</v>
      </c>
      <c r="M2561" s="51" t="s">
        <v>2747</v>
      </c>
      <c r="N2561" s="50" t="s">
        <v>29</v>
      </c>
      <c r="O2561" s="50" t="s">
        <v>32</v>
      </c>
      <c r="P2561" s="50" t="s">
        <v>32</v>
      </c>
      <c r="Q2561" s="50" t="s">
        <v>2937</v>
      </c>
      <c r="R2561" s="50" t="s">
        <v>29</v>
      </c>
      <c r="S2561" s="50" t="s">
        <v>2770</v>
      </c>
      <c r="T2561" s="50" t="s">
        <v>2415</v>
      </c>
      <c r="U2561" s="50" t="s">
        <v>30</v>
      </c>
      <c r="V2561" s="50" t="str">
        <f>VLOOKUP(A2561,Register!$D$2:$N$1317,11,0)</f>
        <v>CWIP:-VACUUM FILTER STATION</v>
      </c>
      <c r="W2561" s="50" t="s">
        <v>29</v>
      </c>
      <c r="X2561" s="50" t="s">
        <v>29</v>
      </c>
    </row>
    <row r="2562" spans="1:24" ht="14.1" customHeight="1" x14ac:dyDescent="0.25">
      <c r="A2562" s="50" t="str">
        <f t="shared" si="39"/>
        <v>9200000059-0</v>
      </c>
      <c r="B2562" s="57" t="s">
        <v>29</v>
      </c>
      <c r="C2562" s="50" t="s">
        <v>29</v>
      </c>
      <c r="D2562" s="50" t="s">
        <v>4536</v>
      </c>
      <c r="E2562" s="50" t="s">
        <v>2814</v>
      </c>
      <c r="F2562" s="50" t="s">
        <v>29</v>
      </c>
      <c r="G2562" s="50" t="s">
        <v>29</v>
      </c>
      <c r="H2562" s="50" t="s">
        <v>2904</v>
      </c>
      <c r="I2562" s="58">
        <v>45182</v>
      </c>
      <c r="J2562" s="50" t="s">
        <v>2816</v>
      </c>
      <c r="K2562" s="59">
        <v>1020.08</v>
      </c>
      <c r="L2562" s="50" t="s">
        <v>37</v>
      </c>
      <c r="M2562" s="51" t="s">
        <v>2747</v>
      </c>
      <c r="N2562" s="50" t="s">
        <v>29</v>
      </c>
      <c r="O2562" s="50" t="s">
        <v>32</v>
      </c>
      <c r="P2562" s="50" t="s">
        <v>32</v>
      </c>
      <c r="Q2562" s="50" t="s">
        <v>4521</v>
      </c>
      <c r="R2562" s="50" t="s">
        <v>29</v>
      </c>
      <c r="S2562" s="50" t="s">
        <v>2770</v>
      </c>
      <c r="T2562" s="50" t="s">
        <v>2415</v>
      </c>
      <c r="U2562" s="50" t="s">
        <v>30</v>
      </c>
      <c r="V2562" s="50" t="str">
        <f>VLOOKUP(A2562,Register!$D$2:$N$1317,11,0)</f>
        <v>CWIP:-VACUUM FILTER STATION</v>
      </c>
      <c r="W2562" s="50" t="s">
        <v>29</v>
      </c>
      <c r="X2562" s="50" t="s">
        <v>29</v>
      </c>
    </row>
    <row r="2563" spans="1:24" ht="14.1" customHeight="1" x14ac:dyDescent="0.25">
      <c r="A2563" s="50" t="str">
        <f t="shared" ref="A2563:A2626" si="40">CONCATENATE(T2563,"-",U2563)</f>
        <v>9200000059-0</v>
      </c>
      <c r="B2563" s="57" t="s">
        <v>29</v>
      </c>
      <c r="C2563" s="50" t="s">
        <v>29</v>
      </c>
      <c r="D2563" s="50" t="s">
        <v>4537</v>
      </c>
      <c r="E2563" s="50" t="s">
        <v>2814</v>
      </c>
      <c r="F2563" s="50" t="s">
        <v>29</v>
      </c>
      <c r="G2563" s="50" t="s">
        <v>29</v>
      </c>
      <c r="H2563" s="50" t="s">
        <v>2904</v>
      </c>
      <c r="I2563" s="58">
        <v>45183</v>
      </c>
      <c r="J2563" s="50" t="s">
        <v>2816</v>
      </c>
      <c r="K2563" s="59">
        <v>34</v>
      </c>
      <c r="L2563" s="50" t="s">
        <v>37</v>
      </c>
      <c r="M2563" s="51" t="s">
        <v>2747</v>
      </c>
      <c r="N2563" s="50" t="s">
        <v>29</v>
      </c>
      <c r="O2563" s="50" t="s">
        <v>32</v>
      </c>
      <c r="P2563" s="50" t="s">
        <v>32</v>
      </c>
      <c r="Q2563" s="50" t="s">
        <v>2937</v>
      </c>
      <c r="R2563" s="50" t="s">
        <v>29</v>
      </c>
      <c r="S2563" s="50" t="s">
        <v>2770</v>
      </c>
      <c r="T2563" s="50" t="s">
        <v>2415</v>
      </c>
      <c r="U2563" s="50" t="s">
        <v>30</v>
      </c>
      <c r="V2563" s="50" t="str">
        <f>VLOOKUP(A2563,Register!$D$2:$N$1317,11,0)</f>
        <v>CWIP:-VACUUM FILTER STATION</v>
      </c>
      <c r="W2563" s="50" t="s">
        <v>29</v>
      </c>
      <c r="X2563" s="50" t="s">
        <v>29</v>
      </c>
    </row>
    <row r="2564" spans="1:24" ht="14.1" customHeight="1" x14ac:dyDescent="0.25">
      <c r="A2564" s="50" t="str">
        <f t="shared" si="40"/>
        <v>9200000059-0</v>
      </c>
      <c r="B2564" s="57" t="s">
        <v>29</v>
      </c>
      <c r="C2564" s="50" t="s">
        <v>29</v>
      </c>
      <c r="D2564" s="50" t="s">
        <v>4537</v>
      </c>
      <c r="E2564" s="50" t="s">
        <v>2814</v>
      </c>
      <c r="F2564" s="50" t="s">
        <v>29</v>
      </c>
      <c r="G2564" s="50" t="s">
        <v>29</v>
      </c>
      <c r="H2564" s="50" t="s">
        <v>2904</v>
      </c>
      <c r="I2564" s="58">
        <v>45183</v>
      </c>
      <c r="J2564" s="50" t="s">
        <v>2816</v>
      </c>
      <c r="K2564" s="59">
        <v>10</v>
      </c>
      <c r="L2564" s="50" t="s">
        <v>37</v>
      </c>
      <c r="M2564" s="51" t="s">
        <v>2747</v>
      </c>
      <c r="N2564" s="50" t="s">
        <v>29</v>
      </c>
      <c r="O2564" s="50" t="s">
        <v>32</v>
      </c>
      <c r="P2564" s="50" t="s">
        <v>32</v>
      </c>
      <c r="Q2564" s="50" t="s">
        <v>4538</v>
      </c>
      <c r="R2564" s="50" t="s">
        <v>29</v>
      </c>
      <c r="S2564" s="50" t="s">
        <v>2770</v>
      </c>
      <c r="T2564" s="50" t="s">
        <v>2415</v>
      </c>
      <c r="U2564" s="50" t="s">
        <v>30</v>
      </c>
      <c r="V2564" s="50" t="str">
        <f>VLOOKUP(A2564,Register!$D$2:$N$1317,11,0)</f>
        <v>CWIP:-VACUUM FILTER STATION</v>
      </c>
      <c r="W2564" s="50" t="s">
        <v>29</v>
      </c>
      <c r="X2564" s="50" t="s">
        <v>29</v>
      </c>
    </row>
    <row r="2565" spans="1:24" ht="14.1" customHeight="1" x14ac:dyDescent="0.25">
      <c r="A2565" s="50" t="str">
        <f t="shared" si="40"/>
        <v>9200000059-0</v>
      </c>
      <c r="B2565" s="57" t="s">
        <v>29</v>
      </c>
      <c r="C2565" s="50" t="s">
        <v>29</v>
      </c>
      <c r="D2565" s="50" t="s">
        <v>4539</v>
      </c>
      <c r="E2565" s="50" t="s">
        <v>2814</v>
      </c>
      <c r="F2565" s="50" t="s">
        <v>29</v>
      </c>
      <c r="G2565" s="50" t="s">
        <v>29</v>
      </c>
      <c r="H2565" s="50" t="s">
        <v>2904</v>
      </c>
      <c r="I2565" s="58">
        <v>45183</v>
      </c>
      <c r="J2565" s="50" t="s">
        <v>2816</v>
      </c>
      <c r="K2565" s="59">
        <v>78.22</v>
      </c>
      <c r="L2565" s="50" t="s">
        <v>37</v>
      </c>
      <c r="M2565" s="51" t="s">
        <v>2747</v>
      </c>
      <c r="N2565" s="50" t="s">
        <v>29</v>
      </c>
      <c r="O2565" s="50" t="s">
        <v>32</v>
      </c>
      <c r="P2565" s="50" t="s">
        <v>32</v>
      </c>
      <c r="Q2565" s="50" t="s">
        <v>4540</v>
      </c>
      <c r="R2565" s="50" t="s">
        <v>29</v>
      </c>
      <c r="S2565" s="50" t="s">
        <v>2770</v>
      </c>
      <c r="T2565" s="50" t="s">
        <v>2415</v>
      </c>
      <c r="U2565" s="50" t="s">
        <v>30</v>
      </c>
      <c r="V2565" s="50" t="str">
        <f>VLOOKUP(A2565,Register!$D$2:$N$1317,11,0)</f>
        <v>CWIP:-VACUUM FILTER STATION</v>
      </c>
      <c r="W2565" s="50" t="s">
        <v>29</v>
      </c>
      <c r="X2565" s="50" t="s">
        <v>29</v>
      </c>
    </row>
    <row r="2566" spans="1:24" ht="14.1" customHeight="1" x14ac:dyDescent="0.25">
      <c r="A2566" s="50" t="str">
        <f t="shared" si="40"/>
        <v>9200000059-0</v>
      </c>
      <c r="B2566" s="57" t="s">
        <v>29</v>
      </c>
      <c r="C2566" s="50" t="s">
        <v>29</v>
      </c>
      <c r="D2566" s="50" t="s">
        <v>4539</v>
      </c>
      <c r="E2566" s="50" t="s">
        <v>2814</v>
      </c>
      <c r="F2566" s="50" t="s">
        <v>29</v>
      </c>
      <c r="G2566" s="50" t="s">
        <v>29</v>
      </c>
      <c r="H2566" s="50" t="s">
        <v>2904</v>
      </c>
      <c r="I2566" s="58">
        <v>45183</v>
      </c>
      <c r="J2566" s="50" t="s">
        <v>2816</v>
      </c>
      <c r="K2566" s="59">
        <v>27.16</v>
      </c>
      <c r="L2566" s="50" t="s">
        <v>37</v>
      </c>
      <c r="M2566" s="51" t="s">
        <v>2747</v>
      </c>
      <c r="N2566" s="50" t="s">
        <v>29</v>
      </c>
      <c r="O2566" s="50" t="s">
        <v>32</v>
      </c>
      <c r="P2566" s="50" t="s">
        <v>32</v>
      </c>
      <c r="Q2566" s="50" t="s">
        <v>4540</v>
      </c>
      <c r="R2566" s="50" t="s">
        <v>29</v>
      </c>
      <c r="S2566" s="50" t="s">
        <v>2770</v>
      </c>
      <c r="T2566" s="50" t="s">
        <v>2415</v>
      </c>
      <c r="U2566" s="50" t="s">
        <v>30</v>
      </c>
      <c r="V2566" s="50" t="str">
        <f>VLOOKUP(A2566,Register!$D$2:$N$1317,11,0)</f>
        <v>CWIP:-VACUUM FILTER STATION</v>
      </c>
      <c r="W2566" s="50" t="s">
        <v>29</v>
      </c>
      <c r="X2566" s="50" t="s">
        <v>29</v>
      </c>
    </row>
    <row r="2567" spans="1:24" ht="14.1" customHeight="1" x14ac:dyDescent="0.25">
      <c r="A2567" s="50" t="str">
        <f t="shared" si="40"/>
        <v>9200000059-0</v>
      </c>
      <c r="B2567" s="57" t="s">
        <v>29</v>
      </c>
      <c r="C2567" s="50" t="s">
        <v>29</v>
      </c>
      <c r="D2567" s="50" t="s">
        <v>4539</v>
      </c>
      <c r="E2567" s="50" t="s">
        <v>2814</v>
      </c>
      <c r="F2567" s="50" t="s">
        <v>29</v>
      </c>
      <c r="G2567" s="50" t="s">
        <v>29</v>
      </c>
      <c r="H2567" s="50" t="s">
        <v>2904</v>
      </c>
      <c r="I2567" s="58">
        <v>45183</v>
      </c>
      <c r="J2567" s="50" t="s">
        <v>2816</v>
      </c>
      <c r="K2567" s="59">
        <v>14.75</v>
      </c>
      <c r="L2567" s="50" t="s">
        <v>37</v>
      </c>
      <c r="M2567" s="51" t="s">
        <v>2747</v>
      </c>
      <c r="N2567" s="50" t="s">
        <v>29</v>
      </c>
      <c r="O2567" s="50" t="s">
        <v>32</v>
      </c>
      <c r="P2567" s="50" t="s">
        <v>32</v>
      </c>
      <c r="Q2567" s="50" t="s">
        <v>4540</v>
      </c>
      <c r="R2567" s="50" t="s">
        <v>29</v>
      </c>
      <c r="S2567" s="50" t="s">
        <v>2770</v>
      </c>
      <c r="T2567" s="50" t="s">
        <v>2415</v>
      </c>
      <c r="U2567" s="50" t="s">
        <v>30</v>
      </c>
      <c r="V2567" s="50" t="str">
        <f>VLOOKUP(A2567,Register!$D$2:$N$1317,11,0)</f>
        <v>CWIP:-VACUUM FILTER STATION</v>
      </c>
      <c r="W2567" s="50" t="s">
        <v>29</v>
      </c>
      <c r="X2567" s="50" t="s">
        <v>29</v>
      </c>
    </row>
    <row r="2568" spans="1:24" ht="14.1" customHeight="1" x14ac:dyDescent="0.25">
      <c r="A2568" s="50" t="str">
        <f t="shared" si="40"/>
        <v>9200000058-0</v>
      </c>
      <c r="B2568" s="57" t="s">
        <v>29</v>
      </c>
      <c r="C2568" s="50" t="s">
        <v>29</v>
      </c>
      <c r="D2568" s="50" t="s">
        <v>4541</v>
      </c>
      <c r="E2568" s="50" t="s">
        <v>2814</v>
      </c>
      <c r="F2568" s="50" t="s">
        <v>29</v>
      </c>
      <c r="G2568" s="50" t="s">
        <v>29</v>
      </c>
      <c r="H2568" s="50" t="s">
        <v>2904</v>
      </c>
      <c r="I2568" s="58">
        <v>45184</v>
      </c>
      <c r="J2568" s="50" t="s">
        <v>2816</v>
      </c>
      <c r="K2568" s="59">
        <v>7447.32</v>
      </c>
      <c r="L2568" s="50" t="s">
        <v>37</v>
      </c>
      <c r="M2568" s="51" t="s">
        <v>2747</v>
      </c>
      <c r="N2568" s="50" t="s">
        <v>29</v>
      </c>
      <c r="O2568" s="50" t="s">
        <v>32</v>
      </c>
      <c r="P2568" s="50" t="s">
        <v>32</v>
      </c>
      <c r="Q2568" s="50" t="s">
        <v>4542</v>
      </c>
      <c r="R2568" s="50" t="s">
        <v>29</v>
      </c>
      <c r="S2568" s="50" t="s">
        <v>2770</v>
      </c>
      <c r="T2568" s="50" t="s">
        <v>2412</v>
      </c>
      <c r="U2568" s="50" t="s">
        <v>30</v>
      </c>
      <c r="V2568" s="50" t="str">
        <f>VLOOKUP(A2568,Register!$D$2:$N$1317,11,0)</f>
        <v>CWIP-MILK OF LIME</v>
      </c>
      <c r="W2568" s="50" t="s">
        <v>29</v>
      </c>
      <c r="X2568" s="50" t="s">
        <v>29</v>
      </c>
    </row>
    <row r="2569" spans="1:24" ht="14.1" customHeight="1" x14ac:dyDescent="0.25">
      <c r="A2569" s="50" t="str">
        <f t="shared" si="40"/>
        <v>9200000057-0</v>
      </c>
      <c r="B2569" s="57" t="s">
        <v>29</v>
      </c>
      <c r="C2569" s="50" t="s">
        <v>29</v>
      </c>
      <c r="D2569" s="50" t="s">
        <v>4543</v>
      </c>
      <c r="E2569" s="50" t="s">
        <v>2814</v>
      </c>
      <c r="F2569" s="50" t="s">
        <v>29</v>
      </c>
      <c r="G2569" s="50" t="s">
        <v>29</v>
      </c>
      <c r="H2569" s="50" t="s">
        <v>2904</v>
      </c>
      <c r="I2569" s="58">
        <v>45184</v>
      </c>
      <c r="J2569" s="50" t="s">
        <v>2816</v>
      </c>
      <c r="K2569" s="59">
        <v>24372.959999999999</v>
      </c>
      <c r="L2569" s="50" t="s">
        <v>37</v>
      </c>
      <c r="M2569" s="51" t="s">
        <v>2747</v>
      </c>
      <c r="N2569" s="50" t="s">
        <v>29</v>
      </c>
      <c r="O2569" s="50" t="s">
        <v>32</v>
      </c>
      <c r="P2569" s="50" t="s">
        <v>32</v>
      </c>
      <c r="Q2569" s="50" t="s">
        <v>3181</v>
      </c>
      <c r="R2569" s="50" t="s">
        <v>29</v>
      </c>
      <c r="S2569" s="50" t="s">
        <v>2770</v>
      </c>
      <c r="T2569" s="50" t="s">
        <v>2410</v>
      </c>
      <c r="U2569" s="50" t="s">
        <v>30</v>
      </c>
      <c r="V2569" s="50" t="str">
        <f>VLOOKUP(A2569,Register!$D$2:$N$1317,11,0)</f>
        <v>CWIP- NEW JUICE CLARIFIER 42' DIA(DORR)</v>
      </c>
      <c r="W2569" s="50" t="s">
        <v>29</v>
      </c>
      <c r="X2569" s="50" t="s">
        <v>29</v>
      </c>
    </row>
    <row r="2570" spans="1:24" ht="14.1" customHeight="1" x14ac:dyDescent="0.25">
      <c r="A2570" s="50" t="str">
        <f t="shared" si="40"/>
        <v>9200000041-0</v>
      </c>
      <c r="B2570" s="57" t="s">
        <v>29</v>
      </c>
      <c r="C2570" s="50" t="s">
        <v>29</v>
      </c>
      <c r="D2570" s="50" t="s">
        <v>4544</v>
      </c>
      <c r="E2570" s="50" t="s">
        <v>2814</v>
      </c>
      <c r="F2570" s="50" t="s">
        <v>29</v>
      </c>
      <c r="G2570" s="50" t="s">
        <v>29</v>
      </c>
      <c r="H2570" s="50" t="s">
        <v>2904</v>
      </c>
      <c r="I2570" s="58">
        <v>45184</v>
      </c>
      <c r="J2570" s="50" t="s">
        <v>2816</v>
      </c>
      <c r="K2570" s="59">
        <v>17.78</v>
      </c>
      <c r="L2570" s="50" t="s">
        <v>37</v>
      </c>
      <c r="M2570" s="51" t="s">
        <v>2747</v>
      </c>
      <c r="N2570" s="50" t="s">
        <v>29</v>
      </c>
      <c r="O2570" s="50" t="s">
        <v>32</v>
      </c>
      <c r="P2570" s="50" t="s">
        <v>32</v>
      </c>
      <c r="Q2570" s="50" t="s">
        <v>4513</v>
      </c>
      <c r="R2570" s="50" t="s">
        <v>29</v>
      </c>
      <c r="S2570" s="50" t="s">
        <v>2770</v>
      </c>
      <c r="T2570" s="50" t="s">
        <v>2383</v>
      </c>
      <c r="U2570" s="50" t="s">
        <v>30</v>
      </c>
      <c r="V2570" s="50" t="str">
        <f>VLOOKUP(A2570,Register!$D$2:$N$1317,11,0)</f>
        <v>CWIP - CURTAIN CONDENSER &amp; AIR EJECTOR</v>
      </c>
      <c r="W2570" s="50" t="s">
        <v>29</v>
      </c>
      <c r="X2570" s="50" t="s">
        <v>29</v>
      </c>
    </row>
    <row r="2571" spans="1:24" ht="14.1" customHeight="1" x14ac:dyDescent="0.25">
      <c r="A2571" s="50" t="str">
        <f t="shared" si="40"/>
        <v>9200000041-0</v>
      </c>
      <c r="B2571" s="57" t="s">
        <v>29</v>
      </c>
      <c r="C2571" s="50" t="s">
        <v>29</v>
      </c>
      <c r="D2571" s="50" t="s">
        <v>4544</v>
      </c>
      <c r="E2571" s="50" t="s">
        <v>2814</v>
      </c>
      <c r="F2571" s="50" t="s">
        <v>29</v>
      </c>
      <c r="G2571" s="50" t="s">
        <v>29</v>
      </c>
      <c r="H2571" s="50" t="s">
        <v>2904</v>
      </c>
      <c r="I2571" s="58">
        <v>45184</v>
      </c>
      <c r="J2571" s="50" t="s">
        <v>2816</v>
      </c>
      <c r="K2571" s="59">
        <v>42.5</v>
      </c>
      <c r="L2571" s="50" t="s">
        <v>37</v>
      </c>
      <c r="M2571" s="51" t="s">
        <v>2747</v>
      </c>
      <c r="N2571" s="50" t="s">
        <v>29</v>
      </c>
      <c r="O2571" s="50" t="s">
        <v>32</v>
      </c>
      <c r="P2571" s="50" t="s">
        <v>32</v>
      </c>
      <c r="Q2571" s="50" t="s">
        <v>4513</v>
      </c>
      <c r="R2571" s="50" t="s">
        <v>29</v>
      </c>
      <c r="S2571" s="50" t="s">
        <v>2770</v>
      </c>
      <c r="T2571" s="50" t="s">
        <v>2383</v>
      </c>
      <c r="U2571" s="50" t="s">
        <v>30</v>
      </c>
      <c r="V2571" s="50" t="str">
        <f>VLOOKUP(A2571,Register!$D$2:$N$1317,11,0)</f>
        <v>CWIP - CURTAIN CONDENSER &amp; AIR EJECTOR</v>
      </c>
      <c r="W2571" s="50" t="s">
        <v>29</v>
      </c>
      <c r="X2571" s="50" t="s">
        <v>29</v>
      </c>
    </row>
    <row r="2572" spans="1:24" ht="14.1" customHeight="1" x14ac:dyDescent="0.25">
      <c r="A2572" s="50" t="str">
        <f t="shared" si="40"/>
        <v>9200000059-0</v>
      </c>
      <c r="B2572" s="57" t="s">
        <v>29</v>
      </c>
      <c r="C2572" s="50" t="s">
        <v>29</v>
      </c>
      <c r="D2572" s="50" t="s">
        <v>4545</v>
      </c>
      <c r="E2572" s="50" t="s">
        <v>2814</v>
      </c>
      <c r="F2572" s="50" t="s">
        <v>29</v>
      </c>
      <c r="G2572" s="50" t="s">
        <v>29</v>
      </c>
      <c r="H2572" s="50" t="s">
        <v>2904</v>
      </c>
      <c r="I2572" s="58">
        <v>45184</v>
      </c>
      <c r="J2572" s="50" t="s">
        <v>2816</v>
      </c>
      <c r="K2572" s="59">
        <v>81035.960000000006</v>
      </c>
      <c r="L2572" s="50" t="s">
        <v>37</v>
      </c>
      <c r="M2572" s="51" t="s">
        <v>2747</v>
      </c>
      <c r="N2572" s="50" t="s">
        <v>29</v>
      </c>
      <c r="O2572" s="50" t="s">
        <v>32</v>
      </c>
      <c r="P2572" s="50" t="s">
        <v>32</v>
      </c>
      <c r="Q2572" s="50" t="s">
        <v>4546</v>
      </c>
      <c r="R2572" s="50" t="s">
        <v>29</v>
      </c>
      <c r="S2572" s="50" t="s">
        <v>2770</v>
      </c>
      <c r="T2572" s="50" t="s">
        <v>2415</v>
      </c>
      <c r="U2572" s="50" t="s">
        <v>30</v>
      </c>
      <c r="V2572" s="50" t="str">
        <f>VLOOKUP(A2572,Register!$D$2:$N$1317,11,0)</f>
        <v>CWIP:-VACUUM FILTER STATION</v>
      </c>
      <c r="W2572" s="50" t="s">
        <v>29</v>
      </c>
      <c r="X2572" s="50" t="s">
        <v>29</v>
      </c>
    </row>
    <row r="2573" spans="1:24" ht="14.1" customHeight="1" x14ac:dyDescent="0.25">
      <c r="A2573" s="50" t="str">
        <f t="shared" si="40"/>
        <v>9200000059-0</v>
      </c>
      <c r="B2573" s="57" t="s">
        <v>29</v>
      </c>
      <c r="C2573" s="50" t="s">
        <v>29</v>
      </c>
      <c r="D2573" s="50" t="s">
        <v>4547</v>
      </c>
      <c r="E2573" s="50" t="s">
        <v>2814</v>
      </c>
      <c r="F2573" s="50" t="s">
        <v>29</v>
      </c>
      <c r="G2573" s="50" t="s">
        <v>29</v>
      </c>
      <c r="H2573" s="50" t="s">
        <v>2904</v>
      </c>
      <c r="I2573" s="58">
        <v>45184</v>
      </c>
      <c r="J2573" s="50" t="s">
        <v>2816</v>
      </c>
      <c r="K2573" s="59">
        <v>366.53</v>
      </c>
      <c r="L2573" s="50" t="s">
        <v>37</v>
      </c>
      <c r="M2573" s="51" t="s">
        <v>2747</v>
      </c>
      <c r="N2573" s="50" t="s">
        <v>29</v>
      </c>
      <c r="O2573" s="50" t="s">
        <v>32</v>
      </c>
      <c r="P2573" s="50" t="s">
        <v>32</v>
      </c>
      <c r="Q2573" s="50" t="s">
        <v>4548</v>
      </c>
      <c r="R2573" s="50" t="s">
        <v>29</v>
      </c>
      <c r="S2573" s="50" t="s">
        <v>2770</v>
      </c>
      <c r="T2573" s="50" t="s">
        <v>2415</v>
      </c>
      <c r="U2573" s="50" t="s">
        <v>30</v>
      </c>
      <c r="V2573" s="50" t="str">
        <f>VLOOKUP(A2573,Register!$D$2:$N$1317,11,0)</f>
        <v>CWIP:-VACUUM FILTER STATION</v>
      </c>
      <c r="W2573" s="50" t="s">
        <v>29</v>
      </c>
      <c r="X2573" s="50" t="s">
        <v>29</v>
      </c>
    </row>
    <row r="2574" spans="1:24" ht="14.1" customHeight="1" x14ac:dyDescent="0.25">
      <c r="A2574" s="50" t="str">
        <f t="shared" si="40"/>
        <v>9200000059-0</v>
      </c>
      <c r="B2574" s="57" t="s">
        <v>29</v>
      </c>
      <c r="C2574" s="50" t="s">
        <v>29</v>
      </c>
      <c r="D2574" s="50" t="s">
        <v>4547</v>
      </c>
      <c r="E2574" s="50" t="s">
        <v>2814</v>
      </c>
      <c r="F2574" s="50" t="s">
        <v>29</v>
      </c>
      <c r="G2574" s="50" t="s">
        <v>29</v>
      </c>
      <c r="H2574" s="50" t="s">
        <v>2904</v>
      </c>
      <c r="I2574" s="58">
        <v>45184</v>
      </c>
      <c r="J2574" s="50" t="s">
        <v>2816</v>
      </c>
      <c r="K2574" s="59">
        <v>176.34</v>
      </c>
      <c r="L2574" s="50" t="s">
        <v>37</v>
      </c>
      <c r="M2574" s="51" t="s">
        <v>2747</v>
      </c>
      <c r="N2574" s="50" t="s">
        <v>29</v>
      </c>
      <c r="O2574" s="50" t="s">
        <v>32</v>
      </c>
      <c r="P2574" s="50" t="s">
        <v>32</v>
      </c>
      <c r="Q2574" s="50" t="s">
        <v>4548</v>
      </c>
      <c r="R2574" s="50" t="s">
        <v>29</v>
      </c>
      <c r="S2574" s="50" t="s">
        <v>2770</v>
      </c>
      <c r="T2574" s="50" t="s">
        <v>2415</v>
      </c>
      <c r="U2574" s="50" t="s">
        <v>30</v>
      </c>
      <c r="V2574" s="50" t="str">
        <f>VLOOKUP(A2574,Register!$D$2:$N$1317,11,0)</f>
        <v>CWIP:-VACUUM FILTER STATION</v>
      </c>
      <c r="W2574" s="50" t="s">
        <v>29</v>
      </c>
      <c r="X2574" s="50" t="s">
        <v>29</v>
      </c>
    </row>
    <row r="2575" spans="1:24" ht="14.1" customHeight="1" x14ac:dyDescent="0.25">
      <c r="A2575" s="50" t="str">
        <f t="shared" si="40"/>
        <v>9200000059-0</v>
      </c>
      <c r="B2575" s="57" t="s">
        <v>29</v>
      </c>
      <c r="C2575" s="50" t="s">
        <v>29</v>
      </c>
      <c r="D2575" s="50" t="s">
        <v>4547</v>
      </c>
      <c r="E2575" s="50" t="s">
        <v>2814</v>
      </c>
      <c r="F2575" s="50" t="s">
        <v>29</v>
      </c>
      <c r="G2575" s="50" t="s">
        <v>29</v>
      </c>
      <c r="H2575" s="50" t="s">
        <v>2904</v>
      </c>
      <c r="I2575" s="58">
        <v>45184</v>
      </c>
      <c r="J2575" s="50" t="s">
        <v>2816</v>
      </c>
      <c r="K2575" s="59">
        <v>135.6</v>
      </c>
      <c r="L2575" s="50" t="s">
        <v>37</v>
      </c>
      <c r="M2575" s="51" t="s">
        <v>2747</v>
      </c>
      <c r="N2575" s="50" t="s">
        <v>29</v>
      </c>
      <c r="O2575" s="50" t="s">
        <v>32</v>
      </c>
      <c r="P2575" s="50" t="s">
        <v>32</v>
      </c>
      <c r="Q2575" s="50" t="s">
        <v>4548</v>
      </c>
      <c r="R2575" s="50" t="s">
        <v>29</v>
      </c>
      <c r="S2575" s="50" t="s">
        <v>2770</v>
      </c>
      <c r="T2575" s="50" t="s">
        <v>2415</v>
      </c>
      <c r="U2575" s="50" t="s">
        <v>30</v>
      </c>
      <c r="V2575" s="50" t="str">
        <f>VLOOKUP(A2575,Register!$D$2:$N$1317,11,0)</f>
        <v>CWIP:-VACUUM FILTER STATION</v>
      </c>
      <c r="W2575" s="50" t="s">
        <v>29</v>
      </c>
      <c r="X2575" s="50" t="s">
        <v>29</v>
      </c>
    </row>
    <row r="2576" spans="1:24" ht="14.1" customHeight="1" x14ac:dyDescent="0.25">
      <c r="A2576" s="50" t="str">
        <f t="shared" si="40"/>
        <v>9200000059-0</v>
      </c>
      <c r="B2576" s="57" t="s">
        <v>29</v>
      </c>
      <c r="C2576" s="50" t="s">
        <v>29</v>
      </c>
      <c r="D2576" s="50" t="s">
        <v>4549</v>
      </c>
      <c r="E2576" s="50" t="s">
        <v>2814</v>
      </c>
      <c r="F2576" s="50" t="s">
        <v>29</v>
      </c>
      <c r="G2576" s="50" t="s">
        <v>29</v>
      </c>
      <c r="H2576" s="50" t="s">
        <v>2904</v>
      </c>
      <c r="I2576" s="58">
        <v>45184</v>
      </c>
      <c r="J2576" s="50" t="s">
        <v>2816</v>
      </c>
      <c r="K2576" s="59">
        <v>81035.960000000006</v>
      </c>
      <c r="L2576" s="50" t="s">
        <v>37</v>
      </c>
      <c r="M2576" s="51" t="s">
        <v>2747</v>
      </c>
      <c r="N2576" s="50" t="s">
        <v>29</v>
      </c>
      <c r="O2576" s="50" t="s">
        <v>32</v>
      </c>
      <c r="P2576" s="50" t="s">
        <v>32</v>
      </c>
      <c r="Q2576" s="50" t="s">
        <v>4546</v>
      </c>
      <c r="R2576" s="50" t="s">
        <v>29</v>
      </c>
      <c r="S2576" s="50" t="s">
        <v>2770</v>
      </c>
      <c r="T2576" s="50" t="s">
        <v>2415</v>
      </c>
      <c r="U2576" s="50" t="s">
        <v>30</v>
      </c>
      <c r="V2576" s="50" t="str">
        <f>VLOOKUP(A2576,Register!$D$2:$N$1317,11,0)</f>
        <v>CWIP:-VACUUM FILTER STATION</v>
      </c>
      <c r="W2576" s="50" t="s">
        <v>29</v>
      </c>
      <c r="X2576" s="50" t="s">
        <v>29</v>
      </c>
    </row>
    <row r="2577" spans="1:24" ht="14.1" customHeight="1" x14ac:dyDescent="0.25">
      <c r="A2577" s="50" t="str">
        <f t="shared" si="40"/>
        <v>9200000041-0</v>
      </c>
      <c r="B2577" s="57" t="s">
        <v>29</v>
      </c>
      <c r="C2577" s="50" t="s">
        <v>29</v>
      </c>
      <c r="D2577" s="50" t="s">
        <v>4550</v>
      </c>
      <c r="E2577" s="50" t="s">
        <v>2814</v>
      </c>
      <c r="F2577" s="50" t="s">
        <v>29</v>
      </c>
      <c r="G2577" s="50" t="s">
        <v>29</v>
      </c>
      <c r="H2577" s="50" t="s">
        <v>2904</v>
      </c>
      <c r="I2577" s="58">
        <v>45184</v>
      </c>
      <c r="J2577" s="50" t="s">
        <v>2816</v>
      </c>
      <c r="K2577" s="59">
        <v>28.69</v>
      </c>
      <c r="L2577" s="50" t="s">
        <v>37</v>
      </c>
      <c r="M2577" s="51" t="s">
        <v>2747</v>
      </c>
      <c r="N2577" s="50" t="s">
        <v>29</v>
      </c>
      <c r="O2577" s="50" t="s">
        <v>32</v>
      </c>
      <c r="P2577" s="50" t="s">
        <v>32</v>
      </c>
      <c r="Q2577" s="50" t="s">
        <v>4513</v>
      </c>
      <c r="R2577" s="50" t="s">
        <v>29</v>
      </c>
      <c r="S2577" s="50" t="s">
        <v>2770</v>
      </c>
      <c r="T2577" s="50" t="s">
        <v>2383</v>
      </c>
      <c r="U2577" s="50" t="s">
        <v>30</v>
      </c>
      <c r="V2577" s="50" t="str">
        <f>VLOOKUP(A2577,Register!$D$2:$N$1317,11,0)</f>
        <v>CWIP - CURTAIN CONDENSER &amp; AIR EJECTOR</v>
      </c>
      <c r="W2577" s="50" t="s">
        <v>29</v>
      </c>
      <c r="X2577" s="50" t="s">
        <v>29</v>
      </c>
    </row>
    <row r="2578" spans="1:24" ht="14.1" customHeight="1" x14ac:dyDescent="0.25">
      <c r="A2578" s="50" t="str">
        <f t="shared" si="40"/>
        <v>9200000058-0</v>
      </c>
      <c r="B2578" s="57" t="s">
        <v>29</v>
      </c>
      <c r="C2578" s="50" t="s">
        <v>29</v>
      </c>
      <c r="D2578" s="50" t="s">
        <v>4551</v>
      </c>
      <c r="E2578" s="50" t="s">
        <v>2814</v>
      </c>
      <c r="F2578" s="50" t="s">
        <v>29</v>
      </c>
      <c r="G2578" s="50" t="s">
        <v>29</v>
      </c>
      <c r="H2578" s="50" t="s">
        <v>2904</v>
      </c>
      <c r="I2578" s="58">
        <v>45184</v>
      </c>
      <c r="J2578" s="50" t="s">
        <v>2816</v>
      </c>
      <c r="K2578" s="59">
        <v>6433.33</v>
      </c>
      <c r="L2578" s="50" t="s">
        <v>37</v>
      </c>
      <c r="M2578" s="51" t="s">
        <v>2747</v>
      </c>
      <c r="N2578" s="50" t="s">
        <v>29</v>
      </c>
      <c r="O2578" s="50" t="s">
        <v>32</v>
      </c>
      <c r="P2578" s="50" t="s">
        <v>32</v>
      </c>
      <c r="Q2578" s="50" t="s">
        <v>4521</v>
      </c>
      <c r="R2578" s="50" t="s">
        <v>29</v>
      </c>
      <c r="S2578" s="50" t="s">
        <v>2770</v>
      </c>
      <c r="T2578" s="50" t="s">
        <v>2412</v>
      </c>
      <c r="U2578" s="50" t="s">
        <v>30</v>
      </c>
      <c r="V2578" s="50" t="str">
        <f>VLOOKUP(A2578,Register!$D$2:$N$1317,11,0)</f>
        <v>CWIP-MILK OF LIME</v>
      </c>
      <c r="W2578" s="50" t="s">
        <v>29</v>
      </c>
      <c r="X2578" s="50" t="s">
        <v>29</v>
      </c>
    </row>
    <row r="2579" spans="1:24" ht="14.1" customHeight="1" x14ac:dyDescent="0.25">
      <c r="A2579" s="50" t="str">
        <f t="shared" si="40"/>
        <v>9200000059-0</v>
      </c>
      <c r="B2579" s="57" t="s">
        <v>29</v>
      </c>
      <c r="C2579" s="50" t="s">
        <v>29</v>
      </c>
      <c r="D2579" s="50" t="s">
        <v>4552</v>
      </c>
      <c r="E2579" s="50" t="s">
        <v>2814</v>
      </c>
      <c r="F2579" s="50" t="s">
        <v>29</v>
      </c>
      <c r="G2579" s="50" t="s">
        <v>29</v>
      </c>
      <c r="H2579" s="50" t="s">
        <v>2904</v>
      </c>
      <c r="I2579" s="58">
        <v>45185</v>
      </c>
      <c r="J2579" s="50" t="s">
        <v>2816</v>
      </c>
      <c r="K2579" s="59">
        <v>258346</v>
      </c>
      <c r="L2579" s="50" t="s">
        <v>37</v>
      </c>
      <c r="M2579" s="51" t="s">
        <v>2747</v>
      </c>
      <c r="N2579" s="50" t="s">
        <v>29</v>
      </c>
      <c r="O2579" s="50" t="s">
        <v>32</v>
      </c>
      <c r="P2579" s="50" t="s">
        <v>32</v>
      </c>
      <c r="Q2579" s="50" t="s">
        <v>2937</v>
      </c>
      <c r="R2579" s="50" t="s">
        <v>29</v>
      </c>
      <c r="S2579" s="50" t="s">
        <v>2770</v>
      </c>
      <c r="T2579" s="50" t="s">
        <v>2415</v>
      </c>
      <c r="U2579" s="50" t="s">
        <v>30</v>
      </c>
      <c r="V2579" s="50" t="str">
        <f>VLOOKUP(A2579,Register!$D$2:$N$1317,11,0)</f>
        <v>CWIP:-VACUUM FILTER STATION</v>
      </c>
      <c r="W2579" s="50" t="s">
        <v>29</v>
      </c>
      <c r="X2579" s="50" t="s">
        <v>29</v>
      </c>
    </row>
    <row r="2580" spans="1:24" ht="14.1" customHeight="1" x14ac:dyDescent="0.25">
      <c r="A2580" s="50" t="str">
        <f t="shared" si="40"/>
        <v>9200000059-0</v>
      </c>
      <c r="B2580" s="57" t="s">
        <v>29</v>
      </c>
      <c r="C2580" s="50" t="s">
        <v>29</v>
      </c>
      <c r="D2580" s="50" t="s">
        <v>4553</v>
      </c>
      <c r="E2580" s="50" t="s">
        <v>2814</v>
      </c>
      <c r="F2580" s="50" t="s">
        <v>29</v>
      </c>
      <c r="G2580" s="50" t="s">
        <v>29</v>
      </c>
      <c r="H2580" s="50" t="s">
        <v>2904</v>
      </c>
      <c r="I2580" s="58">
        <v>45185</v>
      </c>
      <c r="J2580" s="50" t="s">
        <v>2816</v>
      </c>
      <c r="K2580" s="59">
        <v>1174.75</v>
      </c>
      <c r="L2580" s="50" t="s">
        <v>37</v>
      </c>
      <c r="M2580" s="51" t="s">
        <v>2747</v>
      </c>
      <c r="N2580" s="50" t="s">
        <v>29</v>
      </c>
      <c r="O2580" s="50" t="s">
        <v>32</v>
      </c>
      <c r="P2580" s="50" t="s">
        <v>32</v>
      </c>
      <c r="Q2580" s="50" t="s">
        <v>4554</v>
      </c>
      <c r="R2580" s="50" t="s">
        <v>29</v>
      </c>
      <c r="S2580" s="50" t="s">
        <v>2770</v>
      </c>
      <c r="T2580" s="50" t="s">
        <v>2415</v>
      </c>
      <c r="U2580" s="50" t="s">
        <v>30</v>
      </c>
      <c r="V2580" s="50" t="str">
        <f>VLOOKUP(A2580,Register!$D$2:$N$1317,11,0)</f>
        <v>CWIP:-VACUUM FILTER STATION</v>
      </c>
      <c r="W2580" s="50" t="s">
        <v>29</v>
      </c>
      <c r="X2580" s="50" t="s">
        <v>29</v>
      </c>
    </row>
    <row r="2581" spans="1:24" ht="14.1" customHeight="1" x14ac:dyDescent="0.25">
      <c r="A2581" s="50" t="str">
        <f t="shared" si="40"/>
        <v>9200000059-0</v>
      </c>
      <c r="B2581" s="57" t="s">
        <v>29</v>
      </c>
      <c r="C2581" s="50" t="s">
        <v>29</v>
      </c>
      <c r="D2581" s="50" t="s">
        <v>4555</v>
      </c>
      <c r="E2581" s="50" t="s">
        <v>2814</v>
      </c>
      <c r="F2581" s="50" t="s">
        <v>29</v>
      </c>
      <c r="G2581" s="50" t="s">
        <v>29</v>
      </c>
      <c r="H2581" s="50" t="s">
        <v>2904</v>
      </c>
      <c r="I2581" s="58">
        <v>45185</v>
      </c>
      <c r="J2581" s="50" t="s">
        <v>2816</v>
      </c>
      <c r="K2581" s="59">
        <v>9489.06</v>
      </c>
      <c r="L2581" s="50" t="s">
        <v>37</v>
      </c>
      <c r="M2581" s="51" t="s">
        <v>2747</v>
      </c>
      <c r="N2581" s="50" t="s">
        <v>29</v>
      </c>
      <c r="O2581" s="50" t="s">
        <v>32</v>
      </c>
      <c r="P2581" s="50" t="s">
        <v>32</v>
      </c>
      <c r="Q2581" s="50" t="s">
        <v>4556</v>
      </c>
      <c r="R2581" s="50" t="s">
        <v>29</v>
      </c>
      <c r="S2581" s="50" t="s">
        <v>2770</v>
      </c>
      <c r="T2581" s="50" t="s">
        <v>2415</v>
      </c>
      <c r="U2581" s="50" t="s">
        <v>30</v>
      </c>
      <c r="V2581" s="50" t="str">
        <f>VLOOKUP(A2581,Register!$D$2:$N$1317,11,0)</f>
        <v>CWIP:-VACUUM FILTER STATION</v>
      </c>
      <c r="W2581" s="50" t="s">
        <v>29</v>
      </c>
      <c r="X2581" s="50" t="s">
        <v>29</v>
      </c>
    </row>
    <row r="2582" spans="1:24" ht="14.1" customHeight="1" x14ac:dyDescent="0.25">
      <c r="A2582" s="50" t="str">
        <f t="shared" si="40"/>
        <v>9200000058-0</v>
      </c>
      <c r="B2582" s="57" t="s">
        <v>29</v>
      </c>
      <c r="C2582" s="50" t="s">
        <v>29</v>
      </c>
      <c r="D2582" s="50" t="s">
        <v>4557</v>
      </c>
      <c r="E2582" s="50" t="s">
        <v>2814</v>
      </c>
      <c r="F2582" s="50" t="s">
        <v>29</v>
      </c>
      <c r="G2582" s="50" t="s">
        <v>29</v>
      </c>
      <c r="H2582" s="50" t="s">
        <v>2904</v>
      </c>
      <c r="I2582" s="58">
        <v>45187</v>
      </c>
      <c r="J2582" s="50" t="s">
        <v>2816</v>
      </c>
      <c r="K2582" s="59">
        <v>215.68</v>
      </c>
      <c r="L2582" s="50" t="s">
        <v>37</v>
      </c>
      <c r="M2582" s="51" t="s">
        <v>2747</v>
      </c>
      <c r="N2582" s="50" t="s">
        <v>29</v>
      </c>
      <c r="O2582" s="50" t="s">
        <v>32</v>
      </c>
      <c r="P2582" s="50" t="s">
        <v>32</v>
      </c>
      <c r="Q2582" s="50" t="s">
        <v>4329</v>
      </c>
      <c r="R2582" s="50" t="s">
        <v>29</v>
      </c>
      <c r="S2582" s="50" t="s">
        <v>2770</v>
      </c>
      <c r="T2582" s="50" t="s">
        <v>2412</v>
      </c>
      <c r="U2582" s="50" t="s">
        <v>30</v>
      </c>
      <c r="V2582" s="50" t="str">
        <f>VLOOKUP(A2582,Register!$D$2:$N$1317,11,0)</f>
        <v>CWIP-MILK OF LIME</v>
      </c>
      <c r="W2582" s="50" t="s">
        <v>29</v>
      </c>
      <c r="X2582" s="50" t="s">
        <v>29</v>
      </c>
    </row>
    <row r="2583" spans="1:24" ht="14.1" customHeight="1" x14ac:dyDescent="0.25">
      <c r="A2583" s="50" t="str">
        <f t="shared" si="40"/>
        <v>9200000058-0</v>
      </c>
      <c r="B2583" s="57" t="s">
        <v>29</v>
      </c>
      <c r="C2583" s="50" t="s">
        <v>29</v>
      </c>
      <c r="D2583" s="50" t="s">
        <v>4557</v>
      </c>
      <c r="E2583" s="50" t="s">
        <v>2814</v>
      </c>
      <c r="F2583" s="50" t="s">
        <v>29</v>
      </c>
      <c r="G2583" s="50" t="s">
        <v>29</v>
      </c>
      <c r="H2583" s="50" t="s">
        <v>2904</v>
      </c>
      <c r="I2583" s="58">
        <v>45187</v>
      </c>
      <c r="J2583" s="50" t="s">
        <v>2816</v>
      </c>
      <c r="K2583" s="59">
        <v>44.75</v>
      </c>
      <c r="L2583" s="50" t="s">
        <v>37</v>
      </c>
      <c r="M2583" s="51" t="s">
        <v>2747</v>
      </c>
      <c r="N2583" s="50" t="s">
        <v>29</v>
      </c>
      <c r="O2583" s="50" t="s">
        <v>32</v>
      </c>
      <c r="P2583" s="50" t="s">
        <v>32</v>
      </c>
      <c r="Q2583" s="50" t="s">
        <v>4329</v>
      </c>
      <c r="R2583" s="50" t="s">
        <v>29</v>
      </c>
      <c r="S2583" s="50" t="s">
        <v>2770</v>
      </c>
      <c r="T2583" s="50" t="s">
        <v>2412</v>
      </c>
      <c r="U2583" s="50" t="s">
        <v>30</v>
      </c>
      <c r="V2583" s="50" t="str">
        <f>VLOOKUP(A2583,Register!$D$2:$N$1317,11,0)</f>
        <v>CWIP-MILK OF LIME</v>
      </c>
      <c r="W2583" s="50" t="s">
        <v>29</v>
      </c>
      <c r="X2583" s="50" t="s">
        <v>29</v>
      </c>
    </row>
    <row r="2584" spans="1:24" ht="14.1" customHeight="1" x14ac:dyDescent="0.25">
      <c r="A2584" s="50" t="str">
        <f t="shared" si="40"/>
        <v>9200000059-0</v>
      </c>
      <c r="B2584" s="57" t="s">
        <v>29</v>
      </c>
      <c r="C2584" s="50" t="s">
        <v>29</v>
      </c>
      <c r="D2584" s="50" t="s">
        <v>4558</v>
      </c>
      <c r="E2584" s="50" t="s">
        <v>2814</v>
      </c>
      <c r="F2584" s="50" t="s">
        <v>29</v>
      </c>
      <c r="G2584" s="50" t="s">
        <v>29</v>
      </c>
      <c r="H2584" s="50" t="s">
        <v>2904</v>
      </c>
      <c r="I2584" s="58">
        <v>45187</v>
      </c>
      <c r="J2584" s="50" t="s">
        <v>2816</v>
      </c>
      <c r="K2584" s="59">
        <v>50.63</v>
      </c>
      <c r="L2584" s="50" t="s">
        <v>37</v>
      </c>
      <c r="M2584" s="51" t="s">
        <v>2747</v>
      </c>
      <c r="N2584" s="50" t="s">
        <v>29</v>
      </c>
      <c r="O2584" s="50" t="s">
        <v>32</v>
      </c>
      <c r="P2584" s="50" t="s">
        <v>32</v>
      </c>
      <c r="Q2584" s="50" t="s">
        <v>2937</v>
      </c>
      <c r="R2584" s="50" t="s">
        <v>29</v>
      </c>
      <c r="S2584" s="50" t="s">
        <v>2770</v>
      </c>
      <c r="T2584" s="50" t="s">
        <v>2415</v>
      </c>
      <c r="U2584" s="50" t="s">
        <v>30</v>
      </c>
      <c r="V2584" s="50" t="str">
        <f>VLOOKUP(A2584,Register!$D$2:$N$1317,11,0)</f>
        <v>CWIP:-VACUUM FILTER STATION</v>
      </c>
      <c r="W2584" s="50" t="s">
        <v>29</v>
      </c>
      <c r="X2584" s="50" t="s">
        <v>29</v>
      </c>
    </row>
    <row r="2585" spans="1:24" ht="14.1" customHeight="1" x14ac:dyDescent="0.25">
      <c r="A2585" s="50" t="str">
        <f t="shared" si="40"/>
        <v>9200000059-0</v>
      </c>
      <c r="B2585" s="57" t="s">
        <v>29</v>
      </c>
      <c r="C2585" s="50" t="s">
        <v>29</v>
      </c>
      <c r="D2585" s="50" t="s">
        <v>4558</v>
      </c>
      <c r="E2585" s="50" t="s">
        <v>2814</v>
      </c>
      <c r="F2585" s="50" t="s">
        <v>29</v>
      </c>
      <c r="G2585" s="50" t="s">
        <v>29</v>
      </c>
      <c r="H2585" s="50" t="s">
        <v>2904</v>
      </c>
      <c r="I2585" s="58">
        <v>45187</v>
      </c>
      <c r="J2585" s="50" t="s">
        <v>2816</v>
      </c>
      <c r="K2585" s="59">
        <v>1200</v>
      </c>
      <c r="L2585" s="50" t="s">
        <v>37</v>
      </c>
      <c r="M2585" s="51" t="s">
        <v>2747</v>
      </c>
      <c r="N2585" s="50" t="s">
        <v>29</v>
      </c>
      <c r="O2585" s="50" t="s">
        <v>32</v>
      </c>
      <c r="P2585" s="50" t="s">
        <v>32</v>
      </c>
      <c r="Q2585" s="50" t="s">
        <v>2937</v>
      </c>
      <c r="R2585" s="50" t="s">
        <v>29</v>
      </c>
      <c r="S2585" s="50" t="s">
        <v>2770</v>
      </c>
      <c r="T2585" s="50" t="s">
        <v>2415</v>
      </c>
      <c r="U2585" s="50" t="s">
        <v>30</v>
      </c>
      <c r="V2585" s="50" t="str">
        <f>VLOOKUP(A2585,Register!$D$2:$N$1317,11,0)</f>
        <v>CWIP:-VACUUM FILTER STATION</v>
      </c>
      <c r="W2585" s="50" t="s">
        <v>29</v>
      </c>
      <c r="X2585" s="50" t="s">
        <v>29</v>
      </c>
    </row>
    <row r="2586" spans="1:24" ht="14.1" customHeight="1" x14ac:dyDescent="0.25">
      <c r="A2586" s="50" t="str">
        <f t="shared" si="40"/>
        <v>9200000059-0</v>
      </c>
      <c r="B2586" s="57" t="s">
        <v>29</v>
      </c>
      <c r="C2586" s="50" t="s">
        <v>29</v>
      </c>
      <c r="D2586" s="50" t="s">
        <v>4558</v>
      </c>
      <c r="E2586" s="50" t="s">
        <v>2814</v>
      </c>
      <c r="F2586" s="50" t="s">
        <v>29</v>
      </c>
      <c r="G2586" s="50" t="s">
        <v>29</v>
      </c>
      <c r="H2586" s="50" t="s">
        <v>2904</v>
      </c>
      <c r="I2586" s="58">
        <v>45187</v>
      </c>
      <c r="J2586" s="50" t="s">
        <v>2816</v>
      </c>
      <c r="K2586" s="59">
        <v>180</v>
      </c>
      <c r="L2586" s="50" t="s">
        <v>37</v>
      </c>
      <c r="M2586" s="51" t="s">
        <v>2747</v>
      </c>
      <c r="N2586" s="50" t="s">
        <v>29</v>
      </c>
      <c r="O2586" s="50" t="s">
        <v>32</v>
      </c>
      <c r="P2586" s="50" t="s">
        <v>32</v>
      </c>
      <c r="Q2586" s="50" t="s">
        <v>2937</v>
      </c>
      <c r="R2586" s="50" t="s">
        <v>29</v>
      </c>
      <c r="S2586" s="50" t="s">
        <v>2770</v>
      </c>
      <c r="T2586" s="50" t="s">
        <v>2415</v>
      </c>
      <c r="U2586" s="50" t="s">
        <v>30</v>
      </c>
      <c r="V2586" s="50" t="str">
        <f>VLOOKUP(A2586,Register!$D$2:$N$1317,11,0)</f>
        <v>CWIP:-VACUUM FILTER STATION</v>
      </c>
      <c r="W2586" s="50" t="s">
        <v>29</v>
      </c>
      <c r="X2586" s="50" t="s">
        <v>29</v>
      </c>
    </row>
    <row r="2587" spans="1:24" ht="14.1" customHeight="1" x14ac:dyDescent="0.25">
      <c r="A2587" s="50" t="str">
        <f t="shared" si="40"/>
        <v>9200000059-0</v>
      </c>
      <c r="B2587" s="57" t="s">
        <v>29</v>
      </c>
      <c r="C2587" s="50" t="s">
        <v>29</v>
      </c>
      <c r="D2587" s="50" t="s">
        <v>4559</v>
      </c>
      <c r="E2587" s="50" t="s">
        <v>2814</v>
      </c>
      <c r="F2587" s="50" t="s">
        <v>29</v>
      </c>
      <c r="G2587" s="50" t="s">
        <v>29</v>
      </c>
      <c r="H2587" s="50" t="s">
        <v>2904</v>
      </c>
      <c r="I2587" s="58">
        <v>45187</v>
      </c>
      <c r="J2587" s="50" t="s">
        <v>2816</v>
      </c>
      <c r="K2587" s="59">
        <v>40170</v>
      </c>
      <c r="L2587" s="50" t="s">
        <v>37</v>
      </c>
      <c r="M2587" s="51" t="s">
        <v>2747</v>
      </c>
      <c r="N2587" s="50" t="s">
        <v>29</v>
      </c>
      <c r="O2587" s="50" t="s">
        <v>32</v>
      </c>
      <c r="P2587" s="50" t="s">
        <v>32</v>
      </c>
      <c r="Q2587" s="50" t="s">
        <v>4482</v>
      </c>
      <c r="R2587" s="50" t="s">
        <v>29</v>
      </c>
      <c r="S2587" s="50" t="s">
        <v>2770</v>
      </c>
      <c r="T2587" s="50" t="s">
        <v>2415</v>
      </c>
      <c r="U2587" s="50" t="s">
        <v>30</v>
      </c>
      <c r="V2587" s="50" t="str">
        <f>VLOOKUP(A2587,Register!$D$2:$N$1317,11,0)</f>
        <v>CWIP:-VACUUM FILTER STATION</v>
      </c>
      <c r="W2587" s="50" t="s">
        <v>29</v>
      </c>
      <c r="X2587" s="50" t="s">
        <v>29</v>
      </c>
    </row>
    <row r="2588" spans="1:24" ht="14.1" customHeight="1" x14ac:dyDescent="0.25">
      <c r="A2588" s="50" t="str">
        <f t="shared" si="40"/>
        <v>9200000059-0</v>
      </c>
      <c r="B2588" s="57" t="s">
        <v>29</v>
      </c>
      <c r="C2588" s="50" t="s">
        <v>29</v>
      </c>
      <c r="D2588" s="50" t="s">
        <v>4560</v>
      </c>
      <c r="E2588" s="50" t="s">
        <v>2814</v>
      </c>
      <c r="F2588" s="50" t="s">
        <v>29</v>
      </c>
      <c r="G2588" s="50" t="s">
        <v>29</v>
      </c>
      <c r="H2588" s="50" t="s">
        <v>2904</v>
      </c>
      <c r="I2588" s="58">
        <v>45188</v>
      </c>
      <c r="J2588" s="50" t="s">
        <v>2816</v>
      </c>
      <c r="K2588" s="59">
        <v>19498.37</v>
      </c>
      <c r="L2588" s="50" t="s">
        <v>37</v>
      </c>
      <c r="M2588" s="51" t="s">
        <v>2747</v>
      </c>
      <c r="N2588" s="50" t="s">
        <v>29</v>
      </c>
      <c r="O2588" s="50" t="s">
        <v>32</v>
      </c>
      <c r="P2588" s="50" t="s">
        <v>32</v>
      </c>
      <c r="Q2588" s="50" t="s">
        <v>3163</v>
      </c>
      <c r="R2588" s="50" t="s">
        <v>29</v>
      </c>
      <c r="S2588" s="50" t="s">
        <v>2770</v>
      </c>
      <c r="T2588" s="50" t="s">
        <v>2415</v>
      </c>
      <c r="U2588" s="50" t="s">
        <v>30</v>
      </c>
      <c r="V2588" s="50" t="str">
        <f>VLOOKUP(A2588,Register!$D$2:$N$1317,11,0)</f>
        <v>CWIP:-VACUUM FILTER STATION</v>
      </c>
      <c r="W2588" s="50" t="s">
        <v>29</v>
      </c>
      <c r="X2588" s="50" t="s">
        <v>29</v>
      </c>
    </row>
    <row r="2589" spans="1:24" ht="14.1" customHeight="1" x14ac:dyDescent="0.25">
      <c r="A2589" s="50" t="str">
        <f t="shared" si="40"/>
        <v>9200000059-0</v>
      </c>
      <c r="B2589" s="57" t="s">
        <v>29</v>
      </c>
      <c r="C2589" s="50" t="s">
        <v>29</v>
      </c>
      <c r="D2589" s="50" t="s">
        <v>4560</v>
      </c>
      <c r="E2589" s="50" t="s">
        <v>2814</v>
      </c>
      <c r="F2589" s="50" t="s">
        <v>29</v>
      </c>
      <c r="G2589" s="50" t="s">
        <v>29</v>
      </c>
      <c r="H2589" s="50" t="s">
        <v>2904</v>
      </c>
      <c r="I2589" s="58">
        <v>45188</v>
      </c>
      <c r="J2589" s="50" t="s">
        <v>2816</v>
      </c>
      <c r="K2589" s="59">
        <v>47904.58</v>
      </c>
      <c r="L2589" s="50" t="s">
        <v>37</v>
      </c>
      <c r="M2589" s="51" t="s">
        <v>2747</v>
      </c>
      <c r="N2589" s="50" t="s">
        <v>29</v>
      </c>
      <c r="O2589" s="50" t="s">
        <v>32</v>
      </c>
      <c r="P2589" s="50" t="s">
        <v>32</v>
      </c>
      <c r="Q2589" s="50" t="s">
        <v>3163</v>
      </c>
      <c r="R2589" s="50" t="s">
        <v>29</v>
      </c>
      <c r="S2589" s="50" t="s">
        <v>2770</v>
      </c>
      <c r="T2589" s="50" t="s">
        <v>2415</v>
      </c>
      <c r="U2589" s="50" t="s">
        <v>30</v>
      </c>
      <c r="V2589" s="50" t="str">
        <f>VLOOKUP(A2589,Register!$D$2:$N$1317,11,0)</f>
        <v>CWIP:-VACUUM FILTER STATION</v>
      </c>
      <c r="W2589" s="50" t="s">
        <v>29</v>
      </c>
      <c r="X2589" s="50" t="s">
        <v>29</v>
      </c>
    </row>
    <row r="2590" spans="1:24" ht="14.1" customHeight="1" x14ac:dyDescent="0.25">
      <c r="A2590" s="50" t="str">
        <f t="shared" si="40"/>
        <v>9200000059-0</v>
      </c>
      <c r="B2590" s="57" t="s">
        <v>29</v>
      </c>
      <c r="C2590" s="50" t="s">
        <v>29</v>
      </c>
      <c r="D2590" s="50" t="s">
        <v>4560</v>
      </c>
      <c r="E2590" s="50" t="s">
        <v>2814</v>
      </c>
      <c r="F2590" s="50" t="s">
        <v>29</v>
      </c>
      <c r="G2590" s="50" t="s">
        <v>29</v>
      </c>
      <c r="H2590" s="50" t="s">
        <v>2904</v>
      </c>
      <c r="I2590" s="58">
        <v>45188</v>
      </c>
      <c r="J2590" s="50" t="s">
        <v>2816</v>
      </c>
      <c r="K2590" s="59">
        <v>32507.62</v>
      </c>
      <c r="L2590" s="50" t="s">
        <v>37</v>
      </c>
      <c r="M2590" s="51" t="s">
        <v>2747</v>
      </c>
      <c r="N2590" s="50" t="s">
        <v>29</v>
      </c>
      <c r="O2590" s="50" t="s">
        <v>32</v>
      </c>
      <c r="P2590" s="50" t="s">
        <v>32</v>
      </c>
      <c r="Q2590" s="50" t="s">
        <v>3163</v>
      </c>
      <c r="R2590" s="50" t="s">
        <v>29</v>
      </c>
      <c r="S2590" s="50" t="s">
        <v>2770</v>
      </c>
      <c r="T2590" s="50" t="s">
        <v>2415</v>
      </c>
      <c r="U2590" s="50" t="s">
        <v>30</v>
      </c>
      <c r="V2590" s="50" t="str">
        <f>VLOOKUP(A2590,Register!$D$2:$N$1317,11,0)</f>
        <v>CWIP:-VACUUM FILTER STATION</v>
      </c>
      <c r="W2590" s="50" t="s">
        <v>29</v>
      </c>
      <c r="X2590" s="50" t="s">
        <v>29</v>
      </c>
    </row>
    <row r="2591" spans="1:24" ht="14.1" customHeight="1" x14ac:dyDescent="0.25">
      <c r="A2591" s="50" t="str">
        <f t="shared" si="40"/>
        <v>9200000059-0</v>
      </c>
      <c r="B2591" s="57" t="s">
        <v>29</v>
      </c>
      <c r="C2591" s="50" t="s">
        <v>29</v>
      </c>
      <c r="D2591" s="50" t="s">
        <v>4561</v>
      </c>
      <c r="E2591" s="50" t="s">
        <v>2814</v>
      </c>
      <c r="F2591" s="50" t="s">
        <v>29</v>
      </c>
      <c r="G2591" s="50" t="s">
        <v>29</v>
      </c>
      <c r="H2591" s="50" t="s">
        <v>2904</v>
      </c>
      <c r="I2591" s="58">
        <v>45188</v>
      </c>
      <c r="J2591" s="50" t="s">
        <v>2816</v>
      </c>
      <c r="K2591" s="59">
        <v>11258.34</v>
      </c>
      <c r="L2591" s="50" t="s">
        <v>37</v>
      </c>
      <c r="M2591" s="51" t="s">
        <v>2747</v>
      </c>
      <c r="N2591" s="50" t="s">
        <v>29</v>
      </c>
      <c r="O2591" s="50" t="s">
        <v>32</v>
      </c>
      <c r="P2591" s="50" t="s">
        <v>32</v>
      </c>
      <c r="Q2591" s="50" t="s">
        <v>4562</v>
      </c>
      <c r="R2591" s="50" t="s">
        <v>29</v>
      </c>
      <c r="S2591" s="50" t="s">
        <v>2770</v>
      </c>
      <c r="T2591" s="50" t="s">
        <v>2415</v>
      </c>
      <c r="U2591" s="50" t="s">
        <v>30</v>
      </c>
      <c r="V2591" s="50" t="str">
        <f>VLOOKUP(A2591,Register!$D$2:$N$1317,11,0)</f>
        <v>CWIP:-VACUUM FILTER STATION</v>
      </c>
      <c r="W2591" s="50" t="s">
        <v>29</v>
      </c>
      <c r="X2591" s="50" t="s">
        <v>29</v>
      </c>
    </row>
    <row r="2592" spans="1:24" ht="14.1" customHeight="1" x14ac:dyDescent="0.25">
      <c r="A2592" s="50" t="str">
        <f t="shared" si="40"/>
        <v>9200000041-0</v>
      </c>
      <c r="B2592" s="57" t="s">
        <v>29</v>
      </c>
      <c r="C2592" s="50" t="s">
        <v>29</v>
      </c>
      <c r="D2592" s="50" t="s">
        <v>4563</v>
      </c>
      <c r="E2592" s="50" t="s">
        <v>2814</v>
      </c>
      <c r="F2592" s="50" t="s">
        <v>29</v>
      </c>
      <c r="G2592" s="50" t="s">
        <v>29</v>
      </c>
      <c r="H2592" s="50" t="s">
        <v>2904</v>
      </c>
      <c r="I2592" s="58">
        <v>45188</v>
      </c>
      <c r="J2592" s="50" t="s">
        <v>2816</v>
      </c>
      <c r="K2592" s="59">
        <v>2830.1</v>
      </c>
      <c r="L2592" s="50" t="s">
        <v>37</v>
      </c>
      <c r="M2592" s="51" t="s">
        <v>2747</v>
      </c>
      <c r="N2592" s="50" t="s">
        <v>29</v>
      </c>
      <c r="O2592" s="50" t="s">
        <v>32</v>
      </c>
      <c r="P2592" s="50" t="s">
        <v>32</v>
      </c>
      <c r="Q2592" s="50" t="s">
        <v>2937</v>
      </c>
      <c r="R2592" s="50" t="s">
        <v>29</v>
      </c>
      <c r="S2592" s="50" t="s">
        <v>2770</v>
      </c>
      <c r="T2592" s="50" t="s">
        <v>2383</v>
      </c>
      <c r="U2592" s="50" t="s">
        <v>30</v>
      </c>
      <c r="V2592" s="50" t="str">
        <f>VLOOKUP(A2592,Register!$D$2:$N$1317,11,0)</f>
        <v>CWIP - CURTAIN CONDENSER &amp; AIR EJECTOR</v>
      </c>
      <c r="W2592" s="50" t="s">
        <v>29</v>
      </c>
      <c r="X2592" s="50" t="s">
        <v>29</v>
      </c>
    </row>
    <row r="2593" spans="1:24" ht="14.1" customHeight="1" x14ac:dyDescent="0.25">
      <c r="A2593" s="50" t="str">
        <f t="shared" si="40"/>
        <v>9200000041-0</v>
      </c>
      <c r="B2593" s="57" t="s">
        <v>29</v>
      </c>
      <c r="C2593" s="50" t="s">
        <v>29</v>
      </c>
      <c r="D2593" s="50" t="s">
        <v>4563</v>
      </c>
      <c r="E2593" s="50" t="s">
        <v>2814</v>
      </c>
      <c r="F2593" s="50" t="s">
        <v>29</v>
      </c>
      <c r="G2593" s="50" t="s">
        <v>29</v>
      </c>
      <c r="H2593" s="50" t="s">
        <v>2904</v>
      </c>
      <c r="I2593" s="58">
        <v>45188</v>
      </c>
      <c r="J2593" s="50" t="s">
        <v>2816</v>
      </c>
      <c r="K2593" s="59">
        <v>550</v>
      </c>
      <c r="L2593" s="50" t="s">
        <v>37</v>
      </c>
      <c r="M2593" s="51" t="s">
        <v>2747</v>
      </c>
      <c r="N2593" s="50" t="s">
        <v>29</v>
      </c>
      <c r="O2593" s="50" t="s">
        <v>32</v>
      </c>
      <c r="P2593" s="50" t="s">
        <v>32</v>
      </c>
      <c r="Q2593" s="50" t="s">
        <v>2937</v>
      </c>
      <c r="R2593" s="50" t="s">
        <v>29</v>
      </c>
      <c r="S2593" s="50" t="s">
        <v>2770</v>
      </c>
      <c r="T2593" s="50" t="s">
        <v>2383</v>
      </c>
      <c r="U2593" s="50" t="s">
        <v>30</v>
      </c>
      <c r="V2593" s="50" t="str">
        <f>VLOOKUP(A2593,Register!$D$2:$N$1317,11,0)</f>
        <v>CWIP - CURTAIN CONDENSER &amp; AIR EJECTOR</v>
      </c>
      <c r="W2593" s="50" t="s">
        <v>29</v>
      </c>
      <c r="X2593" s="50" t="s">
        <v>29</v>
      </c>
    </row>
    <row r="2594" spans="1:24" ht="14.1" customHeight="1" x14ac:dyDescent="0.25">
      <c r="A2594" s="50" t="str">
        <f t="shared" si="40"/>
        <v>9200000059-0</v>
      </c>
      <c r="B2594" s="57" t="s">
        <v>29</v>
      </c>
      <c r="C2594" s="50" t="s">
        <v>29</v>
      </c>
      <c r="D2594" s="50" t="s">
        <v>4564</v>
      </c>
      <c r="E2594" s="50" t="s">
        <v>2814</v>
      </c>
      <c r="F2594" s="50" t="s">
        <v>29</v>
      </c>
      <c r="G2594" s="50" t="s">
        <v>29</v>
      </c>
      <c r="H2594" s="50" t="s">
        <v>2904</v>
      </c>
      <c r="I2594" s="58">
        <v>45188</v>
      </c>
      <c r="J2594" s="50" t="s">
        <v>2816</v>
      </c>
      <c r="K2594" s="59">
        <v>183.26</v>
      </c>
      <c r="L2594" s="50" t="s">
        <v>37</v>
      </c>
      <c r="M2594" s="51" t="s">
        <v>2747</v>
      </c>
      <c r="N2594" s="50" t="s">
        <v>29</v>
      </c>
      <c r="O2594" s="50" t="s">
        <v>32</v>
      </c>
      <c r="P2594" s="50" t="s">
        <v>32</v>
      </c>
      <c r="Q2594" s="50" t="s">
        <v>4565</v>
      </c>
      <c r="R2594" s="50" t="s">
        <v>29</v>
      </c>
      <c r="S2594" s="50" t="s">
        <v>2770</v>
      </c>
      <c r="T2594" s="50" t="s">
        <v>2415</v>
      </c>
      <c r="U2594" s="50" t="s">
        <v>30</v>
      </c>
      <c r="V2594" s="50" t="str">
        <f>VLOOKUP(A2594,Register!$D$2:$N$1317,11,0)</f>
        <v>CWIP:-VACUUM FILTER STATION</v>
      </c>
      <c r="W2594" s="50" t="s">
        <v>29</v>
      </c>
      <c r="X2594" s="50" t="s">
        <v>29</v>
      </c>
    </row>
    <row r="2595" spans="1:24" ht="14.1" customHeight="1" x14ac:dyDescent="0.25">
      <c r="A2595" s="50" t="str">
        <f t="shared" si="40"/>
        <v>9200000059-0</v>
      </c>
      <c r="B2595" s="57" t="s">
        <v>29</v>
      </c>
      <c r="C2595" s="50" t="s">
        <v>29</v>
      </c>
      <c r="D2595" s="50" t="s">
        <v>4564</v>
      </c>
      <c r="E2595" s="50" t="s">
        <v>2814</v>
      </c>
      <c r="F2595" s="50" t="s">
        <v>29</v>
      </c>
      <c r="G2595" s="50" t="s">
        <v>29</v>
      </c>
      <c r="H2595" s="50" t="s">
        <v>2904</v>
      </c>
      <c r="I2595" s="58">
        <v>45188</v>
      </c>
      <c r="J2595" s="50" t="s">
        <v>2816</v>
      </c>
      <c r="K2595" s="59">
        <v>78.38</v>
      </c>
      <c r="L2595" s="50" t="s">
        <v>37</v>
      </c>
      <c r="M2595" s="51" t="s">
        <v>2747</v>
      </c>
      <c r="N2595" s="50" t="s">
        <v>29</v>
      </c>
      <c r="O2595" s="50" t="s">
        <v>32</v>
      </c>
      <c r="P2595" s="50" t="s">
        <v>32</v>
      </c>
      <c r="Q2595" s="50" t="s">
        <v>4565</v>
      </c>
      <c r="R2595" s="50" t="s">
        <v>29</v>
      </c>
      <c r="S2595" s="50" t="s">
        <v>2770</v>
      </c>
      <c r="T2595" s="50" t="s">
        <v>2415</v>
      </c>
      <c r="U2595" s="50" t="s">
        <v>30</v>
      </c>
      <c r="V2595" s="50" t="str">
        <f>VLOOKUP(A2595,Register!$D$2:$N$1317,11,0)</f>
        <v>CWIP:-VACUUM FILTER STATION</v>
      </c>
      <c r="W2595" s="50" t="s">
        <v>29</v>
      </c>
      <c r="X2595" s="50" t="s">
        <v>29</v>
      </c>
    </row>
    <row r="2596" spans="1:24" ht="14.1" customHeight="1" x14ac:dyDescent="0.25">
      <c r="A2596" s="50" t="str">
        <f t="shared" si="40"/>
        <v>9200000059-0</v>
      </c>
      <c r="B2596" s="57" t="s">
        <v>29</v>
      </c>
      <c r="C2596" s="50" t="s">
        <v>29</v>
      </c>
      <c r="D2596" s="50" t="s">
        <v>4564</v>
      </c>
      <c r="E2596" s="50" t="s">
        <v>2814</v>
      </c>
      <c r="F2596" s="50" t="s">
        <v>29</v>
      </c>
      <c r="G2596" s="50" t="s">
        <v>29</v>
      </c>
      <c r="H2596" s="50" t="s">
        <v>2904</v>
      </c>
      <c r="I2596" s="58">
        <v>45188</v>
      </c>
      <c r="J2596" s="50" t="s">
        <v>2816</v>
      </c>
      <c r="K2596" s="59">
        <v>135.6</v>
      </c>
      <c r="L2596" s="50" t="s">
        <v>37</v>
      </c>
      <c r="M2596" s="51" t="s">
        <v>2747</v>
      </c>
      <c r="N2596" s="50" t="s">
        <v>29</v>
      </c>
      <c r="O2596" s="50" t="s">
        <v>32</v>
      </c>
      <c r="P2596" s="50" t="s">
        <v>32</v>
      </c>
      <c r="Q2596" s="50" t="s">
        <v>4565</v>
      </c>
      <c r="R2596" s="50" t="s">
        <v>29</v>
      </c>
      <c r="S2596" s="50" t="s">
        <v>2770</v>
      </c>
      <c r="T2596" s="50" t="s">
        <v>2415</v>
      </c>
      <c r="U2596" s="50" t="s">
        <v>30</v>
      </c>
      <c r="V2596" s="50" t="str">
        <f>VLOOKUP(A2596,Register!$D$2:$N$1317,11,0)</f>
        <v>CWIP:-VACUUM FILTER STATION</v>
      </c>
      <c r="W2596" s="50" t="s">
        <v>29</v>
      </c>
      <c r="X2596" s="50" t="s">
        <v>29</v>
      </c>
    </row>
    <row r="2597" spans="1:24" ht="14.1" customHeight="1" x14ac:dyDescent="0.25">
      <c r="A2597" s="50" t="str">
        <f t="shared" si="40"/>
        <v>9200000059-0</v>
      </c>
      <c r="B2597" s="57" t="s">
        <v>29</v>
      </c>
      <c r="C2597" s="50" t="s">
        <v>29</v>
      </c>
      <c r="D2597" s="50" t="s">
        <v>4564</v>
      </c>
      <c r="E2597" s="50" t="s">
        <v>2814</v>
      </c>
      <c r="F2597" s="50" t="s">
        <v>29</v>
      </c>
      <c r="G2597" s="50" t="s">
        <v>29</v>
      </c>
      <c r="H2597" s="50" t="s">
        <v>2904</v>
      </c>
      <c r="I2597" s="58">
        <v>45188</v>
      </c>
      <c r="J2597" s="50" t="s">
        <v>2816</v>
      </c>
      <c r="K2597" s="59">
        <v>78.22</v>
      </c>
      <c r="L2597" s="50" t="s">
        <v>37</v>
      </c>
      <c r="M2597" s="51" t="s">
        <v>2747</v>
      </c>
      <c r="N2597" s="50" t="s">
        <v>29</v>
      </c>
      <c r="O2597" s="50" t="s">
        <v>32</v>
      </c>
      <c r="P2597" s="50" t="s">
        <v>32</v>
      </c>
      <c r="Q2597" s="50" t="s">
        <v>4565</v>
      </c>
      <c r="R2597" s="50" t="s">
        <v>29</v>
      </c>
      <c r="S2597" s="50" t="s">
        <v>2770</v>
      </c>
      <c r="T2597" s="50" t="s">
        <v>2415</v>
      </c>
      <c r="U2597" s="50" t="s">
        <v>30</v>
      </c>
      <c r="V2597" s="50" t="str">
        <f>VLOOKUP(A2597,Register!$D$2:$N$1317,11,0)</f>
        <v>CWIP:-VACUUM FILTER STATION</v>
      </c>
      <c r="W2597" s="50" t="s">
        <v>29</v>
      </c>
      <c r="X2597" s="50" t="s">
        <v>29</v>
      </c>
    </row>
    <row r="2598" spans="1:24" ht="14.1" customHeight="1" x14ac:dyDescent="0.25">
      <c r="A2598" s="50" t="str">
        <f t="shared" si="40"/>
        <v>9200000059-0</v>
      </c>
      <c r="B2598" s="57" t="s">
        <v>29</v>
      </c>
      <c r="C2598" s="50" t="s">
        <v>29</v>
      </c>
      <c r="D2598" s="50" t="s">
        <v>4564</v>
      </c>
      <c r="E2598" s="50" t="s">
        <v>2814</v>
      </c>
      <c r="F2598" s="50" t="s">
        <v>29</v>
      </c>
      <c r="G2598" s="50" t="s">
        <v>29</v>
      </c>
      <c r="H2598" s="50" t="s">
        <v>2904</v>
      </c>
      <c r="I2598" s="58">
        <v>45188</v>
      </c>
      <c r="J2598" s="50" t="s">
        <v>2816</v>
      </c>
      <c r="K2598" s="59">
        <v>45.27</v>
      </c>
      <c r="L2598" s="50" t="s">
        <v>37</v>
      </c>
      <c r="M2598" s="51" t="s">
        <v>2747</v>
      </c>
      <c r="N2598" s="50" t="s">
        <v>29</v>
      </c>
      <c r="O2598" s="50" t="s">
        <v>32</v>
      </c>
      <c r="P2598" s="50" t="s">
        <v>32</v>
      </c>
      <c r="Q2598" s="50" t="s">
        <v>4565</v>
      </c>
      <c r="R2598" s="50" t="s">
        <v>29</v>
      </c>
      <c r="S2598" s="50" t="s">
        <v>2770</v>
      </c>
      <c r="T2598" s="50" t="s">
        <v>2415</v>
      </c>
      <c r="U2598" s="50" t="s">
        <v>30</v>
      </c>
      <c r="V2598" s="50" t="str">
        <f>VLOOKUP(A2598,Register!$D$2:$N$1317,11,0)</f>
        <v>CWIP:-VACUUM FILTER STATION</v>
      </c>
      <c r="W2598" s="50" t="s">
        <v>29</v>
      </c>
      <c r="X2598" s="50" t="s">
        <v>29</v>
      </c>
    </row>
    <row r="2599" spans="1:24" ht="14.1" customHeight="1" x14ac:dyDescent="0.25">
      <c r="A2599" s="50" t="str">
        <f t="shared" si="40"/>
        <v>9200000059-0</v>
      </c>
      <c r="B2599" s="57" t="s">
        <v>29</v>
      </c>
      <c r="C2599" s="50" t="s">
        <v>29</v>
      </c>
      <c r="D2599" s="50" t="s">
        <v>4564</v>
      </c>
      <c r="E2599" s="50" t="s">
        <v>2814</v>
      </c>
      <c r="F2599" s="50" t="s">
        <v>29</v>
      </c>
      <c r="G2599" s="50" t="s">
        <v>29</v>
      </c>
      <c r="H2599" s="50" t="s">
        <v>2904</v>
      </c>
      <c r="I2599" s="58">
        <v>45188</v>
      </c>
      <c r="J2599" s="50" t="s">
        <v>2816</v>
      </c>
      <c r="K2599" s="59">
        <v>29.51</v>
      </c>
      <c r="L2599" s="50" t="s">
        <v>37</v>
      </c>
      <c r="M2599" s="51" t="s">
        <v>2747</v>
      </c>
      <c r="N2599" s="50" t="s">
        <v>29</v>
      </c>
      <c r="O2599" s="50" t="s">
        <v>32</v>
      </c>
      <c r="P2599" s="50" t="s">
        <v>32</v>
      </c>
      <c r="Q2599" s="50" t="s">
        <v>4565</v>
      </c>
      <c r="R2599" s="50" t="s">
        <v>29</v>
      </c>
      <c r="S2599" s="50" t="s">
        <v>2770</v>
      </c>
      <c r="T2599" s="50" t="s">
        <v>2415</v>
      </c>
      <c r="U2599" s="50" t="s">
        <v>30</v>
      </c>
      <c r="V2599" s="50" t="str">
        <f>VLOOKUP(A2599,Register!$D$2:$N$1317,11,0)</f>
        <v>CWIP:-VACUUM FILTER STATION</v>
      </c>
      <c r="W2599" s="50" t="s">
        <v>29</v>
      </c>
      <c r="X2599" s="50" t="s">
        <v>29</v>
      </c>
    </row>
    <row r="2600" spans="1:24" ht="14.1" customHeight="1" x14ac:dyDescent="0.25">
      <c r="A2600" s="50" t="str">
        <f t="shared" si="40"/>
        <v>9200000041-0</v>
      </c>
      <c r="B2600" s="57" t="s">
        <v>29</v>
      </c>
      <c r="C2600" s="50" t="s">
        <v>29</v>
      </c>
      <c r="D2600" s="50" t="s">
        <v>4566</v>
      </c>
      <c r="E2600" s="50" t="s">
        <v>2814</v>
      </c>
      <c r="F2600" s="50" t="s">
        <v>29</v>
      </c>
      <c r="G2600" s="50" t="s">
        <v>29</v>
      </c>
      <c r="H2600" s="50" t="s">
        <v>2904</v>
      </c>
      <c r="I2600" s="58">
        <v>45189</v>
      </c>
      <c r="J2600" s="50" t="s">
        <v>2816</v>
      </c>
      <c r="K2600" s="59">
        <v>76</v>
      </c>
      <c r="L2600" s="50" t="s">
        <v>37</v>
      </c>
      <c r="M2600" s="51" t="s">
        <v>2747</v>
      </c>
      <c r="N2600" s="50" t="s">
        <v>29</v>
      </c>
      <c r="O2600" s="50" t="s">
        <v>32</v>
      </c>
      <c r="P2600" s="50" t="s">
        <v>32</v>
      </c>
      <c r="Q2600" s="50" t="s">
        <v>4567</v>
      </c>
      <c r="R2600" s="50" t="s">
        <v>29</v>
      </c>
      <c r="S2600" s="50" t="s">
        <v>2770</v>
      </c>
      <c r="T2600" s="50" t="s">
        <v>2383</v>
      </c>
      <c r="U2600" s="50" t="s">
        <v>30</v>
      </c>
      <c r="V2600" s="50" t="str">
        <f>VLOOKUP(A2600,Register!$D$2:$N$1317,11,0)</f>
        <v>CWIP - CURTAIN CONDENSER &amp; AIR EJECTOR</v>
      </c>
      <c r="W2600" s="50" t="s">
        <v>29</v>
      </c>
      <c r="X2600" s="50" t="s">
        <v>29</v>
      </c>
    </row>
    <row r="2601" spans="1:24" ht="14.1" customHeight="1" x14ac:dyDescent="0.25">
      <c r="A2601" s="50" t="str">
        <f t="shared" si="40"/>
        <v>9200000041-0</v>
      </c>
      <c r="B2601" s="57" t="s">
        <v>29</v>
      </c>
      <c r="C2601" s="50" t="s">
        <v>29</v>
      </c>
      <c r="D2601" s="50" t="s">
        <v>4566</v>
      </c>
      <c r="E2601" s="50" t="s">
        <v>2814</v>
      </c>
      <c r="F2601" s="50" t="s">
        <v>29</v>
      </c>
      <c r="G2601" s="50" t="s">
        <v>29</v>
      </c>
      <c r="H2601" s="50" t="s">
        <v>2904</v>
      </c>
      <c r="I2601" s="58">
        <v>45189</v>
      </c>
      <c r="J2601" s="50" t="s">
        <v>2816</v>
      </c>
      <c r="K2601" s="59">
        <v>44.09</v>
      </c>
      <c r="L2601" s="50" t="s">
        <v>37</v>
      </c>
      <c r="M2601" s="51" t="s">
        <v>2747</v>
      </c>
      <c r="N2601" s="50" t="s">
        <v>29</v>
      </c>
      <c r="O2601" s="50" t="s">
        <v>32</v>
      </c>
      <c r="P2601" s="50" t="s">
        <v>32</v>
      </c>
      <c r="Q2601" s="50" t="s">
        <v>4567</v>
      </c>
      <c r="R2601" s="50" t="s">
        <v>29</v>
      </c>
      <c r="S2601" s="50" t="s">
        <v>2770</v>
      </c>
      <c r="T2601" s="50" t="s">
        <v>2383</v>
      </c>
      <c r="U2601" s="50" t="s">
        <v>30</v>
      </c>
      <c r="V2601" s="50" t="str">
        <f>VLOOKUP(A2601,Register!$D$2:$N$1317,11,0)</f>
        <v>CWIP - CURTAIN CONDENSER &amp; AIR EJECTOR</v>
      </c>
      <c r="W2601" s="50" t="s">
        <v>29</v>
      </c>
      <c r="X2601" s="50" t="s">
        <v>29</v>
      </c>
    </row>
    <row r="2602" spans="1:24" ht="14.1" customHeight="1" x14ac:dyDescent="0.25">
      <c r="A2602" s="50" t="str">
        <f t="shared" si="40"/>
        <v>9200000041-0</v>
      </c>
      <c r="B2602" s="57" t="s">
        <v>29</v>
      </c>
      <c r="C2602" s="50" t="s">
        <v>29</v>
      </c>
      <c r="D2602" s="50" t="s">
        <v>4566</v>
      </c>
      <c r="E2602" s="50" t="s">
        <v>2814</v>
      </c>
      <c r="F2602" s="50" t="s">
        <v>29</v>
      </c>
      <c r="G2602" s="50" t="s">
        <v>29</v>
      </c>
      <c r="H2602" s="50" t="s">
        <v>2904</v>
      </c>
      <c r="I2602" s="58">
        <v>45189</v>
      </c>
      <c r="J2602" s="50" t="s">
        <v>2816</v>
      </c>
      <c r="K2602" s="59">
        <v>6283.43</v>
      </c>
      <c r="L2602" s="50" t="s">
        <v>37</v>
      </c>
      <c r="M2602" s="51" t="s">
        <v>2747</v>
      </c>
      <c r="N2602" s="50" t="s">
        <v>29</v>
      </c>
      <c r="O2602" s="50" t="s">
        <v>32</v>
      </c>
      <c r="P2602" s="50" t="s">
        <v>32</v>
      </c>
      <c r="Q2602" s="50" t="s">
        <v>4567</v>
      </c>
      <c r="R2602" s="50" t="s">
        <v>29</v>
      </c>
      <c r="S2602" s="50" t="s">
        <v>2770</v>
      </c>
      <c r="T2602" s="50" t="s">
        <v>2383</v>
      </c>
      <c r="U2602" s="50" t="s">
        <v>30</v>
      </c>
      <c r="V2602" s="50" t="str">
        <f>VLOOKUP(A2602,Register!$D$2:$N$1317,11,0)</f>
        <v>CWIP - CURTAIN CONDENSER &amp; AIR EJECTOR</v>
      </c>
      <c r="W2602" s="50" t="s">
        <v>29</v>
      </c>
      <c r="X2602" s="50" t="s">
        <v>29</v>
      </c>
    </row>
    <row r="2603" spans="1:24" ht="14.1" customHeight="1" x14ac:dyDescent="0.25">
      <c r="A2603" s="50" t="str">
        <f t="shared" si="40"/>
        <v>9200000041-0</v>
      </c>
      <c r="B2603" s="57" t="s">
        <v>29</v>
      </c>
      <c r="C2603" s="50" t="s">
        <v>29</v>
      </c>
      <c r="D2603" s="50" t="s">
        <v>4566</v>
      </c>
      <c r="E2603" s="50" t="s">
        <v>2814</v>
      </c>
      <c r="F2603" s="50" t="s">
        <v>29</v>
      </c>
      <c r="G2603" s="50" t="s">
        <v>29</v>
      </c>
      <c r="H2603" s="50" t="s">
        <v>2904</v>
      </c>
      <c r="I2603" s="58">
        <v>45189</v>
      </c>
      <c r="J2603" s="50" t="s">
        <v>2816</v>
      </c>
      <c r="K2603" s="59">
        <v>1100</v>
      </c>
      <c r="L2603" s="50" t="s">
        <v>37</v>
      </c>
      <c r="M2603" s="51" t="s">
        <v>2747</v>
      </c>
      <c r="N2603" s="50" t="s">
        <v>29</v>
      </c>
      <c r="O2603" s="50" t="s">
        <v>32</v>
      </c>
      <c r="P2603" s="50" t="s">
        <v>32</v>
      </c>
      <c r="Q2603" s="50" t="s">
        <v>4567</v>
      </c>
      <c r="R2603" s="50" t="s">
        <v>29</v>
      </c>
      <c r="S2603" s="50" t="s">
        <v>2770</v>
      </c>
      <c r="T2603" s="50" t="s">
        <v>2383</v>
      </c>
      <c r="U2603" s="50" t="s">
        <v>30</v>
      </c>
      <c r="V2603" s="50" t="str">
        <f>VLOOKUP(A2603,Register!$D$2:$N$1317,11,0)</f>
        <v>CWIP - CURTAIN CONDENSER &amp; AIR EJECTOR</v>
      </c>
      <c r="W2603" s="50" t="s">
        <v>29</v>
      </c>
      <c r="X2603" s="50" t="s">
        <v>29</v>
      </c>
    </row>
    <row r="2604" spans="1:24" ht="14.1" customHeight="1" x14ac:dyDescent="0.25">
      <c r="A2604" s="50" t="str">
        <f t="shared" si="40"/>
        <v>9200000041-0</v>
      </c>
      <c r="B2604" s="57" t="s">
        <v>29</v>
      </c>
      <c r="C2604" s="50" t="s">
        <v>29</v>
      </c>
      <c r="D2604" s="50" t="s">
        <v>4568</v>
      </c>
      <c r="E2604" s="50" t="s">
        <v>2814</v>
      </c>
      <c r="F2604" s="50" t="s">
        <v>29</v>
      </c>
      <c r="G2604" s="50" t="s">
        <v>29</v>
      </c>
      <c r="H2604" s="50" t="s">
        <v>2904</v>
      </c>
      <c r="I2604" s="58">
        <v>45189</v>
      </c>
      <c r="J2604" s="50" t="s">
        <v>2816</v>
      </c>
      <c r="K2604" s="59">
        <v>228</v>
      </c>
      <c r="L2604" s="50" t="s">
        <v>37</v>
      </c>
      <c r="M2604" s="51" t="s">
        <v>2747</v>
      </c>
      <c r="N2604" s="50" t="s">
        <v>29</v>
      </c>
      <c r="O2604" s="50" t="s">
        <v>32</v>
      </c>
      <c r="P2604" s="50" t="s">
        <v>32</v>
      </c>
      <c r="Q2604" s="50" t="s">
        <v>4567</v>
      </c>
      <c r="R2604" s="50" t="s">
        <v>29</v>
      </c>
      <c r="S2604" s="50" t="s">
        <v>2770</v>
      </c>
      <c r="T2604" s="50" t="s">
        <v>2383</v>
      </c>
      <c r="U2604" s="50" t="s">
        <v>30</v>
      </c>
      <c r="V2604" s="50" t="str">
        <f>VLOOKUP(A2604,Register!$D$2:$N$1317,11,0)</f>
        <v>CWIP - CURTAIN CONDENSER &amp; AIR EJECTOR</v>
      </c>
      <c r="W2604" s="50" t="s">
        <v>29</v>
      </c>
      <c r="X2604" s="50" t="s">
        <v>29</v>
      </c>
    </row>
    <row r="2605" spans="1:24" ht="14.1" customHeight="1" x14ac:dyDescent="0.25">
      <c r="A2605" s="50" t="str">
        <f t="shared" si="40"/>
        <v>9200000041-0</v>
      </c>
      <c r="B2605" s="57" t="s">
        <v>29</v>
      </c>
      <c r="C2605" s="50" t="s">
        <v>29</v>
      </c>
      <c r="D2605" s="50" t="s">
        <v>4568</v>
      </c>
      <c r="E2605" s="50" t="s">
        <v>2814</v>
      </c>
      <c r="F2605" s="50" t="s">
        <v>29</v>
      </c>
      <c r="G2605" s="50" t="s">
        <v>29</v>
      </c>
      <c r="H2605" s="50" t="s">
        <v>2904</v>
      </c>
      <c r="I2605" s="58">
        <v>45189</v>
      </c>
      <c r="J2605" s="50" t="s">
        <v>2816</v>
      </c>
      <c r="K2605" s="59">
        <v>97.97</v>
      </c>
      <c r="L2605" s="50" t="s">
        <v>37</v>
      </c>
      <c r="M2605" s="51" t="s">
        <v>2747</v>
      </c>
      <c r="N2605" s="50" t="s">
        <v>29</v>
      </c>
      <c r="O2605" s="50" t="s">
        <v>32</v>
      </c>
      <c r="P2605" s="50" t="s">
        <v>32</v>
      </c>
      <c r="Q2605" s="50" t="s">
        <v>4567</v>
      </c>
      <c r="R2605" s="50" t="s">
        <v>29</v>
      </c>
      <c r="S2605" s="50" t="s">
        <v>2770</v>
      </c>
      <c r="T2605" s="50" t="s">
        <v>2383</v>
      </c>
      <c r="U2605" s="50" t="s">
        <v>30</v>
      </c>
      <c r="V2605" s="50" t="str">
        <f>VLOOKUP(A2605,Register!$D$2:$N$1317,11,0)</f>
        <v>CWIP - CURTAIN CONDENSER &amp; AIR EJECTOR</v>
      </c>
      <c r="W2605" s="50" t="s">
        <v>29</v>
      </c>
      <c r="X2605" s="50" t="s">
        <v>29</v>
      </c>
    </row>
    <row r="2606" spans="1:24" ht="14.1" customHeight="1" x14ac:dyDescent="0.25">
      <c r="A2606" s="50" t="str">
        <f t="shared" si="40"/>
        <v>9200000059-0</v>
      </c>
      <c r="B2606" s="57" t="s">
        <v>29</v>
      </c>
      <c r="C2606" s="50" t="s">
        <v>29</v>
      </c>
      <c r="D2606" s="50" t="s">
        <v>4569</v>
      </c>
      <c r="E2606" s="50" t="s">
        <v>2814</v>
      </c>
      <c r="F2606" s="50" t="s">
        <v>29</v>
      </c>
      <c r="G2606" s="50" t="s">
        <v>29</v>
      </c>
      <c r="H2606" s="50" t="s">
        <v>2904</v>
      </c>
      <c r="I2606" s="58">
        <v>45189</v>
      </c>
      <c r="J2606" s="50" t="s">
        <v>2816</v>
      </c>
      <c r="K2606" s="59">
        <v>65003.4</v>
      </c>
      <c r="L2606" s="50" t="s">
        <v>37</v>
      </c>
      <c r="M2606" s="51" t="s">
        <v>2747</v>
      </c>
      <c r="N2606" s="50" t="s">
        <v>29</v>
      </c>
      <c r="O2606" s="50" t="s">
        <v>32</v>
      </c>
      <c r="P2606" s="50" t="s">
        <v>32</v>
      </c>
      <c r="Q2606" s="50" t="s">
        <v>4329</v>
      </c>
      <c r="R2606" s="50" t="s">
        <v>29</v>
      </c>
      <c r="S2606" s="50" t="s">
        <v>2770</v>
      </c>
      <c r="T2606" s="50" t="s">
        <v>2415</v>
      </c>
      <c r="U2606" s="50" t="s">
        <v>30</v>
      </c>
      <c r="V2606" s="50" t="str">
        <f>VLOOKUP(A2606,Register!$D$2:$N$1317,11,0)</f>
        <v>CWIP:-VACUUM FILTER STATION</v>
      </c>
      <c r="W2606" s="50" t="s">
        <v>29</v>
      </c>
      <c r="X2606" s="50" t="s">
        <v>29</v>
      </c>
    </row>
    <row r="2607" spans="1:24" ht="14.1" customHeight="1" x14ac:dyDescent="0.25">
      <c r="A2607" s="50" t="str">
        <f t="shared" si="40"/>
        <v>9200000059-0</v>
      </c>
      <c r="B2607" s="57" t="s">
        <v>29</v>
      </c>
      <c r="C2607" s="50" t="s">
        <v>29</v>
      </c>
      <c r="D2607" s="50" t="s">
        <v>4569</v>
      </c>
      <c r="E2607" s="50" t="s">
        <v>2814</v>
      </c>
      <c r="F2607" s="50" t="s">
        <v>29</v>
      </c>
      <c r="G2607" s="50" t="s">
        <v>29</v>
      </c>
      <c r="H2607" s="50" t="s">
        <v>2904</v>
      </c>
      <c r="I2607" s="58">
        <v>45189</v>
      </c>
      <c r="J2607" s="50" t="s">
        <v>2816</v>
      </c>
      <c r="K2607" s="59">
        <v>19890.509999999998</v>
      </c>
      <c r="L2607" s="50" t="s">
        <v>37</v>
      </c>
      <c r="M2607" s="51" t="s">
        <v>2747</v>
      </c>
      <c r="N2607" s="50" t="s">
        <v>29</v>
      </c>
      <c r="O2607" s="50" t="s">
        <v>32</v>
      </c>
      <c r="P2607" s="50" t="s">
        <v>32</v>
      </c>
      <c r="Q2607" s="50" t="s">
        <v>4329</v>
      </c>
      <c r="R2607" s="50" t="s">
        <v>29</v>
      </c>
      <c r="S2607" s="50" t="s">
        <v>2770</v>
      </c>
      <c r="T2607" s="50" t="s">
        <v>2415</v>
      </c>
      <c r="U2607" s="50" t="s">
        <v>30</v>
      </c>
      <c r="V2607" s="50" t="str">
        <f>VLOOKUP(A2607,Register!$D$2:$N$1317,11,0)</f>
        <v>CWIP:-VACUUM FILTER STATION</v>
      </c>
      <c r="W2607" s="50" t="s">
        <v>29</v>
      </c>
      <c r="X2607" s="50" t="s">
        <v>29</v>
      </c>
    </row>
    <row r="2608" spans="1:24" ht="14.1" customHeight="1" x14ac:dyDescent="0.25">
      <c r="A2608" s="50" t="str">
        <f t="shared" si="40"/>
        <v>9200000059-0</v>
      </c>
      <c r="B2608" s="57" t="s">
        <v>29</v>
      </c>
      <c r="C2608" s="50" t="s">
        <v>29</v>
      </c>
      <c r="D2608" s="50" t="s">
        <v>4569</v>
      </c>
      <c r="E2608" s="50" t="s">
        <v>2814</v>
      </c>
      <c r="F2608" s="50" t="s">
        <v>29</v>
      </c>
      <c r="G2608" s="50" t="s">
        <v>29</v>
      </c>
      <c r="H2608" s="50" t="s">
        <v>2904</v>
      </c>
      <c r="I2608" s="58">
        <v>45189</v>
      </c>
      <c r="J2608" s="50" t="s">
        <v>2816</v>
      </c>
      <c r="K2608" s="59">
        <v>11100</v>
      </c>
      <c r="L2608" s="50" t="s">
        <v>37</v>
      </c>
      <c r="M2608" s="51" t="s">
        <v>2747</v>
      </c>
      <c r="N2608" s="50" t="s">
        <v>29</v>
      </c>
      <c r="O2608" s="50" t="s">
        <v>32</v>
      </c>
      <c r="P2608" s="50" t="s">
        <v>32</v>
      </c>
      <c r="Q2608" s="50" t="s">
        <v>4329</v>
      </c>
      <c r="R2608" s="50" t="s">
        <v>29</v>
      </c>
      <c r="S2608" s="50" t="s">
        <v>2770</v>
      </c>
      <c r="T2608" s="50" t="s">
        <v>2415</v>
      </c>
      <c r="U2608" s="50" t="s">
        <v>30</v>
      </c>
      <c r="V2608" s="50" t="str">
        <f>VLOOKUP(A2608,Register!$D$2:$N$1317,11,0)</f>
        <v>CWIP:-VACUUM FILTER STATION</v>
      </c>
      <c r="W2608" s="50" t="s">
        <v>29</v>
      </c>
      <c r="X2608" s="50" t="s">
        <v>29</v>
      </c>
    </row>
    <row r="2609" spans="1:24" ht="14.1" customHeight="1" x14ac:dyDescent="0.25">
      <c r="A2609" s="50" t="str">
        <f t="shared" si="40"/>
        <v>9200000059-0</v>
      </c>
      <c r="B2609" s="57" t="s">
        <v>29</v>
      </c>
      <c r="C2609" s="50" t="s">
        <v>29</v>
      </c>
      <c r="D2609" s="50" t="s">
        <v>4569</v>
      </c>
      <c r="E2609" s="50" t="s">
        <v>2814</v>
      </c>
      <c r="F2609" s="50" t="s">
        <v>29</v>
      </c>
      <c r="G2609" s="50" t="s">
        <v>29</v>
      </c>
      <c r="H2609" s="50" t="s">
        <v>2904</v>
      </c>
      <c r="I2609" s="58">
        <v>45189</v>
      </c>
      <c r="J2609" s="50" t="s">
        <v>2816</v>
      </c>
      <c r="K2609" s="59">
        <v>4600</v>
      </c>
      <c r="L2609" s="50" t="s">
        <v>37</v>
      </c>
      <c r="M2609" s="51" t="s">
        <v>2747</v>
      </c>
      <c r="N2609" s="50" t="s">
        <v>29</v>
      </c>
      <c r="O2609" s="50" t="s">
        <v>32</v>
      </c>
      <c r="P2609" s="50" t="s">
        <v>32</v>
      </c>
      <c r="Q2609" s="50" t="s">
        <v>4329</v>
      </c>
      <c r="R2609" s="50" t="s">
        <v>29</v>
      </c>
      <c r="S2609" s="50" t="s">
        <v>2770</v>
      </c>
      <c r="T2609" s="50" t="s">
        <v>2415</v>
      </c>
      <c r="U2609" s="50" t="s">
        <v>30</v>
      </c>
      <c r="V2609" s="50" t="str">
        <f>VLOOKUP(A2609,Register!$D$2:$N$1317,11,0)</f>
        <v>CWIP:-VACUUM FILTER STATION</v>
      </c>
      <c r="W2609" s="50" t="s">
        <v>29</v>
      </c>
      <c r="X2609" s="50" t="s">
        <v>29</v>
      </c>
    </row>
    <row r="2610" spans="1:24" ht="14.1" customHeight="1" x14ac:dyDescent="0.25">
      <c r="A2610" s="50" t="str">
        <f t="shared" si="40"/>
        <v>9200000059-0</v>
      </c>
      <c r="B2610" s="57" t="s">
        <v>29</v>
      </c>
      <c r="C2610" s="50" t="s">
        <v>29</v>
      </c>
      <c r="D2610" s="50" t="s">
        <v>4569</v>
      </c>
      <c r="E2610" s="50" t="s">
        <v>2814</v>
      </c>
      <c r="F2610" s="50" t="s">
        <v>29</v>
      </c>
      <c r="G2610" s="50" t="s">
        <v>29</v>
      </c>
      <c r="H2610" s="50" t="s">
        <v>2904</v>
      </c>
      <c r="I2610" s="58">
        <v>45189</v>
      </c>
      <c r="J2610" s="50" t="s">
        <v>2816</v>
      </c>
      <c r="K2610" s="59">
        <v>524.16</v>
      </c>
      <c r="L2610" s="50" t="s">
        <v>37</v>
      </c>
      <c r="M2610" s="51" t="s">
        <v>2747</v>
      </c>
      <c r="N2610" s="50" t="s">
        <v>29</v>
      </c>
      <c r="O2610" s="50" t="s">
        <v>32</v>
      </c>
      <c r="P2610" s="50" t="s">
        <v>32</v>
      </c>
      <c r="Q2610" s="50" t="s">
        <v>4329</v>
      </c>
      <c r="R2610" s="50" t="s">
        <v>29</v>
      </c>
      <c r="S2610" s="50" t="s">
        <v>2770</v>
      </c>
      <c r="T2610" s="50" t="s">
        <v>2415</v>
      </c>
      <c r="U2610" s="50" t="s">
        <v>30</v>
      </c>
      <c r="V2610" s="50" t="str">
        <f>VLOOKUP(A2610,Register!$D$2:$N$1317,11,0)</f>
        <v>CWIP:-VACUUM FILTER STATION</v>
      </c>
      <c r="W2610" s="50" t="s">
        <v>29</v>
      </c>
      <c r="X2610" s="50" t="s">
        <v>29</v>
      </c>
    </row>
    <row r="2611" spans="1:24" ht="14.1" customHeight="1" x14ac:dyDescent="0.25">
      <c r="A2611" s="50" t="str">
        <f t="shared" si="40"/>
        <v>9200000059-0</v>
      </c>
      <c r="B2611" s="57" t="s">
        <v>29</v>
      </c>
      <c r="C2611" s="50" t="s">
        <v>29</v>
      </c>
      <c r="D2611" s="50" t="s">
        <v>4569</v>
      </c>
      <c r="E2611" s="50" t="s">
        <v>2814</v>
      </c>
      <c r="F2611" s="50" t="s">
        <v>29</v>
      </c>
      <c r="G2611" s="50" t="s">
        <v>29</v>
      </c>
      <c r="H2611" s="50" t="s">
        <v>2904</v>
      </c>
      <c r="I2611" s="58">
        <v>45189</v>
      </c>
      <c r="J2611" s="50" t="s">
        <v>2816</v>
      </c>
      <c r="K2611" s="59">
        <v>293.91000000000003</v>
      </c>
      <c r="L2611" s="50" t="s">
        <v>37</v>
      </c>
      <c r="M2611" s="51" t="s">
        <v>2747</v>
      </c>
      <c r="N2611" s="50" t="s">
        <v>29</v>
      </c>
      <c r="O2611" s="50" t="s">
        <v>32</v>
      </c>
      <c r="P2611" s="50" t="s">
        <v>32</v>
      </c>
      <c r="Q2611" s="50" t="s">
        <v>4329</v>
      </c>
      <c r="R2611" s="50" t="s">
        <v>29</v>
      </c>
      <c r="S2611" s="50" t="s">
        <v>2770</v>
      </c>
      <c r="T2611" s="50" t="s">
        <v>2415</v>
      </c>
      <c r="U2611" s="50" t="s">
        <v>30</v>
      </c>
      <c r="V2611" s="50" t="str">
        <f>VLOOKUP(A2611,Register!$D$2:$N$1317,11,0)</f>
        <v>CWIP:-VACUUM FILTER STATION</v>
      </c>
      <c r="W2611" s="50" t="s">
        <v>29</v>
      </c>
      <c r="X2611" s="50" t="s">
        <v>29</v>
      </c>
    </row>
    <row r="2612" spans="1:24" ht="14.1" customHeight="1" x14ac:dyDescent="0.25">
      <c r="A2612" s="50" t="str">
        <f t="shared" si="40"/>
        <v>9200000059-0</v>
      </c>
      <c r="B2612" s="57" t="s">
        <v>29</v>
      </c>
      <c r="C2612" s="50" t="s">
        <v>29</v>
      </c>
      <c r="D2612" s="50" t="s">
        <v>4570</v>
      </c>
      <c r="E2612" s="50" t="s">
        <v>2814</v>
      </c>
      <c r="F2612" s="50" t="s">
        <v>29</v>
      </c>
      <c r="G2612" s="50" t="s">
        <v>29</v>
      </c>
      <c r="H2612" s="50" t="s">
        <v>2904</v>
      </c>
      <c r="I2612" s="58">
        <v>45189</v>
      </c>
      <c r="J2612" s="50" t="s">
        <v>2816</v>
      </c>
      <c r="K2612" s="59">
        <v>3216.67</v>
      </c>
      <c r="L2612" s="50" t="s">
        <v>37</v>
      </c>
      <c r="M2612" s="51" t="s">
        <v>2747</v>
      </c>
      <c r="N2612" s="50" t="s">
        <v>29</v>
      </c>
      <c r="O2612" s="50" t="s">
        <v>32</v>
      </c>
      <c r="P2612" s="50" t="s">
        <v>32</v>
      </c>
      <c r="Q2612" s="50" t="s">
        <v>4521</v>
      </c>
      <c r="R2612" s="50" t="s">
        <v>29</v>
      </c>
      <c r="S2612" s="50" t="s">
        <v>2770</v>
      </c>
      <c r="T2612" s="50" t="s">
        <v>2415</v>
      </c>
      <c r="U2612" s="50" t="s">
        <v>30</v>
      </c>
      <c r="V2612" s="50" t="str">
        <f>VLOOKUP(A2612,Register!$D$2:$N$1317,11,0)</f>
        <v>CWIP:-VACUUM FILTER STATION</v>
      </c>
      <c r="W2612" s="50" t="s">
        <v>29</v>
      </c>
      <c r="X2612" s="50" t="s">
        <v>29</v>
      </c>
    </row>
    <row r="2613" spans="1:24" ht="14.1" customHeight="1" x14ac:dyDescent="0.25">
      <c r="A2613" s="50" t="str">
        <f t="shared" si="40"/>
        <v>9200000059-0</v>
      </c>
      <c r="B2613" s="57" t="s">
        <v>29</v>
      </c>
      <c r="C2613" s="50" t="s">
        <v>29</v>
      </c>
      <c r="D2613" s="50" t="s">
        <v>4571</v>
      </c>
      <c r="E2613" s="50" t="s">
        <v>2814</v>
      </c>
      <c r="F2613" s="50" t="s">
        <v>29</v>
      </c>
      <c r="G2613" s="50" t="s">
        <v>29</v>
      </c>
      <c r="H2613" s="50" t="s">
        <v>2904</v>
      </c>
      <c r="I2613" s="58">
        <v>45190</v>
      </c>
      <c r="J2613" s="50" t="s">
        <v>2816</v>
      </c>
      <c r="K2613" s="59">
        <v>2442.13</v>
      </c>
      <c r="L2613" s="50" t="s">
        <v>37</v>
      </c>
      <c r="M2613" s="51" t="s">
        <v>2747</v>
      </c>
      <c r="N2613" s="50" t="s">
        <v>29</v>
      </c>
      <c r="O2613" s="50" t="s">
        <v>32</v>
      </c>
      <c r="P2613" s="50" t="s">
        <v>32</v>
      </c>
      <c r="Q2613" s="50" t="s">
        <v>4562</v>
      </c>
      <c r="R2613" s="50" t="s">
        <v>29</v>
      </c>
      <c r="S2613" s="50" t="s">
        <v>2770</v>
      </c>
      <c r="T2613" s="50" t="s">
        <v>2415</v>
      </c>
      <c r="U2613" s="50" t="s">
        <v>30</v>
      </c>
      <c r="V2613" s="50" t="str">
        <f>VLOOKUP(A2613,Register!$D$2:$N$1317,11,0)</f>
        <v>CWIP:-VACUUM FILTER STATION</v>
      </c>
      <c r="W2613" s="50" t="s">
        <v>29</v>
      </c>
      <c r="X2613" s="50" t="s">
        <v>29</v>
      </c>
    </row>
    <row r="2614" spans="1:24" ht="14.1" customHeight="1" x14ac:dyDescent="0.25">
      <c r="A2614" s="50" t="str">
        <f t="shared" si="40"/>
        <v>9200000059-0</v>
      </c>
      <c r="B2614" s="57" t="s">
        <v>29</v>
      </c>
      <c r="C2614" s="50" t="s">
        <v>29</v>
      </c>
      <c r="D2614" s="50" t="s">
        <v>4571</v>
      </c>
      <c r="E2614" s="50" t="s">
        <v>2814</v>
      </c>
      <c r="F2614" s="50" t="s">
        <v>29</v>
      </c>
      <c r="G2614" s="50" t="s">
        <v>29</v>
      </c>
      <c r="H2614" s="50" t="s">
        <v>2904</v>
      </c>
      <c r="I2614" s="58">
        <v>45190</v>
      </c>
      <c r="J2614" s="50" t="s">
        <v>2816</v>
      </c>
      <c r="K2614" s="59">
        <v>1079.53</v>
      </c>
      <c r="L2614" s="50" t="s">
        <v>37</v>
      </c>
      <c r="M2614" s="51" t="s">
        <v>2747</v>
      </c>
      <c r="N2614" s="50" t="s">
        <v>29</v>
      </c>
      <c r="O2614" s="50" t="s">
        <v>32</v>
      </c>
      <c r="P2614" s="50" t="s">
        <v>32</v>
      </c>
      <c r="Q2614" s="50" t="s">
        <v>4562</v>
      </c>
      <c r="R2614" s="50" t="s">
        <v>29</v>
      </c>
      <c r="S2614" s="50" t="s">
        <v>2770</v>
      </c>
      <c r="T2614" s="50" t="s">
        <v>2415</v>
      </c>
      <c r="U2614" s="50" t="s">
        <v>30</v>
      </c>
      <c r="V2614" s="50" t="str">
        <f>VLOOKUP(A2614,Register!$D$2:$N$1317,11,0)</f>
        <v>CWIP:-VACUUM FILTER STATION</v>
      </c>
      <c r="W2614" s="50" t="s">
        <v>29</v>
      </c>
      <c r="X2614" s="50" t="s">
        <v>29</v>
      </c>
    </row>
    <row r="2615" spans="1:24" ht="14.1" customHeight="1" x14ac:dyDescent="0.25">
      <c r="A2615" s="50" t="str">
        <f t="shared" si="40"/>
        <v>9200000059-0</v>
      </c>
      <c r="B2615" s="57" t="s">
        <v>29</v>
      </c>
      <c r="C2615" s="50" t="s">
        <v>29</v>
      </c>
      <c r="D2615" s="50" t="s">
        <v>4571</v>
      </c>
      <c r="E2615" s="50" t="s">
        <v>2814</v>
      </c>
      <c r="F2615" s="50" t="s">
        <v>29</v>
      </c>
      <c r="G2615" s="50" t="s">
        <v>29</v>
      </c>
      <c r="H2615" s="50" t="s">
        <v>2904</v>
      </c>
      <c r="I2615" s="58">
        <v>45190</v>
      </c>
      <c r="J2615" s="50" t="s">
        <v>2816</v>
      </c>
      <c r="K2615" s="59">
        <v>758.31</v>
      </c>
      <c r="L2615" s="50" t="s">
        <v>37</v>
      </c>
      <c r="M2615" s="51" t="s">
        <v>2747</v>
      </c>
      <c r="N2615" s="50" t="s">
        <v>29</v>
      </c>
      <c r="O2615" s="50" t="s">
        <v>32</v>
      </c>
      <c r="P2615" s="50" t="s">
        <v>32</v>
      </c>
      <c r="Q2615" s="50" t="s">
        <v>4562</v>
      </c>
      <c r="R2615" s="50" t="s">
        <v>29</v>
      </c>
      <c r="S2615" s="50" t="s">
        <v>2770</v>
      </c>
      <c r="T2615" s="50" t="s">
        <v>2415</v>
      </c>
      <c r="U2615" s="50" t="s">
        <v>30</v>
      </c>
      <c r="V2615" s="50" t="str">
        <f>VLOOKUP(A2615,Register!$D$2:$N$1317,11,0)</f>
        <v>CWIP:-VACUUM FILTER STATION</v>
      </c>
      <c r="W2615" s="50" t="s">
        <v>29</v>
      </c>
      <c r="X2615" s="50" t="s">
        <v>29</v>
      </c>
    </row>
    <row r="2616" spans="1:24" ht="14.1" customHeight="1" x14ac:dyDescent="0.25">
      <c r="A2616" s="50" t="str">
        <f t="shared" si="40"/>
        <v>9200000059-0</v>
      </c>
      <c r="B2616" s="57" t="s">
        <v>29</v>
      </c>
      <c r="C2616" s="50" t="s">
        <v>29</v>
      </c>
      <c r="D2616" s="50" t="s">
        <v>4571</v>
      </c>
      <c r="E2616" s="50" t="s">
        <v>2814</v>
      </c>
      <c r="F2616" s="50" t="s">
        <v>29</v>
      </c>
      <c r="G2616" s="50" t="s">
        <v>29</v>
      </c>
      <c r="H2616" s="50" t="s">
        <v>2904</v>
      </c>
      <c r="I2616" s="58">
        <v>45190</v>
      </c>
      <c r="J2616" s="50" t="s">
        <v>2816</v>
      </c>
      <c r="K2616" s="59">
        <v>2029.88</v>
      </c>
      <c r="L2616" s="50" t="s">
        <v>37</v>
      </c>
      <c r="M2616" s="51" t="s">
        <v>2747</v>
      </c>
      <c r="N2616" s="50" t="s">
        <v>29</v>
      </c>
      <c r="O2616" s="50" t="s">
        <v>32</v>
      </c>
      <c r="P2616" s="50" t="s">
        <v>32</v>
      </c>
      <c r="Q2616" s="50" t="s">
        <v>4562</v>
      </c>
      <c r="R2616" s="50" t="s">
        <v>29</v>
      </c>
      <c r="S2616" s="50" t="s">
        <v>2770</v>
      </c>
      <c r="T2616" s="50" t="s">
        <v>2415</v>
      </c>
      <c r="U2616" s="50" t="s">
        <v>30</v>
      </c>
      <c r="V2616" s="50" t="str">
        <f>VLOOKUP(A2616,Register!$D$2:$N$1317,11,0)</f>
        <v>CWIP:-VACUUM FILTER STATION</v>
      </c>
      <c r="W2616" s="50" t="s">
        <v>29</v>
      </c>
      <c r="X2616" s="50" t="s">
        <v>29</v>
      </c>
    </row>
    <row r="2617" spans="1:24" ht="14.1" customHeight="1" x14ac:dyDescent="0.25">
      <c r="A2617" s="50" t="str">
        <f t="shared" si="40"/>
        <v>9200000059-0</v>
      </c>
      <c r="B2617" s="57" t="s">
        <v>29</v>
      </c>
      <c r="C2617" s="50" t="s">
        <v>29</v>
      </c>
      <c r="D2617" s="50" t="s">
        <v>4571</v>
      </c>
      <c r="E2617" s="50" t="s">
        <v>2814</v>
      </c>
      <c r="F2617" s="50" t="s">
        <v>29</v>
      </c>
      <c r="G2617" s="50" t="s">
        <v>29</v>
      </c>
      <c r="H2617" s="50" t="s">
        <v>2904</v>
      </c>
      <c r="I2617" s="58">
        <v>45190</v>
      </c>
      <c r="J2617" s="50" t="s">
        <v>2816</v>
      </c>
      <c r="K2617" s="59">
        <v>4565.3</v>
      </c>
      <c r="L2617" s="50" t="s">
        <v>37</v>
      </c>
      <c r="M2617" s="51" t="s">
        <v>2747</v>
      </c>
      <c r="N2617" s="50" t="s">
        <v>29</v>
      </c>
      <c r="O2617" s="50" t="s">
        <v>32</v>
      </c>
      <c r="P2617" s="50" t="s">
        <v>32</v>
      </c>
      <c r="Q2617" s="50" t="s">
        <v>4562</v>
      </c>
      <c r="R2617" s="50" t="s">
        <v>29</v>
      </c>
      <c r="S2617" s="50" t="s">
        <v>2770</v>
      </c>
      <c r="T2617" s="50" t="s">
        <v>2415</v>
      </c>
      <c r="U2617" s="50" t="s">
        <v>30</v>
      </c>
      <c r="V2617" s="50" t="str">
        <f>VLOOKUP(A2617,Register!$D$2:$N$1317,11,0)</f>
        <v>CWIP:-VACUUM FILTER STATION</v>
      </c>
      <c r="W2617" s="50" t="s">
        <v>29</v>
      </c>
      <c r="X2617" s="50" t="s">
        <v>29</v>
      </c>
    </row>
    <row r="2618" spans="1:24" ht="14.1" customHeight="1" x14ac:dyDescent="0.25">
      <c r="A2618" s="50" t="str">
        <f t="shared" si="40"/>
        <v>9200000059-0</v>
      </c>
      <c r="B2618" s="57" t="s">
        <v>29</v>
      </c>
      <c r="C2618" s="50" t="s">
        <v>29</v>
      </c>
      <c r="D2618" s="50" t="s">
        <v>4571</v>
      </c>
      <c r="E2618" s="50" t="s">
        <v>2814</v>
      </c>
      <c r="F2618" s="50" t="s">
        <v>29</v>
      </c>
      <c r="G2618" s="50" t="s">
        <v>29</v>
      </c>
      <c r="H2618" s="50" t="s">
        <v>2904</v>
      </c>
      <c r="I2618" s="58">
        <v>45190</v>
      </c>
      <c r="J2618" s="50" t="s">
        <v>2816</v>
      </c>
      <c r="K2618" s="59">
        <v>1193.1600000000001</v>
      </c>
      <c r="L2618" s="50" t="s">
        <v>37</v>
      </c>
      <c r="M2618" s="51" t="s">
        <v>2747</v>
      </c>
      <c r="N2618" s="50" t="s">
        <v>29</v>
      </c>
      <c r="O2618" s="50" t="s">
        <v>32</v>
      </c>
      <c r="P2618" s="50" t="s">
        <v>32</v>
      </c>
      <c r="Q2618" s="50" t="s">
        <v>4562</v>
      </c>
      <c r="R2618" s="50" t="s">
        <v>29</v>
      </c>
      <c r="S2618" s="50" t="s">
        <v>2770</v>
      </c>
      <c r="T2618" s="50" t="s">
        <v>2415</v>
      </c>
      <c r="U2618" s="50" t="s">
        <v>30</v>
      </c>
      <c r="V2618" s="50" t="str">
        <f>VLOOKUP(A2618,Register!$D$2:$N$1317,11,0)</f>
        <v>CWIP:-VACUUM FILTER STATION</v>
      </c>
      <c r="W2618" s="50" t="s">
        <v>29</v>
      </c>
      <c r="X2618" s="50" t="s">
        <v>29</v>
      </c>
    </row>
    <row r="2619" spans="1:24" ht="14.1" customHeight="1" x14ac:dyDescent="0.25">
      <c r="A2619" s="50" t="str">
        <f t="shared" si="40"/>
        <v>9200000058-0</v>
      </c>
      <c r="B2619" s="57" t="s">
        <v>29</v>
      </c>
      <c r="C2619" s="50" t="s">
        <v>29</v>
      </c>
      <c r="D2619" s="50" t="s">
        <v>4572</v>
      </c>
      <c r="E2619" s="50" t="s">
        <v>2814</v>
      </c>
      <c r="F2619" s="50" t="s">
        <v>29</v>
      </c>
      <c r="G2619" s="50" t="s">
        <v>29</v>
      </c>
      <c r="H2619" s="50" t="s">
        <v>2904</v>
      </c>
      <c r="I2619" s="58">
        <v>45190</v>
      </c>
      <c r="J2619" s="50" t="s">
        <v>2816</v>
      </c>
      <c r="K2619" s="59">
        <v>587.37</v>
      </c>
      <c r="L2619" s="50" t="s">
        <v>37</v>
      </c>
      <c r="M2619" s="51" t="s">
        <v>2747</v>
      </c>
      <c r="N2619" s="50" t="s">
        <v>29</v>
      </c>
      <c r="O2619" s="50" t="s">
        <v>32</v>
      </c>
      <c r="P2619" s="50" t="s">
        <v>32</v>
      </c>
      <c r="Q2619" s="50" t="s">
        <v>4329</v>
      </c>
      <c r="R2619" s="50" t="s">
        <v>29</v>
      </c>
      <c r="S2619" s="50" t="s">
        <v>2770</v>
      </c>
      <c r="T2619" s="50" t="s">
        <v>2412</v>
      </c>
      <c r="U2619" s="50" t="s">
        <v>30</v>
      </c>
      <c r="V2619" s="50" t="str">
        <f>VLOOKUP(A2619,Register!$D$2:$N$1317,11,0)</f>
        <v>CWIP-MILK OF LIME</v>
      </c>
      <c r="W2619" s="50" t="s">
        <v>29</v>
      </c>
      <c r="X2619" s="50" t="s">
        <v>29</v>
      </c>
    </row>
    <row r="2620" spans="1:24" ht="14.1" customHeight="1" x14ac:dyDescent="0.25">
      <c r="A2620" s="50" t="str">
        <f t="shared" si="40"/>
        <v>9200000059-0</v>
      </c>
      <c r="B2620" s="57" t="s">
        <v>29</v>
      </c>
      <c r="C2620" s="50" t="s">
        <v>29</v>
      </c>
      <c r="D2620" s="50" t="s">
        <v>4573</v>
      </c>
      <c r="E2620" s="50" t="s">
        <v>2814</v>
      </c>
      <c r="F2620" s="50" t="s">
        <v>29</v>
      </c>
      <c r="G2620" s="50" t="s">
        <v>29</v>
      </c>
      <c r="H2620" s="50" t="s">
        <v>2904</v>
      </c>
      <c r="I2620" s="58">
        <v>45191</v>
      </c>
      <c r="J2620" s="50" t="s">
        <v>2816</v>
      </c>
      <c r="K2620" s="59">
        <v>11258.33</v>
      </c>
      <c r="L2620" s="50" t="s">
        <v>37</v>
      </c>
      <c r="M2620" s="51" t="s">
        <v>2747</v>
      </c>
      <c r="N2620" s="50" t="s">
        <v>29</v>
      </c>
      <c r="O2620" s="50" t="s">
        <v>32</v>
      </c>
      <c r="P2620" s="50" t="s">
        <v>32</v>
      </c>
      <c r="Q2620" s="50" t="s">
        <v>4574</v>
      </c>
      <c r="R2620" s="50" t="s">
        <v>29</v>
      </c>
      <c r="S2620" s="50" t="s">
        <v>2770</v>
      </c>
      <c r="T2620" s="50" t="s">
        <v>2415</v>
      </c>
      <c r="U2620" s="50" t="s">
        <v>30</v>
      </c>
      <c r="V2620" s="50" t="str">
        <f>VLOOKUP(A2620,Register!$D$2:$N$1317,11,0)</f>
        <v>CWIP:-VACUUM FILTER STATION</v>
      </c>
      <c r="W2620" s="50" t="s">
        <v>29</v>
      </c>
      <c r="X2620" s="50" t="s">
        <v>29</v>
      </c>
    </row>
    <row r="2621" spans="1:24" ht="14.1" customHeight="1" x14ac:dyDescent="0.25">
      <c r="A2621" s="50" t="str">
        <f t="shared" si="40"/>
        <v>9200000059-0</v>
      </c>
      <c r="B2621" s="57" t="s">
        <v>29</v>
      </c>
      <c r="C2621" s="50" t="s">
        <v>29</v>
      </c>
      <c r="D2621" s="50" t="s">
        <v>4573</v>
      </c>
      <c r="E2621" s="50" t="s">
        <v>2814</v>
      </c>
      <c r="F2621" s="50" t="s">
        <v>29</v>
      </c>
      <c r="G2621" s="50" t="s">
        <v>29</v>
      </c>
      <c r="H2621" s="50" t="s">
        <v>2904</v>
      </c>
      <c r="I2621" s="58">
        <v>45191</v>
      </c>
      <c r="J2621" s="50" t="s">
        <v>2816</v>
      </c>
      <c r="K2621" s="59">
        <v>3450</v>
      </c>
      <c r="L2621" s="50" t="s">
        <v>37</v>
      </c>
      <c r="M2621" s="51" t="s">
        <v>2747</v>
      </c>
      <c r="N2621" s="50" t="s">
        <v>29</v>
      </c>
      <c r="O2621" s="50" t="s">
        <v>32</v>
      </c>
      <c r="P2621" s="50" t="s">
        <v>32</v>
      </c>
      <c r="Q2621" s="50" t="s">
        <v>4574</v>
      </c>
      <c r="R2621" s="50" t="s">
        <v>29</v>
      </c>
      <c r="S2621" s="50" t="s">
        <v>2770</v>
      </c>
      <c r="T2621" s="50" t="s">
        <v>2415</v>
      </c>
      <c r="U2621" s="50" t="s">
        <v>30</v>
      </c>
      <c r="V2621" s="50" t="str">
        <f>VLOOKUP(A2621,Register!$D$2:$N$1317,11,0)</f>
        <v>CWIP:-VACUUM FILTER STATION</v>
      </c>
      <c r="W2621" s="50" t="s">
        <v>29</v>
      </c>
      <c r="X2621" s="50" t="s">
        <v>29</v>
      </c>
    </row>
    <row r="2622" spans="1:24" ht="14.1" customHeight="1" x14ac:dyDescent="0.25">
      <c r="A2622" s="50" t="str">
        <f t="shared" si="40"/>
        <v>9200000059-0</v>
      </c>
      <c r="B2622" s="57" t="s">
        <v>29</v>
      </c>
      <c r="C2622" s="50" t="s">
        <v>29</v>
      </c>
      <c r="D2622" s="50" t="s">
        <v>4573</v>
      </c>
      <c r="E2622" s="50" t="s">
        <v>2814</v>
      </c>
      <c r="F2622" s="50" t="s">
        <v>29</v>
      </c>
      <c r="G2622" s="50" t="s">
        <v>29</v>
      </c>
      <c r="H2622" s="50" t="s">
        <v>2904</v>
      </c>
      <c r="I2622" s="58">
        <v>45191</v>
      </c>
      <c r="J2622" s="50" t="s">
        <v>2816</v>
      </c>
      <c r="K2622" s="59">
        <v>304</v>
      </c>
      <c r="L2622" s="50" t="s">
        <v>37</v>
      </c>
      <c r="M2622" s="51" t="s">
        <v>2747</v>
      </c>
      <c r="N2622" s="50" t="s">
        <v>29</v>
      </c>
      <c r="O2622" s="50" t="s">
        <v>32</v>
      </c>
      <c r="P2622" s="50" t="s">
        <v>32</v>
      </c>
      <c r="Q2622" s="50" t="s">
        <v>4574</v>
      </c>
      <c r="R2622" s="50" t="s">
        <v>29</v>
      </c>
      <c r="S2622" s="50" t="s">
        <v>2770</v>
      </c>
      <c r="T2622" s="50" t="s">
        <v>2415</v>
      </c>
      <c r="U2622" s="50" t="s">
        <v>30</v>
      </c>
      <c r="V2622" s="50" t="str">
        <f>VLOOKUP(A2622,Register!$D$2:$N$1317,11,0)</f>
        <v>CWIP:-VACUUM FILTER STATION</v>
      </c>
      <c r="W2622" s="50" t="s">
        <v>29</v>
      </c>
      <c r="X2622" s="50" t="s">
        <v>29</v>
      </c>
    </row>
    <row r="2623" spans="1:24" ht="14.1" customHeight="1" x14ac:dyDescent="0.25">
      <c r="A2623" s="50" t="str">
        <f t="shared" si="40"/>
        <v>9200000059-0</v>
      </c>
      <c r="B2623" s="57" t="s">
        <v>29</v>
      </c>
      <c r="C2623" s="50" t="s">
        <v>29</v>
      </c>
      <c r="D2623" s="50" t="s">
        <v>4573</v>
      </c>
      <c r="E2623" s="50" t="s">
        <v>2814</v>
      </c>
      <c r="F2623" s="50" t="s">
        <v>29</v>
      </c>
      <c r="G2623" s="50" t="s">
        <v>29</v>
      </c>
      <c r="H2623" s="50" t="s">
        <v>2904</v>
      </c>
      <c r="I2623" s="58">
        <v>45191</v>
      </c>
      <c r="J2623" s="50" t="s">
        <v>2816</v>
      </c>
      <c r="K2623" s="59">
        <v>195.94</v>
      </c>
      <c r="L2623" s="50" t="s">
        <v>37</v>
      </c>
      <c r="M2623" s="51" t="s">
        <v>2747</v>
      </c>
      <c r="N2623" s="50" t="s">
        <v>29</v>
      </c>
      <c r="O2623" s="50" t="s">
        <v>32</v>
      </c>
      <c r="P2623" s="50" t="s">
        <v>32</v>
      </c>
      <c r="Q2623" s="50" t="s">
        <v>4574</v>
      </c>
      <c r="R2623" s="50" t="s">
        <v>29</v>
      </c>
      <c r="S2623" s="50" t="s">
        <v>2770</v>
      </c>
      <c r="T2623" s="50" t="s">
        <v>2415</v>
      </c>
      <c r="U2623" s="50" t="s">
        <v>30</v>
      </c>
      <c r="V2623" s="50" t="str">
        <f>VLOOKUP(A2623,Register!$D$2:$N$1317,11,0)</f>
        <v>CWIP:-VACUUM FILTER STATION</v>
      </c>
      <c r="W2623" s="50" t="s">
        <v>29</v>
      </c>
      <c r="X2623" s="50" t="s">
        <v>29</v>
      </c>
    </row>
    <row r="2624" spans="1:24" ht="14.1" customHeight="1" x14ac:dyDescent="0.25">
      <c r="A2624" s="50" t="str">
        <f t="shared" si="40"/>
        <v>9200000059-0</v>
      </c>
      <c r="B2624" s="57" t="s">
        <v>29</v>
      </c>
      <c r="C2624" s="50" t="s">
        <v>29</v>
      </c>
      <c r="D2624" s="50" t="s">
        <v>4575</v>
      </c>
      <c r="E2624" s="50" t="s">
        <v>2814</v>
      </c>
      <c r="F2624" s="50" t="s">
        <v>29</v>
      </c>
      <c r="G2624" s="50" t="s">
        <v>29</v>
      </c>
      <c r="H2624" s="50" t="s">
        <v>2904</v>
      </c>
      <c r="I2624" s="58">
        <v>45191</v>
      </c>
      <c r="J2624" s="50" t="s">
        <v>2816</v>
      </c>
      <c r="K2624" s="59">
        <v>33990</v>
      </c>
      <c r="L2624" s="50" t="s">
        <v>37</v>
      </c>
      <c r="M2624" s="51" t="s">
        <v>2747</v>
      </c>
      <c r="N2624" s="50" t="s">
        <v>29</v>
      </c>
      <c r="O2624" s="50" t="s">
        <v>32</v>
      </c>
      <c r="P2624" s="50" t="s">
        <v>32</v>
      </c>
      <c r="Q2624" s="50" t="s">
        <v>4556</v>
      </c>
      <c r="R2624" s="50" t="s">
        <v>29</v>
      </c>
      <c r="S2624" s="50" t="s">
        <v>2770</v>
      </c>
      <c r="T2624" s="50" t="s">
        <v>2415</v>
      </c>
      <c r="U2624" s="50" t="s">
        <v>30</v>
      </c>
      <c r="V2624" s="50" t="str">
        <f>VLOOKUP(A2624,Register!$D$2:$N$1317,11,0)</f>
        <v>CWIP:-VACUUM FILTER STATION</v>
      </c>
      <c r="W2624" s="50" t="s">
        <v>29</v>
      </c>
      <c r="X2624" s="50" t="s">
        <v>29</v>
      </c>
    </row>
    <row r="2625" spans="1:24" ht="14.1" customHeight="1" x14ac:dyDescent="0.25">
      <c r="A2625" s="50" t="str">
        <f t="shared" si="40"/>
        <v>9200000059-0</v>
      </c>
      <c r="B2625" s="57" t="s">
        <v>29</v>
      </c>
      <c r="C2625" s="50" t="s">
        <v>29</v>
      </c>
      <c r="D2625" s="50" t="s">
        <v>4576</v>
      </c>
      <c r="E2625" s="50" t="s">
        <v>2814</v>
      </c>
      <c r="F2625" s="50" t="s">
        <v>29</v>
      </c>
      <c r="G2625" s="50" t="s">
        <v>29</v>
      </c>
      <c r="H2625" s="50" t="s">
        <v>2904</v>
      </c>
      <c r="I2625" s="58">
        <v>45191</v>
      </c>
      <c r="J2625" s="50" t="s">
        <v>2816</v>
      </c>
      <c r="K2625" s="59">
        <v>423.15</v>
      </c>
      <c r="L2625" s="50" t="s">
        <v>37</v>
      </c>
      <c r="M2625" s="51" t="s">
        <v>2747</v>
      </c>
      <c r="N2625" s="50" t="s">
        <v>29</v>
      </c>
      <c r="O2625" s="50" t="s">
        <v>32</v>
      </c>
      <c r="P2625" s="50" t="s">
        <v>32</v>
      </c>
      <c r="Q2625" s="50" t="s">
        <v>4577</v>
      </c>
      <c r="R2625" s="50" t="s">
        <v>29</v>
      </c>
      <c r="S2625" s="50" t="s">
        <v>2770</v>
      </c>
      <c r="T2625" s="50" t="s">
        <v>2415</v>
      </c>
      <c r="U2625" s="50" t="s">
        <v>30</v>
      </c>
      <c r="V2625" s="50" t="str">
        <f>VLOOKUP(A2625,Register!$D$2:$N$1317,11,0)</f>
        <v>CWIP:-VACUUM FILTER STATION</v>
      </c>
      <c r="W2625" s="50" t="s">
        <v>29</v>
      </c>
      <c r="X2625" s="50" t="s">
        <v>29</v>
      </c>
    </row>
    <row r="2626" spans="1:24" ht="14.1" customHeight="1" x14ac:dyDescent="0.25">
      <c r="A2626" s="50" t="str">
        <f t="shared" si="40"/>
        <v>9200000059-0</v>
      </c>
      <c r="B2626" s="57" t="s">
        <v>29</v>
      </c>
      <c r="C2626" s="50" t="s">
        <v>29</v>
      </c>
      <c r="D2626" s="50" t="s">
        <v>4576</v>
      </c>
      <c r="E2626" s="50" t="s">
        <v>2814</v>
      </c>
      <c r="F2626" s="50" t="s">
        <v>29</v>
      </c>
      <c r="G2626" s="50" t="s">
        <v>29</v>
      </c>
      <c r="H2626" s="50" t="s">
        <v>2904</v>
      </c>
      <c r="I2626" s="58">
        <v>45191</v>
      </c>
      <c r="J2626" s="50" t="s">
        <v>2816</v>
      </c>
      <c r="K2626" s="59">
        <v>215.53</v>
      </c>
      <c r="L2626" s="50" t="s">
        <v>37</v>
      </c>
      <c r="M2626" s="51" t="s">
        <v>2747</v>
      </c>
      <c r="N2626" s="50" t="s">
        <v>29</v>
      </c>
      <c r="O2626" s="50" t="s">
        <v>32</v>
      </c>
      <c r="P2626" s="50" t="s">
        <v>32</v>
      </c>
      <c r="Q2626" s="50" t="s">
        <v>4556</v>
      </c>
      <c r="R2626" s="50" t="s">
        <v>29</v>
      </c>
      <c r="S2626" s="50" t="s">
        <v>2770</v>
      </c>
      <c r="T2626" s="50" t="s">
        <v>2415</v>
      </c>
      <c r="U2626" s="50" t="s">
        <v>30</v>
      </c>
      <c r="V2626" s="50" t="str">
        <f>VLOOKUP(A2626,Register!$D$2:$N$1317,11,0)</f>
        <v>CWIP:-VACUUM FILTER STATION</v>
      </c>
      <c r="W2626" s="50" t="s">
        <v>29</v>
      </c>
      <c r="X2626" s="50" t="s">
        <v>29</v>
      </c>
    </row>
    <row r="2627" spans="1:24" ht="14.1" customHeight="1" x14ac:dyDescent="0.25">
      <c r="A2627" s="50" t="str">
        <f t="shared" ref="A2627:A2690" si="41">CONCATENATE(T2627,"-",U2627)</f>
        <v>9200000059-0</v>
      </c>
      <c r="B2627" s="57" t="s">
        <v>29</v>
      </c>
      <c r="C2627" s="50" t="s">
        <v>29</v>
      </c>
      <c r="D2627" s="50" t="s">
        <v>4578</v>
      </c>
      <c r="E2627" s="50" t="s">
        <v>2814</v>
      </c>
      <c r="F2627" s="50" t="s">
        <v>29</v>
      </c>
      <c r="G2627" s="50" t="s">
        <v>29</v>
      </c>
      <c r="H2627" s="50" t="s">
        <v>2904</v>
      </c>
      <c r="I2627" s="58">
        <v>45191</v>
      </c>
      <c r="J2627" s="50" t="s">
        <v>2816</v>
      </c>
      <c r="K2627" s="59">
        <v>763.59</v>
      </c>
      <c r="L2627" s="50" t="s">
        <v>37</v>
      </c>
      <c r="M2627" s="51" t="s">
        <v>2747</v>
      </c>
      <c r="N2627" s="50" t="s">
        <v>29</v>
      </c>
      <c r="O2627" s="50" t="s">
        <v>32</v>
      </c>
      <c r="P2627" s="50" t="s">
        <v>32</v>
      </c>
      <c r="Q2627" s="50" t="s">
        <v>4347</v>
      </c>
      <c r="R2627" s="50" t="s">
        <v>29</v>
      </c>
      <c r="S2627" s="50" t="s">
        <v>2770</v>
      </c>
      <c r="T2627" s="50" t="s">
        <v>2415</v>
      </c>
      <c r="U2627" s="50" t="s">
        <v>30</v>
      </c>
      <c r="V2627" s="50" t="str">
        <f>VLOOKUP(A2627,Register!$D$2:$N$1317,11,0)</f>
        <v>CWIP:-VACUUM FILTER STATION</v>
      </c>
      <c r="W2627" s="50" t="s">
        <v>29</v>
      </c>
      <c r="X2627" s="50" t="s">
        <v>29</v>
      </c>
    </row>
    <row r="2628" spans="1:24" ht="14.1" customHeight="1" x14ac:dyDescent="0.25">
      <c r="A2628" s="50" t="str">
        <f t="shared" si="41"/>
        <v>9200000035-0</v>
      </c>
      <c r="B2628" s="57" t="s">
        <v>29</v>
      </c>
      <c r="C2628" s="50" t="s">
        <v>29</v>
      </c>
      <c r="D2628" s="50" t="s">
        <v>4579</v>
      </c>
      <c r="E2628" s="50" t="s">
        <v>2814</v>
      </c>
      <c r="F2628" s="50" t="s">
        <v>29</v>
      </c>
      <c r="G2628" s="50" t="s">
        <v>29</v>
      </c>
      <c r="H2628" s="50" t="s">
        <v>2904</v>
      </c>
      <c r="I2628" s="58">
        <v>45191</v>
      </c>
      <c r="J2628" s="50" t="s">
        <v>2816</v>
      </c>
      <c r="K2628" s="59">
        <v>7798.89</v>
      </c>
      <c r="L2628" s="50" t="s">
        <v>37</v>
      </c>
      <c r="M2628" s="51" t="s">
        <v>2747</v>
      </c>
      <c r="N2628" s="50" t="s">
        <v>29</v>
      </c>
      <c r="O2628" s="50" t="s">
        <v>32</v>
      </c>
      <c r="P2628" s="50" t="s">
        <v>32</v>
      </c>
      <c r="Q2628" s="50" t="s">
        <v>3163</v>
      </c>
      <c r="R2628" s="50" t="s">
        <v>29</v>
      </c>
      <c r="S2628" s="50" t="s">
        <v>2770</v>
      </c>
      <c r="T2628" s="50" t="s">
        <v>2371</v>
      </c>
      <c r="U2628" s="50" t="s">
        <v>30</v>
      </c>
      <c r="V2628" s="50" t="str">
        <f>VLOOKUP(A2628,Register!$D$2:$N$1317,11,0)</f>
        <v>Weighbridge Cap. 100 Ton</v>
      </c>
      <c r="W2628" s="50" t="s">
        <v>29</v>
      </c>
      <c r="X2628" s="50" t="s">
        <v>29</v>
      </c>
    </row>
    <row r="2629" spans="1:24" ht="14.1" customHeight="1" x14ac:dyDescent="0.25">
      <c r="A2629" s="50" t="str">
        <f t="shared" si="41"/>
        <v>9200000058-0</v>
      </c>
      <c r="B2629" s="57" t="s">
        <v>29</v>
      </c>
      <c r="C2629" s="50" t="s">
        <v>29</v>
      </c>
      <c r="D2629" s="50" t="s">
        <v>4580</v>
      </c>
      <c r="E2629" s="50" t="s">
        <v>2814</v>
      </c>
      <c r="F2629" s="50" t="s">
        <v>29</v>
      </c>
      <c r="G2629" s="50" t="s">
        <v>29</v>
      </c>
      <c r="H2629" s="50" t="s">
        <v>2904</v>
      </c>
      <c r="I2629" s="58">
        <v>45191</v>
      </c>
      <c r="J2629" s="50" t="s">
        <v>2816</v>
      </c>
      <c r="K2629" s="59">
        <v>300</v>
      </c>
      <c r="L2629" s="50" t="s">
        <v>37</v>
      </c>
      <c r="M2629" s="51" t="s">
        <v>2747</v>
      </c>
      <c r="N2629" s="50" t="s">
        <v>29</v>
      </c>
      <c r="O2629" s="50" t="s">
        <v>32</v>
      </c>
      <c r="P2629" s="50" t="s">
        <v>32</v>
      </c>
      <c r="Q2629" s="50" t="s">
        <v>4567</v>
      </c>
      <c r="R2629" s="50" t="s">
        <v>29</v>
      </c>
      <c r="S2629" s="50" t="s">
        <v>2770</v>
      </c>
      <c r="T2629" s="50" t="s">
        <v>2412</v>
      </c>
      <c r="U2629" s="50" t="s">
        <v>30</v>
      </c>
      <c r="V2629" s="50" t="str">
        <f>VLOOKUP(A2629,Register!$D$2:$N$1317,11,0)</f>
        <v>CWIP-MILK OF LIME</v>
      </c>
      <c r="W2629" s="50" t="s">
        <v>29</v>
      </c>
      <c r="X2629" s="50" t="s">
        <v>29</v>
      </c>
    </row>
    <row r="2630" spans="1:24" ht="14.1" customHeight="1" x14ac:dyDescent="0.25">
      <c r="A2630" s="50" t="str">
        <f t="shared" si="41"/>
        <v>9200000059-0</v>
      </c>
      <c r="B2630" s="57" t="s">
        <v>29</v>
      </c>
      <c r="C2630" s="50" t="s">
        <v>29</v>
      </c>
      <c r="D2630" s="50" t="s">
        <v>4581</v>
      </c>
      <c r="E2630" s="50" t="s">
        <v>2814</v>
      </c>
      <c r="F2630" s="50" t="s">
        <v>29</v>
      </c>
      <c r="G2630" s="50" t="s">
        <v>29</v>
      </c>
      <c r="H2630" s="50" t="s">
        <v>2904</v>
      </c>
      <c r="I2630" s="58">
        <v>45191</v>
      </c>
      <c r="J2630" s="50" t="s">
        <v>2816</v>
      </c>
      <c r="K2630" s="59">
        <v>114</v>
      </c>
      <c r="L2630" s="50" t="s">
        <v>37</v>
      </c>
      <c r="M2630" s="51" t="s">
        <v>2747</v>
      </c>
      <c r="N2630" s="50" t="s">
        <v>29</v>
      </c>
      <c r="O2630" s="50" t="s">
        <v>32</v>
      </c>
      <c r="P2630" s="50" t="s">
        <v>32</v>
      </c>
      <c r="Q2630" s="50" t="s">
        <v>4556</v>
      </c>
      <c r="R2630" s="50" t="s">
        <v>29</v>
      </c>
      <c r="S2630" s="50" t="s">
        <v>2770</v>
      </c>
      <c r="T2630" s="50" t="s">
        <v>2415</v>
      </c>
      <c r="U2630" s="50" t="s">
        <v>30</v>
      </c>
      <c r="V2630" s="50" t="str">
        <f>VLOOKUP(A2630,Register!$D$2:$N$1317,11,0)</f>
        <v>CWIP:-VACUUM FILTER STATION</v>
      </c>
      <c r="W2630" s="50" t="s">
        <v>29</v>
      </c>
      <c r="X2630" s="50" t="s">
        <v>29</v>
      </c>
    </row>
    <row r="2631" spans="1:24" ht="14.1" customHeight="1" x14ac:dyDescent="0.25">
      <c r="A2631" s="50" t="str">
        <f t="shared" si="41"/>
        <v>9200000059-0</v>
      </c>
      <c r="B2631" s="57" t="s">
        <v>29</v>
      </c>
      <c r="C2631" s="50" t="s">
        <v>29</v>
      </c>
      <c r="D2631" s="50" t="s">
        <v>4581</v>
      </c>
      <c r="E2631" s="50" t="s">
        <v>2814</v>
      </c>
      <c r="F2631" s="50" t="s">
        <v>29</v>
      </c>
      <c r="G2631" s="50" t="s">
        <v>29</v>
      </c>
      <c r="H2631" s="50" t="s">
        <v>2904</v>
      </c>
      <c r="I2631" s="58">
        <v>45191</v>
      </c>
      <c r="J2631" s="50" t="s">
        <v>2816</v>
      </c>
      <c r="K2631" s="59">
        <v>61.65</v>
      </c>
      <c r="L2631" s="50" t="s">
        <v>37</v>
      </c>
      <c r="M2631" s="51" t="s">
        <v>2747</v>
      </c>
      <c r="N2631" s="50" t="s">
        <v>29</v>
      </c>
      <c r="O2631" s="50" t="s">
        <v>32</v>
      </c>
      <c r="P2631" s="50" t="s">
        <v>32</v>
      </c>
      <c r="Q2631" s="50" t="s">
        <v>4556</v>
      </c>
      <c r="R2631" s="50" t="s">
        <v>29</v>
      </c>
      <c r="S2631" s="50" t="s">
        <v>2770</v>
      </c>
      <c r="T2631" s="50" t="s">
        <v>2415</v>
      </c>
      <c r="U2631" s="50" t="s">
        <v>30</v>
      </c>
      <c r="V2631" s="50" t="str">
        <f>VLOOKUP(A2631,Register!$D$2:$N$1317,11,0)</f>
        <v>CWIP:-VACUUM FILTER STATION</v>
      </c>
      <c r="W2631" s="50" t="s">
        <v>29</v>
      </c>
      <c r="X2631" s="50" t="s">
        <v>29</v>
      </c>
    </row>
    <row r="2632" spans="1:24" ht="14.1" customHeight="1" x14ac:dyDescent="0.25">
      <c r="A2632" s="50" t="str">
        <f t="shared" si="41"/>
        <v>9200000059-0</v>
      </c>
      <c r="B2632" s="57" t="s">
        <v>29</v>
      </c>
      <c r="C2632" s="50" t="s">
        <v>29</v>
      </c>
      <c r="D2632" s="50" t="s">
        <v>4581</v>
      </c>
      <c r="E2632" s="50" t="s">
        <v>2814</v>
      </c>
      <c r="F2632" s="50" t="s">
        <v>29</v>
      </c>
      <c r="G2632" s="50" t="s">
        <v>29</v>
      </c>
      <c r="H2632" s="50" t="s">
        <v>2904</v>
      </c>
      <c r="I2632" s="58">
        <v>45191</v>
      </c>
      <c r="J2632" s="50" t="s">
        <v>2816</v>
      </c>
      <c r="K2632" s="59">
        <v>101.12</v>
      </c>
      <c r="L2632" s="50" t="s">
        <v>37</v>
      </c>
      <c r="M2632" s="51" t="s">
        <v>2747</v>
      </c>
      <c r="N2632" s="50" t="s">
        <v>29</v>
      </c>
      <c r="O2632" s="50" t="s">
        <v>32</v>
      </c>
      <c r="P2632" s="50" t="s">
        <v>32</v>
      </c>
      <c r="Q2632" s="50" t="s">
        <v>4556</v>
      </c>
      <c r="R2632" s="50" t="s">
        <v>29</v>
      </c>
      <c r="S2632" s="50" t="s">
        <v>2770</v>
      </c>
      <c r="T2632" s="50" t="s">
        <v>2415</v>
      </c>
      <c r="U2632" s="50" t="s">
        <v>30</v>
      </c>
      <c r="V2632" s="50" t="str">
        <f>VLOOKUP(A2632,Register!$D$2:$N$1317,11,0)</f>
        <v>CWIP:-VACUUM FILTER STATION</v>
      </c>
      <c r="W2632" s="50" t="s">
        <v>29</v>
      </c>
      <c r="X2632" s="50" t="s">
        <v>29</v>
      </c>
    </row>
    <row r="2633" spans="1:24" ht="14.1" customHeight="1" x14ac:dyDescent="0.25">
      <c r="A2633" s="50" t="str">
        <f t="shared" si="41"/>
        <v>9200000059-0</v>
      </c>
      <c r="B2633" s="57" t="s">
        <v>29</v>
      </c>
      <c r="C2633" s="50" t="s">
        <v>29</v>
      </c>
      <c r="D2633" s="50" t="s">
        <v>4582</v>
      </c>
      <c r="E2633" s="50" t="s">
        <v>2814</v>
      </c>
      <c r="F2633" s="50" t="s">
        <v>29</v>
      </c>
      <c r="G2633" s="50" t="s">
        <v>29</v>
      </c>
      <c r="H2633" s="50" t="s">
        <v>2904</v>
      </c>
      <c r="I2633" s="58">
        <v>45191</v>
      </c>
      <c r="J2633" s="50" t="s">
        <v>2816</v>
      </c>
      <c r="K2633" s="59">
        <v>305.44</v>
      </c>
      <c r="L2633" s="50" t="s">
        <v>37</v>
      </c>
      <c r="M2633" s="51" t="s">
        <v>2747</v>
      </c>
      <c r="N2633" s="50" t="s">
        <v>29</v>
      </c>
      <c r="O2633" s="50" t="s">
        <v>32</v>
      </c>
      <c r="P2633" s="50" t="s">
        <v>32</v>
      </c>
      <c r="Q2633" s="50" t="s">
        <v>4347</v>
      </c>
      <c r="R2633" s="50" t="s">
        <v>29</v>
      </c>
      <c r="S2633" s="50" t="s">
        <v>2770</v>
      </c>
      <c r="T2633" s="50" t="s">
        <v>2415</v>
      </c>
      <c r="U2633" s="50" t="s">
        <v>30</v>
      </c>
      <c r="V2633" s="50" t="str">
        <f>VLOOKUP(A2633,Register!$D$2:$N$1317,11,0)</f>
        <v>CWIP:-VACUUM FILTER STATION</v>
      </c>
      <c r="W2633" s="50" t="s">
        <v>29</v>
      </c>
      <c r="X2633" s="50" t="s">
        <v>29</v>
      </c>
    </row>
    <row r="2634" spans="1:24" ht="14.1" customHeight="1" x14ac:dyDescent="0.25">
      <c r="A2634" s="50" t="str">
        <f t="shared" si="41"/>
        <v>9200000059-0</v>
      </c>
      <c r="B2634" s="57" t="s">
        <v>29</v>
      </c>
      <c r="C2634" s="50" t="s">
        <v>29</v>
      </c>
      <c r="D2634" s="50" t="s">
        <v>4582</v>
      </c>
      <c r="E2634" s="50" t="s">
        <v>2814</v>
      </c>
      <c r="F2634" s="50" t="s">
        <v>29</v>
      </c>
      <c r="G2634" s="50" t="s">
        <v>29</v>
      </c>
      <c r="H2634" s="50" t="s">
        <v>2904</v>
      </c>
      <c r="I2634" s="58">
        <v>45191</v>
      </c>
      <c r="J2634" s="50" t="s">
        <v>2816</v>
      </c>
      <c r="K2634" s="59">
        <v>97.97</v>
      </c>
      <c r="L2634" s="50" t="s">
        <v>37</v>
      </c>
      <c r="M2634" s="51" t="s">
        <v>2747</v>
      </c>
      <c r="N2634" s="50" t="s">
        <v>29</v>
      </c>
      <c r="O2634" s="50" t="s">
        <v>32</v>
      </c>
      <c r="P2634" s="50" t="s">
        <v>32</v>
      </c>
      <c r="Q2634" s="50" t="s">
        <v>4347</v>
      </c>
      <c r="R2634" s="50" t="s">
        <v>29</v>
      </c>
      <c r="S2634" s="50" t="s">
        <v>2770</v>
      </c>
      <c r="T2634" s="50" t="s">
        <v>2415</v>
      </c>
      <c r="U2634" s="50" t="s">
        <v>30</v>
      </c>
      <c r="V2634" s="50" t="str">
        <f>VLOOKUP(A2634,Register!$D$2:$N$1317,11,0)</f>
        <v>CWIP:-VACUUM FILTER STATION</v>
      </c>
      <c r="W2634" s="50" t="s">
        <v>29</v>
      </c>
      <c r="X2634" s="50" t="s">
        <v>29</v>
      </c>
    </row>
    <row r="2635" spans="1:24" ht="14.1" customHeight="1" x14ac:dyDescent="0.25">
      <c r="A2635" s="50" t="str">
        <f t="shared" si="41"/>
        <v>9200000058-0</v>
      </c>
      <c r="B2635" s="57" t="s">
        <v>29</v>
      </c>
      <c r="C2635" s="50" t="s">
        <v>29</v>
      </c>
      <c r="D2635" s="50" t="s">
        <v>4583</v>
      </c>
      <c r="E2635" s="50" t="s">
        <v>2814</v>
      </c>
      <c r="F2635" s="50" t="s">
        <v>29</v>
      </c>
      <c r="G2635" s="50" t="s">
        <v>29</v>
      </c>
      <c r="H2635" s="50" t="s">
        <v>2904</v>
      </c>
      <c r="I2635" s="58">
        <v>45191</v>
      </c>
      <c r="J2635" s="50" t="s">
        <v>2816</v>
      </c>
      <c r="K2635" s="59">
        <v>12534.88</v>
      </c>
      <c r="L2635" s="50" t="s">
        <v>37</v>
      </c>
      <c r="M2635" s="51" t="s">
        <v>2747</v>
      </c>
      <c r="N2635" s="50" t="s">
        <v>29</v>
      </c>
      <c r="O2635" s="50" t="s">
        <v>32</v>
      </c>
      <c r="P2635" s="50" t="s">
        <v>32</v>
      </c>
      <c r="Q2635" s="50" t="s">
        <v>4329</v>
      </c>
      <c r="R2635" s="50" t="s">
        <v>29</v>
      </c>
      <c r="S2635" s="50" t="s">
        <v>2770</v>
      </c>
      <c r="T2635" s="50" t="s">
        <v>2412</v>
      </c>
      <c r="U2635" s="50" t="s">
        <v>30</v>
      </c>
      <c r="V2635" s="50" t="str">
        <f>VLOOKUP(A2635,Register!$D$2:$N$1317,11,0)</f>
        <v>CWIP-MILK OF LIME</v>
      </c>
      <c r="W2635" s="50" t="s">
        <v>29</v>
      </c>
      <c r="X2635" s="50" t="s">
        <v>29</v>
      </c>
    </row>
    <row r="2636" spans="1:24" ht="14.1" customHeight="1" x14ac:dyDescent="0.25">
      <c r="A2636" s="50" t="str">
        <f t="shared" si="41"/>
        <v>9200000058-0</v>
      </c>
      <c r="B2636" s="57" t="s">
        <v>29</v>
      </c>
      <c r="C2636" s="50" t="s">
        <v>29</v>
      </c>
      <c r="D2636" s="50" t="s">
        <v>4583</v>
      </c>
      <c r="E2636" s="50" t="s">
        <v>2814</v>
      </c>
      <c r="F2636" s="50" t="s">
        <v>29</v>
      </c>
      <c r="G2636" s="50" t="s">
        <v>29</v>
      </c>
      <c r="H2636" s="50" t="s">
        <v>2904</v>
      </c>
      <c r="I2636" s="58">
        <v>45191</v>
      </c>
      <c r="J2636" s="50" t="s">
        <v>2816</v>
      </c>
      <c r="K2636" s="59">
        <v>500</v>
      </c>
      <c r="L2636" s="50" t="s">
        <v>37</v>
      </c>
      <c r="M2636" s="51" t="s">
        <v>2747</v>
      </c>
      <c r="N2636" s="50" t="s">
        <v>29</v>
      </c>
      <c r="O2636" s="50" t="s">
        <v>32</v>
      </c>
      <c r="P2636" s="50" t="s">
        <v>32</v>
      </c>
      <c r="Q2636" s="50" t="s">
        <v>4329</v>
      </c>
      <c r="R2636" s="50" t="s">
        <v>29</v>
      </c>
      <c r="S2636" s="50" t="s">
        <v>2770</v>
      </c>
      <c r="T2636" s="50" t="s">
        <v>2412</v>
      </c>
      <c r="U2636" s="50" t="s">
        <v>30</v>
      </c>
      <c r="V2636" s="50" t="str">
        <f>VLOOKUP(A2636,Register!$D$2:$N$1317,11,0)</f>
        <v>CWIP-MILK OF LIME</v>
      </c>
      <c r="W2636" s="50" t="s">
        <v>29</v>
      </c>
      <c r="X2636" s="50" t="s">
        <v>29</v>
      </c>
    </row>
    <row r="2637" spans="1:24" ht="14.1" customHeight="1" x14ac:dyDescent="0.25">
      <c r="A2637" s="50" t="str">
        <f t="shared" si="41"/>
        <v>9200000058-0</v>
      </c>
      <c r="B2637" s="57" t="s">
        <v>29</v>
      </c>
      <c r="C2637" s="50" t="s">
        <v>29</v>
      </c>
      <c r="D2637" s="50" t="s">
        <v>4583</v>
      </c>
      <c r="E2637" s="50" t="s">
        <v>2814</v>
      </c>
      <c r="F2637" s="50" t="s">
        <v>29</v>
      </c>
      <c r="G2637" s="50" t="s">
        <v>29</v>
      </c>
      <c r="H2637" s="50" t="s">
        <v>2904</v>
      </c>
      <c r="I2637" s="58">
        <v>45191</v>
      </c>
      <c r="J2637" s="50" t="s">
        <v>2816</v>
      </c>
      <c r="K2637" s="59">
        <v>933.08</v>
      </c>
      <c r="L2637" s="50" t="s">
        <v>37</v>
      </c>
      <c r="M2637" s="51" t="s">
        <v>2747</v>
      </c>
      <c r="N2637" s="50" t="s">
        <v>29</v>
      </c>
      <c r="O2637" s="50" t="s">
        <v>32</v>
      </c>
      <c r="P2637" s="50" t="s">
        <v>32</v>
      </c>
      <c r="Q2637" s="50" t="s">
        <v>4329</v>
      </c>
      <c r="R2637" s="50" t="s">
        <v>29</v>
      </c>
      <c r="S2637" s="50" t="s">
        <v>2770</v>
      </c>
      <c r="T2637" s="50" t="s">
        <v>2412</v>
      </c>
      <c r="U2637" s="50" t="s">
        <v>30</v>
      </c>
      <c r="V2637" s="50" t="str">
        <f>VLOOKUP(A2637,Register!$D$2:$N$1317,11,0)</f>
        <v>CWIP-MILK OF LIME</v>
      </c>
      <c r="W2637" s="50" t="s">
        <v>29</v>
      </c>
      <c r="X2637" s="50" t="s">
        <v>29</v>
      </c>
    </row>
    <row r="2638" spans="1:24" ht="14.1" customHeight="1" x14ac:dyDescent="0.25">
      <c r="A2638" s="50" t="str">
        <f t="shared" si="41"/>
        <v>9200000058-0</v>
      </c>
      <c r="B2638" s="57" t="s">
        <v>29</v>
      </c>
      <c r="C2638" s="50" t="s">
        <v>29</v>
      </c>
      <c r="D2638" s="50" t="s">
        <v>4583</v>
      </c>
      <c r="E2638" s="50" t="s">
        <v>2814</v>
      </c>
      <c r="F2638" s="50" t="s">
        <v>29</v>
      </c>
      <c r="G2638" s="50" t="s">
        <v>29</v>
      </c>
      <c r="H2638" s="50" t="s">
        <v>2904</v>
      </c>
      <c r="I2638" s="58">
        <v>45191</v>
      </c>
      <c r="J2638" s="50" t="s">
        <v>2816</v>
      </c>
      <c r="K2638" s="59">
        <v>9673.94</v>
      </c>
      <c r="L2638" s="50" t="s">
        <v>37</v>
      </c>
      <c r="M2638" s="51" t="s">
        <v>2747</v>
      </c>
      <c r="N2638" s="50" t="s">
        <v>29</v>
      </c>
      <c r="O2638" s="50" t="s">
        <v>32</v>
      </c>
      <c r="P2638" s="50" t="s">
        <v>32</v>
      </c>
      <c r="Q2638" s="50" t="s">
        <v>4329</v>
      </c>
      <c r="R2638" s="50" t="s">
        <v>29</v>
      </c>
      <c r="S2638" s="50" t="s">
        <v>2770</v>
      </c>
      <c r="T2638" s="50" t="s">
        <v>2412</v>
      </c>
      <c r="U2638" s="50" t="s">
        <v>30</v>
      </c>
      <c r="V2638" s="50" t="str">
        <f>VLOOKUP(A2638,Register!$D$2:$N$1317,11,0)</f>
        <v>CWIP-MILK OF LIME</v>
      </c>
      <c r="W2638" s="50" t="s">
        <v>29</v>
      </c>
      <c r="X2638" s="50" t="s">
        <v>29</v>
      </c>
    </row>
    <row r="2639" spans="1:24" ht="14.1" customHeight="1" x14ac:dyDescent="0.25">
      <c r="A2639" s="50" t="str">
        <f t="shared" si="41"/>
        <v>9200000058-0</v>
      </c>
      <c r="B2639" s="57" t="s">
        <v>29</v>
      </c>
      <c r="C2639" s="50" t="s">
        <v>29</v>
      </c>
      <c r="D2639" s="50" t="s">
        <v>4583</v>
      </c>
      <c r="E2639" s="50" t="s">
        <v>2814</v>
      </c>
      <c r="F2639" s="50" t="s">
        <v>29</v>
      </c>
      <c r="G2639" s="50" t="s">
        <v>29</v>
      </c>
      <c r="H2639" s="50" t="s">
        <v>2904</v>
      </c>
      <c r="I2639" s="58">
        <v>45191</v>
      </c>
      <c r="J2639" s="50" t="s">
        <v>2816</v>
      </c>
      <c r="K2639" s="59">
        <v>332</v>
      </c>
      <c r="L2639" s="50" t="s">
        <v>37</v>
      </c>
      <c r="M2639" s="51" t="s">
        <v>2747</v>
      </c>
      <c r="N2639" s="50" t="s">
        <v>29</v>
      </c>
      <c r="O2639" s="50" t="s">
        <v>32</v>
      </c>
      <c r="P2639" s="50" t="s">
        <v>32</v>
      </c>
      <c r="Q2639" s="50" t="s">
        <v>4329</v>
      </c>
      <c r="R2639" s="50" t="s">
        <v>29</v>
      </c>
      <c r="S2639" s="50" t="s">
        <v>2770</v>
      </c>
      <c r="T2639" s="50" t="s">
        <v>2412</v>
      </c>
      <c r="U2639" s="50" t="s">
        <v>30</v>
      </c>
      <c r="V2639" s="50" t="str">
        <f>VLOOKUP(A2639,Register!$D$2:$N$1317,11,0)</f>
        <v>CWIP-MILK OF LIME</v>
      </c>
      <c r="W2639" s="50" t="s">
        <v>29</v>
      </c>
      <c r="X2639" s="50" t="s">
        <v>29</v>
      </c>
    </row>
    <row r="2640" spans="1:24" ht="14.1" customHeight="1" x14ac:dyDescent="0.25">
      <c r="A2640" s="50" t="str">
        <f t="shared" si="41"/>
        <v>9200000058-0</v>
      </c>
      <c r="B2640" s="57" t="s">
        <v>29</v>
      </c>
      <c r="C2640" s="50" t="s">
        <v>29</v>
      </c>
      <c r="D2640" s="50" t="s">
        <v>4583</v>
      </c>
      <c r="E2640" s="50" t="s">
        <v>2814</v>
      </c>
      <c r="F2640" s="50" t="s">
        <v>29</v>
      </c>
      <c r="G2640" s="50" t="s">
        <v>29</v>
      </c>
      <c r="H2640" s="50" t="s">
        <v>2904</v>
      </c>
      <c r="I2640" s="58">
        <v>45191</v>
      </c>
      <c r="J2640" s="50" t="s">
        <v>2816</v>
      </c>
      <c r="K2640" s="59">
        <v>4059.75</v>
      </c>
      <c r="L2640" s="50" t="s">
        <v>37</v>
      </c>
      <c r="M2640" s="51" t="s">
        <v>2747</v>
      </c>
      <c r="N2640" s="50" t="s">
        <v>29</v>
      </c>
      <c r="O2640" s="50" t="s">
        <v>32</v>
      </c>
      <c r="P2640" s="50" t="s">
        <v>32</v>
      </c>
      <c r="Q2640" s="50" t="s">
        <v>4329</v>
      </c>
      <c r="R2640" s="50" t="s">
        <v>29</v>
      </c>
      <c r="S2640" s="50" t="s">
        <v>2770</v>
      </c>
      <c r="T2640" s="50" t="s">
        <v>2412</v>
      </c>
      <c r="U2640" s="50" t="s">
        <v>30</v>
      </c>
      <c r="V2640" s="50" t="str">
        <f>VLOOKUP(A2640,Register!$D$2:$N$1317,11,0)</f>
        <v>CWIP-MILK OF LIME</v>
      </c>
      <c r="W2640" s="50" t="s">
        <v>29</v>
      </c>
      <c r="X2640" s="50" t="s">
        <v>29</v>
      </c>
    </row>
    <row r="2641" spans="1:24" ht="14.1" customHeight="1" x14ac:dyDescent="0.25">
      <c r="A2641" s="50" t="str">
        <f t="shared" si="41"/>
        <v>9200000058-0</v>
      </c>
      <c r="B2641" s="57" t="s">
        <v>29</v>
      </c>
      <c r="C2641" s="50" t="s">
        <v>29</v>
      </c>
      <c r="D2641" s="50" t="s">
        <v>4583</v>
      </c>
      <c r="E2641" s="50" t="s">
        <v>2814</v>
      </c>
      <c r="F2641" s="50" t="s">
        <v>29</v>
      </c>
      <c r="G2641" s="50" t="s">
        <v>29</v>
      </c>
      <c r="H2641" s="50" t="s">
        <v>2904</v>
      </c>
      <c r="I2641" s="58">
        <v>45191</v>
      </c>
      <c r="J2641" s="50" t="s">
        <v>2816</v>
      </c>
      <c r="K2641" s="59">
        <v>312.08</v>
      </c>
      <c r="L2641" s="50" t="s">
        <v>37</v>
      </c>
      <c r="M2641" s="51" t="s">
        <v>2747</v>
      </c>
      <c r="N2641" s="50" t="s">
        <v>29</v>
      </c>
      <c r="O2641" s="50" t="s">
        <v>32</v>
      </c>
      <c r="P2641" s="50" t="s">
        <v>32</v>
      </c>
      <c r="Q2641" s="50" t="s">
        <v>4329</v>
      </c>
      <c r="R2641" s="50" t="s">
        <v>29</v>
      </c>
      <c r="S2641" s="50" t="s">
        <v>2770</v>
      </c>
      <c r="T2641" s="50" t="s">
        <v>2412</v>
      </c>
      <c r="U2641" s="50" t="s">
        <v>30</v>
      </c>
      <c r="V2641" s="50" t="str">
        <f>VLOOKUP(A2641,Register!$D$2:$N$1317,11,0)</f>
        <v>CWIP-MILK OF LIME</v>
      </c>
      <c r="W2641" s="50" t="s">
        <v>29</v>
      </c>
      <c r="X2641" s="50" t="s">
        <v>29</v>
      </c>
    </row>
    <row r="2642" spans="1:24" ht="14.1" customHeight="1" x14ac:dyDescent="0.25">
      <c r="A2642" s="50" t="str">
        <f t="shared" si="41"/>
        <v>9200000059-0</v>
      </c>
      <c r="B2642" s="57" t="s">
        <v>29</v>
      </c>
      <c r="C2642" s="50" t="s">
        <v>29</v>
      </c>
      <c r="D2642" s="50" t="s">
        <v>4584</v>
      </c>
      <c r="E2642" s="50" t="s">
        <v>2814</v>
      </c>
      <c r="F2642" s="50" t="s">
        <v>29</v>
      </c>
      <c r="G2642" s="50" t="s">
        <v>29</v>
      </c>
      <c r="H2642" s="50" t="s">
        <v>2904</v>
      </c>
      <c r="I2642" s="58">
        <v>45191</v>
      </c>
      <c r="J2642" s="50" t="s">
        <v>2816</v>
      </c>
      <c r="K2642" s="59">
        <v>332</v>
      </c>
      <c r="L2642" s="50" t="s">
        <v>37</v>
      </c>
      <c r="M2642" s="51" t="s">
        <v>2747</v>
      </c>
      <c r="N2642" s="50" t="s">
        <v>29</v>
      </c>
      <c r="O2642" s="50" t="s">
        <v>32</v>
      </c>
      <c r="P2642" s="50" t="s">
        <v>32</v>
      </c>
      <c r="Q2642" s="50" t="s">
        <v>4556</v>
      </c>
      <c r="R2642" s="50" t="s">
        <v>29</v>
      </c>
      <c r="S2642" s="50" t="s">
        <v>2770</v>
      </c>
      <c r="T2642" s="50" t="s">
        <v>2415</v>
      </c>
      <c r="U2642" s="50" t="s">
        <v>30</v>
      </c>
      <c r="V2642" s="50" t="str">
        <f>VLOOKUP(A2642,Register!$D$2:$N$1317,11,0)</f>
        <v>CWIP:-VACUUM FILTER STATION</v>
      </c>
      <c r="W2642" s="50" t="s">
        <v>29</v>
      </c>
      <c r="X2642" s="50" t="s">
        <v>29</v>
      </c>
    </row>
    <row r="2643" spans="1:24" ht="14.1" customHeight="1" x14ac:dyDescent="0.25">
      <c r="A2643" s="50" t="str">
        <f t="shared" si="41"/>
        <v>9200000059-0</v>
      </c>
      <c r="B2643" s="57" t="s">
        <v>29</v>
      </c>
      <c r="C2643" s="50" t="s">
        <v>29</v>
      </c>
      <c r="D2643" s="50" t="s">
        <v>4584</v>
      </c>
      <c r="E2643" s="50" t="s">
        <v>2814</v>
      </c>
      <c r="F2643" s="50" t="s">
        <v>29</v>
      </c>
      <c r="G2643" s="50" t="s">
        <v>29</v>
      </c>
      <c r="H2643" s="50" t="s">
        <v>2904</v>
      </c>
      <c r="I2643" s="58">
        <v>45191</v>
      </c>
      <c r="J2643" s="50" t="s">
        <v>2816</v>
      </c>
      <c r="K2643" s="59">
        <v>4565.3</v>
      </c>
      <c r="L2643" s="50" t="s">
        <v>37</v>
      </c>
      <c r="M2643" s="51" t="s">
        <v>2747</v>
      </c>
      <c r="N2643" s="50" t="s">
        <v>29</v>
      </c>
      <c r="O2643" s="50" t="s">
        <v>32</v>
      </c>
      <c r="P2643" s="50" t="s">
        <v>32</v>
      </c>
      <c r="Q2643" s="50" t="s">
        <v>4556</v>
      </c>
      <c r="R2643" s="50" t="s">
        <v>29</v>
      </c>
      <c r="S2643" s="50" t="s">
        <v>2770</v>
      </c>
      <c r="T2643" s="50" t="s">
        <v>2415</v>
      </c>
      <c r="U2643" s="50" t="s">
        <v>30</v>
      </c>
      <c r="V2643" s="50" t="str">
        <f>VLOOKUP(A2643,Register!$D$2:$N$1317,11,0)</f>
        <v>CWIP:-VACUUM FILTER STATION</v>
      </c>
      <c r="W2643" s="50" t="s">
        <v>29</v>
      </c>
      <c r="X2643" s="50" t="s">
        <v>29</v>
      </c>
    </row>
    <row r="2644" spans="1:24" ht="14.1" customHeight="1" x14ac:dyDescent="0.25">
      <c r="A2644" s="50" t="str">
        <f t="shared" si="41"/>
        <v>9200000059-0</v>
      </c>
      <c r="B2644" s="57" t="s">
        <v>29</v>
      </c>
      <c r="C2644" s="50" t="s">
        <v>29</v>
      </c>
      <c r="D2644" s="50" t="s">
        <v>4585</v>
      </c>
      <c r="E2644" s="50" t="s">
        <v>2814</v>
      </c>
      <c r="F2644" s="50" t="s">
        <v>29</v>
      </c>
      <c r="G2644" s="50" t="s">
        <v>29</v>
      </c>
      <c r="H2644" s="50" t="s">
        <v>2904</v>
      </c>
      <c r="I2644" s="58">
        <v>45192</v>
      </c>
      <c r="J2644" s="50" t="s">
        <v>2816</v>
      </c>
      <c r="K2644" s="59">
        <v>532.54</v>
      </c>
      <c r="L2644" s="50" t="s">
        <v>37</v>
      </c>
      <c r="M2644" s="51" t="s">
        <v>2747</v>
      </c>
      <c r="N2644" s="50" t="s">
        <v>29</v>
      </c>
      <c r="O2644" s="50" t="s">
        <v>32</v>
      </c>
      <c r="P2644" s="50" t="s">
        <v>32</v>
      </c>
      <c r="Q2644" s="50" t="s">
        <v>4577</v>
      </c>
      <c r="R2644" s="50" t="s">
        <v>29</v>
      </c>
      <c r="S2644" s="50" t="s">
        <v>2770</v>
      </c>
      <c r="T2644" s="50" t="s">
        <v>2415</v>
      </c>
      <c r="U2644" s="50" t="s">
        <v>30</v>
      </c>
      <c r="V2644" s="50" t="str">
        <f>VLOOKUP(A2644,Register!$D$2:$N$1317,11,0)</f>
        <v>CWIP:-VACUUM FILTER STATION</v>
      </c>
      <c r="W2644" s="50" t="s">
        <v>29</v>
      </c>
      <c r="X2644" s="50" t="s">
        <v>29</v>
      </c>
    </row>
    <row r="2645" spans="1:24" ht="14.1" customHeight="1" x14ac:dyDescent="0.25">
      <c r="A2645" s="50" t="str">
        <f t="shared" si="41"/>
        <v>9200000059-0</v>
      </c>
      <c r="B2645" s="57" t="s">
        <v>29</v>
      </c>
      <c r="C2645" s="50" t="s">
        <v>29</v>
      </c>
      <c r="D2645" s="50" t="s">
        <v>4585</v>
      </c>
      <c r="E2645" s="50" t="s">
        <v>2814</v>
      </c>
      <c r="F2645" s="50" t="s">
        <v>29</v>
      </c>
      <c r="G2645" s="50" t="s">
        <v>29</v>
      </c>
      <c r="H2645" s="50" t="s">
        <v>2904</v>
      </c>
      <c r="I2645" s="58">
        <v>45192</v>
      </c>
      <c r="J2645" s="50" t="s">
        <v>2816</v>
      </c>
      <c r="K2645" s="59">
        <v>7447.32</v>
      </c>
      <c r="L2645" s="50" t="s">
        <v>37</v>
      </c>
      <c r="M2645" s="51" t="s">
        <v>2747</v>
      </c>
      <c r="N2645" s="50" t="s">
        <v>29</v>
      </c>
      <c r="O2645" s="50" t="s">
        <v>32</v>
      </c>
      <c r="P2645" s="50" t="s">
        <v>32</v>
      </c>
      <c r="Q2645" s="50" t="s">
        <v>4577</v>
      </c>
      <c r="R2645" s="50" t="s">
        <v>29</v>
      </c>
      <c r="S2645" s="50" t="s">
        <v>2770</v>
      </c>
      <c r="T2645" s="50" t="s">
        <v>2415</v>
      </c>
      <c r="U2645" s="50" t="s">
        <v>30</v>
      </c>
      <c r="V2645" s="50" t="str">
        <f>VLOOKUP(A2645,Register!$D$2:$N$1317,11,0)</f>
        <v>CWIP:-VACUUM FILTER STATION</v>
      </c>
      <c r="W2645" s="50" t="s">
        <v>29</v>
      </c>
      <c r="X2645" s="50" t="s">
        <v>29</v>
      </c>
    </row>
    <row r="2646" spans="1:24" ht="14.1" customHeight="1" x14ac:dyDescent="0.25">
      <c r="A2646" s="50" t="str">
        <f t="shared" si="41"/>
        <v>9200000059-0</v>
      </c>
      <c r="B2646" s="57" t="s">
        <v>29</v>
      </c>
      <c r="C2646" s="50" t="s">
        <v>29</v>
      </c>
      <c r="D2646" s="50" t="s">
        <v>4586</v>
      </c>
      <c r="E2646" s="50" t="s">
        <v>2814</v>
      </c>
      <c r="F2646" s="50" t="s">
        <v>29</v>
      </c>
      <c r="G2646" s="50" t="s">
        <v>29</v>
      </c>
      <c r="H2646" s="50" t="s">
        <v>2904</v>
      </c>
      <c r="I2646" s="58">
        <v>45192</v>
      </c>
      <c r="J2646" s="50" t="s">
        <v>2816</v>
      </c>
      <c r="K2646" s="59">
        <v>3579.48</v>
      </c>
      <c r="L2646" s="50" t="s">
        <v>37</v>
      </c>
      <c r="M2646" s="51" t="s">
        <v>2747</v>
      </c>
      <c r="N2646" s="50" t="s">
        <v>29</v>
      </c>
      <c r="O2646" s="50" t="s">
        <v>32</v>
      </c>
      <c r="P2646" s="50" t="s">
        <v>32</v>
      </c>
      <c r="Q2646" s="50" t="s">
        <v>4556</v>
      </c>
      <c r="R2646" s="50" t="s">
        <v>29</v>
      </c>
      <c r="S2646" s="50" t="s">
        <v>2770</v>
      </c>
      <c r="T2646" s="50" t="s">
        <v>2415</v>
      </c>
      <c r="U2646" s="50" t="s">
        <v>30</v>
      </c>
      <c r="V2646" s="50" t="str">
        <f>VLOOKUP(A2646,Register!$D$2:$N$1317,11,0)</f>
        <v>CWIP:-VACUUM FILTER STATION</v>
      </c>
      <c r="W2646" s="50" t="s">
        <v>29</v>
      </c>
      <c r="X2646" s="50" t="s">
        <v>29</v>
      </c>
    </row>
    <row r="2647" spans="1:24" ht="14.1" customHeight="1" x14ac:dyDescent="0.25">
      <c r="A2647" s="50" t="str">
        <f t="shared" si="41"/>
        <v>9200000041-0</v>
      </c>
      <c r="B2647" s="57" t="s">
        <v>29</v>
      </c>
      <c r="C2647" s="50" t="s">
        <v>29</v>
      </c>
      <c r="D2647" s="50" t="s">
        <v>4587</v>
      </c>
      <c r="E2647" s="50" t="s">
        <v>2814</v>
      </c>
      <c r="F2647" s="50" t="s">
        <v>29</v>
      </c>
      <c r="G2647" s="50" t="s">
        <v>29</v>
      </c>
      <c r="H2647" s="50" t="s">
        <v>2904</v>
      </c>
      <c r="I2647" s="58">
        <v>45192</v>
      </c>
      <c r="J2647" s="50" t="s">
        <v>2816</v>
      </c>
      <c r="K2647" s="59">
        <v>580.09</v>
      </c>
      <c r="L2647" s="50" t="s">
        <v>37</v>
      </c>
      <c r="M2647" s="51" t="s">
        <v>2747</v>
      </c>
      <c r="N2647" s="50" t="s">
        <v>29</v>
      </c>
      <c r="O2647" s="50" t="s">
        <v>32</v>
      </c>
      <c r="P2647" s="50" t="s">
        <v>32</v>
      </c>
      <c r="Q2647" s="50" t="s">
        <v>4528</v>
      </c>
      <c r="R2647" s="50" t="s">
        <v>29</v>
      </c>
      <c r="S2647" s="50" t="s">
        <v>2770</v>
      </c>
      <c r="T2647" s="50" t="s">
        <v>2383</v>
      </c>
      <c r="U2647" s="50" t="s">
        <v>30</v>
      </c>
      <c r="V2647" s="50" t="str">
        <f>VLOOKUP(A2647,Register!$D$2:$N$1317,11,0)</f>
        <v>CWIP - CURTAIN CONDENSER &amp; AIR EJECTOR</v>
      </c>
      <c r="W2647" s="50" t="s">
        <v>29</v>
      </c>
      <c r="X2647" s="50" t="s">
        <v>29</v>
      </c>
    </row>
    <row r="2648" spans="1:24" ht="14.1" customHeight="1" x14ac:dyDescent="0.25">
      <c r="A2648" s="50" t="str">
        <f t="shared" si="41"/>
        <v>9200000041-0</v>
      </c>
      <c r="B2648" s="57" t="s">
        <v>29</v>
      </c>
      <c r="C2648" s="50" t="s">
        <v>29</v>
      </c>
      <c r="D2648" s="50" t="s">
        <v>4587</v>
      </c>
      <c r="E2648" s="50" t="s">
        <v>2814</v>
      </c>
      <c r="F2648" s="50" t="s">
        <v>29</v>
      </c>
      <c r="G2648" s="50" t="s">
        <v>29</v>
      </c>
      <c r="H2648" s="50" t="s">
        <v>2904</v>
      </c>
      <c r="I2648" s="58">
        <v>45192</v>
      </c>
      <c r="J2648" s="50" t="s">
        <v>2816</v>
      </c>
      <c r="K2648" s="59">
        <v>610.15</v>
      </c>
      <c r="L2648" s="50" t="s">
        <v>37</v>
      </c>
      <c r="M2648" s="51" t="s">
        <v>2747</v>
      </c>
      <c r="N2648" s="50" t="s">
        <v>29</v>
      </c>
      <c r="O2648" s="50" t="s">
        <v>32</v>
      </c>
      <c r="P2648" s="50" t="s">
        <v>32</v>
      </c>
      <c r="Q2648" s="50" t="s">
        <v>4528</v>
      </c>
      <c r="R2648" s="50" t="s">
        <v>29</v>
      </c>
      <c r="S2648" s="50" t="s">
        <v>2770</v>
      </c>
      <c r="T2648" s="50" t="s">
        <v>2383</v>
      </c>
      <c r="U2648" s="50" t="s">
        <v>30</v>
      </c>
      <c r="V2648" s="50" t="str">
        <f>VLOOKUP(A2648,Register!$D$2:$N$1317,11,0)</f>
        <v>CWIP - CURTAIN CONDENSER &amp; AIR EJECTOR</v>
      </c>
      <c r="W2648" s="50" t="s">
        <v>29</v>
      </c>
      <c r="X2648" s="50" t="s">
        <v>29</v>
      </c>
    </row>
    <row r="2649" spans="1:24" ht="14.1" customHeight="1" x14ac:dyDescent="0.25">
      <c r="A2649" s="50" t="str">
        <f t="shared" si="41"/>
        <v>9200000041-0</v>
      </c>
      <c r="B2649" s="57" t="s">
        <v>29</v>
      </c>
      <c r="C2649" s="50" t="s">
        <v>29</v>
      </c>
      <c r="D2649" s="50" t="s">
        <v>4587</v>
      </c>
      <c r="E2649" s="50" t="s">
        <v>2814</v>
      </c>
      <c r="F2649" s="50" t="s">
        <v>29</v>
      </c>
      <c r="G2649" s="50" t="s">
        <v>29</v>
      </c>
      <c r="H2649" s="50" t="s">
        <v>2904</v>
      </c>
      <c r="I2649" s="58">
        <v>45192</v>
      </c>
      <c r="J2649" s="50" t="s">
        <v>2816</v>
      </c>
      <c r="K2649" s="59">
        <v>472.02</v>
      </c>
      <c r="L2649" s="50" t="s">
        <v>37</v>
      </c>
      <c r="M2649" s="51" t="s">
        <v>2747</v>
      </c>
      <c r="N2649" s="50" t="s">
        <v>29</v>
      </c>
      <c r="O2649" s="50" t="s">
        <v>32</v>
      </c>
      <c r="P2649" s="50" t="s">
        <v>32</v>
      </c>
      <c r="Q2649" s="50" t="s">
        <v>4528</v>
      </c>
      <c r="R2649" s="50" t="s">
        <v>29</v>
      </c>
      <c r="S2649" s="50" t="s">
        <v>2770</v>
      </c>
      <c r="T2649" s="50" t="s">
        <v>2383</v>
      </c>
      <c r="U2649" s="50" t="s">
        <v>30</v>
      </c>
      <c r="V2649" s="50" t="str">
        <f>VLOOKUP(A2649,Register!$D$2:$N$1317,11,0)</f>
        <v>CWIP - CURTAIN CONDENSER &amp; AIR EJECTOR</v>
      </c>
      <c r="W2649" s="50" t="s">
        <v>29</v>
      </c>
      <c r="X2649" s="50" t="s">
        <v>29</v>
      </c>
    </row>
    <row r="2650" spans="1:24" ht="14.1" customHeight="1" x14ac:dyDescent="0.25">
      <c r="A2650" s="50" t="str">
        <f t="shared" si="41"/>
        <v>9200000041-0</v>
      </c>
      <c r="B2650" s="57" t="s">
        <v>29</v>
      </c>
      <c r="C2650" s="50" t="s">
        <v>29</v>
      </c>
      <c r="D2650" s="50" t="s">
        <v>4587</v>
      </c>
      <c r="E2650" s="50" t="s">
        <v>2814</v>
      </c>
      <c r="F2650" s="50" t="s">
        <v>29</v>
      </c>
      <c r="G2650" s="50" t="s">
        <v>29</v>
      </c>
      <c r="H2650" s="50" t="s">
        <v>2904</v>
      </c>
      <c r="I2650" s="58">
        <v>45192</v>
      </c>
      <c r="J2650" s="50" t="s">
        <v>2816</v>
      </c>
      <c r="K2650" s="59">
        <v>1000</v>
      </c>
      <c r="L2650" s="50" t="s">
        <v>37</v>
      </c>
      <c r="M2650" s="51" t="s">
        <v>2747</v>
      </c>
      <c r="N2650" s="50" t="s">
        <v>29</v>
      </c>
      <c r="O2650" s="50" t="s">
        <v>32</v>
      </c>
      <c r="P2650" s="50" t="s">
        <v>32</v>
      </c>
      <c r="Q2650" s="50" t="s">
        <v>4528</v>
      </c>
      <c r="R2650" s="50" t="s">
        <v>29</v>
      </c>
      <c r="S2650" s="50" t="s">
        <v>2770</v>
      </c>
      <c r="T2650" s="50" t="s">
        <v>2383</v>
      </c>
      <c r="U2650" s="50" t="s">
        <v>30</v>
      </c>
      <c r="V2650" s="50" t="str">
        <f>VLOOKUP(A2650,Register!$D$2:$N$1317,11,0)</f>
        <v>CWIP - CURTAIN CONDENSER &amp; AIR EJECTOR</v>
      </c>
      <c r="W2650" s="50" t="s">
        <v>29</v>
      </c>
      <c r="X2650" s="50" t="s">
        <v>29</v>
      </c>
    </row>
    <row r="2651" spans="1:24" ht="14.1" customHeight="1" x14ac:dyDescent="0.25">
      <c r="A2651" s="50" t="str">
        <f t="shared" si="41"/>
        <v>9200000041-0</v>
      </c>
      <c r="B2651" s="57" t="s">
        <v>29</v>
      </c>
      <c r="C2651" s="50" t="s">
        <v>29</v>
      </c>
      <c r="D2651" s="50" t="s">
        <v>4587</v>
      </c>
      <c r="E2651" s="50" t="s">
        <v>2814</v>
      </c>
      <c r="F2651" s="50" t="s">
        <v>29</v>
      </c>
      <c r="G2651" s="50" t="s">
        <v>29</v>
      </c>
      <c r="H2651" s="50" t="s">
        <v>2904</v>
      </c>
      <c r="I2651" s="58">
        <v>45192</v>
      </c>
      <c r="J2651" s="50" t="s">
        <v>2816</v>
      </c>
      <c r="K2651" s="59">
        <v>671.67</v>
      </c>
      <c r="L2651" s="50" t="s">
        <v>37</v>
      </c>
      <c r="M2651" s="51" t="s">
        <v>2747</v>
      </c>
      <c r="N2651" s="50" t="s">
        <v>29</v>
      </c>
      <c r="O2651" s="50" t="s">
        <v>32</v>
      </c>
      <c r="P2651" s="50" t="s">
        <v>32</v>
      </c>
      <c r="Q2651" s="50" t="s">
        <v>4528</v>
      </c>
      <c r="R2651" s="50" t="s">
        <v>29</v>
      </c>
      <c r="S2651" s="50" t="s">
        <v>2770</v>
      </c>
      <c r="T2651" s="50" t="s">
        <v>2383</v>
      </c>
      <c r="U2651" s="50" t="s">
        <v>30</v>
      </c>
      <c r="V2651" s="50" t="str">
        <f>VLOOKUP(A2651,Register!$D$2:$N$1317,11,0)</f>
        <v>CWIP - CURTAIN CONDENSER &amp; AIR EJECTOR</v>
      </c>
      <c r="W2651" s="50" t="s">
        <v>29</v>
      </c>
      <c r="X2651" s="50" t="s">
        <v>29</v>
      </c>
    </row>
    <row r="2652" spans="1:24" ht="14.1" customHeight="1" x14ac:dyDescent="0.25">
      <c r="A2652" s="50" t="str">
        <f t="shared" si="41"/>
        <v>9200000041-0</v>
      </c>
      <c r="B2652" s="57" t="s">
        <v>29</v>
      </c>
      <c r="C2652" s="50" t="s">
        <v>29</v>
      </c>
      <c r="D2652" s="50" t="s">
        <v>4587</v>
      </c>
      <c r="E2652" s="50" t="s">
        <v>2814</v>
      </c>
      <c r="F2652" s="50" t="s">
        <v>29</v>
      </c>
      <c r="G2652" s="50" t="s">
        <v>29</v>
      </c>
      <c r="H2652" s="50" t="s">
        <v>2904</v>
      </c>
      <c r="I2652" s="58">
        <v>45192</v>
      </c>
      <c r="J2652" s="50" t="s">
        <v>2816</v>
      </c>
      <c r="K2652" s="59">
        <v>972.81</v>
      </c>
      <c r="L2652" s="50" t="s">
        <v>37</v>
      </c>
      <c r="M2652" s="51" t="s">
        <v>2747</v>
      </c>
      <c r="N2652" s="50" t="s">
        <v>29</v>
      </c>
      <c r="O2652" s="50" t="s">
        <v>32</v>
      </c>
      <c r="P2652" s="50" t="s">
        <v>32</v>
      </c>
      <c r="Q2652" s="50" t="s">
        <v>4528</v>
      </c>
      <c r="R2652" s="50" t="s">
        <v>29</v>
      </c>
      <c r="S2652" s="50" t="s">
        <v>2770</v>
      </c>
      <c r="T2652" s="50" t="s">
        <v>2383</v>
      </c>
      <c r="U2652" s="50" t="s">
        <v>30</v>
      </c>
      <c r="V2652" s="50" t="str">
        <f>VLOOKUP(A2652,Register!$D$2:$N$1317,11,0)</f>
        <v>CWIP - CURTAIN CONDENSER &amp; AIR EJECTOR</v>
      </c>
      <c r="W2652" s="50" t="s">
        <v>29</v>
      </c>
      <c r="X2652" s="50" t="s">
        <v>29</v>
      </c>
    </row>
    <row r="2653" spans="1:24" ht="14.1" customHeight="1" x14ac:dyDescent="0.25">
      <c r="A2653" s="50" t="str">
        <f t="shared" si="41"/>
        <v>9200000058-0</v>
      </c>
      <c r="B2653" s="57" t="s">
        <v>29</v>
      </c>
      <c r="C2653" s="50" t="s">
        <v>29</v>
      </c>
      <c r="D2653" s="50" t="s">
        <v>4588</v>
      </c>
      <c r="E2653" s="50" t="s">
        <v>2814</v>
      </c>
      <c r="F2653" s="50" t="s">
        <v>29</v>
      </c>
      <c r="G2653" s="50" t="s">
        <v>29</v>
      </c>
      <c r="H2653" s="50" t="s">
        <v>2904</v>
      </c>
      <c r="I2653" s="58">
        <v>45192</v>
      </c>
      <c r="J2653" s="50" t="s">
        <v>2816</v>
      </c>
      <c r="K2653" s="59">
        <v>41799.32</v>
      </c>
      <c r="L2653" s="50" t="s">
        <v>37</v>
      </c>
      <c r="M2653" s="51" t="s">
        <v>2747</v>
      </c>
      <c r="N2653" s="50" t="s">
        <v>29</v>
      </c>
      <c r="O2653" s="50" t="s">
        <v>32</v>
      </c>
      <c r="P2653" s="50" t="s">
        <v>32</v>
      </c>
      <c r="Q2653" s="50" t="s">
        <v>4574</v>
      </c>
      <c r="R2653" s="50" t="s">
        <v>29</v>
      </c>
      <c r="S2653" s="50" t="s">
        <v>2770</v>
      </c>
      <c r="T2653" s="50" t="s">
        <v>2412</v>
      </c>
      <c r="U2653" s="50" t="s">
        <v>30</v>
      </c>
      <c r="V2653" s="50" t="str">
        <f>VLOOKUP(A2653,Register!$D$2:$N$1317,11,0)</f>
        <v>CWIP-MILK OF LIME</v>
      </c>
      <c r="W2653" s="50" t="s">
        <v>29</v>
      </c>
      <c r="X2653" s="50" t="s">
        <v>29</v>
      </c>
    </row>
    <row r="2654" spans="1:24" ht="14.1" customHeight="1" x14ac:dyDescent="0.25">
      <c r="A2654" s="50" t="str">
        <f t="shared" si="41"/>
        <v>9200000058-0</v>
      </c>
      <c r="B2654" s="57" t="s">
        <v>29</v>
      </c>
      <c r="C2654" s="50" t="s">
        <v>29</v>
      </c>
      <c r="D2654" s="50" t="s">
        <v>4588</v>
      </c>
      <c r="E2654" s="50" t="s">
        <v>2814</v>
      </c>
      <c r="F2654" s="50" t="s">
        <v>29</v>
      </c>
      <c r="G2654" s="50" t="s">
        <v>29</v>
      </c>
      <c r="H2654" s="50" t="s">
        <v>2904</v>
      </c>
      <c r="I2654" s="58">
        <v>45192</v>
      </c>
      <c r="J2654" s="50" t="s">
        <v>2816</v>
      </c>
      <c r="K2654" s="59">
        <v>45964.07</v>
      </c>
      <c r="L2654" s="50" t="s">
        <v>37</v>
      </c>
      <c r="M2654" s="51" t="s">
        <v>2747</v>
      </c>
      <c r="N2654" s="50" t="s">
        <v>29</v>
      </c>
      <c r="O2654" s="50" t="s">
        <v>32</v>
      </c>
      <c r="P2654" s="50" t="s">
        <v>32</v>
      </c>
      <c r="Q2654" s="50" t="s">
        <v>4574</v>
      </c>
      <c r="R2654" s="50" t="s">
        <v>29</v>
      </c>
      <c r="S2654" s="50" t="s">
        <v>2770</v>
      </c>
      <c r="T2654" s="50" t="s">
        <v>2412</v>
      </c>
      <c r="U2654" s="50" t="s">
        <v>30</v>
      </c>
      <c r="V2654" s="50" t="str">
        <f>VLOOKUP(A2654,Register!$D$2:$N$1317,11,0)</f>
        <v>CWIP-MILK OF LIME</v>
      </c>
      <c r="W2654" s="50" t="s">
        <v>29</v>
      </c>
      <c r="X2654" s="50" t="s">
        <v>29</v>
      </c>
    </row>
    <row r="2655" spans="1:24" ht="14.1" customHeight="1" x14ac:dyDescent="0.25">
      <c r="A2655" s="50" t="str">
        <f t="shared" si="41"/>
        <v>9200000059-0</v>
      </c>
      <c r="B2655" s="57" t="s">
        <v>29</v>
      </c>
      <c r="C2655" s="50" t="s">
        <v>29</v>
      </c>
      <c r="D2655" s="50" t="s">
        <v>4589</v>
      </c>
      <c r="E2655" s="50" t="s">
        <v>2814</v>
      </c>
      <c r="F2655" s="50" t="s">
        <v>29</v>
      </c>
      <c r="G2655" s="50" t="s">
        <v>29</v>
      </c>
      <c r="H2655" s="50" t="s">
        <v>2904</v>
      </c>
      <c r="I2655" s="58">
        <v>45192</v>
      </c>
      <c r="J2655" s="50" t="s">
        <v>2816</v>
      </c>
      <c r="K2655" s="59">
        <v>5368.66</v>
      </c>
      <c r="L2655" s="50" t="s">
        <v>37</v>
      </c>
      <c r="M2655" s="51" t="s">
        <v>2747</v>
      </c>
      <c r="N2655" s="50" t="s">
        <v>29</v>
      </c>
      <c r="O2655" s="50" t="s">
        <v>32</v>
      </c>
      <c r="P2655" s="50" t="s">
        <v>32</v>
      </c>
      <c r="Q2655" s="50" t="s">
        <v>4562</v>
      </c>
      <c r="R2655" s="50" t="s">
        <v>29</v>
      </c>
      <c r="S2655" s="50" t="s">
        <v>2770</v>
      </c>
      <c r="T2655" s="50" t="s">
        <v>2415</v>
      </c>
      <c r="U2655" s="50" t="s">
        <v>30</v>
      </c>
      <c r="V2655" s="50" t="str">
        <f>VLOOKUP(A2655,Register!$D$2:$N$1317,11,0)</f>
        <v>CWIP:-VACUUM FILTER STATION</v>
      </c>
      <c r="W2655" s="50" t="s">
        <v>29</v>
      </c>
      <c r="X2655" s="50" t="s">
        <v>29</v>
      </c>
    </row>
    <row r="2656" spans="1:24" ht="14.1" customHeight="1" x14ac:dyDescent="0.25">
      <c r="A2656" s="50" t="str">
        <f t="shared" si="41"/>
        <v>9200000059-0</v>
      </c>
      <c r="B2656" s="57" t="s">
        <v>29</v>
      </c>
      <c r="C2656" s="50" t="s">
        <v>29</v>
      </c>
      <c r="D2656" s="50" t="s">
        <v>4589</v>
      </c>
      <c r="E2656" s="50" t="s">
        <v>2814</v>
      </c>
      <c r="F2656" s="50" t="s">
        <v>29</v>
      </c>
      <c r="G2656" s="50" t="s">
        <v>29</v>
      </c>
      <c r="H2656" s="50" t="s">
        <v>2904</v>
      </c>
      <c r="I2656" s="58">
        <v>45192</v>
      </c>
      <c r="J2656" s="50" t="s">
        <v>2816</v>
      </c>
      <c r="K2656" s="59">
        <v>5800</v>
      </c>
      <c r="L2656" s="50" t="s">
        <v>37</v>
      </c>
      <c r="M2656" s="51" t="s">
        <v>2747</v>
      </c>
      <c r="N2656" s="50" t="s">
        <v>29</v>
      </c>
      <c r="O2656" s="50" t="s">
        <v>32</v>
      </c>
      <c r="P2656" s="50" t="s">
        <v>32</v>
      </c>
      <c r="Q2656" s="50" t="s">
        <v>4562</v>
      </c>
      <c r="R2656" s="50" t="s">
        <v>29</v>
      </c>
      <c r="S2656" s="50" t="s">
        <v>2770</v>
      </c>
      <c r="T2656" s="50" t="s">
        <v>2415</v>
      </c>
      <c r="U2656" s="50" t="s">
        <v>30</v>
      </c>
      <c r="V2656" s="50" t="str">
        <f>VLOOKUP(A2656,Register!$D$2:$N$1317,11,0)</f>
        <v>CWIP:-VACUUM FILTER STATION</v>
      </c>
      <c r="W2656" s="50" t="s">
        <v>29</v>
      </c>
      <c r="X2656" s="50" t="s">
        <v>29</v>
      </c>
    </row>
    <row r="2657" spans="1:24" ht="14.1" customHeight="1" x14ac:dyDescent="0.25">
      <c r="A2657" s="50" t="str">
        <f t="shared" si="41"/>
        <v>9200000059-0</v>
      </c>
      <c r="B2657" s="57" t="s">
        <v>29</v>
      </c>
      <c r="C2657" s="50" t="s">
        <v>29</v>
      </c>
      <c r="D2657" s="50" t="s">
        <v>4590</v>
      </c>
      <c r="E2657" s="50" t="s">
        <v>2814</v>
      </c>
      <c r="F2657" s="50" t="s">
        <v>29</v>
      </c>
      <c r="G2657" s="50" t="s">
        <v>29</v>
      </c>
      <c r="H2657" s="50" t="s">
        <v>2904</v>
      </c>
      <c r="I2657" s="58">
        <v>45192</v>
      </c>
      <c r="J2657" s="50" t="s">
        <v>2816</v>
      </c>
      <c r="K2657" s="59">
        <v>292.08</v>
      </c>
      <c r="L2657" s="50" t="s">
        <v>37</v>
      </c>
      <c r="M2657" s="51" t="s">
        <v>2747</v>
      </c>
      <c r="N2657" s="50" t="s">
        <v>29</v>
      </c>
      <c r="O2657" s="50" t="s">
        <v>32</v>
      </c>
      <c r="P2657" s="50" t="s">
        <v>32</v>
      </c>
      <c r="Q2657" s="50" t="s">
        <v>4562</v>
      </c>
      <c r="R2657" s="50" t="s">
        <v>29</v>
      </c>
      <c r="S2657" s="50" t="s">
        <v>2770</v>
      </c>
      <c r="T2657" s="50" t="s">
        <v>2415</v>
      </c>
      <c r="U2657" s="50" t="s">
        <v>30</v>
      </c>
      <c r="V2657" s="50" t="str">
        <f>VLOOKUP(A2657,Register!$D$2:$N$1317,11,0)</f>
        <v>CWIP:-VACUUM FILTER STATION</v>
      </c>
      <c r="W2657" s="50" t="s">
        <v>29</v>
      </c>
      <c r="X2657" s="50" t="s">
        <v>29</v>
      </c>
    </row>
    <row r="2658" spans="1:24" ht="14.1" customHeight="1" x14ac:dyDescent="0.25">
      <c r="A2658" s="50" t="str">
        <f t="shared" si="41"/>
        <v>9200000059-0</v>
      </c>
      <c r="B2658" s="57" t="s">
        <v>29</v>
      </c>
      <c r="C2658" s="50" t="s">
        <v>29</v>
      </c>
      <c r="D2658" s="50" t="s">
        <v>4590</v>
      </c>
      <c r="E2658" s="50" t="s">
        <v>2814</v>
      </c>
      <c r="F2658" s="50" t="s">
        <v>29</v>
      </c>
      <c r="G2658" s="50" t="s">
        <v>29</v>
      </c>
      <c r="H2658" s="50" t="s">
        <v>2904</v>
      </c>
      <c r="I2658" s="58">
        <v>45192</v>
      </c>
      <c r="J2658" s="50" t="s">
        <v>2816</v>
      </c>
      <c r="K2658" s="59">
        <v>137.76</v>
      </c>
      <c r="L2658" s="50" t="s">
        <v>37</v>
      </c>
      <c r="M2658" s="51" t="s">
        <v>2747</v>
      </c>
      <c r="N2658" s="50" t="s">
        <v>29</v>
      </c>
      <c r="O2658" s="50" t="s">
        <v>32</v>
      </c>
      <c r="P2658" s="50" t="s">
        <v>32</v>
      </c>
      <c r="Q2658" s="50" t="s">
        <v>4562</v>
      </c>
      <c r="R2658" s="50" t="s">
        <v>29</v>
      </c>
      <c r="S2658" s="50" t="s">
        <v>2770</v>
      </c>
      <c r="T2658" s="50" t="s">
        <v>2415</v>
      </c>
      <c r="U2658" s="50" t="s">
        <v>30</v>
      </c>
      <c r="V2658" s="50" t="str">
        <f>VLOOKUP(A2658,Register!$D$2:$N$1317,11,0)</f>
        <v>CWIP:-VACUUM FILTER STATION</v>
      </c>
      <c r="W2658" s="50" t="s">
        <v>29</v>
      </c>
      <c r="X2658" s="50" t="s">
        <v>29</v>
      </c>
    </row>
    <row r="2659" spans="1:24" ht="14.1" customHeight="1" x14ac:dyDescent="0.25">
      <c r="A2659" s="50" t="str">
        <f t="shared" si="41"/>
        <v>9200000058-0</v>
      </c>
      <c r="B2659" s="57" t="s">
        <v>29</v>
      </c>
      <c r="C2659" s="50" t="s">
        <v>29</v>
      </c>
      <c r="D2659" s="50" t="s">
        <v>4591</v>
      </c>
      <c r="E2659" s="50" t="s">
        <v>2814</v>
      </c>
      <c r="F2659" s="50" t="s">
        <v>29</v>
      </c>
      <c r="G2659" s="50" t="s">
        <v>29</v>
      </c>
      <c r="H2659" s="50" t="s">
        <v>2904</v>
      </c>
      <c r="I2659" s="58">
        <v>45193</v>
      </c>
      <c r="J2659" s="50" t="s">
        <v>2816</v>
      </c>
      <c r="K2659" s="59">
        <v>22826.48</v>
      </c>
      <c r="L2659" s="50" t="s">
        <v>37</v>
      </c>
      <c r="M2659" s="51" t="s">
        <v>2747</v>
      </c>
      <c r="N2659" s="50" t="s">
        <v>29</v>
      </c>
      <c r="O2659" s="50" t="s">
        <v>32</v>
      </c>
      <c r="P2659" s="50" t="s">
        <v>32</v>
      </c>
      <c r="Q2659" s="50" t="s">
        <v>4567</v>
      </c>
      <c r="R2659" s="50" t="s">
        <v>29</v>
      </c>
      <c r="S2659" s="50" t="s">
        <v>2770</v>
      </c>
      <c r="T2659" s="50" t="s">
        <v>2412</v>
      </c>
      <c r="U2659" s="50" t="s">
        <v>30</v>
      </c>
      <c r="V2659" s="50" t="str">
        <f>VLOOKUP(A2659,Register!$D$2:$N$1317,11,0)</f>
        <v>CWIP-MILK OF LIME</v>
      </c>
      <c r="W2659" s="50" t="s">
        <v>29</v>
      </c>
      <c r="X2659" s="50" t="s">
        <v>29</v>
      </c>
    </row>
    <row r="2660" spans="1:24" ht="14.1" customHeight="1" x14ac:dyDescent="0.25">
      <c r="A2660" s="50" t="str">
        <f t="shared" si="41"/>
        <v>9200000058-0</v>
      </c>
      <c r="B2660" s="57" t="s">
        <v>29</v>
      </c>
      <c r="C2660" s="50" t="s">
        <v>29</v>
      </c>
      <c r="D2660" s="50" t="s">
        <v>4591</v>
      </c>
      <c r="E2660" s="50" t="s">
        <v>2814</v>
      </c>
      <c r="F2660" s="50" t="s">
        <v>29</v>
      </c>
      <c r="G2660" s="50" t="s">
        <v>29</v>
      </c>
      <c r="H2660" s="50" t="s">
        <v>2904</v>
      </c>
      <c r="I2660" s="58">
        <v>45193</v>
      </c>
      <c r="J2660" s="50" t="s">
        <v>2816</v>
      </c>
      <c r="K2660" s="59">
        <v>713.48</v>
      </c>
      <c r="L2660" s="50" t="s">
        <v>37</v>
      </c>
      <c r="M2660" s="51" t="s">
        <v>2747</v>
      </c>
      <c r="N2660" s="50" t="s">
        <v>29</v>
      </c>
      <c r="O2660" s="50" t="s">
        <v>32</v>
      </c>
      <c r="P2660" s="50" t="s">
        <v>32</v>
      </c>
      <c r="Q2660" s="50" t="s">
        <v>4567</v>
      </c>
      <c r="R2660" s="50" t="s">
        <v>29</v>
      </c>
      <c r="S2660" s="50" t="s">
        <v>2770</v>
      </c>
      <c r="T2660" s="50" t="s">
        <v>2412</v>
      </c>
      <c r="U2660" s="50" t="s">
        <v>30</v>
      </c>
      <c r="V2660" s="50" t="str">
        <f>VLOOKUP(A2660,Register!$D$2:$N$1317,11,0)</f>
        <v>CWIP-MILK OF LIME</v>
      </c>
      <c r="W2660" s="50" t="s">
        <v>29</v>
      </c>
      <c r="X2660" s="50" t="s">
        <v>29</v>
      </c>
    </row>
    <row r="2661" spans="1:24" ht="14.1" customHeight="1" x14ac:dyDescent="0.25">
      <c r="A2661" s="50" t="str">
        <f t="shared" si="41"/>
        <v>9200000058-0</v>
      </c>
      <c r="B2661" s="57" t="s">
        <v>29</v>
      </c>
      <c r="C2661" s="50" t="s">
        <v>29</v>
      </c>
      <c r="D2661" s="50" t="s">
        <v>4591</v>
      </c>
      <c r="E2661" s="50" t="s">
        <v>2814</v>
      </c>
      <c r="F2661" s="50" t="s">
        <v>29</v>
      </c>
      <c r="G2661" s="50" t="s">
        <v>29</v>
      </c>
      <c r="H2661" s="50" t="s">
        <v>2904</v>
      </c>
      <c r="I2661" s="58">
        <v>45193</v>
      </c>
      <c r="J2661" s="50" t="s">
        <v>2816</v>
      </c>
      <c r="K2661" s="59">
        <v>498</v>
      </c>
      <c r="L2661" s="50" t="s">
        <v>37</v>
      </c>
      <c r="M2661" s="51" t="s">
        <v>2747</v>
      </c>
      <c r="N2661" s="50" t="s">
        <v>29</v>
      </c>
      <c r="O2661" s="50" t="s">
        <v>32</v>
      </c>
      <c r="P2661" s="50" t="s">
        <v>32</v>
      </c>
      <c r="Q2661" s="50" t="s">
        <v>4567</v>
      </c>
      <c r="R2661" s="50" t="s">
        <v>29</v>
      </c>
      <c r="S2661" s="50" t="s">
        <v>2770</v>
      </c>
      <c r="T2661" s="50" t="s">
        <v>2412</v>
      </c>
      <c r="U2661" s="50" t="s">
        <v>30</v>
      </c>
      <c r="V2661" s="50" t="str">
        <f>VLOOKUP(A2661,Register!$D$2:$N$1317,11,0)</f>
        <v>CWIP-MILK OF LIME</v>
      </c>
      <c r="W2661" s="50" t="s">
        <v>29</v>
      </c>
      <c r="X2661" s="50" t="s">
        <v>29</v>
      </c>
    </row>
    <row r="2662" spans="1:24" ht="14.1" customHeight="1" x14ac:dyDescent="0.25">
      <c r="A2662" s="50" t="str">
        <f t="shared" si="41"/>
        <v>9200000058-0</v>
      </c>
      <c r="B2662" s="57" t="s">
        <v>29</v>
      </c>
      <c r="C2662" s="50" t="s">
        <v>29</v>
      </c>
      <c r="D2662" s="50" t="s">
        <v>4591</v>
      </c>
      <c r="E2662" s="50" t="s">
        <v>2814</v>
      </c>
      <c r="F2662" s="50" t="s">
        <v>29</v>
      </c>
      <c r="G2662" s="50" t="s">
        <v>29</v>
      </c>
      <c r="H2662" s="50" t="s">
        <v>2904</v>
      </c>
      <c r="I2662" s="58">
        <v>45193</v>
      </c>
      <c r="J2662" s="50" t="s">
        <v>2816</v>
      </c>
      <c r="K2662" s="59">
        <v>4059.76</v>
      </c>
      <c r="L2662" s="50" t="s">
        <v>37</v>
      </c>
      <c r="M2662" s="51" t="s">
        <v>2747</v>
      </c>
      <c r="N2662" s="50" t="s">
        <v>29</v>
      </c>
      <c r="O2662" s="50" t="s">
        <v>32</v>
      </c>
      <c r="P2662" s="50" t="s">
        <v>32</v>
      </c>
      <c r="Q2662" s="50" t="s">
        <v>4567</v>
      </c>
      <c r="R2662" s="50" t="s">
        <v>29</v>
      </c>
      <c r="S2662" s="50" t="s">
        <v>2770</v>
      </c>
      <c r="T2662" s="50" t="s">
        <v>2412</v>
      </c>
      <c r="U2662" s="50" t="s">
        <v>30</v>
      </c>
      <c r="V2662" s="50" t="str">
        <f>VLOOKUP(A2662,Register!$D$2:$N$1317,11,0)</f>
        <v>CWIP-MILK OF LIME</v>
      </c>
      <c r="W2662" s="50" t="s">
        <v>29</v>
      </c>
      <c r="X2662" s="50" t="s">
        <v>29</v>
      </c>
    </row>
    <row r="2663" spans="1:24" ht="14.1" customHeight="1" x14ac:dyDescent="0.25">
      <c r="A2663" s="50" t="str">
        <f t="shared" si="41"/>
        <v>9200000058-0</v>
      </c>
      <c r="B2663" s="57" t="s">
        <v>29</v>
      </c>
      <c r="C2663" s="50" t="s">
        <v>29</v>
      </c>
      <c r="D2663" s="50" t="s">
        <v>4591</v>
      </c>
      <c r="E2663" s="50" t="s">
        <v>2814</v>
      </c>
      <c r="F2663" s="50" t="s">
        <v>29</v>
      </c>
      <c r="G2663" s="50" t="s">
        <v>29</v>
      </c>
      <c r="H2663" s="50" t="s">
        <v>2904</v>
      </c>
      <c r="I2663" s="58">
        <v>45193</v>
      </c>
      <c r="J2663" s="50" t="s">
        <v>2816</v>
      </c>
      <c r="K2663" s="59">
        <v>100</v>
      </c>
      <c r="L2663" s="50" t="s">
        <v>37</v>
      </c>
      <c r="M2663" s="51" t="s">
        <v>2747</v>
      </c>
      <c r="N2663" s="50" t="s">
        <v>29</v>
      </c>
      <c r="O2663" s="50" t="s">
        <v>32</v>
      </c>
      <c r="P2663" s="50" t="s">
        <v>32</v>
      </c>
      <c r="Q2663" s="50" t="s">
        <v>4567</v>
      </c>
      <c r="R2663" s="50" t="s">
        <v>29</v>
      </c>
      <c r="S2663" s="50" t="s">
        <v>2770</v>
      </c>
      <c r="T2663" s="50" t="s">
        <v>2412</v>
      </c>
      <c r="U2663" s="50" t="s">
        <v>30</v>
      </c>
      <c r="V2663" s="50" t="str">
        <f>VLOOKUP(A2663,Register!$D$2:$N$1317,11,0)</f>
        <v>CWIP-MILK OF LIME</v>
      </c>
      <c r="W2663" s="50" t="s">
        <v>29</v>
      </c>
      <c r="X2663" s="50" t="s">
        <v>29</v>
      </c>
    </row>
    <row r="2664" spans="1:24" ht="14.1" customHeight="1" x14ac:dyDescent="0.25">
      <c r="A2664" s="50" t="str">
        <f t="shared" si="41"/>
        <v>9200000058-0</v>
      </c>
      <c r="B2664" s="57" t="s">
        <v>29</v>
      </c>
      <c r="C2664" s="50" t="s">
        <v>29</v>
      </c>
      <c r="D2664" s="50" t="s">
        <v>4591</v>
      </c>
      <c r="E2664" s="50" t="s">
        <v>2814</v>
      </c>
      <c r="F2664" s="50" t="s">
        <v>29</v>
      </c>
      <c r="G2664" s="50" t="s">
        <v>29</v>
      </c>
      <c r="H2664" s="50" t="s">
        <v>2904</v>
      </c>
      <c r="I2664" s="58">
        <v>45193</v>
      </c>
      <c r="J2664" s="50" t="s">
        <v>2816</v>
      </c>
      <c r="K2664" s="59">
        <v>94.42</v>
      </c>
      <c r="L2664" s="50" t="s">
        <v>37</v>
      </c>
      <c r="M2664" s="51" t="s">
        <v>2747</v>
      </c>
      <c r="N2664" s="50" t="s">
        <v>29</v>
      </c>
      <c r="O2664" s="50" t="s">
        <v>32</v>
      </c>
      <c r="P2664" s="50" t="s">
        <v>32</v>
      </c>
      <c r="Q2664" s="50" t="s">
        <v>4567</v>
      </c>
      <c r="R2664" s="50" t="s">
        <v>29</v>
      </c>
      <c r="S2664" s="50" t="s">
        <v>2770</v>
      </c>
      <c r="T2664" s="50" t="s">
        <v>2412</v>
      </c>
      <c r="U2664" s="50" t="s">
        <v>30</v>
      </c>
      <c r="V2664" s="50" t="str">
        <f>VLOOKUP(A2664,Register!$D$2:$N$1317,11,0)</f>
        <v>CWIP-MILK OF LIME</v>
      </c>
      <c r="W2664" s="50" t="s">
        <v>29</v>
      </c>
      <c r="X2664" s="50" t="s">
        <v>29</v>
      </c>
    </row>
    <row r="2665" spans="1:24" ht="14.1" customHeight="1" x14ac:dyDescent="0.25">
      <c r="A2665" s="50" t="str">
        <f t="shared" si="41"/>
        <v>9200000058-0</v>
      </c>
      <c r="B2665" s="57" t="s">
        <v>29</v>
      </c>
      <c r="C2665" s="50" t="s">
        <v>29</v>
      </c>
      <c r="D2665" s="50" t="s">
        <v>4591</v>
      </c>
      <c r="E2665" s="50" t="s">
        <v>2814</v>
      </c>
      <c r="F2665" s="50" t="s">
        <v>29</v>
      </c>
      <c r="G2665" s="50" t="s">
        <v>29</v>
      </c>
      <c r="H2665" s="50" t="s">
        <v>2904</v>
      </c>
      <c r="I2665" s="58">
        <v>45193</v>
      </c>
      <c r="J2665" s="50" t="s">
        <v>2816</v>
      </c>
      <c r="K2665" s="59">
        <v>121.49</v>
      </c>
      <c r="L2665" s="50" t="s">
        <v>37</v>
      </c>
      <c r="M2665" s="51" t="s">
        <v>2747</v>
      </c>
      <c r="N2665" s="50" t="s">
        <v>29</v>
      </c>
      <c r="O2665" s="50" t="s">
        <v>32</v>
      </c>
      <c r="P2665" s="50" t="s">
        <v>32</v>
      </c>
      <c r="Q2665" s="50" t="s">
        <v>4567</v>
      </c>
      <c r="R2665" s="50" t="s">
        <v>29</v>
      </c>
      <c r="S2665" s="50" t="s">
        <v>2770</v>
      </c>
      <c r="T2665" s="50" t="s">
        <v>2412</v>
      </c>
      <c r="U2665" s="50" t="s">
        <v>30</v>
      </c>
      <c r="V2665" s="50" t="str">
        <f>VLOOKUP(A2665,Register!$D$2:$N$1317,11,0)</f>
        <v>CWIP-MILK OF LIME</v>
      </c>
      <c r="W2665" s="50" t="s">
        <v>29</v>
      </c>
      <c r="X2665" s="50" t="s">
        <v>29</v>
      </c>
    </row>
    <row r="2666" spans="1:24" ht="14.1" customHeight="1" x14ac:dyDescent="0.25">
      <c r="A2666" s="50" t="str">
        <f t="shared" si="41"/>
        <v>9200000058-0</v>
      </c>
      <c r="B2666" s="57" t="s">
        <v>29</v>
      </c>
      <c r="C2666" s="50" t="s">
        <v>29</v>
      </c>
      <c r="D2666" s="50" t="s">
        <v>4591</v>
      </c>
      <c r="E2666" s="50" t="s">
        <v>2814</v>
      </c>
      <c r="F2666" s="50" t="s">
        <v>29</v>
      </c>
      <c r="G2666" s="50" t="s">
        <v>29</v>
      </c>
      <c r="H2666" s="50" t="s">
        <v>2904</v>
      </c>
      <c r="I2666" s="58">
        <v>45193</v>
      </c>
      <c r="J2666" s="50" t="s">
        <v>2816</v>
      </c>
      <c r="K2666" s="59">
        <v>126.31</v>
      </c>
      <c r="L2666" s="50" t="s">
        <v>37</v>
      </c>
      <c r="M2666" s="51" t="s">
        <v>2747</v>
      </c>
      <c r="N2666" s="50" t="s">
        <v>29</v>
      </c>
      <c r="O2666" s="50" t="s">
        <v>32</v>
      </c>
      <c r="P2666" s="50" t="s">
        <v>32</v>
      </c>
      <c r="Q2666" s="50" t="s">
        <v>4567</v>
      </c>
      <c r="R2666" s="50" t="s">
        <v>29</v>
      </c>
      <c r="S2666" s="50" t="s">
        <v>2770</v>
      </c>
      <c r="T2666" s="50" t="s">
        <v>2412</v>
      </c>
      <c r="U2666" s="50" t="s">
        <v>30</v>
      </c>
      <c r="V2666" s="50" t="str">
        <f>VLOOKUP(A2666,Register!$D$2:$N$1317,11,0)</f>
        <v>CWIP-MILK OF LIME</v>
      </c>
      <c r="W2666" s="50" t="s">
        <v>29</v>
      </c>
      <c r="X2666" s="50" t="s">
        <v>29</v>
      </c>
    </row>
    <row r="2667" spans="1:24" ht="14.1" customHeight="1" x14ac:dyDescent="0.25">
      <c r="A2667" s="50" t="str">
        <f t="shared" si="41"/>
        <v>9200000058-0</v>
      </c>
      <c r="B2667" s="57" t="s">
        <v>29</v>
      </c>
      <c r="C2667" s="50" t="s">
        <v>29</v>
      </c>
      <c r="D2667" s="50" t="s">
        <v>4591</v>
      </c>
      <c r="E2667" s="50" t="s">
        <v>2814</v>
      </c>
      <c r="F2667" s="50" t="s">
        <v>29</v>
      </c>
      <c r="G2667" s="50" t="s">
        <v>29</v>
      </c>
      <c r="H2667" s="50" t="s">
        <v>2904</v>
      </c>
      <c r="I2667" s="58">
        <v>45193</v>
      </c>
      <c r="J2667" s="50" t="s">
        <v>2816</v>
      </c>
      <c r="K2667" s="59">
        <v>44.03</v>
      </c>
      <c r="L2667" s="50" t="s">
        <v>37</v>
      </c>
      <c r="M2667" s="51" t="s">
        <v>2747</v>
      </c>
      <c r="N2667" s="50" t="s">
        <v>29</v>
      </c>
      <c r="O2667" s="50" t="s">
        <v>32</v>
      </c>
      <c r="P2667" s="50" t="s">
        <v>32</v>
      </c>
      <c r="Q2667" s="50" t="s">
        <v>4567</v>
      </c>
      <c r="R2667" s="50" t="s">
        <v>29</v>
      </c>
      <c r="S2667" s="50" t="s">
        <v>2770</v>
      </c>
      <c r="T2667" s="50" t="s">
        <v>2412</v>
      </c>
      <c r="U2667" s="50" t="s">
        <v>30</v>
      </c>
      <c r="V2667" s="50" t="str">
        <f>VLOOKUP(A2667,Register!$D$2:$N$1317,11,0)</f>
        <v>CWIP-MILK OF LIME</v>
      </c>
      <c r="W2667" s="50" t="s">
        <v>29</v>
      </c>
      <c r="X2667" s="50" t="s">
        <v>29</v>
      </c>
    </row>
    <row r="2668" spans="1:24" ht="14.1" customHeight="1" x14ac:dyDescent="0.25">
      <c r="A2668" s="50" t="str">
        <f t="shared" si="41"/>
        <v>9200000058-0</v>
      </c>
      <c r="B2668" s="57" t="s">
        <v>29</v>
      </c>
      <c r="C2668" s="50" t="s">
        <v>29</v>
      </c>
      <c r="D2668" s="50" t="s">
        <v>4592</v>
      </c>
      <c r="E2668" s="50" t="s">
        <v>2814</v>
      </c>
      <c r="F2668" s="50" t="s">
        <v>29</v>
      </c>
      <c r="G2668" s="50" t="s">
        <v>29</v>
      </c>
      <c r="H2668" s="50" t="s">
        <v>2904</v>
      </c>
      <c r="I2668" s="58">
        <v>45194</v>
      </c>
      <c r="J2668" s="50" t="s">
        <v>2816</v>
      </c>
      <c r="K2668" s="59">
        <v>77520</v>
      </c>
      <c r="L2668" s="50" t="s">
        <v>37</v>
      </c>
      <c r="M2668" s="51" t="s">
        <v>2747</v>
      </c>
      <c r="N2668" s="50" t="s">
        <v>29</v>
      </c>
      <c r="O2668" s="50" t="s">
        <v>32</v>
      </c>
      <c r="P2668" s="50" t="s">
        <v>32</v>
      </c>
      <c r="Q2668" s="50" t="s">
        <v>4593</v>
      </c>
      <c r="R2668" s="50" t="s">
        <v>29</v>
      </c>
      <c r="S2668" s="50" t="s">
        <v>2770</v>
      </c>
      <c r="T2668" s="50" t="s">
        <v>2412</v>
      </c>
      <c r="U2668" s="50" t="s">
        <v>30</v>
      </c>
      <c r="V2668" s="50" t="str">
        <f>VLOOKUP(A2668,Register!$D$2:$N$1317,11,0)</f>
        <v>CWIP-MILK OF LIME</v>
      </c>
      <c r="W2668" s="50" t="s">
        <v>29</v>
      </c>
      <c r="X2668" s="50" t="s">
        <v>29</v>
      </c>
    </row>
    <row r="2669" spans="1:24" ht="14.1" customHeight="1" x14ac:dyDescent="0.25">
      <c r="A2669" s="50" t="str">
        <f t="shared" si="41"/>
        <v>9200000058-0</v>
      </c>
      <c r="B2669" s="57" t="s">
        <v>29</v>
      </c>
      <c r="C2669" s="50" t="s">
        <v>29</v>
      </c>
      <c r="D2669" s="50" t="s">
        <v>4594</v>
      </c>
      <c r="E2669" s="50" t="s">
        <v>2814</v>
      </c>
      <c r="F2669" s="50" t="s">
        <v>29</v>
      </c>
      <c r="G2669" s="50" t="s">
        <v>29</v>
      </c>
      <c r="H2669" s="50" t="s">
        <v>2904</v>
      </c>
      <c r="I2669" s="58">
        <v>45194</v>
      </c>
      <c r="J2669" s="50" t="s">
        <v>2816</v>
      </c>
      <c r="K2669" s="59">
        <v>273</v>
      </c>
      <c r="L2669" s="50" t="s">
        <v>37</v>
      </c>
      <c r="M2669" s="51" t="s">
        <v>2747</v>
      </c>
      <c r="N2669" s="50" t="s">
        <v>29</v>
      </c>
      <c r="O2669" s="50" t="s">
        <v>32</v>
      </c>
      <c r="P2669" s="50" t="s">
        <v>32</v>
      </c>
      <c r="Q2669" s="50" t="s">
        <v>4329</v>
      </c>
      <c r="R2669" s="50" t="s">
        <v>29</v>
      </c>
      <c r="S2669" s="50" t="s">
        <v>2770</v>
      </c>
      <c r="T2669" s="50" t="s">
        <v>2412</v>
      </c>
      <c r="U2669" s="50" t="s">
        <v>30</v>
      </c>
      <c r="V2669" s="50" t="str">
        <f>VLOOKUP(A2669,Register!$D$2:$N$1317,11,0)</f>
        <v>CWIP-MILK OF LIME</v>
      </c>
      <c r="W2669" s="50" t="s">
        <v>29</v>
      </c>
      <c r="X2669" s="50" t="s">
        <v>29</v>
      </c>
    </row>
    <row r="2670" spans="1:24" ht="14.1" customHeight="1" x14ac:dyDescent="0.25">
      <c r="A2670" s="50" t="str">
        <f t="shared" si="41"/>
        <v>9200000058-0</v>
      </c>
      <c r="B2670" s="57" t="s">
        <v>29</v>
      </c>
      <c r="C2670" s="50" t="s">
        <v>29</v>
      </c>
      <c r="D2670" s="50" t="s">
        <v>4594</v>
      </c>
      <c r="E2670" s="50" t="s">
        <v>2814</v>
      </c>
      <c r="F2670" s="50" t="s">
        <v>29</v>
      </c>
      <c r="G2670" s="50" t="s">
        <v>29</v>
      </c>
      <c r="H2670" s="50" t="s">
        <v>2904</v>
      </c>
      <c r="I2670" s="58">
        <v>45194</v>
      </c>
      <c r="J2670" s="50" t="s">
        <v>2816</v>
      </c>
      <c r="K2670" s="59">
        <v>81.489999999999995</v>
      </c>
      <c r="L2670" s="50" t="s">
        <v>37</v>
      </c>
      <c r="M2670" s="51" t="s">
        <v>2747</v>
      </c>
      <c r="N2670" s="50" t="s">
        <v>29</v>
      </c>
      <c r="O2670" s="50" t="s">
        <v>32</v>
      </c>
      <c r="P2670" s="50" t="s">
        <v>32</v>
      </c>
      <c r="Q2670" s="50" t="s">
        <v>4329</v>
      </c>
      <c r="R2670" s="50" t="s">
        <v>29</v>
      </c>
      <c r="S2670" s="50" t="s">
        <v>2770</v>
      </c>
      <c r="T2670" s="50" t="s">
        <v>2412</v>
      </c>
      <c r="U2670" s="50" t="s">
        <v>30</v>
      </c>
      <c r="V2670" s="50" t="str">
        <f>VLOOKUP(A2670,Register!$D$2:$N$1317,11,0)</f>
        <v>CWIP-MILK OF LIME</v>
      </c>
      <c r="W2670" s="50" t="s">
        <v>29</v>
      </c>
      <c r="X2670" s="50" t="s">
        <v>29</v>
      </c>
    </row>
    <row r="2671" spans="1:24" ht="14.1" customHeight="1" x14ac:dyDescent="0.25">
      <c r="A2671" s="50" t="str">
        <f t="shared" si="41"/>
        <v>9200000059-0</v>
      </c>
      <c r="B2671" s="57" t="s">
        <v>29</v>
      </c>
      <c r="C2671" s="50" t="s">
        <v>29</v>
      </c>
      <c r="D2671" s="50" t="s">
        <v>4595</v>
      </c>
      <c r="E2671" s="50" t="s">
        <v>2814</v>
      </c>
      <c r="F2671" s="50" t="s">
        <v>29</v>
      </c>
      <c r="G2671" s="50" t="s">
        <v>29</v>
      </c>
      <c r="H2671" s="50" t="s">
        <v>2904</v>
      </c>
      <c r="I2671" s="58">
        <v>45194</v>
      </c>
      <c r="J2671" s="50" t="s">
        <v>2816</v>
      </c>
      <c r="K2671" s="59">
        <v>2040.16</v>
      </c>
      <c r="L2671" s="50" t="s">
        <v>37</v>
      </c>
      <c r="M2671" s="51" t="s">
        <v>2747</v>
      </c>
      <c r="N2671" s="50" t="s">
        <v>29</v>
      </c>
      <c r="O2671" s="50" t="s">
        <v>32</v>
      </c>
      <c r="P2671" s="50" t="s">
        <v>32</v>
      </c>
      <c r="Q2671" s="50" t="s">
        <v>4347</v>
      </c>
      <c r="R2671" s="50" t="s">
        <v>29</v>
      </c>
      <c r="S2671" s="50" t="s">
        <v>2770</v>
      </c>
      <c r="T2671" s="50" t="s">
        <v>2415</v>
      </c>
      <c r="U2671" s="50" t="s">
        <v>30</v>
      </c>
      <c r="V2671" s="50" t="str">
        <f>VLOOKUP(A2671,Register!$D$2:$N$1317,11,0)</f>
        <v>CWIP:-VACUUM FILTER STATION</v>
      </c>
      <c r="W2671" s="50" t="s">
        <v>29</v>
      </c>
      <c r="X2671" s="50" t="s">
        <v>29</v>
      </c>
    </row>
    <row r="2672" spans="1:24" ht="14.1" customHeight="1" x14ac:dyDescent="0.25">
      <c r="A2672" s="50" t="str">
        <f t="shared" si="41"/>
        <v>9200000059-0</v>
      </c>
      <c r="B2672" s="57" t="s">
        <v>29</v>
      </c>
      <c r="C2672" s="50" t="s">
        <v>29</v>
      </c>
      <c r="D2672" s="50" t="s">
        <v>4595</v>
      </c>
      <c r="E2672" s="50" t="s">
        <v>2814</v>
      </c>
      <c r="F2672" s="50" t="s">
        <v>29</v>
      </c>
      <c r="G2672" s="50" t="s">
        <v>29</v>
      </c>
      <c r="H2672" s="50" t="s">
        <v>2904</v>
      </c>
      <c r="I2672" s="58">
        <v>45194</v>
      </c>
      <c r="J2672" s="50" t="s">
        <v>2816</v>
      </c>
      <c r="K2672" s="59">
        <v>3350</v>
      </c>
      <c r="L2672" s="50" t="s">
        <v>37</v>
      </c>
      <c r="M2672" s="51" t="s">
        <v>2747</v>
      </c>
      <c r="N2672" s="50" t="s">
        <v>29</v>
      </c>
      <c r="O2672" s="50" t="s">
        <v>32</v>
      </c>
      <c r="P2672" s="50" t="s">
        <v>32</v>
      </c>
      <c r="Q2672" s="50" t="s">
        <v>4347</v>
      </c>
      <c r="R2672" s="50" t="s">
        <v>29</v>
      </c>
      <c r="S2672" s="50" t="s">
        <v>2770</v>
      </c>
      <c r="T2672" s="50" t="s">
        <v>2415</v>
      </c>
      <c r="U2672" s="50" t="s">
        <v>30</v>
      </c>
      <c r="V2672" s="50" t="str">
        <f>VLOOKUP(A2672,Register!$D$2:$N$1317,11,0)</f>
        <v>CWIP:-VACUUM FILTER STATION</v>
      </c>
      <c r="W2672" s="50" t="s">
        <v>29</v>
      </c>
      <c r="X2672" s="50" t="s">
        <v>29</v>
      </c>
    </row>
    <row r="2673" spans="1:24" ht="14.1" customHeight="1" x14ac:dyDescent="0.25">
      <c r="A2673" s="50" t="str">
        <f t="shared" si="41"/>
        <v>9200000059-0</v>
      </c>
      <c r="B2673" s="57" t="s">
        <v>29</v>
      </c>
      <c r="C2673" s="50" t="s">
        <v>29</v>
      </c>
      <c r="D2673" s="50" t="s">
        <v>4595</v>
      </c>
      <c r="E2673" s="50" t="s">
        <v>2814</v>
      </c>
      <c r="F2673" s="50" t="s">
        <v>29</v>
      </c>
      <c r="G2673" s="50" t="s">
        <v>29</v>
      </c>
      <c r="H2673" s="50" t="s">
        <v>2904</v>
      </c>
      <c r="I2673" s="58">
        <v>45194</v>
      </c>
      <c r="J2673" s="50" t="s">
        <v>2816</v>
      </c>
      <c r="K2673" s="59">
        <v>5873.75</v>
      </c>
      <c r="L2673" s="50" t="s">
        <v>37</v>
      </c>
      <c r="M2673" s="51" t="s">
        <v>2747</v>
      </c>
      <c r="N2673" s="50" t="s">
        <v>29</v>
      </c>
      <c r="O2673" s="50" t="s">
        <v>32</v>
      </c>
      <c r="P2673" s="50" t="s">
        <v>32</v>
      </c>
      <c r="Q2673" s="50" t="s">
        <v>4347</v>
      </c>
      <c r="R2673" s="50" t="s">
        <v>29</v>
      </c>
      <c r="S2673" s="50" t="s">
        <v>2770</v>
      </c>
      <c r="T2673" s="50" t="s">
        <v>2415</v>
      </c>
      <c r="U2673" s="50" t="s">
        <v>30</v>
      </c>
      <c r="V2673" s="50" t="str">
        <f>VLOOKUP(A2673,Register!$D$2:$N$1317,11,0)</f>
        <v>CWIP:-VACUUM FILTER STATION</v>
      </c>
      <c r="W2673" s="50" t="s">
        <v>29</v>
      </c>
      <c r="X2673" s="50" t="s">
        <v>29</v>
      </c>
    </row>
    <row r="2674" spans="1:24" ht="14.1" customHeight="1" x14ac:dyDescent="0.25">
      <c r="A2674" s="50" t="str">
        <f t="shared" si="41"/>
        <v>9200000059-0</v>
      </c>
      <c r="B2674" s="57" t="s">
        <v>29</v>
      </c>
      <c r="C2674" s="50" t="s">
        <v>29</v>
      </c>
      <c r="D2674" s="50" t="s">
        <v>4595</v>
      </c>
      <c r="E2674" s="50" t="s">
        <v>2814</v>
      </c>
      <c r="F2674" s="50" t="s">
        <v>29</v>
      </c>
      <c r="G2674" s="50" t="s">
        <v>29</v>
      </c>
      <c r="H2674" s="50" t="s">
        <v>2904</v>
      </c>
      <c r="I2674" s="58">
        <v>45194</v>
      </c>
      <c r="J2674" s="50" t="s">
        <v>2816</v>
      </c>
      <c r="K2674" s="59">
        <v>933.3</v>
      </c>
      <c r="L2674" s="50" t="s">
        <v>37</v>
      </c>
      <c r="M2674" s="51" t="s">
        <v>2747</v>
      </c>
      <c r="N2674" s="50" t="s">
        <v>29</v>
      </c>
      <c r="O2674" s="50" t="s">
        <v>32</v>
      </c>
      <c r="P2674" s="50" t="s">
        <v>32</v>
      </c>
      <c r="Q2674" s="50" t="s">
        <v>4347</v>
      </c>
      <c r="R2674" s="50" t="s">
        <v>29</v>
      </c>
      <c r="S2674" s="50" t="s">
        <v>2770</v>
      </c>
      <c r="T2674" s="50" t="s">
        <v>2415</v>
      </c>
      <c r="U2674" s="50" t="s">
        <v>30</v>
      </c>
      <c r="V2674" s="50" t="str">
        <f>VLOOKUP(A2674,Register!$D$2:$N$1317,11,0)</f>
        <v>CWIP:-VACUUM FILTER STATION</v>
      </c>
      <c r="W2674" s="50" t="s">
        <v>29</v>
      </c>
      <c r="X2674" s="50" t="s">
        <v>29</v>
      </c>
    </row>
    <row r="2675" spans="1:24" ht="14.1" customHeight="1" x14ac:dyDescent="0.25">
      <c r="A2675" s="50" t="str">
        <f t="shared" si="41"/>
        <v>9200000059-0</v>
      </c>
      <c r="B2675" s="57" t="s">
        <v>29</v>
      </c>
      <c r="C2675" s="50" t="s">
        <v>29</v>
      </c>
      <c r="D2675" s="50" t="s">
        <v>4595</v>
      </c>
      <c r="E2675" s="50" t="s">
        <v>2814</v>
      </c>
      <c r="F2675" s="50" t="s">
        <v>29</v>
      </c>
      <c r="G2675" s="50" t="s">
        <v>29</v>
      </c>
      <c r="H2675" s="50" t="s">
        <v>2904</v>
      </c>
      <c r="I2675" s="58">
        <v>45194</v>
      </c>
      <c r="J2675" s="50" t="s">
        <v>2816</v>
      </c>
      <c r="K2675" s="59">
        <v>391.88</v>
      </c>
      <c r="L2675" s="50" t="s">
        <v>37</v>
      </c>
      <c r="M2675" s="51" t="s">
        <v>2747</v>
      </c>
      <c r="N2675" s="50" t="s">
        <v>29</v>
      </c>
      <c r="O2675" s="50" t="s">
        <v>32</v>
      </c>
      <c r="P2675" s="50" t="s">
        <v>32</v>
      </c>
      <c r="Q2675" s="50" t="s">
        <v>4347</v>
      </c>
      <c r="R2675" s="50" t="s">
        <v>29</v>
      </c>
      <c r="S2675" s="50" t="s">
        <v>2770</v>
      </c>
      <c r="T2675" s="50" t="s">
        <v>2415</v>
      </c>
      <c r="U2675" s="50" t="s">
        <v>30</v>
      </c>
      <c r="V2675" s="50" t="str">
        <f>VLOOKUP(A2675,Register!$D$2:$N$1317,11,0)</f>
        <v>CWIP:-VACUUM FILTER STATION</v>
      </c>
      <c r="W2675" s="50" t="s">
        <v>29</v>
      </c>
      <c r="X2675" s="50" t="s">
        <v>29</v>
      </c>
    </row>
    <row r="2676" spans="1:24" ht="14.1" customHeight="1" x14ac:dyDescent="0.25">
      <c r="A2676" s="50" t="str">
        <f t="shared" si="41"/>
        <v>9200000058-0</v>
      </c>
      <c r="B2676" s="57" t="s">
        <v>29</v>
      </c>
      <c r="C2676" s="50" t="s">
        <v>29</v>
      </c>
      <c r="D2676" s="50" t="s">
        <v>4596</v>
      </c>
      <c r="E2676" s="50" t="s">
        <v>2814</v>
      </c>
      <c r="F2676" s="50" t="s">
        <v>29</v>
      </c>
      <c r="G2676" s="50" t="s">
        <v>29</v>
      </c>
      <c r="H2676" s="50" t="s">
        <v>2904</v>
      </c>
      <c r="I2676" s="58">
        <v>45194</v>
      </c>
      <c r="J2676" s="50" t="s">
        <v>2816</v>
      </c>
      <c r="K2676" s="59">
        <v>63.16</v>
      </c>
      <c r="L2676" s="50" t="s">
        <v>37</v>
      </c>
      <c r="M2676" s="51" t="s">
        <v>2747</v>
      </c>
      <c r="N2676" s="50" t="s">
        <v>29</v>
      </c>
      <c r="O2676" s="50" t="s">
        <v>32</v>
      </c>
      <c r="P2676" s="50" t="s">
        <v>32</v>
      </c>
      <c r="Q2676" s="50" t="s">
        <v>4329</v>
      </c>
      <c r="R2676" s="50" t="s">
        <v>29</v>
      </c>
      <c r="S2676" s="50" t="s">
        <v>2770</v>
      </c>
      <c r="T2676" s="50" t="s">
        <v>2412</v>
      </c>
      <c r="U2676" s="50" t="s">
        <v>30</v>
      </c>
      <c r="V2676" s="50" t="str">
        <f>VLOOKUP(A2676,Register!$D$2:$N$1317,11,0)</f>
        <v>CWIP-MILK OF LIME</v>
      </c>
      <c r="W2676" s="50" t="s">
        <v>29</v>
      </c>
      <c r="X2676" s="50" t="s">
        <v>29</v>
      </c>
    </row>
    <row r="2677" spans="1:24" ht="14.1" customHeight="1" x14ac:dyDescent="0.25">
      <c r="A2677" s="50" t="str">
        <f t="shared" si="41"/>
        <v>9200000058-0</v>
      </c>
      <c r="B2677" s="57" t="s">
        <v>29</v>
      </c>
      <c r="C2677" s="50" t="s">
        <v>29</v>
      </c>
      <c r="D2677" s="50" t="s">
        <v>4596</v>
      </c>
      <c r="E2677" s="50" t="s">
        <v>2814</v>
      </c>
      <c r="F2677" s="50" t="s">
        <v>29</v>
      </c>
      <c r="G2677" s="50" t="s">
        <v>29</v>
      </c>
      <c r="H2677" s="50" t="s">
        <v>2904</v>
      </c>
      <c r="I2677" s="58">
        <v>45194</v>
      </c>
      <c r="J2677" s="50" t="s">
        <v>2816</v>
      </c>
      <c r="K2677" s="59">
        <v>26.42</v>
      </c>
      <c r="L2677" s="50" t="s">
        <v>37</v>
      </c>
      <c r="M2677" s="51" t="s">
        <v>2747</v>
      </c>
      <c r="N2677" s="50" t="s">
        <v>29</v>
      </c>
      <c r="O2677" s="50" t="s">
        <v>32</v>
      </c>
      <c r="P2677" s="50" t="s">
        <v>32</v>
      </c>
      <c r="Q2677" s="50" t="s">
        <v>4329</v>
      </c>
      <c r="R2677" s="50" t="s">
        <v>29</v>
      </c>
      <c r="S2677" s="50" t="s">
        <v>2770</v>
      </c>
      <c r="T2677" s="50" t="s">
        <v>2412</v>
      </c>
      <c r="U2677" s="50" t="s">
        <v>30</v>
      </c>
      <c r="V2677" s="50" t="str">
        <f>VLOOKUP(A2677,Register!$D$2:$N$1317,11,0)</f>
        <v>CWIP-MILK OF LIME</v>
      </c>
      <c r="W2677" s="50" t="s">
        <v>29</v>
      </c>
      <c r="X2677" s="50" t="s">
        <v>29</v>
      </c>
    </row>
    <row r="2678" spans="1:24" ht="14.1" customHeight="1" x14ac:dyDescent="0.25">
      <c r="A2678" s="50" t="str">
        <f t="shared" si="41"/>
        <v>9200000058-0</v>
      </c>
      <c r="B2678" s="57" t="s">
        <v>29</v>
      </c>
      <c r="C2678" s="50" t="s">
        <v>29</v>
      </c>
      <c r="D2678" s="50" t="s">
        <v>4596</v>
      </c>
      <c r="E2678" s="50" t="s">
        <v>2814</v>
      </c>
      <c r="F2678" s="50" t="s">
        <v>29</v>
      </c>
      <c r="G2678" s="50" t="s">
        <v>29</v>
      </c>
      <c r="H2678" s="50" t="s">
        <v>2904</v>
      </c>
      <c r="I2678" s="58">
        <v>45194</v>
      </c>
      <c r="J2678" s="50" t="s">
        <v>2816</v>
      </c>
      <c r="K2678" s="59">
        <v>13.48</v>
      </c>
      <c r="L2678" s="50" t="s">
        <v>37</v>
      </c>
      <c r="M2678" s="51" t="s">
        <v>2747</v>
      </c>
      <c r="N2678" s="50" t="s">
        <v>29</v>
      </c>
      <c r="O2678" s="50" t="s">
        <v>32</v>
      </c>
      <c r="P2678" s="50" t="s">
        <v>32</v>
      </c>
      <c r="Q2678" s="50" t="s">
        <v>4329</v>
      </c>
      <c r="R2678" s="50" t="s">
        <v>29</v>
      </c>
      <c r="S2678" s="50" t="s">
        <v>2770</v>
      </c>
      <c r="T2678" s="50" t="s">
        <v>2412</v>
      </c>
      <c r="U2678" s="50" t="s">
        <v>30</v>
      </c>
      <c r="V2678" s="50" t="str">
        <f>VLOOKUP(A2678,Register!$D$2:$N$1317,11,0)</f>
        <v>CWIP-MILK OF LIME</v>
      </c>
      <c r="W2678" s="50" t="s">
        <v>29</v>
      </c>
      <c r="X2678" s="50" t="s">
        <v>29</v>
      </c>
    </row>
    <row r="2679" spans="1:24" ht="14.1" customHeight="1" x14ac:dyDescent="0.25">
      <c r="A2679" s="50" t="str">
        <f t="shared" si="41"/>
        <v>9200000059-0</v>
      </c>
      <c r="B2679" s="57" t="s">
        <v>29</v>
      </c>
      <c r="C2679" s="50" t="s">
        <v>29</v>
      </c>
      <c r="D2679" s="50" t="s">
        <v>4597</v>
      </c>
      <c r="E2679" s="50" t="s">
        <v>2814</v>
      </c>
      <c r="F2679" s="50" t="s">
        <v>29</v>
      </c>
      <c r="G2679" s="50" t="s">
        <v>29</v>
      </c>
      <c r="H2679" s="50" t="s">
        <v>2904</v>
      </c>
      <c r="I2679" s="58">
        <v>45194</v>
      </c>
      <c r="J2679" s="50" t="s">
        <v>2816</v>
      </c>
      <c r="K2679" s="59">
        <v>3850</v>
      </c>
      <c r="L2679" s="50" t="s">
        <v>37</v>
      </c>
      <c r="M2679" s="51" t="s">
        <v>2747</v>
      </c>
      <c r="N2679" s="50" t="s">
        <v>29</v>
      </c>
      <c r="O2679" s="50" t="s">
        <v>32</v>
      </c>
      <c r="P2679" s="50" t="s">
        <v>32</v>
      </c>
      <c r="Q2679" s="50" t="s">
        <v>4562</v>
      </c>
      <c r="R2679" s="50" t="s">
        <v>29</v>
      </c>
      <c r="S2679" s="50" t="s">
        <v>2770</v>
      </c>
      <c r="T2679" s="50" t="s">
        <v>2415</v>
      </c>
      <c r="U2679" s="50" t="s">
        <v>30</v>
      </c>
      <c r="V2679" s="50" t="str">
        <f>VLOOKUP(A2679,Register!$D$2:$N$1317,11,0)</f>
        <v>CWIP:-VACUUM FILTER STATION</v>
      </c>
      <c r="W2679" s="50" t="s">
        <v>29</v>
      </c>
      <c r="X2679" s="50" t="s">
        <v>29</v>
      </c>
    </row>
    <row r="2680" spans="1:24" ht="14.1" customHeight="1" x14ac:dyDescent="0.25">
      <c r="A2680" s="50" t="str">
        <f t="shared" si="41"/>
        <v>9200000059-0</v>
      </c>
      <c r="B2680" s="57" t="s">
        <v>29</v>
      </c>
      <c r="C2680" s="50" t="s">
        <v>29</v>
      </c>
      <c r="D2680" s="50" t="s">
        <v>4597</v>
      </c>
      <c r="E2680" s="50" t="s">
        <v>2814</v>
      </c>
      <c r="F2680" s="50" t="s">
        <v>29</v>
      </c>
      <c r="G2680" s="50" t="s">
        <v>29</v>
      </c>
      <c r="H2680" s="50" t="s">
        <v>2904</v>
      </c>
      <c r="I2680" s="58">
        <v>45194</v>
      </c>
      <c r="J2680" s="50" t="s">
        <v>2816</v>
      </c>
      <c r="K2680" s="59">
        <v>456</v>
      </c>
      <c r="L2680" s="50" t="s">
        <v>37</v>
      </c>
      <c r="M2680" s="51" t="s">
        <v>2747</v>
      </c>
      <c r="N2680" s="50" t="s">
        <v>29</v>
      </c>
      <c r="O2680" s="50" t="s">
        <v>32</v>
      </c>
      <c r="P2680" s="50" t="s">
        <v>32</v>
      </c>
      <c r="Q2680" s="50" t="s">
        <v>4562</v>
      </c>
      <c r="R2680" s="50" t="s">
        <v>29</v>
      </c>
      <c r="S2680" s="50" t="s">
        <v>2770</v>
      </c>
      <c r="T2680" s="50" t="s">
        <v>2415</v>
      </c>
      <c r="U2680" s="50" t="s">
        <v>30</v>
      </c>
      <c r="V2680" s="50" t="str">
        <f>VLOOKUP(A2680,Register!$D$2:$N$1317,11,0)</f>
        <v>CWIP:-VACUUM FILTER STATION</v>
      </c>
      <c r="W2680" s="50" t="s">
        <v>29</v>
      </c>
      <c r="X2680" s="50" t="s">
        <v>29</v>
      </c>
    </row>
    <row r="2681" spans="1:24" ht="14.1" customHeight="1" x14ac:dyDescent="0.25">
      <c r="A2681" s="50" t="str">
        <f t="shared" si="41"/>
        <v>9200000059-0</v>
      </c>
      <c r="B2681" s="57" t="s">
        <v>29</v>
      </c>
      <c r="C2681" s="50" t="s">
        <v>29</v>
      </c>
      <c r="D2681" s="50" t="s">
        <v>4597</v>
      </c>
      <c r="E2681" s="50" t="s">
        <v>2814</v>
      </c>
      <c r="F2681" s="50" t="s">
        <v>29</v>
      </c>
      <c r="G2681" s="50" t="s">
        <v>29</v>
      </c>
      <c r="H2681" s="50" t="s">
        <v>2904</v>
      </c>
      <c r="I2681" s="58">
        <v>45194</v>
      </c>
      <c r="J2681" s="50" t="s">
        <v>2816</v>
      </c>
      <c r="K2681" s="59">
        <v>105.68</v>
      </c>
      <c r="L2681" s="50" t="s">
        <v>37</v>
      </c>
      <c r="M2681" s="51" t="s">
        <v>2747</v>
      </c>
      <c r="N2681" s="50" t="s">
        <v>29</v>
      </c>
      <c r="O2681" s="50" t="s">
        <v>32</v>
      </c>
      <c r="P2681" s="50" t="s">
        <v>32</v>
      </c>
      <c r="Q2681" s="50" t="s">
        <v>4562</v>
      </c>
      <c r="R2681" s="50" t="s">
        <v>29</v>
      </c>
      <c r="S2681" s="50" t="s">
        <v>2770</v>
      </c>
      <c r="T2681" s="50" t="s">
        <v>2415</v>
      </c>
      <c r="U2681" s="50" t="s">
        <v>30</v>
      </c>
      <c r="V2681" s="50" t="str">
        <f>VLOOKUP(A2681,Register!$D$2:$N$1317,11,0)</f>
        <v>CWIP:-VACUUM FILTER STATION</v>
      </c>
      <c r="W2681" s="50" t="s">
        <v>29</v>
      </c>
      <c r="X2681" s="50" t="s">
        <v>29</v>
      </c>
    </row>
    <row r="2682" spans="1:24" ht="14.1" customHeight="1" x14ac:dyDescent="0.25">
      <c r="A2682" s="50" t="str">
        <f t="shared" si="41"/>
        <v>9200000059-0</v>
      </c>
      <c r="B2682" s="57" t="s">
        <v>29</v>
      </c>
      <c r="C2682" s="50" t="s">
        <v>29</v>
      </c>
      <c r="D2682" s="50" t="s">
        <v>4598</v>
      </c>
      <c r="E2682" s="50" t="s">
        <v>2814</v>
      </c>
      <c r="F2682" s="50" t="s">
        <v>29</v>
      </c>
      <c r="G2682" s="50" t="s">
        <v>29</v>
      </c>
      <c r="H2682" s="50" t="s">
        <v>2904</v>
      </c>
      <c r="I2682" s="58">
        <v>45194</v>
      </c>
      <c r="J2682" s="50" t="s">
        <v>2816</v>
      </c>
      <c r="K2682" s="59">
        <v>1897.81</v>
      </c>
      <c r="L2682" s="50" t="s">
        <v>37</v>
      </c>
      <c r="M2682" s="51" t="s">
        <v>2747</v>
      </c>
      <c r="N2682" s="50" t="s">
        <v>29</v>
      </c>
      <c r="O2682" s="50" t="s">
        <v>32</v>
      </c>
      <c r="P2682" s="50" t="s">
        <v>32</v>
      </c>
      <c r="Q2682" s="50" t="s">
        <v>4562</v>
      </c>
      <c r="R2682" s="50" t="s">
        <v>29</v>
      </c>
      <c r="S2682" s="50" t="s">
        <v>2770</v>
      </c>
      <c r="T2682" s="50" t="s">
        <v>2415</v>
      </c>
      <c r="U2682" s="50" t="s">
        <v>30</v>
      </c>
      <c r="V2682" s="50" t="str">
        <f>VLOOKUP(A2682,Register!$D$2:$N$1317,11,0)</f>
        <v>CWIP:-VACUUM FILTER STATION</v>
      </c>
      <c r="W2682" s="50" t="s">
        <v>29</v>
      </c>
      <c r="X2682" s="50" t="s">
        <v>29</v>
      </c>
    </row>
    <row r="2683" spans="1:24" ht="14.1" customHeight="1" x14ac:dyDescent="0.25">
      <c r="A2683" s="50" t="str">
        <f t="shared" si="41"/>
        <v>9200000059-0</v>
      </c>
      <c r="B2683" s="57" t="s">
        <v>29</v>
      </c>
      <c r="C2683" s="50" t="s">
        <v>29</v>
      </c>
      <c r="D2683" s="50" t="s">
        <v>4598</v>
      </c>
      <c r="E2683" s="50" t="s">
        <v>2814</v>
      </c>
      <c r="F2683" s="50" t="s">
        <v>29</v>
      </c>
      <c r="G2683" s="50" t="s">
        <v>29</v>
      </c>
      <c r="H2683" s="50" t="s">
        <v>2904</v>
      </c>
      <c r="I2683" s="58">
        <v>45194</v>
      </c>
      <c r="J2683" s="50" t="s">
        <v>2816</v>
      </c>
      <c r="K2683" s="59">
        <v>587.38</v>
      </c>
      <c r="L2683" s="50" t="s">
        <v>37</v>
      </c>
      <c r="M2683" s="51" t="s">
        <v>2747</v>
      </c>
      <c r="N2683" s="50" t="s">
        <v>29</v>
      </c>
      <c r="O2683" s="50" t="s">
        <v>32</v>
      </c>
      <c r="P2683" s="50" t="s">
        <v>32</v>
      </c>
      <c r="Q2683" s="50" t="s">
        <v>4562</v>
      </c>
      <c r="R2683" s="50" t="s">
        <v>29</v>
      </c>
      <c r="S2683" s="50" t="s">
        <v>2770</v>
      </c>
      <c r="T2683" s="50" t="s">
        <v>2415</v>
      </c>
      <c r="U2683" s="50" t="s">
        <v>30</v>
      </c>
      <c r="V2683" s="50" t="str">
        <f>VLOOKUP(A2683,Register!$D$2:$N$1317,11,0)</f>
        <v>CWIP:-VACUUM FILTER STATION</v>
      </c>
      <c r="W2683" s="50" t="s">
        <v>29</v>
      </c>
      <c r="X2683" s="50" t="s">
        <v>29</v>
      </c>
    </row>
    <row r="2684" spans="1:24" ht="14.1" customHeight="1" x14ac:dyDescent="0.25">
      <c r="A2684" s="50" t="str">
        <f t="shared" si="41"/>
        <v>9200000059-0</v>
      </c>
      <c r="B2684" s="57" t="s">
        <v>29</v>
      </c>
      <c r="C2684" s="50" t="s">
        <v>29</v>
      </c>
      <c r="D2684" s="50" t="s">
        <v>4598</v>
      </c>
      <c r="E2684" s="50" t="s">
        <v>2814</v>
      </c>
      <c r="F2684" s="50" t="s">
        <v>29</v>
      </c>
      <c r="G2684" s="50" t="s">
        <v>29</v>
      </c>
      <c r="H2684" s="50" t="s">
        <v>2904</v>
      </c>
      <c r="I2684" s="58">
        <v>45194</v>
      </c>
      <c r="J2684" s="50" t="s">
        <v>2816</v>
      </c>
      <c r="K2684" s="59">
        <v>83.6</v>
      </c>
      <c r="L2684" s="50" t="s">
        <v>37</v>
      </c>
      <c r="M2684" s="51" t="s">
        <v>2747</v>
      </c>
      <c r="N2684" s="50" t="s">
        <v>29</v>
      </c>
      <c r="O2684" s="50" t="s">
        <v>32</v>
      </c>
      <c r="P2684" s="50" t="s">
        <v>32</v>
      </c>
      <c r="Q2684" s="50" t="s">
        <v>4562</v>
      </c>
      <c r="R2684" s="50" t="s">
        <v>29</v>
      </c>
      <c r="S2684" s="50" t="s">
        <v>2770</v>
      </c>
      <c r="T2684" s="50" t="s">
        <v>2415</v>
      </c>
      <c r="U2684" s="50" t="s">
        <v>30</v>
      </c>
      <c r="V2684" s="50" t="str">
        <f>VLOOKUP(A2684,Register!$D$2:$N$1317,11,0)</f>
        <v>CWIP:-VACUUM FILTER STATION</v>
      </c>
      <c r="W2684" s="50" t="s">
        <v>29</v>
      </c>
      <c r="X2684" s="50" t="s">
        <v>29</v>
      </c>
    </row>
    <row r="2685" spans="1:24" ht="14.1" customHeight="1" x14ac:dyDescent="0.25">
      <c r="A2685" s="50" t="str">
        <f t="shared" si="41"/>
        <v>9200000059-0</v>
      </c>
      <c r="B2685" s="57" t="s">
        <v>29</v>
      </c>
      <c r="C2685" s="50" t="s">
        <v>29</v>
      </c>
      <c r="D2685" s="50" t="s">
        <v>4598</v>
      </c>
      <c r="E2685" s="50" t="s">
        <v>2814</v>
      </c>
      <c r="F2685" s="50" t="s">
        <v>29</v>
      </c>
      <c r="G2685" s="50" t="s">
        <v>29</v>
      </c>
      <c r="H2685" s="50" t="s">
        <v>2904</v>
      </c>
      <c r="I2685" s="58">
        <v>45194</v>
      </c>
      <c r="J2685" s="50" t="s">
        <v>2816</v>
      </c>
      <c r="K2685" s="59">
        <v>24.49</v>
      </c>
      <c r="L2685" s="50" t="s">
        <v>37</v>
      </c>
      <c r="M2685" s="51" t="s">
        <v>2747</v>
      </c>
      <c r="N2685" s="50" t="s">
        <v>29</v>
      </c>
      <c r="O2685" s="50" t="s">
        <v>32</v>
      </c>
      <c r="P2685" s="50" t="s">
        <v>32</v>
      </c>
      <c r="Q2685" s="50" t="s">
        <v>4562</v>
      </c>
      <c r="R2685" s="50" t="s">
        <v>29</v>
      </c>
      <c r="S2685" s="50" t="s">
        <v>2770</v>
      </c>
      <c r="T2685" s="50" t="s">
        <v>2415</v>
      </c>
      <c r="U2685" s="50" t="s">
        <v>30</v>
      </c>
      <c r="V2685" s="50" t="str">
        <f>VLOOKUP(A2685,Register!$D$2:$N$1317,11,0)</f>
        <v>CWIP:-VACUUM FILTER STATION</v>
      </c>
      <c r="W2685" s="50" t="s">
        <v>29</v>
      </c>
      <c r="X2685" s="50" t="s">
        <v>29</v>
      </c>
    </row>
    <row r="2686" spans="1:24" ht="14.1" customHeight="1" x14ac:dyDescent="0.25">
      <c r="A2686" s="50" t="str">
        <f t="shared" si="41"/>
        <v>9200000059-0</v>
      </c>
      <c r="B2686" s="57" t="s">
        <v>29</v>
      </c>
      <c r="C2686" s="50" t="s">
        <v>29</v>
      </c>
      <c r="D2686" s="50" t="s">
        <v>4599</v>
      </c>
      <c r="E2686" s="50" t="s">
        <v>2814</v>
      </c>
      <c r="F2686" s="50" t="s">
        <v>29</v>
      </c>
      <c r="G2686" s="50" t="s">
        <v>29</v>
      </c>
      <c r="H2686" s="50" t="s">
        <v>2904</v>
      </c>
      <c r="I2686" s="58">
        <v>45194</v>
      </c>
      <c r="J2686" s="50" t="s">
        <v>2816</v>
      </c>
      <c r="K2686" s="59">
        <v>24186.53</v>
      </c>
      <c r="L2686" s="50" t="s">
        <v>37</v>
      </c>
      <c r="M2686" s="51" t="s">
        <v>2747</v>
      </c>
      <c r="N2686" s="50" t="s">
        <v>29</v>
      </c>
      <c r="O2686" s="50" t="s">
        <v>32</v>
      </c>
      <c r="P2686" s="50" t="s">
        <v>32</v>
      </c>
      <c r="Q2686" s="50" t="s">
        <v>4347</v>
      </c>
      <c r="R2686" s="50" t="s">
        <v>29</v>
      </c>
      <c r="S2686" s="50" t="s">
        <v>2770</v>
      </c>
      <c r="T2686" s="50" t="s">
        <v>2415</v>
      </c>
      <c r="U2686" s="50" t="s">
        <v>30</v>
      </c>
      <c r="V2686" s="50" t="str">
        <f>VLOOKUP(A2686,Register!$D$2:$N$1317,11,0)</f>
        <v>CWIP:-VACUUM FILTER STATION</v>
      </c>
      <c r="W2686" s="50" t="s">
        <v>29</v>
      </c>
      <c r="X2686" s="50" t="s">
        <v>29</v>
      </c>
    </row>
    <row r="2687" spans="1:24" ht="14.1" customHeight="1" x14ac:dyDescent="0.25">
      <c r="A2687" s="50" t="str">
        <f t="shared" si="41"/>
        <v>9200000058-0</v>
      </c>
      <c r="B2687" s="57" t="s">
        <v>29</v>
      </c>
      <c r="C2687" s="50" t="s">
        <v>29</v>
      </c>
      <c r="D2687" s="50" t="s">
        <v>4600</v>
      </c>
      <c r="E2687" s="50" t="s">
        <v>2814</v>
      </c>
      <c r="F2687" s="50" t="s">
        <v>29</v>
      </c>
      <c r="G2687" s="50" t="s">
        <v>29</v>
      </c>
      <c r="H2687" s="50" t="s">
        <v>2904</v>
      </c>
      <c r="I2687" s="58">
        <v>45194</v>
      </c>
      <c r="J2687" s="50" t="s">
        <v>2816</v>
      </c>
      <c r="K2687" s="59">
        <v>117</v>
      </c>
      <c r="L2687" s="50" t="s">
        <v>37</v>
      </c>
      <c r="M2687" s="51" t="s">
        <v>2747</v>
      </c>
      <c r="N2687" s="50" t="s">
        <v>29</v>
      </c>
      <c r="O2687" s="50" t="s">
        <v>32</v>
      </c>
      <c r="P2687" s="50" t="s">
        <v>32</v>
      </c>
      <c r="Q2687" s="50" t="s">
        <v>4329</v>
      </c>
      <c r="R2687" s="50" t="s">
        <v>29</v>
      </c>
      <c r="S2687" s="50" t="s">
        <v>2770</v>
      </c>
      <c r="T2687" s="50" t="s">
        <v>2412</v>
      </c>
      <c r="U2687" s="50" t="s">
        <v>30</v>
      </c>
      <c r="V2687" s="50" t="str">
        <f>VLOOKUP(A2687,Register!$D$2:$N$1317,11,0)</f>
        <v>CWIP-MILK OF LIME</v>
      </c>
      <c r="W2687" s="50" t="s">
        <v>29</v>
      </c>
      <c r="X2687" s="50" t="s">
        <v>29</v>
      </c>
    </row>
    <row r="2688" spans="1:24" ht="14.1" customHeight="1" x14ac:dyDescent="0.25">
      <c r="A2688" s="50" t="str">
        <f t="shared" si="41"/>
        <v>9200000058-0</v>
      </c>
      <c r="B2688" s="57" t="s">
        <v>29</v>
      </c>
      <c r="C2688" s="50" t="s">
        <v>29</v>
      </c>
      <c r="D2688" s="50" t="s">
        <v>4600</v>
      </c>
      <c r="E2688" s="50" t="s">
        <v>2814</v>
      </c>
      <c r="F2688" s="50" t="s">
        <v>29</v>
      </c>
      <c r="G2688" s="50" t="s">
        <v>29</v>
      </c>
      <c r="H2688" s="50" t="s">
        <v>2904</v>
      </c>
      <c r="I2688" s="58">
        <v>45194</v>
      </c>
      <c r="J2688" s="50" t="s">
        <v>2816</v>
      </c>
      <c r="K2688" s="59">
        <v>36.22</v>
      </c>
      <c r="L2688" s="50" t="s">
        <v>37</v>
      </c>
      <c r="M2688" s="51" t="s">
        <v>2747</v>
      </c>
      <c r="N2688" s="50" t="s">
        <v>29</v>
      </c>
      <c r="O2688" s="50" t="s">
        <v>32</v>
      </c>
      <c r="P2688" s="50" t="s">
        <v>32</v>
      </c>
      <c r="Q2688" s="50" t="s">
        <v>4329</v>
      </c>
      <c r="R2688" s="50" t="s">
        <v>29</v>
      </c>
      <c r="S2688" s="50" t="s">
        <v>2770</v>
      </c>
      <c r="T2688" s="50" t="s">
        <v>2412</v>
      </c>
      <c r="U2688" s="50" t="s">
        <v>30</v>
      </c>
      <c r="V2688" s="50" t="str">
        <f>VLOOKUP(A2688,Register!$D$2:$N$1317,11,0)</f>
        <v>CWIP-MILK OF LIME</v>
      </c>
      <c r="W2688" s="50" t="s">
        <v>29</v>
      </c>
      <c r="X2688" s="50" t="s">
        <v>29</v>
      </c>
    </row>
    <row r="2689" spans="1:24" ht="14.1" customHeight="1" x14ac:dyDescent="0.25">
      <c r="A2689" s="50" t="str">
        <f t="shared" si="41"/>
        <v>9200000035-0</v>
      </c>
      <c r="B2689" s="57" t="s">
        <v>29</v>
      </c>
      <c r="C2689" s="50" t="s">
        <v>29</v>
      </c>
      <c r="D2689" s="50" t="s">
        <v>4601</v>
      </c>
      <c r="E2689" s="50" t="s">
        <v>2814</v>
      </c>
      <c r="F2689" s="50" t="s">
        <v>29</v>
      </c>
      <c r="G2689" s="50" t="s">
        <v>29</v>
      </c>
      <c r="H2689" s="50" t="s">
        <v>2904</v>
      </c>
      <c r="I2689" s="58">
        <v>45195</v>
      </c>
      <c r="J2689" s="50" t="s">
        <v>2816</v>
      </c>
      <c r="K2689" s="59">
        <v>7910.28</v>
      </c>
      <c r="L2689" s="50" t="s">
        <v>37</v>
      </c>
      <c r="M2689" s="51" t="s">
        <v>2747</v>
      </c>
      <c r="N2689" s="50" t="s">
        <v>29</v>
      </c>
      <c r="O2689" s="50" t="s">
        <v>32</v>
      </c>
      <c r="P2689" s="50" t="s">
        <v>32</v>
      </c>
      <c r="Q2689" s="50" t="s">
        <v>3163</v>
      </c>
      <c r="R2689" s="50" t="s">
        <v>29</v>
      </c>
      <c r="S2689" s="50" t="s">
        <v>2770</v>
      </c>
      <c r="T2689" s="50" t="s">
        <v>2371</v>
      </c>
      <c r="U2689" s="50" t="s">
        <v>30</v>
      </c>
      <c r="V2689" s="50" t="str">
        <f>VLOOKUP(A2689,Register!$D$2:$N$1317,11,0)</f>
        <v>Weighbridge Cap. 100 Ton</v>
      </c>
      <c r="W2689" s="50" t="s">
        <v>29</v>
      </c>
      <c r="X2689" s="50" t="s">
        <v>29</v>
      </c>
    </row>
    <row r="2690" spans="1:24" ht="14.1" customHeight="1" x14ac:dyDescent="0.25">
      <c r="A2690" s="50" t="str">
        <f t="shared" si="41"/>
        <v>9200000041-0</v>
      </c>
      <c r="B2690" s="57" t="s">
        <v>29</v>
      </c>
      <c r="C2690" s="50" t="s">
        <v>29</v>
      </c>
      <c r="D2690" s="50" t="s">
        <v>4602</v>
      </c>
      <c r="E2690" s="50" t="s">
        <v>2814</v>
      </c>
      <c r="F2690" s="50" t="s">
        <v>29</v>
      </c>
      <c r="G2690" s="50" t="s">
        <v>29</v>
      </c>
      <c r="H2690" s="50" t="s">
        <v>2904</v>
      </c>
      <c r="I2690" s="58">
        <v>45195</v>
      </c>
      <c r="J2690" s="50" t="s">
        <v>2816</v>
      </c>
      <c r="K2690" s="59">
        <v>250</v>
      </c>
      <c r="L2690" s="50" t="s">
        <v>37</v>
      </c>
      <c r="M2690" s="51" t="s">
        <v>2747</v>
      </c>
      <c r="N2690" s="50" t="s">
        <v>29</v>
      </c>
      <c r="O2690" s="50" t="s">
        <v>32</v>
      </c>
      <c r="P2690" s="50" t="s">
        <v>32</v>
      </c>
      <c r="Q2690" s="50" t="s">
        <v>4603</v>
      </c>
      <c r="R2690" s="50" t="s">
        <v>29</v>
      </c>
      <c r="S2690" s="50" t="s">
        <v>2770</v>
      </c>
      <c r="T2690" s="50" t="s">
        <v>2383</v>
      </c>
      <c r="U2690" s="50" t="s">
        <v>30</v>
      </c>
      <c r="V2690" s="50" t="str">
        <f>VLOOKUP(A2690,Register!$D$2:$N$1317,11,0)</f>
        <v>CWIP - CURTAIN CONDENSER &amp; AIR EJECTOR</v>
      </c>
      <c r="W2690" s="50" t="s">
        <v>29</v>
      </c>
      <c r="X2690" s="50" t="s">
        <v>29</v>
      </c>
    </row>
    <row r="2691" spans="1:24" ht="14.1" customHeight="1" x14ac:dyDescent="0.25">
      <c r="A2691" s="50" t="str">
        <f t="shared" ref="A2691:A2754" si="42">CONCATENATE(T2691,"-",U2691)</f>
        <v>9200000041-0</v>
      </c>
      <c r="B2691" s="57" t="s">
        <v>29</v>
      </c>
      <c r="C2691" s="50" t="s">
        <v>29</v>
      </c>
      <c r="D2691" s="50" t="s">
        <v>4602</v>
      </c>
      <c r="E2691" s="50" t="s">
        <v>2814</v>
      </c>
      <c r="F2691" s="50" t="s">
        <v>29</v>
      </c>
      <c r="G2691" s="50" t="s">
        <v>29</v>
      </c>
      <c r="H2691" s="50" t="s">
        <v>2904</v>
      </c>
      <c r="I2691" s="58">
        <v>45195</v>
      </c>
      <c r="J2691" s="50" t="s">
        <v>2816</v>
      </c>
      <c r="K2691" s="59">
        <v>164.7</v>
      </c>
      <c r="L2691" s="50" t="s">
        <v>37</v>
      </c>
      <c r="M2691" s="51" t="s">
        <v>2747</v>
      </c>
      <c r="N2691" s="50" t="s">
        <v>29</v>
      </c>
      <c r="O2691" s="50" t="s">
        <v>32</v>
      </c>
      <c r="P2691" s="50" t="s">
        <v>32</v>
      </c>
      <c r="Q2691" s="50" t="s">
        <v>4603</v>
      </c>
      <c r="R2691" s="50" t="s">
        <v>29</v>
      </c>
      <c r="S2691" s="50" t="s">
        <v>2770</v>
      </c>
      <c r="T2691" s="50" t="s">
        <v>2383</v>
      </c>
      <c r="U2691" s="50" t="s">
        <v>30</v>
      </c>
      <c r="V2691" s="50" t="str">
        <f>VLOOKUP(A2691,Register!$D$2:$N$1317,11,0)</f>
        <v>CWIP - CURTAIN CONDENSER &amp; AIR EJECTOR</v>
      </c>
      <c r="W2691" s="50" t="s">
        <v>29</v>
      </c>
      <c r="X2691" s="50" t="s">
        <v>29</v>
      </c>
    </row>
    <row r="2692" spans="1:24" ht="14.1" customHeight="1" x14ac:dyDescent="0.25">
      <c r="A2692" s="50" t="str">
        <f t="shared" si="42"/>
        <v>9200000041-0</v>
      </c>
      <c r="B2692" s="57" t="s">
        <v>29</v>
      </c>
      <c r="C2692" s="50" t="s">
        <v>29</v>
      </c>
      <c r="D2692" s="50" t="s">
        <v>4602</v>
      </c>
      <c r="E2692" s="50" t="s">
        <v>2814</v>
      </c>
      <c r="F2692" s="50" t="s">
        <v>29</v>
      </c>
      <c r="G2692" s="50" t="s">
        <v>29</v>
      </c>
      <c r="H2692" s="50" t="s">
        <v>2904</v>
      </c>
      <c r="I2692" s="58">
        <v>45195</v>
      </c>
      <c r="J2692" s="50" t="s">
        <v>2816</v>
      </c>
      <c r="K2692" s="59">
        <v>5104.4799999999996</v>
      </c>
      <c r="L2692" s="50" t="s">
        <v>37</v>
      </c>
      <c r="M2692" s="51" t="s">
        <v>2747</v>
      </c>
      <c r="N2692" s="50" t="s">
        <v>29</v>
      </c>
      <c r="O2692" s="50" t="s">
        <v>32</v>
      </c>
      <c r="P2692" s="50" t="s">
        <v>32</v>
      </c>
      <c r="Q2692" s="50" t="s">
        <v>4603</v>
      </c>
      <c r="R2692" s="50" t="s">
        <v>29</v>
      </c>
      <c r="S2692" s="50" t="s">
        <v>2770</v>
      </c>
      <c r="T2692" s="50" t="s">
        <v>2383</v>
      </c>
      <c r="U2692" s="50" t="s">
        <v>30</v>
      </c>
      <c r="V2692" s="50" t="str">
        <f>VLOOKUP(A2692,Register!$D$2:$N$1317,11,0)</f>
        <v>CWIP - CURTAIN CONDENSER &amp; AIR EJECTOR</v>
      </c>
      <c r="W2692" s="50" t="s">
        <v>29</v>
      </c>
      <c r="X2692" s="50" t="s">
        <v>29</v>
      </c>
    </row>
    <row r="2693" spans="1:24" ht="14.1" customHeight="1" x14ac:dyDescent="0.25">
      <c r="A2693" s="50" t="str">
        <f t="shared" si="42"/>
        <v>9200000041-0</v>
      </c>
      <c r="B2693" s="57" t="s">
        <v>29</v>
      </c>
      <c r="C2693" s="50" t="s">
        <v>29</v>
      </c>
      <c r="D2693" s="50" t="s">
        <v>4602</v>
      </c>
      <c r="E2693" s="50" t="s">
        <v>2814</v>
      </c>
      <c r="F2693" s="50" t="s">
        <v>29</v>
      </c>
      <c r="G2693" s="50" t="s">
        <v>29</v>
      </c>
      <c r="H2693" s="50" t="s">
        <v>2904</v>
      </c>
      <c r="I2693" s="58">
        <v>45195</v>
      </c>
      <c r="J2693" s="50" t="s">
        <v>2816</v>
      </c>
      <c r="K2693" s="59">
        <v>600.08000000000004</v>
      </c>
      <c r="L2693" s="50" t="s">
        <v>37</v>
      </c>
      <c r="M2693" s="51" t="s">
        <v>2747</v>
      </c>
      <c r="N2693" s="50" t="s">
        <v>29</v>
      </c>
      <c r="O2693" s="50" t="s">
        <v>32</v>
      </c>
      <c r="P2693" s="50" t="s">
        <v>32</v>
      </c>
      <c r="Q2693" s="50" t="s">
        <v>4603</v>
      </c>
      <c r="R2693" s="50" t="s">
        <v>29</v>
      </c>
      <c r="S2693" s="50" t="s">
        <v>2770</v>
      </c>
      <c r="T2693" s="50" t="s">
        <v>2383</v>
      </c>
      <c r="U2693" s="50" t="s">
        <v>30</v>
      </c>
      <c r="V2693" s="50" t="str">
        <f>VLOOKUP(A2693,Register!$D$2:$N$1317,11,0)</f>
        <v>CWIP - CURTAIN CONDENSER &amp; AIR EJECTOR</v>
      </c>
      <c r="W2693" s="50" t="s">
        <v>29</v>
      </c>
      <c r="X2693" s="50" t="s">
        <v>29</v>
      </c>
    </row>
    <row r="2694" spans="1:24" ht="14.1" customHeight="1" x14ac:dyDescent="0.25">
      <c r="A2694" s="50" t="str">
        <f t="shared" si="42"/>
        <v>9200000041-0</v>
      </c>
      <c r="B2694" s="57" t="s">
        <v>29</v>
      </c>
      <c r="C2694" s="50" t="s">
        <v>29</v>
      </c>
      <c r="D2694" s="50" t="s">
        <v>4602</v>
      </c>
      <c r="E2694" s="50" t="s">
        <v>2814</v>
      </c>
      <c r="F2694" s="50" t="s">
        <v>29</v>
      </c>
      <c r="G2694" s="50" t="s">
        <v>29</v>
      </c>
      <c r="H2694" s="50" t="s">
        <v>2904</v>
      </c>
      <c r="I2694" s="58">
        <v>45195</v>
      </c>
      <c r="J2694" s="50" t="s">
        <v>2816</v>
      </c>
      <c r="K2694" s="59">
        <v>29.63</v>
      </c>
      <c r="L2694" s="50" t="s">
        <v>37</v>
      </c>
      <c r="M2694" s="51" t="s">
        <v>2747</v>
      </c>
      <c r="N2694" s="50" t="s">
        <v>29</v>
      </c>
      <c r="O2694" s="50" t="s">
        <v>32</v>
      </c>
      <c r="P2694" s="50" t="s">
        <v>32</v>
      </c>
      <c r="Q2694" s="50" t="s">
        <v>4603</v>
      </c>
      <c r="R2694" s="50" t="s">
        <v>29</v>
      </c>
      <c r="S2694" s="50" t="s">
        <v>2770</v>
      </c>
      <c r="T2694" s="50" t="s">
        <v>2383</v>
      </c>
      <c r="U2694" s="50" t="s">
        <v>30</v>
      </c>
      <c r="V2694" s="50" t="str">
        <f>VLOOKUP(A2694,Register!$D$2:$N$1317,11,0)</f>
        <v>CWIP - CURTAIN CONDENSER &amp; AIR EJECTOR</v>
      </c>
      <c r="W2694" s="50" t="s">
        <v>29</v>
      </c>
      <c r="X2694" s="50" t="s">
        <v>29</v>
      </c>
    </row>
    <row r="2695" spans="1:24" ht="14.1" customHeight="1" x14ac:dyDescent="0.25">
      <c r="A2695" s="50" t="str">
        <f t="shared" si="42"/>
        <v>9200000041-0</v>
      </c>
      <c r="B2695" s="57" t="s">
        <v>29</v>
      </c>
      <c r="C2695" s="50" t="s">
        <v>29</v>
      </c>
      <c r="D2695" s="50" t="s">
        <v>4602</v>
      </c>
      <c r="E2695" s="50" t="s">
        <v>2814</v>
      </c>
      <c r="F2695" s="50" t="s">
        <v>29</v>
      </c>
      <c r="G2695" s="50" t="s">
        <v>29</v>
      </c>
      <c r="H2695" s="50" t="s">
        <v>2904</v>
      </c>
      <c r="I2695" s="58">
        <v>45195</v>
      </c>
      <c r="J2695" s="50" t="s">
        <v>2816</v>
      </c>
      <c r="K2695" s="59">
        <v>303.73</v>
      </c>
      <c r="L2695" s="50" t="s">
        <v>37</v>
      </c>
      <c r="M2695" s="51" t="s">
        <v>2747</v>
      </c>
      <c r="N2695" s="50" t="s">
        <v>29</v>
      </c>
      <c r="O2695" s="50" t="s">
        <v>32</v>
      </c>
      <c r="P2695" s="50" t="s">
        <v>32</v>
      </c>
      <c r="Q2695" s="50" t="s">
        <v>4603</v>
      </c>
      <c r="R2695" s="50" t="s">
        <v>29</v>
      </c>
      <c r="S2695" s="50" t="s">
        <v>2770</v>
      </c>
      <c r="T2695" s="50" t="s">
        <v>2383</v>
      </c>
      <c r="U2695" s="50" t="s">
        <v>30</v>
      </c>
      <c r="V2695" s="50" t="str">
        <f>VLOOKUP(A2695,Register!$D$2:$N$1317,11,0)</f>
        <v>CWIP - CURTAIN CONDENSER &amp; AIR EJECTOR</v>
      </c>
      <c r="W2695" s="50" t="s">
        <v>29</v>
      </c>
      <c r="X2695" s="50" t="s">
        <v>29</v>
      </c>
    </row>
    <row r="2696" spans="1:24" ht="14.1" customHeight="1" x14ac:dyDescent="0.25">
      <c r="A2696" s="50" t="str">
        <f t="shared" si="42"/>
        <v>9200000041-0</v>
      </c>
      <c r="B2696" s="57" t="s">
        <v>29</v>
      </c>
      <c r="C2696" s="50" t="s">
        <v>29</v>
      </c>
      <c r="D2696" s="50" t="s">
        <v>4602</v>
      </c>
      <c r="E2696" s="50" t="s">
        <v>2814</v>
      </c>
      <c r="F2696" s="50" t="s">
        <v>29</v>
      </c>
      <c r="G2696" s="50" t="s">
        <v>29</v>
      </c>
      <c r="H2696" s="50" t="s">
        <v>2904</v>
      </c>
      <c r="I2696" s="58">
        <v>45195</v>
      </c>
      <c r="J2696" s="50" t="s">
        <v>2816</v>
      </c>
      <c r="K2696" s="59">
        <v>464.07</v>
      </c>
      <c r="L2696" s="50" t="s">
        <v>37</v>
      </c>
      <c r="M2696" s="51" t="s">
        <v>2747</v>
      </c>
      <c r="N2696" s="50" t="s">
        <v>29</v>
      </c>
      <c r="O2696" s="50" t="s">
        <v>32</v>
      </c>
      <c r="P2696" s="50" t="s">
        <v>32</v>
      </c>
      <c r="Q2696" s="50" t="s">
        <v>4603</v>
      </c>
      <c r="R2696" s="50" t="s">
        <v>29</v>
      </c>
      <c r="S2696" s="50" t="s">
        <v>2770</v>
      </c>
      <c r="T2696" s="50" t="s">
        <v>2383</v>
      </c>
      <c r="U2696" s="50" t="s">
        <v>30</v>
      </c>
      <c r="V2696" s="50" t="str">
        <f>VLOOKUP(A2696,Register!$D$2:$N$1317,11,0)</f>
        <v>CWIP - CURTAIN CONDENSER &amp; AIR EJECTOR</v>
      </c>
      <c r="W2696" s="50" t="s">
        <v>29</v>
      </c>
      <c r="X2696" s="50" t="s">
        <v>29</v>
      </c>
    </row>
    <row r="2697" spans="1:24" ht="14.1" customHeight="1" x14ac:dyDescent="0.25">
      <c r="A2697" s="50" t="str">
        <f t="shared" si="42"/>
        <v>9200000059-0</v>
      </c>
      <c r="B2697" s="57" t="s">
        <v>29</v>
      </c>
      <c r="C2697" s="50" t="s">
        <v>29</v>
      </c>
      <c r="D2697" s="50" t="s">
        <v>4604</v>
      </c>
      <c r="E2697" s="50" t="s">
        <v>2814</v>
      </c>
      <c r="F2697" s="50" t="s">
        <v>29</v>
      </c>
      <c r="G2697" s="50" t="s">
        <v>29</v>
      </c>
      <c r="H2697" s="50" t="s">
        <v>2904</v>
      </c>
      <c r="I2697" s="58">
        <v>45195</v>
      </c>
      <c r="J2697" s="50" t="s">
        <v>2816</v>
      </c>
      <c r="K2697" s="59">
        <v>1959.56</v>
      </c>
      <c r="L2697" s="50" t="s">
        <v>37</v>
      </c>
      <c r="M2697" s="51" t="s">
        <v>2747</v>
      </c>
      <c r="N2697" s="50" t="s">
        <v>29</v>
      </c>
      <c r="O2697" s="50" t="s">
        <v>32</v>
      </c>
      <c r="P2697" s="50" t="s">
        <v>32</v>
      </c>
      <c r="Q2697" s="50" t="s">
        <v>3163</v>
      </c>
      <c r="R2697" s="50" t="s">
        <v>29</v>
      </c>
      <c r="S2697" s="50" t="s">
        <v>2770</v>
      </c>
      <c r="T2697" s="50" t="s">
        <v>2415</v>
      </c>
      <c r="U2697" s="50" t="s">
        <v>30</v>
      </c>
      <c r="V2697" s="50" t="str">
        <f>VLOOKUP(A2697,Register!$D$2:$N$1317,11,0)</f>
        <v>CWIP:-VACUUM FILTER STATION</v>
      </c>
      <c r="W2697" s="50" t="s">
        <v>29</v>
      </c>
      <c r="X2697" s="50" t="s">
        <v>29</v>
      </c>
    </row>
    <row r="2698" spans="1:24" ht="14.1" customHeight="1" x14ac:dyDescent="0.25">
      <c r="A2698" s="50" t="str">
        <f t="shared" si="42"/>
        <v>9200000058-0</v>
      </c>
      <c r="B2698" s="57" t="s">
        <v>29</v>
      </c>
      <c r="C2698" s="50" t="s">
        <v>29</v>
      </c>
      <c r="D2698" s="50" t="s">
        <v>4605</v>
      </c>
      <c r="E2698" s="50" t="s">
        <v>2814</v>
      </c>
      <c r="F2698" s="50" t="s">
        <v>29</v>
      </c>
      <c r="G2698" s="50" t="s">
        <v>29</v>
      </c>
      <c r="H2698" s="50" t="s">
        <v>2904</v>
      </c>
      <c r="I2698" s="58">
        <v>45195</v>
      </c>
      <c r="J2698" s="50" t="s">
        <v>2816</v>
      </c>
      <c r="K2698" s="59">
        <v>26367.59</v>
      </c>
      <c r="L2698" s="50" t="s">
        <v>37</v>
      </c>
      <c r="M2698" s="51" t="s">
        <v>2747</v>
      </c>
      <c r="N2698" s="50" t="s">
        <v>29</v>
      </c>
      <c r="O2698" s="50" t="s">
        <v>32</v>
      </c>
      <c r="P2698" s="50" t="s">
        <v>32</v>
      </c>
      <c r="Q2698" s="50" t="s">
        <v>3524</v>
      </c>
      <c r="R2698" s="50" t="s">
        <v>29</v>
      </c>
      <c r="S2698" s="50" t="s">
        <v>2770</v>
      </c>
      <c r="T2698" s="50" t="s">
        <v>2412</v>
      </c>
      <c r="U2698" s="50" t="s">
        <v>30</v>
      </c>
      <c r="V2698" s="50" t="str">
        <f>VLOOKUP(A2698,Register!$D$2:$N$1317,11,0)</f>
        <v>CWIP-MILK OF LIME</v>
      </c>
      <c r="W2698" s="50" t="s">
        <v>29</v>
      </c>
      <c r="X2698" s="50" t="s">
        <v>29</v>
      </c>
    </row>
    <row r="2699" spans="1:24" ht="14.1" customHeight="1" x14ac:dyDescent="0.25">
      <c r="A2699" s="50" t="str">
        <f t="shared" si="42"/>
        <v>9200000059-0</v>
      </c>
      <c r="B2699" s="57" t="s">
        <v>29</v>
      </c>
      <c r="C2699" s="50" t="s">
        <v>29</v>
      </c>
      <c r="D2699" s="50" t="s">
        <v>4606</v>
      </c>
      <c r="E2699" s="50" t="s">
        <v>2814</v>
      </c>
      <c r="F2699" s="50" t="s">
        <v>29</v>
      </c>
      <c r="G2699" s="50" t="s">
        <v>29</v>
      </c>
      <c r="H2699" s="50" t="s">
        <v>2904</v>
      </c>
      <c r="I2699" s="58">
        <v>45195</v>
      </c>
      <c r="J2699" s="50" t="s">
        <v>2816</v>
      </c>
      <c r="K2699" s="59">
        <v>12862.85</v>
      </c>
      <c r="L2699" s="50" t="s">
        <v>37</v>
      </c>
      <c r="M2699" s="51" t="s">
        <v>2747</v>
      </c>
      <c r="N2699" s="50" t="s">
        <v>29</v>
      </c>
      <c r="O2699" s="50" t="s">
        <v>32</v>
      </c>
      <c r="P2699" s="50" t="s">
        <v>32</v>
      </c>
      <c r="Q2699" s="50" t="s">
        <v>4577</v>
      </c>
      <c r="R2699" s="50" t="s">
        <v>29</v>
      </c>
      <c r="S2699" s="50" t="s">
        <v>2770</v>
      </c>
      <c r="T2699" s="50" t="s">
        <v>2415</v>
      </c>
      <c r="U2699" s="50" t="s">
        <v>30</v>
      </c>
      <c r="V2699" s="50" t="str">
        <f>VLOOKUP(A2699,Register!$D$2:$N$1317,11,0)</f>
        <v>CWIP:-VACUUM FILTER STATION</v>
      </c>
      <c r="W2699" s="50" t="s">
        <v>29</v>
      </c>
      <c r="X2699" s="50" t="s">
        <v>29</v>
      </c>
    </row>
    <row r="2700" spans="1:24" ht="14.1" customHeight="1" x14ac:dyDescent="0.25">
      <c r="A2700" s="50" t="str">
        <f t="shared" si="42"/>
        <v>9200000059-0</v>
      </c>
      <c r="B2700" s="57" t="s">
        <v>29</v>
      </c>
      <c r="C2700" s="50" t="s">
        <v>29</v>
      </c>
      <c r="D2700" s="50" t="s">
        <v>4606</v>
      </c>
      <c r="E2700" s="50" t="s">
        <v>2814</v>
      </c>
      <c r="F2700" s="50" t="s">
        <v>29</v>
      </c>
      <c r="G2700" s="50" t="s">
        <v>29</v>
      </c>
      <c r="H2700" s="50" t="s">
        <v>2904</v>
      </c>
      <c r="I2700" s="58">
        <v>45195</v>
      </c>
      <c r="J2700" s="50" t="s">
        <v>2816</v>
      </c>
      <c r="K2700" s="59">
        <v>12093.26</v>
      </c>
      <c r="L2700" s="50" t="s">
        <v>37</v>
      </c>
      <c r="M2700" s="51" t="s">
        <v>2747</v>
      </c>
      <c r="N2700" s="50" t="s">
        <v>29</v>
      </c>
      <c r="O2700" s="50" t="s">
        <v>32</v>
      </c>
      <c r="P2700" s="50" t="s">
        <v>32</v>
      </c>
      <c r="Q2700" s="50" t="s">
        <v>4577</v>
      </c>
      <c r="R2700" s="50" t="s">
        <v>29</v>
      </c>
      <c r="S2700" s="50" t="s">
        <v>2770</v>
      </c>
      <c r="T2700" s="50" t="s">
        <v>2415</v>
      </c>
      <c r="U2700" s="50" t="s">
        <v>30</v>
      </c>
      <c r="V2700" s="50" t="str">
        <f>VLOOKUP(A2700,Register!$D$2:$N$1317,11,0)</f>
        <v>CWIP:-VACUUM FILTER STATION</v>
      </c>
      <c r="W2700" s="50" t="s">
        <v>29</v>
      </c>
      <c r="X2700" s="50" t="s">
        <v>29</v>
      </c>
    </row>
    <row r="2701" spans="1:24" ht="14.1" customHeight="1" x14ac:dyDescent="0.25">
      <c r="A2701" s="50" t="str">
        <f t="shared" si="42"/>
        <v>9200000041-0</v>
      </c>
      <c r="B2701" s="57" t="s">
        <v>29</v>
      </c>
      <c r="C2701" s="50" t="s">
        <v>29</v>
      </c>
      <c r="D2701" s="50" t="s">
        <v>4607</v>
      </c>
      <c r="E2701" s="50" t="s">
        <v>2814</v>
      </c>
      <c r="F2701" s="50" t="s">
        <v>29</v>
      </c>
      <c r="G2701" s="50" t="s">
        <v>29</v>
      </c>
      <c r="H2701" s="50" t="s">
        <v>2904</v>
      </c>
      <c r="I2701" s="58">
        <v>45195</v>
      </c>
      <c r="J2701" s="50" t="s">
        <v>2816</v>
      </c>
      <c r="K2701" s="59">
        <v>60</v>
      </c>
      <c r="L2701" s="50" t="s">
        <v>37</v>
      </c>
      <c r="M2701" s="51" t="s">
        <v>2747</v>
      </c>
      <c r="N2701" s="50" t="s">
        <v>29</v>
      </c>
      <c r="O2701" s="50" t="s">
        <v>32</v>
      </c>
      <c r="P2701" s="50" t="s">
        <v>32</v>
      </c>
      <c r="Q2701" s="50" t="s">
        <v>4528</v>
      </c>
      <c r="R2701" s="50" t="s">
        <v>29</v>
      </c>
      <c r="S2701" s="50" t="s">
        <v>2770</v>
      </c>
      <c r="T2701" s="50" t="s">
        <v>2383</v>
      </c>
      <c r="U2701" s="50" t="s">
        <v>30</v>
      </c>
      <c r="V2701" s="50" t="str">
        <f>VLOOKUP(A2701,Register!$D$2:$N$1317,11,0)</f>
        <v>CWIP - CURTAIN CONDENSER &amp; AIR EJECTOR</v>
      </c>
      <c r="W2701" s="50" t="s">
        <v>29</v>
      </c>
      <c r="X2701" s="50" t="s">
        <v>29</v>
      </c>
    </row>
    <row r="2702" spans="1:24" ht="14.1" customHeight="1" x14ac:dyDescent="0.25">
      <c r="A2702" s="50" t="str">
        <f t="shared" si="42"/>
        <v>9200000041-0</v>
      </c>
      <c r="B2702" s="57" t="s">
        <v>29</v>
      </c>
      <c r="C2702" s="50" t="s">
        <v>29</v>
      </c>
      <c r="D2702" s="50" t="s">
        <v>4607</v>
      </c>
      <c r="E2702" s="50" t="s">
        <v>2814</v>
      </c>
      <c r="F2702" s="50" t="s">
        <v>29</v>
      </c>
      <c r="G2702" s="50" t="s">
        <v>29</v>
      </c>
      <c r="H2702" s="50" t="s">
        <v>2904</v>
      </c>
      <c r="I2702" s="58">
        <v>45195</v>
      </c>
      <c r="J2702" s="50" t="s">
        <v>2816</v>
      </c>
      <c r="K2702" s="59">
        <v>34</v>
      </c>
      <c r="L2702" s="50" t="s">
        <v>37</v>
      </c>
      <c r="M2702" s="51" t="s">
        <v>2747</v>
      </c>
      <c r="N2702" s="50" t="s">
        <v>29</v>
      </c>
      <c r="O2702" s="50" t="s">
        <v>32</v>
      </c>
      <c r="P2702" s="50" t="s">
        <v>32</v>
      </c>
      <c r="Q2702" s="50" t="s">
        <v>4528</v>
      </c>
      <c r="R2702" s="50" t="s">
        <v>29</v>
      </c>
      <c r="S2702" s="50" t="s">
        <v>2770</v>
      </c>
      <c r="T2702" s="50" t="s">
        <v>2383</v>
      </c>
      <c r="U2702" s="50" t="s">
        <v>30</v>
      </c>
      <c r="V2702" s="50" t="str">
        <f>VLOOKUP(A2702,Register!$D$2:$N$1317,11,0)</f>
        <v>CWIP - CURTAIN CONDENSER &amp; AIR EJECTOR</v>
      </c>
      <c r="W2702" s="50" t="s">
        <v>29</v>
      </c>
      <c r="X2702" s="50" t="s">
        <v>29</v>
      </c>
    </row>
    <row r="2703" spans="1:24" ht="14.1" customHeight="1" x14ac:dyDescent="0.25">
      <c r="A2703" s="50" t="str">
        <f t="shared" si="42"/>
        <v>9200000041-0</v>
      </c>
      <c r="B2703" s="57" t="s">
        <v>29</v>
      </c>
      <c r="C2703" s="50" t="s">
        <v>29</v>
      </c>
      <c r="D2703" s="50" t="s">
        <v>4607</v>
      </c>
      <c r="E2703" s="50" t="s">
        <v>2814</v>
      </c>
      <c r="F2703" s="50" t="s">
        <v>29</v>
      </c>
      <c r="G2703" s="50" t="s">
        <v>29</v>
      </c>
      <c r="H2703" s="50" t="s">
        <v>2904</v>
      </c>
      <c r="I2703" s="58">
        <v>45195</v>
      </c>
      <c r="J2703" s="50" t="s">
        <v>2816</v>
      </c>
      <c r="K2703" s="59">
        <v>34.76</v>
      </c>
      <c r="L2703" s="50" t="s">
        <v>37</v>
      </c>
      <c r="M2703" s="51" t="s">
        <v>2747</v>
      </c>
      <c r="N2703" s="50" t="s">
        <v>29</v>
      </c>
      <c r="O2703" s="50" t="s">
        <v>32</v>
      </c>
      <c r="P2703" s="50" t="s">
        <v>32</v>
      </c>
      <c r="Q2703" s="50" t="s">
        <v>4528</v>
      </c>
      <c r="R2703" s="50" t="s">
        <v>29</v>
      </c>
      <c r="S2703" s="50" t="s">
        <v>2770</v>
      </c>
      <c r="T2703" s="50" t="s">
        <v>2383</v>
      </c>
      <c r="U2703" s="50" t="s">
        <v>30</v>
      </c>
      <c r="V2703" s="50" t="str">
        <f>VLOOKUP(A2703,Register!$D$2:$N$1317,11,0)</f>
        <v>CWIP - CURTAIN CONDENSER &amp; AIR EJECTOR</v>
      </c>
      <c r="W2703" s="50" t="s">
        <v>29</v>
      </c>
      <c r="X2703" s="50" t="s">
        <v>29</v>
      </c>
    </row>
    <row r="2704" spans="1:24" ht="14.1" customHeight="1" x14ac:dyDescent="0.25">
      <c r="A2704" s="50" t="str">
        <f t="shared" si="42"/>
        <v>9200000058-0</v>
      </c>
      <c r="B2704" s="57" t="s">
        <v>29</v>
      </c>
      <c r="C2704" s="50" t="s">
        <v>29</v>
      </c>
      <c r="D2704" s="50" t="s">
        <v>4608</v>
      </c>
      <c r="E2704" s="50" t="s">
        <v>2814</v>
      </c>
      <c r="F2704" s="50" t="s">
        <v>29</v>
      </c>
      <c r="G2704" s="50" t="s">
        <v>29</v>
      </c>
      <c r="H2704" s="50" t="s">
        <v>2904</v>
      </c>
      <c r="I2704" s="58">
        <v>45195</v>
      </c>
      <c r="J2704" s="50" t="s">
        <v>2816</v>
      </c>
      <c r="K2704" s="59">
        <v>2400</v>
      </c>
      <c r="L2704" s="50" t="s">
        <v>37</v>
      </c>
      <c r="M2704" s="51" t="s">
        <v>2747</v>
      </c>
      <c r="N2704" s="50" t="s">
        <v>29</v>
      </c>
      <c r="O2704" s="50" t="s">
        <v>32</v>
      </c>
      <c r="P2704" s="50" t="s">
        <v>32</v>
      </c>
      <c r="Q2704" s="50" t="s">
        <v>4574</v>
      </c>
      <c r="R2704" s="50" t="s">
        <v>29</v>
      </c>
      <c r="S2704" s="50" t="s">
        <v>2770</v>
      </c>
      <c r="T2704" s="50" t="s">
        <v>2412</v>
      </c>
      <c r="U2704" s="50" t="s">
        <v>30</v>
      </c>
      <c r="V2704" s="50" t="str">
        <f>VLOOKUP(A2704,Register!$D$2:$N$1317,11,0)</f>
        <v>CWIP-MILK OF LIME</v>
      </c>
      <c r="W2704" s="50" t="s">
        <v>29</v>
      </c>
      <c r="X2704" s="50" t="s">
        <v>29</v>
      </c>
    </row>
    <row r="2705" spans="1:24" ht="14.1" customHeight="1" x14ac:dyDescent="0.25">
      <c r="A2705" s="50" t="str">
        <f t="shared" si="42"/>
        <v>9200000058-0</v>
      </c>
      <c r="B2705" s="57" t="s">
        <v>29</v>
      </c>
      <c r="C2705" s="50" t="s">
        <v>29</v>
      </c>
      <c r="D2705" s="50" t="s">
        <v>4608</v>
      </c>
      <c r="E2705" s="50" t="s">
        <v>2814</v>
      </c>
      <c r="F2705" s="50" t="s">
        <v>29</v>
      </c>
      <c r="G2705" s="50" t="s">
        <v>29</v>
      </c>
      <c r="H2705" s="50" t="s">
        <v>2904</v>
      </c>
      <c r="I2705" s="58">
        <v>45195</v>
      </c>
      <c r="J2705" s="50" t="s">
        <v>2816</v>
      </c>
      <c r="K2705" s="59">
        <v>332</v>
      </c>
      <c r="L2705" s="50" t="s">
        <v>37</v>
      </c>
      <c r="M2705" s="51" t="s">
        <v>2747</v>
      </c>
      <c r="N2705" s="50" t="s">
        <v>29</v>
      </c>
      <c r="O2705" s="50" t="s">
        <v>32</v>
      </c>
      <c r="P2705" s="50" t="s">
        <v>32</v>
      </c>
      <c r="Q2705" s="50" t="s">
        <v>4574</v>
      </c>
      <c r="R2705" s="50" t="s">
        <v>29</v>
      </c>
      <c r="S2705" s="50" t="s">
        <v>2770</v>
      </c>
      <c r="T2705" s="50" t="s">
        <v>2412</v>
      </c>
      <c r="U2705" s="50" t="s">
        <v>30</v>
      </c>
      <c r="V2705" s="50" t="str">
        <f>VLOOKUP(A2705,Register!$D$2:$N$1317,11,0)</f>
        <v>CWIP-MILK OF LIME</v>
      </c>
      <c r="W2705" s="50" t="s">
        <v>29</v>
      </c>
      <c r="X2705" s="50" t="s">
        <v>29</v>
      </c>
    </row>
    <row r="2706" spans="1:24" ht="14.1" customHeight="1" x14ac:dyDescent="0.25">
      <c r="A2706" s="50" t="str">
        <f t="shared" si="42"/>
        <v>9200000058-0</v>
      </c>
      <c r="B2706" s="57" t="s">
        <v>29</v>
      </c>
      <c r="C2706" s="50" t="s">
        <v>29</v>
      </c>
      <c r="D2706" s="50" t="s">
        <v>4608</v>
      </c>
      <c r="E2706" s="50" t="s">
        <v>2814</v>
      </c>
      <c r="F2706" s="50" t="s">
        <v>29</v>
      </c>
      <c r="G2706" s="50" t="s">
        <v>29</v>
      </c>
      <c r="H2706" s="50" t="s">
        <v>2904</v>
      </c>
      <c r="I2706" s="58">
        <v>45195</v>
      </c>
      <c r="J2706" s="50" t="s">
        <v>2816</v>
      </c>
      <c r="K2706" s="59">
        <v>133.13999999999999</v>
      </c>
      <c r="L2706" s="50" t="s">
        <v>37</v>
      </c>
      <c r="M2706" s="51" t="s">
        <v>2747</v>
      </c>
      <c r="N2706" s="50" t="s">
        <v>29</v>
      </c>
      <c r="O2706" s="50" t="s">
        <v>32</v>
      </c>
      <c r="P2706" s="50" t="s">
        <v>32</v>
      </c>
      <c r="Q2706" s="50" t="s">
        <v>4574</v>
      </c>
      <c r="R2706" s="50" t="s">
        <v>29</v>
      </c>
      <c r="S2706" s="50" t="s">
        <v>2770</v>
      </c>
      <c r="T2706" s="50" t="s">
        <v>2412</v>
      </c>
      <c r="U2706" s="50" t="s">
        <v>30</v>
      </c>
      <c r="V2706" s="50" t="str">
        <f>VLOOKUP(A2706,Register!$D$2:$N$1317,11,0)</f>
        <v>CWIP-MILK OF LIME</v>
      </c>
      <c r="W2706" s="50" t="s">
        <v>29</v>
      </c>
      <c r="X2706" s="50" t="s">
        <v>29</v>
      </c>
    </row>
    <row r="2707" spans="1:24" ht="14.1" customHeight="1" x14ac:dyDescent="0.25">
      <c r="A2707" s="50" t="str">
        <f t="shared" si="42"/>
        <v>9200000058-0</v>
      </c>
      <c r="B2707" s="57" t="s">
        <v>29</v>
      </c>
      <c r="C2707" s="50" t="s">
        <v>29</v>
      </c>
      <c r="D2707" s="50" t="s">
        <v>4608</v>
      </c>
      <c r="E2707" s="50" t="s">
        <v>2814</v>
      </c>
      <c r="F2707" s="50" t="s">
        <v>29</v>
      </c>
      <c r="G2707" s="50" t="s">
        <v>29</v>
      </c>
      <c r="H2707" s="50" t="s">
        <v>2904</v>
      </c>
      <c r="I2707" s="58">
        <v>45195</v>
      </c>
      <c r="J2707" s="50" t="s">
        <v>2816</v>
      </c>
      <c r="K2707" s="59">
        <v>1711.28</v>
      </c>
      <c r="L2707" s="50" t="s">
        <v>37</v>
      </c>
      <c r="M2707" s="51" t="s">
        <v>2747</v>
      </c>
      <c r="N2707" s="50" t="s">
        <v>29</v>
      </c>
      <c r="O2707" s="50" t="s">
        <v>32</v>
      </c>
      <c r="P2707" s="50" t="s">
        <v>32</v>
      </c>
      <c r="Q2707" s="50" t="s">
        <v>4574</v>
      </c>
      <c r="R2707" s="50" t="s">
        <v>29</v>
      </c>
      <c r="S2707" s="50" t="s">
        <v>2770</v>
      </c>
      <c r="T2707" s="50" t="s">
        <v>2412</v>
      </c>
      <c r="U2707" s="50" t="s">
        <v>30</v>
      </c>
      <c r="V2707" s="50" t="str">
        <f>VLOOKUP(A2707,Register!$D$2:$N$1317,11,0)</f>
        <v>CWIP-MILK OF LIME</v>
      </c>
      <c r="W2707" s="50" t="s">
        <v>29</v>
      </c>
      <c r="X2707" s="50" t="s">
        <v>29</v>
      </c>
    </row>
    <row r="2708" spans="1:24" ht="14.1" customHeight="1" x14ac:dyDescent="0.25">
      <c r="A2708" s="50" t="str">
        <f t="shared" si="42"/>
        <v>9200000058-0</v>
      </c>
      <c r="B2708" s="57" t="s">
        <v>29</v>
      </c>
      <c r="C2708" s="50" t="s">
        <v>29</v>
      </c>
      <c r="D2708" s="50" t="s">
        <v>4608</v>
      </c>
      <c r="E2708" s="50" t="s">
        <v>2814</v>
      </c>
      <c r="F2708" s="50" t="s">
        <v>29</v>
      </c>
      <c r="G2708" s="50" t="s">
        <v>29</v>
      </c>
      <c r="H2708" s="50" t="s">
        <v>2904</v>
      </c>
      <c r="I2708" s="58">
        <v>45195</v>
      </c>
      <c r="J2708" s="50" t="s">
        <v>2816</v>
      </c>
      <c r="K2708" s="59">
        <v>14342</v>
      </c>
      <c r="L2708" s="50" t="s">
        <v>37</v>
      </c>
      <c r="M2708" s="51" t="s">
        <v>2747</v>
      </c>
      <c r="N2708" s="50" t="s">
        <v>29</v>
      </c>
      <c r="O2708" s="50" t="s">
        <v>32</v>
      </c>
      <c r="P2708" s="50" t="s">
        <v>32</v>
      </c>
      <c r="Q2708" s="50" t="s">
        <v>4574</v>
      </c>
      <c r="R2708" s="50" t="s">
        <v>29</v>
      </c>
      <c r="S2708" s="50" t="s">
        <v>2770</v>
      </c>
      <c r="T2708" s="50" t="s">
        <v>2412</v>
      </c>
      <c r="U2708" s="50" t="s">
        <v>30</v>
      </c>
      <c r="V2708" s="50" t="str">
        <f>VLOOKUP(A2708,Register!$D$2:$N$1317,11,0)</f>
        <v>CWIP-MILK OF LIME</v>
      </c>
      <c r="W2708" s="50" t="s">
        <v>29</v>
      </c>
      <c r="X2708" s="50" t="s">
        <v>29</v>
      </c>
    </row>
    <row r="2709" spans="1:24" ht="14.1" customHeight="1" x14ac:dyDescent="0.25">
      <c r="A2709" s="50" t="str">
        <f t="shared" si="42"/>
        <v>9200000058-0</v>
      </c>
      <c r="B2709" s="57" t="s">
        <v>29</v>
      </c>
      <c r="C2709" s="50" t="s">
        <v>29</v>
      </c>
      <c r="D2709" s="50" t="s">
        <v>4608</v>
      </c>
      <c r="E2709" s="50" t="s">
        <v>2814</v>
      </c>
      <c r="F2709" s="50" t="s">
        <v>29</v>
      </c>
      <c r="G2709" s="50" t="s">
        <v>29</v>
      </c>
      <c r="H2709" s="50" t="s">
        <v>2904</v>
      </c>
      <c r="I2709" s="58">
        <v>45195</v>
      </c>
      <c r="J2709" s="50" t="s">
        <v>2816</v>
      </c>
      <c r="K2709" s="59">
        <v>254.54</v>
      </c>
      <c r="L2709" s="50" t="s">
        <v>37</v>
      </c>
      <c r="M2709" s="51" t="s">
        <v>2747</v>
      </c>
      <c r="N2709" s="50" t="s">
        <v>29</v>
      </c>
      <c r="O2709" s="50" t="s">
        <v>32</v>
      </c>
      <c r="P2709" s="50" t="s">
        <v>32</v>
      </c>
      <c r="Q2709" s="50" t="s">
        <v>4574</v>
      </c>
      <c r="R2709" s="50" t="s">
        <v>29</v>
      </c>
      <c r="S2709" s="50" t="s">
        <v>2770</v>
      </c>
      <c r="T2709" s="50" t="s">
        <v>2412</v>
      </c>
      <c r="U2709" s="50" t="s">
        <v>30</v>
      </c>
      <c r="V2709" s="50" t="str">
        <f>VLOOKUP(A2709,Register!$D$2:$N$1317,11,0)</f>
        <v>CWIP-MILK OF LIME</v>
      </c>
      <c r="W2709" s="50" t="s">
        <v>29</v>
      </c>
      <c r="X2709" s="50" t="s">
        <v>29</v>
      </c>
    </row>
    <row r="2710" spans="1:24" ht="14.1" customHeight="1" x14ac:dyDescent="0.25">
      <c r="A2710" s="50" t="str">
        <f t="shared" si="42"/>
        <v>9200000058-0</v>
      </c>
      <c r="B2710" s="57" t="s">
        <v>29</v>
      </c>
      <c r="C2710" s="50" t="s">
        <v>29</v>
      </c>
      <c r="D2710" s="50" t="s">
        <v>4608</v>
      </c>
      <c r="E2710" s="50" t="s">
        <v>2814</v>
      </c>
      <c r="F2710" s="50" t="s">
        <v>29</v>
      </c>
      <c r="G2710" s="50" t="s">
        <v>29</v>
      </c>
      <c r="H2710" s="50" t="s">
        <v>2904</v>
      </c>
      <c r="I2710" s="58">
        <v>45195</v>
      </c>
      <c r="J2710" s="50" t="s">
        <v>2816</v>
      </c>
      <c r="K2710" s="59">
        <v>228</v>
      </c>
      <c r="L2710" s="50" t="s">
        <v>37</v>
      </c>
      <c r="M2710" s="51" t="s">
        <v>2747</v>
      </c>
      <c r="N2710" s="50" t="s">
        <v>29</v>
      </c>
      <c r="O2710" s="50" t="s">
        <v>32</v>
      </c>
      <c r="P2710" s="50" t="s">
        <v>32</v>
      </c>
      <c r="Q2710" s="50" t="s">
        <v>4574</v>
      </c>
      <c r="R2710" s="50" t="s">
        <v>29</v>
      </c>
      <c r="S2710" s="50" t="s">
        <v>2770</v>
      </c>
      <c r="T2710" s="50" t="s">
        <v>2412</v>
      </c>
      <c r="U2710" s="50" t="s">
        <v>30</v>
      </c>
      <c r="V2710" s="50" t="str">
        <f>VLOOKUP(A2710,Register!$D$2:$N$1317,11,0)</f>
        <v>CWIP-MILK OF LIME</v>
      </c>
      <c r="W2710" s="50" t="s">
        <v>29</v>
      </c>
      <c r="X2710" s="50" t="s">
        <v>29</v>
      </c>
    </row>
    <row r="2711" spans="1:24" ht="14.1" customHeight="1" x14ac:dyDescent="0.25">
      <c r="A2711" s="50" t="str">
        <f t="shared" si="42"/>
        <v>9200000058-0</v>
      </c>
      <c r="B2711" s="57" t="s">
        <v>29</v>
      </c>
      <c r="C2711" s="50" t="s">
        <v>29</v>
      </c>
      <c r="D2711" s="50" t="s">
        <v>4608</v>
      </c>
      <c r="E2711" s="50" t="s">
        <v>2814</v>
      </c>
      <c r="F2711" s="50" t="s">
        <v>29</v>
      </c>
      <c r="G2711" s="50" t="s">
        <v>29</v>
      </c>
      <c r="H2711" s="50" t="s">
        <v>2904</v>
      </c>
      <c r="I2711" s="58">
        <v>45195</v>
      </c>
      <c r="J2711" s="50" t="s">
        <v>2816</v>
      </c>
      <c r="K2711" s="59">
        <v>195.94</v>
      </c>
      <c r="L2711" s="50" t="s">
        <v>37</v>
      </c>
      <c r="M2711" s="51" t="s">
        <v>2747</v>
      </c>
      <c r="N2711" s="50" t="s">
        <v>29</v>
      </c>
      <c r="O2711" s="50" t="s">
        <v>32</v>
      </c>
      <c r="P2711" s="50" t="s">
        <v>32</v>
      </c>
      <c r="Q2711" s="50" t="s">
        <v>4574</v>
      </c>
      <c r="R2711" s="50" t="s">
        <v>29</v>
      </c>
      <c r="S2711" s="50" t="s">
        <v>2770</v>
      </c>
      <c r="T2711" s="50" t="s">
        <v>2412</v>
      </c>
      <c r="U2711" s="50" t="s">
        <v>30</v>
      </c>
      <c r="V2711" s="50" t="str">
        <f>VLOOKUP(A2711,Register!$D$2:$N$1317,11,0)</f>
        <v>CWIP-MILK OF LIME</v>
      </c>
      <c r="W2711" s="50" t="s">
        <v>29</v>
      </c>
      <c r="X2711" s="50" t="s">
        <v>29</v>
      </c>
    </row>
    <row r="2712" spans="1:24" ht="14.1" customHeight="1" x14ac:dyDescent="0.25">
      <c r="A2712" s="50" t="str">
        <f t="shared" si="42"/>
        <v>9200000059-0</v>
      </c>
      <c r="B2712" s="57" t="s">
        <v>29</v>
      </c>
      <c r="C2712" s="50" t="s">
        <v>29</v>
      </c>
      <c r="D2712" s="50" t="s">
        <v>4609</v>
      </c>
      <c r="E2712" s="50" t="s">
        <v>2814</v>
      </c>
      <c r="F2712" s="50" t="s">
        <v>29</v>
      </c>
      <c r="G2712" s="50" t="s">
        <v>29</v>
      </c>
      <c r="H2712" s="50" t="s">
        <v>2904</v>
      </c>
      <c r="I2712" s="58">
        <v>45195</v>
      </c>
      <c r="J2712" s="50" t="s">
        <v>2816</v>
      </c>
      <c r="K2712" s="59">
        <v>223.55</v>
      </c>
      <c r="L2712" s="50" t="s">
        <v>37</v>
      </c>
      <c r="M2712" s="51" t="s">
        <v>2747</v>
      </c>
      <c r="N2712" s="50" t="s">
        <v>29</v>
      </c>
      <c r="O2712" s="50" t="s">
        <v>32</v>
      </c>
      <c r="P2712" s="50" t="s">
        <v>32</v>
      </c>
      <c r="Q2712" s="50" t="s">
        <v>4577</v>
      </c>
      <c r="R2712" s="50" t="s">
        <v>29</v>
      </c>
      <c r="S2712" s="50" t="s">
        <v>2770</v>
      </c>
      <c r="T2712" s="50" t="s">
        <v>2415</v>
      </c>
      <c r="U2712" s="50" t="s">
        <v>30</v>
      </c>
      <c r="V2712" s="50" t="str">
        <f>VLOOKUP(A2712,Register!$D$2:$N$1317,11,0)</f>
        <v>CWIP:-VACUUM FILTER STATION</v>
      </c>
      <c r="W2712" s="50" t="s">
        <v>29</v>
      </c>
      <c r="X2712" s="50" t="s">
        <v>29</v>
      </c>
    </row>
    <row r="2713" spans="1:24" ht="14.1" customHeight="1" x14ac:dyDescent="0.25">
      <c r="A2713" s="50" t="str">
        <f t="shared" si="42"/>
        <v>9200000059-0</v>
      </c>
      <c r="B2713" s="57" t="s">
        <v>29</v>
      </c>
      <c r="C2713" s="50" t="s">
        <v>29</v>
      </c>
      <c r="D2713" s="50" t="s">
        <v>4609</v>
      </c>
      <c r="E2713" s="50" t="s">
        <v>2814</v>
      </c>
      <c r="F2713" s="50" t="s">
        <v>29</v>
      </c>
      <c r="G2713" s="50" t="s">
        <v>29</v>
      </c>
      <c r="H2713" s="50" t="s">
        <v>2904</v>
      </c>
      <c r="I2713" s="58">
        <v>45195</v>
      </c>
      <c r="J2713" s="50" t="s">
        <v>2816</v>
      </c>
      <c r="K2713" s="59">
        <v>195.94</v>
      </c>
      <c r="L2713" s="50" t="s">
        <v>37</v>
      </c>
      <c r="M2713" s="51" t="s">
        <v>2747</v>
      </c>
      <c r="N2713" s="50" t="s">
        <v>29</v>
      </c>
      <c r="O2713" s="50" t="s">
        <v>32</v>
      </c>
      <c r="P2713" s="50" t="s">
        <v>32</v>
      </c>
      <c r="Q2713" s="50" t="s">
        <v>4577</v>
      </c>
      <c r="R2713" s="50" t="s">
        <v>29</v>
      </c>
      <c r="S2713" s="50" t="s">
        <v>2770</v>
      </c>
      <c r="T2713" s="50" t="s">
        <v>2415</v>
      </c>
      <c r="U2713" s="50" t="s">
        <v>30</v>
      </c>
      <c r="V2713" s="50" t="str">
        <f>VLOOKUP(A2713,Register!$D$2:$N$1317,11,0)</f>
        <v>CWIP:-VACUUM FILTER STATION</v>
      </c>
      <c r="W2713" s="50" t="s">
        <v>29</v>
      </c>
      <c r="X2713" s="50" t="s">
        <v>29</v>
      </c>
    </row>
    <row r="2714" spans="1:24" ht="14.1" customHeight="1" x14ac:dyDescent="0.25">
      <c r="A2714" s="50" t="str">
        <f t="shared" si="42"/>
        <v>9200000059-0</v>
      </c>
      <c r="B2714" s="57" t="s">
        <v>29</v>
      </c>
      <c r="C2714" s="50" t="s">
        <v>29</v>
      </c>
      <c r="D2714" s="50" t="s">
        <v>4609</v>
      </c>
      <c r="E2714" s="50" t="s">
        <v>2814</v>
      </c>
      <c r="F2714" s="50" t="s">
        <v>29</v>
      </c>
      <c r="G2714" s="50" t="s">
        <v>29</v>
      </c>
      <c r="H2714" s="50" t="s">
        <v>2904</v>
      </c>
      <c r="I2714" s="58">
        <v>45195</v>
      </c>
      <c r="J2714" s="50" t="s">
        <v>2816</v>
      </c>
      <c r="K2714" s="59">
        <v>228</v>
      </c>
      <c r="L2714" s="50" t="s">
        <v>37</v>
      </c>
      <c r="M2714" s="51" t="s">
        <v>2747</v>
      </c>
      <c r="N2714" s="50" t="s">
        <v>29</v>
      </c>
      <c r="O2714" s="50" t="s">
        <v>32</v>
      </c>
      <c r="P2714" s="50" t="s">
        <v>32</v>
      </c>
      <c r="Q2714" s="50" t="s">
        <v>4577</v>
      </c>
      <c r="R2714" s="50" t="s">
        <v>29</v>
      </c>
      <c r="S2714" s="50" t="s">
        <v>2770</v>
      </c>
      <c r="T2714" s="50" t="s">
        <v>2415</v>
      </c>
      <c r="U2714" s="50" t="s">
        <v>30</v>
      </c>
      <c r="V2714" s="50" t="str">
        <f>VLOOKUP(A2714,Register!$D$2:$N$1317,11,0)</f>
        <v>CWIP:-VACUUM FILTER STATION</v>
      </c>
      <c r="W2714" s="50" t="s">
        <v>29</v>
      </c>
      <c r="X2714" s="50" t="s">
        <v>29</v>
      </c>
    </row>
    <row r="2715" spans="1:24" ht="14.1" customHeight="1" x14ac:dyDescent="0.25">
      <c r="A2715" s="50" t="str">
        <f t="shared" si="42"/>
        <v>9200000059-0</v>
      </c>
      <c r="B2715" s="57" t="s">
        <v>29</v>
      </c>
      <c r="C2715" s="50" t="s">
        <v>29</v>
      </c>
      <c r="D2715" s="50" t="s">
        <v>4609</v>
      </c>
      <c r="E2715" s="50" t="s">
        <v>2814</v>
      </c>
      <c r="F2715" s="50" t="s">
        <v>29</v>
      </c>
      <c r="G2715" s="50" t="s">
        <v>29</v>
      </c>
      <c r="H2715" s="50" t="s">
        <v>2904</v>
      </c>
      <c r="I2715" s="58">
        <v>45195</v>
      </c>
      <c r="J2715" s="50" t="s">
        <v>2816</v>
      </c>
      <c r="K2715" s="59">
        <v>180.8</v>
      </c>
      <c r="L2715" s="50" t="s">
        <v>37</v>
      </c>
      <c r="M2715" s="51" t="s">
        <v>2747</v>
      </c>
      <c r="N2715" s="50" t="s">
        <v>29</v>
      </c>
      <c r="O2715" s="50" t="s">
        <v>32</v>
      </c>
      <c r="P2715" s="50" t="s">
        <v>32</v>
      </c>
      <c r="Q2715" s="50" t="s">
        <v>4577</v>
      </c>
      <c r="R2715" s="50" t="s">
        <v>29</v>
      </c>
      <c r="S2715" s="50" t="s">
        <v>2770</v>
      </c>
      <c r="T2715" s="50" t="s">
        <v>2415</v>
      </c>
      <c r="U2715" s="50" t="s">
        <v>30</v>
      </c>
      <c r="V2715" s="50" t="str">
        <f>VLOOKUP(A2715,Register!$D$2:$N$1317,11,0)</f>
        <v>CWIP:-VACUUM FILTER STATION</v>
      </c>
      <c r="W2715" s="50" t="s">
        <v>29</v>
      </c>
      <c r="X2715" s="50" t="s">
        <v>29</v>
      </c>
    </row>
    <row r="2716" spans="1:24" ht="14.1" customHeight="1" x14ac:dyDescent="0.25">
      <c r="A2716" s="50" t="str">
        <f t="shared" si="42"/>
        <v>9200000058-0</v>
      </c>
      <c r="B2716" s="57" t="s">
        <v>29</v>
      </c>
      <c r="C2716" s="50" t="s">
        <v>29</v>
      </c>
      <c r="D2716" s="50" t="s">
        <v>4610</v>
      </c>
      <c r="E2716" s="50" t="s">
        <v>2814</v>
      </c>
      <c r="F2716" s="50" t="s">
        <v>29</v>
      </c>
      <c r="G2716" s="50" t="s">
        <v>29</v>
      </c>
      <c r="H2716" s="50" t="s">
        <v>2904</v>
      </c>
      <c r="I2716" s="58">
        <v>45195</v>
      </c>
      <c r="J2716" s="50" t="s">
        <v>2816</v>
      </c>
      <c r="K2716" s="59">
        <v>51</v>
      </c>
      <c r="L2716" s="50" t="s">
        <v>37</v>
      </c>
      <c r="M2716" s="51" t="s">
        <v>2747</v>
      </c>
      <c r="N2716" s="50" t="s">
        <v>29</v>
      </c>
      <c r="O2716" s="50" t="s">
        <v>32</v>
      </c>
      <c r="P2716" s="50" t="s">
        <v>32</v>
      </c>
      <c r="Q2716" s="50" t="s">
        <v>2937</v>
      </c>
      <c r="R2716" s="50" t="s">
        <v>29</v>
      </c>
      <c r="S2716" s="50" t="s">
        <v>2770</v>
      </c>
      <c r="T2716" s="50" t="s">
        <v>2412</v>
      </c>
      <c r="U2716" s="50" t="s">
        <v>30</v>
      </c>
      <c r="V2716" s="50" t="str">
        <f>VLOOKUP(A2716,Register!$D$2:$N$1317,11,0)</f>
        <v>CWIP-MILK OF LIME</v>
      </c>
      <c r="W2716" s="50" t="s">
        <v>29</v>
      </c>
      <c r="X2716" s="50" t="s">
        <v>29</v>
      </c>
    </row>
    <row r="2717" spans="1:24" ht="14.1" customHeight="1" x14ac:dyDescent="0.25">
      <c r="A2717" s="50" t="str">
        <f t="shared" si="42"/>
        <v>9200000058-0</v>
      </c>
      <c r="B2717" s="57" t="s">
        <v>29</v>
      </c>
      <c r="C2717" s="50" t="s">
        <v>29</v>
      </c>
      <c r="D2717" s="50" t="s">
        <v>4610</v>
      </c>
      <c r="E2717" s="50" t="s">
        <v>2814</v>
      </c>
      <c r="F2717" s="50" t="s">
        <v>29</v>
      </c>
      <c r="G2717" s="50" t="s">
        <v>29</v>
      </c>
      <c r="H2717" s="50" t="s">
        <v>2904</v>
      </c>
      <c r="I2717" s="58">
        <v>45195</v>
      </c>
      <c r="J2717" s="50" t="s">
        <v>2816</v>
      </c>
      <c r="K2717" s="59">
        <v>17</v>
      </c>
      <c r="L2717" s="50" t="s">
        <v>37</v>
      </c>
      <c r="M2717" s="51" t="s">
        <v>2747</v>
      </c>
      <c r="N2717" s="50" t="s">
        <v>29</v>
      </c>
      <c r="O2717" s="50" t="s">
        <v>32</v>
      </c>
      <c r="P2717" s="50" t="s">
        <v>32</v>
      </c>
      <c r="Q2717" s="50" t="s">
        <v>2937</v>
      </c>
      <c r="R2717" s="50" t="s">
        <v>29</v>
      </c>
      <c r="S2717" s="50" t="s">
        <v>2770</v>
      </c>
      <c r="T2717" s="50" t="s">
        <v>2412</v>
      </c>
      <c r="U2717" s="50" t="s">
        <v>30</v>
      </c>
      <c r="V2717" s="50" t="str">
        <f>VLOOKUP(A2717,Register!$D$2:$N$1317,11,0)</f>
        <v>CWIP-MILK OF LIME</v>
      </c>
      <c r="W2717" s="50" t="s">
        <v>29</v>
      </c>
      <c r="X2717" s="50" t="s">
        <v>29</v>
      </c>
    </row>
    <row r="2718" spans="1:24" ht="14.1" customHeight="1" x14ac:dyDescent="0.25">
      <c r="A2718" s="50" t="str">
        <f t="shared" si="42"/>
        <v>9200000058-0</v>
      </c>
      <c r="B2718" s="57" t="s">
        <v>29</v>
      </c>
      <c r="C2718" s="50" t="s">
        <v>29</v>
      </c>
      <c r="D2718" s="50" t="s">
        <v>4611</v>
      </c>
      <c r="E2718" s="50" t="s">
        <v>2814</v>
      </c>
      <c r="F2718" s="50" t="s">
        <v>29</v>
      </c>
      <c r="G2718" s="50" t="s">
        <v>29</v>
      </c>
      <c r="H2718" s="50" t="s">
        <v>2904</v>
      </c>
      <c r="I2718" s="58">
        <v>45195</v>
      </c>
      <c r="J2718" s="50" t="s">
        <v>2816</v>
      </c>
      <c r="K2718" s="59">
        <v>4772.6400000000003</v>
      </c>
      <c r="L2718" s="50" t="s">
        <v>37</v>
      </c>
      <c r="M2718" s="51" t="s">
        <v>2747</v>
      </c>
      <c r="N2718" s="50" t="s">
        <v>29</v>
      </c>
      <c r="O2718" s="50" t="s">
        <v>32</v>
      </c>
      <c r="P2718" s="50" t="s">
        <v>32</v>
      </c>
      <c r="Q2718" s="50" t="s">
        <v>4329</v>
      </c>
      <c r="R2718" s="50" t="s">
        <v>29</v>
      </c>
      <c r="S2718" s="50" t="s">
        <v>2770</v>
      </c>
      <c r="T2718" s="50" t="s">
        <v>2412</v>
      </c>
      <c r="U2718" s="50" t="s">
        <v>30</v>
      </c>
      <c r="V2718" s="50" t="str">
        <f>VLOOKUP(A2718,Register!$D$2:$N$1317,11,0)</f>
        <v>CWIP-MILK OF LIME</v>
      </c>
      <c r="W2718" s="50" t="s">
        <v>29</v>
      </c>
      <c r="X2718" s="50" t="s">
        <v>29</v>
      </c>
    </row>
    <row r="2719" spans="1:24" ht="14.1" customHeight="1" x14ac:dyDescent="0.25">
      <c r="A2719" s="50" t="str">
        <f t="shared" si="42"/>
        <v>9200000058-0</v>
      </c>
      <c r="B2719" s="57" t="s">
        <v>29</v>
      </c>
      <c r="C2719" s="50" t="s">
        <v>29</v>
      </c>
      <c r="D2719" s="50" t="s">
        <v>4611</v>
      </c>
      <c r="E2719" s="50" t="s">
        <v>2814</v>
      </c>
      <c r="F2719" s="50" t="s">
        <v>29</v>
      </c>
      <c r="G2719" s="50" t="s">
        <v>29</v>
      </c>
      <c r="H2719" s="50" t="s">
        <v>2904</v>
      </c>
      <c r="I2719" s="58">
        <v>45195</v>
      </c>
      <c r="J2719" s="50" t="s">
        <v>2816</v>
      </c>
      <c r="K2719" s="59">
        <v>4059.75</v>
      </c>
      <c r="L2719" s="50" t="s">
        <v>37</v>
      </c>
      <c r="M2719" s="51" t="s">
        <v>2747</v>
      </c>
      <c r="N2719" s="50" t="s">
        <v>29</v>
      </c>
      <c r="O2719" s="50" t="s">
        <v>32</v>
      </c>
      <c r="P2719" s="50" t="s">
        <v>32</v>
      </c>
      <c r="Q2719" s="50" t="s">
        <v>4329</v>
      </c>
      <c r="R2719" s="50" t="s">
        <v>29</v>
      </c>
      <c r="S2719" s="50" t="s">
        <v>2770</v>
      </c>
      <c r="T2719" s="50" t="s">
        <v>2412</v>
      </c>
      <c r="U2719" s="50" t="s">
        <v>30</v>
      </c>
      <c r="V2719" s="50" t="str">
        <f>VLOOKUP(A2719,Register!$D$2:$N$1317,11,0)</f>
        <v>CWIP-MILK OF LIME</v>
      </c>
      <c r="W2719" s="50" t="s">
        <v>29</v>
      </c>
      <c r="X2719" s="50" t="s">
        <v>29</v>
      </c>
    </row>
    <row r="2720" spans="1:24" ht="14.1" customHeight="1" x14ac:dyDescent="0.25">
      <c r="A2720" s="50" t="str">
        <f t="shared" si="42"/>
        <v>9200000058-0</v>
      </c>
      <c r="B2720" s="57" t="s">
        <v>29</v>
      </c>
      <c r="C2720" s="50" t="s">
        <v>29</v>
      </c>
      <c r="D2720" s="50" t="s">
        <v>4612</v>
      </c>
      <c r="E2720" s="50" t="s">
        <v>2814</v>
      </c>
      <c r="F2720" s="50" t="s">
        <v>29</v>
      </c>
      <c r="G2720" s="50" t="s">
        <v>29</v>
      </c>
      <c r="H2720" s="50" t="s">
        <v>2904</v>
      </c>
      <c r="I2720" s="58">
        <v>45195</v>
      </c>
      <c r="J2720" s="50" t="s">
        <v>2816</v>
      </c>
      <c r="K2720" s="59">
        <v>4059.52</v>
      </c>
      <c r="L2720" s="50" t="s">
        <v>37</v>
      </c>
      <c r="M2720" s="51" t="s">
        <v>2747</v>
      </c>
      <c r="N2720" s="50" t="s">
        <v>29</v>
      </c>
      <c r="O2720" s="50" t="s">
        <v>32</v>
      </c>
      <c r="P2720" s="50" t="s">
        <v>32</v>
      </c>
      <c r="Q2720" s="50" t="s">
        <v>4329</v>
      </c>
      <c r="R2720" s="50" t="s">
        <v>29</v>
      </c>
      <c r="S2720" s="50" t="s">
        <v>2770</v>
      </c>
      <c r="T2720" s="50" t="s">
        <v>2412</v>
      </c>
      <c r="U2720" s="50" t="s">
        <v>30</v>
      </c>
      <c r="V2720" s="50" t="str">
        <f>VLOOKUP(A2720,Register!$D$2:$N$1317,11,0)</f>
        <v>CWIP-MILK OF LIME</v>
      </c>
      <c r="W2720" s="50" t="s">
        <v>29</v>
      </c>
      <c r="X2720" s="50" t="s">
        <v>29</v>
      </c>
    </row>
    <row r="2721" spans="1:24" ht="14.1" customHeight="1" x14ac:dyDescent="0.25">
      <c r="A2721" s="50" t="str">
        <f t="shared" si="42"/>
        <v>9200000058-0</v>
      </c>
      <c r="B2721" s="57" t="s">
        <v>29</v>
      </c>
      <c r="C2721" s="50" t="s">
        <v>29</v>
      </c>
      <c r="D2721" s="50" t="s">
        <v>4613</v>
      </c>
      <c r="E2721" s="50" t="s">
        <v>2814</v>
      </c>
      <c r="F2721" s="50" t="s">
        <v>29</v>
      </c>
      <c r="G2721" s="50" t="s">
        <v>29</v>
      </c>
      <c r="H2721" s="50" t="s">
        <v>2904</v>
      </c>
      <c r="I2721" s="58">
        <v>45195</v>
      </c>
      <c r="J2721" s="50" t="s">
        <v>2816</v>
      </c>
      <c r="K2721" s="59">
        <v>760000</v>
      </c>
      <c r="L2721" s="50" t="s">
        <v>37</v>
      </c>
      <c r="M2721" s="51" t="s">
        <v>2747</v>
      </c>
      <c r="N2721" s="50" t="s">
        <v>29</v>
      </c>
      <c r="O2721" s="50" t="s">
        <v>32</v>
      </c>
      <c r="P2721" s="50" t="s">
        <v>32</v>
      </c>
      <c r="Q2721" s="50" t="s">
        <v>4403</v>
      </c>
      <c r="R2721" s="50" t="s">
        <v>29</v>
      </c>
      <c r="S2721" s="50" t="s">
        <v>2770</v>
      </c>
      <c r="T2721" s="50" t="s">
        <v>2412</v>
      </c>
      <c r="U2721" s="50" t="s">
        <v>30</v>
      </c>
      <c r="V2721" s="50" t="str">
        <f>VLOOKUP(A2721,Register!$D$2:$N$1317,11,0)</f>
        <v>CWIP-MILK OF LIME</v>
      </c>
      <c r="W2721" s="50" t="s">
        <v>29</v>
      </c>
      <c r="X2721" s="50" t="s">
        <v>29</v>
      </c>
    </row>
    <row r="2722" spans="1:24" ht="14.1" customHeight="1" x14ac:dyDescent="0.25">
      <c r="A2722" s="50" t="str">
        <f t="shared" si="42"/>
        <v>9200000059-0</v>
      </c>
      <c r="B2722" s="57" t="s">
        <v>29</v>
      </c>
      <c r="C2722" s="50" t="s">
        <v>29</v>
      </c>
      <c r="D2722" s="50" t="s">
        <v>4614</v>
      </c>
      <c r="E2722" s="50" t="s">
        <v>2814</v>
      </c>
      <c r="F2722" s="50" t="s">
        <v>29</v>
      </c>
      <c r="G2722" s="50" t="s">
        <v>29</v>
      </c>
      <c r="H2722" s="50" t="s">
        <v>2904</v>
      </c>
      <c r="I2722" s="58">
        <v>45195</v>
      </c>
      <c r="J2722" s="50" t="s">
        <v>2816</v>
      </c>
      <c r="K2722" s="59">
        <v>2079500</v>
      </c>
      <c r="L2722" s="50" t="s">
        <v>37</v>
      </c>
      <c r="M2722" s="51" t="s">
        <v>2747</v>
      </c>
      <c r="N2722" s="50" t="s">
        <v>29</v>
      </c>
      <c r="O2722" s="50" t="s">
        <v>32</v>
      </c>
      <c r="P2722" s="50" t="s">
        <v>32</v>
      </c>
      <c r="Q2722" s="50" t="s">
        <v>4347</v>
      </c>
      <c r="R2722" s="50" t="s">
        <v>29</v>
      </c>
      <c r="S2722" s="50" t="s">
        <v>2770</v>
      </c>
      <c r="T2722" s="50" t="s">
        <v>2415</v>
      </c>
      <c r="U2722" s="50" t="s">
        <v>30</v>
      </c>
      <c r="V2722" s="50" t="str">
        <f>VLOOKUP(A2722,Register!$D$2:$N$1317,11,0)</f>
        <v>CWIP:-VACUUM FILTER STATION</v>
      </c>
      <c r="W2722" s="50" t="s">
        <v>29</v>
      </c>
      <c r="X2722" s="50" t="s">
        <v>29</v>
      </c>
    </row>
    <row r="2723" spans="1:24" ht="14.1" customHeight="1" x14ac:dyDescent="0.25">
      <c r="A2723" s="50" t="str">
        <f t="shared" si="42"/>
        <v>9200000059-0</v>
      </c>
      <c r="B2723" s="57" t="s">
        <v>29</v>
      </c>
      <c r="C2723" s="50" t="s">
        <v>29</v>
      </c>
      <c r="D2723" s="50" t="s">
        <v>4615</v>
      </c>
      <c r="E2723" s="50" t="s">
        <v>2814</v>
      </c>
      <c r="F2723" s="50" t="s">
        <v>29</v>
      </c>
      <c r="G2723" s="50" t="s">
        <v>29</v>
      </c>
      <c r="H2723" s="50" t="s">
        <v>2904</v>
      </c>
      <c r="I2723" s="58">
        <v>45196</v>
      </c>
      <c r="J2723" s="50" t="s">
        <v>2816</v>
      </c>
      <c r="K2723" s="59">
        <v>587.37</v>
      </c>
      <c r="L2723" s="50" t="s">
        <v>37</v>
      </c>
      <c r="M2723" s="51" t="s">
        <v>2747</v>
      </c>
      <c r="N2723" s="50" t="s">
        <v>29</v>
      </c>
      <c r="O2723" s="50" t="s">
        <v>32</v>
      </c>
      <c r="P2723" s="50" t="s">
        <v>32</v>
      </c>
      <c r="Q2723" s="50" t="s">
        <v>4329</v>
      </c>
      <c r="R2723" s="50" t="s">
        <v>29</v>
      </c>
      <c r="S2723" s="50" t="s">
        <v>2770</v>
      </c>
      <c r="T2723" s="50" t="s">
        <v>2415</v>
      </c>
      <c r="U2723" s="50" t="s">
        <v>30</v>
      </c>
      <c r="V2723" s="50" t="str">
        <f>VLOOKUP(A2723,Register!$D$2:$N$1317,11,0)</f>
        <v>CWIP:-VACUUM FILTER STATION</v>
      </c>
      <c r="W2723" s="50" t="s">
        <v>29</v>
      </c>
      <c r="X2723" s="50" t="s">
        <v>29</v>
      </c>
    </row>
    <row r="2724" spans="1:24" ht="14.1" customHeight="1" x14ac:dyDescent="0.25">
      <c r="A2724" s="50" t="str">
        <f t="shared" si="42"/>
        <v>9200000059-0</v>
      </c>
      <c r="B2724" s="57" t="s">
        <v>29</v>
      </c>
      <c r="C2724" s="50" t="s">
        <v>29</v>
      </c>
      <c r="D2724" s="50" t="s">
        <v>4615</v>
      </c>
      <c r="E2724" s="50" t="s">
        <v>2814</v>
      </c>
      <c r="F2724" s="50" t="s">
        <v>29</v>
      </c>
      <c r="G2724" s="50" t="s">
        <v>29</v>
      </c>
      <c r="H2724" s="50" t="s">
        <v>2904</v>
      </c>
      <c r="I2724" s="58">
        <v>45196</v>
      </c>
      <c r="J2724" s="50" t="s">
        <v>2816</v>
      </c>
      <c r="K2724" s="59">
        <v>1880</v>
      </c>
      <c r="L2724" s="50" t="s">
        <v>37</v>
      </c>
      <c r="M2724" s="51" t="s">
        <v>2747</v>
      </c>
      <c r="N2724" s="50" t="s">
        <v>29</v>
      </c>
      <c r="O2724" s="50" t="s">
        <v>32</v>
      </c>
      <c r="P2724" s="50" t="s">
        <v>32</v>
      </c>
      <c r="Q2724" s="50" t="s">
        <v>4329</v>
      </c>
      <c r="R2724" s="50" t="s">
        <v>29</v>
      </c>
      <c r="S2724" s="50" t="s">
        <v>2770</v>
      </c>
      <c r="T2724" s="50" t="s">
        <v>2415</v>
      </c>
      <c r="U2724" s="50" t="s">
        <v>30</v>
      </c>
      <c r="V2724" s="50" t="str">
        <f>VLOOKUP(A2724,Register!$D$2:$N$1317,11,0)</f>
        <v>CWIP:-VACUUM FILTER STATION</v>
      </c>
      <c r="W2724" s="50" t="s">
        <v>29</v>
      </c>
      <c r="X2724" s="50" t="s">
        <v>29</v>
      </c>
    </row>
    <row r="2725" spans="1:24" ht="14.1" customHeight="1" x14ac:dyDescent="0.25">
      <c r="A2725" s="50" t="str">
        <f t="shared" si="42"/>
        <v>9200000059-0</v>
      </c>
      <c r="B2725" s="57" t="s">
        <v>29</v>
      </c>
      <c r="C2725" s="50" t="s">
        <v>29</v>
      </c>
      <c r="D2725" s="50" t="s">
        <v>4615</v>
      </c>
      <c r="E2725" s="50" t="s">
        <v>2814</v>
      </c>
      <c r="F2725" s="50" t="s">
        <v>29</v>
      </c>
      <c r="G2725" s="50" t="s">
        <v>29</v>
      </c>
      <c r="H2725" s="50" t="s">
        <v>2904</v>
      </c>
      <c r="I2725" s="58">
        <v>45196</v>
      </c>
      <c r="J2725" s="50" t="s">
        <v>2816</v>
      </c>
      <c r="K2725" s="59">
        <v>156.04</v>
      </c>
      <c r="L2725" s="50" t="s">
        <v>37</v>
      </c>
      <c r="M2725" s="51" t="s">
        <v>2747</v>
      </c>
      <c r="N2725" s="50" t="s">
        <v>29</v>
      </c>
      <c r="O2725" s="50" t="s">
        <v>32</v>
      </c>
      <c r="P2725" s="50" t="s">
        <v>32</v>
      </c>
      <c r="Q2725" s="50" t="s">
        <v>4329</v>
      </c>
      <c r="R2725" s="50" t="s">
        <v>29</v>
      </c>
      <c r="S2725" s="50" t="s">
        <v>2770</v>
      </c>
      <c r="T2725" s="50" t="s">
        <v>2415</v>
      </c>
      <c r="U2725" s="50" t="s">
        <v>30</v>
      </c>
      <c r="V2725" s="50" t="str">
        <f>VLOOKUP(A2725,Register!$D$2:$N$1317,11,0)</f>
        <v>CWIP:-VACUUM FILTER STATION</v>
      </c>
      <c r="W2725" s="50" t="s">
        <v>29</v>
      </c>
      <c r="X2725" s="50" t="s">
        <v>29</v>
      </c>
    </row>
    <row r="2726" spans="1:24" ht="14.1" customHeight="1" x14ac:dyDescent="0.25">
      <c r="A2726" s="50" t="str">
        <f t="shared" si="42"/>
        <v>9200000059-0</v>
      </c>
      <c r="B2726" s="57" t="s">
        <v>29</v>
      </c>
      <c r="C2726" s="50" t="s">
        <v>29</v>
      </c>
      <c r="D2726" s="50" t="s">
        <v>4615</v>
      </c>
      <c r="E2726" s="50" t="s">
        <v>2814</v>
      </c>
      <c r="F2726" s="50" t="s">
        <v>29</v>
      </c>
      <c r="G2726" s="50" t="s">
        <v>29</v>
      </c>
      <c r="H2726" s="50" t="s">
        <v>2904</v>
      </c>
      <c r="I2726" s="58">
        <v>45196</v>
      </c>
      <c r="J2726" s="50" t="s">
        <v>2816</v>
      </c>
      <c r="K2726" s="59">
        <v>150</v>
      </c>
      <c r="L2726" s="50" t="s">
        <v>37</v>
      </c>
      <c r="M2726" s="51" t="s">
        <v>2747</v>
      </c>
      <c r="N2726" s="50" t="s">
        <v>29</v>
      </c>
      <c r="O2726" s="50" t="s">
        <v>32</v>
      </c>
      <c r="P2726" s="50" t="s">
        <v>32</v>
      </c>
      <c r="Q2726" s="50" t="s">
        <v>4329</v>
      </c>
      <c r="R2726" s="50" t="s">
        <v>29</v>
      </c>
      <c r="S2726" s="50" t="s">
        <v>2770</v>
      </c>
      <c r="T2726" s="50" t="s">
        <v>2415</v>
      </c>
      <c r="U2726" s="50" t="s">
        <v>30</v>
      </c>
      <c r="V2726" s="50" t="str">
        <f>VLOOKUP(A2726,Register!$D$2:$N$1317,11,0)</f>
        <v>CWIP:-VACUUM FILTER STATION</v>
      </c>
      <c r="W2726" s="50" t="s">
        <v>29</v>
      </c>
      <c r="X2726" s="50" t="s">
        <v>29</v>
      </c>
    </row>
    <row r="2727" spans="1:24" ht="14.1" customHeight="1" x14ac:dyDescent="0.25">
      <c r="A2727" s="50" t="str">
        <f t="shared" si="42"/>
        <v>9200000059-0</v>
      </c>
      <c r="B2727" s="57" t="s">
        <v>29</v>
      </c>
      <c r="C2727" s="50" t="s">
        <v>29</v>
      </c>
      <c r="D2727" s="50" t="s">
        <v>4616</v>
      </c>
      <c r="E2727" s="50" t="s">
        <v>2814</v>
      </c>
      <c r="F2727" s="50" t="s">
        <v>29</v>
      </c>
      <c r="G2727" s="50" t="s">
        <v>29</v>
      </c>
      <c r="H2727" s="50" t="s">
        <v>2904</v>
      </c>
      <c r="I2727" s="58">
        <v>45196</v>
      </c>
      <c r="J2727" s="50" t="s">
        <v>2816</v>
      </c>
      <c r="K2727" s="59">
        <v>13183.8</v>
      </c>
      <c r="L2727" s="50" t="s">
        <v>37</v>
      </c>
      <c r="M2727" s="51" t="s">
        <v>2747</v>
      </c>
      <c r="N2727" s="50" t="s">
        <v>29</v>
      </c>
      <c r="O2727" s="50" t="s">
        <v>32</v>
      </c>
      <c r="P2727" s="50" t="s">
        <v>32</v>
      </c>
      <c r="Q2727" s="50" t="s">
        <v>3163</v>
      </c>
      <c r="R2727" s="50" t="s">
        <v>29</v>
      </c>
      <c r="S2727" s="50" t="s">
        <v>2770</v>
      </c>
      <c r="T2727" s="50" t="s">
        <v>2415</v>
      </c>
      <c r="U2727" s="50" t="s">
        <v>30</v>
      </c>
      <c r="V2727" s="50" t="str">
        <f>VLOOKUP(A2727,Register!$D$2:$N$1317,11,0)</f>
        <v>CWIP:-VACUUM FILTER STATION</v>
      </c>
      <c r="W2727" s="50" t="s">
        <v>29</v>
      </c>
      <c r="X2727" s="50" t="s">
        <v>29</v>
      </c>
    </row>
    <row r="2728" spans="1:24" ht="14.1" customHeight="1" x14ac:dyDescent="0.25">
      <c r="A2728" s="50" t="str">
        <f t="shared" si="42"/>
        <v>9200000059-0</v>
      </c>
      <c r="B2728" s="57" t="s">
        <v>29</v>
      </c>
      <c r="C2728" s="50" t="s">
        <v>29</v>
      </c>
      <c r="D2728" s="50" t="s">
        <v>4617</v>
      </c>
      <c r="E2728" s="50" t="s">
        <v>2814</v>
      </c>
      <c r="F2728" s="50" t="s">
        <v>29</v>
      </c>
      <c r="G2728" s="50" t="s">
        <v>29</v>
      </c>
      <c r="H2728" s="50" t="s">
        <v>2904</v>
      </c>
      <c r="I2728" s="58">
        <v>45196</v>
      </c>
      <c r="J2728" s="50" t="s">
        <v>2816</v>
      </c>
      <c r="K2728" s="59">
        <v>1079.53</v>
      </c>
      <c r="L2728" s="50" t="s">
        <v>37</v>
      </c>
      <c r="M2728" s="51" t="s">
        <v>2747</v>
      </c>
      <c r="N2728" s="50" t="s">
        <v>29</v>
      </c>
      <c r="O2728" s="50" t="s">
        <v>32</v>
      </c>
      <c r="P2728" s="50" t="s">
        <v>32</v>
      </c>
      <c r="Q2728" s="50" t="s">
        <v>4347</v>
      </c>
      <c r="R2728" s="50" t="s">
        <v>29</v>
      </c>
      <c r="S2728" s="50" t="s">
        <v>2770</v>
      </c>
      <c r="T2728" s="50" t="s">
        <v>2415</v>
      </c>
      <c r="U2728" s="50" t="s">
        <v>30</v>
      </c>
      <c r="V2728" s="50" t="str">
        <f>VLOOKUP(A2728,Register!$D$2:$N$1317,11,0)</f>
        <v>CWIP:-VACUUM FILTER STATION</v>
      </c>
      <c r="W2728" s="50" t="s">
        <v>29</v>
      </c>
      <c r="X2728" s="50" t="s">
        <v>29</v>
      </c>
    </row>
    <row r="2729" spans="1:24" ht="14.1" customHeight="1" x14ac:dyDescent="0.25">
      <c r="A2729" s="50" t="str">
        <f t="shared" si="42"/>
        <v>9200000059-0</v>
      </c>
      <c r="B2729" s="57" t="s">
        <v>29</v>
      </c>
      <c r="C2729" s="50" t="s">
        <v>29</v>
      </c>
      <c r="D2729" s="50" t="s">
        <v>4618</v>
      </c>
      <c r="E2729" s="50" t="s">
        <v>2814</v>
      </c>
      <c r="F2729" s="50" t="s">
        <v>29</v>
      </c>
      <c r="G2729" s="50" t="s">
        <v>29</v>
      </c>
      <c r="H2729" s="50" t="s">
        <v>2904</v>
      </c>
      <c r="I2729" s="58">
        <v>45196</v>
      </c>
      <c r="J2729" s="50" t="s">
        <v>2816</v>
      </c>
      <c r="K2729" s="59">
        <v>1000</v>
      </c>
      <c r="L2729" s="50" t="s">
        <v>37</v>
      </c>
      <c r="M2729" s="51" t="s">
        <v>2747</v>
      </c>
      <c r="N2729" s="50" t="s">
        <v>29</v>
      </c>
      <c r="O2729" s="50" t="s">
        <v>32</v>
      </c>
      <c r="P2729" s="50" t="s">
        <v>32</v>
      </c>
      <c r="Q2729" s="50" t="s">
        <v>4556</v>
      </c>
      <c r="R2729" s="50" t="s">
        <v>29</v>
      </c>
      <c r="S2729" s="50" t="s">
        <v>2770</v>
      </c>
      <c r="T2729" s="50" t="s">
        <v>2415</v>
      </c>
      <c r="U2729" s="50" t="s">
        <v>30</v>
      </c>
      <c r="V2729" s="50" t="str">
        <f>VLOOKUP(A2729,Register!$D$2:$N$1317,11,0)</f>
        <v>CWIP:-VACUUM FILTER STATION</v>
      </c>
      <c r="W2729" s="50" t="s">
        <v>29</v>
      </c>
      <c r="X2729" s="50" t="s">
        <v>29</v>
      </c>
    </row>
    <row r="2730" spans="1:24" ht="14.1" customHeight="1" x14ac:dyDescent="0.25">
      <c r="A2730" s="50" t="str">
        <f t="shared" si="42"/>
        <v>9200000059-0</v>
      </c>
      <c r="B2730" s="57" t="s">
        <v>29</v>
      </c>
      <c r="C2730" s="50" t="s">
        <v>29</v>
      </c>
      <c r="D2730" s="50" t="s">
        <v>4618</v>
      </c>
      <c r="E2730" s="50" t="s">
        <v>2814</v>
      </c>
      <c r="F2730" s="50" t="s">
        <v>29</v>
      </c>
      <c r="G2730" s="50" t="s">
        <v>29</v>
      </c>
      <c r="H2730" s="50" t="s">
        <v>2904</v>
      </c>
      <c r="I2730" s="58">
        <v>45196</v>
      </c>
      <c r="J2730" s="50" t="s">
        <v>2816</v>
      </c>
      <c r="K2730" s="59">
        <v>1283.46</v>
      </c>
      <c r="L2730" s="50" t="s">
        <v>37</v>
      </c>
      <c r="M2730" s="51" t="s">
        <v>2747</v>
      </c>
      <c r="N2730" s="50" t="s">
        <v>29</v>
      </c>
      <c r="O2730" s="50" t="s">
        <v>32</v>
      </c>
      <c r="P2730" s="50" t="s">
        <v>32</v>
      </c>
      <c r="Q2730" s="50" t="s">
        <v>4556</v>
      </c>
      <c r="R2730" s="50" t="s">
        <v>29</v>
      </c>
      <c r="S2730" s="50" t="s">
        <v>2770</v>
      </c>
      <c r="T2730" s="50" t="s">
        <v>2415</v>
      </c>
      <c r="U2730" s="50" t="s">
        <v>30</v>
      </c>
      <c r="V2730" s="50" t="str">
        <f>VLOOKUP(A2730,Register!$D$2:$N$1317,11,0)</f>
        <v>CWIP:-VACUUM FILTER STATION</v>
      </c>
      <c r="W2730" s="50" t="s">
        <v>29</v>
      </c>
      <c r="X2730" s="50" t="s">
        <v>29</v>
      </c>
    </row>
    <row r="2731" spans="1:24" ht="14.1" customHeight="1" x14ac:dyDescent="0.25">
      <c r="A2731" s="50" t="str">
        <f t="shared" si="42"/>
        <v>9200000059-0</v>
      </c>
      <c r="B2731" s="57" t="s">
        <v>29</v>
      </c>
      <c r="C2731" s="50" t="s">
        <v>29</v>
      </c>
      <c r="D2731" s="50" t="s">
        <v>4618</v>
      </c>
      <c r="E2731" s="50" t="s">
        <v>2814</v>
      </c>
      <c r="F2731" s="50" t="s">
        <v>29</v>
      </c>
      <c r="G2731" s="50" t="s">
        <v>29</v>
      </c>
      <c r="H2731" s="50" t="s">
        <v>2904</v>
      </c>
      <c r="I2731" s="58">
        <v>45196</v>
      </c>
      <c r="J2731" s="50" t="s">
        <v>2816</v>
      </c>
      <c r="K2731" s="59">
        <v>315.79000000000002</v>
      </c>
      <c r="L2731" s="50" t="s">
        <v>37</v>
      </c>
      <c r="M2731" s="51" t="s">
        <v>2747</v>
      </c>
      <c r="N2731" s="50" t="s">
        <v>29</v>
      </c>
      <c r="O2731" s="50" t="s">
        <v>32</v>
      </c>
      <c r="P2731" s="50" t="s">
        <v>32</v>
      </c>
      <c r="Q2731" s="50" t="s">
        <v>4556</v>
      </c>
      <c r="R2731" s="50" t="s">
        <v>29</v>
      </c>
      <c r="S2731" s="50" t="s">
        <v>2770</v>
      </c>
      <c r="T2731" s="50" t="s">
        <v>2415</v>
      </c>
      <c r="U2731" s="50" t="s">
        <v>30</v>
      </c>
      <c r="V2731" s="50" t="str">
        <f>VLOOKUP(A2731,Register!$D$2:$N$1317,11,0)</f>
        <v>CWIP:-VACUUM FILTER STATION</v>
      </c>
      <c r="W2731" s="50" t="s">
        <v>29</v>
      </c>
      <c r="X2731" s="50" t="s">
        <v>29</v>
      </c>
    </row>
    <row r="2732" spans="1:24" ht="14.1" customHeight="1" x14ac:dyDescent="0.25">
      <c r="A2732" s="50" t="str">
        <f t="shared" si="42"/>
        <v>9200000059-0</v>
      </c>
      <c r="B2732" s="57" t="s">
        <v>29</v>
      </c>
      <c r="C2732" s="50" t="s">
        <v>29</v>
      </c>
      <c r="D2732" s="50" t="s">
        <v>4618</v>
      </c>
      <c r="E2732" s="50" t="s">
        <v>2814</v>
      </c>
      <c r="F2732" s="50" t="s">
        <v>29</v>
      </c>
      <c r="G2732" s="50" t="s">
        <v>29</v>
      </c>
      <c r="H2732" s="50" t="s">
        <v>2904</v>
      </c>
      <c r="I2732" s="58">
        <v>45196</v>
      </c>
      <c r="J2732" s="50" t="s">
        <v>2816</v>
      </c>
      <c r="K2732" s="59">
        <v>176.13</v>
      </c>
      <c r="L2732" s="50" t="s">
        <v>37</v>
      </c>
      <c r="M2732" s="51" t="s">
        <v>2747</v>
      </c>
      <c r="N2732" s="50" t="s">
        <v>29</v>
      </c>
      <c r="O2732" s="50" t="s">
        <v>32</v>
      </c>
      <c r="P2732" s="50" t="s">
        <v>32</v>
      </c>
      <c r="Q2732" s="50" t="s">
        <v>4556</v>
      </c>
      <c r="R2732" s="50" t="s">
        <v>29</v>
      </c>
      <c r="S2732" s="50" t="s">
        <v>2770</v>
      </c>
      <c r="T2732" s="50" t="s">
        <v>2415</v>
      </c>
      <c r="U2732" s="50" t="s">
        <v>30</v>
      </c>
      <c r="V2732" s="50" t="str">
        <f>VLOOKUP(A2732,Register!$D$2:$N$1317,11,0)</f>
        <v>CWIP:-VACUUM FILTER STATION</v>
      </c>
      <c r="W2732" s="50" t="s">
        <v>29</v>
      </c>
      <c r="X2732" s="50" t="s">
        <v>29</v>
      </c>
    </row>
    <row r="2733" spans="1:24" ht="14.1" customHeight="1" x14ac:dyDescent="0.25">
      <c r="A2733" s="50" t="str">
        <f t="shared" si="42"/>
        <v>9200000059-0</v>
      </c>
      <c r="B2733" s="57" t="s">
        <v>29</v>
      </c>
      <c r="C2733" s="50" t="s">
        <v>29</v>
      </c>
      <c r="D2733" s="50" t="s">
        <v>4619</v>
      </c>
      <c r="E2733" s="50" t="s">
        <v>2814</v>
      </c>
      <c r="F2733" s="50" t="s">
        <v>29</v>
      </c>
      <c r="G2733" s="50" t="s">
        <v>29</v>
      </c>
      <c r="H2733" s="50" t="s">
        <v>2904</v>
      </c>
      <c r="I2733" s="58">
        <v>45196</v>
      </c>
      <c r="J2733" s="50" t="s">
        <v>2816</v>
      </c>
      <c r="K2733" s="59">
        <v>166</v>
      </c>
      <c r="L2733" s="50" t="s">
        <v>37</v>
      </c>
      <c r="M2733" s="51" t="s">
        <v>2747</v>
      </c>
      <c r="N2733" s="50" t="s">
        <v>29</v>
      </c>
      <c r="O2733" s="50" t="s">
        <v>32</v>
      </c>
      <c r="P2733" s="50" t="s">
        <v>32</v>
      </c>
      <c r="Q2733" s="50" t="s">
        <v>4347</v>
      </c>
      <c r="R2733" s="50" t="s">
        <v>29</v>
      </c>
      <c r="S2733" s="50" t="s">
        <v>2770</v>
      </c>
      <c r="T2733" s="50" t="s">
        <v>2415</v>
      </c>
      <c r="U2733" s="50" t="s">
        <v>30</v>
      </c>
      <c r="V2733" s="50" t="str">
        <f>VLOOKUP(A2733,Register!$D$2:$N$1317,11,0)</f>
        <v>CWIP:-VACUUM FILTER STATION</v>
      </c>
      <c r="W2733" s="50" t="s">
        <v>29</v>
      </c>
      <c r="X2733" s="50" t="s">
        <v>29</v>
      </c>
    </row>
    <row r="2734" spans="1:24" ht="14.1" customHeight="1" x14ac:dyDescent="0.25">
      <c r="A2734" s="50" t="str">
        <f t="shared" si="42"/>
        <v>9200000059-0</v>
      </c>
      <c r="B2734" s="57" t="s">
        <v>29</v>
      </c>
      <c r="C2734" s="50" t="s">
        <v>29</v>
      </c>
      <c r="D2734" s="50" t="s">
        <v>4619</v>
      </c>
      <c r="E2734" s="50" t="s">
        <v>2814</v>
      </c>
      <c r="F2734" s="50" t="s">
        <v>29</v>
      </c>
      <c r="G2734" s="50" t="s">
        <v>29</v>
      </c>
      <c r="H2734" s="50" t="s">
        <v>2904</v>
      </c>
      <c r="I2734" s="58">
        <v>45196</v>
      </c>
      <c r="J2734" s="50" t="s">
        <v>2816</v>
      </c>
      <c r="K2734" s="59">
        <v>237.83</v>
      </c>
      <c r="L2734" s="50" t="s">
        <v>37</v>
      </c>
      <c r="M2734" s="51" t="s">
        <v>2747</v>
      </c>
      <c r="N2734" s="50" t="s">
        <v>29</v>
      </c>
      <c r="O2734" s="50" t="s">
        <v>32</v>
      </c>
      <c r="P2734" s="50" t="s">
        <v>32</v>
      </c>
      <c r="Q2734" s="50" t="s">
        <v>4347</v>
      </c>
      <c r="R2734" s="50" t="s">
        <v>29</v>
      </c>
      <c r="S2734" s="50" t="s">
        <v>2770</v>
      </c>
      <c r="T2734" s="50" t="s">
        <v>2415</v>
      </c>
      <c r="U2734" s="50" t="s">
        <v>30</v>
      </c>
      <c r="V2734" s="50" t="str">
        <f>VLOOKUP(A2734,Register!$D$2:$N$1317,11,0)</f>
        <v>CWIP:-VACUUM FILTER STATION</v>
      </c>
      <c r="W2734" s="50" t="s">
        <v>29</v>
      </c>
      <c r="X2734" s="50" t="s">
        <v>29</v>
      </c>
    </row>
    <row r="2735" spans="1:24" ht="14.1" customHeight="1" x14ac:dyDescent="0.25">
      <c r="A2735" s="50" t="str">
        <f t="shared" si="42"/>
        <v>9200000058-0</v>
      </c>
      <c r="B2735" s="57" t="s">
        <v>29</v>
      </c>
      <c r="C2735" s="50" t="s">
        <v>29</v>
      </c>
      <c r="D2735" s="50" t="s">
        <v>4620</v>
      </c>
      <c r="E2735" s="50" t="s">
        <v>2814</v>
      </c>
      <c r="F2735" s="50" t="s">
        <v>29</v>
      </c>
      <c r="G2735" s="50" t="s">
        <v>29</v>
      </c>
      <c r="H2735" s="50" t="s">
        <v>2904</v>
      </c>
      <c r="I2735" s="58">
        <v>45196</v>
      </c>
      <c r="J2735" s="50" t="s">
        <v>2816</v>
      </c>
      <c r="K2735" s="59">
        <v>190.32</v>
      </c>
      <c r="L2735" s="50" t="s">
        <v>37</v>
      </c>
      <c r="M2735" s="51" t="s">
        <v>2747</v>
      </c>
      <c r="N2735" s="50" t="s">
        <v>29</v>
      </c>
      <c r="O2735" s="50" t="s">
        <v>32</v>
      </c>
      <c r="P2735" s="50" t="s">
        <v>32</v>
      </c>
      <c r="Q2735" s="50" t="s">
        <v>4329</v>
      </c>
      <c r="R2735" s="50" t="s">
        <v>29</v>
      </c>
      <c r="S2735" s="50" t="s">
        <v>2770</v>
      </c>
      <c r="T2735" s="50" t="s">
        <v>2412</v>
      </c>
      <c r="U2735" s="50" t="s">
        <v>30</v>
      </c>
      <c r="V2735" s="50" t="str">
        <f>VLOOKUP(A2735,Register!$D$2:$N$1317,11,0)</f>
        <v>CWIP-MILK OF LIME</v>
      </c>
      <c r="W2735" s="50" t="s">
        <v>29</v>
      </c>
      <c r="X2735" s="50" t="s">
        <v>29</v>
      </c>
    </row>
    <row r="2736" spans="1:24" ht="14.1" customHeight="1" x14ac:dyDescent="0.25">
      <c r="A2736" s="50" t="str">
        <f t="shared" si="42"/>
        <v>9200000058-0</v>
      </c>
      <c r="B2736" s="57" t="s">
        <v>29</v>
      </c>
      <c r="C2736" s="50" t="s">
        <v>29</v>
      </c>
      <c r="D2736" s="50" t="s">
        <v>4620</v>
      </c>
      <c r="E2736" s="50" t="s">
        <v>2814</v>
      </c>
      <c r="F2736" s="50" t="s">
        <v>29</v>
      </c>
      <c r="G2736" s="50" t="s">
        <v>29</v>
      </c>
      <c r="H2736" s="50" t="s">
        <v>2904</v>
      </c>
      <c r="I2736" s="58">
        <v>45196</v>
      </c>
      <c r="J2736" s="50" t="s">
        <v>2816</v>
      </c>
      <c r="K2736" s="59">
        <v>88.06</v>
      </c>
      <c r="L2736" s="50" t="s">
        <v>37</v>
      </c>
      <c r="M2736" s="51" t="s">
        <v>2747</v>
      </c>
      <c r="N2736" s="50" t="s">
        <v>29</v>
      </c>
      <c r="O2736" s="50" t="s">
        <v>32</v>
      </c>
      <c r="P2736" s="50" t="s">
        <v>32</v>
      </c>
      <c r="Q2736" s="50" t="s">
        <v>4329</v>
      </c>
      <c r="R2736" s="50" t="s">
        <v>29</v>
      </c>
      <c r="S2736" s="50" t="s">
        <v>2770</v>
      </c>
      <c r="T2736" s="50" t="s">
        <v>2412</v>
      </c>
      <c r="U2736" s="50" t="s">
        <v>30</v>
      </c>
      <c r="V2736" s="50" t="str">
        <f>VLOOKUP(A2736,Register!$D$2:$N$1317,11,0)</f>
        <v>CWIP-MILK OF LIME</v>
      </c>
      <c r="W2736" s="50" t="s">
        <v>29</v>
      </c>
      <c r="X2736" s="50" t="s">
        <v>29</v>
      </c>
    </row>
    <row r="2737" spans="1:24" ht="14.1" customHeight="1" x14ac:dyDescent="0.25">
      <c r="A2737" s="50" t="str">
        <f t="shared" si="42"/>
        <v>9200000059-0</v>
      </c>
      <c r="B2737" s="57" t="s">
        <v>29</v>
      </c>
      <c r="C2737" s="50" t="s">
        <v>29</v>
      </c>
      <c r="D2737" s="50" t="s">
        <v>4621</v>
      </c>
      <c r="E2737" s="50" t="s">
        <v>2814</v>
      </c>
      <c r="F2737" s="50" t="s">
        <v>29</v>
      </c>
      <c r="G2737" s="50" t="s">
        <v>29</v>
      </c>
      <c r="H2737" s="50" t="s">
        <v>2904</v>
      </c>
      <c r="I2737" s="58">
        <v>45196</v>
      </c>
      <c r="J2737" s="50" t="s">
        <v>2816</v>
      </c>
      <c r="K2737" s="59">
        <v>65.19</v>
      </c>
      <c r="L2737" s="50" t="s">
        <v>37</v>
      </c>
      <c r="M2737" s="51" t="s">
        <v>2747</v>
      </c>
      <c r="N2737" s="50" t="s">
        <v>29</v>
      </c>
      <c r="O2737" s="50" t="s">
        <v>32</v>
      </c>
      <c r="P2737" s="50" t="s">
        <v>32</v>
      </c>
      <c r="Q2737" s="50" t="s">
        <v>4329</v>
      </c>
      <c r="R2737" s="50" t="s">
        <v>29</v>
      </c>
      <c r="S2737" s="50" t="s">
        <v>2770</v>
      </c>
      <c r="T2737" s="50" t="s">
        <v>2415</v>
      </c>
      <c r="U2737" s="50" t="s">
        <v>30</v>
      </c>
      <c r="V2737" s="50" t="str">
        <f>VLOOKUP(A2737,Register!$D$2:$N$1317,11,0)</f>
        <v>CWIP:-VACUUM FILTER STATION</v>
      </c>
      <c r="W2737" s="50" t="s">
        <v>29</v>
      </c>
      <c r="X2737" s="50" t="s">
        <v>29</v>
      </c>
    </row>
    <row r="2738" spans="1:24" ht="14.1" customHeight="1" x14ac:dyDescent="0.25">
      <c r="A2738" s="50" t="str">
        <f t="shared" si="42"/>
        <v>9200000059-0</v>
      </c>
      <c r="B2738" s="57" t="s">
        <v>29</v>
      </c>
      <c r="C2738" s="50" t="s">
        <v>29</v>
      </c>
      <c r="D2738" s="50" t="s">
        <v>4621</v>
      </c>
      <c r="E2738" s="50" t="s">
        <v>2814</v>
      </c>
      <c r="F2738" s="50" t="s">
        <v>29</v>
      </c>
      <c r="G2738" s="50" t="s">
        <v>29</v>
      </c>
      <c r="H2738" s="50" t="s">
        <v>2904</v>
      </c>
      <c r="I2738" s="58">
        <v>45196</v>
      </c>
      <c r="J2738" s="50" t="s">
        <v>2816</v>
      </c>
      <c r="K2738" s="59">
        <v>27.16</v>
      </c>
      <c r="L2738" s="50" t="s">
        <v>37</v>
      </c>
      <c r="M2738" s="51" t="s">
        <v>2747</v>
      </c>
      <c r="N2738" s="50" t="s">
        <v>29</v>
      </c>
      <c r="O2738" s="50" t="s">
        <v>32</v>
      </c>
      <c r="P2738" s="50" t="s">
        <v>32</v>
      </c>
      <c r="Q2738" s="50" t="s">
        <v>4329</v>
      </c>
      <c r="R2738" s="50" t="s">
        <v>29</v>
      </c>
      <c r="S2738" s="50" t="s">
        <v>2770</v>
      </c>
      <c r="T2738" s="50" t="s">
        <v>2415</v>
      </c>
      <c r="U2738" s="50" t="s">
        <v>30</v>
      </c>
      <c r="V2738" s="50" t="str">
        <f>VLOOKUP(A2738,Register!$D$2:$N$1317,11,0)</f>
        <v>CWIP:-VACUUM FILTER STATION</v>
      </c>
      <c r="W2738" s="50" t="s">
        <v>29</v>
      </c>
      <c r="X2738" s="50" t="s">
        <v>29</v>
      </c>
    </row>
    <row r="2739" spans="1:24" ht="14.1" customHeight="1" x14ac:dyDescent="0.25">
      <c r="A2739" s="50" t="str">
        <f t="shared" si="42"/>
        <v>9200000059-0</v>
      </c>
      <c r="B2739" s="57" t="s">
        <v>29</v>
      </c>
      <c r="C2739" s="50" t="s">
        <v>29</v>
      </c>
      <c r="D2739" s="50" t="s">
        <v>4621</v>
      </c>
      <c r="E2739" s="50" t="s">
        <v>2814</v>
      </c>
      <c r="F2739" s="50" t="s">
        <v>29</v>
      </c>
      <c r="G2739" s="50" t="s">
        <v>29</v>
      </c>
      <c r="H2739" s="50" t="s">
        <v>2904</v>
      </c>
      <c r="I2739" s="58">
        <v>45196</v>
      </c>
      <c r="J2739" s="50" t="s">
        <v>2816</v>
      </c>
      <c r="K2739" s="59">
        <v>22.13</v>
      </c>
      <c r="L2739" s="50" t="s">
        <v>37</v>
      </c>
      <c r="M2739" s="51" t="s">
        <v>2747</v>
      </c>
      <c r="N2739" s="50" t="s">
        <v>29</v>
      </c>
      <c r="O2739" s="50" t="s">
        <v>32</v>
      </c>
      <c r="P2739" s="50" t="s">
        <v>32</v>
      </c>
      <c r="Q2739" s="50" t="s">
        <v>4329</v>
      </c>
      <c r="R2739" s="50" t="s">
        <v>29</v>
      </c>
      <c r="S2739" s="50" t="s">
        <v>2770</v>
      </c>
      <c r="T2739" s="50" t="s">
        <v>2415</v>
      </c>
      <c r="U2739" s="50" t="s">
        <v>30</v>
      </c>
      <c r="V2739" s="50" t="str">
        <f>VLOOKUP(A2739,Register!$D$2:$N$1317,11,0)</f>
        <v>CWIP:-VACUUM FILTER STATION</v>
      </c>
      <c r="W2739" s="50" t="s">
        <v>29</v>
      </c>
      <c r="X2739" s="50" t="s">
        <v>29</v>
      </c>
    </row>
    <row r="2740" spans="1:24" ht="14.1" customHeight="1" x14ac:dyDescent="0.25">
      <c r="A2740" s="50" t="str">
        <f t="shared" si="42"/>
        <v>9200000059-0</v>
      </c>
      <c r="B2740" s="57" t="s">
        <v>29</v>
      </c>
      <c r="C2740" s="50" t="s">
        <v>29</v>
      </c>
      <c r="D2740" s="50" t="s">
        <v>4621</v>
      </c>
      <c r="E2740" s="50" t="s">
        <v>2814</v>
      </c>
      <c r="F2740" s="50" t="s">
        <v>29</v>
      </c>
      <c r="G2740" s="50" t="s">
        <v>29</v>
      </c>
      <c r="H2740" s="50" t="s">
        <v>2904</v>
      </c>
      <c r="I2740" s="58">
        <v>45196</v>
      </c>
      <c r="J2740" s="50" t="s">
        <v>2816</v>
      </c>
      <c r="K2740" s="59">
        <v>71.27</v>
      </c>
      <c r="L2740" s="50" t="s">
        <v>37</v>
      </c>
      <c r="M2740" s="51" t="s">
        <v>2747</v>
      </c>
      <c r="N2740" s="50" t="s">
        <v>29</v>
      </c>
      <c r="O2740" s="50" t="s">
        <v>32</v>
      </c>
      <c r="P2740" s="50" t="s">
        <v>32</v>
      </c>
      <c r="Q2740" s="50" t="s">
        <v>4329</v>
      </c>
      <c r="R2740" s="50" t="s">
        <v>29</v>
      </c>
      <c r="S2740" s="50" t="s">
        <v>2770</v>
      </c>
      <c r="T2740" s="50" t="s">
        <v>2415</v>
      </c>
      <c r="U2740" s="50" t="s">
        <v>30</v>
      </c>
      <c r="V2740" s="50" t="str">
        <f>VLOOKUP(A2740,Register!$D$2:$N$1317,11,0)</f>
        <v>CWIP:-VACUUM FILTER STATION</v>
      </c>
      <c r="W2740" s="50" t="s">
        <v>29</v>
      </c>
      <c r="X2740" s="50" t="s">
        <v>29</v>
      </c>
    </row>
    <row r="2741" spans="1:24" ht="14.1" customHeight="1" x14ac:dyDescent="0.25">
      <c r="A2741" s="50" t="str">
        <f t="shared" si="42"/>
        <v>9200000059-0</v>
      </c>
      <c r="B2741" s="57" t="s">
        <v>29</v>
      </c>
      <c r="C2741" s="50" t="s">
        <v>29</v>
      </c>
      <c r="D2741" s="50" t="s">
        <v>4621</v>
      </c>
      <c r="E2741" s="50" t="s">
        <v>2814</v>
      </c>
      <c r="F2741" s="50" t="s">
        <v>29</v>
      </c>
      <c r="G2741" s="50" t="s">
        <v>29</v>
      </c>
      <c r="H2741" s="50" t="s">
        <v>2904</v>
      </c>
      <c r="I2741" s="58">
        <v>45196</v>
      </c>
      <c r="J2741" s="50" t="s">
        <v>2816</v>
      </c>
      <c r="K2741" s="59">
        <v>29.39</v>
      </c>
      <c r="L2741" s="50" t="s">
        <v>37</v>
      </c>
      <c r="M2741" s="51" t="s">
        <v>2747</v>
      </c>
      <c r="N2741" s="50" t="s">
        <v>29</v>
      </c>
      <c r="O2741" s="50" t="s">
        <v>32</v>
      </c>
      <c r="P2741" s="50" t="s">
        <v>32</v>
      </c>
      <c r="Q2741" s="50" t="s">
        <v>4329</v>
      </c>
      <c r="R2741" s="50" t="s">
        <v>29</v>
      </c>
      <c r="S2741" s="50" t="s">
        <v>2770</v>
      </c>
      <c r="T2741" s="50" t="s">
        <v>2415</v>
      </c>
      <c r="U2741" s="50" t="s">
        <v>30</v>
      </c>
      <c r="V2741" s="50" t="str">
        <f>VLOOKUP(A2741,Register!$D$2:$N$1317,11,0)</f>
        <v>CWIP:-VACUUM FILTER STATION</v>
      </c>
      <c r="W2741" s="50" t="s">
        <v>29</v>
      </c>
      <c r="X2741" s="50" t="s">
        <v>29</v>
      </c>
    </row>
    <row r="2742" spans="1:24" ht="14.1" customHeight="1" x14ac:dyDescent="0.25">
      <c r="A2742" s="50" t="str">
        <f t="shared" si="42"/>
        <v>9200000059-0</v>
      </c>
      <c r="B2742" s="57" t="s">
        <v>29</v>
      </c>
      <c r="C2742" s="50" t="s">
        <v>29</v>
      </c>
      <c r="D2742" s="50" t="s">
        <v>4621</v>
      </c>
      <c r="E2742" s="50" t="s">
        <v>2814</v>
      </c>
      <c r="F2742" s="50" t="s">
        <v>29</v>
      </c>
      <c r="G2742" s="50" t="s">
        <v>29</v>
      </c>
      <c r="H2742" s="50" t="s">
        <v>2904</v>
      </c>
      <c r="I2742" s="58">
        <v>45196</v>
      </c>
      <c r="J2742" s="50" t="s">
        <v>2816</v>
      </c>
      <c r="K2742" s="59">
        <v>18.079999999999998</v>
      </c>
      <c r="L2742" s="50" t="s">
        <v>37</v>
      </c>
      <c r="M2742" s="51" t="s">
        <v>2747</v>
      </c>
      <c r="N2742" s="50" t="s">
        <v>29</v>
      </c>
      <c r="O2742" s="50" t="s">
        <v>32</v>
      </c>
      <c r="P2742" s="50" t="s">
        <v>32</v>
      </c>
      <c r="Q2742" s="50" t="s">
        <v>4329</v>
      </c>
      <c r="R2742" s="50" t="s">
        <v>29</v>
      </c>
      <c r="S2742" s="50" t="s">
        <v>2770</v>
      </c>
      <c r="T2742" s="50" t="s">
        <v>2415</v>
      </c>
      <c r="U2742" s="50" t="s">
        <v>30</v>
      </c>
      <c r="V2742" s="50" t="str">
        <f>VLOOKUP(A2742,Register!$D$2:$N$1317,11,0)</f>
        <v>CWIP:-VACUUM FILTER STATION</v>
      </c>
      <c r="W2742" s="50" t="s">
        <v>29</v>
      </c>
      <c r="X2742" s="50" t="s">
        <v>29</v>
      </c>
    </row>
    <row r="2743" spans="1:24" ht="14.1" customHeight="1" x14ac:dyDescent="0.25">
      <c r="A2743" s="50" t="str">
        <f t="shared" si="42"/>
        <v>9200000041-0</v>
      </c>
      <c r="B2743" s="57" t="s">
        <v>29</v>
      </c>
      <c r="C2743" s="50" t="s">
        <v>29</v>
      </c>
      <c r="D2743" s="50" t="s">
        <v>4622</v>
      </c>
      <c r="E2743" s="50" t="s">
        <v>2814</v>
      </c>
      <c r="F2743" s="50" t="s">
        <v>29</v>
      </c>
      <c r="G2743" s="50" t="s">
        <v>29</v>
      </c>
      <c r="H2743" s="50" t="s">
        <v>2904</v>
      </c>
      <c r="I2743" s="58">
        <v>45196</v>
      </c>
      <c r="J2743" s="50" t="s">
        <v>2816</v>
      </c>
      <c r="K2743" s="59">
        <v>133.85</v>
      </c>
      <c r="L2743" s="50" t="s">
        <v>37</v>
      </c>
      <c r="M2743" s="51" t="s">
        <v>2747</v>
      </c>
      <c r="N2743" s="50" t="s">
        <v>29</v>
      </c>
      <c r="O2743" s="50" t="s">
        <v>32</v>
      </c>
      <c r="P2743" s="50" t="s">
        <v>32</v>
      </c>
      <c r="Q2743" s="50" t="s">
        <v>4513</v>
      </c>
      <c r="R2743" s="50" t="s">
        <v>29</v>
      </c>
      <c r="S2743" s="50" t="s">
        <v>2770</v>
      </c>
      <c r="T2743" s="50" t="s">
        <v>2383</v>
      </c>
      <c r="U2743" s="50" t="s">
        <v>30</v>
      </c>
      <c r="V2743" s="50" t="str">
        <f>VLOOKUP(A2743,Register!$D$2:$N$1317,11,0)</f>
        <v>CWIP - CURTAIN CONDENSER &amp; AIR EJECTOR</v>
      </c>
      <c r="W2743" s="50" t="s">
        <v>29</v>
      </c>
      <c r="X2743" s="50" t="s">
        <v>29</v>
      </c>
    </row>
    <row r="2744" spans="1:24" ht="14.1" customHeight="1" x14ac:dyDescent="0.25">
      <c r="A2744" s="50" t="str">
        <f t="shared" si="42"/>
        <v>9200000041-0</v>
      </c>
      <c r="B2744" s="57" t="s">
        <v>29</v>
      </c>
      <c r="C2744" s="50" t="s">
        <v>29</v>
      </c>
      <c r="D2744" s="50" t="s">
        <v>4623</v>
      </c>
      <c r="E2744" s="50" t="s">
        <v>2814</v>
      </c>
      <c r="F2744" s="50" t="s">
        <v>29</v>
      </c>
      <c r="G2744" s="50" t="s">
        <v>29</v>
      </c>
      <c r="H2744" s="50" t="s">
        <v>2904</v>
      </c>
      <c r="I2744" s="58">
        <v>45196</v>
      </c>
      <c r="J2744" s="50" t="s">
        <v>2816</v>
      </c>
      <c r="K2744" s="59">
        <v>262.77</v>
      </c>
      <c r="L2744" s="50" t="s">
        <v>37</v>
      </c>
      <c r="M2744" s="51" t="s">
        <v>2747</v>
      </c>
      <c r="N2744" s="50" t="s">
        <v>29</v>
      </c>
      <c r="O2744" s="50" t="s">
        <v>32</v>
      </c>
      <c r="P2744" s="50" t="s">
        <v>32</v>
      </c>
      <c r="Q2744" s="50" t="s">
        <v>4513</v>
      </c>
      <c r="R2744" s="50" t="s">
        <v>29</v>
      </c>
      <c r="S2744" s="50" t="s">
        <v>2770</v>
      </c>
      <c r="T2744" s="50" t="s">
        <v>2383</v>
      </c>
      <c r="U2744" s="50" t="s">
        <v>30</v>
      </c>
      <c r="V2744" s="50" t="str">
        <f>VLOOKUP(A2744,Register!$D$2:$N$1317,11,0)</f>
        <v>CWIP - CURTAIN CONDENSER &amp; AIR EJECTOR</v>
      </c>
      <c r="W2744" s="50" t="s">
        <v>29</v>
      </c>
      <c r="X2744" s="50" t="s">
        <v>29</v>
      </c>
    </row>
    <row r="2745" spans="1:24" ht="14.1" customHeight="1" x14ac:dyDescent="0.25">
      <c r="A2745" s="50" t="str">
        <f t="shared" si="42"/>
        <v>9200000059-0</v>
      </c>
      <c r="B2745" s="57" t="s">
        <v>29</v>
      </c>
      <c r="C2745" s="50" t="s">
        <v>29</v>
      </c>
      <c r="D2745" s="50" t="s">
        <v>4624</v>
      </c>
      <c r="E2745" s="50" t="s">
        <v>2814</v>
      </c>
      <c r="F2745" s="50" t="s">
        <v>29</v>
      </c>
      <c r="G2745" s="50" t="s">
        <v>29</v>
      </c>
      <c r="H2745" s="50" t="s">
        <v>2904</v>
      </c>
      <c r="I2745" s="58">
        <v>45196</v>
      </c>
      <c r="J2745" s="50" t="s">
        <v>2816</v>
      </c>
      <c r="K2745" s="59">
        <v>20298.78</v>
      </c>
      <c r="L2745" s="50" t="s">
        <v>37</v>
      </c>
      <c r="M2745" s="51" t="s">
        <v>2747</v>
      </c>
      <c r="N2745" s="50" t="s">
        <v>29</v>
      </c>
      <c r="O2745" s="50" t="s">
        <v>32</v>
      </c>
      <c r="P2745" s="50" t="s">
        <v>32</v>
      </c>
      <c r="Q2745" s="50" t="s">
        <v>4347</v>
      </c>
      <c r="R2745" s="50" t="s">
        <v>29</v>
      </c>
      <c r="S2745" s="50" t="s">
        <v>2770</v>
      </c>
      <c r="T2745" s="50" t="s">
        <v>2415</v>
      </c>
      <c r="U2745" s="50" t="s">
        <v>30</v>
      </c>
      <c r="V2745" s="50" t="str">
        <f>VLOOKUP(A2745,Register!$D$2:$N$1317,11,0)</f>
        <v>CWIP:-VACUUM FILTER STATION</v>
      </c>
      <c r="W2745" s="50" t="s">
        <v>29</v>
      </c>
      <c r="X2745" s="50" t="s">
        <v>29</v>
      </c>
    </row>
    <row r="2746" spans="1:24" ht="14.1" customHeight="1" x14ac:dyDescent="0.25">
      <c r="A2746" s="50" t="str">
        <f t="shared" si="42"/>
        <v>9200000059-0</v>
      </c>
      <c r="B2746" s="57" t="s">
        <v>29</v>
      </c>
      <c r="C2746" s="50" t="s">
        <v>29</v>
      </c>
      <c r="D2746" s="50" t="s">
        <v>4625</v>
      </c>
      <c r="E2746" s="50" t="s">
        <v>2814</v>
      </c>
      <c r="F2746" s="50" t="s">
        <v>29</v>
      </c>
      <c r="G2746" s="50" t="s">
        <v>29</v>
      </c>
      <c r="H2746" s="50" t="s">
        <v>2904</v>
      </c>
      <c r="I2746" s="58">
        <v>45196</v>
      </c>
      <c r="J2746" s="50" t="s">
        <v>2816</v>
      </c>
      <c r="K2746" s="59">
        <v>189.47</v>
      </c>
      <c r="L2746" s="50" t="s">
        <v>37</v>
      </c>
      <c r="M2746" s="51" t="s">
        <v>2747</v>
      </c>
      <c r="N2746" s="50" t="s">
        <v>29</v>
      </c>
      <c r="O2746" s="50" t="s">
        <v>32</v>
      </c>
      <c r="P2746" s="50" t="s">
        <v>32</v>
      </c>
      <c r="Q2746" s="50" t="s">
        <v>4347</v>
      </c>
      <c r="R2746" s="50" t="s">
        <v>29</v>
      </c>
      <c r="S2746" s="50" t="s">
        <v>2770</v>
      </c>
      <c r="T2746" s="50" t="s">
        <v>2415</v>
      </c>
      <c r="U2746" s="50" t="s">
        <v>30</v>
      </c>
      <c r="V2746" s="50" t="str">
        <f>VLOOKUP(A2746,Register!$D$2:$N$1317,11,0)</f>
        <v>CWIP:-VACUUM FILTER STATION</v>
      </c>
      <c r="W2746" s="50" t="s">
        <v>29</v>
      </c>
      <c r="X2746" s="50" t="s">
        <v>29</v>
      </c>
    </row>
    <row r="2747" spans="1:24" ht="14.1" customHeight="1" x14ac:dyDescent="0.25">
      <c r="A2747" s="50" t="str">
        <f t="shared" si="42"/>
        <v>9200000059-0</v>
      </c>
      <c r="B2747" s="57" t="s">
        <v>29</v>
      </c>
      <c r="C2747" s="50" t="s">
        <v>29</v>
      </c>
      <c r="D2747" s="50" t="s">
        <v>4625</v>
      </c>
      <c r="E2747" s="50" t="s">
        <v>2814</v>
      </c>
      <c r="F2747" s="50" t="s">
        <v>29</v>
      </c>
      <c r="G2747" s="50" t="s">
        <v>29</v>
      </c>
      <c r="H2747" s="50" t="s">
        <v>2904</v>
      </c>
      <c r="I2747" s="58">
        <v>45196</v>
      </c>
      <c r="J2747" s="50" t="s">
        <v>2816</v>
      </c>
      <c r="K2747" s="59">
        <v>88.06</v>
      </c>
      <c r="L2747" s="50" t="s">
        <v>37</v>
      </c>
      <c r="M2747" s="51" t="s">
        <v>2747</v>
      </c>
      <c r="N2747" s="50" t="s">
        <v>29</v>
      </c>
      <c r="O2747" s="50" t="s">
        <v>32</v>
      </c>
      <c r="P2747" s="50" t="s">
        <v>32</v>
      </c>
      <c r="Q2747" s="50" t="s">
        <v>4347</v>
      </c>
      <c r="R2747" s="50" t="s">
        <v>29</v>
      </c>
      <c r="S2747" s="50" t="s">
        <v>2770</v>
      </c>
      <c r="T2747" s="50" t="s">
        <v>2415</v>
      </c>
      <c r="U2747" s="50" t="s">
        <v>30</v>
      </c>
      <c r="V2747" s="50" t="str">
        <f>VLOOKUP(A2747,Register!$D$2:$N$1317,11,0)</f>
        <v>CWIP:-VACUUM FILTER STATION</v>
      </c>
      <c r="W2747" s="50" t="s">
        <v>29</v>
      </c>
      <c r="X2747" s="50" t="s">
        <v>29</v>
      </c>
    </row>
    <row r="2748" spans="1:24" ht="14.1" customHeight="1" x14ac:dyDescent="0.25">
      <c r="A2748" s="50" t="str">
        <f t="shared" si="42"/>
        <v>9200000059-0</v>
      </c>
      <c r="B2748" s="57" t="s">
        <v>29</v>
      </c>
      <c r="C2748" s="50" t="s">
        <v>29</v>
      </c>
      <c r="D2748" s="50" t="s">
        <v>4625</v>
      </c>
      <c r="E2748" s="50" t="s">
        <v>2814</v>
      </c>
      <c r="F2748" s="50" t="s">
        <v>29</v>
      </c>
      <c r="G2748" s="50" t="s">
        <v>29</v>
      </c>
      <c r="H2748" s="50" t="s">
        <v>2904</v>
      </c>
      <c r="I2748" s="58">
        <v>45196</v>
      </c>
      <c r="J2748" s="50" t="s">
        <v>2816</v>
      </c>
      <c r="K2748" s="59">
        <v>475.65</v>
      </c>
      <c r="L2748" s="50" t="s">
        <v>37</v>
      </c>
      <c r="M2748" s="51" t="s">
        <v>2747</v>
      </c>
      <c r="N2748" s="50" t="s">
        <v>29</v>
      </c>
      <c r="O2748" s="50" t="s">
        <v>32</v>
      </c>
      <c r="P2748" s="50" t="s">
        <v>32</v>
      </c>
      <c r="Q2748" s="50" t="s">
        <v>4347</v>
      </c>
      <c r="R2748" s="50" t="s">
        <v>29</v>
      </c>
      <c r="S2748" s="50" t="s">
        <v>2770</v>
      </c>
      <c r="T2748" s="50" t="s">
        <v>2415</v>
      </c>
      <c r="U2748" s="50" t="s">
        <v>30</v>
      </c>
      <c r="V2748" s="50" t="str">
        <f>VLOOKUP(A2748,Register!$D$2:$N$1317,11,0)</f>
        <v>CWIP:-VACUUM FILTER STATION</v>
      </c>
      <c r="W2748" s="50" t="s">
        <v>29</v>
      </c>
      <c r="X2748" s="50" t="s">
        <v>29</v>
      </c>
    </row>
    <row r="2749" spans="1:24" ht="14.1" customHeight="1" x14ac:dyDescent="0.25">
      <c r="A2749" s="50" t="str">
        <f t="shared" si="42"/>
        <v>9200000059-0</v>
      </c>
      <c r="B2749" s="57" t="s">
        <v>29</v>
      </c>
      <c r="C2749" s="50" t="s">
        <v>29</v>
      </c>
      <c r="D2749" s="50" t="s">
        <v>4625</v>
      </c>
      <c r="E2749" s="50" t="s">
        <v>2814</v>
      </c>
      <c r="F2749" s="50" t="s">
        <v>29</v>
      </c>
      <c r="G2749" s="50" t="s">
        <v>29</v>
      </c>
      <c r="H2749" s="50" t="s">
        <v>2904</v>
      </c>
      <c r="I2749" s="58">
        <v>45196</v>
      </c>
      <c r="J2749" s="50" t="s">
        <v>2816</v>
      </c>
      <c r="K2749" s="59">
        <v>151.86000000000001</v>
      </c>
      <c r="L2749" s="50" t="s">
        <v>37</v>
      </c>
      <c r="M2749" s="51" t="s">
        <v>2747</v>
      </c>
      <c r="N2749" s="50" t="s">
        <v>29</v>
      </c>
      <c r="O2749" s="50" t="s">
        <v>32</v>
      </c>
      <c r="P2749" s="50" t="s">
        <v>32</v>
      </c>
      <c r="Q2749" s="50" t="s">
        <v>4347</v>
      </c>
      <c r="R2749" s="50" t="s">
        <v>29</v>
      </c>
      <c r="S2749" s="50" t="s">
        <v>2770</v>
      </c>
      <c r="T2749" s="50" t="s">
        <v>2415</v>
      </c>
      <c r="U2749" s="50" t="s">
        <v>30</v>
      </c>
      <c r="V2749" s="50" t="str">
        <f>VLOOKUP(A2749,Register!$D$2:$N$1317,11,0)</f>
        <v>CWIP:-VACUUM FILTER STATION</v>
      </c>
      <c r="W2749" s="50" t="s">
        <v>29</v>
      </c>
      <c r="X2749" s="50" t="s">
        <v>29</v>
      </c>
    </row>
    <row r="2750" spans="1:24" ht="14.1" customHeight="1" x14ac:dyDescent="0.25">
      <c r="A2750" s="50" t="str">
        <f t="shared" si="42"/>
        <v>9200000058-0</v>
      </c>
      <c r="B2750" s="57" t="s">
        <v>29</v>
      </c>
      <c r="C2750" s="50" t="s">
        <v>29</v>
      </c>
      <c r="D2750" s="50" t="s">
        <v>4626</v>
      </c>
      <c r="E2750" s="50" t="s">
        <v>2814</v>
      </c>
      <c r="F2750" s="50" t="s">
        <v>29</v>
      </c>
      <c r="G2750" s="50" t="s">
        <v>29</v>
      </c>
      <c r="H2750" s="50" t="s">
        <v>2904</v>
      </c>
      <c r="I2750" s="58">
        <v>45196</v>
      </c>
      <c r="J2750" s="50" t="s">
        <v>2816</v>
      </c>
      <c r="K2750" s="59">
        <v>427.82</v>
      </c>
      <c r="L2750" s="50" t="s">
        <v>37</v>
      </c>
      <c r="M2750" s="51" t="s">
        <v>2747</v>
      </c>
      <c r="N2750" s="50" t="s">
        <v>29</v>
      </c>
      <c r="O2750" s="50" t="s">
        <v>32</v>
      </c>
      <c r="P2750" s="50" t="s">
        <v>32</v>
      </c>
      <c r="Q2750" s="50" t="s">
        <v>4567</v>
      </c>
      <c r="R2750" s="50" t="s">
        <v>29</v>
      </c>
      <c r="S2750" s="50" t="s">
        <v>2770</v>
      </c>
      <c r="T2750" s="50" t="s">
        <v>2412</v>
      </c>
      <c r="U2750" s="50" t="s">
        <v>30</v>
      </c>
      <c r="V2750" s="50" t="str">
        <f>VLOOKUP(A2750,Register!$D$2:$N$1317,11,0)</f>
        <v>CWIP-MILK OF LIME</v>
      </c>
      <c r="W2750" s="50" t="s">
        <v>29</v>
      </c>
      <c r="X2750" s="50" t="s">
        <v>29</v>
      </c>
    </row>
    <row r="2751" spans="1:24" ht="14.1" customHeight="1" x14ac:dyDescent="0.25">
      <c r="A2751" s="50" t="str">
        <f t="shared" si="42"/>
        <v>9200000059-0</v>
      </c>
      <c r="B2751" s="57" t="s">
        <v>29</v>
      </c>
      <c r="C2751" s="50" t="s">
        <v>29</v>
      </c>
      <c r="D2751" s="50" t="s">
        <v>4627</v>
      </c>
      <c r="E2751" s="50" t="s">
        <v>2814</v>
      </c>
      <c r="F2751" s="50" t="s">
        <v>29</v>
      </c>
      <c r="G2751" s="50" t="s">
        <v>29</v>
      </c>
      <c r="H2751" s="50" t="s">
        <v>2904</v>
      </c>
      <c r="I2751" s="58">
        <v>45197</v>
      </c>
      <c r="J2751" s="50" t="s">
        <v>2816</v>
      </c>
      <c r="K2751" s="59">
        <v>996</v>
      </c>
      <c r="L2751" s="50" t="s">
        <v>37</v>
      </c>
      <c r="M2751" s="51" t="s">
        <v>2747</v>
      </c>
      <c r="N2751" s="50" t="s">
        <v>29</v>
      </c>
      <c r="O2751" s="50" t="s">
        <v>32</v>
      </c>
      <c r="P2751" s="50" t="s">
        <v>32</v>
      </c>
      <c r="Q2751" s="50" t="s">
        <v>4556</v>
      </c>
      <c r="R2751" s="50" t="s">
        <v>29</v>
      </c>
      <c r="S2751" s="50" t="s">
        <v>2770</v>
      </c>
      <c r="T2751" s="50" t="s">
        <v>2415</v>
      </c>
      <c r="U2751" s="50" t="s">
        <v>30</v>
      </c>
      <c r="V2751" s="50" t="str">
        <f>VLOOKUP(A2751,Register!$D$2:$N$1317,11,0)</f>
        <v>CWIP:-VACUUM FILTER STATION</v>
      </c>
      <c r="W2751" s="50" t="s">
        <v>29</v>
      </c>
      <c r="X2751" s="50" t="s">
        <v>29</v>
      </c>
    </row>
    <row r="2752" spans="1:24" ht="14.1" customHeight="1" x14ac:dyDescent="0.25">
      <c r="A2752" s="50" t="str">
        <f t="shared" si="42"/>
        <v>9200000059-0</v>
      </c>
      <c r="B2752" s="57" t="s">
        <v>29</v>
      </c>
      <c r="C2752" s="50" t="s">
        <v>29</v>
      </c>
      <c r="D2752" s="50" t="s">
        <v>4627</v>
      </c>
      <c r="E2752" s="50" t="s">
        <v>2814</v>
      </c>
      <c r="F2752" s="50" t="s">
        <v>29</v>
      </c>
      <c r="G2752" s="50" t="s">
        <v>29</v>
      </c>
      <c r="H2752" s="50" t="s">
        <v>2904</v>
      </c>
      <c r="I2752" s="58">
        <v>45197</v>
      </c>
      <c r="J2752" s="50" t="s">
        <v>2816</v>
      </c>
      <c r="K2752" s="59">
        <v>798.81</v>
      </c>
      <c r="L2752" s="50" t="s">
        <v>37</v>
      </c>
      <c r="M2752" s="51" t="s">
        <v>2747</v>
      </c>
      <c r="N2752" s="50" t="s">
        <v>29</v>
      </c>
      <c r="O2752" s="50" t="s">
        <v>32</v>
      </c>
      <c r="P2752" s="50" t="s">
        <v>32</v>
      </c>
      <c r="Q2752" s="50" t="s">
        <v>4556</v>
      </c>
      <c r="R2752" s="50" t="s">
        <v>29</v>
      </c>
      <c r="S2752" s="50" t="s">
        <v>2770</v>
      </c>
      <c r="T2752" s="50" t="s">
        <v>2415</v>
      </c>
      <c r="U2752" s="50" t="s">
        <v>30</v>
      </c>
      <c r="V2752" s="50" t="str">
        <f>VLOOKUP(A2752,Register!$D$2:$N$1317,11,0)</f>
        <v>CWIP:-VACUUM FILTER STATION</v>
      </c>
      <c r="W2752" s="50" t="s">
        <v>29</v>
      </c>
      <c r="X2752" s="50" t="s">
        <v>29</v>
      </c>
    </row>
    <row r="2753" spans="1:24" ht="14.1" customHeight="1" x14ac:dyDescent="0.25">
      <c r="A2753" s="50" t="str">
        <f t="shared" si="42"/>
        <v>9200000059-0</v>
      </c>
      <c r="B2753" s="57" t="s">
        <v>29</v>
      </c>
      <c r="C2753" s="50" t="s">
        <v>29</v>
      </c>
      <c r="D2753" s="50" t="s">
        <v>4627</v>
      </c>
      <c r="E2753" s="50" t="s">
        <v>2814</v>
      </c>
      <c r="F2753" s="50" t="s">
        <v>29</v>
      </c>
      <c r="G2753" s="50" t="s">
        <v>29</v>
      </c>
      <c r="H2753" s="50" t="s">
        <v>2904</v>
      </c>
      <c r="I2753" s="58">
        <v>45197</v>
      </c>
      <c r="J2753" s="50" t="s">
        <v>2816</v>
      </c>
      <c r="K2753" s="59">
        <v>315.79000000000002</v>
      </c>
      <c r="L2753" s="50" t="s">
        <v>37</v>
      </c>
      <c r="M2753" s="51" t="s">
        <v>2747</v>
      </c>
      <c r="N2753" s="50" t="s">
        <v>29</v>
      </c>
      <c r="O2753" s="50" t="s">
        <v>32</v>
      </c>
      <c r="P2753" s="50" t="s">
        <v>32</v>
      </c>
      <c r="Q2753" s="50" t="s">
        <v>4556</v>
      </c>
      <c r="R2753" s="50" t="s">
        <v>29</v>
      </c>
      <c r="S2753" s="50" t="s">
        <v>2770</v>
      </c>
      <c r="T2753" s="50" t="s">
        <v>2415</v>
      </c>
      <c r="U2753" s="50" t="s">
        <v>30</v>
      </c>
      <c r="V2753" s="50" t="str">
        <f>VLOOKUP(A2753,Register!$D$2:$N$1317,11,0)</f>
        <v>CWIP:-VACUUM FILTER STATION</v>
      </c>
      <c r="W2753" s="50" t="s">
        <v>29</v>
      </c>
      <c r="X2753" s="50" t="s">
        <v>29</v>
      </c>
    </row>
    <row r="2754" spans="1:24" ht="14.1" customHeight="1" x14ac:dyDescent="0.25">
      <c r="A2754" s="50" t="str">
        <f t="shared" si="42"/>
        <v>9200000059-0</v>
      </c>
      <c r="B2754" s="57" t="s">
        <v>29</v>
      </c>
      <c r="C2754" s="50" t="s">
        <v>29</v>
      </c>
      <c r="D2754" s="50" t="s">
        <v>4627</v>
      </c>
      <c r="E2754" s="50" t="s">
        <v>2814</v>
      </c>
      <c r="F2754" s="50" t="s">
        <v>29</v>
      </c>
      <c r="G2754" s="50" t="s">
        <v>29</v>
      </c>
      <c r="H2754" s="50" t="s">
        <v>2904</v>
      </c>
      <c r="I2754" s="58">
        <v>45197</v>
      </c>
      <c r="J2754" s="50" t="s">
        <v>2816</v>
      </c>
      <c r="K2754" s="59">
        <v>176.13</v>
      </c>
      <c r="L2754" s="50" t="s">
        <v>37</v>
      </c>
      <c r="M2754" s="51" t="s">
        <v>2747</v>
      </c>
      <c r="N2754" s="50" t="s">
        <v>29</v>
      </c>
      <c r="O2754" s="50" t="s">
        <v>32</v>
      </c>
      <c r="P2754" s="50" t="s">
        <v>32</v>
      </c>
      <c r="Q2754" s="50" t="s">
        <v>4556</v>
      </c>
      <c r="R2754" s="50" t="s">
        <v>29</v>
      </c>
      <c r="S2754" s="50" t="s">
        <v>2770</v>
      </c>
      <c r="T2754" s="50" t="s">
        <v>2415</v>
      </c>
      <c r="U2754" s="50" t="s">
        <v>30</v>
      </c>
      <c r="V2754" s="50" t="str">
        <f>VLOOKUP(A2754,Register!$D$2:$N$1317,11,0)</f>
        <v>CWIP:-VACUUM FILTER STATION</v>
      </c>
      <c r="W2754" s="50" t="s">
        <v>29</v>
      </c>
      <c r="X2754" s="50" t="s">
        <v>29</v>
      </c>
    </row>
    <row r="2755" spans="1:24" ht="14.1" customHeight="1" x14ac:dyDescent="0.25">
      <c r="A2755" s="50" t="str">
        <f t="shared" ref="A2755:A2818" si="43">CONCATENATE(T2755,"-",U2755)</f>
        <v>9200000059-0</v>
      </c>
      <c r="B2755" s="57" t="s">
        <v>29</v>
      </c>
      <c r="C2755" s="50" t="s">
        <v>29</v>
      </c>
      <c r="D2755" s="50" t="s">
        <v>4628</v>
      </c>
      <c r="E2755" s="50" t="s">
        <v>2814</v>
      </c>
      <c r="F2755" s="50" t="s">
        <v>29</v>
      </c>
      <c r="G2755" s="50" t="s">
        <v>29</v>
      </c>
      <c r="H2755" s="50" t="s">
        <v>2904</v>
      </c>
      <c r="I2755" s="58">
        <v>45197</v>
      </c>
      <c r="J2755" s="50" t="s">
        <v>2816</v>
      </c>
      <c r="K2755" s="59">
        <v>1974.96</v>
      </c>
      <c r="L2755" s="50" t="s">
        <v>37</v>
      </c>
      <c r="M2755" s="51" t="s">
        <v>2747</v>
      </c>
      <c r="N2755" s="50" t="s">
        <v>29</v>
      </c>
      <c r="O2755" s="50" t="s">
        <v>32</v>
      </c>
      <c r="P2755" s="50" t="s">
        <v>32</v>
      </c>
      <c r="Q2755" s="50" t="s">
        <v>3163</v>
      </c>
      <c r="R2755" s="50" t="s">
        <v>29</v>
      </c>
      <c r="S2755" s="50" t="s">
        <v>2770</v>
      </c>
      <c r="T2755" s="50" t="s">
        <v>2415</v>
      </c>
      <c r="U2755" s="50" t="s">
        <v>30</v>
      </c>
      <c r="V2755" s="50" t="str">
        <f>VLOOKUP(A2755,Register!$D$2:$N$1317,11,0)</f>
        <v>CWIP:-VACUUM FILTER STATION</v>
      </c>
      <c r="W2755" s="50" t="s">
        <v>29</v>
      </c>
      <c r="X2755" s="50" t="s">
        <v>29</v>
      </c>
    </row>
    <row r="2756" spans="1:24" ht="14.1" customHeight="1" x14ac:dyDescent="0.25">
      <c r="A2756" s="50" t="str">
        <f t="shared" si="43"/>
        <v>9200000059-0</v>
      </c>
      <c r="B2756" s="57" t="s">
        <v>29</v>
      </c>
      <c r="C2756" s="50" t="s">
        <v>29</v>
      </c>
      <c r="D2756" s="50" t="s">
        <v>4629</v>
      </c>
      <c r="E2756" s="50" t="s">
        <v>2814</v>
      </c>
      <c r="F2756" s="50" t="s">
        <v>29</v>
      </c>
      <c r="G2756" s="50" t="s">
        <v>29</v>
      </c>
      <c r="H2756" s="50" t="s">
        <v>2904</v>
      </c>
      <c r="I2756" s="58">
        <v>45197</v>
      </c>
      <c r="J2756" s="50" t="s">
        <v>2816</v>
      </c>
      <c r="K2756" s="59">
        <v>3060.61</v>
      </c>
      <c r="L2756" s="50" t="s">
        <v>37</v>
      </c>
      <c r="M2756" s="51" t="s">
        <v>2747</v>
      </c>
      <c r="N2756" s="50" t="s">
        <v>29</v>
      </c>
      <c r="O2756" s="50" t="s">
        <v>32</v>
      </c>
      <c r="P2756" s="50" t="s">
        <v>32</v>
      </c>
      <c r="Q2756" s="50" t="s">
        <v>4347</v>
      </c>
      <c r="R2756" s="50" t="s">
        <v>29</v>
      </c>
      <c r="S2756" s="50" t="s">
        <v>2770</v>
      </c>
      <c r="T2756" s="50" t="s">
        <v>2415</v>
      </c>
      <c r="U2756" s="50" t="s">
        <v>30</v>
      </c>
      <c r="V2756" s="50" t="str">
        <f>VLOOKUP(A2756,Register!$D$2:$N$1317,11,0)</f>
        <v>CWIP:-VACUUM FILTER STATION</v>
      </c>
      <c r="W2756" s="50" t="s">
        <v>29</v>
      </c>
      <c r="X2756" s="50" t="s">
        <v>29</v>
      </c>
    </row>
    <row r="2757" spans="1:24" ht="14.1" customHeight="1" x14ac:dyDescent="0.25">
      <c r="A2757" s="50" t="str">
        <f t="shared" si="43"/>
        <v>9200000059-0</v>
      </c>
      <c r="B2757" s="57" t="s">
        <v>29</v>
      </c>
      <c r="C2757" s="50" t="s">
        <v>29</v>
      </c>
      <c r="D2757" s="50" t="s">
        <v>4629</v>
      </c>
      <c r="E2757" s="50" t="s">
        <v>2814</v>
      </c>
      <c r="F2757" s="50" t="s">
        <v>29</v>
      </c>
      <c r="G2757" s="50" t="s">
        <v>29</v>
      </c>
      <c r="H2757" s="50" t="s">
        <v>2904</v>
      </c>
      <c r="I2757" s="58">
        <v>45197</v>
      </c>
      <c r="J2757" s="50" t="s">
        <v>2816</v>
      </c>
      <c r="K2757" s="59">
        <v>24358.53</v>
      </c>
      <c r="L2757" s="50" t="s">
        <v>37</v>
      </c>
      <c r="M2757" s="51" t="s">
        <v>2747</v>
      </c>
      <c r="N2757" s="50" t="s">
        <v>29</v>
      </c>
      <c r="O2757" s="50" t="s">
        <v>32</v>
      </c>
      <c r="P2757" s="50" t="s">
        <v>32</v>
      </c>
      <c r="Q2757" s="50" t="s">
        <v>4347</v>
      </c>
      <c r="R2757" s="50" t="s">
        <v>29</v>
      </c>
      <c r="S2757" s="50" t="s">
        <v>2770</v>
      </c>
      <c r="T2757" s="50" t="s">
        <v>2415</v>
      </c>
      <c r="U2757" s="50" t="s">
        <v>30</v>
      </c>
      <c r="V2757" s="50" t="str">
        <f>VLOOKUP(A2757,Register!$D$2:$N$1317,11,0)</f>
        <v>CWIP:-VACUUM FILTER STATION</v>
      </c>
      <c r="W2757" s="50" t="s">
        <v>29</v>
      </c>
      <c r="X2757" s="50" t="s">
        <v>29</v>
      </c>
    </row>
    <row r="2758" spans="1:24" ht="14.1" customHeight="1" x14ac:dyDescent="0.25">
      <c r="A2758" s="50" t="str">
        <f t="shared" si="43"/>
        <v>9200000059-0</v>
      </c>
      <c r="B2758" s="57" t="s">
        <v>29</v>
      </c>
      <c r="C2758" s="50" t="s">
        <v>29</v>
      </c>
      <c r="D2758" s="50" t="s">
        <v>4629</v>
      </c>
      <c r="E2758" s="50" t="s">
        <v>2814</v>
      </c>
      <c r="F2758" s="50" t="s">
        <v>29</v>
      </c>
      <c r="G2758" s="50" t="s">
        <v>29</v>
      </c>
      <c r="H2758" s="50" t="s">
        <v>2904</v>
      </c>
      <c r="I2758" s="58">
        <v>45197</v>
      </c>
      <c r="J2758" s="50" t="s">
        <v>2816</v>
      </c>
      <c r="K2758" s="59">
        <v>60.75</v>
      </c>
      <c r="L2758" s="50" t="s">
        <v>37</v>
      </c>
      <c r="M2758" s="51" t="s">
        <v>2747</v>
      </c>
      <c r="N2758" s="50" t="s">
        <v>29</v>
      </c>
      <c r="O2758" s="50" t="s">
        <v>32</v>
      </c>
      <c r="P2758" s="50" t="s">
        <v>32</v>
      </c>
      <c r="Q2758" s="50" t="s">
        <v>4347</v>
      </c>
      <c r="R2758" s="50" t="s">
        <v>29</v>
      </c>
      <c r="S2758" s="50" t="s">
        <v>2770</v>
      </c>
      <c r="T2758" s="50" t="s">
        <v>2415</v>
      </c>
      <c r="U2758" s="50" t="s">
        <v>30</v>
      </c>
      <c r="V2758" s="50" t="str">
        <f>VLOOKUP(A2758,Register!$D$2:$N$1317,11,0)</f>
        <v>CWIP:-VACUUM FILTER STATION</v>
      </c>
      <c r="W2758" s="50" t="s">
        <v>29</v>
      </c>
      <c r="X2758" s="50" t="s">
        <v>29</v>
      </c>
    </row>
    <row r="2759" spans="1:24" ht="14.1" customHeight="1" x14ac:dyDescent="0.25">
      <c r="A2759" s="50" t="str">
        <f t="shared" si="43"/>
        <v>9200000058-0</v>
      </c>
      <c r="B2759" s="57" t="s">
        <v>29</v>
      </c>
      <c r="C2759" s="50" t="s">
        <v>29</v>
      </c>
      <c r="D2759" s="50" t="s">
        <v>4630</v>
      </c>
      <c r="E2759" s="50" t="s">
        <v>2814</v>
      </c>
      <c r="F2759" s="50" t="s">
        <v>29</v>
      </c>
      <c r="G2759" s="50" t="s">
        <v>29</v>
      </c>
      <c r="H2759" s="50" t="s">
        <v>2904</v>
      </c>
      <c r="I2759" s="58">
        <v>45197</v>
      </c>
      <c r="J2759" s="50" t="s">
        <v>2816</v>
      </c>
      <c r="K2759" s="59">
        <v>136816.45000000001</v>
      </c>
      <c r="L2759" s="50" t="s">
        <v>37</v>
      </c>
      <c r="M2759" s="51" t="s">
        <v>2747</v>
      </c>
      <c r="N2759" s="50" t="s">
        <v>29</v>
      </c>
      <c r="O2759" s="50" t="s">
        <v>32</v>
      </c>
      <c r="P2759" s="50" t="s">
        <v>32</v>
      </c>
      <c r="Q2759" s="50" t="s">
        <v>4329</v>
      </c>
      <c r="R2759" s="50" t="s">
        <v>29</v>
      </c>
      <c r="S2759" s="50" t="s">
        <v>2770</v>
      </c>
      <c r="T2759" s="50" t="s">
        <v>2412</v>
      </c>
      <c r="U2759" s="50" t="s">
        <v>30</v>
      </c>
      <c r="V2759" s="50" t="str">
        <f>VLOOKUP(A2759,Register!$D$2:$N$1317,11,0)</f>
        <v>CWIP-MILK OF LIME</v>
      </c>
      <c r="W2759" s="50" t="s">
        <v>29</v>
      </c>
      <c r="X2759" s="50" t="s">
        <v>29</v>
      </c>
    </row>
    <row r="2760" spans="1:24" ht="14.1" customHeight="1" x14ac:dyDescent="0.25">
      <c r="A2760" s="50" t="str">
        <f t="shared" si="43"/>
        <v>9200000059-0</v>
      </c>
      <c r="B2760" s="57" t="s">
        <v>29</v>
      </c>
      <c r="C2760" s="50" t="s">
        <v>29</v>
      </c>
      <c r="D2760" s="50" t="s">
        <v>4631</v>
      </c>
      <c r="E2760" s="50" t="s">
        <v>2814</v>
      </c>
      <c r="F2760" s="50" t="s">
        <v>29</v>
      </c>
      <c r="G2760" s="50" t="s">
        <v>29</v>
      </c>
      <c r="H2760" s="50" t="s">
        <v>2904</v>
      </c>
      <c r="I2760" s="58">
        <v>45197</v>
      </c>
      <c r="J2760" s="50" t="s">
        <v>2816</v>
      </c>
      <c r="K2760" s="59">
        <v>11170.98</v>
      </c>
      <c r="L2760" s="50" t="s">
        <v>37</v>
      </c>
      <c r="M2760" s="51" t="s">
        <v>2747</v>
      </c>
      <c r="N2760" s="50" t="s">
        <v>29</v>
      </c>
      <c r="O2760" s="50" t="s">
        <v>32</v>
      </c>
      <c r="P2760" s="50" t="s">
        <v>32</v>
      </c>
      <c r="Q2760" s="50" t="s">
        <v>4577</v>
      </c>
      <c r="R2760" s="50" t="s">
        <v>29</v>
      </c>
      <c r="S2760" s="50" t="s">
        <v>2770</v>
      </c>
      <c r="T2760" s="50" t="s">
        <v>2415</v>
      </c>
      <c r="U2760" s="50" t="s">
        <v>30</v>
      </c>
      <c r="V2760" s="50" t="str">
        <f>VLOOKUP(A2760,Register!$D$2:$N$1317,11,0)</f>
        <v>CWIP:-VACUUM FILTER STATION</v>
      </c>
      <c r="W2760" s="50" t="s">
        <v>29</v>
      </c>
      <c r="X2760" s="50" t="s">
        <v>29</v>
      </c>
    </row>
    <row r="2761" spans="1:24" ht="14.1" customHeight="1" x14ac:dyDescent="0.25">
      <c r="A2761" s="50" t="str">
        <f t="shared" si="43"/>
        <v>9200000059-0</v>
      </c>
      <c r="B2761" s="57" t="s">
        <v>29</v>
      </c>
      <c r="C2761" s="50" t="s">
        <v>29</v>
      </c>
      <c r="D2761" s="50" t="s">
        <v>4631</v>
      </c>
      <c r="E2761" s="50" t="s">
        <v>2814</v>
      </c>
      <c r="F2761" s="50" t="s">
        <v>29</v>
      </c>
      <c r="G2761" s="50" t="s">
        <v>29</v>
      </c>
      <c r="H2761" s="50" t="s">
        <v>2904</v>
      </c>
      <c r="I2761" s="58">
        <v>45197</v>
      </c>
      <c r="J2761" s="50" t="s">
        <v>2816</v>
      </c>
      <c r="K2761" s="59">
        <v>780.21</v>
      </c>
      <c r="L2761" s="50" t="s">
        <v>37</v>
      </c>
      <c r="M2761" s="51" t="s">
        <v>2747</v>
      </c>
      <c r="N2761" s="50" t="s">
        <v>29</v>
      </c>
      <c r="O2761" s="50" t="s">
        <v>32</v>
      </c>
      <c r="P2761" s="50" t="s">
        <v>32</v>
      </c>
      <c r="Q2761" s="50" t="s">
        <v>4577</v>
      </c>
      <c r="R2761" s="50" t="s">
        <v>29</v>
      </c>
      <c r="S2761" s="50" t="s">
        <v>2770</v>
      </c>
      <c r="T2761" s="50" t="s">
        <v>2415</v>
      </c>
      <c r="U2761" s="50" t="s">
        <v>30</v>
      </c>
      <c r="V2761" s="50" t="str">
        <f>VLOOKUP(A2761,Register!$D$2:$N$1317,11,0)</f>
        <v>CWIP:-VACUUM FILTER STATION</v>
      </c>
      <c r="W2761" s="50" t="s">
        <v>29</v>
      </c>
      <c r="X2761" s="50" t="s">
        <v>29</v>
      </c>
    </row>
    <row r="2762" spans="1:24" ht="14.1" customHeight="1" x14ac:dyDescent="0.25">
      <c r="A2762" s="50" t="str">
        <f t="shared" si="43"/>
        <v>9200000058-0</v>
      </c>
      <c r="B2762" s="57" t="s">
        <v>29</v>
      </c>
      <c r="C2762" s="50" t="s">
        <v>29</v>
      </c>
      <c r="D2762" s="50" t="s">
        <v>4632</v>
      </c>
      <c r="E2762" s="50" t="s">
        <v>2814</v>
      </c>
      <c r="F2762" s="50" t="s">
        <v>29</v>
      </c>
      <c r="G2762" s="50" t="s">
        <v>29</v>
      </c>
      <c r="H2762" s="50" t="s">
        <v>2904</v>
      </c>
      <c r="I2762" s="58">
        <v>45197</v>
      </c>
      <c r="J2762" s="50" t="s">
        <v>2816</v>
      </c>
      <c r="K2762" s="59">
        <v>228</v>
      </c>
      <c r="L2762" s="50" t="s">
        <v>37</v>
      </c>
      <c r="M2762" s="51" t="s">
        <v>2747</v>
      </c>
      <c r="N2762" s="50" t="s">
        <v>29</v>
      </c>
      <c r="O2762" s="50" t="s">
        <v>32</v>
      </c>
      <c r="P2762" s="50" t="s">
        <v>32</v>
      </c>
      <c r="Q2762" s="50" t="s">
        <v>4574</v>
      </c>
      <c r="R2762" s="50" t="s">
        <v>29</v>
      </c>
      <c r="S2762" s="50" t="s">
        <v>2770</v>
      </c>
      <c r="T2762" s="50" t="s">
        <v>2412</v>
      </c>
      <c r="U2762" s="50" t="s">
        <v>30</v>
      </c>
      <c r="V2762" s="50" t="str">
        <f>VLOOKUP(A2762,Register!$D$2:$N$1317,11,0)</f>
        <v>CWIP-MILK OF LIME</v>
      </c>
      <c r="W2762" s="50" t="s">
        <v>29</v>
      </c>
      <c r="X2762" s="50" t="s">
        <v>29</v>
      </c>
    </row>
    <row r="2763" spans="1:24" ht="14.1" customHeight="1" x14ac:dyDescent="0.25">
      <c r="A2763" s="50" t="str">
        <f t="shared" si="43"/>
        <v>9200000058-0</v>
      </c>
      <c r="B2763" s="57" t="s">
        <v>29</v>
      </c>
      <c r="C2763" s="50" t="s">
        <v>29</v>
      </c>
      <c r="D2763" s="50" t="s">
        <v>4632</v>
      </c>
      <c r="E2763" s="50" t="s">
        <v>2814</v>
      </c>
      <c r="F2763" s="50" t="s">
        <v>29</v>
      </c>
      <c r="G2763" s="50" t="s">
        <v>29</v>
      </c>
      <c r="H2763" s="50" t="s">
        <v>2904</v>
      </c>
      <c r="I2763" s="58">
        <v>45197</v>
      </c>
      <c r="J2763" s="50" t="s">
        <v>2816</v>
      </c>
      <c r="K2763" s="59">
        <v>146.94999999999999</v>
      </c>
      <c r="L2763" s="50" t="s">
        <v>37</v>
      </c>
      <c r="M2763" s="51" t="s">
        <v>2747</v>
      </c>
      <c r="N2763" s="50" t="s">
        <v>29</v>
      </c>
      <c r="O2763" s="50" t="s">
        <v>32</v>
      </c>
      <c r="P2763" s="50" t="s">
        <v>32</v>
      </c>
      <c r="Q2763" s="50" t="s">
        <v>4574</v>
      </c>
      <c r="R2763" s="50" t="s">
        <v>29</v>
      </c>
      <c r="S2763" s="50" t="s">
        <v>2770</v>
      </c>
      <c r="T2763" s="50" t="s">
        <v>2412</v>
      </c>
      <c r="U2763" s="50" t="s">
        <v>30</v>
      </c>
      <c r="V2763" s="50" t="str">
        <f>VLOOKUP(A2763,Register!$D$2:$N$1317,11,0)</f>
        <v>CWIP-MILK OF LIME</v>
      </c>
      <c r="W2763" s="50" t="s">
        <v>29</v>
      </c>
      <c r="X2763" s="50" t="s">
        <v>29</v>
      </c>
    </row>
    <row r="2764" spans="1:24" ht="14.1" customHeight="1" x14ac:dyDescent="0.25">
      <c r="A2764" s="50" t="str">
        <f t="shared" si="43"/>
        <v>9200000058-0</v>
      </c>
      <c r="B2764" s="57" t="s">
        <v>29</v>
      </c>
      <c r="C2764" s="50" t="s">
        <v>29</v>
      </c>
      <c r="D2764" s="50" t="s">
        <v>4632</v>
      </c>
      <c r="E2764" s="50" t="s">
        <v>2814</v>
      </c>
      <c r="F2764" s="50" t="s">
        <v>29</v>
      </c>
      <c r="G2764" s="50" t="s">
        <v>29</v>
      </c>
      <c r="H2764" s="50" t="s">
        <v>2904</v>
      </c>
      <c r="I2764" s="58">
        <v>45197</v>
      </c>
      <c r="J2764" s="50" t="s">
        <v>2816</v>
      </c>
      <c r="K2764" s="59">
        <v>427.82</v>
      </c>
      <c r="L2764" s="50" t="s">
        <v>37</v>
      </c>
      <c r="M2764" s="51" t="s">
        <v>2747</v>
      </c>
      <c r="N2764" s="50" t="s">
        <v>29</v>
      </c>
      <c r="O2764" s="50" t="s">
        <v>32</v>
      </c>
      <c r="P2764" s="50" t="s">
        <v>32</v>
      </c>
      <c r="Q2764" s="50" t="s">
        <v>4574</v>
      </c>
      <c r="R2764" s="50" t="s">
        <v>29</v>
      </c>
      <c r="S2764" s="50" t="s">
        <v>2770</v>
      </c>
      <c r="T2764" s="50" t="s">
        <v>2412</v>
      </c>
      <c r="U2764" s="50" t="s">
        <v>30</v>
      </c>
      <c r="V2764" s="50" t="str">
        <f>VLOOKUP(A2764,Register!$D$2:$N$1317,11,0)</f>
        <v>CWIP-MILK OF LIME</v>
      </c>
      <c r="W2764" s="50" t="s">
        <v>29</v>
      </c>
      <c r="X2764" s="50" t="s">
        <v>29</v>
      </c>
    </row>
    <row r="2765" spans="1:24" ht="14.1" customHeight="1" x14ac:dyDescent="0.25">
      <c r="A2765" s="50" t="str">
        <f t="shared" si="43"/>
        <v>9200000059-0</v>
      </c>
      <c r="B2765" s="57" t="s">
        <v>29</v>
      </c>
      <c r="C2765" s="50" t="s">
        <v>29</v>
      </c>
      <c r="D2765" s="50" t="s">
        <v>4633</v>
      </c>
      <c r="E2765" s="50" t="s">
        <v>2814</v>
      </c>
      <c r="F2765" s="50" t="s">
        <v>29</v>
      </c>
      <c r="G2765" s="50" t="s">
        <v>29</v>
      </c>
      <c r="H2765" s="50" t="s">
        <v>2904</v>
      </c>
      <c r="I2765" s="58">
        <v>45197</v>
      </c>
      <c r="J2765" s="50" t="s">
        <v>2816</v>
      </c>
      <c r="K2765" s="59">
        <v>951.3</v>
      </c>
      <c r="L2765" s="50" t="s">
        <v>37</v>
      </c>
      <c r="M2765" s="51" t="s">
        <v>2747</v>
      </c>
      <c r="N2765" s="50" t="s">
        <v>29</v>
      </c>
      <c r="O2765" s="50" t="s">
        <v>32</v>
      </c>
      <c r="P2765" s="50" t="s">
        <v>32</v>
      </c>
      <c r="Q2765" s="50" t="s">
        <v>4556</v>
      </c>
      <c r="R2765" s="50" t="s">
        <v>29</v>
      </c>
      <c r="S2765" s="50" t="s">
        <v>2770</v>
      </c>
      <c r="T2765" s="50" t="s">
        <v>2415</v>
      </c>
      <c r="U2765" s="50" t="s">
        <v>30</v>
      </c>
      <c r="V2765" s="50" t="str">
        <f>VLOOKUP(A2765,Register!$D$2:$N$1317,11,0)</f>
        <v>CWIP:-VACUUM FILTER STATION</v>
      </c>
      <c r="W2765" s="50" t="s">
        <v>29</v>
      </c>
      <c r="X2765" s="50" t="s">
        <v>29</v>
      </c>
    </row>
    <row r="2766" spans="1:24" ht="14.1" customHeight="1" x14ac:dyDescent="0.25">
      <c r="A2766" s="50" t="str">
        <f t="shared" si="43"/>
        <v>9200000058-0</v>
      </c>
      <c r="B2766" s="57" t="s">
        <v>29</v>
      </c>
      <c r="C2766" s="50" t="s">
        <v>29</v>
      </c>
      <c r="D2766" s="50" t="s">
        <v>4634</v>
      </c>
      <c r="E2766" s="50" t="s">
        <v>2814</v>
      </c>
      <c r="F2766" s="50" t="s">
        <v>29</v>
      </c>
      <c r="G2766" s="50" t="s">
        <v>29</v>
      </c>
      <c r="H2766" s="50" t="s">
        <v>2904</v>
      </c>
      <c r="I2766" s="58">
        <v>45197</v>
      </c>
      <c r="J2766" s="50" t="s">
        <v>2816</v>
      </c>
      <c r="K2766" s="59">
        <v>8652</v>
      </c>
      <c r="L2766" s="50" t="s">
        <v>37</v>
      </c>
      <c r="M2766" s="51" t="s">
        <v>2747</v>
      </c>
      <c r="N2766" s="50" t="s">
        <v>29</v>
      </c>
      <c r="O2766" s="50" t="s">
        <v>32</v>
      </c>
      <c r="P2766" s="50" t="s">
        <v>32</v>
      </c>
      <c r="Q2766" s="50" t="s">
        <v>4567</v>
      </c>
      <c r="R2766" s="50" t="s">
        <v>29</v>
      </c>
      <c r="S2766" s="50" t="s">
        <v>2770</v>
      </c>
      <c r="T2766" s="50" t="s">
        <v>2412</v>
      </c>
      <c r="U2766" s="50" t="s">
        <v>30</v>
      </c>
      <c r="V2766" s="50" t="str">
        <f>VLOOKUP(A2766,Register!$D$2:$N$1317,11,0)</f>
        <v>CWIP-MILK OF LIME</v>
      </c>
      <c r="W2766" s="50" t="s">
        <v>29</v>
      </c>
      <c r="X2766" s="50" t="s">
        <v>29</v>
      </c>
    </row>
    <row r="2767" spans="1:24" ht="14.1" customHeight="1" x14ac:dyDescent="0.25">
      <c r="A2767" s="50" t="str">
        <f t="shared" si="43"/>
        <v>9200000058-0</v>
      </c>
      <c r="B2767" s="57" t="s">
        <v>29</v>
      </c>
      <c r="C2767" s="50" t="s">
        <v>29</v>
      </c>
      <c r="D2767" s="50" t="s">
        <v>4634</v>
      </c>
      <c r="E2767" s="50" t="s">
        <v>2814</v>
      </c>
      <c r="F2767" s="50" t="s">
        <v>29</v>
      </c>
      <c r="G2767" s="50" t="s">
        <v>29</v>
      </c>
      <c r="H2767" s="50" t="s">
        <v>2904</v>
      </c>
      <c r="I2767" s="58">
        <v>45197</v>
      </c>
      <c r="J2767" s="50" t="s">
        <v>2816</v>
      </c>
      <c r="K2767" s="59">
        <v>13930.91</v>
      </c>
      <c r="L2767" s="50" t="s">
        <v>37</v>
      </c>
      <c r="M2767" s="51" t="s">
        <v>2747</v>
      </c>
      <c r="N2767" s="50" t="s">
        <v>29</v>
      </c>
      <c r="O2767" s="50" t="s">
        <v>32</v>
      </c>
      <c r="P2767" s="50" t="s">
        <v>32</v>
      </c>
      <c r="Q2767" s="50" t="s">
        <v>4567</v>
      </c>
      <c r="R2767" s="50" t="s">
        <v>29</v>
      </c>
      <c r="S2767" s="50" t="s">
        <v>2770</v>
      </c>
      <c r="T2767" s="50" t="s">
        <v>2412</v>
      </c>
      <c r="U2767" s="50" t="s">
        <v>30</v>
      </c>
      <c r="V2767" s="50" t="str">
        <f>VLOOKUP(A2767,Register!$D$2:$N$1317,11,0)</f>
        <v>CWIP-MILK OF LIME</v>
      </c>
      <c r="W2767" s="50" t="s">
        <v>29</v>
      </c>
      <c r="X2767" s="50" t="s">
        <v>29</v>
      </c>
    </row>
    <row r="2768" spans="1:24" ht="14.1" customHeight="1" x14ac:dyDescent="0.25">
      <c r="A2768" s="50" t="str">
        <f t="shared" si="43"/>
        <v>9200000058-0</v>
      </c>
      <c r="B2768" s="57" t="s">
        <v>29</v>
      </c>
      <c r="C2768" s="50" t="s">
        <v>29</v>
      </c>
      <c r="D2768" s="50" t="s">
        <v>4634</v>
      </c>
      <c r="E2768" s="50" t="s">
        <v>2814</v>
      </c>
      <c r="F2768" s="50" t="s">
        <v>29</v>
      </c>
      <c r="G2768" s="50" t="s">
        <v>29</v>
      </c>
      <c r="H2768" s="50" t="s">
        <v>2904</v>
      </c>
      <c r="I2768" s="58">
        <v>45197</v>
      </c>
      <c r="J2768" s="50" t="s">
        <v>2816</v>
      </c>
      <c r="K2768" s="59">
        <v>11675.6</v>
      </c>
      <c r="L2768" s="50" t="s">
        <v>37</v>
      </c>
      <c r="M2768" s="51" t="s">
        <v>2747</v>
      </c>
      <c r="N2768" s="50" t="s">
        <v>29</v>
      </c>
      <c r="O2768" s="50" t="s">
        <v>32</v>
      </c>
      <c r="P2768" s="50" t="s">
        <v>32</v>
      </c>
      <c r="Q2768" s="50" t="s">
        <v>4567</v>
      </c>
      <c r="R2768" s="50" t="s">
        <v>29</v>
      </c>
      <c r="S2768" s="50" t="s">
        <v>2770</v>
      </c>
      <c r="T2768" s="50" t="s">
        <v>2412</v>
      </c>
      <c r="U2768" s="50" t="s">
        <v>30</v>
      </c>
      <c r="V2768" s="50" t="str">
        <f>VLOOKUP(A2768,Register!$D$2:$N$1317,11,0)</f>
        <v>CWIP-MILK OF LIME</v>
      </c>
      <c r="W2768" s="50" t="s">
        <v>29</v>
      </c>
      <c r="X2768" s="50" t="s">
        <v>29</v>
      </c>
    </row>
    <row r="2769" spans="1:24" ht="14.1" customHeight="1" x14ac:dyDescent="0.25">
      <c r="A2769" s="50" t="str">
        <f t="shared" si="43"/>
        <v>9200000058-0</v>
      </c>
      <c r="B2769" s="57" t="s">
        <v>29</v>
      </c>
      <c r="C2769" s="50" t="s">
        <v>29</v>
      </c>
      <c r="D2769" s="50" t="s">
        <v>4634</v>
      </c>
      <c r="E2769" s="50" t="s">
        <v>2814</v>
      </c>
      <c r="F2769" s="50" t="s">
        <v>29</v>
      </c>
      <c r="G2769" s="50" t="s">
        <v>29</v>
      </c>
      <c r="H2769" s="50" t="s">
        <v>2904</v>
      </c>
      <c r="I2769" s="58">
        <v>45197</v>
      </c>
      <c r="J2769" s="50" t="s">
        <v>2816</v>
      </c>
      <c r="K2769" s="59">
        <v>62698.98</v>
      </c>
      <c r="L2769" s="50" t="s">
        <v>37</v>
      </c>
      <c r="M2769" s="51" t="s">
        <v>2747</v>
      </c>
      <c r="N2769" s="50" t="s">
        <v>29</v>
      </c>
      <c r="O2769" s="50" t="s">
        <v>32</v>
      </c>
      <c r="P2769" s="50" t="s">
        <v>32</v>
      </c>
      <c r="Q2769" s="50" t="s">
        <v>4567</v>
      </c>
      <c r="R2769" s="50" t="s">
        <v>29</v>
      </c>
      <c r="S2769" s="50" t="s">
        <v>2770</v>
      </c>
      <c r="T2769" s="50" t="s">
        <v>2412</v>
      </c>
      <c r="U2769" s="50" t="s">
        <v>30</v>
      </c>
      <c r="V2769" s="50" t="str">
        <f>VLOOKUP(A2769,Register!$D$2:$N$1317,11,0)</f>
        <v>CWIP-MILK OF LIME</v>
      </c>
      <c r="W2769" s="50" t="s">
        <v>29</v>
      </c>
      <c r="X2769" s="50" t="s">
        <v>29</v>
      </c>
    </row>
    <row r="2770" spans="1:24" ht="14.1" customHeight="1" x14ac:dyDescent="0.25">
      <c r="A2770" s="50" t="str">
        <f t="shared" si="43"/>
        <v>9200000058-0</v>
      </c>
      <c r="B2770" s="57" t="s">
        <v>29</v>
      </c>
      <c r="C2770" s="50" t="s">
        <v>29</v>
      </c>
      <c r="D2770" s="50" t="s">
        <v>4635</v>
      </c>
      <c r="E2770" s="50" t="s">
        <v>2814</v>
      </c>
      <c r="F2770" s="50" t="s">
        <v>29</v>
      </c>
      <c r="G2770" s="50" t="s">
        <v>29</v>
      </c>
      <c r="H2770" s="50" t="s">
        <v>2904</v>
      </c>
      <c r="I2770" s="58">
        <v>45197</v>
      </c>
      <c r="J2770" s="50" t="s">
        <v>2816</v>
      </c>
      <c r="K2770" s="59">
        <v>699.81</v>
      </c>
      <c r="L2770" s="50" t="s">
        <v>37</v>
      </c>
      <c r="M2770" s="51" t="s">
        <v>2747</v>
      </c>
      <c r="N2770" s="50" t="s">
        <v>29</v>
      </c>
      <c r="O2770" s="50" t="s">
        <v>32</v>
      </c>
      <c r="P2770" s="50" t="s">
        <v>32</v>
      </c>
      <c r="Q2770" s="50" t="s">
        <v>4567</v>
      </c>
      <c r="R2770" s="50" t="s">
        <v>29</v>
      </c>
      <c r="S2770" s="50" t="s">
        <v>2770</v>
      </c>
      <c r="T2770" s="50" t="s">
        <v>2412</v>
      </c>
      <c r="U2770" s="50" t="s">
        <v>30</v>
      </c>
      <c r="V2770" s="50" t="str">
        <f>VLOOKUP(A2770,Register!$D$2:$N$1317,11,0)</f>
        <v>CWIP-MILK OF LIME</v>
      </c>
      <c r="W2770" s="50" t="s">
        <v>29</v>
      </c>
      <c r="X2770" s="50" t="s">
        <v>29</v>
      </c>
    </row>
    <row r="2771" spans="1:24" ht="14.1" customHeight="1" x14ac:dyDescent="0.25">
      <c r="A2771" s="50" t="str">
        <f t="shared" si="43"/>
        <v>9200000058-0</v>
      </c>
      <c r="B2771" s="57" t="s">
        <v>29</v>
      </c>
      <c r="C2771" s="50" t="s">
        <v>29</v>
      </c>
      <c r="D2771" s="50" t="s">
        <v>4635</v>
      </c>
      <c r="E2771" s="50" t="s">
        <v>2814</v>
      </c>
      <c r="F2771" s="50" t="s">
        <v>29</v>
      </c>
      <c r="G2771" s="50" t="s">
        <v>29</v>
      </c>
      <c r="H2771" s="50" t="s">
        <v>2904</v>
      </c>
      <c r="I2771" s="58">
        <v>45197</v>
      </c>
      <c r="J2771" s="50" t="s">
        <v>2816</v>
      </c>
      <c r="K2771" s="59">
        <v>500</v>
      </c>
      <c r="L2771" s="50" t="s">
        <v>37</v>
      </c>
      <c r="M2771" s="51" t="s">
        <v>2747</v>
      </c>
      <c r="N2771" s="50" t="s">
        <v>29</v>
      </c>
      <c r="O2771" s="50" t="s">
        <v>32</v>
      </c>
      <c r="P2771" s="50" t="s">
        <v>32</v>
      </c>
      <c r="Q2771" s="50" t="s">
        <v>4567</v>
      </c>
      <c r="R2771" s="50" t="s">
        <v>29</v>
      </c>
      <c r="S2771" s="50" t="s">
        <v>2770</v>
      </c>
      <c r="T2771" s="50" t="s">
        <v>2412</v>
      </c>
      <c r="U2771" s="50" t="s">
        <v>30</v>
      </c>
      <c r="V2771" s="50" t="str">
        <f>VLOOKUP(A2771,Register!$D$2:$N$1317,11,0)</f>
        <v>CWIP-MILK OF LIME</v>
      </c>
      <c r="W2771" s="50" t="s">
        <v>29</v>
      </c>
      <c r="X2771" s="50" t="s">
        <v>29</v>
      </c>
    </row>
    <row r="2772" spans="1:24" ht="14.1" customHeight="1" x14ac:dyDescent="0.25">
      <c r="A2772" s="50" t="str">
        <f t="shared" si="43"/>
        <v>9200000059-0</v>
      </c>
      <c r="B2772" s="57" t="s">
        <v>29</v>
      </c>
      <c r="C2772" s="50" t="s">
        <v>29</v>
      </c>
      <c r="D2772" s="50" t="s">
        <v>4636</v>
      </c>
      <c r="E2772" s="50" t="s">
        <v>2814</v>
      </c>
      <c r="F2772" s="50" t="s">
        <v>29</v>
      </c>
      <c r="G2772" s="50" t="s">
        <v>29</v>
      </c>
      <c r="H2772" s="50" t="s">
        <v>2904</v>
      </c>
      <c r="I2772" s="58">
        <v>45197</v>
      </c>
      <c r="J2772" s="50" t="s">
        <v>2816</v>
      </c>
      <c r="K2772" s="59">
        <v>380</v>
      </c>
      <c r="L2772" s="50" t="s">
        <v>37</v>
      </c>
      <c r="M2772" s="51" t="s">
        <v>2747</v>
      </c>
      <c r="N2772" s="50" t="s">
        <v>29</v>
      </c>
      <c r="O2772" s="50" t="s">
        <v>32</v>
      </c>
      <c r="P2772" s="50" t="s">
        <v>32</v>
      </c>
      <c r="Q2772" s="50" t="s">
        <v>4567</v>
      </c>
      <c r="R2772" s="50" t="s">
        <v>29</v>
      </c>
      <c r="S2772" s="50" t="s">
        <v>2770</v>
      </c>
      <c r="T2772" s="50" t="s">
        <v>2415</v>
      </c>
      <c r="U2772" s="50" t="s">
        <v>30</v>
      </c>
      <c r="V2772" s="50" t="str">
        <f>VLOOKUP(A2772,Register!$D$2:$N$1317,11,0)</f>
        <v>CWIP:-VACUUM FILTER STATION</v>
      </c>
      <c r="W2772" s="50" t="s">
        <v>29</v>
      </c>
      <c r="X2772" s="50" t="s">
        <v>29</v>
      </c>
    </row>
    <row r="2773" spans="1:24" ht="14.1" customHeight="1" x14ac:dyDescent="0.25">
      <c r="A2773" s="50" t="str">
        <f t="shared" si="43"/>
        <v>9200000059-0</v>
      </c>
      <c r="B2773" s="57" t="s">
        <v>29</v>
      </c>
      <c r="C2773" s="50" t="s">
        <v>29</v>
      </c>
      <c r="D2773" s="50" t="s">
        <v>4636</v>
      </c>
      <c r="E2773" s="50" t="s">
        <v>2814</v>
      </c>
      <c r="F2773" s="50" t="s">
        <v>29</v>
      </c>
      <c r="G2773" s="50" t="s">
        <v>29</v>
      </c>
      <c r="H2773" s="50" t="s">
        <v>2904</v>
      </c>
      <c r="I2773" s="58">
        <v>45197</v>
      </c>
      <c r="J2773" s="50" t="s">
        <v>2816</v>
      </c>
      <c r="K2773" s="59">
        <v>195.94</v>
      </c>
      <c r="L2773" s="50" t="s">
        <v>37</v>
      </c>
      <c r="M2773" s="51" t="s">
        <v>2747</v>
      </c>
      <c r="N2773" s="50" t="s">
        <v>29</v>
      </c>
      <c r="O2773" s="50" t="s">
        <v>32</v>
      </c>
      <c r="P2773" s="50" t="s">
        <v>32</v>
      </c>
      <c r="Q2773" s="50" t="s">
        <v>4567</v>
      </c>
      <c r="R2773" s="50" t="s">
        <v>29</v>
      </c>
      <c r="S2773" s="50" t="s">
        <v>2770</v>
      </c>
      <c r="T2773" s="50" t="s">
        <v>2415</v>
      </c>
      <c r="U2773" s="50" t="s">
        <v>30</v>
      </c>
      <c r="V2773" s="50" t="str">
        <f>VLOOKUP(A2773,Register!$D$2:$N$1317,11,0)</f>
        <v>CWIP:-VACUUM FILTER STATION</v>
      </c>
      <c r="W2773" s="50" t="s">
        <v>29</v>
      </c>
      <c r="X2773" s="50" t="s">
        <v>29</v>
      </c>
    </row>
    <row r="2774" spans="1:24" ht="14.1" customHeight="1" x14ac:dyDescent="0.25">
      <c r="A2774" s="50" t="str">
        <f t="shared" si="43"/>
        <v>9200000059-0</v>
      </c>
      <c r="B2774" s="57" t="s">
        <v>29</v>
      </c>
      <c r="C2774" s="50" t="s">
        <v>29</v>
      </c>
      <c r="D2774" s="50" t="s">
        <v>4636</v>
      </c>
      <c r="E2774" s="50" t="s">
        <v>2814</v>
      </c>
      <c r="F2774" s="50" t="s">
        <v>29</v>
      </c>
      <c r="G2774" s="50" t="s">
        <v>29</v>
      </c>
      <c r="H2774" s="50" t="s">
        <v>2904</v>
      </c>
      <c r="I2774" s="58">
        <v>45197</v>
      </c>
      <c r="J2774" s="50" t="s">
        <v>2816</v>
      </c>
      <c r="K2774" s="59">
        <v>135.6</v>
      </c>
      <c r="L2774" s="50" t="s">
        <v>37</v>
      </c>
      <c r="M2774" s="51" t="s">
        <v>2747</v>
      </c>
      <c r="N2774" s="50" t="s">
        <v>29</v>
      </c>
      <c r="O2774" s="50" t="s">
        <v>32</v>
      </c>
      <c r="P2774" s="50" t="s">
        <v>32</v>
      </c>
      <c r="Q2774" s="50" t="s">
        <v>4567</v>
      </c>
      <c r="R2774" s="50" t="s">
        <v>29</v>
      </c>
      <c r="S2774" s="50" t="s">
        <v>2770</v>
      </c>
      <c r="T2774" s="50" t="s">
        <v>2415</v>
      </c>
      <c r="U2774" s="50" t="s">
        <v>30</v>
      </c>
      <c r="V2774" s="50" t="str">
        <f>VLOOKUP(A2774,Register!$D$2:$N$1317,11,0)</f>
        <v>CWIP:-VACUUM FILTER STATION</v>
      </c>
      <c r="W2774" s="50" t="s">
        <v>29</v>
      </c>
      <c r="X2774" s="50" t="s">
        <v>29</v>
      </c>
    </row>
    <row r="2775" spans="1:24" ht="14.1" customHeight="1" x14ac:dyDescent="0.25">
      <c r="A2775" s="50" t="str">
        <f t="shared" si="43"/>
        <v>9200000059-0</v>
      </c>
      <c r="B2775" s="57" t="s">
        <v>29</v>
      </c>
      <c r="C2775" s="50" t="s">
        <v>29</v>
      </c>
      <c r="D2775" s="50" t="s">
        <v>4637</v>
      </c>
      <c r="E2775" s="50" t="s">
        <v>2814</v>
      </c>
      <c r="F2775" s="50" t="s">
        <v>29</v>
      </c>
      <c r="G2775" s="50" t="s">
        <v>29</v>
      </c>
      <c r="H2775" s="50" t="s">
        <v>2904</v>
      </c>
      <c r="I2775" s="58">
        <v>45197</v>
      </c>
      <c r="J2775" s="50" t="s">
        <v>2816</v>
      </c>
      <c r="K2775" s="59">
        <v>415</v>
      </c>
      <c r="L2775" s="50" t="s">
        <v>37</v>
      </c>
      <c r="M2775" s="51" t="s">
        <v>2747</v>
      </c>
      <c r="N2775" s="50" t="s">
        <v>29</v>
      </c>
      <c r="O2775" s="50" t="s">
        <v>32</v>
      </c>
      <c r="P2775" s="50" t="s">
        <v>32</v>
      </c>
      <c r="Q2775" s="50" t="s">
        <v>4556</v>
      </c>
      <c r="R2775" s="50" t="s">
        <v>29</v>
      </c>
      <c r="S2775" s="50" t="s">
        <v>2770</v>
      </c>
      <c r="T2775" s="50" t="s">
        <v>2415</v>
      </c>
      <c r="U2775" s="50" t="s">
        <v>30</v>
      </c>
      <c r="V2775" s="50" t="str">
        <f>VLOOKUP(A2775,Register!$D$2:$N$1317,11,0)</f>
        <v>CWIP:-VACUUM FILTER STATION</v>
      </c>
      <c r="W2775" s="50" t="s">
        <v>29</v>
      </c>
      <c r="X2775" s="50" t="s">
        <v>29</v>
      </c>
    </row>
    <row r="2776" spans="1:24" ht="14.1" customHeight="1" x14ac:dyDescent="0.25">
      <c r="A2776" s="50" t="str">
        <f t="shared" si="43"/>
        <v>9200000059-0</v>
      </c>
      <c r="B2776" s="57" t="s">
        <v>29</v>
      </c>
      <c r="C2776" s="50" t="s">
        <v>29</v>
      </c>
      <c r="D2776" s="50" t="s">
        <v>4637</v>
      </c>
      <c r="E2776" s="50" t="s">
        <v>2814</v>
      </c>
      <c r="F2776" s="50" t="s">
        <v>29</v>
      </c>
      <c r="G2776" s="50" t="s">
        <v>29</v>
      </c>
      <c r="H2776" s="50" t="s">
        <v>2904</v>
      </c>
      <c r="I2776" s="58">
        <v>45197</v>
      </c>
      <c r="J2776" s="50" t="s">
        <v>2816</v>
      </c>
      <c r="K2776" s="59">
        <v>14894.64</v>
      </c>
      <c r="L2776" s="50" t="s">
        <v>37</v>
      </c>
      <c r="M2776" s="51" t="s">
        <v>2747</v>
      </c>
      <c r="N2776" s="50" t="s">
        <v>29</v>
      </c>
      <c r="O2776" s="50" t="s">
        <v>32</v>
      </c>
      <c r="P2776" s="50" t="s">
        <v>32</v>
      </c>
      <c r="Q2776" s="50" t="s">
        <v>4556</v>
      </c>
      <c r="R2776" s="50" t="s">
        <v>29</v>
      </c>
      <c r="S2776" s="50" t="s">
        <v>2770</v>
      </c>
      <c r="T2776" s="50" t="s">
        <v>2415</v>
      </c>
      <c r="U2776" s="50" t="s">
        <v>30</v>
      </c>
      <c r="V2776" s="50" t="str">
        <f>VLOOKUP(A2776,Register!$D$2:$N$1317,11,0)</f>
        <v>CWIP:-VACUUM FILTER STATION</v>
      </c>
      <c r="W2776" s="50" t="s">
        <v>29</v>
      </c>
      <c r="X2776" s="50" t="s">
        <v>29</v>
      </c>
    </row>
    <row r="2777" spans="1:24" ht="14.1" customHeight="1" x14ac:dyDescent="0.25">
      <c r="A2777" s="50" t="str">
        <f t="shared" si="43"/>
        <v>9200000041-0</v>
      </c>
      <c r="B2777" s="57" t="s">
        <v>29</v>
      </c>
      <c r="C2777" s="50" t="s">
        <v>29</v>
      </c>
      <c r="D2777" s="50" t="s">
        <v>4638</v>
      </c>
      <c r="E2777" s="50" t="s">
        <v>2814</v>
      </c>
      <c r="F2777" s="50" t="s">
        <v>29</v>
      </c>
      <c r="G2777" s="50" t="s">
        <v>29</v>
      </c>
      <c r="H2777" s="50" t="s">
        <v>2904</v>
      </c>
      <c r="I2777" s="58">
        <v>45197</v>
      </c>
      <c r="J2777" s="50" t="s">
        <v>2816</v>
      </c>
      <c r="K2777" s="59">
        <v>24633</v>
      </c>
      <c r="L2777" s="50" t="s">
        <v>37</v>
      </c>
      <c r="M2777" s="51" t="s">
        <v>2747</v>
      </c>
      <c r="N2777" s="50" t="s">
        <v>29</v>
      </c>
      <c r="O2777" s="50" t="s">
        <v>32</v>
      </c>
      <c r="P2777" s="50" t="s">
        <v>32</v>
      </c>
      <c r="Q2777" s="50" t="s">
        <v>4639</v>
      </c>
      <c r="R2777" s="50" t="s">
        <v>29</v>
      </c>
      <c r="S2777" s="50" t="s">
        <v>2770</v>
      </c>
      <c r="T2777" s="50" t="s">
        <v>2383</v>
      </c>
      <c r="U2777" s="50" t="s">
        <v>30</v>
      </c>
      <c r="V2777" s="50" t="str">
        <f>VLOOKUP(A2777,Register!$D$2:$N$1317,11,0)</f>
        <v>CWIP - CURTAIN CONDENSER &amp; AIR EJECTOR</v>
      </c>
      <c r="W2777" s="50" t="s">
        <v>29</v>
      </c>
      <c r="X2777" s="50" t="s">
        <v>29</v>
      </c>
    </row>
    <row r="2778" spans="1:24" ht="14.1" customHeight="1" x14ac:dyDescent="0.25">
      <c r="A2778" s="50" t="str">
        <f t="shared" si="43"/>
        <v>9200000059-0</v>
      </c>
      <c r="B2778" s="57" t="s">
        <v>29</v>
      </c>
      <c r="C2778" s="50" t="s">
        <v>29</v>
      </c>
      <c r="D2778" s="50" t="s">
        <v>4640</v>
      </c>
      <c r="E2778" s="50" t="s">
        <v>2814</v>
      </c>
      <c r="F2778" s="50" t="s">
        <v>29</v>
      </c>
      <c r="G2778" s="50" t="s">
        <v>29</v>
      </c>
      <c r="H2778" s="50" t="s">
        <v>2904</v>
      </c>
      <c r="I2778" s="58">
        <v>45198</v>
      </c>
      <c r="J2778" s="50" t="s">
        <v>2816</v>
      </c>
      <c r="K2778" s="59">
        <v>175</v>
      </c>
      <c r="L2778" s="50" t="s">
        <v>37</v>
      </c>
      <c r="M2778" s="51" t="s">
        <v>2747</v>
      </c>
      <c r="N2778" s="50" t="s">
        <v>29</v>
      </c>
      <c r="O2778" s="50" t="s">
        <v>32</v>
      </c>
      <c r="P2778" s="50" t="s">
        <v>32</v>
      </c>
      <c r="Q2778" s="50" t="s">
        <v>4641</v>
      </c>
      <c r="R2778" s="50" t="s">
        <v>29</v>
      </c>
      <c r="S2778" s="50" t="s">
        <v>2770</v>
      </c>
      <c r="T2778" s="50" t="s">
        <v>2415</v>
      </c>
      <c r="U2778" s="50" t="s">
        <v>30</v>
      </c>
      <c r="V2778" s="50" t="str">
        <f>VLOOKUP(A2778,Register!$D$2:$N$1317,11,0)</f>
        <v>CWIP:-VACUUM FILTER STATION</v>
      </c>
      <c r="W2778" s="50" t="s">
        <v>29</v>
      </c>
      <c r="X2778" s="50" t="s">
        <v>29</v>
      </c>
    </row>
    <row r="2779" spans="1:24" ht="14.1" customHeight="1" x14ac:dyDescent="0.25">
      <c r="A2779" s="50" t="str">
        <f t="shared" si="43"/>
        <v>9200000059-0</v>
      </c>
      <c r="B2779" s="57" t="s">
        <v>29</v>
      </c>
      <c r="C2779" s="50" t="s">
        <v>29</v>
      </c>
      <c r="D2779" s="50" t="s">
        <v>4640</v>
      </c>
      <c r="E2779" s="50" t="s">
        <v>2814</v>
      </c>
      <c r="F2779" s="50" t="s">
        <v>29</v>
      </c>
      <c r="G2779" s="50" t="s">
        <v>29</v>
      </c>
      <c r="H2779" s="50" t="s">
        <v>2904</v>
      </c>
      <c r="I2779" s="58">
        <v>45198</v>
      </c>
      <c r="J2779" s="50" t="s">
        <v>2816</v>
      </c>
      <c r="K2779" s="59">
        <v>303.73</v>
      </c>
      <c r="L2779" s="50" t="s">
        <v>37</v>
      </c>
      <c r="M2779" s="51" t="s">
        <v>2747</v>
      </c>
      <c r="N2779" s="50" t="s">
        <v>29</v>
      </c>
      <c r="O2779" s="50" t="s">
        <v>32</v>
      </c>
      <c r="P2779" s="50" t="s">
        <v>32</v>
      </c>
      <c r="Q2779" s="50" t="s">
        <v>4641</v>
      </c>
      <c r="R2779" s="50" t="s">
        <v>29</v>
      </c>
      <c r="S2779" s="50" t="s">
        <v>2770</v>
      </c>
      <c r="T2779" s="50" t="s">
        <v>2415</v>
      </c>
      <c r="U2779" s="50" t="s">
        <v>30</v>
      </c>
      <c r="V2779" s="50" t="str">
        <f>VLOOKUP(A2779,Register!$D$2:$N$1317,11,0)</f>
        <v>CWIP:-VACUUM FILTER STATION</v>
      </c>
      <c r="W2779" s="50" t="s">
        <v>29</v>
      </c>
      <c r="X2779" s="50" t="s">
        <v>29</v>
      </c>
    </row>
    <row r="2780" spans="1:24" ht="14.1" customHeight="1" x14ac:dyDescent="0.25">
      <c r="A2780" s="50" t="str">
        <f t="shared" si="43"/>
        <v>9200000058-0</v>
      </c>
      <c r="B2780" s="57" t="s">
        <v>29</v>
      </c>
      <c r="C2780" s="50" t="s">
        <v>29</v>
      </c>
      <c r="D2780" s="50" t="s">
        <v>4642</v>
      </c>
      <c r="E2780" s="50" t="s">
        <v>2814</v>
      </c>
      <c r="F2780" s="50" t="s">
        <v>29</v>
      </c>
      <c r="G2780" s="50" t="s">
        <v>29</v>
      </c>
      <c r="H2780" s="50" t="s">
        <v>2904</v>
      </c>
      <c r="I2780" s="58">
        <v>45198</v>
      </c>
      <c r="J2780" s="50" t="s">
        <v>2816</v>
      </c>
      <c r="K2780" s="59">
        <v>1283.46</v>
      </c>
      <c r="L2780" s="50" t="s">
        <v>37</v>
      </c>
      <c r="M2780" s="51" t="s">
        <v>2747</v>
      </c>
      <c r="N2780" s="50" t="s">
        <v>29</v>
      </c>
      <c r="O2780" s="50" t="s">
        <v>32</v>
      </c>
      <c r="P2780" s="50" t="s">
        <v>32</v>
      </c>
      <c r="Q2780" s="50" t="s">
        <v>4329</v>
      </c>
      <c r="R2780" s="50" t="s">
        <v>29</v>
      </c>
      <c r="S2780" s="50" t="s">
        <v>2770</v>
      </c>
      <c r="T2780" s="50" t="s">
        <v>2412</v>
      </c>
      <c r="U2780" s="50" t="s">
        <v>30</v>
      </c>
      <c r="V2780" s="50" t="str">
        <f>VLOOKUP(A2780,Register!$D$2:$N$1317,11,0)</f>
        <v>CWIP-MILK OF LIME</v>
      </c>
      <c r="W2780" s="50" t="s">
        <v>29</v>
      </c>
      <c r="X2780" s="50" t="s">
        <v>29</v>
      </c>
    </row>
    <row r="2781" spans="1:24" ht="14.1" customHeight="1" x14ac:dyDescent="0.25">
      <c r="A2781" s="50" t="str">
        <f t="shared" si="43"/>
        <v>9200000058-0</v>
      </c>
      <c r="B2781" s="57" t="s">
        <v>29</v>
      </c>
      <c r="C2781" s="50" t="s">
        <v>29</v>
      </c>
      <c r="D2781" s="50" t="s">
        <v>4642</v>
      </c>
      <c r="E2781" s="50" t="s">
        <v>2814</v>
      </c>
      <c r="F2781" s="50" t="s">
        <v>29</v>
      </c>
      <c r="G2781" s="50" t="s">
        <v>29</v>
      </c>
      <c r="H2781" s="50" t="s">
        <v>2904</v>
      </c>
      <c r="I2781" s="58">
        <v>45198</v>
      </c>
      <c r="J2781" s="50" t="s">
        <v>2816</v>
      </c>
      <c r="K2781" s="59">
        <v>228</v>
      </c>
      <c r="L2781" s="50" t="s">
        <v>37</v>
      </c>
      <c r="M2781" s="51" t="s">
        <v>2747</v>
      </c>
      <c r="N2781" s="50" t="s">
        <v>29</v>
      </c>
      <c r="O2781" s="50" t="s">
        <v>32</v>
      </c>
      <c r="P2781" s="50" t="s">
        <v>32</v>
      </c>
      <c r="Q2781" s="50" t="s">
        <v>4329</v>
      </c>
      <c r="R2781" s="50" t="s">
        <v>29</v>
      </c>
      <c r="S2781" s="50" t="s">
        <v>2770</v>
      </c>
      <c r="T2781" s="50" t="s">
        <v>2412</v>
      </c>
      <c r="U2781" s="50" t="s">
        <v>30</v>
      </c>
      <c r="V2781" s="50" t="str">
        <f>VLOOKUP(A2781,Register!$D$2:$N$1317,11,0)</f>
        <v>CWIP-MILK OF LIME</v>
      </c>
      <c r="W2781" s="50" t="s">
        <v>29</v>
      </c>
      <c r="X2781" s="50" t="s">
        <v>29</v>
      </c>
    </row>
    <row r="2782" spans="1:24" ht="14.1" customHeight="1" x14ac:dyDescent="0.25">
      <c r="A2782" s="50" t="str">
        <f t="shared" si="43"/>
        <v>9200000058-0</v>
      </c>
      <c r="B2782" s="57" t="s">
        <v>29</v>
      </c>
      <c r="C2782" s="50" t="s">
        <v>29</v>
      </c>
      <c r="D2782" s="50" t="s">
        <v>4642</v>
      </c>
      <c r="E2782" s="50" t="s">
        <v>2814</v>
      </c>
      <c r="F2782" s="50" t="s">
        <v>29</v>
      </c>
      <c r="G2782" s="50" t="s">
        <v>29</v>
      </c>
      <c r="H2782" s="50" t="s">
        <v>2904</v>
      </c>
      <c r="I2782" s="58">
        <v>45198</v>
      </c>
      <c r="J2782" s="50" t="s">
        <v>2816</v>
      </c>
      <c r="K2782" s="59">
        <v>146.94999999999999</v>
      </c>
      <c r="L2782" s="50" t="s">
        <v>37</v>
      </c>
      <c r="M2782" s="51" t="s">
        <v>2747</v>
      </c>
      <c r="N2782" s="50" t="s">
        <v>29</v>
      </c>
      <c r="O2782" s="50" t="s">
        <v>32</v>
      </c>
      <c r="P2782" s="50" t="s">
        <v>32</v>
      </c>
      <c r="Q2782" s="50" t="s">
        <v>4329</v>
      </c>
      <c r="R2782" s="50" t="s">
        <v>29</v>
      </c>
      <c r="S2782" s="50" t="s">
        <v>2770</v>
      </c>
      <c r="T2782" s="50" t="s">
        <v>2412</v>
      </c>
      <c r="U2782" s="50" t="s">
        <v>30</v>
      </c>
      <c r="V2782" s="50" t="str">
        <f>VLOOKUP(A2782,Register!$D$2:$N$1317,11,0)</f>
        <v>CWIP-MILK OF LIME</v>
      </c>
      <c r="W2782" s="50" t="s">
        <v>29</v>
      </c>
      <c r="X2782" s="50" t="s">
        <v>29</v>
      </c>
    </row>
    <row r="2783" spans="1:24" ht="14.1" customHeight="1" x14ac:dyDescent="0.25">
      <c r="A2783" s="50" t="str">
        <f t="shared" si="43"/>
        <v>9200000058-0</v>
      </c>
      <c r="B2783" s="57" t="s">
        <v>29</v>
      </c>
      <c r="C2783" s="50" t="s">
        <v>29</v>
      </c>
      <c r="D2783" s="50" t="s">
        <v>4642</v>
      </c>
      <c r="E2783" s="50" t="s">
        <v>2814</v>
      </c>
      <c r="F2783" s="50" t="s">
        <v>29</v>
      </c>
      <c r="G2783" s="50" t="s">
        <v>29</v>
      </c>
      <c r="H2783" s="50" t="s">
        <v>2904</v>
      </c>
      <c r="I2783" s="58">
        <v>45198</v>
      </c>
      <c r="J2783" s="50" t="s">
        <v>2816</v>
      </c>
      <c r="K2783" s="59">
        <v>105</v>
      </c>
      <c r="L2783" s="50" t="s">
        <v>37</v>
      </c>
      <c r="M2783" s="51" t="s">
        <v>2747</v>
      </c>
      <c r="N2783" s="50" t="s">
        <v>29</v>
      </c>
      <c r="O2783" s="50" t="s">
        <v>32</v>
      </c>
      <c r="P2783" s="50" t="s">
        <v>32</v>
      </c>
      <c r="Q2783" s="50" t="s">
        <v>4329</v>
      </c>
      <c r="R2783" s="50" t="s">
        <v>29</v>
      </c>
      <c r="S2783" s="50" t="s">
        <v>2770</v>
      </c>
      <c r="T2783" s="50" t="s">
        <v>2412</v>
      </c>
      <c r="U2783" s="50" t="s">
        <v>30</v>
      </c>
      <c r="V2783" s="50" t="str">
        <f>VLOOKUP(A2783,Register!$D$2:$N$1317,11,0)</f>
        <v>CWIP-MILK OF LIME</v>
      </c>
      <c r="W2783" s="50" t="s">
        <v>29</v>
      </c>
      <c r="X2783" s="50" t="s">
        <v>29</v>
      </c>
    </row>
    <row r="2784" spans="1:24" ht="14.1" customHeight="1" x14ac:dyDescent="0.25">
      <c r="A2784" s="50" t="str">
        <f t="shared" si="43"/>
        <v>9200000059-0</v>
      </c>
      <c r="B2784" s="57" t="s">
        <v>29</v>
      </c>
      <c r="C2784" s="50" t="s">
        <v>29</v>
      </c>
      <c r="D2784" s="50" t="s">
        <v>4643</v>
      </c>
      <c r="E2784" s="50" t="s">
        <v>2814</v>
      </c>
      <c r="F2784" s="50" t="s">
        <v>29</v>
      </c>
      <c r="G2784" s="50" t="s">
        <v>29</v>
      </c>
      <c r="H2784" s="50" t="s">
        <v>2904</v>
      </c>
      <c r="I2784" s="58">
        <v>45199</v>
      </c>
      <c r="J2784" s="50" t="s">
        <v>2816</v>
      </c>
      <c r="K2784" s="59">
        <v>125</v>
      </c>
      <c r="L2784" s="50" t="s">
        <v>37</v>
      </c>
      <c r="M2784" s="51" t="s">
        <v>2747</v>
      </c>
      <c r="N2784" s="50" t="s">
        <v>29</v>
      </c>
      <c r="O2784" s="50" t="s">
        <v>32</v>
      </c>
      <c r="P2784" s="50" t="s">
        <v>32</v>
      </c>
      <c r="Q2784" s="50" t="s">
        <v>4347</v>
      </c>
      <c r="R2784" s="50" t="s">
        <v>29</v>
      </c>
      <c r="S2784" s="50" t="s">
        <v>2770</v>
      </c>
      <c r="T2784" s="50" t="s">
        <v>2415</v>
      </c>
      <c r="U2784" s="50" t="s">
        <v>30</v>
      </c>
      <c r="V2784" s="50" t="str">
        <f>VLOOKUP(A2784,Register!$D$2:$N$1317,11,0)</f>
        <v>CWIP:-VACUUM FILTER STATION</v>
      </c>
      <c r="W2784" s="50" t="s">
        <v>29</v>
      </c>
      <c r="X2784" s="50" t="s">
        <v>29</v>
      </c>
    </row>
    <row r="2785" spans="1:24" ht="14.1" customHeight="1" x14ac:dyDescent="0.25">
      <c r="A2785" s="50" t="str">
        <f t="shared" si="43"/>
        <v>9200000058-0</v>
      </c>
      <c r="B2785" s="57" t="s">
        <v>29</v>
      </c>
      <c r="C2785" s="50" t="s">
        <v>29</v>
      </c>
      <c r="D2785" s="50" t="s">
        <v>4644</v>
      </c>
      <c r="E2785" s="50" t="s">
        <v>2814</v>
      </c>
      <c r="F2785" s="50" t="s">
        <v>29</v>
      </c>
      <c r="G2785" s="50" t="s">
        <v>29</v>
      </c>
      <c r="H2785" s="50" t="s">
        <v>2904</v>
      </c>
      <c r="I2785" s="58">
        <v>45199</v>
      </c>
      <c r="J2785" s="50" t="s">
        <v>2816</v>
      </c>
      <c r="K2785" s="59">
        <v>1959.56</v>
      </c>
      <c r="L2785" s="50" t="s">
        <v>37</v>
      </c>
      <c r="M2785" s="51" t="s">
        <v>2747</v>
      </c>
      <c r="N2785" s="50" t="s">
        <v>29</v>
      </c>
      <c r="O2785" s="50" t="s">
        <v>32</v>
      </c>
      <c r="P2785" s="50" t="s">
        <v>32</v>
      </c>
      <c r="Q2785" s="50" t="s">
        <v>3406</v>
      </c>
      <c r="R2785" s="50" t="s">
        <v>29</v>
      </c>
      <c r="S2785" s="50" t="s">
        <v>2770</v>
      </c>
      <c r="T2785" s="50" t="s">
        <v>2412</v>
      </c>
      <c r="U2785" s="50" t="s">
        <v>30</v>
      </c>
      <c r="V2785" s="50" t="str">
        <f>VLOOKUP(A2785,Register!$D$2:$N$1317,11,0)</f>
        <v>CWIP-MILK OF LIME</v>
      </c>
      <c r="W2785" s="50" t="s">
        <v>29</v>
      </c>
      <c r="X2785" s="50" t="s">
        <v>29</v>
      </c>
    </row>
    <row r="2786" spans="1:24" ht="14.1" customHeight="1" x14ac:dyDescent="0.25">
      <c r="A2786" s="50" t="str">
        <f t="shared" si="43"/>
        <v>9200000059-0</v>
      </c>
      <c r="B2786" s="57" t="s">
        <v>29</v>
      </c>
      <c r="C2786" s="50" t="s">
        <v>29</v>
      </c>
      <c r="D2786" s="50" t="s">
        <v>4645</v>
      </c>
      <c r="E2786" s="50" t="s">
        <v>2814</v>
      </c>
      <c r="F2786" s="50" t="s">
        <v>29</v>
      </c>
      <c r="G2786" s="50" t="s">
        <v>29</v>
      </c>
      <c r="H2786" s="50" t="s">
        <v>2904</v>
      </c>
      <c r="I2786" s="58">
        <v>45199</v>
      </c>
      <c r="J2786" s="50" t="s">
        <v>2816</v>
      </c>
      <c r="K2786" s="59">
        <v>1005</v>
      </c>
      <c r="L2786" s="50" t="s">
        <v>37</v>
      </c>
      <c r="M2786" s="51" t="s">
        <v>2747</v>
      </c>
      <c r="N2786" s="50" t="s">
        <v>29</v>
      </c>
      <c r="O2786" s="50" t="s">
        <v>32</v>
      </c>
      <c r="P2786" s="50" t="s">
        <v>32</v>
      </c>
      <c r="Q2786" s="50" t="s">
        <v>4574</v>
      </c>
      <c r="R2786" s="50" t="s">
        <v>29</v>
      </c>
      <c r="S2786" s="50" t="s">
        <v>2770</v>
      </c>
      <c r="T2786" s="50" t="s">
        <v>2415</v>
      </c>
      <c r="U2786" s="50" t="s">
        <v>30</v>
      </c>
      <c r="V2786" s="50" t="str">
        <f>VLOOKUP(A2786,Register!$D$2:$N$1317,11,0)</f>
        <v>CWIP:-VACUUM FILTER STATION</v>
      </c>
      <c r="W2786" s="50" t="s">
        <v>29</v>
      </c>
      <c r="X2786" s="50" t="s">
        <v>29</v>
      </c>
    </row>
    <row r="2787" spans="1:24" ht="14.1" customHeight="1" x14ac:dyDescent="0.25">
      <c r="A2787" s="50" t="str">
        <f t="shared" si="43"/>
        <v>9200000059-0</v>
      </c>
      <c r="B2787" s="57" t="s">
        <v>29</v>
      </c>
      <c r="C2787" s="50" t="s">
        <v>29</v>
      </c>
      <c r="D2787" s="50" t="s">
        <v>4646</v>
      </c>
      <c r="E2787" s="50" t="s">
        <v>2814</v>
      </c>
      <c r="F2787" s="50" t="s">
        <v>29</v>
      </c>
      <c r="G2787" s="50" t="s">
        <v>29</v>
      </c>
      <c r="H2787" s="50" t="s">
        <v>2904</v>
      </c>
      <c r="I2787" s="58">
        <v>45199</v>
      </c>
      <c r="J2787" s="50" t="s">
        <v>2816</v>
      </c>
      <c r="K2787" s="59">
        <v>212.8</v>
      </c>
      <c r="L2787" s="50" t="s">
        <v>37</v>
      </c>
      <c r="M2787" s="51" t="s">
        <v>2747</v>
      </c>
      <c r="N2787" s="50" t="s">
        <v>29</v>
      </c>
      <c r="O2787" s="50" t="s">
        <v>32</v>
      </c>
      <c r="P2787" s="50" t="s">
        <v>32</v>
      </c>
      <c r="Q2787" s="50" t="s">
        <v>4574</v>
      </c>
      <c r="R2787" s="50" t="s">
        <v>29</v>
      </c>
      <c r="S2787" s="50" t="s">
        <v>2770</v>
      </c>
      <c r="T2787" s="50" t="s">
        <v>2415</v>
      </c>
      <c r="U2787" s="50" t="s">
        <v>30</v>
      </c>
      <c r="V2787" s="50" t="str">
        <f>VLOOKUP(A2787,Register!$D$2:$N$1317,11,0)</f>
        <v>CWIP:-VACUUM FILTER STATION</v>
      </c>
      <c r="W2787" s="50" t="s">
        <v>29</v>
      </c>
      <c r="X2787" s="50" t="s">
        <v>29</v>
      </c>
    </row>
    <row r="2788" spans="1:24" ht="14.1" customHeight="1" x14ac:dyDescent="0.25">
      <c r="A2788" s="50" t="str">
        <f t="shared" si="43"/>
        <v>9200000059-0</v>
      </c>
      <c r="B2788" s="57" t="s">
        <v>29</v>
      </c>
      <c r="C2788" s="50" t="s">
        <v>29</v>
      </c>
      <c r="D2788" s="50" t="s">
        <v>4646</v>
      </c>
      <c r="E2788" s="50" t="s">
        <v>2814</v>
      </c>
      <c r="F2788" s="50" t="s">
        <v>29</v>
      </c>
      <c r="G2788" s="50" t="s">
        <v>29</v>
      </c>
      <c r="H2788" s="50" t="s">
        <v>2904</v>
      </c>
      <c r="I2788" s="58">
        <v>45199</v>
      </c>
      <c r="J2788" s="50" t="s">
        <v>2816</v>
      </c>
      <c r="K2788" s="59">
        <v>58.78</v>
      </c>
      <c r="L2788" s="50" t="s">
        <v>37</v>
      </c>
      <c r="M2788" s="51" t="s">
        <v>2747</v>
      </c>
      <c r="N2788" s="50" t="s">
        <v>29</v>
      </c>
      <c r="O2788" s="50" t="s">
        <v>32</v>
      </c>
      <c r="P2788" s="50" t="s">
        <v>32</v>
      </c>
      <c r="Q2788" s="50" t="s">
        <v>4574</v>
      </c>
      <c r="R2788" s="50" t="s">
        <v>29</v>
      </c>
      <c r="S2788" s="50" t="s">
        <v>2770</v>
      </c>
      <c r="T2788" s="50" t="s">
        <v>2415</v>
      </c>
      <c r="U2788" s="50" t="s">
        <v>30</v>
      </c>
      <c r="V2788" s="50" t="str">
        <f>VLOOKUP(A2788,Register!$D$2:$N$1317,11,0)</f>
        <v>CWIP:-VACUUM FILTER STATION</v>
      </c>
      <c r="W2788" s="50" t="s">
        <v>29</v>
      </c>
      <c r="X2788" s="50" t="s">
        <v>29</v>
      </c>
    </row>
    <row r="2789" spans="1:24" ht="14.1" customHeight="1" x14ac:dyDescent="0.25">
      <c r="A2789" s="50" t="str">
        <f t="shared" si="43"/>
        <v>9200000041-0</v>
      </c>
      <c r="B2789" s="57" t="s">
        <v>29</v>
      </c>
      <c r="C2789" s="50" t="s">
        <v>29</v>
      </c>
      <c r="D2789" s="50" t="s">
        <v>4647</v>
      </c>
      <c r="E2789" s="50" t="s">
        <v>2814</v>
      </c>
      <c r="F2789" s="50" t="s">
        <v>29</v>
      </c>
      <c r="G2789" s="50" t="s">
        <v>29</v>
      </c>
      <c r="H2789" s="50" t="s">
        <v>2904</v>
      </c>
      <c r="I2789" s="58">
        <v>45199</v>
      </c>
      <c r="J2789" s="50" t="s">
        <v>2816</v>
      </c>
      <c r="K2789" s="59">
        <v>35.229999999999997</v>
      </c>
      <c r="L2789" s="50" t="s">
        <v>37</v>
      </c>
      <c r="M2789" s="51" t="s">
        <v>2747</v>
      </c>
      <c r="N2789" s="50" t="s">
        <v>29</v>
      </c>
      <c r="O2789" s="50" t="s">
        <v>32</v>
      </c>
      <c r="P2789" s="50" t="s">
        <v>32</v>
      </c>
      <c r="Q2789" s="50" t="s">
        <v>4185</v>
      </c>
      <c r="R2789" s="50" t="s">
        <v>29</v>
      </c>
      <c r="S2789" s="50" t="s">
        <v>2770</v>
      </c>
      <c r="T2789" s="50" t="s">
        <v>2383</v>
      </c>
      <c r="U2789" s="50" t="s">
        <v>30</v>
      </c>
      <c r="V2789" s="50" t="str">
        <f>VLOOKUP(A2789,Register!$D$2:$N$1317,11,0)</f>
        <v>CWIP - CURTAIN CONDENSER &amp; AIR EJECTOR</v>
      </c>
      <c r="W2789" s="50" t="s">
        <v>29</v>
      </c>
      <c r="X2789" s="50" t="s">
        <v>29</v>
      </c>
    </row>
    <row r="2790" spans="1:24" ht="14.1" customHeight="1" x14ac:dyDescent="0.25">
      <c r="A2790" s="50" t="str">
        <f t="shared" si="43"/>
        <v>9200000041-0</v>
      </c>
      <c r="B2790" s="57" t="s">
        <v>29</v>
      </c>
      <c r="C2790" s="50" t="s">
        <v>29</v>
      </c>
      <c r="D2790" s="50" t="s">
        <v>4647</v>
      </c>
      <c r="E2790" s="50" t="s">
        <v>2814</v>
      </c>
      <c r="F2790" s="50" t="s">
        <v>29</v>
      </c>
      <c r="G2790" s="50" t="s">
        <v>29</v>
      </c>
      <c r="H2790" s="50" t="s">
        <v>2904</v>
      </c>
      <c r="I2790" s="58">
        <v>45199</v>
      </c>
      <c r="J2790" s="50" t="s">
        <v>2816</v>
      </c>
      <c r="K2790" s="59">
        <v>40.450000000000003</v>
      </c>
      <c r="L2790" s="50" t="s">
        <v>37</v>
      </c>
      <c r="M2790" s="51" t="s">
        <v>2747</v>
      </c>
      <c r="N2790" s="50" t="s">
        <v>29</v>
      </c>
      <c r="O2790" s="50" t="s">
        <v>32</v>
      </c>
      <c r="P2790" s="50" t="s">
        <v>32</v>
      </c>
      <c r="Q2790" s="50" t="s">
        <v>4185</v>
      </c>
      <c r="R2790" s="50" t="s">
        <v>29</v>
      </c>
      <c r="S2790" s="50" t="s">
        <v>2770</v>
      </c>
      <c r="T2790" s="50" t="s">
        <v>2383</v>
      </c>
      <c r="U2790" s="50" t="s">
        <v>30</v>
      </c>
      <c r="V2790" s="50" t="str">
        <f>VLOOKUP(A2790,Register!$D$2:$N$1317,11,0)</f>
        <v>CWIP - CURTAIN CONDENSER &amp; AIR EJECTOR</v>
      </c>
      <c r="W2790" s="50" t="s">
        <v>29</v>
      </c>
      <c r="X2790" s="50" t="s">
        <v>29</v>
      </c>
    </row>
    <row r="2791" spans="1:24" ht="14.1" customHeight="1" x14ac:dyDescent="0.25">
      <c r="A2791" s="50" t="str">
        <f t="shared" si="43"/>
        <v>9200000041-0</v>
      </c>
      <c r="B2791" s="57" t="s">
        <v>29</v>
      </c>
      <c r="C2791" s="50" t="s">
        <v>29</v>
      </c>
      <c r="D2791" s="50" t="s">
        <v>4648</v>
      </c>
      <c r="E2791" s="50" t="s">
        <v>2814</v>
      </c>
      <c r="F2791" s="50" t="s">
        <v>29</v>
      </c>
      <c r="G2791" s="50" t="s">
        <v>29</v>
      </c>
      <c r="H2791" s="50" t="s">
        <v>2904</v>
      </c>
      <c r="I2791" s="58">
        <v>45199</v>
      </c>
      <c r="J2791" s="50" t="s">
        <v>2816</v>
      </c>
      <c r="K2791" s="59">
        <v>63.44</v>
      </c>
      <c r="L2791" s="50" t="s">
        <v>37</v>
      </c>
      <c r="M2791" s="51" t="s">
        <v>2747</v>
      </c>
      <c r="N2791" s="50" t="s">
        <v>29</v>
      </c>
      <c r="O2791" s="50" t="s">
        <v>32</v>
      </c>
      <c r="P2791" s="50" t="s">
        <v>32</v>
      </c>
      <c r="Q2791" s="50" t="s">
        <v>4185</v>
      </c>
      <c r="R2791" s="50" t="s">
        <v>29</v>
      </c>
      <c r="S2791" s="50" t="s">
        <v>2770</v>
      </c>
      <c r="T2791" s="50" t="s">
        <v>2383</v>
      </c>
      <c r="U2791" s="50" t="s">
        <v>30</v>
      </c>
      <c r="V2791" s="50" t="str">
        <f>VLOOKUP(A2791,Register!$D$2:$N$1317,11,0)</f>
        <v>CWIP - CURTAIN CONDENSER &amp; AIR EJECTOR</v>
      </c>
      <c r="W2791" s="50" t="s">
        <v>29</v>
      </c>
      <c r="X2791" s="50" t="s">
        <v>29</v>
      </c>
    </row>
    <row r="2792" spans="1:24" ht="14.1" customHeight="1" x14ac:dyDescent="0.25">
      <c r="A2792" s="50" t="str">
        <f t="shared" si="43"/>
        <v>9200000059-0</v>
      </c>
      <c r="B2792" s="57" t="s">
        <v>29</v>
      </c>
      <c r="C2792" s="50" t="s">
        <v>29</v>
      </c>
      <c r="D2792" s="50" t="s">
        <v>4649</v>
      </c>
      <c r="E2792" s="50" t="s">
        <v>2814</v>
      </c>
      <c r="F2792" s="50" t="s">
        <v>29</v>
      </c>
      <c r="G2792" s="50" t="s">
        <v>29</v>
      </c>
      <c r="H2792" s="50" t="s">
        <v>2904</v>
      </c>
      <c r="I2792" s="58">
        <v>45202</v>
      </c>
      <c r="J2792" s="50" t="s">
        <v>2816</v>
      </c>
      <c r="K2792" s="59">
        <v>217.41</v>
      </c>
      <c r="L2792" s="50" t="s">
        <v>37</v>
      </c>
      <c r="M2792" s="51" t="s">
        <v>2747</v>
      </c>
      <c r="N2792" s="50" t="s">
        <v>29</v>
      </c>
      <c r="O2792" s="50" t="s">
        <v>32</v>
      </c>
      <c r="P2792" s="50" t="s">
        <v>32</v>
      </c>
      <c r="Q2792" s="50" t="s">
        <v>4577</v>
      </c>
      <c r="R2792" s="50" t="s">
        <v>29</v>
      </c>
      <c r="S2792" s="50" t="s">
        <v>2770</v>
      </c>
      <c r="T2792" s="50" t="s">
        <v>2415</v>
      </c>
      <c r="U2792" s="50" t="s">
        <v>30</v>
      </c>
      <c r="V2792" s="50" t="str">
        <f>VLOOKUP(A2792,Register!$D$2:$N$1317,11,0)</f>
        <v>CWIP:-VACUUM FILTER STATION</v>
      </c>
      <c r="W2792" s="50" t="s">
        <v>29</v>
      </c>
      <c r="X2792" s="50" t="s">
        <v>29</v>
      </c>
    </row>
    <row r="2793" spans="1:24" ht="14.1" customHeight="1" x14ac:dyDescent="0.25">
      <c r="A2793" s="50" t="str">
        <f t="shared" si="43"/>
        <v>9200000059-0</v>
      </c>
      <c r="B2793" s="57" t="s">
        <v>29</v>
      </c>
      <c r="C2793" s="50" t="s">
        <v>29</v>
      </c>
      <c r="D2793" s="50" t="s">
        <v>4649</v>
      </c>
      <c r="E2793" s="50" t="s">
        <v>2814</v>
      </c>
      <c r="F2793" s="50" t="s">
        <v>29</v>
      </c>
      <c r="G2793" s="50" t="s">
        <v>29</v>
      </c>
      <c r="H2793" s="50" t="s">
        <v>2904</v>
      </c>
      <c r="I2793" s="58">
        <v>45202</v>
      </c>
      <c r="J2793" s="50" t="s">
        <v>2816</v>
      </c>
      <c r="K2793" s="59">
        <v>115.02</v>
      </c>
      <c r="L2793" s="50" t="s">
        <v>37</v>
      </c>
      <c r="M2793" s="51" t="s">
        <v>2747</v>
      </c>
      <c r="N2793" s="50" t="s">
        <v>29</v>
      </c>
      <c r="O2793" s="50" t="s">
        <v>32</v>
      </c>
      <c r="P2793" s="50" t="s">
        <v>32</v>
      </c>
      <c r="Q2793" s="50" t="s">
        <v>4577</v>
      </c>
      <c r="R2793" s="50" t="s">
        <v>29</v>
      </c>
      <c r="S2793" s="50" t="s">
        <v>2770</v>
      </c>
      <c r="T2793" s="50" t="s">
        <v>2415</v>
      </c>
      <c r="U2793" s="50" t="s">
        <v>30</v>
      </c>
      <c r="V2793" s="50" t="str">
        <f>VLOOKUP(A2793,Register!$D$2:$N$1317,11,0)</f>
        <v>CWIP:-VACUUM FILTER STATION</v>
      </c>
      <c r="W2793" s="50" t="s">
        <v>29</v>
      </c>
      <c r="X2793" s="50" t="s">
        <v>29</v>
      </c>
    </row>
    <row r="2794" spans="1:24" ht="14.1" customHeight="1" x14ac:dyDescent="0.25">
      <c r="A2794" s="50" t="str">
        <f t="shared" si="43"/>
        <v>9200000059-0</v>
      </c>
      <c r="B2794" s="57" t="s">
        <v>29</v>
      </c>
      <c r="C2794" s="50" t="s">
        <v>29</v>
      </c>
      <c r="D2794" s="50" t="s">
        <v>4649</v>
      </c>
      <c r="E2794" s="50" t="s">
        <v>2814</v>
      </c>
      <c r="F2794" s="50" t="s">
        <v>29</v>
      </c>
      <c r="G2794" s="50" t="s">
        <v>29</v>
      </c>
      <c r="H2794" s="50" t="s">
        <v>2904</v>
      </c>
      <c r="I2794" s="58">
        <v>45202</v>
      </c>
      <c r="J2794" s="50" t="s">
        <v>2816</v>
      </c>
      <c r="K2794" s="59">
        <v>70.5</v>
      </c>
      <c r="L2794" s="50" t="s">
        <v>37</v>
      </c>
      <c r="M2794" s="51" t="s">
        <v>2747</v>
      </c>
      <c r="N2794" s="50" t="s">
        <v>29</v>
      </c>
      <c r="O2794" s="50" t="s">
        <v>32</v>
      </c>
      <c r="P2794" s="50" t="s">
        <v>32</v>
      </c>
      <c r="Q2794" s="50" t="s">
        <v>4577</v>
      </c>
      <c r="R2794" s="50" t="s">
        <v>29</v>
      </c>
      <c r="S2794" s="50" t="s">
        <v>2770</v>
      </c>
      <c r="T2794" s="50" t="s">
        <v>2415</v>
      </c>
      <c r="U2794" s="50" t="s">
        <v>30</v>
      </c>
      <c r="V2794" s="50" t="str">
        <f>VLOOKUP(A2794,Register!$D$2:$N$1317,11,0)</f>
        <v>CWIP:-VACUUM FILTER STATION</v>
      </c>
      <c r="W2794" s="50" t="s">
        <v>29</v>
      </c>
      <c r="X2794" s="50" t="s">
        <v>29</v>
      </c>
    </row>
    <row r="2795" spans="1:24" ht="14.1" customHeight="1" x14ac:dyDescent="0.25">
      <c r="A2795" s="50" t="str">
        <f t="shared" si="43"/>
        <v>9200000059-0</v>
      </c>
      <c r="B2795" s="57" t="s">
        <v>29</v>
      </c>
      <c r="C2795" s="50" t="s">
        <v>29</v>
      </c>
      <c r="D2795" s="50" t="s">
        <v>4650</v>
      </c>
      <c r="E2795" s="50" t="s">
        <v>2814</v>
      </c>
      <c r="F2795" s="50" t="s">
        <v>29</v>
      </c>
      <c r="G2795" s="50" t="s">
        <v>29</v>
      </c>
      <c r="H2795" s="50" t="s">
        <v>2904</v>
      </c>
      <c r="I2795" s="58">
        <v>45202</v>
      </c>
      <c r="J2795" s="50" t="s">
        <v>2816</v>
      </c>
      <c r="K2795" s="59">
        <v>146.15</v>
      </c>
      <c r="L2795" s="50" t="s">
        <v>37</v>
      </c>
      <c r="M2795" s="51" t="s">
        <v>2747</v>
      </c>
      <c r="N2795" s="50" t="s">
        <v>29</v>
      </c>
      <c r="O2795" s="50" t="s">
        <v>32</v>
      </c>
      <c r="P2795" s="50" t="s">
        <v>32</v>
      </c>
      <c r="Q2795" s="50" t="s">
        <v>4651</v>
      </c>
      <c r="R2795" s="50" t="s">
        <v>29</v>
      </c>
      <c r="S2795" s="50" t="s">
        <v>2770</v>
      </c>
      <c r="T2795" s="50" t="s">
        <v>2415</v>
      </c>
      <c r="U2795" s="50" t="s">
        <v>30</v>
      </c>
      <c r="V2795" s="50" t="str">
        <f>VLOOKUP(A2795,Register!$D$2:$N$1317,11,0)</f>
        <v>CWIP:-VACUUM FILTER STATION</v>
      </c>
      <c r="W2795" s="50" t="s">
        <v>29</v>
      </c>
      <c r="X2795" s="50" t="s">
        <v>29</v>
      </c>
    </row>
    <row r="2796" spans="1:24" ht="14.1" customHeight="1" x14ac:dyDescent="0.25">
      <c r="A2796" s="50" t="str">
        <f t="shared" si="43"/>
        <v>9200000059-0</v>
      </c>
      <c r="B2796" s="57" t="s">
        <v>29</v>
      </c>
      <c r="C2796" s="50" t="s">
        <v>29</v>
      </c>
      <c r="D2796" s="50" t="s">
        <v>4650</v>
      </c>
      <c r="E2796" s="50" t="s">
        <v>2814</v>
      </c>
      <c r="F2796" s="50" t="s">
        <v>29</v>
      </c>
      <c r="G2796" s="50" t="s">
        <v>29</v>
      </c>
      <c r="H2796" s="50" t="s">
        <v>2904</v>
      </c>
      <c r="I2796" s="58">
        <v>45202</v>
      </c>
      <c r="J2796" s="50" t="s">
        <v>2816</v>
      </c>
      <c r="K2796" s="59">
        <v>19.59</v>
      </c>
      <c r="L2796" s="50" t="s">
        <v>37</v>
      </c>
      <c r="M2796" s="51" t="s">
        <v>2747</v>
      </c>
      <c r="N2796" s="50" t="s">
        <v>29</v>
      </c>
      <c r="O2796" s="50" t="s">
        <v>32</v>
      </c>
      <c r="P2796" s="50" t="s">
        <v>32</v>
      </c>
      <c r="Q2796" s="50" t="s">
        <v>4651</v>
      </c>
      <c r="R2796" s="50" t="s">
        <v>29</v>
      </c>
      <c r="S2796" s="50" t="s">
        <v>2770</v>
      </c>
      <c r="T2796" s="50" t="s">
        <v>2415</v>
      </c>
      <c r="U2796" s="50" t="s">
        <v>30</v>
      </c>
      <c r="V2796" s="50" t="str">
        <f>VLOOKUP(A2796,Register!$D$2:$N$1317,11,0)</f>
        <v>CWIP:-VACUUM FILTER STATION</v>
      </c>
      <c r="W2796" s="50" t="s">
        <v>29</v>
      </c>
      <c r="X2796" s="50" t="s">
        <v>29</v>
      </c>
    </row>
    <row r="2797" spans="1:24" ht="14.1" customHeight="1" x14ac:dyDescent="0.25">
      <c r="A2797" s="50" t="str">
        <f t="shared" si="43"/>
        <v>9200000059-0</v>
      </c>
      <c r="B2797" s="57" t="s">
        <v>29</v>
      </c>
      <c r="C2797" s="50" t="s">
        <v>29</v>
      </c>
      <c r="D2797" s="50" t="s">
        <v>4652</v>
      </c>
      <c r="E2797" s="50" t="s">
        <v>2814</v>
      </c>
      <c r="F2797" s="50" t="s">
        <v>29</v>
      </c>
      <c r="G2797" s="50" t="s">
        <v>29</v>
      </c>
      <c r="H2797" s="50" t="s">
        <v>2904</v>
      </c>
      <c r="I2797" s="58">
        <v>45202</v>
      </c>
      <c r="J2797" s="50" t="s">
        <v>2816</v>
      </c>
      <c r="K2797" s="59">
        <v>8400</v>
      </c>
      <c r="L2797" s="50" t="s">
        <v>37</v>
      </c>
      <c r="M2797" s="51" t="s">
        <v>2747</v>
      </c>
      <c r="N2797" s="50" t="s">
        <v>29</v>
      </c>
      <c r="O2797" s="50" t="s">
        <v>32</v>
      </c>
      <c r="P2797" s="50" t="s">
        <v>32</v>
      </c>
      <c r="Q2797" s="50" t="s">
        <v>4521</v>
      </c>
      <c r="R2797" s="50" t="s">
        <v>29</v>
      </c>
      <c r="S2797" s="50" t="s">
        <v>2770</v>
      </c>
      <c r="T2797" s="50" t="s">
        <v>2415</v>
      </c>
      <c r="U2797" s="50" t="s">
        <v>30</v>
      </c>
      <c r="V2797" s="50" t="str">
        <f>VLOOKUP(A2797,Register!$D$2:$N$1317,11,0)</f>
        <v>CWIP:-VACUUM FILTER STATION</v>
      </c>
      <c r="W2797" s="50" t="s">
        <v>29</v>
      </c>
      <c r="X2797" s="50" t="s">
        <v>29</v>
      </c>
    </row>
    <row r="2798" spans="1:24" ht="14.1" customHeight="1" x14ac:dyDescent="0.25">
      <c r="A2798" s="50" t="str">
        <f t="shared" si="43"/>
        <v>9200000059-0</v>
      </c>
      <c r="B2798" s="57" t="s">
        <v>29</v>
      </c>
      <c r="C2798" s="50" t="s">
        <v>29</v>
      </c>
      <c r="D2798" s="50" t="s">
        <v>4652</v>
      </c>
      <c r="E2798" s="50" t="s">
        <v>2814</v>
      </c>
      <c r="F2798" s="50" t="s">
        <v>29</v>
      </c>
      <c r="G2798" s="50" t="s">
        <v>29</v>
      </c>
      <c r="H2798" s="50" t="s">
        <v>2904</v>
      </c>
      <c r="I2798" s="58">
        <v>45202</v>
      </c>
      <c r="J2798" s="50" t="s">
        <v>2816</v>
      </c>
      <c r="K2798" s="59">
        <v>4970.33</v>
      </c>
      <c r="L2798" s="50" t="s">
        <v>37</v>
      </c>
      <c r="M2798" s="51" t="s">
        <v>2747</v>
      </c>
      <c r="N2798" s="50" t="s">
        <v>29</v>
      </c>
      <c r="O2798" s="50" t="s">
        <v>32</v>
      </c>
      <c r="P2798" s="50" t="s">
        <v>32</v>
      </c>
      <c r="Q2798" s="50" t="s">
        <v>4521</v>
      </c>
      <c r="R2798" s="50" t="s">
        <v>29</v>
      </c>
      <c r="S2798" s="50" t="s">
        <v>2770</v>
      </c>
      <c r="T2798" s="50" t="s">
        <v>2415</v>
      </c>
      <c r="U2798" s="50" t="s">
        <v>30</v>
      </c>
      <c r="V2798" s="50" t="str">
        <f>VLOOKUP(A2798,Register!$D$2:$N$1317,11,0)</f>
        <v>CWIP:-VACUUM FILTER STATION</v>
      </c>
      <c r="W2798" s="50" t="s">
        <v>29</v>
      </c>
      <c r="X2798" s="50" t="s">
        <v>29</v>
      </c>
    </row>
    <row r="2799" spans="1:24" ht="14.1" customHeight="1" x14ac:dyDescent="0.25">
      <c r="A2799" s="50" t="str">
        <f t="shared" si="43"/>
        <v>9200000059-0</v>
      </c>
      <c r="B2799" s="57" t="s">
        <v>29</v>
      </c>
      <c r="C2799" s="50" t="s">
        <v>29</v>
      </c>
      <c r="D2799" s="50" t="s">
        <v>4652</v>
      </c>
      <c r="E2799" s="50" t="s">
        <v>2814</v>
      </c>
      <c r="F2799" s="50" t="s">
        <v>29</v>
      </c>
      <c r="G2799" s="50" t="s">
        <v>29</v>
      </c>
      <c r="H2799" s="50" t="s">
        <v>2904</v>
      </c>
      <c r="I2799" s="58">
        <v>45202</v>
      </c>
      <c r="J2799" s="50" t="s">
        <v>2816</v>
      </c>
      <c r="K2799" s="59">
        <v>988</v>
      </c>
      <c r="L2799" s="50" t="s">
        <v>37</v>
      </c>
      <c r="M2799" s="51" t="s">
        <v>2747</v>
      </c>
      <c r="N2799" s="50" t="s">
        <v>29</v>
      </c>
      <c r="O2799" s="50" t="s">
        <v>32</v>
      </c>
      <c r="P2799" s="50" t="s">
        <v>32</v>
      </c>
      <c r="Q2799" s="50" t="s">
        <v>4521</v>
      </c>
      <c r="R2799" s="50" t="s">
        <v>29</v>
      </c>
      <c r="S2799" s="50" t="s">
        <v>2770</v>
      </c>
      <c r="T2799" s="50" t="s">
        <v>2415</v>
      </c>
      <c r="U2799" s="50" t="s">
        <v>30</v>
      </c>
      <c r="V2799" s="50" t="str">
        <f>VLOOKUP(A2799,Register!$D$2:$N$1317,11,0)</f>
        <v>CWIP:-VACUUM FILTER STATION</v>
      </c>
      <c r="W2799" s="50" t="s">
        <v>29</v>
      </c>
      <c r="X2799" s="50" t="s">
        <v>29</v>
      </c>
    </row>
    <row r="2800" spans="1:24" ht="14.1" customHeight="1" x14ac:dyDescent="0.25">
      <c r="A2800" s="50" t="str">
        <f t="shared" si="43"/>
        <v>9200000059-0</v>
      </c>
      <c r="B2800" s="57" t="s">
        <v>29</v>
      </c>
      <c r="C2800" s="50" t="s">
        <v>29</v>
      </c>
      <c r="D2800" s="50" t="s">
        <v>4652</v>
      </c>
      <c r="E2800" s="50" t="s">
        <v>2814</v>
      </c>
      <c r="F2800" s="50" t="s">
        <v>29</v>
      </c>
      <c r="G2800" s="50" t="s">
        <v>29</v>
      </c>
      <c r="H2800" s="50" t="s">
        <v>2904</v>
      </c>
      <c r="I2800" s="58">
        <v>45202</v>
      </c>
      <c r="J2800" s="50" t="s">
        <v>2816</v>
      </c>
      <c r="K2800" s="59">
        <v>440.86</v>
      </c>
      <c r="L2800" s="50" t="s">
        <v>37</v>
      </c>
      <c r="M2800" s="51" t="s">
        <v>2747</v>
      </c>
      <c r="N2800" s="50" t="s">
        <v>29</v>
      </c>
      <c r="O2800" s="50" t="s">
        <v>32</v>
      </c>
      <c r="P2800" s="50" t="s">
        <v>32</v>
      </c>
      <c r="Q2800" s="50" t="s">
        <v>4521</v>
      </c>
      <c r="R2800" s="50" t="s">
        <v>29</v>
      </c>
      <c r="S2800" s="50" t="s">
        <v>2770</v>
      </c>
      <c r="T2800" s="50" t="s">
        <v>2415</v>
      </c>
      <c r="U2800" s="50" t="s">
        <v>30</v>
      </c>
      <c r="V2800" s="50" t="str">
        <f>VLOOKUP(A2800,Register!$D$2:$N$1317,11,0)</f>
        <v>CWIP:-VACUUM FILTER STATION</v>
      </c>
      <c r="W2800" s="50" t="s">
        <v>29</v>
      </c>
      <c r="X2800" s="50" t="s">
        <v>29</v>
      </c>
    </row>
    <row r="2801" spans="1:24" ht="14.1" customHeight="1" x14ac:dyDescent="0.25">
      <c r="A2801" s="50" t="str">
        <f t="shared" si="43"/>
        <v>9200000059-0</v>
      </c>
      <c r="B2801" s="57" t="s">
        <v>29</v>
      </c>
      <c r="C2801" s="50" t="s">
        <v>29</v>
      </c>
      <c r="D2801" s="50" t="s">
        <v>4653</v>
      </c>
      <c r="E2801" s="50" t="s">
        <v>2814</v>
      </c>
      <c r="F2801" s="50" t="s">
        <v>29</v>
      </c>
      <c r="G2801" s="50" t="s">
        <v>29</v>
      </c>
      <c r="H2801" s="50" t="s">
        <v>2904</v>
      </c>
      <c r="I2801" s="58">
        <v>45202</v>
      </c>
      <c r="J2801" s="50" t="s">
        <v>2816</v>
      </c>
      <c r="K2801" s="59">
        <v>219</v>
      </c>
      <c r="L2801" s="50" t="s">
        <v>37</v>
      </c>
      <c r="M2801" s="51" t="s">
        <v>2747</v>
      </c>
      <c r="N2801" s="50" t="s">
        <v>29</v>
      </c>
      <c r="O2801" s="50" t="s">
        <v>32</v>
      </c>
      <c r="P2801" s="50" t="s">
        <v>32</v>
      </c>
      <c r="Q2801" s="50" t="s">
        <v>4521</v>
      </c>
      <c r="R2801" s="50" t="s">
        <v>29</v>
      </c>
      <c r="S2801" s="50" t="s">
        <v>2770</v>
      </c>
      <c r="T2801" s="50" t="s">
        <v>2415</v>
      </c>
      <c r="U2801" s="50" t="s">
        <v>30</v>
      </c>
      <c r="V2801" s="50" t="str">
        <f>VLOOKUP(A2801,Register!$D$2:$N$1317,11,0)</f>
        <v>CWIP:-VACUUM FILTER STATION</v>
      </c>
      <c r="W2801" s="50" t="s">
        <v>29</v>
      </c>
      <c r="X2801" s="50" t="s">
        <v>29</v>
      </c>
    </row>
    <row r="2802" spans="1:24" ht="14.1" customHeight="1" x14ac:dyDescent="0.25">
      <c r="A2802" s="50" t="str">
        <f t="shared" si="43"/>
        <v>9200000059-0</v>
      </c>
      <c r="B2802" s="57" t="s">
        <v>29</v>
      </c>
      <c r="C2802" s="50" t="s">
        <v>29</v>
      </c>
      <c r="D2802" s="50" t="s">
        <v>4653</v>
      </c>
      <c r="E2802" s="50" t="s">
        <v>2814</v>
      </c>
      <c r="F2802" s="50" t="s">
        <v>29</v>
      </c>
      <c r="G2802" s="50" t="s">
        <v>29</v>
      </c>
      <c r="H2802" s="50" t="s">
        <v>2904</v>
      </c>
      <c r="I2802" s="58">
        <v>45202</v>
      </c>
      <c r="J2802" s="50" t="s">
        <v>2816</v>
      </c>
      <c r="K2802" s="59">
        <v>91.84</v>
      </c>
      <c r="L2802" s="50" t="s">
        <v>37</v>
      </c>
      <c r="M2802" s="51" t="s">
        <v>2747</v>
      </c>
      <c r="N2802" s="50" t="s">
        <v>29</v>
      </c>
      <c r="O2802" s="50" t="s">
        <v>32</v>
      </c>
      <c r="P2802" s="50" t="s">
        <v>32</v>
      </c>
      <c r="Q2802" s="50" t="s">
        <v>4521</v>
      </c>
      <c r="R2802" s="50" t="s">
        <v>29</v>
      </c>
      <c r="S2802" s="50" t="s">
        <v>2770</v>
      </c>
      <c r="T2802" s="50" t="s">
        <v>2415</v>
      </c>
      <c r="U2802" s="50" t="s">
        <v>30</v>
      </c>
      <c r="V2802" s="50" t="str">
        <f>VLOOKUP(A2802,Register!$D$2:$N$1317,11,0)</f>
        <v>CWIP:-VACUUM FILTER STATION</v>
      </c>
      <c r="W2802" s="50" t="s">
        <v>29</v>
      </c>
      <c r="X2802" s="50" t="s">
        <v>29</v>
      </c>
    </row>
    <row r="2803" spans="1:24" ht="14.1" customHeight="1" x14ac:dyDescent="0.25">
      <c r="A2803" s="50" t="str">
        <f t="shared" si="43"/>
        <v>9200000059-0</v>
      </c>
      <c r="B2803" s="57" t="s">
        <v>29</v>
      </c>
      <c r="C2803" s="50" t="s">
        <v>29</v>
      </c>
      <c r="D2803" s="50" t="s">
        <v>4653</v>
      </c>
      <c r="E2803" s="50" t="s">
        <v>2814</v>
      </c>
      <c r="F2803" s="50" t="s">
        <v>29</v>
      </c>
      <c r="G2803" s="50" t="s">
        <v>29</v>
      </c>
      <c r="H2803" s="50" t="s">
        <v>2904</v>
      </c>
      <c r="I2803" s="58">
        <v>45202</v>
      </c>
      <c r="J2803" s="50" t="s">
        <v>2816</v>
      </c>
      <c r="K2803" s="59">
        <v>3574.99</v>
      </c>
      <c r="L2803" s="50" t="s">
        <v>37</v>
      </c>
      <c r="M2803" s="51" t="s">
        <v>2747</v>
      </c>
      <c r="N2803" s="50" t="s">
        <v>29</v>
      </c>
      <c r="O2803" s="50" t="s">
        <v>32</v>
      </c>
      <c r="P2803" s="50" t="s">
        <v>32</v>
      </c>
      <c r="Q2803" s="50" t="s">
        <v>4521</v>
      </c>
      <c r="R2803" s="50" t="s">
        <v>29</v>
      </c>
      <c r="S2803" s="50" t="s">
        <v>2770</v>
      </c>
      <c r="T2803" s="50" t="s">
        <v>2415</v>
      </c>
      <c r="U2803" s="50" t="s">
        <v>30</v>
      </c>
      <c r="V2803" s="50" t="str">
        <f>VLOOKUP(A2803,Register!$D$2:$N$1317,11,0)</f>
        <v>CWIP:-VACUUM FILTER STATION</v>
      </c>
      <c r="W2803" s="50" t="s">
        <v>29</v>
      </c>
      <c r="X2803" s="50" t="s">
        <v>29</v>
      </c>
    </row>
    <row r="2804" spans="1:24" ht="14.1" customHeight="1" x14ac:dyDescent="0.25">
      <c r="A2804" s="50" t="str">
        <f t="shared" si="43"/>
        <v>9200000057-0</v>
      </c>
      <c r="B2804" s="57" t="s">
        <v>29</v>
      </c>
      <c r="C2804" s="50" t="s">
        <v>29</v>
      </c>
      <c r="D2804" s="50" t="s">
        <v>4654</v>
      </c>
      <c r="E2804" s="50" t="s">
        <v>2814</v>
      </c>
      <c r="F2804" s="50" t="s">
        <v>29</v>
      </c>
      <c r="G2804" s="50" t="s">
        <v>29</v>
      </c>
      <c r="H2804" s="50" t="s">
        <v>2904</v>
      </c>
      <c r="I2804" s="58">
        <v>45202</v>
      </c>
      <c r="J2804" s="50" t="s">
        <v>2816</v>
      </c>
      <c r="K2804" s="59">
        <v>13417.83</v>
      </c>
      <c r="L2804" s="50" t="s">
        <v>37</v>
      </c>
      <c r="M2804" s="51" t="s">
        <v>2747</v>
      </c>
      <c r="N2804" s="50" t="s">
        <v>29</v>
      </c>
      <c r="O2804" s="50" t="s">
        <v>32</v>
      </c>
      <c r="P2804" s="50" t="s">
        <v>32</v>
      </c>
      <c r="Q2804" s="50" t="s">
        <v>3524</v>
      </c>
      <c r="R2804" s="50" t="s">
        <v>29</v>
      </c>
      <c r="S2804" s="50" t="s">
        <v>2770</v>
      </c>
      <c r="T2804" s="50" t="s">
        <v>2410</v>
      </c>
      <c r="U2804" s="50" t="s">
        <v>30</v>
      </c>
      <c r="V2804" s="50" t="str">
        <f>VLOOKUP(A2804,Register!$D$2:$N$1317,11,0)</f>
        <v>CWIP- NEW JUICE CLARIFIER 42' DIA(DORR)</v>
      </c>
      <c r="W2804" s="50" t="s">
        <v>29</v>
      </c>
      <c r="X2804" s="50" t="s">
        <v>29</v>
      </c>
    </row>
    <row r="2805" spans="1:24" ht="14.1" customHeight="1" x14ac:dyDescent="0.25">
      <c r="A2805" s="50" t="str">
        <f t="shared" si="43"/>
        <v>9200000059-0</v>
      </c>
      <c r="B2805" s="57" t="s">
        <v>29</v>
      </c>
      <c r="C2805" s="50" t="s">
        <v>29</v>
      </c>
      <c r="D2805" s="50" t="s">
        <v>4655</v>
      </c>
      <c r="E2805" s="50" t="s">
        <v>2814</v>
      </c>
      <c r="F2805" s="50" t="s">
        <v>29</v>
      </c>
      <c r="G2805" s="50" t="s">
        <v>29</v>
      </c>
      <c r="H2805" s="50" t="s">
        <v>2904</v>
      </c>
      <c r="I2805" s="58">
        <v>45202</v>
      </c>
      <c r="J2805" s="50" t="s">
        <v>2816</v>
      </c>
      <c r="K2805" s="59">
        <v>1005</v>
      </c>
      <c r="L2805" s="50" t="s">
        <v>37</v>
      </c>
      <c r="M2805" s="51" t="s">
        <v>2747</v>
      </c>
      <c r="N2805" s="50" t="s">
        <v>29</v>
      </c>
      <c r="O2805" s="50" t="s">
        <v>32</v>
      </c>
      <c r="P2805" s="50" t="s">
        <v>32</v>
      </c>
      <c r="Q2805" s="50" t="s">
        <v>4521</v>
      </c>
      <c r="R2805" s="50" t="s">
        <v>29</v>
      </c>
      <c r="S2805" s="50" t="s">
        <v>2770</v>
      </c>
      <c r="T2805" s="50" t="s">
        <v>2415</v>
      </c>
      <c r="U2805" s="50" t="s">
        <v>30</v>
      </c>
      <c r="V2805" s="50" t="str">
        <f>VLOOKUP(A2805,Register!$D$2:$N$1317,11,0)</f>
        <v>CWIP:-VACUUM FILTER STATION</v>
      </c>
      <c r="W2805" s="50" t="s">
        <v>29</v>
      </c>
      <c r="X2805" s="50" t="s">
        <v>29</v>
      </c>
    </row>
    <row r="2806" spans="1:24" ht="14.1" customHeight="1" x14ac:dyDescent="0.25">
      <c r="A2806" s="50" t="str">
        <f t="shared" si="43"/>
        <v>9200000059-0</v>
      </c>
      <c r="B2806" s="57" t="s">
        <v>29</v>
      </c>
      <c r="C2806" s="50" t="s">
        <v>29</v>
      </c>
      <c r="D2806" s="50" t="s">
        <v>4655</v>
      </c>
      <c r="E2806" s="50" t="s">
        <v>2814</v>
      </c>
      <c r="F2806" s="50" t="s">
        <v>29</v>
      </c>
      <c r="G2806" s="50" t="s">
        <v>29</v>
      </c>
      <c r="H2806" s="50" t="s">
        <v>2904</v>
      </c>
      <c r="I2806" s="58">
        <v>45202</v>
      </c>
      <c r="J2806" s="50" t="s">
        <v>2816</v>
      </c>
      <c r="K2806" s="59">
        <v>30710.01</v>
      </c>
      <c r="L2806" s="50" t="s">
        <v>37</v>
      </c>
      <c r="M2806" s="51" t="s">
        <v>2747</v>
      </c>
      <c r="N2806" s="50" t="s">
        <v>29</v>
      </c>
      <c r="O2806" s="50" t="s">
        <v>32</v>
      </c>
      <c r="P2806" s="50" t="s">
        <v>32</v>
      </c>
      <c r="Q2806" s="50" t="s">
        <v>4521</v>
      </c>
      <c r="R2806" s="50" t="s">
        <v>29</v>
      </c>
      <c r="S2806" s="50" t="s">
        <v>2770</v>
      </c>
      <c r="T2806" s="50" t="s">
        <v>2415</v>
      </c>
      <c r="U2806" s="50" t="s">
        <v>30</v>
      </c>
      <c r="V2806" s="50" t="str">
        <f>VLOOKUP(A2806,Register!$D$2:$N$1317,11,0)</f>
        <v>CWIP:-VACUUM FILTER STATION</v>
      </c>
      <c r="W2806" s="50" t="s">
        <v>29</v>
      </c>
      <c r="X2806" s="50" t="s">
        <v>29</v>
      </c>
    </row>
    <row r="2807" spans="1:24" ht="14.1" customHeight="1" x14ac:dyDescent="0.25">
      <c r="A2807" s="50" t="str">
        <f t="shared" si="43"/>
        <v>9200000059-0</v>
      </c>
      <c r="B2807" s="57" t="s">
        <v>29</v>
      </c>
      <c r="C2807" s="50" t="s">
        <v>29</v>
      </c>
      <c r="D2807" s="50" t="s">
        <v>4655</v>
      </c>
      <c r="E2807" s="50" t="s">
        <v>2814</v>
      </c>
      <c r="F2807" s="50" t="s">
        <v>29</v>
      </c>
      <c r="G2807" s="50" t="s">
        <v>29</v>
      </c>
      <c r="H2807" s="50" t="s">
        <v>2904</v>
      </c>
      <c r="I2807" s="58">
        <v>45202</v>
      </c>
      <c r="J2807" s="50" t="s">
        <v>2816</v>
      </c>
      <c r="K2807" s="59">
        <v>427.82</v>
      </c>
      <c r="L2807" s="50" t="s">
        <v>37</v>
      </c>
      <c r="M2807" s="51" t="s">
        <v>2747</v>
      </c>
      <c r="N2807" s="50" t="s">
        <v>29</v>
      </c>
      <c r="O2807" s="50" t="s">
        <v>32</v>
      </c>
      <c r="P2807" s="50" t="s">
        <v>32</v>
      </c>
      <c r="Q2807" s="50" t="s">
        <v>4521</v>
      </c>
      <c r="R2807" s="50" t="s">
        <v>29</v>
      </c>
      <c r="S2807" s="50" t="s">
        <v>2770</v>
      </c>
      <c r="T2807" s="50" t="s">
        <v>2415</v>
      </c>
      <c r="U2807" s="50" t="s">
        <v>30</v>
      </c>
      <c r="V2807" s="50" t="str">
        <f>VLOOKUP(A2807,Register!$D$2:$N$1317,11,0)</f>
        <v>CWIP:-VACUUM FILTER STATION</v>
      </c>
      <c r="W2807" s="50" t="s">
        <v>29</v>
      </c>
      <c r="X2807" s="50" t="s">
        <v>29</v>
      </c>
    </row>
    <row r="2808" spans="1:24" ht="14.1" customHeight="1" x14ac:dyDescent="0.25">
      <c r="A2808" s="50" t="str">
        <f t="shared" si="43"/>
        <v>9200000057-0</v>
      </c>
      <c r="B2808" s="57" t="s">
        <v>29</v>
      </c>
      <c r="C2808" s="50" t="s">
        <v>29</v>
      </c>
      <c r="D2808" s="50" t="s">
        <v>4656</v>
      </c>
      <c r="E2808" s="50" t="s">
        <v>2814</v>
      </c>
      <c r="F2808" s="50" t="s">
        <v>29</v>
      </c>
      <c r="G2808" s="50" t="s">
        <v>29</v>
      </c>
      <c r="H2808" s="50" t="s">
        <v>2904</v>
      </c>
      <c r="I2808" s="58">
        <v>45202</v>
      </c>
      <c r="J2808" s="50" t="s">
        <v>2816</v>
      </c>
      <c r="K2808" s="59">
        <v>8957.9699999999993</v>
      </c>
      <c r="L2808" s="50" t="s">
        <v>37</v>
      </c>
      <c r="M2808" s="51" t="s">
        <v>2747</v>
      </c>
      <c r="N2808" s="50" t="s">
        <v>29</v>
      </c>
      <c r="O2808" s="50" t="s">
        <v>32</v>
      </c>
      <c r="P2808" s="50" t="s">
        <v>32</v>
      </c>
      <c r="Q2808" s="50" t="s">
        <v>3524</v>
      </c>
      <c r="R2808" s="50" t="s">
        <v>29</v>
      </c>
      <c r="S2808" s="50" t="s">
        <v>2770</v>
      </c>
      <c r="T2808" s="50" t="s">
        <v>2410</v>
      </c>
      <c r="U2808" s="50" t="s">
        <v>30</v>
      </c>
      <c r="V2808" s="50" t="str">
        <f>VLOOKUP(A2808,Register!$D$2:$N$1317,11,0)</f>
        <v>CWIP- NEW JUICE CLARIFIER 42' DIA(DORR)</v>
      </c>
      <c r="W2808" s="50" t="s">
        <v>29</v>
      </c>
      <c r="X2808" s="50" t="s">
        <v>29</v>
      </c>
    </row>
    <row r="2809" spans="1:24" ht="14.1" customHeight="1" x14ac:dyDescent="0.25">
      <c r="A2809" s="50" t="str">
        <f t="shared" si="43"/>
        <v>9200000057-0</v>
      </c>
      <c r="B2809" s="57" t="s">
        <v>29</v>
      </c>
      <c r="C2809" s="50" t="s">
        <v>29</v>
      </c>
      <c r="D2809" s="50" t="s">
        <v>4656</v>
      </c>
      <c r="E2809" s="50" t="s">
        <v>2814</v>
      </c>
      <c r="F2809" s="50" t="s">
        <v>29</v>
      </c>
      <c r="G2809" s="50" t="s">
        <v>29</v>
      </c>
      <c r="H2809" s="50" t="s">
        <v>2904</v>
      </c>
      <c r="I2809" s="58">
        <v>45202</v>
      </c>
      <c r="J2809" s="50" t="s">
        <v>2816</v>
      </c>
      <c r="K2809" s="59">
        <v>1627.49</v>
      </c>
      <c r="L2809" s="50" t="s">
        <v>37</v>
      </c>
      <c r="M2809" s="51" t="s">
        <v>2747</v>
      </c>
      <c r="N2809" s="50" t="s">
        <v>29</v>
      </c>
      <c r="O2809" s="50" t="s">
        <v>32</v>
      </c>
      <c r="P2809" s="50" t="s">
        <v>32</v>
      </c>
      <c r="Q2809" s="50" t="s">
        <v>3524</v>
      </c>
      <c r="R2809" s="50" t="s">
        <v>29</v>
      </c>
      <c r="S2809" s="50" t="s">
        <v>2770</v>
      </c>
      <c r="T2809" s="50" t="s">
        <v>2410</v>
      </c>
      <c r="U2809" s="50" t="s">
        <v>30</v>
      </c>
      <c r="V2809" s="50" t="str">
        <f>VLOOKUP(A2809,Register!$D$2:$N$1317,11,0)</f>
        <v>CWIP- NEW JUICE CLARIFIER 42' DIA(DORR)</v>
      </c>
      <c r="W2809" s="50" t="s">
        <v>29</v>
      </c>
      <c r="X2809" s="50" t="s">
        <v>29</v>
      </c>
    </row>
    <row r="2810" spans="1:24" ht="14.1" customHeight="1" x14ac:dyDescent="0.25">
      <c r="A2810" s="50" t="str">
        <f t="shared" si="43"/>
        <v>9200000058-0</v>
      </c>
      <c r="B2810" s="57" t="s">
        <v>29</v>
      </c>
      <c r="C2810" s="50" t="s">
        <v>29</v>
      </c>
      <c r="D2810" s="50" t="s">
        <v>4657</v>
      </c>
      <c r="E2810" s="50" t="s">
        <v>2814</v>
      </c>
      <c r="F2810" s="50" t="s">
        <v>29</v>
      </c>
      <c r="G2810" s="50" t="s">
        <v>29</v>
      </c>
      <c r="H2810" s="50" t="s">
        <v>2904</v>
      </c>
      <c r="I2810" s="58">
        <v>45202</v>
      </c>
      <c r="J2810" s="50" t="s">
        <v>2816</v>
      </c>
      <c r="K2810" s="59">
        <v>1675</v>
      </c>
      <c r="L2810" s="50" t="s">
        <v>37</v>
      </c>
      <c r="M2810" s="51" t="s">
        <v>2747</v>
      </c>
      <c r="N2810" s="50" t="s">
        <v>29</v>
      </c>
      <c r="O2810" s="50" t="s">
        <v>32</v>
      </c>
      <c r="P2810" s="50" t="s">
        <v>32</v>
      </c>
      <c r="Q2810" s="50" t="s">
        <v>4521</v>
      </c>
      <c r="R2810" s="50" t="s">
        <v>29</v>
      </c>
      <c r="S2810" s="50" t="s">
        <v>2770</v>
      </c>
      <c r="T2810" s="50" t="s">
        <v>2412</v>
      </c>
      <c r="U2810" s="50" t="s">
        <v>30</v>
      </c>
      <c r="V2810" s="50" t="str">
        <f>VLOOKUP(A2810,Register!$D$2:$N$1317,11,0)</f>
        <v>CWIP-MILK OF LIME</v>
      </c>
      <c r="W2810" s="50" t="s">
        <v>29</v>
      </c>
      <c r="X2810" s="50" t="s">
        <v>29</v>
      </c>
    </row>
    <row r="2811" spans="1:24" ht="14.1" customHeight="1" x14ac:dyDescent="0.25">
      <c r="A2811" s="50" t="str">
        <f t="shared" si="43"/>
        <v>9200000059-0</v>
      </c>
      <c r="B2811" s="57" t="s">
        <v>29</v>
      </c>
      <c r="C2811" s="50" t="s">
        <v>29</v>
      </c>
      <c r="D2811" s="50" t="s">
        <v>4658</v>
      </c>
      <c r="E2811" s="50" t="s">
        <v>2814</v>
      </c>
      <c r="F2811" s="50" t="s">
        <v>29</v>
      </c>
      <c r="G2811" s="50" t="s">
        <v>29</v>
      </c>
      <c r="H2811" s="50" t="s">
        <v>2904</v>
      </c>
      <c r="I2811" s="58">
        <v>45202</v>
      </c>
      <c r="J2811" s="50" t="s">
        <v>2816</v>
      </c>
      <c r="K2811" s="59">
        <v>5100.3999999999996</v>
      </c>
      <c r="L2811" s="50" t="s">
        <v>37</v>
      </c>
      <c r="M2811" s="51" t="s">
        <v>2747</v>
      </c>
      <c r="N2811" s="50" t="s">
        <v>29</v>
      </c>
      <c r="O2811" s="50" t="s">
        <v>32</v>
      </c>
      <c r="P2811" s="50" t="s">
        <v>32</v>
      </c>
      <c r="Q2811" s="50" t="s">
        <v>4659</v>
      </c>
      <c r="R2811" s="50" t="s">
        <v>29</v>
      </c>
      <c r="S2811" s="50" t="s">
        <v>2770</v>
      </c>
      <c r="T2811" s="50" t="s">
        <v>2415</v>
      </c>
      <c r="U2811" s="50" t="s">
        <v>30</v>
      </c>
      <c r="V2811" s="50" t="str">
        <f>VLOOKUP(A2811,Register!$D$2:$N$1317,11,0)</f>
        <v>CWIP:-VACUUM FILTER STATION</v>
      </c>
      <c r="W2811" s="50" t="s">
        <v>29</v>
      </c>
      <c r="X2811" s="50" t="s">
        <v>29</v>
      </c>
    </row>
    <row r="2812" spans="1:24" ht="14.1" customHeight="1" x14ac:dyDescent="0.25">
      <c r="A2812" s="50" t="str">
        <f t="shared" si="43"/>
        <v>9200000058-0</v>
      </c>
      <c r="B2812" s="57" t="s">
        <v>29</v>
      </c>
      <c r="C2812" s="50" t="s">
        <v>29</v>
      </c>
      <c r="D2812" s="50" t="s">
        <v>4660</v>
      </c>
      <c r="E2812" s="50" t="s">
        <v>2814</v>
      </c>
      <c r="F2812" s="50" t="s">
        <v>29</v>
      </c>
      <c r="G2812" s="50" t="s">
        <v>29</v>
      </c>
      <c r="H2812" s="50" t="s">
        <v>2904</v>
      </c>
      <c r="I2812" s="58">
        <v>45203</v>
      </c>
      <c r="J2812" s="50" t="s">
        <v>2816</v>
      </c>
      <c r="K2812" s="59">
        <v>2694.67</v>
      </c>
      <c r="L2812" s="50" t="s">
        <v>37</v>
      </c>
      <c r="M2812" s="51" t="s">
        <v>2747</v>
      </c>
      <c r="N2812" s="50" t="s">
        <v>29</v>
      </c>
      <c r="O2812" s="50" t="s">
        <v>32</v>
      </c>
      <c r="P2812" s="50" t="s">
        <v>32</v>
      </c>
      <c r="Q2812" s="50" t="s">
        <v>4322</v>
      </c>
      <c r="R2812" s="50" t="s">
        <v>29</v>
      </c>
      <c r="S2812" s="50" t="s">
        <v>2770</v>
      </c>
      <c r="T2812" s="50" t="s">
        <v>2412</v>
      </c>
      <c r="U2812" s="50" t="s">
        <v>30</v>
      </c>
      <c r="V2812" s="50" t="str">
        <f>VLOOKUP(A2812,Register!$D$2:$N$1317,11,0)</f>
        <v>CWIP-MILK OF LIME</v>
      </c>
      <c r="W2812" s="50" t="s">
        <v>29</v>
      </c>
      <c r="X2812" s="50" t="s">
        <v>29</v>
      </c>
    </row>
    <row r="2813" spans="1:24" ht="14.1" customHeight="1" x14ac:dyDescent="0.25">
      <c r="A2813" s="50" t="str">
        <f t="shared" si="43"/>
        <v>9200000058-0</v>
      </c>
      <c r="B2813" s="57" t="s">
        <v>29</v>
      </c>
      <c r="C2813" s="50" t="s">
        <v>29</v>
      </c>
      <c r="D2813" s="50" t="s">
        <v>4660</v>
      </c>
      <c r="E2813" s="50" t="s">
        <v>2814</v>
      </c>
      <c r="F2813" s="50" t="s">
        <v>29</v>
      </c>
      <c r="G2813" s="50" t="s">
        <v>29</v>
      </c>
      <c r="H2813" s="50" t="s">
        <v>2904</v>
      </c>
      <c r="I2813" s="58">
        <v>45203</v>
      </c>
      <c r="J2813" s="50" t="s">
        <v>2816</v>
      </c>
      <c r="K2813" s="59">
        <v>6000</v>
      </c>
      <c r="L2813" s="50" t="s">
        <v>37</v>
      </c>
      <c r="M2813" s="51" t="s">
        <v>2747</v>
      </c>
      <c r="N2813" s="50" t="s">
        <v>29</v>
      </c>
      <c r="O2813" s="50" t="s">
        <v>32</v>
      </c>
      <c r="P2813" s="50" t="s">
        <v>32</v>
      </c>
      <c r="Q2813" s="50" t="s">
        <v>4322</v>
      </c>
      <c r="R2813" s="50" t="s">
        <v>29</v>
      </c>
      <c r="S2813" s="50" t="s">
        <v>2770</v>
      </c>
      <c r="T2813" s="50" t="s">
        <v>2412</v>
      </c>
      <c r="U2813" s="50" t="s">
        <v>30</v>
      </c>
      <c r="V2813" s="50" t="str">
        <f>VLOOKUP(A2813,Register!$D$2:$N$1317,11,0)</f>
        <v>CWIP-MILK OF LIME</v>
      </c>
      <c r="W2813" s="50" t="s">
        <v>29</v>
      </c>
      <c r="X2813" s="50" t="s">
        <v>29</v>
      </c>
    </row>
    <row r="2814" spans="1:24" ht="14.1" customHeight="1" x14ac:dyDescent="0.25">
      <c r="A2814" s="50" t="str">
        <f t="shared" si="43"/>
        <v>9200000059-0</v>
      </c>
      <c r="B2814" s="57" t="s">
        <v>29</v>
      </c>
      <c r="C2814" s="50" t="s">
        <v>29</v>
      </c>
      <c r="D2814" s="50" t="s">
        <v>4661</v>
      </c>
      <c r="E2814" s="50" t="s">
        <v>2814</v>
      </c>
      <c r="F2814" s="50" t="s">
        <v>29</v>
      </c>
      <c r="G2814" s="50" t="s">
        <v>29</v>
      </c>
      <c r="H2814" s="50" t="s">
        <v>2904</v>
      </c>
      <c r="I2814" s="58">
        <v>45203</v>
      </c>
      <c r="J2814" s="50" t="s">
        <v>2816</v>
      </c>
      <c r="K2814" s="59">
        <v>261645.62</v>
      </c>
      <c r="L2814" s="50" t="s">
        <v>37</v>
      </c>
      <c r="M2814" s="51" t="s">
        <v>2747</v>
      </c>
      <c r="N2814" s="50" t="s">
        <v>29</v>
      </c>
      <c r="O2814" s="50" t="s">
        <v>32</v>
      </c>
      <c r="P2814" s="50" t="s">
        <v>32</v>
      </c>
      <c r="Q2814" s="50" t="s">
        <v>4662</v>
      </c>
      <c r="R2814" s="50" t="s">
        <v>29</v>
      </c>
      <c r="S2814" s="50" t="s">
        <v>2770</v>
      </c>
      <c r="T2814" s="50" t="s">
        <v>2415</v>
      </c>
      <c r="U2814" s="50" t="s">
        <v>30</v>
      </c>
      <c r="V2814" s="50" t="str">
        <f>VLOOKUP(A2814,Register!$D$2:$N$1317,11,0)</f>
        <v>CWIP:-VACUUM FILTER STATION</v>
      </c>
      <c r="W2814" s="50" t="s">
        <v>29</v>
      </c>
      <c r="X2814" s="50" t="s">
        <v>29</v>
      </c>
    </row>
    <row r="2815" spans="1:24" ht="14.1" customHeight="1" x14ac:dyDescent="0.25">
      <c r="A2815" s="50" t="str">
        <f t="shared" si="43"/>
        <v>9200000058-0</v>
      </c>
      <c r="B2815" s="57" t="s">
        <v>29</v>
      </c>
      <c r="C2815" s="50" t="s">
        <v>29</v>
      </c>
      <c r="D2815" s="50" t="s">
        <v>4663</v>
      </c>
      <c r="E2815" s="50" t="s">
        <v>2814</v>
      </c>
      <c r="F2815" s="50" t="s">
        <v>29</v>
      </c>
      <c r="G2815" s="50" t="s">
        <v>29</v>
      </c>
      <c r="H2815" s="50" t="s">
        <v>2904</v>
      </c>
      <c r="I2815" s="58">
        <v>45203</v>
      </c>
      <c r="J2815" s="50" t="s">
        <v>2816</v>
      </c>
      <c r="K2815" s="59">
        <v>152</v>
      </c>
      <c r="L2815" s="50" t="s">
        <v>37</v>
      </c>
      <c r="M2815" s="51" t="s">
        <v>2747</v>
      </c>
      <c r="N2815" s="50" t="s">
        <v>29</v>
      </c>
      <c r="O2815" s="50" t="s">
        <v>32</v>
      </c>
      <c r="P2815" s="50" t="s">
        <v>32</v>
      </c>
      <c r="Q2815" s="50" t="s">
        <v>4329</v>
      </c>
      <c r="R2815" s="50" t="s">
        <v>29</v>
      </c>
      <c r="S2815" s="50" t="s">
        <v>2770</v>
      </c>
      <c r="T2815" s="50" t="s">
        <v>2412</v>
      </c>
      <c r="U2815" s="50" t="s">
        <v>30</v>
      </c>
      <c r="V2815" s="50" t="str">
        <f>VLOOKUP(A2815,Register!$D$2:$N$1317,11,0)</f>
        <v>CWIP-MILK OF LIME</v>
      </c>
      <c r="W2815" s="50" t="s">
        <v>29</v>
      </c>
      <c r="X2815" s="50" t="s">
        <v>29</v>
      </c>
    </row>
    <row r="2816" spans="1:24" ht="14.1" customHeight="1" x14ac:dyDescent="0.25">
      <c r="A2816" s="50" t="str">
        <f t="shared" si="43"/>
        <v>9200000058-0</v>
      </c>
      <c r="B2816" s="57" t="s">
        <v>29</v>
      </c>
      <c r="C2816" s="50" t="s">
        <v>29</v>
      </c>
      <c r="D2816" s="50" t="s">
        <v>4663</v>
      </c>
      <c r="E2816" s="50" t="s">
        <v>2814</v>
      </c>
      <c r="F2816" s="50" t="s">
        <v>29</v>
      </c>
      <c r="G2816" s="50" t="s">
        <v>29</v>
      </c>
      <c r="H2816" s="50" t="s">
        <v>2904</v>
      </c>
      <c r="I2816" s="58">
        <v>45203</v>
      </c>
      <c r="J2816" s="50" t="s">
        <v>2816</v>
      </c>
      <c r="K2816" s="59">
        <v>97.97</v>
      </c>
      <c r="L2816" s="50" t="s">
        <v>37</v>
      </c>
      <c r="M2816" s="51" t="s">
        <v>2747</v>
      </c>
      <c r="N2816" s="50" t="s">
        <v>29</v>
      </c>
      <c r="O2816" s="50" t="s">
        <v>32</v>
      </c>
      <c r="P2816" s="50" t="s">
        <v>32</v>
      </c>
      <c r="Q2816" s="50" t="s">
        <v>4329</v>
      </c>
      <c r="R2816" s="50" t="s">
        <v>29</v>
      </c>
      <c r="S2816" s="50" t="s">
        <v>2770</v>
      </c>
      <c r="T2816" s="50" t="s">
        <v>2412</v>
      </c>
      <c r="U2816" s="50" t="s">
        <v>30</v>
      </c>
      <c r="V2816" s="50" t="str">
        <f>VLOOKUP(A2816,Register!$D$2:$N$1317,11,0)</f>
        <v>CWIP-MILK OF LIME</v>
      </c>
      <c r="W2816" s="50" t="s">
        <v>29</v>
      </c>
      <c r="X2816" s="50" t="s">
        <v>29</v>
      </c>
    </row>
    <row r="2817" spans="1:24" ht="14.1" customHeight="1" x14ac:dyDescent="0.25">
      <c r="A2817" s="50" t="str">
        <f t="shared" si="43"/>
        <v>9200000058-0</v>
      </c>
      <c r="B2817" s="57" t="s">
        <v>29</v>
      </c>
      <c r="C2817" s="50" t="s">
        <v>29</v>
      </c>
      <c r="D2817" s="50" t="s">
        <v>4663</v>
      </c>
      <c r="E2817" s="50" t="s">
        <v>2814</v>
      </c>
      <c r="F2817" s="50" t="s">
        <v>29</v>
      </c>
      <c r="G2817" s="50" t="s">
        <v>29</v>
      </c>
      <c r="H2817" s="50" t="s">
        <v>2904</v>
      </c>
      <c r="I2817" s="58">
        <v>45203</v>
      </c>
      <c r="J2817" s="50" t="s">
        <v>2816</v>
      </c>
      <c r="K2817" s="59">
        <v>1200</v>
      </c>
      <c r="L2817" s="50" t="s">
        <v>37</v>
      </c>
      <c r="M2817" s="51" t="s">
        <v>2747</v>
      </c>
      <c r="N2817" s="50" t="s">
        <v>29</v>
      </c>
      <c r="O2817" s="50" t="s">
        <v>32</v>
      </c>
      <c r="P2817" s="50" t="s">
        <v>32</v>
      </c>
      <c r="Q2817" s="50" t="s">
        <v>4329</v>
      </c>
      <c r="R2817" s="50" t="s">
        <v>29</v>
      </c>
      <c r="S2817" s="50" t="s">
        <v>2770</v>
      </c>
      <c r="T2817" s="50" t="s">
        <v>2412</v>
      </c>
      <c r="U2817" s="50" t="s">
        <v>30</v>
      </c>
      <c r="V2817" s="50" t="str">
        <f>VLOOKUP(A2817,Register!$D$2:$N$1317,11,0)</f>
        <v>CWIP-MILK OF LIME</v>
      </c>
      <c r="W2817" s="50" t="s">
        <v>29</v>
      </c>
      <c r="X2817" s="50" t="s">
        <v>29</v>
      </c>
    </row>
    <row r="2818" spans="1:24" ht="14.1" customHeight="1" x14ac:dyDescent="0.25">
      <c r="A2818" s="50" t="str">
        <f t="shared" si="43"/>
        <v>9200000058-0</v>
      </c>
      <c r="B2818" s="57" t="s">
        <v>29</v>
      </c>
      <c r="C2818" s="50" t="s">
        <v>29</v>
      </c>
      <c r="D2818" s="50" t="s">
        <v>4664</v>
      </c>
      <c r="E2818" s="50" t="s">
        <v>2814</v>
      </c>
      <c r="F2818" s="50" t="s">
        <v>29</v>
      </c>
      <c r="G2818" s="50" t="s">
        <v>29</v>
      </c>
      <c r="H2818" s="50" t="s">
        <v>2904</v>
      </c>
      <c r="I2818" s="58">
        <v>45203</v>
      </c>
      <c r="J2818" s="50" t="s">
        <v>2816</v>
      </c>
      <c r="K2818" s="59">
        <v>760</v>
      </c>
      <c r="L2818" s="50" t="s">
        <v>37</v>
      </c>
      <c r="M2818" s="51" t="s">
        <v>2747</v>
      </c>
      <c r="N2818" s="50" t="s">
        <v>29</v>
      </c>
      <c r="O2818" s="50" t="s">
        <v>32</v>
      </c>
      <c r="P2818" s="50" t="s">
        <v>32</v>
      </c>
      <c r="Q2818" s="50" t="s">
        <v>4521</v>
      </c>
      <c r="R2818" s="50" t="s">
        <v>29</v>
      </c>
      <c r="S2818" s="50" t="s">
        <v>2770</v>
      </c>
      <c r="T2818" s="50" t="s">
        <v>2412</v>
      </c>
      <c r="U2818" s="50" t="s">
        <v>30</v>
      </c>
      <c r="V2818" s="50" t="str">
        <f>VLOOKUP(A2818,Register!$D$2:$N$1317,11,0)</f>
        <v>CWIP-MILK OF LIME</v>
      </c>
      <c r="W2818" s="50" t="s">
        <v>29</v>
      </c>
      <c r="X2818" s="50" t="s">
        <v>29</v>
      </c>
    </row>
    <row r="2819" spans="1:24" ht="14.1" customHeight="1" x14ac:dyDescent="0.25">
      <c r="A2819" s="50" t="str">
        <f t="shared" ref="A2819:A2882" si="44">CONCATENATE(T2819,"-",U2819)</f>
        <v>9200000058-0</v>
      </c>
      <c r="B2819" s="57" t="s">
        <v>29</v>
      </c>
      <c r="C2819" s="50" t="s">
        <v>29</v>
      </c>
      <c r="D2819" s="50" t="s">
        <v>4664</v>
      </c>
      <c r="E2819" s="50" t="s">
        <v>2814</v>
      </c>
      <c r="F2819" s="50" t="s">
        <v>29</v>
      </c>
      <c r="G2819" s="50" t="s">
        <v>29</v>
      </c>
      <c r="H2819" s="50" t="s">
        <v>2904</v>
      </c>
      <c r="I2819" s="58">
        <v>45203</v>
      </c>
      <c r="J2819" s="50" t="s">
        <v>2816</v>
      </c>
      <c r="K2819" s="59">
        <v>391.88</v>
      </c>
      <c r="L2819" s="50" t="s">
        <v>37</v>
      </c>
      <c r="M2819" s="51" t="s">
        <v>2747</v>
      </c>
      <c r="N2819" s="50" t="s">
        <v>29</v>
      </c>
      <c r="O2819" s="50" t="s">
        <v>32</v>
      </c>
      <c r="P2819" s="50" t="s">
        <v>32</v>
      </c>
      <c r="Q2819" s="50" t="s">
        <v>4521</v>
      </c>
      <c r="R2819" s="50" t="s">
        <v>29</v>
      </c>
      <c r="S2819" s="50" t="s">
        <v>2770</v>
      </c>
      <c r="T2819" s="50" t="s">
        <v>2412</v>
      </c>
      <c r="U2819" s="50" t="s">
        <v>30</v>
      </c>
      <c r="V2819" s="50" t="str">
        <f>VLOOKUP(A2819,Register!$D$2:$N$1317,11,0)</f>
        <v>CWIP-MILK OF LIME</v>
      </c>
      <c r="W2819" s="50" t="s">
        <v>29</v>
      </c>
      <c r="X2819" s="50" t="s">
        <v>29</v>
      </c>
    </row>
    <row r="2820" spans="1:24" ht="14.1" customHeight="1" x14ac:dyDescent="0.25">
      <c r="A2820" s="50" t="str">
        <f t="shared" si="44"/>
        <v>9200000058-0</v>
      </c>
      <c r="B2820" s="57" t="s">
        <v>29</v>
      </c>
      <c r="C2820" s="50" t="s">
        <v>29</v>
      </c>
      <c r="D2820" s="50" t="s">
        <v>4664</v>
      </c>
      <c r="E2820" s="50" t="s">
        <v>2814</v>
      </c>
      <c r="F2820" s="50" t="s">
        <v>29</v>
      </c>
      <c r="G2820" s="50" t="s">
        <v>29</v>
      </c>
      <c r="H2820" s="50" t="s">
        <v>2904</v>
      </c>
      <c r="I2820" s="58">
        <v>45203</v>
      </c>
      <c r="J2820" s="50" t="s">
        <v>2816</v>
      </c>
      <c r="K2820" s="59">
        <v>5873.75</v>
      </c>
      <c r="L2820" s="50" t="s">
        <v>37</v>
      </c>
      <c r="M2820" s="51" t="s">
        <v>2747</v>
      </c>
      <c r="N2820" s="50" t="s">
        <v>29</v>
      </c>
      <c r="O2820" s="50" t="s">
        <v>32</v>
      </c>
      <c r="P2820" s="50" t="s">
        <v>32</v>
      </c>
      <c r="Q2820" s="50" t="s">
        <v>4521</v>
      </c>
      <c r="R2820" s="50" t="s">
        <v>29</v>
      </c>
      <c r="S2820" s="50" t="s">
        <v>2770</v>
      </c>
      <c r="T2820" s="50" t="s">
        <v>2412</v>
      </c>
      <c r="U2820" s="50" t="s">
        <v>30</v>
      </c>
      <c r="V2820" s="50" t="str">
        <f>VLOOKUP(A2820,Register!$D$2:$N$1317,11,0)</f>
        <v>CWIP-MILK OF LIME</v>
      </c>
      <c r="W2820" s="50" t="s">
        <v>29</v>
      </c>
      <c r="X2820" s="50" t="s">
        <v>29</v>
      </c>
    </row>
    <row r="2821" spans="1:24" ht="14.1" customHeight="1" x14ac:dyDescent="0.25">
      <c r="A2821" s="50" t="str">
        <f t="shared" si="44"/>
        <v>9200000058-0</v>
      </c>
      <c r="B2821" s="57" t="s">
        <v>29</v>
      </c>
      <c r="C2821" s="50" t="s">
        <v>29</v>
      </c>
      <c r="D2821" s="50" t="s">
        <v>4664</v>
      </c>
      <c r="E2821" s="50" t="s">
        <v>2814</v>
      </c>
      <c r="F2821" s="50" t="s">
        <v>29</v>
      </c>
      <c r="G2821" s="50" t="s">
        <v>29</v>
      </c>
      <c r="H2821" s="50" t="s">
        <v>2904</v>
      </c>
      <c r="I2821" s="58">
        <v>45203</v>
      </c>
      <c r="J2821" s="50" t="s">
        <v>2816</v>
      </c>
      <c r="K2821" s="59">
        <v>1880</v>
      </c>
      <c r="L2821" s="50" t="s">
        <v>37</v>
      </c>
      <c r="M2821" s="51" t="s">
        <v>2747</v>
      </c>
      <c r="N2821" s="50" t="s">
        <v>29</v>
      </c>
      <c r="O2821" s="50" t="s">
        <v>32</v>
      </c>
      <c r="P2821" s="50" t="s">
        <v>32</v>
      </c>
      <c r="Q2821" s="50" t="s">
        <v>4521</v>
      </c>
      <c r="R2821" s="50" t="s">
        <v>29</v>
      </c>
      <c r="S2821" s="50" t="s">
        <v>2770</v>
      </c>
      <c r="T2821" s="50" t="s">
        <v>2412</v>
      </c>
      <c r="U2821" s="50" t="s">
        <v>30</v>
      </c>
      <c r="V2821" s="50" t="str">
        <f>VLOOKUP(A2821,Register!$D$2:$N$1317,11,0)</f>
        <v>CWIP-MILK OF LIME</v>
      </c>
      <c r="W2821" s="50" t="s">
        <v>29</v>
      </c>
      <c r="X2821" s="50" t="s">
        <v>29</v>
      </c>
    </row>
    <row r="2822" spans="1:24" ht="14.1" customHeight="1" x14ac:dyDescent="0.25">
      <c r="A2822" s="50" t="str">
        <f t="shared" si="44"/>
        <v>9200000058-0</v>
      </c>
      <c r="B2822" s="57" t="s">
        <v>29</v>
      </c>
      <c r="C2822" s="50" t="s">
        <v>29</v>
      </c>
      <c r="D2822" s="50" t="s">
        <v>4665</v>
      </c>
      <c r="E2822" s="50" t="s">
        <v>2814</v>
      </c>
      <c r="F2822" s="50" t="s">
        <v>29</v>
      </c>
      <c r="G2822" s="50" t="s">
        <v>29</v>
      </c>
      <c r="H2822" s="50" t="s">
        <v>2904</v>
      </c>
      <c r="I2822" s="58">
        <v>45203</v>
      </c>
      <c r="J2822" s="50" t="s">
        <v>2816</v>
      </c>
      <c r="K2822" s="59">
        <v>600</v>
      </c>
      <c r="L2822" s="50" t="s">
        <v>37</v>
      </c>
      <c r="M2822" s="51" t="s">
        <v>2747</v>
      </c>
      <c r="N2822" s="50" t="s">
        <v>29</v>
      </c>
      <c r="O2822" s="50" t="s">
        <v>32</v>
      </c>
      <c r="P2822" s="50" t="s">
        <v>32</v>
      </c>
      <c r="Q2822" s="50" t="s">
        <v>4329</v>
      </c>
      <c r="R2822" s="50" t="s">
        <v>29</v>
      </c>
      <c r="S2822" s="50" t="s">
        <v>2770</v>
      </c>
      <c r="T2822" s="50" t="s">
        <v>2412</v>
      </c>
      <c r="U2822" s="50" t="s">
        <v>30</v>
      </c>
      <c r="V2822" s="50" t="str">
        <f>VLOOKUP(A2822,Register!$D$2:$N$1317,11,0)</f>
        <v>CWIP-MILK OF LIME</v>
      </c>
      <c r="W2822" s="50" t="s">
        <v>29</v>
      </c>
      <c r="X2822" s="50" t="s">
        <v>29</v>
      </c>
    </row>
    <row r="2823" spans="1:24" ht="14.1" customHeight="1" x14ac:dyDescent="0.25">
      <c r="A2823" s="50" t="str">
        <f t="shared" si="44"/>
        <v>9200000058-0</v>
      </c>
      <c r="B2823" s="57" t="s">
        <v>29</v>
      </c>
      <c r="C2823" s="50" t="s">
        <v>29</v>
      </c>
      <c r="D2823" s="50" t="s">
        <v>4665</v>
      </c>
      <c r="E2823" s="50" t="s">
        <v>2814</v>
      </c>
      <c r="F2823" s="50" t="s">
        <v>29</v>
      </c>
      <c r="G2823" s="50" t="s">
        <v>29</v>
      </c>
      <c r="H2823" s="50" t="s">
        <v>2904</v>
      </c>
      <c r="I2823" s="58">
        <v>45203</v>
      </c>
      <c r="J2823" s="50" t="s">
        <v>2816</v>
      </c>
      <c r="K2823" s="59">
        <v>213.91</v>
      </c>
      <c r="L2823" s="50" t="s">
        <v>37</v>
      </c>
      <c r="M2823" s="51" t="s">
        <v>2747</v>
      </c>
      <c r="N2823" s="50" t="s">
        <v>29</v>
      </c>
      <c r="O2823" s="50" t="s">
        <v>32</v>
      </c>
      <c r="P2823" s="50" t="s">
        <v>32</v>
      </c>
      <c r="Q2823" s="50" t="s">
        <v>4329</v>
      </c>
      <c r="R2823" s="50" t="s">
        <v>29</v>
      </c>
      <c r="S2823" s="50" t="s">
        <v>2770</v>
      </c>
      <c r="T2823" s="50" t="s">
        <v>2412</v>
      </c>
      <c r="U2823" s="50" t="s">
        <v>30</v>
      </c>
      <c r="V2823" s="50" t="str">
        <f>VLOOKUP(A2823,Register!$D$2:$N$1317,11,0)</f>
        <v>CWIP-MILK OF LIME</v>
      </c>
      <c r="W2823" s="50" t="s">
        <v>29</v>
      </c>
      <c r="X2823" s="50" t="s">
        <v>29</v>
      </c>
    </row>
    <row r="2824" spans="1:24" ht="14.1" customHeight="1" x14ac:dyDescent="0.25">
      <c r="A2824" s="50" t="str">
        <f t="shared" si="44"/>
        <v>9200000058-0</v>
      </c>
      <c r="B2824" s="57" t="s">
        <v>29</v>
      </c>
      <c r="C2824" s="50" t="s">
        <v>29</v>
      </c>
      <c r="D2824" s="50" t="s">
        <v>4665</v>
      </c>
      <c r="E2824" s="50" t="s">
        <v>2814</v>
      </c>
      <c r="F2824" s="50" t="s">
        <v>29</v>
      </c>
      <c r="G2824" s="50" t="s">
        <v>29</v>
      </c>
      <c r="H2824" s="50" t="s">
        <v>2904</v>
      </c>
      <c r="I2824" s="58">
        <v>45203</v>
      </c>
      <c r="J2824" s="50" t="s">
        <v>2816</v>
      </c>
      <c r="K2824" s="59">
        <v>509.07</v>
      </c>
      <c r="L2824" s="50" t="s">
        <v>37</v>
      </c>
      <c r="M2824" s="51" t="s">
        <v>2747</v>
      </c>
      <c r="N2824" s="50" t="s">
        <v>29</v>
      </c>
      <c r="O2824" s="50" t="s">
        <v>32</v>
      </c>
      <c r="P2824" s="50" t="s">
        <v>32</v>
      </c>
      <c r="Q2824" s="50" t="s">
        <v>4329</v>
      </c>
      <c r="R2824" s="50" t="s">
        <v>29</v>
      </c>
      <c r="S2824" s="50" t="s">
        <v>2770</v>
      </c>
      <c r="T2824" s="50" t="s">
        <v>2412</v>
      </c>
      <c r="U2824" s="50" t="s">
        <v>30</v>
      </c>
      <c r="V2824" s="50" t="str">
        <f>VLOOKUP(A2824,Register!$D$2:$N$1317,11,0)</f>
        <v>CWIP-MILK OF LIME</v>
      </c>
      <c r="W2824" s="50" t="s">
        <v>29</v>
      </c>
      <c r="X2824" s="50" t="s">
        <v>29</v>
      </c>
    </row>
    <row r="2825" spans="1:24" ht="14.1" customHeight="1" x14ac:dyDescent="0.25">
      <c r="A2825" s="50" t="str">
        <f t="shared" si="44"/>
        <v>9200000058-0</v>
      </c>
      <c r="B2825" s="57" t="s">
        <v>29</v>
      </c>
      <c r="C2825" s="50" t="s">
        <v>29</v>
      </c>
      <c r="D2825" s="50" t="s">
        <v>4665</v>
      </c>
      <c r="E2825" s="50" t="s">
        <v>2814</v>
      </c>
      <c r="F2825" s="50" t="s">
        <v>29</v>
      </c>
      <c r="G2825" s="50" t="s">
        <v>29</v>
      </c>
      <c r="H2825" s="50" t="s">
        <v>2904</v>
      </c>
      <c r="I2825" s="58">
        <v>45203</v>
      </c>
      <c r="J2825" s="50" t="s">
        <v>2816</v>
      </c>
      <c r="K2825" s="59">
        <v>195.94</v>
      </c>
      <c r="L2825" s="50" t="s">
        <v>37</v>
      </c>
      <c r="M2825" s="51" t="s">
        <v>2747</v>
      </c>
      <c r="N2825" s="50" t="s">
        <v>29</v>
      </c>
      <c r="O2825" s="50" t="s">
        <v>32</v>
      </c>
      <c r="P2825" s="50" t="s">
        <v>32</v>
      </c>
      <c r="Q2825" s="50" t="s">
        <v>4329</v>
      </c>
      <c r="R2825" s="50" t="s">
        <v>29</v>
      </c>
      <c r="S2825" s="50" t="s">
        <v>2770</v>
      </c>
      <c r="T2825" s="50" t="s">
        <v>2412</v>
      </c>
      <c r="U2825" s="50" t="s">
        <v>30</v>
      </c>
      <c r="V2825" s="50" t="str">
        <f>VLOOKUP(A2825,Register!$D$2:$N$1317,11,0)</f>
        <v>CWIP-MILK OF LIME</v>
      </c>
      <c r="W2825" s="50" t="s">
        <v>29</v>
      </c>
      <c r="X2825" s="50" t="s">
        <v>29</v>
      </c>
    </row>
    <row r="2826" spans="1:24" ht="14.1" customHeight="1" x14ac:dyDescent="0.25">
      <c r="A2826" s="50" t="str">
        <f t="shared" si="44"/>
        <v>9200000059-0</v>
      </c>
      <c r="B2826" s="57" t="s">
        <v>29</v>
      </c>
      <c r="C2826" s="50" t="s">
        <v>29</v>
      </c>
      <c r="D2826" s="50" t="s">
        <v>4666</v>
      </c>
      <c r="E2826" s="50" t="s">
        <v>2814</v>
      </c>
      <c r="F2826" s="50" t="s">
        <v>29</v>
      </c>
      <c r="G2826" s="50" t="s">
        <v>29</v>
      </c>
      <c r="H2826" s="50" t="s">
        <v>2904</v>
      </c>
      <c r="I2826" s="58">
        <v>45204</v>
      </c>
      <c r="J2826" s="50" t="s">
        <v>2816</v>
      </c>
      <c r="K2826" s="59">
        <v>1000</v>
      </c>
      <c r="L2826" s="50" t="s">
        <v>37</v>
      </c>
      <c r="M2826" s="51" t="s">
        <v>2747</v>
      </c>
      <c r="N2826" s="50" t="s">
        <v>29</v>
      </c>
      <c r="O2826" s="50" t="s">
        <v>32</v>
      </c>
      <c r="P2826" s="50" t="s">
        <v>32</v>
      </c>
      <c r="Q2826" s="50" t="s">
        <v>2937</v>
      </c>
      <c r="R2826" s="50" t="s">
        <v>29</v>
      </c>
      <c r="S2826" s="50" t="s">
        <v>2770</v>
      </c>
      <c r="T2826" s="50" t="s">
        <v>2415</v>
      </c>
      <c r="U2826" s="50" t="s">
        <v>30</v>
      </c>
      <c r="V2826" s="50" t="str">
        <f>VLOOKUP(A2826,Register!$D$2:$N$1317,11,0)</f>
        <v>CWIP:-VACUUM FILTER STATION</v>
      </c>
      <c r="W2826" s="50" t="s">
        <v>29</v>
      </c>
      <c r="X2826" s="50" t="s">
        <v>29</v>
      </c>
    </row>
    <row r="2827" spans="1:24" ht="14.1" customHeight="1" x14ac:dyDescent="0.25">
      <c r="A2827" s="50" t="str">
        <f t="shared" si="44"/>
        <v>9200000059-0</v>
      </c>
      <c r="B2827" s="57" t="s">
        <v>29</v>
      </c>
      <c r="C2827" s="50" t="s">
        <v>29</v>
      </c>
      <c r="D2827" s="50" t="s">
        <v>4666</v>
      </c>
      <c r="E2827" s="50" t="s">
        <v>2814</v>
      </c>
      <c r="F2827" s="50" t="s">
        <v>29</v>
      </c>
      <c r="G2827" s="50" t="s">
        <v>29</v>
      </c>
      <c r="H2827" s="50" t="s">
        <v>2904</v>
      </c>
      <c r="I2827" s="58">
        <v>45204</v>
      </c>
      <c r="J2827" s="50" t="s">
        <v>2816</v>
      </c>
      <c r="K2827" s="59">
        <v>52.15</v>
      </c>
      <c r="L2827" s="50" t="s">
        <v>37</v>
      </c>
      <c r="M2827" s="51" t="s">
        <v>2747</v>
      </c>
      <c r="N2827" s="50" t="s">
        <v>29</v>
      </c>
      <c r="O2827" s="50" t="s">
        <v>32</v>
      </c>
      <c r="P2827" s="50" t="s">
        <v>32</v>
      </c>
      <c r="Q2827" s="50" t="s">
        <v>2937</v>
      </c>
      <c r="R2827" s="50" t="s">
        <v>29</v>
      </c>
      <c r="S2827" s="50" t="s">
        <v>2770</v>
      </c>
      <c r="T2827" s="50" t="s">
        <v>2415</v>
      </c>
      <c r="U2827" s="50" t="s">
        <v>30</v>
      </c>
      <c r="V2827" s="50" t="str">
        <f>VLOOKUP(A2827,Register!$D$2:$N$1317,11,0)</f>
        <v>CWIP:-VACUUM FILTER STATION</v>
      </c>
      <c r="W2827" s="50" t="s">
        <v>29</v>
      </c>
      <c r="X2827" s="50" t="s">
        <v>29</v>
      </c>
    </row>
    <row r="2828" spans="1:24" ht="14.1" customHeight="1" x14ac:dyDescent="0.25">
      <c r="A2828" s="50" t="str">
        <f t="shared" si="44"/>
        <v>9200000041-0</v>
      </c>
      <c r="B2828" s="57" t="s">
        <v>29</v>
      </c>
      <c r="C2828" s="50" t="s">
        <v>29</v>
      </c>
      <c r="D2828" s="50" t="s">
        <v>4667</v>
      </c>
      <c r="E2828" s="50" t="s">
        <v>2814</v>
      </c>
      <c r="F2828" s="50" t="s">
        <v>29</v>
      </c>
      <c r="G2828" s="50" t="s">
        <v>29</v>
      </c>
      <c r="H2828" s="50" t="s">
        <v>2904</v>
      </c>
      <c r="I2828" s="58">
        <v>45204</v>
      </c>
      <c r="J2828" s="50" t="s">
        <v>2816</v>
      </c>
      <c r="K2828" s="59">
        <v>40.450000000000003</v>
      </c>
      <c r="L2828" s="50" t="s">
        <v>37</v>
      </c>
      <c r="M2828" s="51" t="s">
        <v>2747</v>
      </c>
      <c r="N2828" s="50" t="s">
        <v>29</v>
      </c>
      <c r="O2828" s="50" t="s">
        <v>32</v>
      </c>
      <c r="P2828" s="50" t="s">
        <v>32</v>
      </c>
      <c r="Q2828" s="50" t="s">
        <v>4528</v>
      </c>
      <c r="R2828" s="50" t="s">
        <v>29</v>
      </c>
      <c r="S2828" s="50" t="s">
        <v>2770</v>
      </c>
      <c r="T2828" s="50" t="s">
        <v>2383</v>
      </c>
      <c r="U2828" s="50" t="s">
        <v>30</v>
      </c>
      <c r="V2828" s="50" t="str">
        <f>VLOOKUP(A2828,Register!$D$2:$N$1317,11,0)</f>
        <v>CWIP - CURTAIN CONDENSER &amp; AIR EJECTOR</v>
      </c>
      <c r="W2828" s="50" t="s">
        <v>29</v>
      </c>
      <c r="X2828" s="50" t="s">
        <v>29</v>
      </c>
    </row>
    <row r="2829" spans="1:24" ht="14.1" customHeight="1" x14ac:dyDescent="0.25">
      <c r="A2829" s="50" t="str">
        <f t="shared" si="44"/>
        <v>9200000041-0</v>
      </c>
      <c r="B2829" s="57" t="s">
        <v>29</v>
      </c>
      <c r="C2829" s="50" t="s">
        <v>29</v>
      </c>
      <c r="D2829" s="50" t="s">
        <v>4667</v>
      </c>
      <c r="E2829" s="50" t="s">
        <v>2814</v>
      </c>
      <c r="F2829" s="50" t="s">
        <v>29</v>
      </c>
      <c r="G2829" s="50" t="s">
        <v>29</v>
      </c>
      <c r="H2829" s="50" t="s">
        <v>2904</v>
      </c>
      <c r="I2829" s="58">
        <v>45204</v>
      </c>
      <c r="J2829" s="50" t="s">
        <v>2816</v>
      </c>
      <c r="K2829" s="59">
        <v>35.229999999999997</v>
      </c>
      <c r="L2829" s="50" t="s">
        <v>37</v>
      </c>
      <c r="M2829" s="51" t="s">
        <v>2747</v>
      </c>
      <c r="N2829" s="50" t="s">
        <v>29</v>
      </c>
      <c r="O2829" s="50" t="s">
        <v>32</v>
      </c>
      <c r="P2829" s="50" t="s">
        <v>32</v>
      </c>
      <c r="Q2829" s="50" t="s">
        <v>4528</v>
      </c>
      <c r="R2829" s="50" t="s">
        <v>29</v>
      </c>
      <c r="S2829" s="50" t="s">
        <v>2770</v>
      </c>
      <c r="T2829" s="50" t="s">
        <v>2383</v>
      </c>
      <c r="U2829" s="50" t="s">
        <v>30</v>
      </c>
      <c r="V2829" s="50" t="str">
        <f>VLOOKUP(A2829,Register!$D$2:$N$1317,11,0)</f>
        <v>CWIP - CURTAIN CONDENSER &amp; AIR EJECTOR</v>
      </c>
      <c r="W2829" s="50" t="s">
        <v>29</v>
      </c>
      <c r="X2829" s="50" t="s">
        <v>29</v>
      </c>
    </row>
    <row r="2830" spans="1:24" ht="14.1" customHeight="1" x14ac:dyDescent="0.25">
      <c r="A2830" s="50" t="str">
        <f t="shared" si="44"/>
        <v>9200000041-0</v>
      </c>
      <c r="B2830" s="57" t="s">
        <v>29</v>
      </c>
      <c r="C2830" s="50" t="s">
        <v>29</v>
      </c>
      <c r="D2830" s="50" t="s">
        <v>4667</v>
      </c>
      <c r="E2830" s="50" t="s">
        <v>2814</v>
      </c>
      <c r="F2830" s="50" t="s">
        <v>29</v>
      </c>
      <c r="G2830" s="50" t="s">
        <v>29</v>
      </c>
      <c r="H2830" s="50" t="s">
        <v>2904</v>
      </c>
      <c r="I2830" s="58">
        <v>45204</v>
      </c>
      <c r="J2830" s="50" t="s">
        <v>2816</v>
      </c>
      <c r="K2830" s="59">
        <v>63.44</v>
      </c>
      <c r="L2830" s="50" t="s">
        <v>37</v>
      </c>
      <c r="M2830" s="51" t="s">
        <v>2747</v>
      </c>
      <c r="N2830" s="50" t="s">
        <v>29</v>
      </c>
      <c r="O2830" s="50" t="s">
        <v>32</v>
      </c>
      <c r="P2830" s="50" t="s">
        <v>32</v>
      </c>
      <c r="Q2830" s="50" t="s">
        <v>4528</v>
      </c>
      <c r="R2830" s="50" t="s">
        <v>29</v>
      </c>
      <c r="S2830" s="50" t="s">
        <v>2770</v>
      </c>
      <c r="T2830" s="50" t="s">
        <v>2383</v>
      </c>
      <c r="U2830" s="50" t="s">
        <v>30</v>
      </c>
      <c r="V2830" s="50" t="str">
        <f>VLOOKUP(A2830,Register!$D$2:$N$1317,11,0)</f>
        <v>CWIP - CURTAIN CONDENSER &amp; AIR EJECTOR</v>
      </c>
      <c r="W2830" s="50" t="s">
        <v>29</v>
      </c>
      <c r="X2830" s="50" t="s">
        <v>29</v>
      </c>
    </row>
    <row r="2831" spans="1:24" ht="14.1" customHeight="1" x14ac:dyDescent="0.25">
      <c r="A2831" s="50" t="str">
        <f t="shared" si="44"/>
        <v>9200000041-0</v>
      </c>
      <c r="B2831" s="57" t="s">
        <v>29</v>
      </c>
      <c r="C2831" s="50" t="s">
        <v>29</v>
      </c>
      <c r="D2831" s="50" t="s">
        <v>4668</v>
      </c>
      <c r="E2831" s="50" t="s">
        <v>2814</v>
      </c>
      <c r="F2831" s="50" t="s">
        <v>29</v>
      </c>
      <c r="G2831" s="50" t="s">
        <v>29</v>
      </c>
      <c r="H2831" s="50" t="s">
        <v>2904</v>
      </c>
      <c r="I2831" s="58">
        <v>45204</v>
      </c>
      <c r="J2831" s="50" t="s">
        <v>2816</v>
      </c>
      <c r="K2831" s="59">
        <v>460</v>
      </c>
      <c r="L2831" s="50" t="s">
        <v>37</v>
      </c>
      <c r="M2831" s="51" t="s">
        <v>2747</v>
      </c>
      <c r="N2831" s="50" t="s">
        <v>29</v>
      </c>
      <c r="O2831" s="50" t="s">
        <v>32</v>
      </c>
      <c r="P2831" s="50" t="s">
        <v>32</v>
      </c>
      <c r="Q2831" s="50" t="s">
        <v>4528</v>
      </c>
      <c r="R2831" s="50" t="s">
        <v>29</v>
      </c>
      <c r="S2831" s="50" t="s">
        <v>2770</v>
      </c>
      <c r="T2831" s="50" t="s">
        <v>2383</v>
      </c>
      <c r="U2831" s="50" t="s">
        <v>30</v>
      </c>
      <c r="V2831" s="50" t="str">
        <f>VLOOKUP(A2831,Register!$D$2:$N$1317,11,0)</f>
        <v>CWIP - CURTAIN CONDENSER &amp; AIR EJECTOR</v>
      </c>
      <c r="W2831" s="50" t="s">
        <v>29</v>
      </c>
      <c r="X2831" s="50" t="s">
        <v>29</v>
      </c>
    </row>
    <row r="2832" spans="1:24" ht="14.1" customHeight="1" x14ac:dyDescent="0.25">
      <c r="A2832" s="50" t="str">
        <f t="shared" si="44"/>
        <v>9200000041-0</v>
      </c>
      <c r="B2832" s="57" t="s">
        <v>29</v>
      </c>
      <c r="C2832" s="50" t="s">
        <v>29</v>
      </c>
      <c r="D2832" s="50" t="s">
        <v>4668</v>
      </c>
      <c r="E2832" s="50" t="s">
        <v>2814</v>
      </c>
      <c r="F2832" s="50" t="s">
        <v>29</v>
      </c>
      <c r="G2832" s="50" t="s">
        <v>29</v>
      </c>
      <c r="H2832" s="50" t="s">
        <v>2904</v>
      </c>
      <c r="I2832" s="58">
        <v>45204</v>
      </c>
      <c r="J2832" s="50" t="s">
        <v>2816</v>
      </c>
      <c r="K2832" s="59">
        <v>11.85</v>
      </c>
      <c r="L2832" s="50" t="s">
        <v>37</v>
      </c>
      <c r="M2832" s="51" t="s">
        <v>2747</v>
      </c>
      <c r="N2832" s="50" t="s">
        <v>29</v>
      </c>
      <c r="O2832" s="50" t="s">
        <v>32</v>
      </c>
      <c r="P2832" s="50" t="s">
        <v>32</v>
      </c>
      <c r="Q2832" s="50" t="s">
        <v>4528</v>
      </c>
      <c r="R2832" s="50" t="s">
        <v>29</v>
      </c>
      <c r="S2832" s="50" t="s">
        <v>2770</v>
      </c>
      <c r="T2832" s="50" t="s">
        <v>2383</v>
      </c>
      <c r="U2832" s="50" t="s">
        <v>30</v>
      </c>
      <c r="V2832" s="50" t="str">
        <f>VLOOKUP(A2832,Register!$D$2:$N$1317,11,0)</f>
        <v>CWIP - CURTAIN CONDENSER &amp; AIR EJECTOR</v>
      </c>
      <c r="W2832" s="50" t="s">
        <v>29</v>
      </c>
      <c r="X2832" s="50" t="s">
        <v>29</v>
      </c>
    </row>
    <row r="2833" spans="1:24" ht="14.1" customHeight="1" x14ac:dyDescent="0.25">
      <c r="A2833" s="50" t="str">
        <f t="shared" si="44"/>
        <v>9200000041-0</v>
      </c>
      <c r="B2833" s="57" t="s">
        <v>29</v>
      </c>
      <c r="C2833" s="50" t="s">
        <v>29</v>
      </c>
      <c r="D2833" s="50" t="s">
        <v>4668</v>
      </c>
      <c r="E2833" s="50" t="s">
        <v>2814</v>
      </c>
      <c r="F2833" s="50" t="s">
        <v>29</v>
      </c>
      <c r="G2833" s="50" t="s">
        <v>29</v>
      </c>
      <c r="H2833" s="50" t="s">
        <v>2904</v>
      </c>
      <c r="I2833" s="58">
        <v>45204</v>
      </c>
      <c r="J2833" s="50" t="s">
        <v>2816</v>
      </c>
      <c r="K2833" s="59">
        <v>303.73</v>
      </c>
      <c r="L2833" s="50" t="s">
        <v>37</v>
      </c>
      <c r="M2833" s="51" t="s">
        <v>2747</v>
      </c>
      <c r="N2833" s="50" t="s">
        <v>29</v>
      </c>
      <c r="O2833" s="50" t="s">
        <v>32</v>
      </c>
      <c r="P2833" s="50" t="s">
        <v>32</v>
      </c>
      <c r="Q2833" s="50" t="s">
        <v>4528</v>
      </c>
      <c r="R2833" s="50" t="s">
        <v>29</v>
      </c>
      <c r="S2833" s="50" t="s">
        <v>2770</v>
      </c>
      <c r="T2833" s="50" t="s">
        <v>2383</v>
      </c>
      <c r="U2833" s="50" t="s">
        <v>30</v>
      </c>
      <c r="V2833" s="50" t="str">
        <f>VLOOKUP(A2833,Register!$D$2:$N$1317,11,0)</f>
        <v>CWIP - CURTAIN CONDENSER &amp; AIR EJECTOR</v>
      </c>
      <c r="W2833" s="50" t="s">
        <v>29</v>
      </c>
      <c r="X2833" s="50" t="s">
        <v>29</v>
      </c>
    </row>
    <row r="2834" spans="1:24" ht="14.1" customHeight="1" x14ac:dyDescent="0.25">
      <c r="A2834" s="50" t="str">
        <f t="shared" si="44"/>
        <v>9200000041-0</v>
      </c>
      <c r="B2834" s="57" t="s">
        <v>29</v>
      </c>
      <c r="C2834" s="50" t="s">
        <v>29</v>
      </c>
      <c r="D2834" s="50" t="s">
        <v>4668</v>
      </c>
      <c r="E2834" s="50" t="s">
        <v>2814</v>
      </c>
      <c r="F2834" s="50" t="s">
        <v>29</v>
      </c>
      <c r="G2834" s="50" t="s">
        <v>29</v>
      </c>
      <c r="H2834" s="50" t="s">
        <v>2904</v>
      </c>
      <c r="I2834" s="58">
        <v>45204</v>
      </c>
      <c r="J2834" s="50" t="s">
        <v>2816</v>
      </c>
      <c r="K2834" s="59">
        <v>51</v>
      </c>
      <c r="L2834" s="50" t="s">
        <v>37</v>
      </c>
      <c r="M2834" s="51" t="s">
        <v>2747</v>
      </c>
      <c r="N2834" s="50" t="s">
        <v>29</v>
      </c>
      <c r="O2834" s="50" t="s">
        <v>32</v>
      </c>
      <c r="P2834" s="50" t="s">
        <v>32</v>
      </c>
      <c r="Q2834" s="50" t="s">
        <v>4528</v>
      </c>
      <c r="R2834" s="50" t="s">
        <v>29</v>
      </c>
      <c r="S2834" s="50" t="s">
        <v>2770</v>
      </c>
      <c r="T2834" s="50" t="s">
        <v>2383</v>
      </c>
      <c r="U2834" s="50" t="s">
        <v>30</v>
      </c>
      <c r="V2834" s="50" t="str">
        <f>VLOOKUP(A2834,Register!$D$2:$N$1317,11,0)</f>
        <v>CWIP - CURTAIN CONDENSER &amp; AIR EJECTOR</v>
      </c>
      <c r="W2834" s="50" t="s">
        <v>29</v>
      </c>
      <c r="X2834" s="50" t="s">
        <v>29</v>
      </c>
    </row>
    <row r="2835" spans="1:24" ht="14.1" customHeight="1" x14ac:dyDescent="0.25">
      <c r="A2835" s="50" t="str">
        <f t="shared" si="44"/>
        <v>9200000041-0</v>
      </c>
      <c r="B2835" s="57" t="s">
        <v>29</v>
      </c>
      <c r="C2835" s="50" t="s">
        <v>29</v>
      </c>
      <c r="D2835" s="50" t="s">
        <v>4668</v>
      </c>
      <c r="E2835" s="50" t="s">
        <v>2814</v>
      </c>
      <c r="F2835" s="50" t="s">
        <v>29</v>
      </c>
      <c r="G2835" s="50" t="s">
        <v>29</v>
      </c>
      <c r="H2835" s="50" t="s">
        <v>2904</v>
      </c>
      <c r="I2835" s="58">
        <v>45204</v>
      </c>
      <c r="J2835" s="50" t="s">
        <v>2816</v>
      </c>
      <c r="K2835" s="59">
        <v>53.32</v>
      </c>
      <c r="L2835" s="50" t="s">
        <v>37</v>
      </c>
      <c r="M2835" s="51" t="s">
        <v>2747</v>
      </c>
      <c r="N2835" s="50" t="s">
        <v>29</v>
      </c>
      <c r="O2835" s="50" t="s">
        <v>32</v>
      </c>
      <c r="P2835" s="50" t="s">
        <v>32</v>
      </c>
      <c r="Q2835" s="50" t="s">
        <v>4528</v>
      </c>
      <c r="R2835" s="50" t="s">
        <v>29</v>
      </c>
      <c r="S2835" s="50" t="s">
        <v>2770</v>
      </c>
      <c r="T2835" s="50" t="s">
        <v>2383</v>
      </c>
      <c r="U2835" s="50" t="s">
        <v>30</v>
      </c>
      <c r="V2835" s="50" t="str">
        <f>VLOOKUP(A2835,Register!$D$2:$N$1317,11,0)</f>
        <v>CWIP - CURTAIN CONDENSER &amp; AIR EJECTOR</v>
      </c>
      <c r="W2835" s="50" t="s">
        <v>29</v>
      </c>
      <c r="X2835" s="50" t="s">
        <v>29</v>
      </c>
    </row>
    <row r="2836" spans="1:24" ht="14.1" customHeight="1" x14ac:dyDescent="0.25">
      <c r="A2836" s="50" t="str">
        <f t="shared" si="44"/>
        <v>9200000059-0</v>
      </c>
      <c r="B2836" s="57" t="s">
        <v>29</v>
      </c>
      <c r="C2836" s="50" t="s">
        <v>29</v>
      </c>
      <c r="D2836" s="50" t="s">
        <v>4669</v>
      </c>
      <c r="E2836" s="50" t="s">
        <v>2814</v>
      </c>
      <c r="F2836" s="50" t="s">
        <v>29</v>
      </c>
      <c r="G2836" s="50" t="s">
        <v>29</v>
      </c>
      <c r="H2836" s="50" t="s">
        <v>2904</v>
      </c>
      <c r="I2836" s="58">
        <v>45204</v>
      </c>
      <c r="J2836" s="50" t="s">
        <v>2816</v>
      </c>
      <c r="K2836" s="59">
        <v>20.9</v>
      </c>
      <c r="L2836" s="50" t="s">
        <v>37</v>
      </c>
      <c r="M2836" s="51" t="s">
        <v>2747</v>
      </c>
      <c r="N2836" s="50" t="s">
        <v>29</v>
      </c>
      <c r="O2836" s="50" t="s">
        <v>32</v>
      </c>
      <c r="P2836" s="50" t="s">
        <v>32</v>
      </c>
      <c r="Q2836" s="50" t="s">
        <v>4670</v>
      </c>
      <c r="R2836" s="50" t="s">
        <v>29</v>
      </c>
      <c r="S2836" s="50" t="s">
        <v>2770</v>
      </c>
      <c r="T2836" s="50" t="s">
        <v>2415</v>
      </c>
      <c r="U2836" s="50" t="s">
        <v>30</v>
      </c>
      <c r="V2836" s="50" t="str">
        <f>VLOOKUP(A2836,Register!$D$2:$N$1317,11,0)</f>
        <v>CWIP:-VACUUM FILTER STATION</v>
      </c>
      <c r="W2836" s="50" t="s">
        <v>29</v>
      </c>
      <c r="X2836" s="50" t="s">
        <v>29</v>
      </c>
    </row>
    <row r="2837" spans="1:24" ht="14.1" customHeight="1" x14ac:dyDescent="0.25">
      <c r="A2837" s="50" t="str">
        <f t="shared" si="44"/>
        <v>9200000059-0</v>
      </c>
      <c r="B2837" s="57" t="s">
        <v>29</v>
      </c>
      <c r="C2837" s="50" t="s">
        <v>29</v>
      </c>
      <c r="D2837" s="50" t="s">
        <v>4669</v>
      </c>
      <c r="E2837" s="50" t="s">
        <v>2814</v>
      </c>
      <c r="F2837" s="50" t="s">
        <v>29</v>
      </c>
      <c r="G2837" s="50" t="s">
        <v>29</v>
      </c>
      <c r="H2837" s="50" t="s">
        <v>2904</v>
      </c>
      <c r="I2837" s="58">
        <v>45204</v>
      </c>
      <c r="J2837" s="50" t="s">
        <v>2816</v>
      </c>
      <c r="K2837" s="59">
        <v>7.67</v>
      </c>
      <c r="L2837" s="50" t="s">
        <v>37</v>
      </c>
      <c r="M2837" s="51" t="s">
        <v>2747</v>
      </c>
      <c r="N2837" s="50" t="s">
        <v>29</v>
      </c>
      <c r="O2837" s="50" t="s">
        <v>32</v>
      </c>
      <c r="P2837" s="50" t="s">
        <v>32</v>
      </c>
      <c r="Q2837" s="50" t="s">
        <v>4670</v>
      </c>
      <c r="R2837" s="50" t="s">
        <v>29</v>
      </c>
      <c r="S2837" s="50" t="s">
        <v>2770</v>
      </c>
      <c r="T2837" s="50" t="s">
        <v>2415</v>
      </c>
      <c r="U2837" s="50" t="s">
        <v>30</v>
      </c>
      <c r="V2837" s="50" t="str">
        <f>VLOOKUP(A2837,Register!$D$2:$N$1317,11,0)</f>
        <v>CWIP:-VACUUM FILTER STATION</v>
      </c>
      <c r="W2837" s="50" t="s">
        <v>29</v>
      </c>
      <c r="X2837" s="50" t="s">
        <v>29</v>
      </c>
    </row>
    <row r="2838" spans="1:24" ht="14.1" customHeight="1" x14ac:dyDescent="0.25">
      <c r="A2838" s="50" t="str">
        <f t="shared" si="44"/>
        <v>9200000059-0</v>
      </c>
      <c r="B2838" s="57" t="s">
        <v>29</v>
      </c>
      <c r="C2838" s="50" t="s">
        <v>29</v>
      </c>
      <c r="D2838" s="50" t="s">
        <v>4669</v>
      </c>
      <c r="E2838" s="50" t="s">
        <v>2814</v>
      </c>
      <c r="F2838" s="50" t="s">
        <v>29</v>
      </c>
      <c r="G2838" s="50" t="s">
        <v>29</v>
      </c>
      <c r="H2838" s="50" t="s">
        <v>2904</v>
      </c>
      <c r="I2838" s="58">
        <v>45204</v>
      </c>
      <c r="J2838" s="50" t="s">
        <v>2816</v>
      </c>
      <c r="K2838" s="59">
        <v>14.1</v>
      </c>
      <c r="L2838" s="50" t="s">
        <v>37</v>
      </c>
      <c r="M2838" s="51" t="s">
        <v>2747</v>
      </c>
      <c r="N2838" s="50" t="s">
        <v>29</v>
      </c>
      <c r="O2838" s="50" t="s">
        <v>32</v>
      </c>
      <c r="P2838" s="50" t="s">
        <v>32</v>
      </c>
      <c r="Q2838" s="50" t="s">
        <v>4671</v>
      </c>
      <c r="R2838" s="50" t="s">
        <v>29</v>
      </c>
      <c r="S2838" s="50" t="s">
        <v>2770</v>
      </c>
      <c r="T2838" s="50" t="s">
        <v>2415</v>
      </c>
      <c r="U2838" s="50" t="s">
        <v>30</v>
      </c>
      <c r="V2838" s="50" t="str">
        <f>VLOOKUP(A2838,Register!$D$2:$N$1317,11,0)</f>
        <v>CWIP:-VACUUM FILTER STATION</v>
      </c>
      <c r="W2838" s="50" t="s">
        <v>29</v>
      </c>
      <c r="X2838" s="50" t="s">
        <v>29</v>
      </c>
    </row>
    <row r="2839" spans="1:24" ht="14.1" customHeight="1" x14ac:dyDescent="0.25">
      <c r="A2839" s="50" t="str">
        <f t="shared" si="44"/>
        <v>9200000059-0</v>
      </c>
      <c r="B2839" s="57" t="s">
        <v>29</v>
      </c>
      <c r="C2839" s="50" t="s">
        <v>29</v>
      </c>
      <c r="D2839" s="50" t="s">
        <v>4669</v>
      </c>
      <c r="E2839" s="50" t="s">
        <v>2814</v>
      </c>
      <c r="F2839" s="50" t="s">
        <v>29</v>
      </c>
      <c r="G2839" s="50" t="s">
        <v>29</v>
      </c>
      <c r="H2839" s="50" t="s">
        <v>2904</v>
      </c>
      <c r="I2839" s="58">
        <v>45204</v>
      </c>
      <c r="J2839" s="50" t="s">
        <v>2816</v>
      </c>
      <c r="K2839" s="59">
        <v>8.5</v>
      </c>
      <c r="L2839" s="50" t="s">
        <v>37</v>
      </c>
      <c r="M2839" s="51" t="s">
        <v>2747</v>
      </c>
      <c r="N2839" s="50" t="s">
        <v>29</v>
      </c>
      <c r="O2839" s="50" t="s">
        <v>32</v>
      </c>
      <c r="P2839" s="50" t="s">
        <v>32</v>
      </c>
      <c r="Q2839" s="50" t="s">
        <v>4671</v>
      </c>
      <c r="R2839" s="50" t="s">
        <v>29</v>
      </c>
      <c r="S2839" s="50" t="s">
        <v>2770</v>
      </c>
      <c r="T2839" s="50" t="s">
        <v>2415</v>
      </c>
      <c r="U2839" s="50" t="s">
        <v>30</v>
      </c>
      <c r="V2839" s="50" t="str">
        <f>VLOOKUP(A2839,Register!$D$2:$N$1317,11,0)</f>
        <v>CWIP:-VACUUM FILTER STATION</v>
      </c>
      <c r="W2839" s="50" t="s">
        <v>29</v>
      </c>
      <c r="X2839" s="50" t="s">
        <v>29</v>
      </c>
    </row>
    <row r="2840" spans="1:24" ht="14.1" customHeight="1" x14ac:dyDescent="0.25">
      <c r="A2840" s="50" t="str">
        <f t="shared" si="44"/>
        <v>9200000058-0</v>
      </c>
      <c r="B2840" s="57" t="s">
        <v>29</v>
      </c>
      <c r="C2840" s="50" t="s">
        <v>29</v>
      </c>
      <c r="D2840" s="50" t="s">
        <v>4672</v>
      </c>
      <c r="E2840" s="50" t="s">
        <v>2814</v>
      </c>
      <c r="F2840" s="50" t="s">
        <v>29</v>
      </c>
      <c r="G2840" s="50" t="s">
        <v>29</v>
      </c>
      <c r="H2840" s="50" t="s">
        <v>2904</v>
      </c>
      <c r="I2840" s="58">
        <v>45204</v>
      </c>
      <c r="J2840" s="50" t="s">
        <v>2816</v>
      </c>
      <c r="K2840" s="59">
        <v>1578.72</v>
      </c>
      <c r="L2840" s="50" t="s">
        <v>37</v>
      </c>
      <c r="M2840" s="51" t="s">
        <v>2747</v>
      </c>
      <c r="N2840" s="50" t="s">
        <v>29</v>
      </c>
      <c r="O2840" s="50" t="s">
        <v>32</v>
      </c>
      <c r="P2840" s="50" t="s">
        <v>32</v>
      </c>
      <c r="Q2840" s="50" t="s">
        <v>4329</v>
      </c>
      <c r="R2840" s="50" t="s">
        <v>29</v>
      </c>
      <c r="S2840" s="50" t="s">
        <v>2770</v>
      </c>
      <c r="T2840" s="50" t="s">
        <v>2412</v>
      </c>
      <c r="U2840" s="50" t="s">
        <v>30</v>
      </c>
      <c r="V2840" s="50" t="str">
        <f>VLOOKUP(A2840,Register!$D$2:$N$1317,11,0)</f>
        <v>CWIP-MILK OF LIME</v>
      </c>
      <c r="W2840" s="50" t="s">
        <v>29</v>
      </c>
      <c r="X2840" s="50" t="s">
        <v>29</v>
      </c>
    </row>
    <row r="2841" spans="1:24" ht="14.1" customHeight="1" x14ac:dyDescent="0.25">
      <c r="A2841" s="50" t="str">
        <f t="shared" si="44"/>
        <v>9200000058-0</v>
      </c>
      <c r="B2841" s="57" t="s">
        <v>29</v>
      </c>
      <c r="C2841" s="50" t="s">
        <v>29</v>
      </c>
      <c r="D2841" s="50" t="s">
        <v>4672</v>
      </c>
      <c r="E2841" s="50" t="s">
        <v>2814</v>
      </c>
      <c r="F2841" s="50" t="s">
        <v>29</v>
      </c>
      <c r="G2841" s="50" t="s">
        <v>29</v>
      </c>
      <c r="H2841" s="50" t="s">
        <v>2904</v>
      </c>
      <c r="I2841" s="58">
        <v>45204</v>
      </c>
      <c r="J2841" s="50" t="s">
        <v>2816</v>
      </c>
      <c r="K2841" s="59">
        <v>166.32</v>
      </c>
      <c r="L2841" s="50" t="s">
        <v>37</v>
      </c>
      <c r="M2841" s="51" t="s">
        <v>2747</v>
      </c>
      <c r="N2841" s="50" t="s">
        <v>29</v>
      </c>
      <c r="O2841" s="50" t="s">
        <v>32</v>
      </c>
      <c r="P2841" s="50" t="s">
        <v>32</v>
      </c>
      <c r="Q2841" s="50" t="s">
        <v>4329</v>
      </c>
      <c r="R2841" s="50" t="s">
        <v>29</v>
      </c>
      <c r="S2841" s="50" t="s">
        <v>2770</v>
      </c>
      <c r="T2841" s="50" t="s">
        <v>2412</v>
      </c>
      <c r="U2841" s="50" t="s">
        <v>30</v>
      </c>
      <c r="V2841" s="50" t="str">
        <f>VLOOKUP(A2841,Register!$D$2:$N$1317,11,0)</f>
        <v>CWIP-MILK OF LIME</v>
      </c>
      <c r="W2841" s="50" t="s">
        <v>29</v>
      </c>
      <c r="X2841" s="50" t="s">
        <v>29</v>
      </c>
    </row>
    <row r="2842" spans="1:24" ht="14.1" customHeight="1" x14ac:dyDescent="0.25">
      <c r="A2842" s="50" t="str">
        <f t="shared" si="44"/>
        <v>9200000058-0</v>
      </c>
      <c r="B2842" s="57" t="s">
        <v>29</v>
      </c>
      <c r="C2842" s="50" t="s">
        <v>29</v>
      </c>
      <c r="D2842" s="50" t="s">
        <v>4672</v>
      </c>
      <c r="E2842" s="50" t="s">
        <v>2814</v>
      </c>
      <c r="F2842" s="50" t="s">
        <v>29</v>
      </c>
      <c r="G2842" s="50" t="s">
        <v>29</v>
      </c>
      <c r="H2842" s="50" t="s">
        <v>2904</v>
      </c>
      <c r="I2842" s="58">
        <v>45204</v>
      </c>
      <c r="J2842" s="50" t="s">
        <v>2816</v>
      </c>
      <c r="K2842" s="59">
        <v>78.92</v>
      </c>
      <c r="L2842" s="50" t="s">
        <v>37</v>
      </c>
      <c r="M2842" s="51" t="s">
        <v>2747</v>
      </c>
      <c r="N2842" s="50" t="s">
        <v>29</v>
      </c>
      <c r="O2842" s="50" t="s">
        <v>32</v>
      </c>
      <c r="P2842" s="50" t="s">
        <v>32</v>
      </c>
      <c r="Q2842" s="50" t="s">
        <v>4329</v>
      </c>
      <c r="R2842" s="50" t="s">
        <v>29</v>
      </c>
      <c r="S2842" s="50" t="s">
        <v>2770</v>
      </c>
      <c r="T2842" s="50" t="s">
        <v>2412</v>
      </c>
      <c r="U2842" s="50" t="s">
        <v>30</v>
      </c>
      <c r="V2842" s="50" t="str">
        <f>VLOOKUP(A2842,Register!$D$2:$N$1317,11,0)</f>
        <v>CWIP-MILK OF LIME</v>
      </c>
      <c r="W2842" s="50" t="s">
        <v>29</v>
      </c>
      <c r="X2842" s="50" t="s">
        <v>29</v>
      </c>
    </row>
    <row r="2843" spans="1:24" ht="14.1" customHeight="1" x14ac:dyDescent="0.25">
      <c r="A2843" s="50" t="str">
        <f t="shared" si="44"/>
        <v>9200000057-0</v>
      </c>
      <c r="B2843" s="57" t="s">
        <v>29</v>
      </c>
      <c r="C2843" s="50" t="s">
        <v>29</v>
      </c>
      <c r="D2843" s="50" t="s">
        <v>4673</v>
      </c>
      <c r="E2843" s="50" t="s">
        <v>2814</v>
      </c>
      <c r="F2843" s="50" t="s">
        <v>29</v>
      </c>
      <c r="G2843" s="50" t="s">
        <v>29</v>
      </c>
      <c r="H2843" s="50" t="s">
        <v>2904</v>
      </c>
      <c r="I2843" s="58">
        <v>45204</v>
      </c>
      <c r="J2843" s="50" t="s">
        <v>2816</v>
      </c>
      <c r="K2843" s="59">
        <v>13545.82</v>
      </c>
      <c r="L2843" s="50" t="s">
        <v>37</v>
      </c>
      <c r="M2843" s="51" t="s">
        <v>2747</v>
      </c>
      <c r="N2843" s="50" t="s">
        <v>29</v>
      </c>
      <c r="O2843" s="50" t="s">
        <v>32</v>
      </c>
      <c r="P2843" s="50" t="s">
        <v>32</v>
      </c>
      <c r="Q2843" s="50" t="s">
        <v>3524</v>
      </c>
      <c r="R2843" s="50" t="s">
        <v>29</v>
      </c>
      <c r="S2843" s="50" t="s">
        <v>2770</v>
      </c>
      <c r="T2843" s="50" t="s">
        <v>2410</v>
      </c>
      <c r="U2843" s="50" t="s">
        <v>30</v>
      </c>
      <c r="V2843" s="50" t="str">
        <f>VLOOKUP(A2843,Register!$D$2:$N$1317,11,0)</f>
        <v>CWIP- NEW JUICE CLARIFIER 42' DIA(DORR)</v>
      </c>
      <c r="W2843" s="50" t="s">
        <v>29</v>
      </c>
      <c r="X2843" s="50" t="s">
        <v>29</v>
      </c>
    </row>
    <row r="2844" spans="1:24" ht="14.1" customHeight="1" x14ac:dyDescent="0.25">
      <c r="A2844" s="50" t="str">
        <f t="shared" si="44"/>
        <v>9200000059-0</v>
      </c>
      <c r="B2844" s="57" t="s">
        <v>29</v>
      </c>
      <c r="C2844" s="50" t="s">
        <v>29</v>
      </c>
      <c r="D2844" s="50" t="s">
        <v>4674</v>
      </c>
      <c r="E2844" s="50" t="s">
        <v>2814</v>
      </c>
      <c r="F2844" s="50" t="s">
        <v>29</v>
      </c>
      <c r="G2844" s="50" t="s">
        <v>29</v>
      </c>
      <c r="H2844" s="50" t="s">
        <v>2904</v>
      </c>
      <c r="I2844" s="58">
        <v>45205</v>
      </c>
      <c r="J2844" s="50" t="s">
        <v>2816</v>
      </c>
      <c r="K2844" s="59">
        <v>1419.47</v>
      </c>
      <c r="L2844" s="50" t="s">
        <v>37</v>
      </c>
      <c r="M2844" s="51" t="s">
        <v>2747</v>
      </c>
      <c r="N2844" s="50" t="s">
        <v>29</v>
      </c>
      <c r="O2844" s="50" t="s">
        <v>32</v>
      </c>
      <c r="P2844" s="50" t="s">
        <v>32</v>
      </c>
      <c r="Q2844" s="50" t="s">
        <v>4347</v>
      </c>
      <c r="R2844" s="50" t="s">
        <v>29</v>
      </c>
      <c r="S2844" s="50" t="s">
        <v>2770</v>
      </c>
      <c r="T2844" s="50" t="s">
        <v>2415</v>
      </c>
      <c r="U2844" s="50" t="s">
        <v>30</v>
      </c>
      <c r="V2844" s="50" t="str">
        <f>VLOOKUP(A2844,Register!$D$2:$N$1317,11,0)</f>
        <v>CWIP:-VACUUM FILTER STATION</v>
      </c>
      <c r="W2844" s="50" t="s">
        <v>29</v>
      </c>
      <c r="X2844" s="50" t="s">
        <v>29</v>
      </c>
    </row>
    <row r="2845" spans="1:24" ht="14.1" customHeight="1" x14ac:dyDescent="0.25">
      <c r="A2845" s="50" t="str">
        <f t="shared" si="44"/>
        <v>9200000059-0</v>
      </c>
      <c r="B2845" s="57" t="s">
        <v>29</v>
      </c>
      <c r="C2845" s="50" t="s">
        <v>29</v>
      </c>
      <c r="D2845" s="50" t="s">
        <v>4674</v>
      </c>
      <c r="E2845" s="50" t="s">
        <v>2814</v>
      </c>
      <c r="F2845" s="50" t="s">
        <v>29</v>
      </c>
      <c r="G2845" s="50" t="s">
        <v>29</v>
      </c>
      <c r="H2845" s="50" t="s">
        <v>2904</v>
      </c>
      <c r="I2845" s="58">
        <v>45205</v>
      </c>
      <c r="J2845" s="50" t="s">
        <v>2816</v>
      </c>
      <c r="K2845" s="59">
        <v>630</v>
      </c>
      <c r="L2845" s="50" t="s">
        <v>37</v>
      </c>
      <c r="M2845" s="51" t="s">
        <v>2747</v>
      </c>
      <c r="N2845" s="50" t="s">
        <v>29</v>
      </c>
      <c r="O2845" s="50" t="s">
        <v>32</v>
      </c>
      <c r="P2845" s="50" t="s">
        <v>32</v>
      </c>
      <c r="Q2845" s="50" t="s">
        <v>4347</v>
      </c>
      <c r="R2845" s="50" t="s">
        <v>29</v>
      </c>
      <c r="S2845" s="50" t="s">
        <v>2770</v>
      </c>
      <c r="T2845" s="50" t="s">
        <v>2415</v>
      </c>
      <c r="U2845" s="50" t="s">
        <v>30</v>
      </c>
      <c r="V2845" s="50" t="str">
        <f>VLOOKUP(A2845,Register!$D$2:$N$1317,11,0)</f>
        <v>CWIP:-VACUUM FILTER STATION</v>
      </c>
      <c r="W2845" s="50" t="s">
        <v>29</v>
      </c>
      <c r="X2845" s="50" t="s">
        <v>29</v>
      </c>
    </row>
    <row r="2846" spans="1:24" ht="14.1" customHeight="1" x14ac:dyDescent="0.25">
      <c r="A2846" s="50" t="str">
        <f t="shared" si="44"/>
        <v>9200000058-0</v>
      </c>
      <c r="B2846" s="57" t="s">
        <v>29</v>
      </c>
      <c r="C2846" s="50" t="s">
        <v>29</v>
      </c>
      <c r="D2846" s="50" t="s">
        <v>4675</v>
      </c>
      <c r="E2846" s="50" t="s">
        <v>2814</v>
      </c>
      <c r="F2846" s="50" t="s">
        <v>29</v>
      </c>
      <c r="G2846" s="50" t="s">
        <v>29</v>
      </c>
      <c r="H2846" s="50" t="s">
        <v>2904</v>
      </c>
      <c r="I2846" s="58">
        <v>45205</v>
      </c>
      <c r="J2846" s="50" t="s">
        <v>2816</v>
      </c>
      <c r="K2846" s="59">
        <v>4059.75</v>
      </c>
      <c r="L2846" s="50" t="s">
        <v>37</v>
      </c>
      <c r="M2846" s="51" t="s">
        <v>2747</v>
      </c>
      <c r="N2846" s="50" t="s">
        <v>29</v>
      </c>
      <c r="O2846" s="50" t="s">
        <v>32</v>
      </c>
      <c r="P2846" s="50" t="s">
        <v>32</v>
      </c>
      <c r="Q2846" s="50" t="s">
        <v>4329</v>
      </c>
      <c r="R2846" s="50" t="s">
        <v>29</v>
      </c>
      <c r="S2846" s="50" t="s">
        <v>2770</v>
      </c>
      <c r="T2846" s="50" t="s">
        <v>2412</v>
      </c>
      <c r="U2846" s="50" t="s">
        <v>30</v>
      </c>
      <c r="V2846" s="50" t="str">
        <f>VLOOKUP(A2846,Register!$D$2:$N$1317,11,0)</f>
        <v>CWIP-MILK OF LIME</v>
      </c>
      <c r="W2846" s="50" t="s">
        <v>29</v>
      </c>
      <c r="X2846" s="50" t="s">
        <v>29</v>
      </c>
    </row>
    <row r="2847" spans="1:24" ht="14.1" customHeight="1" x14ac:dyDescent="0.25">
      <c r="A2847" s="50" t="str">
        <f t="shared" si="44"/>
        <v>9200000058-0</v>
      </c>
      <c r="B2847" s="57" t="s">
        <v>29</v>
      </c>
      <c r="C2847" s="50" t="s">
        <v>29</v>
      </c>
      <c r="D2847" s="50" t="s">
        <v>4675</v>
      </c>
      <c r="E2847" s="50" t="s">
        <v>2814</v>
      </c>
      <c r="F2847" s="50" t="s">
        <v>29</v>
      </c>
      <c r="G2847" s="50" t="s">
        <v>29</v>
      </c>
      <c r="H2847" s="50" t="s">
        <v>2904</v>
      </c>
      <c r="I2847" s="58">
        <v>45205</v>
      </c>
      <c r="J2847" s="50" t="s">
        <v>2816</v>
      </c>
      <c r="K2847" s="59">
        <v>7447.32</v>
      </c>
      <c r="L2847" s="50" t="s">
        <v>37</v>
      </c>
      <c r="M2847" s="51" t="s">
        <v>2747</v>
      </c>
      <c r="N2847" s="50" t="s">
        <v>29</v>
      </c>
      <c r="O2847" s="50" t="s">
        <v>32</v>
      </c>
      <c r="P2847" s="50" t="s">
        <v>32</v>
      </c>
      <c r="Q2847" s="50" t="s">
        <v>4329</v>
      </c>
      <c r="R2847" s="50" t="s">
        <v>29</v>
      </c>
      <c r="S2847" s="50" t="s">
        <v>2770</v>
      </c>
      <c r="T2847" s="50" t="s">
        <v>2412</v>
      </c>
      <c r="U2847" s="50" t="s">
        <v>30</v>
      </c>
      <c r="V2847" s="50" t="str">
        <f>VLOOKUP(A2847,Register!$D$2:$N$1317,11,0)</f>
        <v>CWIP-MILK OF LIME</v>
      </c>
      <c r="W2847" s="50" t="s">
        <v>29</v>
      </c>
      <c r="X2847" s="50" t="s">
        <v>29</v>
      </c>
    </row>
    <row r="2848" spans="1:24" ht="14.1" customHeight="1" x14ac:dyDescent="0.25">
      <c r="A2848" s="50" t="str">
        <f t="shared" si="44"/>
        <v>9200000058-0</v>
      </c>
      <c r="B2848" s="57" t="s">
        <v>29</v>
      </c>
      <c r="C2848" s="50" t="s">
        <v>29</v>
      </c>
      <c r="D2848" s="50" t="s">
        <v>4675</v>
      </c>
      <c r="E2848" s="50" t="s">
        <v>2814</v>
      </c>
      <c r="F2848" s="50" t="s">
        <v>29</v>
      </c>
      <c r="G2848" s="50" t="s">
        <v>29</v>
      </c>
      <c r="H2848" s="50" t="s">
        <v>2904</v>
      </c>
      <c r="I2848" s="58">
        <v>45205</v>
      </c>
      <c r="J2848" s="50" t="s">
        <v>2816</v>
      </c>
      <c r="K2848" s="59">
        <v>1014.88</v>
      </c>
      <c r="L2848" s="50" t="s">
        <v>37</v>
      </c>
      <c r="M2848" s="51" t="s">
        <v>2747</v>
      </c>
      <c r="N2848" s="50" t="s">
        <v>29</v>
      </c>
      <c r="O2848" s="50" t="s">
        <v>32</v>
      </c>
      <c r="P2848" s="50" t="s">
        <v>32</v>
      </c>
      <c r="Q2848" s="50" t="s">
        <v>4329</v>
      </c>
      <c r="R2848" s="50" t="s">
        <v>29</v>
      </c>
      <c r="S2848" s="50" t="s">
        <v>2770</v>
      </c>
      <c r="T2848" s="50" t="s">
        <v>2412</v>
      </c>
      <c r="U2848" s="50" t="s">
        <v>30</v>
      </c>
      <c r="V2848" s="50" t="str">
        <f>VLOOKUP(A2848,Register!$D$2:$N$1317,11,0)</f>
        <v>CWIP-MILK OF LIME</v>
      </c>
      <c r="W2848" s="50" t="s">
        <v>29</v>
      </c>
      <c r="X2848" s="50" t="s">
        <v>29</v>
      </c>
    </row>
    <row r="2849" spans="1:24" ht="14.1" customHeight="1" x14ac:dyDescent="0.25">
      <c r="A2849" s="50" t="str">
        <f t="shared" si="44"/>
        <v>9200000058-0</v>
      </c>
      <c r="B2849" s="57" t="s">
        <v>29</v>
      </c>
      <c r="C2849" s="50" t="s">
        <v>29</v>
      </c>
      <c r="D2849" s="50" t="s">
        <v>4675</v>
      </c>
      <c r="E2849" s="50" t="s">
        <v>2814</v>
      </c>
      <c r="F2849" s="50" t="s">
        <v>29</v>
      </c>
      <c r="G2849" s="50" t="s">
        <v>29</v>
      </c>
      <c r="H2849" s="50" t="s">
        <v>2904</v>
      </c>
      <c r="I2849" s="58">
        <v>45205</v>
      </c>
      <c r="J2849" s="50" t="s">
        <v>2816</v>
      </c>
      <c r="K2849" s="59">
        <v>237.83</v>
      </c>
      <c r="L2849" s="50" t="s">
        <v>37</v>
      </c>
      <c r="M2849" s="51" t="s">
        <v>2747</v>
      </c>
      <c r="N2849" s="50" t="s">
        <v>29</v>
      </c>
      <c r="O2849" s="50" t="s">
        <v>32</v>
      </c>
      <c r="P2849" s="50" t="s">
        <v>32</v>
      </c>
      <c r="Q2849" s="50" t="s">
        <v>4329</v>
      </c>
      <c r="R2849" s="50" t="s">
        <v>29</v>
      </c>
      <c r="S2849" s="50" t="s">
        <v>2770</v>
      </c>
      <c r="T2849" s="50" t="s">
        <v>2412</v>
      </c>
      <c r="U2849" s="50" t="s">
        <v>30</v>
      </c>
      <c r="V2849" s="50" t="str">
        <f>VLOOKUP(A2849,Register!$D$2:$N$1317,11,0)</f>
        <v>CWIP-MILK OF LIME</v>
      </c>
      <c r="W2849" s="50" t="s">
        <v>29</v>
      </c>
      <c r="X2849" s="50" t="s">
        <v>29</v>
      </c>
    </row>
    <row r="2850" spans="1:24" ht="14.1" customHeight="1" x14ac:dyDescent="0.25">
      <c r="A2850" s="50" t="str">
        <f t="shared" si="44"/>
        <v>9200000059-0</v>
      </c>
      <c r="B2850" s="57" t="s">
        <v>29</v>
      </c>
      <c r="C2850" s="50" t="s">
        <v>29</v>
      </c>
      <c r="D2850" s="50" t="s">
        <v>4676</v>
      </c>
      <c r="E2850" s="50" t="s">
        <v>2814</v>
      </c>
      <c r="F2850" s="50" t="s">
        <v>29</v>
      </c>
      <c r="G2850" s="50" t="s">
        <v>29</v>
      </c>
      <c r="H2850" s="50" t="s">
        <v>2904</v>
      </c>
      <c r="I2850" s="58">
        <v>45205</v>
      </c>
      <c r="J2850" s="50" t="s">
        <v>2816</v>
      </c>
      <c r="K2850" s="59">
        <v>24.54</v>
      </c>
      <c r="L2850" s="50" t="s">
        <v>37</v>
      </c>
      <c r="M2850" s="51" t="s">
        <v>2747</v>
      </c>
      <c r="N2850" s="50" t="s">
        <v>29</v>
      </c>
      <c r="O2850" s="50" t="s">
        <v>32</v>
      </c>
      <c r="P2850" s="50" t="s">
        <v>32</v>
      </c>
      <c r="Q2850" s="50" t="s">
        <v>2937</v>
      </c>
      <c r="R2850" s="50" t="s">
        <v>29</v>
      </c>
      <c r="S2850" s="50" t="s">
        <v>2770</v>
      </c>
      <c r="T2850" s="50" t="s">
        <v>2415</v>
      </c>
      <c r="U2850" s="50" t="s">
        <v>30</v>
      </c>
      <c r="V2850" s="50" t="str">
        <f>VLOOKUP(A2850,Register!$D$2:$N$1317,11,0)</f>
        <v>CWIP:-VACUUM FILTER STATION</v>
      </c>
      <c r="W2850" s="50" t="s">
        <v>29</v>
      </c>
      <c r="X2850" s="50" t="s">
        <v>29</v>
      </c>
    </row>
    <row r="2851" spans="1:24" ht="14.1" customHeight="1" x14ac:dyDescent="0.25">
      <c r="A2851" s="50" t="str">
        <f t="shared" si="44"/>
        <v>9200000059-0</v>
      </c>
      <c r="B2851" s="57" t="s">
        <v>29</v>
      </c>
      <c r="C2851" s="50" t="s">
        <v>29</v>
      </c>
      <c r="D2851" s="50" t="s">
        <v>4677</v>
      </c>
      <c r="E2851" s="50" t="s">
        <v>2814</v>
      </c>
      <c r="F2851" s="50" t="s">
        <v>29</v>
      </c>
      <c r="G2851" s="50" t="s">
        <v>29</v>
      </c>
      <c r="H2851" s="50" t="s">
        <v>2904</v>
      </c>
      <c r="I2851" s="58">
        <v>45205</v>
      </c>
      <c r="J2851" s="50" t="s">
        <v>2816</v>
      </c>
      <c r="K2851" s="59">
        <v>111</v>
      </c>
      <c r="L2851" s="50" t="s">
        <v>37</v>
      </c>
      <c r="M2851" s="51" t="s">
        <v>2747</v>
      </c>
      <c r="N2851" s="50" t="s">
        <v>29</v>
      </c>
      <c r="O2851" s="50" t="s">
        <v>32</v>
      </c>
      <c r="P2851" s="50" t="s">
        <v>32</v>
      </c>
      <c r="Q2851" s="50" t="s">
        <v>2937</v>
      </c>
      <c r="R2851" s="50" t="s">
        <v>29</v>
      </c>
      <c r="S2851" s="50" t="s">
        <v>2770</v>
      </c>
      <c r="T2851" s="50" t="s">
        <v>2415</v>
      </c>
      <c r="U2851" s="50" t="s">
        <v>30</v>
      </c>
      <c r="V2851" s="50" t="str">
        <f>VLOOKUP(A2851,Register!$D$2:$N$1317,11,0)</f>
        <v>CWIP:-VACUUM FILTER STATION</v>
      </c>
      <c r="W2851" s="50" t="s">
        <v>29</v>
      </c>
      <c r="X2851" s="50" t="s">
        <v>29</v>
      </c>
    </row>
    <row r="2852" spans="1:24" ht="14.1" customHeight="1" x14ac:dyDescent="0.25">
      <c r="A2852" s="50" t="str">
        <f t="shared" si="44"/>
        <v>9200000059-0</v>
      </c>
      <c r="B2852" s="57" t="s">
        <v>29</v>
      </c>
      <c r="C2852" s="50" t="s">
        <v>29</v>
      </c>
      <c r="D2852" s="50" t="s">
        <v>4677</v>
      </c>
      <c r="E2852" s="50" t="s">
        <v>2814</v>
      </c>
      <c r="F2852" s="50" t="s">
        <v>29</v>
      </c>
      <c r="G2852" s="50" t="s">
        <v>29</v>
      </c>
      <c r="H2852" s="50" t="s">
        <v>2904</v>
      </c>
      <c r="I2852" s="58">
        <v>45205</v>
      </c>
      <c r="J2852" s="50" t="s">
        <v>2816</v>
      </c>
      <c r="K2852" s="59">
        <v>18.649999999999999</v>
      </c>
      <c r="L2852" s="50" t="s">
        <v>37</v>
      </c>
      <c r="M2852" s="51" t="s">
        <v>2747</v>
      </c>
      <c r="N2852" s="50" t="s">
        <v>29</v>
      </c>
      <c r="O2852" s="50" t="s">
        <v>32</v>
      </c>
      <c r="P2852" s="50" t="s">
        <v>32</v>
      </c>
      <c r="Q2852" s="50" t="s">
        <v>2937</v>
      </c>
      <c r="R2852" s="50" t="s">
        <v>29</v>
      </c>
      <c r="S2852" s="50" t="s">
        <v>2770</v>
      </c>
      <c r="T2852" s="50" t="s">
        <v>2415</v>
      </c>
      <c r="U2852" s="50" t="s">
        <v>30</v>
      </c>
      <c r="V2852" s="50" t="str">
        <f>VLOOKUP(A2852,Register!$D$2:$N$1317,11,0)</f>
        <v>CWIP:-VACUUM FILTER STATION</v>
      </c>
      <c r="W2852" s="50" t="s">
        <v>29</v>
      </c>
      <c r="X2852" s="50" t="s">
        <v>29</v>
      </c>
    </row>
    <row r="2853" spans="1:24" ht="14.1" customHeight="1" x14ac:dyDescent="0.25">
      <c r="A2853" s="50" t="str">
        <f t="shared" si="44"/>
        <v>9200000059-0</v>
      </c>
      <c r="B2853" s="57" t="s">
        <v>29</v>
      </c>
      <c r="C2853" s="50" t="s">
        <v>29</v>
      </c>
      <c r="D2853" s="50" t="s">
        <v>4677</v>
      </c>
      <c r="E2853" s="50" t="s">
        <v>2814</v>
      </c>
      <c r="F2853" s="50" t="s">
        <v>29</v>
      </c>
      <c r="G2853" s="50" t="s">
        <v>29</v>
      </c>
      <c r="H2853" s="50" t="s">
        <v>2904</v>
      </c>
      <c r="I2853" s="58">
        <v>45205</v>
      </c>
      <c r="J2853" s="50" t="s">
        <v>2816</v>
      </c>
      <c r="K2853" s="59">
        <v>8.5</v>
      </c>
      <c r="L2853" s="50" t="s">
        <v>37</v>
      </c>
      <c r="M2853" s="51" t="s">
        <v>2747</v>
      </c>
      <c r="N2853" s="50" t="s">
        <v>29</v>
      </c>
      <c r="O2853" s="50" t="s">
        <v>32</v>
      </c>
      <c r="P2853" s="50" t="s">
        <v>32</v>
      </c>
      <c r="Q2853" s="50" t="s">
        <v>2937</v>
      </c>
      <c r="R2853" s="50" t="s">
        <v>29</v>
      </c>
      <c r="S2853" s="50" t="s">
        <v>2770</v>
      </c>
      <c r="T2853" s="50" t="s">
        <v>2415</v>
      </c>
      <c r="U2853" s="50" t="s">
        <v>30</v>
      </c>
      <c r="V2853" s="50" t="str">
        <f>VLOOKUP(A2853,Register!$D$2:$N$1317,11,0)</f>
        <v>CWIP:-VACUUM FILTER STATION</v>
      </c>
      <c r="W2853" s="50" t="s">
        <v>29</v>
      </c>
      <c r="X2853" s="50" t="s">
        <v>29</v>
      </c>
    </row>
    <row r="2854" spans="1:24" ht="14.1" customHeight="1" x14ac:dyDescent="0.25">
      <c r="A2854" s="50" t="str">
        <f t="shared" si="44"/>
        <v>9200000059-0</v>
      </c>
      <c r="B2854" s="57" t="s">
        <v>29</v>
      </c>
      <c r="C2854" s="50" t="s">
        <v>29</v>
      </c>
      <c r="D2854" s="50" t="s">
        <v>4678</v>
      </c>
      <c r="E2854" s="50" t="s">
        <v>2814</v>
      </c>
      <c r="F2854" s="50" t="s">
        <v>29</v>
      </c>
      <c r="G2854" s="50" t="s">
        <v>29</v>
      </c>
      <c r="H2854" s="50" t="s">
        <v>2904</v>
      </c>
      <c r="I2854" s="58">
        <v>45205</v>
      </c>
      <c r="J2854" s="50" t="s">
        <v>2816</v>
      </c>
      <c r="K2854" s="59">
        <v>146.94999999999999</v>
      </c>
      <c r="L2854" s="50" t="s">
        <v>37</v>
      </c>
      <c r="M2854" s="51" t="s">
        <v>2747</v>
      </c>
      <c r="N2854" s="50" t="s">
        <v>29</v>
      </c>
      <c r="O2854" s="50" t="s">
        <v>32</v>
      </c>
      <c r="P2854" s="50" t="s">
        <v>32</v>
      </c>
      <c r="Q2854" s="50" t="s">
        <v>4651</v>
      </c>
      <c r="R2854" s="50" t="s">
        <v>29</v>
      </c>
      <c r="S2854" s="50" t="s">
        <v>2770</v>
      </c>
      <c r="T2854" s="50" t="s">
        <v>2415</v>
      </c>
      <c r="U2854" s="50" t="s">
        <v>30</v>
      </c>
      <c r="V2854" s="50" t="str">
        <f>VLOOKUP(A2854,Register!$D$2:$N$1317,11,0)</f>
        <v>CWIP:-VACUUM FILTER STATION</v>
      </c>
      <c r="W2854" s="50" t="s">
        <v>29</v>
      </c>
      <c r="X2854" s="50" t="s">
        <v>29</v>
      </c>
    </row>
    <row r="2855" spans="1:24" ht="14.1" customHeight="1" x14ac:dyDescent="0.25">
      <c r="A2855" s="50" t="str">
        <f t="shared" si="44"/>
        <v>9200000059-0</v>
      </c>
      <c r="B2855" s="57" t="s">
        <v>29</v>
      </c>
      <c r="C2855" s="50" t="s">
        <v>29</v>
      </c>
      <c r="D2855" s="50" t="s">
        <v>4678</v>
      </c>
      <c r="E2855" s="50" t="s">
        <v>2814</v>
      </c>
      <c r="F2855" s="50" t="s">
        <v>29</v>
      </c>
      <c r="G2855" s="50" t="s">
        <v>29</v>
      </c>
      <c r="H2855" s="50" t="s">
        <v>2904</v>
      </c>
      <c r="I2855" s="58">
        <v>45205</v>
      </c>
      <c r="J2855" s="50" t="s">
        <v>2816</v>
      </c>
      <c r="K2855" s="59">
        <v>90.4</v>
      </c>
      <c r="L2855" s="50" t="s">
        <v>37</v>
      </c>
      <c r="M2855" s="51" t="s">
        <v>2747</v>
      </c>
      <c r="N2855" s="50" t="s">
        <v>29</v>
      </c>
      <c r="O2855" s="50" t="s">
        <v>32</v>
      </c>
      <c r="P2855" s="50" t="s">
        <v>32</v>
      </c>
      <c r="Q2855" s="50" t="s">
        <v>4651</v>
      </c>
      <c r="R2855" s="50" t="s">
        <v>29</v>
      </c>
      <c r="S2855" s="50" t="s">
        <v>2770</v>
      </c>
      <c r="T2855" s="50" t="s">
        <v>2415</v>
      </c>
      <c r="U2855" s="50" t="s">
        <v>30</v>
      </c>
      <c r="V2855" s="50" t="str">
        <f>VLOOKUP(A2855,Register!$D$2:$N$1317,11,0)</f>
        <v>CWIP:-VACUUM FILTER STATION</v>
      </c>
      <c r="W2855" s="50" t="s">
        <v>29</v>
      </c>
      <c r="X2855" s="50" t="s">
        <v>29</v>
      </c>
    </row>
    <row r="2856" spans="1:24" ht="14.1" customHeight="1" x14ac:dyDescent="0.25">
      <c r="A2856" s="50" t="str">
        <f t="shared" si="44"/>
        <v>9200000059-0</v>
      </c>
      <c r="B2856" s="57" t="s">
        <v>29</v>
      </c>
      <c r="C2856" s="50" t="s">
        <v>29</v>
      </c>
      <c r="D2856" s="50" t="s">
        <v>4679</v>
      </c>
      <c r="E2856" s="50" t="s">
        <v>2814</v>
      </c>
      <c r="F2856" s="50" t="s">
        <v>29</v>
      </c>
      <c r="G2856" s="50" t="s">
        <v>29</v>
      </c>
      <c r="H2856" s="50" t="s">
        <v>2904</v>
      </c>
      <c r="I2856" s="58">
        <v>45205</v>
      </c>
      <c r="J2856" s="50" t="s">
        <v>2816</v>
      </c>
      <c r="K2856" s="59">
        <v>77.03</v>
      </c>
      <c r="L2856" s="50" t="s">
        <v>37</v>
      </c>
      <c r="M2856" s="51" t="s">
        <v>2747</v>
      </c>
      <c r="N2856" s="50" t="s">
        <v>29</v>
      </c>
      <c r="O2856" s="50" t="s">
        <v>32</v>
      </c>
      <c r="P2856" s="50" t="s">
        <v>32</v>
      </c>
      <c r="Q2856" s="50" t="s">
        <v>4671</v>
      </c>
      <c r="R2856" s="50" t="s">
        <v>29</v>
      </c>
      <c r="S2856" s="50" t="s">
        <v>2770</v>
      </c>
      <c r="T2856" s="50" t="s">
        <v>2415</v>
      </c>
      <c r="U2856" s="50" t="s">
        <v>30</v>
      </c>
      <c r="V2856" s="50" t="str">
        <f>VLOOKUP(A2856,Register!$D$2:$N$1317,11,0)</f>
        <v>CWIP:-VACUUM FILTER STATION</v>
      </c>
      <c r="W2856" s="50" t="s">
        <v>29</v>
      </c>
      <c r="X2856" s="50" t="s">
        <v>29</v>
      </c>
    </row>
    <row r="2857" spans="1:24" ht="14.1" customHeight="1" x14ac:dyDescent="0.25">
      <c r="A2857" s="50" t="str">
        <f t="shared" si="44"/>
        <v>9200000059-0</v>
      </c>
      <c r="B2857" s="57" t="s">
        <v>29</v>
      </c>
      <c r="C2857" s="50" t="s">
        <v>29</v>
      </c>
      <c r="D2857" s="50" t="s">
        <v>4679</v>
      </c>
      <c r="E2857" s="50" t="s">
        <v>2814</v>
      </c>
      <c r="F2857" s="50" t="s">
        <v>29</v>
      </c>
      <c r="G2857" s="50" t="s">
        <v>29</v>
      </c>
      <c r="H2857" s="50" t="s">
        <v>2904</v>
      </c>
      <c r="I2857" s="58">
        <v>45205</v>
      </c>
      <c r="J2857" s="50" t="s">
        <v>2816</v>
      </c>
      <c r="K2857" s="59">
        <v>82.53</v>
      </c>
      <c r="L2857" s="50" t="s">
        <v>37</v>
      </c>
      <c r="M2857" s="51" t="s">
        <v>2747</v>
      </c>
      <c r="N2857" s="50" t="s">
        <v>29</v>
      </c>
      <c r="O2857" s="50" t="s">
        <v>32</v>
      </c>
      <c r="P2857" s="50" t="s">
        <v>32</v>
      </c>
      <c r="Q2857" s="50" t="s">
        <v>4671</v>
      </c>
      <c r="R2857" s="50" t="s">
        <v>29</v>
      </c>
      <c r="S2857" s="50" t="s">
        <v>2770</v>
      </c>
      <c r="T2857" s="50" t="s">
        <v>2415</v>
      </c>
      <c r="U2857" s="50" t="s">
        <v>30</v>
      </c>
      <c r="V2857" s="50" t="str">
        <f>VLOOKUP(A2857,Register!$D$2:$N$1317,11,0)</f>
        <v>CWIP:-VACUUM FILTER STATION</v>
      </c>
      <c r="W2857" s="50" t="s">
        <v>29</v>
      </c>
      <c r="X2857" s="50" t="s">
        <v>29</v>
      </c>
    </row>
    <row r="2858" spans="1:24" ht="14.1" customHeight="1" x14ac:dyDescent="0.25">
      <c r="A2858" s="50" t="str">
        <f t="shared" si="44"/>
        <v>9200000059-0</v>
      </c>
      <c r="B2858" s="57" t="s">
        <v>29</v>
      </c>
      <c r="C2858" s="50" t="s">
        <v>29</v>
      </c>
      <c r="D2858" s="50" t="s">
        <v>4679</v>
      </c>
      <c r="E2858" s="50" t="s">
        <v>2814</v>
      </c>
      <c r="F2858" s="50" t="s">
        <v>29</v>
      </c>
      <c r="G2858" s="50" t="s">
        <v>29</v>
      </c>
      <c r="H2858" s="50" t="s">
        <v>2904</v>
      </c>
      <c r="I2858" s="58">
        <v>45205</v>
      </c>
      <c r="J2858" s="50" t="s">
        <v>2816</v>
      </c>
      <c r="K2858" s="59">
        <v>111.91</v>
      </c>
      <c r="L2858" s="50" t="s">
        <v>37</v>
      </c>
      <c r="M2858" s="51" t="s">
        <v>2747</v>
      </c>
      <c r="N2858" s="50" t="s">
        <v>29</v>
      </c>
      <c r="O2858" s="50" t="s">
        <v>32</v>
      </c>
      <c r="P2858" s="50" t="s">
        <v>32</v>
      </c>
      <c r="Q2858" s="50" t="s">
        <v>4671</v>
      </c>
      <c r="R2858" s="50" t="s">
        <v>29</v>
      </c>
      <c r="S2858" s="50" t="s">
        <v>2770</v>
      </c>
      <c r="T2858" s="50" t="s">
        <v>2415</v>
      </c>
      <c r="U2858" s="50" t="s">
        <v>30</v>
      </c>
      <c r="V2858" s="50" t="str">
        <f>VLOOKUP(A2858,Register!$D$2:$N$1317,11,0)</f>
        <v>CWIP:-VACUUM FILTER STATION</v>
      </c>
      <c r="W2858" s="50" t="s">
        <v>29</v>
      </c>
      <c r="X2858" s="50" t="s">
        <v>29</v>
      </c>
    </row>
    <row r="2859" spans="1:24" ht="14.1" customHeight="1" x14ac:dyDescent="0.25">
      <c r="A2859" s="50" t="str">
        <f t="shared" si="44"/>
        <v>9200000059-0</v>
      </c>
      <c r="B2859" s="57" t="s">
        <v>29</v>
      </c>
      <c r="C2859" s="50" t="s">
        <v>29</v>
      </c>
      <c r="D2859" s="50" t="s">
        <v>4679</v>
      </c>
      <c r="E2859" s="50" t="s">
        <v>2814</v>
      </c>
      <c r="F2859" s="50" t="s">
        <v>29</v>
      </c>
      <c r="G2859" s="50" t="s">
        <v>29</v>
      </c>
      <c r="H2859" s="50" t="s">
        <v>2904</v>
      </c>
      <c r="I2859" s="58">
        <v>45205</v>
      </c>
      <c r="J2859" s="50" t="s">
        <v>2816</v>
      </c>
      <c r="K2859" s="59">
        <v>36.82</v>
      </c>
      <c r="L2859" s="50" t="s">
        <v>37</v>
      </c>
      <c r="M2859" s="51" t="s">
        <v>2747</v>
      </c>
      <c r="N2859" s="50" t="s">
        <v>29</v>
      </c>
      <c r="O2859" s="50" t="s">
        <v>32</v>
      </c>
      <c r="P2859" s="50" t="s">
        <v>32</v>
      </c>
      <c r="Q2859" s="50" t="s">
        <v>4671</v>
      </c>
      <c r="R2859" s="50" t="s">
        <v>29</v>
      </c>
      <c r="S2859" s="50" t="s">
        <v>2770</v>
      </c>
      <c r="T2859" s="50" t="s">
        <v>2415</v>
      </c>
      <c r="U2859" s="50" t="s">
        <v>30</v>
      </c>
      <c r="V2859" s="50" t="str">
        <f>VLOOKUP(A2859,Register!$D$2:$N$1317,11,0)</f>
        <v>CWIP:-VACUUM FILTER STATION</v>
      </c>
      <c r="W2859" s="50" t="s">
        <v>29</v>
      </c>
      <c r="X2859" s="50" t="s">
        <v>29</v>
      </c>
    </row>
    <row r="2860" spans="1:24" ht="14.1" customHeight="1" x14ac:dyDescent="0.25">
      <c r="A2860" s="50" t="str">
        <f t="shared" si="44"/>
        <v>9200000059-0</v>
      </c>
      <c r="B2860" s="57" t="s">
        <v>29</v>
      </c>
      <c r="C2860" s="50" t="s">
        <v>29</v>
      </c>
      <c r="D2860" s="50" t="s">
        <v>4679</v>
      </c>
      <c r="E2860" s="50" t="s">
        <v>2814</v>
      </c>
      <c r="F2860" s="50" t="s">
        <v>29</v>
      </c>
      <c r="G2860" s="50" t="s">
        <v>29</v>
      </c>
      <c r="H2860" s="50" t="s">
        <v>2904</v>
      </c>
      <c r="I2860" s="58">
        <v>45205</v>
      </c>
      <c r="J2860" s="50" t="s">
        <v>2816</v>
      </c>
      <c r="K2860" s="59">
        <v>40.799999999999997</v>
      </c>
      <c r="L2860" s="50" t="s">
        <v>37</v>
      </c>
      <c r="M2860" s="51" t="s">
        <v>2747</v>
      </c>
      <c r="N2860" s="50" t="s">
        <v>29</v>
      </c>
      <c r="O2860" s="50" t="s">
        <v>32</v>
      </c>
      <c r="P2860" s="50" t="s">
        <v>32</v>
      </c>
      <c r="Q2860" s="50" t="s">
        <v>4671</v>
      </c>
      <c r="R2860" s="50" t="s">
        <v>29</v>
      </c>
      <c r="S2860" s="50" t="s">
        <v>2770</v>
      </c>
      <c r="T2860" s="50" t="s">
        <v>2415</v>
      </c>
      <c r="U2860" s="50" t="s">
        <v>30</v>
      </c>
      <c r="V2860" s="50" t="str">
        <f>VLOOKUP(A2860,Register!$D$2:$N$1317,11,0)</f>
        <v>CWIP:-VACUUM FILTER STATION</v>
      </c>
      <c r="W2860" s="50" t="s">
        <v>29</v>
      </c>
      <c r="X2860" s="50" t="s">
        <v>29</v>
      </c>
    </row>
    <row r="2861" spans="1:24" ht="14.1" customHeight="1" x14ac:dyDescent="0.25">
      <c r="A2861" s="50" t="str">
        <f t="shared" si="44"/>
        <v>9200000059-0</v>
      </c>
      <c r="B2861" s="57" t="s">
        <v>29</v>
      </c>
      <c r="C2861" s="50" t="s">
        <v>29</v>
      </c>
      <c r="D2861" s="50" t="s">
        <v>4679</v>
      </c>
      <c r="E2861" s="50" t="s">
        <v>2814</v>
      </c>
      <c r="F2861" s="50" t="s">
        <v>29</v>
      </c>
      <c r="G2861" s="50" t="s">
        <v>29</v>
      </c>
      <c r="H2861" s="50" t="s">
        <v>2904</v>
      </c>
      <c r="I2861" s="58">
        <v>45205</v>
      </c>
      <c r="J2861" s="50" t="s">
        <v>2816</v>
      </c>
      <c r="K2861" s="59">
        <v>42.5</v>
      </c>
      <c r="L2861" s="50" t="s">
        <v>37</v>
      </c>
      <c r="M2861" s="51" t="s">
        <v>2747</v>
      </c>
      <c r="N2861" s="50" t="s">
        <v>29</v>
      </c>
      <c r="O2861" s="50" t="s">
        <v>32</v>
      </c>
      <c r="P2861" s="50" t="s">
        <v>32</v>
      </c>
      <c r="Q2861" s="50" t="s">
        <v>4671</v>
      </c>
      <c r="R2861" s="50" t="s">
        <v>29</v>
      </c>
      <c r="S2861" s="50" t="s">
        <v>2770</v>
      </c>
      <c r="T2861" s="50" t="s">
        <v>2415</v>
      </c>
      <c r="U2861" s="50" t="s">
        <v>30</v>
      </c>
      <c r="V2861" s="50" t="str">
        <f>VLOOKUP(A2861,Register!$D$2:$N$1317,11,0)</f>
        <v>CWIP:-VACUUM FILTER STATION</v>
      </c>
      <c r="W2861" s="50" t="s">
        <v>29</v>
      </c>
      <c r="X2861" s="50" t="s">
        <v>29</v>
      </c>
    </row>
    <row r="2862" spans="1:24" ht="14.1" customHeight="1" x14ac:dyDescent="0.25">
      <c r="A2862" s="50" t="str">
        <f t="shared" si="44"/>
        <v>9200000059-0</v>
      </c>
      <c r="B2862" s="57" t="s">
        <v>29</v>
      </c>
      <c r="C2862" s="50" t="s">
        <v>29</v>
      </c>
      <c r="D2862" s="50" t="s">
        <v>4680</v>
      </c>
      <c r="E2862" s="50" t="s">
        <v>2814</v>
      </c>
      <c r="F2862" s="50" t="s">
        <v>29</v>
      </c>
      <c r="G2862" s="50" t="s">
        <v>29</v>
      </c>
      <c r="H2862" s="50" t="s">
        <v>2904</v>
      </c>
      <c r="I2862" s="58">
        <v>45206</v>
      </c>
      <c r="J2862" s="50" t="s">
        <v>2816</v>
      </c>
      <c r="K2862" s="59">
        <v>55.5</v>
      </c>
      <c r="L2862" s="50" t="s">
        <v>37</v>
      </c>
      <c r="M2862" s="51" t="s">
        <v>2747</v>
      </c>
      <c r="N2862" s="50" t="s">
        <v>29</v>
      </c>
      <c r="O2862" s="50" t="s">
        <v>32</v>
      </c>
      <c r="P2862" s="50" t="s">
        <v>32</v>
      </c>
      <c r="Q2862" s="50" t="s">
        <v>2937</v>
      </c>
      <c r="R2862" s="50" t="s">
        <v>29</v>
      </c>
      <c r="S2862" s="50" t="s">
        <v>2770</v>
      </c>
      <c r="T2862" s="50" t="s">
        <v>2415</v>
      </c>
      <c r="U2862" s="50" t="s">
        <v>30</v>
      </c>
      <c r="V2862" s="50" t="str">
        <f>VLOOKUP(A2862,Register!$D$2:$N$1317,11,0)</f>
        <v>CWIP:-VACUUM FILTER STATION</v>
      </c>
      <c r="W2862" s="50" t="s">
        <v>29</v>
      </c>
      <c r="X2862" s="50" t="s">
        <v>29</v>
      </c>
    </row>
    <row r="2863" spans="1:24" ht="14.1" customHeight="1" x14ac:dyDescent="0.25">
      <c r="A2863" s="50" t="str">
        <f t="shared" si="44"/>
        <v>9200000059-0</v>
      </c>
      <c r="B2863" s="57" t="s">
        <v>29</v>
      </c>
      <c r="C2863" s="50" t="s">
        <v>29</v>
      </c>
      <c r="D2863" s="50" t="s">
        <v>4680</v>
      </c>
      <c r="E2863" s="50" t="s">
        <v>2814</v>
      </c>
      <c r="F2863" s="50" t="s">
        <v>29</v>
      </c>
      <c r="G2863" s="50" t="s">
        <v>29</v>
      </c>
      <c r="H2863" s="50" t="s">
        <v>2904</v>
      </c>
      <c r="I2863" s="58">
        <v>45206</v>
      </c>
      <c r="J2863" s="50" t="s">
        <v>2816</v>
      </c>
      <c r="K2863" s="59">
        <v>25.5</v>
      </c>
      <c r="L2863" s="50" t="s">
        <v>37</v>
      </c>
      <c r="M2863" s="51" t="s">
        <v>2747</v>
      </c>
      <c r="N2863" s="50" t="s">
        <v>29</v>
      </c>
      <c r="O2863" s="50" t="s">
        <v>32</v>
      </c>
      <c r="P2863" s="50" t="s">
        <v>32</v>
      </c>
      <c r="Q2863" s="50" t="s">
        <v>2937</v>
      </c>
      <c r="R2863" s="50" t="s">
        <v>29</v>
      </c>
      <c r="S2863" s="50" t="s">
        <v>2770</v>
      </c>
      <c r="T2863" s="50" t="s">
        <v>2415</v>
      </c>
      <c r="U2863" s="50" t="s">
        <v>30</v>
      </c>
      <c r="V2863" s="50" t="str">
        <f>VLOOKUP(A2863,Register!$D$2:$N$1317,11,0)</f>
        <v>CWIP:-VACUUM FILTER STATION</v>
      </c>
      <c r="W2863" s="50" t="s">
        <v>29</v>
      </c>
      <c r="X2863" s="50" t="s">
        <v>29</v>
      </c>
    </row>
    <row r="2864" spans="1:24" ht="14.1" customHeight="1" x14ac:dyDescent="0.25">
      <c r="A2864" s="50" t="str">
        <f t="shared" si="44"/>
        <v>9200000059-0</v>
      </c>
      <c r="B2864" s="57" t="s">
        <v>29</v>
      </c>
      <c r="C2864" s="50" t="s">
        <v>29</v>
      </c>
      <c r="D2864" s="50" t="s">
        <v>4681</v>
      </c>
      <c r="E2864" s="50" t="s">
        <v>2814</v>
      </c>
      <c r="F2864" s="50" t="s">
        <v>29</v>
      </c>
      <c r="G2864" s="50" t="s">
        <v>29</v>
      </c>
      <c r="H2864" s="50" t="s">
        <v>2904</v>
      </c>
      <c r="I2864" s="58">
        <v>45206</v>
      </c>
      <c r="J2864" s="50" t="s">
        <v>2816</v>
      </c>
      <c r="K2864" s="59">
        <v>6772.91</v>
      </c>
      <c r="L2864" s="50" t="s">
        <v>37</v>
      </c>
      <c r="M2864" s="51" t="s">
        <v>2747</v>
      </c>
      <c r="N2864" s="50" t="s">
        <v>29</v>
      </c>
      <c r="O2864" s="50" t="s">
        <v>32</v>
      </c>
      <c r="P2864" s="50" t="s">
        <v>32</v>
      </c>
      <c r="Q2864" s="50" t="s">
        <v>3406</v>
      </c>
      <c r="R2864" s="50" t="s">
        <v>29</v>
      </c>
      <c r="S2864" s="50" t="s">
        <v>2770</v>
      </c>
      <c r="T2864" s="50" t="s">
        <v>2415</v>
      </c>
      <c r="U2864" s="50" t="s">
        <v>30</v>
      </c>
      <c r="V2864" s="50" t="str">
        <f>VLOOKUP(A2864,Register!$D$2:$N$1317,11,0)</f>
        <v>CWIP:-VACUUM FILTER STATION</v>
      </c>
      <c r="W2864" s="50" t="s">
        <v>29</v>
      </c>
      <c r="X2864" s="50" t="s">
        <v>29</v>
      </c>
    </row>
    <row r="2865" spans="1:24" ht="14.1" customHeight="1" x14ac:dyDescent="0.25">
      <c r="A2865" s="50" t="str">
        <f t="shared" si="44"/>
        <v>9200000058-0</v>
      </c>
      <c r="B2865" s="57" t="s">
        <v>29</v>
      </c>
      <c r="C2865" s="50" t="s">
        <v>29</v>
      </c>
      <c r="D2865" s="50" t="s">
        <v>4682</v>
      </c>
      <c r="E2865" s="50" t="s">
        <v>2814</v>
      </c>
      <c r="F2865" s="50" t="s">
        <v>29</v>
      </c>
      <c r="G2865" s="50" t="s">
        <v>29</v>
      </c>
      <c r="H2865" s="50" t="s">
        <v>2904</v>
      </c>
      <c r="I2865" s="58">
        <v>45206</v>
      </c>
      <c r="J2865" s="50" t="s">
        <v>2816</v>
      </c>
      <c r="K2865" s="59">
        <v>9316</v>
      </c>
      <c r="L2865" s="50" t="s">
        <v>37</v>
      </c>
      <c r="M2865" s="51" t="s">
        <v>2747</v>
      </c>
      <c r="N2865" s="50" t="s">
        <v>29</v>
      </c>
      <c r="O2865" s="50" t="s">
        <v>32</v>
      </c>
      <c r="P2865" s="50" t="s">
        <v>32</v>
      </c>
      <c r="Q2865" s="50" t="s">
        <v>4329</v>
      </c>
      <c r="R2865" s="50" t="s">
        <v>29</v>
      </c>
      <c r="S2865" s="50" t="s">
        <v>2770</v>
      </c>
      <c r="T2865" s="50" t="s">
        <v>2412</v>
      </c>
      <c r="U2865" s="50" t="s">
        <v>30</v>
      </c>
      <c r="V2865" s="50" t="str">
        <f>VLOOKUP(A2865,Register!$D$2:$N$1317,11,0)</f>
        <v>CWIP-MILK OF LIME</v>
      </c>
      <c r="W2865" s="50" t="s">
        <v>29</v>
      </c>
      <c r="X2865" s="50" t="s">
        <v>29</v>
      </c>
    </row>
    <row r="2866" spans="1:24" ht="14.1" customHeight="1" x14ac:dyDescent="0.25">
      <c r="A2866" s="50" t="str">
        <f t="shared" si="44"/>
        <v>9200000058-0</v>
      </c>
      <c r="B2866" s="57" t="s">
        <v>29</v>
      </c>
      <c r="C2866" s="50" t="s">
        <v>29</v>
      </c>
      <c r="D2866" s="50" t="s">
        <v>4683</v>
      </c>
      <c r="E2866" s="50" t="s">
        <v>2814</v>
      </c>
      <c r="F2866" s="50" t="s">
        <v>29</v>
      </c>
      <c r="G2866" s="50" t="s">
        <v>29</v>
      </c>
      <c r="H2866" s="50" t="s">
        <v>2904</v>
      </c>
      <c r="I2866" s="58">
        <v>45206</v>
      </c>
      <c r="J2866" s="50" t="s">
        <v>2816</v>
      </c>
      <c r="K2866" s="59">
        <v>27091.65</v>
      </c>
      <c r="L2866" s="50" t="s">
        <v>37</v>
      </c>
      <c r="M2866" s="51" t="s">
        <v>2747</v>
      </c>
      <c r="N2866" s="50" t="s">
        <v>29</v>
      </c>
      <c r="O2866" s="50" t="s">
        <v>32</v>
      </c>
      <c r="P2866" s="50" t="s">
        <v>32</v>
      </c>
      <c r="Q2866" s="50" t="s">
        <v>3524</v>
      </c>
      <c r="R2866" s="50" t="s">
        <v>29</v>
      </c>
      <c r="S2866" s="50" t="s">
        <v>2770</v>
      </c>
      <c r="T2866" s="50" t="s">
        <v>2412</v>
      </c>
      <c r="U2866" s="50" t="s">
        <v>30</v>
      </c>
      <c r="V2866" s="50" t="str">
        <f>VLOOKUP(A2866,Register!$D$2:$N$1317,11,0)</f>
        <v>CWIP-MILK OF LIME</v>
      </c>
      <c r="W2866" s="50" t="s">
        <v>29</v>
      </c>
      <c r="X2866" s="50" t="s">
        <v>29</v>
      </c>
    </row>
    <row r="2867" spans="1:24" ht="14.1" customHeight="1" x14ac:dyDescent="0.25">
      <c r="A2867" s="50" t="str">
        <f t="shared" si="44"/>
        <v>9200000059-0</v>
      </c>
      <c r="B2867" s="57" t="s">
        <v>29</v>
      </c>
      <c r="C2867" s="50" t="s">
        <v>29</v>
      </c>
      <c r="D2867" s="50" t="s">
        <v>4684</v>
      </c>
      <c r="E2867" s="50" t="s">
        <v>2814</v>
      </c>
      <c r="F2867" s="50" t="s">
        <v>29</v>
      </c>
      <c r="G2867" s="50" t="s">
        <v>29</v>
      </c>
      <c r="H2867" s="50" t="s">
        <v>2904</v>
      </c>
      <c r="I2867" s="58">
        <v>45206</v>
      </c>
      <c r="J2867" s="50" t="s">
        <v>2816</v>
      </c>
      <c r="K2867" s="59">
        <v>111.91</v>
      </c>
      <c r="L2867" s="50" t="s">
        <v>37</v>
      </c>
      <c r="M2867" s="51" t="s">
        <v>2747</v>
      </c>
      <c r="N2867" s="50" t="s">
        <v>29</v>
      </c>
      <c r="O2867" s="50" t="s">
        <v>32</v>
      </c>
      <c r="P2867" s="50" t="s">
        <v>32</v>
      </c>
      <c r="Q2867" s="50" t="s">
        <v>4260</v>
      </c>
      <c r="R2867" s="50" t="s">
        <v>29</v>
      </c>
      <c r="S2867" s="50" t="s">
        <v>2770</v>
      </c>
      <c r="T2867" s="50" t="s">
        <v>2415</v>
      </c>
      <c r="U2867" s="50" t="s">
        <v>30</v>
      </c>
      <c r="V2867" s="50" t="str">
        <f>VLOOKUP(A2867,Register!$D$2:$N$1317,11,0)</f>
        <v>CWIP:-VACUUM FILTER STATION</v>
      </c>
      <c r="W2867" s="50" t="s">
        <v>29</v>
      </c>
      <c r="X2867" s="50" t="s">
        <v>29</v>
      </c>
    </row>
    <row r="2868" spans="1:24" ht="14.1" customHeight="1" x14ac:dyDescent="0.25">
      <c r="A2868" s="50" t="str">
        <f t="shared" si="44"/>
        <v>9200000059-0</v>
      </c>
      <c r="B2868" s="57" t="s">
        <v>29</v>
      </c>
      <c r="C2868" s="50" t="s">
        <v>29</v>
      </c>
      <c r="D2868" s="50" t="s">
        <v>4684</v>
      </c>
      <c r="E2868" s="50" t="s">
        <v>2814</v>
      </c>
      <c r="F2868" s="50" t="s">
        <v>29</v>
      </c>
      <c r="G2868" s="50" t="s">
        <v>29</v>
      </c>
      <c r="H2868" s="50" t="s">
        <v>2904</v>
      </c>
      <c r="I2868" s="58">
        <v>45206</v>
      </c>
      <c r="J2868" s="50" t="s">
        <v>2816</v>
      </c>
      <c r="K2868" s="59">
        <v>77.03</v>
      </c>
      <c r="L2868" s="50" t="s">
        <v>37</v>
      </c>
      <c r="M2868" s="51" t="s">
        <v>2747</v>
      </c>
      <c r="N2868" s="50" t="s">
        <v>29</v>
      </c>
      <c r="O2868" s="50" t="s">
        <v>32</v>
      </c>
      <c r="P2868" s="50" t="s">
        <v>32</v>
      </c>
      <c r="Q2868" s="50" t="s">
        <v>4260</v>
      </c>
      <c r="R2868" s="50" t="s">
        <v>29</v>
      </c>
      <c r="S2868" s="50" t="s">
        <v>2770</v>
      </c>
      <c r="T2868" s="50" t="s">
        <v>2415</v>
      </c>
      <c r="U2868" s="50" t="s">
        <v>30</v>
      </c>
      <c r="V2868" s="50" t="str">
        <f>VLOOKUP(A2868,Register!$D$2:$N$1317,11,0)</f>
        <v>CWIP:-VACUUM FILTER STATION</v>
      </c>
      <c r="W2868" s="50" t="s">
        <v>29</v>
      </c>
      <c r="X2868" s="50" t="s">
        <v>29</v>
      </c>
    </row>
    <row r="2869" spans="1:24" ht="14.1" customHeight="1" x14ac:dyDescent="0.25">
      <c r="A2869" s="50" t="str">
        <f t="shared" si="44"/>
        <v>9200000059-0</v>
      </c>
      <c r="B2869" s="57" t="s">
        <v>29</v>
      </c>
      <c r="C2869" s="50" t="s">
        <v>29</v>
      </c>
      <c r="D2869" s="50" t="s">
        <v>4684</v>
      </c>
      <c r="E2869" s="50" t="s">
        <v>2814</v>
      </c>
      <c r="F2869" s="50" t="s">
        <v>29</v>
      </c>
      <c r="G2869" s="50" t="s">
        <v>29</v>
      </c>
      <c r="H2869" s="50" t="s">
        <v>2904</v>
      </c>
      <c r="I2869" s="58">
        <v>45206</v>
      </c>
      <c r="J2869" s="50" t="s">
        <v>2816</v>
      </c>
      <c r="K2869" s="59">
        <v>34</v>
      </c>
      <c r="L2869" s="50" t="s">
        <v>37</v>
      </c>
      <c r="M2869" s="51" t="s">
        <v>2747</v>
      </c>
      <c r="N2869" s="50" t="s">
        <v>29</v>
      </c>
      <c r="O2869" s="50" t="s">
        <v>32</v>
      </c>
      <c r="P2869" s="50" t="s">
        <v>32</v>
      </c>
      <c r="Q2869" s="50" t="s">
        <v>4260</v>
      </c>
      <c r="R2869" s="50" t="s">
        <v>29</v>
      </c>
      <c r="S2869" s="50" t="s">
        <v>2770</v>
      </c>
      <c r="T2869" s="50" t="s">
        <v>2415</v>
      </c>
      <c r="U2869" s="50" t="s">
        <v>30</v>
      </c>
      <c r="V2869" s="50" t="str">
        <f>VLOOKUP(A2869,Register!$D$2:$N$1317,11,0)</f>
        <v>CWIP:-VACUUM FILTER STATION</v>
      </c>
      <c r="W2869" s="50" t="s">
        <v>29</v>
      </c>
      <c r="X2869" s="50" t="s">
        <v>29</v>
      </c>
    </row>
    <row r="2870" spans="1:24" ht="14.1" customHeight="1" x14ac:dyDescent="0.25">
      <c r="A2870" s="50" t="str">
        <f t="shared" si="44"/>
        <v>9200000059-0</v>
      </c>
      <c r="B2870" s="57" t="s">
        <v>29</v>
      </c>
      <c r="C2870" s="50" t="s">
        <v>29</v>
      </c>
      <c r="D2870" s="50" t="s">
        <v>4685</v>
      </c>
      <c r="E2870" s="50" t="s">
        <v>2814</v>
      </c>
      <c r="F2870" s="50" t="s">
        <v>29</v>
      </c>
      <c r="G2870" s="50" t="s">
        <v>29</v>
      </c>
      <c r="H2870" s="50" t="s">
        <v>2904</v>
      </c>
      <c r="I2870" s="58">
        <v>45206</v>
      </c>
      <c r="J2870" s="50" t="s">
        <v>2816</v>
      </c>
      <c r="K2870" s="59">
        <v>84</v>
      </c>
      <c r="L2870" s="50" t="s">
        <v>37</v>
      </c>
      <c r="M2870" s="51" t="s">
        <v>2747</v>
      </c>
      <c r="N2870" s="50" t="s">
        <v>29</v>
      </c>
      <c r="O2870" s="50" t="s">
        <v>32</v>
      </c>
      <c r="P2870" s="50" t="s">
        <v>32</v>
      </c>
      <c r="Q2870" s="50" t="s">
        <v>2937</v>
      </c>
      <c r="R2870" s="50" t="s">
        <v>29</v>
      </c>
      <c r="S2870" s="50" t="s">
        <v>2770</v>
      </c>
      <c r="T2870" s="50" t="s">
        <v>2415</v>
      </c>
      <c r="U2870" s="50" t="s">
        <v>30</v>
      </c>
      <c r="V2870" s="50" t="str">
        <f>VLOOKUP(A2870,Register!$D$2:$N$1317,11,0)</f>
        <v>CWIP:-VACUUM FILTER STATION</v>
      </c>
      <c r="W2870" s="50" t="s">
        <v>29</v>
      </c>
      <c r="X2870" s="50" t="s">
        <v>29</v>
      </c>
    </row>
    <row r="2871" spans="1:24" ht="14.1" customHeight="1" x14ac:dyDescent="0.25">
      <c r="A2871" s="50" t="str">
        <f t="shared" si="44"/>
        <v>9200000059-0</v>
      </c>
      <c r="B2871" s="57" t="s">
        <v>29</v>
      </c>
      <c r="C2871" s="50" t="s">
        <v>29</v>
      </c>
      <c r="D2871" s="50" t="s">
        <v>4685</v>
      </c>
      <c r="E2871" s="50" t="s">
        <v>2814</v>
      </c>
      <c r="F2871" s="50" t="s">
        <v>29</v>
      </c>
      <c r="G2871" s="50" t="s">
        <v>29</v>
      </c>
      <c r="H2871" s="50" t="s">
        <v>2904</v>
      </c>
      <c r="I2871" s="58">
        <v>45206</v>
      </c>
      <c r="J2871" s="50" t="s">
        <v>2816</v>
      </c>
      <c r="K2871" s="59">
        <v>38.520000000000003</v>
      </c>
      <c r="L2871" s="50" t="s">
        <v>37</v>
      </c>
      <c r="M2871" s="51" t="s">
        <v>2747</v>
      </c>
      <c r="N2871" s="50" t="s">
        <v>29</v>
      </c>
      <c r="O2871" s="50" t="s">
        <v>32</v>
      </c>
      <c r="P2871" s="50" t="s">
        <v>32</v>
      </c>
      <c r="Q2871" s="50" t="s">
        <v>2937</v>
      </c>
      <c r="R2871" s="50" t="s">
        <v>29</v>
      </c>
      <c r="S2871" s="50" t="s">
        <v>2770</v>
      </c>
      <c r="T2871" s="50" t="s">
        <v>2415</v>
      </c>
      <c r="U2871" s="50" t="s">
        <v>30</v>
      </c>
      <c r="V2871" s="50" t="str">
        <f>VLOOKUP(A2871,Register!$D$2:$N$1317,11,0)</f>
        <v>CWIP:-VACUUM FILTER STATION</v>
      </c>
      <c r="W2871" s="50" t="s">
        <v>29</v>
      </c>
      <c r="X2871" s="50" t="s">
        <v>29</v>
      </c>
    </row>
    <row r="2872" spans="1:24" ht="14.1" customHeight="1" x14ac:dyDescent="0.25">
      <c r="A2872" s="50" t="str">
        <f t="shared" si="44"/>
        <v>9200000059-0</v>
      </c>
      <c r="B2872" s="57" t="s">
        <v>29</v>
      </c>
      <c r="C2872" s="50" t="s">
        <v>29</v>
      </c>
      <c r="D2872" s="50" t="s">
        <v>4685</v>
      </c>
      <c r="E2872" s="50" t="s">
        <v>2814</v>
      </c>
      <c r="F2872" s="50" t="s">
        <v>29</v>
      </c>
      <c r="G2872" s="50" t="s">
        <v>29</v>
      </c>
      <c r="H2872" s="50" t="s">
        <v>2904</v>
      </c>
      <c r="I2872" s="58">
        <v>45206</v>
      </c>
      <c r="J2872" s="50" t="s">
        <v>2816</v>
      </c>
      <c r="K2872" s="59">
        <v>97.32</v>
      </c>
      <c r="L2872" s="50" t="s">
        <v>37</v>
      </c>
      <c r="M2872" s="51" t="s">
        <v>2747</v>
      </c>
      <c r="N2872" s="50" t="s">
        <v>29</v>
      </c>
      <c r="O2872" s="50" t="s">
        <v>32</v>
      </c>
      <c r="P2872" s="50" t="s">
        <v>32</v>
      </c>
      <c r="Q2872" s="50" t="s">
        <v>2937</v>
      </c>
      <c r="R2872" s="50" t="s">
        <v>29</v>
      </c>
      <c r="S2872" s="50" t="s">
        <v>2770</v>
      </c>
      <c r="T2872" s="50" t="s">
        <v>2415</v>
      </c>
      <c r="U2872" s="50" t="s">
        <v>30</v>
      </c>
      <c r="V2872" s="50" t="str">
        <f>VLOOKUP(A2872,Register!$D$2:$N$1317,11,0)</f>
        <v>CWIP:-VACUUM FILTER STATION</v>
      </c>
      <c r="W2872" s="50" t="s">
        <v>29</v>
      </c>
      <c r="X2872" s="50" t="s">
        <v>29</v>
      </c>
    </row>
    <row r="2873" spans="1:24" ht="14.1" customHeight="1" x14ac:dyDescent="0.25">
      <c r="A2873" s="50" t="str">
        <f t="shared" si="44"/>
        <v>9200000059-0</v>
      </c>
      <c r="B2873" s="57" t="s">
        <v>29</v>
      </c>
      <c r="C2873" s="50" t="s">
        <v>29</v>
      </c>
      <c r="D2873" s="50" t="s">
        <v>4685</v>
      </c>
      <c r="E2873" s="50" t="s">
        <v>2814</v>
      </c>
      <c r="F2873" s="50" t="s">
        <v>29</v>
      </c>
      <c r="G2873" s="50" t="s">
        <v>29</v>
      </c>
      <c r="H2873" s="50" t="s">
        <v>2904</v>
      </c>
      <c r="I2873" s="58">
        <v>45206</v>
      </c>
      <c r="J2873" s="50" t="s">
        <v>2816</v>
      </c>
      <c r="K2873" s="59">
        <v>55.96</v>
      </c>
      <c r="L2873" s="50" t="s">
        <v>37</v>
      </c>
      <c r="M2873" s="51" t="s">
        <v>2747</v>
      </c>
      <c r="N2873" s="50" t="s">
        <v>29</v>
      </c>
      <c r="O2873" s="50" t="s">
        <v>32</v>
      </c>
      <c r="P2873" s="50" t="s">
        <v>32</v>
      </c>
      <c r="Q2873" s="50" t="s">
        <v>2937</v>
      </c>
      <c r="R2873" s="50" t="s">
        <v>29</v>
      </c>
      <c r="S2873" s="50" t="s">
        <v>2770</v>
      </c>
      <c r="T2873" s="50" t="s">
        <v>2415</v>
      </c>
      <c r="U2873" s="50" t="s">
        <v>30</v>
      </c>
      <c r="V2873" s="50" t="str">
        <f>VLOOKUP(A2873,Register!$D$2:$N$1317,11,0)</f>
        <v>CWIP:-VACUUM FILTER STATION</v>
      </c>
      <c r="W2873" s="50" t="s">
        <v>29</v>
      </c>
      <c r="X2873" s="50" t="s">
        <v>29</v>
      </c>
    </row>
    <row r="2874" spans="1:24" ht="14.1" customHeight="1" x14ac:dyDescent="0.25">
      <c r="A2874" s="50" t="str">
        <f t="shared" si="44"/>
        <v>9200000059-0</v>
      </c>
      <c r="B2874" s="57" t="s">
        <v>29</v>
      </c>
      <c r="C2874" s="50" t="s">
        <v>29</v>
      </c>
      <c r="D2874" s="50" t="s">
        <v>4685</v>
      </c>
      <c r="E2874" s="50" t="s">
        <v>2814</v>
      </c>
      <c r="F2874" s="50" t="s">
        <v>29</v>
      </c>
      <c r="G2874" s="50" t="s">
        <v>29</v>
      </c>
      <c r="H2874" s="50" t="s">
        <v>2904</v>
      </c>
      <c r="I2874" s="58">
        <v>45206</v>
      </c>
      <c r="J2874" s="50" t="s">
        <v>2816</v>
      </c>
      <c r="K2874" s="59">
        <v>8.5</v>
      </c>
      <c r="L2874" s="50" t="s">
        <v>37</v>
      </c>
      <c r="M2874" s="51" t="s">
        <v>2747</v>
      </c>
      <c r="N2874" s="50" t="s">
        <v>29</v>
      </c>
      <c r="O2874" s="50" t="s">
        <v>32</v>
      </c>
      <c r="P2874" s="50" t="s">
        <v>32</v>
      </c>
      <c r="Q2874" s="50" t="s">
        <v>2937</v>
      </c>
      <c r="R2874" s="50" t="s">
        <v>29</v>
      </c>
      <c r="S2874" s="50" t="s">
        <v>2770</v>
      </c>
      <c r="T2874" s="50" t="s">
        <v>2415</v>
      </c>
      <c r="U2874" s="50" t="s">
        <v>30</v>
      </c>
      <c r="V2874" s="50" t="str">
        <f>VLOOKUP(A2874,Register!$D$2:$N$1317,11,0)</f>
        <v>CWIP:-VACUUM FILTER STATION</v>
      </c>
      <c r="W2874" s="50" t="s">
        <v>29</v>
      </c>
      <c r="X2874" s="50" t="s">
        <v>29</v>
      </c>
    </row>
    <row r="2875" spans="1:24" ht="14.1" customHeight="1" x14ac:dyDescent="0.25">
      <c r="A2875" s="50" t="str">
        <f t="shared" si="44"/>
        <v>9200000058-0</v>
      </c>
      <c r="B2875" s="57" t="s">
        <v>29</v>
      </c>
      <c r="C2875" s="50" t="s">
        <v>29</v>
      </c>
      <c r="D2875" s="50" t="s">
        <v>4686</v>
      </c>
      <c r="E2875" s="50" t="s">
        <v>2814</v>
      </c>
      <c r="F2875" s="50" t="s">
        <v>29</v>
      </c>
      <c r="G2875" s="50" t="s">
        <v>29</v>
      </c>
      <c r="H2875" s="50" t="s">
        <v>2904</v>
      </c>
      <c r="I2875" s="58">
        <v>45207</v>
      </c>
      <c r="J2875" s="50" t="s">
        <v>2816</v>
      </c>
      <c r="K2875" s="59">
        <v>9102.1299999999992</v>
      </c>
      <c r="L2875" s="50" t="s">
        <v>37</v>
      </c>
      <c r="M2875" s="51" t="s">
        <v>2747</v>
      </c>
      <c r="N2875" s="50" t="s">
        <v>29</v>
      </c>
      <c r="O2875" s="50" t="s">
        <v>32</v>
      </c>
      <c r="P2875" s="50" t="s">
        <v>32</v>
      </c>
      <c r="Q2875" s="50" t="s">
        <v>3524</v>
      </c>
      <c r="R2875" s="50" t="s">
        <v>29</v>
      </c>
      <c r="S2875" s="50" t="s">
        <v>2770</v>
      </c>
      <c r="T2875" s="50" t="s">
        <v>2412</v>
      </c>
      <c r="U2875" s="50" t="s">
        <v>30</v>
      </c>
      <c r="V2875" s="50" t="str">
        <f>VLOOKUP(A2875,Register!$D$2:$N$1317,11,0)</f>
        <v>CWIP-MILK OF LIME</v>
      </c>
      <c r="W2875" s="50" t="s">
        <v>29</v>
      </c>
      <c r="X2875" s="50" t="s">
        <v>29</v>
      </c>
    </row>
    <row r="2876" spans="1:24" ht="14.1" customHeight="1" x14ac:dyDescent="0.25">
      <c r="A2876" s="50" t="str">
        <f t="shared" si="44"/>
        <v>9200000035-0</v>
      </c>
      <c r="B2876" s="57" t="s">
        <v>29</v>
      </c>
      <c r="C2876" s="50" t="s">
        <v>29</v>
      </c>
      <c r="D2876" s="50" t="s">
        <v>4687</v>
      </c>
      <c r="E2876" s="50" t="s">
        <v>2814</v>
      </c>
      <c r="F2876" s="50" t="s">
        <v>29</v>
      </c>
      <c r="G2876" s="50" t="s">
        <v>29</v>
      </c>
      <c r="H2876" s="50" t="s">
        <v>2904</v>
      </c>
      <c r="I2876" s="58">
        <v>45208</v>
      </c>
      <c r="J2876" s="50" t="s">
        <v>2816</v>
      </c>
      <c r="K2876" s="59">
        <v>6772.91</v>
      </c>
      <c r="L2876" s="50" t="s">
        <v>37</v>
      </c>
      <c r="M2876" s="51" t="s">
        <v>2747</v>
      </c>
      <c r="N2876" s="50" t="s">
        <v>29</v>
      </c>
      <c r="O2876" s="50" t="s">
        <v>32</v>
      </c>
      <c r="P2876" s="50" t="s">
        <v>32</v>
      </c>
      <c r="Q2876" s="50" t="s">
        <v>4688</v>
      </c>
      <c r="R2876" s="50" t="s">
        <v>29</v>
      </c>
      <c r="S2876" s="50" t="s">
        <v>2770</v>
      </c>
      <c r="T2876" s="50" t="s">
        <v>2371</v>
      </c>
      <c r="U2876" s="50" t="s">
        <v>30</v>
      </c>
      <c r="V2876" s="50" t="str">
        <f>VLOOKUP(A2876,Register!$D$2:$N$1317,11,0)</f>
        <v>Weighbridge Cap. 100 Ton</v>
      </c>
      <c r="W2876" s="50" t="s">
        <v>29</v>
      </c>
      <c r="X2876" s="50" t="s">
        <v>29</v>
      </c>
    </row>
    <row r="2877" spans="1:24" ht="14.1" customHeight="1" x14ac:dyDescent="0.25">
      <c r="A2877" s="50" t="str">
        <f t="shared" si="44"/>
        <v>9200000058-0</v>
      </c>
      <c r="B2877" s="57" t="s">
        <v>29</v>
      </c>
      <c r="C2877" s="50" t="s">
        <v>29</v>
      </c>
      <c r="D2877" s="50" t="s">
        <v>4689</v>
      </c>
      <c r="E2877" s="50" t="s">
        <v>2814</v>
      </c>
      <c r="F2877" s="50" t="s">
        <v>29</v>
      </c>
      <c r="G2877" s="50" t="s">
        <v>29</v>
      </c>
      <c r="H2877" s="50" t="s">
        <v>2904</v>
      </c>
      <c r="I2877" s="58">
        <v>45208</v>
      </c>
      <c r="J2877" s="50" t="s">
        <v>2816</v>
      </c>
      <c r="K2877" s="59">
        <v>14342</v>
      </c>
      <c r="L2877" s="50" t="s">
        <v>37</v>
      </c>
      <c r="M2877" s="51" t="s">
        <v>2747</v>
      </c>
      <c r="N2877" s="50" t="s">
        <v>29</v>
      </c>
      <c r="O2877" s="50" t="s">
        <v>32</v>
      </c>
      <c r="P2877" s="50" t="s">
        <v>32</v>
      </c>
      <c r="Q2877" s="50" t="s">
        <v>4574</v>
      </c>
      <c r="R2877" s="50" t="s">
        <v>29</v>
      </c>
      <c r="S2877" s="50" t="s">
        <v>2770</v>
      </c>
      <c r="T2877" s="50" t="s">
        <v>2412</v>
      </c>
      <c r="U2877" s="50" t="s">
        <v>30</v>
      </c>
      <c r="V2877" s="50" t="str">
        <f>VLOOKUP(A2877,Register!$D$2:$N$1317,11,0)</f>
        <v>CWIP-MILK OF LIME</v>
      </c>
      <c r="W2877" s="50" t="s">
        <v>29</v>
      </c>
      <c r="X2877" s="50" t="s">
        <v>29</v>
      </c>
    </row>
    <row r="2878" spans="1:24" ht="14.1" customHeight="1" x14ac:dyDescent="0.25">
      <c r="A2878" s="50" t="str">
        <f t="shared" si="44"/>
        <v>9200000058-0</v>
      </c>
      <c r="B2878" s="57" t="s">
        <v>29</v>
      </c>
      <c r="C2878" s="50" t="s">
        <v>29</v>
      </c>
      <c r="D2878" s="50" t="s">
        <v>4689</v>
      </c>
      <c r="E2878" s="50" t="s">
        <v>2814</v>
      </c>
      <c r="F2878" s="50" t="s">
        <v>29</v>
      </c>
      <c r="G2878" s="50" t="s">
        <v>29</v>
      </c>
      <c r="H2878" s="50" t="s">
        <v>2904</v>
      </c>
      <c r="I2878" s="58">
        <v>45208</v>
      </c>
      <c r="J2878" s="50" t="s">
        <v>2816</v>
      </c>
      <c r="K2878" s="59">
        <v>641.73</v>
      </c>
      <c r="L2878" s="50" t="s">
        <v>37</v>
      </c>
      <c r="M2878" s="51" t="s">
        <v>2747</v>
      </c>
      <c r="N2878" s="50" t="s">
        <v>29</v>
      </c>
      <c r="O2878" s="50" t="s">
        <v>32</v>
      </c>
      <c r="P2878" s="50" t="s">
        <v>32</v>
      </c>
      <c r="Q2878" s="50" t="s">
        <v>4574</v>
      </c>
      <c r="R2878" s="50" t="s">
        <v>29</v>
      </c>
      <c r="S2878" s="50" t="s">
        <v>2770</v>
      </c>
      <c r="T2878" s="50" t="s">
        <v>2412</v>
      </c>
      <c r="U2878" s="50" t="s">
        <v>30</v>
      </c>
      <c r="V2878" s="50" t="str">
        <f>VLOOKUP(A2878,Register!$D$2:$N$1317,11,0)</f>
        <v>CWIP-MILK OF LIME</v>
      </c>
      <c r="W2878" s="50" t="s">
        <v>29</v>
      </c>
      <c r="X2878" s="50" t="s">
        <v>29</v>
      </c>
    </row>
    <row r="2879" spans="1:24" ht="14.1" customHeight="1" x14ac:dyDescent="0.25">
      <c r="A2879" s="50" t="str">
        <f t="shared" si="44"/>
        <v>9200000058-0</v>
      </c>
      <c r="B2879" s="57" t="s">
        <v>29</v>
      </c>
      <c r="C2879" s="50" t="s">
        <v>29</v>
      </c>
      <c r="D2879" s="50" t="s">
        <v>4689</v>
      </c>
      <c r="E2879" s="50" t="s">
        <v>2814</v>
      </c>
      <c r="F2879" s="50" t="s">
        <v>29</v>
      </c>
      <c r="G2879" s="50" t="s">
        <v>29</v>
      </c>
      <c r="H2879" s="50" t="s">
        <v>2904</v>
      </c>
      <c r="I2879" s="58">
        <v>45208</v>
      </c>
      <c r="J2879" s="50" t="s">
        <v>2816</v>
      </c>
      <c r="K2879" s="59">
        <v>190</v>
      </c>
      <c r="L2879" s="50" t="s">
        <v>37</v>
      </c>
      <c r="M2879" s="51" t="s">
        <v>2747</v>
      </c>
      <c r="N2879" s="50" t="s">
        <v>29</v>
      </c>
      <c r="O2879" s="50" t="s">
        <v>32</v>
      </c>
      <c r="P2879" s="50" t="s">
        <v>32</v>
      </c>
      <c r="Q2879" s="50" t="s">
        <v>4574</v>
      </c>
      <c r="R2879" s="50" t="s">
        <v>29</v>
      </c>
      <c r="S2879" s="50" t="s">
        <v>2770</v>
      </c>
      <c r="T2879" s="50" t="s">
        <v>2412</v>
      </c>
      <c r="U2879" s="50" t="s">
        <v>30</v>
      </c>
      <c r="V2879" s="50" t="str">
        <f>VLOOKUP(A2879,Register!$D$2:$N$1317,11,0)</f>
        <v>CWIP-MILK OF LIME</v>
      </c>
      <c r="W2879" s="50" t="s">
        <v>29</v>
      </c>
      <c r="X2879" s="50" t="s">
        <v>29</v>
      </c>
    </row>
    <row r="2880" spans="1:24" ht="14.1" customHeight="1" x14ac:dyDescent="0.25">
      <c r="A2880" s="50" t="str">
        <f t="shared" si="44"/>
        <v>9200000058-0</v>
      </c>
      <c r="B2880" s="57" t="s">
        <v>29</v>
      </c>
      <c r="C2880" s="50" t="s">
        <v>29</v>
      </c>
      <c r="D2880" s="50" t="s">
        <v>4689</v>
      </c>
      <c r="E2880" s="50" t="s">
        <v>2814</v>
      </c>
      <c r="F2880" s="50" t="s">
        <v>29</v>
      </c>
      <c r="G2880" s="50" t="s">
        <v>29</v>
      </c>
      <c r="H2880" s="50" t="s">
        <v>2904</v>
      </c>
      <c r="I2880" s="58">
        <v>45208</v>
      </c>
      <c r="J2880" s="50" t="s">
        <v>2816</v>
      </c>
      <c r="K2880" s="59">
        <v>48.98</v>
      </c>
      <c r="L2880" s="50" t="s">
        <v>37</v>
      </c>
      <c r="M2880" s="51" t="s">
        <v>2747</v>
      </c>
      <c r="N2880" s="50" t="s">
        <v>29</v>
      </c>
      <c r="O2880" s="50" t="s">
        <v>32</v>
      </c>
      <c r="P2880" s="50" t="s">
        <v>32</v>
      </c>
      <c r="Q2880" s="50" t="s">
        <v>4574</v>
      </c>
      <c r="R2880" s="50" t="s">
        <v>29</v>
      </c>
      <c r="S2880" s="50" t="s">
        <v>2770</v>
      </c>
      <c r="T2880" s="50" t="s">
        <v>2412</v>
      </c>
      <c r="U2880" s="50" t="s">
        <v>30</v>
      </c>
      <c r="V2880" s="50" t="str">
        <f>VLOOKUP(A2880,Register!$D$2:$N$1317,11,0)</f>
        <v>CWIP-MILK OF LIME</v>
      </c>
      <c r="W2880" s="50" t="s">
        <v>29</v>
      </c>
      <c r="X2880" s="50" t="s">
        <v>29</v>
      </c>
    </row>
    <row r="2881" spans="1:24" ht="14.1" customHeight="1" x14ac:dyDescent="0.25">
      <c r="A2881" s="50" t="str">
        <f t="shared" si="44"/>
        <v>9200000059-0</v>
      </c>
      <c r="B2881" s="57" t="s">
        <v>29</v>
      </c>
      <c r="C2881" s="50" t="s">
        <v>29</v>
      </c>
      <c r="D2881" s="50" t="s">
        <v>4690</v>
      </c>
      <c r="E2881" s="50" t="s">
        <v>2814</v>
      </c>
      <c r="F2881" s="50" t="s">
        <v>29</v>
      </c>
      <c r="G2881" s="50" t="s">
        <v>29</v>
      </c>
      <c r="H2881" s="50" t="s">
        <v>2904</v>
      </c>
      <c r="I2881" s="58">
        <v>45208</v>
      </c>
      <c r="J2881" s="50" t="s">
        <v>2816</v>
      </c>
      <c r="K2881" s="59">
        <v>26883</v>
      </c>
      <c r="L2881" s="50" t="s">
        <v>37</v>
      </c>
      <c r="M2881" s="51" t="s">
        <v>2747</v>
      </c>
      <c r="N2881" s="50" t="s">
        <v>29</v>
      </c>
      <c r="O2881" s="50" t="s">
        <v>32</v>
      </c>
      <c r="P2881" s="50" t="s">
        <v>32</v>
      </c>
      <c r="Q2881" s="50" t="s">
        <v>4577</v>
      </c>
      <c r="R2881" s="50" t="s">
        <v>29</v>
      </c>
      <c r="S2881" s="50" t="s">
        <v>2770</v>
      </c>
      <c r="T2881" s="50" t="s">
        <v>2415</v>
      </c>
      <c r="U2881" s="50" t="s">
        <v>30</v>
      </c>
      <c r="V2881" s="50" t="str">
        <f>VLOOKUP(A2881,Register!$D$2:$N$1317,11,0)</f>
        <v>CWIP:-VACUUM FILTER STATION</v>
      </c>
      <c r="W2881" s="50" t="s">
        <v>29</v>
      </c>
      <c r="X2881" s="50" t="s">
        <v>29</v>
      </c>
    </row>
    <row r="2882" spans="1:24" ht="14.1" customHeight="1" x14ac:dyDescent="0.25">
      <c r="A2882" s="50" t="str">
        <f t="shared" si="44"/>
        <v>9200000059-0</v>
      </c>
      <c r="B2882" s="57" t="s">
        <v>29</v>
      </c>
      <c r="C2882" s="50" t="s">
        <v>29</v>
      </c>
      <c r="D2882" s="50" t="s">
        <v>4691</v>
      </c>
      <c r="E2882" s="50" t="s">
        <v>2814</v>
      </c>
      <c r="F2882" s="50" t="s">
        <v>29</v>
      </c>
      <c r="G2882" s="50" t="s">
        <v>29</v>
      </c>
      <c r="H2882" s="50" t="s">
        <v>2904</v>
      </c>
      <c r="I2882" s="58">
        <v>45208</v>
      </c>
      <c r="J2882" s="50" t="s">
        <v>2816</v>
      </c>
      <c r="K2882" s="59">
        <v>12.59</v>
      </c>
      <c r="L2882" s="50" t="s">
        <v>37</v>
      </c>
      <c r="M2882" s="51" t="s">
        <v>2747</v>
      </c>
      <c r="N2882" s="50" t="s">
        <v>29</v>
      </c>
      <c r="O2882" s="50" t="s">
        <v>32</v>
      </c>
      <c r="P2882" s="50" t="s">
        <v>32</v>
      </c>
      <c r="Q2882" s="50" t="s">
        <v>2937</v>
      </c>
      <c r="R2882" s="50" t="s">
        <v>29</v>
      </c>
      <c r="S2882" s="50" t="s">
        <v>2770</v>
      </c>
      <c r="T2882" s="50" t="s">
        <v>2415</v>
      </c>
      <c r="U2882" s="50" t="s">
        <v>30</v>
      </c>
      <c r="V2882" s="50" t="str">
        <f>VLOOKUP(A2882,Register!$D$2:$N$1317,11,0)</f>
        <v>CWIP:-VACUUM FILTER STATION</v>
      </c>
      <c r="W2882" s="50" t="s">
        <v>29</v>
      </c>
      <c r="X2882" s="50" t="s">
        <v>29</v>
      </c>
    </row>
    <row r="2883" spans="1:24" ht="14.1" customHeight="1" x14ac:dyDescent="0.25">
      <c r="A2883" s="50" t="str">
        <f t="shared" ref="A2883:A2946" si="45">CONCATENATE(T2883,"-",U2883)</f>
        <v>9200000059-0</v>
      </c>
      <c r="B2883" s="57" t="s">
        <v>29</v>
      </c>
      <c r="C2883" s="50" t="s">
        <v>29</v>
      </c>
      <c r="D2883" s="50" t="s">
        <v>4692</v>
      </c>
      <c r="E2883" s="50" t="s">
        <v>2814</v>
      </c>
      <c r="F2883" s="50" t="s">
        <v>29</v>
      </c>
      <c r="G2883" s="50" t="s">
        <v>29</v>
      </c>
      <c r="H2883" s="50" t="s">
        <v>2904</v>
      </c>
      <c r="I2883" s="58">
        <v>45208</v>
      </c>
      <c r="J2883" s="50" t="s">
        <v>2816</v>
      </c>
      <c r="K2883" s="59">
        <v>1627.48</v>
      </c>
      <c r="L2883" s="50" t="s">
        <v>37</v>
      </c>
      <c r="M2883" s="51" t="s">
        <v>2747</v>
      </c>
      <c r="N2883" s="50" t="s">
        <v>29</v>
      </c>
      <c r="O2883" s="50" t="s">
        <v>32</v>
      </c>
      <c r="P2883" s="50" t="s">
        <v>32</v>
      </c>
      <c r="Q2883" s="50" t="s">
        <v>3473</v>
      </c>
      <c r="R2883" s="50" t="s">
        <v>29</v>
      </c>
      <c r="S2883" s="50" t="s">
        <v>2770</v>
      </c>
      <c r="T2883" s="50" t="s">
        <v>2415</v>
      </c>
      <c r="U2883" s="50" t="s">
        <v>30</v>
      </c>
      <c r="V2883" s="50" t="str">
        <f>VLOOKUP(A2883,Register!$D$2:$N$1317,11,0)</f>
        <v>CWIP:-VACUUM FILTER STATION</v>
      </c>
      <c r="W2883" s="50" t="s">
        <v>29</v>
      </c>
      <c r="X2883" s="50" t="s">
        <v>29</v>
      </c>
    </row>
    <row r="2884" spans="1:24" ht="14.1" customHeight="1" x14ac:dyDescent="0.25">
      <c r="A2884" s="50" t="str">
        <f t="shared" si="45"/>
        <v>9200000059-0</v>
      </c>
      <c r="B2884" s="57" t="s">
        <v>29</v>
      </c>
      <c r="C2884" s="50" t="s">
        <v>29</v>
      </c>
      <c r="D2884" s="50" t="s">
        <v>4693</v>
      </c>
      <c r="E2884" s="50" t="s">
        <v>2814</v>
      </c>
      <c r="F2884" s="50" t="s">
        <v>29</v>
      </c>
      <c r="G2884" s="50" t="s">
        <v>29</v>
      </c>
      <c r="H2884" s="50" t="s">
        <v>2904</v>
      </c>
      <c r="I2884" s="58">
        <v>45208</v>
      </c>
      <c r="J2884" s="50" t="s">
        <v>2816</v>
      </c>
      <c r="K2884" s="59">
        <v>154223.75</v>
      </c>
      <c r="L2884" s="50" t="s">
        <v>37</v>
      </c>
      <c r="M2884" s="51" t="s">
        <v>2747</v>
      </c>
      <c r="N2884" s="50" t="s">
        <v>29</v>
      </c>
      <c r="O2884" s="50" t="s">
        <v>32</v>
      </c>
      <c r="P2884" s="50" t="s">
        <v>32</v>
      </c>
      <c r="Q2884" s="50" t="s">
        <v>3406</v>
      </c>
      <c r="R2884" s="50" t="s">
        <v>29</v>
      </c>
      <c r="S2884" s="50" t="s">
        <v>2770</v>
      </c>
      <c r="T2884" s="50" t="s">
        <v>2415</v>
      </c>
      <c r="U2884" s="50" t="s">
        <v>30</v>
      </c>
      <c r="V2884" s="50" t="str">
        <f>VLOOKUP(A2884,Register!$D$2:$N$1317,11,0)</f>
        <v>CWIP:-VACUUM FILTER STATION</v>
      </c>
      <c r="W2884" s="50" t="s">
        <v>29</v>
      </c>
      <c r="X2884" s="50" t="s">
        <v>29</v>
      </c>
    </row>
    <row r="2885" spans="1:24" ht="14.1" customHeight="1" x14ac:dyDescent="0.25">
      <c r="A2885" s="50" t="str">
        <f t="shared" si="45"/>
        <v>9200000058-0</v>
      </c>
      <c r="B2885" s="57" t="s">
        <v>29</v>
      </c>
      <c r="C2885" s="50" t="s">
        <v>29</v>
      </c>
      <c r="D2885" s="50" t="s">
        <v>4694</v>
      </c>
      <c r="E2885" s="50" t="s">
        <v>2814</v>
      </c>
      <c r="F2885" s="50" t="s">
        <v>29</v>
      </c>
      <c r="G2885" s="50" t="s">
        <v>29</v>
      </c>
      <c r="H2885" s="50" t="s">
        <v>2904</v>
      </c>
      <c r="I2885" s="58">
        <v>45208</v>
      </c>
      <c r="J2885" s="50" t="s">
        <v>2816</v>
      </c>
      <c r="K2885" s="59">
        <v>326.05</v>
      </c>
      <c r="L2885" s="50" t="s">
        <v>37</v>
      </c>
      <c r="M2885" s="51" t="s">
        <v>2747</v>
      </c>
      <c r="N2885" s="50" t="s">
        <v>29</v>
      </c>
      <c r="O2885" s="50" t="s">
        <v>32</v>
      </c>
      <c r="P2885" s="50" t="s">
        <v>32</v>
      </c>
      <c r="Q2885" s="50" t="s">
        <v>4695</v>
      </c>
      <c r="R2885" s="50" t="s">
        <v>29</v>
      </c>
      <c r="S2885" s="50" t="s">
        <v>2770</v>
      </c>
      <c r="T2885" s="50" t="s">
        <v>2412</v>
      </c>
      <c r="U2885" s="50" t="s">
        <v>30</v>
      </c>
      <c r="V2885" s="50" t="str">
        <f>VLOOKUP(A2885,Register!$D$2:$N$1317,11,0)</f>
        <v>CWIP-MILK OF LIME</v>
      </c>
      <c r="W2885" s="50" t="s">
        <v>29</v>
      </c>
      <c r="X2885" s="50" t="s">
        <v>29</v>
      </c>
    </row>
    <row r="2886" spans="1:24" ht="14.1" customHeight="1" x14ac:dyDescent="0.25">
      <c r="A2886" s="50" t="str">
        <f t="shared" si="45"/>
        <v>9200000058-0</v>
      </c>
      <c r="B2886" s="57" t="s">
        <v>29</v>
      </c>
      <c r="C2886" s="50" t="s">
        <v>29</v>
      </c>
      <c r="D2886" s="50" t="s">
        <v>4694</v>
      </c>
      <c r="E2886" s="50" t="s">
        <v>2814</v>
      </c>
      <c r="F2886" s="50" t="s">
        <v>29</v>
      </c>
      <c r="G2886" s="50" t="s">
        <v>29</v>
      </c>
      <c r="H2886" s="50" t="s">
        <v>2904</v>
      </c>
      <c r="I2886" s="58">
        <v>45208</v>
      </c>
      <c r="J2886" s="50" t="s">
        <v>2816</v>
      </c>
      <c r="K2886" s="59">
        <v>117.71</v>
      </c>
      <c r="L2886" s="50" t="s">
        <v>37</v>
      </c>
      <c r="M2886" s="51" t="s">
        <v>2747</v>
      </c>
      <c r="N2886" s="50" t="s">
        <v>29</v>
      </c>
      <c r="O2886" s="50" t="s">
        <v>32</v>
      </c>
      <c r="P2886" s="50" t="s">
        <v>32</v>
      </c>
      <c r="Q2886" s="50" t="s">
        <v>4695</v>
      </c>
      <c r="R2886" s="50" t="s">
        <v>29</v>
      </c>
      <c r="S2886" s="50" t="s">
        <v>2770</v>
      </c>
      <c r="T2886" s="50" t="s">
        <v>2412</v>
      </c>
      <c r="U2886" s="50" t="s">
        <v>30</v>
      </c>
      <c r="V2886" s="50" t="str">
        <f>VLOOKUP(A2886,Register!$D$2:$N$1317,11,0)</f>
        <v>CWIP-MILK OF LIME</v>
      </c>
      <c r="W2886" s="50" t="s">
        <v>29</v>
      </c>
      <c r="X2886" s="50" t="s">
        <v>29</v>
      </c>
    </row>
    <row r="2887" spans="1:24" ht="14.1" customHeight="1" x14ac:dyDescent="0.25">
      <c r="A2887" s="50" t="str">
        <f t="shared" si="45"/>
        <v>9200000058-0</v>
      </c>
      <c r="B2887" s="57" t="s">
        <v>29</v>
      </c>
      <c r="C2887" s="50" t="s">
        <v>29</v>
      </c>
      <c r="D2887" s="50" t="s">
        <v>4694</v>
      </c>
      <c r="E2887" s="50" t="s">
        <v>2814</v>
      </c>
      <c r="F2887" s="50" t="s">
        <v>29</v>
      </c>
      <c r="G2887" s="50" t="s">
        <v>29</v>
      </c>
      <c r="H2887" s="50" t="s">
        <v>2904</v>
      </c>
      <c r="I2887" s="58">
        <v>45208</v>
      </c>
      <c r="J2887" s="50" t="s">
        <v>2816</v>
      </c>
      <c r="K2887" s="59">
        <v>36.880000000000003</v>
      </c>
      <c r="L2887" s="50" t="s">
        <v>37</v>
      </c>
      <c r="M2887" s="51" t="s">
        <v>2747</v>
      </c>
      <c r="N2887" s="50" t="s">
        <v>29</v>
      </c>
      <c r="O2887" s="50" t="s">
        <v>32</v>
      </c>
      <c r="P2887" s="50" t="s">
        <v>32</v>
      </c>
      <c r="Q2887" s="50" t="s">
        <v>4695</v>
      </c>
      <c r="R2887" s="50" t="s">
        <v>29</v>
      </c>
      <c r="S2887" s="50" t="s">
        <v>2770</v>
      </c>
      <c r="T2887" s="50" t="s">
        <v>2412</v>
      </c>
      <c r="U2887" s="50" t="s">
        <v>30</v>
      </c>
      <c r="V2887" s="50" t="str">
        <f>VLOOKUP(A2887,Register!$D$2:$N$1317,11,0)</f>
        <v>CWIP-MILK OF LIME</v>
      </c>
      <c r="W2887" s="50" t="s">
        <v>29</v>
      </c>
      <c r="X2887" s="50" t="s">
        <v>29</v>
      </c>
    </row>
    <row r="2888" spans="1:24" ht="14.1" customHeight="1" x14ac:dyDescent="0.25">
      <c r="A2888" s="50" t="str">
        <f t="shared" si="45"/>
        <v>9200000059-0</v>
      </c>
      <c r="B2888" s="57" t="s">
        <v>29</v>
      </c>
      <c r="C2888" s="50" t="s">
        <v>29</v>
      </c>
      <c r="D2888" s="50" t="s">
        <v>4696</v>
      </c>
      <c r="E2888" s="50" t="s">
        <v>2814</v>
      </c>
      <c r="F2888" s="50" t="s">
        <v>29</v>
      </c>
      <c r="G2888" s="50" t="s">
        <v>29</v>
      </c>
      <c r="H2888" s="50" t="s">
        <v>2904</v>
      </c>
      <c r="I2888" s="58">
        <v>45208</v>
      </c>
      <c r="J2888" s="50" t="s">
        <v>2816</v>
      </c>
      <c r="K2888" s="59">
        <v>34</v>
      </c>
      <c r="L2888" s="50" t="s">
        <v>37</v>
      </c>
      <c r="M2888" s="51" t="s">
        <v>2747</v>
      </c>
      <c r="N2888" s="50" t="s">
        <v>29</v>
      </c>
      <c r="O2888" s="50" t="s">
        <v>32</v>
      </c>
      <c r="P2888" s="50" t="s">
        <v>32</v>
      </c>
      <c r="Q2888" s="50" t="s">
        <v>2937</v>
      </c>
      <c r="R2888" s="50" t="s">
        <v>29</v>
      </c>
      <c r="S2888" s="50" t="s">
        <v>2770</v>
      </c>
      <c r="T2888" s="50" t="s">
        <v>2415</v>
      </c>
      <c r="U2888" s="50" t="s">
        <v>30</v>
      </c>
      <c r="V2888" s="50" t="str">
        <f>VLOOKUP(A2888,Register!$D$2:$N$1317,11,0)</f>
        <v>CWIP:-VACUUM FILTER STATION</v>
      </c>
      <c r="W2888" s="50" t="s">
        <v>29</v>
      </c>
      <c r="X2888" s="50" t="s">
        <v>29</v>
      </c>
    </row>
    <row r="2889" spans="1:24" ht="14.1" customHeight="1" x14ac:dyDescent="0.25">
      <c r="A2889" s="50" t="str">
        <f t="shared" si="45"/>
        <v>9200000059-0</v>
      </c>
      <c r="B2889" s="57" t="s">
        <v>29</v>
      </c>
      <c r="C2889" s="50" t="s">
        <v>29</v>
      </c>
      <c r="D2889" s="50" t="s">
        <v>4696</v>
      </c>
      <c r="E2889" s="50" t="s">
        <v>2814</v>
      </c>
      <c r="F2889" s="50" t="s">
        <v>29</v>
      </c>
      <c r="G2889" s="50" t="s">
        <v>29</v>
      </c>
      <c r="H2889" s="50" t="s">
        <v>2904</v>
      </c>
      <c r="I2889" s="58">
        <v>45208</v>
      </c>
      <c r="J2889" s="50" t="s">
        <v>2816</v>
      </c>
      <c r="K2889" s="59">
        <v>15.86</v>
      </c>
      <c r="L2889" s="50" t="s">
        <v>37</v>
      </c>
      <c r="M2889" s="51" t="s">
        <v>2747</v>
      </c>
      <c r="N2889" s="50" t="s">
        <v>29</v>
      </c>
      <c r="O2889" s="50" t="s">
        <v>32</v>
      </c>
      <c r="P2889" s="50" t="s">
        <v>32</v>
      </c>
      <c r="Q2889" s="50" t="s">
        <v>2937</v>
      </c>
      <c r="R2889" s="50" t="s">
        <v>29</v>
      </c>
      <c r="S2889" s="50" t="s">
        <v>2770</v>
      </c>
      <c r="T2889" s="50" t="s">
        <v>2415</v>
      </c>
      <c r="U2889" s="50" t="s">
        <v>30</v>
      </c>
      <c r="V2889" s="50" t="str">
        <f>VLOOKUP(A2889,Register!$D$2:$N$1317,11,0)</f>
        <v>CWIP:-VACUUM FILTER STATION</v>
      </c>
      <c r="W2889" s="50" t="s">
        <v>29</v>
      </c>
      <c r="X2889" s="50" t="s">
        <v>29</v>
      </c>
    </row>
    <row r="2890" spans="1:24" ht="14.1" customHeight="1" x14ac:dyDescent="0.25">
      <c r="A2890" s="50" t="str">
        <f t="shared" si="45"/>
        <v>9200000059-0</v>
      </c>
      <c r="B2890" s="57" t="s">
        <v>29</v>
      </c>
      <c r="C2890" s="50" t="s">
        <v>29</v>
      </c>
      <c r="D2890" s="50" t="s">
        <v>4696</v>
      </c>
      <c r="E2890" s="50" t="s">
        <v>2814</v>
      </c>
      <c r="F2890" s="50" t="s">
        <v>29</v>
      </c>
      <c r="G2890" s="50" t="s">
        <v>29</v>
      </c>
      <c r="H2890" s="50" t="s">
        <v>2904</v>
      </c>
      <c r="I2890" s="58">
        <v>45208</v>
      </c>
      <c r="J2890" s="50" t="s">
        <v>2816</v>
      </c>
      <c r="K2890" s="59">
        <v>41.27</v>
      </c>
      <c r="L2890" s="50" t="s">
        <v>37</v>
      </c>
      <c r="M2890" s="51" t="s">
        <v>2747</v>
      </c>
      <c r="N2890" s="50" t="s">
        <v>29</v>
      </c>
      <c r="O2890" s="50" t="s">
        <v>32</v>
      </c>
      <c r="P2890" s="50" t="s">
        <v>32</v>
      </c>
      <c r="Q2890" s="50" t="s">
        <v>2937</v>
      </c>
      <c r="R2890" s="50" t="s">
        <v>29</v>
      </c>
      <c r="S2890" s="50" t="s">
        <v>2770</v>
      </c>
      <c r="T2890" s="50" t="s">
        <v>2415</v>
      </c>
      <c r="U2890" s="50" t="s">
        <v>30</v>
      </c>
      <c r="V2890" s="50" t="str">
        <f>VLOOKUP(A2890,Register!$D$2:$N$1317,11,0)</f>
        <v>CWIP:-VACUUM FILTER STATION</v>
      </c>
      <c r="W2890" s="50" t="s">
        <v>29</v>
      </c>
      <c r="X2890" s="50" t="s">
        <v>29</v>
      </c>
    </row>
    <row r="2891" spans="1:24" ht="14.1" customHeight="1" x14ac:dyDescent="0.25">
      <c r="A2891" s="50" t="str">
        <f t="shared" si="45"/>
        <v>9200000059-0</v>
      </c>
      <c r="B2891" s="57" t="s">
        <v>29</v>
      </c>
      <c r="C2891" s="50" t="s">
        <v>29</v>
      </c>
      <c r="D2891" s="50" t="s">
        <v>4696</v>
      </c>
      <c r="E2891" s="50" t="s">
        <v>2814</v>
      </c>
      <c r="F2891" s="50" t="s">
        <v>29</v>
      </c>
      <c r="G2891" s="50" t="s">
        <v>29</v>
      </c>
      <c r="H2891" s="50" t="s">
        <v>2904</v>
      </c>
      <c r="I2891" s="58">
        <v>45208</v>
      </c>
      <c r="J2891" s="50" t="s">
        <v>2816</v>
      </c>
      <c r="K2891" s="59">
        <v>55.96</v>
      </c>
      <c r="L2891" s="50" t="s">
        <v>37</v>
      </c>
      <c r="M2891" s="51" t="s">
        <v>2747</v>
      </c>
      <c r="N2891" s="50" t="s">
        <v>29</v>
      </c>
      <c r="O2891" s="50" t="s">
        <v>32</v>
      </c>
      <c r="P2891" s="50" t="s">
        <v>32</v>
      </c>
      <c r="Q2891" s="50" t="s">
        <v>2937</v>
      </c>
      <c r="R2891" s="50" t="s">
        <v>29</v>
      </c>
      <c r="S2891" s="50" t="s">
        <v>2770</v>
      </c>
      <c r="T2891" s="50" t="s">
        <v>2415</v>
      </c>
      <c r="U2891" s="50" t="s">
        <v>30</v>
      </c>
      <c r="V2891" s="50" t="str">
        <f>VLOOKUP(A2891,Register!$D$2:$N$1317,11,0)</f>
        <v>CWIP:-VACUUM FILTER STATION</v>
      </c>
      <c r="W2891" s="50" t="s">
        <v>29</v>
      </c>
      <c r="X2891" s="50" t="s">
        <v>29</v>
      </c>
    </row>
    <row r="2892" spans="1:24" ht="14.1" customHeight="1" x14ac:dyDescent="0.25">
      <c r="A2892" s="50" t="str">
        <f t="shared" si="45"/>
        <v>9200000058-0</v>
      </c>
      <c r="B2892" s="57" t="s">
        <v>29</v>
      </c>
      <c r="C2892" s="50" t="s">
        <v>29</v>
      </c>
      <c r="D2892" s="50" t="s">
        <v>4697</v>
      </c>
      <c r="E2892" s="50" t="s">
        <v>2814</v>
      </c>
      <c r="F2892" s="50" t="s">
        <v>29</v>
      </c>
      <c r="G2892" s="50" t="s">
        <v>29</v>
      </c>
      <c r="H2892" s="50" t="s">
        <v>2904</v>
      </c>
      <c r="I2892" s="58">
        <v>45209</v>
      </c>
      <c r="J2892" s="50" t="s">
        <v>2816</v>
      </c>
      <c r="K2892" s="59">
        <v>169.69</v>
      </c>
      <c r="L2892" s="50" t="s">
        <v>37</v>
      </c>
      <c r="M2892" s="51" t="s">
        <v>2747</v>
      </c>
      <c r="N2892" s="50" t="s">
        <v>29</v>
      </c>
      <c r="O2892" s="50" t="s">
        <v>32</v>
      </c>
      <c r="P2892" s="50" t="s">
        <v>32</v>
      </c>
      <c r="Q2892" s="50" t="s">
        <v>4329</v>
      </c>
      <c r="R2892" s="50" t="s">
        <v>29</v>
      </c>
      <c r="S2892" s="50" t="s">
        <v>2770</v>
      </c>
      <c r="T2892" s="50" t="s">
        <v>2412</v>
      </c>
      <c r="U2892" s="50" t="s">
        <v>30</v>
      </c>
      <c r="V2892" s="50" t="str">
        <f>VLOOKUP(A2892,Register!$D$2:$N$1317,11,0)</f>
        <v>CWIP-MILK OF LIME</v>
      </c>
      <c r="W2892" s="50" t="s">
        <v>29</v>
      </c>
      <c r="X2892" s="50" t="s">
        <v>29</v>
      </c>
    </row>
    <row r="2893" spans="1:24" ht="14.1" customHeight="1" x14ac:dyDescent="0.25">
      <c r="A2893" s="50" t="str">
        <f t="shared" si="45"/>
        <v>9200000058-0</v>
      </c>
      <c r="B2893" s="57" t="s">
        <v>29</v>
      </c>
      <c r="C2893" s="50" t="s">
        <v>29</v>
      </c>
      <c r="D2893" s="50" t="s">
        <v>4697</v>
      </c>
      <c r="E2893" s="50" t="s">
        <v>2814</v>
      </c>
      <c r="F2893" s="50" t="s">
        <v>29</v>
      </c>
      <c r="G2893" s="50" t="s">
        <v>29</v>
      </c>
      <c r="H2893" s="50" t="s">
        <v>2904</v>
      </c>
      <c r="I2893" s="58">
        <v>45209</v>
      </c>
      <c r="J2893" s="50" t="s">
        <v>2816</v>
      </c>
      <c r="K2893" s="59">
        <v>58.78</v>
      </c>
      <c r="L2893" s="50" t="s">
        <v>37</v>
      </c>
      <c r="M2893" s="51" t="s">
        <v>2747</v>
      </c>
      <c r="N2893" s="50" t="s">
        <v>29</v>
      </c>
      <c r="O2893" s="50" t="s">
        <v>32</v>
      </c>
      <c r="P2893" s="50" t="s">
        <v>32</v>
      </c>
      <c r="Q2893" s="50" t="s">
        <v>4329</v>
      </c>
      <c r="R2893" s="50" t="s">
        <v>29</v>
      </c>
      <c r="S2893" s="50" t="s">
        <v>2770</v>
      </c>
      <c r="T2893" s="50" t="s">
        <v>2412</v>
      </c>
      <c r="U2893" s="50" t="s">
        <v>30</v>
      </c>
      <c r="V2893" s="50" t="str">
        <f>VLOOKUP(A2893,Register!$D$2:$N$1317,11,0)</f>
        <v>CWIP-MILK OF LIME</v>
      </c>
      <c r="W2893" s="50" t="s">
        <v>29</v>
      </c>
      <c r="X2893" s="50" t="s">
        <v>29</v>
      </c>
    </row>
    <row r="2894" spans="1:24" ht="14.1" customHeight="1" x14ac:dyDescent="0.25">
      <c r="A2894" s="50" t="str">
        <f t="shared" si="45"/>
        <v>9200000058-0</v>
      </c>
      <c r="B2894" s="57" t="s">
        <v>29</v>
      </c>
      <c r="C2894" s="50" t="s">
        <v>29</v>
      </c>
      <c r="D2894" s="50" t="s">
        <v>4697</v>
      </c>
      <c r="E2894" s="50" t="s">
        <v>2814</v>
      </c>
      <c r="F2894" s="50" t="s">
        <v>29</v>
      </c>
      <c r="G2894" s="50" t="s">
        <v>29</v>
      </c>
      <c r="H2894" s="50" t="s">
        <v>2904</v>
      </c>
      <c r="I2894" s="58">
        <v>45209</v>
      </c>
      <c r="J2894" s="50" t="s">
        <v>2816</v>
      </c>
      <c r="K2894" s="59">
        <v>126.31</v>
      </c>
      <c r="L2894" s="50" t="s">
        <v>37</v>
      </c>
      <c r="M2894" s="51" t="s">
        <v>2747</v>
      </c>
      <c r="N2894" s="50" t="s">
        <v>29</v>
      </c>
      <c r="O2894" s="50" t="s">
        <v>32</v>
      </c>
      <c r="P2894" s="50" t="s">
        <v>32</v>
      </c>
      <c r="Q2894" s="50" t="s">
        <v>4329</v>
      </c>
      <c r="R2894" s="50" t="s">
        <v>29</v>
      </c>
      <c r="S2894" s="50" t="s">
        <v>2770</v>
      </c>
      <c r="T2894" s="50" t="s">
        <v>2412</v>
      </c>
      <c r="U2894" s="50" t="s">
        <v>30</v>
      </c>
      <c r="V2894" s="50" t="str">
        <f>VLOOKUP(A2894,Register!$D$2:$N$1317,11,0)</f>
        <v>CWIP-MILK OF LIME</v>
      </c>
      <c r="W2894" s="50" t="s">
        <v>29</v>
      </c>
      <c r="X2894" s="50" t="s">
        <v>29</v>
      </c>
    </row>
    <row r="2895" spans="1:24" ht="14.1" customHeight="1" x14ac:dyDescent="0.25">
      <c r="A2895" s="50" t="str">
        <f t="shared" si="45"/>
        <v>9200000058-0</v>
      </c>
      <c r="B2895" s="57" t="s">
        <v>29</v>
      </c>
      <c r="C2895" s="50" t="s">
        <v>29</v>
      </c>
      <c r="D2895" s="50" t="s">
        <v>4697</v>
      </c>
      <c r="E2895" s="50" t="s">
        <v>2814</v>
      </c>
      <c r="F2895" s="50" t="s">
        <v>29</v>
      </c>
      <c r="G2895" s="50" t="s">
        <v>29</v>
      </c>
      <c r="H2895" s="50" t="s">
        <v>2904</v>
      </c>
      <c r="I2895" s="58">
        <v>45209</v>
      </c>
      <c r="J2895" s="50" t="s">
        <v>2816</v>
      </c>
      <c r="K2895" s="59">
        <v>52.84</v>
      </c>
      <c r="L2895" s="50" t="s">
        <v>37</v>
      </c>
      <c r="M2895" s="51" t="s">
        <v>2747</v>
      </c>
      <c r="N2895" s="50" t="s">
        <v>29</v>
      </c>
      <c r="O2895" s="50" t="s">
        <v>32</v>
      </c>
      <c r="P2895" s="50" t="s">
        <v>32</v>
      </c>
      <c r="Q2895" s="50" t="s">
        <v>4329</v>
      </c>
      <c r="R2895" s="50" t="s">
        <v>29</v>
      </c>
      <c r="S2895" s="50" t="s">
        <v>2770</v>
      </c>
      <c r="T2895" s="50" t="s">
        <v>2412</v>
      </c>
      <c r="U2895" s="50" t="s">
        <v>30</v>
      </c>
      <c r="V2895" s="50" t="str">
        <f>VLOOKUP(A2895,Register!$D$2:$N$1317,11,0)</f>
        <v>CWIP-MILK OF LIME</v>
      </c>
      <c r="W2895" s="50" t="s">
        <v>29</v>
      </c>
      <c r="X2895" s="50" t="s">
        <v>29</v>
      </c>
    </row>
    <row r="2896" spans="1:24" ht="14.1" customHeight="1" x14ac:dyDescent="0.25">
      <c r="A2896" s="50" t="str">
        <f t="shared" si="45"/>
        <v>9200000035-0</v>
      </c>
      <c r="B2896" s="57" t="s">
        <v>29</v>
      </c>
      <c r="C2896" s="50" t="s">
        <v>29</v>
      </c>
      <c r="D2896" s="50" t="s">
        <v>4698</v>
      </c>
      <c r="E2896" s="50" t="s">
        <v>2814</v>
      </c>
      <c r="F2896" s="50" t="s">
        <v>29</v>
      </c>
      <c r="G2896" s="50" t="s">
        <v>29</v>
      </c>
      <c r="H2896" s="50" t="s">
        <v>2904</v>
      </c>
      <c r="I2896" s="58">
        <v>45209</v>
      </c>
      <c r="J2896" s="50" t="s">
        <v>2816</v>
      </c>
      <c r="K2896" s="59">
        <v>366303.87</v>
      </c>
      <c r="L2896" s="50" t="s">
        <v>37</v>
      </c>
      <c r="M2896" s="51" t="s">
        <v>2747</v>
      </c>
      <c r="N2896" s="50" t="s">
        <v>29</v>
      </c>
      <c r="O2896" s="50" t="s">
        <v>32</v>
      </c>
      <c r="P2896" s="50" t="s">
        <v>32</v>
      </c>
      <c r="Q2896" s="50" t="s">
        <v>4688</v>
      </c>
      <c r="R2896" s="50" t="s">
        <v>29</v>
      </c>
      <c r="S2896" s="50" t="s">
        <v>2770</v>
      </c>
      <c r="T2896" s="50" t="s">
        <v>2371</v>
      </c>
      <c r="U2896" s="50" t="s">
        <v>30</v>
      </c>
      <c r="V2896" s="50" t="str">
        <f>VLOOKUP(A2896,Register!$D$2:$N$1317,11,0)</f>
        <v>Weighbridge Cap. 100 Ton</v>
      </c>
      <c r="W2896" s="50" t="s">
        <v>29</v>
      </c>
      <c r="X2896" s="50" t="s">
        <v>29</v>
      </c>
    </row>
    <row r="2897" spans="1:24" ht="14.1" customHeight="1" x14ac:dyDescent="0.25">
      <c r="A2897" s="50" t="str">
        <f t="shared" si="45"/>
        <v>9200000058-0</v>
      </c>
      <c r="B2897" s="57" t="s">
        <v>29</v>
      </c>
      <c r="C2897" s="50" t="s">
        <v>29</v>
      </c>
      <c r="D2897" s="50" t="s">
        <v>4699</v>
      </c>
      <c r="E2897" s="50" t="s">
        <v>2814</v>
      </c>
      <c r="F2897" s="50" t="s">
        <v>29</v>
      </c>
      <c r="G2897" s="50" t="s">
        <v>29</v>
      </c>
      <c r="H2897" s="50" t="s">
        <v>2904</v>
      </c>
      <c r="I2897" s="58">
        <v>45209</v>
      </c>
      <c r="J2897" s="50" t="s">
        <v>2816</v>
      </c>
      <c r="K2897" s="59">
        <v>213.91</v>
      </c>
      <c r="L2897" s="50" t="s">
        <v>37</v>
      </c>
      <c r="M2897" s="51" t="s">
        <v>2747</v>
      </c>
      <c r="N2897" s="50" t="s">
        <v>29</v>
      </c>
      <c r="O2897" s="50" t="s">
        <v>32</v>
      </c>
      <c r="P2897" s="50" t="s">
        <v>32</v>
      </c>
      <c r="Q2897" s="50" t="s">
        <v>4695</v>
      </c>
      <c r="R2897" s="50" t="s">
        <v>29</v>
      </c>
      <c r="S2897" s="50" t="s">
        <v>2770</v>
      </c>
      <c r="T2897" s="50" t="s">
        <v>2412</v>
      </c>
      <c r="U2897" s="50" t="s">
        <v>30</v>
      </c>
      <c r="V2897" s="50" t="str">
        <f>VLOOKUP(A2897,Register!$D$2:$N$1317,11,0)</f>
        <v>CWIP-MILK OF LIME</v>
      </c>
      <c r="W2897" s="50" t="s">
        <v>29</v>
      </c>
      <c r="X2897" s="50" t="s">
        <v>29</v>
      </c>
    </row>
    <row r="2898" spans="1:24" ht="14.1" customHeight="1" x14ac:dyDescent="0.25">
      <c r="A2898" s="50" t="str">
        <f t="shared" si="45"/>
        <v>9200000059-0</v>
      </c>
      <c r="B2898" s="57" t="s">
        <v>29</v>
      </c>
      <c r="C2898" s="50" t="s">
        <v>29</v>
      </c>
      <c r="D2898" s="50" t="s">
        <v>4700</v>
      </c>
      <c r="E2898" s="50" t="s">
        <v>2814</v>
      </c>
      <c r="F2898" s="50" t="s">
        <v>29</v>
      </c>
      <c r="G2898" s="50" t="s">
        <v>29</v>
      </c>
      <c r="H2898" s="50" t="s">
        <v>2904</v>
      </c>
      <c r="I2898" s="58">
        <v>45209</v>
      </c>
      <c r="J2898" s="50" t="s">
        <v>2816</v>
      </c>
      <c r="K2898" s="59">
        <v>11177.74</v>
      </c>
      <c r="L2898" s="50" t="s">
        <v>37</v>
      </c>
      <c r="M2898" s="51" t="s">
        <v>2747</v>
      </c>
      <c r="N2898" s="50" t="s">
        <v>29</v>
      </c>
      <c r="O2898" s="50" t="s">
        <v>32</v>
      </c>
      <c r="P2898" s="50" t="s">
        <v>32</v>
      </c>
      <c r="Q2898" s="50" t="s">
        <v>3484</v>
      </c>
      <c r="R2898" s="50" t="s">
        <v>29</v>
      </c>
      <c r="S2898" s="50" t="s">
        <v>2770</v>
      </c>
      <c r="T2898" s="50" t="s">
        <v>2415</v>
      </c>
      <c r="U2898" s="50" t="s">
        <v>30</v>
      </c>
      <c r="V2898" s="50" t="str">
        <f>VLOOKUP(A2898,Register!$D$2:$N$1317,11,0)</f>
        <v>CWIP:-VACUUM FILTER STATION</v>
      </c>
      <c r="W2898" s="50" t="s">
        <v>29</v>
      </c>
      <c r="X2898" s="50" t="s">
        <v>29</v>
      </c>
    </row>
    <row r="2899" spans="1:24" ht="14.1" customHeight="1" x14ac:dyDescent="0.25">
      <c r="A2899" s="50" t="str">
        <f t="shared" si="45"/>
        <v>9200000059-0</v>
      </c>
      <c r="B2899" s="57" t="s">
        <v>29</v>
      </c>
      <c r="C2899" s="50" t="s">
        <v>29</v>
      </c>
      <c r="D2899" s="50" t="s">
        <v>4700</v>
      </c>
      <c r="E2899" s="50" t="s">
        <v>2814</v>
      </c>
      <c r="F2899" s="50" t="s">
        <v>29</v>
      </c>
      <c r="G2899" s="50" t="s">
        <v>29</v>
      </c>
      <c r="H2899" s="50" t="s">
        <v>2904</v>
      </c>
      <c r="I2899" s="58">
        <v>45209</v>
      </c>
      <c r="J2899" s="50" t="s">
        <v>2816</v>
      </c>
      <c r="K2899" s="59">
        <v>20804.88</v>
      </c>
      <c r="L2899" s="50" t="s">
        <v>37</v>
      </c>
      <c r="M2899" s="51" t="s">
        <v>2747</v>
      </c>
      <c r="N2899" s="50" t="s">
        <v>29</v>
      </c>
      <c r="O2899" s="50" t="s">
        <v>32</v>
      </c>
      <c r="P2899" s="50" t="s">
        <v>32</v>
      </c>
      <c r="Q2899" s="50" t="s">
        <v>3484</v>
      </c>
      <c r="R2899" s="50" t="s">
        <v>29</v>
      </c>
      <c r="S2899" s="50" t="s">
        <v>2770</v>
      </c>
      <c r="T2899" s="50" t="s">
        <v>2415</v>
      </c>
      <c r="U2899" s="50" t="s">
        <v>30</v>
      </c>
      <c r="V2899" s="50" t="str">
        <f>VLOOKUP(A2899,Register!$D$2:$N$1317,11,0)</f>
        <v>CWIP:-VACUUM FILTER STATION</v>
      </c>
      <c r="W2899" s="50" t="s">
        <v>29</v>
      </c>
      <c r="X2899" s="50" t="s">
        <v>29</v>
      </c>
    </row>
    <row r="2900" spans="1:24" ht="14.1" customHeight="1" x14ac:dyDescent="0.25">
      <c r="A2900" s="50" t="str">
        <f t="shared" si="45"/>
        <v>9200000035-0</v>
      </c>
      <c r="B2900" s="57" t="s">
        <v>29</v>
      </c>
      <c r="C2900" s="50" t="s">
        <v>29</v>
      </c>
      <c r="D2900" s="50" t="s">
        <v>4701</v>
      </c>
      <c r="E2900" s="50" t="s">
        <v>2814</v>
      </c>
      <c r="F2900" s="50" t="s">
        <v>29</v>
      </c>
      <c r="G2900" s="50" t="s">
        <v>29</v>
      </c>
      <c r="H2900" s="50" t="s">
        <v>2904</v>
      </c>
      <c r="I2900" s="58">
        <v>45209</v>
      </c>
      <c r="J2900" s="50" t="s">
        <v>2816</v>
      </c>
      <c r="K2900" s="59">
        <v>10402.44</v>
      </c>
      <c r="L2900" s="50" t="s">
        <v>37</v>
      </c>
      <c r="M2900" s="51" t="s">
        <v>2747</v>
      </c>
      <c r="N2900" s="50" t="s">
        <v>29</v>
      </c>
      <c r="O2900" s="50" t="s">
        <v>32</v>
      </c>
      <c r="P2900" s="50" t="s">
        <v>32</v>
      </c>
      <c r="Q2900" s="50" t="s">
        <v>3484</v>
      </c>
      <c r="R2900" s="50" t="s">
        <v>29</v>
      </c>
      <c r="S2900" s="50" t="s">
        <v>2770</v>
      </c>
      <c r="T2900" s="50" t="s">
        <v>2371</v>
      </c>
      <c r="U2900" s="50" t="s">
        <v>30</v>
      </c>
      <c r="V2900" s="50" t="str">
        <f>VLOOKUP(A2900,Register!$D$2:$N$1317,11,0)</f>
        <v>Weighbridge Cap. 100 Ton</v>
      </c>
      <c r="W2900" s="50" t="s">
        <v>29</v>
      </c>
      <c r="X2900" s="50" t="s">
        <v>29</v>
      </c>
    </row>
    <row r="2901" spans="1:24" ht="14.1" customHeight="1" x14ac:dyDescent="0.25">
      <c r="A2901" s="50" t="str">
        <f t="shared" si="45"/>
        <v>9200000035-0</v>
      </c>
      <c r="B2901" s="57" t="s">
        <v>29</v>
      </c>
      <c r="C2901" s="50" t="s">
        <v>29</v>
      </c>
      <c r="D2901" s="50" t="s">
        <v>4701</v>
      </c>
      <c r="E2901" s="50" t="s">
        <v>2814</v>
      </c>
      <c r="F2901" s="50" t="s">
        <v>29</v>
      </c>
      <c r="G2901" s="50" t="s">
        <v>29</v>
      </c>
      <c r="H2901" s="50" t="s">
        <v>2904</v>
      </c>
      <c r="I2901" s="58">
        <v>45209</v>
      </c>
      <c r="J2901" s="50" t="s">
        <v>2816</v>
      </c>
      <c r="K2901" s="59">
        <v>5588.87</v>
      </c>
      <c r="L2901" s="50" t="s">
        <v>37</v>
      </c>
      <c r="M2901" s="51" t="s">
        <v>2747</v>
      </c>
      <c r="N2901" s="50" t="s">
        <v>29</v>
      </c>
      <c r="O2901" s="50" t="s">
        <v>32</v>
      </c>
      <c r="P2901" s="50" t="s">
        <v>32</v>
      </c>
      <c r="Q2901" s="50" t="s">
        <v>3484</v>
      </c>
      <c r="R2901" s="50" t="s">
        <v>29</v>
      </c>
      <c r="S2901" s="50" t="s">
        <v>2770</v>
      </c>
      <c r="T2901" s="50" t="s">
        <v>2371</v>
      </c>
      <c r="U2901" s="50" t="s">
        <v>30</v>
      </c>
      <c r="V2901" s="50" t="str">
        <f>VLOOKUP(A2901,Register!$D$2:$N$1317,11,0)</f>
        <v>Weighbridge Cap. 100 Ton</v>
      </c>
      <c r="W2901" s="50" t="s">
        <v>29</v>
      </c>
      <c r="X2901" s="50" t="s">
        <v>29</v>
      </c>
    </row>
    <row r="2902" spans="1:24" ht="14.1" customHeight="1" x14ac:dyDescent="0.25">
      <c r="A2902" s="50" t="str">
        <f t="shared" si="45"/>
        <v>9200000059-0</v>
      </c>
      <c r="B2902" s="57" t="s">
        <v>29</v>
      </c>
      <c r="C2902" s="50" t="s">
        <v>29</v>
      </c>
      <c r="D2902" s="50" t="s">
        <v>4702</v>
      </c>
      <c r="E2902" s="50" t="s">
        <v>2814</v>
      </c>
      <c r="F2902" s="50" t="s">
        <v>29</v>
      </c>
      <c r="G2902" s="50" t="s">
        <v>29</v>
      </c>
      <c r="H2902" s="50" t="s">
        <v>2904</v>
      </c>
      <c r="I2902" s="58">
        <v>45209</v>
      </c>
      <c r="J2902" s="50" t="s">
        <v>2816</v>
      </c>
      <c r="K2902" s="59">
        <v>13545.82</v>
      </c>
      <c r="L2902" s="50" t="s">
        <v>37</v>
      </c>
      <c r="M2902" s="51" t="s">
        <v>2747</v>
      </c>
      <c r="N2902" s="50" t="s">
        <v>29</v>
      </c>
      <c r="O2902" s="50" t="s">
        <v>32</v>
      </c>
      <c r="P2902" s="50" t="s">
        <v>32</v>
      </c>
      <c r="Q2902" s="50" t="s">
        <v>3484</v>
      </c>
      <c r="R2902" s="50" t="s">
        <v>29</v>
      </c>
      <c r="S2902" s="50" t="s">
        <v>2770</v>
      </c>
      <c r="T2902" s="50" t="s">
        <v>2415</v>
      </c>
      <c r="U2902" s="50" t="s">
        <v>30</v>
      </c>
      <c r="V2902" s="50" t="str">
        <f>VLOOKUP(A2902,Register!$D$2:$N$1317,11,0)</f>
        <v>CWIP:-VACUUM FILTER STATION</v>
      </c>
      <c r="W2902" s="50" t="s">
        <v>29</v>
      </c>
      <c r="X2902" s="50" t="s">
        <v>29</v>
      </c>
    </row>
    <row r="2903" spans="1:24" ht="14.1" customHeight="1" x14ac:dyDescent="0.25">
      <c r="A2903" s="50" t="str">
        <f t="shared" si="45"/>
        <v>9200000058-0</v>
      </c>
      <c r="B2903" s="57" t="s">
        <v>29</v>
      </c>
      <c r="C2903" s="50" t="s">
        <v>29</v>
      </c>
      <c r="D2903" s="50" t="s">
        <v>4703</v>
      </c>
      <c r="E2903" s="50" t="s">
        <v>2814</v>
      </c>
      <c r="F2903" s="50" t="s">
        <v>29</v>
      </c>
      <c r="G2903" s="50" t="s">
        <v>29</v>
      </c>
      <c r="H2903" s="50" t="s">
        <v>2904</v>
      </c>
      <c r="I2903" s="58">
        <v>45209</v>
      </c>
      <c r="J2903" s="50" t="s">
        <v>2816</v>
      </c>
      <c r="K2903" s="59">
        <v>254.54</v>
      </c>
      <c r="L2903" s="50" t="s">
        <v>37</v>
      </c>
      <c r="M2903" s="51" t="s">
        <v>2747</v>
      </c>
      <c r="N2903" s="50" t="s">
        <v>29</v>
      </c>
      <c r="O2903" s="50" t="s">
        <v>32</v>
      </c>
      <c r="P2903" s="50" t="s">
        <v>32</v>
      </c>
      <c r="Q2903" s="50" t="s">
        <v>4695</v>
      </c>
      <c r="R2903" s="50" t="s">
        <v>29</v>
      </c>
      <c r="S2903" s="50" t="s">
        <v>2770</v>
      </c>
      <c r="T2903" s="50" t="s">
        <v>2412</v>
      </c>
      <c r="U2903" s="50" t="s">
        <v>30</v>
      </c>
      <c r="V2903" s="50" t="str">
        <f>VLOOKUP(A2903,Register!$D$2:$N$1317,11,0)</f>
        <v>CWIP-MILK OF LIME</v>
      </c>
      <c r="W2903" s="50" t="s">
        <v>29</v>
      </c>
      <c r="X2903" s="50" t="s">
        <v>29</v>
      </c>
    </row>
    <row r="2904" spans="1:24" ht="14.1" customHeight="1" x14ac:dyDescent="0.25">
      <c r="A2904" s="50" t="str">
        <f t="shared" si="45"/>
        <v>9200000058-0</v>
      </c>
      <c r="B2904" s="57" t="s">
        <v>29</v>
      </c>
      <c r="C2904" s="50" t="s">
        <v>29</v>
      </c>
      <c r="D2904" s="50" t="s">
        <v>4703</v>
      </c>
      <c r="E2904" s="50" t="s">
        <v>2814</v>
      </c>
      <c r="F2904" s="50" t="s">
        <v>29</v>
      </c>
      <c r="G2904" s="50" t="s">
        <v>29</v>
      </c>
      <c r="H2904" s="50" t="s">
        <v>2904</v>
      </c>
      <c r="I2904" s="58">
        <v>45209</v>
      </c>
      <c r="J2904" s="50" t="s">
        <v>2816</v>
      </c>
      <c r="K2904" s="59">
        <v>146.94999999999999</v>
      </c>
      <c r="L2904" s="50" t="s">
        <v>37</v>
      </c>
      <c r="M2904" s="51" t="s">
        <v>2747</v>
      </c>
      <c r="N2904" s="50" t="s">
        <v>29</v>
      </c>
      <c r="O2904" s="50" t="s">
        <v>32</v>
      </c>
      <c r="P2904" s="50" t="s">
        <v>32</v>
      </c>
      <c r="Q2904" s="50" t="s">
        <v>4695</v>
      </c>
      <c r="R2904" s="50" t="s">
        <v>29</v>
      </c>
      <c r="S2904" s="50" t="s">
        <v>2770</v>
      </c>
      <c r="T2904" s="50" t="s">
        <v>2412</v>
      </c>
      <c r="U2904" s="50" t="s">
        <v>30</v>
      </c>
      <c r="V2904" s="50" t="str">
        <f>VLOOKUP(A2904,Register!$D$2:$N$1317,11,0)</f>
        <v>CWIP-MILK OF LIME</v>
      </c>
      <c r="W2904" s="50" t="s">
        <v>29</v>
      </c>
      <c r="X2904" s="50" t="s">
        <v>29</v>
      </c>
    </row>
    <row r="2905" spans="1:24" ht="14.1" customHeight="1" x14ac:dyDescent="0.25">
      <c r="A2905" s="50" t="str">
        <f t="shared" si="45"/>
        <v>9200000058-0</v>
      </c>
      <c r="B2905" s="57" t="s">
        <v>29</v>
      </c>
      <c r="C2905" s="50" t="s">
        <v>29</v>
      </c>
      <c r="D2905" s="50" t="s">
        <v>4704</v>
      </c>
      <c r="E2905" s="50" t="s">
        <v>2814</v>
      </c>
      <c r="F2905" s="50" t="s">
        <v>29</v>
      </c>
      <c r="G2905" s="50" t="s">
        <v>29</v>
      </c>
      <c r="H2905" s="50" t="s">
        <v>2904</v>
      </c>
      <c r="I2905" s="58">
        <v>45209</v>
      </c>
      <c r="J2905" s="50" t="s">
        <v>2816</v>
      </c>
      <c r="K2905" s="59">
        <v>326.05</v>
      </c>
      <c r="L2905" s="50" t="s">
        <v>37</v>
      </c>
      <c r="M2905" s="51" t="s">
        <v>2747</v>
      </c>
      <c r="N2905" s="50" t="s">
        <v>29</v>
      </c>
      <c r="O2905" s="50" t="s">
        <v>32</v>
      </c>
      <c r="P2905" s="50" t="s">
        <v>32</v>
      </c>
      <c r="Q2905" s="50" t="s">
        <v>4705</v>
      </c>
      <c r="R2905" s="50" t="s">
        <v>29</v>
      </c>
      <c r="S2905" s="50" t="s">
        <v>2770</v>
      </c>
      <c r="T2905" s="50" t="s">
        <v>2412</v>
      </c>
      <c r="U2905" s="50" t="s">
        <v>30</v>
      </c>
      <c r="V2905" s="50" t="str">
        <f>VLOOKUP(A2905,Register!$D$2:$N$1317,11,0)</f>
        <v>CWIP-MILK OF LIME</v>
      </c>
      <c r="W2905" s="50" t="s">
        <v>29</v>
      </c>
      <c r="X2905" s="50" t="s">
        <v>29</v>
      </c>
    </row>
    <row r="2906" spans="1:24" ht="14.1" customHeight="1" x14ac:dyDescent="0.25">
      <c r="A2906" s="50" t="str">
        <f t="shared" si="45"/>
        <v>9200000058-0</v>
      </c>
      <c r="B2906" s="57" t="s">
        <v>29</v>
      </c>
      <c r="C2906" s="50" t="s">
        <v>29</v>
      </c>
      <c r="D2906" s="50" t="s">
        <v>4704</v>
      </c>
      <c r="E2906" s="50" t="s">
        <v>2814</v>
      </c>
      <c r="F2906" s="50" t="s">
        <v>29</v>
      </c>
      <c r="G2906" s="50" t="s">
        <v>29</v>
      </c>
      <c r="H2906" s="50" t="s">
        <v>2904</v>
      </c>
      <c r="I2906" s="58">
        <v>45209</v>
      </c>
      <c r="J2906" s="50" t="s">
        <v>2816</v>
      </c>
      <c r="K2906" s="59">
        <v>108.65</v>
      </c>
      <c r="L2906" s="50" t="s">
        <v>37</v>
      </c>
      <c r="M2906" s="51" t="s">
        <v>2747</v>
      </c>
      <c r="N2906" s="50" t="s">
        <v>29</v>
      </c>
      <c r="O2906" s="50" t="s">
        <v>32</v>
      </c>
      <c r="P2906" s="50" t="s">
        <v>32</v>
      </c>
      <c r="Q2906" s="50" t="s">
        <v>4705</v>
      </c>
      <c r="R2906" s="50" t="s">
        <v>29</v>
      </c>
      <c r="S2906" s="50" t="s">
        <v>2770</v>
      </c>
      <c r="T2906" s="50" t="s">
        <v>2412</v>
      </c>
      <c r="U2906" s="50" t="s">
        <v>30</v>
      </c>
      <c r="V2906" s="50" t="str">
        <f>VLOOKUP(A2906,Register!$D$2:$N$1317,11,0)</f>
        <v>CWIP-MILK OF LIME</v>
      </c>
      <c r="W2906" s="50" t="s">
        <v>29</v>
      </c>
      <c r="X2906" s="50" t="s">
        <v>29</v>
      </c>
    </row>
    <row r="2907" spans="1:24" ht="14.1" customHeight="1" x14ac:dyDescent="0.25">
      <c r="A2907" s="50" t="str">
        <f t="shared" si="45"/>
        <v>9200000059-0</v>
      </c>
      <c r="B2907" s="57" t="s">
        <v>29</v>
      </c>
      <c r="C2907" s="50" t="s">
        <v>29</v>
      </c>
      <c r="D2907" s="50" t="s">
        <v>4706</v>
      </c>
      <c r="E2907" s="50" t="s">
        <v>2814</v>
      </c>
      <c r="F2907" s="50" t="s">
        <v>29</v>
      </c>
      <c r="G2907" s="50" t="s">
        <v>29</v>
      </c>
      <c r="H2907" s="50" t="s">
        <v>2904</v>
      </c>
      <c r="I2907" s="58">
        <v>45209</v>
      </c>
      <c r="J2907" s="50" t="s">
        <v>2816</v>
      </c>
      <c r="K2907" s="59">
        <v>40.799999999999997</v>
      </c>
      <c r="L2907" s="50" t="s">
        <v>37</v>
      </c>
      <c r="M2907" s="51" t="s">
        <v>2747</v>
      </c>
      <c r="N2907" s="50" t="s">
        <v>29</v>
      </c>
      <c r="O2907" s="50" t="s">
        <v>32</v>
      </c>
      <c r="P2907" s="50" t="s">
        <v>32</v>
      </c>
      <c r="Q2907" s="50" t="s">
        <v>2937</v>
      </c>
      <c r="R2907" s="50" t="s">
        <v>29</v>
      </c>
      <c r="S2907" s="50" t="s">
        <v>2770</v>
      </c>
      <c r="T2907" s="50" t="s">
        <v>2415</v>
      </c>
      <c r="U2907" s="50" t="s">
        <v>30</v>
      </c>
      <c r="V2907" s="50" t="str">
        <f>VLOOKUP(A2907,Register!$D$2:$N$1317,11,0)</f>
        <v>CWIP:-VACUUM FILTER STATION</v>
      </c>
      <c r="W2907" s="50" t="s">
        <v>29</v>
      </c>
      <c r="X2907" s="50" t="s">
        <v>29</v>
      </c>
    </row>
    <row r="2908" spans="1:24" ht="14.1" customHeight="1" x14ac:dyDescent="0.25">
      <c r="A2908" s="50" t="str">
        <f t="shared" si="45"/>
        <v>9200000059-0</v>
      </c>
      <c r="B2908" s="57" t="s">
        <v>29</v>
      </c>
      <c r="C2908" s="50" t="s">
        <v>29</v>
      </c>
      <c r="D2908" s="50" t="s">
        <v>4706</v>
      </c>
      <c r="E2908" s="50" t="s">
        <v>2814</v>
      </c>
      <c r="F2908" s="50" t="s">
        <v>29</v>
      </c>
      <c r="G2908" s="50" t="s">
        <v>29</v>
      </c>
      <c r="H2908" s="50" t="s">
        <v>2904</v>
      </c>
      <c r="I2908" s="58">
        <v>45209</v>
      </c>
      <c r="J2908" s="50" t="s">
        <v>2816</v>
      </c>
      <c r="K2908" s="59">
        <v>8.5</v>
      </c>
      <c r="L2908" s="50" t="s">
        <v>37</v>
      </c>
      <c r="M2908" s="51" t="s">
        <v>2747</v>
      </c>
      <c r="N2908" s="50" t="s">
        <v>29</v>
      </c>
      <c r="O2908" s="50" t="s">
        <v>32</v>
      </c>
      <c r="P2908" s="50" t="s">
        <v>32</v>
      </c>
      <c r="Q2908" s="50" t="s">
        <v>2937</v>
      </c>
      <c r="R2908" s="50" t="s">
        <v>29</v>
      </c>
      <c r="S2908" s="50" t="s">
        <v>2770</v>
      </c>
      <c r="T2908" s="50" t="s">
        <v>2415</v>
      </c>
      <c r="U2908" s="50" t="s">
        <v>30</v>
      </c>
      <c r="V2908" s="50" t="str">
        <f>VLOOKUP(A2908,Register!$D$2:$N$1317,11,0)</f>
        <v>CWIP:-VACUUM FILTER STATION</v>
      </c>
      <c r="W2908" s="50" t="s">
        <v>29</v>
      </c>
      <c r="X2908" s="50" t="s">
        <v>29</v>
      </c>
    </row>
    <row r="2909" spans="1:24" ht="14.1" customHeight="1" x14ac:dyDescent="0.25">
      <c r="A2909" s="50" t="str">
        <f t="shared" si="45"/>
        <v>9200000059-0</v>
      </c>
      <c r="B2909" s="57" t="s">
        <v>29</v>
      </c>
      <c r="C2909" s="50" t="s">
        <v>29</v>
      </c>
      <c r="D2909" s="50" t="s">
        <v>4707</v>
      </c>
      <c r="E2909" s="50" t="s">
        <v>2814</v>
      </c>
      <c r="F2909" s="50" t="s">
        <v>29</v>
      </c>
      <c r="G2909" s="50" t="s">
        <v>29</v>
      </c>
      <c r="H2909" s="50" t="s">
        <v>2904</v>
      </c>
      <c r="I2909" s="58">
        <v>45209</v>
      </c>
      <c r="J2909" s="50" t="s">
        <v>2816</v>
      </c>
      <c r="K2909" s="59">
        <v>17</v>
      </c>
      <c r="L2909" s="50" t="s">
        <v>37</v>
      </c>
      <c r="M2909" s="51" t="s">
        <v>2747</v>
      </c>
      <c r="N2909" s="50" t="s">
        <v>29</v>
      </c>
      <c r="O2909" s="50" t="s">
        <v>32</v>
      </c>
      <c r="P2909" s="50" t="s">
        <v>32</v>
      </c>
      <c r="Q2909" s="50" t="s">
        <v>2937</v>
      </c>
      <c r="R2909" s="50" t="s">
        <v>29</v>
      </c>
      <c r="S2909" s="50" t="s">
        <v>2770</v>
      </c>
      <c r="T2909" s="50" t="s">
        <v>2415</v>
      </c>
      <c r="U2909" s="50" t="s">
        <v>30</v>
      </c>
      <c r="V2909" s="50" t="str">
        <f>VLOOKUP(A2909,Register!$D$2:$N$1317,11,0)</f>
        <v>CWIP:-VACUUM FILTER STATION</v>
      </c>
      <c r="W2909" s="50" t="s">
        <v>29</v>
      </c>
      <c r="X2909" s="50" t="s">
        <v>29</v>
      </c>
    </row>
    <row r="2910" spans="1:24" ht="14.1" customHeight="1" x14ac:dyDescent="0.25">
      <c r="A2910" s="50" t="str">
        <f t="shared" si="45"/>
        <v>9200000059-0</v>
      </c>
      <c r="B2910" s="57" t="s">
        <v>29</v>
      </c>
      <c r="C2910" s="50" t="s">
        <v>29</v>
      </c>
      <c r="D2910" s="50" t="s">
        <v>4708</v>
      </c>
      <c r="E2910" s="50" t="s">
        <v>2814</v>
      </c>
      <c r="F2910" s="50" t="s">
        <v>29</v>
      </c>
      <c r="G2910" s="50" t="s">
        <v>29</v>
      </c>
      <c r="H2910" s="50" t="s">
        <v>2904</v>
      </c>
      <c r="I2910" s="58">
        <v>45210</v>
      </c>
      <c r="J2910" s="50" t="s">
        <v>2816</v>
      </c>
      <c r="K2910" s="59">
        <v>1926.8</v>
      </c>
      <c r="L2910" s="50" t="s">
        <v>37</v>
      </c>
      <c r="M2910" s="51" t="s">
        <v>2747</v>
      </c>
      <c r="N2910" s="50" t="s">
        <v>29</v>
      </c>
      <c r="O2910" s="50" t="s">
        <v>32</v>
      </c>
      <c r="P2910" s="50" t="s">
        <v>32</v>
      </c>
      <c r="Q2910" s="50" t="s">
        <v>2937</v>
      </c>
      <c r="R2910" s="50" t="s">
        <v>29</v>
      </c>
      <c r="S2910" s="50" t="s">
        <v>2770</v>
      </c>
      <c r="T2910" s="50" t="s">
        <v>2415</v>
      </c>
      <c r="U2910" s="50" t="s">
        <v>30</v>
      </c>
      <c r="V2910" s="50" t="str">
        <f>VLOOKUP(A2910,Register!$D$2:$N$1317,11,0)</f>
        <v>CWIP:-VACUUM FILTER STATION</v>
      </c>
      <c r="W2910" s="50" t="s">
        <v>29</v>
      </c>
      <c r="X2910" s="50" t="s">
        <v>29</v>
      </c>
    </row>
    <row r="2911" spans="1:24" ht="14.1" customHeight="1" x14ac:dyDescent="0.25">
      <c r="A2911" s="50" t="str">
        <f t="shared" si="45"/>
        <v>9200000059-0</v>
      </c>
      <c r="B2911" s="57" t="s">
        <v>29</v>
      </c>
      <c r="C2911" s="50" t="s">
        <v>29</v>
      </c>
      <c r="D2911" s="50" t="s">
        <v>4708</v>
      </c>
      <c r="E2911" s="50" t="s">
        <v>2814</v>
      </c>
      <c r="F2911" s="50" t="s">
        <v>29</v>
      </c>
      <c r="G2911" s="50" t="s">
        <v>29</v>
      </c>
      <c r="H2911" s="50" t="s">
        <v>2904</v>
      </c>
      <c r="I2911" s="58">
        <v>45210</v>
      </c>
      <c r="J2911" s="50" t="s">
        <v>2816</v>
      </c>
      <c r="K2911" s="59">
        <v>17</v>
      </c>
      <c r="L2911" s="50" t="s">
        <v>37</v>
      </c>
      <c r="M2911" s="51" t="s">
        <v>2747</v>
      </c>
      <c r="N2911" s="50" t="s">
        <v>29</v>
      </c>
      <c r="O2911" s="50" t="s">
        <v>32</v>
      </c>
      <c r="P2911" s="50" t="s">
        <v>32</v>
      </c>
      <c r="Q2911" s="50" t="s">
        <v>2937</v>
      </c>
      <c r="R2911" s="50" t="s">
        <v>29</v>
      </c>
      <c r="S2911" s="50" t="s">
        <v>2770</v>
      </c>
      <c r="T2911" s="50" t="s">
        <v>2415</v>
      </c>
      <c r="U2911" s="50" t="s">
        <v>30</v>
      </c>
      <c r="V2911" s="50" t="str">
        <f>VLOOKUP(A2911,Register!$D$2:$N$1317,11,0)</f>
        <v>CWIP:-VACUUM FILTER STATION</v>
      </c>
      <c r="W2911" s="50" t="s">
        <v>29</v>
      </c>
      <c r="X2911" s="50" t="s">
        <v>29</v>
      </c>
    </row>
    <row r="2912" spans="1:24" ht="14.1" customHeight="1" x14ac:dyDescent="0.25">
      <c r="A2912" s="50" t="str">
        <f t="shared" si="45"/>
        <v>9200000041-0</v>
      </c>
      <c r="B2912" s="57" t="s">
        <v>29</v>
      </c>
      <c r="C2912" s="50" t="s">
        <v>29</v>
      </c>
      <c r="D2912" s="50" t="s">
        <v>4709</v>
      </c>
      <c r="E2912" s="50" t="s">
        <v>2814</v>
      </c>
      <c r="F2912" s="50" t="s">
        <v>29</v>
      </c>
      <c r="G2912" s="50" t="s">
        <v>29</v>
      </c>
      <c r="H2912" s="50" t="s">
        <v>2904</v>
      </c>
      <c r="I2912" s="58">
        <v>45210</v>
      </c>
      <c r="J2912" s="50" t="s">
        <v>2816</v>
      </c>
      <c r="K2912" s="59">
        <v>50</v>
      </c>
      <c r="L2912" s="50" t="s">
        <v>37</v>
      </c>
      <c r="M2912" s="51" t="s">
        <v>2747</v>
      </c>
      <c r="N2912" s="50" t="s">
        <v>29</v>
      </c>
      <c r="O2912" s="50" t="s">
        <v>32</v>
      </c>
      <c r="P2912" s="50" t="s">
        <v>32</v>
      </c>
      <c r="Q2912" s="50" t="s">
        <v>4710</v>
      </c>
      <c r="R2912" s="50" t="s">
        <v>29</v>
      </c>
      <c r="S2912" s="50" t="s">
        <v>2770</v>
      </c>
      <c r="T2912" s="50" t="s">
        <v>2383</v>
      </c>
      <c r="U2912" s="50" t="s">
        <v>30</v>
      </c>
      <c r="V2912" s="50" t="str">
        <f>VLOOKUP(A2912,Register!$D$2:$N$1317,11,0)</f>
        <v>CWIP - CURTAIN CONDENSER &amp; AIR EJECTOR</v>
      </c>
      <c r="W2912" s="50" t="s">
        <v>29</v>
      </c>
      <c r="X2912" s="50" t="s">
        <v>29</v>
      </c>
    </row>
    <row r="2913" spans="1:24" ht="14.1" customHeight="1" x14ac:dyDescent="0.25">
      <c r="A2913" s="50" t="str">
        <f t="shared" si="45"/>
        <v>9200000041-0</v>
      </c>
      <c r="B2913" s="57" t="s">
        <v>29</v>
      </c>
      <c r="C2913" s="50" t="s">
        <v>29</v>
      </c>
      <c r="D2913" s="50" t="s">
        <v>4709</v>
      </c>
      <c r="E2913" s="50" t="s">
        <v>2814</v>
      </c>
      <c r="F2913" s="50" t="s">
        <v>29</v>
      </c>
      <c r="G2913" s="50" t="s">
        <v>29</v>
      </c>
      <c r="H2913" s="50" t="s">
        <v>2904</v>
      </c>
      <c r="I2913" s="58">
        <v>45210</v>
      </c>
      <c r="J2913" s="50" t="s">
        <v>2816</v>
      </c>
      <c r="K2913" s="59">
        <v>53.32</v>
      </c>
      <c r="L2913" s="50" t="s">
        <v>37</v>
      </c>
      <c r="M2913" s="51" t="s">
        <v>2747</v>
      </c>
      <c r="N2913" s="50" t="s">
        <v>29</v>
      </c>
      <c r="O2913" s="50" t="s">
        <v>32</v>
      </c>
      <c r="P2913" s="50" t="s">
        <v>32</v>
      </c>
      <c r="Q2913" s="50" t="s">
        <v>4710</v>
      </c>
      <c r="R2913" s="50" t="s">
        <v>29</v>
      </c>
      <c r="S2913" s="50" t="s">
        <v>2770</v>
      </c>
      <c r="T2913" s="50" t="s">
        <v>2383</v>
      </c>
      <c r="U2913" s="50" t="s">
        <v>30</v>
      </c>
      <c r="V2913" s="50" t="str">
        <f>VLOOKUP(A2913,Register!$D$2:$N$1317,11,0)</f>
        <v>CWIP - CURTAIN CONDENSER &amp; AIR EJECTOR</v>
      </c>
      <c r="W2913" s="50" t="s">
        <v>29</v>
      </c>
      <c r="X2913" s="50" t="s">
        <v>29</v>
      </c>
    </row>
    <row r="2914" spans="1:24" ht="14.1" customHeight="1" x14ac:dyDescent="0.25">
      <c r="A2914" s="50" t="str">
        <f t="shared" si="45"/>
        <v>9200000041-0</v>
      </c>
      <c r="B2914" s="57" t="s">
        <v>29</v>
      </c>
      <c r="C2914" s="50" t="s">
        <v>29</v>
      </c>
      <c r="D2914" s="50" t="s">
        <v>4709</v>
      </c>
      <c r="E2914" s="50" t="s">
        <v>2814</v>
      </c>
      <c r="F2914" s="50" t="s">
        <v>29</v>
      </c>
      <c r="G2914" s="50" t="s">
        <v>29</v>
      </c>
      <c r="H2914" s="50" t="s">
        <v>2904</v>
      </c>
      <c r="I2914" s="58">
        <v>45210</v>
      </c>
      <c r="J2914" s="50" t="s">
        <v>2816</v>
      </c>
      <c r="K2914" s="59">
        <v>42.5</v>
      </c>
      <c r="L2914" s="50" t="s">
        <v>37</v>
      </c>
      <c r="M2914" s="51" t="s">
        <v>2747</v>
      </c>
      <c r="N2914" s="50" t="s">
        <v>29</v>
      </c>
      <c r="O2914" s="50" t="s">
        <v>32</v>
      </c>
      <c r="P2914" s="50" t="s">
        <v>32</v>
      </c>
      <c r="Q2914" s="50" t="s">
        <v>4710</v>
      </c>
      <c r="R2914" s="50" t="s">
        <v>29</v>
      </c>
      <c r="S2914" s="50" t="s">
        <v>2770</v>
      </c>
      <c r="T2914" s="50" t="s">
        <v>2383</v>
      </c>
      <c r="U2914" s="50" t="s">
        <v>30</v>
      </c>
      <c r="V2914" s="50" t="str">
        <f>VLOOKUP(A2914,Register!$D$2:$N$1317,11,0)</f>
        <v>CWIP - CURTAIN CONDENSER &amp; AIR EJECTOR</v>
      </c>
      <c r="W2914" s="50" t="s">
        <v>29</v>
      </c>
      <c r="X2914" s="50" t="s">
        <v>29</v>
      </c>
    </row>
    <row r="2915" spans="1:24" ht="14.1" customHeight="1" x14ac:dyDescent="0.25">
      <c r="A2915" s="50" t="str">
        <f t="shared" si="45"/>
        <v>9200000041-0</v>
      </c>
      <c r="B2915" s="57" t="s">
        <v>29</v>
      </c>
      <c r="C2915" s="50" t="s">
        <v>29</v>
      </c>
      <c r="D2915" s="50" t="s">
        <v>4709</v>
      </c>
      <c r="E2915" s="50" t="s">
        <v>2814</v>
      </c>
      <c r="F2915" s="50" t="s">
        <v>29</v>
      </c>
      <c r="G2915" s="50" t="s">
        <v>29</v>
      </c>
      <c r="H2915" s="50" t="s">
        <v>2904</v>
      </c>
      <c r="I2915" s="58">
        <v>45210</v>
      </c>
      <c r="J2915" s="50" t="s">
        <v>2816</v>
      </c>
      <c r="K2915" s="59">
        <v>242.98</v>
      </c>
      <c r="L2915" s="50" t="s">
        <v>37</v>
      </c>
      <c r="M2915" s="51" t="s">
        <v>2747</v>
      </c>
      <c r="N2915" s="50" t="s">
        <v>29</v>
      </c>
      <c r="O2915" s="50" t="s">
        <v>32</v>
      </c>
      <c r="P2915" s="50" t="s">
        <v>32</v>
      </c>
      <c r="Q2915" s="50" t="s">
        <v>4710</v>
      </c>
      <c r="R2915" s="50" t="s">
        <v>29</v>
      </c>
      <c r="S2915" s="50" t="s">
        <v>2770</v>
      </c>
      <c r="T2915" s="50" t="s">
        <v>2383</v>
      </c>
      <c r="U2915" s="50" t="s">
        <v>30</v>
      </c>
      <c r="V2915" s="50" t="str">
        <f>VLOOKUP(A2915,Register!$D$2:$N$1317,11,0)</f>
        <v>CWIP - CURTAIN CONDENSER &amp; AIR EJECTOR</v>
      </c>
      <c r="W2915" s="50" t="s">
        <v>29</v>
      </c>
      <c r="X2915" s="50" t="s">
        <v>29</v>
      </c>
    </row>
    <row r="2916" spans="1:24" ht="14.1" customHeight="1" x14ac:dyDescent="0.25">
      <c r="A2916" s="50" t="str">
        <f t="shared" si="45"/>
        <v>9200000041-0</v>
      </c>
      <c r="B2916" s="57" t="s">
        <v>29</v>
      </c>
      <c r="C2916" s="50" t="s">
        <v>29</v>
      </c>
      <c r="D2916" s="50" t="s">
        <v>4709</v>
      </c>
      <c r="E2916" s="50" t="s">
        <v>2814</v>
      </c>
      <c r="F2916" s="50" t="s">
        <v>29</v>
      </c>
      <c r="G2916" s="50" t="s">
        <v>29</v>
      </c>
      <c r="H2916" s="50" t="s">
        <v>2904</v>
      </c>
      <c r="I2916" s="58">
        <v>45210</v>
      </c>
      <c r="J2916" s="50" t="s">
        <v>2816</v>
      </c>
      <c r="K2916" s="59">
        <v>11.85</v>
      </c>
      <c r="L2916" s="50" t="s">
        <v>37</v>
      </c>
      <c r="M2916" s="51" t="s">
        <v>2747</v>
      </c>
      <c r="N2916" s="50" t="s">
        <v>29</v>
      </c>
      <c r="O2916" s="50" t="s">
        <v>32</v>
      </c>
      <c r="P2916" s="50" t="s">
        <v>32</v>
      </c>
      <c r="Q2916" s="50" t="s">
        <v>4710</v>
      </c>
      <c r="R2916" s="50" t="s">
        <v>29</v>
      </c>
      <c r="S2916" s="50" t="s">
        <v>2770</v>
      </c>
      <c r="T2916" s="50" t="s">
        <v>2383</v>
      </c>
      <c r="U2916" s="50" t="s">
        <v>30</v>
      </c>
      <c r="V2916" s="50" t="str">
        <f>VLOOKUP(A2916,Register!$D$2:$N$1317,11,0)</f>
        <v>CWIP - CURTAIN CONDENSER &amp; AIR EJECTOR</v>
      </c>
      <c r="W2916" s="50" t="s">
        <v>29</v>
      </c>
      <c r="X2916" s="50" t="s">
        <v>29</v>
      </c>
    </row>
    <row r="2917" spans="1:24" ht="14.1" customHeight="1" x14ac:dyDescent="0.25">
      <c r="A2917" s="50" t="str">
        <f t="shared" si="45"/>
        <v>9200000058-0</v>
      </c>
      <c r="B2917" s="57" t="s">
        <v>29</v>
      </c>
      <c r="C2917" s="50" t="s">
        <v>29</v>
      </c>
      <c r="D2917" s="50" t="s">
        <v>4711</v>
      </c>
      <c r="E2917" s="50" t="s">
        <v>2814</v>
      </c>
      <c r="F2917" s="50" t="s">
        <v>29</v>
      </c>
      <c r="G2917" s="50" t="s">
        <v>29</v>
      </c>
      <c r="H2917" s="50" t="s">
        <v>2904</v>
      </c>
      <c r="I2917" s="58">
        <v>45210</v>
      </c>
      <c r="J2917" s="50" t="s">
        <v>2816</v>
      </c>
      <c r="K2917" s="59">
        <v>217.2</v>
      </c>
      <c r="L2917" s="50" t="s">
        <v>37</v>
      </c>
      <c r="M2917" s="51" t="s">
        <v>2747</v>
      </c>
      <c r="N2917" s="50" t="s">
        <v>29</v>
      </c>
      <c r="O2917" s="50" t="s">
        <v>32</v>
      </c>
      <c r="P2917" s="50" t="s">
        <v>32</v>
      </c>
      <c r="Q2917" s="50" t="s">
        <v>4329</v>
      </c>
      <c r="R2917" s="50" t="s">
        <v>29</v>
      </c>
      <c r="S2917" s="50" t="s">
        <v>2770</v>
      </c>
      <c r="T2917" s="50" t="s">
        <v>2412</v>
      </c>
      <c r="U2917" s="50" t="s">
        <v>30</v>
      </c>
      <c r="V2917" s="50" t="str">
        <f>VLOOKUP(A2917,Register!$D$2:$N$1317,11,0)</f>
        <v>CWIP-MILK OF LIME</v>
      </c>
      <c r="W2917" s="50" t="s">
        <v>29</v>
      </c>
      <c r="X2917" s="50" t="s">
        <v>29</v>
      </c>
    </row>
    <row r="2918" spans="1:24" ht="14.1" customHeight="1" x14ac:dyDescent="0.25">
      <c r="A2918" s="50" t="str">
        <f t="shared" si="45"/>
        <v>9200000058-0</v>
      </c>
      <c r="B2918" s="57" t="s">
        <v>29</v>
      </c>
      <c r="C2918" s="50" t="s">
        <v>29</v>
      </c>
      <c r="D2918" s="50" t="s">
        <v>4711</v>
      </c>
      <c r="E2918" s="50" t="s">
        <v>2814</v>
      </c>
      <c r="F2918" s="50" t="s">
        <v>29</v>
      </c>
      <c r="G2918" s="50" t="s">
        <v>29</v>
      </c>
      <c r="H2918" s="50" t="s">
        <v>2904</v>
      </c>
      <c r="I2918" s="58">
        <v>45210</v>
      </c>
      <c r="J2918" s="50" t="s">
        <v>2816</v>
      </c>
      <c r="K2918" s="59">
        <v>78.38</v>
      </c>
      <c r="L2918" s="50" t="s">
        <v>37</v>
      </c>
      <c r="M2918" s="51" t="s">
        <v>2747</v>
      </c>
      <c r="N2918" s="50" t="s">
        <v>29</v>
      </c>
      <c r="O2918" s="50" t="s">
        <v>32</v>
      </c>
      <c r="P2918" s="50" t="s">
        <v>32</v>
      </c>
      <c r="Q2918" s="50" t="s">
        <v>4329</v>
      </c>
      <c r="R2918" s="50" t="s">
        <v>29</v>
      </c>
      <c r="S2918" s="50" t="s">
        <v>2770</v>
      </c>
      <c r="T2918" s="50" t="s">
        <v>2412</v>
      </c>
      <c r="U2918" s="50" t="s">
        <v>30</v>
      </c>
      <c r="V2918" s="50" t="str">
        <f>VLOOKUP(A2918,Register!$D$2:$N$1317,11,0)</f>
        <v>CWIP-MILK OF LIME</v>
      </c>
      <c r="W2918" s="50" t="s">
        <v>29</v>
      </c>
      <c r="X2918" s="50" t="s">
        <v>29</v>
      </c>
    </row>
    <row r="2919" spans="1:24" ht="14.1" customHeight="1" x14ac:dyDescent="0.25">
      <c r="A2919" s="50" t="str">
        <f t="shared" si="45"/>
        <v>9200000058-0</v>
      </c>
      <c r="B2919" s="57" t="s">
        <v>29</v>
      </c>
      <c r="C2919" s="50" t="s">
        <v>29</v>
      </c>
      <c r="D2919" s="50" t="s">
        <v>4711</v>
      </c>
      <c r="E2919" s="50" t="s">
        <v>2814</v>
      </c>
      <c r="F2919" s="50" t="s">
        <v>29</v>
      </c>
      <c r="G2919" s="50" t="s">
        <v>29</v>
      </c>
      <c r="H2919" s="50" t="s">
        <v>2904</v>
      </c>
      <c r="I2919" s="58">
        <v>45210</v>
      </c>
      <c r="J2919" s="50" t="s">
        <v>2816</v>
      </c>
      <c r="K2919" s="59">
        <v>325.93</v>
      </c>
      <c r="L2919" s="50" t="s">
        <v>37</v>
      </c>
      <c r="M2919" s="51" t="s">
        <v>2747</v>
      </c>
      <c r="N2919" s="50" t="s">
        <v>29</v>
      </c>
      <c r="O2919" s="50" t="s">
        <v>32</v>
      </c>
      <c r="P2919" s="50" t="s">
        <v>32</v>
      </c>
      <c r="Q2919" s="50" t="s">
        <v>4329</v>
      </c>
      <c r="R2919" s="50" t="s">
        <v>29</v>
      </c>
      <c r="S2919" s="50" t="s">
        <v>2770</v>
      </c>
      <c r="T2919" s="50" t="s">
        <v>2412</v>
      </c>
      <c r="U2919" s="50" t="s">
        <v>30</v>
      </c>
      <c r="V2919" s="50" t="str">
        <f>VLOOKUP(A2919,Register!$D$2:$N$1317,11,0)</f>
        <v>CWIP-MILK OF LIME</v>
      </c>
      <c r="W2919" s="50" t="s">
        <v>29</v>
      </c>
      <c r="X2919" s="50" t="s">
        <v>29</v>
      </c>
    </row>
    <row r="2920" spans="1:24" ht="14.1" customHeight="1" x14ac:dyDescent="0.25">
      <c r="A2920" s="50" t="str">
        <f t="shared" si="45"/>
        <v>9200000058-0</v>
      </c>
      <c r="B2920" s="57" t="s">
        <v>29</v>
      </c>
      <c r="C2920" s="50" t="s">
        <v>29</v>
      </c>
      <c r="D2920" s="50" t="s">
        <v>4711</v>
      </c>
      <c r="E2920" s="50" t="s">
        <v>2814</v>
      </c>
      <c r="F2920" s="50" t="s">
        <v>29</v>
      </c>
      <c r="G2920" s="50" t="s">
        <v>29</v>
      </c>
      <c r="H2920" s="50" t="s">
        <v>2904</v>
      </c>
      <c r="I2920" s="58">
        <v>45210</v>
      </c>
      <c r="J2920" s="50" t="s">
        <v>2816</v>
      </c>
      <c r="K2920" s="59">
        <v>108.65</v>
      </c>
      <c r="L2920" s="50" t="s">
        <v>37</v>
      </c>
      <c r="M2920" s="51" t="s">
        <v>2747</v>
      </c>
      <c r="N2920" s="50" t="s">
        <v>29</v>
      </c>
      <c r="O2920" s="50" t="s">
        <v>32</v>
      </c>
      <c r="P2920" s="50" t="s">
        <v>32</v>
      </c>
      <c r="Q2920" s="50" t="s">
        <v>4329</v>
      </c>
      <c r="R2920" s="50" t="s">
        <v>29</v>
      </c>
      <c r="S2920" s="50" t="s">
        <v>2770</v>
      </c>
      <c r="T2920" s="50" t="s">
        <v>2412</v>
      </c>
      <c r="U2920" s="50" t="s">
        <v>30</v>
      </c>
      <c r="V2920" s="50" t="str">
        <f>VLOOKUP(A2920,Register!$D$2:$N$1317,11,0)</f>
        <v>CWIP-MILK OF LIME</v>
      </c>
      <c r="W2920" s="50" t="s">
        <v>29</v>
      </c>
      <c r="X2920" s="50" t="s">
        <v>29</v>
      </c>
    </row>
    <row r="2921" spans="1:24" ht="14.1" customHeight="1" x14ac:dyDescent="0.25">
      <c r="A2921" s="50" t="str">
        <f t="shared" si="45"/>
        <v>9200000059-0</v>
      </c>
      <c r="B2921" s="57" t="s">
        <v>29</v>
      </c>
      <c r="C2921" s="50" t="s">
        <v>29</v>
      </c>
      <c r="D2921" s="50" t="s">
        <v>4712</v>
      </c>
      <c r="E2921" s="50" t="s">
        <v>2814</v>
      </c>
      <c r="F2921" s="50" t="s">
        <v>29</v>
      </c>
      <c r="G2921" s="50" t="s">
        <v>29</v>
      </c>
      <c r="H2921" s="50" t="s">
        <v>2904</v>
      </c>
      <c r="I2921" s="58">
        <v>45210</v>
      </c>
      <c r="J2921" s="50" t="s">
        <v>2816</v>
      </c>
      <c r="K2921" s="59">
        <v>440.88</v>
      </c>
      <c r="L2921" s="50" t="s">
        <v>37</v>
      </c>
      <c r="M2921" s="51" t="s">
        <v>2747</v>
      </c>
      <c r="N2921" s="50" t="s">
        <v>29</v>
      </c>
      <c r="O2921" s="50" t="s">
        <v>32</v>
      </c>
      <c r="P2921" s="50" t="s">
        <v>32</v>
      </c>
      <c r="Q2921" s="50" t="s">
        <v>4671</v>
      </c>
      <c r="R2921" s="50" t="s">
        <v>29</v>
      </c>
      <c r="S2921" s="50" t="s">
        <v>2770</v>
      </c>
      <c r="T2921" s="50" t="s">
        <v>2415</v>
      </c>
      <c r="U2921" s="50" t="s">
        <v>30</v>
      </c>
      <c r="V2921" s="50" t="str">
        <f>VLOOKUP(A2921,Register!$D$2:$N$1317,11,0)</f>
        <v>CWIP:-VACUUM FILTER STATION</v>
      </c>
      <c r="W2921" s="50" t="s">
        <v>29</v>
      </c>
      <c r="X2921" s="50" t="s">
        <v>29</v>
      </c>
    </row>
    <row r="2922" spans="1:24" ht="14.1" customHeight="1" x14ac:dyDescent="0.25">
      <c r="A2922" s="50" t="str">
        <f t="shared" si="45"/>
        <v>9200000059-0</v>
      </c>
      <c r="B2922" s="57" t="s">
        <v>29</v>
      </c>
      <c r="C2922" s="50" t="s">
        <v>29</v>
      </c>
      <c r="D2922" s="50" t="s">
        <v>4712</v>
      </c>
      <c r="E2922" s="50" t="s">
        <v>2814</v>
      </c>
      <c r="F2922" s="50" t="s">
        <v>29</v>
      </c>
      <c r="G2922" s="50" t="s">
        <v>29</v>
      </c>
      <c r="H2922" s="50" t="s">
        <v>2904</v>
      </c>
      <c r="I2922" s="58">
        <v>45210</v>
      </c>
      <c r="J2922" s="50" t="s">
        <v>2816</v>
      </c>
      <c r="K2922" s="59">
        <v>17</v>
      </c>
      <c r="L2922" s="50" t="s">
        <v>37</v>
      </c>
      <c r="M2922" s="51" t="s">
        <v>2747</v>
      </c>
      <c r="N2922" s="50" t="s">
        <v>29</v>
      </c>
      <c r="O2922" s="50" t="s">
        <v>32</v>
      </c>
      <c r="P2922" s="50" t="s">
        <v>32</v>
      </c>
      <c r="Q2922" s="50" t="s">
        <v>4671</v>
      </c>
      <c r="R2922" s="50" t="s">
        <v>29</v>
      </c>
      <c r="S2922" s="50" t="s">
        <v>2770</v>
      </c>
      <c r="T2922" s="50" t="s">
        <v>2415</v>
      </c>
      <c r="U2922" s="50" t="s">
        <v>30</v>
      </c>
      <c r="V2922" s="50" t="str">
        <f>VLOOKUP(A2922,Register!$D$2:$N$1317,11,0)</f>
        <v>CWIP:-VACUUM FILTER STATION</v>
      </c>
      <c r="W2922" s="50" t="s">
        <v>29</v>
      </c>
      <c r="X2922" s="50" t="s">
        <v>29</v>
      </c>
    </row>
    <row r="2923" spans="1:24" ht="14.1" customHeight="1" x14ac:dyDescent="0.25">
      <c r="A2923" s="50" t="str">
        <f t="shared" si="45"/>
        <v>9200000041-0</v>
      </c>
      <c r="B2923" s="57" t="s">
        <v>29</v>
      </c>
      <c r="C2923" s="50" t="s">
        <v>29</v>
      </c>
      <c r="D2923" s="50" t="s">
        <v>4713</v>
      </c>
      <c r="E2923" s="50" t="s">
        <v>2814</v>
      </c>
      <c r="F2923" s="50" t="s">
        <v>29</v>
      </c>
      <c r="G2923" s="50" t="s">
        <v>29</v>
      </c>
      <c r="H2923" s="50" t="s">
        <v>2904</v>
      </c>
      <c r="I2923" s="58">
        <v>45210</v>
      </c>
      <c r="J2923" s="50" t="s">
        <v>2816</v>
      </c>
      <c r="K2923" s="59">
        <v>8119.04</v>
      </c>
      <c r="L2923" s="50" t="s">
        <v>37</v>
      </c>
      <c r="M2923" s="51" t="s">
        <v>2747</v>
      </c>
      <c r="N2923" s="50" t="s">
        <v>29</v>
      </c>
      <c r="O2923" s="50" t="s">
        <v>32</v>
      </c>
      <c r="P2923" s="50" t="s">
        <v>32</v>
      </c>
      <c r="Q2923" s="50" t="s">
        <v>4326</v>
      </c>
      <c r="R2923" s="50" t="s">
        <v>29</v>
      </c>
      <c r="S2923" s="50" t="s">
        <v>2770</v>
      </c>
      <c r="T2923" s="50" t="s">
        <v>2383</v>
      </c>
      <c r="U2923" s="50" t="s">
        <v>30</v>
      </c>
      <c r="V2923" s="50" t="str">
        <f>VLOOKUP(A2923,Register!$D$2:$N$1317,11,0)</f>
        <v>CWIP - CURTAIN CONDENSER &amp; AIR EJECTOR</v>
      </c>
      <c r="W2923" s="50" t="s">
        <v>29</v>
      </c>
      <c r="X2923" s="50" t="s">
        <v>29</v>
      </c>
    </row>
    <row r="2924" spans="1:24" ht="14.1" customHeight="1" x14ac:dyDescent="0.25">
      <c r="A2924" s="50" t="str">
        <f t="shared" si="45"/>
        <v>9200000041-0</v>
      </c>
      <c r="B2924" s="57" t="s">
        <v>29</v>
      </c>
      <c r="C2924" s="50" t="s">
        <v>29</v>
      </c>
      <c r="D2924" s="50" t="s">
        <v>4713</v>
      </c>
      <c r="E2924" s="50" t="s">
        <v>2814</v>
      </c>
      <c r="F2924" s="50" t="s">
        <v>29</v>
      </c>
      <c r="G2924" s="50" t="s">
        <v>29</v>
      </c>
      <c r="H2924" s="50" t="s">
        <v>2904</v>
      </c>
      <c r="I2924" s="58">
        <v>45210</v>
      </c>
      <c r="J2924" s="50" t="s">
        <v>2816</v>
      </c>
      <c r="K2924" s="59">
        <v>135.35</v>
      </c>
      <c r="L2924" s="50" t="s">
        <v>37</v>
      </c>
      <c r="M2924" s="51" t="s">
        <v>2747</v>
      </c>
      <c r="N2924" s="50" t="s">
        <v>29</v>
      </c>
      <c r="O2924" s="50" t="s">
        <v>32</v>
      </c>
      <c r="P2924" s="50" t="s">
        <v>32</v>
      </c>
      <c r="Q2924" s="50" t="s">
        <v>4326</v>
      </c>
      <c r="R2924" s="50" t="s">
        <v>29</v>
      </c>
      <c r="S2924" s="50" t="s">
        <v>2770</v>
      </c>
      <c r="T2924" s="50" t="s">
        <v>2383</v>
      </c>
      <c r="U2924" s="50" t="s">
        <v>30</v>
      </c>
      <c r="V2924" s="50" t="str">
        <f>VLOOKUP(A2924,Register!$D$2:$N$1317,11,0)</f>
        <v>CWIP - CURTAIN CONDENSER &amp; AIR EJECTOR</v>
      </c>
      <c r="W2924" s="50" t="s">
        <v>29</v>
      </c>
      <c r="X2924" s="50" t="s">
        <v>29</v>
      </c>
    </row>
    <row r="2925" spans="1:24" ht="14.1" customHeight="1" x14ac:dyDescent="0.25">
      <c r="A2925" s="50" t="str">
        <f t="shared" si="45"/>
        <v>9200000059-0</v>
      </c>
      <c r="B2925" s="57" t="s">
        <v>29</v>
      </c>
      <c r="C2925" s="50" t="s">
        <v>29</v>
      </c>
      <c r="D2925" s="50" t="s">
        <v>4714</v>
      </c>
      <c r="E2925" s="50" t="s">
        <v>2814</v>
      </c>
      <c r="F2925" s="50" t="s">
        <v>29</v>
      </c>
      <c r="G2925" s="50" t="s">
        <v>29</v>
      </c>
      <c r="H2925" s="50" t="s">
        <v>2904</v>
      </c>
      <c r="I2925" s="58">
        <v>45210</v>
      </c>
      <c r="J2925" s="50" t="s">
        <v>2816</v>
      </c>
      <c r="K2925" s="59">
        <v>98.01</v>
      </c>
      <c r="L2925" s="50" t="s">
        <v>37</v>
      </c>
      <c r="M2925" s="51" t="s">
        <v>2747</v>
      </c>
      <c r="N2925" s="50" t="s">
        <v>29</v>
      </c>
      <c r="O2925" s="50" t="s">
        <v>32</v>
      </c>
      <c r="P2925" s="50" t="s">
        <v>32</v>
      </c>
      <c r="Q2925" s="50" t="s">
        <v>4671</v>
      </c>
      <c r="R2925" s="50" t="s">
        <v>29</v>
      </c>
      <c r="S2925" s="50" t="s">
        <v>2770</v>
      </c>
      <c r="T2925" s="50" t="s">
        <v>2415</v>
      </c>
      <c r="U2925" s="50" t="s">
        <v>30</v>
      </c>
      <c r="V2925" s="50" t="str">
        <f>VLOOKUP(A2925,Register!$D$2:$N$1317,11,0)</f>
        <v>CWIP:-VACUUM FILTER STATION</v>
      </c>
      <c r="W2925" s="50" t="s">
        <v>29</v>
      </c>
      <c r="X2925" s="50" t="s">
        <v>29</v>
      </c>
    </row>
    <row r="2926" spans="1:24" ht="14.1" customHeight="1" x14ac:dyDescent="0.25">
      <c r="A2926" s="50" t="str">
        <f t="shared" si="45"/>
        <v>9200000059-0</v>
      </c>
      <c r="B2926" s="57" t="s">
        <v>29</v>
      </c>
      <c r="C2926" s="50" t="s">
        <v>29</v>
      </c>
      <c r="D2926" s="50" t="s">
        <v>4715</v>
      </c>
      <c r="E2926" s="50" t="s">
        <v>2814</v>
      </c>
      <c r="F2926" s="50" t="s">
        <v>29</v>
      </c>
      <c r="G2926" s="50" t="s">
        <v>29</v>
      </c>
      <c r="H2926" s="50" t="s">
        <v>2904</v>
      </c>
      <c r="I2926" s="58">
        <v>45210</v>
      </c>
      <c r="J2926" s="50" t="s">
        <v>2816</v>
      </c>
      <c r="K2926" s="59">
        <v>366303.86</v>
      </c>
      <c r="L2926" s="50" t="s">
        <v>37</v>
      </c>
      <c r="M2926" s="51" t="s">
        <v>2747</v>
      </c>
      <c r="N2926" s="50" t="s">
        <v>29</v>
      </c>
      <c r="O2926" s="50" t="s">
        <v>32</v>
      </c>
      <c r="P2926" s="50" t="s">
        <v>32</v>
      </c>
      <c r="Q2926" s="50" t="s">
        <v>4716</v>
      </c>
      <c r="R2926" s="50" t="s">
        <v>29</v>
      </c>
      <c r="S2926" s="50" t="s">
        <v>2770</v>
      </c>
      <c r="T2926" s="50" t="s">
        <v>2415</v>
      </c>
      <c r="U2926" s="50" t="s">
        <v>30</v>
      </c>
      <c r="V2926" s="50" t="str">
        <f>VLOOKUP(A2926,Register!$D$2:$N$1317,11,0)</f>
        <v>CWIP:-VACUUM FILTER STATION</v>
      </c>
      <c r="W2926" s="50" t="s">
        <v>29</v>
      </c>
      <c r="X2926" s="50" t="s">
        <v>29</v>
      </c>
    </row>
    <row r="2927" spans="1:24" ht="14.1" customHeight="1" x14ac:dyDescent="0.25">
      <c r="A2927" s="50" t="str">
        <f t="shared" si="45"/>
        <v>9200000041-0</v>
      </c>
      <c r="B2927" s="57" t="s">
        <v>29</v>
      </c>
      <c r="C2927" s="50" t="s">
        <v>29</v>
      </c>
      <c r="D2927" s="50" t="s">
        <v>4717</v>
      </c>
      <c r="E2927" s="50" t="s">
        <v>2814</v>
      </c>
      <c r="F2927" s="50" t="s">
        <v>29</v>
      </c>
      <c r="G2927" s="50" t="s">
        <v>29</v>
      </c>
      <c r="H2927" s="50" t="s">
        <v>2904</v>
      </c>
      <c r="I2927" s="58">
        <v>45210</v>
      </c>
      <c r="J2927" s="50" t="s">
        <v>2816</v>
      </c>
      <c r="K2927" s="59">
        <v>360</v>
      </c>
      <c r="L2927" s="50" t="s">
        <v>37</v>
      </c>
      <c r="M2927" s="51" t="s">
        <v>2747</v>
      </c>
      <c r="N2927" s="50" t="s">
        <v>29</v>
      </c>
      <c r="O2927" s="50" t="s">
        <v>32</v>
      </c>
      <c r="P2927" s="50" t="s">
        <v>32</v>
      </c>
      <c r="Q2927" s="50" t="s">
        <v>4326</v>
      </c>
      <c r="R2927" s="50" t="s">
        <v>29</v>
      </c>
      <c r="S2927" s="50" t="s">
        <v>2770</v>
      </c>
      <c r="T2927" s="50" t="s">
        <v>2383</v>
      </c>
      <c r="U2927" s="50" t="s">
        <v>30</v>
      </c>
      <c r="V2927" s="50" t="str">
        <f>VLOOKUP(A2927,Register!$D$2:$N$1317,11,0)</f>
        <v>CWIP - CURTAIN CONDENSER &amp; AIR EJECTOR</v>
      </c>
      <c r="W2927" s="50" t="s">
        <v>29</v>
      </c>
      <c r="X2927" s="50" t="s">
        <v>29</v>
      </c>
    </row>
    <row r="2928" spans="1:24" ht="14.1" customHeight="1" x14ac:dyDescent="0.25">
      <c r="A2928" s="50" t="str">
        <f t="shared" si="45"/>
        <v>9200000041-0</v>
      </c>
      <c r="B2928" s="57" t="s">
        <v>29</v>
      </c>
      <c r="C2928" s="50" t="s">
        <v>29</v>
      </c>
      <c r="D2928" s="50" t="s">
        <v>4717</v>
      </c>
      <c r="E2928" s="50" t="s">
        <v>2814</v>
      </c>
      <c r="F2928" s="50" t="s">
        <v>29</v>
      </c>
      <c r="G2928" s="50" t="s">
        <v>29</v>
      </c>
      <c r="H2928" s="50" t="s">
        <v>2904</v>
      </c>
      <c r="I2928" s="58">
        <v>45210</v>
      </c>
      <c r="J2928" s="50" t="s">
        <v>2816</v>
      </c>
      <c r="K2928" s="59">
        <v>115</v>
      </c>
      <c r="L2928" s="50" t="s">
        <v>37</v>
      </c>
      <c r="M2928" s="51" t="s">
        <v>2747</v>
      </c>
      <c r="N2928" s="50" t="s">
        <v>29</v>
      </c>
      <c r="O2928" s="50" t="s">
        <v>32</v>
      </c>
      <c r="P2928" s="50" t="s">
        <v>32</v>
      </c>
      <c r="Q2928" s="50" t="s">
        <v>4326</v>
      </c>
      <c r="R2928" s="50" t="s">
        <v>29</v>
      </c>
      <c r="S2928" s="50" t="s">
        <v>2770</v>
      </c>
      <c r="T2928" s="50" t="s">
        <v>2383</v>
      </c>
      <c r="U2928" s="50" t="s">
        <v>30</v>
      </c>
      <c r="V2928" s="50" t="str">
        <f>VLOOKUP(A2928,Register!$D$2:$N$1317,11,0)</f>
        <v>CWIP - CURTAIN CONDENSER &amp; AIR EJECTOR</v>
      </c>
      <c r="W2928" s="50" t="s">
        <v>29</v>
      </c>
      <c r="X2928" s="50" t="s">
        <v>29</v>
      </c>
    </row>
    <row r="2929" spans="1:24" ht="14.1" customHeight="1" x14ac:dyDescent="0.25">
      <c r="A2929" s="50" t="str">
        <f t="shared" si="45"/>
        <v>9200000041-0</v>
      </c>
      <c r="B2929" s="57" t="s">
        <v>29</v>
      </c>
      <c r="C2929" s="50" t="s">
        <v>29</v>
      </c>
      <c r="D2929" s="50" t="s">
        <v>4717</v>
      </c>
      <c r="E2929" s="50" t="s">
        <v>2814</v>
      </c>
      <c r="F2929" s="50" t="s">
        <v>29</v>
      </c>
      <c r="G2929" s="50" t="s">
        <v>29</v>
      </c>
      <c r="H2929" s="50" t="s">
        <v>2904</v>
      </c>
      <c r="I2929" s="58">
        <v>45210</v>
      </c>
      <c r="J2929" s="50" t="s">
        <v>2816</v>
      </c>
      <c r="K2929" s="59">
        <v>247.05</v>
      </c>
      <c r="L2929" s="50" t="s">
        <v>37</v>
      </c>
      <c r="M2929" s="51" t="s">
        <v>2747</v>
      </c>
      <c r="N2929" s="50" t="s">
        <v>29</v>
      </c>
      <c r="O2929" s="50" t="s">
        <v>32</v>
      </c>
      <c r="P2929" s="50" t="s">
        <v>32</v>
      </c>
      <c r="Q2929" s="50" t="s">
        <v>4326</v>
      </c>
      <c r="R2929" s="50" t="s">
        <v>29</v>
      </c>
      <c r="S2929" s="50" t="s">
        <v>2770</v>
      </c>
      <c r="T2929" s="50" t="s">
        <v>2383</v>
      </c>
      <c r="U2929" s="50" t="s">
        <v>30</v>
      </c>
      <c r="V2929" s="50" t="str">
        <f>VLOOKUP(A2929,Register!$D$2:$N$1317,11,0)</f>
        <v>CWIP - CURTAIN CONDENSER &amp; AIR EJECTOR</v>
      </c>
      <c r="W2929" s="50" t="s">
        <v>29</v>
      </c>
      <c r="X2929" s="50" t="s">
        <v>29</v>
      </c>
    </row>
    <row r="2930" spans="1:24" ht="14.1" customHeight="1" x14ac:dyDescent="0.25">
      <c r="A2930" s="50" t="str">
        <f t="shared" si="45"/>
        <v>9200000041-0</v>
      </c>
      <c r="B2930" s="57" t="s">
        <v>29</v>
      </c>
      <c r="C2930" s="50" t="s">
        <v>29</v>
      </c>
      <c r="D2930" s="50" t="s">
        <v>4717</v>
      </c>
      <c r="E2930" s="50" t="s">
        <v>2814</v>
      </c>
      <c r="F2930" s="50" t="s">
        <v>29</v>
      </c>
      <c r="G2930" s="50" t="s">
        <v>29</v>
      </c>
      <c r="H2930" s="50" t="s">
        <v>2904</v>
      </c>
      <c r="I2930" s="58">
        <v>45210</v>
      </c>
      <c r="J2930" s="50" t="s">
        <v>2816</v>
      </c>
      <c r="K2930" s="59">
        <v>303.73</v>
      </c>
      <c r="L2930" s="50" t="s">
        <v>37</v>
      </c>
      <c r="M2930" s="51" t="s">
        <v>2747</v>
      </c>
      <c r="N2930" s="50" t="s">
        <v>29</v>
      </c>
      <c r="O2930" s="50" t="s">
        <v>32</v>
      </c>
      <c r="P2930" s="50" t="s">
        <v>32</v>
      </c>
      <c r="Q2930" s="50" t="s">
        <v>4326</v>
      </c>
      <c r="R2930" s="50" t="s">
        <v>29</v>
      </c>
      <c r="S2930" s="50" t="s">
        <v>2770</v>
      </c>
      <c r="T2930" s="50" t="s">
        <v>2383</v>
      </c>
      <c r="U2930" s="50" t="s">
        <v>30</v>
      </c>
      <c r="V2930" s="50" t="str">
        <f>VLOOKUP(A2930,Register!$D$2:$N$1317,11,0)</f>
        <v>CWIP - CURTAIN CONDENSER &amp; AIR EJECTOR</v>
      </c>
      <c r="W2930" s="50" t="s">
        <v>29</v>
      </c>
      <c r="X2930" s="50" t="s">
        <v>29</v>
      </c>
    </row>
    <row r="2931" spans="1:24" ht="14.1" customHeight="1" x14ac:dyDescent="0.25">
      <c r="A2931" s="50" t="str">
        <f t="shared" si="45"/>
        <v>9200000059-0</v>
      </c>
      <c r="B2931" s="57" t="s">
        <v>29</v>
      </c>
      <c r="C2931" s="50" t="s">
        <v>29</v>
      </c>
      <c r="D2931" s="50" t="s">
        <v>4718</v>
      </c>
      <c r="E2931" s="50" t="s">
        <v>2814</v>
      </c>
      <c r="F2931" s="50" t="s">
        <v>29</v>
      </c>
      <c r="G2931" s="50" t="s">
        <v>29</v>
      </c>
      <c r="H2931" s="50" t="s">
        <v>2904</v>
      </c>
      <c r="I2931" s="58">
        <v>45210</v>
      </c>
      <c r="J2931" s="50" t="s">
        <v>2816</v>
      </c>
      <c r="K2931" s="59">
        <v>230279</v>
      </c>
      <c r="L2931" s="50" t="s">
        <v>37</v>
      </c>
      <c r="M2931" s="51" t="s">
        <v>2747</v>
      </c>
      <c r="N2931" s="50" t="s">
        <v>29</v>
      </c>
      <c r="O2931" s="50" t="s">
        <v>32</v>
      </c>
      <c r="P2931" s="50" t="s">
        <v>32</v>
      </c>
      <c r="Q2931" s="50" t="s">
        <v>4716</v>
      </c>
      <c r="R2931" s="50" t="s">
        <v>29</v>
      </c>
      <c r="S2931" s="50" t="s">
        <v>2770</v>
      </c>
      <c r="T2931" s="50" t="s">
        <v>2415</v>
      </c>
      <c r="U2931" s="50" t="s">
        <v>30</v>
      </c>
      <c r="V2931" s="50" t="str">
        <f>VLOOKUP(A2931,Register!$D$2:$N$1317,11,0)</f>
        <v>CWIP:-VACUUM FILTER STATION</v>
      </c>
      <c r="W2931" s="50" t="s">
        <v>29</v>
      </c>
      <c r="X2931" s="50" t="s">
        <v>29</v>
      </c>
    </row>
    <row r="2932" spans="1:24" ht="14.1" customHeight="1" x14ac:dyDescent="0.25">
      <c r="A2932" s="50" t="str">
        <f t="shared" si="45"/>
        <v>9200000059-0</v>
      </c>
      <c r="B2932" s="57" t="s">
        <v>29</v>
      </c>
      <c r="C2932" s="50" t="s">
        <v>29</v>
      </c>
      <c r="D2932" s="50" t="s">
        <v>4718</v>
      </c>
      <c r="E2932" s="50" t="s">
        <v>2814</v>
      </c>
      <c r="F2932" s="50" t="s">
        <v>29</v>
      </c>
      <c r="G2932" s="50" t="s">
        <v>29</v>
      </c>
      <c r="H2932" s="50" t="s">
        <v>2904</v>
      </c>
      <c r="I2932" s="58">
        <v>45210</v>
      </c>
      <c r="J2932" s="50" t="s">
        <v>2816</v>
      </c>
      <c r="K2932" s="59">
        <v>191618.32</v>
      </c>
      <c r="L2932" s="50" t="s">
        <v>37</v>
      </c>
      <c r="M2932" s="51" t="s">
        <v>2747</v>
      </c>
      <c r="N2932" s="50" t="s">
        <v>29</v>
      </c>
      <c r="O2932" s="50" t="s">
        <v>32</v>
      </c>
      <c r="P2932" s="50" t="s">
        <v>32</v>
      </c>
      <c r="Q2932" s="50" t="s">
        <v>4716</v>
      </c>
      <c r="R2932" s="50" t="s">
        <v>29</v>
      </c>
      <c r="S2932" s="50" t="s">
        <v>2770</v>
      </c>
      <c r="T2932" s="50" t="s">
        <v>2415</v>
      </c>
      <c r="U2932" s="50" t="s">
        <v>30</v>
      </c>
      <c r="V2932" s="50" t="str">
        <f>VLOOKUP(A2932,Register!$D$2:$N$1317,11,0)</f>
        <v>CWIP:-VACUUM FILTER STATION</v>
      </c>
      <c r="W2932" s="50" t="s">
        <v>29</v>
      </c>
      <c r="X2932" s="50" t="s">
        <v>29</v>
      </c>
    </row>
    <row r="2933" spans="1:24" ht="14.1" customHeight="1" x14ac:dyDescent="0.25">
      <c r="A2933" s="50" t="str">
        <f t="shared" si="45"/>
        <v>9200000059-0</v>
      </c>
      <c r="B2933" s="57" t="s">
        <v>29</v>
      </c>
      <c r="C2933" s="50" t="s">
        <v>29</v>
      </c>
      <c r="D2933" s="50" t="s">
        <v>4718</v>
      </c>
      <c r="E2933" s="50" t="s">
        <v>2814</v>
      </c>
      <c r="F2933" s="50" t="s">
        <v>29</v>
      </c>
      <c r="G2933" s="50" t="s">
        <v>29</v>
      </c>
      <c r="H2933" s="50" t="s">
        <v>2904</v>
      </c>
      <c r="I2933" s="58">
        <v>45210</v>
      </c>
      <c r="J2933" s="50" t="s">
        <v>2816</v>
      </c>
      <c r="K2933" s="59">
        <v>312073.15999999997</v>
      </c>
      <c r="L2933" s="50" t="s">
        <v>37</v>
      </c>
      <c r="M2933" s="51" t="s">
        <v>2747</v>
      </c>
      <c r="N2933" s="50" t="s">
        <v>29</v>
      </c>
      <c r="O2933" s="50" t="s">
        <v>32</v>
      </c>
      <c r="P2933" s="50" t="s">
        <v>32</v>
      </c>
      <c r="Q2933" s="50" t="s">
        <v>4716</v>
      </c>
      <c r="R2933" s="50" t="s">
        <v>29</v>
      </c>
      <c r="S2933" s="50" t="s">
        <v>2770</v>
      </c>
      <c r="T2933" s="50" t="s">
        <v>2415</v>
      </c>
      <c r="U2933" s="50" t="s">
        <v>30</v>
      </c>
      <c r="V2933" s="50" t="str">
        <f>VLOOKUP(A2933,Register!$D$2:$N$1317,11,0)</f>
        <v>CWIP:-VACUUM FILTER STATION</v>
      </c>
      <c r="W2933" s="50" t="s">
        <v>29</v>
      </c>
      <c r="X2933" s="50" t="s">
        <v>29</v>
      </c>
    </row>
    <row r="2934" spans="1:24" ht="14.1" customHeight="1" x14ac:dyDescent="0.25">
      <c r="A2934" s="50" t="str">
        <f t="shared" si="45"/>
        <v>9200000059-0</v>
      </c>
      <c r="B2934" s="57" t="s">
        <v>29</v>
      </c>
      <c r="C2934" s="50" t="s">
        <v>29</v>
      </c>
      <c r="D2934" s="50" t="s">
        <v>4719</v>
      </c>
      <c r="E2934" s="50" t="s">
        <v>2814</v>
      </c>
      <c r="F2934" s="50" t="s">
        <v>29</v>
      </c>
      <c r="G2934" s="50" t="s">
        <v>29</v>
      </c>
      <c r="H2934" s="50" t="s">
        <v>2904</v>
      </c>
      <c r="I2934" s="58">
        <v>45210</v>
      </c>
      <c r="J2934" s="50" t="s">
        <v>2816</v>
      </c>
      <c r="K2934" s="59">
        <v>5073.5</v>
      </c>
      <c r="L2934" s="50" t="s">
        <v>37</v>
      </c>
      <c r="M2934" s="51" t="s">
        <v>2747</v>
      </c>
      <c r="N2934" s="50" t="s">
        <v>29</v>
      </c>
      <c r="O2934" s="50" t="s">
        <v>32</v>
      </c>
      <c r="P2934" s="50" t="s">
        <v>32</v>
      </c>
      <c r="Q2934" s="50" t="s">
        <v>4720</v>
      </c>
      <c r="R2934" s="50" t="s">
        <v>29</v>
      </c>
      <c r="S2934" s="50" t="s">
        <v>2770</v>
      </c>
      <c r="T2934" s="50" t="s">
        <v>2415</v>
      </c>
      <c r="U2934" s="50" t="s">
        <v>30</v>
      </c>
      <c r="V2934" s="50" t="str">
        <f>VLOOKUP(A2934,Register!$D$2:$N$1317,11,0)</f>
        <v>CWIP:-VACUUM FILTER STATION</v>
      </c>
      <c r="W2934" s="50" t="s">
        <v>29</v>
      </c>
      <c r="X2934" s="50" t="s">
        <v>29</v>
      </c>
    </row>
    <row r="2935" spans="1:24" ht="14.1" customHeight="1" x14ac:dyDescent="0.25">
      <c r="A2935" s="50" t="str">
        <f t="shared" si="45"/>
        <v>9200000059-0</v>
      </c>
      <c r="B2935" s="57" t="s">
        <v>29</v>
      </c>
      <c r="C2935" s="50" t="s">
        <v>29</v>
      </c>
      <c r="D2935" s="50" t="s">
        <v>4719</v>
      </c>
      <c r="E2935" s="50" t="s">
        <v>2814</v>
      </c>
      <c r="F2935" s="50" t="s">
        <v>29</v>
      </c>
      <c r="G2935" s="50" t="s">
        <v>29</v>
      </c>
      <c r="H2935" s="50" t="s">
        <v>2904</v>
      </c>
      <c r="I2935" s="58">
        <v>45210</v>
      </c>
      <c r="J2935" s="50" t="s">
        <v>2816</v>
      </c>
      <c r="K2935" s="59">
        <v>619.88</v>
      </c>
      <c r="L2935" s="50" t="s">
        <v>37</v>
      </c>
      <c r="M2935" s="51" t="s">
        <v>2747</v>
      </c>
      <c r="N2935" s="50" t="s">
        <v>29</v>
      </c>
      <c r="O2935" s="50" t="s">
        <v>32</v>
      </c>
      <c r="P2935" s="50" t="s">
        <v>32</v>
      </c>
      <c r="Q2935" s="50" t="s">
        <v>4720</v>
      </c>
      <c r="R2935" s="50" t="s">
        <v>29</v>
      </c>
      <c r="S2935" s="50" t="s">
        <v>2770</v>
      </c>
      <c r="T2935" s="50" t="s">
        <v>2415</v>
      </c>
      <c r="U2935" s="50" t="s">
        <v>30</v>
      </c>
      <c r="V2935" s="50" t="str">
        <f>VLOOKUP(A2935,Register!$D$2:$N$1317,11,0)</f>
        <v>CWIP:-VACUUM FILTER STATION</v>
      </c>
      <c r="W2935" s="50" t="s">
        <v>29</v>
      </c>
      <c r="X2935" s="50" t="s">
        <v>29</v>
      </c>
    </row>
    <row r="2936" spans="1:24" ht="14.1" customHeight="1" x14ac:dyDescent="0.25">
      <c r="A2936" s="50" t="str">
        <f t="shared" si="45"/>
        <v>9200000059-0</v>
      </c>
      <c r="B2936" s="57" t="s">
        <v>29</v>
      </c>
      <c r="C2936" s="50" t="s">
        <v>29</v>
      </c>
      <c r="D2936" s="50" t="s">
        <v>4721</v>
      </c>
      <c r="E2936" s="50" t="s">
        <v>2814</v>
      </c>
      <c r="F2936" s="50" t="s">
        <v>29</v>
      </c>
      <c r="G2936" s="50" t="s">
        <v>29</v>
      </c>
      <c r="H2936" s="50" t="s">
        <v>2904</v>
      </c>
      <c r="I2936" s="58">
        <v>45210</v>
      </c>
      <c r="J2936" s="50" t="s">
        <v>2816</v>
      </c>
      <c r="K2936" s="59">
        <v>13545.82</v>
      </c>
      <c r="L2936" s="50" t="s">
        <v>37</v>
      </c>
      <c r="M2936" s="51" t="s">
        <v>2747</v>
      </c>
      <c r="N2936" s="50" t="s">
        <v>29</v>
      </c>
      <c r="O2936" s="50" t="s">
        <v>32</v>
      </c>
      <c r="P2936" s="50" t="s">
        <v>32</v>
      </c>
      <c r="Q2936" s="50" t="s">
        <v>3484</v>
      </c>
      <c r="R2936" s="50" t="s">
        <v>29</v>
      </c>
      <c r="S2936" s="50" t="s">
        <v>2770</v>
      </c>
      <c r="T2936" s="50" t="s">
        <v>2415</v>
      </c>
      <c r="U2936" s="50" t="s">
        <v>30</v>
      </c>
      <c r="V2936" s="50" t="str">
        <f>VLOOKUP(A2936,Register!$D$2:$N$1317,11,0)</f>
        <v>CWIP:-VACUUM FILTER STATION</v>
      </c>
      <c r="W2936" s="50" t="s">
        <v>29</v>
      </c>
      <c r="X2936" s="50" t="s">
        <v>29</v>
      </c>
    </row>
    <row r="2937" spans="1:24" ht="14.1" customHeight="1" x14ac:dyDescent="0.25">
      <c r="A2937" s="50" t="str">
        <f t="shared" si="45"/>
        <v>9200000059-0</v>
      </c>
      <c r="B2937" s="57" t="s">
        <v>29</v>
      </c>
      <c r="C2937" s="50" t="s">
        <v>29</v>
      </c>
      <c r="D2937" s="50" t="s">
        <v>4722</v>
      </c>
      <c r="E2937" s="50" t="s">
        <v>2814</v>
      </c>
      <c r="F2937" s="50" t="s">
        <v>29</v>
      </c>
      <c r="G2937" s="50" t="s">
        <v>29</v>
      </c>
      <c r="H2937" s="50" t="s">
        <v>2904</v>
      </c>
      <c r="I2937" s="58">
        <v>45210</v>
      </c>
      <c r="J2937" s="50" t="s">
        <v>2816</v>
      </c>
      <c r="K2937" s="59">
        <v>17150.47</v>
      </c>
      <c r="L2937" s="50" t="s">
        <v>37</v>
      </c>
      <c r="M2937" s="51" t="s">
        <v>2747</v>
      </c>
      <c r="N2937" s="50" t="s">
        <v>29</v>
      </c>
      <c r="O2937" s="50" t="s">
        <v>32</v>
      </c>
      <c r="P2937" s="50" t="s">
        <v>32</v>
      </c>
      <c r="Q2937" s="50" t="s">
        <v>4521</v>
      </c>
      <c r="R2937" s="50" t="s">
        <v>29</v>
      </c>
      <c r="S2937" s="50" t="s">
        <v>2770</v>
      </c>
      <c r="T2937" s="50" t="s">
        <v>2415</v>
      </c>
      <c r="U2937" s="50" t="s">
        <v>30</v>
      </c>
      <c r="V2937" s="50" t="str">
        <f>VLOOKUP(A2937,Register!$D$2:$N$1317,11,0)</f>
        <v>CWIP:-VACUUM FILTER STATION</v>
      </c>
      <c r="W2937" s="50" t="s">
        <v>29</v>
      </c>
      <c r="X2937" s="50" t="s">
        <v>29</v>
      </c>
    </row>
    <row r="2938" spans="1:24" ht="14.1" customHeight="1" x14ac:dyDescent="0.25">
      <c r="A2938" s="50" t="str">
        <f t="shared" si="45"/>
        <v>9200000059-0</v>
      </c>
      <c r="B2938" s="57" t="s">
        <v>29</v>
      </c>
      <c r="C2938" s="50" t="s">
        <v>29</v>
      </c>
      <c r="D2938" s="50" t="s">
        <v>4722</v>
      </c>
      <c r="E2938" s="50" t="s">
        <v>2814</v>
      </c>
      <c r="F2938" s="50" t="s">
        <v>29</v>
      </c>
      <c r="G2938" s="50" t="s">
        <v>29</v>
      </c>
      <c r="H2938" s="50" t="s">
        <v>2904</v>
      </c>
      <c r="I2938" s="58">
        <v>45210</v>
      </c>
      <c r="J2938" s="50" t="s">
        <v>2816</v>
      </c>
      <c r="K2938" s="59">
        <v>14342</v>
      </c>
      <c r="L2938" s="50" t="s">
        <v>37</v>
      </c>
      <c r="M2938" s="51" t="s">
        <v>2747</v>
      </c>
      <c r="N2938" s="50" t="s">
        <v>29</v>
      </c>
      <c r="O2938" s="50" t="s">
        <v>32</v>
      </c>
      <c r="P2938" s="50" t="s">
        <v>32</v>
      </c>
      <c r="Q2938" s="50" t="s">
        <v>4521</v>
      </c>
      <c r="R2938" s="50" t="s">
        <v>29</v>
      </c>
      <c r="S2938" s="50" t="s">
        <v>2770</v>
      </c>
      <c r="T2938" s="50" t="s">
        <v>2415</v>
      </c>
      <c r="U2938" s="50" t="s">
        <v>30</v>
      </c>
      <c r="V2938" s="50" t="str">
        <f>VLOOKUP(A2938,Register!$D$2:$N$1317,11,0)</f>
        <v>CWIP:-VACUUM FILTER STATION</v>
      </c>
      <c r="W2938" s="50" t="s">
        <v>29</v>
      </c>
      <c r="X2938" s="50" t="s">
        <v>29</v>
      </c>
    </row>
    <row r="2939" spans="1:24" ht="14.1" customHeight="1" x14ac:dyDescent="0.25">
      <c r="A2939" s="50" t="str">
        <f t="shared" si="45"/>
        <v>9200000059-0</v>
      </c>
      <c r="B2939" s="57" t="s">
        <v>29</v>
      </c>
      <c r="C2939" s="50" t="s">
        <v>29</v>
      </c>
      <c r="D2939" s="50" t="s">
        <v>4723</v>
      </c>
      <c r="E2939" s="50" t="s">
        <v>2814</v>
      </c>
      <c r="F2939" s="50" t="s">
        <v>29</v>
      </c>
      <c r="G2939" s="50" t="s">
        <v>29</v>
      </c>
      <c r="H2939" s="50" t="s">
        <v>2904</v>
      </c>
      <c r="I2939" s="58">
        <v>45210</v>
      </c>
      <c r="J2939" s="50" t="s">
        <v>2816</v>
      </c>
      <c r="K2939" s="59">
        <v>42.5</v>
      </c>
      <c r="L2939" s="50" t="s">
        <v>37</v>
      </c>
      <c r="M2939" s="51" t="s">
        <v>2747</v>
      </c>
      <c r="N2939" s="50" t="s">
        <v>29</v>
      </c>
      <c r="O2939" s="50" t="s">
        <v>32</v>
      </c>
      <c r="P2939" s="50" t="s">
        <v>32</v>
      </c>
      <c r="Q2939" s="50" t="s">
        <v>2937</v>
      </c>
      <c r="R2939" s="50" t="s">
        <v>29</v>
      </c>
      <c r="S2939" s="50" t="s">
        <v>2770</v>
      </c>
      <c r="T2939" s="50" t="s">
        <v>2415</v>
      </c>
      <c r="U2939" s="50" t="s">
        <v>30</v>
      </c>
      <c r="V2939" s="50" t="str">
        <f>VLOOKUP(A2939,Register!$D$2:$N$1317,11,0)</f>
        <v>CWIP:-VACUUM FILTER STATION</v>
      </c>
      <c r="W2939" s="50" t="s">
        <v>29</v>
      </c>
      <c r="X2939" s="50" t="s">
        <v>29</v>
      </c>
    </row>
    <row r="2940" spans="1:24" ht="14.1" customHeight="1" x14ac:dyDescent="0.25">
      <c r="A2940" s="50" t="str">
        <f t="shared" si="45"/>
        <v>9200000059-0</v>
      </c>
      <c r="B2940" s="57" t="s">
        <v>29</v>
      </c>
      <c r="C2940" s="50" t="s">
        <v>29</v>
      </c>
      <c r="D2940" s="50" t="s">
        <v>4723</v>
      </c>
      <c r="E2940" s="50" t="s">
        <v>2814</v>
      </c>
      <c r="F2940" s="50" t="s">
        <v>29</v>
      </c>
      <c r="G2940" s="50" t="s">
        <v>29</v>
      </c>
      <c r="H2940" s="50" t="s">
        <v>2904</v>
      </c>
      <c r="I2940" s="58">
        <v>45210</v>
      </c>
      <c r="J2940" s="50" t="s">
        <v>2816</v>
      </c>
      <c r="K2940" s="59">
        <v>653.88</v>
      </c>
      <c r="L2940" s="50" t="s">
        <v>37</v>
      </c>
      <c r="M2940" s="51" t="s">
        <v>2747</v>
      </c>
      <c r="N2940" s="50" t="s">
        <v>29</v>
      </c>
      <c r="O2940" s="50" t="s">
        <v>32</v>
      </c>
      <c r="P2940" s="50" t="s">
        <v>32</v>
      </c>
      <c r="Q2940" s="50" t="s">
        <v>2937</v>
      </c>
      <c r="R2940" s="50" t="s">
        <v>29</v>
      </c>
      <c r="S2940" s="50" t="s">
        <v>2770</v>
      </c>
      <c r="T2940" s="50" t="s">
        <v>2415</v>
      </c>
      <c r="U2940" s="50" t="s">
        <v>30</v>
      </c>
      <c r="V2940" s="50" t="str">
        <f>VLOOKUP(A2940,Register!$D$2:$N$1317,11,0)</f>
        <v>CWIP:-VACUUM FILTER STATION</v>
      </c>
      <c r="W2940" s="50" t="s">
        <v>29</v>
      </c>
      <c r="X2940" s="50" t="s">
        <v>29</v>
      </c>
    </row>
    <row r="2941" spans="1:24" ht="14.1" customHeight="1" x14ac:dyDescent="0.25">
      <c r="A2941" s="50" t="str">
        <f t="shared" si="45"/>
        <v>9200000059-0</v>
      </c>
      <c r="B2941" s="57" t="s">
        <v>29</v>
      </c>
      <c r="C2941" s="50" t="s">
        <v>29</v>
      </c>
      <c r="D2941" s="50" t="s">
        <v>4723</v>
      </c>
      <c r="E2941" s="50" t="s">
        <v>2814</v>
      </c>
      <c r="F2941" s="50" t="s">
        <v>29</v>
      </c>
      <c r="G2941" s="50" t="s">
        <v>29</v>
      </c>
      <c r="H2941" s="50" t="s">
        <v>2904</v>
      </c>
      <c r="I2941" s="58">
        <v>45210</v>
      </c>
      <c r="J2941" s="50" t="s">
        <v>2816</v>
      </c>
      <c r="K2941" s="59">
        <v>15.86</v>
      </c>
      <c r="L2941" s="50" t="s">
        <v>37</v>
      </c>
      <c r="M2941" s="51" t="s">
        <v>2747</v>
      </c>
      <c r="N2941" s="50" t="s">
        <v>29</v>
      </c>
      <c r="O2941" s="50" t="s">
        <v>32</v>
      </c>
      <c r="P2941" s="50" t="s">
        <v>32</v>
      </c>
      <c r="Q2941" s="50" t="s">
        <v>2937</v>
      </c>
      <c r="R2941" s="50" t="s">
        <v>29</v>
      </c>
      <c r="S2941" s="50" t="s">
        <v>2770</v>
      </c>
      <c r="T2941" s="50" t="s">
        <v>2415</v>
      </c>
      <c r="U2941" s="50" t="s">
        <v>30</v>
      </c>
      <c r="V2941" s="50" t="str">
        <f>VLOOKUP(A2941,Register!$D$2:$N$1317,11,0)</f>
        <v>CWIP:-VACUUM FILTER STATION</v>
      </c>
      <c r="W2941" s="50" t="s">
        <v>29</v>
      </c>
      <c r="X2941" s="50" t="s">
        <v>29</v>
      </c>
    </row>
    <row r="2942" spans="1:24" ht="14.1" customHeight="1" x14ac:dyDescent="0.25">
      <c r="A2942" s="50" t="str">
        <f t="shared" si="45"/>
        <v>9200000059-0</v>
      </c>
      <c r="B2942" s="57" t="s">
        <v>29</v>
      </c>
      <c r="C2942" s="50" t="s">
        <v>29</v>
      </c>
      <c r="D2942" s="50" t="s">
        <v>4724</v>
      </c>
      <c r="E2942" s="50" t="s">
        <v>2814</v>
      </c>
      <c r="F2942" s="50" t="s">
        <v>29</v>
      </c>
      <c r="G2942" s="50" t="s">
        <v>29</v>
      </c>
      <c r="H2942" s="50" t="s">
        <v>2904</v>
      </c>
      <c r="I2942" s="58">
        <v>45210</v>
      </c>
      <c r="J2942" s="50" t="s">
        <v>2816</v>
      </c>
      <c r="K2942" s="59">
        <v>8.5</v>
      </c>
      <c r="L2942" s="50" t="s">
        <v>37</v>
      </c>
      <c r="M2942" s="51" t="s">
        <v>2747</v>
      </c>
      <c r="N2942" s="50" t="s">
        <v>29</v>
      </c>
      <c r="O2942" s="50" t="s">
        <v>32</v>
      </c>
      <c r="P2942" s="50" t="s">
        <v>32</v>
      </c>
      <c r="Q2942" s="50" t="s">
        <v>2937</v>
      </c>
      <c r="R2942" s="50" t="s">
        <v>29</v>
      </c>
      <c r="S2942" s="50" t="s">
        <v>2770</v>
      </c>
      <c r="T2942" s="50" t="s">
        <v>2415</v>
      </c>
      <c r="U2942" s="50" t="s">
        <v>30</v>
      </c>
      <c r="V2942" s="50" t="str">
        <f>VLOOKUP(A2942,Register!$D$2:$N$1317,11,0)</f>
        <v>CWIP:-VACUUM FILTER STATION</v>
      </c>
      <c r="W2942" s="50" t="s">
        <v>29</v>
      </c>
      <c r="X2942" s="50" t="s">
        <v>29</v>
      </c>
    </row>
    <row r="2943" spans="1:24" ht="14.1" customHeight="1" x14ac:dyDescent="0.25">
      <c r="A2943" s="50" t="str">
        <f t="shared" si="45"/>
        <v>9200000059-0</v>
      </c>
      <c r="B2943" s="57" t="s">
        <v>29</v>
      </c>
      <c r="C2943" s="50" t="s">
        <v>29</v>
      </c>
      <c r="D2943" s="50" t="s">
        <v>4724</v>
      </c>
      <c r="E2943" s="50" t="s">
        <v>2814</v>
      </c>
      <c r="F2943" s="50" t="s">
        <v>29</v>
      </c>
      <c r="G2943" s="50" t="s">
        <v>29</v>
      </c>
      <c r="H2943" s="50" t="s">
        <v>2904</v>
      </c>
      <c r="I2943" s="58">
        <v>45210</v>
      </c>
      <c r="J2943" s="50" t="s">
        <v>2816</v>
      </c>
      <c r="K2943" s="59">
        <v>36.33</v>
      </c>
      <c r="L2943" s="50" t="s">
        <v>37</v>
      </c>
      <c r="M2943" s="51" t="s">
        <v>2747</v>
      </c>
      <c r="N2943" s="50" t="s">
        <v>29</v>
      </c>
      <c r="O2943" s="50" t="s">
        <v>32</v>
      </c>
      <c r="P2943" s="50" t="s">
        <v>32</v>
      </c>
      <c r="Q2943" s="50" t="s">
        <v>2937</v>
      </c>
      <c r="R2943" s="50" t="s">
        <v>29</v>
      </c>
      <c r="S2943" s="50" t="s">
        <v>2770</v>
      </c>
      <c r="T2943" s="50" t="s">
        <v>2415</v>
      </c>
      <c r="U2943" s="50" t="s">
        <v>30</v>
      </c>
      <c r="V2943" s="50" t="str">
        <f>VLOOKUP(A2943,Register!$D$2:$N$1317,11,0)</f>
        <v>CWIP:-VACUUM FILTER STATION</v>
      </c>
      <c r="W2943" s="50" t="s">
        <v>29</v>
      </c>
      <c r="X2943" s="50" t="s">
        <v>29</v>
      </c>
    </row>
    <row r="2944" spans="1:24" ht="14.1" customHeight="1" x14ac:dyDescent="0.25">
      <c r="A2944" s="50" t="str">
        <f t="shared" si="45"/>
        <v>9200000058-0</v>
      </c>
      <c r="B2944" s="57" t="s">
        <v>29</v>
      </c>
      <c r="C2944" s="50" t="s">
        <v>29</v>
      </c>
      <c r="D2944" s="50" t="s">
        <v>4725</v>
      </c>
      <c r="E2944" s="50" t="s">
        <v>2814</v>
      </c>
      <c r="F2944" s="50" t="s">
        <v>29</v>
      </c>
      <c r="G2944" s="50" t="s">
        <v>29</v>
      </c>
      <c r="H2944" s="50" t="s">
        <v>2904</v>
      </c>
      <c r="I2944" s="58">
        <v>45211</v>
      </c>
      <c r="J2944" s="50" t="s">
        <v>2816</v>
      </c>
      <c r="K2944" s="59">
        <v>1627.49</v>
      </c>
      <c r="L2944" s="50" t="s">
        <v>37</v>
      </c>
      <c r="M2944" s="51" t="s">
        <v>2747</v>
      </c>
      <c r="N2944" s="50" t="s">
        <v>29</v>
      </c>
      <c r="O2944" s="50" t="s">
        <v>32</v>
      </c>
      <c r="P2944" s="50" t="s">
        <v>32</v>
      </c>
      <c r="Q2944" s="50" t="s">
        <v>3524</v>
      </c>
      <c r="R2944" s="50" t="s">
        <v>29</v>
      </c>
      <c r="S2944" s="50" t="s">
        <v>2770</v>
      </c>
      <c r="T2944" s="50" t="s">
        <v>2412</v>
      </c>
      <c r="U2944" s="50" t="s">
        <v>30</v>
      </c>
      <c r="V2944" s="50" t="str">
        <f>VLOOKUP(A2944,Register!$D$2:$N$1317,11,0)</f>
        <v>CWIP-MILK OF LIME</v>
      </c>
      <c r="W2944" s="50" t="s">
        <v>29</v>
      </c>
      <c r="X2944" s="50" t="s">
        <v>29</v>
      </c>
    </row>
    <row r="2945" spans="1:24" ht="14.1" customHeight="1" x14ac:dyDescent="0.25">
      <c r="A2945" s="50" t="str">
        <f t="shared" si="45"/>
        <v>9200000059-0</v>
      </c>
      <c r="B2945" s="57" t="s">
        <v>29</v>
      </c>
      <c r="C2945" s="50" t="s">
        <v>29</v>
      </c>
      <c r="D2945" s="50" t="s">
        <v>4726</v>
      </c>
      <c r="E2945" s="50" t="s">
        <v>2814</v>
      </c>
      <c r="F2945" s="50" t="s">
        <v>29</v>
      </c>
      <c r="G2945" s="50" t="s">
        <v>29</v>
      </c>
      <c r="H2945" s="50" t="s">
        <v>2904</v>
      </c>
      <c r="I2945" s="58">
        <v>45211</v>
      </c>
      <c r="J2945" s="50" t="s">
        <v>2816</v>
      </c>
      <c r="K2945" s="59">
        <v>182.5</v>
      </c>
      <c r="L2945" s="50" t="s">
        <v>37</v>
      </c>
      <c r="M2945" s="51" t="s">
        <v>2747</v>
      </c>
      <c r="N2945" s="50" t="s">
        <v>29</v>
      </c>
      <c r="O2945" s="50" t="s">
        <v>32</v>
      </c>
      <c r="P2945" s="50" t="s">
        <v>32</v>
      </c>
      <c r="Q2945" s="50" t="s">
        <v>4727</v>
      </c>
      <c r="R2945" s="50" t="s">
        <v>29</v>
      </c>
      <c r="S2945" s="50" t="s">
        <v>2770</v>
      </c>
      <c r="T2945" s="50" t="s">
        <v>2415</v>
      </c>
      <c r="U2945" s="50" t="s">
        <v>30</v>
      </c>
      <c r="V2945" s="50" t="str">
        <f>VLOOKUP(A2945,Register!$D$2:$N$1317,11,0)</f>
        <v>CWIP:-VACUUM FILTER STATION</v>
      </c>
      <c r="W2945" s="50" t="s">
        <v>29</v>
      </c>
      <c r="X2945" s="50" t="s">
        <v>29</v>
      </c>
    </row>
    <row r="2946" spans="1:24" ht="14.1" customHeight="1" x14ac:dyDescent="0.25">
      <c r="A2946" s="50" t="str">
        <f t="shared" si="45"/>
        <v>9200000059-0</v>
      </c>
      <c r="B2946" s="57" t="s">
        <v>29</v>
      </c>
      <c r="C2946" s="50" t="s">
        <v>29</v>
      </c>
      <c r="D2946" s="50" t="s">
        <v>4726</v>
      </c>
      <c r="E2946" s="50" t="s">
        <v>2814</v>
      </c>
      <c r="F2946" s="50" t="s">
        <v>29</v>
      </c>
      <c r="G2946" s="50" t="s">
        <v>29</v>
      </c>
      <c r="H2946" s="50" t="s">
        <v>2904</v>
      </c>
      <c r="I2946" s="58">
        <v>45211</v>
      </c>
      <c r="J2946" s="50" t="s">
        <v>2816</v>
      </c>
      <c r="K2946" s="59">
        <v>91.84</v>
      </c>
      <c r="L2946" s="50" t="s">
        <v>37</v>
      </c>
      <c r="M2946" s="51" t="s">
        <v>2747</v>
      </c>
      <c r="N2946" s="50" t="s">
        <v>29</v>
      </c>
      <c r="O2946" s="50" t="s">
        <v>32</v>
      </c>
      <c r="P2946" s="50" t="s">
        <v>32</v>
      </c>
      <c r="Q2946" s="50" t="s">
        <v>4727</v>
      </c>
      <c r="R2946" s="50" t="s">
        <v>29</v>
      </c>
      <c r="S2946" s="50" t="s">
        <v>2770</v>
      </c>
      <c r="T2946" s="50" t="s">
        <v>2415</v>
      </c>
      <c r="U2946" s="50" t="s">
        <v>30</v>
      </c>
      <c r="V2946" s="50" t="str">
        <f>VLOOKUP(A2946,Register!$D$2:$N$1317,11,0)</f>
        <v>CWIP:-VACUUM FILTER STATION</v>
      </c>
      <c r="W2946" s="50" t="s">
        <v>29</v>
      </c>
      <c r="X2946" s="50" t="s">
        <v>29</v>
      </c>
    </row>
    <row r="2947" spans="1:24" ht="14.1" customHeight="1" x14ac:dyDescent="0.25">
      <c r="A2947" s="50" t="str">
        <f t="shared" ref="A2947:A3010" si="46">CONCATENATE(T2947,"-",U2947)</f>
        <v>9200000059-0</v>
      </c>
      <c r="B2947" s="57" t="s">
        <v>29</v>
      </c>
      <c r="C2947" s="50" t="s">
        <v>29</v>
      </c>
      <c r="D2947" s="50" t="s">
        <v>4726</v>
      </c>
      <c r="E2947" s="50" t="s">
        <v>2814</v>
      </c>
      <c r="F2947" s="50" t="s">
        <v>29</v>
      </c>
      <c r="G2947" s="50" t="s">
        <v>29</v>
      </c>
      <c r="H2947" s="50" t="s">
        <v>2904</v>
      </c>
      <c r="I2947" s="58">
        <v>45211</v>
      </c>
      <c r="J2947" s="50" t="s">
        <v>2816</v>
      </c>
      <c r="K2947" s="59">
        <v>40</v>
      </c>
      <c r="L2947" s="50" t="s">
        <v>37</v>
      </c>
      <c r="M2947" s="51" t="s">
        <v>2747</v>
      </c>
      <c r="N2947" s="50" t="s">
        <v>29</v>
      </c>
      <c r="O2947" s="50" t="s">
        <v>32</v>
      </c>
      <c r="P2947" s="50" t="s">
        <v>32</v>
      </c>
      <c r="Q2947" s="50" t="s">
        <v>4727</v>
      </c>
      <c r="R2947" s="50" t="s">
        <v>29</v>
      </c>
      <c r="S2947" s="50" t="s">
        <v>2770</v>
      </c>
      <c r="T2947" s="50" t="s">
        <v>2415</v>
      </c>
      <c r="U2947" s="50" t="s">
        <v>30</v>
      </c>
      <c r="V2947" s="50" t="str">
        <f>VLOOKUP(A2947,Register!$D$2:$N$1317,11,0)</f>
        <v>CWIP:-VACUUM FILTER STATION</v>
      </c>
      <c r="W2947" s="50" t="s">
        <v>29</v>
      </c>
      <c r="X2947" s="50" t="s">
        <v>29</v>
      </c>
    </row>
    <row r="2948" spans="1:24" ht="14.1" customHeight="1" x14ac:dyDescent="0.25">
      <c r="A2948" s="50" t="str">
        <f t="shared" si="46"/>
        <v>9200000059-0</v>
      </c>
      <c r="B2948" s="57" t="s">
        <v>29</v>
      </c>
      <c r="C2948" s="50" t="s">
        <v>29</v>
      </c>
      <c r="D2948" s="50" t="s">
        <v>4728</v>
      </c>
      <c r="E2948" s="50" t="s">
        <v>2814</v>
      </c>
      <c r="F2948" s="50" t="s">
        <v>29</v>
      </c>
      <c r="G2948" s="50" t="s">
        <v>29</v>
      </c>
      <c r="H2948" s="50" t="s">
        <v>2904</v>
      </c>
      <c r="I2948" s="58">
        <v>45211</v>
      </c>
      <c r="J2948" s="50" t="s">
        <v>2816</v>
      </c>
      <c r="K2948" s="59">
        <v>333.8</v>
      </c>
      <c r="L2948" s="50" t="s">
        <v>37</v>
      </c>
      <c r="M2948" s="51" t="s">
        <v>2747</v>
      </c>
      <c r="N2948" s="50" t="s">
        <v>29</v>
      </c>
      <c r="O2948" s="50" t="s">
        <v>32</v>
      </c>
      <c r="P2948" s="50" t="s">
        <v>32</v>
      </c>
      <c r="Q2948" s="50" t="s">
        <v>4727</v>
      </c>
      <c r="R2948" s="50" t="s">
        <v>29</v>
      </c>
      <c r="S2948" s="50" t="s">
        <v>2770</v>
      </c>
      <c r="T2948" s="50" t="s">
        <v>2415</v>
      </c>
      <c r="U2948" s="50" t="s">
        <v>30</v>
      </c>
      <c r="V2948" s="50" t="str">
        <f>VLOOKUP(A2948,Register!$D$2:$N$1317,11,0)</f>
        <v>CWIP:-VACUUM FILTER STATION</v>
      </c>
      <c r="W2948" s="50" t="s">
        <v>29</v>
      </c>
      <c r="X2948" s="50" t="s">
        <v>29</v>
      </c>
    </row>
    <row r="2949" spans="1:24" ht="14.1" customHeight="1" x14ac:dyDescent="0.25">
      <c r="A2949" s="50" t="str">
        <f t="shared" si="46"/>
        <v>9200000059-0</v>
      </c>
      <c r="B2949" s="57" t="s">
        <v>29</v>
      </c>
      <c r="C2949" s="50" t="s">
        <v>29</v>
      </c>
      <c r="D2949" s="50" t="s">
        <v>4728</v>
      </c>
      <c r="E2949" s="50" t="s">
        <v>2814</v>
      </c>
      <c r="F2949" s="50" t="s">
        <v>29</v>
      </c>
      <c r="G2949" s="50" t="s">
        <v>29</v>
      </c>
      <c r="H2949" s="50" t="s">
        <v>2904</v>
      </c>
      <c r="I2949" s="58">
        <v>45211</v>
      </c>
      <c r="J2949" s="50" t="s">
        <v>2816</v>
      </c>
      <c r="K2949" s="59">
        <v>91.84</v>
      </c>
      <c r="L2949" s="50" t="s">
        <v>37</v>
      </c>
      <c r="M2949" s="51" t="s">
        <v>2747</v>
      </c>
      <c r="N2949" s="50" t="s">
        <v>29</v>
      </c>
      <c r="O2949" s="50" t="s">
        <v>32</v>
      </c>
      <c r="P2949" s="50" t="s">
        <v>32</v>
      </c>
      <c r="Q2949" s="50" t="s">
        <v>4727</v>
      </c>
      <c r="R2949" s="50" t="s">
        <v>29</v>
      </c>
      <c r="S2949" s="50" t="s">
        <v>2770</v>
      </c>
      <c r="T2949" s="50" t="s">
        <v>2415</v>
      </c>
      <c r="U2949" s="50" t="s">
        <v>30</v>
      </c>
      <c r="V2949" s="50" t="str">
        <f>VLOOKUP(A2949,Register!$D$2:$N$1317,11,0)</f>
        <v>CWIP:-VACUUM FILTER STATION</v>
      </c>
      <c r="W2949" s="50" t="s">
        <v>29</v>
      </c>
      <c r="X2949" s="50" t="s">
        <v>29</v>
      </c>
    </row>
    <row r="2950" spans="1:24" ht="14.1" customHeight="1" x14ac:dyDescent="0.25">
      <c r="A2950" s="50" t="str">
        <f t="shared" si="46"/>
        <v>9200000059-0</v>
      </c>
      <c r="B2950" s="57" t="s">
        <v>29</v>
      </c>
      <c r="C2950" s="50" t="s">
        <v>29</v>
      </c>
      <c r="D2950" s="50" t="s">
        <v>4728</v>
      </c>
      <c r="E2950" s="50" t="s">
        <v>2814</v>
      </c>
      <c r="F2950" s="50" t="s">
        <v>29</v>
      </c>
      <c r="G2950" s="50" t="s">
        <v>29</v>
      </c>
      <c r="H2950" s="50" t="s">
        <v>2904</v>
      </c>
      <c r="I2950" s="58">
        <v>45211</v>
      </c>
      <c r="J2950" s="50" t="s">
        <v>2816</v>
      </c>
      <c r="K2950" s="59">
        <v>60</v>
      </c>
      <c r="L2950" s="50" t="s">
        <v>37</v>
      </c>
      <c r="M2950" s="51" t="s">
        <v>2747</v>
      </c>
      <c r="N2950" s="50" t="s">
        <v>29</v>
      </c>
      <c r="O2950" s="50" t="s">
        <v>32</v>
      </c>
      <c r="P2950" s="50" t="s">
        <v>32</v>
      </c>
      <c r="Q2950" s="50" t="s">
        <v>4727</v>
      </c>
      <c r="R2950" s="50" t="s">
        <v>29</v>
      </c>
      <c r="S2950" s="50" t="s">
        <v>2770</v>
      </c>
      <c r="T2950" s="50" t="s">
        <v>2415</v>
      </c>
      <c r="U2950" s="50" t="s">
        <v>30</v>
      </c>
      <c r="V2950" s="50" t="str">
        <f>VLOOKUP(A2950,Register!$D$2:$N$1317,11,0)</f>
        <v>CWIP:-VACUUM FILTER STATION</v>
      </c>
      <c r="W2950" s="50" t="s">
        <v>29</v>
      </c>
      <c r="X2950" s="50" t="s">
        <v>29</v>
      </c>
    </row>
    <row r="2951" spans="1:24" ht="14.1" customHeight="1" x14ac:dyDescent="0.25">
      <c r="A2951" s="50" t="str">
        <f t="shared" si="46"/>
        <v>9200000059-0</v>
      </c>
      <c r="B2951" s="57" t="s">
        <v>29</v>
      </c>
      <c r="C2951" s="50" t="s">
        <v>29</v>
      </c>
      <c r="D2951" s="50" t="s">
        <v>4728</v>
      </c>
      <c r="E2951" s="50" t="s">
        <v>2814</v>
      </c>
      <c r="F2951" s="50" t="s">
        <v>29</v>
      </c>
      <c r="G2951" s="50" t="s">
        <v>29</v>
      </c>
      <c r="H2951" s="50" t="s">
        <v>2904</v>
      </c>
      <c r="I2951" s="58">
        <v>45211</v>
      </c>
      <c r="J2951" s="50" t="s">
        <v>2816</v>
      </c>
      <c r="K2951" s="59">
        <v>6039.75</v>
      </c>
      <c r="L2951" s="50" t="s">
        <v>37</v>
      </c>
      <c r="M2951" s="51" t="s">
        <v>2747</v>
      </c>
      <c r="N2951" s="50" t="s">
        <v>29</v>
      </c>
      <c r="O2951" s="50" t="s">
        <v>32</v>
      </c>
      <c r="P2951" s="50" t="s">
        <v>32</v>
      </c>
      <c r="Q2951" s="50" t="s">
        <v>4727</v>
      </c>
      <c r="R2951" s="50" t="s">
        <v>29</v>
      </c>
      <c r="S2951" s="50" t="s">
        <v>2770</v>
      </c>
      <c r="T2951" s="50" t="s">
        <v>2415</v>
      </c>
      <c r="U2951" s="50" t="s">
        <v>30</v>
      </c>
      <c r="V2951" s="50" t="str">
        <f>VLOOKUP(A2951,Register!$D$2:$N$1317,11,0)</f>
        <v>CWIP:-VACUUM FILTER STATION</v>
      </c>
      <c r="W2951" s="50" t="s">
        <v>29</v>
      </c>
      <c r="X2951" s="50" t="s">
        <v>29</v>
      </c>
    </row>
    <row r="2952" spans="1:24" ht="14.1" customHeight="1" x14ac:dyDescent="0.25">
      <c r="A2952" s="50" t="str">
        <f t="shared" si="46"/>
        <v>9200000059-0</v>
      </c>
      <c r="B2952" s="57" t="s">
        <v>29</v>
      </c>
      <c r="C2952" s="50" t="s">
        <v>29</v>
      </c>
      <c r="D2952" s="50" t="s">
        <v>4729</v>
      </c>
      <c r="E2952" s="50" t="s">
        <v>2814</v>
      </c>
      <c r="F2952" s="50" t="s">
        <v>29</v>
      </c>
      <c r="G2952" s="50" t="s">
        <v>29</v>
      </c>
      <c r="H2952" s="50" t="s">
        <v>2904</v>
      </c>
      <c r="I2952" s="58">
        <v>45211</v>
      </c>
      <c r="J2952" s="50" t="s">
        <v>2816</v>
      </c>
      <c r="K2952" s="59">
        <v>1740</v>
      </c>
      <c r="L2952" s="50" t="s">
        <v>37</v>
      </c>
      <c r="M2952" s="51" t="s">
        <v>2747</v>
      </c>
      <c r="N2952" s="50" t="s">
        <v>29</v>
      </c>
      <c r="O2952" s="50" t="s">
        <v>32</v>
      </c>
      <c r="P2952" s="50" t="s">
        <v>32</v>
      </c>
      <c r="Q2952" s="50" t="s">
        <v>4727</v>
      </c>
      <c r="R2952" s="50" t="s">
        <v>29</v>
      </c>
      <c r="S2952" s="50" t="s">
        <v>2770</v>
      </c>
      <c r="T2952" s="50" t="s">
        <v>2415</v>
      </c>
      <c r="U2952" s="50" t="s">
        <v>30</v>
      </c>
      <c r="V2952" s="50" t="str">
        <f>VLOOKUP(A2952,Register!$D$2:$N$1317,11,0)</f>
        <v>CWIP:-VACUUM FILTER STATION</v>
      </c>
      <c r="W2952" s="50" t="s">
        <v>29</v>
      </c>
      <c r="X2952" s="50" t="s">
        <v>29</v>
      </c>
    </row>
    <row r="2953" spans="1:24" ht="14.1" customHeight="1" x14ac:dyDescent="0.25">
      <c r="A2953" s="50" t="str">
        <f t="shared" si="46"/>
        <v>9200000059-0</v>
      </c>
      <c r="B2953" s="57" t="s">
        <v>29</v>
      </c>
      <c r="C2953" s="50" t="s">
        <v>29</v>
      </c>
      <c r="D2953" s="50" t="s">
        <v>4730</v>
      </c>
      <c r="E2953" s="50" t="s">
        <v>2814</v>
      </c>
      <c r="F2953" s="50" t="s">
        <v>29</v>
      </c>
      <c r="G2953" s="50" t="s">
        <v>29</v>
      </c>
      <c r="H2953" s="50" t="s">
        <v>2904</v>
      </c>
      <c r="I2953" s="58">
        <v>45211</v>
      </c>
      <c r="J2953" s="50" t="s">
        <v>2816</v>
      </c>
      <c r="K2953" s="59">
        <v>9.2100000000000009</v>
      </c>
      <c r="L2953" s="50" t="s">
        <v>37</v>
      </c>
      <c r="M2953" s="51" t="s">
        <v>2747</v>
      </c>
      <c r="N2953" s="50" t="s">
        <v>29</v>
      </c>
      <c r="O2953" s="50" t="s">
        <v>32</v>
      </c>
      <c r="P2953" s="50" t="s">
        <v>32</v>
      </c>
      <c r="Q2953" s="50" t="s">
        <v>4671</v>
      </c>
      <c r="R2953" s="50" t="s">
        <v>29</v>
      </c>
      <c r="S2953" s="50" t="s">
        <v>2770</v>
      </c>
      <c r="T2953" s="50" t="s">
        <v>2415</v>
      </c>
      <c r="U2953" s="50" t="s">
        <v>30</v>
      </c>
      <c r="V2953" s="50" t="str">
        <f>VLOOKUP(A2953,Register!$D$2:$N$1317,11,0)</f>
        <v>CWIP:-VACUUM FILTER STATION</v>
      </c>
      <c r="W2953" s="50" t="s">
        <v>29</v>
      </c>
      <c r="X2953" s="50" t="s">
        <v>29</v>
      </c>
    </row>
    <row r="2954" spans="1:24" ht="14.1" customHeight="1" x14ac:dyDescent="0.25">
      <c r="A2954" s="50" t="str">
        <f t="shared" si="46"/>
        <v>9200000059-0</v>
      </c>
      <c r="B2954" s="57" t="s">
        <v>29</v>
      </c>
      <c r="C2954" s="50" t="s">
        <v>29</v>
      </c>
      <c r="D2954" s="50" t="s">
        <v>4730</v>
      </c>
      <c r="E2954" s="50" t="s">
        <v>2814</v>
      </c>
      <c r="F2954" s="50" t="s">
        <v>29</v>
      </c>
      <c r="G2954" s="50" t="s">
        <v>29</v>
      </c>
      <c r="H2954" s="50" t="s">
        <v>2904</v>
      </c>
      <c r="I2954" s="58">
        <v>45211</v>
      </c>
      <c r="J2954" s="50" t="s">
        <v>2816</v>
      </c>
      <c r="K2954" s="59">
        <v>7.73</v>
      </c>
      <c r="L2954" s="50" t="s">
        <v>37</v>
      </c>
      <c r="M2954" s="51" t="s">
        <v>2747</v>
      </c>
      <c r="N2954" s="50" t="s">
        <v>29</v>
      </c>
      <c r="O2954" s="50" t="s">
        <v>32</v>
      </c>
      <c r="P2954" s="50" t="s">
        <v>32</v>
      </c>
      <c r="Q2954" s="50" t="s">
        <v>4671</v>
      </c>
      <c r="R2954" s="50" t="s">
        <v>29</v>
      </c>
      <c r="S2954" s="50" t="s">
        <v>2770</v>
      </c>
      <c r="T2954" s="50" t="s">
        <v>2415</v>
      </c>
      <c r="U2954" s="50" t="s">
        <v>30</v>
      </c>
      <c r="V2954" s="50" t="str">
        <f>VLOOKUP(A2954,Register!$D$2:$N$1317,11,0)</f>
        <v>CWIP:-VACUUM FILTER STATION</v>
      </c>
      <c r="W2954" s="50" t="s">
        <v>29</v>
      </c>
      <c r="X2954" s="50" t="s">
        <v>29</v>
      </c>
    </row>
    <row r="2955" spans="1:24" ht="14.1" customHeight="1" x14ac:dyDescent="0.25">
      <c r="A2955" s="50" t="str">
        <f t="shared" si="46"/>
        <v>9200000059-0</v>
      </c>
      <c r="B2955" s="57" t="s">
        <v>29</v>
      </c>
      <c r="C2955" s="50" t="s">
        <v>29</v>
      </c>
      <c r="D2955" s="50" t="s">
        <v>4731</v>
      </c>
      <c r="E2955" s="50" t="s">
        <v>2814</v>
      </c>
      <c r="F2955" s="50" t="s">
        <v>29</v>
      </c>
      <c r="G2955" s="50" t="s">
        <v>29</v>
      </c>
      <c r="H2955" s="50" t="s">
        <v>2904</v>
      </c>
      <c r="I2955" s="58">
        <v>45211</v>
      </c>
      <c r="J2955" s="50" t="s">
        <v>2816</v>
      </c>
      <c r="K2955" s="59">
        <v>18.41</v>
      </c>
      <c r="L2955" s="50" t="s">
        <v>37</v>
      </c>
      <c r="M2955" s="51" t="s">
        <v>2747</v>
      </c>
      <c r="N2955" s="50" t="s">
        <v>29</v>
      </c>
      <c r="O2955" s="50" t="s">
        <v>32</v>
      </c>
      <c r="P2955" s="50" t="s">
        <v>32</v>
      </c>
      <c r="Q2955" s="50" t="s">
        <v>4671</v>
      </c>
      <c r="R2955" s="50" t="s">
        <v>29</v>
      </c>
      <c r="S2955" s="50" t="s">
        <v>2770</v>
      </c>
      <c r="T2955" s="50" t="s">
        <v>2415</v>
      </c>
      <c r="U2955" s="50" t="s">
        <v>30</v>
      </c>
      <c r="V2955" s="50" t="str">
        <f>VLOOKUP(A2955,Register!$D$2:$N$1317,11,0)</f>
        <v>CWIP:-VACUUM FILTER STATION</v>
      </c>
      <c r="W2955" s="50" t="s">
        <v>29</v>
      </c>
      <c r="X2955" s="50" t="s">
        <v>29</v>
      </c>
    </row>
    <row r="2956" spans="1:24" ht="14.1" customHeight="1" x14ac:dyDescent="0.25">
      <c r="A2956" s="50" t="str">
        <f t="shared" si="46"/>
        <v>9200000059-0</v>
      </c>
      <c r="B2956" s="57" t="s">
        <v>29</v>
      </c>
      <c r="C2956" s="50" t="s">
        <v>29</v>
      </c>
      <c r="D2956" s="50" t="s">
        <v>4731</v>
      </c>
      <c r="E2956" s="50" t="s">
        <v>2814</v>
      </c>
      <c r="F2956" s="50" t="s">
        <v>29</v>
      </c>
      <c r="G2956" s="50" t="s">
        <v>29</v>
      </c>
      <c r="H2956" s="50" t="s">
        <v>2904</v>
      </c>
      <c r="I2956" s="58">
        <v>45211</v>
      </c>
      <c r="J2956" s="50" t="s">
        <v>2816</v>
      </c>
      <c r="K2956" s="59">
        <v>17</v>
      </c>
      <c r="L2956" s="50" t="s">
        <v>37</v>
      </c>
      <c r="M2956" s="51" t="s">
        <v>2747</v>
      </c>
      <c r="N2956" s="50" t="s">
        <v>29</v>
      </c>
      <c r="O2956" s="50" t="s">
        <v>32</v>
      </c>
      <c r="P2956" s="50" t="s">
        <v>32</v>
      </c>
      <c r="Q2956" s="50" t="s">
        <v>4671</v>
      </c>
      <c r="R2956" s="50" t="s">
        <v>29</v>
      </c>
      <c r="S2956" s="50" t="s">
        <v>2770</v>
      </c>
      <c r="T2956" s="50" t="s">
        <v>2415</v>
      </c>
      <c r="U2956" s="50" t="s">
        <v>30</v>
      </c>
      <c r="V2956" s="50" t="str">
        <f>VLOOKUP(A2956,Register!$D$2:$N$1317,11,0)</f>
        <v>CWIP:-VACUUM FILTER STATION</v>
      </c>
      <c r="W2956" s="50" t="s">
        <v>29</v>
      </c>
      <c r="X2956" s="50" t="s">
        <v>29</v>
      </c>
    </row>
    <row r="2957" spans="1:24" ht="14.1" customHeight="1" x14ac:dyDescent="0.25">
      <c r="A2957" s="50" t="str">
        <f t="shared" si="46"/>
        <v>9200000035-0</v>
      </c>
      <c r="B2957" s="57" t="s">
        <v>29</v>
      </c>
      <c r="C2957" s="50" t="s">
        <v>29</v>
      </c>
      <c r="D2957" s="50" t="s">
        <v>4732</v>
      </c>
      <c r="E2957" s="50" t="s">
        <v>2814</v>
      </c>
      <c r="F2957" s="50" t="s">
        <v>29</v>
      </c>
      <c r="G2957" s="50" t="s">
        <v>29</v>
      </c>
      <c r="H2957" s="50" t="s">
        <v>2904</v>
      </c>
      <c r="I2957" s="58">
        <v>45211</v>
      </c>
      <c r="J2957" s="50" t="s">
        <v>2816</v>
      </c>
      <c r="K2957" s="59">
        <v>213.64</v>
      </c>
      <c r="L2957" s="50" t="s">
        <v>37</v>
      </c>
      <c r="M2957" s="51" t="s">
        <v>2747</v>
      </c>
      <c r="N2957" s="50" t="s">
        <v>29</v>
      </c>
      <c r="O2957" s="50" t="s">
        <v>32</v>
      </c>
      <c r="P2957" s="50" t="s">
        <v>32</v>
      </c>
      <c r="Q2957" s="50" t="s">
        <v>4671</v>
      </c>
      <c r="R2957" s="50" t="s">
        <v>29</v>
      </c>
      <c r="S2957" s="50" t="s">
        <v>2770</v>
      </c>
      <c r="T2957" s="50" t="s">
        <v>2371</v>
      </c>
      <c r="U2957" s="50" t="s">
        <v>30</v>
      </c>
      <c r="V2957" s="50" t="str">
        <f>VLOOKUP(A2957,Register!$D$2:$N$1317,11,0)</f>
        <v>Weighbridge Cap. 100 Ton</v>
      </c>
      <c r="W2957" s="50" t="s">
        <v>29</v>
      </c>
      <c r="X2957" s="50" t="s">
        <v>29</v>
      </c>
    </row>
    <row r="2958" spans="1:24" ht="14.1" customHeight="1" x14ac:dyDescent="0.25">
      <c r="A2958" s="50" t="str">
        <f t="shared" si="46"/>
        <v>9200000035-0</v>
      </c>
      <c r="B2958" s="57" t="s">
        <v>29</v>
      </c>
      <c r="C2958" s="50" t="s">
        <v>29</v>
      </c>
      <c r="D2958" s="50" t="s">
        <v>4732</v>
      </c>
      <c r="E2958" s="50" t="s">
        <v>2814</v>
      </c>
      <c r="F2958" s="50" t="s">
        <v>29</v>
      </c>
      <c r="G2958" s="50" t="s">
        <v>29</v>
      </c>
      <c r="H2958" s="50" t="s">
        <v>2904</v>
      </c>
      <c r="I2958" s="58">
        <v>45211</v>
      </c>
      <c r="J2958" s="50" t="s">
        <v>2816</v>
      </c>
      <c r="K2958" s="59">
        <v>117.71</v>
      </c>
      <c r="L2958" s="50" t="s">
        <v>37</v>
      </c>
      <c r="M2958" s="51" t="s">
        <v>2747</v>
      </c>
      <c r="N2958" s="50" t="s">
        <v>29</v>
      </c>
      <c r="O2958" s="50" t="s">
        <v>32</v>
      </c>
      <c r="P2958" s="50" t="s">
        <v>32</v>
      </c>
      <c r="Q2958" s="50" t="s">
        <v>4671</v>
      </c>
      <c r="R2958" s="50" t="s">
        <v>29</v>
      </c>
      <c r="S2958" s="50" t="s">
        <v>2770</v>
      </c>
      <c r="T2958" s="50" t="s">
        <v>2371</v>
      </c>
      <c r="U2958" s="50" t="s">
        <v>30</v>
      </c>
      <c r="V2958" s="50" t="str">
        <f>VLOOKUP(A2958,Register!$D$2:$N$1317,11,0)</f>
        <v>Weighbridge Cap. 100 Ton</v>
      </c>
      <c r="W2958" s="50" t="s">
        <v>29</v>
      </c>
      <c r="X2958" s="50" t="s">
        <v>29</v>
      </c>
    </row>
    <row r="2959" spans="1:24" ht="14.1" customHeight="1" x14ac:dyDescent="0.25">
      <c r="A2959" s="50" t="str">
        <f t="shared" si="46"/>
        <v>9200000057-0</v>
      </c>
      <c r="B2959" s="57" t="s">
        <v>29</v>
      </c>
      <c r="C2959" s="50" t="s">
        <v>29</v>
      </c>
      <c r="D2959" s="50" t="s">
        <v>4733</v>
      </c>
      <c r="E2959" s="50" t="s">
        <v>2814</v>
      </c>
      <c r="F2959" s="50" t="s">
        <v>29</v>
      </c>
      <c r="G2959" s="50" t="s">
        <v>29</v>
      </c>
      <c r="H2959" s="50" t="s">
        <v>2904</v>
      </c>
      <c r="I2959" s="58">
        <v>45211</v>
      </c>
      <c r="J2959" s="50" t="s">
        <v>2816</v>
      </c>
      <c r="K2959" s="59">
        <v>13545.82</v>
      </c>
      <c r="L2959" s="50" t="s">
        <v>37</v>
      </c>
      <c r="M2959" s="51" t="s">
        <v>2747</v>
      </c>
      <c r="N2959" s="50" t="s">
        <v>29</v>
      </c>
      <c r="O2959" s="50" t="s">
        <v>32</v>
      </c>
      <c r="P2959" s="50" t="s">
        <v>32</v>
      </c>
      <c r="Q2959" s="50" t="s">
        <v>3524</v>
      </c>
      <c r="R2959" s="50" t="s">
        <v>29</v>
      </c>
      <c r="S2959" s="50" t="s">
        <v>2770</v>
      </c>
      <c r="T2959" s="50" t="s">
        <v>2410</v>
      </c>
      <c r="U2959" s="50" t="s">
        <v>30</v>
      </c>
      <c r="V2959" s="50" t="str">
        <f>VLOOKUP(A2959,Register!$D$2:$N$1317,11,0)</f>
        <v>CWIP- NEW JUICE CLARIFIER 42' DIA(DORR)</v>
      </c>
      <c r="W2959" s="50" t="s">
        <v>29</v>
      </c>
      <c r="X2959" s="50" t="s">
        <v>29</v>
      </c>
    </row>
    <row r="2960" spans="1:24" ht="14.1" customHeight="1" x14ac:dyDescent="0.25">
      <c r="A2960" s="50" t="str">
        <f t="shared" si="46"/>
        <v>9200000059-0</v>
      </c>
      <c r="B2960" s="57" t="s">
        <v>29</v>
      </c>
      <c r="C2960" s="50" t="s">
        <v>29</v>
      </c>
      <c r="D2960" s="50" t="s">
        <v>4734</v>
      </c>
      <c r="E2960" s="50" t="s">
        <v>2814</v>
      </c>
      <c r="F2960" s="50" t="s">
        <v>29</v>
      </c>
      <c r="G2960" s="50" t="s">
        <v>29</v>
      </c>
      <c r="H2960" s="50" t="s">
        <v>2904</v>
      </c>
      <c r="I2960" s="58">
        <v>45211</v>
      </c>
      <c r="J2960" s="50" t="s">
        <v>2816</v>
      </c>
      <c r="K2960" s="59">
        <v>98.01</v>
      </c>
      <c r="L2960" s="50" t="s">
        <v>37</v>
      </c>
      <c r="M2960" s="51" t="s">
        <v>2747</v>
      </c>
      <c r="N2960" s="50" t="s">
        <v>29</v>
      </c>
      <c r="O2960" s="50" t="s">
        <v>32</v>
      </c>
      <c r="P2960" s="50" t="s">
        <v>32</v>
      </c>
      <c r="Q2960" s="50" t="s">
        <v>4260</v>
      </c>
      <c r="R2960" s="50" t="s">
        <v>29</v>
      </c>
      <c r="S2960" s="50" t="s">
        <v>2770</v>
      </c>
      <c r="T2960" s="50" t="s">
        <v>2415</v>
      </c>
      <c r="U2960" s="50" t="s">
        <v>30</v>
      </c>
      <c r="V2960" s="50" t="str">
        <f>VLOOKUP(A2960,Register!$D$2:$N$1317,11,0)</f>
        <v>CWIP:-VACUUM FILTER STATION</v>
      </c>
      <c r="W2960" s="50" t="s">
        <v>29</v>
      </c>
      <c r="X2960" s="50" t="s">
        <v>29</v>
      </c>
    </row>
    <row r="2961" spans="1:24" ht="14.1" customHeight="1" x14ac:dyDescent="0.25">
      <c r="A2961" s="50" t="str">
        <f t="shared" si="46"/>
        <v>9200000059-0</v>
      </c>
      <c r="B2961" s="57" t="s">
        <v>29</v>
      </c>
      <c r="C2961" s="50" t="s">
        <v>29</v>
      </c>
      <c r="D2961" s="50" t="s">
        <v>4735</v>
      </c>
      <c r="E2961" s="50" t="s">
        <v>2814</v>
      </c>
      <c r="F2961" s="50" t="s">
        <v>29</v>
      </c>
      <c r="G2961" s="50" t="s">
        <v>29</v>
      </c>
      <c r="H2961" s="50" t="s">
        <v>2904</v>
      </c>
      <c r="I2961" s="58">
        <v>45212</v>
      </c>
      <c r="J2961" s="50" t="s">
        <v>2816</v>
      </c>
      <c r="K2961" s="59">
        <v>42.5</v>
      </c>
      <c r="L2961" s="50" t="s">
        <v>37</v>
      </c>
      <c r="M2961" s="51" t="s">
        <v>2747</v>
      </c>
      <c r="N2961" s="50" t="s">
        <v>29</v>
      </c>
      <c r="O2961" s="50" t="s">
        <v>32</v>
      </c>
      <c r="P2961" s="50" t="s">
        <v>32</v>
      </c>
      <c r="Q2961" s="50" t="s">
        <v>4736</v>
      </c>
      <c r="R2961" s="50" t="s">
        <v>29</v>
      </c>
      <c r="S2961" s="50" t="s">
        <v>2770</v>
      </c>
      <c r="T2961" s="50" t="s">
        <v>2415</v>
      </c>
      <c r="U2961" s="50" t="s">
        <v>30</v>
      </c>
      <c r="V2961" s="50" t="str">
        <f>VLOOKUP(A2961,Register!$D$2:$N$1317,11,0)</f>
        <v>CWIP:-VACUUM FILTER STATION</v>
      </c>
      <c r="W2961" s="50" t="s">
        <v>29</v>
      </c>
      <c r="X2961" s="50" t="s">
        <v>29</v>
      </c>
    </row>
    <row r="2962" spans="1:24" ht="14.1" customHeight="1" x14ac:dyDescent="0.25">
      <c r="A2962" s="50" t="str">
        <f t="shared" si="46"/>
        <v>9200000035-0</v>
      </c>
      <c r="B2962" s="57" t="s">
        <v>29</v>
      </c>
      <c r="C2962" s="50" t="s">
        <v>29</v>
      </c>
      <c r="D2962" s="50" t="s">
        <v>4737</v>
      </c>
      <c r="E2962" s="50" t="s">
        <v>2814</v>
      </c>
      <c r="F2962" s="50" t="s">
        <v>29</v>
      </c>
      <c r="G2962" s="50" t="s">
        <v>29</v>
      </c>
      <c r="H2962" s="50" t="s">
        <v>2904</v>
      </c>
      <c r="I2962" s="58">
        <v>45212</v>
      </c>
      <c r="J2962" s="50" t="s">
        <v>2816</v>
      </c>
      <c r="K2962" s="59">
        <v>13545.82</v>
      </c>
      <c r="L2962" s="50" t="s">
        <v>37</v>
      </c>
      <c r="M2962" s="51" t="s">
        <v>2747</v>
      </c>
      <c r="N2962" s="50" t="s">
        <v>29</v>
      </c>
      <c r="O2962" s="50" t="s">
        <v>32</v>
      </c>
      <c r="P2962" s="50" t="s">
        <v>32</v>
      </c>
      <c r="Q2962" s="50" t="s">
        <v>4738</v>
      </c>
      <c r="R2962" s="50" t="s">
        <v>29</v>
      </c>
      <c r="S2962" s="50" t="s">
        <v>2770</v>
      </c>
      <c r="T2962" s="50" t="s">
        <v>2371</v>
      </c>
      <c r="U2962" s="50" t="s">
        <v>30</v>
      </c>
      <c r="V2962" s="50" t="str">
        <f>VLOOKUP(A2962,Register!$D$2:$N$1317,11,0)</f>
        <v>Weighbridge Cap. 100 Ton</v>
      </c>
      <c r="W2962" s="50" t="s">
        <v>29</v>
      </c>
      <c r="X2962" s="50" t="s">
        <v>29</v>
      </c>
    </row>
    <row r="2963" spans="1:24" ht="14.1" customHeight="1" x14ac:dyDescent="0.25">
      <c r="A2963" s="50" t="str">
        <f t="shared" si="46"/>
        <v>9200000041-0</v>
      </c>
      <c r="B2963" s="57" t="s">
        <v>29</v>
      </c>
      <c r="C2963" s="50" t="s">
        <v>29</v>
      </c>
      <c r="D2963" s="50" t="s">
        <v>4739</v>
      </c>
      <c r="E2963" s="50" t="s">
        <v>2814</v>
      </c>
      <c r="F2963" s="50" t="s">
        <v>29</v>
      </c>
      <c r="G2963" s="50" t="s">
        <v>29</v>
      </c>
      <c r="H2963" s="50" t="s">
        <v>2904</v>
      </c>
      <c r="I2963" s="58">
        <v>45212</v>
      </c>
      <c r="J2963" s="50" t="s">
        <v>2816</v>
      </c>
      <c r="K2963" s="59">
        <v>6000</v>
      </c>
      <c r="L2963" s="50" t="s">
        <v>37</v>
      </c>
      <c r="M2963" s="51" t="s">
        <v>2747</v>
      </c>
      <c r="N2963" s="50" t="s">
        <v>29</v>
      </c>
      <c r="O2963" s="50" t="s">
        <v>32</v>
      </c>
      <c r="P2963" s="50" t="s">
        <v>32</v>
      </c>
      <c r="Q2963" s="50" t="s">
        <v>4326</v>
      </c>
      <c r="R2963" s="50" t="s">
        <v>29</v>
      </c>
      <c r="S2963" s="50" t="s">
        <v>2770</v>
      </c>
      <c r="T2963" s="50" t="s">
        <v>2383</v>
      </c>
      <c r="U2963" s="50" t="s">
        <v>30</v>
      </c>
      <c r="V2963" s="50" t="str">
        <f>VLOOKUP(A2963,Register!$D$2:$N$1317,11,0)</f>
        <v>CWIP - CURTAIN CONDENSER &amp; AIR EJECTOR</v>
      </c>
      <c r="W2963" s="50" t="s">
        <v>29</v>
      </c>
      <c r="X2963" s="50" t="s">
        <v>29</v>
      </c>
    </row>
    <row r="2964" spans="1:24" ht="14.1" customHeight="1" x14ac:dyDescent="0.25">
      <c r="A2964" s="50" t="str">
        <f t="shared" si="46"/>
        <v>9200000041-0</v>
      </c>
      <c r="B2964" s="57" t="s">
        <v>29</v>
      </c>
      <c r="C2964" s="50" t="s">
        <v>29</v>
      </c>
      <c r="D2964" s="50" t="s">
        <v>4739</v>
      </c>
      <c r="E2964" s="50" t="s">
        <v>2814</v>
      </c>
      <c r="F2964" s="50" t="s">
        <v>29</v>
      </c>
      <c r="G2964" s="50" t="s">
        <v>29</v>
      </c>
      <c r="H2964" s="50" t="s">
        <v>2904</v>
      </c>
      <c r="I2964" s="58">
        <v>45212</v>
      </c>
      <c r="J2964" s="50" t="s">
        <v>2816</v>
      </c>
      <c r="K2964" s="59">
        <v>9900</v>
      </c>
      <c r="L2964" s="50" t="s">
        <v>37</v>
      </c>
      <c r="M2964" s="51" t="s">
        <v>2747</v>
      </c>
      <c r="N2964" s="50" t="s">
        <v>29</v>
      </c>
      <c r="O2964" s="50" t="s">
        <v>32</v>
      </c>
      <c r="P2964" s="50" t="s">
        <v>32</v>
      </c>
      <c r="Q2964" s="50" t="s">
        <v>4326</v>
      </c>
      <c r="R2964" s="50" t="s">
        <v>29</v>
      </c>
      <c r="S2964" s="50" t="s">
        <v>2770</v>
      </c>
      <c r="T2964" s="50" t="s">
        <v>2383</v>
      </c>
      <c r="U2964" s="50" t="s">
        <v>30</v>
      </c>
      <c r="V2964" s="50" t="str">
        <f>VLOOKUP(A2964,Register!$D$2:$N$1317,11,0)</f>
        <v>CWIP - CURTAIN CONDENSER &amp; AIR EJECTOR</v>
      </c>
      <c r="W2964" s="50" t="s">
        <v>29</v>
      </c>
      <c r="X2964" s="50" t="s">
        <v>29</v>
      </c>
    </row>
    <row r="2965" spans="1:24" ht="14.1" customHeight="1" x14ac:dyDescent="0.25">
      <c r="A2965" s="50" t="str">
        <f t="shared" si="46"/>
        <v>9200000041-0</v>
      </c>
      <c r="B2965" s="57" t="s">
        <v>29</v>
      </c>
      <c r="C2965" s="50" t="s">
        <v>29</v>
      </c>
      <c r="D2965" s="50" t="s">
        <v>4739</v>
      </c>
      <c r="E2965" s="50" t="s">
        <v>2814</v>
      </c>
      <c r="F2965" s="50" t="s">
        <v>29</v>
      </c>
      <c r="G2965" s="50" t="s">
        <v>29</v>
      </c>
      <c r="H2965" s="50" t="s">
        <v>2904</v>
      </c>
      <c r="I2965" s="58">
        <v>45212</v>
      </c>
      <c r="J2965" s="50" t="s">
        <v>2816</v>
      </c>
      <c r="K2965" s="59">
        <v>224.08</v>
      </c>
      <c r="L2965" s="50" t="s">
        <v>37</v>
      </c>
      <c r="M2965" s="51" t="s">
        <v>2747</v>
      </c>
      <c r="N2965" s="50" t="s">
        <v>29</v>
      </c>
      <c r="O2965" s="50" t="s">
        <v>32</v>
      </c>
      <c r="P2965" s="50" t="s">
        <v>32</v>
      </c>
      <c r="Q2965" s="50" t="s">
        <v>4326</v>
      </c>
      <c r="R2965" s="50" t="s">
        <v>29</v>
      </c>
      <c r="S2965" s="50" t="s">
        <v>2770</v>
      </c>
      <c r="T2965" s="50" t="s">
        <v>2383</v>
      </c>
      <c r="U2965" s="50" t="s">
        <v>30</v>
      </c>
      <c r="V2965" s="50" t="str">
        <f>VLOOKUP(A2965,Register!$D$2:$N$1317,11,0)</f>
        <v>CWIP - CURTAIN CONDENSER &amp; AIR EJECTOR</v>
      </c>
      <c r="W2965" s="50" t="s">
        <v>29</v>
      </c>
      <c r="X2965" s="50" t="s">
        <v>29</v>
      </c>
    </row>
    <row r="2966" spans="1:24" ht="14.1" customHeight="1" x14ac:dyDescent="0.25">
      <c r="A2966" s="50" t="str">
        <f t="shared" si="46"/>
        <v>9200000059-0</v>
      </c>
      <c r="B2966" s="57" t="s">
        <v>29</v>
      </c>
      <c r="C2966" s="50" t="s">
        <v>29</v>
      </c>
      <c r="D2966" s="50" t="s">
        <v>4740</v>
      </c>
      <c r="E2966" s="50" t="s">
        <v>2814</v>
      </c>
      <c r="F2966" s="50" t="s">
        <v>29</v>
      </c>
      <c r="G2966" s="50" t="s">
        <v>29</v>
      </c>
      <c r="H2966" s="50" t="s">
        <v>2904</v>
      </c>
      <c r="I2966" s="58">
        <v>45212</v>
      </c>
      <c r="J2966" s="50" t="s">
        <v>2816</v>
      </c>
      <c r="K2966" s="59">
        <v>25.5</v>
      </c>
      <c r="L2966" s="50" t="s">
        <v>37</v>
      </c>
      <c r="M2966" s="51" t="s">
        <v>2747</v>
      </c>
      <c r="N2966" s="50" t="s">
        <v>29</v>
      </c>
      <c r="O2966" s="50" t="s">
        <v>32</v>
      </c>
      <c r="P2966" s="50" t="s">
        <v>32</v>
      </c>
      <c r="Q2966" s="50" t="s">
        <v>4671</v>
      </c>
      <c r="R2966" s="50" t="s">
        <v>29</v>
      </c>
      <c r="S2966" s="50" t="s">
        <v>2770</v>
      </c>
      <c r="T2966" s="50" t="s">
        <v>2415</v>
      </c>
      <c r="U2966" s="50" t="s">
        <v>30</v>
      </c>
      <c r="V2966" s="50" t="str">
        <f>VLOOKUP(A2966,Register!$D$2:$N$1317,11,0)</f>
        <v>CWIP:-VACUUM FILTER STATION</v>
      </c>
      <c r="W2966" s="50" t="s">
        <v>29</v>
      </c>
      <c r="X2966" s="50" t="s">
        <v>29</v>
      </c>
    </row>
    <row r="2967" spans="1:24" ht="14.1" customHeight="1" x14ac:dyDescent="0.25">
      <c r="A2967" s="50" t="str">
        <f t="shared" si="46"/>
        <v>9200000059-0</v>
      </c>
      <c r="B2967" s="57" t="s">
        <v>29</v>
      </c>
      <c r="C2967" s="50" t="s">
        <v>29</v>
      </c>
      <c r="D2967" s="50" t="s">
        <v>4740</v>
      </c>
      <c r="E2967" s="50" t="s">
        <v>2814</v>
      </c>
      <c r="F2967" s="50" t="s">
        <v>29</v>
      </c>
      <c r="G2967" s="50" t="s">
        <v>29</v>
      </c>
      <c r="H2967" s="50" t="s">
        <v>2904</v>
      </c>
      <c r="I2967" s="58">
        <v>45212</v>
      </c>
      <c r="J2967" s="50" t="s">
        <v>2816</v>
      </c>
      <c r="K2967" s="59">
        <v>31.73</v>
      </c>
      <c r="L2967" s="50" t="s">
        <v>37</v>
      </c>
      <c r="M2967" s="51" t="s">
        <v>2747</v>
      </c>
      <c r="N2967" s="50" t="s">
        <v>29</v>
      </c>
      <c r="O2967" s="50" t="s">
        <v>32</v>
      </c>
      <c r="P2967" s="50" t="s">
        <v>32</v>
      </c>
      <c r="Q2967" s="50" t="s">
        <v>4671</v>
      </c>
      <c r="R2967" s="50" t="s">
        <v>29</v>
      </c>
      <c r="S2967" s="50" t="s">
        <v>2770</v>
      </c>
      <c r="T2967" s="50" t="s">
        <v>2415</v>
      </c>
      <c r="U2967" s="50" t="s">
        <v>30</v>
      </c>
      <c r="V2967" s="50" t="str">
        <f>VLOOKUP(A2967,Register!$D$2:$N$1317,11,0)</f>
        <v>CWIP:-VACUUM FILTER STATION</v>
      </c>
      <c r="W2967" s="50" t="s">
        <v>29</v>
      </c>
      <c r="X2967" s="50" t="s">
        <v>29</v>
      </c>
    </row>
    <row r="2968" spans="1:24" ht="14.1" customHeight="1" x14ac:dyDescent="0.25">
      <c r="A2968" s="50" t="str">
        <f t="shared" si="46"/>
        <v>9200000059-0</v>
      </c>
      <c r="B2968" s="57" t="s">
        <v>29</v>
      </c>
      <c r="C2968" s="50" t="s">
        <v>29</v>
      </c>
      <c r="D2968" s="50" t="s">
        <v>4741</v>
      </c>
      <c r="E2968" s="50" t="s">
        <v>2814</v>
      </c>
      <c r="F2968" s="50" t="s">
        <v>29</v>
      </c>
      <c r="G2968" s="50" t="s">
        <v>29</v>
      </c>
      <c r="H2968" s="50" t="s">
        <v>2904</v>
      </c>
      <c r="I2968" s="58">
        <v>45212</v>
      </c>
      <c r="J2968" s="50" t="s">
        <v>2816</v>
      </c>
      <c r="K2968" s="59">
        <v>333.8</v>
      </c>
      <c r="L2968" s="50" t="s">
        <v>37</v>
      </c>
      <c r="M2968" s="51" t="s">
        <v>2747</v>
      </c>
      <c r="N2968" s="50" t="s">
        <v>29</v>
      </c>
      <c r="O2968" s="50" t="s">
        <v>32</v>
      </c>
      <c r="P2968" s="50" t="s">
        <v>32</v>
      </c>
      <c r="Q2968" s="50" t="s">
        <v>4577</v>
      </c>
      <c r="R2968" s="50" t="s">
        <v>29</v>
      </c>
      <c r="S2968" s="50" t="s">
        <v>2770</v>
      </c>
      <c r="T2968" s="50" t="s">
        <v>2415</v>
      </c>
      <c r="U2968" s="50" t="s">
        <v>30</v>
      </c>
      <c r="V2968" s="50" t="str">
        <f>VLOOKUP(A2968,Register!$D$2:$N$1317,11,0)</f>
        <v>CWIP:-VACUUM FILTER STATION</v>
      </c>
      <c r="W2968" s="50" t="s">
        <v>29</v>
      </c>
      <c r="X2968" s="50" t="s">
        <v>29</v>
      </c>
    </row>
    <row r="2969" spans="1:24" ht="14.1" customHeight="1" x14ac:dyDescent="0.25">
      <c r="A2969" s="50" t="str">
        <f t="shared" si="46"/>
        <v>9200000059-0</v>
      </c>
      <c r="B2969" s="57" t="s">
        <v>29</v>
      </c>
      <c r="C2969" s="50" t="s">
        <v>29</v>
      </c>
      <c r="D2969" s="50" t="s">
        <v>4741</v>
      </c>
      <c r="E2969" s="50" t="s">
        <v>2814</v>
      </c>
      <c r="F2969" s="50" t="s">
        <v>29</v>
      </c>
      <c r="G2969" s="50" t="s">
        <v>29</v>
      </c>
      <c r="H2969" s="50" t="s">
        <v>2904</v>
      </c>
      <c r="I2969" s="58">
        <v>45212</v>
      </c>
      <c r="J2969" s="50" t="s">
        <v>2816</v>
      </c>
      <c r="K2969" s="59">
        <v>91.84</v>
      </c>
      <c r="L2969" s="50" t="s">
        <v>37</v>
      </c>
      <c r="M2969" s="51" t="s">
        <v>2747</v>
      </c>
      <c r="N2969" s="50" t="s">
        <v>29</v>
      </c>
      <c r="O2969" s="50" t="s">
        <v>32</v>
      </c>
      <c r="P2969" s="50" t="s">
        <v>32</v>
      </c>
      <c r="Q2969" s="50" t="s">
        <v>4577</v>
      </c>
      <c r="R2969" s="50" t="s">
        <v>29</v>
      </c>
      <c r="S2969" s="50" t="s">
        <v>2770</v>
      </c>
      <c r="T2969" s="50" t="s">
        <v>2415</v>
      </c>
      <c r="U2969" s="50" t="s">
        <v>30</v>
      </c>
      <c r="V2969" s="50" t="str">
        <f>VLOOKUP(A2969,Register!$D$2:$N$1317,11,0)</f>
        <v>CWIP:-VACUUM FILTER STATION</v>
      </c>
      <c r="W2969" s="50" t="s">
        <v>29</v>
      </c>
      <c r="X2969" s="50" t="s">
        <v>29</v>
      </c>
    </row>
    <row r="2970" spans="1:24" ht="14.1" customHeight="1" x14ac:dyDescent="0.25">
      <c r="A2970" s="50" t="str">
        <f t="shared" si="46"/>
        <v>9200000058-0</v>
      </c>
      <c r="B2970" s="57" t="s">
        <v>29</v>
      </c>
      <c r="C2970" s="50" t="s">
        <v>29</v>
      </c>
      <c r="D2970" s="50" t="s">
        <v>4742</v>
      </c>
      <c r="E2970" s="50" t="s">
        <v>2814</v>
      </c>
      <c r="F2970" s="50" t="s">
        <v>29</v>
      </c>
      <c r="G2970" s="50" t="s">
        <v>29</v>
      </c>
      <c r="H2970" s="50" t="s">
        <v>2904</v>
      </c>
      <c r="I2970" s="58">
        <v>45212</v>
      </c>
      <c r="J2970" s="50" t="s">
        <v>2816</v>
      </c>
      <c r="K2970" s="59">
        <v>358.4</v>
      </c>
      <c r="L2970" s="50" t="s">
        <v>37</v>
      </c>
      <c r="M2970" s="51" t="s">
        <v>2747</v>
      </c>
      <c r="N2970" s="50" t="s">
        <v>29</v>
      </c>
      <c r="O2970" s="50" t="s">
        <v>32</v>
      </c>
      <c r="P2970" s="50" t="s">
        <v>32</v>
      </c>
      <c r="Q2970" s="50" t="s">
        <v>4329</v>
      </c>
      <c r="R2970" s="50" t="s">
        <v>29</v>
      </c>
      <c r="S2970" s="50" t="s">
        <v>2770</v>
      </c>
      <c r="T2970" s="50" t="s">
        <v>2412</v>
      </c>
      <c r="U2970" s="50" t="s">
        <v>30</v>
      </c>
      <c r="V2970" s="50" t="str">
        <f>VLOOKUP(A2970,Register!$D$2:$N$1317,11,0)</f>
        <v>CWIP-MILK OF LIME</v>
      </c>
      <c r="W2970" s="50" t="s">
        <v>29</v>
      </c>
      <c r="X2970" s="50" t="s">
        <v>29</v>
      </c>
    </row>
    <row r="2971" spans="1:24" ht="14.1" customHeight="1" x14ac:dyDescent="0.25">
      <c r="A2971" s="50" t="str">
        <f t="shared" si="46"/>
        <v>9200000058-0</v>
      </c>
      <c r="B2971" s="57" t="s">
        <v>29</v>
      </c>
      <c r="C2971" s="50" t="s">
        <v>29</v>
      </c>
      <c r="D2971" s="50" t="s">
        <v>4742</v>
      </c>
      <c r="E2971" s="50" t="s">
        <v>2814</v>
      </c>
      <c r="F2971" s="50" t="s">
        <v>29</v>
      </c>
      <c r="G2971" s="50" t="s">
        <v>29</v>
      </c>
      <c r="H2971" s="50" t="s">
        <v>2904</v>
      </c>
      <c r="I2971" s="58">
        <v>45212</v>
      </c>
      <c r="J2971" s="50" t="s">
        <v>2816</v>
      </c>
      <c r="K2971" s="59">
        <v>89.1</v>
      </c>
      <c r="L2971" s="50" t="s">
        <v>37</v>
      </c>
      <c r="M2971" s="51" t="s">
        <v>2747</v>
      </c>
      <c r="N2971" s="50" t="s">
        <v>29</v>
      </c>
      <c r="O2971" s="50" t="s">
        <v>32</v>
      </c>
      <c r="P2971" s="50" t="s">
        <v>32</v>
      </c>
      <c r="Q2971" s="50" t="s">
        <v>4329</v>
      </c>
      <c r="R2971" s="50" t="s">
        <v>29</v>
      </c>
      <c r="S2971" s="50" t="s">
        <v>2770</v>
      </c>
      <c r="T2971" s="50" t="s">
        <v>2412</v>
      </c>
      <c r="U2971" s="50" t="s">
        <v>30</v>
      </c>
      <c r="V2971" s="50" t="str">
        <f>VLOOKUP(A2971,Register!$D$2:$N$1317,11,0)</f>
        <v>CWIP-MILK OF LIME</v>
      </c>
      <c r="W2971" s="50" t="s">
        <v>29</v>
      </c>
      <c r="X2971" s="50" t="s">
        <v>29</v>
      </c>
    </row>
    <row r="2972" spans="1:24" ht="14.1" customHeight="1" x14ac:dyDescent="0.25">
      <c r="A2972" s="50" t="str">
        <f t="shared" si="46"/>
        <v>9200000058-0</v>
      </c>
      <c r="B2972" s="57" t="s">
        <v>29</v>
      </c>
      <c r="C2972" s="50" t="s">
        <v>29</v>
      </c>
      <c r="D2972" s="50" t="s">
        <v>4742</v>
      </c>
      <c r="E2972" s="50" t="s">
        <v>2814</v>
      </c>
      <c r="F2972" s="50" t="s">
        <v>29</v>
      </c>
      <c r="G2972" s="50" t="s">
        <v>29</v>
      </c>
      <c r="H2972" s="50" t="s">
        <v>2904</v>
      </c>
      <c r="I2972" s="58">
        <v>45212</v>
      </c>
      <c r="J2972" s="50" t="s">
        <v>2816</v>
      </c>
      <c r="K2972" s="59">
        <v>63.44</v>
      </c>
      <c r="L2972" s="50" t="s">
        <v>37</v>
      </c>
      <c r="M2972" s="51" t="s">
        <v>2747</v>
      </c>
      <c r="N2972" s="50" t="s">
        <v>29</v>
      </c>
      <c r="O2972" s="50" t="s">
        <v>32</v>
      </c>
      <c r="P2972" s="50" t="s">
        <v>32</v>
      </c>
      <c r="Q2972" s="50" t="s">
        <v>4329</v>
      </c>
      <c r="R2972" s="50" t="s">
        <v>29</v>
      </c>
      <c r="S2972" s="50" t="s">
        <v>2770</v>
      </c>
      <c r="T2972" s="50" t="s">
        <v>2412</v>
      </c>
      <c r="U2972" s="50" t="s">
        <v>30</v>
      </c>
      <c r="V2972" s="50" t="str">
        <f>VLOOKUP(A2972,Register!$D$2:$N$1317,11,0)</f>
        <v>CWIP-MILK OF LIME</v>
      </c>
      <c r="W2972" s="50" t="s">
        <v>29</v>
      </c>
      <c r="X2972" s="50" t="s">
        <v>29</v>
      </c>
    </row>
    <row r="2973" spans="1:24" ht="14.1" customHeight="1" x14ac:dyDescent="0.25">
      <c r="A2973" s="50" t="str">
        <f t="shared" si="46"/>
        <v>9200000058-0</v>
      </c>
      <c r="B2973" s="57" t="s">
        <v>29</v>
      </c>
      <c r="C2973" s="50" t="s">
        <v>29</v>
      </c>
      <c r="D2973" s="50" t="s">
        <v>4742</v>
      </c>
      <c r="E2973" s="50" t="s">
        <v>2814</v>
      </c>
      <c r="F2973" s="50" t="s">
        <v>29</v>
      </c>
      <c r="G2973" s="50" t="s">
        <v>29</v>
      </c>
      <c r="H2973" s="50" t="s">
        <v>2904</v>
      </c>
      <c r="I2973" s="58">
        <v>45212</v>
      </c>
      <c r="J2973" s="50" t="s">
        <v>2816</v>
      </c>
      <c r="K2973" s="59">
        <v>35.229999999999997</v>
      </c>
      <c r="L2973" s="50" t="s">
        <v>37</v>
      </c>
      <c r="M2973" s="51" t="s">
        <v>2747</v>
      </c>
      <c r="N2973" s="50" t="s">
        <v>29</v>
      </c>
      <c r="O2973" s="50" t="s">
        <v>32</v>
      </c>
      <c r="P2973" s="50" t="s">
        <v>32</v>
      </c>
      <c r="Q2973" s="50" t="s">
        <v>4329</v>
      </c>
      <c r="R2973" s="50" t="s">
        <v>29</v>
      </c>
      <c r="S2973" s="50" t="s">
        <v>2770</v>
      </c>
      <c r="T2973" s="50" t="s">
        <v>2412</v>
      </c>
      <c r="U2973" s="50" t="s">
        <v>30</v>
      </c>
      <c r="V2973" s="50" t="str">
        <f>VLOOKUP(A2973,Register!$D$2:$N$1317,11,0)</f>
        <v>CWIP-MILK OF LIME</v>
      </c>
      <c r="W2973" s="50" t="s">
        <v>29</v>
      </c>
      <c r="X2973" s="50" t="s">
        <v>29</v>
      </c>
    </row>
    <row r="2974" spans="1:24" ht="14.1" customHeight="1" x14ac:dyDescent="0.25">
      <c r="A2974" s="50" t="str">
        <f t="shared" si="46"/>
        <v>9200000058-0</v>
      </c>
      <c r="B2974" s="57" t="s">
        <v>29</v>
      </c>
      <c r="C2974" s="50" t="s">
        <v>29</v>
      </c>
      <c r="D2974" s="50" t="s">
        <v>4743</v>
      </c>
      <c r="E2974" s="50" t="s">
        <v>2814</v>
      </c>
      <c r="F2974" s="50" t="s">
        <v>29</v>
      </c>
      <c r="G2974" s="50" t="s">
        <v>29</v>
      </c>
      <c r="H2974" s="50" t="s">
        <v>2904</v>
      </c>
      <c r="I2974" s="58">
        <v>45213</v>
      </c>
      <c r="J2974" s="50" t="s">
        <v>2816</v>
      </c>
      <c r="K2974" s="59">
        <v>16.850000000000001</v>
      </c>
      <c r="L2974" s="50" t="s">
        <v>37</v>
      </c>
      <c r="M2974" s="51" t="s">
        <v>2747</v>
      </c>
      <c r="N2974" s="50" t="s">
        <v>29</v>
      </c>
      <c r="O2974" s="50" t="s">
        <v>32</v>
      </c>
      <c r="P2974" s="50" t="s">
        <v>32</v>
      </c>
      <c r="Q2974" s="50" t="s">
        <v>4744</v>
      </c>
      <c r="R2974" s="50" t="s">
        <v>29</v>
      </c>
      <c r="S2974" s="50" t="s">
        <v>2770</v>
      </c>
      <c r="T2974" s="50" t="s">
        <v>2412</v>
      </c>
      <c r="U2974" s="50" t="s">
        <v>30</v>
      </c>
      <c r="V2974" s="50" t="str">
        <f>VLOOKUP(A2974,Register!$D$2:$N$1317,11,0)</f>
        <v>CWIP-MILK OF LIME</v>
      </c>
      <c r="W2974" s="50" t="s">
        <v>29</v>
      </c>
      <c r="X2974" s="50" t="s">
        <v>29</v>
      </c>
    </row>
    <row r="2975" spans="1:24" ht="14.1" customHeight="1" x14ac:dyDescent="0.25">
      <c r="A2975" s="50" t="str">
        <f t="shared" si="46"/>
        <v>9200000059-0</v>
      </c>
      <c r="B2975" s="57" t="s">
        <v>29</v>
      </c>
      <c r="C2975" s="50" t="s">
        <v>29</v>
      </c>
      <c r="D2975" s="50" t="s">
        <v>4745</v>
      </c>
      <c r="E2975" s="50" t="s">
        <v>2814</v>
      </c>
      <c r="F2975" s="50" t="s">
        <v>29</v>
      </c>
      <c r="G2975" s="50" t="s">
        <v>29</v>
      </c>
      <c r="H2975" s="50" t="s">
        <v>2904</v>
      </c>
      <c r="I2975" s="58">
        <v>45213</v>
      </c>
      <c r="J2975" s="50" t="s">
        <v>2816</v>
      </c>
      <c r="K2975" s="59">
        <v>4600</v>
      </c>
      <c r="L2975" s="50" t="s">
        <v>37</v>
      </c>
      <c r="M2975" s="51" t="s">
        <v>2747</v>
      </c>
      <c r="N2975" s="50" t="s">
        <v>29</v>
      </c>
      <c r="O2975" s="50" t="s">
        <v>32</v>
      </c>
      <c r="P2975" s="50" t="s">
        <v>32</v>
      </c>
      <c r="Q2975" s="50" t="s">
        <v>4746</v>
      </c>
      <c r="R2975" s="50" t="s">
        <v>29</v>
      </c>
      <c r="S2975" s="50" t="s">
        <v>2770</v>
      </c>
      <c r="T2975" s="50" t="s">
        <v>2415</v>
      </c>
      <c r="U2975" s="50" t="s">
        <v>30</v>
      </c>
      <c r="V2975" s="50" t="str">
        <f>VLOOKUP(A2975,Register!$D$2:$N$1317,11,0)</f>
        <v>CWIP:-VACUUM FILTER STATION</v>
      </c>
      <c r="W2975" s="50" t="s">
        <v>29</v>
      </c>
      <c r="X2975" s="50" t="s">
        <v>29</v>
      </c>
    </row>
    <row r="2976" spans="1:24" ht="14.1" customHeight="1" x14ac:dyDescent="0.25">
      <c r="A2976" s="50" t="str">
        <f t="shared" si="46"/>
        <v>9200000059-0</v>
      </c>
      <c r="B2976" s="57" t="s">
        <v>29</v>
      </c>
      <c r="C2976" s="50" t="s">
        <v>29</v>
      </c>
      <c r="D2976" s="50" t="s">
        <v>4745</v>
      </c>
      <c r="E2976" s="50" t="s">
        <v>2814</v>
      </c>
      <c r="F2976" s="50" t="s">
        <v>29</v>
      </c>
      <c r="G2976" s="50" t="s">
        <v>29</v>
      </c>
      <c r="H2976" s="50" t="s">
        <v>2904</v>
      </c>
      <c r="I2976" s="58">
        <v>45213</v>
      </c>
      <c r="J2976" s="50" t="s">
        <v>2816</v>
      </c>
      <c r="K2976" s="59">
        <v>3216.67</v>
      </c>
      <c r="L2976" s="50" t="s">
        <v>37</v>
      </c>
      <c r="M2976" s="51" t="s">
        <v>2747</v>
      </c>
      <c r="N2976" s="50" t="s">
        <v>29</v>
      </c>
      <c r="O2976" s="50" t="s">
        <v>32</v>
      </c>
      <c r="P2976" s="50" t="s">
        <v>32</v>
      </c>
      <c r="Q2976" s="50" t="s">
        <v>4746</v>
      </c>
      <c r="R2976" s="50" t="s">
        <v>29</v>
      </c>
      <c r="S2976" s="50" t="s">
        <v>2770</v>
      </c>
      <c r="T2976" s="50" t="s">
        <v>2415</v>
      </c>
      <c r="U2976" s="50" t="s">
        <v>30</v>
      </c>
      <c r="V2976" s="50" t="str">
        <f>VLOOKUP(A2976,Register!$D$2:$N$1317,11,0)</f>
        <v>CWIP:-VACUUM FILTER STATION</v>
      </c>
      <c r="W2976" s="50" t="s">
        <v>29</v>
      </c>
      <c r="X2976" s="50" t="s">
        <v>29</v>
      </c>
    </row>
    <row r="2977" spans="1:24" ht="14.1" customHeight="1" x14ac:dyDescent="0.25">
      <c r="A2977" s="50" t="str">
        <f t="shared" si="46"/>
        <v>9200000059-0</v>
      </c>
      <c r="B2977" s="57" t="s">
        <v>29</v>
      </c>
      <c r="C2977" s="50" t="s">
        <v>29</v>
      </c>
      <c r="D2977" s="50" t="s">
        <v>4745</v>
      </c>
      <c r="E2977" s="50" t="s">
        <v>2814</v>
      </c>
      <c r="F2977" s="50" t="s">
        <v>29</v>
      </c>
      <c r="G2977" s="50" t="s">
        <v>29</v>
      </c>
      <c r="H2977" s="50" t="s">
        <v>2904</v>
      </c>
      <c r="I2977" s="58">
        <v>45213</v>
      </c>
      <c r="J2977" s="50" t="s">
        <v>2816</v>
      </c>
      <c r="K2977" s="59">
        <v>7591.25</v>
      </c>
      <c r="L2977" s="50" t="s">
        <v>37</v>
      </c>
      <c r="M2977" s="51" t="s">
        <v>2747</v>
      </c>
      <c r="N2977" s="50" t="s">
        <v>29</v>
      </c>
      <c r="O2977" s="50" t="s">
        <v>32</v>
      </c>
      <c r="P2977" s="50" t="s">
        <v>32</v>
      </c>
      <c r="Q2977" s="50" t="s">
        <v>4746</v>
      </c>
      <c r="R2977" s="50" t="s">
        <v>29</v>
      </c>
      <c r="S2977" s="50" t="s">
        <v>2770</v>
      </c>
      <c r="T2977" s="50" t="s">
        <v>2415</v>
      </c>
      <c r="U2977" s="50" t="s">
        <v>30</v>
      </c>
      <c r="V2977" s="50" t="str">
        <f>VLOOKUP(A2977,Register!$D$2:$N$1317,11,0)</f>
        <v>CWIP:-VACUUM FILTER STATION</v>
      </c>
      <c r="W2977" s="50" t="s">
        <v>29</v>
      </c>
      <c r="X2977" s="50" t="s">
        <v>29</v>
      </c>
    </row>
    <row r="2978" spans="1:24" ht="14.1" customHeight="1" x14ac:dyDescent="0.25">
      <c r="A2978" s="50" t="str">
        <f t="shared" si="46"/>
        <v>9200000059-0</v>
      </c>
      <c r="B2978" s="57" t="s">
        <v>29</v>
      </c>
      <c r="C2978" s="50" t="s">
        <v>29</v>
      </c>
      <c r="D2978" s="50" t="s">
        <v>4745</v>
      </c>
      <c r="E2978" s="50" t="s">
        <v>2814</v>
      </c>
      <c r="F2978" s="50" t="s">
        <v>29</v>
      </c>
      <c r="G2978" s="50" t="s">
        <v>29</v>
      </c>
      <c r="H2978" s="50" t="s">
        <v>2904</v>
      </c>
      <c r="I2978" s="58">
        <v>45213</v>
      </c>
      <c r="J2978" s="50" t="s">
        <v>2816</v>
      </c>
      <c r="K2978" s="59">
        <v>4970.33</v>
      </c>
      <c r="L2978" s="50" t="s">
        <v>37</v>
      </c>
      <c r="M2978" s="51" t="s">
        <v>2747</v>
      </c>
      <c r="N2978" s="50" t="s">
        <v>29</v>
      </c>
      <c r="O2978" s="50" t="s">
        <v>32</v>
      </c>
      <c r="P2978" s="50" t="s">
        <v>32</v>
      </c>
      <c r="Q2978" s="50" t="s">
        <v>4746</v>
      </c>
      <c r="R2978" s="50" t="s">
        <v>29</v>
      </c>
      <c r="S2978" s="50" t="s">
        <v>2770</v>
      </c>
      <c r="T2978" s="50" t="s">
        <v>2415</v>
      </c>
      <c r="U2978" s="50" t="s">
        <v>30</v>
      </c>
      <c r="V2978" s="50" t="str">
        <f>VLOOKUP(A2978,Register!$D$2:$N$1317,11,0)</f>
        <v>CWIP:-VACUUM FILTER STATION</v>
      </c>
      <c r="W2978" s="50" t="s">
        <v>29</v>
      </c>
      <c r="X2978" s="50" t="s">
        <v>29</v>
      </c>
    </row>
    <row r="2979" spans="1:24" ht="14.1" customHeight="1" x14ac:dyDescent="0.25">
      <c r="A2979" s="50" t="str">
        <f t="shared" si="46"/>
        <v>9200000059-0</v>
      </c>
      <c r="B2979" s="57" t="s">
        <v>29</v>
      </c>
      <c r="C2979" s="50" t="s">
        <v>29</v>
      </c>
      <c r="D2979" s="50" t="s">
        <v>4745</v>
      </c>
      <c r="E2979" s="50" t="s">
        <v>2814</v>
      </c>
      <c r="F2979" s="50" t="s">
        <v>29</v>
      </c>
      <c r="G2979" s="50" t="s">
        <v>29</v>
      </c>
      <c r="H2979" s="50" t="s">
        <v>2904</v>
      </c>
      <c r="I2979" s="58">
        <v>45213</v>
      </c>
      <c r="J2979" s="50" t="s">
        <v>2816</v>
      </c>
      <c r="K2979" s="59">
        <v>4885.59</v>
      </c>
      <c r="L2979" s="50" t="s">
        <v>37</v>
      </c>
      <c r="M2979" s="51" t="s">
        <v>2747</v>
      </c>
      <c r="N2979" s="50" t="s">
        <v>29</v>
      </c>
      <c r="O2979" s="50" t="s">
        <v>32</v>
      </c>
      <c r="P2979" s="50" t="s">
        <v>32</v>
      </c>
      <c r="Q2979" s="50" t="s">
        <v>4746</v>
      </c>
      <c r="R2979" s="50" t="s">
        <v>29</v>
      </c>
      <c r="S2979" s="50" t="s">
        <v>2770</v>
      </c>
      <c r="T2979" s="50" t="s">
        <v>2415</v>
      </c>
      <c r="U2979" s="50" t="s">
        <v>30</v>
      </c>
      <c r="V2979" s="50" t="str">
        <f>VLOOKUP(A2979,Register!$D$2:$N$1317,11,0)</f>
        <v>CWIP:-VACUUM FILTER STATION</v>
      </c>
      <c r="W2979" s="50" t="s">
        <v>29</v>
      </c>
      <c r="X2979" s="50" t="s">
        <v>29</v>
      </c>
    </row>
    <row r="2980" spans="1:24" ht="14.1" customHeight="1" x14ac:dyDescent="0.25">
      <c r="A2980" s="50" t="str">
        <f t="shared" si="46"/>
        <v>9200000058-0</v>
      </c>
      <c r="B2980" s="57" t="s">
        <v>29</v>
      </c>
      <c r="C2980" s="50" t="s">
        <v>29</v>
      </c>
      <c r="D2980" s="50" t="s">
        <v>4747</v>
      </c>
      <c r="E2980" s="50" t="s">
        <v>2814</v>
      </c>
      <c r="F2980" s="50" t="s">
        <v>29</v>
      </c>
      <c r="G2980" s="50" t="s">
        <v>29</v>
      </c>
      <c r="H2980" s="50" t="s">
        <v>2904</v>
      </c>
      <c r="I2980" s="58">
        <v>45213</v>
      </c>
      <c r="J2980" s="50" t="s">
        <v>2816</v>
      </c>
      <c r="K2980" s="59">
        <v>8652</v>
      </c>
      <c r="L2980" s="50" t="s">
        <v>37</v>
      </c>
      <c r="M2980" s="51" t="s">
        <v>2747</v>
      </c>
      <c r="N2980" s="50" t="s">
        <v>29</v>
      </c>
      <c r="O2980" s="50" t="s">
        <v>32</v>
      </c>
      <c r="P2980" s="50" t="s">
        <v>32</v>
      </c>
      <c r="Q2980" s="50" t="s">
        <v>4748</v>
      </c>
      <c r="R2980" s="50" t="s">
        <v>29</v>
      </c>
      <c r="S2980" s="50" t="s">
        <v>2770</v>
      </c>
      <c r="T2980" s="50" t="s">
        <v>2412</v>
      </c>
      <c r="U2980" s="50" t="s">
        <v>30</v>
      </c>
      <c r="V2980" s="50" t="str">
        <f>VLOOKUP(A2980,Register!$D$2:$N$1317,11,0)</f>
        <v>CWIP-MILK OF LIME</v>
      </c>
      <c r="W2980" s="50" t="s">
        <v>29</v>
      </c>
      <c r="X2980" s="50" t="s">
        <v>29</v>
      </c>
    </row>
    <row r="2981" spans="1:24" ht="14.1" customHeight="1" x14ac:dyDescent="0.25">
      <c r="A2981" s="50" t="str">
        <f t="shared" si="46"/>
        <v>9200000059-0</v>
      </c>
      <c r="B2981" s="57" t="s">
        <v>29</v>
      </c>
      <c r="C2981" s="50" t="s">
        <v>29</v>
      </c>
      <c r="D2981" s="50" t="s">
        <v>4749</v>
      </c>
      <c r="E2981" s="50" t="s">
        <v>2814</v>
      </c>
      <c r="F2981" s="50" t="s">
        <v>29</v>
      </c>
      <c r="G2981" s="50" t="s">
        <v>29</v>
      </c>
      <c r="H2981" s="50" t="s">
        <v>2904</v>
      </c>
      <c r="I2981" s="58">
        <v>45213</v>
      </c>
      <c r="J2981" s="50" t="s">
        <v>2816</v>
      </c>
      <c r="K2981" s="59">
        <v>18.41</v>
      </c>
      <c r="L2981" s="50" t="s">
        <v>37</v>
      </c>
      <c r="M2981" s="51" t="s">
        <v>2747</v>
      </c>
      <c r="N2981" s="50" t="s">
        <v>29</v>
      </c>
      <c r="O2981" s="50" t="s">
        <v>32</v>
      </c>
      <c r="P2981" s="50" t="s">
        <v>32</v>
      </c>
      <c r="Q2981" s="50" t="s">
        <v>4748</v>
      </c>
      <c r="R2981" s="50" t="s">
        <v>29</v>
      </c>
      <c r="S2981" s="50" t="s">
        <v>2770</v>
      </c>
      <c r="T2981" s="50" t="s">
        <v>2415</v>
      </c>
      <c r="U2981" s="50" t="s">
        <v>30</v>
      </c>
      <c r="V2981" s="50" t="str">
        <f>VLOOKUP(A2981,Register!$D$2:$N$1317,11,0)</f>
        <v>CWIP:-VACUUM FILTER STATION</v>
      </c>
      <c r="W2981" s="50" t="s">
        <v>29</v>
      </c>
      <c r="X2981" s="50" t="s">
        <v>29</v>
      </c>
    </row>
    <row r="2982" spans="1:24" ht="14.1" customHeight="1" x14ac:dyDescent="0.25">
      <c r="A2982" s="50" t="str">
        <f t="shared" si="46"/>
        <v>9200000059-0</v>
      </c>
      <c r="B2982" s="57" t="s">
        <v>29</v>
      </c>
      <c r="C2982" s="50" t="s">
        <v>29</v>
      </c>
      <c r="D2982" s="50" t="s">
        <v>4749</v>
      </c>
      <c r="E2982" s="50" t="s">
        <v>2814</v>
      </c>
      <c r="F2982" s="50" t="s">
        <v>29</v>
      </c>
      <c r="G2982" s="50" t="s">
        <v>29</v>
      </c>
      <c r="H2982" s="50" t="s">
        <v>2904</v>
      </c>
      <c r="I2982" s="58">
        <v>45213</v>
      </c>
      <c r="J2982" s="50" t="s">
        <v>2816</v>
      </c>
      <c r="K2982" s="59">
        <v>8.5</v>
      </c>
      <c r="L2982" s="50" t="s">
        <v>37</v>
      </c>
      <c r="M2982" s="51" t="s">
        <v>2747</v>
      </c>
      <c r="N2982" s="50" t="s">
        <v>29</v>
      </c>
      <c r="O2982" s="50" t="s">
        <v>32</v>
      </c>
      <c r="P2982" s="50" t="s">
        <v>32</v>
      </c>
      <c r="Q2982" s="50" t="s">
        <v>4748</v>
      </c>
      <c r="R2982" s="50" t="s">
        <v>29</v>
      </c>
      <c r="S2982" s="50" t="s">
        <v>2770</v>
      </c>
      <c r="T2982" s="50" t="s">
        <v>2415</v>
      </c>
      <c r="U2982" s="50" t="s">
        <v>30</v>
      </c>
      <c r="V2982" s="50" t="str">
        <f>VLOOKUP(A2982,Register!$D$2:$N$1317,11,0)</f>
        <v>CWIP:-VACUUM FILTER STATION</v>
      </c>
      <c r="W2982" s="50" t="s">
        <v>29</v>
      </c>
      <c r="X2982" s="50" t="s">
        <v>29</v>
      </c>
    </row>
    <row r="2983" spans="1:24" ht="14.1" customHeight="1" x14ac:dyDescent="0.25">
      <c r="A2983" s="50" t="str">
        <f t="shared" si="46"/>
        <v>9200000059-0</v>
      </c>
      <c r="B2983" s="57" t="s">
        <v>29</v>
      </c>
      <c r="C2983" s="50" t="s">
        <v>29</v>
      </c>
      <c r="D2983" s="50" t="s">
        <v>4750</v>
      </c>
      <c r="E2983" s="50" t="s">
        <v>2814</v>
      </c>
      <c r="F2983" s="50" t="s">
        <v>29</v>
      </c>
      <c r="G2983" s="50" t="s">
        <v>29</v>
      </c>
      <c r="H2983" s="50" t="s">
        <v>2904</v>
      </c>
      <c r="I2983" s="58">
        <v>45213</v>
      </c>
      <c r="J2983" s="50" t="s">
        <v>2816</v>
      </c>
      <c r="K2983" s="59">
        <v>2139.09</v>
      </c>
      <c r="L2983" s="50" t="s">
        <v>37</v>
      </c>
      <c r="M2983" s="51" t="s">
        <v>2747</v>
      </c>
      <c r="N2983" s="50" t="s">
        <v>29</v>
      </c>
      <c r="O2983" s="50" t="s">
        <v>32</v>
      </c>
      <c r="P2983" s="50" t="s">
        <v>32</v>
      </c>
      <c r="Q2983" s="50" t="s">
        <v>4751</v>
      </c>
      <c r="R2983" s="50" t="s">
        <v>29</v>
      </c>
      <c r="S2983" s="50" t="s">
        <v>2770</v>
      </c>
      <c r="T2983" s="50" t="s">
        <v>2415</v>
      </c>
      <c r="U2983" s="50" t="s">
        <v>30</v>
      </c>
      <c r="V2983" s="50" t="str">
        <f>VLOOKUP(A2983,Register!$D$2:$N$1317,11,0)</f>
        <v>CWIP:-VACUUM FILTER STATION</v>
      </c>
      <c r="W2983" s="50" t="s">
        <v>29</v>
      </c>
      <c r="X2983" s="50" t="s">
        <v>29</v>
      </c>
    </row>
    <row r="2984" spans="1:24" ht="14.1" customHeight="1" x14ac:dyDescent="0.25">
      <c r="A2984" s="50" t="str">
        <f t="shared" si="46"/>
        <v>9200000059-0</v>
      </c>
      <c r="B2984" s="57" t="s">
        <v>29</v>
      </c>
      <c r="C2984" s="50" t="s">
        <v>29</v>
      </c>
      <c r="D2984" s="50" t="s">
        <v>4752</v>
      </c>
      <c r="E2984" s="50" t="s">
        <v>2814</v>
      </c>
      <c r="F2984" s="50" t="s">
        <v>29</v>
      </c>
      <c r="G2984" s="50" t="s">
        <v>29</v>
      </c>
      <c r="H2984" s="50" t="s">
        <v>2904</v>
      </c>
      <c r="I2984" s="58">
        <v>45214</v>
      </c>
      <c r="J2984" s="50" t="s">
        <v>2816</v>
      </c>
      <c r="K2984" s="59">
        <v>13545.82</v>
      </c>
      <c r="L2984" s="50" t="s">
        <v>37</v>
      </c>
      <c r="M2984" s="51" t="s">
        <v>2747</v>
      </c>
      <c r="N2984" s="50" t="s">
        <v>29</v>
      </c>
      <c r="O2984" s="50" t="s">
        <v>32</v>
      </c>
      <c r="P2984" s="50" t="s">
        <v>32</v>
      </c>
      <c r="Q2984" s="50" t="s">
        <v>4738</v>
      </c>
      <c r="R2984" s="50" t="s">
        <v>29</v>
      </c>
      <c r="S2984" s="50" t="s">
        <v>2770</v>
      </c>
      <c r="T2984" s="50" t="s">
        <v>2415</v>
      </c>
      <c r="U2984" s="50" t="s">
        <v>30</v>
      </c>
      <c r="V2984" s="50" t="str">
        <f>VLOOKUP(A2984,Register!$D$2:$N$1317,11,0)</f>
        <v>CWIP:-VACUUM FILTER STATION</v>
      </c>
      <c r="W2984" s="50" t="s">
        <v>29</v>
      </c>
      <c r="X2984" s="50" t="s">
        <v>29</v>
      </c>
    </row>
    <row r="2985" spans="1:24" ht="14.1" customHeight="1" x14ac:dyDescent="0.25">
      <c r="A2985" s="50" t="str">
        <f t="shared" si="46"/>
        <v>9200000059-0</v>
      </c>
      <c r="B2985" s="57" t="s">
        <v>29</v>
      </c>
      <c r="C2985" s="50" t="s">
        <v>29</v>
      </c>
      <c r="D2985" s="50" t="s">
        <v>4752</v>
      </c>
      <c r="E2985" s="50" t="s">
        <v>2814</v>
      </c>
      <c r="F2985" s="50" t="s">
        <v>29</v>
      </c>
      <c r="G2985" s="50" t="s">
        <v>29</v>
      </c>
      <c r="H2985" s="50" t="s">
        <v>2904</v>
      </c>
      <c r="I2985" s="58">
        <v>45214</v>
      </c>
      <c r="J2985" s="50" t="s">
        <v>2816</v>
      </c>
      <c r="K2985" s="59">
        <v>14371.37</v>
      </c>
      <c r="L2985" s="50" t="s">
        <v>37</v>
      </c>
      <c r="M2985" s="51" t="s">
        <v>2747</v>
      </c>
      <c r="N2985" s="50" t="s">
        <v>29</v>
      </c>
      <c r="O2985" s="50" t="s">
        <v>32</v>
      </c>
      <c r="P2985" s="50" t="s">
        <v>32</v>
      </c>
      <c r="Q2985" s="50" t="s">
        <v>4738</v>
      </c>
      <c r="R2985" s="50" t="s">
        <v>29</v>
      </c>
      <c r="S2985" s="50" t="s">
        <v>2770</v>
      </c>
      <c r="T2985" s="50" t="s">
        <v>2415</v>
      </c>
      <c r="U2985" s="50" t="s">
        <v>30</v>
      </c>
      <c r="V2985" s="50" t="str">
        <f>VLOOKUP(A2985,Register!$D$2:$N$1317,11,0)</f>
        <v>CWIP:-VACUUM FILTER STATION</v>
      </c>
      <c r="W2985" s="50" t="s">
        <v>29</v>
      </c>
      <c r="X2985" s="50" t="s">
        <v>29</v>
      </c>
    </row>
    <row r="2986" spans="1:24" ht="14.1" customHeight="1" x14ac:dyDescent="0.25">
      <c r="A2986" s="50" t="str">
        <f t="shared" si="46"/>
        <v>9200000059-0</v>
      </c>
      <c r="B2986" s="57" t="s">
        <v>29</v>
      </c>
      <c r="C2986" s="50" t="s">
        <v>29</v>
      </c>
      <c r="D2986" s="50" t="s">
        <v>4752</v>
      </c>
      <c r="E2986" s="50" t="s">
        <v>2814</v>
      </c>
      <c r="F2986" s="50" t="s">
        <v>29</v>
      </c>
      <c r="G2986" s="50" t="s">
        <v>29</v>
      </c>
      <c r="H2986" s="50" t="s">
        <v>2904</v>
      </c>
      <c r="I2986" s="58">
        <v>45214</v>
      </c>
      <c r="J2986" s="50" t="s">
        <v>2816</v>
      </c>
      <c r="K2986" s="59">
        <v>20804.88</v>
      </c>
      <c r="L2986" s="50" t="s">
        <v>37</v>
      </c>
      <c r="M2986" s="51" t="s">
        <v>2747</v>
      </c>
      <c r="N2986" s="50" t="s">
        <v>29</v>
      </c>
      <c r="O2986" s="50" t="s">
        <v>32</v>
      </c>
      <c r="P2986" s="50" t="s">
        <v>32</v>
      </c>
      <c r="Q2986" s="50" t="s">
        <v>4738</v>
      </c>
      <c r="R2986" s="50" t="s">
        <v>29</v>
      </c>
      <c r="S2986" s="50" t="s">
        <v>2770</v>
      </c>
      <c r="T2986" s="50" t="s">
        <v>2415</v>
      </c>
      <c r="U2986" s="50" t="s">
        <v>30</v>
      </c>
      <c r="V2986" s="50" t="str">
        <f>VLOOKUP(A2986,Register!$D$2:$N$1317,11,0)</f>
        <v>CWIP:-VACUUM FILTER STATION</v>
      </c>
      <c r="W2986" s="50" t="s">
        <v>29</v>
      </c>
      <c r="X2986" s="50" t="s">
        <v>29</v>
      </c>
    </row>
    <row r="2987" spans="1:24" ht="14.1" customHeight="1" x14ac:dyDescent="0.25">
      <c r="A2987" s="50" t="str">
        <f t="shared" si="46"/>
        <v>9200000058-0</v>
      </c>
      <c r="B2987" s="57" t="s">
        <v>29</v>
      </c>
      <c r="C2987" s="50" t="s">
        <v>29</v>
      </c>
      <c r="D2987" s="50" t="s">
        <v>4753</v>
      </c>
      <c r="E2987" s="50" t="s">
        <v>2814</v>
      </c>
      <c r="F2987" s="50" t="s">
        <v>29</v>
      </c>
      <c r="G2987" s="50" t="s">
        <v>29</v>
      </c>
      <c r="H2987" s="50" t="s">
        <v>2904</v>
      </c>
      <c r="I2987" s="58">
        <v>45214</v>
      </c>
      <c r="J2987" s="50" t="s">
        <v>2816</v>
      </c>
      <c r="K2987" s="59">
        <v>41799.32</v>
      </c>
      <c r="L2987" s="50" t="s">
        <v>37</v>
      </c>
      <c r="M2987" s="51" t="s">
        <v>2747</v>
      </c>
      <c r="N2987" s="50" t="s">
        <v>29</v>
      </c>
      <c r="O2987" s="50" t="s">
        <v>32</v>
      </c>
      <c r="P2987" s="50" t="s">
        <v>32</v>
      </c>
      <c r="Q2987" s="50" t="s">
        <v>4574</v>
      </c>
      <c r="R2987" s="50" t="s">
        <v>29</v>
      </c>
      <c r="S2987" s="50" t="s">
        <v>2770</v>
      </c>
      <c r="T2987" s="50" t="s">
        <v>2412</v>
      </c>
      <c r="U2987" s="50" t="s">
        <v>30</v>
      </c>
      <c r="V2987" s="50" t="str">
        <f>VLOOKUP(A2987,Register!$D$2:$N$1317,11,0)</f>
        <v>CWIP-MILK OF LIME</v>
      </c>
      <c r="W2987" s="50" t="s">
        <v>29</v>
      </c>
      <c r="X2987" s="50" t="s">
        <v>29</v>
      </c>
    </row>
    <row r="2988" spans="1:24" ht="14.1" customHeight="1" x14ac:dyDescent="0.25">
      <c r="A2988" s="50" t="str">
        <f t="shared" si="46"/>
        <v>9200000058-0</v>
      </c>
      <c r="B2988" s="57" t="s">
        <v>29</v>
      </c>
      <c r="C2988" s="50" t="s">
        <v>29</v>
      </c>
      <c r="D2988" s="50" t="s">
        <v>4753</v>
      </c>
      <c r="E2988" s="50" t="s">
        <v>2814</v>
      </c>
      <c r="F2988" s="50" t="s">
        <v>29</v>
      </c>
      <c r="G2988" s="50" t="s">
        <v>29</v>
      </c>
      <c r="H2988" s="50" t="s">
        <v>2904</v>
      </c>
      <c r="I2988" s="58">
        <v>45214</v>
      </c>
      <c r="J2988" s="50" t="s">
        <v>2816</v>
      </c>
      <c r="K2988" s="59">
        <v>8652</v>
      </c>
      <c r="L2988" s="50" t="s">
        <v>37</v>
      </c>
      <c r="M2988" s="51" t="s">
        <v>2747</v>
      </c>
      <c r="N2988" s="50" t="s">
        <v>29</v>
      </c>
      <c r="O2988" s="50" t="s">
        <v>32</v>
      </c>
      <c r="P2988" s="50" t="s">
        <v>32</v>
      </c>
      <c r="Q2988" s="50" t="s">
        <v>4574</v>
      </c>
      <c r="R2988" s="50" t="s">
        <v>29</v>
      </c>
      <c r="S2988" s="50" t="s">
        <v>2770</v>
      </c>
      <c r="T2988" s="50" t="s">
        <v>2412</v>
      </c>
      <c r="U2988" s="50" t="s">
        <v>30</v>
      </c>
      <c r="V2988" s="50" t="str">
        <f>VLOOKUP(A2988,Register!$D$2:$N$1317,11,0)</f>
        <v>CWIP-MILK OF LIME</v>
      </c>
      <c r="W2988" s="50" t="s">
        <v>29</v>
      </c>
      <c r="X2988" s="50" t="s">
        <v>29</v>
      </c>
    </row>
    <row r="2989" spans="1:24" ht="14.1" customHeight="1" x14ac:dyDescent="0.25">
      <c r="A2989" s="50" t="str">
        <f t="shared" si="46"/>
        <v>9200000059-0</v>
      </c>
      <c r="B2989" s="57" t="s">
        <v>29</v>
      </c>
      <c r="C2989" s="50" t="s">
        <v>29</v>
      </c>
      <c r="D2989" s="50" t="s">
        <v>4754</v>
      </c>
      <c r="E2989" s="50" t="s">
        <v>2814</v>
      </c>
      <c r="F2989" s="50" t="s">
        <v>29</v>
      </c>
      <c r="G2989" s="50" t="s">
        <v>29</v>
      </c>
      <c r="H2989" s="50" t="s">
        <v>2904</v>
      </c>
      <c r="I2989" s="58">
        <v>45214</v>
      </c>
      <c r="J2989" s="50" t="s">
        <v>2816</v>
      </c>
      <c r="K2989" s="59">
        <v>21</v>
      </c>
      <c r="L2989" s="50" t="s">
        <v>37</v>
      </c>
      <c r="M2989" s="51" t="s">
        <v>2747</v>
      </c>
      <c r="N2989" s="50" t="s">
        <v>29</v>
      </c>
      <c r="O2989" s="50" t="s">
        <v>32</v>
      </c>
      <c r="P2989" s="50" t="s">
        <v>32</v>
      </c>
      <c r="Q2989" s="50" t="s">
        <v>4671</v>
      </c>
      <c r="R2989" s="50" t="s">
        <v>29</v>
      </c>
      <c r="S2989" s="50" t="s">
        <v>2770</v>
      </c>
      <c r="T2989" s="50" t="s">
        <v>2415</v>
      </c>
      <c r="U2989" s="50" t="s">
        <v>30</v>
      </c>
      <c r="V2989" s="50" t="str">
        <f>VLOOKUP(A2989,Register!$D$2:$N$1317,11,0)</f>
        <v>CWIP:-VACUUM FILTER STATION</v>
      </c>
      <c r="W2989" s="50" t="s">
        <v>29</v>
      </c>
      <c r="X2989" s="50" t="s">
        <v>29</v>
      </c>
    </row>
    <row r="2990" spans="1:24" ht="14.1" customHeight="1" x14ac:dyDescent="0.25">
      <c r="A2990" s="50" t="str">
        <f t="shared" si="46"/>
        <v>9200000059-0</v>
      </c>
      <c r="B2990" s="57" t="s">
        <v>29</v>
      </c>
      <c r="C2990" s="50" t="s">
        <v>29</v>
      </c>
      <c r="D2990" s="50" t="s">
        <v>4754</v>
      </c>
      <c r="E2990" s="50" t="s">
        <v>2814</v>
      </c>
      <c r="F2990" s="50" t="s">
        <v>29</v>
      </c>
      <c r="G2990" s="50" t="s">
        <v>29</v>
      </c>
      <c r="H2990" s="50" t="s">
        <v>2904</v>
      </c>
      <c r="I2990" s="58">
        <v>45214</v>
      </c>
      <c r="J2990" s="50" t="s">
        <v>2816</v>
      </c>
      <c r="K2990" s="59">
        <v>85</v>
      </c>
      <c r="L2990" s="50" t="s">
        <v>37</v>
      </c>
      <c r="M2990" s="51" t="s">
        <v>2747</v>
      </c>
      <c r="N2990" s="50" t="s">
        <v>29</v>
      </c>
      <c r="O2990" s="50" t="s">
        <v>32</v>
      </c>
      <c r="P2990" s="50" t="s">
        <v>32</v>
      </c>
      <c r="Q2990" s="50" t="s">
        <v>4671</v>
      </c>
      <c r="R2990" s="50" t="s">
        <v>29</v>
      </c>
      <c r="S2990" s="50" t="s">
        <v>2770</v>
      </c>
      <c r="T2990" s="50" t="s">
        <v>2415</v>
      </c>
      <c r="U2990" s="50" t="s">
        <v>30</v>
      </c>
      <c r="V2990" s="50" t="str">
        <f>VLOOKUP(A2990,Register!$D$2:$N$1317,11,0)</f>
        <v>CWIP:-VACUUM FILTER STATION</v>
      </c>
      <c r="W2990" s="50" t="s">
        <v>29</v>
      </c>
      <c r="X2990" s="50" t="s">
        <v>29</v>
      </c>
    </row>
    <row r="2991" spans="1:24" ht="14.1" customHeight="1" x14ac:dyDescent="0.25">
      <c r="A2991" s="50" t="str">
        <f t="shared" si="46"/>
        <v>9200000059-0</v>
      </c>
      <c r="B2991" s="57" t="s">
        <v>29</v>
      </c>
      <c r="C2991" s="50" t="s">
        <v>29</v>
      </c>
      <c r="D2991" s="50" t="s">
        <v>4754</v>
      </c>
      <c r="E2991" s="50" t="s">
        <v>2814</v>
      </c>
      <c r="F2991" s="50" t="s">
        <v>29</v>
      </c>
      <c r="G2991" s="50" t="s">
        <v>29</v>
      </c>
      <c r="H2991" s="50" t="s">
        <v>2904</v>
      </c>
      <c r="I2991" s="58">
        <v>45214</v>
      </c>
      <c r="J2991" s="50" t="s">
        <v>2816</v>
      </c>
      <c r="K2991" s="59">
        <v>288</v>
      </c>
      <c r="L2991" s="50" t="s">
        <v>37</v>
      </c>
      <c r="M2991" s="51" t="s">
        <v>2747</v>
      </c>
      <c r="N2991" s="50" t="s">
        <v>29</v>
      </c>
      <c r="O2991" s="50" t="s">
        <v>32</v>
      </c>
      <c r="P2991" s="50" t="s">
        <v>32</v>
      </c>
      <c r="Q2991" s="50" t="s">
        <v>4671</v>
      </c>
      <c r="R2991" s="50" t="s">
        <v>29</v>
      </c>
      <c r="S2991" s="50" t="s">
        <v>2770</v>
      </c>
      <c r="T2991" s="50" t="s">
        <v>2415</v>
      </c>
      <c r="U2991" s="50" t="s">
        <v>30</v>
      </c>
      <c r="V2991" s="50" t="str">
        <f>VLOOKUP(A2991,Register!$D$2:$N$1317,11,0)</f>
        <v>CWIP:-VACUUM FILTER STATION</v>
      </c>
      <c r="W2991" s="50" t="s">
        <v>29</v>
      </c>
      <c r="X2991" s="50" t="s">
        <v>29</v>
      </c>
    </row>
    <row r="2992" spans="1:24" ht="14.1" customHeight="1" x14ac:dyDescent="0.25">
      <c r="A2992" s="50" t="str">
        <f t="shared" si="46"/>
        <v>9200000059-0</v>
      </c>
      <c r="B2992" s="57" t="s">
        <v>29</v>
      </c>
      <c r="C2992" s="50" t="s">
        <v>29</v>
      </c>
      <c r="D2992" s="50" t="s">
        <v>4754</v>
      </c>
      <c r="E2992" s="50" t="s">
        <v>2814</v>
      </c>
      <c r="F2992" s="50" t="s">
        <v>29</v>
      </c>
      <c r="G2992" s="50" t="s">
        <v>29</v>
      </c>
      <c r="H2992" s="50" t="s">
        <v>2904</v>
      </c>
      <c r="I2992" s="58">
        <v>45214</v>
      </c>
      <c r="J2992" s="50" t="s">
        <v>2816</v>
      </c>
      <c r="K2992" s="59">
        <v>326.94</v>
      </c>
      <c r="L2992" s="50" t="s">
        <v>37</v>
      </c>
      <c r="M2992" s="51" t="s">
        <v>2747</v>
      </c>
      <c r="N2992" s="50" t="s">
        <v>29</v>
      </c>
      <c r="O2992" s="50" t="s">
        <v>32</v>
      </c>
      <c r="P2992" s="50" t="s">
        <v>32</v>
      </c>
      <c r="Q2992" s="50" t="s">
        <v>4671</v>
      </c>
      <c r="R2992" s="50" t="s">
        <v>29</v>
      </c>
      <c r="S2992" s="50" t="s">
        <v>2770</v>
      </c>
      <c r="T2992" s="50" t="s">
        <v>2415</v>
      </c>
      <c r="U2992" s="50" t="s">
        <v>30</v>
      </c>
      <c r="V2992" s="50" t="str">
        <f>VLOOKUP(A2992,Register!$D$2:$N$1317,11,0)</f>
        <v>CWIP:-VACUUM FILTER STATION</v>
      </c>
      <c r="W2992" s="50" t="s">
        <v>29</v>
      </c>
      <c r="X2992" s="50" t="s">
        <v>29</v>
      </c>
    </row>
    <row r="2993" spans="1:24" ht="14.1" customHeight="1" x14ac:dyDescent="0.25">
      <c r="A2993" s="50" t="str">
        <f t="shared" si="46"/>
        <v>9200000059-0</v>
      </c>
      <c r="B2993" s="57" t="s">
        <v>29</v>
      </c>
      <c r="C2993" s="50" t="s">
        <v>29</v>
      </c>
      <c r="D2993" s="50" t="s">
        <v>4754</v>
      </c>
      <c r="E2993" s="50" t="s">
        <v>2814</v>
      </c>
      <c r="F2993" s="50" t="s">
        <v>29</v>
      </c>
      <c r="G2993" s="50" t="s">
        <v>29</v>
      </c>
      <c r="H2993" s="50" t="s">
        <v>2904</v>
      </c>
      <c r="I2993" s="58">
        <v>45214</v>
      </c>
      <c r="J2993" s="50" t="s">
        <v>2816</v>
      </c>
      <c r="K2993" s="59">
        <v>40.5</v>
      </c>
      <c r="L2993" s="50" t="s">
        <v>37</v>
      </c>
      <c r="M2993" s="51" t="s">
        <v>2747</v>
      </c>
      <c r="N2993" s="50" t="s">
        <v>29</v>
      </c>
      <c r="O2993" s="50" t="s">
        <v>32</v>
      </c>
      <c r="P2993" s="50" t="s">
        <v>32</v>
      </c>
      <c r="Q2993" s="50" t="s">
        <v>4671</v>
      </c>
      <c r="R2993" s="50" t="s">
        <v>29</v>
      </c>
      <c r="S2993" s="50" t="s">
        <v>2770</v>
      </c>
      <c r="T2993" s="50" t="s">
        <v>2415</v>
      </c>
      <c r="U2993" s="50" t="s">
        <v>30</v>
      </c>
      <c r="V2993" s="50" t="str">
        <f>VLOOKUP(A2993,Register!$D$2:$N$1317,11,0)</f>
        <v>CWIP:-VACUUM FILTER STATION</v>
      </c>
      <c r="W2993" s="50" t="s">
        <v>29</v>
      </c>
      <c r="X2993" s="50" t="s">
        <v>29</v>
      </c>
    </row>
    <row r="2994" spans="1:24" ht="14.1" customHeight="1" x14ac:dyDescent="0.25">
      <c r="A2994" s="50" t="str">
        <f t="shared" si="46"/>
        <v>9200000059-0</v>
      </c>
      <c r="B2994" s="57" t="s">
        <v>29</v>
      </c>
      <c r="C2994" s="50" t="s">
        <v>29</v>
      </c>
      <c r="D2994" s="50" t="s">
        <v>4754</v>
      </c>
      <c r="E2994" s="50" t="s">
        <v>2814</v>
      </c>
      <c r="F2994" s="50" t="s">
        <v>29</v>
      </c>
      <c r="G2994" s="50" t="s">
        <v>29</v>
      </c>
      <c r="H2994" s="50" t="s">
        <v>2904</v>
      </c>
      <c r="I2994" s="58">
        <v>45214</v>
      </c>
      <c r="J2994" s="50" t="s">
        <v>2816</v>
      </c>
      <c r="K2994" s="59">
        <v>42</v>
      </c>
      <c r="L2994" s="50" t="s">
        <v>37</v>
      </c>
      <c r="M2994" s="51" t="s">
        <v>2747</v>
      </c>
      <c r="N2994" s="50" t="s">
        <v>29</v>
      </c>
      <c r="O2994" s="50" t="s">
        <v>32</v>
      </c>
      <c r="P2994" s="50" t="s">
        <v>32</v>
      </c>
      <c r="Q2994" s="50" t="s">
        <v>4671</v>
      </c>
      <c r="R2994" s="50" t="s">
        <v>29</v>
      </c>
      <c r="S2994" s="50" t="s">
        <v>2770</v>
      </c>
      <c r="T2994" s="50" t="s">
        <v>2415</v>
      </c>
      <c r="U2994" s="50" t="s">
        <v>30</v>
      </c>
      <c r="V2994" s="50" t="str">
        <f>VLOOKUP(A2994,Register!$D$2:$N$1317,11,0)</f>
        <v>CWIP:-VACUUM FILTER STATION</v>
      </c>
      <c r="W2994" s="50" t="s">
        <v>29</v>
      </c>
      <c r="X2994" s="50" t="s">
        <v>29</v>
      </c>
    </row>
    <row r="2995" spans="1:24" ht="14.1" customHeight="1" x14ac:dyDescent="0.25">
      <c r="A2995" s="50" t="str">
        <f t="shared" si="46"/>
        <v>9200000059-0</v>
      </c>
      <c r="B2995" s="57" t="s">
        <v>29</v>
      </c>
      <c r="C2995" s="50" t="s">
        <v>29</v>
      </c>
      <c r="D2995" s="50" t="s">
        <v>4755</v>
      </c>
      <c r="E2995" s="50" t="s">
        <v>2814</v>
      </c>
      <c r="F2995" s="50" t="s">
        <v>29</v>
      </c>
      <c r="G2995" s="50" t="s">
        <v>29</v>
      </c>
      <c r="H2995" s="50" t="s">
        <v>2904</v>
      </c>
      <c r="I2995" s="58">
        <v>45214</v>
      </c>
      <c r="J2995" s="50" t="s">
        <v>2816</v>
      </c>
      <c r="K2995" s="59">
        <v>11.85</v>
      </c>
      <c r="L2995" s="50" t="s">
        <v>37</v>
      </c>
      <c r="M2995" s="51" t="s">
        <v>2747</v>
      </c>
      <c r="N2995" s="50" t="s">
        <v>29</v>
      </c>
      <c r="O2995" s="50" t="s">
        <v>32</v>
      </c>
      <c r="P2995" s="50" t="s">
        <v>32</v>
      </c>
      <c r="Q2995" s="50" t="s">
        <v>4671</v>
      </c>
      <c r="R2995" s="50" t="s">
        <v>29</v>
      </c>
      <c r="S2995" s="50" t="s">
        <v>2770</v>
      </c>
      <c r="T2995" s="50" t="s">
        <v>2415</v>
      </c>
      <c r="U2995" s="50" t="s">
        <v>30</v>
      </c>
      <c r="V2995" s="50" t="str">
        <f>VLOOKUP(A2995,Register!$D$2:$N$1317,11,0)</f>
        <v>CWIP:-VACUUM FILTER STATION</v>
      </c>
      <c r="W2995" s="50" t="s">
        <v>29</v>
      </c>
      <c r="X2995" s="50" t="s">
        <v>29</v>
      </c>
    </row>
    <row r="2996" spans="1:24" ht="14.1" customHeight="1" x14ac:dyDescent="0.25">
      <c r="A2996" s="50" t="str">
        <f t="shared" si="46"/>
        <v>9200000058-0</v>
      </c>
      <c r="B2996" s="57" t="s">
        <v>29</v>
      </c>
      <c r="C2996" s="50" t="s">
        <v>29</v>
      </c>
      <c r="D2996" s="50" t="s">
        <v>4756</v>
      </c>
      <c r="E2996" s="50" t="s">
        <v>2814</v>
      </c>
      <c r="F2996" s="50" t="s">
        <v>29</v>
      </c>
      <c r="G2996" s="50" t="s">
        <v>29</v>
      </c>
      <c r="H2996" s="50" t="s">
        <v>2904</v>
      </c>
      <c r="I2996" s="58">
        <v>45214</v>
      </c>
      <c r="J2996" s="50" t="s">
        <v>2816</v>
      </c>
      <c r="K2996" s="59">
        <v>69888</v>
      </c>
      <c r="L2996" s="50" t="s">
        <v>37</v>
      </c>
      <c r="M2996" s="51" t="s">
        <v>2747</v>
      </c>
      <c r="N2996" s="50" t="s">
        <v>29</v>
      </c>
      <c r="O2996" s="50" t="s">
        <v>32</v>
      </c>
      <c r="P2996" s="50" t="s">
        <v>32</v>
      </c>
      <c r="Q2996" s="50" t="s">
        <v>2937</v>
      </c>
      <c r="R2996" s="50" t="s">
        <v>29</v>
      </c>
      <c r="S2996" s="50" t="s">
        <v>2770</v>
      </c>
      <c r="T2996" s="50" t="s">
        <v>2412</v>
      </c>
      <c r="U2996" s="50" t="s">
        <v>30</v>
      </c>
      <c r="V2996" s="50" t="str">
        <f>VLOOKUP(A2996,Register!$D$2:$N$1317,11,0)</f>
        <v>CWIP-MILK OF LIME</v>
      </c>
      <c r="W2996" s="50" t="s">
        <v>29</v>
      </c>
      <c r="X2996" s="50" t="s">
        <v>29</v>
      </c>
    </row>
    <row r="2997" spans="1:24" ht="14.1" customHeight="1" x14ac:dyDescent="0.25">
      <c r="A2997" s="50" t="str">
        <f t="shared" si="46"/>
        <v>9200000058-0</v>
      </c>
      <c r="B2997" s="57" t="s">
        <v>29</v>
      </c>
      <c r="C2997" s="50" t="s">
        <v>29</v>
      </c>
      <c r="D2997" s="50" t="s">
        <v>4756</v>
      </c>
      <c r="E2997" s="50" t="s">
        <v>2814</v>
      </c>
      <c r="F2997" s="50" t="s">
        <v>29</v>
      </c>
      <c r="G2997" s="50" t="s">
        <v>29</v>
      </c>
      <c r="H2997" s="50" t="s">
        <v>2904</v>
      </c>
      <c r="I2997" s="58">
        <v>45214</v>
      </c>
      <c r="J2997" s="50" t="s">
        <v>2816</v>
      </c>
      <c r="K2997" s="59">
        <v>139354.71</v>
      </c>
      <c r="L2997" s="50" t="s">
        <v>37</v>
      </c>
      <c r="M2997" s="51" t="s">
        <v>2747</v>
      </c>
      <c r="N2997" s="50" t="s">
        <v>29</v>
      </c>
      <c r="O2997" s="50" t="s">
        <v>32</v>
      </c>
      <c r="P2997" s="50" t="s">
        <v>32</v>
      </c>
      <c r="Q2997" s="50" t="s">
        <v>2937</v>
      </c>
      <c r="R2997" s="50" t="s">
        <v>29</v>
      </c>
      <c r="S2997" s="50" t="s">
        <v>2770</v>
      </c>
      <c r="T2997" s="50" t="s">
        <v>2412</v>
      </c>
      <c r="U2997" s="50" t="s">
        <v>30</v>
      </c>
      <c r="V2997" s="50" t="str">
        <f>VLOOKUP(A2997,Register!$D$2:$N$1317,11,0)</f>
        <v>CWIP-MILK OF LIME</v>
      </c>
      <c r="W2997" s="50" t="s">
        <v>29</v>
      </c>
      <c r="X2997" s="50" t="s">
        <v>29</v>
      </c>
    </row>
    <row r="2998" spans="1:24" ht="14.1" customHeight="1" x14ac:dyDescent="0.25">
      <c r="A2998" s="50" t="str">
        <f t="shared" si="46"/>
        <v>9200000058-0</v>
      </c>
      <c r="B2998" s="57" t="s">
        <v>29</v>
      </c>
      <c r="C2998" s="50" t="s">
        <v>29</v>
      </c>
      <c r="D2998" s="50" t="s">
        <v>4756</v>
      </c>
      <c r="E2998" s="50" t="s">
        <v>2814</v>
      </c>
      <c r="F2998" s="50" t="s">
        <v>29</v>
      </c>
      <c r="G2998" s="50" t="s">
        <v>29</v>
      </c>
      <c r="H2998" s="50" t="s">
        <v>2904</v>
      </c>
      <c r="I2998" s="58">
        <v>45214</v>
      </c>
      <c r="J2998" s="50" t="s">
        <v>2816</v>
      </c>
      <c r="K2998" s="59">
        <v>100641.31</v>
      </c>
      <c r="L2998" s="50" t="s">
        <v>37</v>
      </c>
      <c r="M2998" s="51" t="s">
        <v>2747</v>
      </c>
      <c r="N2998" s="50" t="s">
        <v>29</v>
      </c>
      <c r="O2998" s="50" t="s">
        <v>32</v>
      </c>
      <c r="P2998" s="50" t="s">
        <v>32</v>
      </c>
      <c r="Q2998" s="50" t="s">
        <v>2937</v>
      </c>
      <c r="R2998" s="50" t="s">
        <v>29</v>
      </c>
      <c r="S2998" s="50" t="s">
        <v>2770</v>
      </c>
      <c r="T2998" s="50" t="s">
        <v>2412</v>
      </c>
      <c r="U2998" s="50" t="s">
        <v>30</v>
      </c>
      <c r="V2998" s="50" t="str">
        <f>VLOOKUP(A2998,Register!$D$2:$N$1317,11,0)</f>
        <v>CWIP-MILK OF LIME</v>
      </c>
      <c r="W2998" s="50" t="s">
        <v>29</v>
      </c>
      <c r="X2998" s="50" t="s">
        <v>29</v>
      </c>
    </row>
    <row r="2999" spans="1:24" ht="14.1" customHeight="1" x14ac:dyDescent="0.25">
      <c r="A2999" s="50" t="str">
        <f t="shared" si="46"/>
        <v>9200000058-0</v>
      </c>
      <c r="B2999" s="57" t="s">
        <v>29</v>
      </c>
      <c r="C2999" s="50" t="s">
        <v>29</v>
      </c>
      <c r="D2999" s="50" t="s">
        <v>4756</v>
      </c>
      <c r="E2999" s="50" t="s">
        <v>2814</v>
      </c>
      <c r="F2999" s="50" t="s">
        <v>29</v>
      </c>
      <c r="G2999" s="50" t="s">
        <v>29</v>
      </c>
      <c r="H2999" s="50" t="s">
        <v>2904</v>
      </c>
      <c r="I2999" s="58">
        <v>45214</v>
      </c>
      <c r="J2999" s="50" t="s">
        <v>2816</v>
      </c>
      <c r="K2999" s="59">
        <v>115150.27</v>
      </c>
      <c r="L2999" s="50" t="s">
        <v>37</v>
      </c>
      <c r="M2999" s="51" t="s">
        <v>2747</v>
      </c>
      <c r="N2999" s="50" t="s">
        <v>29</v>
      </c>
      <c r="O2999" s="50" t="s">
        <v>32</v>
      </c>
      <c r="P2999" s="50" t="s">
        <v>32</v>
      </c>
      <c r="Q2999" s="50" t="s">
        <v>2937</v>
      </c>
      <c r="R2999" s="50" t="s">
        <v>29</v>
      </c>
      <c r="S2999" s="50" t="s">
        <v>2770</v>
      </c>
      <c r="T2999" s="50" t="s">
        <v>2412</v>
      </c>
      <c r="U2999" s="50" t="s">
        <v>30</v>
      </c>
      <c r="V2999" s="50" t="str">
        <f>VLOOKUP(A2999,Register!$D$2:$N$1317,11,0)</f>
        <v>CWIP-MILK OF LIME</v>
      </c>
      <c r="W2999" s="50" t="s">
        <v>29</v>
      </c>
      <c r="X2999" s="50" t="s">
        <v>29</v>
      </c>
    </row>
    <row r="3000" spans="1:24" ht="14.1" customHeight="1" x14ac:dyDescent="0.25">
      <c r="A3000" s="50" t="str">
        <f t="shared" si="46"/>
        <v>9200000059-0</v>
      </c>
      <c r="B3000" s="57" t="s">
        <v>29</v>
      </c>
      <c r="C3000" s="50" t="s">
        <v>29</v>
      </c>
      <c r="D3000" s="50" t="s">
        <v>4757</v>
      </c>
      <c r="E3000" s="50" t="s">
        <v>2814</v>
      </c>
      <c r="F3000" s="50" t="s">
        <v>29</v>
      </c>
      <c r="G3000" s="50" t="s">
        <v>29</v>
      </c>
      <c r="H3000" s="50" t="s">
        <v>2904</v>
      </c>
      <c r="I3000" s="58">
        <v>45214</v>
      </c>
      <c r="J3000" s="50" t="s">
        <v>2816</v>
      </c>
      <c r="K3000" s="59">
        <v>11.85</v>
      </c>
      <c r="L3000" s="50" t="s">
        <v>37</v>
      </c>
      <c r="M3000" s="51" t="s">
        <v>2747</v>
      </c>
      <c r="N3000" s="50" t="s">
        <v>29</v>
      </c>
      <c r="O3000" s="50" t="s">
        <v>32</v>
      </c>
      <c r="P3000" s="50" t="s">
        <v>32</v>
      </c>
      <c r="Q3000" s="50" t="s">
        <v>4260</v>
      </c>
      <c r="R3000" s="50" t="s">
        <v>29</v>
      </c>
      <c r="S3000" s="50" t="s">
        <v>2770</v>
      </c>
      <c r="T3000" s="50" t="s">
        <v>2415</v>
      </c>
      <c r="U3000" s="50" t="s">
        <v>30</v>
      </c>
      <c r="V3000" s="50" t="str">
        <f>VLOOKUP(A3000,Register!$D$2:$N$1317,11,0)</f>
        <v>CWIP:-VACUUM FILTER STATION</v>
      </c>
      <c r="W3000" s="50" t="s">
        <v>29</v>
      </c>
      <c r="X3000" s="50" t="s">
        <v>29</v>
      </c>
    </row>
    <row r="3001" spans="1:24" ht="14.1" customHeight="1" x14ac:dyDescent="0.25">
      <c r="A3001" s="50" t="str">
        <f t="shared" si="46"/>
        <v>9200000058-0</v>
      </c>
      <c r="B3001" s="57" t="s">
        <v>29</v>
      </c>
      <c r="C3001" s="50" t="s">
        <v>29</v>
      </c>
      <c r="D3001" s="50" t="s">
        <v>4758</v>
      </c>
      <c r="E3001" s="50" t="s">
        <v>2814</v>
      </c>
      <c r="F3001" s="50" t="s">
        <v>29</v>
      </c>
      <c r="G3001" s="50" t="s">
        <v>29</v>
      </c>
      <c r="H3001" s="50" t="s">
        <v>2904</v>
      </c>
      <c r="I3001" s="58">
        <v>45215</v>
      </c>
      <c r="J3001" s="50" t="s">
        <v>2816</v>
      </c>
      <c r="K3001" s="59">
        <v>570</v>
      </c>
      <c r="L3001" s="50" t="s">
        <v>37</v>
      </c>
      <c r="M3001" s="51" t="s">
        <v>2747</v>
      </c>
      <c r="N3001" s="50" t="s">
        <v>29</v>
      </c>
      <c r="O3001" s="50" t="s">
        <v>32</v>
      </c>
      <c r="P3001" s="50" t="s">
        <v>32</v>
      </c>
      <c r="Q3001" s="50" t="s">
        <v>4759</v>
      </c>
      <c r="R3001" s="50" t="s">
        <v>29</v>
      </c>
      <c r="S3001" s="50" t="s">
        <v>2770</v>
      </c>
      <c r="T3001" s="50" t="s">
        <v>2412</v>
      </c>
      <c r="U3001" s="50" t="s">
        <v>30</v>
      </c>
      <c r="V3001" s="50" t="str">
        <f>VLOOKUP(A3001,Register!$D$2:$N$1317,11,0)</f>
        <v>CWIP-MILK OF LIME</v>
      </c>
      <c r="W3001" s="50" t="s">
        <v>29</v>
      </c>
      <c r="X3001" s="50" t="s">
        <v>29</v>
      </c>
    </row>
    <row r="3002" spans="1:24" ht="14.1" customHeight="1" x14ac:dyDescent="0.25">
      <c r="A3002" s="50" t="str">
        <f t="shared" si="46"/>
        <v>9200000058-0</v>
      </c>
      <c r="B3002" s="57" t="s">
        <v>29</v>
      </c>
      <c r="C3002" s="50" t="s">
        <v>29</v>
      </c>
      <c r="D3002" s="50" t="s">
        <v>4758</v>
      </c>
      <c r="E3002" s="50" t="s">
        <v>2814</v>
      </c>
      <c r="F3002" s="50" t="s">
        <v>29</v>
      </c>
      <c r="G3002" s="50" t="s">
        <v>29</v>
      </c>
      <c r="H3002" s="50" t="s">
        <v>2904</v>
      </c>
      <c r="I3002" s="58">
        <v>45215</v>
      </c>
      <c r="J3002" s="50" t="s">
        <v>2816</v>
      </c>
      <c r="K3002" s="59">
        <v>244.92</v>
      </c>
      <c r="L3002" s="50" t="s">
        <v>37</v>
      </c>
      <c r="M3002" s="51" t="s">
        <v>2747</v>
      </c>
      <c r="N3002" s="50" t="s">
        <v>29</v>
      </c>
      <c r="O3002" s="50" t="s">
        <v>32</v>
      </c>
      <c r="P3002" s="50" t="s">
        <v>32</v>
      </c>
      <c r="Q3002" s="50" t="s">
        <v>4759</v>
      </c>
      <c r="R3002" s="50" t="s">
        <v>29</v>
      </c>
      <c r="S3002" s="50" t="s">
        <v>2770</v>
      </c>
      <c r="T3002" s="50" t="s">
        <v>2412</v>
      </c>
      <c r="U3002" s="50" t="s">
        <v>30</v>
      </c>
      <c r="V3002" s="50" t="str">
        <f>VLOOKUP(A3002,Register!$D$2:$N$1317,11,0)</f>
        <v>CWIP-MILK OF LIME</v>
      </c>
      <c r="W3002" s="50" t="s">
        <v>29</v>
      </c>
      <c r="X3002" s="50" t="s">
        <v>29</v>
      </c>
    </row>
    <row r="3003" spans="1:24" ht="14.1" customHeight="1" x14ac:dyDescent="0.25">
      <c r="A3003" s="50" t="str">
        <f t="shared" si="46"/>
        <v>9200000058-0</v>
      </c>
      <c r="B3003" s="57" t="s">
        <v>29</v>
      </c>
      <c r="C3003" s="50" t="s">
        <v>29</v>
      </c>
      <c r="D3003" s="50" t="s">
        <v>4758</v>
      </c>
      <c r="E3003" s="50" t="s">
        <v>2814</v>
      </c>
      <c r="F3003" s="50" t="s">
        <v>29</v>
      </c>
      <c r="G3003" s="50" t="s">
        <v>29</v>
      </c>
      <c r="H3003" s="50" t="s">
        <v>2904</v>
      </c>
      <c r="I3003" s="58">
        <v>45215</v>
      </c>
      <c r="J3003" s="50" t="s">
        <v>2816</v>
      </c>
      <c r="K3003" s="59">
        <v>600</v>
      </c>
      <c r="L3003" s="50" t="s">
        <v>37</v>
      </c>
      <c r="M3003" s="51" t="s">
        <v>2747</v>
      </c>
      <c r="N3003" s="50" t="s">
        <v>29</v>
      </c>
      <c r="O3003" s="50" t="s">
        <v>32</v>
      </c>
      <c r="P3003" s="50" t="s">
        <v>32</v>
      </c>
      <c r="Q3003" s="50" t="s">
        <v>4759</v>
      </c>
      <c r="R3003" s="50" t="s">
        <v>29</v>
      </c>
      <c r="S3003" s="50" t="s">
        <v>2770</v>
      </c>
      <c r="T3003" s="50" t="s">
        <v>2412</v>
      </c>
      <c r="U3003" s="50" t="s">
        <v>30</v>
      </c>
      <c r="V3003" s="50" t="str">
        <f>VLOOKUP(A3003,Register!$D$2:$N$1317,11,0)</f>
        <v>CWIP-MILK OF LIME</v>
      </c>
      <c r="W3003" s="50" t="s">
        <v>29</v>
      </c>
      <c r="X3003" s="50" t="s">
        <v>29</v>
      </c>
    </row>
    <row r="3004" spans="1:24" ht="14.1" customHeight="1" x14ac:dyDescent="0.25">
      <c r="A3004" s="50" t="str">
        <f t="shared" si="46"/>
        <v>9200000059-0</v>
      </c>
      <c r="B3004" s="57" t="s">
        <v>29</v>
      </c>
      <c r="C3004" s="50" t="s">
        <v>29</v>
      </c>
      <c r="D3004" s="50" t="s">
        <v>4760</v>
      </c>
      <c r="E3004" s="50" t="s">
        <v>2814</v>
      </c>
      <c r="F3004" s="50" t="s">
        <v>29</v>
      </c>
      <c r="G3004" s="50" t="s">
        <v>29</v>
      </c>
      <c r="H3004" s="50" t="s">
        <v>2904</v>
      </c>
      <c r="I3004" s="58">
        <v>45215</v>
      </c>
      <c r="J3004" s="50" t="s">
        <v>2816</v>
      </c>
      <c r="K3004" s="59">
        <v>147002.76999999999</v>
      </c>
      <c r="L3004" s="50" t="s">
        <v>37</v>
      </c>
      <c r="M3004" s="51" t="s">
        <v>2747</v>
      </c>
      <c r="N3004" s="50" t="s">
        <v>29</v>
      </c>
      <c r="O3004" s="50" t="s">
        <v>32</v>
      </c>
      <c r="P3004" s="50" t="s">
        <v>32</v>
      </c>
      <c r="Q3004" s="50" t="s">
        <v>4761</v>
      </c>
      <c r="R3004" s="50" t="s">
        <v>29</v>
      </c>
      <c r="S3004" s="50" t="s">
        <v>2770</v>
      </c>
      <c r="T3004" s="50" t="s">
        <v>2415</v>
      </c>
      <c r="U3004" s="50" t="s">
        <v>30</v>
      </c>
      <c r="V3004" s="50" t="str">
        <f>VLOOKUP(A3004,Register!$D$2:$N$1317,11,0)</f>
        <v>CWIP:-VACUUM FILTER STATION</v>
      </c>
      <c r="W3004" s="50" t="s">
        <v>29</v>
      </c>
      <c r="X3004" s="50" t="s">
        <v>29</v>
      </c>
    </row>
    <row r="3005" spans="1:24" ht="14.1" customHeight="1" x14ac:dyDescent="0.25">
      <c r="A3005" s="50" t="str">
        <f t="shared" si="46"/>
        <v>9200000059-0</v>
      </c>
      <c r="B3005" s="57" t="s">
        <v>29</v>
      </c>
      <c r="C3005" s="50" t="s">
        <v>29</v>
      </c>
      <c r="D3005" s="50" t="s">
        <v>4760</v>
      </c>
      <c r="E3005" s="50" t="s">
        <v>2814</v>
      </c>
      <c r="F3005" s="50" t="s">
        <v>29</v>
      </c>
      <c r="G3005" s="50" t="s">
        <v>29</v>
      </c>
      <c r="H3005" s="50" t="s">
        <v>2904</v>
      </c>
      <c r="I3005" s="58">
        <v>45215</v>
      </c>
      <c r="J3005" s="50" t="s">
        <v>2816</v>
      </c>
      <c r="K3005" s="59">
        <v>6710.83</v>
      </c>
      <c r="L3005" s="50" t="s">
        <v>37</v>
      </c>
      <c r="M3005" s="51" t="s">
        <v>2747</v>
      </c>
      <c r="N3005" s="50" t="s">
        <v>29</v>
      </c>
      <c r="O3005" s="50" t="s">
        <v>32</v>
      </c>
      <c r="P3005" s="50" t="s">
        <v>32</v>
      </c>
      <c r="Q3005" s="50" t="s">
        <v>4761</v>
      </c>
      <c r="R3005" s="50" t="s">
        <v>29</v>
      </c>
      <c r="S3005" s="50" t="s">
        <v>2770</v>
      </c>
      <c r="T3005" s="50" t="s">
        <v>2415</v>
      </c>
      <c r="U3005" s="50" t="s">
        <v>30</v>
      </c>
      <c r="V3005" s="50" t="str">
        <f>VLOOKUP(A3005,Register!$D$2:$N$1317,11,0)</f>
        <v>CWIP:-VACUUM FILTER STATION</v>
      </c>
      <c r="W3005" s="50" t="s">
        <v>29</v>
      </c>
      <c r="X3005" s="50" t="s">
        <v>29</v>
      </c>
    </row>
    <row r="3006" spans="1:24" ht="14.1" customHeight="1" x14ac:dyDescent="0.25">
      <c r="A3006" s="50" t="str">
        <f t="shared" si="46"/>
        <v>9200000059-0</v>
      </c>
      <c r="B3006" s="57" t="s">
        <v>29</v>
      </c>
      <c r="C3006" s="50" t="s">
        <v>29</v>
      </c>
      <c r="D3006" s="50" t="s">
        <v>4760</v>
      </c>
      <c r="E3006" s="50" t="s">
        <v>2814</v>
      </c>
      <c r="F3006" s="50" t="s">
        <v>29</v>
      </c>
      <c r="G3006" s="50" t="s">
        <v>29</v>
      </c>
      <c r="H3006" s="50" t="s">
        <v>2904</v>
      </c>
      <c r="I3006" s="58">
        <v>45215</v>
      </c>
      <c r="J3006" s="50" t="s">
        <v>2816</v>
      </c>
      <c r="K3006" s="59">
        <v>3216.67</v>
      </c>
      <c r="L3006" s="50" t="s">
        <v>37</v>
      </c>
      <c r="M3006" s="51" t="s">
        <v>2747</v>
      </c>
      <c r="N3006" s="50" t="s">
        <v>29</v>
      </c>
      <c r="O3006" s="50" t="s">
        <v>32</v>
      </c>
      <c r="P3006" s="50" t="s">
        <v>32</v>
      </c>
      <c r="Q3006" s="50" t="s">
        <v>4762</v>
      </c>
      <c r="R3006" s="50" t="s">
        <v>29</v>
      </c>
      <c r="S3006" s="50" t="s">
        <v>2770</v>
      </c>
      <c r="T3006" s="50" t="s">
        <v>2415</v>
      </c>
      <c r="U3006" s="50" t="s">
        <v>30</v>
      </c>
      <c r="V3006" s="50" t="str">
        <f>VLOOKUP(A3006,Register!$D$2:$N$1317,11,0)</f>
        <v>CWIP:-VACUUM FILTER STATION</v>
      </c>
      <c r="W3006" s="50" t="s">
        <v>29</v>
      </c>
      <c r="X3006" s="50" t="s">
        <v>29</v>
      </c>
    </row>
    <row r="3007" spans="1:24" ht="14.1" customHeight="1" x14ac:dyDescent="0.25">
      <c r="A3007" s="50" t="str">
        <f t="shared" si="46"/>
        <v>9200000059-0</v>
      </c>
      <c r="B3007" s="57" t="s">
        <v>29</v>
      </c>
      <c r="C3007" s="50" t="s">
        <v>29</v>
      </c>
      <c r="D3007" s="50" t="s">
        <v>4763</v>
      </c>
      <c r="E3007" s="50" t="s">
        <v>2814</v>
      </c>
      <c r="F3007" s="50" t="s">
        <v>29</v>
      </c>
      <c r="G3007" s="50" t="s">
        <v>29</v>
      </c>
      <c r="H3007" s="50" t="s">
        <v>2904</v>
      </c>
      <c r="I3007" s="58">
        <v>45215</v>
      </c>
      <c r="J3007" s="50" t="s">
        <v>2816</v>
      </c>
      <c r="K3007" s="59">
        <v>359.52</v>
      </c>
      <c r="L3007" s="50" t="s">
        <v>37</v>
      </c>
      <c r="M3007" s="51" t="s">
        <v>2747</v>
      </c>
      <c r="N3007" s="50" t="s">
        <v>29</v>
      </c>
      <c r="O3007" s="50" t="s">
        <v>32</v>
      </c>
      <c r="P3007" s="50" t="s">
        <v>32</v>
      </c>
      <c r="Q3007" s="50" t="s">
        <v>4764</v>
      </c>
      <c r="R3007" s="50" t="s">
        <v>29</v>
      </c>
      <c r="S3007" s="50" t="s">
        <v>2770</v>
      </c>
      <c r="T3007" s="50" t="s">
        <v>2415</v>
      </c>
      <c r="U3007" s="50" t="s">
        <v>30</v>
      </c>
      <c r="V3007" s="50" t="str">
        <f>VLOOKUP(A3007,Register!$D$2:$N$1317,11,0)</f>
        <v>CWIP:-VACUUM FILTER STATION</v>
      </c>
      <c r="W3007" s="50" t="s">
        <v>29</v>
      </c>
      <c r="X3007" s="50" t="s">
        <v>29</v>
      </c>
    </row>
    <row r="3008" spans="1:24" ht="14.1" customHeight="1" x14ac:dyDescent="0.25">
      <c r="A3008" s="50" t="str">
        <f t="shared" si="46"/>
        <v>9200000059-0</v>
      </c>
      <c r="B3008" s="57" t="s">
        <v>29</v>
      </c>
      <c r="C3008" s="50" t="s">
        <v>29</v>
      </c>
      <c r="D3008" s="50" t="s">
        <v>4763</v>
      </c>
      <c r="E3008" s="50" t="s">
        <v>2814</v>
      </c>
      <c r="F3008" s="50" t="s">
        <v>29</v>
      </c>
      <c r="G3008" s="50" t="s">
        <v>29</v>
      </c>
      <c r="H3008" s="50" t="s">
        <v>2904</v>
      </c>
      <c r="I3008" s="58">
        <v>45215</v>
      </c>
      <c r="J3008" s="50" t="s">
        <v>2816</v>
      </c>
      <c r="K3008" s="59">
        <v>135.81</v>
      </c>
      <c r="L3008" s="50" t="s">
        <v>37</v>
      </c>
      <c r="M3008" s="51" t="s">
        <v>2747</v>
      </c>
      <c r="N3008" s="50" t="s">
        <v>29</v>
      </c>
      <c r="O3008" s="50" t="s">
        <v>32</v>
      </c>
      <c r="P3008" s="50" t="s">
        <v>32</v>
      </c>
      <c r="Q3008" s="50" t="s">
        <v>4764</v>
      </c>
      <c r="R3008" s="50" t="s">
        <v>29</v>
      </c>
      <c r="S3008" s="50" t="s">
        <v>2770</v>
      </c>
      <c r="T3008" s="50" t="s">
        <v>2415</v>
      </c>
      <c r="U3008" s="50" t="s">
        <v>30</v>
      </c>
      <c r="V3008" s="50" t="str">
        <f>VLOOKUP(A3008,Register!$D$2:$N$1317,11,0)</f>
        <v>CWIP:-VACUUM FILTER STATION</v>
      </c>
      <c r="W3008" s="50" t="s">
        <v>29</v>
      </c>
      <c r="X3008" s="50" t="s">
        <v>29</v>
      </c>
    </row>
    <row r="3009" spans="1:24" ht="14.1" customHeight="1" x14ac:dyDescent="0.25">
      <c r="A3009" s="50" t="str">
        <f t="shared" si="46"/>
        <v>9200000059-0</v>
      </c>
      <c r="B3009" s="57" t="s">
        <v>29</v>
      </c>
      <c r="C3009" s="50" t="s">
        <v>29</v>
      </c>
      <c r="D3009" s="50" t="s">
        <v>4763</v>
      </c>
      <c r="E3009" s="50" t="s">
        <v>2814</v>
      </c>
      <c r="F3009" s="50" t="s">
        <v>29</v>
      </c>
      <c r="G3009" s="50" t="s">
        <v>29</v>
      </c>
      <c r="H3009" s="50" t="s">
        <v>2904</v>
      </c>
      <c r="I3009" s="58">
        <v>45215</v>
      </c>
      <c r="J3009" s="50" t="s">
        <v>2816</v>
      </c>
      <c r="K3009" s="59">
        <v>73.77</v>
      </c>
      <c r="L3009" s="50" t="s">
        <v>37</v>
      </c>
      <c r="M3009" s="51" t="s">
        <v>2747</v>
      </c>
      <c r="N3009" s="50" t="s">
        <v>29</v>
      </c>
      <c r="O3009" s="50" t="s">
        <v>32</v>
      </c>
      <c r="P3009" s="50" t="s">
        <v>32</v>
      </c>
      <c r="Q3009" s="50" t="s">
        <v>4764</v>
      </c>
      <c r="R3009" s="50" t="s">
        <v>29</v>
      </c>
      <c r="S3009" s="50" t="s">
        <v>2770</v>
      </c>
      <c r="T3009" s="50" t="s">
        <v>2415</v>
      </c>
      <c r="U3009" s="50" t="s">
        <v>30</v>
      </c>
      <c r="V3009" s="50" t="str">
        <f>VLOOKUP(A3009,Register!$D$2:$N$1317,11,0)</f>
        <v>CWIP:-VACUUM FILTER STATION</v>
      </c>
      <c r="W3009" s="50" t="s">
        <v>29</v>
      </c>
      <c r="X3009" s="50" t="s">
        <v>29</v>
      </c>
    </row>
    <row r="3010" spans="1:24" ht="14.1" customHeight="1" x14ac:dyDescent="0.25">
      <c r="A3010" s="50" t="str">
        <f t="shared" si="46"/>
        <v>9200000059-0</v>
      </c>
      <c r="B3010" s="57" t="s">
        <v>29</v>
      </c>
      <c r="C3010" s="50" t="s">
        <v>29</v>
      </c>
      <c r="D3010" s="50" t="s">
        <v>4765</v>
      </c>
      <c r="E3010" s="50" t="s">
        <v>2814</v>
      </c>
      <c r="F3010" s="50" t="s">
        <v>29</v>
      </c>
      <c r="G3010" s="50" t="s">
        <v>29</v>
      </c>
      <c r="H3010" s="50" t="s">
        <v>2904</v>
      </c>
      <c r="I3010" s="58">
        <v>45215</v>
      </c>
      <c r="J3010" s="50" t="s">
        <v>2816</v>
      </c>
      <c r="K3010" s="59">
        <v>3383.5</v>
      </c>
      <c r="L3010" s="50" t="s">
        <v>37</v>
      </c>
      <c r="M3010" s="51" t="s">
        <v>2747</v>
      </c>
      <c r="N3010" s="50" t="s">
        <v>29</v>
      </c>
      <c r="O3010" s="50" t="s">
        <v>32</v>
      </c>
      <c r="P3010" s="50" t="s">
        <v>32</v>
      </c>
      <c r="Q3010" s="50" t="s">
        <v>4521</v>
      </c>
      <c r="R3010" s="50" t="s">
        <v>29</v>
      </c>
      <c r="S3010" s="50" t="s">
        <v>2770</v>
      </c>
      <c r="T3010" s="50" t="s">
        <v>2415</v>
      </c>
      <c r="U3010" s="50" t="s">
        <v>30</v>
      </c>
      <c r="V3010" s="50" t="str">
        <f>VLOOKUP(A3010,Register!$D$2:$N$1317,11,0)</f>
        <v>CWIP:-VACUUM FILTER STATION</v>
      </c>
      <c r="W3010" s="50" t="s">
        <v>29</v>
      </c>
      <c r="X3010" s="50" t="s">
        <v>29</v>
      </c>
    </row>
    <row r="3011" spans="1:24" ht="14.1" customHeight="1" x14ac:dyDescent="0.25">
      <c r="A3011" s="50" t="str">
        <f t="shared" ref="A3011:A3074" si="47">CONCATENATE(T3011,"-",U3011)</f>
        <v>9200000059-0</v>
      </c>
      <c r="B3011" s="57" t="s">
        <v>29</v>
      </c>
      <c r="C3011" s="50" t="s">
        <v>29</v>
      </c>
      <c r="D3011" s="50" t="s">
        <v>4765</v>
      </c>
      <c r="E3011" s="50" t="s">
        <v>2814</v>
      </c>
      <c r="F3011" s="50" t="s">
        <v>29</v>
      </c>
      <c r="G3011" s="50" t="s">
        <v>29</v>
      </c>
      <c r="H3011" s="50" t="s">
        <v>2904</v>
      </c>
      <c r="I3011" s="58">
        <v>45215</v>
      </c>
      <c r="J3011" s="50" t="s">
        <v>2816</v>
      </c>
      <c r="K3011" s="59">
        <v>237.83</v>
      </c>
      <c r="L3011" s="50" t="s">
        <v>37</v>
      </c>
      <c r="M3011" s="51" t="s">
        <v>2747</v>
      </c>
      <c r="N3011" s="50" t="s">
        <v>29</v>
      </c>
      <c r="O3011" s="50" t="s">
        <v>32</v>
      </c>
      <c r="P3011" s="50" t="s">
        <v>32</v>
      </c>
      <c r="Q3011" s="50" t="s">
        <v>4521</v>
      </c>
      <c r="R3011" s="50" t="s">
        <v>29</v>
      </c>
      <c r="S3011" s="50" t="s">
        <v>2770</v>
      </c>
      <c r="T3011" s="50" t="s">
        <v>2415</v>
      </c>
      <c r="U3011" s="50" t="s">
        <v>30</v>
      </c>
      <c r="V3011" s="50" t="str">
        <f>VLOOKUP(A3011,Register!$D$2:$N$1317,11,0)</f>
        <v>CWIP:-VACUUM FILTER STATION</v>
      </c>
      <c r="W3011" s="50" t="s">
        <v>29</v>
      </c>
      <c r="X3011" s="50" t="s">
        <v>29</v>
      </c>
    </row>
    <row r="3012" spans="1:24" ht="14.1" customHeight="1" x14ac:dyDescent="0.25">
      <c r="A3012" s="50" t="str">
        <f t="shared" si="47"/>
        <v>9200000035-0</v>
      </c>
      <c r="B3012" s="57" t="s">
        <v>29</v>
      </c>
      <c r="C3012" s="50" t="s">
        <v>29</v>
      </c>
      <c r="D3012" s="50" t="s">
        <v>4766</v>
      </c>
      <c r="E3012" s="50" t="s">
        <v>2814</v>
      </c>
      <c r="F3012" s="50" t="s">
        <v>29</v>
      </c>
      <c r="G3012" s="50" t="s">
        <v>29</v>
      </c>
      <c r="H3012" s="50" t="s">
        <v>2904</v>
      </c>
      <c r="I3012" s="58">
        <v>45215</v>
      </c>
      <c r="J3012" s="50" t="s">
        <v>2816</v>
      </c>
      <c r="K3012" s="59">
        <v>13545.82</v>
      </c>
      <c r="L3012" s="50" t="s">
        <v>37</v>
      </c>
      <c r="M3012" s="51" t="s">
        <v>2747</v>
      </c>
      <c r="N3012" s="50" t="s">
        <v>29</v>
      </c>
      <c r="O3012" s="50" t="s">
        <v>32</v>
      </c>
      <c r="P3012" s="50" t="s">
        <v>32</v>
      </c>
      <c r="Q3012" s="50" t="s">
        <v>4767</v>
      </c>
      <c r="R3012" s="50" t="s">
        <v>29</v>
      </c>
      <c r="S3012" s="50" t="s">
        <v>2770</v>
      </c>
      <c r="T3012" s="50" t="s">
        <v>2371</v>
      </c>
      <c r="U3012" s="50" t="s">
        <v>30</v>
      </c>
      <c r="V3012" s="50" t="str">
        <f>VLOOKUP(A3012,Register!$D$2:$N$1317,11,0)</f>
        <v>Weighbridge Cap. 100 Ton</v>
      </c>
      <c r="W3012" s="50" t="s">
        <v>29</v>
      </c>
      <c r="X3012" s="50" t="s">
        <v>29</v>
      </c>
    </row>
    <row r="3013" spans="1:24" ht="14.1" customHeight="1" x14ac:dyDescent="0.25">
      <c r="A3013" s="50" t="str">
        <f t="shared" si="47"/>
        <v>9200000041-0</v>
      </c>
      <c r="B3013" s="57" t="s">
        <v>29</v>
      </c>
      <c r="C3013" s="50" t="s">
        <v>29</v>
      </c>
      <c r="D3013" s="50" t="s">
        <v>4768</v>
      </c>
      <c r="E3013" s="50" t="s">
        <v>2814</v>
      </c>
      <c r="F3013" s="50" t="s">
        <v>29</v>
      </c>
      <c r="G3013" s="50" t="s">
        <v>29</v>
      </c>
      <c r="H3013" s="50" t="s">
        <v>2904</v>
      </c>
      <c r="I3013" s="58">
        <v>45215</v>
      </c>
      <c r="J3013" s="50" t="s">
        <v>2816</v>
      </c>
      <c r="K3013" s="59">
        <v>3781.26</v>
      </c>
      <c r="L3013" s="50" t="s">
        <v>37</v>
      </c>
      <c r="M3013" s="51" t="s">
        <v>2747</v>
      </c>
      <c r="N3013" s="50" t="s">
        <v>29</v>
      </c>
      <c r="O3013" s="50" t="s">
        <v>32</v>
      </c>
      <c r="P3013" s="50" t="s">
        <v>32</v>
      </c>
      <c r="Q3013" s="50" t="s">
        <v>4326</v>
      </c>
      <c r="R3013" s="50" t="s">
        <v>29</v>
      </c>
      <c r="S3013" s="50" t="s">
        <v>2770</v>
      </c>
      <c r="T3013" s="50" t="s">
        <v>2383</v>
      </c>
      <c r="U3013" s="50" t="s">
        <v>30</v>
      </c>
      <c r="V3013" s="50" t="str">
        <f>VLOOKUP(A3013,Register!$D$2:$N$1317,11,0)</f>
        <v>CWIP - CURTAIN CONDENSER &amp; AIR EJECTOR</v>
      </c>
      <c r="W3013" s="50" t="s">
        <v>29</v>
      </c>
      <c r="X3013" s="50" t="s">
        <v>29</v>
      </c>
    </row>
    <row r="3014" spans="1:24" ht="14.1" customHeight="1" x14ac:dyDescent="0.25">
      <c r="A3014" s="50" t="str">
        <f t="shared" si="47"/>
        <v>9200000041-0</v>
      </c>
      <c r="B3014" s="57" t="s">
        <v>29</v>
      </c>
      <c r="C3014" s="50" t="s">
        <v>29</v>
      </c>
      <c r="D3014" s="50" t="s">
        <v>4769</v>
      </c>
      <c r="E3014" s="50" t="s">
        <v>2814</v>
      </c>
      <c r="F3014" s="50" t="s">
        <v>29</v>
      </c>
      <c r="G3014" s="50" t="s">
        <v>29</v>
      </c>
      <c r="H3014" s="50" t="s">
        <v>2904</v>
      </c>
      <c r="I3014" s="58">
        <v>45215</v>
      </c>
      <c r="J3014" s="50" t="s">
        <v>2816</v>
      </c>
      <c r="K3014" s="59">
        <v>22687.54</v>
      </c>
      <c r="L3014" s="50" t="s">
        <v>37</v>
      </c>
      <c r="M3014" s="51" t="s">
        <v>2747</v>
      </c>
      <c r="N3014" s="50" t="s">
        <v>29</v>
      </c>
      <c r="O3014" s="50" t="s">
        <v>32</v>
      </c>
      <c r="P3014" s="50" t="s">
        <v>32</v>
      </c>
      <c r="Q3014" s="50" t="s">
        <v>4326</v>
      </c>
      <c r="R3014" s="50" t="s">
        <v>29</v>
      </c>
      <c r="S3014" s="50" t="s">
        <v>2770</v>
      </c>
      <c r="T3014" s="50" t="s">
        <v>2383</v>
      </c>
      <c r="U3014" s="50" t="s">
        <v>30</v>
      </c>
      <c r="V3014" s="50" t="str">
        <f>VLOOKUP(A3014,Register!$D$2:$N$1317,11,0)</f>
        <v>CWIP - CURTAIN CONDENSER &amp; AIR EJECTOR</v>
      </c>
      <c r="W3014" s="50" t="s">
        <v>29</v>
      </c>
      <c r="X3014" s="50" t="s">
        <v>29</v>
      </c>
    </row>
    <row r="3015" spans="1:24" ht="14.1" customHeight="1" x14ac:dyDescent="0.25">
      <c r="A3015" s="50" t="str">
        <f t="shared" si="47"/>
        <v>9200000058-0</v>
      </c>
      <c r="B3015" s="57" t="s">
        <v>29</v>
      </c>
      <c r="C3015" s="50" t="s">
        <v>29</v>
      </c>
      <c r="D3015" s="50" t="s">
        <v>4770</v>
      </c>
      <c r="E3015" s="50" t="s">
        <v>2814</v>
      </c>
      <c r="F3015" s="50" t="s">
        <v>29</v>
      </c>
      <c r="G3015" s="50" t="s">
        <v>29</v>
      </c>
      <c r="H3015" s="50" t="s">
        <v>2904</v>
      </c>
      <c r="I3015" s="58">
        <v>45215</v>
      </c>
      <c r="J3015" s="50" t="s">
        <v>2816</v>
      </c>
      <c r="K3015" s="59">
        <v>94.42</v>
      </c>
      <c r="L3015" s="50" t="s">
        <v>37</v>
      </c>
      <c r="M3015" s="51" t="s">
        <v>2747</v>
      </c>
      <c r="N3015" s="50" t="s">
        <v>29</v>
      </c>
      <c r="O3015" s="50" t="s">
        <v>32</v>
      </c>
      <c r="P3015" s="50" t="s">
        <v>32</v>
      </c>
      <c r="Q3015" s="50" t="s">
        <v>4329</v>
      </c>
      <c r="R3015" s="50" t="s">
        <v>29</v>
      </c>
      <c r="S3015" s="50" t="s">
        <v>2770</v>
      </c>
      <c r="T3015" s="50" t="s">
        <v>2412</v>
      </c>
      <c r="U3015" s="50" t="s">
        <v>30</v>
      </c>
      <c r="V3015" s="50" t="str">
        <f>VLOOKUP(A3015,Register!$D$2:$N$1317,11,0)</f>
        <v>CWIP-MILK OF LIME</v>
      </c>
      <c r="W3015" s="50" t="s">
        <v>29</v>
      </c>
      <c r="X3015" s="50" t="s">
        <v>29</v>
      </c>
    </row>
    <row r="3016" spans="1:24" ht="14.1" customHeight="1" x14ac:dyDescent="0.25">
      <c r="A3016" s="50" t="str">
        <f t="shared" si="47"/>
        <v>9200000058-0</v>
      </c>
      <c r="B3016" s="57" t="s">
        <v>29</v>
      </c>
      <c r="C3016" s="50" t="s">
        <v>29</v>
      </c>
      <c r="D3016" s="50" t="s">
        <v>4770</v>
      </c>
      <c r="E3016" s="50" t="s">
        <v>2814</v>
      </c>
      <c r="F3016" s="50" t="s">
        <v>29</v>
      </c>
      <c r="G3016" s="50" t="s">
        <v>29</v>
      </c>
      <c r="H3016" s="50" t="s">
        <v>2904</v>
      </c>
      <c r="I3016" s="58">
        <v>45215</v>
      </c>
      <c r="J3016" s="50" t="s">
        <v>2816</v>
      </c>
      <c r="K3016" s="59">
        <v>3723.66</v>
      </c>
      <c r="L3016" s="50" t="s">
        <v>37</v>
      </c>
      <c r="M3016" s="51" t="s">
        <v>2747</v>
      </c>
      <c r="N3016" s="50" t="s">
        <v>29</v>
      </c>
      <c r="O3016" s="50" t="s">
        <v>32</v>
      </c>
      <c r="P3016" s="50" t="s">
        <v>32</v>
      </c>
      <c r="Q3016" s="50" t="s">
        <v>4329</v>
      </c>
      <c r="R3016" s="50" t="s">
        <v>29</v>
      </c>
      <c r="S3016" s="50" t="s">
        <v>2770</v>
      </c>
      <c r="T3016" s="50" t="s">
        <v>2412</v>
      </c>
      <c r="U3016" s="50" t="s">
        <v>30</v>
      </c>
      <c r="V3016" s="50" t="str">
        <f>VLOOKUP(A3016,Register!$D$2:$N$1317,11,0)</f>
        <v>CWIP-MILK OF LIME</v>
      </c>
      <c r="W3016" s="50" t="s">
        <v>29</v>
      </c>
      <c r="X3016" s="50" t="s">
        <v>29</v>
      </c>
    </row>
    <row r="3017" spans="1:24" ht="14.1" customHeight="1" x14ac:dyDescent="0.25">
      <c r="A3017" s="50" t="str">
        <f t="shared" si="47"/>
        <v>9200000058-0</v>
      </c>
      <c r="B3017" s="57" t="s">
        <v>29</v>
      </c>
      <c r="C3017" s="50" t="s">
        <v>29</v>
      </c>
      <c r="D3017" s="50" t="s">
        <v>4770</v>
      </c>
      <c r="E3017" s="50" t="s">
        <v>2814</v>
      </c>
      <c r="F3017" s="50" t="s">
        <v>29</v>
      </c>
      <c r="G3017" s="50" t="s">
        <v>29</v>
      </c>
      <c r="H3017" s="50" t="s">
        <v>2904</v>
      </c>
      <c r="I3017" s="58">
        <v>45215</v>
      </c>
      <c r="J3017" s="50" t="s">
        <v>2816</v>
      </c>
      <c r="K3017" s="59">
        <v>30.37</v>
      </c>
      <c r="L3017" s="50" t="s">
        <v>37</v>
      </c>
      <c r="M3017" s="51" t="s">
        <v>2747</v>
      </c>
      <c r="N3017" s="50" t="s">
        <v>29</v>
      </c>
      <c r="O3017" s="50" t="s">
        <v>32</v>
      </c>
      <c r="P3017" s="50" t="s">
        <v>32</v>
      </c>
      <c r="Q3017" s="50" t="s">
        <v>4329</v>
      </c>
      <c r="R3017" s="50" t="s">
        <v>29</v>
      </c>
      <c r="S3017" s="50" t="s">
        <v>2770</v>
      </c>
      <c r="T3017" s="50" t="s">
        <v>2412</v>
      </c>
      <c r="U3017" s="50" t="s">
        <v>30</v>
      </c>
      <c r="V3017" s="50" t="str">
        <f>VLOOKUP(A3017,Register!$D$2:$N$1317,11,0)</f>
        <v>CWIP-MILK OF LIME</v>
      </c>
      <c r="W3017" s="50" t="s">
        <v>29</v>
      </c>
      <c r="X3017" s="50" t="s">
        <v>29</v>
      </c>
    </row>
    <row r="3018" spans="1:24" ht="14.1" customHeight="1" x14ac:dyDescent="0.25">
      <c r="A3018" s="50" t="str">
        <f t="shared" si="47"/>
        <v>9200000059-0</v>
      </c>
      <c r="B3018" s="57" t="s">
        <v>29</v>
      </c>
      <c r="C3018" s="50" t="s">
        <v>29</v>
      </c>
      <c r="D3018" s="50" t="s">
        <v>4771</v>
      </c>
      <c r="E3018" s="50" t="s">
        <v>2814</v>
      </c>
      <c r="F3018" s="50" t="s">
        <v>29</v>
      </c>
      <c r="G3018" s="50" t="s">
        <v>29</v>
      </c>
      <c r="H3018" s="50" t="s">
        <v>2904</v>
      </c>
      <c r="I3018" s="58">
        <v>45215</v>
      </c>
      <c r="J3018" s="50" t="s">
        <v>2816</v>
      </c>
      <c r="K3018" s="59">
        <v>255.5</v>
      </c>
      <c r="L3018" s="50" t="s">
        <v>37</v>
      </c>
      <c r="M3018" s="51" t="s">
        <v>2747</v>
      </c>
      <c r="N3018" s="50" t="s">
        <v>29</v>
      </c>
      <c r="O3018" s="50" t="s">
        <v>32</v>
      </c>
      <c r="P3018" s="50" t="s">
        <v>32</v>
      </c>
      <c r="Q3018" s="50" t="s">
        <v>4772</v>
      </c>
      <c r="R3018" s="50" t="s">
        <v>29</v>
      </c>
      <c r="S3018" s="50" t="s">
        <v>2770</v>
      </c>
      <c r="T3018" s="50" t="s">
        <v>2415</v>
      </c>
      <c r="U3018" s="50" t="s">
        <v>30</v>
      </c>
      <c r="V3018" s="50" t="str">
        <f>VLOOKUP(A3018,Register!$D$2:$N$1317,11,0)</f>
        <v>CWIP:-VACUUM FILTER STATION</v>
      </c>
      <c r="W3018" s="50" t="s">
        <v>29</v>
      </c>
      <c r="X3018" s="50" t="s">
        <v>29</v>
      </c>
    </row>
    <row r="3019" spans="1:24" ht="14.1" customHeight="1" x14ac:dyDescent="0.25">
      <c r="A3019" s="50" t="str">
        <f t="shared" si="47"/>
        <v>9200000059-0</v>
      </c>
      <c r="B3019" s="57" t="s">
        <v>29</v>
      </c>
      <c r="C3019" s="50" t="s">
        <v>29</v>
      </c>
      <c r="D3019" s="50" t="s">
        <v>4771</v>
      </c>
      <c r="E3019" s="50" t="s">
        <v>2814</v>
      </c>
      <c r="F3019" s="50" t="s">
        <v>29</v>
      </c>
      <c r="G3019" s="50" t="s">
        <v>29</v>
      </c>
      <c r="H3019" s="50" t="s">
        <v>2904</v>
      </c>
      <c r="I3019" s="58">
        <v>45215</v>
      </c>
      <c r="J3019" s="50" t="s">
        <v>2816</v>
      </c>
      <c r="K3019" s="59">
        <v>137.76</v>
      </c>
      <c r="L3019" s="50" t="s">
        <v>37</v>
      </c>
      <c r="M3019" s="51" t="s">
        <v>2747</v>
      </c>
      <c r="N3019" s="50" t="s">
        <v>29</v>
      </c>
      <c r="O3019" s="50" t="s">
        <v>32</v>
      </c>
      <c r="P3019" s="50" t="s">
        <v>32</v>
      </c>
      <c r="Q3019" s="50" t="s">
        <v>4772</v>
      </c>
      <c r="R3019" s="50" t="s">
        <v>29</v>
      </c>
      <c r="S3019" s="50" t="s">
        <v>2770</v>
      </c>
      <c r="T3019" s="50" t="s">
        <v>2415</v>
      </c>
      <c r="U3019" s="50" t="s">
        <v>30</v>
      </c>
      <c r="V3019" s="50" t="str">
        <f>VLOOKUP(A3019,Register!$D$2:$N$1317,11,0)</f>
        <v>CWIP:-VACUUM FILTER STATION</v>
      </c>
      <c r="W3019" s="50" t="s">
        <v>29</v>
      </c>
      <c r="X3019" s="50" t="s">
        <v>29</v>
      </c>
    </row>
    <row r="3020" spans="1:24" ht="14.1" customHeight="1" x14ac:dyDescent="0.25">
      <c r="A3020" s="50" t="str">
        <f t="shared" si="47"/>
        <v>9200000059-0</v>
      </c>
      <c r="B3020" s="57" t="s">
        <v>29</v>
      </c>
      <c r="C3020" s="50" t="s">
        <v>29</v>
      </c>
      <c r="D3020" s="50" t="s">
        <v>4771</v>
      </c>
      <c r="E3020" s="50" t="s">
        <v>2814</v>
      </c>
      <c r="F3020" s="50" t="s">
        <v>29</v>
      </c>
      <c r="G3020" s="50" t="s">
        <v>29</v>
      </c>
      <c r="H3020" s="50" t="s">
        <v>2904</v>
      </c>
      <c r="I3020" s="58">
        <v>45215</v>
      </c>
      <c r="J3020" s="50" t="s">
        <v>2816</v>
      </c>
      <c r="K3020" s="59">
        <v>167.98</v>
      </c>
      <c r="L3020" s="50" t="s">
        <v>37</v>
      </c>
      <c r="M3020" s="51" t="s">
        <v>2747</v>
      </c>
      <c r="N3020" s="50" t="s">
        <v>29</v>
      </c>
      <c r="O3020" s="50" t="s">
        <v>32</v>
      </c>
      <c r="P3020" s="50" t="s">
        <v>32</v>
      </c>
      <c r="Q3020" s="50" t="s">
        <v>4772</v>
      </c>
      <c r="R3020" s="50" t="s">
        <v>29</v>
      </c>
      <c r="S3020" s="50" t="s">
        <v>2770</v>
      </c>
      <c r="T3020" s="50" t="s">
        <v>2415</v>
      </c>
      <c r="U3020" s="50" t="s">
        <v>30</v>
      </c>
      <c r="V3020" s="50" t="str">
        <f>VLOOKUP(A3020,Register!$D$2:$N$1317,11,0)</f>
        <v>CWIP:-VACUUM FILTER STATION</v>
      </c>
      <c r="W3020" s="50" t="s">
        <v>29</v>
      </c>
      <c r="X3020" s="50" t="s">
        <v>29</v>
      </c>
    </row>
    <row r="3021" spans="1:24" ht="14.1" customHeight="1" x14ac:dyDescent="0.25">
      <c r="A3021" s="50" t="str">
        <f t="shared" si="47"/>
        <v>9200000059-0</v>
      </c>
      <c r="B3021" s="57" t="s">
        <v>29</v>
      </c>
      <c r="C3021" s="50" t="s">
        <v>29</v>
      </c>
      <c r="D3021" s="50" t="s">
        <v>4771</v>
      </c>
      <c r="E3021" s="50" t="s">
        <v>2814</v>
      </c>
      <c r="F3021" s="50" t="s">
        <v>29</v>
      </c>
      <c r="G3021" s="50" t="s">
        <v>29</v>
      </c>
      <c r="H3021" s="50" t="s">
        <v>2904</v>
      </c>
      <c r="I3021" s="58">
        <v>45215</v>
      </c>
      <c r="J3021" s="50" t="s">
        <v>2816</v>
      </c>
      <c r="K3021" s="59">
        <v>88.06</v>
      </c>
      <c r="L3021" s="50" t="s">
        <v>37</v>
      </c>
      <c r="M3021" s="51" t="s">
        <v>2747</v>
      </c>
      <c r="N3021" s="50" t="s">
        <v>29</v>
      </c>
      <c r="O3021" s="50" t="s">
        <v>32</v>
      </c>
      <c r="P3021" s="50" t="s">
        <v>32</v>
      </c>
      <c r="Q3021" s="50" t="s">
        <v>4772</v>
      </c>
      <c r="R3021" s="50" t="s">
        <v>29</v>
      </c>
      <c r="S3021" s="50" t="s">
        <v>2770</v>
      </c>
      <c r="T3021" s="50" t="s">
        <v>2415</v>
      </c>
      <c r="U3021" s="50" t="s">
        <v>30</v>
      </c>
      <c r="V3021" s="50" t="str">
        <f>VLOOKUP(A3021,Register!$D$2:$N$1317,11,0)</f>
        <v>CWIP:-VACUUM FILTER STATION</v>
      </c>
      <c r="W3021" s="50" t="s">
        <v>29</v>
      </c>
      <c r="X3021" s="50" t="s">
        <v>29</v>
      </c>
    </row>
    <row r="3022" spans="1:24" ht="14.1" customHeight="1" x14ac:dyDescent="0.25">
      <c r="A3022" s="50" t="str">
        <f t="shared" si="47"/>
        <v>9200000059-0</v>
      </c>
      <c r="B3022" s="57" t="s">
        <v>29</v>
      </c>
      <c r="C3022" s="50" t="s">
        <v>29</v>
      </c>
      <c r="D3022" s="50" t="s">
        <v>4773</v>
      </c>
      <c r="E3022" s="50" t="s">
        <v>2814</v>
      </c>
      <c r="F3022" s="50" t="s">
        <v>29</v>
      </c>
      <c r="G3022" s="50" t="s">
        <v>29</v>
      </c>
      <c r="H3022" s="50" t="s">
        <v>2904</v>
      </c>
      <c r="I3022" s="58">
        <v>45215</v>
      </c>
      <c r="J3022" s="50" t="s">
        <v>2816</v>
      </c>
      <c r="K3022" s="59">
        <v>60.76</v>
      </c>
      <c r="L3022" s="50" t="s">
        <v>37</v>
      </c>
      <c r="M3022" s="51" t="s">
        <v>2747</v>
      </c>
      <c r="N3022" s="50" t="s">
        <v>29</v>
      </c>
      <c r="O3022" s="50" t="s">
        <v>32</v>
      </c>
      <c r="P3022" s="50" t="s">
        <v>32</v>
      </c>
      <c r="Q3022" s="50" t="s">
        <v>4671</v>
      </c>
      <c r="R3022" s="50" t="s">
        <v>29</v>
      </c>
      <c r="S3022" s="50" t="s">
        <v>2770</v>
      </c>
      <c r="T3022" s="50" t="s">
        <v>2415</v>
      </c>
      <c r="U3022" s="50" t="s">
        <v>30</v>
      </c>
      <c r="V3022" s="50" t="str">
        <f>VLOOKUP(A3022,Register!$D$2:$N$1317,11,0)</f>
        <v>CWIP:-VACUUM FILTER STATION</v>
      </c>
      <c r="W3022" s="50" t="s">
        <v>29</v>
      </c>
      <c r="X3022" s="50" t="s">
        <v>29</v>
      </c>
    </row>
    <row r="3023" spans="1:24" ht="14.1" customHeight="1" x14ac:dyDescent="0.25">
      <c r="A3023" s="50" t="str">
        <f t="shared" si="47"/>
        <v>9200000059-0</v>
      </c>
      <c r="B3023" s="57" t="s">
        <v>29</v>
      </c>
      <c r="C3023" s="50" t="s">
        <v>29</v>
      </c>
      <c r="D3023" s="50" t="s">
        <v>4773</v>
      </c>
      <c r="E3023" s="50" t="s">
        <v>2814</v>
      </c>
      <c r="F3023" s="50" t="s">
        <v>29</v>
      </c>
      <c r="G3023" s="50" t="s">
        <v>29</v>
      </c>
      <c r="H3023" s="50" t="s">
        <v>2904</v>
      </c>
      <c r="I3023" s="58">
        <v>45215</v>
      </c>
      <c r="J3023" s="50" t="s">
        <v>2816</v>
      </c>
      <c r="K3023" s="59">
        <v>42.5</v>
      </c>
      <c r="L3023" s="50" t="s">
        <v>37</v>
      </c>
      <c r="M3023" s="51" t="s">
        <v>2747</v>
      </c>
      <c r="N3023" s="50" t="s">
        <v>29</v>
      </c>
      <c r="O3023" s="50" t="s">
        <v>32</v>
      </c>
      <c r="P3023" s="50" t="s">
        <v>32</v>
      </c>
      <c r="Q3023" s="50" t="s">
        <v>4671</v>
      </c>
      <c r="R3023" s="50" t="s">
        <v>29</v>
      </c>
      <c r="S3023" s="50" t="s">
        <v>2770</v>
      </c>
      <c r="T3023" s="50" t="s">
        <v>2415</v>
      </c>
      <c r="U3023" s="50" t="s">
        <v>30</v>
      </c>
      <c r="V3023" s="50" t="str">
        <f>VLOOKUP(A3023,Register!$D$2:$N$1317,11,0)</f>
        <v>CWIP:-VACUUM FILTER STATION</v>
      </c>
      <c r="W3023" s="50" t="s">
        <v>29</v>
      </c>
      <c r="X3023" s="50" t="s">
        <v>29</v>
      </c>
    </row>
    <row r="3024" spans="1:24" ht="14.1" customHeight="1" x14ac:dyDescent="0.25">
      <c r="A3024" s="50" t="str">
        <f t="shared" si="47"/>
        <v>9200000059-0</v>
      </c>
      <c r="B3024" s="57" t="s">
        <v>29</v>
      </c>
      <c r="C3024" s="50" t="s">
        <v>29</v>
      </c>
      <c r="D3024" s="50" t="s">
        <v>4773</v>
      </c>
      <c r="E3024" s="50" t="s">
        <v>2814</v>
      </c>
      <c r="F3024" s="50" t="s">
        <v>29</v>
      </c>
      <c r="G3024" s="50" t="s">
        <v>29</v>
      </c>
      <c r="H3024" s="50" t="s">
        <v>2904</v>
      </c>
      <c r="I3024" s="58">
        <v>45215</v>
      </c>
      <c r="J3024" s="50" t="s">
        <v>2816</v>
      </c>
      <c r="K3024" s="59">
        <v>27.61</v>
      </c>
      <c r="L3024" s="50" t="s">
        <v>37</v>
      </c>
      <c r="M3024" s="51" t="s">
        <v>2747</v>
      </c>
      <c r="N3024" s="50" t="s">
        <v>29</v>
      </c>
      <c r="O3024" s="50" t="s">
        <v>32</v>
      </c>
      <c r="P3024" s="50" t="s">
        <v>32</v>
      </c>
      <c r="Q3024" s="50" t="s">
        <v>4671</v>
      </c>
      <c r="R3024" s="50" t="s">
        <v>29</v>
      </c>
      <c r="S3024" s="50" t="s">
        <v>2770</v>
      </c>
      <c r="T3024" s="50" t="s">
        <v>2415</v>
      </c>
      <c r="U3024" s="50" t="s">
        <v>30</v>
      </c>
      <c r="V3024" s="50" t="str">
        <f>VLOOKUP(A3024,Register!$D$2:$N$1317,11,0)</f>
        <v>CWIP:-VACUUM FILTER STATION</v>
      </c>
      <c r="W3024" s="50" t="s">
        <v>29</v>
      </c>
      <c r="X3024" s="50" t="s">
        <v>29</v>
      </c>
    </row>
    <row r="3025" spans="1:24" ht="14.1" customHeight="1" x14ac:dyDescent="0.25">
      <c r="A3025" s="50" t="str">
        <f t="shared" si="47"/>
        <v>9200000059-0</v>
      </c>
      <c r="B3025" s="57" t="s">
        <v>29</v>
      </c>
      <c r="C3025" s="50" t="s">
        <v>29</v>
      </c>
      <c r="D3025" s="50" t="s">
        <v>4773</v>
      </c>
      <c r="E3025" s="50" t="s">
        <v>2814</v>
      </c>
      <c r="F3025" s="50" t="s">
        <v>29</v>
      </c>
      <c r="G3025" s="50" t="s">
        <v>29</v>
      </c>
      <c r="H3025" s="50" t="s">
        <v>2904</v>
      </c>
      <c r="I3025" s="58">
        <v>45215</v>
      </c>
      <c r="J3025" s="50" t="s">
        <v>2816</v>
      </c>
      <c r="K3025" s="59">
        <v>24</v>
      </c>
      <c r="L3025" s="50" t="s">
        <v>37</v>
      </c>
      <c r="M3025" s="51" t="s">
        <v>2747</v>
      </c>
      <c r="N3025" s="50" t="s">
        <v>29</v>
      </c>
      <c r="O3025" s="50" t="s">
        <v>32</v>
      </c>
      <c r="P3025" s="50" t="s">
        <v>32</v>
      </c>
      <c r="Q3025" s="50" t="s">
        <v>4671</v>
      </c>
      <c r="R3025" s="50" t="s">
        <v>29</v>
      </c>
      <c r="S3025" s="50" t="s">
        <v>2770</v>
      </c>
      <c r="T3025" s="50" t="s">
        <v>2415</v>
      </c>
      <c r="U3025" s="50" t="s">
        <v>30</v>
      </c>
      <c r="V3025" s="50" t="str">
        <f>VLOOKUP(A3025,Register!$D$2:$N$1317,11,0)</f>
        <v>CWIP:-VACUUM FILTER STATION</v>
      </c>
      <c r="W3025" s="50" t="s">
        <v>29</v>
      </c>
      <c r="X3025" s="50" t="s">
        <v>29</v>
      </c>
    </row>
    <row r="3026" spans="1:24" ht="14.1" customHeight="1" x14ac:dyDescent="0.25">
      <c r="A3026" s="50" t="str">
        <f t="shared" si="47"/>
        <v>9200000059-0</v>
      </c>
      <c r="B3026" s="57" t="s">
        <v>29</v>
      </c>
      <c r="C3026" s="50" t="s">
        <v>29</v>
      </c>
      <c r="D3026" s="50" t="s">
        <v>4773</v>
      </c>
      <c r="E3026" s="50" t="s">
        <v>2814</v>
      </c>
      <c r="F3026" s="50" t="s">
        <v>29</v>
      </c>
      <c r="G3026" s="50" t="s">
        <v>29</v>
      </c>
      <c r="H3026" s="50" t="s">
        <v>2904</v>
      </c>
      <c r="I3026" s="58">
        <v>45215</v>
      </c>
      <c r="J3026" s="50" t="s">
        <v>2816</v>
      </c>
      <c r="K3026" s="59">
        <v>18.37</v>
      </c>
      <c r="L3026" s="50" t="s">
        <v>37</v>
      </c>
      <c r="M3026" s="51" t="s">
        <v>2747</v>
      </c>
      <c r="N3026" s="50" t="s">
        <v>29</v>
      </c>
      <c r="O3026" s="50" t="s">
        <v>32</v>
      </c>
      <c r="P3026" s="50" t="s">
        <v>32</v>
      </c>
      <c r="Q3026" s="50" t="s">
        <v>4671</v>
      </c>
      <c r="R3026" s="50" t="s">
        <v>29</v>
      </c>
      <c r="S3026" s="50" t="s">
        <v>2770</v>
      </c>
      <c r="T3026" s="50" t="s">
        <v>2415</v>
      </c>
      <c r="U3026" s="50" t="s">
        <v>30</v>
      </c>
      <c r="V3026" s="50" t="str">
        <f>VLOOKUP(A3026,Register!$D$2:$N$1317,11,0)</f>
        <v>CWIP:-VACUUM FILTER STATION</v>
      </c>
      <c r="W3026" s="50" t="s">
        <v>29</v>
      </c>
      <c r="X3026" s="50" t="s">
        <v>29</v>
      </c>
    </row>
    <row r="3027" spans="1:24" ht="14.1" customHeight="1" x14ac:dyDescent="0.25">
      <c r="A3027" s="50" t="str">
        <f t="shared" si="47"/>
        <v>9200000059-0</v>
      </c>
      <c r="B3027" s="57" t="s">
        <v>29</v>
      </c>
      <c r="C3027" s="50" t="s">
        <v>29</v>
      </c>
      <c r="D3027" s="50" t="s">
        <v>4773</v>
      </c>
      <c r="E3027" s="50" t="s">
        <v>2814</v>
      </c>
      <c r="F3027" s="50" t="s">
        <v>29</v>
      </c>
      <c r="G3027" s="50" t="s">
        <v>29</v>
      </c>
      <c r="H3027" s="50" t="s">
        <v>2904</v>
      </c>
      <c r="I3027" s="58">
        <v>45215</v>
      </c>
      <c r="J3027" s="50" t="s">
        <v>2816</v>
      </c>
      <c r="K3027" s="59">
        <v>24</v>
      </c>
      <c r="L3027" s="50" t="s">
        <v>37</v>
      </c>
      <c r="M3027" s="51" t="s">
        <v>2747</v>
      </c>
      <c r="N3027" s="50" t="s">
        <v>29</v>
      </c>
      <c r="O3027" s="50" t="s">
        <v>32</v>
      </c>
      <c r="P3027" s="50" t="s">
        <v>32</v>
      </c>
      <c r="Q3027" s="50" t="s">
        <v>4671</v>
      </c>
      <c r="R3027" s="50" t="s">
        <v>29</v>
      </c>
      <c r="S3027" s="50" t="s">
        <v>2770</v>
      </c>
      <c r="T3027" s="50" t="s">
        <v>2415</v>
      </c>
      <c r="U3027" s="50" t="s">
        <v>30</v>
      </c>
      <c r="V3027" s="50" t="str">
        <f>VLOOKUP(A3027,Register!$D$2:$N$1317,11,0)</f>
        <v>CWIP:-VACUUM FILTER STATION</v>
      </c>
      <c r="W3027" s="50" t="s">
        <v>29</v>
      </c>
      <c r="X3027" s="50" t="s">
        <v>29</v>
      </c>
    </row>
    <row r="3028" spans="1:24" ht="14.1" customHeight="1" x14ac:dyDescent="0.25">
      <c r="A3028" s="50" t="str">
        <f t="shared" si="47"/>
        <v>9200000059-0</v>
      </c>
      <c r="B3028" s="57" t="s">
        <v>29</v>
      </c>
      <c r="C3028" s="50" t="s">
        <v>29</v>
      </c>
      <c r="D3028" s="50" t="s">
        <v>4774</v>
      </c>
      <c r="E3028" s="50" t="s">
        <v>2814</v>
      </c>
      <c r="F3028" s="50" t="s">
        <v>29</v>
      </c>
      <c r="G3028" s="50" t="s">
        <v>29</v>
      </c>
      <c r="H3028" s="50" t="s">
        <v>2904</v>
      </c>
      <c r="I3028" s="58">
        <v>45215</v>
      </c>
      <c r="J3028" s="50" t="s">
        <v>2816</v>
      </c>
      <c r="K3028" s="59">
        <v>149.44999999999999</v>
      </c>
      <c r="L3028" s="50" t="s">
        <v>37</v>
      </c>
      <c r="M3028" s="51" t="s">
        <v>2747</v>
      </c>
      <c r="N3028" s="50" t="s">
        <v>29</v>
      </c>
      <c r="O3028" s="50" t="s">
        <v>32</v>
      </c>
      <c r="P3028" s="50" t="s">
        <v>32</v>
      </c>
      <c r="Q3028" s="50" t="s">
        <v>4671</v>
      </c>
      <c r="R3028" s="50" t="s">
        <v>29</v>
      </c>
      <c r="S3028" s="50" t="s">
        <v>2770</v>
      </c>
      <c r="T3028" s="50" t="s">
        <v>2415</v>
      </c>
      <c r="U3028" s="50" t="s">
        <v>30</v>
      </c>
      <c r="V3028" s="50" t="str">
        <f>VLOOKUP(A3028,Register!$D$2:$N$1317,11,0)</f>
        <v>CWIP:-VACUUM FILTER STATION</v>
      </c>
      <c r="W3028" s="50" t="s">
        <v>29</v>
      </c>
      <c r="X3028" s="50" t="s">
        <v>29</v>
      </c>
    </row>
    <row r="3029" spans="1:24" ht="14.1" customHeight="1" x14ac:dyDescent="0.25">
      <c r="A3029" s="50" t="str">
        <f t="shared" si="47"/>
        <v>9200000059-0</v>
      </c>
      <c r="B3029" s="57" t="s">
        <v>29</v>
      </c>
      <c r="C3029" s="50" t="s">
        <v>29</v>
      </c>
      <c r="D3029" s="50" t="s">
        <v>4774</v>
      </c>
      <c r="E3029" s="50" t="s">
        <v>2814</v>
      </c>
      <c r="F3029" s="50" t="s">
        <v>29</v>
      </c>
      <c r="G3029" s="50" t="s">
        <v>29</v>
      </c>
      <c r="H3029" s="50" t="s">
        <v>2904</v>
      </c>
      <c r="I3029" s="58">
        <v>45215</v>
      </c>
      <c r="J3029" s="50" t="s">
        <v>2816</v>
      </c>
      <c r="K3029" s="59">
        <v>13.93</v>
      </c>
      <c r="L3029" s="50" t="s">
        <v>37</v>
      </c>
      <c r="M3029" s="51" t="s">
        <v>2747</v>
      </c>
      <c r="N3029" s="50" t="s">
        <v>29</v>
      </c>
      <c r="O3029" s="50" t="s">
        <v>32</v>
      </c>
      <c r="P3029" s="50" t="s">
        <v>32</v>
      </c>
      <c r="Q3029" s="50" t="s">
        <v>4671</v>
      </c>
      <c r="R3029" s="50" t="s">
        <v>29</v>
      </c>
      <c r="S3029" s="50" t="s">
        <v>2770</v>
      </c>
      <c r="T3029" s="50" t="s">
        <v>2415</v>
      </c>
      <c r="U3029" s="50" t="s">
        <v>30</v>
      </c>
      <c r="V3029" s="50" t="str">
        <f>VLOOKUP(A3029,Register!$D$2:$N$1317,11,0)</f>
        <v>CWIP:-VACUUM FILTER STATION</v>
      </c>
      <c r="W3029" s="50" t="s">
        <v>29</v>
      </c>
      <c r="X3029" s="50" t="s">
        <v>29</v>
      </c>
    </row>
    <row r="3030" spans="1:24" ht="14.1" customHeight="1" x14ac:dyDescent="0.25">
      <c r="A3030" s="50" t="str">
        <f t="shared" si="47"/>
        <v>9200000059-0</v>
      </c>
      <c r="B3030" s="57" t="s">
        <v>29</v>
      </c>
      <c r="C3030" s="50" t="s">
        <v>29</v>
      </c>
      <c r="D3030" s="50" t="s">
        <v>4774</v>
      </c>
      <c r="E3030" s="50" t="s">
        <v>2814</v>
      </c>
      <c r="F3030" s="50" t="s">
        <v>29</v>
      </c>
      <c r="G3030" s="50" t="s">
        <v>29</v>
      </c>
      <c r="H3030" s="50" t="s">
        <v>2904</v>
      </c>
      <c r="I3030" s="58">
        <v>45215</v>
      </c>
      <c r="J3030" s="50" t="s">
        <v>2816</v>
      </c>
      <c r="K3030" s="59">
        <v>7.67</v>
      </c>
      <c r="L3030" s="50" t="s">
        <v>37</v>
      </c>
      <c r="M3030" s="51" t="s">
        <v>2747</v>
      </c>
      <c r="N3030" s="50" t="s">
        <v>29</v>
      </c>
      <c r="O3030" s="50" t="s">
        <v>32</v>
      </c>
      <c r="P3030" s="50" t="s">
        <v>32</v>
      </c>
      <c r="Q3030" s="50" t="s">
        <v>4671</v>
      </c>
      <c r="R3030" s="50" t="s">
        <v>29</v>
      </c>
      <c r="S3030" s="50" t="s">
        <v>2770</v>
      </c>
      <c r="T3030" s="50" t="s">
        <v>2415</v>
      </c>
      <c r="U3030" s="50" t="s">
        <v>30</v>
      </c>
      <c r="V3030" s="50" t="str">
        <f>VLOOKUP(A3030,Register!$D$2:$N$1317,11,0)</f>
        <v>CWIP:-VACUUM FILTER STATION</v>
      </c>
      <c r="W3030" s="50" t="s">
        <v>29</v>
      </c>
      <c r="X3030" s="50" t="s">
        <v>29</v>
      </c>
    </row>
    <row r="3031" spans="1:24" ht="14.1" customHeight="1" x14ac:dyDescent="0.25">
      <c r="A3031" s="50" t="str">
        <f t="shared" si="47"/>
        <v>9200000059-0</v>
      </c>
      <c r="B3031" s="57" t="s">
        <v>29</v>
      </c>
      <c r="C3031" s="50" t="s">
        <v>29</v>
      </c>
      <c r="D3031" s="50" t="s">
        <v>4774</v>
      </c>
      <c r="E3031" s="50" t="s">
        <v>2814</v>
      </c>
      <c r="F3031" s="50" t="s">
        <v>29</v>
      </c>
      <c r="G3031" s="50" t="s">
        <v>29</v>
      </c>
      <c r="H3031" s="50" t="s">
        <v>2904</v>
      </c>
      <c r="I3031" s="58">
        <v>45215</v>
      </c>
      <c r="J3031" s="50" t="s">
        <v>2816</v>
      </c>
      <c r="K3031" s="59">
        <v>14.1</v>
      </c>
      <c r="L3031" s="50" t="s">
        <v>37</v>
      </c>
      <c r="M3031" s="51" t="s">
        <v>2747</v>
      </c>
      <c r="N3031" s="50" t="s">
        <v>29</v>
      </c>
      <c r="O3031" s="50" t="s">
        <v>32</v>
      </c>
      <c r="P3031" s="50" t="s">
        <v>32</v>
      </c>
      <c r="Q3031" s="50" t="s">
        <v>4671</v>
      </c>
      <c r="R3031" s="50" t="s">
        <v>29</v>
      </c>
      <c r="S3031" s="50" t="s">
        <v>2770</v>
      </c>
      <c r="T3031" s="50" t="s">
        <v>2415</v>
      </c>
      <c r="U3031" s="50" t="s">
        <v>30</v>
      </c>
      <c r="V3031" s="50" t="str">
        <f>VLOOKUP(A3031,Register!$D$2:$N$1317,11,0)</f>
        <v>CWIP:-VACUUM FILTER STATION</v>
      </c>
      <c r="W3031" s="50" t="s">
        <v>29</v>
      </c>
      <c r="X3031" s="50" t="s">
        <v>29</v>
      </c>
    </row>
    <row r="3032" spans="1:24" ht="14.1" customHeight="1" x14ac:dyDescent="0.25">
      <c r="A3032" s="50" t="str">
        <f t="shared" si="47"/>
        <v>9200000059-0</v>
      </c>
      <c r="B3032" s="57" t="s">
        <v>29</v>
      </c>
      <c r="C3032" s="50" t="s">
        <v>29</v>
      </c>
      <c r="D3032" s="50" t="s">
        <v>4775</v>
      </c>
      <c r="E3032" s="50" t="s">
        <v>2814</v>
      </c>
      <c r="F3032" s="50" t="s">
        <v>29</v>
      </c>
      <c r="G3032" s="50" t="s">
        <v>29</v>
      </c>
      <c r="H3032" s="50" t="s">
        <v>2904</v>
      </c>
      <c r="I3032" s="58">
        <v>45216</v>
      </c>
      <c r="J3032" s="50" t="s">
        <v>2816</v>
      </c>
      <c r="K3032" s="59">
        <v>165.06</v>
      </c>
      <c r="L3032" s="50" t="s">
        <v>37</v>
      </c>
      <c r="M3032" s="51" t="s">
        <v>2747</v>
      </c>
      <c r="N3032" s="50" t="s">
        <v>29</v>
      </c>
      <c r="O3032" s="50" t="s">
        <v>32</v>
      </c>
      <c r="P3032" s="50" t="s">
        <v>32</v>
      </c>
      <c r="Q3032" s="50" t="s">
        <v>4776</v>
      </c>
      <c r="R3032" s="50" t="s">
        <v>29</v>
      </c>
      <c r="S3032" s="50" t="s">
        <v>2770</v>
      </c>
      <c r="T3032" s="50" t="s">
        <v>2415</v>
      </c>
      <c r="U3032" s="50" t="s">
        <v>30</v>
      </c>
      <c r="V3032" s="50" t="str">
        <f>VLOOKUP(A3032,Register!$D$2:$N$1317,11,0)</f>
        <v>CWIP:-VACUUM FILTER STATION</v>
      </c>
      <c r="W3032" s="50" t="s">
        <v>29</v>
      </c>
      <c r="X3032" s="50" t="s">
        <v>29</v>
      </c>
    </row>
    <row r="3033" spans="1:24" ht="14.1" customHeight="1" x14ac:dyDescent="0.25">
      <c r="A3033" s="50" t="str">
        <f t="shared" si="47"/>
        <v>9200000059-0</v>
      </c>
      <c r="B3033" s="57" t="s">
        <v>29</v>
      </c>
      <c r="C3033" s="50" t="s">
        <v>29</v>
      </c>
      <c r="D3033" s="50" t="s">
        <v>4775</v>
      </c>
      <c r="E3033" s="50" t="s">
        <v>2814</v>
      </c>
      <c r="F3033" s="50" t="s">
        <v>29</v>
      </c>
      <c r="G3033" s="50" t="s">
        <v>29</v>
      </c>
      <c r="H3033" s="50" t="s">
        <v>2904</v>
      </c>
      <c r="I3033" s="58">
        <v>45216</v>
      </c>
      <c r="J3033" s="50" t="s">
        <v>2816</v>
      </c>
      <c r="K3033" s="59">
        <v>17</v>
      </c>
      <c r="L3033" s="50" t="s">
        <v>37</v>
      </c>
      <c r="M3033" s="51" t="s">
        <v>2747</v>
      </c>
      <c r="N3033" s="50" t="s">
        <v>29</v>
      </c>
      <c r="O3033" s="50" t="s">
        <v>32</v>
      </c>
      <c r="P3033" s="50" t="s">
        <v>32</v>
      </c>
      <c r="Q3033" s="50" t="s">
        <v>4776</v>
      </c>
      <c r="R3033" s="50" t="s">
        <v>29</v>
      </c>
      <c r="S3033" s="50" t="s">
        <v>2770</v>
      </c>
      <c r="T3033" s="50" t="s">
        <v>2415</v>
      </c>
      <c r="U3033" s="50" t="s">
        <v>30</v>
      </c>
      <c r="V3033" s="50" t="str">
        <f>VLOOKUP(A3033,Register!$D$2:$N$1317,11,0)</f>
        <v>CWIP:-VACUUM FILTER STATION</v>
      </c>
      <c r="W3033" s="50" t="s">
        <v>29</v>
      </c>
      <c r="X3033" s="50" t="s">
        <v>29</v>
      </c>
    </row>
    <row r="3034" spans="1:24" ht="14.1" customHeight="1" x14ac:dyDescent="0.25">
      <c r="A3034" s="50" t="str">
        <f t="shared" si="47"/>
        <v>9200000058-0</v>
      </c>
      <c r="B3034" s="57" t="s">
        <v>29</v>
      </c>
      <c r="C3034" s="50" t="s">
        <v>29</v>
      </c>
      <c r="D3034" s="50" t="s">
        <v>4777</v>
      </c>
      <c r="E3034" s="50" t="s">
        <v>2814</v>
      </c>
      <c r="F3034" s="50" t="s">
        <v>29</v>
      </c>
      <c r="G3034" s="50" t="s">
        <v>29</v>
      </c>
      <c r="H3034" s="50" t="s">
        <v>2904</v>
      </c>
      <c r="I3034" s="58">
        <v>45216</v>
      </c>
      <c r="J3034" s="50" t="s">
        <v>2816</v>
      </c>
      <c r="K3034" s="59">
        <v>47.21</v>
      </c>
      <c r="L3034" s="50" t="s">
        <v>37</v>
      </c>
      <c r="M3034" s="51" t="s">
        <v>2747</v>
      </c>
      <c r="N3034" s="50" t="s">
        <v>29</v>
      </c>
      <c r="O3034" s="50" t="s">
        <v>32</v>
      </c>
      <c r="P3034" s="50" t="s">
        <v>32</v>
      </c>
      <c r="Q3034" s="50" t="s">
        <v>4329</v>
      </c>
      <c r="R3034" s="50" t="s">
        <v>29</v>
      </c>
      <c r="S3034" s="50" t="s">
        <v>2770</v>
      </c>
      <c r="T3034" s="50" t="s">
        <v>2412</v>
      </c>
      <c r="U3034" s="50" t="s">
        <v>30</v>
      </c>
      <c r="V3034" s="50" t="str">
        <f>VLOOKUP(A3034,Register!$D$2:$N$1317,11,0)</f>
        <v>CWIP-MILK OF LIME</v>
      </c>
      <c r="W3034" s="50" t="s">
        <v>29</v>
      </c>
      <c r="X3034" s="50" t="s">
        <v>29</v>
      </c>
    </row>
    <row r="3035" spans="1:24" ht="14.1" customHeight="1" x14ac:dyDescent="0.25">
      <c r="A3035" s="50" t="str">
        <f t="shared" si="47"/>
        <v>9200000058-0</v>
      </c>
      <c r="B3035" s="57" t="s">
        <v>29</v>
      </c>
      <c r="C3035" s="50" t="s">
        <v>29</v>
      </c>
      <c r="D3035" s="50" t="s">
        <v>4777</v>
      </c>
      <c r="E3035" s="50" t="s">
        <v>2814</v>
      </c>
      <c r="F3035" s="50" t="s">
        <v>29</v>
      </c>
      <c r="G3035" s="50" t="s">
        <v>29</v>
      </c>
      <c r="H3035" s="50" t="s">
        <v>2904</v>
      </c>
      <c r="I3035" s="58">
        <v>45216</v>
      </c>
      <c r="J3035" s="50" t="s">
        <v>2816</v>
      </c>
      <c r="K3035" s="59">
        <v>3723.66</v>
      </c>
      <c r="L3035" s="50" t="s">
        <v>37</v>
      </c>
      <c r="M3035" s="51" t="s">
        <v>2747</v>
      </c>
      <c r="N3035" s="50" t="s">
        <v>29</v>
      </c>
      <c r="O3035" s="50" t="s">
        <v>32</v>
      </c>
      <c r="P3035" s="50" t="s">
        <v>32</v>
      </c>
      <c r="Q3035" s="50" t="s">
        <v>4329</v>
      </c>
      <c r="R3035" s="50" t="s">
        <v>29</v>
      </c>
      <c r="S3035" s="50" t="s">
        <v>2770</v>
      </c>
      <c r="T3035" s="50" t="s">
        <v>2412</v>
      </c>
      <c r="U3035" s="50" t="s">
        <v>30</v>
      </c>
      <c r="V3035" s="50" t="str">
        <f>VLOOKUP(A3035,Register!$D$2:$N$1317,11,0)</f>
        <v>CWIP-MILK OF LIME</v>
      </c>
      <c r="W3035" s="50" t="s">
        <v>29</v>
      </c>
      <c r="X3035" s="50" t="s">
        <v>29</v>
      </c>
    </row>
    <row r="3036" spans="1:24" ht="14.1" customHeight="1" x14ac:dyDescent="0.25">
      <c r="A3036" s="50" t="str">
        <f t="shared" si="47"/>
        <v>9200000058-0</v>
      </c>
      <c r="B3036" s="57" t="s">
        <v>29</v>
      </c>
      <c r="C3036" s="50" t="s">
        <v>29</v>
      </c>
      <c r="D3036" s="50" t="s">
        <v>4778</v>
      </c>
      <c r="E3036" s="50" t="s">
        <v>2814</v>
      </c>
      <c r="F3036" s="50" t="s">
        <v>29</v>
      </c>
      <c r="G3036" s="50" t="s">
        <v>29</v>
      </c>
      <c r="H3036" s="50" t="s">
        <v>2904</v>
      </c>
      <c r="I3036" s="58">
        <v>45216</v>
      </c>
      <c r="J3036" s="50" t="s">
        <v>2816</v>
      </c>
      <c r="K3036" s="59">
        <v>1560.09</v>
      </c>
      <c r="L3036" s="50" t="s">
        <v>37</v>
      </c>
      <c r="M3036" s="51" t="s">
        <v>2747</v>
      </c>
      <c r="N3036" s="50" t="s">
        <v>29</v>
      </c>
      <c r="O3036" s="50" t="s">
        <v>32</v>
      </c>
      <c r="P3036" s="50" t="s">
        <v>32</v>
      </c>
      <c r="Q3036" s="50" t="s">
        <v>4779</v>
      </c>
      <c r="R3036" s="50" t="s">
        <v>29</v>
      </c>
      <c r="S3036" s="50" t="s">
        <v>2770</v>
      </c>
      <c r="T3036" s="50" t="s">
        <v>2412</v>
      </c>
      <c r="U3036" s="50" t="s">
        <v>30</v>
      </c>
      <c r="V3036" s="50" t="str">
        <f>VLOOKUP(A3036,Register!$D$2:$N$1317,11,0)</f>
        <v>CWIP-MILK OF LIME</v>
      </c>
      <c r="W3036" s="50" t="s">
        <v>29</v>
      </c>
      <c r="X3036" s="50" t="s">
        <v>29</v>
      </c>
    </row>
    <row r="3037" spans="1:24" ht="14.1" customHeight="1" x14ac:dyDescent="0.25">
      <c r="A3037" s="50" t="str">
        <f t="shared" si="47"/>
        <v>9200000059-0</v>
      </c>
      <c r="B3037" s="57" t="s">
        <v>29</v>
      </c>
      <c r="C3037" s="50" t="s">
        <v>29</v>
      </c>
      <c r="D3037" s="50" t="s">
        <v>4780</v>
      </c>
      <c r="E3037" s="50" t="s">
        <v>2814</v>
      </c>
      <c r="F3037" s="50" t="s">
        <v>29</v>
      </c>
      <c r="G3037" s="50" t="s">
        <v>29</v>
      </c>
      <c r="H3037" s="50" t="s">
        <v>2904</v>
      </c>
      <c r="I3037" s="58">
        <v>45217</v>
      </c>
      <c r="J3037" s="50" t="s">
        <v>2816</v>
      </c>
      <c r="K3037" s="59">
        <v>2880</v>
      </c>
      <c r="L3037" s="50" t="s">
        <v>37</v>
      </c>
      <c r="M3037" s="51" t="s">
        <v>2747</v>
      </c>
      <c r="N3037" s="50" t="s">
        <v>29</v>
      </c>
      <c r="O3037" s="50" t="s">
        <v>32</v>
      </c>
      <c r="P3037" s="50" t="s">
        <v>32</v>
      </c>
      <c r="Q3037" s="50" t="s">
        <v>4781</v>
      </c>
      <c r="R3037" s="50" t="s">
        <v>29</v>
      </c>
      <c r="S3037" s="50" t="s">
        <v>2770</v>
      </c>
      <c r="T3037" s="50" t="s">
        <v>2415</v>
      </c>
      <c r="U3037" s="50" t="s">
        <v>30</v>
      </c>
      <c r="V3037" s="50" t="str">
        <f>VLOOKUP(A3037,Register!$D$2:$N$1317,11,0)</f>
        <v>CWIP:-VACUUM FILTER STATION</v>
      </c>
      <c r="W3037" s="50" t="s">
        <v>29</v>
      </c>
      <c r="X3037" s="50" t="s">
        <v>29</v>
      </c>
    </row>
    <row r="3038" spans="1:24" ht="14.1" customHeight="1" x14ac:dyDescent="0.25">
      <c r="A3038" s="50" t="str">
        <f t="shared" si="47"/>
        <v>9200000059-0</v>
      </c>
      <c r="B3038" s="57" t="s">
        <v>29</v>
      </c>
      <c r="C3038" s="50" t="s">
        <v>29</v>
      </c>
      <c r="D3038" s="50" t="s">
        <v>4782</v>
      </c>
      <c r="E3038" s="50" t="s">
        <v>2814</v>
      </c>
      <c r="F3038" s="50" t="s">
        <v>29</v>
      </c>
      <c r="G3038" s="50" t="s">
        <v>29</v>
      </c>
      <c r="H3038" s="50" t="s">
        <v>2904</v>
      </c>
      <c r="I3038" s="58">
        <v>45217</v>
      </c>
      <c r="J3038" s="50" t="s">
        <v>2816</v>
      </c>
      <c r="K3038" s="59">
        <v>33.83</v>
      </c>
      <c r="L3038" s="50" t="s">
        <v>37</v>
      </c>
      <c r="M3038" s="51" t="s">
        <v>2747</v>
      </c>
      <c r="N3038" s="50" t="s">
        <v>29</v>
      </c>
      <c r="O3038" s="50" t="s">
        <v>32</v>
      </c>
      <c r="P3038" s="50" t="s">
        <v>32</v>
      </c>
      <c r="Q3038" s="50" t="s">
        <v>4783</v>
      </c>
      <c r="R3038" s="50" t="s">
        <v>29</v>
      </c>
      <c r="S3038" s="50" t="s">
        <v>2770</v>
      </c>
      <c r="T3038" s="50" t="s">
        <v>2415</v>
      </c>
      <c r="U3038" s="50" t="s">
        <v>30</v>
      </c>
      <c r="V3038" s="50" t="str">
        <f>VLOOKUP(A3038,Register!$D$2:$N$1317,11,0)</f>
        <v>CWIP:-VACUUM FILTER STATION</v>
      </c>
      <c r="W3038" s="50" t="s">
        <v>29</v>
      </c>
      <c r="X3038" s="50" t="s">
        <v>29</v>
      </c>
    </row>
    <row r="3039" spans="1:24" ht="14.1" customHeight="1" x14ac:dyDescent="0.25">
      <c r="A3039" s="50" t="str">
        <f t="shared" si="47"/>
        <v>9200000059-0</v>
      </c>
      <c r="B3039" s="57" t="s">
        <v>29</v>
      </c>
      <c r="C3039" s="50" t="s">
        <v>29</v>
      </c>
      <c r="D3039" s="50" t="s">
        <v>4782</v>
      </c>
      <c r="E3039" s="50" t="s">
        <v>2814</v>
      </c>
      <c r="F3039" s="50" t="s">
        <v>29</v>
      </c>
      <c r="G3039" s="50" t="s">
        <v>29</v>
      </c>
      <c r="H3039" s="50" t="s">
        <v>2904</v>
      </c>
      <c r="I3039" s="58">
        <v>45217</v>
      </c>
      <c r="J3039" s="50" t="s">
        <v>2816</v>
      </c>
      <c r="K3039" s="59">
        <v>15.34</v>
      </c>
      <c r="L3039" s="50" t="s">
        <v>37</v>
      </c>
      <c r="M3039" s="51" t="s">
        <v>2747</v>
      </c>
      <c r="N3039" s="50" t="s">
        <v>29</v>
      </c>
      <c r="O3039" s="50" t="s">
        <v>32</v>
      </c>
      <c r="P3039" s="50" t="s">
        <v>32</v>
      </c>
      <c r="Q3039" s="50" t="s">
        <v>4783</v>
      </c>
      <c r="R3039" s="50" t="s">
        <v>29</v>
      </c>
      <c r="S3039" s="50" t="s">
        <v>2770</v>
      </c>
      <c r="T3039" s="50" t="s">
        <v>2415</v>
      </c>
      <c r="U3039" s="50" t="s">
        <v>30</v>
      </c>
      <c r="V3039" s="50" t="str">
        <f>VLOOKUP(A3039,Register!$D$2:$N$1317,11,0)</f>
        <v>CWIP:-VACUUM FILTER STATION</v>
      </c>
      <c r="W3039" s="50" t="s">
        <v>29</v>
      </c>
      <c r="X3039" s="50" t="s">
        <v>29</v>
      </c>
    </row>
    <row r="3040" spans="1:24" ht="14.1" customHeight="1" x14ac:dyDescent="0.25">
      <c r="A3040" s="50" t="str">
        <f t="shared" si="47"/>
        <v>9200000059-0</v>
      </c>
      <c r="B3040" s="57" t="s">
        <v>29</v>
      </c>
      <c r="C3040" s="50" t="s">
        <v>29</v>
      </c>
      <c r="D3040" s="50" t="s">
        <v>4782</v>
      </c>
      <c r="E3040" s="50" t="s">
        <v>2814</v>
      </c>
      <c r="F3040" s="50" t="s">
        <v>29</v>
      </c>
      <c r="G3040" s="50" t="s">
        <v>29</v>
      </c>
      <c r="H3040" s="50" t="s">
        <v>2904</v>
      </c>
      <c r="I3040" s="58">
        <v>45217</v>
      </c>
      <c r="J3040" s="50" t="s">
        <v>2816</v>
      </c>
      <c r="K3040" s="59">
        <v>21.15</v>
      </c>
      <c r="L3040" s="50" t="s">
        <v>37</v>
      </c>
      <c r="M3040" s="51" t="s">
        <v>2747</v>
      </c>
      <c r="N3040" s="50" t="s">
        <v>29</v>
      </c>
      <c r="O3040" s="50" t="s">
        <v>32</v>
      </c>
      <c r="P3040" s="50" t="s">
        <v>32</v>
      </c>
      <c r="Q3040" s="50" t="s">
        <v>4783</v>
      </c>
      <c r="R3040" s="50" t="s">
        <v>29</v>
      </c>
      <c r="S3040" s="50" t="s">
        <v>2770</v>
      </c>
      <c r="T3040" s="50" t="s">
        <v>2415</v>
      </c>
      <c r="U3040" s="50" t="s">
        <v>30</v>
      </c>
      <c r="V3040" s="50" t="str">
        <f>VLOOKUP(A3040,Register!$D$2:$N$1317,11,0)</f>
        <v>CWIP:-VACUUM FILTER STATION</v>
      </c>
      <c r="W3040" s="50" t="s">
        <v>29</v>
      </c>
      <c r="X3040" s="50" t="s">
        <v>29</v>
      </c>
    </row>
    <row r="3041" spans="1:24" ht="14.1" customHeight="1" x14ac:dyDescent="0.25">
      <c r="A3041" s="50" t="str">
        <f t="shared" si="47"/>
        <v>9200000057-0</v>
      </c>
      <c r="B3041" s="57" t="s">
        <v>29</v>
      </c>
      <c r="C3041" s="50" t="s">
        <v>29</v>
      </c>
      <c r="D3041" s="50" t="s">
        <v>4784</v>
      </c>
      <c r="E3041" s="50" t="s">
        <v>2814</v>
      </c>
      <c r="F3041" s="50" t="s">
        <v>29</v>
      </c>
      <c r="G3041" s="50" t="s">
        <v>29</v>
      </c>
      <c r="H3041" s="50" t="s">
        <v>2904</v>
      </c>
      <c r="I3041" s="58">
        <v>45217</v>
      </c>
      <c r="J3041" s="50" t="s">
        <v>2816</v>
      </c>
      <c r="K3041" s="59">
        <v>1627.49</v>
      </c>
      <c r="L3041" s="50" t="s">
        <v>37</v>
      </c>
      <c r="M3041" s="51" t="s">
        <v>2747</v>
      </c>
      <c r="N3041" s="50" t="s">
        <v>29</v>
      </c>
      <c r="O3041" s="50" t="s">
        <v>32</v>
      </c>
      <c r="P3041" s="50" t="s">
        <v>32</v>
      </c>
      <c r="Q3041" s="50" t="s">
        <v>4785</v>
      </c>
      <c r="R3041" s="50" t="s">
        <v>29</v>
      </c>
      <c r="S3041" s="50" t="s">
        <v>2770</v>
      </c>
      <c r="T3041" s="50" t="s">
        <v>2410</v>
      </c>
      <c r="U3041" s="50" t="s">
        <v>30</v>
      </c>
      <c r="V3041" s="50" t="str">
        <f>VLOOKUP(A3041,Register!$D$2:$N$1317,11,0)</f>
        <v>CWIP- NEW JUICE CLARIFIER 42' DIA(DORR)</v>
      </c>
      <c r="W3041" s="50" t="s">
        <v>29</v>
      </c>
      <c r="X3041" s="50" t="s">
        <v>29</v>
      </c>
    </row>
    <row r="3042" spans="1:24" ht="14.1" customHeight="1" x14ac:dyDescent="0.25">
      <c r="A3042" s="50" t="str">
        <f t="shared" si="47"/>
        <v>9200000059-0</v>
      </c>
      <c r="B3042" s="57" t="s">
        <v>29</v>
      </c>
      <c r="C3042" s="50" t="s">
        <v>29</v>
      </c>
      <c r="D3042" s="50" t="s">
        <v>4786</v>
      </c>
      <c r="E3042" s="50" t="s">
        <v>2814</v>
      </c>
      <c r="F3042" s="50" t="s">
        <v>29</v>
      </c>
      <c r="G3042" s="50" t="s">
        <v>29</v>
      </c>
      <c r="H3042" s="50" t="s">
        <v>2904</v>
      </c>
      <c r="I3042" s="58">
        <v>45217</v>
      </c>
      <c r="J3042" s="50" t="s">
        <v>2816</v>
      </c>
      <c r="K3042" s="59">
        <v>15450</v>
      </c>
      <c r="L3042" s="50" t="s">
        <v>37</v>
      </c>
      <c r="M3042" s="51" t="s">
        <v>2747</v>
      </c>
      <c r="N3042" s="50" t="s">
        <v>29</v>
      </c>
      <c r="O3042" s="50" t="s">
        <v>32</v>
      </c>
      <c r="P3042" s="50" t="s">
        <v>32</v>
      </c>
      <c r="Q3042" s="50" t="s">
        <v>4787</v>
      </c>
      <c r="R3042" s="50" t="s">
        <v>29</v>
      </c>
      <c r="S3042" s="50" t="s">
        <v>2770</v>
      </c>
      <c r="T3042" s="50" t="s">
        <v>2415</v>
      </c>
      <c r="U3042" s="50" t="s">
        <v>30</v>
      </c>
      <c r="V3042" s="50" t="str">
        <f>VLOOKUP(A3042,Register!$D$2:$N$1317,11,0)</f>
        <v>CWIP:-VACUUM FILTER STATION</v>
      </c>
      <c r="W3042" s="50" t="s">
        <v>29</v>
      </c>
      <c r="X3042" s="50" t="s">
        <v>29</v>
      </c>
    </row>
    <row r="3043" spans="1:24" ht="14.1" customHeight="1" x14ac:dyDescent="0.25">
      <c r="A3043" s="50" t="str">
        <f t="shared" si="47"/>
        <v>9200000059-0</v>
      </c>
      <c r="B3043" s="57" t="s">
        <v>29</v>
      </c>
      <c r="C3043" s="50" t="s">
        <v>29</v>
      </c>
      <c r="D3043" s="50" t="s">
        <v>4786</v>
      </c>
      <c r="E3043" s="50" t="s">
        <v>2814</v>
      </c>
      <c r="F3043" s="50" t="s">
        <v>29</v>
      </c>
      <c r="G3043" s="50" t="s">
        <v>29</v>
      </c>
      <c r="H3043" s="50" t="s">
        <v>2904</v>
      </c>
      <c r="I3043" s="58">
        <v>45217</v>
      </c>
      <c r="J3043" s="50" t="s">
        <v>2816</v>
      </c>
      <c r="K3043" s="59">
        <v>6152.75</v>
      </c>
      <c r="L3043" s="50" t="s">
        <v>37</v>
      </c>
      <c r="M3043" s="51" t="s">
        <v>2747</v>
      </c>
      <c r="N3043" s="50" t="s">
        <v>29</v>
      </c>
      <c r="O3043" s="50" t="s">
        <v>32</v>
      </c>
      <c r="P3043" s="50" t="s">
        <v>32</v>
      </c>
      <c r="Q3043" s="50" t="s">
        <v>4787</v>
      </c>
      <c r="R3043" s="50" t="s">
        <v>29</v>
      </c>
      <c r="S3043" s="50" t="s">
        <v>2770</v>
      </c>
      <c r="T3043" s="50" t="s">
        <v>2415</v>
      </c>
      <c r="U3043" s="50" t="s">
        <v>30</v>
      </c>
      <c r="V3043" s="50" t="str">
        <f>VLOOKUP(A3043,Register!$D$2:$N$1317,11,0)</f>
        <v>CWIP:-VACUUM FILTER STATION</v>
      </c>
      <c r="W3043" s="50" t="s">
        <v>29</v>
      </c>
      <c r="X3043" s="50" t="s">
        <v>29</v>
      </c>
    </row>
    <row r="3044" spans="1:24" ht="14.1" customHeight="1" x14ac:dyDescent="0.25">
      <c r="A3044" s="50" t="str">
        <f t="shared" si="47"/>
        <v>9200000059-0</v>
      </c>
      <c r="B3044" s="57" t="s">
        <v>29</v>
      </c>
      <c r="C3044" s="50" t="s">
        <v>29</v>
      </c>
      <c r="D3044" s="50" t="s">
        <v>4786</v>
      </c>
      <c r="E3044" s="50" t="s">
        <v>2814</v>
      </c>
      <c r="F3044" s="50" t="s">
        <v>29</v>
      </c>
      <c r="G3044" s="50" t="s">
        <v>29</v>
      </c>
      <c r="H3044" s="50" t="s">
        <v>2904</v>
      </c>
      <c r="I3044" s="58">
        <v>45217</v>
      </c>
      <c r="J3044" s="50" t="s">
        <v>2816</v>
      </c>
      <c r="K3044" s="59">
        <v>3096.59</v>
      </c>
      <c r="L3044" s="50" t="s">
        <v>37</v>
      </c>
      <c r="M3044" s="51" t="s">
        <v>2747</v>
      </c>
      <c r="N3044" s="50" t="s">
        <v>29</v>
      </c>
      <c r="O3044" s="50" t="s">
        <v>32</v>
      </c>
      <c r="P3044" s="50" t="s">
        <v>32</v>
      </c>
      <c r="Q3044" s="50" t="s">
        <v>4787</v>
      </c>
      <c r="R3044" s="50" t="s">
        <v>29</v>
      </c>
      <c r="S3044" s="50" t="s">
        <v>2770</v>
      </c>
      <c r="T3044" s="50" t="s">
        <v>2415</v>
      </c>
      <c r="U3044" s="50" t="s">
        <v>30</v>
      </c>
      <c r="V3044" s="50" t="str">
        <f>VLOOKUP(A3044,Register!$D$2:$N$1317,11,0)</f>
        <v>CWIP:-VACUUM FILTER STATION</v>
      </c>
      <c r="W3044" s="50" t="s">
        <v>29</v>
      </c>
      <c r="X3044" s="50" t="s">
        <v>29</v>
      </c>
    </row>
    <row r="3045" spans="1:24" ht="14.1" customHeight="1" x14ac:dyDescent="0.25">
      <c r="A3045" s="50" t="str">
        <f t="shared" si="47"/>
        <v>9200000059-0</v>
      </c>
      <c r="B3045" s="57" t="s">
        <v>29</v>
      </c>
      <c r="C3045" s="50" t="s">
        <v>29</v>
      </c>
      <c r="D3045" s="50" t="s">
        <v>4788</v>
      </c>
      <c r="E3045" s="50" t="s">
        <v>2814</v>
      </c>
      <c r="F3045" s="50" t="s">
        <v>29</v>
      </c>
      <c r="G3045" s="50" t="s">
        <v>29</v>
      </c>
      <c r="H3045" s="50" t="s">
        <v>2904</v>
      </c>
      <c r="I3045" s="58">
        <v>45217</v>
      </c>
      <c r="J3045" s="50" t="s">
        <v>2816</v>
      </c>
      <c r="K3045" s="59">
        <v>8575.23</v>
      </c>
      <c r="L3045" s="50" t="s">
        <v>37</v>
      </c>
      <c r="M3045" s="51" t="s">
        <v>2747</v>
      </c>
      <c r="N3045" s="50" t="s">
        <v>29</v>
      </c>
      <c r="O3045" s="50" t="s">
        <v>32</v>
      </c>
      <c r="P3045" s="50" t="s">
        <v>32</v>
      </c>
      <c r="Q3045" s="50" t="s">
        <v>4329</v>
      </c>
      <c r="R3045" s="50" t="s">
        <v>29</v>
      </c>
      <c r="S3045" s="50" t="s">
        <v>2770</v>
      </c>
      <c r="T3045" s="50" t="s">
        <v>2415</v>
      </c>
      <c r="U3045" s="50" t="s">
        <v>30</v>
      </c>
      <c r="V3045" s="50" t="str">
        <f>VLOOKUP(A3045,Register!$D$2:$N$1317,11,0)</f>
        <v>CWIP:-VACUUM FILTER STATION</v>
      </c>
      <c r="W3045" s="50" t="s">
        <v>29</v>
      </c>
      <c r="X3045" s="50" t="s">
        <v>29</v>
      </c>
    </row>
    <row r="3046" spans="1:24" ht="14.1" customHeight="1" x14ac:dyDescent="0.25">
      <c r="A3046" s="50" t="str">
        <f t="shared" si="47"/>
        <v>9200000059-0</v>
      </c>
      <c r="B3046" s="57" t="s">
        <v>29</v>
      </c>
      <c r="C3046" s="50" t="s">
        <v>29</v>
      </c>
      <c r="D3046" s="50" t="s">
        <v>4788</v>
      </c>
      <c r="E3046" s="50" t="s">
        <v>2814</v>
      </c>
      <c r="F3046" s="50" t="s">
        <v>29</v>
      </c>
      <c r="G3046" s="50" t="s">
        <v>29</v>
      </c>
      <c r="H3046" s="50" t="s">
        <v>2904</v>
      </c>
      <c r="I3046" s="58">
        <v>45217</v>
      </c>
      <c r="J3046" s="50" t="s">
        <v>2816</v>
      </c>
      <c r="K3046" s="59">
        <v>1283.46</v>
      </c>
      <c r="L3046" s="50" t="s">
        <v>37</v>
      </c>
      <c r="M3046" s="51" t="s">
        <v>2747</v>
      </c>
      <c r="N3046" s="50" t="s">
        <v>29</v>
      </c>
      <c r="O3046" s="50" t="s">
        <v>32</v>
      </c>
      <c r="P3046" s="50" t="s">
        <v>32</v>
      </c>
      <c r="Q3046" s="50" t="s">
        <v>4329</v>
      </c>
      <c r="R3046" s="50" t="s">
        <v>29</v>
      </c>
      <c r="S3046" s="50" t="s">
        <v>2770</v>
      </c>
      <c r="T3046" s="50" t="s">
        <v>2415</v>
      </c>
      <c r="U3046" s="50" t="s">
        <v>30</v>
      </c>
      <c r="V3046" s="50" t="str">
        <f>VLOOKUP(A3046,Register!$D$2:$N$1317,11,0)</f>
        <v>CWIP:-VACUUM FILTER STATION</v>
      </c>
      <c r="W3046" s="50" t="s">
        <v>29</v>
      </c>
      <c r="X3046" s="50" t="s">
        <v>29</v>
      </c>
    </row>
    <row r="3047" spans="1:24" ht="14.1" customHeight="1" x14ac:dyDescent="0.25">
      <c r="A3047" s="50" t="str">
        <f t="shared" si="47"/>
        <v>9200000059-0</v>
      </c>
      <c r="B3047" s="57" t="s">
        <v>29</v>
      </c>
      <c r="C3047" s="50" t="s">
        <v>29</v>
      </c>
      <c r="D3047" s="50" t="s">
        <v>4788</v>
      </c>
      <c r="E3047" s="50" t="s">
        <v>2814</v>
      </c>
      <c r="F3047" s="50" t="s">
        <v>29</v>
      </c>
      <c r="G3047" s="50" t="s">
        <v>29</v>
      </c>
      <c r="H3047" s="50" t="s">
        <v>2904</v>
      </c>
      <c r="I3047" s="58">
        <v>45217</v>
      </c>
      <c r="J3047" s="50" t="s">
        <v>2816</v>
      </c>
      <c r="K3047" s="59">
        <v>1340</v>
      </c>
      <c r="L3047" s="50" t="s">
        <v>37</v>
      </c>
      <c r="M3047" s="51" t="s">
        <v>2747</v>
      </c>
      <c r="N3047" s="50" t="s">
        <v>29</v>
      </c>
      <c r="O3047" s="50" t="s">
        <v>32</v>
      </c>
      <c r="P3047" s="50" t="s">
        <v>32</v>
      </c>
      <c r="Q3047" s="50" t="s">
        <v>4448</v>
      </c>
      <c r="R3047" s="50" t="s">
        <v>29</v>
      </c>
      <c r="S3047" s="50" t="s">
        <v>2770</v>
      </c>
      <c r="T3047" s="50" t="s">
        <v>2415</v>
      </c>
      <c r="U3047" s="50" t="s">
        <v>30</v>
      </c>
      <c r="V3047" s="50" t="str">
        <f>VLOOKUP(A3047,Register!$D$2:$N$1317,11,0)</f>
        <v>CWIP:-VACUUM FILTER STATION</v>
      </c>
      <c r="W3047" s="50" t="s">
        <v>29</v>
      </c>
      <c r="X3047" s="50" t="s">
        <v>29</v>
      </c>
    </row>
    <row r="3048" spans="1:24" ht="14.1" customHeight="1" x14ac:dyDescent="0.25">
      <c r="A3048" s="50" t="str">
        <f t="shared" si="47"/>
        <v>9200000059-0</v>
      </c>
      <c r="B3048" s="57" t="s">
        <v>29</v>
      </c>
      <c r="C3048" s="50" t="s">
        <v>29</v>
      </c>
      <c r="D3048" s="50" t="s">
        <v>4788</v>
      </c>
      <c r="E3048" s="50" t="s">
        <v>2814</v>
      </c>
      <c r="F3048" s="50" t="s">
        <v>29</v>
      </c>
      <c r="G3048" s="50" t="s">
        <v>29</v>
      </c>
      <c r="H3048" s="50" t="s">
        <v>2904</v>
      </c>
      <c r="I3048" s="58">
        <v>45217</v>
      </c>
      <c r="J3048" s="50" t="s">
        <v>2816</v>
      </c>
      <c r="K3048" s="59">
        <v>114</v>
      </c>
      <c r="L3048" s="50" t="s">
        <v>37</v>
      </c>
      <c r="M3048" s="51" t="s">
        <v>2747</v>
      </c>
      <c r="N3048" s="50" t="s">
        <v>29</v>
      </c>
      <c r="O3048" s="50" t="s">
        <v>32</v>
      </c>
      <c r="P3048" s="50" t="s">
        <v>32</v>
      </c>
      <c r="Q3048" s="50" t="s">
        <v>4448</v>
      </c>
      <c r="R3048" s="50" t="s">
        <v>29</v>
      </c>
      <c r="S3048" s="50" t="s">
        <v>2770</v>
      </c>
      <c r="T3048" s="50" t="s">
        <v>2415</v>
      </c>
      <c r="U3048" s="50" t="s">
        <v>30</v>
      </c>
      <c r="V3048" s="50" t="str">
        <f>VLOOKUP(A3048,Register!$D$2:$N$1317,11,0)</f>
        <v>CWIP:-VACUUM FILTER STATION</v>
      </c>
      <c r="W3048" s="50" t="s">
        <v>29</v>
      </c>
      <c r="X3048" s="50" t="s">
        <v>29</v>
      </c>
    </row>
    <row r="3049" spans="1:24" ht="14.1" customHeight="1" x14ac:dyDescent="0.25">
      <c r="A3049" s="50" t="str">
        <f t="shared" si="47"/>
        <v>9200000059-0</v>
      </c>
      <c r="B3049" s="57" t="s">
        <v>29</v>
      </c>
      <c r="C3049" s="50" t="s">
        <v>29</v>
      </c>
      <c r="D3049" s="50" t="s">
        <v>4788</v>
      </c>
      <c r="E3049" s="50" t="s">
        <v>2814</v>
      </c>
      <c r="F3049" s="50" t="s">
        <v>29</v>
      </c>
      <c r="G3049" s="50" t="s">
        <v>29</v>
      </c>
      <c r="H3049" s="50" t="s">
        <v>2904</v>
      </c>
      <c r="I3049" s="58">
        <v>45217</v>
      </c>
      <c r="J3049" s="50" t="s">
        <v>2816</v>
      </c>
      <c r="K3049" s="59">
        <v>44.03</v>
      </c>
      <c r="L3049" s="50" t="s">
        <v>37</v>
      </c>
      <c r="M3049" s="51" t="s">
        <v>2747</v>
      </c>
      <c r="N3049" s="50" t="s">
        <v>29</v>
      </c>
      <c r="O3049" s="50" t="s">
        <v>32</v>
      </c>
      <c r="P3049" s="50" t="s">
        <v>32</v>
      </c>
      <c r="Q3049" s="50" t="s">
        <v>4448</v>
      </c>
      <c r="R3049" s="50" t="s">
        <v>29</v>
      </c>
      <c r="S3049" s="50" t="s">
        <v>2770</v>
      </c>
      <c r="T3049" s="50" t="s">
        <v>2415</v>
      </c>
      <c r="U3049" s="50" t="s">
        <v>30</v>
      </c>
      <c r="V3049" s="50" t="str">
        <f>VLOOKUP(A3049,Register!$D$2:$N$1317,11,0)</f>
        <v>CWIP:-VACUUM FILTER STATION</v>
      </c>
      <c r="W3049" s="50" t="s">
        <v>29</v>
      </c>
      <c r="X3049" s="50" t="s">
        <v>29</v>
      </c>
    </row>
    <row r="3050" spans="1:24" ht="14.1" customHeight="1" x14ac:dyDescent="0.25">
      <c r="A3050" s="50" t="str">
        <f t="shared" si="47"/>
        <v>9200000059-0</v>
      </c>
      <c r="B3050" s="57" t="s">
        <v>29</v>
      </c>
      <c r="C3050" s="50" t="s">
        <v>29</v>
      </c>
      <c r="D3050" s="50" t="s">
        <v>4789</v>
      </c>
      <c r="E3050" s="50" t="s">
        <v>2814</v>
      </c>
      <c r="F3050" s="50" t="s">
        <v>29</v>
      </c>
      <c r="G3050" s="50" t="s">
        <v>29</v>
      </c>
      <c r="H3050" s="50" t="s">
        <v>2904</v>
      </c>
      <c r="I3050" s="58">
        <v>45217</v>
      </c>
      <c r="J3050" s="50" t="s">
        <v>2816</v>
      </c>
      <c r="K3050" s="59">
        <v>8240.59</v>
      </c>
      <c r="L3050" s="50" t="s">
        <v>37</v>
      </c>
      <c r="M3050" s="51" t="s">
        <v>2747</v>
      </c>
      <c r="N3050" s="50" t="s">
        <v>29</v>
      </c>
      <c r="O3050" s="50" t="s">
        <v>32</v>
      </c>
      <c r="P3050" s="50" t="s">
        <v>32</v>
      </c>
      <c r="Q3050" s="50" t="s">
        <v>4790</v>
      </c>
      <c r="R3050" s="50" t="s">
        <v>29</v>
      </c>
      <c r="S3050" s="50" t="s">
        <v>2770</v>
      </c>
      <c r="T3050" s="50" t="s">
        <v>2415</v>
      </c>
      <c r="U3050" s="50" t="s">
        <v>30</v>
      </c>
      <c r="V3050" s="50" t="str">
        <f>VLOOKUP(A3050,Register!$D$2:$N$1317,11,0)</f>
        <v>CWIP:-VACUUM FILTER STATION</v>
      </c>
      <c r="W3050" s="50" t="s">
        <v>29</v>
      </c>
      <c r="X3050" s="50" t="s">
        <v>29</v>
      </c>
    </row>
    <row r="3051" spans="1:24" ht="14.1" customHeight="1" x14ac:dyDescent="0.25">
      <c r="A3051" s="50" t="str">
        <f t="shared" si="47"/>
        <v>9200000059-0</v>
      </c>
      <c r="B3051" s="57" t="s">
        <v>29</v>
      </c>
      <c r="C3051" s="50" t="s">
        <v>29</v>
      </c>
      <c r="D3051" s="50" t="s">
        <v>4789</v>
      </c>
      <c r="E3051" s="50" t="s">
        <v>2814</v>
      </c>
      <c r="F3051" s="50" t="s">
        <v>29</v>
      </c>
      <c r="G3051" s="50" t="s">
        <v>29</v>
      </c>
      <c r="H3051" s="50" t="s">
        <v>2904</v>
      </c>
      <c r="I3051" s="58">
        <v>45217</v>
      </c>
      <c r="J3051" s="50" t="s">
        <v>2816</v>
      </c>
      <c r="K3051" s="59">
        <v>427.82</v>
      </c>
      <c r="L3051" s="50" t="s">
        <v>37</v>
      </c>
      <c r="M3051" s="51" t="s">
        <v>2747</v>
      </c>
      <c r="N3051" s="50" t="s">
        <v>29</v>
      </c>
      <c r="O3051" s="50" t="s">
        <v>32</v>
      </c>
      <c r="P3051" s="50" t="s">
        <v>32</v>
      </c>
      <c r="Q3051" s="50" t="s">
        <v>4790</v>
      </c>
      <c r="R3051" s="50" t="s">
        <v>29</v>
      </c>
      <c r="S3051" s="50" t="s">
        <v>2770</v>
      </c>
      <c r="T3051" s="50" t="s">
        <v>2415</v>
      </c>
      <c r="U3051" s="50" t="s">
        <v>30</v>
      </c>
      <c r="V3051" s="50" t="str">
        <f>VLOOKUP(A3051,Register!$D$2:$N$1317,11,0)</f>
        <v>CWIP:-VACUUM FILTER STATION</v>
      </c>
      <c r="W3051" s="50" t="s">
        <v>29</v>
      </c>
      <c r="X3051" s="50" t="s">
        <v>29</v>
      </c>
    </row>
    <row r="3052" spans="1:24" ht="14.1" customHeight="1" x14ac:dyDescent="0.25">
      <c r="A3052" s="50" t="str">
        <f t="shared" si="47"/>
        <v>9200000059-0</v>
      </c>
      <c r="B3052" s="57" t="s">
        <v>29</v>
      </c>
      <c r="C3052" s="50" t="s">
        <v>29</v>
      </c>
      <c r="D3052" s="50" t="s">
        <v>4789</v>
      </c>
      <c r="E3052" s="50" t="s">
        <v>2814</v>
      </c>
      <c r="F3052" s="50" t="s">
        <v>29</v>
      </c>
      <c r="G3052" s="50" t="s">
        <v>29</v>
      </c>
      <c r="H3052" s="50" t="s">
        <v>2904</v>
      </c>
      <c r="I3052" s="58">
        <v>45217</v>
      </c>
      <c r="J3052" s="50" t="s">
        <v>2816</v>
      </c>
      <c r="K3052" s="59">
        <v>6142</v>
      </c>
      <c r="L3052" s="50" t="s">
        <v>37</v>
      </c>
      <c r="M3052" s="51" t="s">
        <v>2747</v>
      </c>
      <c r="N3052" s="50" t="s">
        <v>29</v>
      </c>
      <c r="O3052" s="50" t="s">
        <v>32</v>
      </c>
      <c r="P3052" s="50" t="s">
        <v>32</v>
      </c>
      <c r="Q3052" s="50" t="s">
        <v>4790</v>
      </c>
      <c r="R3052" s="50" t="s">
        <v>29</v>
      </c>
      <c r="S3052" s="50" t="s">
        <v>2770</v>
      </c>
      <c r="T3052" s="50" t="s">
        <v>2415</v>
      </c>
      <c r="U3052" s="50" t="s">
        <v>30</v>
      </c>
      <c r="V3052" s="50" t="str">
        <f>VLOOKUP(A3052,Register!$D$2:$N$1317,11,0)</f>
        <v>CWIP:-VACUUM FILTER STATION</v>
      </c>
      <c r="W3052" s="50" t="s">
        <v>29</v>
      </c>
      <c r="X3052" s="50" t="s">
        <v>29</v>
      </c>
    </row>
    <row r="3053" spans="1:24" ht="14.1" customHeight="1" x14ac:dyDescent="0.25">
      <c r="A3053" s="50" t="str">
        <f t="shared" si="47"/>
        <v>9200000059-0</v>
      </c>
      <c r="B3053" s="57" t="s">
        <v>29</v>
      </c>
      <c r="C3053" s="50" t="s">
        <v>29</v>
      </c>
      <c r="D3053" s="50" t="s">
        <v>4789</v>
      </c>
      <c r="E3053" s="50" t="s">
        <v>2814</v>
      </c>
      <c r="F3053" s="50" t="s">
        <v>29</v>
      </c>
      <c r="G3053" s="50" t="s">
        <v>29</v>
      </c>
      <c r="H3053" s="50" t="s">
        <v>2904</v>
      </c>
      <c r="I3053" s="58">
        <v>45217</v>
      </c>
      <c r="J3053" s="50" t="s">
        <v>2816</v>
      </c>
      <c r="K3053" s="59">
        <v>76</v>
      </c>
      <c r="L3053" s="50" t="s">
        <v>37</v>
      </c>
      <c r="M3053" s="51" t="s">
        <v>2747</v>
      </c>
      <c r="N3053" s="50" t="s">
        <v>29</v>
      </c>
      <c r="O3053" s="50" t="s">
        <v>32</v>
      </c>
      <c r="P3053" s="50" t="s">
        <v>32</v>
      </c>
      <c r="Q3053" s="50" t="s">
        <v>4790</v>
      </c>
      <c r="R3053" s="50" t="s">
        <v>29</v>
      </c>
      <c r="S3053" s="50" t="s">
        <v>2770</v>
      </c>
      <c r="T3053" s="50" t="s">
        <v>2415</v>
      </c>
      <c r="U3053" s="50" t="s">
        <v>30</v>
      </c>
      <c r="V3053" s="50" t="str">
        <f>VLOOKUP(A3053,Register!$D$2:$N$1317,11,0)</f>
        <v>CWIP:-VACUUM FILTER STATION</v>
      </c>
      <c r="W3053" s="50" t="s">
        <v>29</v>
      </c>
      <c r="X3053" s="50" t="s">
        <v>29</v>
      </c>
    </row>
    <row r="3054" spans="1:24" ht="14.1" customHeight="1" x14ac:dyDescent="0.25">
      <c r="A3054" s="50" t="str">
        <f t="shared" si="47"/>
        <v>9200000059-0</v>
      </c>
      <c r="B3054" s="57" t="s">
        <v>29</v>
      </c>
      <c r="C3054" s="50" t="s">
        <v>29</v>
      </c>
      <c r="D3054" s="50" t="s">
        <v>4789</v>
      </c>
      <c r="E3054" s="50" t="s">
        <v>2814</v>
      </c>
      <c r="F3054" s="50" t="s">
        <v>29</v>
      </c>
      <c r="G3054" s="50" t="s">
        <v>29</v>
      </c>
      <c r="H3054" s="50" t="s">
        <v>2904</v>
      </c>
      <c r="I3054" s="58">
        <v>45217</v>
      </c>
      <c r="J3054" s="50" t="s">
        <v>2816</v>
      </c>
      <c r="K3054" s="59">
        <v>48.98</v>
      </c>
      <c r="L3054" s="50" t="s">
        <v>37</v>
      </c>
      <c r="M3054" s="51" t="s">
        <v>2747</v>
      </c>
      <c r="N3054" s="50" t="s">
        <v>29</v>
      </c>
      <c r="O3054" s="50" t="s">
        <v>32</v>
      </c>
      <c r="P3054" s="50" t="s">
        <v>32</v>
      </c>
      <c r="Q3054" s="50" t="s">
        <v>4790</v>
      </c>
      <c r="R3054" s="50" t="s">
        <v>29</v>
      </c>
      <c r="S3054" s="50" t="s">
        <v>2770</v>
      </c>
      <c r="T3054" s="50" t="s">
        <v>2415</v>
      </c>
      <c r="U3054" s="50" t="s">
        <v>30</v>
      </c>
      <c r="V3054" s="50" t="str">
        <f>VLOOKUP(A3054,Register!$D$2:$N$1317,11,0)</f>
        <v>CWIP:-VACUUM FILTER STATION</v>
      </c>
      <c r="W3054" s="50" t="s">
        <v>29</v>
      </c>
      <c r="X3054" s="50" t="s">
        <v>29</v>
      </c>
    </row>
    <row r="3055" spans="1:24" ht="14.1" customHeight="1" x14ac:dyDescent="0.25">
      <c r="A3055" s="50" t="str">
        <f t="shared" si="47"/>
        <v>9200000059-0</v>
      </c>
      <c r="B3055" s="57" t="s">
        <v>29</v>
      </c>
      <c r="C3055" s="50" t="s">
        <v>29</v>
      </c>
      <c r="D3055" s="50" t="s">
        <v>4789</v>
      </c>
      <c r="E3055" s="50" t="s">
        <v>2814</v>
      </c>
      <c r="F3055" s="50" t="s">
        <v>29</v>
      </c>
      <c r="G3055" s="50" t="s">
        <v>29</v>
      </c>
      <c r="H3055" s="50" t="s">
        <v>2904</v>
      </c>
      <c r="I3055" s="58">
        <v>45217</v>
      </c>
      <c r="J3055" s="50" t="s">
        <v>2816</v>
      </c>
      <c r="K3055" s="59">
        <v>45.2</v>
      </c>
      <c r="L3055" s="50" t="s">
        <v>37</v>
      </c>
      <c r="M3055" s="51" t="s">
        <v>2747</v>
      </c>
      <c r="N3055" s="50" t="s">
        <v>29</v>
      </c>
      <c r="O3055" s="50" t="s">
        <v>32</v>
      </c>
      <c r="P3055" s="50" t="s">
        <v>32</v>
      </c>
      <c r="Q3055" s="50" t="s">
        <v>4790</v>
      </c>
      <c r="R3055" s="50" t="s">
        <v>29</v>
      </c>
      <c r="S3055" s="50" t="s">
        <v>2770</v>
      </c>
      <c r="T3055" s="50" t="s">
        <v>2415</v>
      </c>
      <c r="U3055" s="50" t="s">
        <v>30</v>
      </c>
      <c r="V3055" s="50" t="str">
        <f>VLOOKUP(A3055,Register!$D$2:$N$1317,11,0)</f>
        <v>CWIP:-VACUUM FILTER STATION</v>
      </c>
      <c r="W3055" s="50" t="s">
        <v>29</v>
      </c>
      <c r="X3055" s="50" t="s">
        <v>29</v>
      </c>
    </row>
    <row r="3056" spans="1:24" ht="14.1" customHeight="1" x14ac:dyDescent="0.25">
      <c r="A3056" s="50" t="str">
        <f t="shared" si="47"/>
        <v>9200000059-0</v>
      </c>
      <c r="B3056" s="57" t="s">
        <v>29</v>
      </c>
      <c r="C3056" s="50" t="s">
        <v>29</v>
      </c>
      <c r="D3056" s="50" t="s">
        <v>4791</v>
      </c>
      <c r="E3056" s="50" t="s">
        <v>2814</v>
      </c>
      <c r="F3056" s="50" t="s">
        <v>29</v>
      </c>
      <c r="G3056" s="50" t="s">
        <v>29</v>
      </c>
      <c r="H3056" s="50" t="s">
        <v>2904</v>
      </c>
      <c r="I3056" s="58">
        <v>45217</v>
      </c>
      <c r="J3056" s="50" t="s">
        <v>2816</v>
      </c>
      <c r="K3056" s="59">
        <v>670</v>
      </c>
      <c r="L3056" s="50" t="s">
        <v>37</v>
      </c>
      <c r="M3056" s="51" t="s">
        <v>2747</v>
      </c>
      <c r="N3056" s="50" t="s">
        <v>29</v>
      </c>
      <c r="O3056" s="50" t="s">
        <v>32</v>
      </c>
      <c r="P3056" s="50" t="s">
        <v>32</v>
      </c>
      <c r="Q3056" s="50" t="s">
        <v>4792</v>
      </c>
      <c r="R3056" s="50" t="s">
        <v>29</v>
      </c>
      <c r="S3056" s="50" t="s">
        <v>2770</v>
      </c>
      <c r="T3056" s="50" t="s">
        <v>2415</v>
      </c>
      <c r="U3056" s="50" t="s">
        <v>30</v>
      </c>
      <c r="V3056" s="50" t="str">
        <f>VLOOKUP(A3056,Register!$D$2:$N$1317,11,0)</f>
        <v>CWIP:-VACUUM FILTER STATION</v>
      </c>
      <c r="W3056" s="50" t="s">
        <v>29</v>
      </c>
      <c r="X3056" s="50" t="s">
        <v>29</v>
      </c>
    </row>
    <row r="3057" spans="1:24" ht="14.1" customHeight="1" x14ac:dyDescent="0.25">
      <c r="A3057" s="50" t="str">
        <f t="shared" si="47"/>
        <v>9200000058-0</v>
      </c>
      <c r="B3057" s="57" t="s">
        <v>29</v>
      </c>
      <c r="C3057" s="50" t="s">
        <v>29</v>
      </c>
      <c r="D3057" s="50" t="s">
        <v>4793</v>
      </c>
      <c r="E3057" s="50" t="s">
        <v>2814</v>
      </c>
      <c r="F3057" s="50" t="s">
        <v>29</v>
      </c>
      <c r="G3057" s="50" t="s">
        <v>29</v>
      </c>
      <c r="H3057" s="50" t="s">
        <v>2904</v>
      </c>
      <c r="I3057" s="58">
        <v>45218</v>
      </c>
      <c r="J3057" s="50" t="s">
        <v>2816</v>
      </c>
      <c r="K3057" s="59">
        <v>17.5</v>
      </c>
      <c r="L3057" s="50" t="s">
        <v>37</v>
      </c>
      <c r="M3057" s="51" t="s">
        <v>2747</v>
      </c>
      <c r="N3057" s="50" t="s">
        <v>29</v>
      </c>
      <c r="O3057" s="50" t="s">
        <v>32</v>
      </c>
      <c r="P3057" s="50" t="s">
        <v>32</v>
      </c>
      <c r="Q3057" s="50" t="s">
        <v>4403</v>
      </c>
      <c r="R3057" s="50" t="s">
        <v>29</v>
      </c>
      <c r="S3057" s="50" t="s">
        <v>2770</v>
      </c>
      <c r="T3057" s="50" t="s">
        <v>2412</v>
      </c>
      <c r="U3057" s="50" t="s">
        <v>30</v>
      </c>
      <c r="V3057" s="50" t="str">
        <f>VLOOKUP(A3057,Register!$D$2:$N$1317,11,0)</f>
        <v>CWIP-MILK OF LIME</v>
      </c>
      <c r="W3057" s="50" t="s">
        <v>29</v>
      </c>
      <c r="X3057" s="50" t="s">
        <v>29</v>
      </c>
    </row>
    <row r="3058" spans="1:24" ht="14.1" customHeight="1" x14ac:dyDescent="0.25">
      <c r="A3058" s="50" t="str">
        <f t="shared" si="47"/>
        <v>9200000058-0</v>
      </c>
      <c r="B3058" s="57" t="s">
        <v>29</v>
      </c>
      <c r="C3058" s="50" t="s">
        <v>29</v>
      </c>
      <c r="D3058" s="50" t="s">
        <v>4793</v>
      </c>
      <c r="E3058" s="50" t="s">
        <v>2814</v>
      </c>
      <c r="F3058" s="50" t="s">
        <v>29</v>
      </c>
      <c r="G3058" s="50" t="s">
        <v>29</v>
      </c>
      <c r="H3058" s="50" t="s">
        <v>2904</v>
      </c>
      <c r="I3058" s="58">
        <v>45218</v>
      </c>
      <c r="J3058" s="50" t="s">
        <v>2816</v>
      </c>
      <c r="K3058" s="59">
        <v>0.32</v>
      </c>
      <c r="L3058" s="50" t="s">
        <v>37</v>
      </c>
      <c r="M3058" s="51" t="s">
        <v>2747</v>
      </c>
      <c r="N3058" s="50" t="s">
        <v>29</v>
      </c>
      <c r="O3058" s="50" t="s">
        <v>32</v>
      </c>
      <c r="P3058" s="50" t="s">
        <v>32</v>
      </c>
      <c r="Q3058" s="50" t="s">
        <v>4403</v>
      </c>
      <c r="R3058" s="50" t="s">
        <v>29</v>
      </c>
      <c r="S3058" s="50" t="s">
        <v>2770</v>
      </c>
      <c r="T3058" s="50" t="s">
        <v>2412</v>
      </c>
      <c r="U3058" s="50" t="s">
        <v>30</v>
      </c>
      <c r="V3058" s="50" t="str">
        <f>VLOOKUP(A3058,Register!$D$2:$N$1317,11,0)</f>
        <v>CWIP-MILK OF LIME</v>
      </c>
      <c r="W3058" s="50" t="s">
        <v>29</v>
      </c>
      <c r="X3058" s="50" t="s">
        <v>29</v>
      </c>
    </row>
    <row r="3059" spans="1:24" ht="14.1" customHeight="1" x14ac:dyDescent="0.25">
      <c r="A3059" s="50" t="str">
        <f t="shared" si="47"/>
        <v>9200000058-0</v>
      </c>
      <c r="B3059" s="57" t="s">
        <v>29</v>
      </c>
      <c r="C3059" s="50" t="s">
        <v>29</v>
      </c>
      <c r="D3059" s="50" t="s">
        <v>4794</v>
      </c>
      <c r="E3059" s="50" t="s">
        <v>2814</v>
      </c>
      <c r="F3059" s="50" t="s">
        <v>29</v>
      </c>
      <c r="G3059" s="50" t="s">
        <v>29</v>
      </c>
      <c r="H3059" s="50" t="s">
        <v>2904</v>
      </c>
      <c r="I3059" s="58">
        <v>45218</v>
      </c>
      <c r="J3059" s="50" t="s">
        <v>2816</v>
      </c>
      <c r="K3059" s="59">
        <v>17.5</v>
      </c>
      <c r="L3059" s="50" t="s">
        <v>37</v>
      </c>
      <c r="M3059" s="51" t="s">
        <v>2747</v>
      </c>
      <c r="N3059" s="50" t="s">
        <v>29</v>
      </c>
      <c r="O3059" s="50" t="s">
        <v>32</v>
      </c>
      <c r="P3059" s="50" t="s">
        <v>32</v>
      </c>
      <c r="Q3059" s="50" t="s">
        <v>4403</v>
      </c>
      <c r="R3059" s="50" t="s">
        <v>29</v>
      </c>
      <c r="S3059" s="50" t="s">
        <v>2770</v>
      </c>
      <c r="T3059" s="50" t="s">
        <v>2412</v>
      </c>
      <c r="U3059" s="50" t="s">
        <v>30</v>
      </c>
      <c r="V3059" s="50" t="str">
        <f>VLOOKUP(A3059,Register!$D$2:$N$1317,11,0)</f>
        <v>CWIP-MILK OF LIME</v>
      </c>
      <c r="W3059" s="50" t="s">
        <v>29</v>
      </c>
      <c r="X3059" s="50" t="s">
        <v>29</v>
      </c>
    </row>
    <row r="3060" spans="1:24" ht="14.1" customHeight="1" x14ac:dyDescent="0.25">
      <c r="A3060" s="50" t="str">
        <f t="shared" si="47"/>
        <v>9200000058-0</v>
      </c>
      <c r="B3060" s="57" t="s">
        <v>29</v>
      </c>
      <c r="C3060" s="50" t="s">
        <v>29</v>
      </c>
      <c r="D3060" s="50" t="s">
        <v>4794</v>
      </c>
      <c r="E3060" s="50" t="s">
        <v>2814</v>
      </c>
      <c r="F3060" s="50" t="s">
        <v>29</v>
      </c>
      <c r="G3060" s="50" t="s">
        <v>29</v>
      </c>
      <c r="H3060" s="50" t="s">
        <v>2904</v>
      </c>
      <c r="I3060" s="58">
        <v>45218</v>
      </c>
      <c r="J3060" s="50" t="s">
        <v>2816</v>
      </c>
      <c r="K3060" s="59">
        <v>38.11</v>
      </c>
      <c r="L3060" s="50" t="s">
        <v>37</v>
      </c>
      <c r="M3060" s="51" t="s">
        <v>2747</v>
      </c>
      <c r="N3060" s="50" t="s">
        <v>29</v>
      </c>
      <c r="O3060" s="50" t="s">
        <v>32</v>
      </c>
      <c r="P3060" s="50" t="s">
        <v>32</v>
      </c>
      <c r="Q3060" s="50" t="s">
        <v>4403</v>
      </c>
      <c r="R3060" s="50" t="s">
        <v>29</v>
      </c>
      <c r="S3060" s="50" t="s">
        <v>2770</v>
      </c>
      <c r="T3060" s="50" t="s">
        <v>2412</v>
      </c>
      <c r="U3060" s="50" t="s">
        <v>30</v>
      </c>
      <c r="V3060" s="50" t="str">
        <f>VLOOKUP(A3060,Register!$D$2:$N$1317,11,0)</f>
        <v>CWIP-MILK OF LIME</v>
      </c>
      <c r="W3060" s="50" t="s">
        <v>29</v>
      </c>
      <c r="X3060" s="50" t="s">
        <v>29</v>
      </c>
    </row>
    <row r="3061" spans="1:24" ht="14.1" customHeight="1" x14ac:dyDescent="0.25">
      <c r="A3061" s="50" t="str">
        <f t="shared" si="47"/>
        <v>9200000058-0</v>
      </c>
      <c r="B3061" s="57" t="s">
        <v>29</v>
      </c>
      <c r="C3061" s="50" t="s">
        <v>29</v>
      </c>
      <c r="D3061" s="50" t="s">
        <v>4795</v>
      </c>
      <c r="E3061" s="50" t="s">
        <v>2814</v>
      </c>
      <c r="F3061" s="50" t="s">
        <v>29</v>
      </c>
      <c r="G3061" s="50" t="s">
        <v>29</v>
      </c>
      <c r="H3061" s="50" t="s">
        <v>2904</v>
      </c>
      <c r="I3061" s="58">
        <v>45218</v>
      </c>
      <c r="J3061" s="50" t="s">
        <v>2816</v>
      </c>
      <c r="K3061" s="59">
        <v>48.29</v>
      </c>
      <c r="L3061" s="50" t="s">
        <v>37</v>
      </c>
      <c r="M3061" s="51" t="s">
        <v>2747</v>
      </c>
      <c r="N3061" s="50" t="s">
        <v>29</v>
      </c>
      <c r="O3061" s="50" t="s">
        <v>32</v>
      </c>
      <c r="P3061" s="50" t="s">
        <v>32</v>
      </c>
      <c r="Q3061" s="50" t="s">
        <v>4796</v>
      </c>
      <c r="R3061" s="50" t="s">
        <v>29</v>
      </c>
      <c r="S3061" s="50" t="s">
        <v>2770</v>
      </c>
      <c r="T3061" s="50" t="s">
        <v>2412</v>
      </c>
      <c r="U3061" s="50" t="s">
        <v>30</v>
      </c>
      <c r="V3061" s="50" t="str">
        <f>VLOOKUP(A3061,Register!$D$2:$N$1317,11,0)</f>
        <v>CWIP-MILK OF LIME</v>
      </c>
      <c r="W3061" s="50" t="s">
        <v>29</v>
      </c>
      <c r="X3061" s="50" t="s">
        <v>29</v>
      </c>
    </row>
    <row r="3062" spans="1:24" ht="14.1" customHeight="1" x14ac:dyDescent="0.25">
      <c r="A3062" s="50" t="str">
        <f t="shared" si="47"/>
        <v>9200000059-0</v>
      </c>
      <c r="B3062" s="57" t="s">
        <v>29</v>
      </c>
      <c r="C3062" s="50" t="s">
        <v>29</v>
      </c>
      <c r="D3062" s="50" t="s">
        <v>4797</v>
      </c>
      <c r="E3062" s="50" t="s">
        <v>2814</v>
      </c>
      <c r="F3062" s="50" t="s">
        <v>29</v>
      </c>
      <c r="G3062" s="50" t="s">
        <v>29</v>
      </c>
      <c r="H3062" s="50" t="s">
        <v>2904</v>
      </c>
      <c r="I3062" s="58">
        <v>45218</v>
      </c>
      <c r="J3062" s="50" t="s">
        <v>2816</v>
      </c>
      <c r="K3062" s="59">
        <v>60.76</v>
      </c>
      <c r="L3062" s="50" t="s">
        <v>37</v>
      </c>
      <c r="M3062" s="51" t="s">
        <v>2747</v>
      </c>
      <c r="N3062" s="50" t="s">
        <v>29</v>
      </c>
      <c r="O3062" s="50" t="s">
        <v>32</v>
      </c>
      <c r="P3062" s="50" t="s">
        <v>32</v>
      </c>
      <c r="Q3062" s="50" t="s">
        <v>4671</v>
      </c>
      <c r="R3062" s="50" t="s">
        <v>29</v>
      </c>
      <c r="S3062" s="50" t="s">
        <v>2770</v>
      </c>
      <c r="T3062" s="50" t="s">
        <v>2415</v>
      </c>
      <c r="U3062" s="50" t="s">
        <v>30</v>
      </c>
      <c r="V3062" s="50" t="str">
        <f>VLOOKUP(A3062,Register!$D$2:$N$1317,11,0)</f>
        <v>CWIP:-VACUUM FILTER STATION</v>
      </c>
      <c r="W3062" s="50" t="s">
        <v>29</v>
      </c>
      <c r="X3062" s="50" t="s">
        <v>29</v>
      </c>
    </row>
    <row r="3063" spans="1:24" ht="14.1" customHeight="1" x14ac:dyDescent="0.25">
      <c r="A3063" s="50" t="str">
        <f t="shared" si="47"/>
        <v>9200000059-0</v>
      </c>
      <c r="B3063" s="57" t="s">
        <v>29</v>
      </c>
      <c r="C3063" s="50" t="s">
        <v>29</v>
      </c>
      <c r="D3063" s="50" t="s">
        <v>4797</v>
      </c>
      <c r="E3063" s="50" t="s">
        <v>2814</v>
      </c>
      <c r="F3063" s="50" t="s">
        <v>29</v>
      </c>
      <c r="G3063" s="50" t="s">
        <v>29</v>
      </c>
      <c r="H3063" s="50" t="s">
        <v>2904</v>
      </c>
      <c r="I3063" s="58">
        <v>45218</v>
      </c>
      <c r="J3063" s="50" t="s">
        <v>2816</v>
      </c>
      <c r="K3063" s="59">
        <v>17</v>
      </c>
      <c r="L3063" s="50" t="s">
        <v>37</v>
      </c>
      <c r="M3063" s="51" t="s">
        <v>2747</v>
      </c>
      <c r="N3063" s="50" t="s">
        <v>29</v>
      </c>
      <c r="O3063" s="50" t="s">
        <v>32</v>
      </c>
      <c r="P3063" s="50" t="s">
        <v>32</v>
      </c>
      <c r="Q3063" s="50" t="s">
        <v>4671</v>
      </c>
      <c r="R3063" s="50" t="s">
        <v>29</v>
      </c>
      <c r="S3063" s="50" t="s">
        <v>2770</v>
      </c>
      <c r="T3063" s="50" t="s">
        <v>2415</v>
      </c>
      <c r="U3063" s="50" t="s">
        <v>30</v>
      </c>
      <c r="V3063" s="50" t="str">
        <f>VLOOKUP(A3063,Register!$D$2:$N$1317,11,0)</f>
        <v>CWIP:-VACUUM FILTER STATION</v>
      </c>
      <c r="W3063" s="50" t="s">
        <v>29</v>
      </c>
      <c r="X3063" s="50" t="s">
        <v>29</v>
      </c>
    </row>
    <row r="3064" spans="1:24" ht="14.1" customHeight="1" x14ac:dyDescent="0.25">
      <c r="A3064" s="50" t="str">
        <f t="shared" si="47"/>
        <v>9200000059-0</v>
      </c>
      <c r="B3064" s="57" t="s">
        <v>29</v>
      </c>
      <c r="C3064" s="50" t="s">
        <v>29</v>
      </c>
      <c r="D3064" s="50" t="s">
        <v>4797</v>
      </c>
      <c r="E3064" s="50" t="s">
        <v>2814</v>
      </c>
      <c r="F3064" s="50" t="s">
        <v>29</v>
      </c>
      <c r="G3064" s="50" t="s">
        <v>29</v>
      </c>
      <c r="H3064" s="50" t="s">
        <v>2904</v>
      </c>
      <c r="I3064" s="58">
        <v>45218</v>
      </c>
      <c r="J3064" s="50" t="s">
        <v>2816</v>
      </c>
      <c r="K3064" s="59">
        <v>71.900000000000006</v>
      </c>
      <c r="L3064" s="50" t="s">
        <v>37</v>
      </c>
      <c r="M3064" s="51" t="s">
        <v>2747</v>
      </c>
      <c r="N3064" s="50" t="s">
        <v>29</v>
      </c>
      <c r="O3064" s="50" t="s">
        <v>32</v>
      </c>
      <c r="P3064" s="50" t="s">
        <v>32</v>
      </c>
      <c r="Q3064" s="50" t="s">
        <v>4671</v>
      </c>
      <c r="R3064" s="50" t="s">
        <v>29</v>
      </c>
      <c r="S3064" s="50" t="s">
        <v>2770</v>
      </c>
      <c r="T3064" s="50" t="s">
        <v>2415</v>
      </c>
      <c r="U3064" s="50" t="s">
        <v>30</v>
      </c>
      <c r="V3064" s="50" t="str">
        <f>VLOOKUP(A3064,Register!$D$2:$N$1317,11,0)</f>
        <v>CWIP:-VACUUM FILTER STATION</v>
      </c>
      <c r="W3064" s="50" t="s">
        <v>29</v>
      </c>
      <c r="X3064" s="50" t="s">
        <v>29</v>
      </c>
    </row>
    <row r="3065" spans="1:24" ht="14.1" customHeight="1" x14ac:dyDescent="0.25">
      <c r="A3065" s="50" t="str">
        <f t="shared" si="47"/>
        <v>9200000059-0</v>
      </c>
      <c r="B3065" s="57" t="s">
        <v>29</v>
      </c>
      <c r="C3065" s="50" t="s">
        <v>29</v>
      </c>
      <c r="D3065" s="50" t="s">
        <v>4797</v>
      </c>
      <c r="E3065" s="50" t="s">
        <v>2814</v>
      </c>
      <c r="F3065" s="50" t="s">
        <v>29</v>
      </c>
      <c r="G3065" s="50" t="s">
        <v>29</v>
      </c>
      <c r="H3065" s="50" t="s">
        <v>2904</v>
      </c>
      <c r="I3065" s="58">
        <v>45218</v>
      </c>
      <c r="J3065" s="50" t="s">
        <v>2816</v>
      </c>
      <c r="K3065" s="59">
        <v>38.71</v>
      </c>
      <c r="L3065" s="50" t="s">
        <v>37</v>
      </c>
      <c r="M3065" s="51" t="s">
        <v>2747</v>
      </c>
      <c r="N3065" s="50" t="s">
        <v>29</v>
      </c>
      <c r="O3065" s="50" t="s">
        <v>32</v>
      </c>
      <c r="P3065" s="50" t="s">
        <v>32</v>
      </c>
      <c r="Q3065" s="50" t="s">
        <v>4671</v>
      </c>
      <c r="R3065" s="50" t="s">
        <v>29</v>
      </c>
      <c r="S3065" s="50" t="s">
        <v>2770</v>
      </c>
      <c r="T3065" s="50" t="s">
        <v>2415</v>
      </c>
      <c r="U3065" s="50" t="s">
        <v>30</v>
      </c>
      <c r="V3065" s="50" t="str">
        <f>VLOOKUP(A3065,Register!$D$2:$N$1317,11,0)</f>
        <v>CWIP:-VACUUM FILTER STATION</v>
      </c>
      <c r="W3065" s="50" t="s">
        <v>29</v>
      </c>
      <c r="X3065" s="50" t="s">
        <v>29</v>
      </c>
    </row>
    <row r="3066" spans="1:24" ht="14.1" customHeight="1" x14ac:dyDescent="0.25">
      <c r="A3066" s="50" t="str">
        <f t="shared" si="47"/>
        <v>9200000059-0</v>
      </c>
      <c r="B3066" s="57" t="s">
        <v>29</v>
      </c>
      <c r="C3066" s="50" t="s">
        <v>29</v>
      </c>
      <c r="D3066" s="50" t="s">
        <v>4797</v>
      </c>
      <c r="E3066" s="50" t="s">
        <v>2814</v>
      </c>
      <c r="F3066" s="50" t="s">
        <v>29</v>
      </c>
      <c r="G3066" s="50" t="s">
        <v>29</v>
      </c>
      <c r="H3066" s="50" t="s">
        <v>2904</v>
      </c>
      <c r="I3066" s="58">
        <v>45218</v>
      </c>
      <c r="J3066" s="50" t="s">
        <v>2816</v>
      </c>
      <c r="K3066" s="59">
        <v>63.03</v>
      </c>
      <c r="L3066" s="50" t="s">
        <v>37</v>
      </c>
      <c r="M3066" s="51" t="s">
        <v>2747</v>
      </c>
      <c r="N3066" s="50" t="s">
        <v>29</v>
      </c>
      <c r="O3066" s="50" t="s">
        <v>32</v>
      </c>
      <c r="P3066" s="50" t="s">
        <v>32</v>
      </c>
      <c r="Q3066" s="50" t="s">
        <v>4671</v>
      </c>
      <c r="R3066" s="50" t="s">
        <v>29</v>
      </c>
      <c r="S3066" s="50" t="s">
        <v>2770</v>
      </c>
      <c r="T3066" s="50" t="s">
        <v>2415</v>
      </c>
      <c r="U3066" s="50" t="s">
        <v>30</v>
      </c>
      <c r="V3066" s="50" t="str">
        <f>VLOOKUP(A3066,Register!$D$2:$N$1317,11,0)</f>
        <v>CWIP:-VACUUM FILTER STATION</v>
      </c>
      <c r="W3066" s="50" t="s">
        <v>29</v>
      </c>
      <c r="X3066" s="50" t="s">
        <v>29</v>
      </c>
    </row>
    <row r="3067" spans="1:24" ht="14.1" customHeight="1" x14ac:dyDescent="0.25">
      <c r="A3067" s="50" t="str">
        <f t="shared" si="47"/>
        <v>9200000059-0</v>
      </c>
      <c r="B3067" s="57" t="s">
        <v>29</v>
      </c>
      <c r="C3067" s="50" t="s">
        <v>29</v>
      </c>
      <c r="D3067" s="50" t="s">
        <v>4797</v>
      </c>
      <c r="E3067" s="50" t="s">
        <v>2814</v>
      </c>
      <c r="F3067" s="50" t="s">
        <v>29</v>
      </c>
      <c r="G3067" s="50" t="s">
        <v>29</v>
      </c>
      <c r="H3067" s="50" t="s">
        <v>2904</v>
      </c>
      <c r="I3067" s="58">
        <v>45218</v>
      </c>
      <c r="J3067" s="50" t="s">
        <v>2816</v>
      </c>
      <c r="K3067" s="59">
        <v>220.44</v>
      </c>
      <c r="L3067" s="50" t="s">
        <v>37</v>
      </c>
      <c r="M3067" s="51" t="s">
        <v>2747</v>
      </c>
      <c r="N3067" s="50" t="s">
        <v>29</v>
      </c>
      <c r="O3067" s="50" t="s">
        <v>32</v>
      </c>
      <c r="P3067" s="50" t="s">
        <v>32</v>
      </c>
      <c r="Q3067" s="50" t="s">
        <v>4671</v>
      </c>
      <c r="R3067" s="50" t="s">
        <v>29</v>
      </c>
      <c r="S3067" s="50" t="s">
        <v>2770</v>
      </c>
      <c r="T3067" s="50" t="s">
        <v>2415</v>
      </c>
      <c r="U3067" s="50" t="s">
        <v>30</v>
      </c>
      <c r="V3067" s="50" t="str">
        <f>VLOOKUP(A3067,Register!$D$2:$N$1317,11,0)</f>
        <v>CWIP:-VACUUM FILTER STATION</v>
      </c>
      <c r="W3067" s="50" t="s">
        <v>29</v>
      </c>
      <c r="X3067" s="50" t="s">
        <v>29</v>
      </c>
    </row>
    <row r="3068" spans="1:24" ht="14.1" customHeight="1" x14ac:dyDescent="0.25">
      <c r="A3068" s="50" t="str">
        <f t="shared" si="47"/>
        <v>9200000058-0</v>
      </c>
      <c r="B3068" s="57" t="s">
        <v>29</v>
      </c>
      <c r="C3068" s="50" t="s">
        <v>29</v>
      </c>
      <c r="D3068" s="50" t="s">
        <v>4798</v>
      </c>
      <c r="E3068" s="50" t="s">
        <v>2814</v>
      </c>
      <c r="F3068" s="50" t="s">
        <v>29</v>
      </c>
      <c r="G3068" s="50" t="s">
        <v>29</v>
      </c>
      <c r="H3068" s="50" t="s">
        <v>2904</v>
      </c>
      <c r="I3068" s="58">
        <v>45218</v>
      </c>
      <c r="J3068" s="50" t="s">
        <v>2816</v>
      </c>
      <c r="K3068" s="59">
        <v>730.36</v>
      </c>
      <c r="L3068" s="50" t="s">
        <v>37</v>
      </c>
      <c r="M3068" s="51" t="s">
        <v>2747</v>
      </c>
      <c r="N3068" s="50" t="s">
        <v>29</v>
      </c>
      <c r="O3068" s="50" t="s">
        <v>32</v>
      </c>
      <c r="P3068" s="50" t="s">
        <v>32</v>
      </c>
      <c r="Q3068" s="50" t="s">
        <v>4329</v>
      </c>
      <c r="R3068" s="50" t="s">
        <v>29</v>
      </c>
      <c r="S3068" s="50" t="s">
        <v>2770</v>
      </c>
      <c r="T3068" s="50" t="s">
        <v>2412</v>
      </c>
      <c r="U3068" s="50" t="s">
        <v>30</v>
      </c>
      <c r="V3068" s="50" t="str">
        <f>VLOOKUP(A3068,Register!$D$2:$N$1317,11,0)</f>
        <v>CWIP-MILK OF LIME</v>
      </c>
      <c r="W3068" s="50" t="s">
        <v>29</v>
      </c>
      <c r="X3068" s="50" t="s">
        <v>29</v>
      </c>
    </row>
    <row r="3069" spans="1:24" ht="14.1" customHeight="1" x14ac:dyDescent="0.25">
      <c r="A3069" s="50" t="str">
        <f t="shared" si="47"/>
        <v>9200000058-0</v>
      </c>
      <c r="B3069" s="57" t="s">
        <v>29</v>
      </c>
      <c r="C3069" s="50" t="s">
        <v>29</v>
      </c>
      <c r="D3069" s="50" t="s">
        <v>4798</v>
      </c>
      <c r="E3069" s="50" t="s">
        <v>2814</v>
      </c>
      <c r="F3069" s="50" t="s">
        <v>29</v>
      </c>
      <c r="G3069" s="50" t="s">
        <v>29</v>
      </c>
      <c r="H3069" s="50" t="s">
        <v>2904</v>
      </c>
      <c r="I3069" s="58">
        <v>45218</v>
      </c>
      <c r="J3069" s="50" t="s">
        <v>2816</v>
      </c>
      <c r="K3069" s="59">
        <v>525</v>
      </c>
      <c r="L3069" s="50" t="s">
        <v>37</v>
      </c>
      <c r="M3069" s="51" t="s">
        <v>2747</v>
      </c>
      <c r="N3069" s="50" t="s">
        <v>29</v>
      </c>
      <c r="O3069" s="50" t="s">
        <v>32</v>
      </c>
      <c r="P3069" s="50" t="s">
        <v>32</v>
      </c>
      <c r="Q3069" s="50" t="s">
        <v>4329</v>
      </c>
      <c r="R3069" s="50" t="s">
        <v>29</v>
      </c>
      <c r="S3069" s="50" t="s">
        <v>2770</v>
      </c>
      <c r="T3069" s="50" t="s">
        <v>2412</v>
      </c>
      <c r="U3069" s="50" t="s">
        <v>30</v>
      </c>
      <c r="V3069" s="50" t="str">
        <f>VLOOKUP(A3069,Register!$D$2:$N$1317,11,0)</f>
        <v>CWIP-MILK OF LIME</v>
      </c>
      <c r="W3069" s="50" t="s">
        <v>29</v>
      </c>
      <c r="X3069" s="50" t="s">
        <v>29</v>
      </c>
    </row>
    <row r="3070" spans="1:24" ht="14.1" customHeight="1" x14ac:dyDescent="0.25">
      <c r="A3070" s="50" t="str">
        <f t="shared" si="47"/>
        <v>9200000058-0</v>
      </c>
      <c r="B3070" s="57" t="s">
        <v>29</v>
      </c>
      <c r="C3070" s="50" t="s">
        <v>29</v>
      </c>
      <c r="D3070" s="50" t="s">
        <v>4799</v>
      </c>
      <c r="E3070" s="50" t="s">
        <v>2814</v>
      </c>
      <c r="F3070" s="50" t="s">
        <v>29</v>
      </c>
      <c r="G3070" s="50" t="s">
        <v>29</v>
      </c>
      <c r="H3070" s="50" t="s">
        <v>2904</v>
      </c>
      <c r="I3070" s="58">
        <v>45218</v>
      </c>
      <c r="J3070" s="50" t="s">
        <v>2816</v>
      </c>
      <c r="K3070" s="59">
        <v>3383.5</v>
      </c>
      <c r="L3070" s="50" t="s">
        <v>37</v>
      </c>
      <c r="M3070" s="51" t="s">
        <v>2747</v>
      </c>
      <c r="N3070" s="50" t="s">
        <v>29</v>
      </c>
      <c r="O3070" s="50" t="s">
        <v>32</v>
      </c>
      <c r="P3070" s="50" t="s">
        <v>32</v>
      </c>
      <c r="Q3070" s="50" t="s">
        <v>4329</v>
      </c>
      <c r="R3070" s="50" t="s">
        <v>29</v>
      </c>
      <c r="S3070" s="50" t="s">
        <v>2770</v>
      </c>
      <c r="T3070" s="50" t="s">
        <v>2412</v>
      </c>
      <c r="U3070" s="50" t="s">
        <v>30</v>
      </c>
      <c r="V3070" s="50" t="str">
        <f>VLOOKUP(A3070,Register!$D$2:$N$1317,11,0)</f>
        <v>CWIP-MILK OF LIME</v>
      </c>
      <c r="W3070" s="50" t="s">
        <v>29</v>
      </c>
      <c r="X3070" s="50" t="s">
        <v>29</v>
      </c>
    </row>
    <row r="3071" spans="1:24" ht="14.1" customHeight="1" x14ac:dyDescent="0.25">
      <c r="A3071" s="50" t="str">
        <f t="shared" si="47"/>
        <v>9200000035-0</v>
      </c>
      <c r="B3071" s="57" t="s">
        <v>29</v>
      </c>
      <c r="C3071" s="50" t="s">
        <v>29</v>
      </c>
      <c r="D3071" s="50" t="s">
        <v>4800</v>
      </c>
      <c r="E3071" s="50" t="s">
        <v>2814</v>
      </c>
      <c r="F3071" s="50" t="s">
        <v>29</v>
      </c>
      <c r="G3071" s="50" t="s">
        <v>29</v>
      </c>
      <c r="H3071" s="50" t="s">
        <v>2904</v>
      </c>
      <c r="I3071" s="58">
        <v>45218</v>
      </c>
      <c r="J3071" s="50" t="s">
        <v>2816</v>
      </c>
      <c r="K3071" s="59">
        <v>13545.82</v>
      </c>
      <c r="L3071" s="50" t="s">
        <v>37</v>
      </c>
      <c r="M3071" s="51" t="s">
        <v>2747</v>
      </c>
      <c r="N3071" s="50" t="s">
        <v>29</v>
      </c>
      <c r="O3071" s="50" t="s">
        <v>32</v>
      </c>
      <c r="P3071" s="50" t="s">
        <v>32</v>
      </c>
      <c r="Q3071" s="50" t="s">
        <v>4197</v>
      </c>
      <c r="R3071" s="50" t="s">
        <v>29</v>
      </c>
      <c r="S3071" s="50" t="s">
        <v>2770</v>
      </c>
      <c r="T3071" s="50" t="s">
        <v>2371</v>
      </c>
      <c r="U3071" s="50" t="s">
        <v>30</v>
      </c>
      <c r="V3071" s="50" t="str">
        <f>VLOOKUP(A3071,Register!$D$2:$N$1317,11,0)</f>
        <v>Weighbridge Cap. 100 Ton</v>
      </c>
      <c r="W3071" s="50" t="s">
        <v>29</v>
      </c>
      <c r="X3071" s="50" t="s">
        <v>29</v>
      </c>
    </row>
    <row r="3072" spans="1:24" ht="14.1" customHeight="1" x14ac:dyDescent="0.25">
      <c r="A3072" s="50" t="str">
        <f t="shared" si="47"/>
        <v>9200000035-0</v>
      </c>
      <c r="B3072" s="57" t="s">
        <v>29</v>
      </c>
      <c r="C3072" s="50" t="s">
        <v>29</v>
      </c>
      <c r="D3072" s="50" t="s">
        <v>4800</v>
      </c>
      <c r="E3072" s="50" t="s">
        <v>2814</v>
      </c>
      <c r="F3072" s="50" t="s">
        <v>29</v>
      </c>
      <c r="G3072" s="50" t="s">
        <v>29</v>
      </c>
      <c r="H3072" s="50" t="s">
        <v>2904</v>
      </c>
      <c r="I3072" s="58">
        <v>45218</v>
      </c>
      <c r="J3072" s="50" t="s">
        <v>2816</v>
      </c>
      <c r="K3072" s="59">
        <v>1627.48</v>
      </c>
      <c r="L3072" s="50" t="s">
        <v>37</v>
      </c>
      <c r="M3072" s="51" t="s">
        <v>2747</v>
      </c>
      <c r="N3072" s="50" t="s">
        <v>29</v>
      </c>
      <c r="O3072" s="50" t="s">
        <v>32</v>
      </c>
      <c r="P3072" s="50" t="s">
        <v>32</v>
      </c>
      <c r="Q3072" s="50" t="s">
        <v>4197</v>
      </c>
      <c r="R3072" s="50" t="s">
        <v>29</v>
      </c>
      <c r="S3072" s="50" t="s">
        <v>2770</v>
      </c>
      <c r="T3072" s="50" t="s">
        <v>2371</v>
      </c>
      <c r="U3072" s="50" t="s">
        <v>30</v>
      </c>
      <c r="V3072" s="50" t="str">
        <f>VLOOKUP(A3072,Register!$D$2:$N$1317,11,0)</f>
        <v>Weighbridge Cap. 100 Ton</v>
      </c>
      <c r="W3072" s="50" t="s">
        <v>29</v>
      </c>
      <c r="X3072" s="50" t="s">
        <v>29</v>
      </c>
    </row>
    <row r="3073" spans="1:24" ht="14.1" customHeight="1" x14ac:dyDescent="0.25">
      <c r="A3073" s="50" t="str">
        <f t="shared" si="47"/>
        <v>9200000059-0</v>
      </c>
      <c r="B3073" s="57" t="s">
        <v>29</v>
      </c>
      <c r="C3073" s="50" t="s">
        <v>29</v>
      </c>
      <c r="D3073" s="50" t="s">
        <v>4801</v>
      </c>
      <c r="E3073" s="50" t="s">
        <v>2814</v>
      </c>
      <c r="F3073" s="50" t="s">
        <v>29</v>
      </c>
      <c r="G3073" s="50" t="s">
        <v>29</v>
      </c>
      <c r="H3073" s="50" t="s">
        <v>2904</v>
      </c>
      <c r="I3073" s="58">
        <v>45218</v>
      </c>
      <c r="J3073" s="50" t="s">
        <v>2816</v>
      </c>
      <c r="K3073" s="59">
        <v>8652</v>
      </c>
      <c r="L3073" s="50" t="s">
        <v>37</v>
      </c>
      <c r="M3073" s="51" t="s">
        <v>2747</v>
      </c>
      <c r="N3073" s="50" t="s">
        <v>29</v>
      </c>
      <c r="O3073" s="50" t="s">
        <v>32</v>
      </c>
      <c r="P3073" s="50" t="s">
        <v>32</v>
      </c>
      <c r="Q3073" s="50" t="s">
        <v>4671</v>
      </c>
      <c r="R3073" s="50" t="s">
        <v>29</v>
      </c>
      <c r="S3073" s="50" t="s">
        <v>2770</v>
      </c>
      <c r="T3073" s="50" t="s">
        <v>2415</v>
      </c>
      <c r="U3073" s="50" t="s">
        <v>30</v>
      </c>
      <c r="V3073" s="50" t="str">
        <f>VLOOKUP(A3073,Register!$D$2:$N$1317,11,0)</f>
        <v>CWIP:-VACUUM FILTER STATION</v>
      </c>
      <c r="W3073" s="50" t="s">
        <v>29</v>
      </c>
      <c r="X3073" s="50" t="s">
        <v>29</v>
      </c>
    </row>
    <row r="3074" spans="1:24" ht="14.1" customHeight="1" x14ac:dyDescent="0.25">
      <c r="A3074" s="50" t="str">
        <f t="shared" si="47"/>
        <v>9200000059-0</v>
      </c>
      <c r="B3074" s="57" t="s">
        <v>29</v>
      </c>
      <c r="C3074" s="50" t="s">
        <v>29</v>
      </c>
      <c r="D3074" s="50" t="s">
        <v>4801</v>
      </c>
      <c r="E3074" s="50" t="s">
        <v>2814</v>
      </c>
      <c r="F3074" s="50" t="s">
        <v>29</v>
      </c>
      <c r="G3074" s="50" t="s">
        <v>29</v>
      </c>
      <c r="H3074" s="50" t="s">
        <v>2904</v>
      </c>
      <c r="I3074" s="58">
        <v>45218</v>
      </c>
      <c r="J3074" s="50" t="s">
        <v>2816</v>
      </c>
      <c r="K3074" s="59">
        <v>2237.36</v>
      </c>
      <c r="L3074" s="50" t="s">
        <v>37</v>
      </c>
      <c r="M3074" s="51" t="s">
        <v>2747</v>
      </c>
      <c r="N3074" s="50" t="s">
        <v>29</v>
      </c>
      <c r="O3074" s="50" t="s">
        <v>32</v>
      </c>
      <c r="P3074" s="50" t="s">
        <v>32</v>
      </c>
      <c r="Q3074" s="50" t="s">
        <v>4671</v>
      </c>
      <c r="R3074" s="50" t="s">
        <v>29</v>
      </c>
      <c r="S3074" s="50" t="s">
        <v>2770</v>
      </c>
      <c r="T3074" s="50" t="s">
        <v>2415</v>
      </c>
      <c r="U3074" s="50" t="s">
        <v>30</v>
      </c>
      <c r="V3074" s="50" t="str">
        <f>VLOOKUP(A3074,Register!$D$2:$N$1317,11,0)</f>
        <v>CWIP:-VACUUM FILTER STATION</v>
      </c>
      <c r="W3074" s="50" t="s">
        <v>29</v>
      </c>
      <c r="X3074" s="50" t="s">
        <v>29</v>
      </c>
    </row>
    <row r="3075" spans="1:24" ht="14.1" customHeight="1" x14ac:dyDescent="0.25">
      <c r="A3075" s="50" t="str">
        <f t="shared" ref="A3075:A3138" si="48">CONCATENATE(T3075,"-",U3075)</f>
        <v>9200000059-0</v>
      </c>
      <c r="B3075" s="57" t="s">
        <v>29</v>
      </c>
      <c r="C3075" s="50" t="s">
        <v>29</v>
      </c>
      <c r="D3075" s="50" t="s">
        <v>4802</v>
      </c>
      <c r="E3075" s="50" t="s">
        <v>2814</v>
      </c>
      <c r="F3075" s="50" t="s">
        <v>29</v>
      </c>
      <c r="G3075" s="50" t="s">
        <v>29</v>
      </c>
      <c r="H3075" s="50" t="s">
        <v>2904</v>
      </c>
      <c r="I3075" s="58">
        <v>45218</v>
      </c>
      <c r="J3075" s="50" t="s">
        <v>2816</v>
      </c>
      <c r="K3075" s="59">
        <v>55.96</v>
      </c>
      <c r="L3075" s="50" t="s">
        <v>37</v>
      </c>
      <c r="M3075" s="51" t="s">
        <v>2747</v>
      </c>
      <c r="N3075" s="50" t="s">
        <v>29</v>
      </c>
      <c r="O3075" s="50" t="s">
        <v>32</v>
      </c>
      <c r="P3075" s="50" t="s">
        <v>32</v>
      </c>
      <c r="Q3075" s="50" t="s">
        <v>4260</v>
      </c>
      <c r="R3075" s="50" t="s">
        <v>29</v>
      </c>
      <c r="S3075" s="50" t="s">
        <v>2770</v>
      </c>
      <c r="T3075" s="50" t="s">
        <v>2415</v>
      </c>
      <c r="U3075" s="50" t="s">
        <v>30</v>
      </c>
      <c r="V3075" s="50" t="str">
        <f>VLOOKUP(A3075,Register!$D$2:$N$1317,11,0)</f>
        <v>CWIP:-VACUUM FILTER STATION</v>
      </c>
      <c r="W3075" s="50" t="s">
        <v>29</v>
      </c>
      <c r="X3075" s="50" t="s">
        <v>29</v>
      </c>
    </row>
    <row r="3076" spans="1:24" ht="14.1" customHeight="1" x14ac:dyDescent="0.25">
      <c r="A3076" s="50" t="str">
        <f t="shared" si="48"/>
        <v>9200000059-0</v>
      </c>
      <c r="B3076" s="57" t="s">
        <v>29</v>
      </c>
      <c r="C3076" s="50" t="s">
        <v>29</v>
      </c>
      <c r="D3076" s="50" t="s">
        <v>4803</v>
      </c>
      <c r="E3076" s="50" t="s">
        <v>2814</v>
      </c>
      <c r="F3076" s="50" t="s">
        <v>29</v>
      </c>
      <c r="G3076" s="50" t="s">
        <v>29</v>
      </c>
      <c r="H3076" s="50" t="s">
        <v>2904</v>
      </c>
      <c r="I3076" s="58">
        <v>45218</v>
      </c>
      <c r="J3076" s="50" t="s">
        <v>2816</v>
      </c>
      <c r="K3076" s="59">
        <v>17</v>
      </c>
      <c r="L3076" s="50" t="s">
        <v>37</v>
      </c>
      <c r="M3076" s="51" t="s">
        <v>2747</v>
      </c>
      <c r="N3076" s="50" t="s">
        <v>29</v>
      </c>
      <c r="O3076" s="50" t="s">
        <v>32</v>
      </c>
      <c r="P3076" s="50" t="s">
        <v>32</v>
      </c>
      <c r="Q3076" s="50" t="s">
        <v>4260</v>
      </c>
      <c r="R3076" s="50" t="s">
        <v>29</v>
      </c>
      <c r="S3076" s="50" t="s">
        <v>2770</v>
      </c>
      <c r="T3076" s="50" t="s">
        <v>2415</v>
      </c>
      <c r="U3076" s="50" t="s">
        <v>30</v>
      </c>
      <c r="V3076" s="50" t="str">
        <f>VLOOKUP(A3076,Register!$D$2:$N$1317,11,0)</f>
        <v>CWIP:-VACUUM FILTER STATION</v>
      </c>
      <c r="W3076" s="50" t="s">
        <v>29</v>
      </c>
      <c r="X3076" s="50" t="s">
        <v>29</v>
      </c>
    </row>
    <row r="3077" spans="1:24" ht="14.1" customHeight="1" x14ac:dyDescent="0.25">
      <c r="A3077" s="50" t="str">
        <f t="shared" si="48"/>
        <v>9200000059-0</v>
      </c>
      <c r="B3077" s="57" t="s">
        <v>29</v>
      </c>
      <c r="C3077" s="50" t="s">
        <v>29</v>
      </c>
      <c r="D3077" s="50" t="s">
        <v>4804</v>
      </c>
      <c r="E3077" s="50" t="s">
        <v>2814</v>
      </c>
      <c r="F3077" s="50" t="s">
        <v>29</v>
      </c>
      <c r="G3077" s="50" t="s">
        <v>29</v>
      </c>
      <c r="H3077" s="50" t="s">
        <v>2904</v>
      </c>
      <c r="I3077" s="58">
        <v>45219</v>
      </c>
      <c r="J3077" s="50" t="s">
        <v>2816</v>
      </c>
      <c r="K3077" s="59">
        <v>60.76</v>
      </c>
      <c r="L3077" s="50" t="s">
        <v>37</v>
      </c>
      <c r="M3077" s="51" t="s">
        <v>2747</v>
      </c>
      <c r="N3077" s="50" t="s">
        <v>29</v>
      </c>
      <c r="O3077" s="50" t="s">
        <v>32</v>
      </c>
      <c r="P3077" s="50" t="s">
        <v>32</v>
      </c>
      <c r="Q3077" s="50" t="s">
        <v>4805</v>
      </c>
      <c r="R3077" s="50" t="s">
        <v>29</v>
      </c>
      <c r="S3077" s="50" t="s">
        <v>2770</v>
      </c>
      <c r="T3077" s="50" t="s">
        <v>2415</v>
      </c>
      <c r="U3077" s="50" t="s">
        <v>30</v>
      </c>
      <c r="V3077" s="50" t="str">
        <f>VLOOKUP(A3077,Register!$D$2:$N$1317,11,0)</f>
        <v>CWIP:-VACUUM FILTER STATION</v>
      </c>
      <c r="W3077" s="50" t="s">
        <v>29</v>
      </c>
      <c r="X3077" s="50" t="s">
        <v>29</v>
      </c>
    </row>
    <row r="3078" spans="1:24" ht="14.1" customHeight="1" x14ac:dyDescent="0.25">
      <c r="A3078" s="50" t="str">
        <f t="shared" si="48"/>
        <v>9200000059-0</v>
      </c>
      <c r="B3078" s="57" t="s">
        <v>29</v>
      </c>
      <c r="C3078" s="50" t="s">
        <v>29</v>
      </c>
      <c r="D3078" s="50" t="s">
        <v>4804</v>
      </c>
      <c r="E3078" s="50" t="s">
        <v>2814</v>
      </c>
      <c r="F3078" s="50" t="s">
        <v>29</v>
      </c>
      <c r="G3078" s="50" t="s">
        <v>29</v>
      </c>
      <c r="H3078" s="50" t="s">
        <v>2904</v>
      </c>
      <c r="I3078" s="58">
        <v>45219</v>
      </c>
      <c r="J3078" s="50" t="s">
        <v>2816</v>
      </c>
      <c r="K3078" s="59">
        <v>17</v>
      </c>
      <c r="L3078" s="50" t="s">
        <v>37</v>
      </c>
      <c r="M3078" s="51" t="s">
        <v>2747</v>
      </c>
      <c r="N3078" s="50" t="s">
        <v>29</v>
      </c>
      <c r="O3078" s="50" t="s">
        <v>32</v>
      </c>
      <c r="P3078" s="50" t="s">
        <v>32</v>
      </c>
      <c r="Q3078" s="50" t="s">
        <v>4805</v>
      </c>
      <c r="R3078" s="50" t="s">
        <v>29</v>
      </c>
      <c r="S3078" s="50" t="s">
        <v>2770</v>
      </c>
      <c r="T3078" s="50" t="s">
        <v>2415</v>
      </c>
      <c r="U3078" s="50" t="s">
        <v>30</v>
      </c>
      <c r="V3078" s="50" t="str">
        <f>VLOOKUP(A3078,Register!$D$2:$N$1317,11,0)</f>
        <v>CWIP:-VACUUM FILTER STATION</v>
      </c>
      <c r="W3078" s="50" t="s">
        <v>29</v>
      </c>
      <c r="X3078" s="50" t="s">
        <v>29</v>
      </c>
    </row>
    <row r="3079" spans="1:24" ht="14.1" customHeight="1" x14ac:dyDescent="0.25">
      <c r="A3079" s="50" t="str">
        <f t="shared" si="48"/>
        <v>9200000059-0</v>
      </c>
      <c r="B3079" s="57" t="s">
        <v>29</v>
      </c>
      <c r="C3079" s="50" t="s">
        <v>29</v>
      </c>
      <c r="D3079" s="50" t="s">
        <v>4806</v>
      </c>
      <c r="E3079" s="50" t="s">
        <v>2814</v>
      </c>
      <c r="F3079" s="50" t="s">
        <v>29</v>
      </c>
      <c r="G3079" s="50" t="s">
        <v>29</v>
      </c>
      <c r="H3079" s="50" t="s">
        <v>2904</v>
      </c>
      <c r="I3079" s="58">
        <v>45219</v>
      </c>
      <c r="J3079" s="50" t="s">
        <v>2816</v>
      </c>
      <c r="K3079" s="59">
        <v>430.34</v>
      </c>
      <c r="L3079" s="50" t="s">
        <v>37</v>
      </c>
      <c r="M3079" s="51" t="s">
        <v>2747</v>
      </c>
      <c r="N3079" s="50" t="s">
        <v>29</v>
      </c>
      <c r="O3079" s="50" t="s">
        <v>32</v>
      </c>
      <c r="P3079" s="50" t="s">
        <v>32</v>
      </c>
      <c r="Q3079" s="50" t="s">
        <v>4805</v>
      </c>
      <c r="R3079" s="50" t="s">
        <v>29</v>
      </c>
      <c r="S3079" s="50" t="s">
        <v>2770</v>
      </c>
      <c r="T3079" s="50" t="s">
        <v>2415</v>
      </c>
      <c r="U3079" s="50" t="s">
        <v>30</v>
      </c>
      <c r="V3079" s="50" t="str">
        <f>VLOOKUP(A3079,Register!$D$2:$N$1317,11,0)</f>
        <v>CWIP:-VACUUM FILTER STATION</v>
      </c>
      <c r="W3079" s="50" t="s">
        <v>29</v>
      </c>
      <c r="X3079" s="50" t="s">
        <v>29</v>
      </c>
    </row>
    <row r="3080" spans="1:24" ht="14.1" customHeight="1" x14ac:dyDescent="0.25">
      <c r="A3080" s="50" t="str">
        <f t="shared" si="48"/>
        <v>9200000059-0</v>
      </c>
      <c r="B3080" s="57" t="s">
        <v>29</v>
      </c>
      <c r="C3080" s="50" t="s">
        <v>29</v>
      </c>
      <c r="D3080" s="50" t="s">
        <v>4806</v>
      </c>
      <c r="E3080" s="50" t="s">
        <v>2814</v>
      </c>
      <c r="F3080" s="50" t="s">
        <v>29</v>
      </c>
      <c r="G3080" s="50" t="s">
        <v>29</v>
      </c>
      <c r="H3080" s="50" t="s">
        <v>2904</v>
      </c>
      <c r="I3080" s="58">
        <v>45219</v>
      </c>
      <c r="J3080" s="50" t="s">
        <v>2816</v>
      </c>
      <c r="K3080" s="59">
        <v>35.950000000000003</v>
      </c>
      <c r="L3080" s="50" t="s">
        <v>37</v>
      </c>
      <c r="M3080" s="51" t="s">
        <v>2747</v>
      </c>
      <c r="N3080" s="50" t="s">
        <v>29</v>
      </c>
      <c r="O3080" s="50" t="s">
        <v>32</v>
      </c>
      <c r="P3080" s="50" t="s">
        <v>32</v>
      </c>
      <c r="Q3080" s="50" t="s">
        <v>4805</v>
      </c>
      <c r="R3080" s="50" t="s">
        <v>29</v>
      </c>
      <c r="S3080" s="50" t="s">
        <v>2770</v>
      </c>
      <c r="T3080" s="50" t="s">
        <v>2415</v>
      </c>
      <c r="U3080" s="50" t="s">
        <v>30</v>
      </c>
      <c r="V3080" s="50" t="str">
        <f>VLOOKUP(A3080,Register!$D$2:$N$1317,11,0)</f>
        <v>CWIP:-VACUUM FILTER STATION</v>
      </c>
      <c r="W3080" s="50" t="s">
        <v>29</v>
      </c>
      <c r="X3080" s="50" t="s">
        <v>29</v>
      </c>
    </row>
    <row r="3081" spans="1:24" ht="14.1" customHeight="1" x14ac:dyDescent="0.25">
      <c r="A3081" s="50" t="str">
        <f t="shared" si="48"/>
        <v>9200000059-0</v>
      </c>
      <c r="B3081" s="57" t="s">
        <v>29</v>
      </c>
      <c r="C3081" s="50" t="s">
        <v>29</v>
      </c>
      <c r="D3081" s="50" t="s">
        <v>4806</v>
      </c>
      <c r="E3081" s="50" t="s">
        <v>2814</v>
      </c>
      <c r="F3081" s="50" t="s">
        <v>29</v>
      </c>
      <c r="G3081" s="50" t="s">
        <v>29</v>
      </c>
      <c r="H3081" s="50" t="s">
        <v>2904</v>
      </c>
      <c r="I3081" s="58">
        <v>45219</v>
      </c>
      <c r="J3081" s="50" t="s">
        <v>2816</v>
      </c>
      <c r="K3081" s="59">
        <v>19.350000000000001</v>
      </c>
      <c r="L3081" s="50" t="s">
        <v>37</v>
      </c>
      <c r="M3081" s="51" t="s">
        <v>2747</v>
      </c>
      <c r="N3081" s="50" t="s">
        <v>29</v>
      </c>
      <c r="O3081" s="50" t="s">
        <v>32</v>
      </c>
      <c r="P3081" s="50" t="s">
        <v>32</v>
      </c>
      <c r="Q3081" s="50" t="s">
        <v>4805</v>
      </c>
      <c r="R3081" s="50" t="s">
        <v>29</v>
      </c>
      <c r="S3081" s="50" t="s">
        <v>2770</v>
      </c>
      <c r="T3081" s="50" t="s">
        <v>2415</v>
      </c>
      <c r="U3081" s="50" t="s">
        <v>30</v>
      </c>
      <c r="V3081" s="50" t="str">
        <f>VLOOKUP(A3081,Register!$D$2:$N$1317,11,0)</f>
        <v>CWIP:-VACUUM FILTER STATION</v>
      </c>
      <c r="W3081" s="50" t="s">
        <v>29</v>
      </c>
      <c r="X3081" s="50" t="s">
        <v>29</v>
      </c>
    </row>
    <row r="3082" spans="1:24" ht="14.1" customHeight="1" x14ac:dyDescent="0.25">
      <c r="A3082" s="50" t="str">
        <f t="shared" si="48"/>
        <v>9200000058-0</v>
      </c>
      <c r="B3082" s="57" t="s">
        <v>29</v>
      </c>
      <c r="C3082" s="50" t="s">
        <v>29</v>
      </c>
      <c r="D3082" s="50" t="s">
        <v>4807</v>
      </c>
      <c r="E3082" s="50" t="s">
        <v>2814</v>
      </c>
      <c r="F3082" s="50" t="s">
        <v>29</v>
      </c>
      <c r="G3082" s="50" t="s">
        <v>29</v>
      </c>
      <c r="H3082" s="50" t="s">
        <v>2904</v>
      </c>
      <c r="I3082" s="58">
        <v>45219</v>
      </c>
      <c r="J3082" s="50" t="s">
        <v>2816</v>
      </c>
      <c r="K3082" s="59">
        <v>11617.8</v>
      </c>
      <c r="L3082" s="50" t="s">
        <v>37</v>
      </c>
      <c r="M3082" s="51" t="s">
        <v>2747</v>
      </c>
      <c r="N3082" s="50" t="s">
        <v>29</v>
      </c>
      <c r="O3082" s="50" t="s">
        <v>32</v>
      </c>
      <c r="P3082" s="50" t="s">
        <v>32</v>
      </c>
      <c r="Q3082" s="50" t="s">
        <v>4695</v>
      </c>
      <c r="R3082" s="50" t="s">
        <v>29</v>
      </c>
      <c r="S3082" s="50" t="s">
        <v>2770</v>
      </c>
      <c r="T3082" s="50" t="s">
        <v>2412</v>
      </c>
      <c r="U3082" s="50" t="s">
        <v>30</v>
      </c>
      <c r="V3082" s="50" t="str">
        <f>VLOOKUP(A3082,Register!$D$2:$N$1317,11,0)</f>
        <v>CWIP-MILK OF LIME</v>
      </c>
      <c r="W3082" s="50" t="s">
        <v>29</v>
      </c>
      <c r="X3082" s="50" t="s">
        <v>29</v>
      </c>
    </row>
    <row r="3083" spans="1:24" ht="14.1" customHeight="1" x14ac:dyDescent="0.25">
      <c r="A3083" s="50" t="str">
        <f t="shared" si="48"/>
        <v>9200000059-0</v>
      </c>
      <c r="B3083" s="57" t="s">
        <v>29</v>
      </c>
      <c r="C3083" s="50" t="s">
        <v>29</v>
      </c>
      <c r="D3083" s="50" t="s">
        <v>4808</v>
      </c>
      <c r="E3083" s="50" t="s">
        <v>2814</v>
      </c>
      <c r="F3083" s="50" t="s">
        <v>29</v>
      </c>
      <c r="G3083" s="50" t="s">
        <v>29</v>
      </c>
      <c r="H3083" s="50" t="s">
        <v>2904</v>
      </c>
      <c r="I3083" s="58">
        <v>45219</v>
      </c>
      <c r="J3083" s="50" t="s">
        <v>2816</v>
      </c>
      <c r="K3083" s="59">
        <v>3500</v>
      </c>
      <c r="L3083" s="50" t="s">
        <v>37</v>
      </c>
      <c r="M3083" s="51" t="s">
        <v>2747</v>
      </c>
      <c r="N3083" s="50" t="s">
        <v>29</v>
      </c>
      <c r="O3083" s="50" t="s">
        <v>32</v>
      </c>
      <c r="P3083" s="50" t="s">
        <v>32</v>
      </c>
      <c r="Q3083" s="50" t="s">
        <v>4787</v>
      </c>
      <c r="R3083" s="50" t="s">
        <v>29</v>
      </c>
      <c r="S3083" s="50" t="s">
        <v>2770</v>
      </c>
      <c r="T3083" s="50" t="s">
        <v>2415</v>
      </c>
      <c r="U3083" s="50" t="s">
        <v>30</v>
      </c>
      <c r="V3083" s="50" t="str">
        <f>VLOOKUP(A3083,Register!$D$2:$N$1317,11,0)</f>
        <v>CWIP:-VACUUM FILTER STATION</v>
      </c>
      <c r="W3083" s="50" t="s">
        <v>29</v>
      </c>
      <c r="X3083" s="50" t="s">
        <v>29</v>
      </c>
    </row>
    <row r="3084" spans="1:24" ht="14.1" customHeight="1" x14ac:dyDescent="0.25">
      <c r="A3084" s="50" t="str">
        <f t="shared" si="48"/>
        <v>9200000059-0</v>
      </c>
      <c r="B3084" s="57" t="s">
        <v>29</v>
      </c>
      <c r="C3084" s="50" t="s">
        <v>29</v>
      </c>
      <c r="D3084" s="50" t="s">
        <v>4808</v>
      </c>
      <c r="E3084" s="50" t="s">
        <v>2814</v>
      </c>
      <c r="F3084" s="50" t="s">
        <v>29</v>
      </c>
      <c r="G3084" s="50" t="s">
        <v>29</v>
      </c>
      <c r="H3084" s="50" t="s">
        <v>2904</v>
      </c>
      <c r="I3084" s="58">
        <v>45219</v>
      </c>
      <c r="J3084" s="50" t="s">
        <v>2816</v>
      </c>
      <c r="K3084" s="59">
        <v>3944.93</v>
      </c>
      <c r="L3084" s="50" t="s">
        <v>37</v>
      </c>
      <c r="M3084" s="51" t="s">
        <v>2747</v>
      </c>
      <c r="N3084" s="50" t="s">
        <v>29</v>
      </c>
      <c r="O3084" s="50" t="s">
        <v>32</v>
      </c>
      <c r="P3084" s="50" t="s">
        <v>32</v>
      </c>
      <c r="Q3084" s="50" t="s">
        <v>4787</v>
      </c>
      <c r="R3084" s="50" t="s">
        <v>29</v>
      </c>
      <c r="S3084" s="50" t="s">
        <v>2770</v>
      </c>
      <c r="T3084" s="50" t="s">
        <v>2415</v>
      </c>
      <c r="U3084" s="50" t="s">
        <v>30</v>
      </c>
      <c r="V3084" s="50" t="str">
        <f>VLOOKUP(A3084,Register!$D$2:$N$1317,11,0)</f>
        <v>CWIP:-VACUUM FILTER STATION</v>
      </c>
      <c r="W3084" s="50" t="s">
        <v>29</v>
      </c>
      <c r="X3084" s="50" t="s">
        <v>29</v>
      </c>
    </row>
    <row r="3085" spans="1:24" ht="14.1" customHeight="1" x14ac:dyDescent="0.25">
      <c r="A3085" s="50" t="str">
        <f t="shared" si="48"/>
        <v>9200000059-0</v>
      </c>
      <c r="B3085" s="57" t="s">
        <v>29</v>
      </c>
      <c r="C3085" s="50" t="s">
        <v>29</v>
      </c>
      <c r="D3085" s="50" t="s">
        <v>4809</v>
      </c>
      <c r="E3085" s="50" t="s">
        <v>2814</v>
      </c>
      <c r="F3085" s="50" t="s">
        <v>29</v>
      </c>
      <c r="G3085" s="50" t="s">
        <v>29</v>
      </c>
      <c r="H3085" s="50" t="s">
        <v>2904</v>
      </c>
      <c r="I3085" s="58">
        <v>45219</v>
      </c>
      <c r="J3085" s="50" t="s">
        <v>2816</v>
      </c>
      <c r="K3085" s="59">
        <v>335.97</v>
      </c>
      <c r="L3085" s="50" t="s">
        <v>37</v>
      </c>
      <c r="M3085" s="51" t="s">
        <v>2747</v>
      </c>
      <c r="N3085" s="50" t="s">
        <v>29</v>
      </c>
      <c r="O3085" s="50" t="s">
        <v>32</v>
      </c>
      <c r="P3085" s="50" t="s">
        <v>32</v>
      </c>
      <c r="Q3085" s="50" t="s">
        <v>4521</v>
      </c>
      <c r="R3085" s="50" t="s">
        <v>29</v>
      </c>
      <c r="S3085" s="50" t="s">
        <v>2770</v>
      </c>
      <c r="T3085" s="50" t="s">
        <v>2415</v>
      </c>
      <c r="U3085" s="50" t="s">
        <v>30</v>
      </c>
      <c r="V3085" s="50" t="str">
        <f>VLOOKUP(A3085,Register!$D$2:$N$1317,11,0)</f>
        <v>CWIP:-VACUUM FILTER STATION</v>
      </c>
      <c r="W3085" s="50" t="s">
        <v>29</v>
      </c>
      <c r="X3085" s="50" t="s">
        <v>29</v>
      </c>
    </row>
    <row r="3086" spans="1:24" ht="14.1" customHeight="1" x14ac:dyDescent="0.25">
      <c r="A3086" s="50" t="str">
        <f t="shared" si="48"/>
        <v>9200000059-0</v>
      </c>
      <c r="B3086" s="57" t="s">
        <v>29</v>
      </c>
      <c r="C3086" s="50" t="s">
        <v>29</v>
      </c>
      <c r="D3086" s="50" t="s">
        <v>4809</v>
      </c>
      <c r="E3086" s="50" t="s">
        <v>2814</v>
      </c>
      <c r="F3086" s="50" t="s">
        <v>29</v>
      </c>
      <c r="G3086" s="50" t="s">
        <v>29</v>
      </c>
      <c r="H3086" s="50" t="s">
        <v>2904</v>
      </c>
      <c r="I3086" s="58">
        <v>45219</v>
      </c>
      <c r="J3086" s="50" t="s">
        <v>2816</v>
      </c>
      <c r="K3086" s="59">
        <v>132.1</v>
      </c>
      <c r="L3086" s="50" t="s">
        <v>37</v>
      </c>
      <c r="M3086" s="51" t="s">
        <v>2747</v>
      </c>
      <c r="N3086" s="50" t="s">
        <v>29</v>
      </c>
      <c r="O3086" s="50" t="s">
        <v>32</v>
      </c>
      <c r="P3086" s="50" t="s">
        <v>32</v>
      </c>
      <c r="Q3086" s="50" t="s">
        <v>4521</v>
      </c>
      <c r="R3086" s="50" t="s">
        <v>29</v>
      </c>
      <c r="S3086" s="50" t="s">
        <v>2770</v>
      </c>
      <c r="T3086" s="50" t="s">
        <v>2415</v>
      </c>
      <c r="U3086" s="50" t="s">
        <v>30</v>
      </c>
      <c r="V3086" s="50" t="str">
        <f>VLOOKUP(A3086,Register!$D$2:$N$1317,11,0)</f>
        <v>CWIP:-VACUUM FILTER STATION</v>
      </c>
      <c r="W3086" s="50" t="s">
        <v>29</v>
      </c>
      <c r="X3086" s="50" t="s">
        <v>29</v>
      </c>
    </row>
    <row r="3087" spans="1:24" ht="14.1" customHeight="1" x14ac:dyDescent="0.25">
      <c r="A3087" s="50" t="str">
        <f t="shared" si="48"/>
        <v>9200000059-0</v>
      </c>
      <c r="B3087" s="57" t="s">
        <v>29</v>
      </c>
      <c r="C3087" s="50" t="s">
        <v>29</v>
      </c>
      <c r="D3087" s="50" t="s">
        <v>4809</v>
      </c>
      <c r="E3087" s="50" t="s">
        <v>2814</v>
      </c>
      <c r="F3087" s="50" t="s">
        <v>29</v>
      </c>
      <c r="G3087" s="50" t="s">
        <v>29</v>
      </c>
      <c r="H3087" s="50" t="s">
        <v>2904</v>
      </c>
      <c r="I3087" s="58">
        <v>45219</v>
      </c>
      <c r="J3087" s="50" t="s">
        <v>2816</v>
      </c>
      <c r="K3087" s="59">
        <v>101.12</v>
      </c>
      <c r="L3087" s="50" t="s">
        <v>37</v>
      </c>
      <c r="M3087" s="51" t="s">
        <v>2747</v>
      </c>
      <c r="N3087" s="50" t="s">
        <v>29</v>
      </c>
      <c r="O3087" s="50" t="s">
        <v>32</v>
      </c>
      <c r="P3087" s="50" t="s">
        <v>32</v>
      </c>
      <c r="Q3087" s="50" t="s">
        <v>4521</v>
      </c>
      <c r="R3087" s="50" t="s">
        <v>29</v>
      </c>
      <c r="S3087" s="50" t="s">
        <v>2770</v>
      </c>
      <c r="T3087" s="50" t="s">
        <v>2415</v>
      </c>
      <c r="U3087" s="50" t="s">
        <v>30</v>
      </c>
      <c r="V3087" s="50" t="str">
        <f>VLOOKUP(A3087,Register!$D$2:$N$1317,11,0)</f>
        <v>CWIP:-VACUUM FILTER STATION</v>
      </c>
      <c r="W3087" s="50" t="s">
        <v>29</v>
      </c>
      <c r="X3087" s="50" t="s">
        <v>29</v>
      </c>
    </row>
    <row r="3088" spans="1:24" ht="14.1" customHeight="1" x14ac:dyDescent="0.25">
      <c r="A3088" s="50" t="str">
        <f t="shared" si="48"/>
        <v>9200000059-0</v>
      </c>
      <c r="B3088" s="57" t="s">
        <v>29</v>
      </c>
      <c r="C3088" s="50" t="s">
        <v>29</v>
      </c>
      <c r="D3088" s="50" t="s">
        <v>4810</v>
      </c>
      <c r="E3088" s="50" t="s">
        <v>2814</v>
      </c>
      <c r="F3088" s="50" t="s">
        <v>29</v>
      </c>
      <c r="G3088" s="50" t="s">
        <v>29</v>
      </c>
      <c r="H3088" s="50" t="s">
        <v>2904</v>
      </c>
      <c r="I3088" s="58">
        <v>45219</v>
      </c>
      <c r="J3088" s="50" t="s">
        <v>2816</v>
      </c>
      <c r="K3088" s="59">
        <v>2010</v>
      </c>
      <c r="L3088" s="50" t="s">
        <v>37</v>
      </c>
      <c r="M3088" s="51" t="s">
        <v>2747</v>
      </c>
      <c r="N3088" s="50" t="s">
        <v>29</v>
      </c>
      <c r="O3088" s="50" t="s">
        <v>32</v>
      </c>
      <c r="P3088" s="50" t="s">
        <v>32</v>
      </c>
      <c r="Q3088" s="50" t="s">
        <v>4727</v>
      </c>
      <c r="R3088" s="50" t="s">
        <v>29</v>
      </c>
      <c r="S3088" s="50" t="s">
        <v>2770</v>
      </c>
      <c r="T3088" s="50" t="s">
        <v>2415</v>
      </c>
      <c r="U3088" s="50" t="s">
        <v>30</v>
      </c>
      <c r="V3088" s="50" t="str">
        <f>VLOOKUP(A3088,Register!$D$2:$N$1317,11,0)</f>
        <v>CWIP:-VACUUM FILTER STATION</v>
      </c>
      <c r="W3088" s="50" t="s">
        <v>29</v>
      </c>
      <c r="X3088" s="50" t="s">
        <v>29</v>
      </c>
    </row>
    <row r="3089" spans="1:24" ht="14.1" customHeight="1" x14ac:dyDescent="0.25">
      <c r="A3089" s="50" t="str">
        <f t="shared" si="48"/>
        <v>9200000059-0</v>
      </c>
      <c r="B3089" s="57" t="s">
        <v>29</v>
      </c>
      <c r="C3089" s="50" t="s">
        <v>29</v>
      </c>
      <c r="D3089" s="50" t="s">
        <v>4811</v>
      </c>
      <c r="E3089" s="50" t="s">
        <v>2814</v>
      </c>
      <c r="F3089" s="50" t="s">
        <v>29</v>
      </c>
      <c r="G3089" s="50" t="s">
        <v>29</v>
      </c>
      <c r="H3089" s="50" t="s">
        <v>2904</v>
      </c>
      <c r="I3089" s="58">
        <v>45219</v>
      </c>
      <c r="J3089" s="50" t="s">
        <v>2816</v>
      </c>
      <c r="K3089" s="59">
        <v>494</v>
      </c>
      <c r="L3089" s="50" t="s">
        <v>37</v>
      </c>
      <c r="M3089" s="51" t="s">
        <v>2747</v>
      </c>
      <c r="N3089" s="50" t="s">
        <v>29</v>
      </c>
      <c r="O3089" s="50" t="s">
        <v>32</v>
      </c>
      <c r="P3089" s="50" t="s">
        <v>32</v>
      </c>
      <c r="Q3089" s="50" t="s">
        <v>4521</v>
      </c>
      <c r="R3089" s="50" t="s">
        <v>29</v>
      </c>
      <c r="S3089" s="50" t="s">
        <v>2770</v>
      </c>
      <c r="T3089" s="50" t="s">
        <v>2415</v>
      </c>
      <c r="U3089" s="50" t="s">
        <v>30</v>
      </c>
      <c r="V3089" s="50" t="str">
        <f>VLOOKUP(A3089,Register!$D$2:$N$1317,11,0)</f>
        <v>CWIP:-VACUUM FILTER STATION</v>
      </c>
      <c r="W3089" s="50" t="s">
        <v>29</v>
      </c>
      <c r="X3089" s="50" t="s">
        <v>29</v>
      </c>
    </row>
    <row r="3090" spans="1:24" ht="14.1" customHeight="1" x14ac:dyDescent="0.25">
      <c r="A3090" s="50" t="str">
        <f t="shared" si="48"/>
        <v>9200000059-0</v>
      </c>
      <c r="B3090" s="57" t="s">
        <v>29</v>
      </c>
      <c r="C3090" s="50" t="s">
        <v>29</v>
      </c>
      <c r="D3090" s="50" t="s">
        <v>4811</v>
      </c>
      <c r="E3090" s="50" t="s">
        <v>2814</v>
      </c>
      <c r="F3090" s="50" t="s">
        <v>29</v>
      </c>
      <c r="G3090" s="50" t="s">
        <v>29</v>
      </c>
      <c r="H3090" s="50" t="s">
        <v>2904</v>
      </c>
      <c r="I3090" s="58">
        <v>45219</v>
      </c>
      <c r="J3090" s="50" t="s">
        <v>2816</v>
      </c>
      <c r="K3090" s="59">
        <v>244.92</v>
      </c>
      <c r="L3090" s="50" t="s">
        <v>37</v>
      </c>
      <c r="M3090" s="51" t="s">
        <v>2747</v>
      </c>
      <c r="N3090" s="50" t="s">
        <v>29</v>
      </c>
      <c r="O3090" s="50" t="s">
        <v>32</v>
      </c>
      <c r="P3090" s="50" t="s">
        <v>32</v>
      </c>
      <c r="Q3090" s="50" t="s">
        <v>4521</v>
      </c>
      <c r="R3090" s="50" t="s">
        <v>29</v>
      </c>
      <c r="S3090" s="50" t="s">
        <v>2770</v>
      </c>
      <c r="T3090" s="50" t="s">
        <v>2415</v>
      </c>
      <c r="U3090" s="50" t="s">
        <v>30</v>
      </c>
      <c r="V3090" s="50" t="str">
        <f>VLOOKUP(A3090,Register!$D$2:$N$1317,11,0)</f>
        <v>CWIP:-VACUUM FILTER STATION</v>
      </c>
      <c r="W3090" s="50" t="s">
        <v>29</v>
      </c>
      <c r="X3090" s="50" t="s">
        <v>29</v>
      </c>
    </row>
    <row r="3091" spans="1:24" ht="14.1" customHeight="1" x14ac:dyDescent="0.25">
      <c r="A3091" s="50" t="str">
        <f t="shared" si="48"/>
        <v>9200000059-0</v>
      </c>
      <c r="B3091" s="57" t="s">
        <v>29</v>
      </c>
      <c r="C3091" s="50" t="s">
        <v>29</v>
      </c>
      <c r="D3091" s="50" t="s">
        <v>4812</v>
      </c>
      <c r="E3091" s="50" t="s">
        <v>2814</v>
      </c>
      <c r="F3091" s="50" t="s">
        <v>29</v>
      </c>
      <c r="G3091" s="50" t="s">
        <v>29</v>
      </c>
      <c r="H3091" s="50" t="s">
        <v>2904</v>
      </c>
      <c r="I3091" s="58">
        <v>45219</v>
      </c>
      <c r="J3091" s="50" t="s">
        <v>2816</v>
      </c>
      <c r="K3091" s="59">
        <v>18</v>
      </c>
      <c r="L3091" s="50" t="s">
        <v>37</v>
      </c>
      <c r="M3091" s="51" t="s">
        <v>2747</v>
      </c>
      <c r="N3091" s="50" t="s">
        <v>29</v>
      </c>
      <c r="O3091" s="50" t="s">
        <v>32</v>
      </c>
      <c r="P3091" s="50" t="s">
        <v>32</v>
      </c>
      <c r="Q3091" s="50" t="s">
        <v>4260</v>
      </c>
      <c r="R3091" s="50" t="s">
        <v>29</v>
      </c>
      <c r="S3091" s="50" t="s">
        <v>2770</v>
      </c>
      <c r="T3091" s="50" t="s">
        <v>2415</v>
      </c>
      <c r="U3091" s="50" t="s">
        <v>30</v>
      </c>
      <c r="V3091" s="50" t="str">
        <f>VLOOKUP(A3091,Register!$D$2:$N$1317,11,0)</f>
        <v>CWIP:-VACUUM FILTER STATION</v>
      </c>
      <c r="W3091" s="50" t="s">
        <v>29</v>
      </c>
      <c r="X3091" s="50" t="s">
        <v>29</v>
      </c>
    </row>
    <row r="3092" spans="1:24" ht="14.1" customHeight="1" x14ac:dyDescent="0.25">
      <c r="A3092" s="50" t="str">
        <f t="shared" si="48"/>
        <v>9200000059-0</v>
      </c>
      <c r="B3092" s="57" t="s">
        <v>29</v>
      </c>
      <c r="C3092" s="50" t="s">
        <v>29</v>
      </c>
      <c r="D3092" s="50" t="s">
        <v>4812</v>
      </c>
      <c r="E3092" s="50" t="s">
        <v>2814</v>
      </c>
      <c r="F3092" s="50" t="s">
        <v>29</v>
      </c>
      <c r="G3092" s="50" t="s">
        <v>29</v>
      </c>
      <c r="H3092" s="50" t="s">
        <v>2904</v>
      </c>
      <c r="I3092" s="58">
        <v>45219</v>
      </c>
      <c r="J3092" s="50" t="s">
        <v>2816</v>
      </c>
      <c r="K3092" s="59">
        <v>305</v>
      </c>
      <c r="L3092" s="50" t="s">
        <v>37</v>
      </c>
      <c r="M3092" s="51" t="s">
        <v>2747</v>
      </c>
      <c r="N3092" s="50" t="s">
        <v>29</v>
      </c>
      <c r="O3092" s="50" t="s">
        <v>32</v>
      </c>
      <c r="P3092" s="50" t="s">
        <v>32</v>
      </c>
      <c r="Q3092" s="50" t="s">
        <v>4260</v>
      </c>
      <c r="R3092" s="50" t="s">
        <v>29</v>
      </c>
      <c r="S3092" s="50" t="s">
        <v>2770</v>
      </c>
      <c r="T3092" s="50" t="s">
        <v>2415</v>
      </c>
      <c r="U3092" s="50" t="s">
        <v>30</v>
      </c>
      <c r="V3092" s="50" t="str">
        <f>VLOOKUP(A3092,Register!$D$2:$N$1317,11,0)</f>
        <v>CWIP:-VACUUM FILTER STATION</v>
      </c>
      <c r="W3092" s="50" t="s">
        <v>29</v>
      </c>
      <c r="X3092" s="50" t="s">
        <v>29</v>
      </c>
    </row>
    <row r="3093" spans="1:24" ht="14.1" customHeight="1" x14ac:dyDescent="0.25">
      <c r="A3093" s="50" t="str">
        <f t="shared" si="48"/>
        <v>9200000059-0</v>
      </c>
      <c r="B3093" s="57" t="s">
        <v>29</v>
      </c>
      <c r="C3093" s="50" t="s">
        <v>29</v>
      </c>
      <c r="D3093" s="50" t="s">
        <v>4813</v>
      </c>
      <c r="E3093" s="50" t="s">
        <v>2814</v>
      </c>
      <c r="F3093" s="50" t="s">
        <v>29</v>
      </c>
      <c r="G3093" s="50" t="s">
        <v>29</v>
      </c>
      <c r="H3093" s="50" t="s">
        <v>2904</v>
      </c>
      <c r="I3093" s="58">
        <v>45220</v>
      </c>
      <c r="J3093" s="50" t="s">
        <v>2816</v>
      </c>
      <c r="K3093" s="59">
        <v>8.5</v>
      </c>
      <c r="L3093" s="50" t="s">
        <v>37</v>
      </c>
      <c r="M3093" s="51" t="s">
        <v>2747</v>
      </c>
      <c r="N3093" s="50" t="s">
        <v>29</v>
      </c>
      <c r="O3093" s="50" t="s">
        <v>32</v>
      </c>
      <c r="P3093" s="50" t="s">
        <v>32</v>
      </c>
      <c r="Q3093" s="50" t="s">
        <v>4783</v>
      </c>
      <c r="R3093" s="50" t="s">
        <v>29</v>
      </c>
      <c r="S3093" s="50" t="s">
        <v>2770</v>
      </c>
      <c r="T3093" s="50" t="s">
        <v>2415</v>
      </c>
      <c r="U3093" s="50" t="s">
        <v>30</v>
      </c>
      <c r="V3093" s="50" t="str">
        <f>VLOOKUP(A3093,Register!$D$2:$N$1317,11,0)</f>
        <v>CWIP:-VACUUM FILTER STATION</v>
      </c>
      <c r="W3093" s="50" t="s">
        <v>29</v>
      </c>
      <c r="X3093" s="50" t="s">
        <v>29</v>
      </c>
    </row>
    <row r="3094" spans="1:24" ht="14.1" customHeight="1" x14ac:dyDescent="0.25">
      <c r="A3094" s="50" t="str">
        <f t="shared" si="48"/>
        <v>9200000059-0</v>
      </c>
      <c r="B3094" s="57" t="s">
        <v>29</v>
      </c>
      <c r="C3094" s="50" t="s">
        <v>29</v>
      </c>
      <c r="D3094" s="50" t="s">
        <v>4813</v>
      </c>
      <c r="E3094" s="50" t="s">
        <v>2814</v>
      </c>
      <c r="F3094" s="50" t="s">
        <v>29</v>
      </c>
      <c r="G3094" s="50" t="s">
        <v>29</v>
      </c>
      <c r="H3094" s="50" t="s">
        <v>2904</v>
      </c>
      <c r="I3094" s="58">
        <v>45220</v>
      </c>
      <c r="J3094" s="50" t="s">
        <v>2816</v>
      </c>
      <c r="K3094" s="59">
        <v>20.399999999999999</v>
      </c>
      <c r="L3094" s="50" t="s">
        <v>37</v>
      </c>
      <c r="M3094" s="51" t="s">
        <v>2747</v>
      </c>
      <c r="N3094" s="50" t="s">
        <v>29</v>
      </c>
      <c r="O3094" s="50" t="s">
        <v>32</v>
      </c>
      <c r="P3094" s="50" t="s">
        <v>32</v>
      </c>
      <c r="Q3094" s="50" t="s">
        <v>4783</v>
      </c>
      <c r="R3094" s="50" t="s">
        <v>29</v>
      </c>
      <c r="S3094" s="50" t="s">
        <v>2770</v>
      </c>
      <c r="T3094" s="50" t="s">
        <v>2415</v>
      </c>
      <c r="U3094" s="50" t="s">
        <v>30</v>
      </c>
      <c r="V3094" s="50" t="str">
        <f>VLOOKUP(A3094,Register!$D$2:$N$1317,11,0)</f>
        <v>CWIP:-VACUUM FILTER STATION</v>
      </c>
      <c r="W3094" s="50" t="s">
        <v>29</v>
      </c>
      <c r="X3094" s="50" t="s">
        <v>29</v>
      </c>
    </row>
    <row r="3095" spans="1:24" ht="14.1" customHeight="1" x14ac:dyDescent="0.25">
      <c r="A3095" s="50" t="str">
        <f t="shared" si="48"/>
        <v>9200000059-0</v>
      </c>
      <c r="B3095" s="57" t="s">
        <v>29</v>
      </c>
      <c r="C3095" s="50" t="s">
        <v>29</v>
      </c>
      <c r="D3095" s="50" t="s">
        <v>4813</v>
      </c>
      <c r="E3095" s="50" t="s">
        <v>2814</v>
      </c>
      <c r="F3095" s="50" t="s">
        <v>29</v>
      </c>
      <c r="G3095" s="50" t="s">
        <v>29</v>
      </c>
      <c r="H3095" s="50" t="s">
        <v>2904</v>
      </c>
      <c r="I3095" s="58">
        <v>45220</v>
      </c>
      <c r="J3095" s="50" t="s">
        <v>2816</v>
      </c>
      <c r="K3095" s="59">
        <v>1920</v>
      </c>
      <c r="L3095" s="50" t="s">
        <v>37</v>
      </c>
      <c r="M3095" s="51" t="s">
        <v>2747</v>
      </c>
      <c r="N3095" s="50" t="s">
        <v>29</v>
      </c>
      <c r="O3095" s="50" t="s">
        <v>32</v>
      </c>
      <c r="P3095" s="50" t="s">
        <v>32</v>
      </c>
      <c r="Q3095" s="50" t="s">
        <v>4783</v>
      </c>
      <c r="R3095" s="50" t="s">
        <v>29</v>
      </c>
      <c r="S3095" s="50" t="s">
        <v>2770</v>
      </c>
      <c r="T3095" s="50" t="s">
        <v>2415</v>
      </c>
      <c r="U3095" s="50" t="s">
        <v>30</v>
      </c>
      <c r="V3095" s="50" t="str">
        <f>VLOOKUP(A3095,Register!$D$2:$N$1317,11,0)</f>
        <v>CWIP:-VACUUM FILTER STATION</v>
      </c>
      <c r="W3095" s="50" t="s">
        <v>29</v>
      </c>
      <c r="X3095" s="50" t="s">
        <v>29</v>
      </c>
    </row>
    <row r="3096" spans="1:24" ht="14.1" customHeight="1" x14ac:dyDescent="0.25">
      <c r="A3096" s="50" t="str">
        <f t="shared" si="48"/>
        <v>9200000059-0</v>
      </c>
      <c r="B3096" s="57" t="s">
        <v>29</v>
      </c>
      <c r="C3096" s="50" t="s">
        <v>29</v>
      </c>
      <c r="D3096" s="50" t="s">
        <v>4814</v>
      </c>
      <c r="E3096" s="50" t="s">
        <v>2814</v>
      </c>
      <c r="F3096" s="50" t="s">
        <v>29</v>
      </c>
      <c r="G3096" s="50" t="s">
        <v>29</v>
      </c>
      <c r="H3096" s="50" t="s">
        <v>2904</v>
      </c>
      <c r="I3096" s="58">
        <v>45220</v>
      </c>
      <c r="J3096" s="50" t="s">
        <v>2816</v>
      </c>
      <c r="K3096" s="59">
        <v>11560</v>
      </c>
      <c r="L3096" s="50" t="s">
        <v>37</v>
      </c>
      <c r="M3096" s="51" t="s">
        <v>2747</v>
      </c>
      <c r="N3096" s="50" t="s">
        <v>29</v>
      </c>
      <c r="O3096" s="50" t="s">
        <v>32</v>
      </c>
      <c r="P3096" s="50" t="s">
        <v>32</v>
      </c>
      <c r="Q3096" s="50" t="s">
        <v>4329</v>
      </c>
      <c r="R3096" s="50" t="s">
        <v>29</v>
      </c>
      <c r="S3096" s="50" t="s">
        <v>2770</v>
      </c>
      <c r="T3096" s="50" t="s">
        <v>2415</v>
      </c>
      <c r="U3096" s="50" t="s">
        <v>30</v>
      </c>
      <c r="V3096" s="50" t="str">
        <f>VLOOKUP(A3096,Register!$D$2:$N$1317,11,0)</f>
        <v>CWIP:-VACUUM FILTER STATION</v>
      </c>
      <c r="W3096" s="50" t="s">
        <v>29</v>
      </c>
      <c r="X3096" s="50" t="s">
        <v>29</v>
      </c>
    </row>
    <row r="3097" spans="1:24" ht="14.1" customHeight="1" x14ac:dyDescent="0.25">
      <c r="A3097" s="50" t="str">
        <f t="shared" si="48"/>
        <v>9200000059-0</v>
      </c>
      <c r="B3097" s="57" t="s">
        <v>29</v>
      </c>
      <c r="C3097" s="50" t="s">
        <v>29</v>
      </c>
      <c r="D3097" s="50" t="s">
        <v>4814</v>
      </c>
      <c r="E3097" s="50" t="s">
        <v>2814</v>
      </c>
      <c r="F3097" s="50" t="s">
        <v>29</v>
      </c>
      <c r="G3097" s="50" t="s">
        <v>29</v>
      </c>
      <c r="H3097" s="50" t="s">
        <v>2904</v>
      </c>
      <c r="I3097" s="58">
        <v>45220</v>
      </c>
      <c r="J3097" s="50" t="s">
        <v>2816</v>
      </c>
      <c r="K3097" s="59">
        <v>13930.91</v>
      </c>
      <c r="L3097" s="50" t="s">
        <v>37</v>
      </c>
      <c r="M3097" s="51" t="s">
        <v>2747</v>
      </c>
      <c r="N3097" s="50" t="s">
        <v>29</v>
      </c>
      <c r="O3097" s="50" t="s">
        <v>32</v>
      </c>
      <c r="P3097" s="50" t="s">
        <v>32</v>
      </c>
      <c r="Q3097" s="50" t="s">
        <v>4329</v>
      </c>
      <c r="R3097" s="50" t="s">
        <v>29</v>
      </c>
      <c r="S3097" s="50" t="s">
        <v>2770</v>
      </c>
      <c r="T3097" s="50" t="s">
        <v>2415</v>
      </c>
      <c r="U3097" s="50" t="s">
        <v>30</v>
      </c>
      <c r="V3097" s="50" t="str">
        <f>VLOOKUP(A3097,Register!$D$2:$N$1317,11,0)</f>
        <v>CWIP:-VACUUM FILTER STATION</v>
      </c>
      <c r="W3097" s="50" t="s">
        <v>29</v>
      </c>
      <c r="X3097" s="50" t="s">
        <v>29</v>
      </c>
    </row>
    <row r="3098" spans="1:24" ht="14.1" customHeight="1" x14ac:dyDescent="0.25">
      <c r="A3098" s="50" t="str">
        <f t="shared" si="48"/>
        <v>9200000059-0</v>
      </c>
      <c r="B3098" s="57" t="s">
        <v>29</v>
      </c>
      <c r="C3098" s="50" t="s">
        <v>29</v>
      </c>
      <c r="D3098" s="50" t="s">
        <v>4814</v>
      </c>
      <c r="E3098" s="50" t="s">
        <v>2814</v>
      </c>
      <c r="F3098" s="50" t="s">
        <v>29</v>
      </c>
      <c r="G3098" s="50" t="s">
        <v>29</v>
      </c>
      <c r="H3098" s="50" t="s">
        <v>2904</v>
      </c>
      <c r="I3098" s="58">
        <v>45220</v>
      </c>
      <c r="J3098" s="50" t="s">
        <v>2816</v>
      </c>
      <c r="K3098" s="59">
        <v>22680.6</v>
      </c>
      <c r="L3098" s="50" t="s">
        <v>37</v>
      </c>
      <c r="M3098" s="51" t="s">
        <v>2747</v>
      </c>
      <c r="N3098" s="50" t="s">
        <v>29</v>
      </c>
      <c r="O3098" s="50" t="s">
        <v>32</v>
      </c>
      <c r="P3098" s="50" t="s">
        <v>32</v>
      </c>
      <c r="Q3098" s="50" t="s">
        <v>4329</v>
      </c>
      <c r="R3098" s="50" t="s">
        <v>29</v>
      </c>
      <c r="S3098" s="50" t="s">
        <v>2770</v>
      </c>
      <c r="T3098" s="50" t="s">
        <v>2415</v>
      </c>
      <c r="U3098" s="50" t="s">
        <v>30</v>
      </c>
      <c r="V3098" s="50" t="str">
        <f>VLOOKUP(A3098,Register!$D$2:$N$1317,11,0)</f>
        <v>CWIP:-VACUUM FILTER STATION</v>
      </c>
      <c r="W3098" s="50" t="s">
        <v>29</v>
      </c>
      <c r="X3098" s="50" t="s">
        <v>29</v>
      </c>
    </row>
    <row r="3099" spans="1:24" ht="14.1" customHeight="1" x14ac:dyDescent="0.25">
      <c r="A3099" s="50" t="str">
        <f t="shared" si="48"/>
        <v>9200000059-0</v>
      </c>
      <c r="B3099" s="57" t="s">
        <v>29</v>
      </c>
      <c r="C3099" s="50" t="s">
        <v>29</v>
      </c>
      <c r="D3099" s="50" t="s">
        <v>4814</v>
      </c>
      <c r="E3099" s="50" t="s">
        <v>2814</v>
      </c>
      <c r="F3099" s="50" t="s">
        <v>29</v>
      </c>
      <c r="G3099" s="50" t="s">
        <v>29</v>
      </c>
      <c r="H3099" s="50" t="s">
        <v>2904</v>
      </c>
      <c r="I3099" s="58">
        <v>45220</v>
      </c>
      <c r="J3099" s="50" t="s">
        <v>2816</v>
      </c>
      <c r="K3099" s="59">
        <v>83598.649999999994</v>
      </c>
      <c r="L3099" s="50" t="s">
        <v>37</v>
      </c>
      <c r="M3099" s="51" t="s">
        <v>2747</v>
      </c>
      <c r="N3099" s="50" t="s">
        <v>29</v>
      </c>
      <c r="O3099" s="50" t="s">
        <v>32</v>
      </c>
      <c r="P3099" s="50" t="s">
        <v>32</v>
      </c>
      <c r="Q3099" s="50" t="s">
        <v>4329</v>
      </c>
      <c r="R3099" s="50" t="s">
        <v>29</v>
      </c>
      <c r="S3099" s="50" t="s">
        <v>2770</v>
      </c>
      <c r="T3099" s="50" t="s">
        <v>2415</v>
      </c>
      <c r="U3099" s="50" t="s">
        <v>30</v>
      </c>
      <c r="V3099" s="50" t="str">
        <f>VLOOKUP(A3099,Register!$D$2:$N$1317,11,0)</f>
        <v>CWIP:-VACUUM FILTER STATION</v>
      </c>
      <c r="W3099" s="50" t="s">
        <v>29</v>
      </c>
      <c r="X3099" s="50" t="s">
        <v>29</v>
      </c>
    </row>
    <row r="3100" spans="1:24" ht="14.1" customHeight="1" x14ac:dyDescent="0.25">
      <c r="A3100" s="50" t="str">
        <f t="shared" si="48"/>
        <v>9200000059-0</v>
      </c>
      <c r="B3100" s="57" t="s">
        <v>29</v>
      </c>
      <c r="C3100" s="50" t="s">
        <v>29</v>
      </c>
      <c r="D3100" s="50" t="s">
        <v>4814</v>
      </c>
      <c r="E3100" s="50" t="s">
        <v>2814</v>
      </c>
      <c r="F3100" s="50" t="s">
        <v>29</v>
      </c>
      <c r="G3100" s="50" t="s">
        <v>29</v>
      </c>
      <c r="H3100" s="50" t="s">
        <v>2904</v>
      </c>
      <c r="I3100" s="58">
        <v>45220</v>
      </c>
      <c r="J3100" s="50" t="s">
        <v>2816</v>
      </c>
      <c r="K3100" s="59">
        <v>13163.4</v>
      </c>
      <c r="L3100" s="50" t="s">
        <v>37</v>
      </c>
      <c r="M3100" s="51" t="s">
        <v>2747</v>
      </c>
      <c r="N3100" s="50" t="s">
        <v>29</v>
      </c>
      <c r="O3100" s="50" t="s">
        <v>32</v>
      </c>
      <c r="P3100" s="50" t="s">
        <v>32</v>
      </c>
      <c r="Q3100" s="50" t="s">
        <v>4329</v>
      </c>
      <c r="R3100" s="50" t="s">
        <v>29</v>
      </c>
      <c r="S3100" s="50" t="s">
        <v>2770</v>
      </c>
      <c r="T3100" s="50" t="s">
        <v>2415</v>
      </c>
      <c r="U3100" s="50" t="s">
        <v>30</v>
      </c>
      <c r="V3100" s="50" t="str">
        <f>VLOOKUP(A3100,Register!$D$2:$N$1317,11,0)</f>
        <v>CWIP:-VACUUM FILTER STATION</v>
      </c>
      <c r="W3100" s="50" t="s">
        <v>29</v>
      </c>
      <c r="X3100" s="50" t="s">
        <v>29</v>
      </c>
    </row>
    <row r="3101" spans="1:24" ht="14.1" customHeight="1" x14ac:dyDescent="0.25">
      <c r="A3101" s="50" t="str">
        <f t="shared" si="48"/>
        <v>9200000057-0</v>
      </c>
      <c r="B3101" s="57" t="s">
        <v>29</v>
      </c>
      <c r="C3101" s="50" t="s">
        <v>29</v>
      </c>
      <c r="D3101" s="50" t="s">
        <v>4815</v>
      </c>
      <c r="E3101" s="50" t="s">
        <v>2814</v>
      </c>
      <c r="F3101" s="50" t="s">
        <v>29</v>
      </c>
      <c r="G3101" s="50" t="s">
        <v>29</v>
      </c>
      <c r="H3101" s="50" t="s">
        <v>2904</v>
      </c>
      <c r="I3101" s="58">
        <v>45220</v>
      </c>
      <c r="J3101" s="50" t="s">
        <v>2816</v>
      </c>
      <c r="K3101" s="59">
        <v>13545.82</v>
      </c>
      <c r="L3101" s="50" t="s">
        <v>37</v>
      </c>
      <c r="M3101" s="51" t="s">
        <v>2747</v>
      </c>
      <c r="N3101" s="50" t="s">
        <v>29</v>
      </c>
      <c r="O3101" s="50" t="s">
        <v>32</v>
      </c>
      <c r="P3101" s="50" t="s">
        <v>32</v>
      </c>
      <c r="Q3101" s="50" t="s">
        <v>3524</v>
      </c>
      <c r="R3101" s="50" t="s">
        <v>29</v>
      </c>
      <c r="S3101" s="50" t="s">
        <v>2770</v>
      </c>
      <c r="T3101" s="50" t="s">
        <v>2410</v>
      </c>
      <c r="U3101" s="50" t="s">
        <v>30</v>
      </c>
      <c r="V3101" s="50" t="str">
        <f>VLOOKUP(A3101,Register!$D$2:$N$1317,11,0)</f>
        <v>CWIP- NEW JUICE CLARIFIER 42' DIA(DORR)</v>
      </c>
      <c r="W3101" s="50" t="s">
        <v>29</v>
      </c>
      <c r="X3101" s="50" t="s">
        <v>29</v>
      </c>
    </row>
    <row r="3102" spans="1:24" ht="14.1" customHeight="1" x14ac:dyDescent="0.25">
      <c r="A3102" s="50" t="str">
        <f t="shared" si="48"/>
        <v>9200000059-0</v>
      </c>
      <c r="B3102" s="57" t="s">
        <v>29</v>
      </c>
      <c r="C3102" s="50" t="s">
        <v>29</v>
      </c>
      <c r="D3102" s="50" t="s">
        <v>4816</v>
      </c>
      <c r="E3102" s="50" t="s">
        <v>2814</v>
      </c>
      <c r="F3102" s="50" t="s">
        <v>29</v>
      </c>
      <c r="G3102" s="50" t="s">
        <v>29</v>
      </c>
      <c r="H3102" s="50" t="s">
        <v>2904</v>
      </c>
      <c r="I3102" s="58">
        <v>45220</v>
      </c>
      <c r="J3102" s="50" t="s">
        <v>2816</v>
      </c>
      <c r="K3102" s="59">
        <v>17</v>
      </c>
      <c r="L3102" s="50" t="s">
        <v>37</v>
      </c>
      <c r="M3102" s="51" t="s">
        <v>2747</v>
      </c>
      <c r="N3102" s="50" t="s">
        <v>29</v>
      </c>
      <c r="O3102" s="50" t="s">
        <v>32</v>
      </c>
      <c r="P3102" s="50" t="s">
        <v>32</v>
      </c>
      <c r="Q3102" s="50" t="s">
        <v>4260</v>
      </c>
      <c r="R3102" s="50" t="s">
        <v>29</v>
      </c>
      <c r="S3102" s="50" t="s">
        <v>2770</v>
      </c>
      <c r="T3102" s="50" t="s">
        <v>2415</v>
      </c>
      <c r="U3102" s="50" t="s">
        <v>30</v>
      </c>
      <c r="V3102" s="50" t="str">
        <f>VLOOKUP(A3102,Register!$D$2:$N$1317,11,0)</f>
        <v>CWIP:-VACUUM FILTER STATION</v>
      </c>
      <c r="W3102" s="50" t="s">
        <v>29</v>
      </c>
      <c r="X3102" s="50" t="s">
        <v>29</v>
      </c>
    </row>
    <row r="3103" spans="1:24" ht="14.1" customHeight="1" x14ac:dyDescent="0.25">
      <c r="A3103" s="50" t="str">
        <f t="shared" si="48"/>
        <v>9200000059-0</v>
      </c>
      <c r="B3103" s="57" t="s">
        <v>29</v>
      </c>
      <c r="C3103" s="50" t="s">
        <v>29</v>
      </c>
      <c r="D3103" s="50" t="s">
        <v>4816</v>
      </c>
      <c r="E3103" s="50" t="s">
        <v>2814</v>
      </c>
      <c r="F3103" s="50" t="s">
        <v>29</v>
      </c>
      <c r="G3103" s="50" t="s">
        <v>29</v>
      </c>
      <c r="H3103" s="50" t="s">
        <v>2904</v>
      </c>
      <c r="I3103" s="58">
        <v>45220</v>
      </c>
      <c r="J3103" s="50" t="s">
        <v>2816</v>
      </c>
      <c r="K3103" s="59">
        <v>55</v>
      </c>
      <c r="L3103" s="50" t="s">
        <v>37</v>
      </c>
      <c r="M3103" s="51" t="s">
        <v>2747</v>
      </c>
      <c r="N3103" s="50" t="s">
        <v>29</v>
      </c>
      <c r="O3103" s="50" t="s">
        <v>32</v>
      </c>
      <c r="P3103" s="50" t="s">
        <v>32</v>
      </c>
      <c r="Q3103" s="50" t="s">
        <v>4260</v>
      </c>
      <c r="R3103" s="50" t="s">
        <v>29</v>
      </c>
      <c r="S3103" s="50" t="s">
        <v>2770</v>
      </c>
      <c r="T3103" s="50" t="s">
        <v>2415</v>
      </c>
      <c r="U3103" s="50" t="s">
        <v>30</v>
      </c>
      <c r="V3103" s="50" t="str">
        <f>VLOOKUP(A3103,Register!$D$2:$N$1317,11,0)</f>
        <v>CWIP:-VACUUM FILTER STATION</v>
      </c>
      <c r="W3103" s="50" t="s">
        <v>29</v>
      </c>
      <c r="X3103" s="50" t="s">
        <v>29</v>
      </c>
    </row>
    <row r="3104" spans="1:24" ht="14.1" customHeight="1" x14ac:dyDescent="0.25">
      <c r="A3104" s="50" t="str">
        <f t="shared" si="48"/>
        <v>9200000058-0</v>
      </c>
      <c r="B3104" s="57" t="s">
        <v>29</v>
      </c>
      <c r="C3104" s="50" t="s">
        <v>29</v>
      </c>
      <c r="D3104" s="50" t="s">
        <v>4817</v>
      </c>
      <c r="E3104" s="50" t="s">
        <v>2814</v>
      </c>
      <c r="F3104" s="50" t="s">
        <v>29</v>
      </c>
      <c r="G3104" s="50" t="s">
        <v>29</v>
      </c>
      <c r="H3104" s="50" t="s">
        <v>2904</v>
      </c>
      <c r="I3104" s="58">
        <v>45221</v>
      </c>
      <c r="J3104" s="50" t="s">
        <v>2816</v>
      </c>
      <c r="K3104" s="59">
        <v>13545.82</v>
      </c>
      <c r="L3104" s="50" t="s">
        <v>37</v>
      </c>
      <c r="M3104" s="51" t="s">
        <v>2747</v>
      </c>
      <c r="N3104" s="50" t="s">
        <v>29</v>
      </c>
      <c r="O3104" s="50" t="s">
        <v>32</v>
      </c>
      <c r="P3104" s="50" t="s">
        <v>32</v>
      </c>
      <c r="Q3104" s="50" t="s">
        <v>4738</v>
      </c>
      <c r="R3104" s="50" t="s">
        <v>29</v>
      </c>
      <c r="S3104" s="50" t="s">
        <v>2770</v>
      </c>
      <c r="T3104" s="50" t="s">
        <v>2412</v>
      </c>
      <c r="U3104" s="50" t="s">
        <v>30</v>
      </c>
      <c r="V3104" s="50" t="str">
        <f>VLOOKUP(A3104,Register!$D$2:$N$1317,11,0)</f>
        <v>CWIP-MILK OF LIME</v>
      </c>
      <c r="W3104" s="50" t="s">
        <v>29</v>
      </c>
      <c r="X3104" s="50" t="s">
        <v>29</v>
      </c>
    </row>
    <row r="3105" spans="1:24" ht="14.1" customHeight="1" x14ac:dyDescent="0.25">
      <c r="A3105" s="50" t="str">
        <f t="shared" si="48"/>
        <v>9200000058-0</v>
      </c>
      <c r="B3105" s="57" t="s">
        <v>29</v>
      </c>
      <c r="C3105" s="50" t="s">
        <v>29</v>
      </c>
      <c r="D3105" s="50" t="s">
        <v>4817</v>
      </c>
      <c r="E3105" s="50" t="s">
        <v>2814</v>
      </c>
      <c r="F3105" s="50" t="s">
        <v>29</v>
      </c>
      <c r="G3105" s="50" t="s">
        <v>29</v>
      </c>
      <c r="H3105" s="50" t="s">
        <v>2904</v>
      </c>
      <c r="I3105" s="58">
        <v>45221</v>
      </c>
      <c r="J3105" s="50" t="s">
        <v>2816</v>
      </c>
      <c r="K3105" s="59">
        <v>10402.44</v>
      </c>
      <c r="L3105" s="50" t="s">
        <v>37</v>
      </c>
      <c r="M3105" s="51" t="s">
        <v>2747</v>
      </c>
      <c r="N3105" s="50" t="s">
        <v>29</v>
      </c>
      <c r="O3105" s="50" t="s">
        <v>32</v>
      </c>
      <c r="P3105" s="50" t="s">
        <v>32</v>
      </c>
      <c r="Q3105" s="50" t="s">
        <v>4738</v>
      </c>
      <c r="R3105" s="50" t="s">
        <v>29</v>
      </c>
      <c r="S3105" s="50" t="s">
        <v>2770</v>
      </c>
      <c r="T3105" s="50" t="s">
        <v>2412</v>
      </c>
      <c r="U3105" s="50" t="s">
        <v>30</v>
      </c>
      <c r="V3105" s="50" t="str">
        <f>VLOOKUP(A3105,Register!$D$2:$N$1317,11,0)</f>
        <v>CWIP-MILK OF LIME</v>
      </c>
      <c r="W3105" s="50" t="s">
        <v>29</v>
      </c>
      <c r="X3105" s="50" t="s">
        <v>29</v>
      </c>
    </row>
    <row r="3106" spans="1:24" ht="14.1" customHeight="1" x14ac:dyDescent="0.25">
      <c r="A3106" s="50" t="str">
        <f t="shared" si="48"/>
        <v>9200000058-0</v>
      </c>
      <c r="B3106" s="57" t="s">
        <v>29</v>
      </c>
      <c r="C3106" s="50" t="s">
        <v>29</v>
      </c>
      <c r="D3106" s="50" t="s">
        <v>4817</v>
      </c>
      <c r="E3106" s="50" t="s">
        <v>2814</v>
      </c>
      <c r="F3106" s="50" t="s">
        <v>29</v>
      </c>
      <c r="G3106" s="50" t="s">
        <v>29</v>
      </c>
      <c r="H3106" s="50" t="s">
        <v>2904</v>
      </c>
      <c r="I3106" s="58">
        <v>45221</v>
      </c>
      <c r="J3106" s="50" t="s">
        <v>2816</v>
      </c>
      <c r="K3106" s="59">
        <v>6387.28</v>
      </c>
      <c r="L3106" s="50" t="s">
        <v>37</v>
      </c>
      <c r="M3106" s="51" t="s">
        <v>2747</v>
      </c>
      <c r="N3106" s="50" t="s">
        <v>29</v>
      </c>
      <c r="O3106" s="50" t="s">
        <v>32</v>
      </c>
      <c r="P3106" s="50" t="s">
        <v>32</v>
      </c>
      <c r="Q3106" s="50" t="s">
        <v>4738</v>
      </c>
      <c r="R3106" s="50" t="s">
        <v>29</v>
      </c>
      <c r="S3106" s="50" t="s">
        <v>2770</v>
      </c>
      <c r="T3106" s="50" t="s">
        <v>2412</v>
      </c>
      <c r="U3106" s="50" t="s">
        <v>30</v>
      </c>
      <c r="V3106" s="50" t="str">
        <f>VLOOKUP(A3106,Register!$D$2:$N$1317,11,0)</f>
        <v>CWIP-MILK OF LIME</v>
      </c>
      <c r="W3106" s="50" t="s">
        <v>29</v>
      </c>
      <c r="X3106" s="50" t="s">
        <v>29</v>
      </c>
    </row>
    <row r="3107" spans="1:24" ht="14.1" customHeight="1" x14ac:dyDescent="0.25">
      <c r="A3107" s="50" t="str">
        <f t="shared" si="48"/>
        <v>9200000059-0</v>
      </c>
      <c r="B3107" s="57" t="s">
        <v>29</v>
      </c>
      <c r="C3107" s="50" t="s">
        <v>29</v>
      </c>
      <c r="D3107" s="50" t="s">
        <v>4818</v>
      </c>
      <c r="E3107" s="50" t="s">
        <v>2814</v>
      </c>
      <c r="F3107" s="50" t="s">
        <v>29</v>
      </c>
      <c r="G3107" s="50" t="s">
        <v>29</v>
      </c>
      <c r="H3107" s="50" t="s">
        <v>2904</v>
      </c>
      <c r="I3107" s="58">
        <v>45221</v>
      </c>
      <c r="J3107" s="50" t="s">
        <v>2816</v>
      </c>
      <c r="K3107" s="59">
        <v>34791.79</v>
      </c>
      <c r="L3107" s="50" t="s">
        <v>37</v>
      </c>
      <c r="M3107" s="51" t="s">
        <v>2747</v>
      </c>
      <c r="N3107" s="50" t="s">
        <v>29</v>
      </c>
      <c r="O3107" s="50" t="s">
        <v>32</v>
      </c>
      <c r="P3107" s="50" t="s">
        <v>32</v>
      </c>
      <c r="Q3107" s="50" t="s">
        <v>4329</v>
      </c>
      <c r="R3107" s="50" t="s">
        <v>29</v>
      </c>
      <c r="S3107" s="50" t="s">
        <v>2770</v>
      </c>
      <c r="T3107" s="50" t="s">
        <v>2415</v>
      </c>
      <c r="U3107" s="50" t="s">
        <v>30</v>
      </c>
      <c r="V3107" s="50" t="str">
        <f>VLOOKUP(A3107,Register!$D$2:$N$1317,11,0)</f>
        <v>CWIP:-VACUUM FILTER STATION</v>
      </c>
      <c r="W3107" s="50" t="s">
        <v>29</v>
      </c>
      <c r="X3107" s="50" t="s">
        <v>29</v>
      </c>
    </row>
    <row r="3108" spans="1:24" ht="14.1" customHeight="1" x14ac:dyDescent="0.25">
      <c r="A3108" s="50" t="str">
        <f t="shared" si="48"/>
        <v>9200000058-0</v>
      </c>
      <c r="B3108" s="57" t="s">
        <v>29</v>
      </c>
      <c r="C3108" s="50" t="s">
        <v>29</v>
      </c>
      <c r="D3108" s="50" t="s">
        <v>4819</v>
      </c>
      <c r="E3108" s="50" t="s">
        <v>2814</v>
      </c>
      <c r="F3108" s="50" t="s">
        <v>29</v>
      </c>
      <c r="G3108" s="50" t="s">
        <v>29</v>
      </c>
      <c r="H3108" s="50" t="s">
        <v>2904</v>
      </c>
      <c r="I3108" s="58">
        <v>45221</v>
      </c>
      <c r="J3108" s="50" t="s">
        <v>2816</v>
      </c>
      <c r="K3108" s="59">
        <v>674.14</v>
      </c>
      <c r="L3108" s="50" t="s">
        <v>37</v>
      </c>
      <c r="M3108" s="51" t="s">
        <v>2747</v>
      </c>
      <c r="N3108" s="50" t="s">
        <v>29</v>
      </c>
      <c r="O3108" s="50" t="s">
        <v>32</v>
      </c>
      <c r="P3108" s="50" t="s">
        <v>32</v>
      </c>
      <c r="Q3108" s="50" t="s">
        <v>4820</v>
      </c>
      <c r="R3108" s="50" t="s">
        <v>29</v>
      </c>
      <c r="S3108" s="50" t="s">
        <v>2770</v>
      </c>
      <c r="T3108" s="50" t="s">
        <v>2412</v>
      </c>
      <c r="U3108" s="50" t="s">
        <v>30</v>
      </c>
      <c r="V3108" s="50" t="str">
        <f>VLOOKUP(A3108,Register!$D$2:$N$1317,11,0)</f>
        <v>CWIP-MILK OF LIME</v>
      </c>
      <c r="W3108" s="50" t="s">
        <v>29</v>
      </c>
      <c r="X3108" s="50" t="s">
        <v>29</v>
      </c>
    </row>
    <row r="3109" spans="1:24" ht="14.1" customHeight="1" x14ac:dyDescent="0.25">
      <c r="A3109" s="50" t="str">
        <f t="shared" si="48"/>
        <v>9200000059-0</v>
      </c>
      <c r="B3109" s="57" t="s">
        <v>29</v>
      </c>
      <c r="C3109" s="50" t="s">
        <v>29</v>
      </c>
      <c r="D3109" s="50" t="s">
        <v>4821</v>
      </c>
      <c r="E3109" s="50" t="s">
        <v>2814</v>
      </c>
      <c r="F3109" s="50" t="s">
        <v>29</v>
      </c>
      <c r="G3109" s="50" t="s">
        <v>29</v>
      </c>
      <c r="H3109" s="50" t="s">
        <v>2904</v>
      </c>
      <c r="I3109" s="58">
        <v>45221</v>
      </c>
      <c r="J3109" s="50" t="s">
        <v>2816</v>
      </c>
      <c r="K3109" s="59">
        <v>1340</v>
      </c>
      <c r="L3109" s="50" t="s">
        <v>37</v>
      </c>
      <c r="M3109" s="51" t="s">
        <v>2747</v>
      </c>
      <c r="N3109" s="50" t="s">
        <v>29</v>
      </c>
      <c r="O3109" s="50" t="s">
        <v>32</v>
      </c>
      <c r="P3109" s="50" t="s">
        <v>32</v>
      </c>
      <c r="Q3109" s="50" t="s">
        <v>4521</v>
      </c>
      <c r="R3109" s="50" t="s">
        <v>29</v>
      </c>
      <c r="S3109" s="50" t="s">
        <v>2770</v>
      </c>
      <c r="T3109" s="50" t="s">
        <v>2415</v>
      </c>
      <c r="U3109" s="50" t="s">
        <v>30</v>
      </c>
      <c r="V3109" s="50" t="str">
        <f>VLOOKUP(A3109,Register!$D$2:$N$1317,11,0)</f>
        <v>CWIP:-VACUUM FILTER STATION</v>
      </c>
      <c r="W3109" s="50" t="s">
        <v>29</v>
      </c>
      <c r="X3109" s="50" t="s">
        <v>29</v>
      </c>
    </row>
    <row r="3110" spans="1:24" ht="14.1" customHeight="1" x14ac:dyDescent="0.25">
      <c r="A3110" s="50" t="str">
        <f t="shared" si="48"/>
        <v>9200000059-0</v>
      </c>
      <c r="B3110" s="57" t="s">
        <v>29</v>
      </c>
      <c r="C3110" s="50" t="s">
        <v>29</v>
      </c>
      <c r="D3110" s="50" t="s">
        <v>4822</v>
      </c>
      <c r="E3110" s="50" t="s">
        <v>2814</v>
      </c>
      <c r="F3110" s="50" t="s">
        <v>29</v>
      </c>
      <c r="G3110" s="50" t="s">
        <v>29</v>
      </c>
      <c r="H3110" s="50" t="s">
        <v>2904</v>
      </c>
      <c r="I3110" s="58">
        <v>45221</v>
      </c>
      <c r="J3110" s="50" t="s">
        <v>2816</v>
      </c>
      <c r="K3110" s="59">
        <v>4970.33</v>
      </c>
      <c r="L3110" s="50" t="s">
        <v>37</v>
      </c>
      <c r="M3110" s="51" t="s">
        <v>2747</v>
      </c>
      <c r="N3110" s="50" t="s">
        <v>29</v>
      </c>
      <c r="O3110" s="50" t="s">
        <v>32</v>
      </c>
      <c r="P3110" s="50" t="s">
        <v>32</v>
      </c>
      <c r="Q3110" s="50" t="s">
        <v>4521</v>
      </c>
      <c r="R3110" s="50" t="s">
        <v>29</v>
      </c>
      <c r="S3110" s="50" t="s">
        <v>2770</v>
      </c>
      <c r="T3110" s="50" t="s">
        <v>2415</v>
      </c>
      <c r="U3110" s="50" t="s">
        <v>30</v>
      </c>
      <c r="V3110" s="50" t="str">
        <f>VLOOKUP(A3110,Register!$D$2:$N$1317,11,0)</f>
        <v>CWIP:-VACUUM FILTER STATION</v>
      </c>
      <c r="W3110" s="50" t="s">
        <v>29</v>
      </c>
      <c r="X3110" s="50" t="s">
        <v>29</v>
      </c>
    </row>
    <row r="3111" spans="1:24" ht="14.1" customHeight="1" x14ac:dyDescent="0.25">
      <c r="A3111" s="50" t="str">
        <f t="shared" si="48"/>
        <v>9200000059-0</v>
      </c>
      <c r="B3111" s="57" t="s">
        <v>29</v>
      </c>
      <c r="C3111" s="50" t="s">
        <v>29</v>
      </c>
      <c r="D3111" s="50" t="s">
        <v>4822</v>
      </c>
      <c r="E3111" s="50" t="s">
        <v>2814</v>
      </c>
      <c r="F3111" s="50" t="s">
        <v>29</v>
      </c>
      <c r="G3111" s="50" t="s">
        <v>29</v>
      </c>
      <c r="H3111" s="50" t="s">
        <v>2904</v>
      </c>
      <c r="I3111" s="58">
        <v>45221</v>
      </c>
      <c r="J3111" s="50" t="s">
        <v>2816</v>
      </c>
      <c r="K3111" s="59">
        <v>1608.33</v>
      </c>
      <c r="L3111" s="50" t="s">
        <v>37</v>
      </c>
      <c r="M3111" s="51" t="s">
        <v>2747</v>
      </c>
      <c r="N3111" s="50" t="s">
        <v>29</v>
      </c>
      <c r="O3111" s="50" t="s">
        <v>32</v>
      </c>
      <c r="P3111" s="50" t="s">
        <v>32</v>
      </c>
      <c r="Q3111" s="50" t="s">
        <v>4521</v>
      </c>
      <c r="R3111" s="50" t="s">
        <v>29</v>
      </c>
      <c r="S3111" s="50" t="s">
        <v>2770</v>
      </c>
      <c r="T3111" s="50" t="s">
        <v>2415</v>
      </c>
      <c r="U3111" s="50" t="s">
        <v>30</v>
      </c>
      <c r="V3111" s="50" t="str">
        <f>VLOOKUP(A3111,Register!$D$2:$N$1317,11,0)</f>
        <v>CWIP:-VACUUM FILTER STATION</v>
      </c>
      <c r="W3111" s="50" t="s">
        <v>29</v>
      </c>
      <c r="X3111" s="50" t="s">
        <v>29</v>
      </c>
    </row>
    <row r="3112" spans="1:24" ht="14.1" customHeight="1" x14ac:dyDescent="0.25">
      <c r="A3112" s="50" t="str">
        <f t="shared" si="48"/>
        <v>9200000059-0</v>
      </c>
      <c r="B3112" s="57" t="s">
        <v>29</v>
      </c>
      <c r="C3112" s="50" t="s">
        <v>29</v>
      </c>
      <c r="D3112" s="50" t="s">
        <v>4822</v>
      </c>
      <c r="E3112" s="50" t="s">
        <v>2814</v>
      </c>
      <c r="F3112" s="50" t="s">
        <v>29</v>
      </c>
      <c r="G3112" s="50" t="s">
        <v>29</v>
      </c>
      <c r="H3112" s="50" t="s">
        <v>2904</v>
      </c>
      <c r="I3112" s="58">
        <v>45221</v>
      </c>
      <c r="J3112" s="50" t="s">
        <v>2816</v>
      </c>
      <c r="K3112" s="59">
        <v>4885.59</v>
      </c>
      <c r="L3112" s="50" t="s">
        <v>37</v>
      </c>
      <c r="M3112" s="51" t="s">
        <v>2747</v>
      </c>
      <c r="N3112" s="50" t="s">
        <v>29</v>
      </c>
      <c r="O3112" s="50" t="s">
        <v>32</v>
      </c>
      <c r="P3112" s="50" t="s">
        <v>32</v>
      </c>
      <c r="Q3112" s="50" t="s">
        <v>4521</v>
      </c>
      <c r="R3112" s="50" t="s">
        <v>29</v>
      </c>
      <c r="S3112" s="50" t="s">
        <v>2770</v>
      </c>
      <c r="T3112" s="50" t="s">
        <v>2415</v>
      </c>
      <c r="U3112" s="50" t="s">
        <v>30</v>
      </c>
      <c r="V3112" s="50" t="str">
        <f>VLOOKUP(A3112,Register!$D$2:$N$1317,11,0)</f>
        <v>CWIP:-VACUUM FILTER STATION</v>
      </c>
      <c r="W3112" s="50" t="s">
        <v>29</v>
      </c>
      <c r="X3112" s="50" t="s">
        <v>29</v>
      </c>
    </row>
    <row r="3113" spans="1:24" ht="14.1" customHeight="1" x14ac:dyDescent="0.25">
      <c r="A3113" s="50" t="str">
        <f t="shared" si="48"/>
        <v>9200000059-0</v>
      </c>
      <c r="B3113" s="57" t="s">
        <v>29</v>
      </c>
      <c r="C3113" s="50" t="s">
        <v>29</v>
      </c>
      <c r="D3113" s="50" t="s">
        <v>4822</v>
      </c>
      <c r="E3113" s="50" t="s">
        <v>2814</v>
      </c>
      <c r="F3113" s="50" t="s">
        <v>29</v>
      </c>
      <c r="G3113" s="50" t="s">
        <v>29</v>
      </c>
      <c r="H3113" s="50" t="s">
        <v>2904</v>
      </c>
      <c r="I3113" s="58">
        <v>45221</v>
      </c>
      <c r="J3113" s="50" t="s">
        <v>2816</v>
      </c>
      <c r="K3113" s="59">
        <v>1005</v>
      </c>
      <c r="L3113" s="50" t="s">
        <v>37</v>
      </c>
      <c r="M3113" s="51" t="s">
        <v>2747</v>
      </c>
      <c r="N3113" s="50" t="s">
        <v>29</v>
      </c>
      <c r="O3113" s="50" t="s">
        <v>32</v>
      </c>
      <c r="P3113" s="50" t="s">
        <v>32</v>
      </c>
      <c r="Q3113" s="50" t="s">
        <v>4521</v>
      </c>
      <c r="R3113" s="50" t="s">
        <v>29</v>
      </c>
      <c r="S3113" s="50" t="s">
        <v>2770</v>
      </c>
      <c r="T3113" s="50" t="s">
        <v>2415</v>
      </c>
      <c r="U3113" s="50" t="s">
        <v>30</v>
      </c>
      <c r="V3113" s="50" t="str">
        <f>VLOOKUP(A3113,Register!$D$2:$N$1317,11,0)</f>
        <v>CWIP:-VACUUM FILTER STATION</v>
      </c>
      <c r="W3113" s="50" t="s">
        <v>29</v>
      </c>
      <c r="X3113" s="50" t="s">
        <v>29</v>
      </c>
    </row>
    <row r="3114" spans="1:24" ht="14.1" customHeight="1" x14ac:dyDescent="0.25">
      <c r="A3114" s="50" t="str">
        <f t="shared" si="48"/>
        <v>9200000059-0</v>
      </c>
      <c r="B3114" s="57" t="s">
        <v>29</v>
      </c>
      <c r="C3114" s="50" t="s">
        <v>29</v>
      </c>
      <c r="D3114" s="50" t="s">
        <v>4822</v>
      </c>
      <c r="E3114" s="50" t="s">
        <v>2814</v>
      </c>
      <c r="F3114" s="50" t="s">
        <v>29</v>
      </c>
      <c r="G3114" s="50" t="s">
        <v>29</v>
      </c>
      <c r="H3114" s="50" t="s">
        <v>2904</v>
      </c>
      <c r="I3114" s="58">
        <v>45221</v>
      </c>
      <c r="J3114" s="50" t="s">
        <v>2816</v>
      </c>
      <c r="K3114" s="59">
        <v>2013.25</v>
      </c>
      <c r="L3114" s="50" t="s">
        <v>37</v>
      </c>
      <c r="M3114" s="51" t="s">
        <v>2747</v>
      </c>
      <c r="N3114" s="50" t="s">
        <v>29</v>
      </c>
      <c r="O3114" s="50" t="s">
        <v>32</v>
      </c>
      <c r="P3114" s="50" t="s">
        <v>32</v>
      </c>
      <c r="Q3114" s="50" t="s">
        <v>4521</v>
      </c>
      <c r="R3114" s="50" t="s">
        <v>29</v>
      </c>
      <c r="S3114" s="50" t="s">
        <v>2770</v>
      </c>
      <c r="T3114" s="50" t="s">
        <v>2415</v>
      </c>
      <c r="U3114" s="50" t="s">
        <v>30</v>
      </c>
      <c r="V3114" s="50" t="str">
        <f>VLOOKUP(A3114,Register!$D$2:$N$1317,11,0)</f>
        <v>CWIP:-VACUUM FILTER STATION</v>
      </c>
      <c r="W3114" s="50" t="s">
        <v>29</v>
      </c>
      <c r="X3114" s="50" t="s">
        <v>29</v>
      </c>
    </row>
    <row r="3115" spans="1:24" ht="14.1" customHeight="1" x14ac:dyDescent="0.25">
      <c r="A3115" s="50" t="str">
        <f t="shared" si="48"/>
        <v>9200000059-0</v>
      </c>
      <c r="B3115" s="57" t="s">
        <v>29</v>
      </c>
      <c r="C3115" s="50" t="s">
        <v>29</v>
      </c>
      <c r="D3115" s="50" t="s">
        <v>4823</v>
      </c>
      <c r="E3115" s="50" t="s">
        <v>2814</v>
      </c>
      <c r="F3115" s="50" t="s">
        <v>29</v>
      </c>
      <c r="G3115" s="50" t="s">
        <v>29</v>
      </c>
      <c r="H3115" s="50" t="s">
        <v>2904</v>
      </c>
      <c r="I3115" s="58">
        <v>45222</v>
      </c>
      <c r="J3115" s="50" t="s">
        <v>2816</v>
      </c>
      <c r="K3115" s="59">
        <v>51</v>
      </c>
      <c r="L3115" s="50" t="s">
        <v>37</v>
      </c>
      <c r="M3115" s="51" t="s">
        <v>2747</v>
      </c>
      <c r="N3115" s="50" t="s">
        <v>29</v>
      </c>
      <c r="O3115" s="50" t="s">
        <v>32</v>
      </c>
      <c r="P3115" s="50" t="s">
        <v>32</v>
      </c>
      <c r="Q3115" s="50" t="s">
        <v>4805</v>
      </c>
      <c r="R3115" s="50" t="s">
        <v>29</v>
      </c>
      <c r="S3115" s="50" t="s">
        <v>2770</v>
      </c>
      <c r="T3115" s="50" t="s">
        <v>2415</v>
      </c>
      <c r="U3115" s="50" t="s">
        <v>30</v>
      </c>
      <c r="V3115" s="50" t="str">
        <f>VLOOKUP(A3115,Register!$D$2:$N$1317,11,0)</f>
        <v>CWIP:-VACUUM FILTER STATION</v>
      </c>
      <c r="W3115" s="50" t="s">
        <v>29</v>
      </c>
      <c r="X3115" s="50" t="s">
        <v>29</v>
      </c>
    </row>
    <row r="3116" spans="1:24" ht="14.1" customHeight="1" x14ac:dyDescent="0.25">
      <c r="A3116" s="50" t="str">
        <f t="shared" si="48"/>
        <v>9200000058-0</v>
      </c>
      <c r="B3116" s="57" t="s">
        <v>29</v>
      </c>
      <c r="C3116" s="50" t="s">
        <v>29</v>
      </c>
      <c r="D3116" s="50" t="s">
        <v>4824</v>
      </c>
      <c r="E3116" s="50" t="s">
        <v>2814</v>
      </c>
      <c r="F3116" s="50" t="s">
        <v>29</v>
      </c>
      <c r="G3116" s="50" t="s">
        <v>29</v>
      </c>
      <c r="H3116" s="50" t="s">
        <v>2904</v>
      </c>
      <c r="I3116" s="58">
        <v>45222</v>
      </c>
      <c r="J3116" s="50" t="s">
        <v>2816</v>
      </c>
      <c r="K3116" s="59">
        <v>27</v>
      </c>
      <c r="L3116" s="50" t="s">
        <v>37</v>
      </c>
      <c r="M3116" s="51" t="s">
        <v>2747</v>
      </c>
      <c r="N3116" s="50" t="s">
        <v>29</v>
      </c>
      <c r="O3116" s="50" t="s">
        <v>32</v>
      </c>
      <c r="P3116" s="50" t="s">
        <v>32</v>
      </c>
      <c r="Q3116" s="50" t="s">
        <v>4329</v>
      </c>
      <c r="R3116" s="50" t="s">
        <v>29</v>
      </c>
      <c r="S3116" s="50" t="s">
        <v>2770</v>
      </c>
      <c r="T3116" s="50" t="s">
        <v>2412</v>
      </c>
      <c r="U3116" s="50" t="s">
        <v>30</v>
      </c>
      <c r="V3116" s="50" t="str">
        <f>VLOOKUP(A3116,Register!$D$2:$N$1317,11,0)</f>
        <v>CWIP-MILK OF LIME</v>
      </c>
      <c r="W3116" s="50" t="s">
        <v>29</v>
      </c>
      <c r="X3116" s="50" t="s">
        <v>29</v>
      </c>
    </row>
    <row r="3117" spans="1:24" ht="14.1" customHeight="1" x14ac:dyDescent="0.25">
      <c r="A3117" s="50" t="str">
        <f t="shared" si="48"/>
        <v>9200000058-0</v>
      </c>
      <c r="B3117" s="57" t="s">
        <v>29</v>
      </c>
      <c r="C3117" s="50" t="s">
        <v>29</v>
      </c>
      <c r="D3117" s="50" t="s">
        <v>4824</v>
      </c>
      <c r="E3117" s="50" t="s">
        <v>2814</v>
      </c>
      <c r="F3117" s="50" t="s">
        <v>29</v>
      </c>
      <c r="G3117" s="50" t="s">
        <v>29</v>
      </c>
      <c r="H3117" s="50" t="s">
        <v>2904</v>
      </c>
      <c r="I3117" s="58">
        <v>45222</v>
      </c>
      <c r="J3117" s="50" t="s">
        <v>2816</v>
      </c>
      <c r="K3117" s="59">
        <v>6.3</v>
      </c>
      <c r="L3117" s="50" t="s">
        <v>37</v>
      </c>
      <c r="M3117" s="51" t="s">
        <v>2747</v>
      </c>
      <c r="N3117" s="50" t="s">
        <v>29</v>
      </c>
      <c r="O3117" s="50" t="s">
        <v>32</v>
      </c>
      <c r="P3117" s="50" t="s">
        <v>32</v>
      </c>
      <c r="Q3117" s="50" t="s">
        <v>4329</v>
      </c>
      <c r="R3117" s="50" t="s">
        <v>29</v>
      </c>
      <c r="S3117" s="50" t="s">
        <v>2770</v>
      </c>
      <c r="T3117" s="50" t="s">
        <v>2412</v>
      </c>
      <c r="U3117" s="50" t="s">
        <v>30</v>
      </c>
      <c r="V3117" s="50" t="str">
        <f>VLOOKUP(A3117,Register!$D$2:$N$1317,11,0)</f>
        <v>CWIP-MILK OF LIME</v>
      </c>
      <c r="W3117" s="50" t="s">
        <v>29</v>
      </c>
      <c r="X3117" s="50" t="s">
        <v>29</v>
      </c>
    </row>
    <row r="3118" spans="1:24" ht="14.1" customHeight="1" x14ac:dyDescent="0.25">
      <c r="A3118" s="50" t="str">
        <f t="shared" si="48"/>
        <v>9200000059-0</v>
      </c>
      <c r="B3118" s="57" t="s">
        <v>29</v>
      </c>
      <c r="C3118" s="50" t="s">
        <v>29</v>
      </c>
      <c r="D3118" s="50" t="s">
        <v>4825</v>
      </c>
      <c r="E3118" s="50" t="s">
        <v>2814</v>
      </c>
      <c r="F3118" s="50" t="s">
        <v>29</v>
      </c>
      <c r="G3118" s="50" t="s">
        <v>29</v>
      </c>
      <c r="H3118" s="50" t="s">
        <v>2904</v>
      </c>
      <c r="I3118" s="58">
        <v>45223</v>
      </c>
      <c r="J3118" s="50" t="s">
        <v>2816</v>
      </c>
      <c r="K3118" s="59">
        <v>91.84</v>
      </c>
      <c r="L3118" s="50" t="s">
        <v>37</v>
      </c>
      <c r="M3118" s="51" t="s">
        <v>2747</v>
      </c>
      <c r="N3118" s="50" t="s">
        <v>29</v>
      </c>
      <c r="O3118" s="50" t="s">
        <v>32</v>
      </c>
      <c r="P3118" s="50" t="s">
        <v>32</v>
      </c>
      <c r="Q3118" s="50" t="s">
        <v>4444</v>
      </c>
      <c r="R3118" s="50" t="s">
        <v>29</v>
      </c>
      <c r="S3118" s="50" t="s">
        <v>2770</v>
      </c>
      <c r="T3118" s="50" t="s">
        <v>2415</v>
      </c>
      <c r="U3118" s="50" t="s">
        <v>30</v>
      </c>
      <c r="V3118" s="50" t="str">
        <f>VLOOKUP(A3118,Register!$D$2:$N$1317,11,0)</f>
        <v>CWIP:-VACUUM FILTER STATION</v>
      </c>
      <c r="W3118" s="50" t="s">
        <v>29</v>
      </c>
      <c r="X3118" s="50" t="s">
        <v>29</v>
      </c>
    </row>
    <row r="3119" spans="1:24" ht="14.1" customHeight="1" x14ac:dyDescent="0.25">
      <c r="A3119" s="50" t="str">
        <f t="shared" si="48"/>
        <v>9200000059-0</v>
      </c>
      <c r="B3119" s="57" t="s">
        <v>29</v>
      </c>
      <c r="C3119" s="50" t="s">
        <v>29</v>
      </c>
      <c r="D3119" s="50" t="s">
        <v>4826</v>
      </c>
      <c r="E3119" s="50" t="s">
        <v>2814</v>
      </c>
      <c r="F3119" s="50" t="s">
        <v>29</v>
      </c>
      <c r="G3119" s="50" t="s">
        <v>29</v>
      </c>
      <c r="H3119" s="50" t="s">
        <v>2904</v>
      </c>
      <c r="I3119" s="58">
        <v>45223</v>
      </c>
      <c r="J3119" s="50" t="s">
        <v>2816</v>
      </c>
      <c r="K3119" s="59">
        <v>569.5</v>
      </c>
      <c r="L3119" s="50" t="s">
        <v>37</v>
      </c>
      <c r="M3119" s="51" t="s">
        <v>2747</v>
      </c>
      <c r="N3119" s="50" t="s">
        <v>29</v>
      </c>
      <c r="O3119" s="50" t="s">
        <v>32</v>
      </c>
      <c r="P3119" s="50" t="s">
        <v>32</v>
      </c>
      <c r="Q3119" s="50" t="s">
        <v>4444</v>
      </c>
      <c r="R3119" s="50" t="s">
        <v>29</v>
      </c>
      <c r="S3119" s="50" t="s">
        <v>2770</v>
      </c>
      <c r="T3119" s="50" t="s">
        <v>2415</v>
      </c>
      <c r="U3119" s="50" t="s">
        <v>30</v>
      </c>
      <c r="V3119" s="50" t="str">
        <f>VLOOKUP(A3119,Register!$D$2:$N$1317,11,0)</f>
        <v>CWIP:-VACUUM FILTER STATION</v>
      </c>
      <c r="W3119" s="50" t="s">
        <v>29</v>
      </c>
      <c r="X3119" s="50" t="s">
        <v>29</v>
      </c>
    </row>
    <row r="3120" spans="1:24" ht="14.1" customHeight="1" x14ac:dyDescent="0.25">
      <c r="A3120" s="50" t="str">
        <f t="shared" si="48"/>
        <v>9200000059-0</v>
      </c>
      <c r="B3120" s="57" t="s">
        <v>29</v>
      </c>
      <c r="C3120" s="50" t="s">
        <v>29</v>
      </c>
      <c r="D3120" s="50" t="s">
        <v>4826</v>
      </c>
      <c r="E3120" s="50" t="s">
        <v>2814</v>
      </c>
      <c r="F3120" s="50" t="s">
        <v>29</v>
      </c>
      <c r="G3120" s="50" t="s">
        <v>29</v>
      </c>
      <c r="H3120" s="50" t="s">
        <v>2904</v>
      </c>
      <c r="I3120" s="58">
        <v>45223</v>
      </c>
      <c r="J3120" s="50" t="s">
        <v>2816</v>
      </c>
      <c r="K3120" s="59">
        <v>181.09</v>
      </c>
      <c r="L3120" s="50" t="s">
        <v>37</v>
      </c>
      <c r="M3120" s="51" t="s">
        <v>2747</v>
      </c>
      <c r="N3120" s="50" t="s">
        <v>29</v>
      </c>
      <c r="O3120" s="50" t="s">
        <v>32</v>
      </c>
      <c r="P3120" s="50" t="s">
        <v>32</v>
      </c>
      <c r="Q3120" s="50" t="s">
        <v>4444</v>
      </c>
      <c r="R3120" s="50" t="s">
        <v>29</v>
      </c>
      <c r="S3120" s="50" t="s">
        <v>2770</v>
      </c>
      <c r="T3120" s="50" t="s">
        <v>2415</v>
      </c>
      <c r="U3120" s="50" t="s">
        <v>30</v>
      </c>
      <c r="V3120" s="50" t="str">
        <f>VLOOKUP(A3120,Register!$D$2:$N$1317,11,0)</f>
        <v>CWIP:-VACUUM FILTER STATION</v>
      </c>
      <c r="W3120" s="50" t="s">
        <v>29</v>
      </c>
      <c r="X3120" s="50" t="s">
        <v>29</v>
      </c>
    </row>
    <row r="3121" spans="1:24" ht="14.1" customHeight="1" x14ac:dyDescent="0.25">
      <c r="A3121" s="50" t="str">
        <f t="shared" si="48"/>
        <v>9200000059-0</v>
      </c>
      <c r="B3121" s="57" t="s">
        <v>29</v>
      </c>
      <c r="C3121" s="50" t="s">
        <v>29</v>
      </c>
      <c r="D3121" s="50" t="s">
        <v>4827</v>
      </c>
      <c r="E3121" s="50" t="s">
        <v>2814</v>
      </c>
      <c r="F3121" s="50" t="s">
        <v>29</v>
      </c>
      <c r="G3121" s="50" t="s">
        <v>29</v>
      </c>
      <c r="H3121" s="50" t="s">
        <v>2904</v>
      </c>
      <c r="I3121" s="58">
        <v>45223</v>
      </c>
      <c r="J3121" s="50" t="s">
        <v>2816</v>
      </c>
      <c r="K3121" s="59">
        <v>250.35</v>
      </c>
      <c r="L3121" s="50" t="s">
        <v>37</v>
      </c>
      <c r="M3121" s="51" t="s">
        <v>2747</v>
      </c>
      <c r="N3121" s="50" t="s">
        <v>29</v>
      </c>
      <c r="O3121" s="50" t="s">
        <v>32</v>
      </c>
      <c r="P3121" s="50" t="s">
        <v>32</v>
      </c>
      <c r="Q3121" s="50" t="s">
        <v>4444</v>
      </c>
      <c r="R3121" s="50" t="s">
        <v>29</v>
      </c>
      <c r="S3121" s="50" t="s">
        <v>2770</v>
      </c>
      <c r="T3121" s="50" t="s">
        <v>2415</v>
      </c>
      <c r="U3121" s="50" t="s">
        <v>30</v>
      </c>
      <c r="V3121" s="50" t="str">
        <f>VLOOKUP(A3121,Register!$D$2:$N$1317,11,0)</f>
        <v>CWIP:-VACUUM FILTER STATION</v>
      </c>
      <c r="W3121" s="50" t="s">
        <v>29</v>
      </c>
      <c r="X3121" s="50" t="s">
        <v>29</v>
      </c>
    </row>
    <row r="3122" spans="1:24" ht="14.1" customHeight="1" x14ac:dyDescent="0.25">
      <c r="A3122" s="50" t="str">
        <f t="shared" si="48"/>
        <v>9200000035-0</v>
      </c>
      <c r="B3122" s="57" t="s">
        <v>29</v>
      </c>
      <c r="C3122" s="50" t="s">
        <v>29</v>
      </c>
      <c r="D3122" s="50" t="s">
        <v>4828</v>
      </c>
      <c r="E3122" s="50" t="s">
        <v>2814</v>
      </c>
      <c r="F3122" s="50" t="s">
        <v>29</v>
      </c>
      <c r="G3122" s="50" t="s">
        <v>29</v>
      </c>
      <c r="H3122" s="50" t="s">
        <v>2904</v>
      </c>
      <c r="I3122" s="58">
        <v>45223</v>
      </c>
      <c r="J3122" s="50" t="s">
        <v>2816</v>
      </c>
      <c r="K3122" s="59">
        <v>18964.150000000001</v>
      </c>
      <c r="L3122" s="50" t="s">
        <v>37</v>
      </c>
      <c r="M3122" s="51" t="s">
        <v>2747</v>
      </c>
      <c r="N3122" s="50" t="s">
        <v>29</v>
      </c>
      <c r="O3122" s="50" t="s">
        <v>32</v>
      </c>
      <c r="P3122" s="50" t="s">
        <v>32</v>
      </c>
      <c r="Q3122" s="50" t="s">
        <v>4829</v>
      </c>
      <c r="R3122" s="50" t="s">
        <v>29</v>
      </c>
      <c r="S3122" s="50" t="s">
        <v>2770</v>
      </c>
      <c r="T3122" s="50" t="s">
        <v>2371</v>
      </c>
      <c r="U3122" s="50" t="s">
        <v>30</v>
      </c>
      <c r="V3122" s="50" t="str">
        <f>VLOOKUP(A3122,Register!$D$2:$N$1317,11,0)</f>
        <v>Weighbridge Cap. 100 Ton</v>
      </c>
      <c r="W3122" s="50" t="s">
        <v>29</v>
      </c>
      <c r="X3122" s="50" t="s">
        <v>29</v>
      </c>
    </row>
    <row r="3123" spans="1:24" ht="14.1" customHeight="1" x14ac:dyDescent="0.25">
      <c r="A3123" s="50" t="str">
        <f t="shared" si="48"/>
        <v>9200000057-0</v>
      </c>
      <c r="B3123" s="57" t="s">
        <v>29</v>
      </c>
      <c r="C3123" s="50" t="s">
        <v>29</v>
      </c>
      <c r="D3123" s="50" t="s">
        <v>4830</v>
      </c>
      <c r="E3123" s="50" t="s">
        <v>2814</v>
      </c>
      <c r="F3123" s="50" t="s">
        <v>29</v>
      </c>
      <c r="G3123" s="50" t="s">
        <v>29</v>
      </c>
      <c r="H3123" s="50" t="s">
        <v>2904</v>
      </c>
      <c r="I3123" s="58">
        <v>45224</v>
      </c>
      <c r="J3123" s="50" t="s">
        <v>2816</v>
      </c>
      <c r="K3123" s="59">
        <v>13545.82</v>
      </c>
      <c r="L3123" s="50" t="s">
        <v>37</v>
      </c>
      <c r="M3123" s="51" t="s">
        <v>2747</v>
      </c>
      <c r="N3123" s="50" t="s">
        <v>29</v>
      </c>
      <c r="O3123" s="50" t="s">
        <v>32</v>
      </c>
      <c r="P3123" s="50" t="s">
        <v>32</v>
      </c>
      <c r="Q3123" s="50" t="s">
        <v>4831</v>
      </c>
      <c r="R3123" s="50" t="s">
        <v>29</v>
      </c>
      <c r="S3123" s="50" t="s">
        <v>2770</v>
      </c>
      <c r="T3123" s="50" t="s">
        <v>2410</v>
      </c>
      <c r="U3123" s="50" t="s">
        <v>30</v>
      </c>
      <c r="V3123" s="50" t="str">
        <f>VLOOKUP(A3123,Register!$D$2:$N$1317,11,0)</f>
        <v>CWIP- NEW JUICE CLARIFIER 42' DIA(DORR)</v>
      </c>
      <c r="W3123" s="50" t="s">
        <v>29</v>
      </c>
      <c r="X3123" s="50" t="s">
        <v>29</v>
      </c>
    </row>
    <row r="3124" spans="1:24" ht="14.1" customHeight="1" x14ac:dyDescent="0.25">
      <c r="A3124" s="50" t="str">
        <f t="shared" si="48"/>
        <v>9200000041-0</v>
      </c>
      <c r="B3124" s="57" t="s">
        <v>29</v>
      </c>
      <c r="C3124" s="50" t="s">
        <v>29</v>
      </c>
      <c r="D3124" s="50" t="s">
        <v>4832</v>
      </c>
      <c r="E3124" s="50" t="s">
        <v>2814</v>
      </c>
      <c r="F3124" s="50" t="s">
        <v>29</v>
      </c>
      <c r="G3124" s="50" t="s">
        <v>29</v>
      </c>
      <c r="H3124" s="50" t="s">
        <v>2904</v>
      </c>
      <c r="I3124" s="58">
        <v>45224</v>
      </c>
      <c r="J3124" s="50" t="s">
        <v>2816</v>
      </c>
      <c r="K3124" s="59">
        <v>601.78</v>
      </c>
      <c r="L3124" s="50" t="s">
        <v>37</v>
      </c>
      <c r="M3124" s="51" t="s">
        <v>2747</v>
      </c>
      <c r="N3124" s="50" t="s">
        <v>29</v>
      </c>
      <c r="O3124" s="50" t="s">
        <v>32</v>
      </c>
      <c r="P3124" s="50" t="s">
        <v>32</v>
      </c>
      <c r="Q3124" s="50" t="s">
        <v>4833</v>
      </c>
      <c r="R3124" s="50" t="s">
        <v>29</v>
      </c>
      <c r="S3124" s="50" t="s">
        <v>2770</v>
      </c>
      <c r="T3124" s="50" t="s">
        <v>2383</v>
      </c>
      <c r="U3124" s="50" t="s">
        <v>30</v>
      </c>
      <c r="V3124" s="50" t="str">
        <f>VLOOKUP(A3124,Register!$D$2:$N$1317,11,0)</f>
        <v>CWIP - CURTAIN CONDENSER &amp; AIR EJECTOR</v>
      </c>
      <c r="W3124" s="50" t="s">
        <v>29</v>
      </c>
      <c r="X3124" s="50" t="s">
        <v>29</v>
      </c>
    </row>
    <row r="3125" spans="1:24" ht="14.1" customHeight="1" x14ac:dyDescent="0.25">
      <c r="A3125" s="50" t="str">
        <f t="shared" si="48"/>
        <v>9200000041-0</v>
      </c>
      <c r="B3125" s="57" t="s">
        <v>29</v>
      </c>
      <c r="C3125" s="50" t="s">
        <v>29</v>
      </c>
      <c r="D3125" s="50" t="s">
        <v>4832</v>
      </c>
      <c r="E3125" s="50" t="s">
        <v>2814</v>
      </c>
      <c r="F3125" s="50" t="s">
        <v>29</v>
      </c>
      <c r="G3125" s="50" t="s">
        <v>29</v>
      </c>
      <c r="H3125" s="50" t="s">
        <v>2904</v>
      </c>
      <c r="I3125" s="58">
        <v>45224</v>
      </c>
      <c r="J3125" s="50" t="s">
        <v>2816</v>
      </c>
      <c r="K3125" s="59">
        <v>134.34</v>
      </c>
      <c r="L3125" s="50" t="s">
        <v>37</v>
      </c>
      <c r="M3125" s="51" t="s">
        <v>2747</v>
      </c>
      <c r="N3125" s="50" t="s">
        <v>29</v>
      </c>
      <c r="O3125" s="50" t="s">
        <v>32</v>
      </c>
      <c r="P3125" s="50" t="s">
        <v>32</v>
      </c>
      <c r="Q3125" s="50" t="s">
        <v>4833</v>
      </c>
      <c r="R3125" s="50" t="s">
        <v>29</v>
      </c>
      <c r="S3125" s="50" t="s">
        <v>2770</v>
      </c>
      <c r="T3125" s="50" t="s">
        <v>2383</v>
      </c>
      <c r="U3125" s="50" t="s">
        <v>30</v>
      </c>
      <c r="V3125" s="50" t="str">
        <f>VLOOKUP(A3125,Register!$D$2:$N$1317,11,0)</f>
        <v>CWIP - CURTAIN CONDENSER &amp; AIR EJECTOR</v>
      </c>
      <c r="W3125" s="50" t="s">
        <v>29</v>
      </c>
      <c r="X3125" s="50" t="s">
        <v>29</v>
      </c>
    </row>
    <row r="3126" spans="1:24" ht="14.1" customHeight="1" x14ac:dyDescent="0.25">
      <c r="A3126" s="50" t="str">
        <f t="shared" si="48"/>
        <v>9200000041-0</v>
      </c>
      <c r="B3126" s="57" t="s">
        <v>29</v>
      </c>
      <c r="C3126" s="50" t="s">
        <v>29</v>
      </c>
      <c r="D3126" s="50" t="s">
        <v>4832</v>
      </c>
      <c r="E3126" s="50" t="s">
        <v>2814</v>
      </c>
      <c r="F3126" s="50" t="s">
        <v>29</v>
      </c>
      <c r="G3126" s="50" t="s">
        <v>29</v>
      </c>
      <c r="H3126" s="50" t="s">
        <v>2904</v>
      </c>
      <c r="I3126" s="58">
        <v>45224</v>
      </c>
      <c r="J3126" s="50" t="s">
        <v>2816</v>
      </c>
      <c r="K3126" s="59">
        <v>360.05</v>
      </c>
      <c r="L3126" s="50" t="s">
        <v>37</v>
      </c>
      <c r="M3126" s="51" t="s">
        <v>2747</v>
      </c>
      <c r="N3126" s="50" t="s">
        <v>29</v>
      </c>
      <c r="O3126" s="50" t="s">
        <v>32</v>
      </c>
      <c r="P3126" s="50" t="s">
        <v>32</v>
      </c>
      <c r="Q3126" s="50" t="s">
        <v>4833</v>
      </c>
      <c r="R3126" s="50" t="s">
        <v>29</v>
      </c>
      <c r="S3126" s="50" t="s">
        <v>2770</v>
      </c>
      <c r="T3126" s="50" t="s">
        <v>2383</v>
      </c>
      <c r="U3126" s="50" t="s">
        <v>30</v>
      </c>
      <c r="V3126" s="50" t="str">
        <f>VLOOKUP(A3126,Register!$D$2:$N$1317,11,0)</f>
        <v>CWIP - CURTAIN CONDENSER &amp; AIR EJECTOR</v>
      </c>
      <c r="W3126" s="50" t="s">
        <v>29</v>
      </c>
      <c r="X3126" s="50" t="s">
        <v>29</v>
      </c>
    </row>
    <row r="3127" spans="1:24" ht="14.1" customHeight="1" x14ac:dyDescent="0.25">
      <c r="A3127" s="50" t="str">
        <f t="shared" si="48"/>
        <v>9200000041-0</v>
      </c>
      <c r="B3127" s="57" t="s">
        <v>29</v>
      </c>
      <c r="C3127" s="50" t="s">
        <v>29</v>
      </c>
      <c r="D3127" s="50" t="s">
        <v>4832</v>
      </c>
      <c r="E3127" s="50" t="s">
        <v>2814</v>
      </c>
      <c r="F3127" s="50" t="s">
        <v>29</v>
      </c>
      <c r="G3127" s="50" t="s">
        <v>29</v>
      </c>
      <c r="H3127" s="50" t="s">
        <v>2904</v>
      </c>
      <c r="I3127" s="58">
        <v>45224</v>
      </c>
      <c r="J3127" s="50" t="s">
        <v>2816</v>
      </c>
      <c r="K3127" s="59">
        <v>23.7</v>
      </c>
      <c r="L3127" s="50" t="s">
        <v>37</v>
      </c>
      <c r="M3127" s="51" t="s">
        <v>2747</v>
      </c>
      <c r="N3127" s="50" t="s">
        <v>29</v>
      </c>
      <c r="O3127" s="50" t="s">
        <v>32</v>
      </c>
      <c r="P3127" s="50" t="s">
        <v>32</v>
      </c>
      <c r="Q3127" s="50" t="s">
        <v>4833</v>
      </c>
      <c r="R3127" s="50" t="s">
        <v>29</v>
      </c>
      <c r="S3127" s="50" t="s">
        <v>2770</v>
      </c>
      <c r="T3127" s="50" t="s">
        <v>2383</v>
      </c>
      <c r="U3127" s="50" t="s">
        <v>30</v>
      </c>
      <c r="V3127" s="50" t="str">
        <f>VLOOKUP(A3127,Register!$D$2:$N$1317,11,0)</f>
        <v>CWIP - CURTAIN CONDENSER &amp; AIR EJECTOR</v>
      </c>
      <c r="W3127" s="50" t="s">
        <v>29</v>
      </c>
      <c r="X3127" s="50" t="s">
        <v>29</v>
      </c>
    </row>
    <row r="3128" spans="1:24" ht="14.1" customHeight="1" x14ac:dyDescent="0.25">
      <c r="A3128" s="50" t="str">
        <f t="shared" si="48"/>
        <v>9200000041-0</v>
      </c>
      <c r="B3128" s="57" t="s">
        <v>29</v>
      </c>
      <c r="C3128" s="50" t="s">
        <v>29</v>
      </c>
      <c r="D3128" s="50" t="s">
        <v>4832</v>
      </c>
      <c r="E3128" s="50" t="s">
        <v>2814</v>
      </c>
      <c r="F3128" s="50" t="s">
        <v>29</v>
      </c>
      <c r="G3128" s="50" t="s">
        <v>29</v>
      </c>
      <c r="H3128" s="50" t="s">
        <v>2904</v>
      </c>
      <c r="I3128" s="58">
        <v>45224</v>
      </c>
      <c r="J3128" s="50" t="s">
        <v>2816</v>
      </c>
      <c r="K3128" s="59">
        <v>303.72000000000003</v>
      </c>
      <c r="L3128" s="50" t="s">
        <v>37</v>
      </c>
      <c r="M3128" s="51" t="s">
        <v>2747</v>
      </c>
      <c r="N3128" s="50" t="s">
        <v>29</v>
      </c>
      <c r="O3128" s="50" t="s">
        <v>32</v>
      </c>
      <c r="P3128" s="50" t="s">
        <v>32</v>
      </c>
      <c r="Q3128" s="50" t="s">
        <v>4833</v>
      </c>
      <c r="R3128" s="50" t="s">
        <v>29</v>
      </c>
      <c r="S3128" s="50" t="s">
        <v>2770</v>
      </c>
      <c r="T3128" s="50" t="s">
        <v>2383</v>
      </c>
      <c r="U3128" s="50" t="s">
        <v>30</v>
      </c>
      <c r="V3128" s="50" t="str">
        <f>VLOOKUP(A3128,Register!$D$2:$N$1317,11,0)</f>
        <v>CWIP - CURTAIN CONDENSER &amp; AIR EJECTOR</v>
      </c>
      <c r="W3128" s="50" t="s">
        <v>29</v>
      </c>
      <c r="X3128" s="50" t="s">
        <v>29</v>
      </c>
    </row>
    <row r="3129" spans="1:24" ht="14.1" customHeight="1" x14ac:dyDescent="0.25">
      <c r="A3129" s="50" t="str">
        <f t="shared" si="48"/>
        <v>9200000041-0</v>
      </c>
      <c r="B3129" s="57" t="s">
        <v>29</v>
      </c>
      <c r="C3129" s="50" t="s">
        <v>29</v>
      </c>
      <c r="D3129" s="50" t="s">
        <v>4834</v>
      </c>
      <c r="E3129" s="50" t="s">
        <v>2814</v>
      </c>
      <c r="F3129" s="50" t="s">
        <v>29</v>
      </c>
      <c r="G3129" s="50" t="s">
        <v>29</v>
      </c>
      <c r="H3129" s="50" t="s">
        <v>2904</v>
      </c>
      <c r="I3129" s="58">
        <v>45224</v>
      </c>
      <c r="J3129" s="50" t="s">
        <v>2816</v>
      </c>
      <c r="K3129" s="59">
        <v>42.5</v>
      </c>
      <c r="L3129" s="50" t="s">
        <v>37</v>
      </c>
      <c r="M3129" s="51" t="s">
        <v>2747</v>
      </c>
      <c r="N3129" s="50" t="s">
        <v>29</v>
      </c>
      <c r="O3129" s="50" t="s">
        <v>32</v>
      </c>
      <c r="P3129" s="50" t="s">
        <v>32</v>
      </c>
      <c r="Q3129" s="50" t="s">
        <v>4185</v>
      </c>
      <c r="R3129" s="50" t="s">
        <v>29</v>
      </c>
      <c r="S3129" s="50" t="s">
        <v>2770</v>
      </c>
      <c r="T3129" s="50" t="s">
        <v>2383</v>
      </c>
      <c r="U3129" s="50" t="s">
        <v>30</v>
      </c>
      <c r="V3129" s="50" t="str">
        <f>VLOOKUP(A3129,Register!$D$2:$N$1317,11,0)</f>
        <v>CWIP - CURTAIN CONDENSER &amp; AIR EJECTOR</v>
      </c>
      <c r="W3129" s="50" t="s">
        <v>29</v>
      </c>
      <c r="X3129" s="50" t="s">
        <v>29</v>
      </c>
    </row>
    <row r="3130" spans="1:24" ht="14.1" customHeight="1" x14ac:dyDescent="0.25">
      <c r="A3130" s="50" t="str">
        <f t="shared" si="48"/>
        <v>9200000041-0</v>
      </c>
      <c r="B3130" s="57" t="s">
        <v>29</v>
      </c>
      <c r="C3130" s="50" t="s">
        <v>29</v>
      </c>
      <c r="D3130" s="50" t="s">
        <v>4835</v>
      </c>
      <c r="E3130" s="50" t="s">
        <v>2814</v>
      </c>
      <c r="F3130" s="50" t="s">
        <v>29</v>
      </c>
      <c r="G3130" s="50" t="s">
        <v>29</v>
      </c>
      <c r="H3130" s="50" t="s">
        <v>2904</v>
      </c>
      <c r="I3130" s="58">
        <v>45224</v>
      </c>
      <c r="J3130" s="50" t="s">
        <v>2816</v>
      </c>
      <c r="K3130" s="59">
        <v>4083.59</v>
      </c>
      <c r="L3130" s="50" t="s">
        <v>37</v>
      </c>
      <c r="M3130" s="51" t="s">
        <v>2747</v>
      </c>
      <c r="N3130" s="50" t="s">
        <v>29</v>
      </c>
      <c r="O3130" s="50" t="s">
        <v>32</v>
      </c>
      <c r="P3130" s="50" t="s">
        <v>32</v>
      </c>
      <c r="Q3130" s="50" t="s">
        <v>4833</v>
      </c>
      <c r="R3130" s="50" t="s">
        <v>29</v>
      </c>
      <c r="S3130" s="50" t="s">
        <v>2770</v>
      </c>
      <c r="T3130" s="50" t="s">
        <v>2383</v>
      </c>
      <c r="U3130" s="50" t="s">
        <v>30</v>
      </c>
      <c r="V3130" s="50" t="str">
        <f>VLOOKUP(A3130,Register!$D$2:$N$1317,11,0)</f>
        <v>CWIP - CURTAIN CONDENSER &amp; AIR EJECTOR</v>
      </c>
      <c r="W3130" s="50" t="s">
        <v>29</v>
      </c>
      <c r="X3130" s="50" t="s">
        <v>29</v>
      </c>
    </row>
    <row r="3131" spans="1:24" ht="14.1" customHeight="1" x14ac:dyDescent="0.25">
      <c r="A3131" s="50" t="str">
        <f t="shared" si="48"/>
        <v>9200000041-0</v>
      </c>
      <c r="B3131" s="57" t="s">
        <v>29</v>
      </c>
      <c r="C3131" s="50" t="s">
        <v>29</v>
      </c>
      <c r="D3131" s="50" t="s">
        <v>4836</v>
      </c>
      <c r="E3131" s="50" t="s">
        <v>2814</v>
      </c>
      <c r="F3131" s="50" t="s">
        <v>29</v>
      </c>
      <c r="G3131" s="50" t="s">
        <v>29</v>
      </c>
      <c r="H3131" s="50" t="s">
        <v>2904</v>
      </c>
      <c r="I3131" s="58">
        <v>45224</v>
      </c>
      <c r="J3131" s="50" t="s">
        <v>2816</v>
      </c>
      <c r="K3131" s="59">
        <v>57.38</v>
      </c>
      <c r="L3131" s="50" t="s">
        <v>37</v>
      </c>
      <c r="M3131" s="51" t="s">
        <v>2747</v>
      </c>
      <c r="N3131" s="50" t="s">
        <v>29</v>
      </c>
      <c r="O3131" s="50" t="s">
        <v>32</v>
      </c>
      <c r="P3131" s="50" t="s">
        <v>32</v>
      </c>
      <c r="Q3131" s="50" t="s">
        <v>4185</v>
      </c>
      <c r="R3131" s="50" t="s">
        <v>29</v>
      </c>
      <c r="S3131" s="50" t="s">
        <v>2770</v>
      </c>
      <c r="T3131" s="50" t="s">
        <v>2383</v>
      </c>
      <c r="U3131" s="50" t="s">
        <v>30</v>
      </c>
      <c r="V3131" s="50" t="str">
        <f>VLOOKUP(A3131,Register!$D$2:$N$1317,11,0)</f>
        <v>CWIP - CURTAIN CONDENSER &amp; AIR EJECTOR</v>
      </c>
      <c r="W3131" s="50" t="s">
        <v>29</v>
      </c>
      <c r="X3131" s="50" t="s">
        <v>29</v>
      </c>
    </row>
    <row r="3132" spans="1:24" ht="14.1" customHeight="1" x14ac:dyDescent="0.25">
      <c r="A3132" s="50" t="str">
        <f t="shared" si="48"/>
        <v>9200000047-0</v>
      </c>
      <c r="B3132" s="57" t="s">
        <v>29</v>
      </c>
      <c r="C3132" s="50" t="s">
        <v>29</v>
      </c>
      <c r="D3132" s="50" t="s">
        <v>4837</v>
      </c>
      <c r="E3132" s="50" t="s">
        <v>2814</v>
      </c>
      <c r="F3132" s="50" t="s">
        <v>29</v>
      </c>
      <c r="G3132" s="50" t="s">
        <v>29</v>
      </c>
      <c r="H3132" s="50" t="s">
        <v>2904</v>
      </c>
      <c r="I3132" s="58">
        <v>45224</v>
      </c>
      <c r="J3132" s="50" t="s">
        <v>2816</v>
      </c>
      <c r="K3132" s="59">
        <v>28800</v>
      </c>
      <c r="L3132" s="50" t="s">
        <v>37</v>
      </c>
      <c r="M3132" s="51" t="s">
        <v>2747</v>
      </c>
      <c r="N3132" s="50" t="s">
        <v>29</v>
      </c>
      <c r="O3132" s="50" t="s">
        <v>32</v>
      </c>
      <c r="P3132" s="50" t="s">
        <v>32</v>
      </c>
      <c r="Q3132" s="50" t="s">
        <v>4838</v>
      </c>
      <c r="R3132" s="50" t="s">
        <v>29</v>
      </c>
      <c r="S3132" s="50" t="s">
        <v>2770</v>
      </c>
      <c r="T3132" s="50" t="s">
        <v>2397</v>
      </c>
      <c r="U3132" s="50" t="s">
        <v>30</v>
      </c>
      <c r="V3132" s="50" t="str">
        <f>VLOOKUP(A3132,Register!$D$2:$N$1317,11,0)</f>
        <v>CWIP EOT CRANE 5 TON SINGLE GIRDER</v>
      </c>
      <c r="W3132" s="50" t="s">
        <v>29</v>
      </c>
      <c r="X3132" s="50" t="s">
        <v>29</v>
      </c>
    </row>
    <row r="3133" spans="1:24" ht="14.1" customHeight="1" x14ac:dyDescent="0.25">
      <c r="A3133" s="50" t="str">
        <f t="shared" si="48"/>
        <v>9200000035-0</v>
      </c>
      <c r="B3133" s="57" t="s">
        <v>29</v>
      </c>
      <c r="C3133" s="50" t="s">
        <v>29</v>
      </c>
      <c r="D3133" s="50" t="s">
        <v>4839</v>
      </c>
      <c r="E3133" s="50" t="s">
        <v>2814</v>
      </c>
      <c r="F3133" s="50" t="s">
        <v>29</v>
      </c>
      <c r="G3133" s="50" t="s">
        <v>29</v>
      </c>
      <c r="H3133" s="50" t="s">
        <v>2904</v>
      </c>
      <c r="I3133" s="58">
        <v>45224</v>
      </c>
      <c r="J3133" s="50" t="s">
        <v>2816</v>
      </c>
      <c r="K3133" s="59">
        <v>619.88</v>
      </c>
      <c r="L3133" s="50" t="s">
        <v>37</v>
      </c>
      <c r="M3133" s="51" t="s">
        <v>2747</v>
      </c>
      <c r="N3133" s="50" t="s">
        <v>29</v>
      </c>
      <c r="O3133" s="50" t="s">
        <v>32</v>
      </c>
      <c r="P3133" s="50" t="s">
        <v>32</v>
      </c>
      <c r="Q3133" s="50" t="s">
        <v>4840</v>
      </c>
      <c r="R3133" s="50" t="s">
        <v>29</v>
      </c>
      <c r="S3133" s="50" t="s">
        <v>2770</v>
      </c>
      <c r="T3133" s="50" t="s">
        <v>2371</v>
      </c>
      <c r="U3133" s="50" t="s">
        <v>30</v>
      </c>
      <c r="V3133" s="50" t="str">
        <f>VLOOKUP(A3133,Register!$D$2:$N$1317,11,0)</f>
        <v>Weighbridge Cap. 100 Ton</v>
      </c>
      <c r="W3133" s="50" t="s">
        <v>29</v>
      </c>
      <c r="X3133" s="50" t="s">
        <v>29</v>
      </c>
    </row>
    <row r="3134" spans="1:24" ht="14.1" customHeight="1" x14ac:dyDescent="0.25">
      <c r="A3134" s="50" t="str">
        <f t="shared" si="48"/>
        <v>9200000059-0</v>
      </c>
      <c r="B3134" s="57" t="s">
        <v>29</v>
      </c>
      <c r="C3134" s="50" t="s">
        <v>29</v>
      </c>
      <c r="D3134" s="50" t="s">
        <v>4841</v>
      </c>
      <c r="E3134" s="50" t="s">
        <v>2814</v>
      </c>
      <c r="F3134" s="50" t="s">
        <v>29</v>
      </c>
      <c r="G3134" s="50" t="s">
        <v>29</v>
      </c>
      <c r="H3134" s="50" t="s">
        <v>2904</v>
      </c>
      <c r="I3134" s="58">
        <v>45224</v>
      </c>
      <c r="J3134" s="50" t="s">
        <v>2816</v>
      </c>
      <c r="K3134" s="59">
        <v>466.54</v>
      </c>
      <c r="L3134" s="50" t="s">
        <v>37</v>
      </c>
      <c r="M3134" s="51" t="s">
        <v>2747</v>
      </c>
      <c r="N3134" s="50" t="s">
        <v>29</v>
      </c>
      <c r="O3134" s="50" t="s">
        <v>32</v>
      </c>
      <c r="P3134" s="50" t="s">
        <v>32</v>
      </c>
      <c r="Q3134" s="50" t="s">
        <v>4444</v>
      </c>
      <c r="R3134" s="50" t="s">
        <v>29</v>
      </c>
      <c r="S3134" s="50" t="s">
        <v>2770</v>
      </c>
      <c r="T3134" s="50" t="s">
        <v>2415</v>
      </c>
      <c r="U3134" s="50" t="s">
        <v>30</v>
      </c>
      <c r="V3134" s="50" t="str">
        <f>VLOOKUP(A3134,Register!$D$2:$N$1317,11,0)</f>
        <v>CWIP:-VACUUM FILTER STATION</v>
      </c>
      <c r="W3134" s="50" t="s">
        <v>29</v>
      </c>
      <c r="X3134" s="50" t="s">
        <v>29</v>
      </c>
    </row>
    <row r="3135" spans="1:24" ht="14.1" customHeight="1" x14ac:dyDescent="0.25">
      <c r="A3135" s="50" t="str">
        <f t="shared" si="48"/>
        <v>9200000041-0</v>
      </c>
      <c r="B3135" s="57" t="s">
        <v>29</v>
      </c>
      <c r="C3135" s="50" t="s">
        <v>29</v>
      </c>
      <c r="D3135" s="50" t="s">
        <v>4842</v>
      </c>
      <c r="E3135" s="50" t="s">
        <v>2814</v>
      </c>
      <c r="F3135" s="50" t="s">
        <v>29</v>
      </c>
      <c r="G3135" s="50" t="s">
        <v>29</v>
      </c>
      <c r="H3135" s="50" t="s">
        <v>2904</v>
      </c>
      <c r="I3135" s="58">
        <v>45224</v>
      </c>
      <c r="J3135" s="50" t="s">
        <v>2816</v>
      </c>
      <c r="K3135" s="59">
        <v>1840</v>
      </c>
      <c r="L3135" s="50" t="s">
        <v>37</v>
      </c>
      <c r="M3135" s="51" t="s">
        <v>2747</v>
      </c>
      <c r="N3135" s="50" t="s">
        <v>29</v>
      </c>
      <c r="O3135" s="50" t="s">
        <v>32</v>
      </c>
      <c r="P3135" s="50" t="s">
        <v>32</v>
      </c>
      <c r="Q3135" s="50" t="s">
        <v>4185</v>
      </c>
      <c r="R3135" s="50" t="s">
        <v>29</v>
      </c>
      <c r="S3135" s="50" t="s">
        <v>2770</v>
      </c>
      <c r="T3135" s="50" t="s">
        <v>2383</v>
      </c>
      <c r="U3135" s="50" t="s">
        <v>30</v>
      </c>
      <c r="V3135" s="50" t="str">
        <f>VLOOKUP(A3135,Register!$D$2:$N$1317,11,0)</f>
        <v>CWIP - CURTAIN CONDENSER &amp; AIR EJECTOR</v>
      </c>
      <c r="W3135" s="50" t="s">
        <v>29</v>
      </c>
      <c r="X3135" s="50" t="s">
        <v>29</v>
      </c>
    </row>
    <row r="3136" spans="1:24" ht="14.1" customHeight="1" x14ac:dyDescent="0.25">
      <c r="A3136" s="50" t="str">
        <f t="shared" si="48"/>
        <v>9200000059-0</v>
      </c>
      <c r="B3136" s="57" t="s">
        <v>29</v>
      </c>
      <c r="C3136" s="50" t="s">
        <v>29</v>
      </c>
      <c r="D3136" s="50" t="s">
        <v>4843</v>
      </c>
      <c r="E3136" s="50" t="s">
        <v>2814</v>
      </c>
      <c r="F3136" s="50" t="s">
        <v>29</v>
      </c>
      <c r="G3136" s="50" t="s">
        <v>29</v>
      </c>
      <c r="H3136" s="50" t="s">
        <v>2904</v>
      </c>
      <c r="I3136" s="58">
        <v>45225</v>
      </c>
      <c r="J3136" s="50" t="s">
        <v>2816</v>
      </c>
      <c r="K3136" s="59">
        <v>62.59</v>
      </c>
      <c r="L3136" s="50" t="s">
        <v>37</v>
      </c>
      <c r="M3136" s="51" t="s">
        <v>2747</v>
      </c>
      <c r="N3136" s="50" t="s">
        <v>29</v>
      </c>
      <c r="O3136" s="50" t="s">
        <v>32</v>
      </c>
      <c r="P3136" s="50" t="s">
        <v>32</v>
      </c>
      <c r="Q3136" s="50" t="s">
        <v>4521</v>
      </c>
      <c r="R3136" s="50" t="s">
        <v>29</v>
      </c>
      <c r="S3136" s="50" t="s">
        <v>2770</v>
      </c>
      <c r="T3136" s="50" t="s">
        <v>2415</v>
      </c>
      <c r="U3136" s="50" t="s">
        <v>30</v>
      </c>
      <c r="V3136" s="50" t="str">
        <f>VLOOKUP(A3136,Register!$D$2:$N$1317,11,0)</f>
        <v>CWIP:-VACUUM FILTER STATION</v>
      </c>
      <c r="W3136" s="50" t="s">
        <v>29</v>
      </c>
      <c r="X3136" s="50" t="s">
        <v>29</v>
      </c>
    </row>
    <row r="3137" spans="1:24" ht="14.1" customHeight="1" x14ac:dyDescent="0.25">
      <c r="A3137" s="50" t="str">
        <f t="shared" si="48"/>
        <v>9200000059-0</v>
      </c>
      <c r="B3137" s="57" t="s">
        <v>29</v>
      </c>
      <c r="C3137" s="50" t="s">
        <v>29</v>
      </c>
      <c r="D3137" s="50" t="s">
        <v>4843</v>
      </c>
      <c r="E3137" s="50" t="s">
        <v>2814</v>
      </c>
      <c r="F3137" s="50" t="s">
        <v>29</v>
      </c>
      <c r="G3137" s="50" t="s">
        <v>29</v>
      </c>
      <c r="H3137" s="50" t="s">
        <v>2904</v>
      </c>
      <c r="I3137" s="58">
        <v>45225</v>
      </c>
      <c r="J3137" s="50" t="s">
        <v>2816</v>
      </c>
      <c r="K3137" s="59">
        <v>16</v>
      </c>
      <c r="L3137" s="50" t="s">
        <v>37</v>
      </c>
      <c r="M3137" s="51" t="s">
        <v>2747</v>
      </c>
      <c r="N3137" s="50" t="s">
        <v>29</v>
      </c>
      <c r="O3137" s="50" t="s">
        <v>32</v>
      </c>
      <c r="P3137" s="50" t="s">
        <v>32</v>
      </c>
      <c r="Q3137" s="50" t="s">
        <v>4521</v>
      </c>
      <c r="R3137" s="50" t="s">
        <v>29</v>
      </c>
      <c r="S3137" s="50" t="s">
        <v>2770</v>
      </c>
      <c r="T3137" s="50" t="s">
        <v>2415</v>
      </c>
      <c r="U3137" s="50" t="s">
        <v>30</v>
      </c>
      <c r="V3137" s="50" t="str">
        <f>VLOOKUP(A3137,Register!$D$2:$N$1317,11,0)</f>
        <v>CWIP:-VACUUM FILTER STATION</v>
      </c>
      <c r="W3137" s="50" t="s">
        <v>29</v>
      </c>
      <c r="X3137" s="50" t="s">
        <v>29</v>
      </c>
    </row>
    <row r="3138" spans="1:24" ht="14.1" customHeight="1" x14ac:dyDescent="0.25">
      <c r="A3138" s="50" t="str">
        <f t="shared" si="48"/>
        <v>9200000059-0</v>
      </c>
      <c r="B3138" s="57" t="s">
        <v>29</v>
      </c>
      <c r="C3138" s="50" t="s">
        <v>29</v>
      </c>
      <c r="D3138" s="50" t="s">
        <v>4843</v>
      </c>
      <c r="E3138" s="50" t="s">
        <v>2814</v>
      </c>
      <c r="F3138" s="50" t="s">
        <v>29</v>
      </c>
      <c r="G3138" s="50" t="s">
        <v>29</v>
      </c>
      <c r="H3138" s="50" t="s">
        <v>2904</v>
      </c>
      <c r="I3138" s="58">
        <v>45225</v>
      </c>
      <c r="J3138" s="50" t="s">
        <v>2816</v>
      </c>
      <c r="K3138" s="59">
        <v>16</v>
      </c>
      <c r="L3138" s="50" t="s">
        <v>37</v>
      </c>
      <c r="M3138" s="51" t="s">
        <v>2747</v>
      </c>
      <c r="N3138" s="50" t="s">
        <v>29</v>
      </c>
      <c r="O3138" s="50" t="s">
        <v>32</v>
      </c>
      <c r="P3138" s="50" t="s">
        <v>32</v>
      </c>
      <c r="Q3138" s="50" t="s">
        <v>4521</v>
      </c>
      <c r="R3138" s="50" t="s">
        <v>29</v>
      </c>
      <c r="S3138" s="50" t="s">
        <v>2770</v>
      </c>
      <c r="T3138" s="50" t="s">
        <v>2415</v>
      </c>
      <c r="U3138" s="50" t="s">
        <v>30</v>
      </c>
      <c r="V3138" s="50" t="str">
        <f>VLOOKUP(A3138,Register!$D$2:$N$1317,11,0)</f>
        <v>CWIP:-VACUUM FILTER STATION</v>
      </c>
      <c r="W3138" s="50" t="s">
        <v>29</v>
      </c>
      <c r="X3138" s="50" t="s">
        <v>29</v>
      </c>
    </row>
    <row r="3139" spans="1:24" ht="14.1" customHeight="1" x14ac:dyDescent="0.25">
      <c r="A3139" s="50" t="str">
        <f t="shared" ref="A3139:A3202" si="49">CONCATENATE(T3139,"-",U3139)</f>
        <v>9200000059-0</v>
      </c>
      <c r="B3139" s="57" t="s">
        <v>29</v>
      </c>
      <c r="C3139" s="50" t="s">
        <v>29</v>
      </c>
      <c r="D3139" s="50" t="s">
        <v>4843</v>
      </c>
      <c r="E3139" s="50" t="s">
        <v>2814</v>
      </c>
      <c r="F3139" s="50" t="s">
        <v>29</v>
      </c>
      <c r="G3139" s="50" t="s">
        <v>29</v>
      </c>
      <c r="H3139" s="50" t="s">
        <v>2904</v>
      </c>
      <c r="I3139" s="58">
        <v>45225</v>
      </c>
      <c r="J3139" s="50" t="s">
        <v>2816</v>
      </c>
      <c r="K3139" s="59">
        <v>18.37</v>
      </c>
      <c r="L3139" s="50" t="s">
        <v>37</v>
      </c>
      <c r="M3139" s="51" t="s">
        <v>2747</v>
      </c>
      <c r="N3139" s="50" t="s">
        <v>29</v>
      </c>
      <c r="O3139" s="50" t="s">
        <v>32</v>
      </c>
      <c r="P3139" s="50" t="s">
        <v>32</v>
      </c>
      <c r="Q3139" s="50" t="s">
        <v>4521</v>
      </c>
      <c r="R3139" s="50" t="s">
        <v>29</v>
      </c>
      <c r="S3139" s="50" t="s">
        <v>2770</v>
      </c>
      <c r="T3139" s="50" t="s">
        <v>2415</v>
      </c>
      <c r="U3139" s="50" t="s">
        <v>30</v>
      </c>
      <c r="V3139" s="50" t="str">
        <f>VLOOKUP(A3139,Register!$D$2:$N$1317,11,0)</f>
        <v>CWIP:-VACUUM FILTER STATION</v>
      </c>
      <c r="W3139" s="50" t="s">
        <v>29</v>
      </c>
      <c r="X3139" s="50" t="s">
        <v>29</v>
      </c>
    </row>
    <row r="3140" spans="1:24" ht="14.1" customHeight="1" x14ac:dyDescent="0.25">
      <c r="A3140" s="50" t="str">
        <f t="shared" si="49"/>
        <v>9200000059-0</v>
      </c>
      <c r="B3140" s="57" t="s">
        <v>29</v>
      </c>
      <c r="C3140" s="50" t="s">
        <v>29</v>
      </c>
      <c r="D3140" s="50" t="s">
        <v>4843</v>
      </c>
      <c r="E3140" s="50" t="s">
        <v>2814</v>
      </c>
      <c r="F3140" s="50" t="s">
        <v>29</v>
      </c>
      <c r="G3140" s="50" t="s">
        <v>29</v>
      </c>
      <c r="H3140" s="50" t="s">
        <v>2904</v>
      </c>
      <c r="I3140" s="58">
        <v>45225</v>
      </c>
      <c r="J3140" s="50" t="s">
        <v>2816</v>
      </c>
      <c r="K3140" s="59">
        <v>42</v>
      </c>
      <c r="L3140" s="50" t="s">
        <v>37</v>
      </c>
      <c r="M3140" s="51" t="s">
        <v>2747</v>
      </c>
      <c r="N3140" s="50" t="s">
        <v>29</v>
      </c>
      <c r="O3140" s="50" t="s">
        <v>32</v>
      </c>
      <c r="P3140" s="50" t="s">
        <v>32</v>
      </c>
      <c r="Q3140" s="50" t="s">
        <v>4521</v>
      </c>
      <c r="R3140" s="50" t="s">
        <v>29</v>
      </c>
      <c r="S3140" s="50" t="s">
        <v>2770</v>
      </c>
      <c r="T3140" s="50" t="s">
        <v>2415</v>
      </c>
      <c r="U3140" s="50" t="s">
        <v>30</v>
      </c>
      <c r="V3140" s="50" t="str">
        <f>VLOOKUP(A3140,Register!$D$2:$N$1317,11,0)</f>
        <v>CWIP:-VACUUM FILTER STATION</v>
      </c>
      <c r="W3140" s="50" t="s">
        <v>29</v>
      </c>
      <c r="X3140" s="50" t="s">
        <v>29</v>
      </c>
    </row>
    <row r="3141" spans="1:24" ht="14.1" customHeight="1" x14ac:dyDescent="0.25">
      <c r="A3141" s="50" t="str">
        <f t="shared" si="49"/>
        <v>9200000059-0</v>
      </c>
      <c r="B3141" s="57" t="s">
        <v>29</v>
      </c>
      <c r="C3141" s="50" t="s">
        <v>29</v>
      </c>
      <c r="D3141" s="50" t="s">
        <v>4843</v>
      </c>
      <c r="E3141" s="50" t="s">
        <v>2814</v>
      </c>
      <c r="F3141" s="50" t="s">
        <v>29</v>
      </c>
      <c r="G3141" s="50" t="s">
        <v>29</v>
      </c>
      <c r="H3141" s="50" t="s">
        <v>2904</v>
      </c>
      <c r="I3141" s="58">
        <v>45225</v>
      </c>
      <c r="J3141" s="50" t="s">
        <v>2816</v>
      </c>
      <c r="K3141" s="59">
        <v>8.81</v>
      </c>
      <c r="L3141" s="50" t="s">
        <v>37</v>
      </c>
      <c r="M3141" s="51" t="s">
        <v>2747</v>
      </c>
      <c r="N3141" s="50" t="s">
        <v>29</v>
      </c>
      <c r="O3141" s="50" t="s">
        <v>32</v>
      </c>
      <c r="P3141" s="50" t="s">
        <v>32</v>
      </c>
      <c r="Q3141" s="50" t="s">
        <v>4521</v>
      </c>
      <c r="R3141" s="50" t="s">
        <v>29</v>
      </c>
      <c r="S3141" s="50" t="s">
        <v>2770</v>
      </c>
      <c r="T3141" s="50" t="s">
        <v>2415</v>
      </c>
      <c r="U3141" s="50" t="s">
        <v>30</v>
      </c>
      <c r="V3141" s="50" t="str">
        <f>VLOOKUP(A3141,Register!$D$2:$N$1317,11,0)</f>
        <v>CWIP:-VACUUM FILTER STATION</v>
      </c>
      <c r="W3141" s="50" t="s">
        <v>29</v>
      </c>
      <c r="X3141" s="50" t="s">
        <v>29</v>
      </c>
    </row>
    <row r="3142" spans="1:24" ht="14.1" customHeight="1" x14ac:dyDescent="0.25">
      <c r="A3142" s="50" t="str">
        <f t="shared" si="49"/>
        <v>9200000059-0</v>
      </c>
      <c r="B3142" s="57" t="s">
        <v>29</v>
      </c>
      <c r="C3142" s="50" t="s">
        <v>29</v>
      </c>
      <c r="D3142" s="50" t="s">
        <v>4843</v>
      </c>
      <c r="E3142" s="50" t="s">
        <v>2814</v>
      </c>
      <c r="F3142" s="50" t="s">
        <v>29</v>
      </c>
      <c r="G3142" s="50" t="s">
        <v>29</v>
      </c>
      <c r="H3142" s="50" t="s">
        <v>2904</v>
      </c>
      <c r="I3142" s="58">
        <v>45225</v>
      </c>
      <c r="J3142" s="50" t="s">
        <v>2816</v>
      </c>
      <c r="K3142" s="59">
        <v>10.11</v>
      </c>
      <c r="L3142" s="50" t="s">
        <v>37</v>
      </c>
      <c r="M3142" s="51" t="s">
        <v>2747</v>
      </c>
      <c r="N3142" s="50" t="s">
        <v>29</v>
      </c>
      <c r="O3142" s="50" t="s">
        <v>32</v>
      </c>
      <c r="P3142" s="50" t="s">
        <v>32</v>
      </c>
      <c r="Q3142" s="50" t="s">
        <v>4521</v>
      </c>
      <c r="R3142" s="50" t="s">
        <v>29</v>
      </c>
      <c r="S3142" s="50" t="s">
        <v>2770</v>
      </c>
      <c r="T3142" s="50" t="s">
        <v>2415</v>
      </c>
      <c r="U3142" s="50" t="s">
        <v>30</v>
      </c>
      <c r="V3142" s="50" t="str">
        <f>VLOOKUP(A3142,Register!$D$2:$N$1317,11,0)</f>
        <v>CWIP:-VACUUM FILTER STATION</v>
      </c>
      <c r="W3142" s="50" t="s">
        <v>29</v>
      </c>
      <c r="X3142" s="50" t="s">
        <v>29</v>
      </c>
    </row>
    <row r="3143" spans="1:24" ht="14.1" customHeight="1" x14ac:dyDescent="0.25">
      <c r="A3143" s="50" t="str">
        <f t="shared" si="49"/>
        <v>9200000059-0</v>
      </c>
      <c r="B3143" s="57" t="s">
        <v>29</v>
      </c>
      <c r="C3143" s="50" t="s">
        <v>29</v>
      </c>
      <c r="D3143" s="50" t="s">
        <v>4843</v>
      </c>
      <c r="E3143" s="50" t="s">
        <v>2814</v>
      </c>
      <c r="F3143" s="50" t="s">
        <v>29</v>
      </c>
      <c r="G3143" s="50" t="s">
        <v>29</v>
      </c>
      <c r="H3143" s="50" t="s">
        <v>2904</v>
      </c>
      <c r="I3143" s="58">
        <v>45225</v>
      </c>
      <c r="J3143" s="50" t="s">
        <v>2816</v>
      </c>
      <c r="K3143" s="59">
        <v>188.91</v>
      </c>
      <c r="L3143" s="50" t="s">
        <v>37</v>
      </c>
      <c r="M3143" s="51" t="s">
        <v>2747</v>
      </c>
      <c r="N3143" s="50" t="s">
        <v>29</v>
      </c>
      <c r="O3143" s="50" t="s">
        <v>32</v>
      </c>
      <c r="P3143" s="50" t="s">
        <v>32</v>
      </c>
      <c r="Q3143" s="50" t="s">
        <v>4521</v>
      </c>
      <c r="R3143" s="50" t="s">
        <v>29</v>
      </c>
      <c r="S3143" s="50" t="s">
        <v>2770</v>
      </c>
      <c r="T3143" s="50" t="s">
        <v>2415</v>
      </c>
      <c r="U3143" s="50" t="s">
        <v>30</v>
      </c>
      <c r="V3143" s="50" t="str">
        <f>VLOOKUP(A3143,Register!$D$2:$N$1317,11,0)</f>
        <v>CWIP:-VACUUM FILTER STATION</v>
      </c>
      <c r="W3143" s="50" t="s">
        <v>29</v>
      </c>
      <c r="X3143" s="50" t="s">
        <v>29</v>
      </c>
    </row>
    <row r="3144" spans="1:24" ht="14.1" customHeight="1" x14ac:dyDescent="0.25">
      <c r="A3144" s="50" t="str">
        <f t="shared" si="49"/>
        <v>9200000058-0</v>
      </c>
      <c r="B3144" s="57" t="s">
        <v>29</v>
      </c>
      <c r="C3144" s="50" t="s">
        <v>29</v>
      </c>
      <c r="D3144" s="50" t="s">
        <v>4844</v>
      </c>
      <c r="E3144" s="50" t="s">
        <v>2814</v>
      </c>
      <c r="F3144" s="50" t="s">
        <v>29</v>
      </c>
      <c r="G3144" s="50" t="s">
        <v>29</v>
      </c>
      <c r="H3144" s="50" t="s">
        <v>2904</v>
      </c>
      <c r="I3144" s="58">
        <v>45225</v>
      </c>
      <c r="J3144" s="50" t="s">
        <v>2816</v>
      </c>
      <c r="K3144" s="59">
        <v>13930.91</v>
      </c>
      <c r="L3144" s="50" t="s">
        <v>37</v>
      </c>
      <c r="M3144" s="51" t="s">
        <v>2747</v>
      </c>
      <c r="N3144" s="50" t="s">
        <v>29</v>
      </c>
      <c r="O3144" s="50" t="s">
        <v>32</v>
      </c>
      <c r="P3144" s="50" t="s">
        <v>32</v>
      </c>
      <c r="Q3144" s="50" t="s">
        <v>4329</v>
      </c>
      <c r="R3144" s="50" t="s">
        <v>29</v>
      </c>
      <c r="S3144" s="50" t="s">
        <v>2770</v>
      </c>
      <c r="T3144" s="50" t="s">
        <v>2412</v>
      </c>
      <c r="U3144" s="50" t="s">
        <v>30</v>
      </c>
      <c r="V3144" s="50" t="str">
        <f>VLOOKUP(A3144,Register!$D$2:$N$1317,11,0)</f>
        <v>CWIP-MILK OF LIME</v>
      </c>
      <c r="W3144" s="50" t="s">
        <v>29</v>
      </c>
      <c r="X3144" s="50" t="s">
        <v>29</v>
      </c>
    </row>
    <row r="3145" spans="1:24" ht="14.1" customHeight="1" x14ac:dyDescent="0.25">
      <c r="A3145" s="50" t="str">
        <f t="shared" si="49"/>
        <v>9200000058-0</v>
      </c>
      <c r="B3145" s="57" t="s">
        <v>29</v>
      </c>
      <c r="C3145" s="50" t="s">
        <v>29</v>
      </c>
      <c r="D3145" s="50" t="s">
        <v>4845</v>
      </c>
      <c r="E3145" s="50" t="s">
        <v>2814</v>
      </c>
      <c r="F3145" s="50" t="s">
        <v>29</v>
      </c>
      <c r="G3145" s="50" t="s">
        <v>29</v>
      </c>
      <c r="H3145" s="50" t="s">
        <v>2904</v>
      </c>
      <c r="I3145" s="58">
        <v>45225</v>
      </c>
      <c r="J3145" s="50" t="s">
        <v>2816</v>
      </c>
      <c r="K3145" s="59">
        <v>6965.46</v>
      </c>
      <c r="L3145" s="50" t="s">
        <v>37</v>
      </c>
      <c r="M3145" s="51" t="s">
        <v>2747</v>
      </c>
      <c r="N3145" s="50" t="s">
        <v>29</v>
      </c>
      <c r="O3145" s="50" t="s">
        <v>32</v>
      </c>
      <c r="P3145" s="50" t="s">
        <v>32</v>
      </c>
      <c r="Q3145" s="50" t="s">
        <v>4546</v>
      </c>
      <c r="R3145" s="50" t="s">
        <v>29</v>
      </c>
      <c r="S3145" s="50" t="s">
        <v>2770</v>
      </c>
      <c r="T3145" s="50" t="s">
        <v>2412</v>
      </c>
      <c r="U3145" s="50" t="s">
        <v>30</v>
      </c>
      <c r="V3145" s="50" t="str">
        <f>VLOOKUP(A3145,Register!$D$2:$N$1317,11,0)</f>
        <v>CWIP-MILK OF LIME</v>
      </c>
      <c r="W3145" s="50" t="s">
        <v>29</v>
      </c>
      <c r="X3145" s="50" t="s">
        <v>29</v>
      </c>
    </row>
    <row r="3146" spans="1:24" ht="14.1" customHeight="1" x14ac:dyDescent="0.25">
      <c r="A3146" s="50" t="str">
        <f t="shared" si="49"/>
        <v>9200000058-0</v>
      </c>
      <c r="B3146" s="57" t="s">
        <v>29</v>
      </c>
      <c r="C3146" s="50" t="s">
        <v>29</v>
      </c>
      <c r="D3146" s="50" t="s">
        <v>4845</v>
      </c>
      <c r="E3146" s="50" t="s">
        <v>2814</v>
      </c>
      <c r="F3146" s="50" t="s">
        <v>29</v>
      </c>
      <c r="G3146" s="50" t="s">
        <v>29</v>
      </c>
      <c r="H3146" s="50" t="s">
        <v>2904</v>
      </c>
      <c r="I3146" s="58">
        <v>45225</v>
      </c>
      <c r="J3146" s="50" t="s">
        <v>2816</v>
      </c>
      <c r="K3146" s="59">
        <v>23120</v>
      </c>
      <c r="L3146" s="50" t="s">
        <v>37</v>
      </c>
      <c r="M3146" s="51" t="s">
        <v>2747</v>
      </c>
      <c r="N3146" s="50" t="s">
        <v>29</v>
      </c>
      <c r="O3146" s="50" t="s">
        <v>32</v>
      </c>
      <c r="P3146" s="50" t="s">
        <v>32</v>
      </c>
      <c r="Q3146" s="50" t="s">
        <v>4546</v>
      </c>
      <c r="R3146" s="50" t="s">
        <v>29</v>
      </c>
      <c r="S3146" s="50" t="s">
        <v>2770</v>
      </c>
      <c r="T3146" s="50" t="s">
        <v>2412</v>
      </c>
      <c r="U3146" s="50" t="s">
        <v>30</v>
      </c>
      <c r="V3146" s="50" t="str">
        <f>VLOOKUP(A3146,Register!$D$2:$N$1317,11,0)</f>
        <v>CWIP-MILK OF LIME</v>
      </c>
      <c r="W3146" s="50" t="s">
        <v>29</v>
      </c>
      <c r="X3146" s="50" t="s">
        <v>29</v>
      </c>
    </row>
    <row r="3147" spans="1:24" ht="14.1" customHeight="1" x14ac:dyDescent="0.25">
      <c r="A3147" s="50" t="str">
        <f t="shared" si="49"/>
        <v>9200000058-0</v>
      </c>
      <c r="B3147" s="57" t="s">
        <v>29</v>
      </c>
      <c r="C3147" s="50" t="s">
        <v>29</v>
      </c>
      <c r="D3147" s="50" t="s">
        <v>4845</v>
      </c>
      <c r="E3147" s="50" t="s">
        <v>2814</v>
      </c>
      <c r="F3147" s="50" t="s">
        <v>29</v>
      </c>
      <c r="G3147" s="50" t="s">
        <v>29</v>
      </c>
      <c r="H3147" s="50" t="s">
        <v>2904</v>
      </c>
      <c r="I3147" s="58">
        <v>45225</v>
      </c>
      <c r="J3147" s="50" t="s">
        <v>2816</v>
      </c>
      <c r="K3147" s="59">
        <v>52249.15</v>
      </c>
      <c r="L3147" s="50" t="s">
        <v>37</v>
      </c>
      <c r="M3147" s="51" t="s">
        <v>2747</v>
      </c>
      <c r="N3147" s="50" t="s">
        <v>29</v>
      </c>
      <c r="O3147" s="50" t="s">
        <v>32</v>
      </c>
      <c r="P3147" s="50" t="s">
        <v>32</v>
      </c>
      <c r="Q3147" s="50" t="s">
        <v>4546</v>
      </c>
      <c r="R3147" s="50" t="s">
        <v>29</v>
      </c>
      <c r="S3147" s="50" t="s">
        <v>2770</v>
      </c>
      <c r="T3147" s="50" t="s">
        <v>2412</v>
      </c>
      <c r="U3147" s="50" t="s">
        <v>30</v>
      </c>
      <c r="V3147" s="50" t="str">
        <f>VLOOKUP(A3147,Register!$D$2:$N$1317,11,0)</f>
        <v>CWIP-MILK OF LIME</v>
      </c>
      <c r="W3147" s="50" t="s">
        <v>29</v>
      </c>
      <c r="X3147" s="50" t="s">
        <v>29</v>
      </c>
    </row>
    <row r="3148" spans="1:24" ht="14.1" customHeight="1" x14ac:dyDescent="0.25">
      <c r="A3148" s="50" t="str">
        <f t="shared" si="49"/>
        <v>9200000059-0</v>
      </c>
      <c r="B3148" s="57" t="s">
        <v>29</v>
      </c>
      <c r="C3148" s="50" t="s">
        <v>29</v>
      </c>
      <c r="D3148" s="50" t="s">
        <v>4846</v>
      </c>
      <c r="E3148" s="50" t="s">
        <v>2814</v>
      </c>
      <c r="F3148" s="50" t="s">
        <v>29</v>
      </c>
      <c r="G3148" s="50" t="s">
        <v>29</v>
      </c>
      <c r="H3148" s="50" t="s">
        <v>2904</v>
      </c>
      <c r="I3148" s="58">
        <v>45226</v>
      </c>
      <c r="J3148" s="50" t="s">
        <v>2816</v>
      </c>
      <c r="K3148" s="59">
        <v>51</v>
      </c>
      <c r="L3148" s="50" t="s">
        <v>37</v>
      </c>
      <c r="M3148" s="51" t="s">
        <v>2747</v>
      </c>
      <c r="N3148" s="50" t="s">
        <v>29</v>
      </c>
      <c r="O3148" s="50" t="s">
        <v>32</v>
      </c>
      <c r="P3148" s="50" t="s">
        <v>32</v>
      </c>
      <c r="Q3148" s="50" t="s">
        <v>4805</v>
      </c>
      <c r="R3148" s="50" t="s">
        <v>29</v>
      </c>
      <c r="S3148" s="50" t="s">
        <v>2770</v>
      </c>
      <c r="T3148" s="50" t="s">
        <v>2415</v>
      </c>
      <c r="U3148" s="50" t="s">
        <v>30</v>
      </c>
      <c r="V3148" s="50" t="str">
        <f>VLOOKUP(A3148,Register!$D$2:$N$1317,11,0)</f>
        <v>CWIP:-VACUUM FILTER STATION</v>
      </c>
      <c r="W3148" s="50" t="s">
        <v>29</v>
      </c>
      <c r="X3148" s="50" t="s">
        <v>29</v>
      </c>
    </row>
    <row r="3149" spans="1:24" ht="14.1" customHeight="1" x14ac:dyDescent="0.25">
      <c r="A3149" s="50" t="str">
        <f t="shared" si="49"/>
        <v>9200000059-0</v>
      </c>
      <c r="B3149" s="57" t="s">
        <v>29</v>
      </c>
      <c r="C3149" s="50" t="s">
        <v>29</v>
      </c>
      <c r="D3149" s="50" t="s">
        <v>4847</v>
      </c>
      <c r="E3149" s="50" t="s">
        <v>2814</v>
      </c>
      <c r="F3149" s="50" t="s">
        <v>29</v>
      </c>
      <c r="G3149" s="50" t="s">
        <v>29</v>
      </c>
      <c r="H3149" s="50" t="s">
        <v>2904</v>
      </c>
      <c r="I3149" s="58">
        <v>45226</v>
      </c>
      <c r="J3149" s="50" t="s">
        <v>2816</v>
      </c>
      <c r="K3149" s="59">
        <v>33.299999999999997</v>
      </c>
      <c r="L3149" s="50" t="s">
        <v>37</v>
      </c>
      <c r="M3149" s="51" t="s">
        <v>2747</v>
      </c>
      <c r="N3149" s="50" t="s">
        <v>29</v>
      </c>
      <c r="O3149" s="50" t="s">
        <v>32</v>
      </c>
      <c r="P3149" s="50" t="s">
        <v>32</v>
      </c>
      <c r="Q3149" s="50" t="s">
        <v>4260</v>
      </c>
      <c r="R3149" s="50" t="s">
        <v>29</v>
      </c>
      <c r="S3149" s="50" t="s">
        <v>2770</v>
      </c>
      <c r="T3149" s="50" t="s">
        <v>2415</v>
      </c>
      <c r="U3149" s="50" t="s">
        <v>30</v>
      </c>
      <c r="V3149" s="50" t="str">
        <f>VLOOKUP(A3149,Register!$D$2:$N$1317,11,0)</f>
        <v>CWIP:-VACUUM FILTER STATION</v>
      </c>
      <c r="W3149" s="50" t="s">
        <v>29</v>
      </c>
      <c r="X3149" s="50" t="s">
        <v>29</v>
      </c>
    </row>
    <row r="3150" spans="1:24" ht="14.1" customHeight="1" x14ac:dyDescent="0.25">
      <c r="A3150" s="50" t="str">
        <f t="shared" si="49"/>
        <v>9200000058-0</v>
      </c>
      <c r="B3150" s="57" t="s">
        <v>29</v>
      </c>
      <c r="C3150" s="50" t="s">
        <v>29</v>
      </c>
      <c r="D3150" s="50" t="s">
        <v>4848</v>
      </c>
      <c r="E3150" s="50" t="s">
        <v>2814</v>
      </c>
      <c r="F3150" s="50" t="s">
        <v>29</v>
      </c>
      <c r="G3150" s="50" t="s">
        <v>29</v>
      </c>
      <c r="H3150" s="50" t="s">
        <v>2904</v>
      </c>
      <c r="I3150" s="58">
        <v>45226</v>
      </c>
      <c r="J3150" s="50" t="s">
        <v>2816</v>
      </c>
      <c r="K3150" s="59">
        <v>178224</v>
      </c>
      <c r="L3150" s="50" t="s">
        <v>37</v>
      </c>
      <c r="M3150" s="51" t="s">
        <v>2747</v>
      </c>
      <c r="N3150" s="50" t="s">
        <v>29</v>
      </c>
      <c r="O3150" s="50" t="s">
        <v>32</v>
      </c>
      <c r="P3150" s="50" t="s">
        <v>32</v>
      </c>
      <c r="Q3150" s="50" t="s">
        <v>2937</v>
      </c>
      <c r="R3150" s="50" t="s">
        <v>29</v>
      </c>
      <c r="S3150" s="50" t="s">
        <v>2770</v>
      </c>
      <c r="T3150" s="50" t="s">
        <v>2412</v>
      </c>
      <c r="U3150" s="50" t="s">
        <v>30</v>
      </c>
      <c r="V3150" s="50" t="str">
        <f>VLOOKUP(A3150,Register!$D$2:$N$1317,11,0)</f>
        <v>CWIP-MILK OF LIME</v>
      </c>
      <c r="W3150" s="50" t="s">
        <v>29</v>
      </c>
      <c r="X3150" s="50" t="s">
        <v>29</v>
      </c>
    </row>
    <row r="3151" spans="1:24" ht="14.1" customHeight="1" x14ac:dyDescent="0.25">
      <c r="A3151" s="50" t="str">
        <f t="shared" si="49"/>
        <v>9200000058-0</v>
      </c>
      <c r="B3151" s="57" t="s">
        <v>29</v>
      </c>
      <c r="C3151" s="50" t="s">
        <v>29</v>
      </c>
      <c r="D3151" s="50" t="s">
        <v>4849</v>
      </c>
      <c r="E3151" s="50" t="s">
        <v>2814</v>
      </c>
      <c r="F3151" s="50" t="s">
        <v>29</v>
      </c>
      <c r="G3151" s="50" t="s">
        <v>29</v>
      </c>
      <c r="H3151" s="50" t="s">
        <v>2904</v>
      </c>
      <c r="I3151" s="58">
        <v>45226</v>
      </c>
      <c r="J3151" s="50" t="s">
        <v>2816</v>
      </c>
      <c r="K3151" s="59">
        <v>1014.88</v>
      </c>
      <c r="L3151" s="50" t="s">
        <v>37</v>
      </c>
      <c r="M3151" s="51" t="s">
        <v>2747</v>
      </c>
      <c r="N3151" s="50" t="s">
        <v>29</v>
      </c>
      <c r="O3151" s="50" t="s">
        <v>32</v>
      </c>
      <c r="P3151" s="50" t="s">
        <v>32</v>
      </c>
      <c r="Q3151" s="50" t="s">
        <v>4329</v>
      </c>
      <c r="R3151" s="50" t="s">
        <v>29</v>
      </c>
      <c r="S3151" s="50" t="s">
        <v>2770</v>
      </c>
      <c r="T3151" s="50" t="s">
        <v>2412</v>
      </c>
      <c r="U3151" s="50" t="s">
        <v>30</v>
      </c>
      <c r="V3151" s="50" t="str">
        <f>VLOOKUP(A3151,Register!$D$2:$N$1317,11,0)</f>
        <v>CWIP-MILK OF LIME</v>
      </c>
      <c r="W3151" s="50" t="s">
        <v>29</v>
      </c>
      <c r="X3151" s="50" t="s">
        <v>29</v>
      </c>
    </row>
    <row r="3152" spans="1:24" ht="14.1" customHeight="1" x14ac:dyDescent="0.25">
      <c r="A3152" s="50" t="str">
        <f t="shared" si="49"/>
        <v>9200000059-0</v>
      </c>
      <c r="B3152" s="57" t="s">
        <v>29</v>
      </c>
      <c r="C3152" s="50" t="s">
        <v>29</v>
      </c>
      <c r="D3152" s="50" t="s">
        <v>4850</v>
      </c>
      <c r="E3152" s="50" t="s">
        <v>2814</v>
      </c>
      <c r="F3152" s="50" t="s">
        <v>29</v>
      </c>
      <c r="G3152" s="50" t="s">
        <v>29</v>
      </c>
      <c r="H3152" s="50" t="s">
        <v>2904</v>
      </c>
      <c r="I3152" s="58">
        <v>45226</v>
      </c>
      <c r="J3152" s="50" t="s">
        <v>2816</v>
      </c>
      <c r="K3152" s="59">
        <v>63.16</v>
      </c>
      <c r="L3152" s="50" t="s">
        <v>37</v>
      </c>
      <c r="M3152" s="51" t="s">
        <v>2747</v>
      </c>
      <c r="N3152" s="50" t="s">
        <v>29</v>
      </c>
      <c r="O3152" s="50" t="s">
        <v>32</v>
      </c>
      <c r="P3152" s="50" t="s">
        <v>32</v>
      </c>
      <c r="Q3152" s="50" t="s">
        <v>4521</v>
      </c>
      <c r="R3152" s="50" t="s">
        <v>29</v>
      </c>
      <c r="S3152" s="50" t="s">
        <v>2770</v>
      </c>
      <c r="T3152" s="50" t="s">
        <v>2415</v>
      </c>
      <c r="U3152" s="50" t="s">
        <v>30</v>
      </c>
      <c r="V3152" s="50" t="str">
        <f>VLOOKUP(A3152,Register!$D$2:$N$1317,11,0)</f>
        <v>CWIP:-VACUUM FILTER STATION</v>
      </c>
      <c r="W3152" s="50" t="s">
        <v>29</v>
      </c>
      <c r="X3152" s="50" t="s">
        <v>29</v>
      </c>
    </row>
    <row r="3153" spans="1:24" ht="14.1" customHeight="1" x14ac:dyDescent="0.25">
      <c r="A3153" s="50" t="str">
        <f t="shared" si="49"/>
        <v>9200000059-0</v>
      </c>
      <c r="B3153" s="57" t="s">
        <v>29</v>
      </c>
      <c r="C3153" s="50" t="s">
        <v>29</v>
      </c>
      <c r="D3153" s="50" t="s">
        <v>4850</v>
      </c>
      <c r="E3153" s="50" t="s">
        <v>2814</v>
      </c>
      <c r="F3153" s="50" t="s">
        <v>29</v>
      </c>
      <c r="G3153" s="50" t="s">
        <v>29</v>
      </c>
      <c r="H3153" s="50" t="s">
        <v>2904</v>
      </c>
      <c r="I3153" s="58">
        <v>45226</v>
      </c>
      <c r="J3153" s="50" t="s">
        <v>2816</v>
      </c>
      <c r="K3153" s="59">
        <v>44.03</v>
      </c>
      <c r="L3153" s="50" t="s">
        <v>37</v>
      </c>
      <c r="M3153" s="51" t="s">
        <v>2747</v>
      </c>
      <c r="N3153" s="50" t="s">
        <v>29</v>
      </c>
      <c r="O3153" s="50" t="s">
        <v>32</v>
      </c>
      <c r="P3153" s="50" t="s">
        <v>32</v>
      </c>
      <c r="Q3153" s="50" t="s">
        <v>4521</v>
      </c>
      <c r="R3153" s="50" t="s">
        <v>29</v>
      </c>
      <c r="S3153" s="50" t="s">
        <v>2770</v>
      </c>
      <c r="T3153" s="50" t="s">
        <v>2415</v>
      </c>
      <c r="U3153" s="50" t="s">
        <v>30</v>
      </c>
      <c r="V3153" s="50" t="str">
        <f>VLOOKUP(A3153,Register!$D$2:$N$1317,11,0)</f>
        <v>CWIP:-VACUUM FILTER STATION</v>
      </c>
      <c r="W3153" s="50" t="s">
        <v>29</v>
      </c>
      <c r="X3153" s="50" t="s">
        <v>29</v>
      </c>
    </row>
    <row r="3154" spans="1:24" ht="14.1" customHeight="1" x14ac:dyDescent="0.25">
      <c r="A3154" s="50" t="str">
        <f t="shared" si="49"/>
        <v>9200000059-0</v>
      </c>
      <c r="B3154" s="57" t="s">
        <v>29</v>
      </c>
      <c r="C3154" s="50" t="s">
        <v>29</v>
      </c>
      <c r="D3154" s="50" t="s">
        <v>4851</v>
      </c>
      <c r="E3154" s="50" t="s">
        <v>2814</v>
      </c>
      <c r="F3154" s="50" t="s">
        <v>29</v>
      </c>
      <c r="G3154" s="50" t="s">
        <v>29</v>
      </c>
      <c r="H3154" s="50" t="s">
        <v>2904</v>
      </c>
      <c r="I3154" s="58">
        <v>45227</v>
      </c>
      <c r="J3154" s="50" t="s">
        <v>2816</v>
      </c>
      <c r="K3154" s="59">
        <v>51</v>
      </c>
      <c r="L3154" s="50" t="s">
        <v>37</v>
      </c>
      <c r="M3154" s="51" t="s">
        <v>2747</v>
      </c>
      <c r="N3154" s="50" t="s">
        <v>29</v>
      </c>
      <c r="O3154" s="50" t="s">
        <v>32</v>
      </c>
      <c r="P3154" s="50" t="s">
        <v>32</v>
      </c>
      <c r="Q3154" s="50" t="s">
        <v>4852</v>
      </c>
      <c r="R3154" s="50" t="s">
        <v>29</v>
      </c>
      <c r="S3154" s="50" t="s">
        <v>2770</v>
      </c>
      <c r="T3154" s="50" t="s">
        <v>2415</v>
      </c>
      <c r="U3154" s="50" t="s">
        <v>30</v>
      </c>
      <c r="V3154" s="50" t="str">
        <f>VLOOKUP(A3154,Register!$D$2:$N$1317,11,0)</f>
        <v>CWIP:-VACUUM FILTER STATION</v>
      </c>
      <c r="W3154" s="50" t="s">
        <v>29</v>
      </c>
      <c r="X3154" s="50" t="s">
        <v>29</v>
      </c>
    </row>
    <row r="3155" spans="1:24" ht="14.1" customHeight="1" x14ac:dyDescent="0.25">
      <c r="A3155" s="50" t="str">
        <f t="shared" si="49"/>
        <v>9200000058-0</v>
      </c>
      <c r="B3155" s="57" t="s">
        <v>29</v>
      </c>
      <c r="C3155" s="50" t="s">
        <v>29</v>
      </c>
      <c r="D3155" s="50" t="s">
        <v>4853</v>
      </c>
      <c r="E3155" s="50" t="s">
        <v>2814</v>
      </c>
      <c r="F3155" s="50" t="s">
        <v>29</v>
      </c>
      <c r="G3155" s="50" t="s">
        <v>29</v>
      </c>
      <c r="H3155" s="50" t="s">
        <v>2904</v>
      </c>
      <c r="I3155" s="58">
        <v>45227</v>
      </c>
      <c r="J3155" s="50" t="s">
        <v>2816</v>
      </c>
      <c r="K3155" s="59">
        <v>237.83</v>
      </c>
      <c r="L3155" s="50" t="s">
        <v>37</v>
      </c>
      <c r="M3155" s="51" t="s">
        <v>2747</v>
      </c>
      <c r="N3155" s="50" t="s">
        <v>29</v>
      </c>
      <c r="O3155" s="50" t="s">
        <v>32</v>
      </c>
      <c r="P3155" s="50" t="s">
        <v>32</v>
      </c>
      <c r="Q3155" s="50" t="s">
        <v>4329</v>
      </c>
      <c r="R3155" s="50" t="s">
        <v>29</v>
      </c>
      <c r="S3155" s="50" t="s">
        <v>2770</v>
      </c>
      <c r="T3155" s="50" t="s">
        <v>2412</v>
      </c>
      <c r="U3155" s="50" t="s">
        <v>30</v>
      </c>
      <c r="V3155" s="50" t="str">
        <f>VLOOKUP(A3155,Register!$D$2:$N$1317,11,0)</f>
        <v>CWIP-MILK OF LIME</v>
      </c>
      <c r="W3155" s="50" t="s">
        <v>29</v>
      </c>
      <c r="X3155" s="50" t="s">
        <v>29</v>
      </c>
    </row>
    <row r="3156" spans="1:24" ht="14.1" customHeight="1" x14ac:dyDescent="0.25">
      <c r="A3156" s="50" t="str">
        <f t="shared" si="49"/>
        <v>9200000059-0</v>
      </c>
      <c r="B3156" s="57" t="s">
        <v>29</v>
      </c>
      <c r="C3156" s="50" t="s">
        <v>29</v>
      </c>
      <c r="D3156" s="50" t="s">
        <v>4854</v>
      </c>
      <c r="E3156" s="50" t="s">
        <v>2814</v>
      </c>
      <c r="F3156" s="50" t="s">
        <v>29</v>
      </c>
      <c r="G3156" s="50" t="s">
        <v>29</v>
      </c>
      <c r="H3156" s="50" t="s">
        <v>2904</v>
      </c>
      <c r="I3156" s="58">
        <v>45229</v>
      </c>
      <c r="J3156" s="50" t="s">
        <v>2816</v>
      </c>
      <c r="K3156" s="59">
        <v>26035.54</v>
      </c>
      <c r="L3156" s="50" t="s">
        <v>37</v>
      </c>
      <c r="M3156" s="51" t="s">
        <v>2747</v>
      </c>
      <c r="N3156" s="50" t="s">
        <v>29</v>
      </c>
      <c r="O3156" s="50" t="s">
        <v>32</v>
      </c>
      <c r="P3156" s="50" t="s">
        <v>32</v>
      </c>
      <c r="Q3156" s="50" t="s">
        <v>4855</v>
      </c>
      <c r="R3156" s="50" t="s">
        <v>29</v>
      </c>
      <c r="S3156" s="50" t="s">
        <v>2770</v>
      </c>
      <c r="T3156" s="50" t="s">
        <v>2415</v>
      </c>
      <c r="U3156" s="50" t="s">
        <v>30</v>
      </c>
      <c r="V3156" s="50" t="str">
        <f>VLOOKUP(A3156,Register!$D$2:$N$1317,11,0)</f>
        <v>CWIP:-VACUUM FILTER STATION</v>
      </c>
      <c r="W3156" s="50" t="s">
        <v>29</v>
      </c>
      <c r="X3156" s="50" t="s">
        <v>29</v>
      </c>
    </row>
    <row r="3157" spans="1:24" ht="14.1" customHeight="1" x14ac:dyDescent="0.25">
      <c r="A3157" s="50" t="str">
        <f t="shared" si="49"/>
        <v>9200000035-0</v>
      </c>
      <c r="B3157" s="57" t="s">
        <v>29</v>
      </c>
      <c r="C3157" s="50" t="s">
        <v>29</v>
      </c>
      <c r="D3157" s="50" t="s">
        <v>4856</v>
      </c>
      <c r="E3157" s="50" t="s">
        <v>2814</v>
      </c>
      <c r="F3157" s="50" t="s">
        <v>29</v>
      </c>
      <c r="G3157" s="50" t="s">
        <v>29</v>
      </c>
      <c r="H3157" s="50" t="s">
        <v>2904</v>
      </c>
      <c r="I3157" s="58">
        <v>45229</v>
      </c>
      <c r="J3157" s="50" t="s">
        <v>2816</v>
      </c>
      <c r="K3157" s="59">
        <v>156987.37</v>
      </c>
      <c r="L3157" s="50" t="s">
        <v>37</v>
      </c>
      <c r="M3157" s="51" t="s">
        <v>2747</v>
      </c>
      <c r="N3157" s="50" t="s">
        <v>29</v>
      </c>
      <c r="O3157" s="50" t="s">
        <v>32</v>
      </c>
      <c r="P3157" s="50" t="s">
        <v>32</v>
      </c>
      <c r="Q3157" s="50" t="s">
        <v>4767</v>
      </c>
      <c r="R3157" s="50" t="s">
        <v>29</v>
      </c>
      <c r="S3157" s="50" t="s">
        <v>2770</v>
      </c>
      <c r="T3157" s="50" t="s">
        <v>2371</v>
      </c>
      <c r="U3157" s="50" t="s">
        <v>30</v>
      </c>
      <c r="V3157" s="50" t="str">
        <f>VLOOKUP(A3157,Register!$D$2:$N$1317,11,0)</f>
        <v>Weighbridge Cap. 100 Ton</v>
      </c>
      <c r="W3157" s="50" t="s">
        <v>29</v>
      </c>
      <c r="X3157" s="50" t="s">
        <v>29</v>
      </c>
    </row>
    <row r="3158" spans="1:24" ht="14.1" customHeight="1" x14ac:dyDescent="0.25">
      <c r="A3158" s="50" t="str">
        <f t="shared" si="49"/>
        <v>9200000059-0</v>
      </c>
      <c r="B3158" s="57" t="s">
        <v>29</v>
      </c>
      <c r="C3158" s="50" t="s">
        <v>29</v>
      </c>
      <c r="D3158" s="50" t="s">
        <v>4857</v>
      </c>
      <c r="E3158" s="50" t="s">
        <v>2814</v>
      </c>
      <c r="F3158" s="50" t="s">
        <v>29</v>
      </c>
      <c r="G3158" s="50" t="s">
        <v>29</v>
      </c>
      <c r="H3158" s="50" t="s">
        <v>2904</v>
      </c>
      <c r="I3158" s="58">
        <v>45229</v>
      </c>
      <c r="J3158" s="50" t="s">
        <v>2816</v>
      </c>
      <c r="K3158" s="59">
        <v>13647.3</v>
      </c>
      <c r="L3158" s="50" t="s">
        <v>37</v>
      </c>
      <c r="M3158" s="51" t="s">
        <v>2747</v>
      </c>
      <c r="N3158" s="50" t="s">
        <v>29</v>
      </c>
      <c r="O3158" s="50" t="s">
        <v>32</v>
      </c>
      <c r="P3158" s="50" t="s">
        <v>32</v>
      </c>
      <c r="Q3158" s="50" t="s">
        <v>4858</v>
      </c>
      <c r="R3158" s="50" t="s">
        <v>29</v>
      </c>
      <c r="S3158" s="50" t="s">
        <v>2770</v>
      </c>
      <c r="T3158" s="50" t="s">
        <v>2415</v>
      </c>
      <c r="U3158" s="50" t="s">
        <v>30</v>
      </c>
      <c r="V3158" s="50" t="str">
        <f>VLOOKUP(A3158,Register!$D$2:$N$1317,11,0)</f>
        <v>CWIP:-VACUUM FILTER STATION</v>
      </c>
      <c r="W3158" s="50" t="s">
        <v>29</v>
      </c>
      <c r="X3158" s="50" t="s">
        <v>29</v>
      </c>
    </row>
    <row r="3159" spans="1:24" ht="14.1" customHeight="1" x14ac:dyDescent="0.25">
      <c r="A3159" s="50" t="str">
        <f t="shared" si="49"/>
        <v>9200000058-0</v>
      </c>
      <c r="B3159" s="57" t="s">
        <v>29</v>
      </c>
      <c r="C3159" s="50" t="s">
        <v>29</v>
      </c>
      <c r="D3159" s="50" t="s">
        <v>4859</v>
      </c>
      <c r="E3159" s="50" t="s">
        <v>2814</v>
      </c>
      <c r="F3159" s="50" t="s">
        <v>29</v>
      </c>
      <c r="G3159" s="50" t="s">
        <v>29</v>
      </c>
      <c r="H3159" s="50" t="s">
        <v>2904</v>
      </c>
      <c r="I3159" s="58">
        <v>45229</v>
      </c>
      <c r="J3159" s="50" t="s">
        <v>2816</v>
      </c>
      <c r="K3159" s="59">
        <v>13789.06</v>
      </c>
      <c r="L3159" s="50" t="s">
        <v>37</v>
      </c>
      <c r="M3159" s="51" t="s">
        <v>2747</v>
      </c>
      <c r="N3159" s="50" t="s">
        <v>29</v>
      </c>
      <c r="O3159" s="50" t="s">
        <v>32</v>
      </c>
      <c r="P3159" s="50" t="s">
        <v>32</v>
      </c>
      <c r="Q3159" s="50" t="s">
        <v>4860</v>
      </c>
      <c r="R3159" s="50" t="s">
        <v>29</v>
      </c>
      <c r="S3159" s="50" t="s">
        <v>2770</v>
      </c>
      <c r="T3159" s="50" t="s">
        <v>2412</v>
      </c>
      <c r="U3159" s="50" t="s">
        <v>30</v>
      </c>
      <c r="V3159" s="50" t="str">
        <f>VLOOKUP(A3159,Register!$D$2:$N$1317,11,0)</f>
        <v>CWIP-MILK OF LIME</v>
      </c>
      <c r="W3159" s="50" t="s">
        <v>29</v>
      </c>
      <c r="X3159" s="50" t="s">
        <v>29</v>
      </c>
    </row>
    <row r="3160" spans="1:24" ht="14.1" customHeight="1" x14ac:dyDescent="0.25">
      <c r="A3160" s="50" t="str">
        <f t="shared" si="49"/>
        <v>9200000058-0</v>
      </c>
      <c r="B3160" s="57" t="s">
        <v>29</v>
      </c>
      <c r="C3160" s="50" t="s">
        <v>29</v>
      </c>
      <c r="D3160" s="50" t="s">
        <v>4859</v>
      </c>
      <c r="E3160" s="50" t="s">
        <v>2814</v>
      </c>
      <c r="F3160" s="50" t="s">
        <v>29</v>
      </c>
      <c r="G3160" s="50" t="s">
        <v>29</v>
      </c>
      <c r="H3160" s="50" t="s">
        <v>2904</v>
      </c>
      <c r="I3160" s="58">
        <v>45229</v>
      </c>
      <c r="J3160" s="50" t="s">
        <v>2816</v>
      </c>
      <c r="K3160" s="59">
        <v>1959.56</v>
      </c>
      <c r="L3160" s="50" t="s">
        <v>37</v>
      </c>
      <c r="M3160" s="51" t="s">
        <v>2747</v>
      </c>
      <c r="N3160" s="50" t="s">
        <v>29</v>
      </c>
      <c r="O3160" s="50" t="s">
        <v>32</v>
      </c>
      <c r="P3160" s="50" t="s">
        <v>32</v>
      </c>
      <c r="Q3160" s="50" t="s">
        <v>4860</v>
      </c>
      <c r="R3160" s="50" t="s">
        <v>29</v>
      </c>
      <c r="S3160" s="50" t="s">
        <v>2770</v>
      </c>
      <c r="T3160" s="50" t="s">
        <v>2412</v>
      </c>
      <c r="U3160" s="50" t="s">
        <v>30</v>
      </c>
      <c r="V3160" s="50" t="str">
        <f>VLOOKUP(A3160,Register!$D$2:$N$1317,11,0)</f>
        <v>CWIP-MILK OF LIME</v>
      </c>
      <c r="W3160" s="50" t="s">
        <v>29</v>
      </c>
      <c r="X3160" s="50" t="s">
        <v>29</v>
      </c>
    </row>
    <row r="3161" spans="1:24" ht="14.1" customHeight="1" x14ac:dyDescent="0.25">
      <c r="A3161" s="50" t="str">
        <f t="shared" si="49"/>
        <v>9200000058-0</v>
      </c>
      <c r="B3161" s="57" t="s">
        <v>29</v>
      </c>
      <c r="C3161" s="50" t="s">
        <v>29</v>
      </c>
      <c r="D3161" s="50" t="s">
        <v>4861</v>
      </c>
      <c r="E3161" s="50" t="s">
        <v>2814</v>
      </c>
      <c r="F3161" s="50" t="s">
        <v>29</v>
      </c>
      <c r="G3161" s="50" t="s">
        <v>29</v>
      </c>
      <c r="H3161" s="50" t="s">
        <v>2904</v>
      </c>
      <c r="I3161" s="58">
        <v>45229</v>
      </c>
      <c r="J3161" s="50" t="s">
        <v>2816</v>
      </c>
      <c r="K3161" s="59">
        <v>17000</v>
      </c>
      <c r="L3161" s="50" t="s">
        <v>37</v>
      </c>
      <c r="M3161" s="51" t="s">
        <v>2747</v>
      </c>
      <c r="N3161" s="50" t="s">
        <v>29</v>
      </c>
      <c r="O3161" s="50" t="s">
        <v>32</v>
      </c>
      <c r="P3161" s="50" t="s">
        <v>32</v>
      </c>
      <c r="Q3161" s="50" t="s">
        <v>4574</v>
      </c>
      <c r="R3161" s="50" t="s">
        <v>29</v>
      </c>
      <c r="S3161" s="50" t="s">
        <v>2770</v>
      </c>
      <c r="T3161" s="50" t="s">
        <v>2412</v>
      </c>
      <c r="U3161" s="50" t="s">
        <v>30</v>
      </c>
      <c r="V3161" s="50" t="str">
        <f>VLOOKUP(A3161,Register!$D$2:$N$1317,11,0)</f>
        <v>CWIP-MILK OF LIME</v>
      </c>
      <c r="W3161" s="50" t="s">
        <v>29</v>
      </c>
      <c r="X3161" s="50" t="s">
        <v>29</v>
      </c>
    </row>
    <row r="3162" spans="1:24" ht="14.1" customHeight="1" x14ac:dyDescent="0.25">
      <c r="A3162" s="50" t="str">
        <f t="shared" si="49"/>
        <v>9200000058-0</v>
      </c>
      <c r="B3162" s="57" t="s">
        <v>29</v>
      </c>
      <c r="C3162" s="50" t="s">
        <v>29</v>
      </c>
      <c r="D3162" s="50" t="s">
        <v>4861</v>
      </c>
      <c r="E3162" s="50" t="s">
        <v>2814</v>
      </c>
      <c r="F3162" s="50" t="s">
        <v>29</v>
      </c>
      <c r="G3162" s="50" t="s">
        <v>29</v>
      </c>
      <c r="H3162" s="50" t="s">
        <v>2904</v>
      </c>
      <c r="I3162" s="58">
        <v>45229</v>
      </c>
      <c r="J3162" s="50" t="s">
        <v>2816</v>
      </c>
      <c r="K3162" s="59">
        <v>6400</v>
      </c>
      <c r="L3162" s="50" t="s">
        <v>37</v>
      </c>
      <c r="M3162" s="51" t="s">
        <v>2747</v>
      </c>
      <c r="N3162" s="50" t="s">
        <v>29</v>
      </c>
      <c r="O3162" s="50" t="s">
        <v>32</v>
      </c>
      <c r="P3162" s="50" t="s">
        <v>32</v>
      </c>
      <c r="Q3162" s="50" t="s">
        <v>4574</v>
      </c>
      <c r="R3162" s="50" t="s">
        <v>29</v>
      </c>
      <c r="S3162" s="50" t="s">
        <v>2770</v>
      </c>
      <c r="T3162" s="50" t="s">
        <v>2412</v>
      </c>
      <c r="U3162" s="50" t="s">
        <v>30</v>
      </c>
      <c r="V3162" s="50" t="str">
        <f>VLOOKUP(A3162,Register!$D$2:$N$1317,11,0)</f>
        <v>CWIP-MILK OF LIME</v>
      </c>
      <c r="W3162" s="50" t="s">
        <v>29</v>
      </c>
      <c r="X3162" s="50" t="s">
        <v>29</v>
      </c>
    </row>
    <row r="3163" spans="1:24" ht="14.1" customHeight="1" x14ac:dyDescent="0.25">
      <c r="A3163" s="50" t="str">
        <f t="shared" si="49"/>
        <v>9200000058-0</v>
      </c>
      <c r="B3163" s="57" t="s">
        <v>29</v>
      </c>
      <c r="C3163" s="50" t="s">
        <v>29</v>
      </c>
      <c r="D3163" s="50" t="s">
        <v>4861</v>
      </c>
      <c r="E3163" s="50" t="s">
        <v>2814</v>
      </c>
      <c r="F3163" s="50" t="s">
        <v>29</v>
      </c>
      <c r="G3163" s="50" t="s">
        <v>29</v>
      </c>
      <c r="H3163" s="50" t="s">
        <v>2904</v>
      </c>
      <c r="I3163" s="58">
        <v>45229</v>
      </c>
      <c r="J3163" s="50" t="s">
        <v>2816</v>
      </c>
      <c r="K3163" s="59">
        <v>5600</v>
      </c>
      <c r="L3163" s="50" t="s">
        <v>37</v>
      </c>
      <c r="M3163" s="51" t="s">
        <v>2747</v>
      </c>
      <c r="N3163" s="50" t="s">
        <v>29</v>
      </c>
      <c r="O3163" s="50" t="s">
        <v>32</v>
      </c>
      <c r="P3163" s="50" t="s">
        <v>32</v>
      </c>
      <c r="Q3163" s="50" t="s">
        <v>4574</v>
      </c>
      <c r="R3163" s="50" t="s">
        <v>29</v>
      </c>
      <c r="S3163" s="50" t="s">
        <v>2770</v>
      </c>
      <c r="T3163" s="50" t="s">
        <v>2412</v>
      </c>
      <c r="U3163" s="50" t="s">
        <v>30</v>
      </c>
      <c r="V3163" s="50" t="str">
        <f>VLOOKUP(A3163,Register!$D$2:$N$1317,11,0)</f>
        <v>CWIP-MILK OF LIME</v>
      </c>
      <c r="W3163" s="50" t="s">
        <v>29</v>
      </c>
      <c r="X3163" s="50" t="s">
        <v>29</v>
      </c>
    </row>
    <row r="3164" spans="1:24" ht="14.1" customHeight="1" x14ac:dyDescent="0.25">
      <c r="A3164" s="50" t="str">
        <f t="shared" si="49"/>
        <v>9200000058-0</v>
      </c>
      <c r="B3164" s="57" t="s">
        <v>29</v>
      </c>
      <c r="C3164" s="50" t="s">
        <v>29</v>
      </c>
      <c r="D3164" s="50" t="s">
        <v>4861</v>
      </c>
      <c r="E3164" s="50" t="s">
        <v>2814</v>
      </c>
      <c r="F3164" s="50" t="s">
        <v>29</v>
      </c>
      <c r="G3164" s="50" t="s">
        <v>29</v>
      </c>
      <c r="H3164" s="50" t="s">
        <v>2904</v>
      </c>
      <c r="I3164" s="58">
        <v>45229</v>
      </c>
      <c r="J3164" s="50" t="s">
        <v>2816</v>
      </c>
      <c r="K3164" s="59">
        <v>14000</v>
      </c>
      <c r="L3164" s="50" t="s">
        <v>37</v>
      </c>
      <c r="M3164" s="51" t="s">
        <v>2747</v>
      </c>
      <c r="N3164" s="50" t="s">
        <v>29</v>
      </c>
      <c r="O3164" s="50" t="s">
        <v>32</v>
      </c>
      <c r="P3164" s="50" t="s">
        <v>32</v>
      </c>
      <c r="Q3164" s="50" t="s">
        <v>4574</v>
      </c>
      <c r="R3164" s="50" t="s">
        <v>29</v>
      </c>
      <c r="S3164" s="50" t="s">
        <v>2770</v>
      </c>
      <c r="T3164" s="50" t="s">
        <v>2412</v>
      </c>
      <c r="U3164" s="50" t="s">
        <v>30</v>
      </c>
      <c r="V3164" s="50" t="str">
        <f>VLOOKUP(A3164,Register!$D$2:$N$1317,11,0)</f>
        <v>CWIP-MILK OF LIME</v>
      </c>
      <c r="W3164" s="50" t="s">
        <v>29</v>
      </c>
      <c r="X3164" s="50" t="s">
        <v>29</v>
      </c>
    </row>
    <row r="3165" spans="1:24" ht="14.1" customHeight="1" x14ac:dyDescent="0.25">
      <c r="A3165" s="50" t="str">
        <f t="shared" si="49"/>
        <v>9200000058-0</v>
      </c>
      <c r="B3165" s="57" t="s">
        <v>29</v>
      </c>
      <c r="C3165" s="50" t="s">
        <v>29</v>
      </c>
      <c r="D3165" s="50" t="s">
        <v>4861</v>
      </c>
      <c r="E3165" s="50" t="s">
        <v>2814</v>
      </c>
      <c r="F3165" s="50" t="s">
        <v>29</v>
      </c>
      <c r="G3165" s="50" t="s">
        <v>29</v>
      </c>
      <c r="H3165" s="50" t="s">
        <v>2904</v>
      </c>
      <c r="I3165" s="58">
        <v>45229</v>
      </c>
      <c r="J3165" s="50" t="s">
        <v>2816</v>
      </c>
      <c r="K3165" s="59">
        <v>4000</v>
      </c>
      <c r="L3165" s="50" t="s">
        <v>37</v>
      </c>
      <c r="M3165" s="51" t="s">
        <v>2747</v>
      </c>
      <c r="N3165" s="50" t="s">
        <v>29</v>
      </c>
      <c r="O3165" s="50" t="s">
        <v>32</v>
      </c>
      <c r="P3165" s="50" t="s">
        <v>32</v>
      </c>
      <c r="Q3165" s="50" t="s">
        <v>4574</v>
      </c>
      <c r="R3165" s="50" t="s">
        <v>29</v>
      </c>
      <c r="S3165" s="50" t="s">
        <v>2770</v>
      </c>
      <c r="T3165" s="50" t="s">
        <v>2412</v>
      </c>
      <c r="U3165" s="50" t="s">
        <v>30</v>
      </c>
      <c r="V3165" s="50" t="str">
        <f>VLOOKUP(A3165,Register!$D$2:$N$1317,11,0)</f>
        <v>CWIP-MILK OF LIME</v>
      </c>
      <c r="W3165" s="50" t="s">
        <v>29</v>
      </c>
      <c r="X3165" s="50" t="s">
        <v>29</v>
      </c>
    </row>
    <row r="3166" spans="1:24" ht="14.1" customHeight="1" x14ac:dyDescent="0.25">
      <c r="A3166" s="50" t="str">
        <f t="shared" si="49"/>
        <v>9200000058-0</v>
      </c>
      <c r="B3166" s="57" t="s">
        <v>29</v>
      </c>
      <c r="C3166" s="50" t="s">
        <v>29</v>
      </c>
      <c r="D3166" s="50" t="s">
        <v>4862</v>
      </c>
      <c r="E3166" s="50" t="s">
        <v>2814</v>
      </c>
      <c r="F3166" s="50" t="s">
        <v>29</v>
      </c>
      <c r="G3166" s="50" t="s">
        <v>29</v>
      </c>
      <c r="H3166" s="50" t="s">
        <v>2904</v>
      </c>
      <c r="I3166" s="58">
        <v>45229</v>
      </c>
      <c r="J3166" s="50" t="s">
        <v>2816</v>
      </c>
      <c r="K3166" s="59">
        <v>89.1</v>
      </c>
      <c r="L3166" s="50" t="s">
        <v>37</v>
      </c>
      <c r="M3166" s="51" t="s">
        <v>2747</v>
      </c>
      <c r="N3166" s="50" t="s">
        <v>29</v>
      </c>
      <c r="O3166" s="50" t="s">
        <v>32</v>
      </c>
      <c r="P3166" s="50" t="s">
        <v>32</v>
      </c>
      <c r="Q3166" s="50" t="s">
        <v>4574</v>
      </c>
      <c r="R3166" s="50" t="s">
        <v>29</v>
      </c>
      <c r="S3166" s="50" t="s">
        <v>2770</v>
      </c>
      <c r="T3166" s="50" t="s">
        <v>2412</v>
      </c>
      <c r="U3166" s="50" t="s">
        <v>30</v>
      </c>
      <c r="V3166" s="50" t="str">
        <f>VLOOKUP(A3166,Register!$D$2:$N$1317,11,0)</f>
        <v>CWIP-MILK OF LIME</v>
      </c>
      <c r="W3166" s="50" t="s">
        <v>29</v>
      </c>
      <c r="X3166" s="50" t="s">
        <v>29</v>
      </c>
    </row>
    <row r="3167" spans="1:24" ht="14.1" customHeight="1" x14ac:dyDescent="0.25">
      <c r="A3167" s="50" t="str">
        <f t="shared" si="49"/>
        <v>9200000058-0</v>
      </c>
      <c r="B3167" s="57" t="s">
        <v>29</v>
      </c>
      <c r="C3167" s="50" t="s">
        <v>29</v>
      </c>
      <c r="D3167" s="50" t="s">
        <v>4862</v>
      </c>
      <c r="E3167" s="50" t="s">
        <v>2814</v>
      </c>
      <c r="F3167" s="50" t="s">
        <v>29</v>
      </c>
      <c r="G3167" s="50" t="s">
        <v>29</v>
      </c>
      <c r="H3167" s="50" t="s">
        <v>2904</v>
      </c>
      <c r="I3167" s="58">
        <v>45229</v>
      </c>
      <c r="J3167" s="50" t="s">
        <v>2816</v>
      </c>
      <c r="K3167" s="59">
        <v>98.8</v>
      </c>
      <c r="L3167" s="50" t="s">
        <v>37</v>
      </c>
      <c r="M3167" s="51" t="s">
        <v>2747</v>
      </c>
      <c r="N3167" s="50" t="s">
        <v>29</v>
      </c>
      <c r="O3167" s="50" t="s">
        <v>32</v>
      </c>
      <c r="P3167" s="50" t="s">
        <v>32</v>
      </c>
      <c r="Q3167" s="50" t="s">
        <v>4574</v>
      </c>
      <c r="R3167" s="50" t="s">
        <v>29</v>
      </c>
      <c r="S3167" s="50" t="s">
        <v>2770</v>
      </c>
      <c r="T3167" s="50" t="s">
        <v>2412</v>
      </c>
      <c r="U3167" s="50" t="s">
        <v>30</v>
      </c>
      <c r="V3167" s="50" t="str">
        <f>VLOOKUP(A3167,Register!$D$2:$N$1317,11,0)</f>
        <v>CWIP-MILK OF LIME</v>
      </c>
      <c r="W3167" s="50" t="s">
        <v>29</v>
      </c>
      <c r="X3167" s="50" t="s">
        <v>29</v>
      </c>
    </row>
    <row r="3168" spans="1:24" ht="14.1" customHeight="1" x14ac:dyDescent="0.25">
      <c r="A3168" s="50" t="str">
        <f t="shared" si="49"/>
        <v>9200000058-0</v>
      </c>
      <c r="B3168" s="57" t="s">
        <v>29</v>
      </c>
      <c r="C3168" s="50" t="s">
        <v>29</v>
      </c>
      <c r="D3168" s="50" t="s">
        <v>4862</v>
      </c>
      <c r="E3168" s="50" t="s">
        <v>2814</v>
      </c>
      <c r="F3168" s="50" t="s">
        <v>29</v>
      </c>
      <c r="G3168" s="50" t="s">
        <v>29</v>
      </c>
      <c r="H3168" s="50" t="s">
        <v>2904</v>
      </c>
      <c r="I3168" s="58">
        <v>45229</v>
      </c>
      <c r="J3168" s="50" t="s">
        <v>2816</v>
      </c>
      <c r="K3168" s="59">
        <v>29.39</v>
      </c>
      <c r="L3168" s="50" t="s">
        <v>37</v>
      </c>
      <c r="M3168" s="51" t="s">
        <v>2747</v>
      </c>
      <c r="N3168" s="50" t="s">
        <v>29</v>
      </c>
      <c r="O3168" s="50" t="s">
        <v>32</v>
      </c>
      <c r="P3168" s="50" t="s">
        <v>32</v>
      </c>
      <c r="Q3168" s="50" t="s">
        <v>4574</v>
      </c>
      <c r="R3168" s="50" t="s">
        <v>29</v>
      </c>
      <c r="S3168" s="50" t="s">
        <v>2770</v>
      </c>
      <c r="T3168" s="50" t="s">
        <v>2412</v>
      </c>
      <c r="U3168" s="50" t="s">
        <v>30</v>
      </c>
      <c r="V3168" s="50" t="str">
        <f>VLOOKUP(A3168,Register!$D$2:$N$1317,11,0)</f>
        <v>CWIP-MILK OF LIME</v>
      </c>
      <c r="W3168" s="50" t="s">
        <v>29</v>
      </c>
      <c r="X3168" s="50" t="s">
        <v>29</v>
      </c>
    </row>
    <row r="3169" spans="1:24" ht="14.1" customHeight="1" x14ac:dyDescent="0.25">
      <c r="A3169" s="50" t="str">
        <f t="shared" si="49"/>
        <v>9200000058-0</v>
      </c>
      <c r="B3169" s="57" t="s">
        <v>29</v>
      </c>
      <c r="C3169" s="50" t="s">
        <v>29</v>
      </c>
      <c r="D3169" s="50" t="s">
        <v>4862</v>
      </c>
      <c r="E3169" s="50" t="s">
        <v>2814</v>
      </c>
      <c r="F3169" s="50" t="s">
        <v>29</v>
      </c>
      <c r="G3169" s="50" t="s">
        <v>29</v>
      </c>
      <c r="H3169" s="50" t="s">
        <v>2904</v>
      </c>
      <c r="I3169" s="58">
        <v>45229</v>
      </c>
      <c r="J3169" s="50" t="s">
        <v>2816</v>
      </c>
      <c r="K3169" s="59">
        <v>22.6</v>
      </c>
      <c r="L3169" s="50" t="s">
        <v>37</v>
      </c>
      <c r="M3169" s="51" t="s">
        <v>2747</v>
      </c>
      <c r="N3169" s="50" t="s">
        <v>29</v>
      </c>
      <c r="O3169" s="50" t="s">
        <v>32</v>
      </c>
      <c r="P3169" s="50" t="s">
        <v>32</v>
      </c>
      <c r="Q3169" s="50" t="s">
        <v>4574</v>
      </c>
      <c r="R3169" s="50" t="s">
        <v>29</v>
      </c>
      <c r="S3169" s="50" t="s">
        <v>2770</v>
      </c>
      <c r="T3169" s="50" t="s">
        <v>2412</v>
      </c>
      <c r="U3169" s="50" t="s">
        <v>30</v>
      </c>
      <c r="V3169" s="50" t="str">
        <f>VLOOKUP(A3169,Register!$D$2:$N$1317,11,0)</f>
        <v>CWIP-MILK OF LIME</v>
      </c>
      <c r="W3169" s="50" t="s">
        <v>29</v>
      </c>
      <c r="X3169" s="50" t="s">
        <v>29</v>
      </c>
    </row>
    <row r="3170" spans="1:24" ht="14.1" customHeight="1" x14ac:dyDescent="0.25">
      <c r="A3170" s="50" t="str">
        <f t="shared" si="49"/>
        <v>9200000058-0</v>
      </c>
      <c r="B3170" s="57" t="s">
        <v>29</v>
      </c>
      <c r="C3170" s="50" t="s">
        <v>29</v>
      </c>
      <c r="D3170" s="50" t="s">
        <v>4863</v>
      </c>
      <c r="E3170" s="50" t="s">
        <v>2814</v>
      </c>
      <c r="F3170" s="50" t="s">
        <v>29</v>
      </c>
      <c r="G3170" s="50" t="s">
        <v>29</v>
      </c>
      <c r="H3170" s="50" t="s">
        <v>2904</v>
      </c>
      <c r="I3170" s="58">
        <v>45229</v>
      </c>
      <c r="J3170" s="50" t="s">
        <v>2816</v>
      </c>
      <c r="K3170" s="59">
        <v>33808.28</v>
      </c>
      <c r="L3170" s="50" t="s">
        <v>37</v>
      </c>
      <c r="M3170" s="51" t="s">
        <v>2747</v>
      </c>
      <c r="N3170" s="50" t="s">
        <v>29</v>
      </c>
      <c r="O3170" s="50" t="s">
        <v>32</v>
      </c>
      <c r="P3170" s="50" t="s">
        <v>32</v>
      </c>
      <c r="Q3170" s="50" t="s">
        <v>4329</v>
      </c>
      <c r="R3170" s="50" t="s">
        <v>29</v>
      </c>
      <c r="S3170" s="50" t="s">
        <v>2770</v>
      </c>
      <c r="T3170" s="50" t="s">
        <v>2412</v>
      </c>
      <c r="U3170" s="50" t="s">
        <v>30</v>
      </c>
      <c r="V3170" s="50" t="str">
        <f>VLOOKUP(A3170,Register!$D$2:$N$1317,11,0)</f>
        <v>CWIP-MILK OF LIME</v>
      </c>
      <c r="W3170" s="50" t="s">
        <v>29</v>
      </c>
      <c r="X3170" s="50" t="s">
        <v>29</v>
      </c>
    </row>
    <row r="3171" spans="1:24" ht="14.1" customHeight="1" x14ac:dyDescent="0.25">
      <c r="A3171" s="50" t="str">
        <f t="shared" si="49"/>
        <v>9200000058-0</v>
      </c>
      <c r="B3171" s="57" t="s">
        <v>29</v>
      </c>
      <c r="C3171" s="50" t="s">
        <v>29</v>
      </c>
      <c r="D3171" s="50" t="s">
        <v>4863</v>
      </c>
      <c r="E3171" s="50" t="s">
        <v>2814</v>
      </c>
      <c r="F3171" s="50" t="s">
        <v>29</v>
      </c>
      <c r="G3171" s="50" t="s">
        <v>29</v>
      </c>
      <c r="H3171" s="50" t="s">
        <v>2904</v>
      </c>
      <c r="I3171" s="58">
        <v>45229</v>
      </c>
      <c r="J3171" s="50" t="s">
        <v>2816</v>
      </c>
      <c r="K3171" s="59">
        <v>306.35000000000002</v>
      </c>
      <c r="L3171" s="50" t="s">
        <v>37</v>
      </c>
      <c r="M3171" s="51" t="s">
        <v>2747</v>
      </c>
      <c r="N3171" s="50" t="s">
        <v>29</v>
      </c>
      <c r="O3171" s="50" t="s">
        <v>32</v>
      </c>
      <c r="P3171" s="50" t="s">
        <v>32</v>
      </c>
      <c r="Q3171" s="50" t="s">
        <v>4329</v>
      </c>
      <c r="R3171" s="50" t="s">
        <v>29</v>
      </c>
      <c r="S3171" s="50" t="s">
        <v>2770</v>
      </c>
      <c r="T3171" s="50" t="s">
        <v>2412</v>
      </c>
      <c r="U3171" s="50" t="s">
        <v>30</v>
      </c>
      <c r="V3171" s="50" t="str">
        <f>VLOOKUP(A3171,Register!$D$2:$N$1317,11,0)</f>
        <v>CWIP-MILK OF LIME</v>
      </c>
      <c r="W3171" s="50" t="s">
        <v>29</v>
      </c>
      <c r="X3171" s="50" t="s">
        <v>29</v>
      </c>
    </row>
    <row r="3172" spans="1:24" ht="14.1" customHeight="1" x14ac:dyDescent="0.25">
      <c r="A3172" s="50" t="str">
        <f t="shared" si="49"/>
        <v>9200000058-0</v>
      </c>
      <c r="B3172" s="57" t="s">
        <v>29</v>
      </c>
      <c r="C3172" s="50" t="s">
        <v>29</v>
      </c>
      <c r="D3172" s="50" t="s">
        <v>4863</v>
      </c>
      <c r="E3172" s="50" t="s">
        <v>2814</v>
      </c>
      <c r="F3172" s="50" t="s">
        <v>29</v>
      </c>
      <c r="G3172" s="50" t="s">
        <v>29</v>
      </c>
      <c r="H3172" s="50" t="s">
        <v>2904</v>
      </c>
      <c r="I3172" s="58">
        <v>45229</v>
      </c>
      <c r="J3172" s="50" t="s">
        <v>2816</v>
      </c>
      <c r="K3172" s="59">
        <v>91.25</v>
      </c>
      <c r="L3172" s="50" t="s">
        <v>37</v>
      </c>
      <c r="M3172" s="51" t="s">
        <v>2747</v>
      </c>
      <c r="N3172" s="50" t="s">
        <v>29</v>
      </c>
      <c r="O3172" s="50" t="s">
        <v>32</v>
      </c>
      <c r="P3172" s="50" t="s">
        <v>32</v>
      </c>
      <c r="Q3172" s="50" t="s">
        <v>4329</v>
      </c>
      <c r="R3172" s="50" t="s">
        <v>29</v>
      </c>
      <c r="S3172" s="50" t="s">
        <v>2770</v>
      </c>
      <c r="T3172" s="50" t="s">
        <v>2412</v>
      </c>
      <c r="U3172" s="50" t="s">
        <v>30</v>
      </c>
      <c r="V3172" s="50" t="str">
        <f>VLOOKUP(A3172,Register!$D$2:$N$1317,11,0)</f>
        <v>CWIP-MILK OF LIME</v>
      </c>
      <c r="W3172" s="50" t="s">
        <v>29</v>
      </c>
      <c r="X3172" s="50" t="s">
        <v>29</v>
      </c>
    </row>
    <row r="3173" spans="1:24" ht="14.1" customHeight="1" x14ac:dyDescent="0.25">
      <c r="A3173" s="50" t="str">
        <f t="shared" si="49"/>
        <v>9200000058-0</v>
      </c>
      <c r="B3173" s="57" t="s">
        <v>29</v>
      </c>
      <c r="C3173" s="50" t="s">
        <v>29</v>
      </c>
      <c r="D3173" s="50" t="s">
        <v>4863</v>
      </c>
      <c r="E3173" s="50" t="s">
        <v>2814</v>
      </c>
      <c r="F3173" s="50" t="s">
        <v>29</v>
      </c>
      <c r="G3173" s="50" t="s">
        <v>29</v>
      </c>
      <c r="H3173" s="50" t="s">
        <v>2904</v>
      </c>
      <c r="I3173" s="58">
        <v>45229</v>
      </c>
      <c r="J3173" s="50" t="s">
        <v>2816</v>
      </c>
      <c r="K3173" s="59">
        <v>29.95</v>
      </c>
      <c r="L3173" s="50" t="s">
        <v>37</v>
      </c>
      <c r="M3173" s="51" t="s">
        <v>2747</v>
      </c>
      <c r="N3173" s="50" t="s">
        <v>29</v>
      </c>
      <c r="O3173" s="50" t="s">
        <v>32</v>
      </c>
      <c r="P3173" s="50" t="s">
        <v>32</v>
      </c>
      <c r="Q3173" s="50" t="s">
        <v>4329</v>
      </c>
      <c r="R3173" s="50" t="s">
        <v>29</v>
      </c>
      <c r="S3173" s="50" t="s">
        <v>2770</v>
      </c>
      <c r="T3173" s="50" t="s">
        <v>2412</v>
      </c>
      <c r="U3173" s="50" t="s">
        <v>30</v>
      </c>
      <c r="V3173" s="50" t="str">
        <f>VLOOKUP(A3173,Register!$D$2:$N$1317,11,0)</f>
        <v>CWIP-MILK OF LIME</v>
      </c>
      <c r="W3173" s="50" t="s">
        <v>29</v>
      </c>
      <c r="X3173" s="50" t="s">
        <v>29</v>
      </c>
    </row>
    <row r="3174" spans="1:24" ht="14.1" customHeight="1" x14ac:dyDescent="0.25">
      <c r="A3174" s="50" t="str">
        <f t="shared" si="49"/>
        <v>9200000059-0</v>
      </c>
      <c r="B3174" s="57" t="s">
        <v>29</v>
      </c>
      <c r="C3174" s="50" t="s">
        <v>29</v>
      </c>
      <c r="D3174" s="50" t="s">
        <v>4864</v>
      </c>
      <c r="E3174" s="50" t="s">
        <v>2814</v>
      </c>
      <c r="F3174" s="50" t="s">
        <v>29</v>
      </c>
      <c r="G3174" s="50" t="s">
        <v>29</v>
      </c>
      <c r="H3174" s="50" t="s">
        <v>2904</v>
      </c>
      <c r="I3174" s="58">
        <v>45230</v>
      </c>
      <c r="J3174" s="50" t="s">
        <v>2816</v>
      </c>
      <c r="K3174" s="59">
        <v>65760</v>
      </c>
      <c r="L3174" s="50" t="s">
        <v>37</v>
      </c>
      <c r="M3174" s="51" t="s">
        <v>2747</v>
      </c>
      <c r="N3174" s="50" t="s">
        <v>29</v>
      </c>
      <c r="O3174" s="50" t="s">
        <v>32</v>
      </c>
      <c r="P3174" s="50" t="s">
        <v>32</v>
      </c>
      <c r="Q3174" s="50" t="s">
        <v>4533</v>
      </c>
      <c r="R3174" s="50" t="s">
        <v>29</v>
      </c>
      <c r="S3174" s="50" t="s">
        <v>2770</v>
      </c>
      <c r="T3174" s="50" t="s">
        <v>2415</v>
      </c>
      <c r="U3174" s="50" t="s">
        <v>30</v>
      </c>
      <c r="V3174" s="50" t="str">
        <f>VLOOKUP(A3174,Register!$D$2:$N$1317,11,0)</f>
        <v>CWIP:-VACUUM FILTER STATION</v>
      </c>
      <c r="W3174" s="50" t="s">
        <v>29</v>
      </c>
      <c r="X3174" s="50" t="s">
        <v>29</v>
      </c>
    </row>
    <row r="3175" spans="1:24" ht="14.1" customHeight="1" x14ac:dyDescent="0.25">
      <c r="A3175" s="50" t="str">
        <f t="shared" si="49"/>
        <v>9200000059-0</v>
      </c>
      <c r="B3175" s="57" t="s">
        <v>29</v>
      </c>
      <c r="C3175" s="50" t="s">
        <v>29</v>
      </c>
      <c r="D3175" s="50" t="s">
        <v>4865</v>
      </c>
      <c r="E3175" s="50" t="s">
        <v>2814</v>
      </c>
      <c r="F3175" s="50" t="s">
        <v>29</v>
      </c>
      <c r="G3175" s="50" t="s">
        <v>29</v>
      </c>
      <c r="H3175" s="50" t="s">
        <v>2904</v>
      </c>
      <c r="I3175" s="58">
        <v>45230</v>
      </c>
      <c r="J3175" s="50" t="s">
        <v>2816</v>
      </c>
      <c r="K3175" s="59">
        <v>58175.42</v>
      </c>
      <c r="L3175" s="50" t="s">
        <v>37</v>
      </c>
      <c r="M3175" s="51" t="s">
        <v>2747</v>
      </c>
      <c r="N3175" s="50" t="s">
        <v>29</v>
      </c>
      <c r="O3175" s="50" t="s">
        <v>32</v>
      </c>
      <c r="P3175" s="50" t="s">
        <v>32</v>
      </c>
      <c r="Q3175" s="50" t="s">
        <v>4521</v>
      </c>
      <c r="R3175" s="50" t="s">
        <v>29</v>
      </c>
      <c r="S3175" s="50" t="s">
        <v>2770</v>
      </c>
      <c r="T3175" s="50" t="s">
        <v>2415</v>
      </c>
      <c r="U3175" s="50" t="s">
        <v>30</v>
      </c>
      <c r="V3175" s="50" t="str">
        <f>VLOOKUP(A3175,Register!$D$2:$N$1317,11,0)</f>
        <v>CWIP:-VACUUM FILTER STATION</v>
      </c>
      <c r="W3175" s="50" t="s">
        <v>29</v>
      </c>
      <c r="X3175" s="50" t="s">
        <v>29</v>
      </c>
    </row>
    <row r="3176" spans="1:24" ht="14.1" customHeight="1" x14ac:dyDescent="0.25">
      <c r="A3176" s="50" t="str">
        <f t="shared" si="49"/>
        <v>9200000059-0</v>
      </c>
      <c r="B3176" s="57" t="s">
        <v>29</v>
      </c>
      <c r="C3176" s="50" t="s">
        <v>29</v>
      </c>
      <c r="D3176" s="50" t="s">
        <v>4865</v>
      </c>
      <c r="E3176" s="50" t="s">
        <v>2814</v>
      </c>
      <c r="F3176" s="50" t="s">
        <v>29</v>
      </c>
      <c r="G3176" s="50" t="s">
        <v>29</v>
      </c>
      <c r="H3176" s="50" t="s">
        <v>2904</v>
      </c>
      <c r="I3176" s="58">
        <v>45230</v>
      </c>
      <c r="J3176" s="50" t="s">
        <v>2816</v>
      </c>
      <c r="K3176" s="59">
        <v>699.81</v>
      </c>
      <c r="L3176" s="50" t="s">
        <v>37</v>
      </c>
      <c r="M3176" s="51" t="s">
        <v>2747</v>
      </c>
      <c r="N3176" s="50" t="s">
        <v>29</v>
      </c>
      <c r="O3176" s="50" t="s">
        <v>32</v>
      </c>
      <c r="P3176" s="50" t="s">
        <v>32</v>
      </c>
      <c r="Q3176" s="50" t="s">
        <v>4521</v>
      </c>
      <c r="R3176" s="50" t="s">
        <v>29</v>
      </c>
      <c r="S3176" s="50" t="s">
        <v>2770</v>
      </c>
      <c r="T3176" s="50" t="s">
        <v>2415</v>
      </c>
      <c r="U3176" s="50" t="s">
        <v>30</v>
      </c>
      <c r="V3176" s="50" t="str">
        <f>VLOOKUP(A3176,Register!$D$2:$N$1317,11,0)</f>
        <v>CWIP:-VACUUM FILTER STATION</v>
      </c>
      <c r="W3176" s="50" t="s">
        <v>29</v>
      </c>
      <c r="X3176" s="50" t="s">
        <v>29</v>
      </c>
    </row>
    <row r="3177" spans="1:24" ht="14.1" customHeight="1" x14ac:dyDescent="0.25">
      <c r="A3177" s="50" t="str">
        <f t="shared" si="49"/>
        <v>9200000058-0</v>
      </c>
      <c r="B3177" s="57" t="s">
        <v>29</v>
      </c>
      <c r="C3177" s="50" t="s">
        <v>29</v>
      </c>
      <c r="D3177" s="50" t="s">
        <v>4866</v>
      </c>
      <c r="E3177" s="50" t="s">
        <v>2814</v>
      </c>
      <c r="F3177" s="50" t="s">
        <v>29</v>
      </c>
      <c r="G3177" s="50" t="s">
        <v>29</v>
      </c>
      <c r="H3177" s="50" t="s">
        <v>2904</v>
      </c>
      <c r="I3177" s="58">
        <v>45230</v>
      </c>
      <c r="J3177" s="50" t="s">
        <v>2816</v>
      </c>
      <c r="K3177" s="59">
        <v>680000</v>
      </c>
      <c r="L3177" s="50" t="s">
        <v>37</v>
      </c>
      <c r="M3177" s="51" t="s">
        <v>2747</v>
      </c>
      <c r="N3177" s="50" t="s">
        <v>29</v>
      </c>
      <c r="O3177" s="50" t="s">
        <v>32</v>
      </c>
      <c r="P3177" s="50" t="s">
        <v>32</v>
      </c>
      <c r="Q3177" s="50" t="s">
        <v>4759</v>
      </c>
      <c r="R3177" s="50" t="s">
        <v>29</v>
      </c>
      <c r="S3177" s="50" t="s">
        <v>2770</v>
      </c>
      <c r="T3177" s="50" t="s">
        <v>2412</v>
      </c>
      <c r="U3177" s="50" t="s">
        <v>30</v>
      </c>
      <c r="V3177" s="50" t="str">
        <f>VLOOKUP(A3177,Register!$D$2:$N$1317,11,0)</f>
        <v>CWIP-MILK OF LIME</v>
      </c>
      <c r="W3177" s="50" t="s">
        <v>29</v>
      </c>
      <c r="X3177" s="50" t="s">
        <v>29</v>
      </c>
    </row>
    <row r="3178" spans="1:24" ht="14.1" customHeight="1" x14ac:dyDescent="0.25">
      <c r="A3178" s="50" t="str">
        <f t="shared" si="49"/>
        <v>9200000058-0</v>
      </c>
      <c r="B3178" s="57" t="s">
        <v>29</v>
      </c>
      <c r="C3178" s="50" t="s">
        <v>29</v>
      </c>
      <c r="D3178" s="50" t="s">
        <v>4867</v>
      </c>
      <c r="E3178" s="50" t="s">
        <v>2814</v>
      </c>
      <c r="F3178" s="50" t="s">
        <v>29</v>
      </c>
      <c r="G3178" s="50" t="s">
        <v>29</v>
      </c>
      <c r="H3178" s="50" t="s">
        <v>2904</v>
      </c>
      <c r="I3178" s="58">
        <v>45230</v>
      </c>
      <c r="J3178" s="50" t="s">
        <v>2816</v>
      </c>
      <c r="K3178" s="59">
        <v>6000</v>
      </c>
      <c r="L3178" s="50" t="s">
        <v>37</v>
      </c>
      <c r="M3178" s="51" t="s">
        <v>2747</v>
      </c>
      <c r="N3178" s="50" t="s">
        <v>29</v>
      </c>
      <c r="O3178" s="50" t="s">
        <v>32</v>
      </c>
      <c r="P3178" s="50" t="s">
        <v>32</v>
      </c>
      <c r="Q3178" s="50" t="s">
        <v>4759</v>
      </c>
      <c r="R3178" s="50" t="s">
        <v>29</v>
      </c>
      <c r="S3178" s="50" t="s">
        <v>2770</v>
      </c>
      <c r="T3178" s="50" t="s">
        <v>2412</v>
      </c>
      <c r="U3178" s="50" t="s">
        <v>30</v>
      </c>
      <c r="V3178" s="50" t="str">
        <f>VLOOKUP(A3178,Register!$D$2:$N$1317,11,0)</f>
        <v>CWIP-MILK OF LIME</v>
      </c>
      <c r="W3178" s="50" t="s">
        <v>29</v>
      </c>
      <c r="X3178" s="50" t="s">
        <v>29</v>
      </c>
    </row>
    <row r="3179" spans="1:24" ht="14.1" customHeight="1" x14ac:dyDescent="0.25">
      <c r="A3179" s="50" t="str">
        <f t="shared" si="49"/>
        <v>9200000058-0</v>
      </c>
      <c r="B3179" s="57" t="s">
        <v>29</v>
      </c>
      <c r="C3179" s="50" t="s">
        <v>29</v>
      </c>
      <c r="D3179" s="50" t="s">
        <v>4868</v>
      </c>
      <c r="E3179" s="50" t="s">
        <v>2814</v>
      </c>
      <c r="F3179" s="50" t="s">
        <v>29</v>
      </c>
      <c r="G3179" s="50" t="s">
        <v>29</v>
      </c>
      <c r="H3179" s="50" t="s">
        <v>2904</v>
      </c>
      <c r="I3179" s="58">
        <v>45230</v>
      </c>
      <c r="J3179" s="50" t="s">
        <v>2816</v>
      </c>
      <c r="K3179" s="59">
        <v>12596.29</v>
      </c>
      <c r="L3179" s="50" t="s">
        <v>37</v>
      </c>
      <c r="M3179" s="51" t="s">
        <v>2747</v>
      </c>
      <c r="N3179" s="50" t="s">
        <v>29</v>
      </c>
      <c r="O3179" s="50" t="s">
        <v>32</v>
      </c>
      <c r="P3179" s="50" t="s">
        <v>32</v>
      </c>
      <c r="Q3179" s="50" t="s">
        <v>4335</v>
      </c>
      <c r="R3179" s="50" t="s">
        <v>29</v>
      </c>
      <c r="S3179" s="50" t="s">
        <v>2770</v>
      </c>
      <c r="T3179" s="50" t="s">
        <v>2412</v>
      </c>
      <c r="U3179" s="50" t="s">
        <v>30</v>
      </c>
      <c r="V3179" s="50" t="str">
        <f>VLOOKUP(A3179,Register!$D$2:$N$1317,11,0)</f>
        <v>CWIP-MILK OF LIME</v>
      </c>
      <c r="W3179" s="50" t="s">
        <v>29</v>
      </c>
      <c r="X3179" s="50" t="s">
        <v>29</v>
      </c>
    </row>
    <row r="3180" spans="1:24" ht="14.1" customHeight="1" x14ac:dyDescent="0.25">
      <c r="A3180" s="50" t="str">
        <f t="shared" si="49"/>
        <v>9200000058-0</v>
      </c>
      <c r="B3180" s="57" t="s">
        <v>29</v>
      </c>
      <c r="C3180" s="50" t="s">
        <v>29</v>
      </c>
      <c r="D3180" s="50" t="s">
        <v>4868</v>
      </c>
      <c r="E3180" s="50" t="s">
        <v>2814</v>
      </c>
      <c r="F3180" s="50" t="s">
        <v>29</v>
      </c>
      <c r="G3180" s="50" t="s">
        <v>29</v>
      </c>
      <c r="H3180" s="50" t="s">
        <v>2904</v>
      </c>
      <c r="I3180" s="58">
        <v>45230</v>
      </c>
      <c r="J3180" s="50" t="s">
        <v>2816</v>
      </c>
      <c r="K3180" s="59">
        <v>5389.33</v>
      </c>
      <c r="L3180" s="50" t="s">
        <v>37</v>
      </c>
      <c r="M3180" s="51" t="s">
        <v>2747</v>
      </c>
      <c r="N3180" s="50" t="s">
        <v>29</v>
      </c>
      <c r="O3180" s="50" t="s">
        <v>32</v>
      </c>
      <c r="P3180" s="50" t="s">
        <v>32</v>
      </c>
      <c r="Q3180" s="50" t="s">
        <v>4335</v>
      </c>
      <c r="R3180" s="50" t="s">
        <v>29</v>
      </c>
      <c r="S3180" s="50" t="s">
        <v>2770</v>
      </c>
      <c r="T3180" s="50" t="s">
        <v>2412</v>
      </c>
      <c r="U3180" s="50" t="s">
        <v>30</v>
      </c>
      <c r="V3180" s="50" t="str">
        <f>VLOOKUP(A3180,Register!$D$2:$N$1317,11,0)</f>
        <v>CWIP-MILK OF LIME</v>
      </c>
      <c r="W3180" s="50" t="s">
        <v>29</v>
      </c>
      <c r="X3180" s="50" t="s">
        <v>29</v>
      </c>
    </row>
    <row r="3181" spans="1:24" ht="14.1" customHeight="1" x14ac:dyDescent="0.25">
      <c r="A3181" s="50" t="str">
        <f t="shared" si="49"/>
        <v>9200000058-0</v>
      </c>
      <c r="B3181" s="57" t="s">
        <v>29</v>
      </c>
      <c r="C3181" s="50" t="s">
        <v>29</v>
      </c>
      <c r="D3181" s="50" t="s">
        <v>4868</v>
      </c>
      <c r="E3181" s="50" t="s">
        <v>2814</v>
      </c>
      <c r="F3181" s="50" t="s">
        <v>29</v>
      </c>
      <c r="G3181" s="50" t="s">
        <v>29</v>
      </c>
      <c r="H3181" s="50" t="s">
        <v>2904</v>
      </c>
      <c r="I3181" s="58">
        <v>45230</v>
      </c>
      <c r="J3181" s="50" t="s">
        <v>2816</v>
      </c>
      <c r="K3181" s="59">
        <v>31499.99</v>
      </c>
      <c r="L3181" s="50" t="s">
        <v>37</v>
      </c>
      <c r="M3181" s="51" t="s">
        <v>2747</v>
      </c>
      <c r="N3181" s="50" t="s">
        <v>29</v>
      </c>
      <c r="O3181" s="50" t="s">
        <v>32</v>
      </c>
      <c r="P3181" s="50" t="s">
        <v>32</v>
      </c>
      <c r="Q3181" s="50" t="s">
        <v>4335</v>
      </c>
      <c r="R3181" s="50" t="s">
        <v>29</v>
      </c>
      <c r="S3181" s="50" t="s">
        <v>2770</v>
      </c>
      <c r="T3181" s="50" t="s">
        <v>2412</v>
      </c>
      <c r="U3181" s="50" t="s">
        <v>30</v>
      </c>
      <c r="V3181" s="50" t="str">
        <f>VLOOKUP(A3181,Register!$D$2:$N$1317,11,0)</f>
        <v>CWIP-MILK OF LIME</v>
      </c>
      <c r="W3181" s="50" t="s">
        <v>29</v>
      </c>
      <c r="X3181" s="50" t="s">
        <v>29</v>
      </c>
    </row>
    <row r="3182" spans="1:24" ht="14.1" customHeight="1" x14ac:dyDescent="0.25">
      <c r="A3182" s="50" t="str">
        <f t="shared" si="49"/>
        <v>9200000058-0</v>
      </c>
      <c r="B3182" s="57" t="s">
        <v>29</v>
      </c>
      <c r="C3182" s="50" t="s">
        <v>29</v>
      </c>
      <c r="D3182" s="50" t="s">
        <v>4868</v>
      </c>
      <c r="E3182" s="50" t="s">
        <v>2814</v>
      </c>
      <c r="F3182" s="50" t="s">
        <v>29</v>
      </c>
      <c r="G3182" s="50" t="s">
        <v>29</v>
      </c>
      <c r="H3182" s="50" t="s">
        <v>2904</v>
      </c>
      <c r="I3182" s="58">
        <v>45230</v>
      </c>
      <c r="J3182" s="50" t="s">
        <v>2816</v>
      </c>
      <c r="K3182" s="59">
        <v>26.66</v>
      </c>
      <c r="L3182" s="50" t="s">
        <v>37</v>
      </c>
      <c r="M3182" s="51" t="s">
        <v>2747</v>
      </c>
      <c r="N3182" s="50" t="s">
        <v>29</v>
      </c>
      <c r="O3182" s="50" t="s">
        <v>32</v>
      </c>
      <c r="P3182" s="50" t="s">
        <v>32</v>
      </c>
      <c r="Q3182" s="50" t="s">
        <v>4335</v>
      </c>
      <c r="R3182" s="50" t="s">
        <v>29</v>
      </c>
      <c r="S3182" s="50" t="s">
        <v>2770</v>
      </c>
      <c r="T3182" s="50" t="s">
        <v>2412</v>
      </c>
      <c r="U3182" s="50" t="s">
        <v>30</v>
      </c>
      <c r="V3182" s="50" t="str">
        <f>VLOOKUP(A3182,Register!$D$2:$N$1317,11,0)</f>
        <v>CWIP-MILK OF LIME</v>
      </c>
      <c r="W3182" s="50" t="s">
        <v>29</v>
      </c>
      <c r="X3182" s="50" t="s">
        <v>29</v>
      </c>
    </row>
    <row r="3183" spans="1:24" ht="14.1" customHeight="1" x14ac:dyDescent="0.25">
      <c r="A3183" s="50" t="str">
        <f t="shared" si="49"/>
        <v>9200000059-0</v>
      </c>
      <c r="B3183" s="57" t="s">
        <v>29</v>
      </c>
      <c r="C3183" s="50" t="s">
        <v>29</v>
      </c>
      <c r="D3183" s="50" t="s">
        <v>4869</v>
      </c>
      <c r="E3183" s="50" t="s">
        <v>2814</v>
      </c>
      <c r="F3183" s="50" t="s">
        <v>29</v>
      </c>
      <c r="G3183" s="50" t="s">
        <v>29</v>
      </c>
      <c r="H3183" s="50" t="s">
        <v>2904</v>
      </c>
      <c r="I3183" s="58">
        <v>45230</v>
      </c>
      <c r="J3183" s="50" t="s">
        <v>2816</v>
      </c>
      <c r="K3183" s="59">
        <v>3242.26</v>
      </c>
      <c r="L3183" s="50" t="s">
        <v>37</v>
      </c>
      <c r="M3183" s="51" t="s">
        <v>2747</v>
      </c>
      <c r="N3183" s="50" t="s">
        <v>29</v>
      </c>
      <c r="O3183" s="50" t="s">
        <v>32</v>
      </c>
      <c r="P3183" s="50" t="s">
        <v>32</v>
      </c>
      <c r="Q3183" s="50" t="s">
        <v>4577</v>
      </c>
      <c r="R3183" s="50" t="s">
        <v>29</v>
      </c>
      <c r="S3183" s="50" t="s">
        <v>2770</v>
      </c>
      <c r="T3183" s="50" t="s">
        <v>2415</v>
      </c>
      <c r="U3183" s="50" t="s">
        <v>30</v>
      </c>
      <c r="V3183" s="50" t="str">
        <f>VLOOKUP(A3183,Register!$D$2:$N$1317,11,0)</f>
        <v>CWIP:-VACUUM FILTER STATION</v>
      </c>
      <c r="W3183" s="50" t="s">
        <v>29</v>
      </c>
      <c r="X3183" s="50" t="s">
        <v>29</v>
      </c>
    </row>
    <row r="3184" spans="1:24" ht="14.1" customHeight="1" x14ac:dyDescent="0.25">
      <c r="A3184" s="50" t="str">
        <f t="shared" si="49"/>
        <v>9200000059-0</v>
      </c>
      <c r="B3184" s="57" t="s">
        <v>29</v>
      </c>
      <c r="C3184" s="50" t="s">
        <v>29</v>
      </c>
      <c r="D3184" s="50" t="s">
        <v>4870</v>
      </c>
      <c r="E3184" s="50" t="s">
        <v>2814</v>
      </c>
      <c r="F3184" s="50" t="s">
        <v>29</v>
      </c>
      <c r="G3184" s="50" t="s">
        <v>29</v>
      </c>
      <c r="H3184" s="50" t="s">
        <v>2904</v>
      </c>
      <c r="I3184" s="58">
        <v>45230</v>
      </c>
      <c r="J3184" s="50" t="s">
        <v>2816</v>
      </c>
      <c r="K3184" s="59">
        <v>74.73</v>
      </c>
      <c r="L3184" s="50" t="s">
        <v>37</v>
      </c>
      <c r="M3184" s="51" t="s">
        <v>2747</v>
      </c>
      <c r="N3184" s="50" t="s">
        <v>29</v>
      </c>
      <c r="O3184" s="50" t="s">
        <v>32</v>
      </c>
      <c r="P3184" s="50" t="s">
        <v>32</v>
      </c>
      <c r="Q3184" s="50" t="s">
        <v>4671</v>
      </c>
      <c r="R3184" s="50" t="s">
        <v>29</v>
      </c>
      <c r="S3184" s="50" t="s">
        <v>2770</v>
      </c>
      <c r="T3184" s="50" t="s">
        <v>2415</v>
      </c>
      <c r="U3184" s="50" t="s">
        <v>30</v>
      </c>
      <c r="V3184" s="50" t="str">
        <f>VLOOKUP(A3184,Register!$D$2:$N$1317,11,0)</f>
        <v>CWIP:-VACUUM FILTER STATION</v>
      </c>
      <c r="W3184" s="50" t="s">
        <v>29</v>
      </c>
      <c r="X3184" s="50" t="s">
        <v>29</v>
      </c>
    </row>
    <row r="3185" spans="1:24" ht="14.1" customHeight="1" x14ac:dyDescent="0.25">
      <c r="A3185" s="50" t="str">
        <f t="shared" si="49"/>
        <v>9200000059-0</v>
      </c>
      <c r="B3185" s="57" t="s">
        <v>29</v>
      </c>
      <c r="C3185" s="50" t="s">
        <v>29</v>
      </c>
      <c r="D3185" s="50" t="s">
        <v>4870</v>
      </c>
      <c r="E3185" s="50" t="s">
        <v>2814</v>
      </c>
      <c r="F3185" s="50" t="s">
        <v>29</v>
      </c>
      <c r="G3185" s="50" t="s">
        <v>29</v>
      </c>
      <c r="H3185" s="50" t="s">
        <v>2904</v>
      </c>
      <c r="I3185" s="58">
        <v>45230</v>
      </c>
      <c r="J3185" s="50" t="s">
        <v>2816</v>
      </c>
      <c r="K3185" s="59">
        <v>8</v>
      </c>
      <c r="L3185" s="50" t="s">
        <v>37</v>
      </c>
      <c r="M3185" s="51" t="s">
        <v>2747</v>
      </c>
      <c r="N3185" s="50" t="s">
        <v>29</v>
      </c>
      <c r="O3185" s="50" t="s">
        <v>32</v>
      </c>
      <c r="P3185" s="50" t="s">
        <v>32</v>
      </c>
      <c r="Q3185" s="50" t="s">
        <v>4671</v>
      </c>
      <c r="R3185" s="50" t="s">
        <v>29</v>
      </c>
      <c r="S3185" s="50" t="s">
        <v>2770</v>
      </c>
      <c r="T3185" s="50" t="s">
        <v>2415</v>
      </c>
      <c r="U3185" s="50" t="s">
        <v>30</v>
      </c>
      <c r="V3185" s="50" t="str">
        <f>VLOOKUP(A3185,Register!$D$2:$N$1317,11,0)</f>
        <v>CWIP:-VACUUM FILTER STATION</v>
      </c>
      <c r="W3185" s="50" t="s">
        <v>29</v>
      </c>
      <c r="X3185" s="50" t="s">
        <v>29</v>
      </c>
    </row>
    <row r="3186" spans="1:24" ht="14.1" customHeight="1" x14ac:dyDescent="0.25">
      <c r="A3186" s="50" t="str">
        <f t="shared" si="49"/>
        <v>9200000059-0</v>
      </c>
      <c r="B3186" s="57" t="s">
        <v>29</v>
      </c>
      <c r="C3186" s="50" t="s">
        <v>29</v>
      </c>
      <c r="D3186" s="50" t="s">
        <v>4870</v>
      </c>
      <c r="E3186" s="50" t="s">
        <v>2814</v>
      </c>
      <c r="F3186" s="50" t="s">
        <v>29</v>
      </c>
      <c r="G3186" s="50" t="s">
        <v>29</v>
      </c>
      <c r="H3186" s="50" t="s">
        <v>2904</v>
      </c>
      <c r="I3186" s="58">
        <v>45230</v>
      </c>
      <c r="J3186" s="50" t="s">
        <v>2816</v>
      </c>
      <c r="K3186" s="59">
        <v>17</v>
      </c>
      <c r="L3186" s="50" t="s">
        <v>37</v>
      </c>
      <c r="M3186" s="51" t="s">
        <v>2747</v>
      </c>
      <c r="N3186" s="50" t="s">
        <v>29</v>
      </c>
      <c r="O3186" s="50" t="s">
        <v>32</v>
      </c>
      <c r="P3186" s="50" t="s">
        <v>32</v>
      </c>
      <c r="Q3186" s="50" t="s">
        <v>4671</v>
      </c>
      <c r="R3186" s="50" t="s">
        <v>29</v>
      </c>
      <c r="S3186" s="50" t="s">
        <v>2770</v>
      </c>
      <c r="T3186" s="50" t="s">
        <v>2415</v>
      </c>
      <c r="U3186" s="50" t="s">
        <v>30</v>
      </c>
      <c r="V3186" s="50" t="str">
        <f>VLOOKUP(A3186,Register!$D$2:$N$1317,11,0)</f>
        <v>CWIP:-VACUUM FILTER STATION</v>
      </c>
      <c r="W3186" s="50" t="s">
        <v>29</v>
      </c>
      <c r="X3186" s="50" t="s">
        <v>29</v>
      </c>
    </row>
    <row r="3187" spans="1:24" ht="14.1" customHeight="1" x14ac:dyDescent="0.25">
      <c r="A3187" s="50" t="str">
        <f t="shared" si="49"/>
        <v>9200000059-0</v>
      </c>
      <c r="B3187" s="57" t="s">
        <v>29</v>
      </c>
      <c r="C3187" s="50" t="s">
        <v>29</v>
      </c>
      <c r="D3187" s="50" t="s">
        <v>4871</v>
      </c>
      <c r="E3187" s="50" t="s">
        <v>2814</v>
      </c>
      <c r="F3187" s="50" t="s">
        <v>29</v>
      </c>
      <c r="G3187" s="50" t="s">
        <v>29</v>
      </c>
      <c r="H3187" s="50" t="s">
        <v>2904</v>
      </c>
      <c r="I3187" s="58">
        <v>45230</v>
      </c>
      <c r="J3187" s="50" t="s">
        <v>2816</v>
      </c>
      <c r="K3187" s="59">
        <v>36.82</v>
      </c>
      <c r="L3187" s="50" t="s">
        <v>37</v>
      </c>
      <c r="M3187" s="51" t="s">
        <v>2747</v>
      </c>
      <c r="N3187" s="50" t="s">
        <v>29</v>
      </c>
      <c r="O3187" s="50" t="s">
        <v>32</v>
      </c>
      <c r="P3187" s="50" t="s">
        <v>32</v>
      </c>
      <c r="Q3187" s="50" t="s">
        <v>4852</v>
      </c>
      <c r="R3187" s="50" t="s">
        <v>29</v>
      </c>
      <c r="S3187" s="50" t="s">
        <v>2770</v>
      </c>
      <c r="T3187" s="50" t="s">
        <v>2415</v>
      </c>
      <c r="U3187" s="50" t="s">
        <v>30</v>
      </c>
      <c r="V3187" s="50" t="str">
        <f>VLOOKUP(A3187,Register!$D$2:$N$1317,11,0)</f>
        <v>CWIP:-VACUUM FILTER STATION</v>
      </c>
      <c r="W3187" s="50" t="s">
        <v>29</v>
      </c>
      <c r="X3187" s="50" t="s">
        <v>29</v>
      </c>
    </row>
    <row r="3188" spans="1:24" ht="14.1" customHeight="1" x14ac:dyDescent="0.25">
      <c r="A3188" s="50" t="str">
        <f t="shared" si="49"/>
        <v>9200000059-0</v>
      </c>
      <c r="B3188" s="57" t="s">
        <v>29</v>
      </c>
      <c r="C3188" s="50" t="s">
        <v>29</v>
      </c>
      <c r="D3188" s="50" t="s">
        <v>4871</v>
      </c>
      <c r="E3188" s="50" t="s">
        <v>2814</v>
      </c>
      <c r="F3188" s="50" t="s">
        <v>29</v>
      </c>
      <c r="G3188" s="50" t="s">
        <v>29</v>
      </c>
      <c r="H3188" s="50" t="s">
        <v>2904</v>
      </c>
      <c r="I3188" s="58">
        <v>45230</v>
      </c>
      <c r="J3188" s="50" t="s">
        <v>2816</v>
      </c>
      <c r="K3188" s="59">
        <v>17</v>
      </c>
      <c r="L3188" s="50" t="s">
        <v>37</v>
      </c>
      <c r="M3188" s="51" t="s">
        <v>2747</v>
      </c>
      <c r="N3188" s="50" t="s">
        <v>29</v>
      </c>
      <c r="O3188" s="50" t="s">
        <v>32</v>
      </c>
      <c r="P3188" s="50" t="s">
        <v>32</v>
      </c>
      <c r="Q3188" s="50" t="s">
        <v>4852</v>
      </c>
      <c r="R3188" s="50" t="s">
        <v>29</v>
      </c>
      <c r="S3188" s="50" t="s">
        <v>2770</v>
      </c>
      <c r="T3188" s="50" t="s">
        <v>2415</v>
      </c>
      <c r="U3188" s="50" t="s">
        <v>30</v>
      </c>
      <c r="V3188" s="50" t="str">
        <f>VLOOKUP(A3188,Register!$D$2:$N$1317,11,0)</f>
        <v>CWIP:-VACUUM FILTER STATION</v>
      </c>
      <c r="W3188" s="50" t="s">
        <v>29</v>
      </c>
      <c r="X3188" s="50" t="s">
        <v>29</v>
      </c>
    </row>
    <row r="3189" spans="1:24" ht="14.1" customHeight="1" x14ac:dyDescent="0.25">
      <c r="A3189" s="50" t="str">
        <f t="shared" si="49"/>
        <v>9200000059-0</v>
      </c>
      <c r="B3189" s="57" t="s">
        <v>29</v>
      </c>
      <c r="C3189" s="50" t="s">
        <v>29</v>
      </c>
      <c r="D3189" s="50" t="s">
        <v>4871</v>
      </c>
      <c r="E3189" s="50" t="s">
        <v>2814</v>
      </c>
      <c r="F3189" s="50" t="s">
        <v>29</v>
      </c>
      <c r="G3189" s="50" t="s">
        <v>29</v>
      </c>
      <c r="H3189" s="50" t="s">
        <v>2904</v>
      </c>
      <c r="I3189" s="58">
        <v>45230</v>
      </c>
      <c r="J3189" s="50" t="s">
        <v>2816</v>
      </c>
      <c r="K3189" s="59">
        <v>13.93</v>
      </c>
      <c r="L3189" s="50" t="s">
        <v>37</v>
      </c>
      <c r="M3189" s="51" t="s">
        <v>2747</v>
      </c>
      <c r="N3189" s="50" t="s">
        <v>29</v>
      </c>
      <c r="O3189" s="50" t="s">
        <v>32</v>
      </c>
      <c r="P3189" s="50" t="s">
        <v>32</v>
      </c>
      <c r="Q3189" s="50" t="s">
        <v>4852</v>
      </c>
      <c r="R3189" s="50" t="s">
        <v>29</v>
      </c>
      <c r="S3189" s="50" t="s">
        <v>2770</v>
      </c>
      <c r="T3189" s="50" t="s">
        <v>2415</v>
      </c>
      <c r="U3189" s="50" t="s">
        <v>30</v>
      </c>
      <c r="V3189" s="50" t="str">
        <f>VLOOKUP(A3189,Register!$D$2:$N$1317,11,0)</f>
        <v>CWIP:-VACUUM FILTER STATION</v>
      </c>
      <c r="W3189" s="50" t="s">
        <v>29</v>
      </c>
      <c r="X3189" s="50" t="s">
        <v>29</v>
      </c>
    </row>
    <row r="3190" spans="1:24" ht="14.1" customHeight="1" x14ac:dyDescent="0.25">
      <c r="A3190" s="50" t="str">
        <f t="shared" si="49"/>
        <v>9200000059-0</v>
      </c>
      <c r="B3190" s="57" t="s">
        <v>29</v>
      </c>
      <c r="C3190" s="50" t="s">
        <v>29</v>
      </c>
      <c r="D3190" s="50" t="s">
        <v>4871</v>
      </c>
      <c r="E3190" s="50" t="s">
        <v>2814</v>
      </c>
      <c r="F3190" s="50" t="s">
        <v>29</v>
      </c>
      <c r="G3190" s="50" t="s">
        <v>29</v>
      </c>
      <c r="H3190" s="50" t="s">
        <v>2904</v>
      </c>
      <c r="I3190" s="58">
        <v>45230</v>
      </c>
      <c r="J3190" s="50" t="s">
        <v>2816</v>
      </c>
      <c r="K3190" s="59">
        <v>7.67</v>
      </c>
      <c r="L3190" s="50" t="s">
        <v>37</v>
      </c>
      <c r="M3190" s="51" t="s">
        <v>2747</v>
      </c>
      <c r="N3190" s="50" t="s">
        <v>29</v>
      </c>
      <c r="O3190" s="50" t="s">
        <v>32</v>
      </c>
      <c r="P3190" s="50" t="s">
        <v>32</v>
      </c>
      <c r="Q3190" s="50" t="s">
        <v>4852</v>
      </c>
      <c r="R3190" s="50" t="s">
        <v>29</v>
      </c>
      <c r="S3190" s="50" t="s">
        <v>2770</v>
      </c>
      <c r="T3190" s="50" t="s">
        <v>2415</v>
      </c>
      <c r="U3190" s="50" t="s">
        <v>30</v>
      </c>
      <c r="V3190" s="50" t="str">
        <f>VLOOKUP(A3190,Register!$D$2:$N$1317,11,0)</f>
        <v>CWIP:-VACUUM FILTER STATION</v>
      </c>
      <c r="W3190" s="50" t="s">
        <v>29</v>
      </c>
      <c r="X3190" s="50" t="s">
        <v>29</v>
      </c>
    </row>
    <row r="3191" spans="1:24" ht="14.1" customHeight="1" x14ac:dyDescent="0.25">
      <c r="A3191" s="50" t="str">
        <f t="shared" si="49"/>
        <v>9200000059-0</v>
      </c>
      <c r="B3191" s="57" t="s">
        <v>29</v>
      </c>
      <c r="C3191" s="50" t="s">
        <v>29</v>
      </c>
      <c r="D3191" s="50" t="s">
        <v>4871</v>
      </c>
      <c r="E3191" s="50" t="s">
        <v>2814</v>
      </c>
      <c r="F3191" s="50" t="s">
        <v>29</v>
      </c>
      <c r="G3191" s="50" t="s">
        <v>29</v>
      </c>
      <c r="H3191" s="50" t="s">
        <v>2904</v>
      </c>
      <c r="I3191" s="58">
        <v>45230</v>
      </c>
      <c r="J3191" s="50" t="s">
        <v>2816</v>
      </c>
      <c r="K3191" s="59">
        <v>14.1</v>
      </c>
      <c r="L3191" s="50" t="s">
        <v>37</v>
      </c>
      <c r="M3191" s="51" t="s">
        <v>2747</v>
      </c>
      <c r="N3191" s="50" t="s">
        <v>29</v>
      </c>
      <c r="O3191" s="50" t="s">
        <v>32</v>
      </c>
      <c r="P3191" s="50" t="s">
        <v>32</v>
      </c>
      <c r="Q3191" s="50" t="s">
        <v>4852</v>
      </c>
      <c r="R3191" s="50" t="s">
        <v>29</v>
      </c>
      <c r="S3191" s="50" t="s">
        <v>2770</v>
      </c>
      <c r="T3191" s="50" t="s">
        <v>2415</v>
      </c>
      <c r="U3191" s="50" t="s">
        <v>30</v>
      </c>
      <c r="V3191" s="50" t="str">
        <f>VLOOKUP(A3191,Register!$D$2:$N$1317,11,0)</f>
        <v>CWIP:-VACUUM FILTER STATION</v>
      </c>
      <c r="W3191" s="50" t="s">
        <v>29</v>
      </c>
      <c r="X3191" s="50" t="s">
        <v>29</v>
      </c>
    </row>
    <row r="3192" spans="1:24" ht="14.1" customHeight="1" x14ac:dyDescent="0.25">
      <c r="A3192" s="50" t="str">
        <f t="shared" si="49"/>
        <v>9200000041-0</v>
      </c>
      <c r="B3192" s="57" t="s">
        <v>29</v>
      </c>
      <c r="C3192" s="50" t="s">
        <v>29</v>
      </c>
      <c r="D3192" s="50" t="s">
        <v>4872</v>
      </c>
      <c r="E3192" s="50" t="s">
        <v>2814</v>
      </c>
      <c r="F3192" s="50" t="s">
        <v>29</v>
      </c>
      <c r="G3192" s="50" t="s">
        <v>29</v>
      </c>
      <c r="H3192" s="50" t="s">
        <v>2904</v>
      </c>
      <c r="I3192" s="58">
        <v>45230</v>
      </c>
      <c r="J3192" s="50" t="s">
        <v>2816</v>
      </c>
      <c r="K3192" s="59">
        <v>1423920</v>
      </c>
      <c r="L3192" s="50" t="s">
        <v>37</v>
      </c>
      <c r="M3192" s="51" t="s">
        <v>2747</v>
      </c>
      <c r="N3192" s="50" t="s">
        <v>29</v>
      </c>
      <c r="O3192" s="50" t="s">
        <v>32</v>
      </c>
      <c r="P3192" s="50" t="s">
        <v>32</v>
      </c>
      <c r="Q3192" s="50" t="s">
        <v>4873</v>
      </c>
      <c r="R3192" s="50" t="s">
        <v>29</v>
      </c>
      <c r="S3192" s="50" t="s">
        <v>2770</v>
      </c>
      <c r="T3192" s="50" t="s">
        <v>2383</v>
      </c>
      <c r="U3192" s="50" t="s">
        <v>30</v>
      </c>
      <c r="V3192" s="50" t="str">
        <f>VLOOKUP(A3192,Register!$D$2:$N$1317,11,0)</f>
        <v>CWIP - CURTAIN CONDENSER &amp; AIR EJECTOR</v>
      </c>
      <c r="W3192" s="50" t="s">
        <v>29</v>
      </c>
      <c r="X3192" s="50" t="s">
        <v>29</v>
      </c>
    </row>
    <row r="3193" spans="1:24" ht="14.1" customHeight="1" x14ac:dyDescent="0.25">
      <c r="A3193" s="50" t="str">
        <f t="shared" si="49"/>
        <v>9200000041-0</v>
      </c>
      <c r="B3193" s="57" t="s">
        <v>29</v>
      </c>
      <c r="C3193" s="50" t="s">
        <v>29</v>
      </c>
      <c r="D3193" s="50" t="s">
        <v>4872</v>
      </c>
      <c r="E3193" s="50" t="s">
        <v>2814</v>
      </c>
      <c r="F3193" s="50" t="s">
        <v>29</v>
      </c>
      <c r="G3193" s="50" t="s">
        <v>29</v>
      </c>
      <c r="H3193" s="50" t="s">
        <v>2904</v>
      </c>
      <c r="I3193" s="58">
        <v>45230</v>
      </c>
      <c r="J3193" s="50" t="s">
        <v>2816</v>
      </c>
      <c r="K3193" s="59">
        <v>862595.47</v>
      </c>
      <c r="L3193" s="50" t="s">
        <v>37</v>
      </c>
      <c r="M3193" s="51" t="s">
        <v>2747</v>
      </c>
      <c r="N3193" s="50" t="s">
        <v>29</v>
      </c>
      <c r="O3193" s="50" t="s">
        <v>32</v>
      </c>
      <c r="P3193" s="50" t="s">
        <v>32</v>
      </c>
      <c r="Q3193" s="50" t="s">
        <v>4873</v>
      </c>
      <c r="R3193" s="50" t="s">
        <v>29</v>
      </c>
      <c r="S3193" s="50" t="s">
        <v>2770</v>
      </c>
      <c r="T3193" s="50" t="s">
        <v>2383</v>
      </c>
      <c r="U3193" s="50" t="s">
        <v>30</v>
      </c>
      <c r="V3193" s="50" t="str">
        <f>VLOOKUP(A3193,Register!$D$2:$N$1317,11,0)</f>
        <v>CWIP - CURTAIN CONDENSER &amp; AIR EJECTOR</v>
      </c>
      <c r="W3193" s="50" t="s">
        <v>29</v>
      </c>
      <c r="X3193" s="50" t="s">
        <v>29</v>
      </c>
    </row>
    <row r="3194" spans="1:24" ht="14.1" customHeight="1" x14ac:dyDescent="0.25">
      <c r="A3194" s="50" t="str">
        <f t="shared" si="49"/>
        <v>9200000041-0</v>
      </c>
      <c r="B3194" s="57" t="s">
        <v>29</v>
      </c>
      <c r="C3194" s="50" t="s">
        <v>29</v>
      </c>
      <c r="D3194" s="50" t="s">
        <v>4872</v>
      </c>
      <c r="E3194" s="50" t="s">
        <v>2814</v>
      </c>
      <c r="F3194" s="50" t="s">
        <v>29</v>
      </c>
      <c r="G3194" s="50" t="s">
        <v>29</v>
      </c>
      <c r="H3194" s="50" t="s">
        <v>2904</v>
      </c>
      <c r="I3194" s="58">
        <v>45230</v>
      </c>
      <c r="J3194" s="50" t="s">
        <v>2816</v>
      </c>
      <c r="K3194" s="59">
        <v>170783.06</v>
      </c>
      <c r="L3194" s="50" t="s">
        <v>37</v>
      </c>
      <c r="M3194" s="51" t="s">
        <v>2747</v>
      </c>
      <c r="N3194" s="50" t="s">
        <v>29</v>
      </c>
      <c r="O3194" s="50" t="s">
        <v>32</v>
      </c>
      <c r="P3194" s="50" t="s">
        <v>32</v>
      </c>
      <c r="Q3194" s="50" t="s">
        <v>4873</v>
      </c>
      <c r="R3194" s="50" t="s">
        <v>29</v>
      </c>
      <c r="S3194" s="50" t="s">
        <v>2770</v>
      </c>
      <c r="T3194" s="50" t="s">
        <v>2383</v>
      </c>
      <c r="U3194" s="50" t="s">
        <v>30</v>
      </c>
      <c r="V3194" s="50" t="str">
        <f>VLOOKUP(A3194,Register!$D$2:$N$1317,11,0)</f>
        <v>CWIP - CURTAIN CONDENSER &amp; AIR EJECTOR</v>
      </c>
      <c r="W3194" s="50" t="s">
        <v>29</v>
      </c>
      <c r="X3194" s="50" t="s">
        <v>29</v>
      </c>
    </row>
    <row r="3195" spans="1:24" ht="14.1" customHeight="1" x14ac:dyDescent="0.25">
      <c r="A3195" s="50" t="str">
        <f t="shared" si="49"/>
        <v>9200000041-0</v>
      </c>
      <c r="B3195" s="57" t="s">
        <v>29</v>
      </c>
      <c r="C3195" s="50" t="s">
        <v>29</v>
      </c>
      <c r="D3195" s="50" t="s">
        <v>4872</v>
      </c>
      <c r="E3195" s="50" t="s">
        <v>2814</v>
      </c>
      <c r="F3195" s="50" t="s">
        <v>29</v>
      </c>
      <c r="G3195" s="50" t="s">
        <v>29</v>
      </c>
      <c r="H3195" s="50" t="s">
        <v>2904</v>
      </c>
      <c r="I3195" s="58">
        <v>45230</v>
      </c>
      <c r="J3195" s="50" t="s">
        <v>2816</v>
      </c>
      <c r="K3195" s="59">
        <v>803040</v>
      </c>
      <c r="L3195" s="50" t="s">
        <v>37</v>
      </c>
      <c r="M3195" s="51" t="s">
        <v>2747</v>
      </c>
      <c r="N3195" s="50" t="s">
        <v>29</v>
      </c>
      <c r="O3195" s="50" t="s">
        <v>32</v>
      </c>
      <c r="P3195" s="50" t="s">
        <v>32</v>
      </c>
      <c r="Q3195" s="50" t="s">
        <v>4873</v>
      </c>
      <c r="R3195" s="50" t="s">
        <v>29</v>
      </c>
      <c r="S3195" s="50" t="s">
        <v>2770</v>
      </c>
      <c r="T3195" s="50" t="s">
        <v>2383</v>
      </c>
      <c r="U3195" s="50" t="s">
        <v>30</v>
      </c>
      <c r="V3195" s="50" t="str">
        <f>VLOOKUP(A3195,Register!$D$2:$N$1317,11,0)</f>
        <v>CWIP - CURTAIN CONDENSER &amp; AIR EJECTOR</v>
      </c>
      <c r="W3195" s="50" t="s">
        <v>29</v>
      </c>
      <c r="X3195" s="50" t="s">
        <v>29</v>
      </c>
    </row>
    <row r="3196" spans="1:24" ht="14.1" customHeight="1" x14ac:dyDescent="0.25">
      <c r="A3196" s="50" t="str">
        <f t="shared" si="49"/>
        <v>9200000041-0</v>
      </c>
      <c r="B3196" s="57" t="s">
        <v>29</v>
      </c>
      <c r="C3196" s="50" t="s">
        <v>29</v>
      </c>
      <c r="D3196" s="50" t="s">
        <v>4872</v>
      </c>
      <c r="E3196" s="50" t="s">
        <v>2814</v>
      </c>
      <c r="F3196" s="50" t="s">
        <v>29</v>
      </c>
      <c r="G3196" s="50" t="s">
        <v>29</v>
      </c>
      <c r="H3196" s="50" t="s">
        <v>2904</v>
      </c>
      <c r="I3196" s="58">
        <v>45230</v>
      </c>
      <c r="J3196" s="50" t="s">
        <v>2816</v>
      </c>
      <c r="K3196" s="59">
        <v>114749.62</v>
      </c>
      <c r="L3196" s="50" t="s">
        <v>37</v>
      </c>
      <c r="M3196" s="51" t="s">
        <v>2747</v>
      </c>
      <c r="N3196" s="50" t="s">
        <v>29</v>
      </c>
      <c r="O3196" s="50" t="s">
        <v>32</v>
      </c>
      <c r="P3196" s="50" t="s">
        <v>32</v>
      </c>
      <c r="Q3196" s="50" t="s">
        <v>4873</v>
      </c>
      <c r="R3196" s="50" t="s">
        <v>29</v>
      </c>
      <c r="S3196" s="50" t="s">
        <v>2770</v>
      </c>
      <c r="T3196" s="50" t="s">
        <v>2383</v>
      </c>
      <c r="U3196" s="50" t="s">
        <v>30</v>
      </c>
      <c r="V3196" s="50" t="str">
        <f>VLOOKUP(A3196,Register!$D$2:$N$1317,11,0)</f>
        <v>CWIP - CURTAIN CONDENSER &amp; AIR EJECTOR</v>
      </c>
      <c r="W3196" s="50" t="s">
        <v>29</v>
      </c>
      <c r="X3196" s="50" t="s">
        <v>29</v>
      </c>
    </row>
    <row r="3197" spans="1:24" ht="14.1" customHeight="1" x14ac:dyDescent="0.25">
      <c r="A3197" s="50" t="str">
        <f t="shared" si="49"/>
        <v>9200000059-0</v>
      </c>
      <c r="B3197" s="57" t="s">
        <v>29</v>
      </c>
      <c r="C3197" s="50" t="s">
        <v>29</v>
      </c>
      <c r="D3197" s="50" t="s">
        <v>4874</v>
      </c>
      <c r="E3197" s="50" t="s">
        <v>2814</v>
      </c>
      <c r="F3197" s="50" t="s">
        <v>29</v>
      </c>
      <c r="G3197" s="50" t="s">
        <v>29</v>
      </c>
      <c r="H3197" s="50" t="s">
        <v>2904</v>
      </c>
      <c r="I3197" s="58">
        <v>45230</v>
      </c>
      <c r="J3197" s="50" t="s">
        <v>2816</v>
      </c>
      <c r="K3197" s="59">
        <v>346800</v>
      </c>
      <c r="L3197" s="50" t="s">
        <v>37</v>
      </c>
      <c r="M3197" s="51" t="s">
        <v>2747</v>
      </c>
      <c r="N3197" s="50" t="s">
        <v>29</v>
      </c>
      <c r="O3197" s="50" t="s">
        <v>32</v>
      </c>
      <c r="P3197" s="50" t="s">
        <v>32</v>
      </c>
      <c r="Q3197" s="50" t="s">
        <v>4875</v>
      </c>
      <c r="R3197" s="50" t="s">
        <v>29</v>
      </c>
      <c r="S3197" s="50" t="s">
        <v>2770</v>
      </c>
      <c r="T3197" s="50" t="s">
        <v>2415</v>
      </c>
      <c r="U3197" s="50" t="s">
        <v>30</v>
      </c>
      <c r="V3197" s="50" t="str">
        <f>VLOOKUP(A3197,Register!$D$2:$N$1317,11,0)</f>
        <v>CWIP:-VACUUM FILTER STATION</v>
      </c>
      <c r="W3197" s="50" t="s">
        <v>29</v>
      </c>
      <c r="X3197" s="50" t="s">
        <v>29</v>
      </c>
    </row>
    <row r="3198" spans="1:24" ht="14.1" customHeight="1" x14ac:dyDescent="0.25">
      <c r="A3198" s="50" t="str">
        <f t="shared" si="49"/>
        <v>9200000059-0</v>
      </c>
      <c r="B3198" s="57" t="s">
        <v>29</v>
      </c>
      <c r="C3198" s="50" t="s">
        <v>29</v>
      </c>
      <c r="D3198" s="50" t="s">
        <v>4874</v>
      </c>
      <c r="E3198" s="50" t="s">
        <v>2814</v>
      </c>
      <c r="F3198" s="50" t="s">
        <v>29</v>
      </c>
      <c r="G3198" s="50" t="s">
        <v>29</v>
      </c>
      <c r="H3198" s="50" t="s">
        <v>2904</v>
      </c>
      <c r="I3198" s="58">
        <v>45230</v>
      </c>
      <c r="J3198" s="50" t="s">
        <v>2816</v>
      </c>
      <c r="K3198" s="59">
        <v>29070.720000000001</v>
      </c>
      <c r="L3198" s="50" t="s">
        <v>37</v>
      </c>
      <c r="M3198" s="51" t="s">
        <v>2747</v>
      </c>
      <c r="N3198" s="50" t="s">
        <v>29</v>
      </c>
      <c r="O3198" s="50" t="s">
        <v>32</v>
      </c>
      <c r="P3198" s="50" t="s">
        <v>32</v>
      </c>
      <c r="Q3198" s="50" t="s">
        <v>4875</v>
      </c>
      <c r="R3198" s="50" t="s">
        <v>29</v>
      </c>
      <c r="S3198" s="50" t="s">
        <v>2770</v>
      </c>
      <c r="T3198" s="50" t="s">
        <v>2415</v>
      </c>
      <c r="U3198" s="50" t="s">
        <v>30</v>
      </c>
      <c r="V3198" s="50" t="str">
        <f>VLOOKUP(A3198,Register!$D$2:$N$1317,11,0)</f>
        <v>CWIP:-VACUUM FILTER STATION</v>
      </c>
      <c r="W3198" s="50" t="s">
        <v>29</v>
      </c>
      <c r="X3198" s="50" t="s">
        <v>29</v>
      </c>
    </row>
    <row r="3199" spans="1:24" ht="14.1" customHeight="1" x14ac:dyDescent="0.25">
      <c r="A3199" s="50" t="str">
        <f t="shared" si="49"/>
        <v>9200000059-0</v>
      </c>
      <c r="B3199" s="57" t="s">
        <v>29</v>
      </c>
      <c r="C3199" s="50" t="s">
        <v>29</v>
      </c>
      <c r="D3199" s="50" t="s">
        <v>4874</v>
      </c>
      <c r="E3199" s="50" t="s">
        <v>2814</v>
      </c>
      <c r="F3199" s="50" t="s">
        <v>29</v>
      </c>
      <c r="G3199" s="50" t="s">
        <v>29</v>
      </c>
      <c r="H3199" s="50" t="s">
        <v>2904</v>
      </c>
      <c r="I3199" s="58">
        <v>45230</v>
      </c>
      <c r="J3199" s="50" t="s">
        <v>2816</v>
      </c>
      <c r="K3199" s="59">
        <v>67184.639999999999</v>
      </c>
      <c r="L3199" s="50" t="s">
        <v>37</v>
      </c>
      <c r="M3199" s="51" t="s">
        <v>2747</v>
      </c>
      <c r="N3199" s="50" t="s">
        <v>29</v>
      </c>
      <c r="O3199" s="50" t="s">
        <v>32</v>
      </c>
      <c r="P3199" s="50" t="s">
        <v>32</v>
      </c>
      <c r="Q3199" s="50" t="s">
        <v>4875</v>
      </c>
      <c r="R3199" s="50" t="s">
        <v>29</v>
      </c>
      <c r="S3199" s="50" t="s">
        <v>2770</v>
      </c>
      <c r="T3199" s="50" t="s">
        <v>2415</v>
      </c>
      <c r="U3199" s="50" t="s">
        <v>30</v>
      </c>
      <c r="V3199" s="50" t="str">
        <f>VLOOKUP(A3199,Register!$D$2:$N$1317,11,0)</f>
        <v>CWIP:-VACUUM FILTER STATION</v>
      </c>
      <c r="W3199" s="50" t="s">
        <v>29</v>
      </c>
      <c r="X3199" s="50" t="s">
        <v>29</v>
      </c>
    </row>
    <row r="3200" spans="1:24" ht="14.1" customHeight="1" x14ac:dyDescent="0.25">
      <c r="A3200" s="50" t="str">
        <f t="shared" si="49"/>
        <v>9200000059-0</v>
      </c>
      <c r="B3200" s="57" t="s">
        <v>29</v>
      </c>
      <c r="C3200" s="50" t="s">
        <v>29</v>
      </c>
      <c r="D3200" s="50" t="s">
        <v>4874</v>
      </c>
      <c r="E3200" s="50" t="s">
        <v>2814</v>
      </c>
      <c r="F3200" s="50" t="s">
        <v>29</v>
      </c>
      <c r="G3200" s="50" t="s">
        <v>29</v>
      </c>
      <c r="H3200" s="50" t="s">
        <v>2904</v>
      </c>
      <c r="I3200" s="58">
        <v>45230</v>
      </c>
      <c r="J3200" s="50" t="s">
        <v>2816</v>
      </c>
      <c r="K3200" s="59">
        <v>7862.41</v>
      </c>
      <c r="L3200" s="50" t="s">
        <v>37</v>
      </c>
      <c r="M3200" s="51" t="s">
        <v>2747</v>
      </c>
      <c r="N3200" s="50" t="s">
        <v>29</v>
      </c>
      <c r="O3200" s="50" t="s">
        <v>32</v>
      </c>
      <c r="P3200" s="50" t="s">
        <v>32</v>
      </c>
      <c r="Q3200" s="50" t="s">
        <v>4875</v>
      </c>
      <c r="R3200" s="50" t="s">
        <v>29</v>
      </c>
      <c r="S3200" s="50" t="s">
        <v>2770</v>
      </c>
      <c r="T3200" s="50" t="s">
        <v>2415</v>
      </c>
      <c r="U3200" s="50" t="s">
        <v>30</v>
      </c>
      <c r="V3200" s="50" t="str">
        <f>VLOOKUP(A3200,Register!$D$2:$N$1317,11,0)</f>
        <v>CWIP:-VACUUM FILTER STATION</v>
      </c>
      <c r="W3200" s="50" t="s">
        <v>29</v>
      </c>
      <c r="X3200" s="50" t="s">
        <v>29</v>
      </c>
    </row>
    <row r="3201" spans="1:24" ht="14.1" customHeight="1" x14ac:dyDescent="0.25">
      <c r="A3201" s="50" t="str">
        <f t="shared" si="49"/>
        <v>9200000059-0</v>
      </c>
      <c r="B3201" s="57" t="s">
        <v>29</v>
      </c>
      <c r="C3201" s="50" t="s">
        <v>29</v>
      </c>
      <c r="D3201" s="50" t="s">
        <v>4874</v>
      </c>
      <c r="E3201" s="50" t="s">
        <v>2814</v>
      </c>
      <c r="F3201" s="50" t="s">
        <v>29</v>
      </c>
      <c r="G3201" s="50" t="s">
        <v>29</v>
      </c>
      <c r="H3201" s="50" t="s">
        <v>2904</v>
      </c>
      <c r="I3201" s="58">
        <v>45230</v>
      </c>
      <c r="J3201" s="50" t="s">
        <v>2816</v>
      </c>
      <c r="K3201" s="59">
        <v>27766.77</v>
      </c>
      <c r="L3201" s="50" t="s">
        <v>37</v>
      </c>
      <c r="M3201" s="51" t="s">
        <v>2747</v>
      </c>
      <c r="N3201" s="50" t="s">
        <v>29</v>
      </c>
      <c r="O3201" s="50" t="s">
        <v>32</v>
      </c>
      <c r="P3201" s="50" t="s">
        <v>32</v>
      </c>
      <c r="Q3201" s="50" t="s">
        <v>4875</v>
      </c>
      <c r="R3201" s="50" t="s">
        <v>29</v>
      </c>
      <c r="S3201" s="50" t="s">
        <v>2770</v>
      </c>
      <c r="T3201" s="50" t="s">
        <v>2415</v>
      </c>
      <c r="U3201" s="50" t="s">
        <v>30</v>
      </c>
      <c r="V3201" s="50" t="str">
        <f>VLOOKUP(A3201,Register!$D$2:$N$1317,11,0)</f>
        <v>CWIP:-VACUUM FILTER STATION</v>
      </c>
      <c r="W3201" s="50" t="s">
        <v>29</v>
      </c>
      <c r="X3201" s="50" t="s">
        <v>29</v>
      </c>
    </row>
    <row r="3202" spans="1:24" ht="14.1" customHeight="1" x14ac:dyDescent="0.25">
      <c r="A3202" s="50" t="str">
        <f t="shared" si="49"/>
        <v>9200000059-0</v>
      </c>
      <c r="B3202" s="57" t="s">
        <v>29</v>
      </c>
      <c r="C3202" s="50" t="s">
        <v>29</v>
      </c>
      <c r="D3202" s="50" t="s">
        <v>4874</v>
      </c>
      <c r="E3202" s="50" t="s">
        <v>2814</v>
      </c>
      <c r="F3202" s="50" t="s">
        <v>29</v>
      </c>
      <c r="G3202" s="50" t="s">
        <v>29</v>
      </c>
      <c r="H3202" s="50" t="s">
        <v>2904</v>
      </c>
      <c r="I3202" s="58">
        <v>45230</v>
      </c>
      <c r="J3202" s="50" t="s">
        <v>2816</v>
      </c>
      <c r="K3202" s="59">
        <v>278703</v>
      </c>
      <c r="L3202" s="50" t="s">
        <v>37</v>
      </c>
      <c r="M3202" s="51" t="s">
        <v>2747</v>
      </c>
      <c r="N3202" s="50" t="s">
        <v>29</v>
      </c>
      <c r="O3202" s="50" t="s">
        <v>32</v>
      </c>
      <c r="P3202" s="50" t="s">
        <v>32</v>
      </c>
      <c r="Q3202" s="50" t="s">
        <v>4875</v>
      </c>
      <c r="R3202" s="50" t="s">
        <v>29</v>
      </c>
      <c r="S3202" s="50" t="s">
        <v>2770</v>
      </c>
      <c r="T3202" s="50" t="s">
        <v>2415</v>
      </c>
      <c r="U3202" s="50" t="s">
        <v>30</v>
      </c>
      <c r="V3202" s="50" t="str">
        <f>VLOOKUP(A3202,Register!$D$2:$N$1317,11,0)</f>
        <v>CWIP:-VACUUM FILTER STATION</v>
      </c>
      <c r="W3202" s="50" t="s">
        <v>29</v>
      </c>
      <c r="X3202" s="50" t="s">
        <v>29</v>
      </c>
    </row>
    <row r="3203" spans="1:24" ht="14.1" customHeight="1" x14ac:dyDescent="0.25">
      <c r="A3203" s="50" t="str">
        <f t="shared" ref="A3203:A3266" si="50">CONCATENATE(T3203,"-",U3203)</f>
        <v>9200000059-0</v>
      </c>
      <c r="B3203" s="57" t="s">
        <v>29</v>
      </c>
      <c r="C3203" s="50" t="s">
        <v>29</v>
      </c>
      <c r="D3203" s="50" t="s">
        <v>4874</v>
      </c>
      <c r="E3203" s="50" t="s">
        <v>2814</v>
      </c>
      <c r="F3203" s="50" t="s">
        <v>29</v>
      </c>
      <c r="G3203" s="50" t="s">
        <v>29</v>
      </c>
      <c r="H3203" s="50" t="s">
        <v>2904</v>
      </c>
      <c r="I3203" s="58">
        <v>45230</v>
      </c>
      <c r="J3203" s="50" t="s">
        <v>2816</v>
      </c>
      <c r="K3203" s="59">
        <v>384714</v>
      </c>
      <c r="L3203" s="50" t="s">
        <v>37</v>
      </c>
      <c r="M3203" s="51" t="s">
        <v>2747</v>
      </c>
      <c r="N3203" s="50" t="s">
        <v>29</v>
      </c>
      <c r="O3203" s="50" t="s">
        <v>32</v>
      </c>
      <c r="P3203" s="50" t="s">
        <v>32</v>
      </c>
      <c r="Q3203" s="50" t="s">
        <v>4875</v>
      </c>
      <c r="R3203" s="50" t="s">
        <v>29</v>
      </c>
      <c r="S3203" s="50" t="s">
        <v>2770</v>
      </c>
      <c r="T3203" s="50" t="s">
        <v>2415</v>
      </c>
      <c r="U3203" s="50" t="s">
        <v>30</v>
      </c>
      <c r="V3203" s="50" t="str">
        <f>VLOOKUP(A3203,Register!$D$2:$N$1317,11,0)</f>
        <v>CWIP:-VACUUM FILTER STATION</v>
      </c>
      <c r="W3203" s="50" t="s">
        <v>29</v>
      </c>
      <c r="X3203" s="50" t="s">
        <v>29</v>
      </c>
    </row>
    <row r="3204" spans="1:24" ht="14.1" customHeight="1" x14ac:dyDescent="0.25">
      <c r="A3204" s="50" t="str">
        <f t="shared" si="50"/>
        <v>9200000059-0</v>
      </c>
      <c r="B3204" s="57" t="s">
        <v>29</v>
      </c>
      <c r="C3204" s="50" t="s">
        <v>29</v>
      </c>
      <c r="D3204" s="50" t="s">
        <v>4874</v>
      </c>
      <c r="E3204" s="50" t="s">
        <v>2814</v>
      </c>
      <c r="F3204" s="50" t="s">
        <v>29</v>
      </c>
      <c r="G3204" s="50" t="s">
        <v>29</v>
      </c>
      <c r="H3204" s="50" t="s">
        <v>2904</v>
      </c>
      <c r="I3204" s="58">
        <v>45230</v>
      </c>
      <c r="J3204" s="50" t="s">
        <v>2816</v>
      </c>
      <c r="K3204" s="59">
        <v>29367.360000000001</v>
      </c>
      <c r="L3204" s="50" t="s">
        <v>37</v>
      </c>
      <c r="M3204" s="51" t="s">
        <v>2747</v>
      </c>
      <c r="N3204" s="50" t="s">
        <v>29</v>
      </c>
      <c r="O3204" s="50" t="s">
        <v>32</v>
      </c>
      <c r="P3204" s="50" t="s">
        <v>32</v>
      </c>
      <c r="Q3204" s="50" t="s">
        <v>4875</v>
      </c>
      <c r="R3204" s="50" t="s">
        <v>29</v>
      </c>
      <c r="S3204" s="50" t="s">
        <v>2770</v>
      </c>
      <c r="T3204" s="50" t="s">
        <v>2415</v>
      </c>
      <c r="U3204" s="50" t="s">
        <v>30</v>
      </c>
      <c r="V3204" s="50" t="str">
        <f>VLOOKUP(A3204,Register!$D$2:$N$1317,11,0)</f>
        <v>CWIP:-VACUUM FILTER STATION</v>
      </c>
      <c r="W3204" s="50" t="s">
        <v>29</v>
      </c>
      <c r="X3204" s="50" t="s">
        <v>29</v>
      </c>
    </row>
    <row r="3205" spans="1:24" ht="14.1" customHeight="1" x14ac:dyDescent="0.25">
      <c r="A3205" s="50" t="str">
        <f t="shared" si="50"/>
        <v>9200000059-0</v>
      </c>
      <c r="B3205" s="57" t="s">
        <v>29</v>
      </c>
      <c r="C3205" s="50" t="s">
        <v>29</v>
      </c>
      <c r="D3205" s="50" t="s">
        <v>4874</v>
      </c>
      <c r="E3205" s="50" t="s">
        <v>2814</v>
      </c>
      <c r="F3205" s="50" t="s">
        <v>29</v>
      </c>
      <c r="G3205" s="50" t="s">
        <v>29</v>
      </c>
      <c r="H3205" s="50" t="s">
        <v>2904</v>
      </c>
      <c r="I3205" s="58">
        <v>45230</v>
      </c>
      <c r="J3205" s="50" t="s">
        <v>2816</v>
      </c>
      <c r="K3205" s="59">
        <v>73362.490000000005</v>
      </c>
      <c r="L3205" s="50" t="s">
        <v>37</v>
      </c>
      <c r="M3205" s="51" t="s">
        <v>2747</v>
      </c>
      <c r="N3205" s="50" t="s">
        <v>29</v>
      </c>
      <c r="O3205" s="50" t="s">
        <v>32</v>
      </c>
      <c r="P3205" s="50" t="s">
        <v>32</v>
      </c>
      <c r="Q3205" s="50" t="s">
        <v>4876</v>
      </c>
      <c r="R3205" s="50" t="s">
        <v>29</v>
      </c>
      <c r="S3205" s="50" t="s">
        <v>2770</v>
      </c>
      <c r="T3205" s="50" t="s">
        <v>2415</v>
      </c>
      <c r="U3205" s="50" t="s">
        <v>30</v>
      </c>
      <c r="V3205" s="50" t="str">
        <f>VLOOKUP(A3205,Register!$D$2:$N$1317,11,0)</f>
        <v>CWIP:-VACUUM FILTER STATION</v>
      </c>
      <c r="W3205" s="50" t="s">
        <v>29</v>
      </c>
      <c r="X3205" s="50" t="s">
        <v>29</v>
      </c>
    </row>
    <row r="3206" spans="1:24" ht="14.1" customHeight="1" x14ac:dyDescent="0.25">
      <c r="A3206" s="50" t="str">
        <f t="shared" si="50"/>
        <v>9200000059-0</v>
      </c>
      <c r="B3206" s="57" t="s">
        <v>29</v>
      </c>
      <c r="C3206" s="50" t="s">
        <v>29</v>
      </c>
      <c r="D3206" s="50" t="s">
        <v>4877</v>
      </c>
      <c r="E3206" s="50" t="s">
        <v>2814</v>
      </c>
      <c r="F3206" s="50" t="s">
        <v>29</v>
      </c>
      <c r="G3206" s="50" t="s">
        <v>29</v>
      </c>
      <c r="H3206" s="50" t="s">
        <v>2904</v>
      </c>
      <c r="I3206" s="58">
        <v>45230</v>
      </c>
      <c r="J3206" s="50" t="s">
        <v>2816</v>
      </c>
      <c r="K3206" s="59">
        <v>135124.03</v>
      </c>
      <c r="L3206" s="50" t="s">
        <v>37</v>
      </c>
      <c r="M3206" s="51" t="s">
        <v>2747</v>
      </c>
      <c r="N3206" s="50" t="s">
        <v>29</v>
      </c>
      <c r="O3206" s="50" t="s">
        <v>32</v>
      </c>
      <c r="P3206" s="50" t="s">
        <v>32</v>
      </c>
      <c r="Q3206" s="50" t="s">
        <v>4878</v>
      </c>
      <c r="R3206" s="50" t="s">
        <v>29</v>
      </c>
      <c r="S3206" s="50" t="s">
        <v>2770</v>
      </c>
      <c r="T3206" s="50" t="s">
        <v>2415</v>
      </c>
      <c r="U3206" s="50" t="s">
        <v>30</v>
      </c>
      <c r="V3206" s="50" t="str">
        <f>VLOOKUP(A3206,Register!$D$2:$N$1317,11,0)</f>
        <v>CWIP:-VACUUM FILTER STATION</v>
      </c>
      <c r="W3206" s="50" t="s">
        <v>29</v>
      </c>
      <c r="X3206" s="50" t="s">
        <v>29</v>
      </c>
    </row>
    <row r="3207" spans="1:24" ht="14.1" customHeight="1" x14ac:dyDescent="0.25">
      <c r="A3207" s="50" t="str">
        <f t="shared" si="50"/>
        <v>9200000059-0</v>
      </c>
      <c r="B3207" s="57" t="s">
        <v>29</v>
      </c>
      <c r="C3207" s="50" t="s">
        <v>29</v>
      </c>
      <c r="D3207" s="50" t="s">
        <v>4877</v>
      </c>
      <c r="E3207" s="50" t="s">
        <v>2814</v>
      </c>
      <c r="F3207" s="50" t="s">
        <v>29</v>
      </c>
      <c r="G3207" s="50" t="s">
        <v>29</v>
      </c>
      <c r="H3207" s="50" t="s">
        <v>2904</v>
      </c>
      <c r="I3207" s="58">
        <v>45230</v>
      </c>
      <c r="J3207" s="50" t="s">
        <v>2816</v>
      </c>
      <c r="K3207" s="59">
        <v>283357.84000000003</v>
      </c>
      <c r="L3207" s="50" t="s">
        <v>37</v>
      </c>
      <c r="M3207" s="51" t="s">
        <v>2747</v>
      </c>
      <c r="N3207" s="50" t="s">
        <v>29</v>
      </c>
      <c r="O3207" s="50" t="s">
        <v>32</v>
      </c>
      <c r="P3207" s="50" t="s">
        <v>32</v>
      </c>
      <c r="Q3207" s="50" t="s">
        <v>4878</v>
      </c>
      <c r="R3207" s="50" t="s">
        <v>29</v>
      </c>
      <c r="S3207" s="50" t="s">
        <v>2770</v>
      </c>
      <c r="T3207" s="50" t="s">
        <v>2415</v>
      </c>
      <c r="U3207" s="50" t="s">
        <v>30</v>
      </c>
      <c r="V3207" s="50" t="str">
        <f>VLOOKUP(A3207,Register!$D$2:$N$1317,11,0)</f>
        <v>CWIP:-VACUUM FILTER STATION</v>
      </c>
      <c r="W3207" s="50" t="s">
        <v>29</v>
      </c>
      <c r="X3207" s="50" t="s">
        <v>29</v>
      </c>
    </row>
    <row r="3208" spans="1:24" ht="14.1" customHeight="1" x14ac:dyDescent="0.25">
      <c r="A3208" s="50" t="str">
        <f t="shared" si="50"/>
        <v>9200000059-0</v>
      </c>
      <c r="B3208" s="57" t="s">
        <v>29</v>
      </c>
      <c r="C3208" s="50" t="s">
        <v>29</v>
      </c>
      <c r="D3208" s="50" t="s">
        <v>4877</v>
      </c>
      <c r="E3208" s="50" t="s">
        <v>2814</v>
      </c>
      <c r="F3208" s="50" t="s">
        <v>29</v>
      </c>
      <c r="G3208" s="50" t="s">
        <v>29</v>
      </c>
      <c r="H3208" s="50" t="s">
        <v>2904</v>
      </c>
      <c r="I3208" s="58">
        <v>45230</v>
      </c>
      <c r="J3208" s="50" t="s">
        <v>2816</v>
      </c>
      <c r="K3208" s="59">
        <v>778525.06</v>
      </c>
      <c r="L3208" s="50" t="s">
        <v>37</v>
      </c>
      <c r="M3208" s="51" t="s">
        <v>2747</v>
      </c>
      <c r="N3208" s="50" t="s">
        <v>29</v>
      </c>
      <c r="O3208" s="50" t="s">
        <v>32</v>
      </c>
      <c r="P3208" s="50" t="s">
        <v>32</v>
      </c>
      <c r="Q3208" s="50" t="s">
        <v>4878</v>
      </c>
      <c r="R3208" s="50" t="s">
        <v>29</v>
      </c>
      <c r="S3208" s="50" t="s">
        <v>2770</v>
      </c>
      <c r="T3208" s="50" t="s">
        <v>2415</v>
      </c>
      <c r="U3208" s="50" t="s">
        <v>30</v>
      </c>
      <c r="V3208" s="50" t="str">
        <f>VLOOKUP(A3208,Register!$D$2:$N$1317,11,0)</f>
        <v>CWIP:-VACUUM FILTER STATION</v>
      </c>
      <c r="W3208" s="50" t="s">
        <v>29</v>
      </c>
      <c r="X3208" s="50" t="s">
        <v>29</v>
      </c>
    </row>
    <row r="3209" spans="1:24" ht="14.1" customHeight="1" x14ac:dyDescent="0.25">
      <c r="A3209" s="50" t="str">
        <f t="shared" si="50"/>
        <v>9200000059-0</v>
      </c>
      <c r="B3209" s="57" t="s">
        <v>29</v>
      </c>
      <c r="C3209" s="50" t="s">
        <v>29</v>
      </c>
      <c r="D3209" s="50" t="s">
        <v>4877</v>
      </c>
      <c r="E3209" s="50" t="s">
        <v>2814</v>
      </c>
      <c r="F3209" s="50" t="s">
        <v>29</v>
      </c>
      <c r="G3209" s="50" t="s">
        <v>29</v>
      </c>
      <c r="H3209" s="50" t="s">
        <v>2904</v>
      </c>
      <c r="I3209" s="58">
        <v>45230</v>
      </c>
      <c r="J3209" s="50" t="s">
        <v>2816</v>
      </c>
      <c r="K3209" s="59">
        <v>12220.25</v>
      </c>
      <c r="L3209" s="50" t="s">
        <v>37</v>
      </c>
      <c r="M3209" s="51" t="s">
        <v>2747</v>
      </c>
      <c r="N3209" s="50" t="s">
        <v>29</v>
      </c>
      <c r="O3209" s="50" t="s">
        <v>32</v>
      </c>
      <c r="P3209" s="50" t="s">
        <v>32</v>
      </c>
      <c r="Q3209" s="50" t="s">
        <v>4878</v>
      </c>
      <c r="R3209" s="50" t="s">
        <v>29</v>
      </c>
      <c r="S3209" s="50" t="s">
        <v>2770</v>
      </c>
      <c r="T3209" s="50" t="s">
        <v>2415</v>
      </c>
      <c r="U3209" s="50" t="s">
        <v>30</v>
      </c>
      <c r="V3209" s="50" t="str">
        <f>VLOOKUP(A3209,Register!$D$2:$N$1317,11,0)</f>
        <v>CWIP:-VACUUM FILTER STATION</v>
      </c>
      <c r="W3209" s="50" t="s">
        <v>29</v>
      </c>
      <c r="X3209" s="50" t="s">
        <v>29</v>
      </c>
    </row>
    <row r="3210" spans="1:24" ht="14.1" customHeight="1" x14ac:dyDescent="0.25">
      <c r="A3210" s="50" t="str">
        <f t="shared" si="50"/>
        <v>9200000059-0</v>
      </c>
      <c r="B3210" s="57" t="s">
        <v>29</v>
      </c>
      <c r="C3210" s="50" t="s">
        <v>29</v>
      </c>
      <c r="D3210" s="50" t="s">
        <v>4877</v>
      </c>
      <c r="E3210" s="50" t="s">
        <v>2814</v>
      </c>
      <c r="F3210" s="50" t="s">
        <v>29</v>
      </c>
      <c r="G3210" s="50" t="s">
        <v>29</v>
      </c>
      <c r="H3210" s="50" t="s">
        <v>2904</v>
      </c>
      <c r="I3210" s="58">
        <v>45230</v>
      </c>
      <c r="J3210" s="50" t="s">
        <v>2816</v>
      </c>
      <c r="K3210" s="59">
        <v>125161.85</v>
      </c>
      <c r="L3210" s="50" t="s">
        <v>37</v>
      </c>
      <c r="M3210" s="51" t="s">
        <v>2747</v>
      </c>
      <c r="N3210" s="50" t="s">
        <v>29</v>
      </c>
      <c r="O3210" s="50" t="s">
        <v>32</v>
      </c>
      <c r="P3210" s="50" t="s">
        <v>32</v>
      </c>
      <c r="Q3210" s="50" t="s">
        <v>4878</v>
      </c>
      <c r="R3210" s="50" t="s">
        <v>29</v>
      </c>
      <c r="S3210" s="50" t="s">
        <v>2770</v>
      </c>
      <c r="T3210" s="50" t="s">
        <v>2415</v>
      </c>
      <c r="U3210" s="50" t="s">
        <v>30</v>
      </c>
      <c r="V3210" s="50" t="str">
        <f>VLOOKUP(A3210,Register!$D$2:$N$1317,11,0)</f>
        <v>CWIP:-VACUUM FILTER STATION</v>
      </c>
      <c r="W3210" s="50" t="s">
        <v>29</v>
      </c>
      <c r="X3210" s="50" t="s">
        <v>29</v>
      </c>
    </row>
    <row r="3211" spans="1:24" ht="14.1" customHeight="1" x14ac:dyDescent="0.25">
      <c r="A3211" s="50" t="str">
        <f t="shared" si="50"/>
        <v>9200000059-0</v>
      </c>
      <c r="B3211" s="57" t="s">
        <v>29</v>
      </c>
      <c r="C3211" s="50" t="s">
        <v>29</v>
      </c>
      <c r="D3211" s="50" t="s">
        <v>4877</v>
      </c>
      <c r="E3211" s="50" t="s">
        <v>2814</v>
      </c>
      <c r="F3211" s="50" t="s">
        <v>29</v>
      </c>
      <c r="G3211" s="50" t="s">
        <v>29</v>
      </c>
      <c r="H3211" s="50" t="s">
        <v>2904</v>
      </c>
      <c r="I3211" s="58">
        <v>45230</v>
      </c>
      <c r="J3211" s="50" t="s">
        <v>2816</v>
      </c>
      <c r="K3211" s="59">
        <v>17705.37</v>
      </c>
      <c r="L3211" s="50" t="s">
        <v>37</v>
      </c>
      <c r="M3211" s="51" t="s">
        <v>2747</v>
      </c>
      <c r="N3211" s="50" t="s">
        <v>29</v>
      </c>
      <c r="O3211" s="50" t="s">
        <v>32</v>
      </c>
      <c r="P3211" s="50" t="s">
        <v>32</v>
      </c>
      <c r="Q3211" s="50" t="s">
        <v>4878</v>
      </c>
      <c r="R3211" s="50" t="s">
        <v>29</v>
      </c>
      <c r="S3211" s="50" t="s">
        <v>2770</v>
      </c>
      <c r="T3211" s="50" t="s">
        <v>2415</v>
      </c>
      <c r="U3211" s="50" t="s">
        <v>30</v>
      </c>
      <c r="V3211" s="50" t="str">
        <f>VLOOKUP(A3211,Register!$D$2:$N$1317,11,0)</f>
        <v>CWIP:-VACUUM FILTER STATION</v>
      </c>
      <c r="W3211" s="50" t="s">
        <v>29</v>
      </c>
      <c r="X3211" s="50" t="s">
        <v>29</v>
      </c>
    </row>
    <row r="3212" spans="1:24" ht="14.1" customHeight="1" x14ac:dyDescent="0.25">
      <c r="A3212" s="50" t="str">
        <f t="shared" si="50"/>
        <v>9200000059-0</v>
      </c>
      <c r="B3212" s="57" t="s">
        <v>29</v>
      </c>
      <c r="C3212" s="50" t="s">
        <v>29</v>
      </c>
      <c r="D3212" s="50" t="s">
        <v>4877</v>
      </c>
      <c r="E3212" s="50" t="s">
        <v>2814</v>
      </c>
      <c r="F3212" s="50" t="s">
        <v>29</v>
      </c>
      <c r="G3212" s="50" t="s">
        <v>29</v>
      </c>
      <c r="H3212" s="50" t="s">
        <v>2904</v>
      </c>
      <c r="I3212" s="58">
        <v>45230</v>
      </c>
      <c r="J3212" s="50" t="s">
        <v>2816</v>
      </c>
      <c r="K3212" s="59">
        <v>17705.37</v>
      </c>
      <c r="L3212" s="50" t="s">
        <v>37</v>
      </c>
      <c r="M3212" s="51" t="s">
        <v>2747</v>
      </c>
      <c r="N3212" s="50" t="s">
        <v>29</v>
      </c>
      <c r="O3212" s="50" t="s">
        <v>32</v>
      </c>
      <c r="P3212" s="50" t="s">
        <v>32</v>
      </c>
      <c r="Q3212" s="50" t="s">
        <v>4878</v>
      </c>
      <c r="R3212" s="50" t="s">
        <v>29</v>
      </c>
      <c r="S3212" s="50" t="s">
        <v>2770</v>
      </c>
      <c r="T3212" s="50" t="s">
        <v>2415</v>
      </c>
      <c r="U3212" s="50" t="s">
        <v>30</v>
      </c>
      <c r="V3212" s="50" t="str">
        <f>VLOOKUP(A3212,Register!$D$2:$N$1317,11,0)</f>
        <v>CWIP:-VACUUM FILTER STATION</v>
      </c>
      <c r="W3212" s="50" t="s">
        <v>29</v>
      </c>
      <c r="X3212" s="50" t="s">
        <v>29</v>
      </c>
    </row>
    <row r="3213" spans="1:24" ht="14.1" customHeight="1" x14ac:dyDescent="0.25">
      <c r="A3213" s="50" t="str">
        <f t="shared" si="50"/>
        <v>9200000059-0</v>
      </c>
      <c r="B3213" s="57" t="s">
        <v>29</v>
      </c>
      <c r="C3213" s="50" t="s">
        <v>29</v>
      </c>
      <c r="D3213" s="50" t="s">
        <v>4877</v>
      </c>
      <c r="E3213" s="50" t="s">
        <v>2814</v>
      </c>
      <c r="F3213" s="50" t="s">
        <v>29</v>
      </c>
      <c r="G3213" s="50" t="s">
        <v>29</v>
      </c>
      <c r="H3213" s="50" t="s">
        <v>2904</v>
      </c>
      <c r="I3213" s="58">
        <v>45230</v>
      </c>
      <c r="J3213" s="50" t="s">
        <v>2816</v>
      </c>
      <c r="K3213" s="59">
        <v>1618.32</v>
      </c>
      <c r="L3213" s="50" t="s">
        <v>37</v>
      </c>
      <c r="M3213" s="51" t="s">
        <v>2747</v>
      </c>
      <c r="N3213" s="50" t="s">
        <v>29</v>
      </c>
      <c r="O3213" s="50" t="s">
        <v>32</v>
      </c>
      <c r="P3213" s="50" t="s">
        <v>32</v>
      </c>
      <c r="Q3213" s="50" t="s">
        <v>4878</v>
      </c>
      <c r="R3213" s="50" t="s">
        <v>29</v>
      </c>
      <c r="S3213" s="50" t="s">
        <v>2770</v>
      </c>
      <c r="T3213" s="50" t="s">
        <v>2415</v>
      </c>
      <c r="U3213" s="50" t="s">
        <v>30</v>
      </c>
      <c r="V3213" s="50" t="str">
        <f>VLOOKUP(A3213,Register!$D$2:$N$1317,11,0)</f>
        <v>CWIP:-VACUUM FILTER STATION</v>
      </c>
      <c r="W3213" s="50" t="s">
        <v>29</v>
      </c>
      <c r="X3213" s="50" t="s">
        <v>29</v>
      </c>
    </row>
    <row r="3214" spans="1:24" ht="14.1" customHeight="1" x14ac:dyDescent="0.25">
      <c r="A3214" s="50" t="str">
        <f t="shared" si="50"/>
        <v>9200000059-0</v>
      </c>
      <c r="B3214" s="57" t="s">
        <v>29</v>
      </c>
      <c r="C3214" s="50" t="s">
        <v>29</v>
      </c>
      <c r="D3214" s="50" t="s">
        <v>4877</v>
      </c>
      <c r="E3214" s="50" t="s">
        <v>2814</v>
      </c>
      <c r="F3214" s="50" t="s">
        <v>29</v>
      </c>
      <c r="G3214" s="50" t="s">
        <v>29</v>
      </c>
      <c r="H3214" s="50" t="s">
        <v>2904</v>
      </c>
      <c r="I3214" s="58">
        <v>45230</v>
      </c>
      <c r="J3214" s="50" t="s">
        <v>2816</v>
      </c>
      <c r="K3214" s="59">
        <v>321301.77</v>
      </c>
      <c r="L3214" s="50" t="s">
        <v>37</v>
      </c>
      <c r="M3214" s="51" t="s">
        <v>2747</v>
      </c>
      <c r="N3214" s="50" t="s">
        <v>29</v>
      </c>
      <c r="O3214" s="50" t="s">
        <v>32</v>
      </c>
      <c r="P3214" s="50" t="s">
        <v>32</v>
      </c>
      <c r="Q3214" s="50" t="s">
        <v>4878</v>
      </c>
      <c r="R3214" s="50" t="s">
        <v>29</v>
      </c>
      <c r="S3214" s="50" t="s">
        <v>2770</v>
      </c>
      <c r="T3214" s="50" t="s">
        <v>2415</v>
      </c>
      <c r="U3214" s="50" t="s">
        <v>30</v>
      </c>
      <c r="V3214" s="50" t="str">
        <f>VLOOKUP(A3214,Register!$D$2:$N$1317,11,0)</f>
        <v>CWIP:-VACUUM FILTER STATION</v>
      </c>
      <c r="W3214" s="50" t="s">
        <v>29</v>
      </c>
      <c r="X3214" s="50" t="s">
        <v>29</v>
      </c>
    </row>
    <row r="3215" spans="1:24" ht="14.1" customHeight="1" x14ac:dyDescent="0.25">
      <c r="A3215" s="50" t="str">
        <f t="shared" si="50"/>
        <v>9200000059-0</v>
      </c>
      <c r="B3215" s="57" t="s">
        <v>29</v>
      </c>
      <c r="C3215" s="50" t="s">
        <v>29</v>
      </c>
      <c r="D3215" s="50" t="s">
        <v>4877</v>
      </c>
      <c r="E3215" s="50" t="s">
        <v>2814</v>
      </c>
      <c r="F3215" s="50" t="s">
        <v>29</v>
      </c>
      <c r="G3215" s="50" t="s">
        <v>29</v>
      </c>
      <c r="H3215" s="50" t="s">
        <v>2904</v>
      </c>
      <c r="I3215" s="58">
        <v>45230</v>
      </c>
      <c r="J3215" s="50" t="s">
        <v>2816</v>
      </c>
      <c r="K3215" s="59">
        <v>596219.63</v>
      </c>
      <c r="L3215" s="50" t="s">
        <v>37</v>
      </c>
      <c r="M3215" s="51" t="s">
        <v>2747</v>
      </c>
      <c r="N3215" s="50" t="s">
        <v>29</v>
      </c>
      <c r="O3215" s="50" t="s">
        <v>32</v>
      </c>
      <c r="P3215" s="50" t="s">
        <v>32</v>
      </c>
      <c r="Q3215" s="50" t="s">
        <v>4878</v>
      </c>
      <c r="R3215" s="50" t="s">
        <v>29</v>
      </c>
      <c r="S3215" s="50" t="s">
        <v>2770</v>
      </c>
      <c r="T3215" s="50" t="s">
        <v>2415</v>
      </c>
      <c r="U3215" s="50" t="s">
        <v>30</v>
      </c>
      <c r="V3215" s="50" t="str">
        <f>VLOOKUP(A3215,Register!$D$2:$N$1317,11,0)</f>
        <v>CWIP:-VACUUM FILTER STATION</v>
      </c>
      <c r="W3215" s="50" t="s">
        <v>29</v>
      </c>
      <c r="X3215" s="50" t="s">
        <v>29</v>
      </c>
    </row>
    <row r="3216" spans="1:24" ht="14.1" customHeight="1" x14ac:dyDescent="0.25">
      <c r="A3216" s="50" t="str">
        <f t="shared" si="50"/>
        <v>9200000059-0</v>
      </c>
      <c r="B3216" s="57" t="s">
        <v>29</v>
      </c>
      <c r="C3216" s="50" t="s">
        <v>29</v>
      </c>
      <c r="D3216" s="50" t="s">
        <v>4879</v>
      </c>
      <c r="E3216" s="50" t="s">
        <v>2814</v>
      </c>
      <c r="F3216" s="50" t="s">
        <v>29</v>
      </c>
      <c r="G3216" s="50" t="s">
        <v>29</v>
      </c>
      <c r="H3216" s="50" t="s">
        <v>2904</v>
      </c>
      <c r="I3216" s="58">
        <v>45230</v>
      </c>
      <c r="J3216" s="50" t="s">
        <v>2816</v>
      </c>
      <c r="K3216" s="59">
        <v>74937.97</v>
      </c>
      <c r="L3216" s="50" t="s">
        <v>37</v>
      </c>
      <c r="M3216" s="51" t="s">
        <v>2747</v>
      </c>
      <c r="N3216" s="50" t="s">
        <v>29</v>
      </c>
      <c r="O3216" s="50" t="s">
        <v>32</v>
      </c>
      <c r="P3216" s="50" t="s">
        <v>32</v>
      </c>
      <c r="Q3216" s="50" t="s">
        <v>4878</v>
      </c>
      <c r="R3216" s="50" t="s">
        <v>29</v>
      </c>
      <c r="S3216" s="50" t="s">
        <v>2770</v>
      </c>
      <c r="T3216" s="50" t="s">
        <v>2415</v>
      </c>
      <c r="U3216" s="50" t="s">
        <v>30</v>
      </c>
      <c r="V3216" s="50" t="str">
        <f>VLOOKUP(A3216,Register!$D$2:$N$1317,11,0)</f>
        <v>CWIP:-VACUUM FILTER STATION</v>
      </c>
      <c r="W3216" s="50" t="s">
        <v>29</v>
      </c>
      <c r="X3216" s="50" t="s">
        <v>29</v>
      </c>
    </row>
    <row r="3217" spans="1:24" ht="14.1" customHeight="1" x14ac:dyDescent="0.25">
      <c r="A3217" s="50" t="str">
        <f t="shared" si="50"/>
        <v>9200000039-0</v>
      </c>
      <c r="B3217" s="57" t="s">
        <v>29</v>
      </c>
      <c r="C3217" s="50" t="s">
        <v>29</v>
      </c>
      <c r="D3217" s="50" t="s">
        <v>4880</v>
      </c>
      <c r="E3217" s="50" t="s">
        <v>2814</v>
      </c>
      <c r="F3217" s="50" t="s">
        <v>29</v>
      </c>
      <c r="G3217" s="50" t="s">
        <v>29</v>
      </c>
      <c r="H3217" s="50" t="s">
        <v>2904</v>
      </c>
      <c r="I3217" s="58">
        <v>45230</v>
      </c>
      <c r="J3217" s="50" t="s">
        <v>2816</v>
      </c>
      <c r="K3217" s="59">
        <v>415816.5</v>
      </c>
      <c r="L3217" s="50" t="s">
        <v>37</v>
      </c>
      <c r="M3217" s="51" t="s">
        <v>2747</v>
      </c>
      <c r="N3217" s="50" t="s">
        <v>29</v>
      </c>
      <c r="O3217" s="50" t="s">
        <v>32</v>
      </c>
      <c r="P3217" s="50" t="s">
        <v>32</v>
      </c>
      <c r="Q3217" s="50" t="s">
        <v>4705</v>
      </c>
      <c r="R3217" s="50" t="s">
        <v>29</v>
      </c>
      <c r="S3217" s="50" t="s">
        <v>2770</v>
      </c>
      <c r="T3217" s="50" t="s">
        <v>2379</v>
      </c>
      <c r="U3217" s="50" t="s">
        <v>30</v>
      </c>
      <c r="V3217" s="50" t="str">
        <f>VLOOKUP(A3217,Register!$D$2:$N$1317,11,0)</f>
        <v>CWIP - NEW SPRAY POND</v>
      </c>
      <c r="W3217" s="50" t="s">
        <v>29</v>
      </c>
      <c r="X3217" s="50" t="s">
        <v>29</v>
      </c>
    </row>
    <row r="3218" spans="1:24" ht="14.1" customHeight="1" x14ac:dyDescent="0.25">
      <c r="A3218" s="50" t="str">
        <f t="shared" si="50"/>
        <v>9200000059-0</v>
      </c>
      <c r="B3218" s="57" t="s">
        <v>29</v>
      </c>
      <c r="C3218" s="50" t="s">
        <v>29</v>
      </c>
      <c r="D3218" s="50" t="s">
        <v>4881</v>
      </c>
      <c r="E3218" s="50" t="s">
        <v>2814</v>
      </c>
      <c r="F3218" s="50" t="s">
        <v>29</v>
      </c>
      <c r="G3218" s="50" t="s">
        <v>29</v>
      </c>
      <c r="H3218" s="50" t="s">
        <v>2904</v>
      </c>
      <c r="I3218" s="58">
        <v>45231</v>
      </c>
      <c r="J3218" s="50" t="s">
        <v>2816</v>
      </c>
      <c r="K3218" s="59">
        <v>237.83</v>
      </c>
      <c r="L3218" s="50" t="s">
        <v>37</v>
      </c>
      <c r="M3218" s="51" t="s">
        <v>2747</v>
      </c>
      <c r="N3218" s="50" t="s">
        <v>29</v>
      </c>
      <c r="O3218" s="50" t="s">
        <v>32</v>
      </c>
      <c r="P3218" s="50" t="s">
        <v>32</v>
      </c>
      <c r="Q3218" s="50" t="s">
        <v>4521</v>
      </c>
      <c r="R3218" s="50" t="s">
        <v>29</v>
      </c>
      <c r="S3218" s="50" t="s">
        <v>2770</v>
      </c>
      <c r="T3218" s="50" t="s">
        <v>2415</v>
      </c>
      <c r="U3218" s="50" t="s">
        <v>30</v>
      </c>
      <c r="V3218" s="50" t="str">
        <f>VLOOKUP(A3218,Register!$D$2:$N$1317,11,0)</f>
        <v>CWIP:-VACUUM FILTER STATION</v>
      </c>
      <c r="W3218" s="50" t="s">
        <v>29</v>
      </c>
      <c r="X3218" s="50" t="s">
        <v>29</v>
      </c>
    </row>
    <row r="3219" spans="1:24" ht="14.1" customHeight="1" x14ac:dyDescent="0.25">
      <c r="A3219" s="50" t="str">
        <f t="shared" si="50"/>
        <v>9200000059-0</v>
      </c>
      <c r="B3219" s="57" t="s">
        <v>29</v>
      </c>
      <c r="C3219" s="50" t="s">
        <v>29</v>
      </c>
      <c r="D3219" s="50" t="s">
        <v>4882</v>
      </c>
      <c r="E3219" s="50" t="s">
        <v>2814</v>
      </c>
      <c r="F3219" s="50" t="s">
        <v>29</v>
      </c>
      <c r="G3219" s="50" t="s">
        <v>29</v>
      </c>
      <c r="H3219" s="50" t="s">
        <v>2904</v>
      </c>
      <c r="I3219" s="58">
        <v>45231</v>
      </c>
      <c r="J3219" s="50" t="s">
        <v>2816</v>
      </c>
      <c r="K3219" s="59">
        <v>4370</v>
      </c>
      <c r="L3219" s="50" t="s">
        <v>37</v>
      </c>
      <c r="M3219" s="51" t="s">
        <v>2747</v>
      </c>
      <c r="N3219" s="50" t="s">
        <v>29</v>
      </c>
      <c r="O3219" s="50" t="s">
        <v>32</v>
      </c>
      <c r="P3219" s="50" t="s">
        <v>32</v>
      </c>
      <c r="Q3219" s="50" t="s">
        <v>4521</v>
      </c>
      <c r="R3219" s="50" t="s">
        <v>29</v>
      </c>
      <c r="S3219" s="50" t="s">
        <v>2770</v>
      </c>
      <c r="T3219" s="50" t="s">
        <v>2415</v>
      </c>
      <c r="U3219" s="50" t="s">
        <v>30</v>
      </c>
      <c r="V3219" s="50" t="str">
        <f>VLOOKUP(A3219,Register!$D$2:$N$1317,11,0)</f>
        <v>CWIP:-VACUUM FILTER STATION</v>
      </c>
      <c r="W3219" s="50" t="s">
        <v>29</v>
      </c>
      <c r="X3219" s="50" t="s">
        <v>29</v>
      </c>
    </row>
    <row r="3220" spans="1:24" ht="14.1" customHeight="1" x14ac:dyDescent="0.25">
      <c r="A3220" s="50" t="str">
        <f t="shared" si="50"/>
        <v>9200000041-0</v>
      </c>
      <c r="B3220" s="57" t="s">
        <v>29</v>
      </c>
      <c r="C3220" s="50" t="s">
        <v>29</v>
      </c>
      <c r="D3220" s="50" t="s">
        <v>4883</v>
      </c>
      <c r="E3220" s="50" t="s">
        <v>2814</v>
      </c>
      <c r="F3220" s="50" t="s">
        <v>29</v>
      </c>
      <c r="G3220" s="50" t="s">
        <v>29</v>
      </c>
      <c r="H3220" s="50" t="s">
        <v>2904</v>
      </c>
      <c r="I3220" s="58">
        <v>45231</v>
      </c>
      <c r="J3220" s="50" t="s">
        <v>2816</v>
      </c>
      <c r="K3220" s="59">
        <v>42.5</v>
      </c>
      <c r="L3220" s="50" t="s">
        <v>37</v>
      </c>
      <c r="M3220" s="51" t="s">
        <v>2747</v>
      </c>
      <c r="N3220" s="50" t="s">
        <v>29</v>
      </c>
      <c r="O3220" s="50" t="s">
        <v>32</v>
      </c>
      <c r="P3220" s="50" t="s">
        <v>32</v>
      </c>
      <c r="Q3220" s="50" t="s">
        <v>4185</v>
      </c>
      <c r="R3220" s="50" t="s">
        <v>29</v>
      </c>
      <c r="S3220" s="50" t="s">
        <v>2770</v>
      </c>
      <c r="T3220" s="50" t="s">
        <v>2383</v>
      </c>
      <c r="U3220" s="50" t="s">
        <v>30</v>
      </c>
      <c r="V3220" s="50" t="str">
        <f>VLOOKUP(A3220,Register!$D$2:$N$1317,11,0)</f>
        <v>CWIP - CURTAIN CONDENSER &amp; AIR EJECTOR</v>
      </c>
      <c r="W3220" s="50" t="s">
        <v>29</v>
      </c>
      <c r="X3220" s="50" t="s">
        <v>29</v>
      </c>
    </row>
    <row r="3221" spans="1:24" ht="14.1" customHeight="1" x14ac:dyDescent="0.25">
      <c r="A3221" s="50" t="str">
        <f t="shared" si="50"/>
        <v>9200000041-0</v>
      </c>
      <c r="B3221" s="57" t="s">
        <v>29</v>
      </c>
      <c r="C3221" s="50" t="s">
        <v>29</v>
      </c>
      <c r="D3221" s="50" t="s">
        <v>4883</v>
      </c>
      <c r="E3221" s="50" t="s">
        <v>2814</v>
      </c>
      <c r="F3221" s="50" t="s">
        <v>29</v>
      </c>
      <c r="G3221" s="50" t="s">
        <v>29</v>
      </c>
      <c r="H3221" s="50" t="s">
        <v>2904</v>
      </c>
      <c r="I3221" s="58">
        <v>45231</v>
      </c>
      <c r="J3221" s="50" t="s">
        <v>2816</v>
      </c>
      <c r="K3221" s="59">
        <v>53.32</v>
      </c>
      <c r="L3221" s="50" t="s">
        <v>37</v>
      </c>
      <c r="M3221" s="51" t="s">
        <v>2747</v>
      </c>
      <c r="N3221" s="50" t="s">
        <v>29</v>
      </c>
      <c r="O3221" s="50" t="s">
        <v>32</v>
      </c>
      <c r="P3221" s="50" t="s">
        <v>32</v>
      </c>
      <c r="Q3221" s="50" t="s">
        <v>4185</v>
      </c>
      <c r="R3221" s="50" t="s">
        <v>29</v>
      </c>
      <c r="S3221" s="50" t="s">
        <v>2770</v>
      </c>
      <c r="T3221" s="50" t="s">
        <v>2383</v>
      </c>
      <c r="U3221" s="50" t="s">
        <v>30</v>
      </c>
      <c r="V3221" s="50" t="str">
        <f>VLOOKUP(A3221,Register!$D$2:$N$1317,11,0)</f>
        <v>CWIP - CURTAIN CONDENSER &amp; AIR EJECTOR</v>
      </c>
      <c r="W3221" s="50" t="s">
        <v>29</v>
      </c>
      <c r="X3221" s="50" t="s">
        <v>29</v>
      </c>
    </row>
    <row r="3222" spans="1:24" ht="14.1" customHeight="1" x14ac:dyDescent="0.25">
      <c r="A3222" s="50" t="str">
        <f t="shared" si="50"/>
        <v>9200000059-0</v>
      </c>
      <c r="B3222" s="57" t="s">
        <v>29</v>
      </c>
      <c r="C3222" s="50" t="s">
        <v>29</v>
      </c>
      <c r="D3222" s="50" t="s">
        <v>4884</v>
      </c>
      <c r="E3222" s="50" t="s">
        <v>2814</v>
      </c>
      <c r="F3222" s="50" t="s">
        <v>29</v>
      </c>
      <c r="G3222" s="50" t="s">
        <v>29</v>
      </c>
      <c r="H3222" s="50" t="s">
        <v>2904</v>
      </c>
      <c r="I3222" s="58">
        <v>45231</v>
      </c>
      <c r="J3222" s="50" t="s">
        <v>2816</v>
      </c>
      <c r="K3222" s="59">
        <v>46.94</v>
      </c>
      <c r="L3222" s="50" t="s">
        <v>37</v>
      </c>
      <c r="M3222" s="51" t="s">
        <v>2747</v>
      </c>
      <c r="N3222" s="50" t="s">
        <v>29</v>
      </c>
      <c r="O3222" s="50" t="s">
        <v>32</v>
      </c>
      <c r="P3222" s="50" t="s">
        <v>32</v>
      </c>
      <c r="Q3222" s="50" t="s">
        <v>2937</v>
      </c>
      <c r="R3222" s="50" t="s">
        <v>29</v>
      </c>
      <c r="S3222" s="50" t="s">
        <v>2770</v>
      </c>
      <c r="T3222" s="50" t="s">
        <v>2415</v>
      </c>
      <c r="U3222" s="50" t="s">
        <v>30</v>
      </c>
      <c r="V3222" s="50" t="str">
        <f>VLOOKUP(A3222,Register!$D$2:$N$1317,11,0)</f>
        <v>CWIP:-VACUUM FILTER STATION</v>
      </c>
      <c r="W3222" s="50" t="s">
        <v>29</v>
      </c>
      <c r="X3222" s="50" t="s">
        <v>29</v>
      </c>
    </row>
    <row r="3223" spans="1:24" ht="14.1" customHeight="1" x14ac:dyDescent="0.25">
      <c r="A3223" s="50" t="str">
        <f t="shared" si="50"/>
        <v>9200000059-0</v>
      </c>
      <c r="B3223" s="57" t="s">
        <v>29</v>
      </c>
      <c r="C3223" s="50" t="s">
        <v>29</v>
      </c>
      <c r="D3223" s="50" t="s">
        <v>4884</v>
      </c>
      <c r="E3223" s="50" t="s">
        <v>2814</v>
      </c>
      <c r="F3223" s="50" t="s">
        <v>29</v>
      </c>
      <c r="G3223" s="50" t="s">
        <v>29</v>
      </c>
      <c r="H3223" s="50" t="s">
        <v>2904</v>
      </c>
      <c r="I3223" s="58">
        <v>45231</v>
      </c>
      <c r="J3223" s="50" t="s">
        <v>2816</v>
      </c>
      <c r="K3223" s="59">
        <v>46.94</v>
      </c>
      <c r="L3223" s="50" t="s">
        <v>37</v>
      </c>
      <c r="M3223" s="51" t="s">
        <v>2747</v>
      </c>
      <c r="N3223" s="50" t="s">
        <v>29</v>
      </c>
      <c r="O3223" s="50" t="s">
        <v>32</v>
      </c>
      <c r="P3223" s="50" t="s">
        <v>32</v>
      </c>
      <c r="Q3223" s="50" t="s">
        <v>2937</v>
      </c>
      <c r="R3223" s="50" t="s">
        <v>29</v>
      </c>
      <c r="S3223" s="50" t="s">
        <v>2770</v>
      </c>
      <c r="T3223" s="50" t="s">
        <v>2415</v>
      </c>
      <c r="U3223" s="50" t="s">
        <v>30</v>
      </c>
      <c r="V3223" s="50" t="str">
        <f>VLOOKUP(A3223,Register!$D$2:$N$1317,11,0)</f>
        <v>CWIP:-VACUUM FILTER STATION</v>
      </c>
      <c r="W3223" s="50" t="s">
        <v>29</v>
      </c>
      <c r="X3223" s="50" t="s">
        <v>29</v>
      </c>
    </row>
    <row r="3224" spans="1:24" ht="14.1" customHeight="1" x14ac:dyDescent="0.25">
      <c r="A3224" s="50" t="str">
        <f t="shared" si="50"/>
        <v>9200000059-0</v>
      </c>
      <c r="B3224" s="57" t="s">
        <v>29</v>
      </c>
      <c r="C3224" s="50" t="s">
        <v>29</v>
      </c>
      <c r="D3224" s="50" t="s">
        <v>4885</v>
      </c>
      <c r="E3224" s="50" t="s">
        <v>2814</v>
      </c>
      <c r="F3224" s="50" t="s">
        <v>29</v>
      </c>
      <c r="G3224" s="50" t="s">
        <v>29</v>
      </c>
      <c r="H3224" s="50" t="s">
        <v>2904</v>
      </c>
      <c r="I3224" s="58">
        <v>45231</v>
      </c>
      <c r="J3224" s="50" t="s">
        <v>2816</v>
      </c>
      <c r="K3224" s="59">
        <v>31500</v>
      </c>
      <c r="L3224" s="50" t="s">
        <v>37</v>
      </c>
      <c r="M3224" s="51" t="s">
        <v>2747</v>
      </c>
      <c r="N3224" s="50" t="s">
        <v>29</v>
      </c>
      <c r="O3224" s="50" t="s">
        <v>32</v>
      </c>
      <c r="P3224" s="50" t="s">
        <v>32</v>
      </c>
      <c r="Q3224" s="50" t="s">
        <v>4886</v>
      </c>
      <c r="R3224" s="50" t="s">
        <v>29</v>
      </c>
      <c r="S3224" s="50" t="s">
        <v>2770</v>
      </c>
      <c r="T3224" s="50" t="s">
        <v>2415</v>
      </c>
      <c r="U3224" s="50" t="s">
        <v>30</v>
      </c>
      <c r="V3224" s="50" t="str">
        <f>VLOOKUP(A3224,Register!$D$2:$N$1317,11,0)</f>
        <v>CWIP:-VACUUM FILTER STATION</v>
      </c>
      <c r="W3224" s="50" t="s">
        <v>29</v>
      </c>
      <c r="X3224" s="50" t="s">
        <v>29</v>
      </c>
    </row>
    <row r="3225" spans="1:24" ht="14.1" customHeight="1" x14ac:dyDescent="0.25">
      <c r="A3225" s="50" t="str">
        <f t="shared" si="50"/>
        <v>9200000058-0</v>
      </c>
      <c r="B3225" s="57" t="s">
        <v>29</v>
      </c>
      <c r="C3225" s="50" t="s">
        <v>29</v>
      </c>
      <c r="D3225" s="50" t="s">
        <v>4887</v>
      </c>
      <c r="E3225" s="50" t="s">
        <v>2814</v>
      </c>
      <c r="F3225" s="50" t="s">
        <v>29</v>
      </c>
      <c r="G3225" s="50" t="s">
        <v>29</v>
      </c>
      <c r="H3225" s="50" t="s">
        <v>2904</v>
      </c>
      <c r="I3225" s="58">
        <v>45231</v>
      </c>
      <c r="J3225" s="50" t="s">
        <v>2816</v>
      </c>
      <c r="K3225" s="59">
        <v>127.27</v>
      </c>
      <c r="L3225" s="50" t="s">
        <v>37</v>
      </c>
      <c r="M3225" s="51" t="s">
        <v>2747</v>
      </c>
      <c r="N3225" s="50" t="s">
        <v>29</v>
      </c>
      <c r="O3225" s="50" t="s">
        <v>32</v>
      </c>
      <c r="P3225" s="50" t="s">
        <v>32</v>
      </c>
      <c r="Q3225" s="50" t="s">
        <v>4329</v>
      </c>
      <c r="R3225" s="50" t="s">
        <v>29</v>
      </c>
      <c r="S3225" s="50" t="s">
        <v>2770</v>
      </c>
      <c r="T3225" s="50" t="s">
        <v>2412</v>
      </c>
      <c r="U3225" s="50" t="s">
        <v>30</v>
      </c>
      <c r="V3225" s="50" t="str">
        <f>VLOOKUP(A3225,Register!$D$2:$N$1317,11,0)</f>
        <v>CWIP-MILK OF LIME</v>
      </c>
      <c r="W3225" s="50" t="s">
        <v>29</v>
      </c>
      <c r="X3225" s="50" t="s">
        <v>29</v>
      </c>
    </row>
    <row r="3226" spans="1:24" ht="14.1" customHeight="1" x14ac:dyDescent="0.25">
      <c r="A3226" s="50" t="str">
        <f t="shared" si="50"/>
        <v>9200000058-0</v>
      </c>
      <c r="B3226" s="57" t="s">
        <v>29</v>
      </c>
      <c r="C3226" s="50" t="s">
        <v>29</v>
      </c>
      <c r="D3226" s="50" t="s">
        <v>4887</v>
      </c>
      <c r="E3226" s="50" t="s">
        <v>2814</v>
      </c>
      <c r="F3226" s="50" t="s">
        <v>29</v>
      </c>
      <c r="G3226" s="50" t="s">
        <v>29</v>
      </c>
      <c r="H3226" s="50" t="s">
        <v>2904</v>
      </c>
      <c r="I3226" s="58">
        <v>45231</v>
      </c>
      <c r="J3226" s="50" t="s">
        <v>2816</v>
      </c>
      <c r="K3226" s="59">
        <v>58.78</v>
      </c>
      <c r="L3226" s="50" t="s">
        <v>37</v>
      </c>
      <c r="M3226" s="51" t="s">
        <v>2747</v>
      </c>
      <c r="N3226" s="50" t="s">
        <v>29</v>
      </c>
      <c r="O3226" s="50" t="s">
        <v>32</v>
      </c>
      <c r="P3226" s="50" t="s">
        <v>32</v>
      </c>
      <c r="Q3226" s="50" t="s">
        <v>4329</v>
      </c>
      <c r="R3226" s="50" t="s">
        <v>29</v>
      </c>
      <c r="S3226" s="50" t="s">
        <v>2770</v>
      </c>
      <c r="T3226" s="50" t="s">
        <v>2412</v>
      </c>
      <c r="U3226" s="50" t="s">
        <v>30</v>
      </c>
      <c r="V3226" s="50" t="str">
        <f>VLOOKUP(A3226,Register!$D$2:$N$1317,11,0)</f>
        <v>CWIP-MILK OF LIME</v>
      </c>
      <c r="W3226" s="50" t="s">
        <v>29</v>
      </c>
      <c r="X3226" s="50" t="s">
        <v>29</v>
      </c>
    </row>
    <row r="3227" spans="1:24" ht="14.1" customHeight="1" x14ac:dyDescent="0.25">
      <c r="A3227" s="50" t="str">
        <f t="shared" si="50"/>
        <v>9200000058-0</v>
      </c>
      <c r="B3227" s="57" t="s">
        <v>29</v>
      </c>
      <c r="C3227" s="50" t="s">
        <v>29</v>
      </c>
      <c r="D3227" s="50" t="s">
        <v>4887</v>
      </c>
      <c r="E3227" s="50" t="s">
        <v>2814</v>
      </c>
      <c r="F3227" s="50" t="s">
        <v>29</v>
      </c>
      <c r="G3227" s="50" t="s">
        <v>29</v>
      </c>
      <c r="H3227" s="50" t="s">
        <v>2904</v>
      </c>
      <c r="I3227" s="58">
        <v>45231</v>
      </c>
      <c r="J3227" s="50" t="s">
        <v>2816</v>
      </c>
      <c r="K3227" s="59">
        <v>36.159999999999997</v>
      </c>
      <c r="L3227" s="50" t="s">
        <v>37</v>
      </c>
      <c r="M3227" s="51" t="s">
        <v>2747</v>
      </c>
      <c r="N3227" s="50" t="s">
        <v>29</v>
      </c>
      <c r="O3227" s="50" t="s">
        <v>32</v>
      </c>
      <c r="P3227" s="50" t="s">
        <v>32</v>
      </c>
      <c r="Q3227" s="50" t="s">
        <v>4329</v>
      </c>
      <c r="R3227" s="50" t="s">
        <v>29</v>
      </c>
      <c r="S3227" s="50" t="s">
        <v>2770</v>
      </c>
      <c r="T3227" s="50" t="s">
        <v>2412</v>
      </c>
      <c r="U3227" s="50" t="s">
        <v>30</v>
      </c>
      <c r="V3227" s="50" t="str">
        <f>VLOOKUP(A3227,Register!$D$2:$N$1317,11,0)</f>
        <v>CWIP-MILK OF LIME</v>
      </c>
      <c r="W3227" s="50" t="s">
        <v>29</v>
      </c>
      <c r="X3227" s="50" t="s">
        <v>29</v>
      </c>
    </row>
    <row r="3228" spans="1:24" ht="14.1" customHeight="1" x14ac:dyDescent="0.25">
      <c r="A3228" s="50" t="str">
        <f t="shared" si="50"/>
        <v>9200000058-0</v>
      </c>
      <c r="B3228" s="57" t="s">
        <v>29</v>
      </c>
      <c r="C3228" s="50" t="s">
        <v>29</v>
      </c>
      <c r="D3228" s="50" t="s">
        <v>4888</v>
      </c>
      <c r="E3228" s="50" t="s">
        <v>2814</v>
      </c>
      <c r="F3228" s="50" t="s">
        <v>29</v>
      </c>
      <c r="G3228" s="50" t="s">
        <v>29</v>
      </c>
      <c r="H3228" s="50" t="s">
        <v>2904</v>
      </c>
      <c r="I3228" s="58">
        <v>45232</v>
      </c>
      <c r="J3228" s="50" t="s">
        <v>2816</v>
      </c>
      <c r="K3228" s="59">
        <v>152</v>
      </c>
      <c r="L3228" s="50" t="s">
        <v>37</v>
      </c>
      <c r="M3228" s="51" t="s">
        <v>2747</v>
      </c>
      <c r="N3228" s="50" t="s">
        <v>29</v>
      </c>
      <c r="O3228" s="50" t="s">
        <v>32</v>
      </c>
      <c r="P3228" s="50" t="s">
        <v>32</v>
      </c>
      <c r="Q3228" s="50" t="s">
        <v>4403</v>
      </c>
      <c r="R3228" s="50" t="s">
        <v>29</v>
      </c>
      <c r="S3228" s="50" t="s">
        <v>2770</v>
      </c>
      <c r="T3228" s="50" t="s">
        <v>2412</v>
      </c>
      <c r="U3228" s="50" t="s">
        <v>30</v>
      </c>
      <c r="V3228" s="50" t="str">
        <f>VLOOKUP(A3228,Register!$D$2:$N$1317,11,0)</f>
        <v>CWIP-MILK OF LIME</v>
      </c>
      <c r="W3228" s="50" t="s">
        <v>29</v>
      </c>
      <c r="X3228" s="50" t="s">
        <v>29</v>
      </c>
    </row>
    <row r="3229" spans="1:24" ht="14.1" customHeight="1" x14ac:dyDescent="0.25">
      <c r="A3229" s="50" t="str">
        <f t="shared" si="50"/>
        <v>9200000059-0</v>
      </c>
      <c r="B3229" s="57" t="s">
        <v>29</v>
      </c>
      <c r="C3229" s="50" t="s">
        <v>29</v>
      </c>
      <c r="D3229" s="50" t="s">
        <v>4889</v>
      </c>
      <c r="E3229" s="50" t="s">
        <v>2814</v>
      </c>
      <c r="F3229" s="50" t="s">
        <v>29</v>
      </c>
      <c r="G3229" s="50" t="s">
        <v>29</v>
      </c>
      <c r="H3229" s="50" t="s">
        <v>2904</v>
      </c>
      <c r="I3229" s="58">
        <v>45232</v>
      </c>
      <c r="J3229" s="50" t="s">
        <v>2816</v>
      </c>
      <c r="K3229" s="59">
        <v>51</v>
      </c>
      <c r="L3229" s="50" t="s">
        <v>37</v>
      </c>
      <c r="M3229" s="51" t="s">
        <v>2747</v>
      </c>
      <c r="N3229" s="50" t="s">
        <v>29</v>
      </c>
      <c r="O3229" s="50" t="s">
        <v>32</v>
      </c>
      <c r="P3229" s="50" t="s">
        <v>32</v>
      </c>
      <c r="Q3229" s="50" t="s">
        <v>4890</v>
      </c>
      <c r="R3229" s="50" t="s">
        <v>29</v>
      </c>
      <c r="S3229" s="50" t="s">
        <v>2770</v>
      </c>
      <c r="T3229" s="50" t="s">
        <v>2415</v>
      </c>
      <c r="U3229" s="50" t="s">
        <v>30</v>
      </c>
      <c r="V3229" s="50" t="str">
        <f>VLOOKUP(A3229,Register!$D$2:$N$1317,11,0)</f>
        <v>CWIP:-VACUUM FILTER STATION</v>
      </c>
      <c r="W3229" s="50" t="s">
        <v>29</v>
      </c>
      <c r="X3229" s="50" t="s">
        <v>29</v>
      </c>
    </row>
    <row r="3230" spans="1:24" ht="14.1" customHeight="1" x14ac:dyDescent="0.25">
      <c r="A3230" s="50" t="str">
        <f t="shared" si="50"/>
        <v>9200000058-0</v>
      </c>
      <c r="B3230" s="57" t="s">
        <v>29</v>
      </c>
      <c r="C3230" s="50" t="s">
        <v>29</v>
      </c>
      <c r="D3230" s="50" t="s">
        <v>4891</v>
      </c>
      <c r="E3230" s="50" t="s">
        <v>2814</v>
      </c>
      <c r="F3230" s="50" t="s">
        <v>29</v>
      </c>
      <c r="G3230" s="50" t="s">
        <v>29</v>
      </c>
      <c r="H3230" s="50" t="s">
        <v>2904</v>
      </c>
      <c r="I3230" s="58">
        <v>45232</v>
      </c>
      <c r="J3230" s="50" t="s">
        <v>2816</v>
      </c>
      <c r="K3230" s="59">
        <v>11031.2</v>
      </c>
      <c r="L3230" s="50" t="s">
        <v>37</v>
      </c>
      <c r="M3230" s="51" t="s">
        <v>2747</v>
      </c>
      <c r="N3230" s="50" t="s">
        <v>29</v>
      </c>
      <c r="O3230" s="50" t="s">
        <v>32</v>
      </c>
      <c r="P3230" s="50" t="s">
        <v>32</v>
      </c>
      <c r="Q3230" s="50" t="s">
        <v>4892</v>
      </c>
      <c r="R3230" s="50" t="s">
        <v>29</v>
      </c>
      <c r="S3230" s="50" t="s">
        <v>2770</v>
      </c>
      <c r="T3230" s="50" t="s">
        <v>2412</v>
      </c>
      <c r="U3230" s="50" t="s">
        <v>30</v>
      </c>
      <c r="V3230" s="50" t="str">
        <f>VLOOKUP(A3230,Register!$D$2:$N$1317,11,0)</f>
        <v>CWIP-MILK OF LIME</v>
      </c>
      <c r="W3230" s="50" t="s">
        <v>29</v>
      </c>
      <c r="X3230" s="50" t="s">
        <v>29</v>
      </c>
    </row>
    <row r="3231" spans="1:24" ht="14.1" customHeight="1" x14ac:dyDescent="0.25">
      <c r="A3231" s="50" t="str">
        <f t="shared" si="50"/>
        <v>9200000058-0</v>
      </c>
      <c r="B3231" s="57" t="s">
        <v>29</v>
      </c>
      <c r="C3231" s="50" t="s">
        <v>29</v>
      </c>
      <c r="D3231" s="50" t="s">
        <v>4893</v>
      </c>
      <c r="E3231" s="50" t="s">
        <v>2814</v>
      </c>
      <c r="F3231" s="50" t="s">
        <v>29</v>
      </c>
      <c r="G3231" s="50" t="s">
        <v>29</v>
      </c>
      <c r="H3231" s="50" t="s">
        <v>2904</v>
      </c>
      <c r="I3231" s="58">
        <v>45233</v>
      </c>
      <c r="J3231" s="50" t="s">
        <v>2816</v>
      </c>
      <c r="K3231" s="59">
        <v>3239.74</v>
      </c>
      <c r="L3231" s="50" t="s">
        <v>37</v>
      </c>
      <c r="M3231" s="51" t="s">
        <v>2747</v>
      </c>
      <c r="N3231" s="50" t="s">
        <v>29</v>
      </c>
      <c r="O3231" s="50" t="s">
        <v>32</v>
      </c>
      <c r="P3231" s="50" t="s">
        <v>32</v>
      </c>
      <c r="Q3231" s="50" t="s">
        <v>4695</v>
      </c>
      <c r="R3231" s="50" t="s">
        <v>29</v>
      </c>
      <c r="S3231" s="50" t="s">
        <v>2770</v>
      </c>
      <c r="T3231" s="50" t="s">
        <v>2412</v>
      </c>
      <c r="U3231" s="50" t="s">
        <v>30</v>
      </c>
      <c r="V3231" s="50" t="str">
        <f>VLOOKUP(A3231,Register!$D$2:$N$1317,11,0)</f>
        <v>CWIP-MILK OF LIME</v>
      </c>
      <c r="W3231" s="50" t="s">
        <v>29</v>
      </c>
      <c r="X3231" s="50" t="s">
        <v>29</v>
      </c>
    </row>
    <row r="3232" spans="1:24" ht="14.1" customHeight="1" x14ac:dyDescent="0.25">
      <c r="A3232" s="50" t="str">
        <f t="shared" si="50"/>
        <v>9200000041-0</v>
      </c>
      <c r="B3232" s="57" t="s">
        <v>29</v>
      </c>
      <c r="C3232" s="50" t="s">
        <v>29</v>
      </c>
      <c r="D3232" s="50" t="s">
        <v>4894</v>
      </c>
      <c r="E3232" s="50" t="s">
        <v>2814</v>
      </c>
      <c r="F3232" s="50" t="s">
        <v>29</v>
      </c>
      <c r="G3232" s="50" t="s">
        <v>29</v>
      </c>
      <c r="H3232" s="50" t="s">
        <v>2904</v>
      </c>
      <c r="I3232" s="58">
        <v>45233</v>
      </c>
      <c r="J3232" s="50" t="s">
        <v>2816</v>
      </c>
      <c r="K3232" s="59">
        <v>51</v>
      </c>
      <c r="L3232" s="50" t="s">
        <v>37</v>
      </c>
      <c r="M3232" s="51" t="s">
        <v>2747</v>
      </c>
      <c r="N3232" s="50" t="s">
        <v>29</v>
      </c>
      <c r="O3232" s="50" t="s">
        <v>32</v>
      </c>
      <c r="P3232" s="50" t="s">
        <v>32</v>
      </c>
      <c r="Q3232" s="50" t="s">
        <v>4528</v>
      </c>
      <c r="R3232" s="50" t="s">
        <v>29</v>
      </c>
      <c r="S3232" s="50" t="s">
        <v>2770</v>
      </c>
      <c r="T3232" s="50" t="s">
        <v>2383</v>
      </c>
      <c r="U3232" s="50" t="s">
        <v>30</v>
      </c>
      <c r="V3232" s="50" t="str">
        <f>VLOOKUP(A3232,Register!$D$2:$N$1317,11,0)</f>
        <v>CWIP - CURTAIN CONDENSER &amp; AIR EJECTOR</v>
      </c>
      <c r="W3232" s="50" t="s">
        <v>29</v>
      </c>
      <c r="X3232" s="50" t="s">
        <v>29</v>
      </c>
    </row>
    <row r="3233" spans="1:24" ht="14.1" customHeight="1" x14ac:dyDescent="0.25">
      <c r="A3233" s="50" t="str">
        <f t="shared" si="50"/>
        <v>9200000041-0</v>
      </c>
      <c r="B3233" s="57" t="s">
        <v>29</v>
      </c>
      <c r="C3233" s="50" t="s">
        <v>29</v>
      </c>
      <c r="D3233" s="50" t="s">
        <v>4894</v>
      </c>
      <c r="E3233" s="50" t="s">
        <v>2814</v>
      </c>
      <c r="F3233" s="50" t="s">
        <v>29</v>
      </c>
      <c r="G3233" s="50" t="s">
        <v>29</v>
      </c>
      <c r="H3233" s="50" t="s">
        <v>2904</v>
      </c>
      <c r="I3233" s="58">
        <v>45233</v>
      </c>
      <c r="J3233" s="50" t="s">
        <v>2816</v>
      </c>
      <c r="K3233" s="59">
        <v>53.32</v>
      </c>
      <c r="L3233" s="50" t="s">
        <v>37</v>
      </c>
      <c r="M3233" s="51" t="s">
        <v>2747</v>
      </c>
      <c r="N3233" s="50" t="s">
        <v>29</v>
      </c>
      <c r="O3233" s="50" t="s">
        <v>32</v>
      </c>
      <c r="P3233" s="50" t="s">
        <v>32</v>
      </c>
      <c r="Q3233" s="50" t="s">
        <v>4528</v>
      </c>
      <c r="R3233" s="50" t="s">
        <v>29</v>
      </c>
      <c r="S3233" s="50" t="s">
        <v>2770</v>
      </c>
      <c r="T3233" s="50" t="s">
        <v>2383</v>
      </c>
      <c r="U3233" s="50" t="s">
        <v>30</v>
      </c>
      <c r="V3233" s="50" t="str">
        <f>VLOOKUP(A3233,Register!$D$2:$N$1317,11,0)</f>
        <v>CWIP - CURTAIN CONDENSER &amp; AIR EJECTOR</v>
      </c>
      <c r="W3233" s="50" t="s">
        <v>29</v>
      </c>
      <c r="X3233" s="50" t="s">
        <v>29</v>
      </c>
    </row>
    <row r="3234" spans="1:24" ht="14.1" customHeight="1" x14ac:dyDescent="0.25">
      <c r="A3234" s="50" t="str">
        <f t="shared" si="50"/>
        <v>9200000059-0</v>
      </c>
      <c r="B3234" s="57" t="s">
        <v>29</v>
      </c>
      <c r="C3234" s="50" t="s">
        <v>29</v>
      </c>
      <c r="D3234" s="50" t="s">
        <v>4895</v>
      </c>
      <c r="E3234" s="50" t="s">
        <v>2814</v>
      </c>
      <c r="F3234" s="50" t="s">
        <v>29</v>
      </c>
      <c r="G3234" s="50" t="s">
        <v>29</v>
      </c>
      <c r="H3234" s="50" t="s">
        <v>2904</v>
      </c>
      <c r="I3234" s="58">
        <v>45234</v>
      </c>
      <c r="J3234" s="50" t="s">
        <v>2816</v>
      </c>
      <c r="K3234" s="59">
        <v>237.83</v>
      </c>
      <c r="L3234" s="50" t="s">
        <v>37</v>
      </c>
      <c r="M3234" s="51" t="s">
        <v>2747</v>
      </c>
      <c r="N3234" s="50" t="s">
        <v>29</v>
      </c>
      <c r="O3234" s="50" t="s">
        <v>32</v>
      </c>
      <c r="P3234" s="50" t="s">
        <v>32</v>
      </c>
      <c r="Q3234" s="50" t="s">
        <v>4577</v>
      </c>
      <c r="R3234" s="50" t="s">
        <v>29</v>
      </c>
      <c r="S3234" s="50" t="s">
        <v>2770</v>
      </c>
      <c r="T3234" s="50" t="s">
        <v>2415</v>
      </c>
      <c r="U3234" s="50" t="s">
        <v>30</v>
      </c>
      <c r="V3234" s="50" t="str">
        <f>VLOOKUP(A3234,Register!$D$2:$N$1317,11,0)</f>
        <v>CWIP:-VACUUM FILTER STATION</v>
      </c>
      <c r="W3234" s="50" t="s">
        <v>29</v>
      </c>
      <c r="X3234" s="50" t="s">
        <v>29</v>
      </c>
    </row>
    <row r="3235" spans="1:24" ht="14.1" customHeight="1" x14ac:dyDescent="0.25">
      <c r="A3235" s="50" t="str">
        <f t="shared" si="50"/>
        <v>9200000059-0</v>
      </c>
      <c r="B3235" s="57" t="s">
        <v>29</v>
      </c>
      <c r="C3235" s="50" t="s">
        <v>29</v>
      </c>
      <c r="D3235" s="50" t="s">
        <v>4896</v>
      </c>
      <c r="E3235" s="50" t="s">
        <v>2814</v>
      </c>
      <c r="F3235" s="50" t="s">
        <v>29</v>
      </c>
      <c r="G3235" s="50" t="s">
        <v>29</v>
      </c>
      <c r="H3235" s="50" t="s">
        <v>2904</v>
      </c>
      <c r="I3235" s="58">
        <v>45234</v>
      </c>
      <c r="J3235" s="50" t="s">
        <v>2816</v>
      </c>
      <c r="K3235" s="59">
        <v>14450</v>
      </c>
      <c r="L3235" s="50" t="s">
        <v>37</v>
      </c>
      <c r="M3235" s="51" t="s">
        <v>2747</v>
      </c>
      <c r="N3235" s="50" t="s">
        <v>29</v>
      </c>
      <c r="O3235" s="50" t="s">
        <v>32</v>
      </c>
      <c r="P3235" s="50" t="s">
        <v>32</v>
      </c>
      <c r="Q3235" s="50" t="s">
        <v>4695</v>
      </c>
      <c r="R3235" s="50" t="s">
        <v>29</v>
      </c>
      <c r="S3235" s="50" t="s">
        <v>2770</v>
      </c>
      <c r="T3235" s="50" t="s">
        <v>2415</v>
      </c>
      <c r="U3235" s="50" t="s">
        <v>30</v>
      </c>
      <c r="V3235" s="50" t="str">
        <f>VLOOKUP(A3235,Register!$D$2:$N$1317,11,0)</f>
        <v>CWIP:-VACUUM FILTER STATION</v>
      </c>
      <c r="W3235" s="50" t="s">
        <v>29</v>
      </c>
      <c r="X3235" s="50" t="s">
        <v>29</v>
      </c>
    </row>
    <row r="3236" spans="1:24" ht="14.1" customHeight="1" x14ac:dyDescent="0.25">
      <c r="A3236" s="50" t="str">
        <f t="shared" si="50"/>
        <v>9200000059-0</v>
      </c>
      <c r="B3236" s="57" t="s">
        <v>29</v>
      </c>
      <c r="C3236" s="50" t="s">
        <v>29</v>
      </c>
      <c r="D3236" s="50" t="s">
        <v>4896</v>
      </c>
      <c r="E3236" s="50" t="s">
        <v>2814</v>
      </c>
      <c r="F3236" s="50" t="s">
        <v>29</v>
      </c>
      <c r="G3236" s="50" t="s">
        <v>29</v>
      </c>
      <c r="H3236" s="50" t="s">
        <v>2904</v>
      </c>
      <c r="I3236" s="58">
        <v>45234</v>
      </c>
      <c r="J3236" s="50" t="s">
        <v>2816</v>
      </c>
      <c r="K3236" s="59">
        <v>11319.82</v>
      </c>
      <c r="L3236" s="50" t="s">
        <v>37</v>
      </c>
      <c r="M3236" s="51" t="s">
        <v>2747</v>
      </c>
      <c r="N3236" s="50" t="s">
        <v>29</v>
      </c>
      <c r="O3236" s="50" t="s">
        <v>32</v>
      </c>
      <c r="P3236" s="50" t="s">
        <v>32</v>
      </c>
      <c r="Q3236" s="50" t="s">
        <v>4695</v>
      </c>
      <c r="R3236" s="50" t="s">
        <v>29</v>
      </c>
      <c r="S3236" s="50" t="s">
        <v>2770</v>
      </c>
      <c r="T3236" s="50" t="s">
        <v>2415</v>
      </c>
      <c r="U3236" s="50" t="s">
        <v>30</v>
      </c>
      <c r="V3236" s="50" t="str">
        <f>VLOOKUP(A3236,Register!$D$2:$N$1317,11,0)</f>
        <v>CWIP:-VACUUM FILTER STATION</v>
      </c>
      <c r="W3236" s="50" t="s">
        <v>29</v>
      </c>
      <c r="X3236" s="50" t="s">
        <v>29</v>
      </c>
    </row>
    <row r="3237" spans="1:24" ht="14.1" customHeight="1" x14ac:dyDescent="0.25">
      <c r="A3237" s="50" t="str">
        <f t="shared" si="50"/>
        <v>9200000059-0</v>
      </c>
      <c r="B3237" s="57" t="s">
        <v>29</v>
      </c>
      <c r="C3237" s="50" t="s">
        <v>29</v>
      </c>
      <c r="D3237" s="50" t="s">
        <v>4896</v>
      </c>
      <c r="E3237" s="50" t="s">
        <v>2814</v>
      </c>
      <c r="F3237" s="50" t="s">
        <v>29</v>
      </c>
      <c r="G3237" s="50" t="s">
        <v>29</v>
      </c>
      <c r="H3237" s="50" t="s">
        <v>2904</v>
      </c>
      <c r="I3237" s="58">
        <v>45234</v>
      </c>
      <c r="J3237" s="50" t="s">
        <v>2816</v>
      </c>
      <c r="K3237" s="59">
        <v>55058.9</v>
      </c>
      <c r="L3237" s="50" t="s">
        <v>37</v>
      </c>
      <c r="M3237" s="51" t="s">
        <v>2747</v>
      </c>
      <c r="N3237" s="50" t="s">
        <v>29</v>
      </c>
      <c r="O3237" s="50" t="s">
        <v>32</v>
      </c>
      <c r="P3237" s="50" t="s">
        <v>32</v>
      </c>
      <c r="Q3237" s="50" t="s">
        <v>4695</v>
      </c>
      <c r="R3237" s="50" t="s">
        <v>29</v>
      </c>
      <c r="S3237" s="50" t="s">
        <v>2770</v>
      </c>
      <c r="T3237" s="50" t="s">
        <v>2415</v>
      </c>
      <c r="U3237" s="50" t="s">
        <v>30</v>
      </c>
      <c r="V3237" s="50" t="str">
        <f>VLOOKUP(A3237,Register!$D$2:$N$1317,11,0)</f>
        <v>CWIP:-VACUUM FILTER STATION</v>
      </c>
      <c r="W3237" s="50" t="s">
        <v>29</v>
      </c>
      <c r="X3237" s="50" t="s">
        <v>29</v>
      </c>
    </row>
    <row r="3238" spans="1:24" ht="14.1" customHeight="1" x14ac:dyDescent="0.25">
      <c r="A3238" s="50" t="str">
        <f t="shared" si="50"/>
        <v>9200000057-0</v>
      </c>
      <c r="B3238" s="57" t="s">
        <v>29</v>
      </c>
      <c r="C3238" s="50" t="s">
        <v>29</v>
      </c>
      <c r="D3238" s="50" t="s">
        <v>4897</v>
      </c>
      <c r="E3238" s="50" t="s">
        <v>2814</v>
      </c>
      <c r="F3238" s="50" t="s">
        <v>29</v>
      </c>
      <c r="G3238" s="50" t="s">
        <v>29</v>
      </c>
      <c r="H3238" s="50" t="s">
        <v>2904</v>
      </c>
      <c r="I3238" s="58">
        <v>45235</v>
      </c>
      <c r="J3238" s="50" t="s">
        <v>2816</v>
      </c>
      <c r="K3238" s="59">
        <v>1627.49</v>
      </c>
      <c r="L3238" s="50" t="s">
        <v>37</v>
      </c>
      <c r="M3238" s="51" t="s">
        <v>2747</v>
      </c>
      <c r="N3238" s="50" t="s">
        <v>29</v>
      </c>
      <c r="O3238" s="50" t="s">
        <v>32</v>
      </c>
      <c r="P3238" s="50" t="s">
        <v>32</v>
      </c>
      <c r="Q3238" s="50" t="s">
        <v>3524</v>
      </c>
      <c r="R3238" s="50" t="s">
        <v>29</v>
      </c>
      <c r="S3238" s="50" t="s">
        <v>2770</v>
      </c>
      <c r="T3238" s="50" t="s">
        <v>2410</v>
      </c>
      <c r="U3238" s="50" t="s">
        <v>30</v>
      </c>
      <c r="V3238" s="50" t="str">
        <f>VLOOKUP(A3238,Register!$D$2:$N$1317,11,0)</f>
        <v>CWIP- NEW JUICE CLARIFIER 42' DIA(DORR)</v>
      </c>
      <c r="W3238" s="50" t="s">
        <v>29</v>
      </c>
      <c r="X3238" s="50" t="s">
        <v>29</v>
      </c>
    </row>
    <row r="3239" spans="1:24" ht="14.1" customHeight="1" x14ac:dyDescent="0.25">
      <c r="A3239" s="50" t="str">
        <f t="shared" si="50"/>
        <v>9200000041-0</v>
      </c>
      <c r="B3239" s="57" t="s">
        <v>29</v>
      </c>
      <c r="C3239" s="50" t="s">
        <v>29</v>
      </c>
      <c r="D3239" s="50" t="s">
        <v>4898</v>
      </c>
      <c r="E3239" s="50" t="s">
        <v>2814</v>
      </c>
      <c r="F3239" s="50" t="s">
        <v>29</v>
      </c>
      <c r="G3239" s="50" t="s">
        <v>29</v>
      </c>
      <c r="H3239" s="50" t="s">
        <v>2904</v>
      </c>
      <c r="I3239" s="58">
        <v>45235</v>
      </c>
      <c r="J3239" s="50" t="s">
        <v>2816</v>
      </c>
      <c r="K3239" s="59">
        <v>68</v>
      </c>
      <c r="L3239" s="50" t="s">
        <v>37</v>
      </c>
      <c r="M3239" s="51" t="s">
        <v>2747</v>
      </c>
      <c r="N3239" s="50" t="s">
        <v>29</v>
      </c>
      <c r="O3239" s="50" t="s">
        <v>32</v>
      </c>
      <c r="P3239" s="50" t="s">
        <v>32</v>
      </c>
      <c r="Q3239" s="50" t="s">
        <v>4710</v>
      </c>
      <c r="R3239" s="50" t="s">
        <v>29</v>
      </c>
      <c r="S3239" s="50" t="s">
        <v>2770</v>
      </c>
      <c r="T3239" s="50" t="s">
        <v>2383</v>
      </c>
      <c r="U3239" s="50" t="s">
        <v>30</v>
      </c>
      <c r="V3239" s="50" t="str">
        <f>VLOOKUP(A3239,Register!$D$2:$N$1317,11,0)</f>
        <v>CWIP - CURTAIN CONDENSER &amp; AIR EJECTOR</v>
      </c>
      <c r="W3239" s="50" t="s">
        <v>29</v>
      </c>
      <c r="X3239" s="50" t="s">
        <v>29</v>
      </c>
    </row>
    <row r="3240" spans="1:24" ht="14.1" customHeight="1" x14ac:dyDescent="0.25">
      <c r="A3240" s="50" t="str">
        <f t="shared" si="50"/>
        <v>9200000059-0</v>
      </c>
      <c r="B3240" s="57" t="s">
        <v>29</v>
      </c>
      <c r="C3240" s="50" t="s">
        <v>29</v>
      </c>
      <c r="D3240" s="50" t="s">
        <v>4899</v>
      </c>
      <c r="E3240" s="50" t="s">
        <v>2814</v>
      </c>
      <c r="F3240" s="50" t="s">
        <v>29</v>
      </c>
      <c r="G3240" s="50" t="s">
        <v>29</v>
      </c>
      <c r="H3240" s="50" t="s">
        <v>2904</v>
      </c>
      <c r="I3240" s="58">
        <v>45236</v>
      </c>
      <c r="J3240" s="50" t="s">
        <v>2816</v>
      </c>
      <c r="K3240" s="59">
        <v>5300</v>
      </c>
      <c r="L3240" s="50" t="s">
        <v>37</v>
      </c>
      <c r="M3240" s="51" t="s">
        <v>2747</v>
      </c>
      <c r="N3240" s="50" t="s">
        <v>29</v>
      </c>
      <c r="O3240" s="50" t="s">
        <v>32</v>
      </c>
      <c r="P3240" s="50" t="s">
        <v>32</v>
      </c>
      <c r="Q3240" s="50" t="s">
        <v>4900</v>
      </c>
      <c r="R3240" s="50" t="s">
        <v>29</v>
      </c>
      <c r="S3240" s="50" t="s">
        <v>2770</v>
      </c>
      <c r="T3240" s="50" t="s">
        <v>2415</v>
      </c>
      <c r="U3240" s="50" t="s">
        <v>30</v>
      </c>
      <c r="V3240" s="50" t="str">
        <f>VLOOKUP(A3240,Register!$D$2:$N$1317,11,0)</f>
        <v>CWIP:-VACUUM FILTER STATION</v>
      </c>
      <c r="W3240" s="50" t="s">
        <v>29</v>
      </c>
      <c r="X3240" s="50" t="s">
        <v>29</v>
      </c>
    </row>
    <row r="3241" spans="1:24" ht="14.1" customHeight="1" x14ac:dyDescent="0.25">
      <c r="A3241" s="50" t="str">
        <f t="shared" si="50"/>
        <v>9200000059-0</v>
      </c>
      <c r="B3241" s="57" t="s">
        <v>29</v>
      </c>
      <c r="C3241" s="50" t="s">
        <v>29</v>
      </c>
      <c r="D3241" s="50" t="s">
        <v>4899</v>
      </c>
      <c r="E3241" s="50" t="s">
        <v>2814</v>
      </c>
      <c r="F3241" s="50" t="s">
        <v>29</v>
      </c>
      <c r="G3241" s="50" t="s">
        <v>29</v>
      </c>
      <c r="H3241" s="50" t="s">
        <v>2904</v>
      </c>
      <c r="I3241" s="58">
        <v>45236</v>
      </c>
      <c r="J3241" s="50" t="s">
        <v>2816</v>
      </c>
      <c r="K3241" s="59">
        <v>2694.67</v>
      </c>
      <c r="L3241" s="50" t="s">
        <v>37</v>
      </c>
      <c r="M3241" s="51" t="s">
        <v>2747</v>
      </c>
      <c r="N3241" s="50" t="s">
        <v>29</v>
      </c>
      <c r="O3241" s="50" t="s">
        <v>32</v>
      </c>
      <c r="P3241" s="50" t="s">
        <v>32</v>
      </c>
      <c r="Q3241" s="50" t="s">
        <v>4900</v>
      </c>
      <c r="R3241" s="50" t="s">
        <v>29</v>
      </c>
      <c r="S3241" s="50" t="s">
        <v>2770</v>
      </c>
      <c r="T3241" s="50" t="s">
        <v>2415</v>
      </c>
      <c r="U3241" s="50" t="s">
        <v>30</v>
      </c>
      <c r="V3241" s="50" t="str">
        <f>VLOOKUP(A3241,Register!$D$2:$N$1317,11,0)</f>
        <v>CWIP:-VACUUM FILTER STATION</v>
      </c>
      <c r="W3241" s="50" t="s">
        <v>29</v>
      </c>
      <c r="X3241" s="50" t="s">
        <v>29</v>
      </c>
    </row>
    <row r="3242" spans="1:24" ht="14.1" customHeight="1" x14ac:dyDescent="0.25">
      <c r="A3242" s="50" t="str">
        <f t="shared" si="50"/>
        <v>9200000059-0</v>
      </c>
      <c r="B3242" s="57" t="s">
        <v>29</v>
      </c>
      <c r="C3242" s="50" t="s">
        <v>29</v>
      </c>
      <c r="D3242" s="50" t="s">
        <v>4901</v>
      </c>
      <c r="E3242" s="50" t="s">
        <v>2814</v>
      </c>
      <c r="F3242" s="50" t="s">
        <v>29</v>
      </c>
      <c r="G3242" s="50" t="s">
        <v>29</v>
      </c>
      <c r="H3242" s="50" t="s">
        <v>2904</v>
      </c>
      <c r="I3242" s="58">
        <v>45237</v>
      </c>
      <c r="J3242" s="50" t="s">
        <v>2816</v>
      </c>
      <c r="K3242" s="59">
        <v>200</v>
      </c>
      <c r="L3242" s="50" t="s">
        <v>37</v>
      </c>
      <c r="M3242" s="51" t="s">
        <v>2747</v>
      </c>
      <c r="N3242" s="50" t="s">
        <v>29</v>
      </c>
      <c r="O3242" s="50" t="s">
        <v>32</v>
      </c>
      <c r="P3242" s="50" t="s">
        <v>32</v>
      </c>
      <c r="Q3242" s="50" t="s">
        <v>4902</v>
      </c>
      <c r="R3242" s="50" t="s">
        <v>29</v>
      </c>
      <c r="S3242" s="50" t="s">
        <v>2770</v>
      </c>
      <c r="T3242" s="50" t="s">
        <v>2415</v>
      </c>
      <c r="U3242" s="50" t="s">
        <v>30</v>
      </c>
      <c r="V3242" s="50" t="str">
        <f>VLOOKUP(A3242,Register!$D$2:$N$1317,11,0)</f>
        <v>CWIP:-VACUUM FILTER STATION</v>
      </c>
      <c r="W3242" s="50" t="s">
        <v>29</v>
      </c>
      <c r="X3242" s="50" t="s">
        <v>29</v>
      </c>
    </row>
    <row r="3243" spans="1:24" ht="14.1" customHeight="1" x14ac:dyDescent="0.25">
      <c r="A3243" s="50" t="str">
        <f t="shared" si="50"/>
        <v>9200000041-0</v>
      </c>
      <c r="B3243" s="57" t="s">
        <v>29</v>
      </c>
      <c r="C3243" s="50" t="s">
        <v>29</v>
      </c>
      <c r="D3243" s="50" t="s">
        <v>4903</v>
      </c>
      <c r="E3243" s="50" t="s">
        <v>2814</v>
      </c>
      <c r="F3243" s="50" t="s">
        <v>29</v>
      </c>
      <c r="G3243" s="50" t="s">
        <v>29</v>
      </c>
      <c r="H3243" s="50" t="s">
        <v>2904</v>
      </c>
      <c r="I3243" s="58">
        <v>45238</v>
      </c>
      <c r="J3243" s="50" t="s">
        <v>2816</v>
      </c>
      <c r="K3243" s="59">
        <v>285320</v>
      </c>
      <c r="L3243" s="50" t="s">
        <v>37</v>
      </c>
      <c r="M3243" s="51" t="s">
        <v>2747</v>
      </c>
      <c r="N3243" s="50" t="s">
        <v>29</v>
      </c>
      <c r="O3243" s="50" t="s">
        <v>32</v>
      </c>
      <c r="P3243" s="50" t="s">
        <v>32</v>
      </c>
      <c r="Q3243" s="50" t="s">
        <v>4904</v>
      </c>
      <c r="R3243" s="50" t="s">
        <v>29</v>
      </c>
      <c r="S3243" s="50" t="s">
        <v>2770</v>
      </c>
      <c r="T3243" s="50" t="s">
        <v>2383</v>
      </c>
      <c r="U3243" s="50" t="s">
        <v>30</v>
      </c>
      <c r="V3243" s="50" t="str">
        <f>VLOOKUP(A3243,Register!$D$2:$N$1317,11,0)</f>
        <v>CWIP - CURTAIN CONDENSER &amp; AIR EJECTOR</v>
      </c>
      <c r="W3243" s="50" t="s">
        <v>29</v>
      </c>
      <c r="X3243" s="50" t="s">
        <v>29</v>
      </c>
    </row>
    <row r="3244" spans="1:24" ht="14.1" customHeight="1" x14ac:dyDescent="0.25">
      <c r="A3244" s="50" t="str">
        <f t="shared" si="50"/>
        <v>9200000059-0</v>
      </c>
      <c r="B3244" s="57" t="s">
        <v>29</v>
      </c>
      <c r="C3244" s="50" t="s">
        <v>29</v>
      </c>
      <c r="D3244" s="50" t="s">
        <v>4905</v>
      </c>
      <c r="E3244" s="50" t="s">
        <v>2814</v>
      </c>
      <c r="F3244" s="50" t="s">
        <v>29</v>
      </c>
      <c r="G3244" s="50" t="s">
        <v>29</v>
      </c>
      <c r="H3244" s="50" t="s">
        <v>2904</v>
      </c>
      <c r="I3244" s="58">
        <v>45241</v>
      </c>
      <c r="J3244" s="50" t="s">
        <v>2816</v>
      </c>
      <c r="K3244" s="59">
        <v>6650000</v>
      </c>
      <c r="L3244" s="50" t="s">
        <v>37</v>
      </c>
      <c r="M3244" s="51" t="s">
        <v>2747</v>
      </c>
      <c r="N3244" s="50" t="s">
        <v>29</v>
      </c>
      <c r="O3244" s="50" t="s">
        <v>32</v>
      </c>
      <c r="P3244" s="50" t="s">
        <v>32</v>
      </c>
      <c r="Q3244" s="50" t="s">
        <v>4906</v>
      </c>
      <c r="R3244" s="50" t="s">
        <v>29</v>
      </c>
      <c r="S3244" s="50" t="s">
        <v>2770</v>
      </c>
      <c r="T3244" s="50" t="s">
        <v>2415</v>
      </c>
      <c r="U3244" s="50" t="s">
        <v>30</v>
      </c>
      <c r="V3244" s="50" t="str">
        <f>VLOOKUP(A3244,Register!$D$2:$N$1317,11,0)</f>
        <v>CWIP:-VACUUM FILTER STATION</v>
      </c>
      <c r="W3244" s="50" t="s">
        <v>29</v>
      </c>
      <c r="X3244" s="50" t="s">
        <v>29</v>
      </c>
    </row>
    <row r="3245" spans="1:24" ht="14.1" customHeight="1" x14ac:dyDescent="0.25">
      <c r="A3245" s="50" t="str">
        <f t="shared" si="50"/>
        <v>9200000059-0</v>
      </c>
      <c r="B3245" s="57" t="s">
        <v>29</v>
      </c>
      <c r="C3245" s="50" t="s">
        <v>29</v>
      </c>
      <c r="D3245" s="50" t="s">
        <v>4905</v>
      </c>
      <c r="E3245" s="50" t="s">
        <v>2814</v>
      </c>
      <c r="F3245" s="50" t="s">
        <v>29</v>
      </c>
      <c r="G3245" s="50" t="s">
        <v>29</v>
      </c>
      <c r="H3245" s="50" t="s">
        <v>2904</v>
      </c>
      <c r="I3245" s="58">
        <v>45241</v>
      </c>
      <c r="J3245" s="50" t="s">
        <v>2816</v>
      </c>
      <c r="K3245" s="59">
        <v>156000</v>
      </c>
      <c r="L3245" s="50" t="s">
        <v>37</v>
      </c>
      <c r="M3245" s="51" t="s">
        <v>2747</v>
      </c>
      <c r="N3245" s="50" t="s">
        <v>29</v>
      </c>
      <c r="O3245" s="50" t="s">
        <v>32</v>
      </c>
      <c r="P3245" s="50" t="s">
        <v>32</v>
      </c>
      <c r="Q3245" s="50" t="s">
        <v>4906</v>
      </c>
      <c r="R3245" s="50" t="s">
        <v>29</v>
      </c>
      <c r="S3245" s="50" t="s">
        <v>2770</v>
      </c>
      <c r="T3245" s="50" t="s">
        <v>2415</v>
      </c>
      <c r="U3245" s="50" t="s">
        <v>30</v>
      </c>
      <c r="V3245" s="50" t="str">
        <f>VLOOKUP(A3245,Register!$D$2:$N$1317,11,0)</f>
        <v>CWIP:-VACUUM FILTER STATION</v>
      </c>
      <c r="W3245" s="50" t="s">
        <v>29</v>
      </c>
      <c r="X3245" s="50" t="s">
        <v>29</v>
      </c>
    </row>
    <row r="3246" spans="1:24" ht="14.1" customHeight="1" x14ac:dyDescent="0.25">
      <c r="A3246" s="50" t="str">
        <f t="shared" si="50"/>
        <v>9200000059-0</v>
      </c>
      <c r="B3246" s="57" t="s">
        <v>29</v>
      </c>
      <c r="C3246" s="50" t="s">
        <v>29</v>
      </c>
      <c r="D3246" s="50" t="s">
        <v>4905</v>
      </c>
      <c r="E3246" s="50" t="s">
        <v>2814</v>
      </c>
      <c r="F3246" s="50" t="s">
        <v>29</v>
      </c>
      <c r="G3246" s="50" t="s">
        <v>29</v>
      </c>
      <c r="H3246" s="50" t="s">
        <v>2904</v>
      </c>
      <c r="I3246" s="58">
        <v>45241</v>
      </c>
      <c r="J3246" s="50" t="s">
        <v>2816</v>
      </c>
      <c r="K3246" s="59">
        <v>115000</v>
      </c>
      <c r="L3246" s="50" t="s">
        <v>37</v>
      </c>
      <c r="M3246" s="51" t="s">
        <v>2747</v>
      </c>
      <c r="N3246" s="50" t="s">
        <v>29</v>
      </c>
      <c r="O3246" s="50" t="s">
        <v>32</v>
      </c>
      <c r="P3246" s="50" t="s">
        <v>32</v>
      </c>
      <c r="Q3246" s="50" t="s">
        <v>4906</v>
      </c>
      <c r="R3246" s="50" t="s">
        <v>29</v>
      </c>
      <c r="S3246" s="50" t="s">
        <v>2770</v>
      </c>
      <c r="T3246" s="50" t="s">
        <v>2415</v>
      </c>
      <c r="U3246" s="50" t="s">
        <v>30</v>
      </c>
      <c r="V3246" s="50" t="str">
        <f>VLOOKUP(A3246,Register!$D$2:$N$1317,11,0)</f>
        <v>CWIP:-VACUUM FILTER STATION</v>
      </c>
      <c r="W3246" s="50" t="s">
        <v>29</v>
      </c>
      <c r="X3246" s="50" t="s">
        <v>29</v>
      </c>
    </row>
    <row r="3247" spans="1:24" ht="14.1" customHeight="1" x14ac:dyDescent="0.25">
      <c r="A3247" s="50" t="str">
        <f t="shared" si="50"/>
        <v>9200000059-0</v>
      </c>
      <c r="B3247" s="57" t="s">
        <v>29</v>
      </c>
      <c r="C3247" s="50" t="s">
        <v>29</v>
      </c>
      <c r="D3247" s="50" t="s">
        <v>4905</v>
      </c>
      <c r="E3247" s="50" t="s">
        <v>2814</v>
      </c>
      <c r="F3247" s="50" t="s">
        <v>29</v>
      </c>
      <c r="G3247" s="50" t="s">
        <v>29</v>
      </c>
      <c r="H3247" s="50" t="s">
        <v>2904</v>
      </c>
      <c r="I3247" s="58">
        <v>45241</v>
      </c>
      <c r="J3247" s="50" t="s">
        <v>2816</v>
      </c>
      <c r="K3247" s="59">
        <v>150000</v>
      </c>
      <c r="L3247" s="50" t="s">
        <v>37</v>
      </c>
      <c r="M3247" s="51" t="s">
        <v>2747</v>
      </c>
      <c r="N3247" s="50" t="s">
        <v>29</v>
      </c>
      <c r="O3247" s="50" t="s">
        <v>32</v>
      </c>
      <c r="P3247" s="50" t="s">
        <v>32</v>
      </c>
      <c r="Q3247" s="50" t="s">
        <v>4906</v>
      </c>
      <c r="R3247" s="50" t="s">
        <v>29</v>
      </c>
      <c r="S3247" s="50" t="s">
        <v>2770</v>
      </c>
      <c r="T3247" s="50" t="s">
        <v>2415</v>
      </c>
      <c r="U3247" s="50" t="s">
        <v>30</v>
      </c>
      <c r="V3247" s="50" t="str">
        <f>VLOOKUP(A3247,Register!$D$2:$N$1317,11,0)</f>
        <v>CWIP:-VACUUM FILTER STATION</v>
      </c>
      <c r="W3247" s="50" t="s">
        <v>29</v>
      </c>
      <c r="X3247" s="50" t="s">
        <v>29</v>
      </c>
    </row>
    <row r="3248" spans="1:24" ht="14.1" customHeight="1" x14ac:dyDescent="0.25">
      <c r="A3248" s="50" t="str">
        <f t="shared" si="50"/>
        <v>9200000059-0</v>
      </c>
      <c r="B3248" s="57" t="s">
        <v>29</v>
      </c>
      <c r="C3248" s="50" t="s">
        <v>29</v>
      </c>
      <c r="D3248" s="50" t="s">
        <v>4905</v>
      </c>
      <c r="E3248" s="50" t="s">
        <v>2814</v>
      </c>
      <c r="F3248" s="50" t="s">
        <v>29</v>
      </c>
      <c r="G3248" s="50" t="s">
        <v>29</v>
      </c>
      <c r="H3248" s="50" t="s">
        <v>2904</v>
      </c>
      <c r="I3248" s="58">
        <v>45241</v>
      </c>
      <c r="J3248" s="50" t="s">
        <v>2816</v>
      </c>
      <c r="K3248" s="59">
        <v>620000</v>
      </c>
      <c r="L3248" s="50" t="s">
        <v>37</v>
      </c>
      <c r="M3248" s="51" t="s">
        <v>2747</v>
      </c>
      <c r="N3248" s="50" t="s">
        <v>29</v>
      </c>
      <c r="O3248" s="50" t="s">
        <v>32</v>
      </c>
      <c r="P3248" s="50" t="s">
        <v>32</v>
      </c>
      <c r="Q3248" s="50" t="s">
        <v>4906</v>
      </c>
      <c r="R3248" s="50" t="s">
        <v>29</v>
      </c>
      <c r="S3248" s="50" t="s">
        <v>2770</v>
      </c>
      <c r="T3248" s="50" t="s">
        <v>2415</v>
      </c>
      <c r="U3248" s="50" t="s">
        <v>30</v>
      </c>
      <c r="V3248" s="50" t="str">
        <f>VLOOKUP(A3248,Register!$D$2:$N$1317,11,0)</f>
        <v>CWIP:-VACUUM FILTER STATION</v>
      </c>
      <c r="W3248" s="50" t="s">
        <v>29</v>
      </c>
      <c r="X3248" s="50" t="s">
        <v>29</v>
      </c>
    </row>
    <row r="3249" spans="1:24" ht="14.1" customHeight="1" x14ac:dyDescent="0.25">
      <c r="A3249" s="50" t="str">
        <f t="shared" si="50"/>
        <v>9200000059-0</v>
      </c>
      <c r="B3249" s="57" t="s">
        <v>29</v>
      </c>
      <c r="C3249" s="50" t="s">
        <v>29</v>
      </c>
      <c r="D3249" s="50" t="s">
        <v>4905</v>
      </c>
      <c r="E3249" s="50" t="s">
        <v>2814</v>
      </c>
      <c r="F3249" s="50" t="s">
        <v>29</v>
      </c>
      <c r="G3249" s="50" t="s">
        <v>29</v>
      </c>
      <c r="H3249" s="50" t="s">
        <v>2904</v>
      </c>
      <c r="I3249" s="58">
        <v>45241</v>
      </c>
      <c r="J3249" s="50" t="s">
        <v>2816</v>
      </c>
      <c r="K3249" s="59">
        <v>450000</v>
      </c>
      <c r="L3249" s="50" t="s">
        <v>37</v>
      </c>
      <c r="M3249" s="51" t="s">
        <v>2747</v>
      </c>
      <c r="N3249" s="50" t="s">
        <v>29</v>
      </c>
      <c r="O3249" s="50" t="s">
        <v>32</v>
      </c>
      <c r="P3249" s="50" t="s">
        <v>32</v>
      </c>
      <c r="Q3249" s="50" t="s">
        <v>4906</v>
      </c>
      <c r="R3249" s="50" t="s">
        <v>29</v>
      </c>
      <c r="S3249" s="50" t="s">
        <v>2770</v>
      </c>
      <c r="T3249" s="50" t="s">
        <v>2415</v>
      </c>
      <c r="U3249" s="50" t="s">
        <v>30</v>
      </c>
      <c r="V3249" s="50" t="str">
        <f>VLOOKUP(A3249,Register!$D$2:$N$1317,11,0)</f>
        <v>CWIP:-VACUUM FILTER STATION</v>
      </c>
      <c r="W3249" s="50" t="s">
        <v>29</v>
      </c>
      <c r="X3249" s="50" t="s">
        <v>29</v>
      </c>
    </row>
    <row r="3250" spans="1:24" ht="14.1" customHeight="1" x14ac:dyDescent="0.25">
      <c r="A3250" s="50" t="str">
        <f t="shared" si="50"/>
        <v>9200000059-0</v>
      </c>
      <c r="B3250" s="57" t="s">
        <v>29</v>
      </c>
      <c r="C3250" s="50" t="s">
        <v>29</v>
      </c>
      <c r="D3250" s="50" t="s">
        <v>4905</v>
      </c>
      <c r="E3250" s="50" t="s">
        <v>2814</v>
      </c>
      <c r="F3250" s="50" t="s">
        <v>29</v>
      </c>
      <c r="G3250" s="50" t="s">
        <v>29</v>
      </c>
      <c r="H3250" s="50" t="s">
        <v>2904</v>
      </c>
      <c r="I3250" s="58">
        <v>45241</v>
      </c>
      <c r="J3250" s="50" t="s">
        <v>2816</v>
      </c>
      <c r="K3250" s="59">
        <v>75000</v>
      </c>
      <c r="L3250" s="50" t="s">
        <v>37</v>
      </c>
      <c r="M3250" s="51" t="s">
        <v>2747</v>
      </c>
      <c r="N3250" s="50" t="s">
        <v>29</v>
      </c>
      <c r="O3250" s="50" t="s">
        <v>32</v>
      </c>
      <c r="P3250" s="50" t="s">
        <v>32</v>
      </c>
      <c r="Q3250" s="50" t="s">
        <v>4906</v>
      </c>
      <c r="R3250" s="50" t="s">
        <v>29</v>
      </c>
      <c r="S3250" s="50" t="s">
        <v>2770</v>
      </c>
      <c r="T3250" s="50" t="s">
        <v>2415</v>
      </c>
      <c r="U3250" s="50" t="s">
        <v>30</v>
      </c>
      <c r="V3250" s="50" t="str">
        <f>VLOOKUP(A3250,Register!$D$2:$N$1317,11,0)</f>
        <v>CWIP:-VACUUM FILTER STATION</v>
      </c>
      <c r="W3250" s="50" t="s">
        <v>29</v>
      </c>
      <c r="X3250" s="50" t="s">
        <v>29</v>
      </c>
    </row>
    <row r="3251" spans="1:24" ht="14.1" customHeight="1" x14ac:dyDescent="0.25">
      <c r="A3251" s="50" t="str">
        <f t="shared" si="50"/>
        <v>9200000059-0</v>
      </c>
      <c r="B3251" s="57" t="s">
        <v>29</v>
      </c>
      <c r="C3251" s="50" t="s">
        <v>29</v>
      </c>
      <c r="D3251" s="50" t="s">
        <v>4905</v>
      </c>
      <c r="E3251" s="50" t="s">
        <v>2814</v>
      </c>
      <c r="F3251" s="50" t="s">
        <v>29</v>
      </c>
      <c r="G3251" s="50" t="s">
        <v>29</v>
      </c>
      <c r="H3251" s="50" t="s">
        <v>2904</v>
      </c>
      <c r="I3251" s="58">
        <v>45241</v>
      </c>
      <c r="J3251" s="50" t="s">
        <v>2816</v>
      </c>
      <c r="K3251" s="59">
        <v>55000</v>
      </c>
      <c r="L3251" s="50" t="s">
        <v>37</v>
      </c>
      <c r="M3251" s="51" t="s">
        <v>2747</v>
      </c>
      <c r="N3251" s="50" t="s">
        <v>29</v>
      </c>
      <c r="O3251" s="50" t="s">
        <v>32</v>
      </c>
      <c r="P3251" s="50" t="s">
        <v>32</v>
      </c>
      <c r="Q3251" s="50" t="s">
        <v>4906</v>
      </c>
      <c r="R3251" s="50" t="s">
        <v>29</v>
      </c>
      <c r="S3251" s="50" t="s">
        <v>2770</v>
      </c>
      <c r="T3251" s="50" t="s">
        <v>2415</v>
      </c>
      <c r="U3251" s="50" t="s">
        <v>30</v>
      </c>
      <c r="V3251" s="50" t="str">
        <f>VLOOKUP(A3251,Register!$D$2:$N$1317,11,0)</f>
        <v>CWIP:-VACUUM FILTER STATION</v>
      </c>
      <c r="W3251" s="50" t="s">
        <v>29</v>
      </c>
      <c r="X3251" s="50" t="s">
        <v>29</v>
      </c>
    </row>
    <row r="3252" spans="1:24" ht="14.1" customHeight="1" x14ac:dyDescent="0.25">
      <c r="A3252" s="50" t="str">
        <f t="shared" si="50"/>
        <v>9200000059-0</v>
      </c>
      <c r="B3252" s="57" t="s">
        <v>29</v>
      </c>
      <c r="C3252" s="50" t="s">
        <v>29</v>
      </c>
      <c r="D3252" s="50" t="s">
        <v>4907</v>
      </c>
      <c r="E3252" s="50" t="s">
        <v>2814</v>
      </c>
      <c r="F3252" s="50" t="s">
        <v>29</v>
      </c>
      <c r="G3252" s="50" t="s">
        <v>29</v>
      </c>
      <c r="H3252" s="50" t="s">
        <v>2904</v>
      </c>
      <c r="I3252" s="58">
        <v>45241</v>
      </c>
      <c r="J3252" s="50" t="s">
        <v>2816</v>
      </c>
      <c r="K3252" s="59">
        <v>19724.650000000001</v>
      </c>
      <c r="L3252" s="50" t="s">
        <v>37</v>
      </c>
      <c r="M3252" s="51" t="s">
        <v>2747</v>
      </c>
      <c r="N3252" s="50" t="s">
        <v>29</v>
      </c>
      <c r="O3252" s="50" t="s">
        <v>32</v>
      </c>
      <c r="P3252" s="50" t="s">
        <v>32</v>
      </c>
      <c r="Q3252" s="50" t="s">
        <v>4908</v>
      </c>
      <c r="R3252" s="50" t="s">
        <v>29</v>
      </c>
      <c r="S3252" s="50" t="s">
        <v>2770</v>
      </c>
      <c r="T3252" s="50" t="s">
        <v>2415</v>
      </c>
      <c r="U3252" s="50" t="s">
        <v>30</v>
      </c>
      <c r="V3252" s="50" t="str">
        <f>VLOOKUP(A3252,Register!$D$2:$N$1317,11,0)</f>
        <v>CWIP:-VACUUM FILTER STATION</v>
      </c>
      <c r="W3252" s="50" t="s">
        <v>29</v>
      </c>
      <c r="X3252" s="50" t="s">
        <v>29</v>
      </c>
    </row>
    <row r="3253" spans="1:24" ht="14.1" customHeight="1" x14ac:dyDescent="0.25">
      <c r="A3253" s="50" t="str">
        <f t="shared" si="50"/>
        <v>9200000059-0</v>
      </c>
      <c r="B3253" s="57" t="s">
        <v>29</v>
      </c>
      <c r="C3253" s="50" t="s">
        <v>29</v>
      </c>
      <c r="D3253" s="50" t="s">
        <v>4907</v>
      </c>
      <c r="E3253" s="50" t="s">
        <v>2814</v>
      </c>
      <c r="F3253" s="50" t="s">
        <v>29</v>
      </c>
      <c r="G3253" s="50" t="s">
        <v>29</v>
      </c>
      <c r="H3253" s="50" t="s">
        <v>2904</v>
      </c>
      <c r="I3253" s="58">
        <v>45241</v>
      </c>
      <c r="J3253" s="50" t="s">
        <v>2816</v>
      </c>
      <c r="K3253" s="59">
        <v>1399.62</v>
      </c>
      <c r="L3253" s="50" t="s">
        <v>37</v>
      </c>
      <c r="M3253" s="51" t="s">
        <v>2747</v>
      </c>
      <c r="N3253" s="50" t="s">
        <v>29</v>
      </c>
      <c r="O3253" s="50" t="s">
        <v>32</v>
      </c>
      <c r="P3253" s="50" t="s">
        <v>32</v>
      </c>
      <c r="Q3253" s="50" t="s">
        <v>4908</v>
      </c>
      <c r="R3253" s="50" t="s">
        <v>29</v>
      </c>
      <c r="S3253" s="50" t="s">
        <v>2770</v>
      </c>
      <c r="T3253" s="50" t="s">
        <v>2415</v>
      </c>
      <c r="U3253" s="50" t="s">
        <v>30</v>
      </c>
      <c r="V3253" s="50" t="str">
        <f>VLOOKUP(A3253,Register!$D$2:$N$1317,11,0)</f>
        <v>CWIP:-VACUUM FILTER STATION</v>
      </c>
      <c r="W3253" s="50" t="s">
        <v>29</v>
      </c>
      <c r="X3253" s="50" t="s">
        <v>29</v>
      </c>
    </row>
    <row r="3254" spans="1:24" ht="14.1" customHeight="1" x14ac:dyDescent="0.25">
      <c r="A3254" s="50" t="str">
        <f t="shared" si="50"/>
        <v>9200000059-0</v>
      </c>
      <c r="B3254" s="57" t="s">
        <v>29</v>
      </c>
      <c r="C3254" s="50" t="s">
        <v>29</v>
      </c>
      <c r="D3254" s="50" t="s">
        <v>4907</v>
      </c>
      <c r="E3254" s="50" t="s">
        <v>2814</v>
      </c>
      <c r="F3254" s="50" t="s">
        <v>29</v>
      </c>
      <c r="G3254" s="50" t="s">
        <v>29</v>
      </c>
      <c r="H3254" s="50" t="s">
        <v>2904</v>
      </c>
      <c r="I3254" s="58">
        <v>45241</v>
      </c>
      <c r="J3254" s="50" t="s">
        <v>2816</v>
      </c>
      <c r="K3254" s="59">
        <v>335</v>
      </c>
      <c r="L3254" s="50" t="s">
        <v>37</v>
      </c>
      <c r="M3254" s="51" t="s">
        <v>2747</v>
      </c>
      <c r="N3254" s="50" t="s">
        <v>29</v>
      </c>
      <c r="O3254" s="50" t="s">
        <v>32</v>
      </c>
      <c r="P3254" s="50" t="s">
        <v>32</v>
      </c>
      <c r="Q3254" s="50" t="s">
        <v>4908</v>
      </c>
      <c r="R3254" s="50" t="s">
        <v>29</v>
      </c>
      <c r="S3254" s="50" t="s">
        <v>2770</v>
      </c>
      <c r="T3254" s="50" t="s">
        <v>2415</v>
      </c>
      <c r="U3254" s="50" t="s">
        <v>30</v>
      </c>
      <c r="V3254" s="50" t="str">
        <f>VLOOKUP(A3254,Register!$D$2:$N$1317,11,0)</f>
        <v>CWIP:-VACUUM FILTER STATION</v>
      </c>
      <c r="W3254" s="50" t="s">
        <v>29</v>
      </c>
      <c r="X3254" s="50" t="s">
        <v>29</v>
      </c>
    </row>
    <row r="3255" spans="1:24" ht="14.1" customHeight="1" x14ac:dyDescent="0.25">
      <c r="A3255" s="50" t="str">
        <f t="shared" si="50"/>
        <v>9200000059-0</v>
      </c>
      <c r="B3255" s="57" t="s">
        <v>29</v>
      </c>
      <c r="C3255" s="50" t="s">
        <v>29</v>
      </c>
      <c r="D3255" s="50" t="s">
        <v>4909</v>
      </c>
      <c r="E3255" s="50" t="s">
        <v>2814</v>
      </c>
      <c r="F3255" s="50" t="s">
        <v>29</v>
      </c>
      <c r="G3255" s="50" t="s">
        <v>29</v>
      </c>
      <c r="H3255" s="50" t="s">
        <v>2904</v>
      </c>
      <c r="I3255" s="58">
        <v>45241</v>
      </c>
      <c r="J3255" s="50" t="s">
        <v>2816</v>
      </c>
      <c r="K3255" s="59">
        <v>39960</v>
      </c>
      <c r="L3255" s="50" t="s">
        <v>37</v>
      </c>
      <c r="M3255" s="51" t="s">
        <v>2747</v>
      </c>
      <c r="N3255" s="50" t="s">
        <v>29</v>
      </c>
      <c r="O3255" s="50" t="s">
        <v>32</v>
      </c>
      <c r="P3255" s="50" t="s">
        <v>32</v>
      </c>
      <c r="Q3255" s="50" t="s">
        <v>4776</v>
      </c>
      <c r="R3255" s="50" t="s">
        <v>29</v>
      </c>
      <c r="S3255" s="50" t="s">
        <v>2770</v>
      </c>
      <c r="T3255" s="50" t="s">
        <v>2415</v>
      </c>
      <c r="U3255" s="50" t="s">
        <v>30</v>
      </c>
      <c r="V3255" s="50" t="str">
        <f>VLOOKUP(A3255,Register!$D$2:$N$1317,11,0)</f>
        <v>CWIP:-VACUUM FILTER STATION</v>
      </c>
      <c r="W3255" s="50" t="s">
        <v>29</v>
      </c>
      <c r="X3255" s="50" t="s">
        <v>29</v>
      </c>
    </row>
    <row r="3256" spans="1:24" ht="14.1" customHeight="1" x14ac:dyDescent="0.25">
      <c r="A3256" s="50" t="str">
        <f t="shared" si="50"/>
        <v>9200000041-0</v>
      </c>
      <c r="B3256" s="57" t="s">
        <v>29</v>
      </c>
      <c r="C3256" s="50" t="s">
        <v>29</v>
      </c>
      <c r="D3256" s="50" t="s">
        <v>4910</v>
      </c>
      <c r="E3256" s="50" t="s">
        <v>2814</v>
      </c>
      <c r="F3256" s="50" t="s">
        <v>29</v>
      </c>
      <c r="G3256" s="50" t="s">
        <v>29</v>
      </c>
      <c r="H3256" s="50" t="s">
        <v>2904</v>
      </c>
      <c r="I3256" s="58">
        <v>45243</v>
      </c>
      <c r="J3256" s="50" t="s">
        <v>2816</v>
      </c>
      <c r="K3256" s="59">
        <v>51</v>
      </c>
      <c r="L3256" s="50" t="s">
        <v>37</v>
      </c>
      <c r="M3256" s="51" t="s">
        <v>2747</v>
      </c>
      <c r="N3256" s="50" t="s">
        <v>29</v>
      </c>
      <c r="O3256" s="50" t="s">
        <v>32</v>
      </c>
      <c r="P3256" s="50" t="s">
        <v>32</v>
      </c>
      <c r="Q3256" s="50" t="s">
        <v>4710</v>
      </c>
      <c r="R3256" s="50" t="s">
        <v>29</v>
      </c>
      <c r="S3256" s="50" t="s">
        <v>2770</v>
      </c>
      <c r="T3256" s="50" t="s">
        <v>2383</v>
      </c>
      <c r="U3256" s="50" t="s">
        <v>30</v>
      </c>
      <c r="V3256" s="50" t="str">
        <f>VLOOKUP(A3256,Register!$D$2:$N$1317,11,0)</f>
        <v>CWIP - CURTAIN CONDENSER &amp; AIR EJECTOR</v>
      </c>
      <c r="W3256" s="50" t="s">
        <v>29</v>
      </c>
      <c r="X3256" s="50" t="s">
        <v>29</v>
      </c>
    </row>
    <row r="3257" spans="1:24" ht="14.1" customHeight="1" x14ac:dyDescent="0.25">
      <c r="A3257" s="50" t="str">
        <f t="shared" si="50"/>
        <v>9200000041-0</v>
      </c>
      <c r="B3257" s="57" t="s">
        <v>29</v>
      </c>
      <c r="C3257" s="50" t="s">
        <v>29</v>
      </c>
      <c r="D3257" s="50" t="s">
        <v>4910</v>
      </c>
      <c r="E3257" s="50" t="s">
        <v>2814</v>
      </c>
      <c r="F3257" s="50" t="s">
        <v>29</v>
      </c>
      <c r="G3257" s="50" t="s">
        <v>29</v>
      </c>
      <c r="H3257" s="50" t="s">
        <v>2904</v>
      </c>
      <c r="I3257" s="58">
        <v>45243</v>
      </c>
      <c r="J3257" s="50" t="s">
        <v>2816</v>
      </c>
      <c r="K3257" s="59">
        <v>53.32</v>
      </c>
      <c r="L3257" s="50" t="s">
        <v>37</v>
      </c>
      <c r="M3257" s="51" t="s">
        <v>2747</v>
      </c>
      <c r="N3257" s="50" t="s">
        <v>29</v>
      </c>
      <c r="O3257" s="50" t="s">
        <v>32</v>
      </c>
      <c r="P3257" s="50" t="s">
        <v>32</v>
      </c>
      <c r="Q3257" s="50" t="s">
        <v>4710</v>
      </c>
      <c r="R3257" s="50" t="s">
        <v>29</v>
      </c>
      <c r="S3257" s="50" t="s">
        <v>2770</v>
      </c>
      <c r="T3257" s="50" t="s">
        <v>2383</v>
      </c>
      <c r="U3257" s="50" t="s">
        <v>30</v>
      </c>
      <c r="V3257" s="50" t="str">
        <f>VLOOKUP(A3257,Register!$D$2:$N$1317,11,0)</f>
        <v>CWIP - CURTAIN CONDENSER &amp; AIR EJECTOR</v>
      </c>
      <c r="W3257" s="50" t="s">
        <v>29</v>
      </c>
      <c r="X3257" s="50" t="s">
        <v>29</v>
      </c>
    </row>
    <row r="3258" spans="1:24" ht="14.1" customHeight="1" x14ac:dyDescent="0.25">
      <c r="A3258" s="50" t="str">
        <f t="shared" si="50"/>
        <v>9200000041-0</v>
      </c>
      <c r="B3258" s="57" t="s">
        <v>29</v>
      </c>
      <c r="C3258" s="50" t="s">
        <v>29</v>
      </c>
      <c r="D3258" s="50" t="s">
        <v>4910</v>
      </c>
      <c r="E3258" s="50" t="s">
        <v>2814</v>
      </c>
      <c r="F3258" s="50" t="s">
        <v>29</v>
      </c>
      <c r="G3258" s="50" t="s">
        <v>29</v>
      </c>
      <c r="H3258" s="50" t="s">
        <v>2904</v>
      </c>
      <c r="I3258" s="58">
        <v>45243</v>
      </c>
      <c r="J3258" s="50" t="s">
        <v>2816</v>
      </c>
      <c r="K3258" s="59">
        <v>11.85</v>
      </c>
      <c r="L3258" s="50" t="s">
        <v>37</v>
      </c>
      <c r="M3258" s="51" t="s">
        <v>2747</v>
      </c>
      <c r="N3258" s="50" t="s">
        <v>29</v>
      </c>
      <c r="O3258" s="50" t="s">
        <v>32</v>
      </c>
      <c r="P3258" s="50" t="s">
        <v>32</v>
      </c>
      <c r="Q3258" s="50" t="s">
        <v>4710</v>
      </c>
      <c r="R3258" s="50" t="s">
        <v>29</v>
      </c>
      <c r="S3258" s="50" t="s">
        <v>2770</v>
      </c>
      <c r="T3258" s="50" t="s">
        <v>2383</v>
      </c>
      <c r="U3258" s="50" t="s">
        <v>30</v>
      </c>
      <c r="V3258" s="50" t="str">
        <f>VLOOKUP(A3258,Register!$D$2:$N$1317,11,0)</f>
        <v>CWIP - CURTAIN CONDENSER &amp; AIR EJECTOR</v>
      </c>
      <c r="W3258" s="50" t="s">
        <v>29</v>
      </c>
      <c r="X3258" s="50" t="s">
        <v>29</v>
      </c>
    </row>
    <row r="3259" spans="1:24" ht="14.1" customHeight="1" x14ac:dyDescent="0.25">
      <c r="A3259" s="50" t="str">
        <f t="shared" si="50"/>
        <v>9200000041-0</v>
      </c>
      <c r="B3259" s="57" t="s">
        <v>29</v>
      </c>
      <c r="C3259" s="50" t="s">
        <v>29</v>
      </c>
      <c r="D3259" s="50" t="s">
        <v>4910</v>
      </c>
      <c r="E3259" s="50" t="s">
        <v>2814</v>
      </c>
      <c r="F3259" s="50" t="s">
        <v>29</v>
      </c>
      <c r="G3259" s="50" t="s">
        <v>29</v>
      </c>
      <c r="H3259" s="50" t="s">
        <v>2904</v>
      </c>
      <c r="I3259" s="58">
        <v>45243</v>
      </c>
      <c r="J3259" s="50" t="s">
        <v>2816</v>
      </c>
      <c r="K3259" s="59">
        <v>121.49</v>
      </c>
      <c r="L3259" s="50" t="s">
        <v>37</v>
      </c>
      <c r="M3259" s="51" t="s">
        <v>2747</v>
      </c>
      <c r="N3259" s="50" t="s">
        <v>29</v>
      </c>
      <c r="O3259" s="50" t="s">
        <v>32</v>
      </c>
      <c r="P3259" s="50" t="s">
        <v>32</v>
      </c>
      <c r="Q3259" s="50" t="s">
        <v>4710</v>
      </c>
      <c r="R3259" s="50" t="s">
        <v>29</v>
      </c>
      <c r="S3259" s="50" t="s">
        <v>2770</v>
      </c>
      <c r="T3259" s="50" t="s">
        <v>2383</v>
      </c>
      <c r="U3259" s="50" t="s">
        <v>30</v>
      </c>
      <c r="V3259" s="50" t="str">
        <f>VLOOKUP(A3259,Register!$D$2:$N$1317,11,0)</f>
        <v>CWIP - CURTAIN CONDENSER &amp; AIR EJECTOR</v>
      </c>
      <c r="W3259" s="50" t="s">
        <v>29</v>
      </c>
      <c r="X3259" s="50" t="s">
        <v>29</v>
      </c>
    </row>
    <row r="3260" spans="1:24" ht="14.1" customHeight="1" x14ac:dyDescent="0.25">
      <c r="A3260" s="50" t="str">
        <f t="shared" si="50"/>
        <v>9200000041-0</v>
      </c>
      <c r="B3260" s="57" t="s">
        <v>29</v>
      </c>
      <c r="C3260" s="50" t="s">
        <v>29</v>
      </c>
      <c r="D3260" s="50" t="s">
        <v>4910</v>
      </c>
      <c r="E3260" s="50" t="s">
        <v>2814</v>
      </c>
      <c r="F3260" s="50" t="s">
        <v>29</v>
      </c>
      <c r="G3260" s="50" t="s">
        <v>29</v>
      </c>
      <c r="H3260" s="50" t="s">
        <v>2904</v>
      </c>
      <c r="I3260" s="58">
        <v>45243</v>
      </c>
      <c r="J3260" s="50" t="s">
        <v>2816</v>
      </c>
      <c r="K3260" s="59">
        <v>32</v>
      </c>
      <c r="L3260" s="50" t="s">
        <v>37</v>
      </c>
      <c r="M3260" s="51" t="s">
        <v>2747</v>
      </c>
      <c r="N3260" s="50" t="s">
        <v>29</v>
      </c>
      <c r="O3260" s="50" t="s">
        <v>32</v>
      </c>
      <c r="P3260" s="50" t="s">
        <v>32</v>
      </c>
      <c r="Q3260" s="50" t="s">
        <v>4710</v>
      </c>
      <c r="R3260" s="50" t="s">
        <v>29</v>
      </c>
      <c r="S3260" s="50" t="s">
        <v>2770</v>
      </c>
      <c r="T3260" s="50" t="s">
        <v>2383</v>
      </c>
      <c r="U3260" s="50" t="s">
        <v>30</v>
      </c>
      <c r="V3260" s="50" t="str">
        <f>VLOOKUP(A3260,Register!$D$2:$N$1317,11,0)</f>
        <v>CWIP - CURTAIN CONDENSER &amp; AIR EJECTOR</v>
      </c>
      <c r="W3260" s="50" t="s">
        <v>29</v>
      </c>
      <c r="X3260" s="50" t="s">
        <v>29</v>
      </c>
    </row>
    <row r="3261" spans="1:24" ht="14.1" customHeight="1" x14ac:dyDescent="0.25">
      <c r="A3261" s="50" t="str">
        <f t="shared" si="50"/>
        <v>9200000041-0</v>
      </c>
      <c r="B3261" s="57" t="s">
        <v>29</v>
      </c>
      <c r="C3261" s="50" t="s">
        <v>29</v>
      </c>
      <c r="D3261" s="50" t="s">
        <v>4910</v>
      </c>
      <c r="E3261" s="50" t="s">
        <v>2814</v>
      </c>
      <c r="F3261" s="50" t="s">
        <v>29</v>
      </c>
      <c r="G3261" s="50" t="s">
        <v>29</v>
      </c>
      <c r="H3261" s="50" t="s">
        <v>2904</v>
      </c>
      <c r="I3261" s="58">
        <v>45243</v>
      </c>
      <c r="J3261" s="50" t="s">
        <v>2816</v>
      </c>
      <c r="K3261" s="59">
        <v>60</v>
      </c>
      <c r="L3261" s="50" t="s">
        <v>37</v>
      </c>
      <c r="M3261" s="51" t="s">
        <v>2747</v>
      </c>
      <c r="N3261" s="50" t="s">
        <v>29</v>
      </c>
      <c r="O3261" s="50" t="s">
        <v>32</v>
      </c>
      <c r="P3261" s="50" t="s">
        <v>32</v>
      </c>
      <c r="Q3261" s="50" t="s">
        <v>4710</v>
      </c>
      <c r="R3261" s="50" t="s">
        <v>29</v>
      </c>
      <c r="S3261" s="50" t="s">
        <v>2770</v>
      </c>
      <c r="T3261" s="50" t="s">
        <v>2383</v>
      </c>
      <c r="U3261" s="50" t="s">
        <v>30</v>
      </c>
      <c r="V3261" s="50" t="str">
        <f>VLOOKUP(A3261,Register!$D$2:$N$1317,11,0)</f>
        <v>CWIP - CURTAIN CONDENSER &amp; AIR EJECTOR</v>
      </c>
      <c r="W3261" s="50" t="s">
        <v>29</v>
      </c>
      <c r="X3261" s="50" t="s">
        <v>29</v>
      </c>
    </row>
    <row r="3262" spans="1:24" ht="14.1" customHeight="1" x14ac:dyDescent="0.25">
      <c r="A3262" s="50" t="str">
        <f t="shared" si="50"/>
        <v>9200000059-0</v>
      </c>
      <c r="B3262" s="57" t="s">
        <v>29</v>
      </c>
      <c r="C3262" s="50" t="s">
        <v>29</v>
      </c>
      <c r="D3262" s="50" t="s">
        <v>4911</v>
      </c>
      <c r="E3262" s="50" t="s">
        <v>2814</v>
      </c>
      <c r="F3262" s="50" t="s">
        <v>29</v>
      </c>
      <c r="G3262" s="50" t="s">
        <v>29</v>
      </c>
      <c r="H3262" s="50" t="s">
        <v>2904</v>
      </c>
      <c r="I3262" s="58">
        <v>45244</v>
      </c>
      <c r="J3262" s="50" t="s">
        <v>2816</v>
      </c>
      <c r="K3262" s="59">
        <v>133.65</v>
      </c>
      <c r="L3262" s="50" t="s">
        <v>37</v>
      </c>
      <c r="M3262" s="51" t="s">
        <v>2747</v>
      </c>
      <c r="N3262" s="50" t="s">
        <v>29</v>
      </c>
      <c r="O3262" s="50" t="s">
        <v>32</v>
      </c>
      <c r="P3262" s="50" t="s">
        <v>32</v>
      </c>
      <c r="Q3262" s="50" t="s">
        <v>4912</v>
      </c>
      <c r="R3262" s="50" t="s">
        <v>29</v>
      </c>
      <c r="S3262" s="50" t="s">
        <v>2770</v>
      </c>
      <c r="T3262" s="50" t="s">
        <v>2415</v>
      </c>
      <c r="U3262" s="50" t="s">
        <v>30</v>
      </c>
      <c r="V3262" s="50" t="str">
        <f>VLOOKUP(A3262,Register!$D$2:$N$1317,11,0)</f>
        <v>CWIP:-VACUUM FILTER STATION</v>
      </c>
      <c r="W3262" s="50" t="s">
        <v>29</v>
      </c>
      <c r="X3262" s="50" t="s">
        <v>29</v>
      </c>
    </row>
    <row r="3263" spans="1:24" ht="14.1" customHeight="1" x14ac:dyDescent="0.25">
      <c r="A3263" s="50" t="str">
        <f t="shared" si="50"/>
        <v>9200000059-0</v>
      </c>
      <c r="B3263" s="57" t="s">
        <v>29</v>
      </c>
      <c r="C3263" s="50" t="s">
        <v>29</v>
      </c>
      <c r="D3263" s="50" t="s">
        <v>4913</v>
      </c>
      <c r="E3263" s="50" t="s">
        <v>2814</v>
      </c>
      <c r="F3263" s="50" t="s">
        <v>29</v>
      </c>
      <c r="G3263" s="50" t="s">
        <v>29</v>
      </c>
      <c r="H3263" s="50" t="s">
        <v>2904</v>
      </c>
      <c r="I3263" s="58">
        <v>45244</v>
      </c>
      <c r="J3263" s="50" t="s">
        <v>2816</v>
      </c>
      <c r="K3263" s="59">
        <v>12600</v>
      </c>
      <c r="L3263" s="50" t="s">
        <v>37</v>
      </c>
      <c r="M3263" s="51" t="s">
        <v>2747</v>
      </c>
      <c r="N3263" s="50" t="s">
        <v>29</v>
      </c>
      <c r="O3263" s="50" t="s">
        <v>32</v>
      </c>
      <c r="P3263" s="50" t="s">
        <v>32</v>
      </c>
      <c r="Q3263" s="50" t="s">
        <v>4914</v>
      </c>
      <c r="R3263" s="50" t="s">
        <v>29</v>
      </c>
      <c r="S3263" s="50" t="s">
        <v>2770</v>
      </c>
      <c r="T3263" s="50" t="s">
        <v>2415</v>
      </c>
      <c r="U3263" s="50" t="s">
        <v>30</v>
      </c>
      <c r="V3263" s="50" t="str">
        <f>VLOOKUP(A3263,Register!$D$2:$N$1317,11,0)</f>
        <v>CWIP:-VACUUM FILTER STATION</v>
      </c>
      <c r="W3263" s="50" t="s">
        <v>29</v>
      </c>
      <c r="X3263" s="50" t="s">
        <v>29</v>
      </c>
    </row>
    <row r="3264" spans="1:24" ht="14.1" customHeight="1" x14ac:dyDescent="0.25">
      <c r="A3264" s="50" t="str">
        <f t="shared" si="50"/>
        <v>9200000059-0</v>
      </c>
      <c r="B3264" s="57" t="s">
        <v>29</v>
      </c>
      <c r="C3264" s="50" t="s">
        <v>29</v>
      </c>
      <c r="D3264" s="50" t="s">
        <v>4913</v>
      </c>
      <c r="E3264" s="50" t="s">
        <v>2814</v>
      </c>
      <c r="F3264" s="50" t="s">
        <v>29</v>
      </c>
      <c r="G3264" s="50" t="s">
        <v>29</v>
      </c>
      <c r="H3264" s="50" t="s">
        <v>2904</v>
      </c>
      <c r="I3264" s="58">
        <v>45244</v>
      </c>
      <c r="J3264" s="50" t="s">
        <v>2816</v>
      </c>
      <c r="K3264" s="59">
        <v>2694.67</v>
      </c>
      <c r="L3264" s="50" t="s">
        <v>37</v>
      </c>
      <c r="M3264" s="51" t="s">
        <v>2747</v>
      </c>
      <c r="N3264" s="50" t="s">
        <v>29</v>
      </c>
      <c r="O3264" s="50" t="s">
        <v>32</v>
      </c>
      <c r="P3264" s="50" t="s">
        <v>32</v>
      </c>
      <c r="Q3264" s="50" t="s">
        <v>4914</v>
      </c>
      <c r="R3264" s="50" t="s">
        <v>29</v>
      </c>
      <c r="S3264" s="50" t="s">
        <v>2770</v>
      </c>
      <c r="T3264" s="50" t="s">
        <v>2415</v>
      </c>
      <c r="U3264" s="50" t="s">
        <v>30</v>
      </c>
      <c r="V3264" s="50" t="str">
        <f>VLOOKUP(A3264,Register!$D$2:$N$1317,11,0)</f>
        <v>CWIP:-VACUUM FILTER STATION</v>
      </c>
      <c r="W3264" s="50" t="s">
        <v>29</v>
      </c>
      <c r="X3264" s="50" t="s">
        <v>29</v>
      </c>
    </row>
    <row r="3265" spans="1:24" ht="14.1" customHeight="1" x14ac:dyDescent="0.25">
      <c r="A3265" s="50" t="str">
        <f t="shared" si="50"/>
        <v>9200000059-0</v>
      </c>
      <c r="B3265" s="57" t="s">
        <v>29</v>
      </c>
      <c r="C3265" s="50" t="s">
        <v>29</v>
      </c>
      <c r="D3265" s="50" t="s">
        <v>4913</v>
      </c>
      <c r="E3265" s="50" t="s">
        <v>2814</v>
      </c>
      <c r="F3265" s="50" t="s">
        <v>29</v>
      </c>
      <c r="G3265" s="50" t="s">
        <v>29</v>
      </c>
      <c r="H3265" s="50" t="s">
        <v>2904</v>
      </c>
      <c r="I3265" s="58">
        <v>45244</v>
      </c>
      <c r="J3265" s="50" t="s">
        <v>2816</v>
      </c>
      <c r="K3265" s="59">
        <v>13.33</v>
      </c>
      <c r="L3265" s="50" t="s">
        <v>37</v>
      </c>
      <c r="M3265" s="51" t="s">
        <v>2747</v>
      </c>
      <c r="N3265" s="50" t="s">
        <v>29</v>
      </c>
      <c r="O3265" s="50" t="s">
        <v>32</v>
      </c>
      <c r="P3265" s="50" t="s">
        <v>32</v>
      </c>
      <c r="Q3265" s="50" t="s">
        <v>4914</v>
      </c>
      <c r="R3265" s="50" t="s">
        <v>29</v>
      </c>
      <c r="S3265" s="50" t="s">
        <v>2770</v>
      </c>
      <c r="T3265" s="50" t="s">
        <v>2415</v>
      </c>
      <c r="U3265" s="50" t="s">
        <v>30</v>
      </c>
      <c r="V3265" s="50" t="str">
        <f>VLOOKUP(A3265,Register!$D$2:$N$1317,11,0)</f>
        <v>CWIP:-VACUUM FILTER STATION</v>
      </c>
      <c r="W3265" s="50" t="s">
        <v>29</v>
      </c>
      <c r="X3265" s="50" t="s">
        <v>29</v>
      </c>
    </row>
    <row r="3266" spans="1:24" ht="14.1" customHeight="1" x14ac:dyDescent="0.25">
      <c r="A3266" s="50" t="str">
        <f t="shared" si="50"/>
        <v>9200000059-0</v>
      </c>
      <c r="B3266" s="57" t="s">
        <v>29</v>
      </c>
      <c r="C3266" s="50" t="s">
        <v>29</v>
      </c>
      <c r="D3266" s="50" t="s">
        <v>4915</v>
      </c>
      <c r="E3266" s="50" t="s">
        <v>2814</v>
      </c>
      <c r="F3266" s="50" t="s">
        <v>29</v>
      </c>
      <c r="G3266" s="50" t="s">
        <v>29</v>
      </c>
      <c r="H3266" s="50" t="s">
        <v>2904</v>
      </c>
      <c r="I3266" s="58">
        <v>45244</v>
      </c>
      <c r="J3266" s="50" t="s">
        <v>2816</v>
      </c>
      <c r="K3266" s="59">
        <v>15734.16</v>
      </c>
      <c r="L3266" s="50" t="s">
        <v>37</v>
      </c>
      <c r="M3266" s="51" t="s">
        <v>2747</v>
      </c>
      <c r="N3266" s="50" t="s">
        <v>29</v>
      </c>
      <c r="O3266" s="50" t="s">
        <v>32</v>
      </c>
      <c r="P3266" s="50" t="s">
        <v>32</v>
      </c>
      <c r="Q3266" s="50" t="s">
        <v>4533</v>
      </c>
      <c r="R3266" s="50" t="s">
        <v>29</v>
      </c>
      <c r="S3266" s="50" t="s">
        <v>2770</v>
      </c>
      <c r="T3266" s="50" t="s">
        <v>2415</v>
      </c>
      <c r="U3266" s="50" t="s">
        <v>30</v>
      </c>
      <c r="V3266" s="50" t="str">
        <f>VLOOKUP(A3266,Register!$D$2:$N$1317,11,0)</f>
        <v>CWIP:-VACUUM FILTER STATION</v>
      </c>
      <c r="W3266" s="50" t="s">
        <v>29</v>
      </c>
      <c r="X3266" s="50" t="s">
        <v>29</v>
      </c>
    </row>
    <row r="3267" spans="1:24" ht="14.1" customHeight="1" x14ac:dyDescent="0.25">
      <c r="A3267" s="50" t="str">
        <f t="shared" ref="A3267:A3330" si="51">CONCATENATE(T3267,"-",U3267)</f>
        <v>9200000062-0</v>
      </c>
      <c r="B3267" s="57" t="s">
        <v>29</v>
      </c>
      <c r="C3267" s="50" t="s">
        <v>29</v>
      </c>
      <c r="D3267" s="50" t="s">
        <v>4916</v>
      </c>
      <c r="E3267" s="50" t="s">
        <v>2814</v>
      </c>
      <c r="F3267" s="50" t="s">
        <v>29</v>
      </c>
      <c r="G3267" s="50" t="s">
        <v>29</v>
      </c>
      <c r="H3267" s="50" t="s">
        <v>2904</v>
      </c>
      <c r="I3267" s="58">
        <v>45244</v>
      </c>
      <c r="J3267" s="50" t="s">
        <v>2816</v>
      </c>
      <c r="K3267" s="59">
        <v>2556242.6</v>
      </c>
      <c r="L3267" s="50" t="s">
        <v>37</v>
      </c>
      <c r="M3267" s="51" t="s">
        <v>2747</v>
      </c>
      <c r="N3267" s="50" t="s">
        <v>29</v>
      </c>
      <c r="O3267" s="50" t="s">
        <v>32</v>
      </c>
      <c r="P3267" s="50" t="s">
        <v>32</v>
      </c>
      <c r="Q3267" s="50" t="s">
        <v>4917</v>
      </c>
      <c r="R3267" s="50" t="s">
        <v>29</v>
      </c>
      <c r="S3267" s="50" t="s">
        <v>2770</v>
      </c>
      <c r="T3267" s="50" t="s">
        <v>2647</v>
      </c>
      <c r="U3267" s="50" t="s">
        <v>30</v>
      </c>
      <c r="V3267" s="50" t="str">
        <f>VLOOKUP(A3267,Register!$D$2:$N$1317,11,0)</f>
        <v>CWIP - Hydra model 20XWx66 Ft (CE Hyd. Mobile Crn)</v>
      </c>
      <c r="W3267" s="50" t="s">
        <v>29</v>
      </c>
      <c r="X3267" s="50" t="s">
        <v>29</v>
      </c>
    </row>
    <row r="3268" spans="1:24" ht="14.1" customHeight="1" x14ac:dyDescent="0.25">
      <c r="A3268" s="50" t="str">
        <f t="shared" si="51"/>
        <v>9200000059-0</v>
      </c>
      <c r="B3268" s="57" t="s">
        <v>29</v>
      </c>
      <c r="C3268" s="50" t="s">
        <v>29</v>
      </c>
      <c r="D3268" s="50" t="s">
        <v>4918</v>
      </c>
      <c r="E3268" s="50" t="s">
        <v>2814</v>
      </c>
      <c r="F3268" s="50" t="s">
        <v>29</v>
      </c>
      <c r="G3268" s="50" t="s">
        <v>29</v>
      </c>
      <c r="H3268" s="50" t="s">
        <v>2904</v>
      </c>
      <c r="I3268" s="58">
        <v>45246</v>
      </c>
      <c r="J3268" s="50" t="s">
        <v>2816</v>
      </c>
      <c r="K3268" s="59">
        <v>15900</v>
      </c>
      <c r="L3268" s="50" t="s">
        <v>37</v>
      </c>
      <c r="M3268" s="51" t="s">
        <v>2747</v>
      </c>
      <c r="N3268" s="50" t="s">
        <v>29</v>
      </c>
      <c r="O3268" s="50" t="s">
        <v>32</v>
      </c>
      <c r="P3268" s="50" t="s">
        <v>32</v>
      </c>
      <c r="Q3268" s="50" t="s">
        <v>4919</v>
      </c>
      <c r="R3268" s="50" t="s">
        <v>29</v>
      </c>
      <c r="S3268" s="50" t="s">
        <v>2770</v>
      </c>
      <c r="T3268" s="50" t="s">
        <v>2415</v>
      </c>
      <c r="U3268" s="50" t="s">
        <v>30</v>
      </c>
      <c r="V3268" s="50" t="str">
        <f>VLOOKUP(A3268,Register!$D$2:$N$1317,11,0)</f>
        <v>CWIP:-VACUUM FILTER STATION</v>
      </c>
      <c r="W3268" s="50" t="s">
        <v>29</v>
      </c>
      <c r="X3268" s="50" t="s">
        <v>29</v>
      </c>
    </row>
    <row r="3269" spans="1:24" ht="14.1" customHeight="1" x14ac:dyDescent="0.25">
      <c r="A3269" s="50" t="str">
        <f t="shared" si="51"/>
        <v>9200000059-0</v>
      </c>
      <c r="B3269" s="57" t="s">
        <v>29</v>
      </c>
      <c r="C3269" s="50" t="s">
        <v>29</v>
      </c>
      <c r="D3269" s="50" t="s">
        <v>4918</v>
      </c>
      <c r="E3269" s="50" t="s">
        <v>2814</v>
      </c>
      <c r="F3269" s="50" t="s">
        <v>29</v>
      </c>
      <c r="G3269" s="50" t="s">
        <v>29</v>
      </c>
      <c r="H3269" s="50" t="s">
        <v>2904</v>
      </c>
      <c r="I3269" s="58">
        <v>45246</v>
      </c>
      <c r="J3269" s="50" t="s">
        <v>2816</v>
      </c>
      <c r="K3269" s="59">
        <v>6514.74</v>
      </c>
      <c r="L3269" s="50" t="s">
        <v>37</v>
      </c>
      <c r="M3269" s="51" t="s">
        <v>2747</v>
      </c>
      <c r="N3269" s="50" t="s">
        <v>29</v>
      </c>
      <c r="O3269" s="50" t="s">
        <v>32</v>
      </c>
      <c r="P3269" s="50" t="s">
        <v>32</v>
      </c>
      <c r="Q3269" s="50" t="s">
        <v>4919</v>
      </c>
      <c r="R3269" s="50" t="s">
        <v>29</v>
      </c>
      <c r="S3269" s="50" t="s">
        <v>2770</v>
      </c>
      <c r="T3269" s="50" t="s">
        <v>2415</v>
      </c>
      <c r="U3269" s="50" t="s">
        <v>30</v>
      </c>
      <c r="V3269" s="50" t="str">
        <f>VLOOKUP(A3269,Register!$D$2:$N$1317,11,0)</f>
        <v>CWIP:-VACUUM FILTER STATION</v>
      </c>
      <c r="W3269" s="50" t="s">
        <v>29</v>
      </c>
      <c r="X3269" s="50" t="s">
        <v>29</v>
      </c>
    </row>
    <row r="3270" spans="1:24" ht="14.1" customHeight="1" x14ac:dyDescent="0.25">
      <c r="A3270" s="50" t="str">
        <f t="shared" si="51"/>
        <v>9200000059-0</v>
      </c>
      <c r="B3270" s="57" t="s">
        <v>29</v>
      </c>
      <c r="C3270" s="50" t="s">
        <v>29</v>
      </c>
      <c r="D3270" s="50" t="s">
        <v>4918</v>
      </c>
      <c r="E3270" s="50" t="s">
        <v>2814</v>
      </c>
      <c r="F3270" s="50" t="s">
        <v>29</v>
      </c>
      <c r="G3270" s="50" t="s">
        <v>29</v>
      </c>
      <c r="H3270" s="50" t="s">
        <v>2904</v>
      </c>
      <c r="I3270" s="58">
        <v>45246</v>
      </c>
      <c r="J3270" s="50" t="s">
        <v>2816</v>
      </c>
      <c r="K3270" s="59">
        <v>18500</v>
      </c>
      <c r="L3270" s="50" t="s">
        <v>37</v>
      </c>
      <c r="M3270" s="51" t="s">
        <v>2747</v>
      </c>
      <c r="N3270" s="50" t="s">
        <v>29</v>
      </c>
      <c r="O3270" s="50" t="s">
        <v>32</v>
      </c>
      <c r="P3270" s="50" t="s">
        <v>32</v>
      </c>
      <c r="Q3270" s="50" t="s">
        <v>4919</v>
      </c>
      <c r="R3270" s="50" t="s">
        <v>29</v>
      </c>
      <c r="S3270" s="50" t="s">
        <v>2770</v>
      </c>
      <c r="T3270" s="50" t="s">
        <v>2415</v>
      </c>
      <c r="U3270" s="50" t="s">
        <v>30</v>
      </c>
      <c r="V3270" s="50" t="str">
        <f>VLOOKUP(A3270,Register!$D$2:$N$1317,11,0)</f>
        <v>CWIP:-VACUUM FILTER STATION</v>
      </c>
      <c r="W3270" s="50" t="s">
        <v>29</v>
      </c>
      <c r="X3270" s="50" t="s">
        <v>29</v>
      </c>
    </row>
    <row r="3271" spans="1:24" ht="14.1" customHeight="1" x14ac:dyDescent="0.25">
      <c r="A3271" s="50" t="str">
        <f t="shared" si="51"/>
        <v>9200000059-0</v>
      </c>
      <c r="B3271" s="57" t="s">
        <v>29</v>
      </c>
      <c r="C3271" s="50" t="s">
        <v>29</v>
      </c>
      <c r="D3271" s="50" t="s">
        <v>4918</v>
      </c>
      <c r="E3271" s="50" t="s">
        <v>2814</v>
      </c>
      <c r="F3271" s="50" t="s">
        <v>29</v>
      </c>
      <c r="G3271" s="50" t="s">
        <v>29</v>
      </c>
      <c r="H3271" s="50" t="s">
        <v>2904</v>
      </c>
      <c r="I3271" s="58">
        <v>45246</v>
      </c>
      <c r="J3271" s="50" t="s">
        <v>2816</v>
      </c>
      <c r="K3271" s="59">
        <v>2936.88</v>
      </c>
      <c r="L3271" s="50" t="s">
        <v>37</v>
      </c>
      <c r="M3271" s="51" t="s">
        <v>2747</v>
      </c>
      <c r="N3271" s="50" t="s">
        <v>29</v>
      </c>
      <c r="O3271" s="50" t="s">
        <v>32</v>
      </c>
      <c r="P3271" s="50" t="s">
        <v>32</v>
      </c>
      <c r="Q3271" s="50" t="s">
        <v>4919</v>
      </c>
      <c r="R3271" s="50" t="s">
        <v>29</v>
      </c>
      <c r="S3271" s="50" t="s">
        <v>2770</v>
      </c>
      <c r="T3271" s="50" t="s">
        <v>2415</v>
      </c>
      <c r="U3271" s="50" t="s">
        <v>30</v>
      </c>
      <c r="V3271" s="50" t="str">
        <f>VLOOKUP(A3271,Register!$D$2:$N$1317,11,0)</f>
        <v>CWIP:-VACUUM FILTER STATION</v>
      </c>
      <c r="W3271" s="50" t="s">
        <v>29</v>
      </c>
      <c r="X3271" s="50" t="s">
        <v>29</v>
      </c>
    </row>
    <row r="3272" spans="1:24" ht="14.1" customHeight="1" x14ac:dyDescent="0.25">
      <c r="A3272" s="50" t="str">
        <f t="shared" si="51"/>
        <v>9200000059-0</v>
      </c>
      <c r="B3272" s="57" t="s">
        <v>29</v>
      </c>
      <c r="C3272" s="50" t="s">
        <v>29</v>
      </c>
      <c r="D3272" s="50" t="s">
        <v>4918</v>
      </c>
      <c r="E3272" s="50" t="s">
        <v>2814</v>
      </c>
      <c r="F3272" s="50" t="s">
        <v>29</v>
      </c>
      <c r="G3272" s="50" t="s">
        <v>29</v>
      </c>
      <c r="H3272" s="50" t="s">
        <v>2904</v>
      </c>
      <c r="I3272" s="58">
        <v>45246</v>
      </c>
      <c r="J3272" s="50" t="s">
        <v>2816</v>
      </c>
      <c r="K3272" s="59">
        <v>1800</v>
      </c>
      <c r="L3272" s="50" t="s">
        <v>37</v>
      </c>
      <c r="M3272" s="51" t="s">
        <v>2747</v>
      </c>
      <c r="N3272" s="50" t="s">
        <v>29</v>
      </c>
      <c r="O3272" s="50" t="s">
        <v>32</v>
      </c>
      <c r="P3272" s="50" t="s">
        <v>32</v>
      </c>
      <c r="Q3272" s="50" t="s">
        <v>4919</v>
      </c>
      <c r="R3272" s="50" t="s">
        <v>29</v>
      </c>
      <c r="S3272" s="50" t="s">
        <v>2770</v>
      </c>
      <c r="T3272" s="50" t="s">
        <v>2415</v>
      </c>
      <c r="U3272" s="50" t="s">
        <v>30</v>
      </c>
      <c r="V3272" s="50" t="str">
        <f>VLOOKUP(A3272,Register!$D$2:$N$1317,11,0)</f>
        <v>CWIP:-VACUUM FILTER STATION</v>
      </c>
      <c r="W3272" s="50" t="s">
        <v>29</v>
      </c>
      <c r="X3272" s="50" t="s">
        <v>29</v>
      </c>
    </row>
    <row r="3273" spans="1:24" ht="14.1" customHeight="1" x14ac:dyDescent="0.25">
      <c r="A3273" s="50" t="str">
        <f t="shared" si="51"/>
        <v>9200000059-0</v>
      </c>
      <c r="B3273" s="57" t="s">
        <v>29</v>
      </c>
      <c r="C3273" s="50" t="s">
        <v>29</v>
      </c>
      <c r="D3273" s="50" t="s">
        <v>4918</v>
      </c>
      <c r="E3273" s="50" t="s">
        <v>2814</v>
      </c>
      <c r="F3273" s="50" t="s">
        <v>29</v>
      </c>
      <c r="G3273" s="50" t="s">
        <v>29</v>
      </c>
      <c r="H3273" s="50" t="s">
        <v>2904</v>
      </c>
      <c r="I3273" s="58">
        <v>45246</v>
      </c>
      <c r="J3273" s="50" t="s">
        <v>2816</v>
      </c>
      <c r="K3273" s="59">
        <v>6120.47</v>
      </c>
      <c r="L3273" s="50" t="s">
        <v>37</v>
      </c>
      <c r="M3273" s="51" t="s">
        <v>2747</v>
      </c>
      <c r="N3273" s="50" t="s">
        <v>29</v>
      </c>
      <c r="O3273" s="50" t="s">
        <v>32</v>
      </c>
      <c r="P3273" s="50" t="s">
        <v>32</v>
      </c>
      <c r="Q3273" s="50" t="s">
        <v>4919</v>
      </c>
      <c r="R3273" s="50" t="s">
        <v>29</v>
      </c>
      <c r="S3273" s="50" t="s">
        <v>2770</v>
      </c>
      <c r="T3273" s="50" t="s">
        <v>2415</v>
      </c>
      <c r="U3273" s="50" t="s">
        <v>30</v>
      </c>
      <c r="V3273" s="50" t="str">
        <f>VLOOKUP(A3273,Register!$D$2:$N$1317,11,0)</f>
        <v>CWIP:-VACUUM FILTER STATION</v>
      </c>
      <c r="W3273" s="50" t="s">
        <v>29</v>
      </c>
      <c r="X3273" s="50" t="s">
        <v>29</v>
      </c>
    </row>
    <row r="3274" spans="1:24" ht="14.1" customHeight="1" x14ac:dyDescent="0.25">
      <c r="A3274" s="50" t="str">
        <f t="shared" si="51"/>
        <v>9200000059-0</v>
      </c>
      <c r="B3274" s="57" t="s">
        <v>29</v>
      </c>
      <c r="C3274" s="50" t="s">
        <v>29</v>
      </c>
      <c r="D3274" s="50" t="s">
        <v>4918</v>
      </c>
      <c r="E3274" s="50" t="s">
        <v>2814</v>
      </c>
      <c r="F3274" s="50" t="s">
        <v>29</v>
      </c>
      <c r="G3274" s="50" t="s">
        <v>29</v>
      </c>
      <c r="H3274" s="50" t="s">
        <v>2904</v>
      </c>
      <c r="I3274" s="58">
        <v>45246</v>
      </c>
      <c r="J3274" s="50" t="s">
        <v>2816</v>
      </c>
      <c r="K3274" s="59">
        <v>3795.62</v>
      </c>
      <c r="L3274" s="50" t="s">
        <v>37</v>
      </c>
      <c r="M3274" s="51" t="s">
        <v>2747</v>
      </c>
      <c r="N3274" s="50" t="s">
        <v>29</v>
      </c>
      <c r="O3274" s="50" t="s">
        <v>32</v>
      </c>
      <c r="P3274" s="50" t="s">
        <v>32</v>
      </c>
      <c r="Q3274" s="50" t="s">
        <v>4919</v>
      </c>
      <c r="R3274" s="50" t="s">
        <v>29</v>
      </c>
      <c r="S3274" s="50" t="s">
        <v>2770</v>
      </c>
      <c r="T3274" s="50" t="s">
        <v>2415</v>
      </c>
      <c r="U3274" s="50" t="s">
        <v>30</v>
      </c>
      <c r="V3274" s="50" t="str">
        <f>VLOOKUP(A3274,Register!$D$2:$N$1317,11,0)</f>
        <v>CWIP:-VACUUM FILTER STATION</v>
      </c>
      <c r="W3274" s="50" t="s">
        <v>29</v>
      </c>
      <c r="X3274" s="50" t="s">
        <v>29</v>
      </c>
    </row>
    <row r="3275" spans="1:24" ht="14.1" customHeight="1" x14ac:dyDescent="0.25">
      <c r="A3275" s="50" t="str">
        <f t="shared" si="51"/>
        <v>9200000059-0</v>
      </c>
      <c r="B3275" s="57" t="s">
        <v>29</v>
      </c>
      <c r="C3275" s="50" t="s">
        <v>29</v>
      </c>
      <c r="D3275" s="50" t="s">
        <v>4920</v>
      </c>
      <c r="E3275" s="50" t="s">
        <v>2814</v>
      </c>
      <c r="F3275" s="50" t="s">
        <v>29</v>
      </c>
      <c r="G3275" s="50" t="s">
        <v>29</v>
      </c>
      <c r="H3275" s="50" t="s">
        <v>2904</v>
      </c>
      <c r="I3275" s="58">
        <v>45246</v>
      </c>
      <c r="J3275" s="50" t="s">
        <v>2816</v>
      </c>
      <c r="K3275" s="59">
        <v>760</v>
      </c>
      <c r="L3275" s="50" t="s">
        <v>37</v>
      </c>
      <c r="M3275" s="51" t="s">
        <v>2747</v>
      </c>
      <c r="N3275" s="50" t="s">
        <v>29</v>
      </c>
      <c r="O3275" s="50" t="s">
        <v>32</v>
      </c>
      <c r="P3275" s="50" t="s">
        <v>32</v>
      </c>
      <c r="Q3275" s="50" t="s">
        <v>4919</v>
      </c>
      <c r="R3275" s="50" t="s">
        <v>29</v>
      </c>
      <c r="S3275" s="50" t="s">
        <v>2770</v>
      </c>
      <c r="T3275" s="50" t="s">
        <v>2415</v>
      </c>
      <c r="U3275" s="50" t="s">
        <v>30</v>
      </c>
      <c r="V3275" s="50" t="str">
        <f>VLOOKUP(A3275,Register!$D$2:$N$1317,11,0)</f>
        <v>CWIP:-VACUUM FILTER STATION</v>
      </c>
      <c r="W3275" s="50" t="s">
        <v>29</v>
      </c>
      <c r="X3275" s="50" t="s">
        <v>29</v>
      </c>
    </row>
    <row r="3276" spans="1:24" ht="14.1" customHeight="1" x14ac:dyDescent="0.25">
      <c r="A3276" s="50" t="str">
        <f t="shared" si="51"/>
        <v>9200000059-0</v>
      </c>
      <c r="B3276" s="57" t="s">
        <v>29</v>
      </c>
      <c r="C3276" s="50" t="s">
        <v>29</v>
      </c>
      <c r="D3276" s="50" t="s">
        <v>4920</v>
      </c>
      <c r="E3276" s="50" t="s">
        <v>2814</v>
      </c>
      <c r="F3276" s="50" t="s">
        <v>29</v>
      </c>
      <c r="G3276" s="50" t="s">
        <v>29</v>
      </c>
      <c r="H3276" s="50" t="s">
        <v>2904</v>
      </c>
      <c r="I3276" s="58">
        <v>45246</v>
      </c>
      <c r="J3276" s="50" t="s">
        <v>2816</v>
      </c>
      <c r="K3276" s="59">
        <v>391.88</v>
      </c>
      <c r="L3276" s="50" t="s">
        <v>37</v>
      </c>
      <c r="M3276" s="51" t="s">
        <v>2747</v>
      </c>
      <c r="N3276" s="50" t="s">
        <v>29</v>
      </c>
      <c r="O3276" s="50" t="s">
        <v>32</v>
      </c>
      <c r="P3276" s="50" t="s">
        <v>32</v>
      </c>
      <c r="Q3276" s="50" t="s">
        <v>4919</v>
      </c>
      <c r="R3276" s="50" t="s">
        <v>29</v>
      </c>
      <c r="S3276" s="50" t="s">
        <v>2770</v>
      </c>
      <c r="T3276" s="50" t="s">
        <v>2415</v>
      </c>
      <c r="U3276" s="50" t="s">
        <v>30</v>
      </c>
      <c r="V3276" s="50" t="str">
        <f>VLOOKUP(A3276,Register!$D$2:$N$1317,11,0)</f>
        <v>CWIP:-VACUUM FILTER STATION</v>
      </c>
      <c r="W3276" s="50" t="s">
        <v>29</v>
      </c>
      <c r="X3276" s="50" t="s">
        <v>29</v>
      </c>
    </row>
    <row r="3277" spans="1:24" ht="14.1" customHeight="1" x14ac:dyDescent="0.25">
      <c r="A3277" s="50" t="str">
        <f t="shared" si="51"/>
        <v>9200000059-0</v>
      </c>
      <c r="B3277" s="57" t="s">
        <v>29</v>
      </c>
      <c r="C3277" s="50" t="s">
        <v>29</v>
      </c>
      <c r="D3277" s="50" t="s">
        <v>4920</v>
      </c>
      <c r="E3277" s="50" t="s">
        <v>2814</v>
      </c>
      <c r="F3277" s="50" t="s">
        <v>29</v>
      </c>
      <c r="G3277" s="50" t="s">
        <v>29</v>
      </c>
      <c r="H3277" s="50" t="s">
        <v>2904</v>
      </c>
      <c r="I3277" s="58">
        <v>45246</v>
      </c>
      <c r="J3277" s="50" t="s">
        <v>2816</v>
      </c>
      <c r="K3277" s="59">
        <v>228</v>
      </c>
      <c r="L3277" s="50" t="s">
        <v>37</v>
      </c>
      <c r="M3277" s="51" t="s">
        <v>2747</v>
      </c>
      <c r="N3277" s="50" t="s">
        <v>29</v>
      </c>
      <c r="O3277" s="50" t="s">
        <v>32</v>
      </c>
      <c r="P3277" s="50" t="s">
        <v>32</v>
      </c>
      <c r="Q3277" s="50" t="s">
        <v>4919</v>
      </c>
      <c r="R3277" s="50" t="s">
        <v>29</v>
      </c>
      <c r="S3277" s="50" t="s">
        <v>2770</v>
      </c>
      <c r="T3277" s="50" t="s">
        <v>2415</v>
      </c>
      <c r="U3277" s="50" t="s">
        <v>30</v>
      </c>
      <c r="V3277" s="50" t="str">
        <f>VLOOKUP(A3277,Register!$D$2:$N$1317,11,0)</f>
        <v>CWIP:-VACUUM FILTER STATION</v>
      </c>
      <c r="W3277" s="50" t="s">
        <v>29</v>
      </c>
      <c r="X3277" s="50" t="s">
        <v>29</v>
      </c>
    </row>
    <row r="3278" spans="1:24" ht="14.1" customHeight="1" x14ac:dyDescent="0.25">
      <c r="A3278" s="50" t="str">
        <f t="shared" si="51"/>
        <v>9200000059-0</v>
      </c>
      <c r="B3278" s="57" t="s">
        <v>29</v>
      </c>
      <c r="C3278" s="50" t="s">
        <v>29</v>
      </c>
      <c r="D3278" s="50" t="s">
        <v>4920</v>
      </c>
      <c r="E3278" s="50" t="s">
        <v>2814</v>
      </c>
      <c r="F3278" s="50" t="s">
        <v>29</v>
      </c>
      <c r="G3278" s="50" t="s">
        <v>29</v>
      </c>
      <c r="H3278" s="50" t="s">
        <v>2904</v>
      </c>
      <c r="I3278" s="58">
        <v>45246</v>
      </c>
      <c r="J3278" s="50" t="s">
        <v>2816</v>
      </c>
      <c r="K3278" s="59">
        <v>88.06</v>
      </c>
      <c r="L3278" s="50" t="s">
        <v>37</v>
      </c>
      <c r="M3278" s="51" t="s">
        <v>2747</v>
      </c>
      <c r="N3278" s="50" t="s">
        <v>29</v>
      </c>
      <c r="O3278" s="50" t="s">
        <v>32</v>
      </c>
      <c r="P3278" s="50" t="s">
        <v>32</v>
      </c>
      <c r="Q3278" s="50" t="s">
        <v>4919</v>
      </c>
      <c r="R3278" s="50" t="s">
        <v>29</v>
      </c>
      <c r="S3278" s="50" t="s">
        <v>2770</v>
      </c>
      <c r="T3278" s="50" t="s">
        <v>2415</v>
      </c>
      <c r="U3278" s="50" t="s">
        <v>30</v>
      </c>
      <c r="V3278" s="50" t="str">
        <f>VLOOKUP(A3278,Register!$D$2:$N$1317,11,0)</f>
        <v>CWIP:-VACUUM FILTER STATION</v>
      </c>
      <c r="W3278" s="50" t="s">
        <v>29</v>
      </c>
      <c r="X3278" s="50" t="s">
        <v>29</v>
      </c>
    </row>
    <row r="3279" spans="1:24" ht="14.1" customHeight="1" x14ac:dyDescent="0.25">
      <c r="A3279" s="50" t="str">
        <f t="shared" si="51"/>
        <v>9200000059-0</v>
      </c>
      <c r="B3279" s="57" t="s">
        <v>29</v>
      </c>
      <c r="C3279" s="50" t="s">
        <v>29</v>
      </c>
      <c r="D3279" s="50" t="s">
        <v>4920</v>
      </c>
      <c r="E3279" s="50" t="s">
        <v>2814</v>
      </c>
      <c r="F3279" s="50" t="s">
        <v>29</v>
      </c>
      <c r="G3279" s="50" t="s">
        <v>29</v>
      </c>
      <c r="H3279" s="50" t="s">
        <v>2904</v>
      </c>
      <c r="I3279" s="58">
        <v>45246</v>
      </c>
      <c r="J3279" s="50" t="s">
        <v>2816</v>
      </c>
      <c r="K3279" s="59">
        <v>126.31</v>
      </c>
      <c r="L3279" s="50" t="s">
        <v>37</v>
      </c>
      <c r="M3279" s="51" t="s">
        <v>2747</v>
      </c>
      <c r="N3279" s="50" t="s">
        <v>29</v>
      </c>
      <c r="O3279" s="50" t="s">
        <v>32</v>
      </c>
      <c r="P3279" s="50" t="s">
        <v>32</v>
      </c>
      <c r="Q3279" s="50" t="s">
        <v>4919</v>
      </c>
      <c r="R3279" s="50" t="s">
        <v>29</v>
      </c>
      <c r="S3279" s="50" t="s">
        <v>2770</v>
      </c>
      <c r="T3279" s="50" t="s">
        <v>2415</v>
      </c>
      <c r="U3279" s="50" t="s">
        <v>30</v>
      </c>
      <c r="V3279" s="50" t="str">
        <f>VLOOKUP(A3279,Register!$D$2:$N$1317,11,0)</f>
        <v>CWIP:-VACUUM FILTER STATION</v>
      </c>
      <c r="W3279" s="50" t="s">
        <v>29</v>
      </c>
      <c r="X3279" s="50" t="s">
        <v>29</v>
      </c>
    </row>
    <row r="3280" spans="1:24" ht="14.1" customHeight="1" x14ac:dyDescent="0.25">
      <c r="A3280" s="50" t="str">
        <f t="shared" si="51"/>
        <v>9200000059-0</v>
      </c>
      <c r="B3280" s="57" t="s">
        <v>29</v>
      </c>
      <c r="C3280" s="50" t="s">
        <v>29</v>
      </c>
      <c r="D3280" s="50" t="s">
        <v>4920</v>
      </c>
      <c r="E3280" s="50" t="s">
        <v>2814</v>
      </c>
      <c r="F3280" s="50" t="s">
        <v>29</v>
      </c>
      <c r="G3280" s="50" t="s">
        <v>29</v>
      </c>
      <c r="H3280" s="50" t="s">
        <v>2904</v>
      </c>
      <c r="I3280" s="58">
        <v>45246</v>
      </c>
      <c r="J3280" s="50" t="s">
        <v>2816</v>
      </c>
      <c r="K3280" s="59">
        <v>44.03</v>
      </c>
      <c r="L3280" s="50" t="s">
        <v>37</v>
      </c>
      <c r="M3280" s="51" t="s">
        <v>2747</v>
      </c>
      <c r="N3280" s="50" t="s">
        <v>29</v>
      </c>
      <c r="O3280" s="50" t="s">
        <v>32</v>
      </c>
      <c r="P3280" s="50" t="s">
        <v>32</v>
      </c>
      <c r="Q3280" s="50" t="s">
        <v>4919</v>
      </c>
      <c r="R3280" s="50" t="s">
        <v>29</v>
      </c>
      <c r="S3280" s="50" t="s">
        <v>2770</v>
      </c>
      <c r="T3280" s="50" t="s">
        <v>2415</v>
      </c>
      <c r="U3280" s="50" t="s">
        <v>30</v>
      </c>
      <c r="V3280" s="50" t="str">
        <f>VLOOKUP(A3280,Register!$D$2:$N$1317,11,0)</f>
        <v>CWIP:-VACUUM FILTER STATION</v>
      </c>
      <c r="W3280" s="50" t="s">
        <v>29</v>
      </c>
      <c r="X3280" s="50" t="s">
        <v>29</v>
      </c>
    </row>
    <row r="3281" spans="1:24" ht="14.1" customHeight="1" x14ac:dyDescent="0.25">
      <c r="A3281" s="50" t="str">
        <f t="shared" si="51"/>
        <v>9200000059-0</v>
      </c>
      <c r="B3281" s="57" t="s">
        <v>29</v>
      </c>
      <c r="C3281" s="50" t="s">
        <v>29</v>
      </c>
      <c r="D3281" s="50" t="s">
        <v>4920</v>
      </c>
      <c r="E3281" s="50" t="s">
        <v>2814</v>
      </c>
      <c r="F3281" s="50" t="s">
        <v>29</v>
      </c>
      <c r="G3281" s="50" t="s">
        <v>29</v>
      </c>
      <c r="H3281" s="50" t="s">
        <v>2904</v>
      </c>
      <c r="I3281" s="58">
        <v>45246</v>
      </c>
      <c r="J3281" s="50" t="s">
        <v>2816</v>
      </c>
      <c r="K3281" s="59">
        <v>67.41</v>
      </c>
      <c r="L3281" s="50" t="s">
        <v>37</v>
      </c>
      <c r="M3281" s="51" t="s">
        <v>2747</v>
      </c>
      <c r="N3281" s="50" t="s">
        <v>29</v>
      </c>
      <c r="O3281" s="50" t="s">
        <v>32</v>
      </c>
      <c r="P3281" s="50" t="s">
        <v>32</v>
      </c>
      <c r="Q3281" s="50" t="s">
        <v>4919</v>
      </c>
      <c r="R3281" s="50" t="s">
        <v>29</v>
      </c>
      <c r="S3281" s="50" t="s">
        <v>2770</v>
      </c>
      <c r="T3281" s="50" t="s">
        <v>2415</v>
      </c>
      <c r="U3281" s="50" t="s">
        <v>30</v>
      </c>
      <c r="V3281" s="50" t="str">
        <f>VLOOKUP(A3281,Register!$D$2:$N$1317,11,0)</f>
        <v>CWIP:-VACUUM FILTER STATION</v>
      </c>
      <c r="W3281" s="50" t="s">
        <v>29</v>
      </c>
      <c r="X3281" s="50" t="s">
        <v>29</v>
      </c>
    </row>
    <row r="3282" spans="1:24" ht="14.1" customHeight="1" x14ac:dyDescent="0.25">
      <c r="A3282" s="50" t="str">
        <f t="shared" si="51"/>
        <v>9200000059-0</v>
      </c>
      <c r="B3282" s="57" t="s">
        <v>29</v>
      </c>
      <c r="C3282" s="50" t="s">
        <v>29</v>
      </c>
      <c r="D3282" s="50" t="s">
        <v>4921</v>
      </c>
      <c r="E3282" s="50" t="s">
        <v>2814</v>
      </c>
      <c r="F3282" s="50" t="s">
        <v>29</v>
      </c>
      <c r="G3282" s="50" t="s">
        <v>29</v>
      </c>
      <c r="H3282" s="50" t="s">
        <v>2904</v>
      </c>
      <c r="I3282" s="58">
        <v>45247</v>
      </c>
      <c r="J3282" s="50" t="s">
        <v>2816</v>
      </c>
      <c r="K3282" s="59">
        <v>15900</v>
      </c>
      <c r="L3282" s="50" t="s">
        <v>37</v>
      </c>
      <c r="M3282" s="51" t="s">
        <v>2747</v>
      </c>
      <c r="N3282" s="50" t="s">
        <v>29</v>
      </c>
      <c r="O3282" s="50" t="s">
        <v>32</v>
      </c>
      <c r="P3282" s="50" t="s">
        <v>32</v>
      </c>
      <c r="Q3282" s="50" t="s">
        <v>4914</v>
      </c>
      <c r="R3282" s="50" t="s">
        <v>29</v>
      </c>
      <c r="S3282" s="50" t="s">
        <v>2770</v>
      </c>
      <c r="T3282" s="50" t="s">
        <v>2415</v>
      </c>
      <c r="U3282" s="50" t="s">
        <v>30</v>
      </c>
      <c r="V3282" s="50" t="str">
        <f>VLOOKUP(A3282,Register!$D$2:$N$1317,11,0)</f>
        <v>CWIP:-VACUUM FILTER STATION</v>
      </c>
      <c r="W3282" s="50" t="s">
        <v>29</v>
      </c>
      <c r="X3282" s="50" t="s">
        <v>29</v>
      </c>
    </row>
    <row r="3283" spans="1:24" ht="14.1" customHeight="1" x14ac:dyDescent="0.25">
      <c r="A3283" s="50" t="str">
        <f t="shared" si="51"/>
        <v>9200000059-0</v>
      </c>
      <c r="B3283" s="57" t="s">
        <v>29</v>
      </c>
      <c r="C3283" s="50" t="s">
        <v>29</v>
      </c>
      <c r="D3283" s="50" t="s">
        <v>4921</v>
      </c>
      <c r="E3283" s="50" t="s">
        <v>2814</v>
      </c>
      <c r="F3283" s="50" t="s">
        <v>29</v>
      </c>
      <c r="G3283" s="50" t="s">
        <v>29</v>
      </c>
      <c r="H3283" s="50" t="s">
        <v>2904</v>
      </c>
      <c r="I3283" s="58">
        <v>45247</v>
      </c>
      <c r="J3283" s="50" t="s">
        <v>2816</v>
      </c>
      <c r="K3283" s="59">
        <v>2694.67</v>
      </c>
      <c r="L3283" s="50" t="s">
        <v>37</v>
      </c>
      <c r="M3283" s="51" t="s">
        <v>2747</v>
      </c>
      <c r="N3283" s="50" t="s">
        <v>29</v>
      </c>
      <c r="O3283" s="50" t="s">
        <v>32</v>
      </c>
      <c r="P3283" s="50" t="s">
        <v>32</v>
      </c>
      <c r="Q3283" s="50" t="s">
        <v>4914</v>
      </c>
      <c r="R3283" s="50" t="s">
        <v>29</v>
      </c>
      <c r="S3283" s="50" t="s">
        <v>2770</v>
      </c>
      <c r="T3283" s="50" t="s">
        <v>2415</v>
      </c>
      <c r="U3283" s="50" t="s">
        <v>30</v>
      </c>
      <c r="V3283" s="50" t="str">
        <f>VLOOKUP(A3283,Register!$D$2:$N$1317,11,0)</f>
        <v>CWIP:-VACUUM FILTER STATION</v>
      </c>
      <c r="W3283" s="50" t="s">
        <v>29</v>
      </c>
      <c r="X3283" s="50" t="s">
        <v>29</v>
      </c>
    </row>
    <row r="3284" spans="1:24" ht="14.1" customHeight="1" x14ac:dyDescent="0.25">
      <c r="A3284" s="50" t="str">
        <f t="shared" si="51"/>
        <v>9200000059-0</v>
      </c>
      <c r="B3284" s="57" t="s">
        <v>29</v>
      </c>
      <c r="C3284" s="50" t="s">
        <v>29</v>
      </c>
      <c r="D3284" s="50" t="s">
        <v>4921</v>
      </c>
      <c r="E3284" s="50" t="s">
        <v>2814</v>
      </c>
      <c r="F3284" s="50" t="s">
        <v>29</v>
      </c>
      <c r="G3284" s="50" t="s">
        <v>29</v>
      </c>
      <c r="H3284" s="50" t="s">
        <v>2904</v>
      </c>
      <c r="I3284" s="58">
        <v>45247</v>
      </c>
      <c r="J3284" s="50" t="s">
        <v>2816</v>
      </c>
      <c r="K3284" s="59">
        <v>26.66</v>
      </c>
      <c r="L3284" s="50" t="s">
        <v>37</v>
      </c>
      <c r="M3284" s="51" t="s">
        <v>2747</v>
      </c>
      <c r="N3284" s="50" t="s">
        <v>29</v>
      </c>
      <c r="O3284" s="50" t="s">
        <v>32</v>
      </c>
      <c r="P3284" s="50" t="s">
        <v>32</v>
      </c>
      <c r="Q3284" s="50" t="s">
        <v>4914</v>
      </c>
      <c r="R3284" s="50" t="s">
        <v>29</v>
      </c>
      <c r="S3284" s="50" t="s">
        <v>2770</v>
      </c>
      <c r="T3284" s="50" t="s">
        <v>2415</v>
      </c>
      <c r="U3284" s="50" t="s">
        <v>30</v>
      </c>
      <c r="V3284" s="50" t="str">
        <f>VLOOKUP(A3284,Register!$D$2:$N$1317,11,0)</f>
        <v>CWIP:-VACUUM FILTER STATION</v>
      </c>
      <c r="W3284" s="50" t="s">
        <v>29</v>
      </c>
      <c r="X3284" s="50" t="s">
        <v>29</v>
      </c>
    </row>
    <row r="3285" spans="1:24" ht="14.1" customHeight="1" x14ac:dyDescent="0.25">
      <c r="A3285" s="50" t="str">
        <f t="shared" si="51"/>
        <v>9200000059-0</v>
      </c>
      <c r="B3285" s="57" t="s">
        <v>29</v>
      </c>
      <c r="C3285" s="50" t="s">
        <v>29</v>
      </c>
      <c r="D3285" s="50" t="s">
        <v>4922</v>
      </c>
      <c r="E3285" s="50" t="s">
        <v>2814</v>
      </c>
      <c r="F3285" s="50" t="s">
        <v>29</v>
      </c>
      <c r="G3285" s="50" t="s">
        <v>29</v>
      </c>
      <c r="H3285" s="50" t="s">
        <v>2904</v>
      </c>
      <c r="I3285" s="58">
        <v>45247</v>
      </c>
      <c r="J3285" s="50" t="s">
        <v>2816</v>
      </c>
      <c r="K3285" s="59">
        <v>9247.4500000000007</v>
      </c>
      <c r="L3285" s="50" t="s">
        <v>37</v>
      </c>
      <c r="M3285" s="51" t="s">
        <v>2747</v>
      </c>
      <c r="N3285" s="50" t="s">
        <v>29</v>
      </c>
      <c r="O3285" s="50" t="s">
        <v>32</v>
      </c>
      <c r="P3285" s="50" t="s">
        <v>32</v>
      </c>
      <c r="Q3285" s="50" t="s">
        <v>4919</v>
      </c>
      <c r="R3285" s="50" t="s">
        <v>29</v>
      </c>
      <c r="S3285" s="50" t="s">
        <v>2770</v>
      </c>
      <c r="T3285" s="50" t="s">
        <v>2415</v>
      </c>
      <c r="U3285" s="50" t="s">
        <v>30</v>
      </c>
      <c r="V3285" s="50" t="str">
        <f>VLOOKUP(A3285,Register!$D$2:$N$1317,11,0)</f>
        <v>CWIP:-VACUUM FILTER STATION</v>
      </c>
      <c r="W3285" s="50" t="s">
        <v>29</v>
      </c>
      <c r="X3285" s="50" t="s">
        <v>29</v>
      </c>
    </row>
    <row r="3286" spans="1:24" ht="14.1" customHeight="1" x14ac:dyDescent="0.25">
      <c r="A3286" s="50" t="str">
        <f t="shared" si="51"/>
        <v>9200000059-0</v>
      </c>
      <c r="B3286" s="57" t="s">
        <v>29</v>
      </c>
      <c r="C3286" s="50" t="s">
        <v>29</v>
      </c>
      <c r="D3286" s="50" t="s">
        <v>4922</v>
      </c>
      <c r="E3286" s="50" t="s">
        <v>2814</v>
      </c>
      <c r="F3286" s="50" t="s">
        <v>29</v>
      </c>
      <c r="G3286" s="50" t="s">
        <v>29</v>
      </c>
      <c r="H3286" s="50" t="s">
        <v>2904</v>
      </c>
      <c r="I3286" s="58">
        <v>45247</v>
      </c>
      <c r="J3286" s="50" t="s">
        <v>2816</v>
      </c>
      <c r="K3286" s="59">
        <v>3848.63</v>
      </c>
      <c r="L3286" s="50" t="s">
        <v>37</v>
      </c>
      <c r="M3286" s="51" t="s">
        <v>2747</v>
      </c>
      <c r="N3286" s="50" t="s">
        <v>29</v>
      </c>
      <c r="O3286" s="50" t="s">
        <v>32</v>
      </c>
      <c r="P3286" s="50" t="s">
        <v>32</v>
      </c>
      <c r="Q3286" s="50" t="s">
        <v>4919</v>
      </c>
      <c r="R3286" s="50" t="s">
        <v>29</v>
      </c>
      <c r="S3286" s="50" t="s">
        <v>2770</v>
      </c>
      <c r="T3286" s="50" t="s">
        <v>2415</v>
      </c>
      <c r="U3286" s="50" t="s">
        <v>30</v>
      </c>
      <c r="V3286" s="50" t="str">
        <f>VLOOKUP(A3286,Register!$D$2:$N$1317,11,0)</f>
        <v>CWIP:-VACUUM FILTER STATION</v>
      </c>
      <c r="W3286" s="50" t="s">
        <v>29</v>
      </c>
      <c r="X3286" s="50" t="s">
        <v>29</v>
      </c>
    </row>
    <row r="3287" spans="1:24" ht="14.1" customHeight="1" x14ac:dyDescent="0.25">
      <c r="A3287" s="50" t="str">
        <f t="shared" si="51"/>
        <v>9200000059-0</v>
      </c>
      <c r="B3287" s="57" t="s">
        <v>29</v>
      </c>
      <c r="C3287" s="50" t="s">
        <v>29</v>
      </c>
      <c r="D3287" s="50" t="s">
        <v>4923</v>
      </c>
      <c r="E3287" s="50" t="s">
        <v>2814</v>
      </c>
      <c r="F3287" s="50" t="s">
        <v>29</v>
      </c>
      <c r="G3287" s="50" t="s">
        <v>29</v>
      </c>
      <c r="H3287" s="50" t="s">
        <v>2904</v>
      </c>
      <c r="I3287" s="58">
        <v>45248</v>
      </c>
      <c r="J3287" s="50" t="s">
        <v>2816</v>
      </c>
      <c r="K3287" s="59">
        <v>115</v>
      </c>
      <c r="L3287" s="50" t="s">
        <v>37</v>
      </c>
      <c r="M3287" s="51" t="s">
        <v>2747</v>
      </c>
      <c r="N3287" s="50" t="s">
        <v>29</v>
      </c>
      <c r="O3287" s="50" t="s">
        <v>32</v>
      </c>
      <c r="P3287" s="50" t="s">
        <v>32</v>
      </c>
      <c r="Q3287" s="50" t="s">
        <v>4671</v>
      </c>
      <c r="R3287" s="50" t="s">
        <v>29</v>
      </c>
      <c r="S3287" s="50" t="s">
        <v>2770</v>
      </c>
      <c r="T3287" s="50" t="s">
        <v>2415</v>
      </c>
      <c r="U3287" s="50" t="s">
        <v>30</v>
      </c>
      <c r="V3287" s="50" t="str">
        <f>VLOOKUP(A3287,Register!$D$2:$N$1317,11,0)</f>
        <v>CWIP:-VACUUM FILTER STATION</v>
      </c>
      <c r="W3287" s="50" t="s">
        <v>29</v>
      </c>
      <c r="X3287" s="50" t="s">
        <v>29</v>
      </c>
    </row>
    <row r="3288" spans="1:24" ht="14.1" customHeight="1" x14ac:dyDescent="0.25">
      <c r="A3288" s="50" t="str">
        <f t="shared" si="51"/>
        <v>9200000059-0</v>
      </c>
      <c r="B3288" s="57" t="s">
        <v>29</v>
      </c>
      <c r="C3288" s="50" t="s">
        <v>29</v>
      </c>
      <c r="D3288" s="50" t="s">
        <v>4923</v>
      </c>
      <c r="E3288" s="50" t="s">
        <v>2814</v>
      </c>
      <c r="F3288" s="50" t="s">
        <v>29</v>
      </c>
      <c r="G3288" s="50" t="s">
        <v>29</v>
      </c>
      <c r="H3288" s="50" t="s">
        <v>2904</v>
      </c>
      <c r="I3288" s="58">
        <v>45248</v>
      </c>
      <c r="J3288" s="50" t="s">
        <v>2816</v>
      </c>
      <c r="K3288" s="59">
        <v>42.5</v>
      </c>
      <c r="L3288" s="50" t="s">
        <v>37</v>
      </c>
      <c r="M3288" s="51" t="s">
        <v>2747</v>
      </c>
      <c r="N3288" s="50" t="s">
        <v>29</v>
      </c>
      <c r="O3288" s="50" t="s">
        <v>32</v>
      </c>
      <c r="P3288" s="50" t="s">
        <v>32</v>
      </c>
      <c r="Q3288" s="50" t="s">
        <v>4671</v>
      </c>
      <c r="R3288" s="50" t="s">
        <v>29</v>
      </c>
      <c r="S3288" s="50" t="s">
        <v>2770</v>
      </c>
      <c r="T3288" s="50" t="s">
        <v>2415</v>
      </c>
      <c r="U3288" s="50" t="s">
        <v>30</v>
      </c>
      <c r="V3288" s="50" t="str">
        <f>VLOOKUP(A3288,Register!$D$2:$N$1317,11,0)</f>
        <v>CWIP:-VACUUM FILTER STATION</v>
      </c>
      <c r="W3288" s="50" t="s">
        <v>29</v>
      </c>
      <c r="X3288" s="50" t="s">
        <v>29</v>
      </c>
    </row>
    <row r="3289" spans="1:24" ht="14.1" customHeight="1" x14ac:dyDescent="0.25">
      <c r="A3289" s="50" t="str">
        <f t="shared" si="51"/>
        <v>9200000059-0</v>
      </c>
      <c r="B3289" s="57" t="s">
        <v>29</v>
      </c>
      <c r="C3289" s="50" t="s">
        <v>29</v>
      </c>
      <c r="D3289" s="50" t="s">
        <v>4924</v>
      </c>
      <c r="E3289" s="50" t="s">
        <v>2814</v>
      </c>
      <c r="F3289" s="50" t="s">
        <v>29</v>
      </c>
      <c r="G3289" s="50" t="s">
        <v>29</v>
      </c>
      <c r="H3289" s="50" t="s">
        <v>2904</v>
      </c>
      <c r="I3289" s="58">
        <v>45248</v>
      </c>
      <c r="J3289" s="50" t="s">
        <v>2816</v>
      </c>
      <c r="K3289" s="59">
        <v>11500</v>
      </c>
      <c r="L3289" s="50" t="s">
        <v>37</v>
      </c>
      <c r="M3289" s="51" t="s">
        <v>2747</v>
      </c>
      <c r="N3289" s="50" t="s">
        <v>29</v>
      </c>
      <c r="O3289" s="50" t="s">
        <v>32</v>
      </c>
      <c r="P3289" s="50" t="s">
        <v>32</v>
      </c>
      <c r="Q3289" s="50" t="s">
        <v>4919</v>
      </c>
      <c r="R3289" s="50" t="s">
        <v>29</v>
      </c>
      <c r="S3289" s="50" t="s">
        <v>2770</v>
      </c>
      <c r="T3289" s="50" t="s">
        <v>2415</v>
      </c>
      <c r="U3289" s="50" t="s">
        <v>30</v>
      </c>
      <c r="V3289" s="50" t="str">
        <f>VLOOKUP(A3289,Register!$D$2:$N$1317,11,0)</f>
        <v>CWIP:-VACUUM FILTER STATION</v>
      </c>
      <c r="W3289" s="50" t="s">
        <v>29</v>
      </c>
      <c r="X3289" s="50" t="s">
        <v>29</v>
      </c>
    </row>
    <row r="3290" spans="1:24" ht="14.1" customHeight="1" x14ac:dyDescent="0.25">
      <c r="A3290" s="50" t="str">
        <f t="shared" si="51"/>
        <v>9200000057-0</v>
      </c>
      <c r="B3290" s="57" t="s">
        <v>29</v>
      </c>
      <c r="C3290" s="50" t="s">
        <v>29</v>
      </c>
      <c r="D3290" s="50" t="s">
        <v>4925</v>
      </c>
      <c r="E3290" s="50" t="s">
        <v>2814</v>
      </c>
      <c r="F3290" s="50" t="s">
        <v>29</v>
      </c>
      <c r="G3290" s="50" t="s">
        <v>29</v>
      </c>
      <c r="H3290" s="50" t="s">
        <v>2904</v>
      </c>
      <c r="I3290" s="58">
        <v>45251</v>
      </c>
      <c r="J3290" s="50" t="s">
        <v>2816</v>
      </c>
      <c r="K3290" s="59">
        <v>45693.55</v>
      </c>
      <c r="L3290" s="50" t="s">
        <v>37</v>
      </c>
      <c r="M3290" s="51" t="s">
        <v>2747</v>
      </c>
      <c r="N3290" s="50" t="s">
        <v>29</v>
      </c>
      <c r="O3290" s="50" t="s">
        <v>32</v>
      </c>
      <c r="P3290" s="50" t="s">
        <v>32</v>
      </c>
      <c r="Q3290" s="50" t="s">
        <v>4926</v>
      </c>
      <c r="R3290" s="50" t="s">
        <v>29</v>
      </c>
      <c r="S3290" s="50" t="s">
        <v>2770</v>
      </c>
      <c r="T3290" s="50" t="s">
        <v>2410</v>
      </c>
      <c r="U3290" s="50" t="s">
        <v>30</v>
      </c>
      <c r="V3290" s="50" t="str">
        <f>VLOOKUP(A3290,Register!$D$2:$N$1317,11,0)</f>
        <v>CWIP- NEW JUICE CLARIFIER 42' DIA(DORR)</v>
      </c>
      <c r="W3290" s="50" t="s">
        <v>29</v>
      </c>
      <c r="X3290" s="50" t="s">
        <v>29</v>
      </c>
    </row>
    <row r="3291" spans="1:24" ht="14.1" customHeight="1" x14ac:dyDescent="0.25">
      <c r="A3291" s="50" t="str">
        <f t="shared" si="51"/>
        <v>9200000057-0</v>
      </c>
      <c r="B3291" s="57" t="s">
        <v>29</v>
      </c>
      <c r="C3291" s="50" t="s">
        <v>29</v>
      </c>
      <c r="D3291" s="50" t="s">
        <v>4925</v>
      </c>
      <c r="E3291" s="50" t="s">
        <v>2814</v>
      </c>
      <c r="F3291" s="50" t="s">
        <v>29</v>
      </c>
      <c r="G3291" s="50" t="s">
        <v>29</v>
      </c>
      <c r="H3291" s="50" t="s">
        <v>2904</v>
      </c>
      <c r="I3291" s="58">
        <v>45251</v>
      </c>
      <c r="J3291" s="50" t="s">
        <v>2816</v>
      </c>
      <c r="K3291" s="59">
        <v>1597.96</v>
      </c>
      <c r="L3291" s="50" t="s">
        <v>37</v>
      </c>
      <c r="M3291" s="51" t="s">
        <v>2747</v>
      </c>
      <c r="N3291" s="50" t="s">
        <v>29</v>
      </c>
      <c r="O3291" s="50" t="s">
        <v>32</v>
      </c>
      <c r="P3291" s="50" t="s">
        <v>32</v>
      </c>
      <c r="Q3291" s="50" t="s">
        <v>4926</v>
      </c>
      <c r="R3291" s="50" t="s">
        <v>29</v>
      </c>
      <c r="S3291" s="50" t="s">
        <v>2770</v>
      </c>
      <c r="T3291" s="50" t="s">
        <v>2410</v>
      </c>
      <c r="U3291" s="50" t="s">
        <v>30</v>
      </c>
      <c r="V3291" s="50" t="str">
        <f>VLOOKUP(A3291,Register!$D$2:$N$1317,11,0)</f>
        <v>CWIP- NEW JUICE CLARIFIER 42' DIA(DORR)</v>
      </c>
      <c r="W3291" s="50" t="s">
        <v>29</v>
      </c>
      <c r="X3291" s="50" t="s">
        <v>29</v>
      </c>
    </row>
    <row r="3292" spans="1:24" ht="14.1" customHeight="1" x14ac:dyDescent="0.25">
      <c r="A3292" s="50" t="str">
        <f t="shared" si="51"/>
        <v>9200000059-0</v>
      </c>
      <c r="B3292" s="57" t="s">
        <v>29</v>
      </c>
      <c r="C3292" s="50" t="s">
        <v>29</v>
      </c>
      <c r="D3292" s="50" t="s">
        <v>4927</v>
      </c>
      <c r="E3292" s="50" t="s">
        <v>2814</v>
      </c>
      <c r="F3292" s="50" t="s">
        <v>29</v>
      </c>
      <c r="G3292" s="50" t="s">
        <v>29</v>
      </c>
      <c r="H3292" s="50" t="s">
        <v>2904</v>
      </c>
      <c r="I3292" s="58">
        <v>45252</v>
      </c>
      <c r="J3292" s="50" t="s">
        <v>2816</v>
      </c>
      <c r="K3292" s="59">
        <v>23.57</v>
      </c>
      <c r="L3292" s="50" t="s">
        <v>37</v>
      </c>
      <c r="M3292" s="51" t="s">
        <v>2747</v>
      </c>
      <c r="N3292" s="50" t="s">
        <v>29</v>
      </c>
      <c r="O3292" s="50" t="s">
        <v>32</v>
      </c>
      <c r="P3292" s="50" t="s">
        <v>32</v>
      </c>
      <c r="Q3292" s="50" t="s">
        <v>4671</v>
      </c>
      <c r="R3292" s="50" t="s">
        <v>29</v>
      </c>
      <c r="S3292" s="50" t="s">
        <v>2770</v>
      </c>
      <c r="T3292" s="50" t="s">
        <v>2415</v>
      </c>
      <c r="U3292" s="50" t="s">
        <v>30</v>
      </c>
      <c r="V3292" s="50" t="str">
        <f>VLOOKUP(A3292,Register!$D$2:$N$1317,11,0)</f>
        <v>CWIP:-VACUUM FILTER STATION</v>
      </c>
      <c r="W3292" s="50" t="s">
        <v>29</v>
      </c>
      <c r="X3292" s="50" t="s">
        <v>29</v>
      </c>
    </row>
    <row r="3293" spans="1:24" ht="14.1" customHeight="1" x14ac:dyDescent="0.25">
      <c r="A3293" s="50" t="str">
        <f t="shared" si="51"/>
        <v>9200000059-0</v>
      </c>
      <c r="B3293" s="57" t="s">
        <v>29</v>
      </c>
      <c r="C3293" s="50" t="s">
        <v>29</v>
      </c>
      <c r="D3293" s="50" t="s">
        <v>4927</v>
      </c>
      <c r="E3293" s="50" t="s">
        <v>2814</v>
      </c>
      <c r="F3293" s="50" t="s">
        <v>29</v>
      </c>
      <c r="G3293" s="50" t="s">
        <v>29</v>
      </c>
      <c r="H3293" s="50" t="s">
        <v>2904</v>
      </c>
      <c r="I3293" s="58">
        <v>45252</v>
      </c>
      <c r="J3293" s="50" t="s">
        <v>2816</v>
      </c>
      <c r="K3293" s="59">
        <v>7</v>
      </c>
      <c r="L3293" s="50" t="s">
        <v>37</v>
      </c>
      <c r="M3293" s="51" t="s">
        <v>2747</v>
      </c>
      <c r="N3293" s="50" t="s">
        <v>29</v>
      </c>
      <c r="O3293" s="50" t="s">
        <v>32</v>
      </c>
      <c r="P3293" s="50" t="s">
        <v>32</v>
      </c>
      <c r="Q3293" s="50" t="s">
        <v>4671</v>
      </c>
      <c r="R3293" s="50" t="s">
        <v>29</v>
      </c>
      <c r="S3293" s="50" t="s">
        <v>2770</v>
      </c>
      <c r="T3293" s="50" t="s">
        <v>2415</v>
      </c>
      <c r="U3293" s="50" t="s">
        <v>30</v>
      </c>
      <c r="V3293" s="50" t="str">
        <f>VLOOKUP(A3293,Register!$D$2:$N$1317,11,0)</f>
        <v>CWIP:-VACUUM FILTER STATION</v>
      </c>
      <c r="W3293" s="50" t="s">
        <v>29</v>
      </c>
      <c r="X3293" s="50" t="s">
        <v>29</v>
      </c>
    </row>
    <row r="3294" spans="1:24" ht="14.1" customHeight="1" x14ac:dyDescent="0.25">
      <c r="A3294" s="50" t="str">
        <f t="shared" si="51"/>
        <v>9200000059-0</v>
      </c>
      <c r="B3294" s="57" t="s">
        <v>29</v>
      </c>
      <c r="C3294" s="50" t="s">
        <v>29</v>
      </c>
      <c r="D3294" s="50" t="s">
        <v>4927</v>
      </c>
      <c r="E3294" s="50" t="s">
        <v>2814</v>
      </c>
      <c r="F3294" s="50" t="s">
        <v>29</v>
      </c>
      <c r="G3294" s="50" t="s">
        <v>29</v>
      </c>
      <c r="H3294" s="50" t="s">
        <v>2904</v>
      </c>
      <c r="I3294" s="58">
        <v>45252</v>
      </c>
      <c r="J3294" s="50" t="s">
        <v>2816</v>
      </c>
      <c r="K3294" s="59">
        <v>24</v>
      </c>
      <c r="L3294" s="50" t="s">
        <v>37</v>
      </c>
      <c r="M3294" s="51" t="s">
        <v>2747</v>
      </c>
      <c r="N3294" s="50" t="s">
        <v>29</v>
      </c>
      <c r="O3294" s="50" t="s">
        <v>32</v>
      </c>
      <c r="P3294" s="50" t="s">
        <v>32</v>
      </c>
      <c r="Q3294" s="50" t="s">
        <v>4671</v>
      </c>
      <c r="R3294" s="50" t="s">
        <v>29</v>
      </c>
      <c r="S3294" s="50" t="s">
        <v>2770</v>
      </c>
      <c r="T3294" s="50" t="s">
        <v>2415</v>
      </c>
      <c r="U3294" s="50" t="s">
        <v>30</v>
      </c>
      <c r="V3294" s="50" t="str">
        <f>VLOOKUP(A3294,Register!$D$2:$N$1317,11,0)</f>
        <v>CWIP:-VACUUM FILTER STATION</v>
      </c>
      <c r="W3294" s="50" t="s">
        <v>29</v>
      </c>
      <c r="X3294" s="50" t="s">
        <v>29</v>
      </c>
    </row>
    <row r="3295" spans="1:24" ht="14.1" customHeight="1" x14ac:dyDescent="0.25">
      <c r="A3295" s="50" t="str">
        <f t="shared" si="51"/>
        <v>9200000059-0</v>
      </c>
      <c r="B3295" s="57" t="s">
        <v>29</v>
      </c>
      <c r="C3295" s="50" t="s">
        <v>29</v>
      </c>
      <c r="D3295" s="50" t="s">
        <v>4928</v>
      </c>
      <c r="E3295" s="50" t="s">
        <v>2814</v>
      </c>
      <c r="F3295" s="50" t="s">
        <v>29</v>
      </c>
      <c r="G3295" s="50" t="s">
        <v>29</v>
      </c>
      <c r="H3295" s="50" t="s">
        <v>2904</v>
      </c>
      <c r="I3295" s="58">
        <v>45252</v>
      </c>
      <c r="J3295" s="50" t="s">
        <v>2816</v>
      </c>
      <c r="K3295" s="59">
        <v>83.93</v>
      </c>
      <c r="L3295" s="50" t="s">
        <v>37</v>
      </c>
      <c r="M3295" s="51" t="s">
        <v>2747</v>
      </c>
      <c r="N3295" s="50" t="s">
        <v>29</v>
      </c>
      <c r="O3295" s="50" t="s">
        <v>32</v>
      </c>
      <c r="P3295" s="50" t="s">
        <v>32</v>
      </c>
      <c r="Q3295" s="50" t="s">
        <v>4671</v>
      </c>
      <c r="R3295" s="50" t="s">
        <v>29</v>
      </c>
      <c r="S3295" s="50" t="s">
        <v>2770</v>
      </c>
      <c r="T3295" s="50" t="s">
        <v>2415</v>
      </c>
      <c r="U3295" s="50" t="s">
        <v>30</v>
      </c>
      <c r="V3295" s="50" t="str">
        <f>VLOOKUP(A3295,Register!$D$2:$N$1317,11,0)</f>
        <v>CWIP:-VACUUM FILTER STATION</v>
      </c>
      <c r="W3295" s="50" t="s">
        <v>29</v>
      </c>
      <c r="X3295" s="50" t="s">
        <v>29</v>
      </c>
    </row>
    <row r="3296" spans="1:24" ht="14.1" customHeight="1" x14ac:dyDescent="0.25">
      <c r="A3296" s="50" t="str">
        <f t="shared" si="51"/>
        <v>9200000059-0</v>
      </c>
      <c r="B3296" s="57" t="s">
        <v>29</v>
      </c>
      <c r="C3296" s="50" t="s">
        <v>29</v>
      </c>
      <c r="D3296" s="50" t="s">
        <v>4928</v>
      </c>
      <c r="E3296" s="50" t="s">
        <v>2814</v>
      </c>
      <c r="F3296" s="50" t="s">
        <v>29</v>
      </c>
      <c r="G3296" s="50" t="s">
        <v>29</v>
      </c>
      <c r="H3296" s="50" t="s">
        <v>2904</v>
      </c>
      <c r="I3296" s="58">
        <v>45252</v>
      </c>
      <c r="J3296" s="50" t="s">
        <v>2816</v>
      </c>
      <c r="K3296" s="59">
        <v>19.260000000000002</v>
      </c>
      <c r="L3296" s="50" t="s">
        <v>37</v>
      </c>
      <c r="M3296" s="51" t="s">
        <v>2747</v>
      </c>
      <c r="N3296" s="50" t="s">
        <v>29</v>
      </c>
      <c r="O3296" s="50" t="s">
        <v>32</v>
      </c>
      <c r="P3296" s="50" t="s">
        <v>32</v>
      </c>
      <c r="Q3296" s="50" t="s">
        <v>4671</v>
      </c>
      <c r="R3296" s="50" t="s">
        <v>29</v>
      </c>
      <c r="S3296" s="50" t="s">
        <v>2770</v>
      </c>
      <c r="T3296" s="50" t="s">
        <v>2415</v>
      </c>
      <c r="U3296" s="50" t="s">
        <v>30</v>
      </c>
      <c r="V3296" s="50" t="str">
        <f>VLOOKUP(A3296,Register!$D$2:$N$1317,11,0)</f>
        <v>CWIP:-VACUUM FILTER STATION</v>
      </c>
      <c r="W3296" s="50" t="s">
        <v>29</v>
      </c>
      <c r="X3296" s="50" t="s">
        <v>29</v>
      </c>
    </row>
    <row r="3297" spans="1:24" ht="14.1" customHeight="1" x14ac:dyDescent="0.25">
      <c r="A3297" s="50" t="str">
        <f t="shared" si="51"/>
        <v>9200000059-0</v>
      </c>
      <c r="B3297" s="57" t="s">
        <v>29</v>
      </c>
      <c r="C3297" s="50" t="s">
        <v>29</v>
      </c>
      <c r="D3297" s="50" t="s">
        <v>4928</v>
      </c>
      <c r="E3297" s="50" t="s">
        <v>2814</v>
      </c>
      <c r="F3297" s="50" t="s">
        <v>29</v>
      </c>
      <c r="G3297" s="50" t="s">
        <v>29</v>
      </c>
      <c r="H3297" s="50" t="s">
        <v>2904</v>
      </c>
      <c r="I3297" s="58">
        <v>45252</v>
      </c>
      <c r="J3297" s="50" t="s">
        <v>2816</v>
      </c>
      <c r="K3297" s="59">
        <v>18.41</v>
      </c>
      <c r="L3297" s="50" t="s">
        <v>37</v>
      </c>
      <c r="M3297" s="51" t="s">
        <v>2747</v>
      </c>
      <c r="N3297" s="50" t="s">
        <v>29</v>
      </c>
      <c r="O3297" s="50" t="s">
        <v>32</v>
      </c>
      <c r="P3297" s="50" t="s">
        <v>32</v>
      </c>
      <c r="Q3297" s="50" t="s">
        <v>4671</v>
      </c>
      <c r="R3297" s="50" t="s">
        <v>29</v>
      </c>
      <c r="S3297" s="50" t="s">
        <v>2770</v>
      </c>
      <c r="T3297" s="50" t="s">
        <v>2415</v>
      </c>
      <c r="U3297" s="50" t="s">
        <v>30</v>
      </c>
      <c r="V3297" s="50" t="str">
        <f>VLOOKUP(A3297,Register!$D$2:$N$1317,11,0)</f>
        <v>CWIP:-VACUUM FILTER STATION</v>
      </c>
      <c r="W3297" s="50" t="s">
        <v>29</v>
      </c>
      <c r="X3297" s="50" t="s">
        <v>29</v>
      </c>
    </row>
    <row r="3298" spans="1:24" ht="14.1" customHeight="1" x14ac:dyDescent="0.25">
      <c r="A3298" s="50" t="str">
        <f t="shared" si="51"/>
        <v>9200000059-0</v>
      </c>
      <c r="B3298" s="57" t="s">
        <v>29</v>
      </c>
      <c r="C3298" s="50" t="s">
        <v>29</v>
      </c>
      <c r="D3298" s="50" t="s">
        <v>4928</v>
      </c>
      <c r="E3298" s="50" t="s">
        <v>2814</v>
      </c>
      <c r="F3298" s="50" t="s">
        <v>29</v>
      </c>
      <c r="G3298" s="50" t="s">
        <v>29</v>
      </c>
      <c r="H3298" s="50" t="s">
        <v>2904</v>
      </c>
      <c r="I3298" s="58">
        <v>45252</v>
      </c>
      <c r="J3298" s="50" t="s">
        <v>2816</v>
      </c>
      <c r="K3298" s="59">
        <v>20.399999999999999</v>
      </c>
      <c r="L3298" s="50" t="s">
        <v>37</v>
      </c>
      <c r="M3298" s="51" t="s">
        <v>2747</v>
      </c>
      <c r="N3298" s="50" t="s">
        <v>29</v>
      </c>
      <c r="O3298" s="50" t="s">
        <v>32</v>
      </c>
      <c r="P3298" s="50" t="s">
        <v>32</v>
      </c>
      <c r="Q3298" s="50" t="s">
        <v>4671</v>
      </c>
      <c r="R3298" s="50" t="s">
        <v>29</v>
      </c>
      <c r="S3298" s="50" t="s">
        <v>2770</v>
      </c>
      <c r="T3298" s="50" t="s">
        <v>2415</v>
      </c>
      <c r="U3298" s="50" t="s">
        <v>30</v>
      </c>
      <c r="V3298" s="50" t="str">
        <f>VLOOKUP(A3298,Register!$D$2:$N$1317,11,0)</f>
        <v>CWIP:-VACUUM FILTER STATION</v>
      </c>
      <c r="W3298" s="50" t="s">
        <v>29</v>
      </c>
      <c r="X3298" s="50" t="s">
        <v>29</v>
      </c>
    </row>
    <row r="3299" spans="1:24" ht="14.1" customHeight="1" x14ac:dyDescent="0.25">
      <c r="A3299" s="50" t="str">
        <f t="shared" si="51"/>
        <v>9200000059-0</v>
      </c>
      <c r="B3299" s="57" t="s">
        <v>29</v>
      </c>
      <c r="C3299" s="50" t="s">
        <v>29</v>
      </c>
      <c r="D3299" s="50" t="s">
        <v>4928</v>
      </c>
      <c r="E3299" s="50" t="s">
        <v>2814</v>
      </c>
      <c r="F3299" s="50" t="s">
        <v>29</v>
      </c>
      <c r="G3299" s="50" t="s">
        <v>29</v>
      </c>
      <c r="H3299" s="50" t="s">
        <v>2904</v>
      </c>
      <c r="I3299" s="58">
        <v>45252</v>
      </c>
      <c r="J3299" s="50" t="s">
        <v>2816</v>
      </c>
      <c r="K3299" s="59">
        <v>17</v>
      </c>
      <c r="L3299" s="50" t="s">
        <v>37</v>
      </c>
      <c r="M3299" s="51" t="s">
        <v>2747</v>
      </c>
      <c r="N3299" s="50" t="s">
        <v>29</v>
      </c>
      <c r="O3299" s="50" t="s">
        <v>32</v>
      </c>
      <c r="P3299" s="50" t="s">
        <v>32</v>
      </c>
      <c r="Q3299" s="50" t="s">
        <v>4671</v>
      </c>
      <c r="R3299" s="50" t="s">
        <v>29</v>
      </c>
      <c r="S3299" s="50" t="s">
        <v>2770</v>
      </c>
      <c r="T3299" s="50" t="s">
        <v>2415</v>
      </c>
      <c r="U3299" s="50" t="s">
        <v>30</v>
      </c>
      <c r="V3299" s="50" t="str">
        <f>VLOOKUP(A3299,Register!$D$2:$N$1317,11,0)</f>
        <v>CWIP:-VACUUM FILTER STATION</v>
      </c>
      <c r="W3299" s="50" t="s">
        <v>29</v>
      </c>
      <c r="X3299" s="50" t="s">
        <v>29</v>
      </c>
    </row>
    <row r="3300" spans="1:24" ht="14.1" customHeight="1" x14ac:dyDescent="0.25">
      <c r="A3300" s="50" t="str">
        <f t="shared" si="51"/>
        <v>9200000041-0</v>
      </c>
      <c r="B3300" s="57" t="s">
        <v>29</v>
      </c>
      <c r="C3300" s="50" t="s">
        <v>29</v>
      </c>
      <c r="D3300" s="50" t="s">
        <v>4929</v>
      </c>
      <c r="E3300" s="50" t="s">
        <v>2814</v>
      </c>
      <c r="F3300" s="50" t="s">
        <v>29</v>
      </c>
      <c r="G3300" s="50" t="s">
        <v>29</v>
      </c>
      <c r="H3300" s="50" t="s">
        <v>2904</v>
      </c>
      <c r="I3300" s="58">
        <v>45252</v>
      </c>
      <c r="J3300" s="50" t="s">
        <v>2816</v>
      </c>
      <c r="K3300" s="59">
        <v>32.46</v>
      </c>
      <c r="L3300" s="50" t="s">
        <v>37</v>
      </c>
      <c r="M3300" s="51" t="s">
        <v>2747</v>
      </c>
      <c r="N3300" s="50" t="s">
        <v>29</v>
      </c>
      <c r="O3300" s="50" t="s">
        <v>32</v>
      </c>
      <c r="P3300" s="50" t="s">
        <v>32</v>
      </c>
      <c r="Q3300" s="50" t="s">
        <v>4930</v>
      </c>
      <c r="R3300" s="50" t="s">
        <v>29</v>
      </c>
      <c r="S3300" s="50" t="s">
        <v>2770</v>
      </c>
      <c r="T3300" s="50" t="s">
        <v>2383</v>
      </c>
      <c r="U3300" s="50" t="s">
        <v>30</v>
      </c>
      <c r="V3300" s="50" t="str">
        <f>VLOOKUP(A3300,Register!$D$2:$N$1317,11,0)</f>
        <v>CWIP - CURTAIN CONDENSER &amp; AIR EJECTOR</v>
      </c>
      <c r="W3300" s="50" t="s">
        <v>29</v>
      </c>
      <c r="X3300" s="50" t="s">
        <v>29</v>
      </c>
    </row>
    <row r="3301" spans="1:24" ht="14.1" customHeight="1" x14ac:dyDescent="0.25">
      <c r="A3301" s="50" t="str">
        <f t="shared" si="51"/>
        <v>9200000041-0</v>
      </c>
      <c r="B3301" s="57" t="s">
        <v>29</v>
      </c>
      <c r="C3301" s="50" t="s">
        <v>29</v>
      </c>
      <c r="D3301" s="50" t="s">
        <v>4929</v>
      </c>
      <c r="E3301" s="50" t="s">
        <v>2814</v>
      </c>
      <c r="F3301" s="50" t="s">
        <v>29</v>
      </c>
      <c r="G3301" s="50" t="s">
        <v>29</v>
      </c>
      <c r="H3301" s="50" t="s">
        <v>2904</v>
      </c>
      <c r="I3301" s="58">
        <v>45252</v>
      </c>
      <c r="J3301" s="50" t="s">
        <v>2816</v>
      </c>
      <c r="K3301" s="59">
        <v>22.24</v>
      </c>
      <c r="L3301" s="50" t="s">
        <v>37</v>
      </c>
      <c r="M3301" s="51" t="s">
        <v>2747</v>
      </c>
      <c r="N3301" s="50" t="s">
        <v>29</v>
      </c>
      <c r="O3301" s="50" t="s">
        <v>32</v>
      </c>
      <c r="P3301" s="50" t="s">
        <v>32</v>
      </c>
      <c r="Q3301" s="50" t="s">
        <v>4930</v>
      </c>
      <c r="R3301" s="50" t="s">
        <v>29</v>
      </c>
      <c r="S3301" s="50" t="s">
        <v>2770</v>
      </c>
      <c r="T3301" s="50" t="s">
        <v>2383</v>
      </c>
      <c r="U3301" s="50" t="s">
        <v>30</v>
      </c>
      <c r="V3301" s="50" t="str">
        <f>VLOOKUP(A3301,Register!$D$2:$N$1317,11,0)</f>
        <v>CWIP - CURTAIN CONDENSER &amp; AIR EJECTOR</v>
      </c>
      <c r="W3301" s="50" t="s">
        <v>29</v>
      </c>
      <c r="X3301" s="50" t="s">
        <v>29</v>
      </c>
    </row>
    <row r="3302" spans="1:24" ht="14.1" customHeight="1" x14ac:dyDescent="0.25">
      <c r="A3302" s="50" t="str">
        <f t="shared" si="51"/>
        <v>9200000041-0</v>
      </c>
      <c r="B3302" s="57" t="s">
        <v>29</v>
      </c>
      <c r="C3302" s="50" t="s">
        <v>29</v>
      </c>
      <c r="D3302" s="50" t="s">
        <v>4929</v>
      </c>
      <c r="E3302" s="50" t="s">
        <v>2814</v>
      </c>
      <c r="F3302" s="50" t="s">
        <v>29</v>
      </c>
      <c r="G3302" s="50" t="s">
        <v>29</v>
      </c>
      <c r="H3302" s="50" t="s">
        <v>2904</v>
      </c>
      <c r="I3302" s="58">
        <v>45252</v>
      </c>
      <c r="J3302" s="50" t="s">
        <v>2816</v>
      </c>
      <c r="K3302" s="59">
        <v>57.37</v>
      </c>
      <c r="L3302" s="50" t="s">
        <v>37</v>
      </c>
      <c r="M3302" s="51" t="s">
        <v>2747</v>
      </c>
      <c r="N3302" s="50" t="s">
        <v>29</v>
      </c>
      <c r="O3302" s="50" t="s">
        <v>32</v>
      </c>
      <c r="P3302" s="50" t="s">
        <v>32</v>
      </c>
      <c r="Q3302" s="50" t="s">
        <v>4930</v>
      </c>
      <c r="R3302" s="50" t="s">
        <v>29</v>
      </c>
      <c r="S3302" s="50" t="s">
        <v>2770</v>
      </c>
      <c r="T3302" s="50" t="s">
        <v>2383</v>
      </c>
      <c r="U3302" s="50" t="s">
        <v>30</v>
      </c>
      <c r="V3302" s="50" t="str">
        <f>VLOOKUP(A3302,Register!$D$2:$N$1317,11,0)</f>
        <v>CWIP - CURTAIN CONDENSER &amp; AIR EJECTOR</v>
      </c>
      <c r="W3302" s="50" t="s">
        <v>29</v>
      </c>
      <c r="X3302" s="50" t="s">
        <v>29</v>
      </c>
    </row>
    <row r="3303" spans="1:24" ht="14.1" customHeight="1" x14ac:dyDescent="0.25">
      <c r="A3303" s="50" t="str">
        <f t="shared" si="51"/>
        <v>9200000041-0</v>
      </c>
      <c r="B3303" s="57" t="s">
        <v>29</v>
      </c>
      <c r="C3303" s="50" t="s">
        <v>29</v>
      </c>
      <c r="D3303" s="50" t="s">
        <v>4929</v>
      </c>
      <c r="E3303" s="50" t="s">
        <v>2814</v>
      </c>
      <c r="F3303" s="50" t="s">
        <v>29</v>
      </c>
      <c r="G3303" s="50" t="s">
        <v>29</v>
      </c>
      <c r="H3303" s="50" t="s">
        <v>2904</v>
      </c>
      <c r="I3303" s="58">
        <v>45252</v>
      </c>
      <c r="J3303" s="50" t="s">
        <v>2816</v>
      </c>
      <c r="K3303" s="59">
        <v>34.83</v>
      </c>
      <c r="L3303" s="50" t="s">
        <v>37</v>
      </c>
      <c r="M3303" s="51" t="s">
        <v>2747</v>
      </c>
      <c r="N3303" s="50" t="s">
        <v>29</v>
      </c>
      <c r="O3303" s="50" t="s">
        <v>32</v>
      </c>
      <c r="P3303" s="50" t="s">
        <v>32</v>
      </c>
      <c r="Q3303" s="50" t="s">
        <v>4930</v>
      </c>
      <c r="R3303" s="50" t="s">
        <v>29</v>
      </c>
      <c r="S3303" s="50" t="s">
        <v>2770</v>
      </c>
      <c r="T3303" s="50" t="s">
        <v>2383</v>
      </c>
      <c r="U3303" s="50" t="s">
        <v>30</v>
      </c>
      <c r="V3303" s="50" t="str">
        <f>VLOOKUP(A3303,Register!$D$2:$N$1317,11,0)</f>
        <v>CWIP - CURTAIN CONDENSER &amp; AIR EJECTOR</v>
      </c>
      <c r="W3303" s="50" t="s">
        <v>29</v>
      </c>
      <c r="X3303" s="50" t="s">
        <v>29</v>
      </c>
    </row>
    <row r="3304" spans="1:24" ht="14.1" customHeight="1" x14ac:dyDescent="0.25">
      <c r="A3304" s="50" t="str">
        <f t="shared" si="51"/>
        <v>9200000041-0</v>
      </c>
      <c r="B3304" s="57" t="s">
        <v>29</v>
      </c>
      <c r="C3304" s="50" t="s">
        <v>29</v>
      </c>
      <c r="D3304" s="50" t="s">
        <v>4929</v>
      </c>
      <c r="E3304" s="50" t="s">
        <v>2814</v>
      </c>
      <c r="F3304" s="50" t="s">
        <v>29</v>
      </c>
      <c r="G3304" s="50" t="s">
        <v>29</v>
      </c>
      <c r="H3304" s="50" t="s">
        <v>2904</v>
      </c>
      <c r="I3304" s="58">
        <v>45252</v>
      </c>
      <c r="J3304" s="50" t="s">
        <v>2816</v>
      </c>
      <c r="K3304" s="59">
        <v>23</v>
      </c>
      <c r="L3304" s="50" t="s">
        <v>37</v>
      </c>
      <c r="M3304" s="51" t="s">
        <v>2747</v>
      </c>
      <c r="N3304" s="50" t="s">
        <v>29</v>
      </c>
      <c r="O3304" s="50" t="s">
        <v>32</v>
      </c>
      <c r="P3304" s="50" t="s">
        <v>32</v>
      </c>
      <c r="Q3304" s="50" t="s">
        <v>4930</v>
      </c>
      <c r="R3304" s="50" t="s">
        <v>29</v>
      </c>
      <c r="S3304" s="50" t="s">
        <v>2770</v>
      </c>
      <c r="T3304" s="50" t="s">
        <v>2383</v>
      </c>
      <c r="U3304" s="50" t="s">
        <v>30</v>
      </c>
      <c r="V3304" s="50" t="str">
        <f>VLOOKUP(A3304,Register!$D$2:$N$1317,11,0)</f>
        <v>CWIP - CURTAIN CONDENSER &amp; AIR EJECTOR</v>
      </c>
      <c r="W3304" s="50" t="s">
        <v>29</v>
      </c>
      <c r="X3304" s="50" t="s">
        <v>29</v>
      </c>
    </row>
    <row r="3305" spans="1:24" ht="14.1" customHeight="1" x14ac:dyDescent="0.25">
      <c r="A3305" s="50" t="str">
        <f t="shared" si="51"/>
        <v>9200000041-0</v>
      </c>
      <c r="B3305" s="57" t="s">
        <v>29</v>
      </c>
      <c r="C3305" s="50" t="s">
        <v>29</v>
      </c>
      <c r="D3305" s="50" t="s">
        <v>4929</v>
      </c>
      <c r="E3305" s="50" t="s">
        <v>2814</v>
      </c>
      <c r="F3305" s="50" t="s">
        <v>29</v>
      </c>
      <c r="G3305" s="50" t="s">
        <v>29</v>
      </c>
      <c r="H3305" s="50" t="s">
        <v>2904</v>
      </c>
      <c r="I3305" s="58">
        <v>45252</v>
      </c>
      <c r="J3305" s="50" t="s">
        <v>2816</v>
      </c>
      <c r="K3305" s="59">
        <v>28.2</v>
      </c>
      <c r="L3305" s="50" t="s">
        <v>37</v>
      </c>
      <c r="M3305" s="51" t="s">
        <v>2747</v>
      </c>
      <c r="N3305" s="50" t="s">
        <v>29</v>
      </c>
      <c r="O3305" s="50" t="s">
        <v>32</v>
      </c>
      <c r="P3305" s="50" t="s">
        <v>32</v>
      </c>
      <c r="Q3305" s="50" t="s">
        <v>4930</v>
      </c>
      <c r="R3305" s="50" t="s">
        <v>29</v>
      </c>
      <c r="S3305" s="50" t="s">
        <v>2770</v>
      </c>
      <c r="T3305" s="50" t="s">
        <v>2383</v>
      </c>
      <c r="U3305" s="50" t="s">
        <v>30</v>
      </c>
      <c r="V3305" s="50" t="str">
        <f>VLOOKUP(A3305,Register!$D$2:$N$1317,11,0)</f>
        <v>CWIP - CURTAIN CONDENSER &amp; AIR EJECTOR</v>
      </c>
      <c r="W3305" s="50" t="s">
        <v>29</v>
      </c>
      <c r="X3305" s="50" t="s">
        <v>29</v>
      </c>
    </row>
    <row r="3306" spans="1:24" ht="14.1" customHeight="1" x14ac:dyDescent="0.25">
      <c r="A3306" s="50" t="str">
        <f t="shared" si="51"/>
        <v>9200000059-0</v>
      </c>
      <c r="B3306" s="57" t="s">
        <v>29</v>
      </c>
      <c r="C3306" s="50" t="s">
        <v>29</v>
      </c>
      <c r="D3306" s="50" t="s">
        <v>4931</v>
      </c>
      <c r="E3306" s="50" t="s">
        <v>2814</v>
      </c>
      <c r="F3306" s="50" t="s">
        <v>29</v>
      </c>
      <c r="G3306" s="50" t="s">
        <v>29</v>
      </c>
      <c r="H3306" s="50" t="s">
        <v>2904</v>
      </c>
      <c r="I3306" s="58">
        <v>45253</v>
      </c>
      <c r="J3306" s="50" t="s">
        <v>2816</v>
      </c>
      <c r="K3306" s="59">
        <v>12600</v>
      </c>
      <c r="L3306" s="50" t="s">
        <v>37</v>
      </c>
      <c r="M3306" s="51" t="s">
        <v>2747</v>
      </c>
      <c r="N3306" s="50" t="s">
        <v>29</v>
      </c>
      <c r="O3306" s="50" t="s">
        <v>32</v>
      </c>
      <c r="P3306" s="50" t="s">
        <v>32</v>
      </c>
      <c r="Q3306" s="50" t="s">
        <v>4335</v>
      </c>
      <c r="R3306" s="50" t="s">
        <v>29</v>
      </c>
      <c r="S3306" s="50" t="s">
        <v>2770</v>
      </c>
      <c r="T3306" s="50" t="s">
        <v>2415</v>
      </c>
      <c r="U3306" s="50" t="s">
        <v>30</v>
      </c>
      <c r="V3306" s="50" t="str">
        <f>VLOOKUP(A3306,Register!$D$2:$N$1317,11,0)</f>
        <v>CWIP:-VACUUM FILTER STATION</v>
      </c>
      <c r="W3306" s="50" t="s">
        <v>29</v>
      </c>
      <c r="X3306" s="50" t="s">
        <v>29</v>
      </c>
    </row>
    <row r="3307" spans="1:24" ht="14.1" customHeight="1" x14ac:dyDescent="0.25">
      <c r="A3307" s="50" t="str">
        <f t="shared" si="51"/>
        <v>9200000059-0</v>
      </c>
      <c r="B3307" s="57" t="s">
        <v>29</v>
      </c>
      <c r="C3307" s="50" t="s">
        <v>29</v>
      </c>
      <c r="D3307" s="50" t="s">
        <v>4932</v>
      </c>
      <c r="E3307" s="50" t="s">
        <v>2814</v>
      </c>
      <c r="F3307" s="50" t="s">
        <v>29</v>
      </c>
      <c r="G3307" s="50" t="s">
        <v>29</v>
      </c>
      <c r="H3307" s="50" t="s">
        <v>2904</v>
      </c>
      <c r="I3307" s="58">
        <v>45253</v>
      </c>
      <c r="J3307" s="50" t="s">
        <v>2816</v>
      </c>
      <c r="K3307" s="59">
        <v>5800</v>
      </c>
      <c r="L3307" s="50" t="s">
        <v>37</v>
      </c>
      <c r="M3307" s="51" t="s">
        <v>2747</v>
      </c>
      <c r="N3307" s="50" t="s">
        <v>29</v>
      </c>
      <c r="O3307" s="50" t="s">
        <v>32</v>
      </c>
      <c r="P3307" s="50" t="s">
        <v>32</v>
      </c>
      <c r="Q3307" s="50" t="s">
        <v>4671</v>
      </c>
      <c r="R3307" s="50" t="s">
        <v>29</v>
      </c>
      <c r="S3307" s="50" t="s">
        <v>2770</v>
      </c>
      <c r="T3307" s="50" t="s">
        <v>2415</v>
      </c>
      <c r="U3307" s="50" t="s">
        <v>30</v>
      </c>
      <c r="V3307" s="50" t="str">
        <f>VLOOKUP(A3307,Register!$D$2:$N$1317,11,0)</f>
        <v>CWIP:-VACUUM FILTER STATION</v>
      </c>
      <c r="W3307" s="50" t="s">
        <v>29</v>
      </c>
      <c r="X3307" s="50" t="s">
        <v>29</v>
      </c>
    </row>
    <row r="3308" spans="1:24" ht="14.1" customHeight="1" x14ac:dyDescent="0.25">
      <c r="A3308" s="50" t="str">
        <f t="shared" si="51"/>
        <v>9200000059-0</v>
      </c>
      <c r="B3308" s="57" t="s">
        <v>29</v>
      </c>
      <c r="C3308" s="50" t="s">
        <v>29</v>
      </c>
      <c r="D3308" s="50" t="s">
        <v>4933</v>
      </c>
      <c r="E3308" s="50" t="s">
        <v>2814</v>
      </c>
      <c r="F3308" s="50" t="s">
        <v>29</v>
      </c>
      <c r="G3308" s="50" t="s">
        <v>29</v>
      </c>
      <c r="H3308" s="50" t="s">
        <v>2904</v>
      </c>
      <c r="I3308" s="58">
        <v>45254</v>
      </c>
      <c r="J3308" s="50" t="s">
        <v>2816</v>
      </c>
      <c r="K3308" s="59">
        <v>536.52</v>
      </c>
      <c r="L3308" s="50" t="s">
        <v>37</v>
      </c>
      <c r="M3308" s="51" t="s">
        <v>2747</v>
      </c>
      <c r="N3308" s="50" t="s">
        <v>29</v>
      </c>
      <c r="O3308" s="50" t="s">
        <v>32</v>
      </c>
      <c r="P3308" s="50" t="s">
        <v>32</v>
      </c>
      <c r="Q3308" s="50" t="s">
        <v>4727</v>
      </c>
      <c r="R3308" s="50" t="s">
        <v>29</v>
      </c>
      <c r="S3308" s="50" t="s">
        <v>2770</v>
      </c>
      <c r="T3308" s="50" t="s">
        <v>2415</v>
      </c>
      <c r="U3308" s="50" t="s">
        <v>30</v>
      </c>
      <c r="V3308" s="50" t="str">
        <f>VLOOKUP(A3308,Register!$D$2:$N$1317,11,0)</f>
        <v>CWIP:-VACUUM FILTER STATION</v>
      </c>
      <c r="W3308" s="50" t="s">
        <v>29</v>
      </c>
      <c r="X3308" s="50" t="s">
        <v>29</v>
      </c>
    </row>
    <row r="3309" spans="1:24" ht="14.1" customHeight="1" x14ac:dyDescent="0.25">
      <c r="A3309" s="50" t="str">
        <f t="shared" si="51"/>
        <v>9200000059-0</v>
      </c>
      <c r="B3309" s="57" t="s">
        <v>29</v>
      </c>
      <c r="C3309" s="50" t="s">
        <v>29</v>
      </c>
      <c r="D3309" s="50" t="s">
        <v>4933</v>
      </c>
      <c r="E3309" s="50" t="s">
        <v>2814</v>
      </c>
      <c r="F3309" s="50" t="s">
        <v>29</v>
      </c>
      <c r="G3309" s="50" t="s">
        <v>29</v>
      </c>
      <c r="H3309" s="50" t="s">
        <v>2904</v>
      </c>
      <c r="I3309" s="58">
        <v>45254</v>
      </c>
      <c r="J3309" s="50" t="s">
        <v>2816</v>
      </c>
      <c r="K3309" s="59">
        <v>176.34</v>
      </c>
      <c r="L3309" s="50" t="s">
        <v>37</v>
      </c>
      <c r="M3309" s="51" t="s">
        <v>2747</v>
      </c>
      <c r="N3309" s="50" t="s">
        <v>29</v>
      </c>
      <c r="O3309" s="50" t="s">
        <v>32</v>
      </c>
      <c r="P3309" s="50" t="s">
        <v>32</v>
      </c>
      <c r="Q3309" s="50" t="s">
        <v>4727</v>
      </c>
      <c r="R3309" s="50" t="s">
        <v>29</v>
      </c>
      <c r="S3309" s="50" t="s">
        <v>2770</v>
      </c>
      <c r="T3309" s="50" t="s">
        <v>2415</v>
      </c>
      <c r="U3309" s="50" t="s">
        <v>30</v>
      </c>
      <c r="V3309" s="50" t="str">
        <f>VLOOKUP(A3309,Register!$D$2:$N$1317,11,0)</f>
        <v>CWIP:-VACUUM FILTER STATION</v>
      </c>
      <c r="W3309" s="50" t="s">
        <v>29</v>
      </c>
      <c r="X3309" s="50" t="s">
        <v>29</v>
      </c>
    </row>
    <row r="3310" spans="1:24" ht="14.1" customHeight="1" x14ac:dyDescent="0.25">
      <c r="A3310" s="50" t="str">
        <f t="shared" si="51"/>
        <v>9200000059-0</v>
      </c>
      <c r="B3310" s="57" t="s">
        <v>29</v>
      </c>
      <c r="C3310" s="50" t="s">
        <v>29</v>
      </c>
      <c r="D3310" s="50" t="s">
        <v>4934</v>
      </c>
      <c r="E3310" s="50" t="s">
        <v>2814</v>
      </c>
      <c r="F3310" s="50" t="s">
        <v>29</v>
      </c>
      <c r="G3310" s="50" t="s">
        <v>29</v>
      </c>
      <c r="H3310" s="50" t="s">
        <v>2904</v>
      </c>
      <c r="I3310" s="58">
        <v>45255</v>
      </c>
      <c r="J3310" s="50" t="s">
        <v>2816</v>
      </c>
      <c r="K3310" s="59">
        <v>38618.29</v>
      </c>
      <c r="L3310" s="50" t="s">
        <v>37</v>
      </c>
      <c r="M3310" s="51" t="s">
        <v>2747</v>
      </c>
      <c r="N3310" s="50" t="s">
        <v>29</v>
      </c>
      <c r="O3310" s="50" t="s">
        <v>32</v>
      </c>
      <c r="P3310" s="50" t="s">
        <v>32</v>
      </c>
      <c r="Q3310" s="50" t="s">
        <v>3643</v>
      </c>
      <c r="R3310" s="50" t="s">
        <v>29</v>
      </c>
      <c r="S3310" s="50" t="s">
        <v>2770</v>
      </c>
      <c r="T3310" s="50" t="s">
        <v>2415</v>
      </c>
      <c r="U3310" s="50" t="s">
        <v>30</v>
      </c>
      <c r="V3310" s="50" t="str">
        <f>VLOOKUP(A3310,Register!$D$2:$N$1317,11,0)</f>
        <v>CWIP:-VACUUM FILTER STATION</v>
      </c>
      <c r="W3310" s="50" t="s">
        <v>29</v>
      </c>
      <c r="X3310" s="50" t="s">
        <v>29</v>
      </c>
    </row>
    <row r="3311" spans="1:24" ht="14.1" customHeight="1" x14ac:dyDescent="0.25">
      <c r="A3311" s="50" t="str">
        <f t="shared" si="51"/>
        <v>9200000059-0</v>
      </c>
      <c r="B3311" s="57" t="s">
        <v>29</v>
      </c>
      <c r="C3311" s="50" t="s">
        <v>29</v>
      </c>
      <c r="D3311" s="50" t="s">
        <v>4934</v>
      </c>
      <c r="E3311" s="50" t="s">
        <v>2814</v>
      </c>
      <c r="F3311" s="50" t="s">
        <v>29</v>
      </c>
      <c r="G3311" s="50" t="s">
        <v>29</v>
      </c>
      <c r="H3311" s="50" t="s">
        <v>2904</v>
      </c>
      <c r="I3311" s="58">
        <v>45255</v>
      </c>
      <c r="J3311" s="50" t="s">
        <v>2816</v>
      </c>
      <c r="K3311" s="59">
        <v>72817.070000000007</v>
      </c>
      <c r="L3311" s="50" t="s">
        <v>37</v>
      </c>
      <c r="M3311" s="51" t="s">
        <v>2747</v>
      </c>
      <c r="N3311" s="50" t="s">
        <v>29</v>
      </c>
      <c r="O3311" s="50" t="s">
        <v>32</v>
      </c>
      <c r="P3311" s="50" t="s">
        <v>32</v>
      </c>
      <c r="Q3311" s="50" t="s">
        <v>3643</v>
      </c>
      <c r="R3311" s="50" t="s">
        <v>29</v>
      </c>
      <c r="S3311" s="50" t="s">
        <v>2770</v>
      </c>
      <c r="T3311" s="50" t="s">
        <v>2415</v>
      </c>
      <c r="U3311" s="50" t="s">
        <v>30</v>
      </c>
      <c r="V3311" s="50" t="str">
        <f>VLOOKUP(A3311,Register!$D$2:$N$1317,11,0)</f>
        <v>CWIP:-VACUUM FILTER STATION</v>
      </c>
      <c r="W3311" s="50" t="s">
        <v>29</v>
      </c>
      <c r="X3311" s="50" t="s">
        <v>29</v>
      </c>
    </row>
    <row r="3312" spans="1:24" ht="14.1" customHeight="1" x14ac:dyDescent="0.25">
      <c r="A3312" s="50" t="str">
        <f t="shared" si="51"/>
        <v>9200000059-0</v>
      </c>
      <c r="B3312" s="57" t="s">
        <v>29</v>
      </c>
      <c r="C3312" s="50" t="s">
        <v>29</v>
      </c>
      <c r="D3312" s="50" t="s">
        <v>4935</v>
      </c>
      <c r="E3312" s="50" t="s">
        <v>2814</v>
      </c>
      <c r="F3312" s="50" t="s">
        <v>29</v>
      </c>
      <c r="G3312" s="50" t="s">
        <v>29</v>
      </c>
      <c r="H3312" s="50" t="s">
        <v>2904</v>
      </c>
      <c r="I3312" s="58">
        <v>45257</v>
      </c>
      <c r="J3312" s="50" t="s">
        <v>2816</v>
      </c>
      <c r="K3312" s="59">
        <v>1189.1300000000001</v>
      </c>
      <c r="L3312" s="50" t="s">
        <v>37</v>
      </c>
      <c r="M3312" s="51" t="s">
        <v>2747</v>
      </c>
      <c r="N3312" s="50" t="s">
        <v>29</v>
      </c>
      <c r="O3312" s="50" t="s">
        <v>32</v>
      </c>
      <c r="P3312" s="50" t="s">
        <v>32</v>
      </c>
      <c r="Q3312" s="50" t="s">
        <v>4919</v>
      </c>
      <c r="R3312" s="50" t="s">
        <v>29</v>
      </c>
      <c r="S3312" s="50" t="s">
        <v>2770</v>
      </c>
      <c r="T3312" s="50" t="s">
        <v>2415</v>
      </c>
      <c r="U3312" s="50" t="s">
        <v>30</v>
      </c>
      <c r="V3312" s="50" t="str">
        <f>VLOOKUP(A3312,Register!$D$2:$N$1317,11,0)</f>
        <v>CWIP:-VACUUM FILTER STATION</v>
      </c>
      <c r="W3312" s="50" t="s">
        <v>29</v>
      </c>
      <c r="X3312" s="50" t="s">
        <v>29</v>
      </c>
    </row>
    <row r="3313" spans="1:24" ht="14.1" customHeight="1" x14ac:dyDescent="0.25">
      <c r="A3313" s="50" t="str">
        <f t="shared" si="51"/>
        <v>9200000059-0</v>
      </c>
      <c r="B3313" s="57" t="s">
        <v>29</v>
      </c>
      <c r="C3313" s="50" t="s">
        <v>29</v>
      </c>
      <c r="D3313" s="50" t="s">
        <v>4936</v>
      </c>
      <c r="E3313" s="50" t="s">
        <v>2814</v>
      </c>
      <c r="F3313" s="50" t="s">
        <v>29</v>
      </c>
      <c r="G3313" s="50" t="s">
        <v>29</v>
      </c>
      <c r="H3313" s="50" t="s">
        <v>2904</v>
      </c>
      <c r="I3313" s="58">
        <v>45257</v>
      </c>
      <c r="J3313" s="50" t="s">
        <v>2816</v>
      </c>
      <c r="K3313" s="59">
        <v>388.92</v>
      </c>
      <c r="L3313" s="50" t="s">
        <v>37</v>
      </c>
      <c r="M3313" s="51" t="s">
        <v>2747</v>
      </c>
      <c r="N3313" s="50" t="s">
        <v>29</v>
      </c>
      <c r="O3313" s="50" t="s">
        <v>32</v>
      </c>
      <c r="P3313" s="50" t="s">
        <v>32</v>
      </c>
      <c r="Q3313" s="50" t="s">
        <v>4937</v>
      </c>
      <c r="R3313" s="50" t="s">
        <v>29</v>
      </c>
      <c r="S3313" s="50" t="s">
        <v>2770</v>
      </c>
      <c r="T3313" s="50" t="s">
        <v>2415</v>
      </c>
      <c r="U3313" s="50" t="s">
        <v>30</v>
      </c>
      <c r="V3313" s="50" t="str">
        <f>VLOOKUP(A3313,Register!$D$2:$N$1317,11,0)</f>
        <v>CWIP:-VACUUM FILTER STATION</v>
      </c>
      <c r="W3313" s="50" t="s">
        <v>29</v>
      </c>
      <c r="X3313" s="50" t="s">
        <v>29</v>
      </c>
    </row>
    <row r="3314" spans="1:24" ht="14.1" customHeight="1" x14ac:dyDescent="0.25">
      <c r="A3314" s="50" t="str">
        <f t="shared" si="51"/>
        <v>9200000059-0</v>
      </c>
      <c r="B3314" s="57" t="s">
        <v>29</v>
      </c>
      <c r="C3314" s="50" t="s">
        <v>29</v>
      </c>
      <c r="D3314" s="50" t="s">
        <v>4936</v>
      </c>
      <c r="E3314" s="50" t="s">
        <v>2814</v>
      </c>
      <c r="F3314" s="50" t="s">
        <v>29</v>
      </c>
      <c r="G3314" s="50" t="s">
        <v>29</v>
      </c>
      <c r="H3314" s="50" t="s">
        <v>2904</v>
      </c>
      <c r="I3314" s="58">
        <v>45257</v>
      </c>
      <c r="J3314" s="50" t="s">
        <v>2816</v>
      </c>
      <c r="K3314" s="59">
        <v>1100</v>
      </c>
      <c r="L3314" s="50" t="s">
        <v>37</v>
      </c>
      <c r="M3314" s="51" t="s">
        <v>2747</v>
      </c>
      <c r="N3314" s="50" t="s">
        <v>29</v>
      </c>
      <c r="O3314" s="50" t="s">
        <v>32</v>
      </c>
      <c r="P3314" s="50" t="s">
        <v>32</v>
      </c>
      <c r="Q3314" s="50" t="s">
        <v>4937</v>
      </c>
      <c r="R3314" s="50" t="s">
        <v>29</v>
      </c>
      <c r="S3314" s="50" t="s">
        <v>2770</v>
      </c>
      <c r="T3314" s="50" t="s">
        <v>2415</v>
      </c>
      <c r="U3314" s="50" t="s">
        <v>30</v>
      </c>
      <c r="V3314" s="50" t="str">
        <f>VLOOKUP(A3314,Register!$D$2:$N$1317,11,0)</f>
        <v>CWIP:-VACUUM FILTER STATION</v>
      </c>
      <c r="W3314" s="50" t="s">
        <v>29</v>
      </c>
      <c r="X3314" s="50" t="s">
        <v>29</v>
      </c>
    </row>
    <row r="3315" spans="1:24" ht="14.1" customHeight="1" x14ac:dyDescent="0.25">
      <c r="A3315" s="50" t="str">
        <f t="shared" si="51"/>
        <v>9200000059-0</v>
      </c>
      <c r="B3315" s="57" t="s">
        <v>29</v>
      </c>
      <c r="C3315" s="50" t="s">
        <v>29</v>
      </c>
      <c r="D3315" s="50" t="s">
        <v>4936</v>
      </c>
      <c r="E3315" s="50" t="s">
        <v>2814</v>
      </c>
      <c r="F3315" s="50" t="s">
        <v>29</v>
      </c>
      <c r="G3315" s="50" t="s">
        <v>29</v>
      </c>
      <c r="H3315" s="50" t="s">
        <v>2904</v>
      </c>
      <c r="I3315" s="58">
        <v>45257</v>
      </c>
      <c r="J3315" s="50" t="s">
        <v>2816</v>
      </c>
      <c r="K3315" s="59">
        <v>33934.050000000003</v>
      </c>
      <c r="L3315" s="50" t="s">
        <v>37</v>
      </c>
      <c r="M3315" s="51" t="s">
        <v>2747</v>
      </c>
      <c r="N3315" s="50" t="s">
        <v>29</v>
      </c>
      <c r="O3315" s="50" t="s">
        <v>32</v>
      </c>
      <c r="P3315" s="50" t="s">
        <v>32</v>
      </c>
      <c r="Q3315" s="50" t="s">
        <v>4937</v>
      </c>
      <c r="R3315" s="50" t="s">
        <v>29</v>
      </c>
      <c r="S3315" s="50" t="s">
        <v>2770</v>
      </c>
      <c r="T3315" s="50" t="s">
        <v>2415</v>
      </c>
      <c r="U3315" s="50" t="s">
        <v>30</v>
      </c>
      <c r="V3315" s="50" t="str">
        <f>VLOOKUP(A3315,Register!$D$2:$N$1317,11,0)</f>
        <v>CWIP:-VACUUM FILTER STATION</v>
      </c>
      <c r="W3315" s="50" t="s">
        <v>29</v>
      </c>
      <c r="X3315" s="50" t="s">
        <v>29</v>
      </c>
    </row>
    <row r="3316" spans="1:24" ht="14.1" customHeight="1" x14ac:dyDescent="0.25">
      <c r="A3316" s="50" t="str">
        <f t="shared" si="51"/>
        <v>9200000057-0</v>
      </c>
      <c r="B3316" s="57" t="s">
        <v>29</v>
      </c>
      <c r="C3316" s="50" t="s">
        <v>29</v>
      </c>
      <c r="D3316" s="50" t="s">
        <v>4938</v>
      </c>
      <c r="E3316" s="50" t="s">
        <v>2814</v>
      </c>
      <c r="F3316" s="50" t="s">
        <v>29</v>
      </c>
      <c r="G3316" s="50" t="s">
        <v>29</v>
      </c>
      <c r="H3316" s="50" t="s">
        <v>2904</v>
      </c>
      <c r="I3316" s="58">
        <v>45257</v>
      </c>
      <c r="J3316" s="50" t="s">
        <v>2816</v>
      </c>
      <c r="K3316" s="59">
        <v>1597.96</v>
      </c>
      <c r="L3316" s="50" t="s">
        <v>37</v>
      </c>
      <c r="M3316" s="51" t="s">
        <v>2747</v>
      </c>
      <c r="N3316" s="50" t="s">
        <v>29</v>
      </c>
      <c r="O3316" s="50" t="s">
        <v>32</v>
      </c>
      <c r="P3316" s="50" t="s">
        <v>32</v>
      </c>
      <c r="Q3316" s="50" t="s">
        <v>3658</v>
      </c>
      <c r="R3316" s="50" t="s">
        <v>29</v>
      </c>
      <c r="S3316" s="50" t="s">
        <v>2770</v>
      </c>
      <c r="T3316" s="50" t="s">
        <v>2410</v>
      </c>
      <c r="U3316" s="50" t="s">
        <v>30</v>
      </c>
      <c r="V3316" s="50" t="str">
        <f>VLOOKUP(A3316,Register!$D$2:$N$1317,11,0)</f>
        <v>CWIP- NEW JUICE CLARIFIER 42' DIA(DORR)</v>
      </c>
      <c r="W3316" s="50" t="s">
        <v>29</v>
      </c>
      <c r="X3316" s="50" t="s">
        <v>29</v>
      </c>
    </row>
    <row r="3317" spans="1:24" ht="14.1" customHeight="1" x14ac:dyDescent="0.25">
      <c r="A3317" s="50" t="str">
        <f t="shared" si="51"/>
        <v>9200000059-0</v>
      </c>
      <c r="B3317" s="57" t="s">
        <v>29</v>
      </c>
      <c r="C3317" s="50" t="s">
        <v>29</v>
      </c>
      <c r="D3317" s="50" t="s">
        <v>4939</v>
      </c>
      <c r="E3317" s="50" t="s">
        <v>2814</v>
      </c>
      <c r="F3317" s="50" t="s">
        <v>29</v>
      </c>
      <c r="G3317" s="50" t="s">
        <v>29</v>
      </c>
      <c r="H3317" s="50" t="s">
        <v>2904</v>
      </c>
      <c r="I3317" s="58">
        <v>45257</v>
      </c>
      <c r="J3317" s="50" t="s">
        <v>2816</v>
      </c>
      <c r="K3317" s="59">
        <v>192</v>
      </c>
      <c r="L3317" s="50" t="s">
        <v>37</v>
      </c>
      <c r="M3317" s="51" t="s">
        <v>2747</v>
      </c>
      <c r="N3317" s="50" t="s">
        <v>29</v>
      </c>
      <c r="O3317" s="50" t="s">
        <v>32</v>
      </c>
      <c r="P3317" s="50" t="s">
        <v>32</v>
      </c>
      <c r="Q3317" s="50" t="s">
        <v>4919</v>
      </c>
      <c r="R3317" s="50" t="s">
        <v>29</v>
      </c>
      <c r="S3317" s="50" t="s">
        <v>2770</v>
      </c>
      <c r="T3317" s="50" t="s">
        <v>2415</v>
      </c>
      <c r="U3317" s="50" t="s">
        <v>30</v>
      </c>
      <c r="V3317" s="50" t="str">
        <f>VLOOKUP(A3317,Register!$D$2:$N$1317,11,0)</f>
        <v>CWIP:-VACUUM FILTER STATION</v>
      </c>
      <c r="W3317" s="50" t="s">
        <v>29</v>
      </c>
      <c r="X3317" s="50" t="s">
        <v>29</v>
      </c>
    </row>
    <row r="3318" spans="1:24" ht="14.1" customHeight="1" x14ac:dyDescent="0.25">
      <c r="A3318" s="50" t="str">
        <f t="shared" si="51"/>
        <v>9200000059-0</v>
      </c>
      <c r="B3318" s="57" t="s">
        <v>29</v>
      </c>
      <c r="C3318" s="50" t="s">
        <v>29</v>
      </c>
      <c r="D3318" s="50" t="s">
        <v>4939</v>
      </c>
      <c r="E3318" s="50" t="s">
        <v>2814</v>
      </c>
      <c r="F3318" s="50" t="s">
        <v>29</v>
      </c>
      <c r="G3318" s="50" t="s">
        <v>29</v>
      </c>
      <c r="H3318" s="50" t="s">
        <v>2904</v>
      </c>
      <c r="I3318" s="58">
        <v>45257</v>
      </c>
      <c r="J3318" s="50" t="s">
        <v>2816</v>
      </c>
      <c r="K3318" s="59">
        <v>208.06</v>
      </c>
      <c r="L3318" s="50" t="s">
        <v>37</v>
      </c>
      <c r="M3318" s="51" t="s">
        <v>2747</v>
      </c>
      <c r="N3318" s="50" t="s">
        <v>29</v>
      </c>
      <c r="O3318" s="50" t="s">
        <v>32</v>
      </c>
      <c r="P3318" s="50" t="s">
        <v>32</v>
      </c>
      <c r="Q3318" s="50" t="s">
        <v>4919</v>
      </c>
      <c r="R3318" s="50" t="s">
        <v>29</v>
      </c>
      <c r="S3318" s="50" t="s">
        <v>2770</v>
      </c>
      <c r="T3318" s="50" t="s">
        <v>2415</v>
      </c>
      <c r="U3318" s="50" t="s">
        <v>30</v>
      </c>
      <c r="V3318" s="50" t="str">
        <f>VLOOKUP(A3318,Register!$D$2:$N$1317,11,0)</f>
        <v>CWIP:-VACUUM FILTER STATION</v>
      </c>
      <c r="W3318" s="50" t="s">
        <v>29</v>
      </c>
      <c r="X3318" s="50" t="s">
        <v>29</v>
      </c>
    </row>
    <row r="3319" spans="1:24" ht="14.1" customHeight="1" x14ac:dyDescent="0.25">
      <c r="A3319" s="50" t="str">
        <f t="shared" si="51"/>
        <v>9200000059-0</v>
      </c>
      <c r="B3319" s="57" t="s">
        <v>29</v>
      </c>
      <c r="C3319" s="50" t="s">
        <v>29</v>
      </c>
      <c r="D3319" s="50" t="s">
        <v>4940</v>
      </c>
      <c r="E3319" s="50" t="s">
        <v>2814</v>
      </c>
      <c r="F3319" s="50" t="s">
        <v>29</v>
      </c>
      <c r="G3319" s="50" t="s">
        <v>29</v>
      </c>
      <c r="H3319" s="50" t="s">
        <v>2904</v>
      </c>
      <c r="I3319" s="58">
        <v>45257</v>
      </c>
      <c r="J3319" s="50" t="s">
        <v>2816</v>
      </c>
      <c r="K3319" s="59">
        <v>6089.63</v>
      </c>
      <c r="L3319" s="50" t="s">
        <v>37</v>
      </c>
      <c r="M3319" s="51" t="s">
        <v>2747</v>
      </c>
      <c r="N3319" s="50" t="s">
        <v>29</v>
      </c>
      <c r="O3319" s="50" t="s">
        <v>32</v>
      </c>
      <c r="P3319" s="50" t="s">
        <v>32</v>
      </c>
      <c r="Q3319" s="50" t="s">
        <v>4919</v>
      </c>
      <c r="R3319" s="50" t="s">
        <v>29</v>
      </c>
      <c r="S3319" s="50" t="s">
        <v>2770</v>
      </c>
      <c r="T3319" s="50" t="s">
        <v>2415</v>
      </c>
      <c r="U3319" s="50" t="s">
        <v>30</v>
      </c>
      <c r="V3319" s="50" t="str">
        <f>VLOOKUP(A3319,Register!$D$2:$N$1317,11,0)</f>
        <v>CWIP:-VACUUM FILTER STATION</v>
      </c>
      <c r="W3319" s="50" t="s">
        <v>29</v>
      </c>
      <c r="X3319" s="50" t="s">
        <v>29</v>
      </c>
    </row>
    <row r="3320" spans="1:24" ht="14.1" customHeight="1" x14ac:dyDescent="0.25">
      <c r="A3320" s="50" t="str">
        <f t="shared" si="51"/>
        <v>9200000059-0</v>
      </c>
      <c r="B3320" s="57" t="s">
        <v>29</v>
      </c>
      <c r="C3320" s="50" t="s">
        <v>29</v>
      </c>
      <c r="D3320" s="50" t="s">
        <v>4941</v>
      </c>
      <c r="E3320" s="50" t="s">
        <v>2814</v>
      </c>
      <c r="F3320" s="50" t="s">
        <v>29</v>
      </c>
      <c r="G3320" s="50" t="s">
        <v>29</v>
      </c>
      <c r="H3320" s="50" t="s">
        <v>2904</v>
      </c>
      <c r="I3320" s="58">
        <v>45258</v>
      </c>
      <c r="J3320" s="50" t="s">
        <v>2816</v>
      </c>
      <c r="K3320" s="59">
        <v>427.82</v>
      </c>
      <c r="L3320" s="50" t="s">
        <v>37</v>
      </c>
      <c r="M3320" s="51" t="s">
        <v>2747</v>
      </c>
      <c r="N3320" s="50" t="s">
        <v>29</v>
      </c>
      <c r="O3320" s="50" t="s">
        <v>32</v>
      </c>
      <c r="P3320" s="50" t="s">
        <v>32</v>
      </c>
      <c r="Q3320" s="50" t="s">
        <v>4671</v>
      </c>
      <c r="R3320" s="50" t="s">
        <v>29</v>
      </c>
      <c r="S3320" s="50" t="s">
        <v>2770</v>
      </c>
      <c r="T3320" s="50" t="s">
        <v>2415</v>
      </c>
      <c r="U3320" s="50" t="s">
        <v>30</v>
      </c>
      <c r="V3320" s="50" t="str">
        <f>VLOOKUP(A3320,Register!$D$2:$N$1317,11,0)</f>
        <v>CWIP:-VACUUM FILTER STATION</v>
      </c>
      <c r="W3320" s="50" t="s">
        <v>29</v>
      </c>
      <c r="X3320" s="50" t="s">
        <v>29</v>
      </c>
    </row>
    <row r="3321" spans="1:24" ht="14.1" customHeight="1" x14ac:dyDescent="0.25">
      <c r="A3321" s="50" t="str">
        <f t="shared" si="51"/>
        <v>9200000059-0</v>
      </c>
      <c r="B3321" s="57" t="s">
        <v>29</v>
      </c>
      <c r="C3321" s="50" t="s">
        <v>29</v>
      </c>
      <c r="D3321" s="50" t="s">
        <v>4941</v>
      </c>
      <c r="E3321" s="50" t="s">
        <v>2814</v>
      </c>
      <c r="F3321" s="50" t="s">
        <v>29</v>
      </c>
      <c r="G3321" s="50" t="s">
        <v>29</v>
      </c>
      <c r="H3321" s="50" t="s">
        <v>2904</v>
      </c>
      <c r="I3321" s="58">
        <v>45258</v>
      </c>
      <c r="J3321" s="50" t="s">
        <v>2816</v>
      </c>
      <c r="K3321" s="59">
        <v>95.16</v>
      </c>
      <c r="L3321" s="50" t="s">
        <v>37</v>
      </c>
      <c r="M3321" s="51" t="s">
        <v>2747</v>
      </c>
      <c r="N3321" s="50" t="s">
        <v>29</v>
      </c>
      <c r="O3321" s="50" t="s">
        <v>32</v>
      </c>
      <c r="P3321" s="50" t="s">
        <v>32</v>
      </c>
      <c r="Q3321" s="50" t="s">
        <v>4671</v>
      </c>
      <c r="R3321" s="50" t="s">
        <v>29</v>
      </c>
      <c r="S3321" s="50" t="s">
        <v>2770</v>
      </c>
      <c r="T3321" s="50" t="s">
        <v>2415</v>
      </c>
      <c r="U3321" s="50" t="s">
        <v>30</v>
      </c>
      <c r="V3321" s="50" t="str">
        <f>VLOOKUP(A3321,Register!$D$2:$N$1317,11,0)</f>
        <v>CWIP:-VACUUM FILTER STATION</v>
      </c>
      <c r="W3321" s="50" t="s">
        <v>29</v>
      </c>
      <c r="X3321" s="50" t="s">
        <v>29</v>
      </c>
    </row>
    <row r="3322" spans="1:24" ht="14.1" customHeight="1" x14ac:dyDescent="0.25">
      <c r="A3322" s="50" t="str">
        <f t="shared" si="51"/>
        <v>9200000059-0</v>
      </c>
      <c r="B3322" s="57" t="s">
        <v>29</v>
      </c>
      <c r="C3322" s="50" t="s">
        <v>29</v>
      </c>
      <c r="D3322" s="50" t="s">
        <v>4941</v>
      </c>
      <c r="E3322" s="50" t="s">
        <v>2814</v>
      </c>
      <c r="F3322" s="50" t="s">
        <v>29</v>
      </c>
      <c r="G3322" s="50" t="s">
        <v>29</v>
      </c>
      <c r="H3322" s="50" t="s">
        <v>2904</v>
      </c>
      <c r="I3322" s="58">
        <v>45258</v>
      </c>
      <c r="J3322" s="50" t="s">
        <v>2816</v>
      </c>
      <c r="K3322" s="59">
        <v>44.03</v>
      </c>
      <c r="L3322" s="50" t="s">
        <v>37</v>
      </c>
      <c r="M3322" s="51" t="s">
        <v>2747</v>
      </c>
      <c r="N3322" s="50" t="s">
        <v>29</v>
      </c>
      <c r="O3322" s="50" t="s">
        <v>32</v>
      </c>
      <c r="P3322" s="50" t="s">
        <v>32</v>
      </c>
      <c r="Q3322" s="50" t="s">
        <v>4671</v>
      </c>
      <c r="R3322" s="50" t="s">
        <v>29</v>
      </c>
      <c r="S3322" s="50" t="s">
        <v>2770</v>
      </c>
      <c r="T3322" s="50" t="s">
        <v>2415</v>
      </c>
      <c r="U3322" s="50" t="s">
        <v>30</v>
      </c>
      <c r="V3322" s="50" t="str">
        <f>VLOOKUP(A3322,Register!$D$2:$N$1317,11,0)</f>
        <v>CWIP:-VACUUM FILTER STATION</v>
      </c>
      <c r="W3322" s="50" t="s">
        <v>29</v>
      </c>
      <c r="X3322" s="50" t="s">
        <v>29</v>
      </c>
    </row>
    <row r="3323" spans="1:24" ht="14.1" customHeight="1" x14ac:dyDescent="0.25">
      <c r="A3323" s="50" t="str">
        <f t="shared" si="51"/>
        <v>9200000059-0</v>
      </c>
      <c r="B3323" s="57" t="s">
        <v>29</v>
      </c>
      <c r="C3323" s="50" t="s">
        <v>29</v>
      </c>
      <c r="D3323" s="50" t="s">
        <v>4941</v>
      </c>
      <c r="E3323" s="50" t="s">
        <v>2814</v>
      </c>
      <c r="F3323" s="50" t="s">
        <v>29</v>
      </c>
      <c r="G3323" s="50" t="s">
        <v>29</v>
      </c>
      <c r="H3323" s="50" t="s">
        <v>2904</v>
      </c>
      <c r="I3323" s="58">
        <v>45258</v>
      </c>
      <c r="J3323" s="50" t="s">
        <v>2816</v>
      </c>
      <c r="K3323" s="59">
        <v>67.42</v>
      </c>
      <c r="L3323" s="50" t="s">
        <v>37</v>
      </c>
      <c r="M3323" s="51" t="s">
        <v>2747</v>
      </c>
      <c r="N3323" s="50" t="s">
        <v>29</v>
      </c>
      <c r="O3323" s="50" t="s">
        <v>32</v>
      </c>
      <c r="P3323" s="50" t="s">
        <v>32</v>
      </c>
      <c r="Q3323" s="50" t="s">
        <v>4671</v>
      </c>
      <c r="R3323" s="50" t="s">
        <v>29</v>
      </c>
      <c r="S3323" s="50" t="s">
        <v>2770</v>
      </c>
      <c r="T3323" s="50" t="s">
        <v>2415</v>
      </c>
      <c r="U3323" s="50" t="s">
        <v>30</v>
      </c>
      <c r="V3323" s="50" t="str">
        <f>VLOOKUP(A3323,Register!$D$2:$N$1317,11,0)</f>
        <v>CWIP:-VACUUM FILTER STATION</v>
      </c>
      <c r="W3323" s="50" t="s">
        <v>29</v>
      </c>
      <c r="X3323" s="50" t="s">
        <v>29</v>
      </c>
    </row>
    <row r="3324" spans="1:24" ht="14.1" customHeight="1" x14ac:dyDescent="0.25">
      <c r="A3324" s="50" t="str">
        <f t="shared" si="51"/>
        <v>9200000059-0</v>
      </c>
      <c r="B3324" s="57" t="s">
        <v>29</v>
      </c>
      <c r="C3324" s="50" t="s">
        <v>29</v>
      </c>
      <c r="D3324" s="50" t="s">
        <v>4942</v>
      </c>
      <c r="E3324" s="50" t="s">
        <v>2814</v>
      </c>
      <c r="F3324" s="50" t="s">
        <v>29</v>
      </c>
      <c r="G3324" s="50" t="s">
        <v>29</v>
      </c>
      <c r="H3324" s="50" t="s">
        <v>2904</v>
      </c>
      <c r="I3324" s="58">
        <v>45258</v>
      </c>
      <c r="J3324" s="50" t="s">
        <v>2816</v>
      </c>
      <c r="K3324" s="59">
        <v>760</v>
      </c>
      <c r="L3324" s="50" t="s">
        <v>37</v>
      </c>
      <c r="M3324" s="51" t="s">
        <v>2747</v>
      </c>
      <c r="N3324" s="50" t="s">
        <v>29</v>
      </c>
      <c r="O3324" s="50" t="s">
        <v>32</v>
      </c>
      <c r="P3324" s="50" t="s">
        <v>32</v>
      </c>
      <c r="Q3324" s="50" t="s">
        <v>4919</v>
      </c>
      <c r="R3324" s="50" t="s">
        <v>29</v>
      </c>
      <c r="S3324" s="50" t="s">
        <v>2770</v>
      </c>
      <c r="T3324" s="50" t="s">
        <v>2415</v>
      </c>
      <c r="U3324" s="50" t="s">
        <v>30</v>
      </c>
      <c r="V3324" s="50" t="str">
        <f>VLOOKUP(A3324,Register!$D$2:$N$1317,11,0)</f>
        <v>CWIP:-VACUUM FILTER STATION</v>
      </c>
      <c r="W3324" s="50" t="s">
        <v>29</v>
      </c>
      <c r="X3324" s="50" t="s">
        <v>29</v>
      </c>
    </row>
    <row r="3325" spans="1:24" ht="14.1" customHeight="1" x14ac:dyDescent="0.25">
      <c r="A3325" s="50" t="str">
        <f t="shared" si="51"/>
        <v>9200000059-0</v>
      </c>
      <c r="B3325" s="57" t="s">
        <v>29</v>
      </c>
      <c r="C3325" s="50" t="s">
        <v>29</v>
      </c>
      <c r="D3325" s="50" t="s">
        <v>4942</v>
      </c>
      <c r="E3325" s="50" t="s">
        <v>2814</v>
      </c>
      <c r="F3325" s="50" t="s">
        <v>29</v>
      </c>
      <c r="G3325" s="50" t="s">
        <v>29</v>
      </c>
      <c r="H3325" s="50" t="s">
        <v>2904</v>
      </c>
      <c r="I3325" s="58">
        <v>45258</v>
      </c>
      <c r="J3325" s="50" t="s">
        <v>2816</v>
      </c>
      <c r="K3325" s="59">
        <v>293.91000000000003</v>
      </c>
      <c r="L3325" s="50" t="s">
        <v>37</v>
      </c>
      <c r="M3325" s="51" t="s">
        <v>2747</v>
      </c>
      <c r="N3325" s="50" t="s">
        <v>29</v>
      </c>
      <c r="O3325" s="50" t="s">
        <v>32</v>
      </c>
      <c r="P3325" s="50" t="s">
        <v>32</v>
      </c>
      <c r="Q3325" s="50" t="s">
        <v>4919</v>
      </c>
      <c r="R3325" s="50" t="s">
        <v>29</v>
      </c>
      <c r="S3325" s="50" t="s">
        <v>2770</v>
      </c>
      <c r="T3325" s="50" t="s">
        <v>2415</v>
      </c>
      <c r="U3325" s="50" t="s">
        <v>30</v>
      </c>
      <c r="V3325" s="50" t="str">
        <f>VLOOKUP(A3325,Register!$D$2:$N$1317,11,0)</f>
        <v>CWIP:-VACUUM FILTER STATION</v>
      </c>
      <c r="W3325" s="50" t="s">
        <v>29</v>
      </c>
      <c r="X3325" s="50" t="s">
        <v>29</v>
      </c>
    </row>
    <row r="3326" spans="1:24" ht="14.1" customHeight="1" x14ac:dyDescent="0.25">
      <c r="A3326" s="50" t="str">
        <f t="shared" si="51"/>
        <v>9200000059-0</v>
      </c>
      <c r="B3326" s="57" t="s">
        <v>29</v>
      </c>
      <c r="C3326" s="50" t="s">
        <v>29</v>
      </c>
      <c r="D3326" s="50" t="s">
        <v>4943</v>
      </c>
      <c r="E3326" s="50" t="s">
        <v>2814</v>
      </c>
      <c r="F3326" s="50" t="s">
        <v>29</v>
      </c>
      <c r="G3326" s="50" t="s">
        <v>29</v>
      </c>
      <c r="H3326" s="50" t="s">
        <v>2904</v>
      </c>
      <c r="I3326" s="58">
        <v>45258</v>
      </c>
      <c r="J3326" s="50" t="s">
        <v>2816</v>
      </c>
      <c r="K3326" s="59">
        <v>39960</v>
      </c>
      <c r="L3326" s="50" t="s">
        <v>37</v>
      </c>
      <c r="M3326" s="51" t="s">
        <v>2747</v>
      </c>
      <c r="N3326" s="50" t="s">
        <v>29</v>
      </c>
      <c r="O3326" s="50" t="s">
        <v>32</v>
      </c>
      <c r="P3326" s="50" t="s">
        <v>32</v>
      </c>
      <c r="Q3326" s="50" t="s">
        <v>2937</v>
      </c>
      <c r="R3326" s="50" t="s">
        <v>29</v>
      </c>
      <c r="S3326" s="50" t="s">
        <v>2770</v>
      </c>
      <c r="T3326" s="50" t="s">
        <v>2415</v>
      </c>
      <c r="U3326" s="50" t="s">
        <v>30</v>
      </c>
      <c r="V3326" s="50" t="str">
        <f>VLOOKUP(A3326,Register!$D$2:$N$1317,11,0)</f>
        <v>CWIP:-VACUUM FILTER STATION</v>
      </c>
      <c r="W3326" s="50" t="s">
        <v>29</v>
      </c>
      <c r="X3326" s="50" t="s">
        <v>29</v>
      </c>
    </row>
    <row r="3327" spans="1:24" ht="14.1" customHeight="1" x14ac:dyDescent="0.25">
      <c r="A3327" s="50" t="str">
        <f t="shared" si="51"/>
        <v>9200000059-0</v>
      </c>
      <c r="B3327" s="57" t="s">
        <v>29</v>
      </c>
      <c r="C3327" s="50" t="s">
        <v>29</v>
      </c>
      <c r="D3327" s="50" t="s">
        <v>4944</v>
      </c>
      <c r="E3327" s="50" t="s">
        <v>2814</v>
      </c>
      <c r="F3327" s="50" t="s">
        <v>29</v>
      </c>
      <c r="G3327" s="50" t="s">
        <v>29</v>
      </c>
      <c r="H3327" s="50" t="s">
        <v>2904</v>
      </c>
      <c r="I3327" s="58">
        <v>45259</v>
      </c>
      <c r="J3327" s="50" t="s">
        <v>2816</v>
      </c>
      <c r="K3327" s="59">
        <v>11311.35</v>
      </c>
      <c r="L3327" s="50" t="s">
        <v>37</v>
      </c>
      <c r="M3327" s="51" t="s">
        <v>2747</v>
      </c>
      <c r="N3327" s="50" t="s">
        <v>29</v>
      </c>
      <c r="O3327" s="50" t="s">
        <v>32</v>
      </c>
      <c r="P3327" s="50" t="s">
        <v>32</v>
      </c>
      <c r="Q3327" s="50" t="s">
        <v>4919</v>
      </c>
      <c r="R3327" s="50" t="s">
        <v>29</v>
      </c>
      <c r="S3327" s="50" t="s">
        <v>2770</v>
      </c>
      <c r="T3327" s="50" t="s">
        <v>2415</v>
      </c>
      <c r="U3327" s="50" t="s">
        <v>30</v>
      </c>
      <c r="V3327" s="50" t="str">
        <f>VLOOKUP(A3327,Register!$D$2:$N$1317,11,0)</f>
        <v>CWIP:-VACUUM FILTER STATION</v>
      </c>
      <c r="W3327" s="50" t="s">
        <v>29</v>
      </c>
      <c r="X3327" s="50" t="s">
        <v>29</v>
      </c>
    </row>
    <row r="3328" spans="1:24" ht="14.1" customHeight="1" x14ac:dyDescent="0.25">
      <c r="A3328" s="50" t="str">
        <f t="shared" si="51"/>
        <v>9200000059-0</v>
      </c>
      <c r="B3328" s="57" t="s">
        <v>29</v>
      </c>
      <c r="C3328" s="50" t="s">
        <v>29</v>
      </c>
      <c r="D3328" s="50" t="s">
        <v>4945</v>
      </c>
      <c r="E3328" s="50" t="s">
        <v>2814</v>
      </c>
      <c r="F3328" s="50" t="s">
        <v>29</v>
      </c>
      <c r="G3328" s="50" t="s">
        <v>29</v>
      </c>
      <c r="H3328" s="50" t="s">
        <v>2904</v>
      </c>
      <c r="I3328" s="58">
        <v>45260</v>
      </c>
      <c r="J3328" s="50" t="s">
        <v>2816</v>
      </c>
      <c r="K3328" s="59">
        <v>10600</v>
      </c>
      <c r="L3328" s="50" t="s">
        <v>37</v>
      </c>
      <c r="M3328" s="51" t="s">
        <v>2747</v>
      </c>
      <c r="N3328" s="50" t="s">
        <v>29</v>
      </c>
      <c r="O3328" s="50" t="s">
        <v>32</v>
      </c>
      <c r="P3328" s="50" t="s">
        <v>32</v>
      </c>
      <c r="Q3328" s="50" t="s">
        <v>4919</v>
      </c>
      <c r="R3328" s="50" t="s">
        <v>29</v>
      </c>
      <c r="S3328" s="50" t="s">
        <v>2770</v>
      </c>
      <c r="T3328" s="50" t="s">
        <v>2415</v>
      </c>
      <c r="U3328" s="50" t="s">
        <v>30</v>
      </c>
      <c r="V3328" s="50" t="str">
        <f>VLOOKUP(A3328,Register!$D$2:$N$1317,11,0)</f>
        <v>CWIP:-VACUUM FILTER STATION</v>
      </c>
      <c r="W3328" s="50" t="s">
        <v>29</v>
      </c>
      <c r="X3328" s="50" t="s">
        <v>29</v>
      </c>
    </row>
    <row r="3329" spans="1:24" ht="14.1" customHeight="1" x14ac:dyDescent="0.25">
      <c r="A3329" s="50" t="str">
        <f t="shared" si="51"/>
        <v>9200000057-0</v>
      </c>
      <c r="B3329" s="57" t="s">
        <v>29</v>
      </c>
      <c r="C3329" s="50" t="s">
        <v>29</v>
      </c>
      <c r="D3329" s="50" t="s">
        <v>4946</v>
      </c>
      <c r="E3329" s="50" t="s">
        <v>2814</v>
      </c>
      <c r="F3329" s="50" t="s">
        <v>29</v>
      </c>
      <c r="G3329" s="50" t="s">
        <v>29</v>
      </c>
      <c r="H3329" s="50" t="s">
        <v>2904</v>
      </c>
      <c r="I3329" s="58">
        <v>45260</v>
      </c>
      <c r="J3329" s="50" t="s">
        <v>2816</v>
      </c>
      <c r="K3329" s="59">
        <v>60886.6</v>
      </c>
      <c r="L3329" s="50" t="s">
        <v>37</v>
      </c>
      <c r="M3329" s="51" t="s">
        <v>2747</v>
      </c>
      <c r="N3329" s="50" t="s">
        <v>29</v>
      </c>
      <c r="O3329" s="50" t="s">
        <v>32</v>
      </c>
      <c r="P3329" s="50" t="s">
        <v>32</v>
      </c>
      <c r="Q3329" s="50" t="s">
        <v>4947</v>
      </c>
      <c r="R3329" s="50" t="s">
        <v>29</v>
      </c>
      <c r="S3329" s="50" t="s">
        <v>2770</v>
      </c>
      <c r="T3329" s="50" t="s">
        <v>2410</v>
      </c>
      <c r="U3329" s="50" t="s">
        <v>30</v>
      </c>
      <c r="V3329" s="50" t="str">
        <f>VLOOKUP(A3329,Register!$D$2:$N$1317,11,0)</f>
        <v>CWIP- NEW JUICE CLARIFIER 42' DIA(DORR)</v>
      </c>
      <c r="W3329" s="50" t="s">
        <v>29</v>
      </c>
      <c r="X3329" s="50" t="s">
        <v>29</v>
      </c>
    </row>
    <row r="3330" spans="1:24" ht="14.1" customHeight="1" x14ac:dyDescent="0.25">
      <c r="A3330" s="50" t="str">
        <f t="shared" si="51"/>
        <v>9200000057-0</v>
      </c>
      <c r="B3330" s="57" t="s">
        <v>29</v>
      </c>
      <c r="C3330" s="50" t="s">
        <v>29</v>
      </c>
      <c r="D3330" s="50" t="s">
        <v>4946</v>
      </c>
      <c r="E3330" s="50" t="s">
        <v>2814</v>
      </c>
      <c r="F3330" s="50" t="s">
        <v>29</v>
      </c>
      <c r="G3330" s="50" t="s">
        <v>29</v>
      </c>
      <c r="H3330" s="50" t="s">
        <v>2904</v>
      </c>
      <c r="I3330" s="58">
        <v>45260</v>
      </c>
      <c r="J3330" s="50" t="s">
        <v>2816</v>
      </c>
      <c r="K3330" s="59">
        <v>94575.41</v>
      </c>
      <c r="L3330" s="50" t="s">
        <v>37</v>
      </c>
      <c r="M3330" s="51" t="s">
        <v>2747</v>
      </c>
      <c r="N3330" s="50" t="s">
        <v>29</v>
      </c>
      <c r="O3330" s="50" t="s">
        <v>32</v>
      </c>
      <c r="P3330" s="50" t="s">
        <v>32</v>
      </c>
      <c r="Q3330" s="50" t="s">
        <v>4947</v>
      </c>
      <c r="R3330" s="50" t="s">
        <v>29</v>
      </c>
      <c r="S3330" s="50" t="s">
        <v>2770</v>
      </c>
      <c r="T3330" s="50" t="s">
        <v>2410</v>
      </c>
      <c r="U3330" s="50" t="s">
        <v>30</v>
      </c>
      <c r="V3330" s="50" t="str">
        <f>VLOOKUP(A3330,Register!$D$2:$N$1317,11,0)</f>
        <v>CWIP- NEW JUICE CLARIFIER 42' DIA(DORR)</v>
      </c>
      <c r="W3330" s="50" t="s">
        <v>29</v>
      </c>
      <c r="X3330" s="50" t="s">
        <v>29</v>
      </c>
    </row>
    <row r="3331" spans="1:24" ht="14.1" customHeight="1" x14ac:dyDescent="0.25">
      <c r="A3331" s="50" t="str">
        <f t="shared" ref="A3331:A3394" si="52">CONCATENATE(T3331,"-",U3331)</f>
        <v>9200000057-0</v>
      </c>
      <c r="B3331" s="57" t="s">
        <v>29</v>
      </c>
      <c r="C3331" s="50" t="s">
        <v>29</v>
      </c>
      <c r="D3331" s="50" t="s">
        <v>4946</v>
      </c>
      <c r="E3331" s="50" t="s">
        <v>2814</v>
      </c>
      <c r="F3331" s="50" t="s">
        <v>29</v>
      </c>
      <c r="G3331" s="50" t="s">
        <v>29</v>
      </c>
      <c r="H3331" s="50" t="s">
        <v>2904</v>
      </c>
      <c r="I3331" s="58">
        <v>45260</v>
      </c>
      <c r="J3331" s="50" t="s">
        <v>2816</v>
      </c>
      <c r="K3331" s="59">
        <v>58513.72</v>
      </c>
      <c r="L3331" s="50" t="s">
        <v>37</v>
      </c>
      <c r="M3331" s="51" t="s">
        <v>2747</v>
      </c>
      <c r="N3331" s="50" t="s">
        <v>29</v>
      </c>
      <c r="O3331" s="50" t="s">
        <v>32</v>
      </c>
      <c r="P3331" s="50" t="s">
        <v>32</v>
      </c>
      <c r="Q3331" s="50" t="s">
        <v>4947</v>
      </c>
      <c r="R3331" s="50" t="s">
        <v>29</v>
      </c>
      <c r="S3331" s="50" t="s">
        <v>2770</v>
      </c>
      <c r="T3331" s="50" t="s">
        <v>2410</v>
      </c>
      <c r="U3331" s="50" t="s">
        <v>30</v>
      </c>
      <c r="V3331" s="50" t="str">
        <f>VLOOKUP(A3331,Register!$D$2:$N$1317,11,0)</f>
        <v>CWIP- NEW JUICE CLARIFIER 42' DIA(DORR)</v>
      </c>
      <c r="W3331" s="50" t="s">
        <v>29</v>
      </c>
      <c r="X3331" s="50" t="s">
        <v>29</v>
      </c>
    </row>
    <row r="3332" spans="1:24" ht="14.1" customHeight="1" x14ac:dyDescent="0.25">
      <c r="A3332" s="50" t="str">
        <f t="shared" si="52"/>
        <v>9200000059-0</v>
      </c>
      <c r="B3332" s="57" t="s">
        <v>29</v>
      </c>
      <c r="C3332" s="50" t="s">
        <v>29</v>
      </c>
      <c r="D3332" s="50" t="s">
        <v>4948</v>
      </c>
      <c r="E3332" s="50" t="s">
        <v>2814</v>
      </c>
      <c r="F3332" s="50" t="s">
        <v>29</v>
      </c>
      <c r="G3332" s="50" t="s">
        <v>29</v>
      </c>
      <c r="H3332" s="50" t="s">
        <v>2904</v>
      </c>
      <c r="I3332" s="58">
        <v>45260</v>
      </c>
      <c r="J3332" s="50" t="s">
        <v>2816</v>
      </c>
      <c r="K3332" s="59">
        <v>760</v>
      </c>
      <c r="L3332" s="50" t="s">
        <v>37</v>
      </c>
      <c r="M3332" s="51" t="s">
        <v>2747</v>
      </c>
      <c r="N3332" s="50" t="s">
        <v>29</v>
      </c>
      <c r="O3332" s="50" t="s">
        <v>32</v>
      </c>
      <c r="P3332" s="50" t="s">
        <v>32</v>
      </c>
      <c r="Q3332" s="50" t="s">
        <v>2416</v>
      </c>
      <c r="R3332" s="50" t="s">
        <v>29</v>
      </c>
      <c r="S3332" s="50" t="s">
        <v>2770</v>
      </c>
      <c r="T3332" s="50" t="s">
        <v>2415</v>
      </c>
      <c r="U3332" s="50" t="s">
        <v>30</v>
      </c>
      <c r="V3332" s="50" t="str">
        <f>VLOOKUP(A3332,Register!$D$2:$N$1317,11,0)</f>
        <v>CWIP:-VACUUM FILTER STATION</v>
      </c>
      <c r="W3332" s="50" t="s">
        <v>29</v>
      </c>
      <c r="X3332" s="50" t="s">
        <v>29</v>
      </c>
    </row>
    <row r="3333" spans="1:24" ht="14.1" customHeight="1" x14ac:dyDescent="0.25">
      <c r="A3333" s="50" t="str">
        <f t="shared" si="52"/>
        <v>9200000059-0</v>
      </c>
      <c r="B3333" s="57" t="s">
        <v>29</v>
      </c>
      <c r="C3333" s="50" t="s">
        <v>29</v>
      </c>
      <c r="D3333" s="50" t="s">
        <v>4948</v>
      </c>
      <c r="E3333" s="50" t="s">
        <v>2814</v>
      </c>
      <c r="F3333" s="50" t="s">
        <v>29</v>
      </c>
      <c r="G3333" s="50" t="s">
        <v>29</v>
      </c>
      <c r="H3333" s="50" t="s">
        <v>2904</v>
      </c>
      <c r="I3333" s="58">
        <v>45260</v>
      </c>
      <c r="J3333" s="50" t="s">
        <v>2816</v>
      </c>
      <c r="K3333" s="59">
        <v>293.91000000000003</v>
      </c>
      <c r="L3333" s="50" t="s">
        <v>37</v>
      </c>
      <c r="M3333" s="51" t="s">
        <v>2747</v>
      </c>
      <c r="N3333" s="50" t="s">
        <v>29</v>
      </c>
      <c r="O3333" s="50" t="s">
        <v>32</v>
      </c>
      <c r="P3333" s="50" t="s">
        <v>32</v>
      </c>
      <c r="Q3333" s="50" t="s">
        <v>29</v>
      </c>
      <c r="R3333" s="50" t="s">
        <v>29</v>
      </c>
      <c r="S3333" s="50" t="s">
        <v>2770</v>
      </c>
      <c r="T3333" s="50" t="s">
        <v>2415</v>
      </c>
      <c r="U3333" s="50" t="s">
        <v>30</v>
      </c>
      <c r="V3333" s="50" t="str">
        <f>VLOOKUP(A3333,Register!$D$2:$N$1317,11,0)</f>
        <v>CWIP:-VACUUM FILTER STATION</v>
      </c>
      <c r="W3333" s="50" t="s">
        <v>29</v>
      </c>
      <c r="X3333" s="50" t="s">
        <v>29</v>
      </c>
    </row>
    <row r="3334" spans="1:24" ht="14.1" customHeight="1" x14ac:dyDescent="0.25">
      <c r="A3334" s="50" t="str">
        <f t="shared" si="52"/>
        <v>9200000057-0</v>
      </c>
      <c r="B3334" s="57" t="s">
        <v>29</v>
      </c>
      <c r="C3334" s="50" t="s">
        <v>29</v>
      </c>
      <c r="D3334" s="50" t="s">
        <v>4949</v>
      </c>
      <c r="E3334" s="50" t="s">
        <v>2814</v>
      </c>
      <c r="F3334" s="50" t="s">
        <v>29</v>
      </c>
      <c r="G3334" s="50" t="s">
        <v>29</v>
      </c>
      <c r="H3334" s="50" t="s">
        <v>2904</v>
      </c>
      <c r="I3334" s="58">
        <v>45261</v>
      </c>
      <c r="J3334" s="50" t="s">
        <v>2816</v>
      </c>
      <c r="K3334" s="59">
        <v>300</v>
      </c>
      <c r="L3334" s="50" t="s">
        <v>37</v>
      </c>
      <c r="M3334" s="51" t="s">
        <v>2747</v>
      </c>
      <c r="N3334" s="50" t="s">
        <v>29</v>
      </c>
      <c r="O3334" s="50" t="s">
        <v>32</v>
      </c>
      <c r="P3334" s="50" t="s">
        <v>32</v>
      </c>
      <c r="Q3334" s="50" t="s">
        <v>2937</v>
      </c>
      <c r="R3334" s="50" t="s">
        <v>29</v>
      </c>
      <c r="S3334" s="50" t="s">
        <v>2770</v>
      </c>
      <c r="T3334" s="50" t="s">
        <v>2410</v>
      </c>
      <c r="U3334" s="50" t="s">
        <v>30</v>
      </c>
      <c r="V3334" s="50" t="str">
        <f>VLOOKUP(A3334,Register!$D$2:$N$1317,11,0)</f>
        <v>CWIP- NEW JUICE CLARIFIER 42' DIA(DORR)</v>
      </c>
      <c r="W3334" s="50" t="s">
        <v>29</v>
      </c>
      <c r="X3334" s="50" t="s">
        <v>29</v>
      </c>
    </row>
    <row r="3335" spans="1:24" ht="14.1" customHeight="1" x14ac:dyDescent="0.25">
      <c r="A3335" s="50" t="str">
        <f t="shared" si="52"/>
        <v>9200000057-0</v>
      </c>
      <c r="B3335" s="57" t="s">
        <v>29</v>
      </c>
      <c r="C3335" s="50" t="s">
        <v>29</v>
      </c>
      <c r="D3335" s="50" t="s">
        <v>4949</v>
      </c>
      <c r="E3335" s="50" t="s">
        <v>2814</v>
      </c>
      <c r="F3335" s="50" t="s">
        <v>29</v>
      </c>
      <c r="G3335" s="50" t="s">
        <v>29</v>
      </c>
      <c r="H3335" s="50" t="s">
        <v>2904</v>
      </c>
      <c r="I3335" s="58">
        <v>45261</v>
      </c>
      <c r="J3335" s="50" t="s">
        <v>2816</v>
      </c>
      <c r="K3335" s="59">
        <v>194.53</v>
      </c>
      <c r="L3335" s="50" t="s">
        <v>37</v>
      </c>
      <c r="M3335" s="51" t="s">
        <v>2747</v>
      </c>
      <c r="N3335" s="50" t="s">
        <v>29</v>
      </c>
      <c r="O3335" s="50" t="s">
        <v>32</v>
      </c>
      <c r="P3335" s="50" t="s">
        <v>32</v>
      </c>
      <c r="Q3335" s="50" t="s">
        <v>2937</v>
      </c>
      <c r="R3335" s="50" t="s">
        <v>29</v>
      </c>
      <c r="S3335" s="50" t="s">
        <v>2770</v>
      </c>
      <c r="T3335" s="50" t="s">
        <v>2410</v>
      </c>
      <c r="U3335" s="50" t="s">
        <v>30</v>
      </c>
      <c r="V3335" s="50" t="str">
        <f>VLOOKUP(A3335,Register!$D$2:$N$1317,11,0)</f>
        <v>CWIP- NEW JUICE CLARIFIER 42' DIA(DORR)</v>
      </c>
      <c r="W3335" s="50" t="s">
        <v>29</v>
      </c>
      <c r="X3335" s="50" t="s">
        <v>29</v>
      </c>
    </row>
    <row r="3336" spans="1:24" ht="14.1" customHeight="1" x14ac:dyDescent="0.25">
      <c r="A3336" s="50" t="str">
        <f t="shared" si="52"/>
        <v>9200000057-0</v>
      </c>
      <c r="B3336" s="57" t="s">
        <v>29</v>
      </c>
      <c r="C3336" s="50" t="s">
        <v>29</v>
      </c>
      <c r="D3336" s="50" t="s">
        <v>4949</v>
      </c>
      <c r="E3336" s="50" t="s">
        <v>2814</v>
      </c>
      <c r="F3336" s="50" t="s">
        <v>29</v>
      </c>
      <c r="G3336" s="50" t="s">
        <v>29</v>
      </c>
      <c r="H3336" s="50" t="s">
        <v>2904</v>
      </c>
      <c r="I3336" s="58">
        <v>45261</v>
      </c>
      <c r="J3336" s="50" t="s">
        <v>2816</v>
      </c>
      <c r="K3336" s="59">
        <v>225</v>
      </c>
      <c r="L3336" s="50" t="s">
        <v>37</v>
      </c>
      <c r="M3336" s="51" t="s">
        <v>2747</v>
      </c>
      <c r="N3336" s="50" t="s">
        <v>29</v>
      </c>
      <c r="O3336" s="50" t="s">
        <v>32</v>
      </c>
      <c r="P3336" s="50" t="s">
        <v>32</v>
      </c>
      <c r="Q3336" s="50" t="s">
        <v>2937</v>
      </c>
      <c r="R3336" s="50" t="s">
        <v>29</v>
      </c>
      <c r="S3336" s="50" t="s">
        <v>2770</v>
      </c>
      <c r="T3336" s="50" t="s">
        <v>2410</v>
      </c>
      <c r="U3336" s="50" t="s">
        <v>30</v>
      </c>
      <c r="V3336" s="50" t="str">
        <f>VLOOKUP(A3336,Register!$D$2:$N$1317,11,0)</f>
        <v>CWIP- NEW JUICE CLARIFIER 42' DIA(DORR)</v>
      </c>
      <c r="W3336" s="50" t="s">
        <v>29</v>
      </c>
      <c r="X3336" s="50" t="s">
        <v>29</v>
      </c>
    </row>
    <row r="3337" spans="1:24" ht="14.1" customHeight="1" x14ac:dyDescent="0.25">
      <c r="A3337" s="50" t="str">
        <f t="shared" si="52"/>
        <v>9200000059-0</v>
      </c>
      <c r="B3337" s="57" t="s">
        <v>29</v>
      </c>
      <c r="C3337" s="50" t="s">
        <v>29</v>
      </c>
      <c r="D3337" s="50" t="s">
        <v>4950</v>
      </c>
      <c r="E3337" s="50" t="s">
        <v>2814</v>
      </c>
      <c r="F3337" s="50" t="s">
        <v>29</v>
      </c>
      <c r="G3337" s="50" t="s">
        <v>29</v>
      </c>
      <c r="H3337" s="50" t="s">
        <v>2904</v>
      </c>
      <c r="I3337" s="58">
        <v>45261</v>
      </c>
      <c r="J3337" s="50" t="s">
        <v>2816</v>
      </c>
      <c r="K3337" s="59">
        <v>855.64</v>
      </c>
      <c r="L3337" s="50" t="s">
        <v>37</v>
      </c>
      <c r="M3337" s="51" t="s">
        <v>2747</v>
      </c>
      <c r="N3337" s="50" t="s">
        <v>29</v>
      </c>
      <c r="O3337" s="50" t="s">
        <v>32</v>
      </c>
      <c r="P3337" s="50" t="s">
        <v>32</v>
      </c>
      <c r="Q3337" s="50" t="s">
        <v>4919</v>
      </c>
      <c r="R3337" s="50" t="s">
        <v>29</v>
      </c>
      <c r="S3337" s="50" t="s">
        <v>2770</v>
      </c>
      <c r="T3337" s="50" t="s">
        <v>2415</v>
      </c>
      <c r="U3337" s="50" t="s">
        <v>30</v>
      </c>
      <c r="V3337" s="50" t="str">
        <f>VLOOKUP(A3337,Register!$D$2:$N$1317,11,0)</f>
        <v>CWIP:-VACUUM FILTER STATION</v>
      </c>
      <c r="W3337" s="50" t="s">
        <v>29</v>
      </c>
      <c r="X3337" s="50" t="s">
        <v>29</v>
      </c>
    </row>
    <row r="3338" spans="1:24" ht="14.1" customHeight="1" x14ac:dyDescent="0.25">
      <c r="A3338" s="50" t="str">
        <f t="shared" si="52"/>
        <v>9200000059-0</v>
      </c>
      <c r="B3338" s="57" t="s">
        <v>29</v>
      </c>
      <c r="C3338" s="50" t="s">
        <v>29</v>
      </c>
      <c r="D3338" s="50" t="s">
        <v>4950</v>
      </c>
      <c r="E3338" s="50" t="s">
        <v>2814</v>
      </c>
      <c r="F3338" s="50" t="s">
        <v>29</v>
      </c>
      <c r="G3338" s="50" t="s">
        <v>29</v>
      </c>
      <c r="H3338" s="50" t="s">
        <v>2904</v>
      </c>
      <c r="I3338" s="58">
        <v>45261</v>
      </c>
      <c r="J3338" s="50" t="s">
        <v>2816</v>
      </c>
      <c r="K3338" s="59">
        <v>233.27</v>
      </c>
      <c r="L3338" s="50" t="s">
        <v>37</v>
      </c>
      <c r="M3338" s="51" t="s">
        <v>2747</v>
      </c>
      <c r="N3338" s="50" t="s">
        <v>29</v>
      </c>
      <c r="O3338" s="50" t="s">
        <v>32</v>
      </c>
      <c r="P3338" s="50" t="s">
        <v>32</v>
      </c>
      <c r="Q3338" s="50" t="s">
        <v>4919</v>
      </c>
      <c r="R3338" s="50" t="s">
        <v>29</v>
      </c>
      <c r="S3338" s="50" t="s">
        <v>2770</v>
      </c>
      <c r="T3338" s="50" t="s">
        <v>2415</v>
      </c>
      <c r="U3338" s="50" t="s">
        <v>30</v>
      </c>
      <c r="V3338" s="50" t="str">
        <f>VLOOKUP(A3338,Register!$D$2:$N$1317,11,0)</f>
        <v>CWIP:-VACUUM FILTER STATION</v>
      </c>
      <c r="W3338" s="50" t="s">
        <v>29</v>
      </c>
      <c r="X3338" s="50" t="s">
        <v>29</v>
      </c>
    </row>
    <row r="3339" spans="1:24" ht="14.1" customHeight="1" x14ac:dyDescent="0.25">
      <c r="A3339" s="50" t="str">
        <f t="shared" si="52"/>
        <v>9200000041-0</v>
      </c>
      <c r="B3339" s="57" t="s">
        <v>29</v>
      </c>
      <c r="C3339" s="50" t="s">
        <v>29</v>
      </c>
      <c r="D3339" s="50" t="s">
        <v>4951</v>
      </c>
      <c r="E3339" s="50" t="s">
        <v>2814</v>
      </c>
      <c r="F3339" s="50" t="s">
        <v>29</v>
      </c>
      <c r="G3339" s="50" t="s">
        <v>29</v>
      </c>
      <c r="H3339" s="50" t="s">
        <v>2904</v>
      </c>
      <c r="I3339" s="58">
        <v>45261</v>
      </c>
      <c r="J3339" s="50" t="s">
        <v>2816</v>
      </c>
      <c r="K3339" s="59">
        <v>51</v>
      </c>
      <c r="L3339" s="50" t="s">
        <v>37</v>
      </c>
      <c r="M3339" s="51" t="s">
        <v>2747</v>
      </c>
      <c r="N3339" s="50" t="s">
        <v>29</v>
      </c>
      <c r="O3339" s="50" t="s">
        <v>32</v>
      </c>
      <c r="P3339" s="50" t="s">
        <v>32</v>
      </c>
      <c r="Q3339" s="50" t="s">
        <v>4710</v>
      </c>
      <c r="R3339" s="50" t="s">
        <v>29</v>
      </c>
      <c r="S3339" s="50" t="s">
        <v>2770</v>
      </c>
      <c r="T3339" s="50" t="s">
        <v>2383</v>
      </c>
      <c r="U3339" s="50" t="s">
        <v>30</v>
      </c>
      <c r="V3339" s="50" t="str">
        <f>VLOOKUP(A3339,Register!$D$2:$N$1317,11,0)</f>
        <v>CWIP - CURTAIN CONDENSER &amp; AIR EJECTOR</v>
      </c>
      <c r="W3339" s="50" t="s">
        <v>29</v>
      </c>
      <c r="X3339" s="50" t="s">
        <v>29</v>
      </c>
    </row>
    <row r="3340" spans="1:24" ht="14.1" customHeight="1" x14ac:dyDescent="0.25">
      <c r="A3340" s="50" t="str">
        <f t="shared" si="52"/>
        <v>9200000041-0</v>
      </c>
      <c r="B3340" s="57" t="s">
        <v>29</v>
      </c>
      <c r="C3340" s="50" t="s">
        <v>29</v>
      </c>
      <c r="D3340" s="50" t="s">
        <v>4951</v>
      </c>
      <c r="E3340" s="50" t="s">
        <v>2814</v>
      </c>
      <c r="F3340" s="50" t="s">
        <v>29</v>
      </c>
      <c r="G3340" s="50" t="s">
        <v>29</v>
      </c>
      <c r="H3340" s="50" t="s">
        <v>2904</v>
      </c>
      <c r="I3340" s="58">
        <v>45261</v>
      </c>
      <c r="J3340" s="50" t="s">
        <v>2816</v>
      </c>
      <c r="K3340" s="59">
        <v>53.32</v>
      </c>
      <c r="L3340" s="50" t="s">
        <v>37</v>
      </c>
      <c r="M3340" s="51" t="s">
        <v>2747</v>
      </c>
      <c r="N3340" s="50" t="s">
        <v>29</v>
      </c>
      <c r="O3340" s="50" t="s">
        <v>32</v>
      </c>
      <c r="P3340" s="50" t="s">
        <v>32</v>
      </c>
      <c r="Q3340" s="50" t="s">
        <v>4710</v>
      </c>
      <c r="R3340" s="50" t="s">
        <v>29</v>
      </c>
      <c r="S3340" s="50" t="s">
        <v>2770</v>
      </c>
      <c r="T3340" s="50" t="s">
        <v>2383</v>
      </c>
      <c r="U3340" s="50" t="s">
        <v>30</v>
      </c>
      <c r="V3340" s="50" t="str">
        <f>VLOOKUP(A3340,Register!$D$2:$N$1317,11,0)</f>
        <v>CWIP - CURTAIN CONDENSER &amp; AIR EJECTOR</v>
      </c>
      <c r="W3340" s="50" t="s">
        <v>29</v>
      </c>
      <c r="X3340" s="50" t="s">
        <v>29</v>
      </c>
    </row>
    <row r="3341" spans="1:24" ht="14.1" customHeight="1" x14ac:dyDescent="0.25">
      <c r="A3341" s="50" t="str">
        <f t="shared" si="52"/>
        <v>9200000059-0</v>
      </c>
      <c r="B3341" s="57" t="s">
        <v>29</v>
      </c>
      <c r="C3341" s="50" t="s">
        <v>29</v>
      </c>
      <c r="D3341" s="50" t="s">
        <v>4952</v>
      </c>
      <c r="E3341" s="50" t="s">
        <v>2814</v>
      </c>
      <c r="F3341" s="50" t="s">
        <v>29</v>
      </c>
      <c r="G3341" s="50" t="s">
        <v>29</v>
      </c>
      <c r="H3341" s="50" t="s">
        <v>2904</v>
      </c>
      <c r="I3341" s="58">
        <v>45261</v>
      </c>
      <c r="J3341" s="50" t="s">
        <v>2816</v>
      </c>
      <c r="K3341" s="59">
        <v>12600</v>
      </c>
      <c r="L3341" s="50" t="s">
        <v>37</v>
      </c>
      <c r="M3341" s="51" t="s">
        <v>2747</v>
      </c>
      <c r="N3341" s="50" t="s">
        <v>29</v>
      </c>
      <c r="O3341" s="50" t="s">
        <v>32</v>
      </c>
      <c r="P3341" s="50" t="s">
        <v>32</v>
      </c>
      <c r="Q3341" s="50" t="s">
        <v>4322</v>
      </c>
      <c r="R3341" s="50" t="s">
        <v>29</v>
      </c>
      <c r="S3341" s="50" t="s">
        <v>2770</v>
      </c>
      <c r="T3341" s="50" t="s">
        <v>2415</v>
      </c>
      <c r="U3341" s="50" t="s">
        <v>30</v>
      </c>
      <c r="V3341" s="50" t="str">
        <f>VLOOKUP(A3341,Register!$D$2:$N$1317,11,0)</f>
        <v>CWIP:-VACUUM FILTER STATION</v>
      </c>
      <c r="W3341" s="50" t="s">
        <v>29</v>
      </c>
      <c r="X3341" s="50" t="s">
        <v>29</v>
      </c>
    </row>
    <row r="3342" spans="1:24" ht="14.1" customHeight="1" x14ac:dyDescent="0.25">
      <c r="A3342" s="50" t="str">
        <f t="shared" si="52"/>
        <v>9200000059-0</v>
      </c>
      <c r="B3342" s="57" t="s">
        <v>29</v>
      </c>
      <c r="C3342" s="50" t="s">
        <v>29</v>
      </c>
      <c r="D3342" s="50" t="s">
        <v>4952</v>
      </c>
      <c r="E3342" s="50" t="s">
        <v>2814</v>
      </c>
      <c r="F3342" s="50" t="s">
        <v>29</v>
      </c>
      <c r="G3342" s="50" t="s">
        <v>29</v>
      </c>
      <c r="H3342" s="50" t="s">
        <v>2904</v>
      </c>
      <c r="I3342" s="58">
        <v>45261</v>
      </c>
      <c r="J3342" s="50" t="s">
        <v>2816</v>
      </c>
      <c r="K3342" s="59">
        <v>2694.67</v>
      </c>
      <c r="L3342" s="50" t="s">
        <v>37</v>
      </c>
      <c r="M3342" s="51" t="s">
        <v>2747</v>
      </c>
      <c r="N3342" s="50" t="s">
        <v>29</v>
      </c>
      <c r="O3342" s="50" t="s">
        <v>32</v>
      </c>
      <c r="P3342" s="50" t="s">
        <v>32</v>
      </c>
      <c r="Q3342" s="50" t="s">
        <v>4322</v>
      </c>
      <c r="R3342" s="50" t="s">
        <v>29</v>
      </c>
      <c r="S3342" s="50" t="s">
        <v>2770</v>
      </c>
      <c r="T3342" s="50" t="s">
        <v>2415</v>
      </c>
      <c r="U3342" s="50" t="s">
        <v>30</v>
      </c>
      <c r="V3342" s="50" t="str">
        <f>VLOOKUP(A3342,Register!$D$2:$N$1317,11,0)</f>
        <v>CWIP:-VACUUM FILTER STATION</v>
      </c>
      <c r="W3342" s="50" t="s">
        <v>29</v>
      </c>
      <c r="X3342" s="50" t="s">
        <v>29</v>
      </c>
    </row>
    <row r="3343" spans="1:24" ht="14.1" customHeight="1" x14ac:dyDescent="0.25">
      <c r="A3343" s="50" t="str">
        <f t="shared" si="52"/>
        <v>9200000059-0</v>
      </c>
      <c r="B3343" s="57" t="s">
        <v>29</v>
      </c>
      <c r="C3343" s="50" t="s">
        <v>29</v>
      </c>
      <c r="D3343" s="50" t="s">
        <v>4953</v>
      </c>
      <c r="E3343" s="50" t="s">
        <v>2814</v>
      </c>
      <c r="F3343" s="50" t="s">
        <v>29</v>
      </c>
      <c r="G3343" s="50" t="s">
        <v>29</v>
      </c>
      <c r="H3343" s="50" t="s">
        <v>2904</v>
      </c>
      <c r="I3343" s="58">
        <v>45261</v>
      </c>
      <c r="J3343" s="50" t="s">
        <v>2816</v>
      </c>
      <c r="K3343" s="59">
        <v>79920</v>
      </c>
      <c r="L3343" s="50" t="s">
        <v>37</v>
      </c>
      <c r="M3343" s="51" t="s">
        <v>2747</v>
      </c>
      <c r="N3343" s="50" t="s">
        <v>29</v>
      </c>
      <c r="O3343" s="50" t="s">
        <v>32</v>
      </c>
      <c r="P3343" s="50" t="s">
        <v>32</v>
      </c>
      <c r="Q3343" s="50" t="s">
        <v>2937</v>
      </c>
      <c r="R3343" s="50" t="s">
        <v>29</v>
      </c>
      <c r="S3343" s="50" t="s">
        <v>2770</v>
      </c>
      <c r="T3343" s="50" t="s">
        <v>2415</v>
      </c>
      <c r="U3343" s="50" t="s">
        <v>30</v>
      </c>
      <c r="V3343" s="50" t="str">
        <f>VLOOKUP(A3343,Register!$D$2:$N$1317,11,0)</f>
        <v>CWIP:-VACUUM FILTER STATION</v>
      </c>
      <c r="W3343" s="50" t="s">
        <v>29</v>
      </c>
      <c r="X3343" s="50" t="s">
        <v>29</v>
      </c>
    </row>
    <row r="3344" spans="1:24" ht="14.1" customHeight="1" x14ac:dyDescent="0.25">
      <c r="A3344" s="50" t="str">
        <f t="shared" si="52"/>
        <v>9200000059-0</v>
      </c>
      <c r="B3344" s="57" t="s">
        <v>29</v>
      </c>
      <c r="C3344" s="50" t="s">
        <v>29</v>
      </c>
      <c r="D3344" s="50" t="s">
        <v>4954</v>
      </c>
      <c r="E3344" s="50" t="s">
        <v>2814</v>
      </c>
      <c r="F3344" s="50" t="s">
        <v>29</v>
      </c>
      <c r="G3344" s="50" t="s">
        <v>29</v>
      </c>
      <c r="H3344" s="50" t="s">
        <v>2904</v>
      </c>
      <c r="I3344" s="58">
        <v>45264</v>
      </c>
      <c r="J3344" s="50" t="s">
        <v>2816</v>
      </c>
      <c r="K3344" s="59">
        <v>3795.62</v>
      </c>
      <c r="L3344" s="50" t="s">
        <v>37</v>
      </c>
      <c r="M3344" s="51" t="s">
        <v>2747</v>
      </c>
      <c r="N3344" s="50" t="s">
        <v>29</v>
      </c>
      <c r="O3344" s="50" t="s">
        <v>32</v>
      </c>
      <c r="P3344" s="50" t="s">
        <v>32</v>
      </c>
      <c r="Q3344" s="50" t="s">
        <v>4919</v>
      </c>
      <c r="R3344" s="50" t="s">
        <v>29</v>
      </c>
      <c r="S3344" s="50" t="s">
        <v>2770</v>
      </c>
      <c r="T3344" s="50" t="s">
        <v>2415</v>
      </c>
      <c r="U3344" s="50" t="s">
        <v>30</v>
      </c>
      <c r="V3344" s="50" t="str">
        <f>VLOOKUP(A3344,Register!$D$2:$N$1317,11,0)</f>
        <v>CWIP:-VACUUM FILTER STATION</v>
      </c>
      <c r="W3344" s="50" t="s">
        <v>29</v>
      </c>
      <c r="X3344" s="50" t="s">
        <v>29</v>
      </c>
    </row>
    <row r="3345" spans="1:24" ht="14.1" customHeight="1" x14ac:dyDescent="0.25">
      <c r="A3345" s="50" t="str">
        <f t="shared" si="52"/>
        <v>9200000059-0</v>
      </c>
      <c r="B3345" s="57" t="s">
        <v>29</v>
      </c>
      <c r="C3345" s="50" t="s">
        <v>29</v>
      </c>
      <c r="D3345" s="50" t="s">
        <v>4954</v>
      </c>
      <c r="E3345" s="50" t="s">
        <v>2814</v>
      </c>
      <c r="F3345" s="50" t="s">
        <v>29</v>
      </c>
      <c r="G3345" s="50" t="s">
        <v>29</v>
      </c>
      <c r="H3345" s="50" t="s">
        <v>2904</v>
      </c>
      <c r="I3345" s="58">
        <v>45264</v>
      </c>
      <c r="J3345" s="50" t="s">
        <v>2816</v>
      </c>
      <c r="K3345" s="59">
        <v>6089.63</v>
      </c>
      <c r="L3345" s="50" t="s">
        <v>37</v>
      </c>
      <c r="M3345" s="51" t="s">
        <v>2747</v>
      </c>
      <c r="N3345" s="50" t="s">
        <v>29</v>
      </c>
      <c r="O3345" s="50" t="s">
        <v>32</v>
      </c>
      <c r="P3345" s="50" t="s">
        <v>32</v>
      </c>
      <c r="Q3345" s="50" t="s">
        <v>4919</v>
      </c>
      <c r="R3345" s="50" t="s">
        <v>29</v>
      </c>
      <c r="S3345" s="50" t="s">
        <v>2770</v>
      </c>
      <c r="T3345" s="50" t="s">
        <v>2415</v>
      </c>
      <c r="U3345" s="50" t="s">
        <v>30</v>
      </c>
      <c r="V3345" s="50" t="str">
        <f>VLOOKUP(A3345,Register!$D$2:$N$1317,11,0)</f>
        <v>CWIP:-VACUUM FILTER STATION</v>
      </c>
      <c r="W3345" s="50" t="s">
        <v>29</v>
      </c>
      <c r="X3345" s="50" t="s">
        <v>29</v>
      </c>
    </row>
    <row r="3346" spans="1:24" ht="14.1" customHeight="1" x14ac:dyDescent="0.25">
      <c r="A3346" s="50" t="str">
        <f t="shared" si="52"/>
        <v>9200000059-0</v>
      </c>
      <c r="B3346" s="57" t="s">
        <v>29</v>
      </c>
      <c r="C3346" s="50" t="s">
        <v>29</v>
      </c>
      <c r="D3346" s="50" t="s">
        <v>4954</v>
      </c>
      <c r="E3346" s="50" t="s">
        <v>2814</v>
      </c>
      <c r="F3346" s="50" t="s">
        <v>29</v>
      </c>
      <c r="G3346" s="50" t="s">
        <v>29</v>
      </c>
      <c r="H3346" s="50" t="s">
        <v>2904</v>
      </c>
      <c r="I3346" s="58">
        <v>45264</v>
      </c>
      <c r="J3346" s="50" t="s">
        <v>2816</v>
      </c>
      <c r="K3346" s="59">
        <v>91.12</v>
      </c>
      <c r="L3346" s="50" t="s">
        <v>37</v>
      </c>
      <c r="M3346" s="51" t="s">
        <v>2747</v>
      </c>
      <c r="N3346" s="50" t="s">
        <v>29</v>
      </c>
      <c r="O3346" s="50" t="s">
        <v>32</v>
      </c>
      <c r="P3346" s="50" t="s">
        <v>32</v>
      </c>
      <c r="Q3346" s="50" t="s">
        <v>4919</v>
      </c>
      <c r="R3346" s="50" t="s">
        <v>29</v>
      </c>
      <c r="S3346" s="50" t="s">
        <v>2770</v>
      </c>
      <c r="T3346" s="50" t="s">
        <v>2415</v>
      </c>
      <c r="U3346" s="50" t="s">
        <v>30</v>
      </c>
      <c r="V3346" s="50" t="str">
        <f>VLOOKUP(A3346,Register!$D$2:$N$1317,11,0)</f>
        <v>CWIP:-VACUUM FILTER STATION</v>
      </c>
      <c r="W3346" s="50" t="s">
        <v>29</v>
      </c>
      <c r="X3346" s="50" t="s">
        <v>29</v>
      </c>
    </row>
    <row r="3347" spans="1:24" ht="14.1" customHeight="1" x14ac:dyDescent="0.25">
      <c r="A3347" s="50" t="str">
        <f t="shared" si="52"/>
        <v>9200000059-0</v>
      </c>
      <c r="B3347" s="57" t="s">
        <v>29</v>
      </c>
      <c r="C3347" s="50" t="s">
        <v>29</v>
      </c>
      <c r="D3347" s="50" t="s">
        <v>4955</v>
      </c>
      <c r="E3347" s="50" t="s">
        <v>2814</v>
      </c>
      <c r="F3347" s="50" t="s">
        <v>29</v>
      </c>
      <c r="G3347" s="50" t="s">
        <v>29</v>
      </c>
      <c r="H3347" s="50" t="s">
        <v>2904</v>
      </c>
      <c r="I3347" s="58">
        <v>45265</v>
      </c>
      <c r="J3347" s="50" t="s">
        <v>2816</v>
      </c>
      <c r="K3347" s="59">
        <v>1800</v>
      </c>
      <c r="L3347" s="50" t="s">
        <v>37</v>
      </c>
      <c r="M3347" s="51" t="s">
        <v>2747</v>
      </c>
      <c r="N3347" s="50" t="s">
        <v>29</v>
      </c>
      <c r="O3347" s="50" t="s">
        <v>32</v>
      </c>
      <c r="P3347" s="50" t="s">
        <v>32</v>
      </c>
      <c r="Q3347" s="50" t="s">
        <v>4919</v>
      </c>
      <c r="R3347" s="50" t="s">
        <v>29</v>
      </c>
      <c r="S3347" s="50" t="s">
        <v>2770</v>
      </c>
      <c r="T3347" s="50" t="s">
        <v>2415</v>
      </c>
      <c r="U3347" s="50" t="s">
        <v>30</v>
      </c>
      <c r="V3347" s="50" t="str">
        <f>VLOOKUP(A3347,Register!$D$2:$N$1317,11,0)</f>
        <v>CWIP:-VACUUM FILTER STATION</v>
      </c>
      <c r="W3347" s="50" t="s">
        <v>29</v>
      </c>
      <c r="X3347" s="50" t="s">
        <v>29</v>
      </c>
    </row>
    <row r="3348" spans="1:24" ht="14.1" customHeight="1" x14ac:dyDescent="0.25">
      <c r="A3348" s="50" t="str">
        <f t="shared" si="52"/>
        <v>9200000057-0</v>
      </c>
      <c r="B3348" s="57" t="s">
        <v>29</v>
      </c>
      <c r="C3348" s="50" t="s">
        <v>29</v>
      </c>
      <c r="D3348" s="50" t="s">
        <v>4956</v>
      </c>
      <c r="E3348" s="50" t="s">
        <v>2814</v>
      </c>
      <c r="F3348" s="50" t="s">
        <v>29</v>
      </c>
      <c r="G3348" s="50" t="s">
        <v>29</v>
      </c>
      <c r="H3348" s="50" t="s">
        <v>2904</v>
      </c>
      <c r="I3348" s="58">
        <v>45266</v>
      </c>
      <c r="J3348" s="50" t="s">
        <v>2816</v>
      </c>
      <c r="K3348" s="59">
        <v>6918.93</v>
      </c>
      <c r="L3348" s="50" t="s">
        <v>37</v>
      </c>
      <c r="M3348" s="51" t="s">
        <v>2747</v>
      </c>
      <c r="N3348" s="50" t="s">
        <v>29</v>
      </c>
      <c r="O3348" s="50" t="s">
        <v>32</v>
      </c>
      <c r="P3348" s="50" t="s">
        <v>32</v>
      </c>
      <c r="Q3348" s="50" t="s">
        <v>4957</v>
      </c>
      <c r="R3348" s="50" t="s">
        <v>29</v>
      </c>
      <c r="S3348" s="50" t="s">
        <v>2770</v>
      </c>
      <c r="T3348" s="50" t="s">
        <v>2410</v>
      </c>
      <c r="U3348" s="50" t="s">
        <v>30</v>
      </c>
      <c r="V3348" s="50" t="str">
        <f>VLOOKUP(A3348,Register!$D$2:$N$1317,11,0)</f>
        <v>CWIP- NEW JUICE CLARIFIER 42' DIA(DORR)</v>
      </c>
      <c r="W3348" s="50" t="s">
        <v>29</v>
      </c>
      <c r="X3348" s="50" t="s">
        <v>29</v>
      </c>
    </row>
    <row r="3349" spans="1:24" ht="14.1" customHeight="1" x14ac:dyDescent="0.25">
      <c r="A3349" s="50" t="str">
        <f t="shared" si="52"/>
        <v>9200000041-0</v>
      </c>
      <c r="B3349" s="57" t="s">
        <v>29</v>
      </c>
      <c r="C3349" s="50" t="s">
        <v>29</v>
      </c>
      <c r="D3349" s="50" t="s">
        <v>4958</v>
      </c>
      <c r="E3349" s="50" t="s">
        <v>2814</v>
      </c>
      <c r="F3349" s="50" t="s">
        <v>29</v>
      </c>
      <c r="G3349" s="50" t="s">
        <v>29</v>
      </c>
      <c r="H3349" s="50" t="s">
        <v>2904</v>
      </c>
      <c r="I3349" s="58">
        <v>45266</v>
      </c>
      <c r="J3349" s="50" t="s">
        <v>2816</v>
      </c>
      <c r="K3349" s="59">
        <v>51</v>
      </c>
      <c r="L3349" s="50" t="s">
        <v>37</v>
      </c>
      <c r="M3349" s="51" t="s">
        <v>2747</v>
      </c>
      <c r="N3349" s="50" t="s">
        <v>29</v>
      </c>
      <c r="O3349" s="50" t="s">
        <v>32</v>
      </c>
      <c r="P3349" s="50" t="s">
        <v>32</v>
      </c>
      <c r="Q3349" s="50" t="s">
        <v>4930</v>
      </c>
      <c r="R3349" s="50" t="s">
        <v>29</v>
      </c>
      <c r="S3349" s="50" t="s">
        <v>2770</v>
      </c>
      <c r="T3349" s="50" t="s">
        <v>2383</v>
      </c>
      <c r="U3349" s="50" t="s">
        <v>30</v>
      </c>
      <c r="V3349" s="50" t="str">
        <f>VLOOKUP(A3349,Register!$D$2:$N$1317,11,0)</f>
        <v>CWIP - CURTAIN CONDENSER &amp; AIR EJECTOR</v>
      </c>
      <c r="W3349" s="50" t="s">
        <v>29</v>
      </c>
      <c r="X3349" s="50" t="s">
        <v>29</v>
      </c>
    </row>
    <row r="3350" spans="1:24" ht="14.1" customHeight="1" x14ac:dyDescent="0.25">
      <c r="A3350" s="50" t="str">
        <f t="shared" si="52"/>
        <v>9200000059-0</v>
      </c>
      <c r="B3350" s="57" t="s">
        <v>29</v>
      </c>
      <c r="C3350" s="50" t="s">
        <v>29</v>
      </c>
      <c r="D3350" s="50" t="s">
        <v>4959</v>
      </c>
      <c r="E3350" s="50" t="s">
        <v>2814</v>
      </c>
      <c r="F3350" s="50" t="s">
        <v>29</v>
      </c>
      <c r="G3350" s="50" t="s">
        <v>29</v>
      </c>
      <c r="H3350" s="50" t="s">
        <v>2904</v>
      </c>
      <c r="I3350" s="58">
        <v>45267</v>
      </c>
      <c r="J3350" s="50" t="s">
        <v>2816</v>
      </c>
      <c r="K3350" s="59">
        <v>228</v>
      </c>
      <c r="L3350" s="50" t="s">
        <v>37</v>
      </c>
      <c r="M3350" s="51" t="s">
        <v>2747</v>
      </c>
      <c r="N3350" s="50" t="s">
        <v>29</v>
      </c>
      <c r="O3350" s="50" t="s">
        <v>32</v>
      </c>
      <c r="P3350" s="50" t="s">
        <v>32</v>
      </c>
      <c r="Q3350" s="50" t="s">
        <v>4919</v>
      </c>
      <c r="R3350" s="50" t="s">
        <v>29</v>
      </c>
      <c r="S3350" s="50" t="s">
        <v>2770</v>
      </c>
      <c r="T3350" s="50" t="s">
        <v>2415</v>
      </c>
      <c r="U3350" s="50" t="s">
        <v>30</v>
      </c>
      <c r="V3350" s="50" t="str">
        <f>VLOOKUP(A3350,Register!$D$2:$N$1317,11,0)</f>
        <v>CWIP:-VACUUM FILTER STATION</v>
      </c>
      <c r="W3350" s="50" t="s">
        <v>29</v>
      </c>
      <c r="X3350" s="50" t="s">
        <v>29</v>
      </c>
    </row>
    <row r="3351" spans="1:24" ht="14.1" customHeight="1" x14ac:dyDescent="0.25">
      <c r="A3351" s="50" t="str">
        <f t="shared" si="52"/>
        <v>9200000059-0</v>
      </c>
      <c r="B3351" s="57" t="s">
        <v>29</v>
      </c>
      <c r="C3351" s="50" t="s">
        <v>29</v>
      </c>
      <c r="D3351" s="50" t="s">
        <v>4959</v>
      </c>
      <c r="E3351" s="50" t="s">
        <v>2814</v>
      </c>
      <c r="F3351" s="50" t="s">
        <v>29</v>
      </c>
      <c r="G3351" s="50" t="s">
        <v>29</v>
      </c>
      <c r="H3351" s="50" t="s">
        <v>2904</v>
      </c>
      <c r="I3351" s="58">
        <v>45267</v>
      </c>
      <c r="J3351" s="50" t="s">
        <v>2816</v>
      </c>
      <c r="K3351" s="59">
        <v>48.98</v>
      </c>
      <c r="L3351" s="50" t="s">
        <v>37</v>
      </c>
      <c r="M3351" s="51" t="s">
        <v>2747</v>
      </c>
      <c r="N3351" s="50" t="s">
        <v>29</v>
      </c>
      <c r="O3351" s="50" t="s">
        <v>32</v>
      </c>
      <c r="P3351" s="50" t="s">
        <v>32</v>
      </c>
      <c r="Q3351" s="50" t="s">
        <v>4960</v>
      </c>
      <c r="R3351" s="50" t="s">
        <v>29</v>
      </c>
      <c r="S3351" s="50" t="s">
        <v>2770</v>
      </c>
      <c r="T3351" s="50" t="s">
        <v>2415</v>
      </c>
      <c r="U3351" s="50" t="s">
        <v>30</v>
      </c>
      <c r="V3351" s="50" t="str">
        <f>VLOOKUP(A3351,Register!$D$2:$N$1317,11,0)</f>
        <v>CWIP:-VACUUM FILTER STATION</v>
      </c>
      <c r="W3351" s="50" t="s">
        <v>29</v>
      </c>
      <c r="X3351" s="50" t="s">
        <v>29</v>
      </c>
    </row>
    <row r="3352" spans="1:24" ht="14.1" customHeight="1" x14ac:dyDescent="0.25">
      <c r="A3352" s="50" t="str">
        <f t="shared" si="52"/>
        <v>9200000059-0</v>
      </c>
      <c r="B3352" s="57" t="s">
        <v>29</v>
      </c>
      <c r="C3352" s="50" t="s">
        <v>29</v>
      </c>
      <c r="D3352" s="50" t="s">
        <v>4959</v>
      </c>
      <c r="E3352" s="50" t="s">
        <v>2814</v>
      </c>
      <c r="F3352" s="50" t="s">
        <v>29</v>
      </c>
      <c r="G3352" s="50" t="s">
        <v>29</v>
      </c>
      <c r="H3352" s="50" t="s">
        <v>2904</v>
      </c>
      <c r="I3352" s="58">
        <v>45267</v>
      </c>
      <c r="J3352" s="50" t="s">
        <v>2816</v>
      </c>
      <c r="K3352" s="59">
        <v>4059.76</v>
      </c>
      <c r="L3352" s="50" t="s">
        <v>37</v>
      </c>
      <c r="M3352" s="51" t="s">
        <v>2747</v>
      </c>
      <c r="N3352" s="50" t="s">
        <v>29</v>
      </c>
      <c r="O3352" s="50" t="s">
        <v>32</v>
      </c>
      <c r="P3352" s="50" t="s">
        <v>32</v>
      </c>
      <c r="Q3352" s="50" t="s">
        <v>4961</v>
      </c>
      <c r="R3352" s="50" t="s">
        <v>29</v>
      </c>
      <c r="S3352" s="50" t="s">
        <v>2770</v>
      </c>
      <c r="T3352" s="50" t="s">
        <v>2415</v>
      </c>
      <c r="U3352" s="50" t="s">
        <v>30</v>
      </c>
      <c r="V3352" s="50" t="str">
        <f>VLOOKUP(A3352,Register!$D$2:$N$1317,11,0)</f>
        <v>CWIP:-VACUUM FILTER STATION</v>
      </c>
      <c r="W3352" s="50" t="s">
        <v>29</v>
      </c>
      <c r="X3352" s="50" t="s">
        <v>29</v>
      </c>
    </row>
    <row r="3353" spans="1:24" ht="14.1" customHeight="1" x14ac:dyDescent="0.25">
      <c r="A3353" s="50" t="str">
        <f t="shared" si="52"/>
        <v>9200000059-0</v>
      </c>
      <c r="B3353" s="57" t="s">
        <v>29</v>
      </c>
      <c r="C3353" s="50" t="s">
        <v>29</v>
      </c>
      <c r="D3353" s="50" t="s">
        <v>4962</v>
      </c>
      <c r="E3353" s="50" t="s">
        <v>2814</v>
      </c>
      <c r="F3353" s="50" t="s">
        <v>29</v>
      </c>
      <c r="G3353" s="50" t="s">
        <v>29</v>
      </c>
      <c r="H3353" s="50" t="s">
        <v>2904</v>
      </c>
      <c r="I3353" s="58">
        <v>45268</v>
      </c>
      <c r="J3353" s="50" t="s">
        <v>2816</v>
      </c>
      <c r="K3353" s="59">
        <v>258345.09</v>
      </c>
      <c r="L3353" s="50" t="s">
        <v>37</v>
      </c>
      <c r="M3353" s="51" t="s">
        <v>2747</v>
      </c>
      <c r="N3353" s="50" t="s">
        <v>29</v>
      </c>
      <c r="O3353" s="50" t="s">
        <v>32</v>
      </c>
      <c r="P3353" s="50" t="s">
        <v>32</v>
      </c>
      <c r="Q3353" s="50" t="s">
        <v>4919</v>
      </c>
      <c r="R3353" s="50" t="s">
        <v>29</v>
      </c>
      <c r="S3353" s="50" t="s">
        <v>2770</v>
      </c>
      <c r="T3353" s="50" t="s">
        <v>2415</v>
      </c>
      <c r="U3353" s="50" t="s">
        <v>30</v>
      </c>
      <c r="V3353" s="50" t="str">
        <f>VLOOKUP(A3353,Register!$D$2:$N$1317,11,0)</f>
        <v>CWIP:-VACUUM FILTER STATION</v>
      </c>
      <c r="W3353" s="50" t="s">
        <v>29</v>
      </c>
      <c r="X3353" s="50" t="s">
        <v>29</v>
      </c>
    </row>
    <row r="3354" spans="1:24" ht="14.1" customHeight="1" x14ac:dyDescent="0.25">
      <c r="A3354" s="50" t="str">
        <f t="shared" si="52"/>
        <v>9200000059-0</v>
      </c>
      <c r="B3354" s="57" t="s">
        <v>29</v>
      </c>
      <c r="C3354" s="50" t="s">
        <v>29</v>
      </c>
      <c r="D3354" s="50" t="s">
        <v>4962</v>
      </c>
      <c r="E3354" s="50" t="s">
        <v>2814</v>
      </c>
      <c r="F3354" s="50" t="s">
        <v>29</v>
      </c>
      <c r="G3354" s="50" t="s">
        <v>29</v>
      </c>
      <c r="H3354" s="50" t="s">
        <v>2904</v>
      </c>
      <c r="I3354" s="58">
        <v>45268</v>
      </c>
      <c r="J3354" s="50" t="s">
        <v>2816</v>
      </c>
      <c r="K3354" s="59">
        <v>15142.3</v>
      </c>
      <c r="L3354" s="50" t="s">
        <v>37</v>
      </c>
      <c r="M3354" s="51" t="s">
        <v>2747</v>
      </c>
      <c r="N3354" s="50" t="s">
        <v>29</v>
      </c>
      <c r="O3354" s="50" t="s">
        <v>32</v>
      </c>
      <c r="P3354" s="50" t="s">
        <v>32</v>
      </c>
      <c r="Q3354" s="50" t="s">
        <v>4963</v>
      </c>
      <c r="R3354" s="50" t="s">
        <v>29</v>
      </c>
      <c r="S3354" s="50" t="s">
        <v>2770</v>
      </c>
      <c r="T3354" s="50" t="s">
        <v>2415</v>
      </c>
      <c r="U3354" s="50" t="s">
        <v>30</v>
      </c>
      <c r="V3354" s="50" t="str">
        <f>VLOOKUP(A3354,Register!$D$2:$N$1317,11,0)</f>
        <v>CWIP:-VACUUM FILTER STATION</v>
      </c>
      <c r="W3354" s="50" t="s">
        <v>29</v>
      </c>
      <c r="X3354" s="50" t="s">
        <v>29</v>
      </c>
    </row>
    <row r="3355" spans="1:24" ht="14.1" customHeight="1" x14ac:dyDescent="0.25">
      <c r="A3355" s="50" t="str">
        <f t="shared" si="52"/>
        <v>9200000059-0</v>
      </c>
      <c r="B3355" s="57" t="s">
        <v>29</v>
      </c>
      <c r="C3355" s="50" t="s">
        <v>29</v>
      </c>
      <c r="D3355" s="50" t="s">
        <v>4962</v>
      </c>
      <c r="E3355" s="50" t="s">
        <v>2814</v>
      </c>
      <c r="F3355" s="50" t="s">
        <v>29</v>
      </c>
      <c r="G3355" s="50" t="s">
        <v>29</v>
      </c>
      <c r="H3355" s="50" t="s">
        <v>2904</v>
      </c>
      <c r="I3355" s="58">
        <v>45268</v>
      </c>
      <c r="J3355" s="50" t="s">
        <v>2816</v>
      </c>
      <c r="K3355" s="59">
        <v>77697.11</v>
      </c>
      <c r="L3355" s="50" t="s">
        <v>37</v>
      </c>
      <c r="M3355" s="51" t="s">
        <v>2747</v>
      </c>
      <c r="N3355" s="50" t="s">
        <v>29</v>
      </c>
      <c r="O3355" s="50" t="s">
        <v>32</v>
      </c>
      <c r="P3355" s="50" t="s">
        <v>32</v>
      </c>
      <c r="Q3355" s="50" t="s">
        <v>4963</v>
      </c>
      <c r="R3355" s="50" t="s">
        <v>29</v>
      </c>
      <c r="S3355" s="50" t="s">
        <v>2770</v>
      </c>
      <c r="T3355" s="50" t="s">
        <v>2415</v>
      </c>
      <c r="U3355" s="50" t="s">
        <v>30</v>
      </c>
      <c r="V3355" s="50" t="str">
        <f>VLOOKUP(A3355,Register!$D$2:$N$1317,11,0)</f>
        <v>CWIP:-VACUUM FILTER STATION</v>
      </c>
      <c r="W3355" s="50" t="s">
        <v>29</v>
      </c>
      <c r="X3355" s="50" t="s">
        <v>29</v>
      </c>
    </row>
    <row r="3356" spans="1:24" ht="14.1" customHeight="1" x14ac:dyDescent="0.25">
      <c r="A3356" s="50" t="str">
        <f t="shared" si="52"/>
        <v>9200000041-0</v>
      </c>
      <c r="B3356" s="57" t="s">
        <v>29</v>
      </c>
      <c r="C3356" s="50" t="s">
        <v>29</v>
      </c>
      <c r="D3356" s="50" t="s">
        <v>4964</v>
      </c>
      <c r="E3356" s="50" t="s">
        <v>2814</v>
      </c>
      <c r="F3356" s="50" t="s">
        <v>29</v>
      </c>
      <c r="G3356" s="50" t="s">
        <v>29</v>
      </c>
      <c r="H3356" s="50" t="s">
        <v>2904</v>
      </c>
      <c r="I3356" s="58">
        <v>45268</v>
      </c>
      <c r="J3356" s="50" t="s">
        <v>2816</v>
      </c>
      <c r="K3356" s="59">
        <v>16484.8</v>
      </c>
      <c r="L3356" s="50" t="s">
        <v>37</v>
      </c>
      <c r="M3356" s="51" t="s">
        <v>2747</v>
      </c>
      <c r="N3356" s="50" t="s">
        <v>29</v>
      </c>
      <c r="O3356" s="50" t="s">
        <v>32</v>
      </c>
      <c r="P3356" s="50" t="s">
        <v>32</v>
      </c>
      <c r="Q3356" s="50" t="s">
        <v>4710</v>
      </c>
      <c r="R3356" s="50" t="s">
        <v>29</v>
      </c>
      <c r="S3356" s="50" t="s">
        <v>2770</v>
      </c>
      <c r="T3356" s="50" t="s">
        <v>2383</v>
      </c>
      <c r="U3356" s="50" t="s">
        <v>30</v>
      </c>
      <c r="V3356" s="50" t="str">
        <f>VLOOKUP(A3356,Register!$D$2:$N$1317,11,0)</f>
        <v>CWIP - CURTAIN CONDENSER &amp; AIR EJECTOR</v>
      </c>
      <c r="W3356" s="50" t="s">
        <v>29</v>
      </c>
      <c r="X3356" s="50" t="s">
        <v>29</v>
      </c>
    </row>
    <row r="3357" spans="1:24" ht="14.1" customHeight="1" x14ac:dyDescent="0.25">
      <c r="A3357" s="50" t="str">
        <f t="shared" si="52"/>
        <v>9200000041-0</v>
      </c>
      <c r="B3357" s="57" t="s">
        <v>29</v>
      </c>
      <c r="C3357" s="50" t="s">
        <v>29</v>
      </c>
      <c r="D3357" s="50" t="s">
        <v>4964</v>
      </c>
      <c r="E3357" s="50" t="s">
        <v>2814</v>
      </c>
      <c r="F3357" s="50" t="s">
        <v>29</v>
      </c>
      <c r="G3357" s="50" t="s">
        <v>29</v>
      </c>
      <c r="H3357" s="50" t="s">
        <v>2904</v>
      </c>
      <c r="I3357" s="58">
        <v>45268</v>
      </c>
      <c r="J3357" s="50" t="s">
        <v>2816</v>
      </c>
      <c r="K3357" s="59">
        <v>15810</v>
      </c>
      <c r="L3357" s="50" t="s">
        <v>37</v>
      </c>
      <c r="M3357" s="51" t="s">
        <v>2747</v>
      </c>
      <c r="N3357" s="50" t="s">
        <v>29</v>
      </c>
      <c r="O3357" s="50" t="s">
        <v>32</v>
      </c>
      <c r="P3357" s="50" t="s">
        <v>32</v>
      </c>
      <c r="Q3357" s="50" t="s">
        <v>4710</v>
      </c>
      <c r="R3357" s="50" t="s">
        <v>29</v>
      </c>
      <c r="S3357" s="50" t="s">
        <v>2770</v>
      </c>
      <c r="T3357" s="50" t="s">
        <v>2383</v>
      </c>
      <c r="U3357" s="50" t="s">
        <v>30</v>
      </c>
      <c r="V3357" s="50" t="str">
        <f>VLOOKUP(A3357,Register!$D$2:$N$1317,11,0)</f>
        <v>CWIP - CURTAIN CONDENSER &amp; AIR EJECTOR</v>
      </c>
      <c r="W3357" s="50" t="s">
        <v>29</v>
      </c>
      <c r="X3357" s="50" t="s">
        <v>29</v>
      </c>
    </row>
    <row r="3358" spans="1:24" ht="14.1" customHeight="1" x14ac:dyDescent="0.25">
      <c r="A3358" s="50" t="str">
        <f t="shared" si="52"/>
        <v>9200000041-0</v>
      </c>
      <c r="B3358" s="57" t="s">
        <v>29</v>
      </c>
      <c r="C3358" s="50" t="s">
        <v>29</v>
      </c>
      <c r="D3358" s="50" t="s">
        <v>4964</v>
      </c>
      <c r="E3358" s="50" t="s">
        <v>2814</v>
      </c>
      <c r="F3358" s="50" t="s">
        <v>29</v>
      </c>
      <c r="G3358" s="50" t="s">
        <v>29</v>
      </c>
      <c r="H3358" s="50" t="s">
        <v>2904</v>
      </c>
      <c r="I3358" s="58">
        <v>45268</v>
      </c>
      <c r="J3358" s="50" t="s">
        <v>2816</v>
      </c>
      <c r="K3358" s="59">
        <v>11791.2</v>
      </c>
      <c r="L3358" s="50" t="s">
        <v>37</v>
      </c>
      <c r="M3358" s="51" t="s">
        <v>2747</v>
      </c>
      <c r="N3358" s="50" t="s">
        <v>29</v>
      </c>
      <c r="O3358" s="50" t="s">
        <v>32</v>
      </c>
      <c r="P3358" s="50" t="s">
        <v>32</v>
      </c>
      <c r="Q3358" s="50" t="s">
        <v>4710</v>
      </c>
      <c r="R3358" s="50" t="s">
        <v>29</v>
      </c>
      <c r="S3358" s="50" t="s">
        <v>2770</v>
      </c>
      <c r="T3358" s="50" t="s">
        <v>2383</v>
      </c>
      <c r="U3358" s="50" t="s">
        <v>30</v>
      </c>
      <c r="V3358" s="50" t="str">
        <f>VLOOKUP(A3358,Register!$D$2:$N$1317,11,0)</f>
        <v>CWIP - CURTAIN CONDENSER &amp; AIR EJECTOR</v>
      </c>
      <c r="W3358" s="50" t="s">
        <v>29</v>
      </c>
      <c r="X3358" s="50" t="s">
        <v>29</v>
      </c>
    </row>
    <row r="3359" spans="1:24" ht="14.1" customHeight="1" x14ac:dyDescent="0.25">
      <c r="A3359" s="50" t="str">
        <f t="shared" si="52"/>
        <v>9200000041-0</v>
      </c>
      <c r="B3359" s="57" t="s">
        <v>29</v>
      </c>
      <c r="C3359" s="50" t="s">
        <v>29</v>
      </c>
      <c r="D3359" s="50" t="s">
        <v>4964</v>
      </c>
      <c r="E3359" s="50" t="s">
        <v>2814</v>
      </c>
      <c r="F3359" s="50" t="s">
        <v>29</v>
      </c>
      <c r="G3359" s="50" t="s">
        <v>29</v>
      </c>
      <c r="H3359" s="50" t="s">
        <v>2904</v>
      </c>
      <c r="I3359" s="58">
        <v>45268</v>
      </c>
      <c r="J3359" s="50" t="s">
        <v>2816</v>
      </c>
      <c r="K3359" s="59">
        <v>6426</v>
      </c>
      <c r="L3359" s="50" t="s">
        <v>37</v>
      </c>
      <c r="M3359" s="51" t="s">
        <v>2747</v>
      </c>
      <c r="N3359" s="50" t="s">
        <v>29</v>
      </c>
      <c r="O3359" s="50" t="s">
        <v>32</v>
      </c>
      <c r="P3359" s="50" t="s">
        <v>32</v>
      </c>
      <c r="Q3359" s="50" t="s">
        <v>4710</v>
      </c>
      <c r="R3359" s="50" t="s">
        <v>29</v>
      </c>
      <c r="S3359" s="50" t="s">
        <v>2770</v>
      </c>
      <c r="T3359" s="50" t="s">
        <v>2383</v>
      </c>
      <c r="U3359" s="50" t="s">
        <v>30</v>
      </c>
      <c r="V3359" s="50" t="str">
        <f>VLOOKUP(A3359,Register!$D$2:$N$1317,11,0)</f>
        <v>CWIP - CURTAIN CONDENSER &amp; AIR EJECTOR</v>
      </c>
      <c r="W3359" s="50" t="s">
        <v>29</v>
      </c>
      <c r="X3359" s="50" t="s">
        <v>29</v>
      </c>
    </row>
    <row r="3360" spans="1:24" ht="14.1" customHeight="1" x14ac:dyDescent="0.25">
      <c r="A3360" s="50" t="str">
        <f t="shared" si="52"/>
        <v>9200000057-0</v>
      </c>
      <c r="B3360" s="57" t="s">
        <v>29</v>
      </c>
      <c r="C3360" s="50" t="s">
        <v>29</v>
      </c>
      <c r="D3360" s="50" t="s">
        <v>4965</v>
      </c>
      <c r="E3360" s="50" t="s">
        <v>2814</v>
      </c>
      <c r="F3360" s="50" t="s">
        <v>29</v>
      </c>
      <c r="G3360" s="50" t="s">
        <v>29</v>
      </c>
      <c r="H3360" s="50" t="s">
        <v>2904</v>
      </c>
      <c r="I3360" s="58">
        <v>45268</v>
      </c>
      <c r="J3360" s="50" t="s">
        <v>2816</v>
      </c>
      <c r="K3360" s="59">
        <v>13837.86</v>
      </c>
      <c r="L3360" s="50" t="s">
        <v>37</v>
      </c>
      <c r="M3360" s="51" t="s">
        <v>2747</v>
      </c>
      <c r="N3360" s="50" t="s">
        <v>29</v>
      </c>
      <c r="O3360" s="50" t="s">
        <v>32</v>
      </c>
      <c r="P3360" s="50" t="s">
        <v>32</v>
      </c>
      <c r="Q3360" s="50" t="s">
        <v>3658</v>
      </c>
      <c r="R3360" s="50" t="s">
        <v>29</v>
      </c>
      <c r="S3360" s="50" t="s">
        <v>2770</v>
      </c>
      <c r="T3360" s="50" t="s">
        <v>2410</v>
      </c>
      <c r="U3360" s="50" t="s">
        <v>30</v>
      </c>
      <c r="V3360" s="50" t="str">
        <f>VLOOKUP(A3360,Register!$D$2:$N$1317,11,0)</f>
        <v>CWIP- NEW JUICE CLARIFIER 42' DIA(DORR)</v>
      </c>
      <c r="W3360" s="50" t="s">
        <v>29</v>
      </c>
      <c r="X3360" s="50" t="s">
        <v>29</v>
      </c>
    </row>
    <row r="3361" spans="1:24" ht="14.1" customHeight="1" x14ac:dyDescent="0.25">
      <c r="A3361" s="50" t="str">
        <f t="shared" si="52"/>
        <v>9200000059-0</v>
      </c>
      <c r="B3361" s="57" t="s">
        <v>29</v>
      </c>
      <c r="C3361" s="50" t="s">
        <v>29</v>
      </c>
      <c r="D3361" s="50" t="s">
        <v>4966</v>
      </c>
      <c r="E3361" s="50" t="s">
        <v>2814</v>
      </c>
      <c r="F3361" s="50" t="s">
        <v>29</v>
      </c>
      <c r="G3361" s="50" t="s">
        <v>29</v>
      </c>
      <c r="H3361" s="50" t="s">
        <v>2904</v>
      </c>
      <c r="I3361" s="58">
        <v>45268</v>
      </c>
      <c r="J3361" s="50" t="s">
        <v>2816</v>
      </c>
      <c r="K3361" s="59">
        <v>12596.29</v>
      </c>
      <c r="L3361" s="50" t="s">
        <v>37</v>
      </c>
      <c r="M3361" s="51" t="s">
        <v>2747</v>
      </c>
      <c r="N3361" s="50" t="s">
        <v>29</v>
      </c>
      <c r="O3361" s="50" t="s">
        <v>32</v>
      </c>
      <c r="P3361" s="50" t="s">
        <v>32</v>
      </c>
      <c r="Q3361" s="50" t="s">
        <v>4335</v>
      </c>
      <c r="R3361" s="50" t="s">
        <v>29</v>
      </c>
      <c r="S3361" s="50" t="s">
        <v>2770</v>
      </c>
      <c r="T3361" s="50" t="s">
        <v>2415</v>
      </c>
      <c r="U3361" s="50" t="s">
        <v>30</v>
      </c>
      <c r="V3361" s="50" t="str">
        <f>VLOOKUP(A3361,Register!$D$2:$N$1317,11,0)</f>
        <v>CWIP:-VACUUM FILTER STATION</v>
      </c>
      <c r="W3361" s="50" t="s">
        <v>29</v>
      </c>
      <c r="X3361" s="50" t="s">
        <v>29</v>
      </c>
    </row>
    <row r="3362" spans="1:24" ht="14.1" customHeight="1" x14ac:dyDescent="0.25">
      <c r="A3362" s="50" t="str">
        <f t="shared" si="52"/>
        <v>9200000059-0</v>
      </c>
      <c r="B3362" s="57" t="s">
        <v>29</v>
      </c>
      <c r="C3362" s="50" t="s">
        <v>29</v>
      </c>
      <c r="D3362" s="50" t="s">
        <v>4967</v>
      </c>
      <c r="E3362" s="50" t="s">
        <v>2814</v>
      </c>
      <c r="F3362" s="50" t="s">
        <v>29</v>
      </c>
      <c r="G3362" s="50" t="s">
        <v>29</v>
      </c>
      <c r="H3362" s="50" t="s">
        <v>2904</v>
      </c>
      <c r="I3362" s="58">
        <v>45269</v>
      </c>
      <c r="J3362" s="50" t="s">
        <v>2816</v>
      </c>
      <c r="K3362" s="59">
        <v>2694.66</v>
      </c>
      <c r="L3362" s="50" t="s">
        <v>37</v>
      </c>
      <c r="M3362" s="51" t="s">
        <v>2747</v>
      </c>
      <c r="N3362" s="50" t="s">
        <v>29</v>
      </c>
      <c r="O3362" s="50" t="s">
        <v>32</v>
      </c>
      <c r="P3362" s="50" t="s">
        <v>32</v>
      </c>
      <c r="Q3362" s="50" t="s">
        <v>4968</v>
      </c>
      <c r="R3362" s="50" t="s">
        <v>29</v>
      </c>
      <c r="S3362" s="50" t="s">
        <v>2770</v>
      </c>
      <c r="T3362" s="50" t="s">
        <v>2415</v>
      </c>
      <c r="U3362" s="50" t="s">
        <v>30</v>
      </c>
      <c r="V3362" s="50" t="str">
        <f>VLOOKUP(A3362,Register!$D$2:$N$1317,11,0)</f>
        <v>CWIP:-VACUUM FILTER STATION</v>
      </c>
      <c r="W3362" s="50" t="s">
        <v>29</v>
      </c>
      <c r="X3362" s="50" t="s">
        <v>29</v>
      </c>
    </row>
    <row r="3363" spans="1:24" ht="14.1" customHeight="1" x14ac:dyDescent="0.25">
      <c r="A3363" s="50" t="str">
        <f t="shared" si="52"/>
        <v>9200000035-0</v>
      </c>
      <c r="B3363" s="57" t="s">
        <v>29</v>
      </c>
      <c r="C3363" s="50" t="s">
        <v>29</v>
      </c>
      <c r="D3363" s="50" t="s">
        <v>4969</v>
      </c>
      <c r="E3363" s="50" t="s">
        <v>2814</v>
      </c>
      <c r="F3363" s="50" t="s">
        <v>29</v>
      </c>
      <c r="G3363" s="50" t="s">
        <v>29</v>
      </c>
      <c r="H3363" s="50" t="s">
        <v>2904</v>
      </c>
      <c r="I3363" s="58">
        <v>45271</v>
      </c>
      <c r="J3363" s="50" t="s">
        <v>2816</v>
      </c>
      <c r="K3363" s="59">
        <v>8302.7199999999993</v>
      </c>
      <c r="L3363" s="50" t="s">
        <v>37</v>
      </c>
      <c r="M3363" s="51" t="s">
        <v>2747</v>
      </c>
      <c r="N3363" s="50" t="s">
        <v>29</v>
      </c>
      <c r="O3363" s="50" t="s">
        <v>32</v>
      </c>
      <c r="P3363" s="50" t="s">
        <v>32</v>
      </c>
      <c r="Q3363" s="50" t="s">
        <v>3737</v>
      </c>
      <c r="R3363" s="50" t="s">
        <v>29</v>
      </c>
      <c r="S3363" s="50" t="s">
        <v>2770</v>
      </c>
      <c r="T3363" s="50" t="s">
        <v>2371</v>
      </c>
      <c r="U3363" s="50" t="s">
        <v>30</v>
      </c>
      <c r="V3363" s="50" t="str">
        <f>VLOOKUP(A3363,Register!$D$2:$N$1317,11,0)</f>
        <v>Weighbridge Cap. 100 Ton</v>
      </c>
      <c r="W3363" s="50" t="s">
        <v>29</v>
      </c>
      <c r="X3363" s="50" t="s">
        <v>29</v>
      </c>
    </row>
    <row r="3364" spans="1:24" ht="14.1" customHeight="1" x14ac:dyDescent="0.25">
      <c r="A3364" s="50" t="str">
        <f t="shared" si="52"/>
        <v>9200000059-0</v>
      </c>
      <c r="B3364" s="57" t="s">
        <v>29</v>
      </c>
      <c r="C3364" s="50" t="s">
        <v>29</v>
      </c>
      <c r="D3364" s="50" t="s">
        <v>4970</v>
      </c>
      <c r="E3364" s="50" t="s">
        <v>2814</v>
      </c>
      <c r="F3364" s="50" t="s">
        <v>29</v>
      </c>
      <c r="G3364" s="50" t="s">
        <v>29</v>
      </c>
      <c r="H3364" s="50" t="s">
        <v>2904</v>
      </c>
      <c r="I3364" s="58">
        <v>45273</v>
      </c>
      <c r="J3364" s="50" t="s">
        <v>2816</v>
      </c>
      <c r="K3364" s="59">
        <v>6300</v>
      </c>
      <c r="L3364" s="50" t="s">
        <v>37</v>
      </c>
      <c r="M3364" s="51" t="s">
        <v>2747</v>
      </c>
      <c r="N3364" s="50" t="s">
        <v>29</v>
      </c>
      <c r="O3364" s="50" t="s">
        <v>32</v>
      </c>
      <c r="P3364" s="50" t="s">
        <v>32</v>
      </c>
      <c r="Q3364" s="50" t="s">
        <v>4971</v>
      </c>
      <c r="R3364" s="50" t="s">
        <v>29</v>
      </c>
      <c r="S3364" s="50" t="s">
        <v>2770</v>
      </c>
      <c r="T3364" s="50" t="s">
        <v>2415</v>
      </c>
      <c r="U3364" s="50" t="s">
        <v>30</v>
      </c>
      <c r="V3364" s="50" t="str">
        <f>VLOOKUP(A3364,Register!$D$2:$N$1317,11,0)</f>
        <v>CWIP:-VACUUM FILTER STATION</v>
      </c>
      <c r="W3364" s="50" t="s">
        <v>29</v>
      </c>
      <c r="X3364" s="50" t="s">
        <v>29</v>
      </c>
    </row>
    <row r="3365" spans="1:24" ht="14.1" customHeight="1" x14ac:dyDescent="0.25">
      <c r="A3365" s="50" t="str">
        <f t="shared" si="52"/>
        <v>9200000059-0</v>
      </c>
      <c r="B3365" s="57" t="s">
        <v>29</v>
      </c>
      <c r="C3365" s="50" t="s">
        <v>29</v>
      </c>
      <c r="D3365" s="50" t="s">
        <v>4970</v>
      </c>
      <c r="E3365" s="50" t="s">
        <v>2814</v>
      </c>
      <c r="F3365" s="50" t="s">
        <v>29</v>
      </c>
      <c r="G3365" s="50" t="s">
        <v>29</v>
      </c>
      <c r="H3365" s="50" t="s">
        <v>2904</v>
      </c>
      <c r="I3365" s="58">
        <v>45273</v>
      </c>
      <c r="J3365" s="50" t="s">
        <v>2816</v>
      </c>
      <c r="K3365" s="59">
        <v>2694.67</v>
      </c>
      <c r="L3365" s="50" t="s">
        <v>37</v>
      </c>
      <c r="M3365" s="51" t="s">
        <v>2747</v>
      </c>
      <c r="N3365" s="50" t="s">
        <v>29</v>
      </c>
      <c r="O3365" s="50" t="s">
        <v>32</v>
      </c>
      <c r="P3365" s="50" t="s">
        <v>32</v>
      </c>
      <c r="Q3365" s="50" t="s">
        <v>4971</v>
      </c>
      <c r="R3365" s="50" t="s">
        <v>29</v>
      </c>
      <c r="S3365" s="50" t="s">
        <v>2770</v>
      </c>
      <c r="T3365" s="50" t="s">
        <v>2415</v>
      </c>
      <c r="U3365" s="50" t="s">
        <v>30</v>
      </c>
      <c r="V3365" s="50" t="str">
        <f>VLOOKUP(A3365,Register!$D$2:$N$1317,11,0)</f>
        <v>CWIP:-VACUUM FILTER STATION</v>
      </c>
      <c r="W3365" s="50" t="s">
        <v>29</v>
      </c>
      <c r="X3365" s="50" t="s">
        <v>29</v>
      </c>
    </row>
    <row r="3366" spans="1:24" ht="14.1" customHeight="1" x14ac:dyDescent="0.25">
      <c r="A3366" s="50" t="str">
        <f t="shared" si="52"/>
        <v>9200000059-0</v>
      </c>
      <c r="B3366" s="57" t="s">
        <v>29</v>
      </c>
      <c r="C3366" s="50" t="s">
        <v>29</v>
      </c>
      <c r="D3366" s="50" t="s">
        <v>4970</v>
      </c>
      <c r="E3366" s="50" t="s">
        <v>2814</v>
      </c>
      <c r="F3366" s="50" t="s">
        <v>29</v>
      </c>
      <c r="G3366" s="50" t="s">
        <v>29</v>
      </c>
      <c r="H3366" s="50" t="s">
        <v>2904</v>
      </c>
      <c r="I3366" s="58">
        <v>45273</v>
      </c>
      <c r="J3366" s="50" t="s">
        <v>2816</v>
      </c>
      <c r="K3366" s="59">
        <v>26.66</v>
      </c>
      <c r="L3366" s="50" t="s">
        <v>37</v>
      </c>
      <c r="M3366" s="51" t="s">
        <v>2747</v>
      </c>
      <c r="N3366" s="50" t="s">
        <v>29</v>
      </c>
      <c r="O3366" s="50" t="s">
        <v>32</v>
      </c>
      <c r="P3366" s="50" t="s">
        <v>32</v>
      </c>
      <c r="Q3366" s="50" t="s">
        <v>4971</v>
      </c>
      <c r="R3366" s="50" t="s">
        <v>29</v>
      </c>
      <c r="S3366" s="50" t="s">
        <v>2770</v>
      </c>
      <c r="T3366" s="50" t="s">
        <v>2415</v>
      </c>
      <c r="U3366" s="50" t="s">
        <v>30</v>
      </c>
      <c r="V3366" s="50" t="str">
        <f>VLOOKUP(A3366,Register!$D$2:$N$1317,11,0)</f>
        <v>CWIP:-VACUUM FILTER STATION</v>
      </c>
      <c r="W3366" s="50" t="s">
        <v>29</v>
      </c>
      <c r="X3366" s="50" t="s">
        <v>29</v>
      </c>
    </row>
    <row r="3367" spans="1:24" ht="14.1" customHeight="1" x14ac:dyDescent="0.25">
      <c r="A3367" s="50" t="str">
        <f t="shared" si="52"/>
        <v>9200000041-0</v>
      </c>
      <c r="B3367" s="57" t="s">
        <v>29</v>
      </c>
      <c r="C3367" s="50" t="s">
        <v>29</v>
      </c>
      <c r="D3367" s="50" t="s">
        <v>4972</v>
      </c>
      <c r="E3367" s="50" t="s">
        <v>2814</v>
      </c>
      <c r="F3367" s="50" t="s">
        <v>29</v>
      </c>
      <c r="G3367" s="50" t="s">
        <v>29</v>
      </c>
      <c r="H3367" s="50" t="s">
        <v>2904</v>
      </c>
      <c r="I3367" s="58">
        <v>45273</v>
      </c>
      <c r="J3367" s="50" t="s">
        <v>2816</v>
      </c>
      <c r="K3367" s="59">
        <v>5278.54</v>
      </c>
      <c r="L3367" s="50" t="s">
        <v>37</v>
      </c>
      <c r="M3367" s="51" t="s">
        <v>2747</v>
      </c>
      <c r="N3367" s="50" t="s">
        <v>29</v>
      </c>
      <c r="O3367" s="50" t="s">
        <v>32</v>
      </c>
      <c r="P3367" s="50" t="s">
        <v>32</v>
      </c>
      <c r="Q3367" s="50" t="s">
        <v>4930</v>
      </c>
      <c r="R3367" s="50" t="s">
        <v>29</v>
      </c>
      <c r="S3367" s="50" t="s">
        <v>2770</v>
      </c>
      <c r="T3367" s="50" t="s">
        <v>2383</v>
      </c>
      <c r="U3367" s="50" t="s">
        <v>30</v>
      </c>
      <c r="V3367" s="50" t="str">
        <f>VLOOKUP(A3367,Register!$D$2:$N$1317,11,0)</f>
        <v>CWIP - CURTAIN CONDENSER &amp; AIR EJECTOR</v>
      </c>
      <c r="W3367" s="50" t="s">
        <v>29</v>
      </c>
      <c r="X3367" s="50" t="s">
        <v>29</v>
      </c>
    </row>
    <row r="3368" spans="1:24" ht="14.1" customHeight="1" x14ac:dyDescent="0.25">
      <c r="A3368" s="50" t="str">
        <f t="shared" si="52"/>
        <v>9200000041-0</v>
      </c>
      <c r="B3368" s="57" t="s">
        <v>29</v>
      </c>
      <c r="C3368" s="50" t="s">
        <v>29</v>
      </c>
      <c r="D3368" s="50" t="s">
        <v>4973</v>
      </c>
      <c r="E3368" s="50" t="s">
        <v>2814</v>
      </c>
      <c r="F3368" s="50" t="s">
        <v>29</v>
      </c>
      <c r="G3368" s="50" t="s">
        <v>29</v>
      </c>
      <c r="H3368" s="50" t="s">
        <v>2904</v>
      </c>
      <c r="I3368" s="58">
        <v>45274</v>
      </c>
      <c r="J3368" s="50" t="s">
        <v>2816</v>
      </c>
      <c r="K3368" s="59">
        <v>2696</v>
      </c>
      <c r="L3368" s="50" t="s">
        <v>37</v>
      </c>
      <c r="M3368" s="51" t="s">
        <v>2747</v>
      </c>
      <c r="N3368" s="50" t="s">
        <v>29</v>
      </c>
      <c r="O3368" s="50" t="s">
        <v>32</v>
      </c>
      <c r="P3368" s="50" t="s">
        <v>32</v>
      </c>
      <c r="Q3368" s="50" t="s">
        <v>4930</v>
      </c>
      <c r="R3368" s="50" t="s">
        <v>29</v>
      </c>
      <c r="S3368" s="50" t="s">
        <v>2770</v>
      </c>
      <c r="T3368" s="50" t="s">
        <v>2383</v>
      </c>
      <c r="U3368" s="50" t="s">
        <v>30</v>
      </c>
      <c r="V3368" s="50" t="str">
        <f>VLOOKUP(A3368,Register!$D$2:$N$1317,11,0)</f>
        <v>CWIP - CURTAIN CONDENSER &amp; AIR EJECTOR</v>
      </c>
      <c r="W3368" s="50" t="s">
        <v>29</v>
      </c>
      <c r="X3368" s="50" t="s">
        <v>29</v>
      </c>
    </row>
    <row r="3369" spans="1:24" ht="14.1" customHeight="1" x14ac:dyDescent="0.25">
      <c r="A3369" s="50" t="str">
        <f t="shared" si="52"/>
        <v>9200000063-0</v>
      </c>
      <c r="B3369" s="57" t="s">
        <v>29</v>
      </c>
      <c r="C3369" s="50" t="s">
        <v>29</v>
      </c>
      <c r="D3369" s="50" t="s">
        <v>4974</v>
      </c>
      <c r="E3369" s="50" t="s">
        <v>2814</v>
      </c>
      <c r="F3369" s="50" t="s">
        <v>29</v>
      </c>
      <c r="G3369" s="50" t="s">
        <v>29</v>
      </c>
      <c r="H3369" s="50" t="s">
        <v>2904</v>
      </c>
      <c r="I3369" s="58">
        <v>45274</v>
      </c>
      <c r="J3369" s="50" t="s">
        <v>2816</v>
      </c>
      <c r="K3369" s="59">
        <v>23591</v>
      </c>
      <c r="L3369" s="50" t="s">
        <v>37</v>
      </c>
      <c r="M3369" s="51" t="s">
        <v>2747</v>
      </c>
      <c r="N3369" s="50" t="s">
        <v>29</v>
      </c>
      <c r="O3369" s="50" t="s">
        <v>2309</v>
      </c>
      <c r="P3369" s="50" t="s">
        <v>2309</v>
      </c>
      <c r="Q3369" s="50" t="s">
        <v>4975</v>
      </c>
      <c r="R3369" s="50" t="s">
        <v>29</v>
      </c>
      <c r="S3369" s="50" t="s">
        <v>2770</v>
      </c>
      <c r="T3369" s="50" t="s">
        <v>2651</v>
      </c>
      <c r="U3369" s="50" t="s">
        <v>30</v>
      </c>
      <c r="V3369" s="50" t="str">
        <f>VLOOKUP(A3369,Register!$D$2:$N$1317,11,0)</f>
        <v>CWIP - Transformer 4000 KVA</v>
      </c>
      <c r="W3369" s="50" t="s">
        <v>29</v>
      </c>
      <c r="X3369" s="50" t="s">
        <v>29</v>
      </c>
    </row>
    <row r="3370" spans="1:24" ht="14.1" customHeight="1" x14ac:dyDescent="0.25">
      <c r="A3370" s="50" t="str">
        <f t="shared" si="52"/>
        <v>9200000057-0</v>
      </c>
      <c r="B3370" s="57" t="s">
        <v>29</v>
      </c>
      <c r="C3370" s="50" t="s">
        <v>29</v>
      </c>
      <c r="D3370" s="50" t="s">
        <v>4976</v>
      </c>
      <c r="E3370" s="50" t="s">
        <v>2814</v>
      </c>
      <c r="F3370" s="50" t="s">
        <v>29</v>
      </c>
      <c r="G3370" s="50" t="s">
        <v>29</v>
      </c>
      <c r="H3370" s="50" t="s">
        <v>2904</v>
      </c>
      <c r="I3370" s="58">
        <v>45275</v>
      </c>
      <c r="J3370" s="50" t="s">
        <v>2816</v>
      </c>
      <c r="K3370" s="59">
        <v>41513.589999999997</v>
      </c>
      <c r="L3370" s="50" t="s">
        <v>37</v>
      </c>
      <c r="M3370" s="51" t="s">
        <v>2747</v>
      </c>
      <c r="N3370" s="50" t="s">
        <v>29</v>
      </c>
      <c r="O3370" s="50" t="s">
        <v>32</v>
      </c>
      <c r="P3370" s="50" t="s">
        <v>32</v>
      </c>
      <c r="Q3370" s="50" t="s">
        <v>3658</v>
      </c>
      <c r="R3370" s="50" t="s">
        <v>29</v>
      </c>
      <c r="S3370" s="50" t="s">
        <v>2770</v>
      </c>
      <c r="T3370" s="50" t="s">
        <v>2410</v>
      </c>
      <c r="U3370" s="50" t="s">
        <v>30</v>
      </c>
      <c r="V3370" s="50" t="str">
        <f>VLOOKUP(A3370,Register!$D$2:$N$1317,11,0)</f>
        <v>CWIP- NEW JUICE CLARIFIER 42' DIA(DORR)</v>
      </c>
      <c r="W3370" s="50" t="s">
        <v>29</v>
      </c>
      <c r="X3370" s="50" t="s">
        <v>29</v>
      </c>
    </row>
    <row r="3371" spans="1:24" ht="14.1" customHeight="1" x14ac:dyDescent="0.25">
      <c r="A3371" s="50" t="str">
        <f t="shared" si="52"/>
        <v>9200000064-0</v>
      </c>
      <c r="B3371" s="57" t="s">
        <v>29</v>
      </c>
      <c r="C3371" s="50" t="s">
        <v>29</v>
      </c>
      <c r="D3371" s="50" t="s">
        <v>4977</v>
      </c>
      <c r="E3371" s="50" t="s">
        <v>2814</v>
      </c>
      <c r="F3371" s="50" t="s">
        <v>29</v>
      </c>
      <c r="G3371" s="50" t="s">
        <v>29</v>
      </c>
      <c r="H3371" s="50" t="s">
        <v>2904</v>
      </c>
      <c r="I3371" s="58">
        <v>45276</v>
      </c>
      <c r="J3371" s="50" t="s">
        <v>2816</v>
      </c>
      <c r="K3371" s="59">
        <v>343952.08</v>
      </c>
      <c r="L3371" s="50" t="s">
        <v>37</v>
      </c>
      <c r="M3371" s="51" t="s">
        <v>2747</v>
      </c>
      <c r="N3371" s="50" t="s">
        <v>29</v>
      </c>
      <c r="O3371" s="50" t="s">
        <v>32</v>
      </c>
      <c r="P3371" s="50" t="s">
        <v>32</v>
      </c>
      <c r="Q3371" s="50" t="s">
        <v>3324</v>
      </c>
      <c r="R3371" s="50" t="s">
        <v>29</v>
      </c>
      <c r="S3371" s="50" t="s">
        <v>2770</v>
      </c>
      <c r="T3371" s="50" t="s">
        <v>2653</v>
      </c>
      <c r="U3371" s="50" t="s">
        <v>30</v>
      </c>
      <c r="V3371" s="50" t="str">
        <f>VLOOKUP(A3371,Register!$D$2:$N$1317,11,0)</f>
        <v>CWIP - Molasses Kaccha Pit No- 5</v>
      </c>
      <c r="W3371" s="50" t="s">
        <v>29</v>
      </c>
      <c r="X3371" s="50" t="s">
        <v>29</v>
      </c>
    </row>
    <row r="3372" spans="1:24" ht="14.1" customHeight="1" x14ac:dyDescent="0.25">
      <c r="A3372" s="50" t="str">
        <f t="shared" si="52"/>
        <v>9200000059-0</v>
      </c>
      <c r="B3372" s="57" t="s">
        <v>29</v>
      </c>
      <c r="C3372" s="50" t="s">
        <v>29</v>
      </c>
      <c r="D3372" s="50" t="s">
        <v>4978</v>
      </c>
      <c r="E3372" s="50" t="s">
        <v>2814</v>
      </c>
      <c r="F3372" s="50" t="s">
        <v>29</v>
      </c>
      <c r="G3372" s="50" t="s">
        <v>29</v>
      </c>
      <c r="H3372" s="50" t="s">
        <v>2904</v>
      </c>
      <c r="I3372" s="58">
        <v>45279</v>
      </c>
      <c r="J3372" s="50" t="s">
        <v>2816</v>
      </c>
      <c r="K3372" s="59">
        <v>230</v>
      </c>
      <c r="L3372" s="50" t="s">
        <v>37</v>
      </c>
      <c r="M3372" s="51" t="s">
        <v>2747</v>
      </c>
      <c r="N3372" s="50" t="s">
        <v>29</v>
      </c>
      <c r="O3372" s="50" t="s">
        <v>32</v>
      </c>
      <c r="P3372" s="50" t="s">
        <v>32</v>
      </c>
      <c r="Q3372" s="50" t="s">
        <v>4347</v>
      </c>
      <c r="R3372" s="50" t="s">
        <v>29</v>
      </c>
      <c r="S3372" s="50" t="s">
        <v>2770</v>
      </c>
      <c r="T3372" s="50" t="s">
        <v>2415</v>
      </c>
      <c r="U3372" s="50" t="s">
        <v>30</v>
      </c>
      <c r="V3372" s="50" t="str">
        <f>VLOOKUP(A3372,Register!$D$2:$N$1317,11,0)</f>
        <v>CWIP:-VACUUM FILTER STATION</v>
      </c>
      <c r="W3372" s="50" t="s">
        <v>29</v>
      </c>
      <c r="X3372" s="50" t="s">
        <v>29</v>
      </c>
    </row>
    <row r="3373" spans="1:24" ht="14.1" customHeight="1" x14ac:dyDescent="0.25">
      <c r="A3373" s="50" t="str">
        <f t="shared" si="52"/>
        <v>9200000065-0</v>
      </c>
      <c r="B3373" s="57" t="s">
        <v>29</v>
      </c>
      <c r="C3373" s="50" t="s">
        <v>29</v>
      </c>
      <c r="D3373" s="50" t="s">
        <v>4979</v>
      </c>
      <c r="E3373" s="50" t="s">
        <v>2814</v>
      </c>
      <c r="F3373" s="50" t="s">
        <v>29</v>
      </c>
      <c r="G3373" s="50" t="s">
        <v>29</v>
      </c>
      <c r="H3373" s="50" t="s">
        <v>2904</v>
      </c>
      <c r="I3373" s="58">
        <v>45280</v>
      </c>
      <c r="J3373" s="50" t="s">
        <v>2816</v>
      </c>
      <c r="K3373" s="59">
        <v>595986.39</v>
      </c>
      <c r="L3373" s="50" t="s">
        <v>37</v>
      </c>
      <c r="M3373" s="51" t="s">
        <v>2747</v>
      </c>
      <c r="N3373" s="50" t="s">
        <v>29</v>
      </c>
      <c r="O3373" s="50" t="s">
        <v>2829</v>
      </c>
      <c r="P3373" s="50" t="s">
        <v>2829</v>
      </c>
      <c r="Q3373" s="50" t="s">
        <v>4980</v>
      </c>
      <c r="R3373" s="50" t="s">
        <v>29</v>
      </c>
      <c r="S3373" s="50" t="s">
        <v>2770</v>
      </c>
      <c r="T3373" s="50" t="s">
        <v>2655</v>
      </c>
      <c r="U3373" s="50" t="s">
        <v>30</v>
      </c>
      <c r="V3373" s="50" t="str">
        <f>VLOOKUP(A3373,Register!$D$2:$N$1317,11,0)</f>
        <v>CWIP - Molasses Tank No- 1 for Distillery Plant</v>
      </c>
      <c r="W3373" s="50" t="s">
        <v>29</v>
      </c>
      <c r="X3373" s="50" t="s">
        <v>29</v>
      </c>
    </row>
    <row r="3374" spans="1:24" ht="14.1" customHeight="1" x14ac:dyDescent="0.25">
      <c r="A3374" s="50" t="str">
        <f t="shared" si="52"/>
        <v>9200000065-0</v>
      </c>
      <c r="B3374" s="57" t="s">
        <v>29</v>
      </c>
      <c r="C3374" s="50" t="s">
        <v>29</v>
      </c>
      <c r="D3374" s="50" t="s">
        <v>4979</v>
      </c>
      <c r="E3374" s="50" t="s">
        <v>2814</v>
      </c>
      <c r="F3374" s="50" t="s">
        <v>29</v>
      </c>
      <c r="G3374" s="50" t="s">
        <v>29</v>
      </c>
      <c r="H3374" s="50" t="s">
        <v>2904</v>
      </c>
      <c r="I3374" s="58">
        <v>45280</v>
      </c>
      <c r="J3374" s="50" t="s">
        <v>2816</v>
      </c>
      <c r="K3374" s="59">
        <v>685403.24</v>
      </c>
      <c r="L3374" s="50" t="s">
        <v>37</v>
      </c>
      <c r="M3374" s="51" t="s">
        <v>2747</v>
      </c>
      <c r="N3374" s="50" t="s">
        <v>29</v>
      </c>
      <c r="O3374" s="50" t="s">
        <v>2829</v>
      </c>
      <c r="P3374" s="50" t="s">
        <v>2829</v>
      </c>
      <c r="Q3374" s="50" t="s">
        <v>4980</v>
      </c>
      <c r="R3374" s="50" t="s">
        <v>29</v>
      </c>
      <c r="S3374" s="50" t="s">
        <v>2770</v>
      </c>
      <c r="T3374" s="50" t="s">
        <v>2655</v>
      </c>
      <c r="U3374" s="50" t="s">
        <v>30</v>
      </c>
      <c r="V3374" s="50" t="str">
        <f>VLOOKUP(A3374,Register!$D$2:$N$1317,11,0)</f>
        <v>CWIP - Molasses Tank No- 1 for Distillery Plant</v>
      </c>
      <c r="W3374" s="50" t="s">
        <v>29</v>
      </c>
      <c r="X3374" s="50" t="s">
        <v>29</v>
      </c>
    </row>
    <row r="3375" spans="1:24" ht="14.1" customHeight="1" x14ac:dyDescent="0.25">
      <c r="A3375" s="50" t="str">
        <f t="shared" si="52"/>
        <v>9200000063-0</v>
      </c>
      <c r="B3375" s="57" t="s">
        <v>29</v>
      </c>
      <c r="C3375" s="50" t="s">
        <v>29</v>
      </c>
      <c r="D3375" s="50" t="s">
        <v>4981</v>
      </c>
      <c r="E3375" s="50" t="s">
        <v>2814</v>
      </c>
      <c r="F3375" s="50" t="s">
        <v>29</v>
      </c>
      <c r="G3375" s="50" t="s">
        <v>29</v>
      </c>
      <c r="H3375" s="50" t="s">
        <v>2904</v>
      </c>
      <c r="I3375" s="58">
        <v>45280</v>
      </c>
      <c r="J3375" s="50" t="s">
        <v>2816</v>
      </c>
      <c r="K3375" s="59">
        <v>22573.1</v>
      </c>
      <c r="L3375" s="50" t="s">
        <v>37</v>
      </c>
      <c r="M3375" s="51" t="s">
        <v>2747</v>
      </c>
      <c r="N3375" s="50" t="s">
        <v>29</v>
      </c>
      <c r="O3375" s="50" t="s">
        <v>2309</v>
      </c>
      <c r="P3375" s="50" t="s">
        <v>2309</v>
      </c>
      <c r="Q3375" s="50" t="s">
        <v>3693</v>
      </c>
      <c r="R3375" s="50" t="s">
        <v>29</v>
      </c>
      <c r="S3375" s="50" t="s">
        <v>2770</v>
      </c>
      <c r="T3375" s="50" t="s">
        <v>2651</v>
      </c>
      <c r="U3375" s="50" t="s">
        <v>30</v>
      </c>
      <c r="V3375" s="50" t="str">
        <f>VLOOKUP(A3375,Register!$D$2:$N$1317,11,0)</f>
        <v>CWIP - Transformer 4000 KVA</v>
      </c>
      <c r="W3375" s="50" t="s">
        <v>29</v>
      </c>
      <c r="X3375" s="50" t="s">
        <v>29</v>
      </c>
    </row>
    <row r="3376" spans="1:24" ht="14.1" customHeight="1" x14ac:dyDescent="0.25">
      <c r="A3376" s="50" t="str">
        <f t="shared" si="52"/>
        <v>9200000059-0</v>
      </c>
      <c r="B3376" s="57" t="s">
        <v>29</v>
      </c>
      <c r="C3376" s="50" t="s">
        <v>29</v>
      </c>
      <c r="D3376" s="50" t="s">
        <v>4982</v>
      </c>
      <c r="E3376" s="50" t="s">
        <v>2814</v>
      </c>
      <c r="F3376" s="50" t="s">
        <v>29</v>
      </c>
      <c r="G3376" s="50" t="s">
        <v>29</v>
      </c>
      <c r="H3376" s="50" t="s">
        <v>2904</v>
      </c>
      <c r="I3376" s="58">
        <v>45281</v>
      </c>
      <c r="J3376" s="50" t="s">
        <v>2816</v>
      </c>
      <c r="K3376" s="59">
        <v>6300</v>
      </c>
      <c r="L3376" s="50" t="s">
        <v>37</v>
      </c>
      <c r="M3376" s="51" t="s">
        <v>2747</v>
      </c>
      <c r="N3376" s="50" t="s">
        <v>29</v>
      </c>
      <c r="O3376" s="50" t="s">
        <v>32</v>
      </c>
      <c r="P3376" s="50" t="s">
        <v>32</v>
      </c>
      <c r="Q3376" s="50" t="s">
        <v>4983</v>
      </c>
      <c r="R3376" s="50" t="s">
        <v>29</v>
      </c>
      <c r="S3376" s="50" t="s">
        <v>2770</v>
      </c>
      <c r="T3376" s="50" t="s">
        <v>2415</v>
      </c>
      <c r="U3376" s="50" t="s">
        <v>30</v>
      </c>
      <c r="V3376" s="50" t="str">
        <f>VLOOKUP(A3376,Register!$D$2:$N$1317,11,0)</f>
        <v>CWIP:-VACUUM FILTER STATION</v>
      </c>
      <c r="W3376" s="50" t="s">
        <v>29</v>
      </c>
      <c r="X3376" s="50" t="s">
        <v>29</v>
      </c>
    </row>
    <row r="3377" spans="1:24" ht="14.1" customHeight="1" x14ac:dyDescent="0.25">
      <c r="A3377" s="50" t="str">
        <f t="shared" si="52"/>
        <v>9200000059-0</v>
      </c>
      <c r="B3377" s="57" t="s">
        <v>29</v>
      </c>
      <c r="C3377" s="50" t="s">
        <v>29</v>
      </c>
      <c r="D3377" s="50" t="s">
        <v>4982</v>
      </c>
      <c r="E3377" s="50" t="s">
        <v>2814</v>
      </c>
      <c r="F3377" s="50" t="s">
        <v>29</v>
      </c>
      <c r="G3377" s="50" t="s">
        <v>29</v>
      </c>
      <c r="H3377" s="50" t="s">
        <v>2904</v>
      </c>
      <c r="I3377" s="58">
        <v>45281</v>
      </c>
      <c r="J3377" s="50" t="s">
        <v>2816</v>
      </c>
      <c r="K3377" s="59">
        <v>2694.66</v>
      </c>
      <c r="L3377" s="50" t="s">
        <v>37</v>
      </c>
      <c r="M3377" s="51" t="s">
        <v>2747</v>
      </c>
      <c r="N3377" s="50" t="s">
        <v>29</v>
      </c>
      <c r="O3377" s="50" t="s">
        <v>32</v>
      </c>
      <c r="P3377" s="50" t="s">
        <v>32</v>
      </c>
      <c r="Q3377" s="50" t="s">
        <v>4983</v>
      </c>
      <c r="R3377" s="50" t="s">
        <v>29</v>
      </c>
      <c r="S3377" s="50" t="s">
        <v>2770</v>
      </c>
      <c r="T3377" s="50" t="s">
        <v>2415</v>
      </c>
      <c r="U3377" s="50" t="s">
        <v>30</v>
      </c>
      <c r="V3377" s="50" t="str">
        <f>VLOOKUP(A3377,Register!$D$2:$N$1317,11,0)</f>
        <v>CWIP:-VACUUM FILTER STATION</v>
      </c>
      <c r="W3377" s="50" t="s">
        <v>29</v>
      </c>
      <c r="X3377" s="50" t="s">
        <v>29</v>
      </c>
    </row>
    <row r="3378" spans="1:24" ht="14.1" customHeight="1" x14ac:dyDescent="0.25">
      <c r="A3378" s="50" t="str">
        <f t="shared" si="52"/>
        <v>9200000059-0</v>
      </c>
      <c r="B3378" s="57" t="s">
        <v>29</v>
      </c>
      <c r="C3378" s="50" t="s">
        <v>29</v>
      </c>
      <c r="D3378" s="50" t="s">
        <v>4982</v>
      </c>
      <c r="E3378" s="50" t="s">
        <v>2814</v>
      </c>
      <c r="F3378" s="50" t="s">
        <v>29</v>
      </c>
      <c r="G3378" s="50" t="s">
        <v>29</v>
      </c>
      <c r="H3378" s="50" t="s">
        <v>2904</v>
      </c>
      <c r="I3378" s="58">
        <v>45281</v>
      </c>
      <c r="J3378" s="50" t="s">
        <v>2816</v>
      </c>
      <c r="K3378" s="59">
        <v>12596.29</v>
      </c>
      <c r="L3378" s="50" t="s">
        <v>37</v>
      </c>
      <c r="M3378" s="51" t="s">
        <v>2747</v>
      </c>
      <c r="N3378" s="50" t="s">
        <v>29</v>
      </c>
      <c r="O3378" s="50" t="s">
        <v>32</v>
      </c>
      <c r="P3378" s="50" t="s">
        <v>32</v>
      </c>
      <c r="Q3378" s="50" t="s">
        <v>4983</v>
      </c>
      <c r="R3378" s="50" t="s">
        <v>29</v>
      </c>
      <c r="S3378" s="50" t="s">
        <v>2770</v>
      </c>
      <c r="T3378" s="50" t="s">
        <v>2415</v>
      </c>
      <c r="U3378" s="50" t="s">
        <v>30</v>
      </c>
      <c r="V3378" s="50" t="str">
        <f>VLOOKUP(A3378,Register!$D$2:$N$1317,11,0)</f>
        <v>CWIP:-VACUUM FILTER STATION</v>
      </c>
      <c r="W3378" s="50" t="s">
        <v>29</v>
      </c>
      <c r="X3378" s="50" t="s">
        <v>29</v>
      </c>
    </row>
    <row r="3379" spans="1:24" ht="14.1" customHeight="1" x14ac:dyDescent="0.25">
      <c r="A3379" s="50" t="str">
        <f t="shared" si="52"/>
        <v>9200000065-0</v>
      </c>
      <c r="B3379" s="57" t="s">
        <v>29</v>
      </c>
      <c r="C3379" s="50" t="s">
        <v>29</v>
      </c>
      <c r="D3379" s="50" t="s">
        <v>4984</v>
      </c>
      <c r="E3379" s="50" t="s">
        <v>2814</v>
      </c>
      <c r="F3379" s="50" t="s">
        <v>29</v>
      </c>
      <c r="G3379" s="50" t="s">
        <v>29</v>
      </c>
      <c r="H3379" s="50" t="s">
        <v>2904</v>
      </c>
      <c r="I3379" s="58">
        <v>45281</v>
      </c>
      <c r="J3379" s="50" t="s">
        <v>2816</v>
      </c>
      <c r="K3379" s="59">
        <v>10032</v>
      </c>
      <c r="L3379" s="50" t="s">
        <v>37</v>
      </c>
      <c r="M3379" s="51" t="s">
        <v>2747</v>
      </c>
      <c r="N3379" s="50" t="s">
        <v>29</v>
      </c>
      <c r="O3379" s="50" t="s">
        <v>2829</v>
      </c>
      <c r="P3379" s="50" t="s">
        <v>2829</v>
      </c>
      <c r="Q3379" s="50" t="s">
        <v>2937</v>
      </c>
      <c r="R3379" s="50" t="s">
        <v>29</v>
      </c>
      <c r="S3379" s="50" t="s">
        <v>2770</v>
      </c>
      <c r="T3379" s="50" t="s">
        <v>2655</v>
      </c>
      <c r="U3379" s="50" t="s">
        <v>30</v>
      </c>
      <c r="V3379" s="50" t="str">
        <f>VLOOKUP(A3379,Register!$D$2:$N$1317,11,0)</f>
        <v>CWIP - Molasses Tank No- 1 for Distillery Plant</v>
      </c>
      <c r="W3379" s="50" t="s">
        <v>29</v>
      </c>
      <c r="X3379" s="50" t="s">
        <v>29</v>
      </c>
    </row>
    <row r="3380" spans="1:24" ht="14.1" customHeight="1" x14ac:dyDescent="0.25">
      <c r="A3380" s="50" t="str">
        <f t="shared" si="52"/>
        <v>9200000065-0</v>
      </c>
      <c r="B3380" s="57" t="s">
        <v>29</v>
      </c>
      <c r="C3380" s="50" t="s">
        <v>29</v>
      </c>
      <c r="D3380" s="50" t="s">
        <v>4984</v>
      </c>
      <c r="E3380" s="50" t="s">
        <v>2814</v>
      </c>
      <c r="F3380" s="50" t="s">
        <v>29</v>
      </c>
      <c r="G3380" s="50" t="s">
        <v>29</v>
      </c>
      <c r="H3380" s="50" t="s">
        <v>2904</v>
      </c>
      <c r="I3380" s="58">
        <v>45281</v>
      </c>
      <c r="J3380" s="50" t="s">
        <v>2816</v>
      </c>
      <c r="K3380" s="59">
        <v>5650.4</v>
      </c>
      <c r="L3380" s="50" t="s">
        <v>37</v>
      </c>
      <c r="M3380" s="51" t="s">
        <v>2747</v>
      </c>
      <c r="N3380" s="50" t="s">
        <v>29</v>
      </c>
      <c r="O3380" s="50" t="s">
        <v>2829</v>
      </c>
      <c r="P3380" s="50" t="s">
        <v>2829</v>
      </c>
      <c r="Q3380" s="50" t="s">
        <v>2937</v>
      </c>
      <c r="R3380" s="50" t="s">
        <v>29</v>
      </c>
      <c r="S3380" s="50" t="s">
        <v>2770</v>
      </c>
      <c r="T3380" s="50" t="s">
        <v>2655</v>
      </c>
      <c r="U3380" s="50" t="s">
        <v>30</v>
      </c>
      <c r="V3380" s="50" t="str">
        <f>VLOOKUP(A3380,Register!$D$2:$N$1317,11,0)</f>
        <v>CWIP - Molasses Tank No- 1 for Distillery Plant</v>
      </c>
      <c r="W3380" s="50" t="s">
        <v>29</v>
      </c>
      <c r="X3380" s="50" t="s">
        <v>29</v>
      </c>
    </row>
    <row r="3381" spans="1:24" ht="14.1" customHeight="1" x14ac:dyDescent="0.25">
      <c r="A3381" s="50" t="str">
        <f t="shared" si="52"/>
        <v>9200000059-0</v>
      </c>
      <c r="B3381" s="57" t="s">
        <v>29</v>
      </c>
      <c r="C3381" s="50" t="s">
        <v>29</v>
      </c>
      <c r="D3381" s="50" t="s">
        <v>4985</v>
      </c>
      <c r="E3381" s="50" t="s">
        <v>2814</v>
      </c>
      <c r="F3381" s="50" t="s">
        <v>29</v>
      </c>
      <c r="G3381" s="50" t="s">
        <v>29</v>
      </c>
      <c r="H3381" s="50" t="s">
        <v>2904</v>
      </c>
      <c r="I3381" s="58">
        <v>45281</v>
      </c>
      <c r="J3381" s="50" t="s">
        <v>2816</v>
      </c>
      <c r="K3381" s="59">
        <v>4059.75</v>
      </c>
      <c r="L3381" s="50" t="s">
        <v>37</v>
      </c>
      <c r="M3381" s="51" t="s">
        <v>2747</v>
      </c>
      <c r="N3381" s="50" t="s">
        <v>29</v>
      </c>
      <c r="O3381" s="50" t="s">
        <v>32</v>
      </c>
      <c r="P3381" s="50" t="s">
        <v>32</v>
      </c>
      <c r="Q3381" s="50" t="s">
        <v>4937</v>
      </c>
      <c r="R3381" s="50" t="s">
        <v>29</v>
      </c>
      <c r="S3381" s="50" t="s">
        <v>2770</v>
      </c>
      <c r="T3381" s="50" t="s">
        <v>2415</v>
      </c>
      <c r="U3381" s="50" t="s">
        <v>30</v>
      </c>
      <c r="V3381" s="50" t="str">
        <f>VLOOKUP(A3381,Register!$D$2:$N$1317,11,0)</f>
        <v>CWIP:-VACUUM FILTER STATION</v>
      </c>
      <c r="W3381" s="50" t="s">
        <v>29</v>
      </c>
      <c r="X3381" s="50" t="s">
        <v>29</v>
      </c>
    </row>
    <row r="3382" spans="1:24" ht="14.1" customHeight="1" x14ac:dyDescent="0.25">
      <c r="A3382" s="50" t="str">
        <f t="shared" si="52"/>
        <v>9200000059-0</v>
      </c>
      <c r="B3382" s="57" t="s">
        <v>29</v>
      </c>
      <c r="C3382" s="50" t="s">
        <v>29</v>
      </c>
      <c r="D3382" s="50" t="s">
        <v>4986</v>
      </c>
      <c r="E3382" s="50" t="s">
        <v>2814</v>
      </c>
      <c r="F3382" s="50" t="s">
        <v>29</v>
      </c>
      <c r="G3382" s="50" t="s">
        <v>29</v>
      </c>
      <c r="H3382" s="50" t="s">
        <v>2904</v>
      </c>
      <c r="I3382" s="58">
        <v>45282</v>
      </c>
      <c r="J3382" s="50" t="s">
        <v>2816</v>
      </c>
      <c r="K3382" s="59">
        <v>2442.13</v>
      </c>
      <c r="L3382" s="50" t="s">
        <v>37</v>
      </c>
      <c r="M3382" s="51" t="s">
        <v>2747</v>
      </c>
      <c r="N3382" s="50" t="s">
        <v>29</v>
      </c>
      <c r="O3382" s="50" t="s">
        <v>32</v>
      </c>
      <c r="P3382" s="50" t="s">
        <v>32</v>
      </c>
      <c r="Q3382" s="50" t="s">
        <v>4987</v>
      </c>
      <c r="R3382" s="50" t="s">
        <v>29</v>
      </c>
      <c r="S3382" s="50" t="s">
        <v>2770</v>
      </c>
      <c r="T3382" s="50" t="s">
        <v>2415</v>
      </c>
      <c r="U3382" s="50" t="s">
        <v>30</v>
      </c>
      <c r="V3382" s="50" t="str">
        <f>VLOOKUP(A3382,Register!$D$2:$N$1317,11,0)</f>
        <v>CWIP:-VACUUM FILTER STATION</v>
      </c>
      <c r="W3382" s="50" t="s">
        <v>29</v>
      </c>
      <c r="X3382" s="50" t="s">
        <v>29</v>
      </c>
    </row>
    <row r="3383" spans="1:24" ht="14.1" customHeight="1" x14ac:dyDescent="0.25">
      <c r="A3383" s="50" t="str">
        <f t="shared" si="52"/>
        <v>9200000059-0</v>
      </c>
      <c r="B3383" s="57" t="s">
        <v>29</v>
      </c>
      <c r="C3383" s="50" t="s">
        <v>29</v>
      </c>
      <c r="D3383" s="50" t="s">
        <v>4986</v>
      </c>
      <c r="E3383" s="50" t="s">
        <v>2814</v>
      </c>
      <c r="F3383" s="50" t="s">
        <v>29</v>
      </c>
      <c r="G3383" s="50" t="s">
        <v>29</v>
      </c>
      <c r="H3383" s="50" t="s">
        <v>2904</v>
      </c>
      <c r="I3383" s="58">
        <v>45282</v>
      </c>
      <c r="J3383" s="50" t="s">
        <v>2816</v>
      </c>
      <c r="K3383" s="59">
        <v>30.37</v>
      </c>
      <c r="L3383" s="50" t="s">
        <v>37</v>
      </c>
      <c r="M3383" s="51" t="s">
        <v>2747</v>
      </c>
      <c r="N3383" s="50" t="s">
        <v>29</v>
      </c>
      <c r="O3383" s="50" t="s">
        <v>32</v>
      </c>
      <c r="P3383" s="50" t="s">
        <v>32</v>
      </c>
      <c r="Q3383" s="50" t="s">
        <v>4987</v>
      </c>
      <c r="R3383" s="50" t="s">
        <v>29</v>
      </c>
      <c r="S3383" s="50" t="s">
        <v>2770</v>
      </c>
      <c r="T3383" s="50" t="s">
        <v>2415</v>
      </c>
      <c r="U3383" s="50" t="s">
        <v>30</v>
      </c>
      <c r="V3383" s="50" t="str">
        <f>VLOOKUP(A3383,Register!$D$2:$N$1317,11,0)</f>
        <v>CWIP:-VACUUM FILTER STATION</v>
      </c>
      <c r="W3383" s="50" t="s">
        <v>29</v>
      </c>
      <c r="X3383" s="50" t="s">
        <v>29</v>
      </c>
    </row>
    <row r="3384" spans="1:24" ht="14.1" customHeight="1" x14ac:dyDescent="0.25">
      <c r="A3384" s="50" t="str">
        <f t="shared" si="52"/>
        <v>9200000064-0</v>
      </c>
      <c r="B3384" s="57" t="s">
        <v>29</v>
      </c>
      <c r="C3384" s="50" t="s">
        <v>29</v>
      </c>
      <c r="D3384" s="50" t="s">
        <v>4988</v>
      </c>
      <c r="E3384" s="50" t="s">
        <v>2814</v>
      </c>
      <c r="F3384" s="50" t="s">
        <v>29</v>
      </c>
      <c r="G3384" s="50" t="s">
        <v>29</v>
      </c>
      <c r="H3384" s="50" t="s">
        <v>2904</v>
      </c>
      <c r="I3384" s="58">
        <v>45282</v>
      </c>
      <c r="J3384" s="50" t="s">
        <v>2816</v>
      </c>
      <c r="K3384" s="59">
        <v>4706</v>
      </c>
      <c r="L3384" s="50" t="s">
        <v>37</v>
      </c>
      <c r="M3384" s="51" t="s">
        <v>2747</v>
      </c>
      <c r="N3384" s="50" t="s">
        <v>29</v>
      </c>
      <c r="O3384" s="50" t="s">
        <v>32</v>
      </c>
      <c r="P3384" s="50" t="s">
        <v>32</v>
      </c>
      <c r="Q3384" s="50" t="s">
        <v>3324</v>
      </c>
      <c r="R3384" s="50" t="s">
        <v>29</v>
      </c>
      <c r="S3384" s="50" t="s">
        <v>2770</v>
      </c>
      <c r="T3384" s="50" t="s">
        <v>2653</v>
      </c>
      <c r="U3384" s="50" t="s">
        <v>30</v>
      </c>
      <c r="V3384" s="50" t="str">
        <f>VLOOKUP(A3384,Register!$D$2:$N$1317,11,0)</f>
        <v>CWIP - Molasses Kaccha Pit No- 5</v>
      </c>
      <c r="W3384" s="50" t="s">
        <v>29</v>
      </c>
      <c r="X3384" s="50" t="s">
        <v>29</v>
      </c>
    </row>
    <row r="3385" spans="1:24" ht="14.1" customHeight="1" x14ac:dyDescent="0.25">
      <c r="A3385" s="50" t="str">
        <f t="shared" si="52"/>
        <v>9200000064-0</v>
      </c>
      <c r="B3385" s="57" t="s">
        <v>29</v>
      </c>
      <c r="C3385" s="50" t="s">
        <v>29</v>
      </c>
      <c r="D3385" s="50" t="s">
        <v>4988</v>
      </c>
      <c r="E3385" s="50" t="s">
        <v>2814</v>
      </c>
      <c r="F3385" s="50" t="s">
        <v>29</v>
      </c>
      <c r="G3385" s="50" t="s">
        <v>29</v>
      </c>
      <c r="H3385" s="50" t="s">
        <v>2904</v>
      </c>
      <c r="I3385" s="58">
        <v>45282</v>
      </c>
      <c r="J3385" s="50" t="s">
        <v>2816</v>
      </c>
      <c r="K3385" s="59">
        <v>593.91999999999996</v>
      </c>
      <c r="L3385" s="50" t="s">
        <v>37</v>
      </c>
      <c r="M3385" s="51" t="s">
        <v>2747</v>
      </c>
      <c r="N3385" s="50" t="s">
        <v>29</v>
      </c>
      <c r="O3385" s="50" t="s">
        <v>32</v>
      </c>
      <c r="P3385" s="50" t="s">
        <v>32</v>
      </c>
      <c r="Q3385" s="50" t="s">
        <v>3324</v>
      </c>
      <c r="R3385" s="50" t="s">
        <v>29</v>
      </c>
      <c r="S3385" s="50" t="s">
        <v>2770</v>
      </c>
      <c r="T3385" s="50" t="s">
        <v>2653</v>
      </c>
      <c r="U3385" s="50" t="s">
        <v>30</v>
      </c>
      <c r="V3385" s="50" t="str">
        <f>VLOOKUP(A3385,Register!$D$2:$N$1317,11,0)</f>
        <v>CWIP - Molasses Kaccha Pit No- 5</v>
      </c>
      <c r="W3385" s="50" t="s">
        <v>29</v>
      </c>
      <c r="X3385" s="50" t="s">
        <v>29</v>
      </c>
    </row>
    <row r="3386" spans="1:24" ht="14.1" customHeight="1" x14ac:dyDescent="0.25">
      <c r="A3386" s="50" t="str">
        <f t="shared" si="52"/>
        <v>9200000064-0</v>
      </c>
      <c r="B3386" s="57" t="s">
        <v>29</v>
      </c>
      <c r="C3386" s="50" t="s">
        <v>29</v>
      </c>
      <c r="D3386" s="50" t="s">
        <v>4988</v>
      </c>
      <c r="E3386" s="50" t="s">
        <v>2814</v>
      </c>
      <c r="F3386" s="50" t="s">
        <v>29</v>
      </c>
      <c r="G3386" s="50" t="s">
        <v>29</v>
      </c>
      <c r="H3386" s="50" t="s">
        <v>2904</v>
      </c>
      <c r="I3386" s="58">
        <v>45282</v>
      </c>
      <c r="J3386" s="50" t="s">
        <v>2816</v>
      </c>
      <c r="K3386" s="59">
        <v>293.91000000000003</v>
      </c>
      <c r="L3386" s="50" t="s">
        <v>37</v>
      </c>
      <c r="M3386" s="51" t="s">
        <v>2747</v>
      </c>
      <c r="N3386" s="50" t="s">
        <v>29</v>
      </c>
      <c r="O3386" s="50" t="s">
        <v>32</v>
      </c>
      <c r="P3386" s="50" t="s">
        <v>32</v>
      </c>
      <c r="Q3386" s="50" t="s">
        <v>3324</v>
      </c>
      <c r="R3386" s="50" t="s">
        <v>29</v>
      </c>
      <c r="S3386" s="50" t="s">
        <v>2770</v>
      </c>
      <c r="T3386" s="50" t="s">
        <v>2653</v>
      </c>
      <c r="U3386" s="50" t="s">
        <v>30</v>
      </c>
      <c r="V3386" s="50" t="str">
        <f>VLOOKUP(A3386,Register!$D$2:$N$1317,11,0)</f>
        <v>CWIP - Molasses Kaccha Pit No- 5</v>
      </c>
      <c r="W3386" s="50" t="s">
        <v>29</v>
      </c>
      <c r="X3386" s="50" t="s">
        <v>29</v>
      </c>
    </row>
    <row r="3387" spans="1:24" ht="14.1" customHeight="1" x14ac:dyDescent="0.25">
      <c r="A3387" s="50" t="str">
        <f t="shared" si="52"/>
        <v>9200000065-0</v>
      </c>
      <c r="B3387" s="57" t="s">
        <v>29</v>
      </c>
      <c r="C3387" s="50" t="s">
        <v>29</v>
      </c>
      <c r="D3387" s="50" t="s">
        <v>4989</v>
      </c>
      <c r="E3387" s="50" t="s">
        <v>2814</v>
      </c>
      <c r="F3387" s="50" t="s">
        <v>29</v>
      </c>
      <c r="G3387" s="50" t="s">
        <v>29</v>
      </c>
      <c r="H3387" s="50" t="s">
        <v>2904</v>
      </c>
      <c r="I3387" s="58">
        <v>45282</v>
      </c>
      <c r="J3387" s="50" t="s">
        <v>2816</v>
      </c>
      <c r="K3387" s="59">
        <v>6918.93</v>
      </c>
      <c r="L3387" s="50" t="s">
        <v>37</v>
      </c>
      <c r="M3387" s="51" t="s">
        <v>2747</v>
      </c>
      <c r="N3387" s="50" t="s">
        <v>29</v>
      </c>
      <c r="O3387" s="50" t="s">
        <v>2829</v>
      </c>
      <c r="P3387" s="50" t="s">
        <v>2829</v>
      </c>
      <c r="Q3387" s="50" t="s">
        <v>3163</v>
      </c>
      <c r="R3387" s="50" t="s">
        <v>29</v>
      </c>
      <c r="S3387" s="50" t="s">
        <v>2770</v>
      </c>
      <c r="T3387" s="50" t="s">
        <v>2655</v>
      </c>
      <c r="U3387" s="50" t="s">
        <v>30</v>
      </c>
      <c r="V3387" s="50" t="str">
        <f>VLOOKUP(A3387,Register!$D$2:$N$1317,11,0)</f>
        <v>CWIP - Molasses Tank No- 1 for Distillery Plant</v>
      </c>
      <c r="W3387" s="50" t="s">
        <v>29</v>
      </c>
      <c r="X3387" s="50" t="s">
        <v>29</v>
      </c>
    </row>
    <row r="3388" spans="1:24" ht="14.1" customHeight="1" x14ac:dyDescent="0.25">
      <c r="A3388" s="50" t="str">
        <f t="shared" si="52"/>
        <v>9200000059-0</v>
      </c>
      <c r="B3388" s="57" t="s">
        <v>29</v>
      </c>
      <c r="C3388" s="50" t="s">
        <v>29</v>
      </c>
      <c r="D3388" s="50" t="s">
        <v>4990</v>
      </c>
      <c r="E3388" s="50" t="s">
        <v>2814</v>
      </c>
      <c r="F3388" s="50" t="s">
        <v>29</v>
      </c>
      <c r="G3388" s="50" t="s">
        <v>29</v>
      </c>
      <c r="H3388" s="50" t="s">
        <v>2904</v>
      </c>
      <c r="I3388" s="58">
        <v>45282</v>
      </c>
      <c r="J3388" s="50" t="s">
        <v>2816</v>
      </c>
      <c r="K3388" s="59">
        <v>3416.28</v>
      </c>
      <c r="L3388" s="50" t="s">
        <v>37</v>
      </c>
      <c r="M3388" s="51" t="s">
        <v>2747</v>
      </c>
      <c r="N3388" s="50" t="s">
        <v>29</v>
      </c>
      <c r="O3388" s="50" t="s">
        <v>32</v>
      </c>
      <c r="P3388" s="50" t="s">
        <v>32</v>
      </c>
      <c r="Q3388" s="50" t="s">
        <v>4987</v>
      </c>
      <c r="R3388" s="50" t="s">
        <v>29</v>
      </c>
      <c r="S3388" s="50" t="s">
        <v>2770</v>
      </c>
      <c r="T3388" s="50" t="s">
        <v>2415</v>
      </c>
      <c r="U3388" s="50" t="s">
        <v>30</v>
      </c>
      <c r="V3388" s="50" t="str">
        <f>VLOOKUP(A3388,Register!$D$2:$N$1317,11,0)</f>
        <v>CWIP:-VACUUM FILTER STATION</v>
      </c>
      <c r="W3388" s="50" t="s">
        <v>29</v>
      </c>
      <c r="X3388" s="50" t="s">
        <v>29</v>
      </c>
    </row>
    <row r="3389" spans="1:24" ht="14.1" customHeight="1" x14ac:dyDescent="0.25">
      <c r="A3389" s="50" t="str">
        <f t="shared" si="52"/>
        <v>9200000059-0</v>
      </c>
      <c r="B3389" s="57" t="s">
        <v>29</v>
      </c>
      <c r="C3389" s="50" t="s">
        <v>29</v>
      </c>
      <c r="D3389" s="50" t="s">
        <v>4991</v>
      </c>
      <c r="E3389" s="50" t="s">
        <v>2814</v>
      </c>
      <c r="F3389" s="50" t="s">
        <v>29</v>
      </c>
      <c r="G3389" s="50" t="s">
        <v>29</v>
      </c>
      <c r="H3389" s="50" t="s">
        <v>2904</v>
      </c>
      <c r="I3389" s="58">
        <v>45284</v>
      </c>
      <c r="J3389" s="50" t="s">
        <v>2816</v>
      </c>
      <c r="K3389" s="59">
        <v>151.86000000000001</v>
      </c>
      <c r="L3389" s="50" t="s">
        <v>37</v>
      </c>
      <c r="M3389" s="51" t="s">
        <v>2747</v>
      </c>
      <c r="N3389" s="50" t="s">
        <v>29</v>
      </c>
      <c r="O3389" s="50" t="s">
        <v>32</v>
      </c>
      <c r="P3389" s="50" t="s">
        <v>32</v>
      </c>
      <c r="Q3389" s="50" t="s">
        <v>4937</v>
      </c>
      <c r="R3389" s="50" t="s">
        <v>29</v>
      </c>
      <c r="S3389" s="50" t="s">
        <v>2770</v>
      </c>
      <c r="T3389" s="50" t="s">
        <v>2415</v>
      </c>
      <c r="U3389" s="50" t="s">
        <v>30</v>
      </c>
      <c r="V3389" s="50" t="str">
        <f>VLOOKUP(A3389,Register!$D$2:$N$1317,11,0)</f>
        <v>CWIP:-VACUUM FILTER STATION</v>
      </c>
      <c r="W3389" s="50" t="s">
        <v>29</v>
      </c>
      <c r="X3389" s="50" t="s">
        <v>29</v>
      </c>
    </row>
    <row r="3390" spans="1:24" ht="14.1" customHeight="1" x14ac:dyDescent="0.25">
      <c r="A3390" s="50" t="str">
        <f t="shared" si="52"/>
        <v>9200000065-0</v>
      </c>
      <c r="B3390" s="57" t="s">
        <v>29</v>
      </c>
      <c r="C3390" s="50" t="s">
        <v>29</v>
      </c>
      <c r="D3390" s="50" t="s">
        <v>4992</v>
      </c>
      <c r="E3390" s="50" t="s">
        <v>2814</v>
      </c>
      <c r="F3390" s="50" t="s">
        <v>29</v>
      </c>
      <c r="G3390" s="50" t="s">
        <v>29</v>
      </c>
      <c r="H3390" s="50" t="s">
        <v>2904</v>
      </c>
      <c r="I3390" s="58">
        <v>45285</v>
      </c>
      <c r="J3390" s="50" t="s">
        <v>2816</v>
      </c>
      <c r="K3390" s="59">
        <v>8.5</v>
      </c>
      <c r="L3390" s="50" t="s">
        <v>37</v>
      </c>
      <c r="M3390" s="51" t="s">
        <v>2747</v>
      </c>
      <c r="N3390" s="50" t="s">
        <v>29</v>
      </c>
      <c r="O3390" s="50" t="s">
        <v>2829</v>
      </c>
      <c r="P3390" s="50" t="s">
        <v>2829</v>
      </c>
      <c r="Q3390" s="50" t="s">
        <v>3751</v>
      </c>
      <c r="R3390" s="50" t="s">
        <v>29</v>
      </c>
      <c r="S3390" s="50" t="s">
        <v>2770</v>
      </c>
      <c r="T3390" s="50" t="s">
        <v>2655</v>
      </c>
      <c r="U3390" s="50" t="s">
        <v>30</v>
      </c>
      <c r="V3390" s="50" t="str">
        <f>VLOOKUP(A3390,Register!$D$2:$N$1317,11,0)</f>
        <v>CWIP - Molasses Tank No- 1 for Distillery Plant</v>
      </c>
      <c r="W3390" s="50" t="s">
        <v>29</v>
      </c>
      <c r="X3390" s="50" t="s">
        <v>29</v>
      </c>
    </row>
    <row r="3391" spans="1:24" ht="14.1" customHeight="1" x14ac:dyDescent="0.25">
      <c r="A3391" s="50" t="str">
        <f t="shared" si="52"/>
        <v>9200000065-0</v>
      </c>
      <c r="B3391" s="57" t="s">
        <v>29</v>
      </c>
      <c r="C3391" s="50" t="s">
        <v>29</v>
      </c>
      <c r="D3391" s="50" t="s">
        <v>4992</v>
      </c>
      <c r="E3391" s="50" t="s">
        <v>2814</v>
      </c>
      <c r="F3391" s="50" t="s">
        <v>29</v>
      </c>
      <c r="G3391" s="50" t="s">
        <v>29</v>
      </c>
      <c r="H3391" s="50" t="s">
        <v>2904</v>
      </c>
      <c r="I3391" s="58">
        <v>45285</v>
      </c>
      <c r="J3391" s="50" t="s">
        <v>2816</v>
      </c>
      <c r="K3391" s="59">
        <v>12.27</v>
      </c>
      <c r="L3391" s="50" t="s">
        <v>37</v>
      </c>
      <c r="M3391" s="51" t="s">
        <v>2747</v>
      </c>
      <c r="N3391" s="50" t="s">
        <v>29</v>
      </c>
      <c r="O3391" s="50" t="s">
        <v>2829</v>
      </c>
      <c r="P3391" s="50" t="s">
        <v>2829</v>
      </c>
      <c r="Q3391" s="50" t="s">
        <v>3751</v>
      </c>
      <c r="R3391" s="50" t="s">
        <v>29</v>
      </c>
      <c r="S3391" s="50" t="s">
        <v>2770</v>
      </c>
      <c r="T3391" s="50" t="s">
        <v>2655</v>
      </c>
      <c r="U3391" s="50" t="s">
        <v>30</v>
      </c>
      <c r="V3391" s="50" t="str">
        <f>VLOOKUP(A3391,Register!$D$2:$N$1317,11,0)</f>
        <v>CWIP - Molasses Tank No- 1 for Distillery Plant</v>
      </c>
      <c r="W3391" s="50" t="s">
        <v>29</v>
      </c>
      <c r="X3391" s="50" t="s">
        <v>29</v>
      </c>
    </row>
    <row r="3392" spans="1:24" ht="14.1" customHeight="1" x14ac:dyDescent="0.25">
      <c r="A3392" s="50" t="str">
        <f t="shared" si="52"/>
        <v>9200000065-0</v>
      </c>
      <c r="B3392" s="57" t="s">
        <v>29</v>
      </c>
      <c r="C3392" s="50" t="s">
        <v>29</v>
      </c>
      <c r="D3392" s="50" t="s">
        <v>4992</v>
      </c>
      <c r="E3392" s="50" t="s">
        <v>2814</v>
      </c>
      <c r="F3392" s="50" t="s">
        <v>29</v>
      </c>
      <c r="G3392" s="50" t="s">
        <v>29</v>
      </c>
      <c r="H3392" s="50" t="s">
        <v>2904</v>
      </c>
      <c r="I3392" s="58">
        <v>45285</v>
      </c>
      <c r="J3392" s="50" t="s">
        <v>2816</v>
      </c>
      <c r="K3392" s="59">
        <v>2736.93</v>
      </c>
      <c r="L3392" s="50" t="s">
        <v>37</v>
      </c>
      <c r="M3392" s="51" t="s">
        <v>2747</v>
      </c>
      <c r="N3392" s="50" t="s">
        <v>29</v>
      </c>
      <c r="O3392" s="50" t="s">
        <v>2829</v>
      </c>
      <c r="P3392" s="50" t="s">
        <v>2829</v>
      </c>
      <c r="Q3392" s="50" t="s">
        <v>3751</v>
      </c>
      <c r="R3392" s="50" t="s">
        <v>29</v>
      </c>
      <c r="S3392" s="50" t="s">
        <v>2770</v>
      </c>
      <c r="T3392" s="50" t="s">
        <v>2655</v>
      </c>
      <c r="U3392" s="50" t="s">
        <v>30</v>
      </c>
      <c r="V3392" s="50" t="str">
        <f>VLOOKUP(A3392,Register!$D$2:$N$1317,11,0)</f>
        <v>CWIP - Molasses Tank No- 1 for Distillery Plant</v>
      </c>
      <c r="W3392" s="50" t="s">
        <v>29</v>
      </c>
      <c r="X3392" s="50" t="s">
        <v>29</v>
      </c>
    </row>
    <row r="3393" spans="1:24" ht="14.1" customHeight="1" x14ac:dyDescent="0.25">
      <c r="A3393" s="50" t="str">
        <f t="shared" si="52"/>
        <v>9200000059-0</v>
      </c>
      <c r="B3393" s="57" t="s">
        <v>29</v>
      </c>
      <c r="C3393" s="50" t="s">
        <v>29</v>
      </c>
      <c r="D3393" s="50" t="s">
        <v>4993</v>
      </c>
      <c r="E3393" s="50" t="s">
        <v>2814</v>
      </c>
      <c r="F3393" s="50" t="s">
        <v>29</v>
      </c>
      <c r="G3393" s="50" t="s">
        <v>29</v>
      </c>
      <c r="H3393" s="50" t="s">
        <v>2904</v>
      </c>
      <c r="I3393" s="58">
        <v>45286</v>
      </c>
      <c r="J3393" s="50" t="s">
        <v>2816</v>
      </c>
      <c r="K3393" s="59">
        <v>40</v>
      </c>
      <c r="L3393" s="50" t="s">
        <v>37</v>
      </c>
      <c r="M3393" s="51" t="s">
        <v>2747</v>
      </c>
      <c r="N3393" s="50" t="s">
        <v>29</v>
      </c>
      <c r="O3393" s="50" t="s">
        <v>32</v>
      </c>
      <c r="P3393" s="50" t="s">
        <v>32</v>
      </c>
      <c r="Q3393" s="50" t="s">
        <v>4994</v>
      </c>
      <c r="R3393" s="50" t="s">
        <v>29</v>
      </c>
      <c r="S3393" s="50" t="s">
        <v>2770</v>
      </c>
      <c r="T3393" s="50" t="s">
        <v>2415</v>
      </c>
      <c r="U3393" s="50" t="s">
        <v>30</v>
      </c>
      <c r="V3393" s="50" t="str">
        <f>VLOOKUP(A3393,Register!$D$2:$N$1317,11,0)</f>
        <v>CWIP:-VACUUM FILTER STATION</v>
      </c>
      <c r="W3393" s="50" t="s">
        <v>29</v>
      </c>
      <c r="X3393" s="50" t="s">
        <v>29</v>
      </c>
    </row>
    <row r="3394" spans="1:24" ht="14.1" customHeight="1" x14ac:dyDescent="0.25">
      <c r="A3394" s="50" t="str">
        <f t="shared" si="52"/>
        <v>9200000065-0</v>
      </c>
      <c r="B3394" s="57" t="s">
        <v>29</v>
      </c>
      <c r="C3394" s="50" t="s">
        <v>29</v>
      </c>
      <c r="D3394" s="50" t="s">
        <v>4995</v>
      </c>
      <c r="E3394" s="50" t="s">
        <v>2814</v>
      </c>
      <c r="F3394" s="50" t="s">
        <v>29</v>
      </c>
      <c r="G3394" s="50" t="s">
        <v>29</v>
      </c>
      <c r="H3394" s="50" t="s">
        <v>2904</v>
      </c>
      <c r="I3394" s="58">
        <v>45286</v>
      </c>
      <c r="J3394" s="50" t="s">
        <v>2816</v>
      </c>
      <c r="K3394" s="59">
        <v>13837.86</v>
      </c>
      <c r="L3394" s="50" t="s">
        <v>37</v>
      </c>
      <c r="M3394" s="51" t="s">
        <v>2747</v>
      </c>
      <c r="N3394" s="50" t="s">
        <v>29</v>
      </c>
      <c r="O3394" s="50" t="s">
        <v>2829</v>
      </c>
      <c r="P3394" s="50" t="s">
        <v>2829</v>
      </c>
      <c r="Q3394" s="50" t="s">
        <v>4996</v>
      </c>
      <c r="R3394" s="50" t="s">
        <v>29</v>
      </c>
      <c r="S3394" s="50" t="s">
        <v>2770</v>
      </c>
      <c r="T3394" s="50" t="s">
        <v>2655</v>
      </c>
      <c r="U3394" s="50" t="s">
        <v>30</v>
      </c>
      <c r="V3394" s="50" t="str">
        <f>VLOOKUP(A3394,Register!$D$2:$N$1317,11,0)</f>
        <v>CWIP - Molasses Tank No- 1 for Distillery Plant</v>
      </c>
      <c r="W3394" s="50" t="s">
        <v>29</v>
      </c>
      <c r="X3394" s="50" t="s">
        <v>29</v>
      </c>
    </row>
    <row r="3395" spans="1:24" ht="14.1" customHeight="1" x14ac:dyDescent="0.25">
      <c r="A3395" s="50" t="str">
        <f t="shared" ref="A3395:A3458" si="53">CONCATENATE(T3395,"-",U3395)</f>
        <v>9200000064-0</v>
      </c>
      <c r="B3395" s="57" t="s">
        <v>29</v>
      </c>
      <c r="C3395" s="50" t="s">
        <v>29</v>
      </c>
      <c r="D3395" s="50" t="s">
        <v>4997</v>
      </c>
      <c r="E3395" s="50" t="s">
        <v>2814</v>
      </c>
      <c r="F3395" s="50" t="s">
        <v>29</v>
      </c>
      <c r="G3395" s="50" t="s">
        <v>29</v>
      </c>
      <c r="H3395" s="50" t="s">
        <v>2904</v>
      </c>
      <c r="I3395" s="58">
        <v>45286</v>
      </c>
      <c r="J3395" s="50" t="s">
        <v>2816</v>
      </c>
      <c r="K3395" s="59">
        <v>26400.959999999999</v>
      </c>
      <c r="L3395" s="50" t="s">
        <v>37</v>
      </c>
      <c r="M3395" s="51" t="s">
        <v>2747</v>
      </c>
      <c r="N3395" s="50" t="s">
        <v>29</v>
      </c>
      <c r="O3395" s="50" t="s">
        <v>32</v>
      </c>
      <c r="P3395" s="50" t="s">
        <v>32</v>
      </c>
      <c r="Q3395" s="50" t="s">
        <v>4998</v>
      </c>
      <c r="R3395" s="50" t="s">
        <v>29</v>
      </c>
      <c r="S3395" s="50" t="s">
        <v>2770</v>
      </c>
      <c r="T3395" s="50" t="s">
        <v>2653</v>
      </c>
      <c r="U3395" s="50" t="s">
        <v>30</v>
      </c>
      <c r="V3395" s="50" t="str">
        <f>VLOOKUP(A3395,Register!$D$2:$N$1317,11,0)</f>
        <v>CWIP - Molasses Kaccha Pit No- 5</v>
      </c>
      <c r="W3395" s="50" t="s">
        <v>29</v>
      </c>
      <c r="X3395" s="50" t="s">
        <v>29</v>
      </c>
    </row>
    <row r="3396" spans="1:24" ht="14.1" customHeight="1" x14ac:dyDescent="0.25">
      <c r="A3396" s="50" t="str">
        <f t="shared" si="53"/>
        <v>9200000059-0</v>
      </c>
      <c r="B3396" s="57" t="s">
        <v>29</v>
      </c>
      <c r="C3396" s="50" t="s">
        <v>29</v>
      </c>
      <c r="D3396" s="50" t="s">
        <v>4999</v>
      </c>
      <c r="E3396" s="50" t="s">
        <v>2814</v>
      </c>
      <c r="F3396" s="50" t="s">
        <v>29</v>
      </c>
      <c r="G3396" s="50" t="s">
        <v>29</v>
      </c>
      <c r="H3396" s="50" t="s">
        <v>2904</v>
      </c>
      <c r="I3396" s="58">
        <v>45288</v>
      </c>
      <c r="J3396" s="50" t="s">
        <v>2816</v>
      </c>
      <c r="K3396" s="59">
        <v>12596.29</v>
      </c>
      <c r="L3396" s="50" t="s">
        <v>37</v>
      </c>
      <c r="M3396" s="51" t="s">
        <v>2747</v>
      </c>
      <c r="N3396" s="50" t="s">
        <v>29</v>
      </c>
      <c r="O3396" s="50" t="s">
        <v>32</v>
      </c>
      <c r="P3396" s="50" t="s">
        <v>32</v>
      </c>
      <c r="Q3396" s="50" t="s">
        <v>4983</v>
      </c>
      <c r="R3396" s="50" t="s">
        <v>29</v>
      </c>
      <c r="S3396" s="50" t="s">
        <v>2770</v>
      </c>
      <c r="T3396" s="50" t="s">
        <v>2415</v>
      </c>
      <c r="U3396" s="50" t="s">
        <v>30</v>
      </c>
      <c r="V3396" s="50" t="str">
        <f>VLOOKUP(A3396,Register!$D$2:$N$1317,11,0)</f>
        <v>CWIP:-VACUUM FILTER STATION</v>
      </c>
      <c r="W3396" s="50" t="s">
        <v>29</v>
      </c>
      <c r="X3396" s="50" t="s">
        <v>29</v>
      </c>
    </row>
    <row r="3397" spans="1:24" ht="14.1" customHeight="1" x14ac:dyDescent="0.25">
      <c r="A3397" s="50" t="str">
        <f t="shared" si="53"/>
        <v>9200000059-0</v>
      </c>
      <c r="B3397" s="57" t="s">
        <v>29</v>
      </c>
      <c r="C3397" s="50" t="s">
        <v>29</v>
      </c>
      <c r="D3397" s="50" t="s">
        <v>4999</v>
      </c>
      <c r="E3397" s="50" t="s">
        <v>2814</v>
      </c>
      <c r="F3397" s="50" t="s">
        <v>29</v>
      </c>
      <c r="G3397" s="50" t="s">
        <v>29</v>
      </c>
      <c r="H3397" s="50" t="s">
        <v>2904</v>
      </c>
      <c r="I3397" s="58">
        <v>45288</v>
      </c>
      <c r="J3397" s="50" t="s">
        <v>2816</v>
      </c>
      <c r="K3397" s="59">
        <v>2694.67</v>
      </c>
      <c r="L3397" s="50" t="s">
        <v>37</v>
      </c>
      <c r="M3397" s="51" t="s">
        <v>2747</v>
      </c>
      <c r="N3397" s="50" t="s">
        <v>29</v>
      </c>
      <c r="O3397" s="50" t="s">
        <v>32</v>
      </c>
      <c r="P3397" s="50" t="s">
        <v>32</v>
      </c>
      <c r="Q3397" s="50" t="s">
        <v>4983</v>
      </c>
      <c r="R3397" s="50" t="s">
        <v>29</v>
      </c>
      <c r="S3397" s="50" t="s">
        <v>2770</v>
      </c>
      <c r="T3397" s="50" t="s">
        <v>2415</v>
      </c>
      <c r="U3397" s="50" t="s">
        <v>30</v>
      </c>
      <c r="V3397" s="50" t="str">
        <f>VLOOKUP(A3397,Register!$D$2:$N$1317,11,0)</f>
        <v>CWIP:-VACUUM FILTER STATION</v>
      </c>
      <c r="W3397" s="50" t="s">
        <v>29</v>
      </c>
      <c r="X3397" s="50" t="s">
        <v>29</v>
      </c>
    </row>
    <row r="3398" spans="1:24" ht="14.1" customHeight="1" x14ac:dyDescent="0.25">
      <c r="A3398" s="50" t="str">
        <f t="shared" si="53"/>
        <v>9200000059-0</v>
      </c>
      <c r="B3398" s="57" t="s">
        <v>29</v>
      </c>
      <c r="C3398" s="50" t="s">
        <v>29</v>
      </c>
      <c r="D3398" s="50" t="s">
        <v>4999</v>
      </c>
      <c r="E3398" s="50" t="s">
        <v>2814</v>
      </c>
      <c r="F3398" s="50" t="s">
        <v>29</v>
      </c>
      <c r="G3398" s="50" t="s">
        <v>29</v>
      </c>
      <c r="H3398" s="50" t="s">
        <v>2904</v>
      </c>
      <c r="I3398" s="58">
        <v>45288</v>
      </c>
      <c r="J3398" s="50" t="s">
        <v>2816</v>
      </c>
      <c r="K3398" s="59">
        <v>2780.95</v>
      </c>
      <c r="L3398" s="50" t="s">
        <v>37</v>
      </c>
      <c r="M3398" s="51" t="s">
        <v>2747</v>
      </c>
      <c r="N3398" s="50" t="s">
        <v>29</v>
      </c>
      <c r="O3398" s="50" t="s">
        <v>32</v>
      </c>
      <c r="P3398" s="50" t="s">
        <v>32</v>
      </c>
      <c r="Q3398" s="50" t="s">
        <v>4983</v>
      </c>
      <c r="R3398" s="50" t="s">
        <v>29</v>
      </c>
      <c r="S3398" s="50" t="s">
        <v>2770</v>
      </c>
      <c r="T3398" s="50" t="s">
        <v>2415</v>
      </c>
      <c r="U3398" s="50" t="s">
        <v>30</v>
      </c>
      <c r="V3398" s="50" t="str">
        <f>VLOOKUP(A3398,Register!$D$2:$N$1317,11,0)</f>
        <v>CWIP:-VACUUM FILTER STATION</v>
      </c>
      <c r="W3398" s="50" t="s">
        <v>29</v>
      </c>
      <c r="X3398" s="50" t="s">
        <v>29</v>
      </c>
    </row>
    <row r="3399" spans="1:24" ht="14.1" customHeight="1" x14ac:dyDescent="0.25">
      <c r="A3399" s="50" t="str">
        <f t="shared" si="53"/>
        <v>9200000059-0</v>
      </c>
      <c r="B3399" s="57" t="s">
        <v>29</v>
      </c>
      <c r="C3399" s="50" t="s">
        <v>29</v>
      </c>
      <c r="D3399" s="50" t="s">
        <v>4999</v>
      </c>
      <c r="E3399" s="50" t="s">
        <v>2814</v>
      </c>
      <c r="F3399" s="50" t="s">
        <v>29</v>
      </c>
      <c r="G3399" s="50" t="s">
        <v>29</v>
      </c>
      <c r="H3399" s="50" t="s">
        <v>2904</v>
      </c>
      <c r="I3399" s="58">
        <v>45288</v>
      </c>
      <c r="J3399" s="50" t="s">
        <v>2816</v>
      </c>
      <c r="K3399" s="59">
        <v>26.66</v>
      </c>
      <c r="L3399" s="50" t="s">
        <v>37</v>
      </c>
      <c r="M3399" s="51" t="s">
        <v>2747</v>
      </c>
      <c r="N3399" s="50" t="s">
        <v>29</v>
      </c>
      <c r="O3399" s="50" t="s">
        <v>32</v>
      </c>
      <c r="P3399" s="50" t="s">
        <v>32</v>
      </c>
      <c r="Q3399" s="50" t="s">
        <v>4983</v>
      </c>
      <c r="R3399" s="50" t="s">
        <v>29</v>
      </c>
      <c r="S3399" s="50" t="s">
        <v>2770</v>
      </c>
      <c r="T3399" s="50" t="s">
        <v>2415</v>
      </c>
      <c r="U3399" s="50" t="s">
        <v>30</v>
      </c>
      <c r="V3399" s="50" t="str">
        <f>VLOOKUP(A3399,Register!$D$2:$N$1317,11,0)</f>
        <v>CWIP:-VACUUM FILTER STATION</v>
      </c>
      <c r="W3399" s="50" t="s">
        <v>29</v>
      </c>
      <c r="X3399" s="50" t="s">
        <v>29</v>
      </c>
    </row>
    <row r="3400" spans="1:24" ht="14.1" customHeight="1" x14ac:dyDescent="0.25">
      <c r="A3400" s="50" t="str">
        <f t="shared" si="53"/>
        <v>9200000065-0</v>
      </c>
      <c r="B3400" s="57" t="s">
        <v>29</v>
      </c>
      <c r="C3400" s="50" t="s">
        <v>29</v>
      </c>
      <c r="D3400" s="50" t="s">
        <v>5000</v>
      </c>
      <c r="E3400" s="50" t="s">
        <v>2814</v>
      </c>
      <c r="F3400" s="50" t="s">
        <v>29</v>
      </c>
      <c r="G3400" s="50" t="s">
        <v>29</v>
      </c>
      <c r="H3400" s="50" t="s">
        <v>2904</v>
      </c>
      <c r="I3400" s="58">
        <v>45294</v>
      </c>
      <c r="J3400" s="50" t="s">
        <v>2816</v>
      </c>
      <c r="K3400" s="59">
        <v>19223.689999999999</v>
      </c>
      <c r="L3400" s="50" t="s">
        <v>37</v>
      </c>
      <c r="M3400" s="51" t="s">
        <v>2747</v>
      </c>
      <c r="N3400" s="50" t="s">
        <v>29</v>
      </c>
      <c r="O3400" s="50" t="s">
        <v>2829</v>
      </c>
      <c r="P3400" s="50" t="s">
        <v>2829</v>
      </c>
      <c r="Q3400" s="50" t="s">
        <v>5001</v>
      </c>
      <c r="R3400" s="50" t="s">
        <v>29</v>
      </c>
      <c r="S3400" s="50" t="s">
        <v>2770</v>
      </c>
      <c r="T3400" s="50" t="s">
        <v>2655</v>
      </c>
      <c r="U3400" s="50" t="s">
        <v>30</v>
      </c>
      <c r="V3400" s="50" t="str">
        <f>VLOOKUP(A3400,Register!$D$2:$N$1317,11,0)</f>
        <v>CWIP - Molasses Tank No- 1 for Distillery Plant</v>
      </c>
      <c r="W3400" s="50" t="s">
        <v>29</v>
      </c>
      <c r="X3400" s="50" t="s">
        <v>29</v>
      </c>
    </row>
    <row r="3401" spans="1:24" ht="14.1" customHeight="1" x14ac:dyDescent="0.25">
      <c r="A3401" s="50" t="str">
        <f t="shared" si="53"/>
        <v>9200000065-0</v>
      </c>
      <c r="B3401" s="57" t="s">
        <v>29</v>
      </c>
      <c r="C3401" s="50" t="s">
        <v>29</v>
      </c>
      <c r="D3401" s="50" t="s">
        <v>5002</v>
      </c>
      <c r="E3401" s="50" t="s">
        <v>2814</v>
      </c>
      <c r="F3401" s="50" t="s">
        <v>29</v>
      </c>
      <c r="G3401" s="50" t="s">
        <v>29</v>
      </c>
      <c r="H3401" s="50" t="s">
        <v>2904</v>
      </c>
      <c r="I3401" s="58">
        <v>45294</v>
      </c>
      <c r="J3401" s="50" t="s">
        <v>2816</v>
      </c>
      <c r="K3401" s="59">
        <v>3195.92</v>
      </c>
      <c r="L3401" s="50" t="s">
        <v>37</v>
      </c>
      <c r="M3401" s="51" t="s">
        <v>2747</v>
      </c>
      <c r="N3401" s="50" t="s">
        <v>29</v>
      </c>
      <c r="O3401" s="50" t="s">
        <v>2829</v>
      </c>
      <c r="P3401" s="50" t="s">
        <v>2829</v>
      </c>
      <c r="Q3401" s="50" t="s">
        <v>3163</v>
      </c>
      <c r="R3401" s="50" t="s">
        <v>29</v>
      </c>
      <c r="S3401" s="50" t="s">
        <v>2770</v>
      </c>
      <c r="T3401" s="50" t="s">
        <v>2655</v>
      </c>
      <c r="U3401" s="50" t="s">
        <v>30</v>
      </c>
      <c r="V3401" s="50" t="str">
        <f>VLOOKUP(A3401,Register!$D$2:$N$1317,11,0)</f>
        <v>CWIP - Molasses Tank No- 1 for Distillery Plant</v>
      </c>
      <c r="W3401" s="50" t="s">
        <v>29</v>
      </c>
      <c r="X3401" s="50" t="s">
        <v>29</v>
      </c>
    </row>
    <row r="3402" spans="1:24" ht="14.1" customHeight="1" x14ac:dyDescent="0.25">
      <c r="A3402" s="50" t="str">
        <f t="shared" si="53"/>
        <v>9200000065-0</v>
      </c>
      <c r="B3402" s="57" t="s">
        <v>29</v>
      </c>
      <c r="C3402" s="50" t="s">
        <v>29</v>
      </c>
      <c r="D3402" s="50" t="s">
        <v>5003</v>
      </c>
      <c r="E3402" s="50" t="s">
        <v>2814</v>
      </c>
      <c r="F3402" s="50" t="s">
        <v>29</v>
      </c>
      <c r="G3402" s="50" t="s">
        <v>29</v>
      </c>
      <c r="H3402" s="50" t="s">
        <v>2904</v>
      </c>
      <c r="I3402" s="58">
        <v>45295</v>
      </c>
      <c r="J3402" s="50" t="s">
        <v>2816</v>
      </c>
      <c r="K3402" s="59">
        <v>19223.599999999999</v>
      </c>
      <c r="L3402" s="50" t="s">
        <v>37</v>
      </c>
      <c r="M3402" s="51" t="s">
        <v>2747</v>
      </c>
      <c r="N3402" s="50" t="s">
        <v>29</v>
      </c>
      <c r="O3402" s="50" t="s">
        <v>2829</v>
      </c>
      <c r="P3402" s="50" t="s">
        <v>2829</v>
      </c>
      <c r="Q3402" s="50" t="s">
        <v>5004</v>
      </c>
      <c r="R3402" s="50" t="s">
        <v>29</v>
      </c>
      <c r="S3402" s="50" t="s">
        <v>2770</v>
      </c>
      <c r="T3402" s="50" t="s">
        <v>2655</v>
      </c>
      <c r="U3402" s="50" t="s">
        <v>30</v>
      </c>
      <c r="V3402" s="50" t="str">
        <f>VLOOKUP(A3402,Register!$D$2:$N$1317,11,0)</f>
        <v>CWIP - Molasses Tank No- 1 for Distillery Plant</v>
      </c>
      <c r="W3402" s="50" t="s">
        <v>29</v>
      </c>
      <c r="X3402" s="50" t="s">
        <v>29</v>
      </c>
    </row>
    <row r="3403" spans="1:24" ht="14.1" customHeight="1" x14ac:dyDescent="0.25">
      <c r="A3403" s="50" t="str">
        <f t="shared" si="53"/>
        <v>9200000065-0</v>
      </c>
      <c r="B3403" s="57" t="s">
        <v>29</v>
      </c>
      <c r="C3403" s="50" t="s">
        <v>29</v>
      </c>
      <c r="D3403" s="50" t="s">
        <v>5005</v>
      </c>
      <c r="E3403" s="50" t="s">
        <v>2814</v>
      </c>
      <c r="F3403" s="50" t="s">
        <v>29</v>
      </c>
      <c r="G3403" s="50" t="s">
        <v>29</v>
      </c>
      <c r="H3403" s="50" t="s">
        <v>2904</v>
      </c>
      <c r="I3403" s="58">
        <v>45299</v>
      </c>
      <c r="J3403" s="50" t="s">
        <v>2816</v>
      </c>
      <c r="K3403" s="59">
        <v>24029.35</v>
      </c>
      <c r="L3403" s="50" t="s">
        <v>37</v>
      </c>
      <c r="M3403" s="51" t="s">
        <v>2747</v>
      </c>
      <c r="N3403" s="50" t="s">
        <v>29</v>
      </c>
      <c r="O3403" s="50" t="s">
        <v>2829</v>
      </c>
      <c r="P3403" s="50" t="s">
        <v>2829</v>
      </c>
      <c r="Q3403" s="50" t="s">
        <v>3735</v>
      </c>
      <c r="R3403" s="50" t="s">
        <v>29</v>
      </c>
      <c r="S3403" s="50" t="s">
        <v>2770</v>
      </c>
      <c r="T3403" s="50" t="s">
        <v>2655</v>
      </c>
      <c r="U3403" s="50" t="s">
        <v>30</v>
      </c>
      <c r="V3403" s="50" t="str">
        <f>VLOOKUP(A3403,Register!$D$2:$N$1317,11,0)</f>
        <v>CWIP - Molasses Tank No- 1 for Distillery Plant</v>
      </c>
      <c r="W3403" s="50" t="s">
        <v>29</v>
      </c>
      <c r="X3403" s="50" t="s">
        <v>29</v>
      </c>
    </row>
    <row r="3404" spans="1:24" ht="14.1" customHeight="1" x14ac:dyDescent="0.25">
      <c r="A3404" s="50" t="str">
        <f t="shared" si="53"/>
        <v>9200000065-0</v>
      </c>
      <c r="B3404" s="57" t="s">
        <v>29</v>
      </c>
      <c r="C3404" s="50" t="s">
        <v>29</v>
      </c>
      <c r="D3404" s="50" t="s">
        <v>5005</v>
      </c>
      <c r="E3404" s="50" t="s">
        <v>2814</v>
      </c>
      <c r="F3404" s="50" t="s">
        <v>29</v>
      </c>
      <c r="G3404" s="50" t="s">
        <v>29</v>
      </c>
      <c r="H3404" s="50" t="s">
        <v>2904</v>
      </c>
      <c r="I3404" s="58">
        <v>45299</v>
      </c>
      <c r="J3404" s="50" t="s">
        <v>2816</v>
      </c>
      <c r="K3404" s="59">
        <v>3195.92</v>
      </c>
      <c r="L3404" s="50" t="s">
        <v>37</v>
      </c>
      <c r="M3404" s="51" t="s">
        <v>2747</v>
      </c>
      <c r="N3404" s="50" t="s">
        <v>29</v>
      </c>
      <c r="O3404" s="50" t="s">
        <v>2829</v>
      </c>
      <c r="P3404" s="50" t="s">
        <v>2829</v>
      </c>
      <c r="Q3404" s="50" t="s">
        <v>3735</v>
      </c>
      <c r="R3404" s="50" t="s">
        <v>29</v>
      </c>
      <c r="S3404" s="50" t="s">
        <v>2770</v>
      </c>
      <c r="T3404" s="50" t="s">
        <v>2655</v>
      </c>
      <c r="U3404" s="50" t="s">
        <v>30</v>
      </c>
      <c r="V3404" s="50" t="str">
        <f>VLOOKUP(A3404,Register!$D$2:$N$1317,11,0)</f>
        <v>CWIP - Molasses Tank No- 1 for Distillery Plant</v>
      </c>
      <c r="W3404" s="50" t="s">
        <v>29</v>
      </c>
      <c r="X3404" s="50" t="s">
        <v>29</v>
      </c>
    </row>
    <row r="3405" spans="1:24" ht="14.1" customHeight="1" x14ac:dyDescent="0.25">
      <c r="A3405" s="50" t="str">
        <f t="shared" si="53"/>
        <v>9200000057-0</v>
      </c>
      <c r="B3405" s="57" t="s">
        <v>29</v>
      </c>
      <c r="C3405" s="50" t="s">
        <v>29</v>
      </c>
      <c r="D3405" s="50" t="s">
        <v>5006</v>
      </c>
      <c r="E3405" s="50" t="s">
        <v>2814</v>
      </c>
      <c r="F3405" s="50" t="s">
        <v>29</v>
      </c>
      <c r="G3405" s="50" t="s">
        <v>29</v>
      </c>
      <c r="H3405" s="50" t="s">
        <v>2904</v>
      </c>
      <c r="I3405" s="58">
        <v>45299</v>
      </c>
      <c r="J3405" s="50" t="s">
        <v>2816</v>
      </c>
      <c r="K3405" s="59">
        <v>1597.96</v>
      </c>
      <c r="L3405" s="50" t="s">
        <v>37</v>
      </c>
      <c r="M3405" s="51" t="s">
        <v>2747</v>
      </c>
      <c r="N3405" s="50" t="s">
        <v>29</v>
      </c>
      <c r="O3405" s="50" t="s">
        <v>32</v>
      </c>
      <c r="P3405" s="50" t="s">
        <v>32</v>
      </c>
      <c r="Q3405" s="50" t="s">
        <v>5007</v>
      </c>
      <c r="R3405" s="50" t="s">
        <v>29</v>
      </c>
      <c r="S3405" s="50" t="s">
        <v>2770</v>
      </c>
      <c r="T3405" s="50" t="s">
        <v>2410</v>
      </c>
      <c r="U3405" s="50" t="s">
        <v>30</v>
      </c>
      <c r="V3405" s="50" t="str">
        <f>VLOOKUP(A3405,Register!$D$2:$N$1317,11,0)</f>
        <v>CWIP- NEW JUICE CLARIFIER 42' DIA(DORR)</v>
      </c>
      <c r="W3405" s="50" t="s">
        <v>29</v>
      </c>
      <c r="X3405" s="50" t="s">
        <v>29</v>
      </c>
    </row>
    <row r="3406" spans="1:24" ht="14.1" customHeight="1" x14ac:dyDescent="0.25">
      <c r="A3406" s="50" t="str">
        <f t="shared" si="53"/>
        <v>9200000065-0</v>
      </c>
      <c r="B3406" s="57" t="s">
        <v>29</v>
      </c>
      <c r="C3406" s="50" t="s">
        <v>29</v>
      </c>
      <c r="D3406" s="50" t="s">
        <v>5008</v>
      </c>
      <c r="E3406" s="50" t="s">
        <v>2814</v>
      </c>
      <c r="F3406" s="50" t="s">
        <v>29</v>
      </c>
      <c r="G3406" s="50" t="s">
        <v>29</v>
      </c>
      <c r="H3406" s="50" t="s">
        <v>2904</v>
      </c>
      <c r="I3406" s="58">
        <v>45303</v>
      </c>
      <c r="J3406" s="50" t="s">
        <v>2816</v>
      </c>
      <c r="K3406" s="59">
        <v>19223.48</v>
      </c>
      <c r="L3406" s="50" t="s">
        <v>37</v>
      </c>
      <c r="M3406" s="51" t="s">
        <v>2747</v>
      </c>
      <c r="N3406" s="50" t="s">
        <v>29</v>
      </c>
      <c r="O3406" s="50" t="s">
        <v>2829</v>
      </c>
      <c r="P3406" s="50" t="s">
        <v>2829</v>
      </c>
      <c r="Q3406" s="50" t="s">
        <v>5009</v>
      </c>
      <c r="R3406" s="50" t="s">
        <v>29</v>
      </c>
      <c r="S3406" s="50" t="s">
        <v>2770</v>
      </c>
      <c r="T3406" s="50" t="s">
        <v>2655</v>
      </c>
      <c r="U3406" s="50" t="s">
        <v>30</v>
      </c>
      <c r="V3406" s="50" t="str">
        <f>VLOOKUP(A3406,Register!$D$2:$N$1317,11,0)</f>
        <v>CWIP - Molasses Tank No- 1 for Distillery Plant</v>
      </c>
      <c r="W3406" s="50" t="s">
        <v>29</v>
      </c>
      <c r="X3406" s="50" t="s">
        <v>29</v>
      </c>
    </row>
    <row r="3407" spans="1:24" ht="14.1" customHeight="1" x14ac:dyDescent="0.25">
      <c r="A3407" s="50" t="str">
        <f t="shared" si="53"/>
        <v>9200000057-0</v>
      </c>
      <c r="B3407" s="57" t="s">
        <v>29</v>
      </c>
      <c r="C3407" s="50" t="s">
        <v>29</v>
      </c>
      <c r="D3407" s="50" t="s">
        <v>5010</v>
      </c>
      <c r="E3407" s="50" t="s">
        <v>2814</v>
      </c>
      <c r="F3407" s="50" t="s">
        <v>29</v>
      </c>
      <c r="G3407" s="50" t="s">
        <v>29</v>
      </c>
      <c r="H3407" s="50" t="s">
        <v>2904</v>
      </c>
      <c r="I3407" s="58">
        <v>45304</v>
      </c>
      <c r="J3407" s="50" t="s">
        <v>2816</v>
      </c>
      <c r="K3407" s="59">
        <v>744.53</v>
      </c>
      <c r="L3407" s="50" t="s">
        <v>37</v>
      </c>
      <c r="M3407" s="51" t="s">
        <v>2747</v>
      </c>
      <c r="N3407" s="50" t="s">
        <v>29</v>
      </c>
      <c r="O3407" s="50" t="s">
        <v>32</v>
      </c>
      <c r="P3407" s="50" t="s">
        <v>32</v>
      </c>
      <c r="Q3407" s="50" t="s">
        <v>5007</v>
      </c>
      <c r="R3407" s="50" t="s">
        <v>29</v>
      </c>
      <c r="S3407" s="50" t="s">
        <v>2770</v>
      </c>
      <c r="T3407" s="50" t="s">
        <v>2410</v>
      </c>
      <c r="U3407" s="50" t="s">
        <v>30</v>
      </c>
      <c r="V3407" s="50" t="str">
        <f>VLOOKUP(A3407,Register!$D$2:$N$1317,11,0)</f>
        <v>CWIP- NEW JUICE CLARIFIER 42' DIA(DORR)</v>
      </c>
      <c r="W3407" s="50" t="s">
        <v>29</v>
      </c>
      <c r="X3407" s="50" t="s">
        <v>29</v>
      </c>
    </row>
    <row r="3408" spans="1:24" ht="14.1" customHeight="1" x14ac:dyDescent="0.25">
      <c r="A3408" s="50" t="str">
        <f t="shared" si="53"/>
        <v>9200000057-0</v>
      </c>
      <c r="B3408" s="57" t="s">
        <v>29</v>
      </c>
      <c r="C3408" s="50" t="s">
        <v>29</v>
      </c>
      <c r="D3408" s="50" t="s">
        <v>5011</v>
      </c>
      <c r="E3408" s="50" t="s">
        <v>2814</v>
      </c>
      <c r="F3408" s="50" t="s">
        <v>29</v>
      </c>
      <c r="G3408" s="50" t="s">
        <v>29</v>
      </c>
      <c r="H3408" s="50" t="s">
        <v>2904</v>
      </c>
      <c r="I3408" s="58">
        <v>45304</v>
      </c>
      <c r="J3408" s="50" t="s">
        <v>2816</v>
      </c>
      <c r="K3408" s="59">
        <v>1597.96</v>
      </c>
      <c r="L3408" s="50" t="s">
        <v>37</v>
      </c>
      <c r="M3408" s="51" t="s">
        <v>2747</v>
      </c>
      <c r="N3408" s="50" t="s">
        <v>29</v>
      </c>
      <c r="O3408" s="50" t="s">
        <v>32</v>
      </c>
      <c r="P3408" s="50" t="s">
        <v>32</v>
      </c>
      <c r="Q3408" s="50" t="s">
        <v>5007</v>
      </c>
      <c r="R3408" s="50" t="s">
        <v>29</v>
      </c>
      <c r="S3408" s="50" t="s">
        <v>2770</v>
      </c>
      <c r="T3408" s="50" t="s">
        <v>2410</v>
      </c>
      <c r="U3408" s="50" t="s">
        <v>30</v>
      </c>
      <c r="V3408" s="50" t="str">
        <f>VLOOKUP(A3408,Register!$D$2:$N$1317,11,0)</f>
        <v>CWIP- NEW JUICE CLARIFIER 42' DIA(DORR)</v>
      </c>
      <c r="W3408" s="50" t="s">
        <v>29</v>
      </c>
      <c r="X3408" s="50" t="s">
        <v>29</v>
      </c>
    </row>
    <row r="3409" spans="1:24" ht="14.1" customHeight="1" x14ac:dyDescent="0.25">
      <c r="A3409" s="50" t="str">
        <f t="shared" si="53"/>
        <v>9200000035-0</v>
      </c>
      <c r="B3409" s="57" t="s">
        <v>29</v>
      </c>
      <c r="C3409" s="50" t="s">
        <v>29</v>
      </c>
      <c r="D3409" s="50" t="s">
        <v>5012</v>
      </c>
      <c r="E3409" s="50" t="s">
        <v>2814</v>
      </c>
      <c r="F3409" s="50" t="s">
        <v>29</v>
      </c>
      <c r="G3409" s="50" t="s">
        <v>29</v>
      </c>
      <c r="H3409" s="50" t="s">
        <v>2904</v>
      </c>
      <c r="I3409" s="58">
        <v>45305</v>
      </c>
      <c r="J3409" s="50" t="s">
        <v>2816</v>
      </c>
      <c r="K3409" s="59">
        <v>6007.34</v>
      </c>
      <c r="L3409" s="50" t="s">
        <v>37</v>
      </c>
      <c r="M3409" s="51" t="s">
        <v>2747</v>
      </c>
      <c r="N3409" s="50" t="s">
        <v>29</v>
      </c>
      <c r="O3409" s="50" t="s">
        <v>32</v>
      </c>
      <c r="P3409" s="50" t="s">
        <v>32</v>
      </c>
      <c r="Q3409" s="50" t="s">
        <v>5009</v>
      </c>
      <c r="R3409" s="50" t="s">
        <v>29</v>
      </c>
      <c r="S3409" s="50" t="s">
        <v>2770</v>
      </c>
      <c r="T3409" s="50" t="s">
        <v>2371</v>
      </c>
      <c r="U3409" s="50" t="s">
        <v>30</v>
      </c>
      <c r="V3409" s="50" t="str">
        <f>VLOOKUP(A3409,Register!$D$2:$N$1317,11,0)</f>
        <v>Weighbridge Cap. 100 Ton</v>
      </c>
      <c r="W3409" s="50" t="s">
        <v>29</v>
      </c>
      <c r="X3409" s="50" t="s">
        <v>29</v>
      </c>
    </row>
    <row r="3410" spans="1:24" ht="14.1" customHeight="1" x14ac:dyDescent="0.25">
      <c r="A3410" s="50" t="str">
        <f t="shared" si="53"/>
        <v>9200000059-0</v>
      </c>
      <c r="B3410" s="57" t="s">
        <v>29</v>
      </c>
      <c r="C3410" s="50" t="s">
        <v>29</v>
      </c>
      <c r="D3410" s="50" t="s">
        <v>5013</v>
      </c>
      <c r="E3410" s="50" t="s">
        <v>2814</v>
      </c>
      <c r="F3410" s="50" t="s">
        <v>29</v>
      </c>
      <c r="G3410" s="50" t="s">
        <v>29</v>
      </c>
      <c r="H3410" s="50" t="s">
        <v>2904</v>
      </c>
      <c r="I3410" s="58">
        <v>45305</v>
      </c>
      <c r="J3410" s="50" t="s">
        <v>2816</v>
      </c>
      <c r="K3410" s="59">
        <v>1597.96</v>
      </c>
      <c r="L3410" s="50" t="s">
        <v>37</v>
      </c>
      <c r="M3410" s="51" t="s">
        <v>2747</v>
      </c>
      <c r="N3410" s="50" t="s">
        <v>29</v>
      </c>
      <c r="O3410" s="50" t="s">
        <v>32</v>
      </c>
      <c r="P3410" s="50" t="s">
        <v>32</v>
      </c>
      <c r="Q3410" s="50" t="s">
        <v>5014</v>
      </c>
      <c r="R3410" s="50" t="s">
        <v>29</v>
      </c>
      <c r="S3410" s="50" t="s">
        <v>2770</v>
      </c>
      <c r="T3410" s="50" t="s">
        <v>2415</v>
      </c>
      <c r="U3410" s="50" t="s">
        <v>30</v>
      </c>
      <c r="V3410" s="50" t="str">
        <f>VLOOKUP(A3410,Register!$D$2:$N$1317,11,0)</f>
        <v>CWIP:-VACUUM FILTER STATION</v>
      </c>
      <c r="W3410" s="50" t="s">
        <v>29</v>
      </c>
      <c r="X3410" s="50" t="s">
        <v>29</v>
      </c>
    </row>
    <row r="3411" spans="1:24" ht="14.1" customHeight="1" x14ac:dyDescent="0.25">
      <c r="A3411" s="50" t="str">
        <f t="shared" si="53"/>
        <v>9200000057-0</v>
      </c>
      <c r="B3411" s="57" t="s">
        <v>29</v>
      </c>
      <c r="C3411" s="50" t="s">
        <v>29</v>
      </c>
      <c r="D3411" s="50" t="s">
        <v>5015</v>
      </c>
      <c r="E3411" s="50" t="s">
        <v>2814</v>
      </c>
      <c r="F3411" s="50" t="s">
        <v>29</v>
      </c>
      <c r="G3411" s="50" t="s">
        <v>29</v>
      </c>
      <c r="H3411" s="50" t="s">
        <v>2904</v>
      </c>
      <c r="I3411" s="58">
        <v>45307</v>
      </c>
      <c r="J3411" s="50" t="s">
        <v>2816</v>
      </c>
      <c r="K3411" s="59">
        <v>132161.43</v>
      </c>
      <c r="L3411" s="50" t="s">
        <v>37</v>
      </c>
      <c r="M3411" s="51" t="s">
        <v>2747</v>
      </c>
      <c r="N3411" s="50" t="s">
        <v>29</v>
      </c>
      <c r="O3411" s="50" t="s">
        <v>32</v>
      </c>
      <c r="P3411" s="50" t="s">
        <v>32</v>
      </c>
      <c r="Q3411" s="50" t="s">
        <v>5007</v>
      </c>
      <c r="R3411" s="50" t="s">
        <v>29</v>
      </c>
      <c r="S3411" s="50" t="s">
        <v>2770</v>
      </c>
      <c r="T3411" s="50" t="s">
        <v>2410</v>
      </c>
      <c r="U3411" s="50" t="s">
        <v>30</v>
      </c>
      <c r="V3411" s="50" t="str">
        <f>VLOOKUP(A3411,Register!$D$2:$N$1317,11,0)</f>
        <v>CWIP- NEW JUICE CLARIFIER 42' DIA(DORR)</v>
      </c>
      <c r="W3411" s="50" t="s">
        <v>29</v>
      </c>
      <c r="X3411" s="50" t="s">
        <v>29</v>
      </c>
    </row>
    <row r="3412" spans="1:24" ht="14.1" customHeight="1" x14ac:dyDescent="0.25">
      <c r="A3412" s="50" t="str">
        <f t="shared" si="53"/>
        <v>9200000057-0</v>
      </c>
      <c r="B3412" s="57" t="s">
        <v>29</v>
      </c>
      <c r="C3412" s="50" t="s">
        <v>29</v>
      </c>
      <c r="D3412" s="50" t="s">
        <v>5016</v>
      </c>
      <c r="E3412" s="50" t="s">
        <v>2814</v>
      </c>
      <c r="F3412" s="50" t="s">
        <v>29</v>
      </c>
      <c r="G3412" s="50" t="s">
        <v>29</v>
      </c>
      <c r="H3412" s="50" t="s">
        <v>2904</v>
      </c>
      <c r="I3412" s="58">
        <v>45307</v>
      </c>
      <c r="J3412" s="50" t="s">
        <v>2816</v>
      </c>
      <c r="K3412" s="59">
        <v>460800</v>
      </c>
      <c r="L3412" s="50" t="s">
        <v>37</v>
      </c>
      <c r="M3412" s="51" t="s">
        <v>2747</v>
      </c>
      <c r="N3412" s="50" t="s">
        <v>29</v>
      </c>
      <c r="O3412" s="50" t="s">
        <v>32</v>
      </c>
      <c r="P3412" s="50" t="s">
        <v>32</v>
      </c>
      <c r="Q3412" s="50" t="s">
        <v>5007</v>
      </c>
      <c r="R3412" s="50" t="s">
        <v>29</v>
      </c>
      <c r="S3412" s="50" t="s">
        <v>2770</v>
      </c>
      <c r="T3412" s="50" t="s">
        <v>2410</v>
      </c>
      <c r="U3412" s="50" t="s">
        <v>30</v>
      </c>
      <c r="V3412" s="50" t="str">
        <f>VLOOKUP(A3412,Register!$D$2:$N$1317,11,0)</f>
        <v>CWIP- NEW JUICE CLARIFIER 42' DIA(DORR)</v>
      </c>
      <c r="W3412" s="50" t="s">
        <v>29</v>
      </c>
      <c r="X3412" s="50" t="s">
        <v>29</v>
      </c>
    </row>
    <row r="3413" spans="1:24" ht="14.1" customHeight="1" x14ac:dyDescent="0.25">
      <c r="A3413" s="50" t="str">
        <f t="shared" si="53"/>
        <v>9200000057-0</v>
      </c>
      <c r="B3413" s="57" t="s">
        <v>29</v>
      </c>
      <c r="C3413" s="50" t="s">
        <v>29</v>
      </c>
      <c r="D3413" s="50" t="s">
        <v>5017</v>
      </c>
      <c r="E3413" s="50" t="s">
        <v>2814</v>
      </c>
      <c r="F3413" s="50" t="s">
        <v>29</v>
      </c>
      <c r="G3413" s="50" t="s">
        <v>29</v>
      </c>
      <c r="H3413" s="50" t="s">
        <v>2904</v>
      </c>
      <c r="I3413" s="58">
        <v>45307</v>
      </c>
      <c r="J3413" s="50" t="s">
        <v>2816</v>
      </c>
      <c r="K3413" s="59">
        <v>162477.18</v>
      </c>
      <c r="L3413" s="50" t="s">
        <v>37</v>
      </c>
      <c r="M3413" s="51" t="s">
        <v>2747</v>
      </c>
      <c r="N3413" s="50" t="s">
        <v>29</v>
      </c>
      <c r="O3413" s="50" t="s">
        <v>32</v>
      </c>
      <c r="P3413" s="50" t="s">
        <v>32</v>
      </c>
      <c r="Q3413" s="50" t="s">
        <v>5007</v>
      </c>
      <c r="R3413" s="50" t="s">
        <v>29</v>
      </c>
      <c r="S3413" s="50" t="s">
        <v>2770</v>
      </c>
      <c r="T3413" s="50" t="s">
        <v>2410</v>
      </c>
      <c r="U3413" s="50" t="s">
        <v>30</v>
      </c>
      <c r="V3413" s="50" t="str">
        <f>VLOOKUP(A3413,Register!$D$2:$N$1317,11,0)</f>
        <v>CWIP- NEW JUICE CLARIFIER 42' DIA(DORR)</v>
      </c>
      <c r="W3413" s="50" t="s">
        <v>29</v>
      </c>
      <c r="X3413" s="50" t="s">
        <v>29</v>
      </c>
    </row>
    <row r="3414" spans="1:24" ht="14.1" customHeight="1" x14ac:dyDescent="0.25">
      <c r="A3414" s="50" t="str">
        <f t="shared" si="53"/>
        <v>9200000059-0</v>
      </c>
      <c r="B3414" s="57" t="s">
        <v>29</v>
      </c>
      <c r="C3414" s="50" t="s">
        <v>29</v>
      </c>
      <c r="D3414" s="50" t="s">
        <v>5018</v>
      </c>
      <c r="E3414" s="50" t="s">
        <v>2814</v>
      </c>
      <c r="F3414" s="50" t="s">
        <v>29</v>
      </c>
      <c r="G3414" s="50" t="s">
        <v>29</v>
      </c>
      <c r="H3414" s="50" t="s">
        <v>2904</v>
      </c>
      <c r="I3414" s="58">
        <v>45307</v>
      </c>
      <c r="J3414" s="50" t="s">
        <v>2816</v>
      </c>
      <c r="K3414" s="59">
        <v>0.12</v>
      </c>
      <c r="L3414" s="50" t="s">
        <v>37</v>
      </c>
      <c r="M3414" s="51" t="s">
        <v>2747</v>
      </c>
      <c r="N3414" s="50" t="s">
        <v>29</v>
      </c>
      <c r="O3414" s="50" t="s">
        <v>32</v>
      </c>
      <c r="P3414" s="50" t="s">
        <v>32</v>
      </c>
      <c r="Q3414" s="50" t="s">
        <v>5019</v>
      </c>
      <c r="R3414" s="50" t="s">
        <v>29</v>
      </c>
      <c r="S3414" s="50" t="s">
        <v>2770</v>
      </c>
      <c r="T3414" s="50" t="s">
        <v>2415</v>
      </c>
      <c r="U3414" s="50" t="s">
        <v>30</v>
      </c>
      <c r="V3414" s="50" t="str">
        <f>VLOOKUP(A3414,Register!$D$2:$N$1317,11,0)</f>
        <v>CWIP:-VACUUM FILTER STATION</v>
      </c>
      <c r="W3414" s="50" t="s">
        <v>29</v>
      </c>
      <c r="X3414" s="50" t="s">
        <v>29</v>
      </c>
    </row>
    <row r="3415" spans="1:24" ht="14.1" customHeight="1" x14ac:dyDescent="0.25">
      <c r="A3415" s="50" t="str">
        <f t="shared" si="53"/>
        <v>9200000057-0</v>
      </c>
      <c r="B3415" s="57" t="s">
        <v>29</v>
      </c>
      <c r="C3415" s="50" t="s">
        <v>29</v>
      </c>
      <c r="D3415" s="50" t="s">
        <v>5020</v>
      </c>
      <c r="E3415" s="50" t="s">
        <v>2814</v>
      </c>
      <c r="F3415" s="50" t="s">
        <v>29</v>
      </c>
      <c r="G3415" s="50" t="s">
        <v>29</v>
      </c>
      <c r="H3415" s="50" t="s">
        <v>2904</v>
      </c>
      <c r="I3415" s="58">
        <v>45308</v>
      </c>
      <c r="J3415" s="50" t="s">
        <v>2816</v>
      </c>
      <c r="K3415" s="59">
        <v>194989.89</v>
      </c>
      <c r="L3415" s="50" t="s">
        <v>37</v>
      </c>
      <c r="M3415" s="51" t="s">
        <v>2747</v>
      </c>
      <c r="N3415" s="50" t="s">
        <v>29</v>
      </c>
      <c r="O3415" s="50" t="s">
        <v>32</v>
      </c>
      <c r="P3415" s="50" t="s">
        <v>32</v>
      </c>
      <c r="Q3415" s="50" t="s">
        <v>5007</v>
      </c>
      <c r="R3415" s="50" t="s">
        <v>29</v>
      </c>
      <c r="S3415" s="50" t="s">
        <v>2770</v>
      </c>
      <c r="T3415" s="50" t="s">
        <v>2410</v>
      </c>
      <c r="U3415" s="50" t="s">
        <v>30</v>
      </c>
      <c r="V3415" s="50" t="str">
        <f>VLOOKUP(A3415,Register!$D$2:$N$1317,11,0)</f>
        <v>CWIP- NEW JUICE CLARIFIER 42' DIA(DORR)</v>
      </c>
      <c r="W3415" s="50" t="s">
        <v>29</v>
      </c>
      <c r="X3415" s="50" t="s">
        <v>29</v>
      </c>
    </row>
    <row r="3416" spans="1:24" ht="14.1" customHeight="1" x14ac:dyDescent="0.25">
      <c r="A3416" s="50" t="str">
        <f t="shared" si="53"/>
        <v>9200000057-0</v>
      </c>
      <c r="B3416" s="57" t="s">
        <v>29</v>
      </c>
      <c r="C3416" s="50" t="s">
        <v>29</v>
      </c>
      <c r="D3416" s="50" t="s">
        <v>5020</v>
      </c>
      <c r="E3416" s="50" t="s">
        <v>2814</v>
      </c>
      <c r="F3416" s="50" t="s">
        <v>29</v>
      </c>
      <c r="G3416" s="50" t="s">
        <v>29</v>
      </c>
      <c r="H3416" s="50" t="s">
        <v>2904</v>
      </c>
      <c r="I3416" s="58">
        <v>45308</v>
      </c>
      <c r="J3416" s="50" t="s">
        <v>2816</v>
      </c>
      <c r="K3416" s="59">
        <v>195045.73</v>
      </c>
      <c r="L3416" s="50" t="s">
        <v>37</v>
      </c>
      <c r="M3416" s="51" t="s">
        <v>2747</v>
      </c>
      <c r="N3416" s="50" t="s">
        <v>29</v>
      </c>
      <c r="O3416" s="50" t="s">
        <v>32</v>
      </c>
      <c r="P3416" s="50" t="s">
        <v>32</v>
      </c>
      <c r="Q3416" s="50" t="s">
        <v>5007</v>
      </c>
      <c r="R3416" s="50" t="s">
        <v>29</v>
      </c>
      <c r="S3416" s="50" t="s">
        <v>2770</v>
      </c>
      <c r="T3416" s="50" t="s">
        <v>2410</v>
      </c>
      <c r="U3416" s="50" t="s">
        <v>30</v>
      </c>
      <c r="V3416" s="50" t="str">
        <f>VLOOKUP(A3416,Register!$D$2:$N$1317,11,0)</f>
        <v>CWIP- NEW JUICE CLARIFIER 42' DIA(DORR)</v>
      </c>
      <c r="W3416" s="50" t="s">
        <v>29</v>
      </c>
      <c r="X3416" s="50" t="s">
        <v>29</v>
      </c>
    </row>
    <row r="3417" spans="1:24" ht="14.1" customHeight="1" x14ac:dyDescent="0.25">
      <c r="A3417" s="50" t="str">
        <f t="shared" si="53"/>
        <v>9200000064-0</v>
      </c>
      <c r="B3417" s="57" t="s">
        <v>29</v>
      </c>
      <c r="C3417" s="50" t="s">
        <v>29</v>
      </c>
      <c r="D3417" s="50" t="s">
        <v>5021</v>
      </c>
      <c r="E3417" s="50" t="s">
        <v>2814</v>
      </c>
      <c r="F3417" s="50" t="s">
        <v>29</v>
      </c>
      <c r="G3417" s="50" t="s">
        <v>29</v>
      </c>
      <c r="H3417" s="50" t="s">
        <v>2904</v>
      </c>
      <c r="I3417" s="58">
        <v>45310</v>
      </c>
      <c r="J3417" s="50" t="s">
        <v>2816</v>
      </c>
      <c r="K3417" s="59">
        <v>5133.82</v>
      </c>
      <c r="L3417" s="50" t="s">
        <v>37</v>
      </c>
      <c r="M3417" s="51" t="s">
        <v>2747</v>
      </c>
      <c r="N3417" s="50" t="s">
        <v>29</v>
      </c>
      <c r="O3417" s="50" t="s">
        <v>32</v>
      </c>
      <c r="P3417" s="50" t="s">
        <v>32</v>
      </c>
      <c r="Q3417" s="50" t="s">
        <v>3324</v>
      </c>
      <c r="R3417" s="50" t="s">
        <v>29</v>
      </c>
      <c r="S3417" s="50" t="s">
        <v>2770</v>
      </c>
      <c r="T3417" s="50" t="s">
        <v>2653</v>
      </c>
      <c r="U3417" s="50" t="s">
        <v>30</v>
      </c>
      <c r="V3417" s="50" t="str">
        <f>VLOOKUP(A3417,Register!$D$2:$N$1317,11,0)</f>
        <v>CWIP - Molasses Kaccha Pit No- 5</v>
      </c>
      <c r="W3417" s="50" t="s">
        <v>29</v>
      </c>
      <c r="X3417" s="50" t="s">
        <v>29</v>
      </c>
    </row>
    <row r="3418" spans="1:24" ht="14.1" customHeight="1" x14ac:dyDescent="0.25">
      <c r="A3418" s="50" t="str">
        <f t="shared" si="53"/>
        <v>9200000064-0</v>
      </c>
      <c r="B3418" s="57" t="s">
        <v>29</v>
      </c>
      <c r="C3418" s="50" t="s">
        <v>29</v>
      </c>
      <c r="D3418" s="50" t="s">
        <v>5021</v>
      </c>
      <c r="E3418" s="50" t="s">
        <v>2814</v>
      </c>
      <c r="F3418" s="50" t="s">
        <v>29</v>
      </c>
      <c r="G3418" s="50" t="s">
        <v>29</v>
      </c>
      <c r="H3418" s="50" t="s">
        <v>2904</v>
      </c>
      <c r="I3418" s="58">
        <v>45310</v>
      </c>
      <c r="J3418" s="50" t="s">
        <v>2816</v>
      </c>
      <c r="K3418" s="59">
        <v>509.07</v>
      </c>
      <c r="L3418" s="50" t="s">
        <v>37</v>
      </c>
      <c r="M3418" s="51" t="s">
        <v>2747</v>
      </c>
      <c r="N3418" s="50" t="s">
        <v>29</v>
      </c>
      <c r="O3418" s="50" t="s">
        <v>32</v>
      </c>
      <c r="P3418" s="50" t="s">
        <v>32</v>
      </c>
      <c r="Q3418" s="50" t="s">
        <v>3324</v>
      </c>
      <c r="R3418" s="50" t="s">
        <v>29</v>
      </c>
      <c r="S3418" s="50" t="s">
        <v>2770</v>
      </c>
      <c r="T3418" s="50" t="s">
        <v>2653</v>
      </c>
      <c r="U3418" s="50" t="s">
        <v>30</v>
      </c>
      <c r="V3418" s="50" t="str">
        <f>VLOOKUP(A3418,Register!$D$2:$N$1317,11,0)</f>
        <v>CWIP - Molasses Kaccha Pit No- 5</v>
      </c>
      <c r="W3418" s="50" t="s">
        <v>29</v>
      </c>
      <c r="X3418" s="50" t="s">
        <v>29</v>
      </c>
    </row>
    <row r="3419" spans="1:24" ht="14.1" customHeight="1" x14ac:dyDescent="0.25">
      <c r="A3419" s="50" t="str">
        <f t="shared" si="53"/>
        <v>9200000064-0</v>
      </c>
      <c r="B3419" s="57" t="s">
        <v>29</v>
      </c>
      <c r="C3419" s="50" t="s">
        <v>29</v>
      </c>
      <c r="D3419" s="50" t="s">
        <v>5021</v>
      </c>
      <c r="E3419" s="50" t="s">
        <v>2814</v>
      </c>
      <c r="F3419" s="50" t="s">
        <v>29</v>
      </c>
      <c r="G3419" s="50" t="s">
        <v>29</v>
      </c>
      <c r="H3419" s="50" t="s">
        <v>2904</v>
      </c>
      <c r="I3419" s="58">
        <v>45310</v>
      </c>
      <c r="J3419" s="50" t="s">
        <v>2816</v>
      </c>
      <c r="K3419" s="59">
        <v>244.92</v>
      </c>
      <c r="L3419" s="50" t="s">
        <v>37</v>
      </c>
      <c r="M3419" s="51" t="s">
        <v>2747</v>
      </c>
      <c r="N3419" s="50" t="s">
        <v>29</v>
      </c>
      <c r="O3419" s="50" t="s">
        <v>32</v>
      </c>
      <c r="P3419" s="50" t="s">
        <v>32</v>
      </c>
      <c r="Q3419" s="50" t="s">
        <v>3324</v>
      </c>
      <c r="R3419" s="50" t="s">
        <v>29</v>
      </c>
      <c r="S3419" s="50" t="s">
        <v>2770</v>
      </c>
      <c r="T3419" s="50" t="s">
        <v>2653</v>
      </c>
      <c r="U3419" s="50" t="s">
        <v>30</v>
      </c>
      <c r="V3419" s="50" t="str">
        <f>VLOOKUP(A3419,Register!$D$2:$N$1317,11,0)</f>
        <v>CWIP - Molasses Kaccha Pit No- 5</v>
      </c>
      <c r="W3419" s="50" t="s">
        <v>29</v>
      </c>
      <c r="X3419" s="50" t="s">
        <v>29</v>
      </c>
    </row>
    <row r="3420" spans="1:24" ht="14.1" customHeight="1" x14ac:dyDescent="0.25">
      <c r="A3420" s="50" t="str">
        <f t="shared" si="53"/>
        <v>9200000035-0</v>
      </c>
      <c r="B3420" s="57" t="s">
        <v>29</v>
      </c>
      <c r="C3420" s="50" t="s">
        <v>29</v>
      </c>
      <c r="D3420" s="50" t="s">
        <v>5022</v>
      </c>
      <c r="E3420" s="50" t="s">
        <v>2814</v>
      </c>
      <c r="F3420" s="50" t="s">
        <v>29</v>
      </c>
      <c r="G3420" s="50" t="s">
        <v>29</v>
      </c>
      <c r="H3420" s="50" t="s">
        <v>2904</v>
      </c>
      <c r="I3420" s="58">
        <v>45311</v>
      </c>
      <c r="J3420" s="50" t="s">
        <v>2816</v>
      </c>
      <c r="K3420" s="59">
        <v>5244.72</v>
      </c>
      <c r="L3420" s="50" t="s">
        <v>37</v>
      </c>
      <c r="M3420" s="51" t="s">
        <v>2747</v>
      </c>
      <c r="N3420" s="50" t="s">
        <v>29</v>
      </c>
      <c r="O3420" s="50" t="s">
        <v>32</v>
      </c>
      <c r="P3420" s="50" t="s">
        <v>32</v>
      </c>
      <c r="Q3420" s="50" t="s">
        <v>5023</v>
      </c>
      <c r="R3420" s="50" t="s">
        <v>29</v>
      </c>
      <c r="S3420" s="50" t="s">
        <v>2770</v>
      </c>
      <c r="T3420" s="50" t="s">
        <v>2371</v>
      </c>
      <c r="U3420" s="50" t="s">
        <v>30</v>
      </c>
      <c r="V3420" s="50" t="str">
        <f>VLOOKUP(A3420,Register!$D$2:$N$1317,11,0)</f>
        <v>Weighbridge Cap. 100 Ton</v>
      </c>
      <c r="W3420" s="50" t="s">
        <v>29</v>
      </c>
      <c r="X3420" s="50" t="s">
        <v>29</v>
      </c>
    </row>
    <row r="3421" spans="1:24" ht="14.1" customHeight="1" x14ac:dyDescent="0.25">
      <c r="A3421" s="50" t="str">
        <f t="shared" si="53"/>
        <v>9200000064-0</v>
      </c>
      <c r="B3421" s="57" t="s">
        <v>29</v>
      </c>
      <c r="C3421" s="50" t="s">
        <v>29</v>
      </c>
      <c r="D3421" s="50" t="s">
        <v>5024</v>
      </c>
      <c r="E3421" s="50" t="s">
        <v>2814</v>
      </c>
      <c r="F3421" s="50" t="s">
        <v>29</v>
      </c>
      <c r="G3421" s="50" t="s">
        <v>29</v>
      </c>
      <c r="H3421" s="50" t="s">
        <v>2904</v>
      </c>
      <c r="I3421" s="58">
        <v>45311</v>
      </c>
      <c r="J3421" s="50" t="s">
        <v>2816</v>
      </c>
      <c r="K3421" s="59">
        <v>165654.63</v>
      </c>
      <c r="L3421" s="50" t="s">
        <v>37</v>
      </c>
      <c r="M3421" s="51" t="s">
        <v>2747</v>
      </c>
      <c r="N3421" s="50" t="s">
        <v>29</v>
      </c>
      <c r="O3421" s="50" t="s">
        <v>32</v>
      </c>
      <c r="P3421" s="50" t="s">
        <v>32</v>
      </c>
      <c r="Q3421" s="50" t="s">
        <v>3324</v>
      </c>
      <c r="R3421" s="50" t="s">
        <v>29</v>
      </c>
      <c r="S3421" s="50" t="s">
        <v>2770</v>
      </c>
      <c r="T3421" s="50" t="s">
        <v>2653</v>
      </c>
      <c r="U3421" s="50" t="s">
        <v>30</v>
      </c>
      <c r="V3421" s="50" t="str">
        <f>VLOOKUP(A3421,Register!$D$2:$N$1317,11,0)</f>
        <v>CWIP - Molasses Kaccha Pit No- 5</v>
      </c>
      <c r="W3421" s="50" t="s">
        <v>29</v>
      </c>
      <c r="X3421" s="50" t="s">
        <v>29</v>
      </c>
    </row>
    <row r="3422" spans="1:24" ht="14.1" customHeight="1" x14ac:dyDescent="0.25">
      <c r="A3422" s="50" t="str">
        <f t="shared" si="53"/>
        <v>9200000065-0</v>
      </c>
      <c r="B3422" s="57" t="s">
        <v>29</v>
      </c>
      <c r="C3422" s="50" t="s">
        <v>29</v>
      </c>
      <c r="D3422" s="50" t="s">
        <v>5025</v>
      </c>
      <c r="E3422" s="50" t="s">
        <v>2814</v>
      </c>
      <c r="F3422" s="50" t="s">
        <v>29</v>
      </c>
      <c r="G3422" s="50" t="s">
        <v>29</v>
      </c>
      <c r="H3422" s="50" t="s">
        <v>2904</v>
      </c>
      <c r="I3422" s="58">
        <v>45312</v>
      </c>
      <c r="J3422" s="50" t="s">
        <v>2816</v>
      </c>
      <c r="K3422" s="59">
        <v>19223.48</v>
      </c>
      <c r="L3422" s="50" t="s">
        <v>37</v>
      </c>
      <c r="M3422" s="51" t="s">
        <v>2747</v>
      </c>
      <c r="N3422" s="50" t="s">
        <v>29</v>
      </c>
      <c r="O3422" s="50" t="s">
        <v>2829</v>
      </c>
      <c r="P3422" s="50" t="s">
        <v>2829</v>
      </c>
      <c r="Q3422" s="50" t="s">
        <v>5026</v>
      </c>
      <c r="R3422" s="50" t="s">
        <v>29</v>
      </c>
      <c r="S3422" s="50" t="s">
        <v>2770</v>
      </c>
      <c r="T3422" s="50" t="s">
        <v>2655</v>
      </c>
      <c r="U3422" s="50" t="s">
        <v>30</v>
      </c>
      <c r="V3422" s="50" t="str">
        <f>VLOOKUP(A3422,Register!$D$2:$N$1317,11,0)</f>
        <v>CWIP - Molasses Tank No- 1 for Distillery Plant</v>
      </c>
      <c r="W3422" s="50" t="s">
        <v>29</v>
      </c>
      <c r="X3422" s="50" t="s">
        <v>29</v>
      </c>
    </row>
    <row r="3423" spans="1:24" ht="14.1" customHeight="1" x14ac:dyDescent="0.25">
      <c r="A3423" s="50" t="str">
        <f t="shared" si="53"/>
        <v>9200000035-0</v>
      </c>
      <c r="B3423" s="57" t="s">
        <v>29</v>
      </c>
      <c r="C3423" s="50" t="s">
        <v>29</v>
      </c>
      <c r="D3423" s="50" t="s">
        <v>5027</v>
      </c>
      <c r="E3423" s="50" t="s">
        <v>2814</v>
      </c>
      <c r="F3423" s="50" t="s">
        <v>29</v>
      </c>
      <c r="G3423" s="50" t="s">
        <v>29</v>
      </c>
      <c r="H3423" s="50" t="s">
        <v>2904</v>
      </c>
      <c r="I3423" s="58">
        <v>45313</v>
      </c>
      <c r="J3423" s="50" t="s">
        <v>2816</v>
      </c>
      <c r="K3423" s="59">
        <v>1682.66</v>
      </c>
      <c r="L3423" s="50" t="s">
        <v>37</v>
      </c>
      <c r="M3423" s="51" t="s">
        <v>2747</v>
      </c>
      <c r="N3423" s="50" t="s">
        <v>29</v>
      </c>
      <c r="O3423" s="50" t="s">
        <v>32</v>
      </c>
      <c r="P3423" s="50" t="s">
        <v>32</v>
      </c>
      <c r="Q3423" s="50" t="s">
        <v>5028</v>
      </c>
      <c r="R3423" s="50" t="s">
        <v>29</v>
      </c>
      <c r="S3423" s="50" t="s">
        <v>2770</v>
      </c>
      <c r="T3423" s="50" t="s">
        <v>2371</v>
      </c>
      <c r="U3423" s="50" t="s">
        <v>30</v>
      </c>
      <c r="V3423" s="50" t="str">
        <f>VLOOKUP(A3423,Register!$D$2:$N$1317,11,0)</f>
        <v>Weighbridge Cap. 100 Ton</v>
      </c>
      <c r="W3423" s="50" t="s">
        <v>29</v>
      </c>
      <c r="X3423" s="50" t="s">
        <v>29</v>
      </c>
    </row>
    <row r="3424" spans="1:24" ht="14.1" customHeight="1" x14ac:dyDescent="0.25">
      <c r="A3424" s="50" t="str">
        <f t="shared" si="53"/>
        <v>9200000064-0</v>
      </c>
      <c r="B3424" s="57" t="s">
        <v>29</v>
      </c>
      <c r="C3424" s="50" t="s">
        <v>29</v>
      </c>
      <c r="D3424" s="50" t="s">
        <v>5029</v>
      </c>
      <c r="E3424" s="50" t="s">
        <v>2814</v>
      </c>
      <c r="F3424" s="50" t="s">
        <v>29</v>
      </c>
      <c r="G3424" s="50" t="s">
        <v>29</v>
      </c>
      <c r="H3424" s="50" t="s">
        <v>2904</v>
      </c>
      <c r="I3424" s="58">
        <v>45314</v>
      </c>
      <c r="J3424" s="50" t="s">
        <v>2816</v>
      </c>
      <c r="K3424" s="59">
        <v>305</v>
      </c>
      <c r="L3424" s="50" t="s">
        <v>37</v>
      </c>
      <c r="M3424" s="51" t="s">
        <v>2747</v>
      </c>
      <c r="N3424" s="50" t="s">
        <v>29</v>
      </c>
      <c r="O3424" s="50" t="s">
        <v>32</v>
      </c>
      <c r="P3424" s="50" t="s">
        <v>32</v>
      </c>
      <c r="Q3424" s="50" t="s">
        <v>3324</v>
      </c>
      <c r="R3424" s="50" t="s">
        <v>29</v>
      </c>
      <c r="S3424" s="50" t="s">
        <v>2770</v>
      </c>
      <c r="T3424" s="50" t="s">
        <v>2653</v>
      </c>
      <c r="U3424" s="50" t="s">
        <v>30</v>
      </c>
      <c r="V3424" s="50" t="str">
        <f>VLOOKUP(A3424,Register!$D$2:$N$1317,11,0)</f>
        <v>CWIP - Molasses Kaccha Pit No- 5</v>
      </c>
      <c r="W3424" s="50" t="s">
        <v>29</v>
      </c>
      <c r="X3424" s="50" t="s">
        <v>29</v>
      </c>
    </row>
    <row r="3425" spans="1:24" ht="14.1" customHeight="1" x14ac:dyDescent="0.25">
      <c r="A3425" s="50" t="str">
        <f t="shared" si="53"/>
        <v>9200000065-0</v>
      </c>
      <c r="B3425" s="57" t="s">
        <v>29</v>
      </c>
      <c r="C3425" s="50" t="s">
        <v>29</v>
      </c>
      <c r="D3425" s="50" t="s">
        <v>5030</v>
      </c>
      <c r="E3425" s="50" t="s">
        <v>2814</v>
      </c>
      <c r="F3425" s="50" t="s">
        <v>29</v>
      </c>
      <c r="G3425" s="50" t="s">
        <v>29</v>
      </c>
      <c r="H3425" s="50" t="s">
        <v>2904</v>
      </c>
      <c r="I3425" s="58">
        <v>45318</v>
      </c>
      <c r="J3425" s="50" t="s">
        <v>2816</v>
      </c>
      <c r="K3425" s="59">
        <v>24029.35</v>
      </c>
      <c r="L3425" s="50" t="s">
        <v>37</v>
      </c>
      <c r="M3425" s="51" t="s">
        <v>2747</v>
      </c>
      <c r="N3425" s="50" t="s">
        <v>29</v>
      </c>
      <c r="O3425" s="50" t="s">
        <v>2829</v>
      </c>
      <c r="P3425" s="50" t="s">
        <v>2829</v>
      </c>
      <c r="Q3425" s="50" t="s">
        <v>5031</v>
      </c>
      <c r="R3425" s="50" t="s">
        <v>29</v>
      </c>
      <c r="S3425" s="50" t="s">
        <v>2770</v>
      </c>
      <c r="T3425" s="50" t="s">
        <v>2655</v>
      </c>
      <c r="U3425" s="50" t="s">
        <v>30</v>
      </c>
      <c r="V3425" s="50" t="str">
        <f>VLOOKUP(A3425,Register!$D$2:$N$1317,11,0)</f>
        <v>CWIP - Molasses Tank No- 1 for Distillery Plant</v>
      </c>
      <c r="W3425" s="50" t="s">
        <v>29</v>
      </c>
      <c r="X3425" s="50" t="s">
        <v>29</v>
      </c>
    </row>
    <row r="3426" spans="1:24" ht="14.1" customHeight="1" x14ac:dyDescent="0.25">
      <c r="A3426" s="50" t="str">
        <f t="shared" si="53"/>
        <v>9200000065-0</v>
      </c>
      <c r="B3426" s="57" t="s">
        <v>29</v>
      </c>
      <c r="C3426" s="50" t="s">
        <v>29</v>
      </c>
      <c r="D3426" s="50" t="s">
        <v>5030</v>
      </c>
      <c r="E3426" s="50" t="s">
        <v>2814</v>
      </c>
      <c r="F3426" s="50" t="s">
        <v>29</v>
      </c>
      <c r="G3426" s="50" t="s">
        <v>29</v>
      </c>
      <c r="H3426" s="50" t="s">
        <v>2904</v>
      </c>
      <c r="I3426" s="58">
        <v>45318</v>
      </c>
      <c r="J3426" s="50" t="s">
        <v>2816</v>
      </c>
      <c r="K3426" s="59">
        <v>1597.96</v>
      </c>
      <c r="L3426" s="50" t="s">
        <v>37</v>
      </c>
      <c r="M3426" s="51" t="s">
        <v>2747</v>
      </c>
      <c r="N3426" s="50" t="s">
        <v>29</v>
      </c>
      <c r="O3426" s="50" t="s">
        <v>2829</v>
      </c>
      <c r="P3426" s="50" t="s">
        <v>2829</v>
      </c>
      <c r="Q3426" s="50" t="s">
        <v>5031</v>
      </c>
      <c r="R3426" s="50" t="s">
        <v>29</v>
      </c>
      <c r="S3426" s="50" t="s">
        <v>2770</v>
      </c>
      <c r="T3426" s="50" t="s">
        <v>2655</v>
      </c>
      <c r="U3426" s="50" t="s">
        <v>30</v>
      </c>
      <c r="V3426" s="50" t="str">
        <f>VLOOKUP(A3426,Register!$D$2:$N$1317,11,0)</f>
        <v>CWIP - Molasses Tank No- 1 for Distillery Plant</v>
      </c>
      <c r="W3426" s="50" t="s">
        <v>29</v>
      </c>
      <c r="X3426" s="50" t="s">
        <v>29</v>
      </c>
    </row>
    <row r="3427" spans="1:24" ht="14.1" customHeight="1" x14ac:dyDescent="0.25">
      <c r="A3427" s="50" t="str">
        <f t="shared" si="53"/>
        <v>9200000065-0</v>
      </c>
      <c r="B3427" s="57" t="s">
        <v>29</v>
      </c>
      <c r="C3427" s="50" t="s">
        <v>29</v>
      </c>
      <c r="D3427" s="50" t="s">
        <v>5032</v>
      </c>
      <c r="E3427" s="50" t="s">
        <v>2814</v>
      </c>
      <c r="F3427" s="50" t="s">
        <v>29</v>
      </c>
      <c r="G3427" s="50" t="s">
        <v>29</v>
      </c>
      <c r="H3427" s="50" t="s">
        <v>2904</v>
      </c>
      <c r="I3427" s="58">
        <v>45322</v>
      </c>
      <c r="J3427" s="50" t="s">
        <v>2816</v>
      </c>
      <c r="K3427" s="59">
        <v>24029.35</v>
      </c>
      <c r="L3427" s="50" t="s">
        <v>37</v>
      </c>
      <c r="M3427" s="51" t="s">
        <v>2747</v>
      </c>
      <c r="N3427" s="50" t="s">
        <v>29</v>
      </c>
      <c r="O3427" s="50" t="s">
        <v>2829</v>
      </c>
      <c r="P3427" s="50" t="s">
        <v>2829</v>
      </c>
      <c r="Q3427" s="50" t="s">
        <v>3851</v>
      </c>
      <c r="R3427" s="50" t="s">
        <v>29</v>
      </c>
      <c r="S3427" s="50" t="s">
        <v>2770</v>
      </c>
      <c r="T3427" s="50" t="s">
        <v>2655</v>
      </c>
      <c r="U3427" s="50" t="s">
        <v>30</v>
      </c>
      <c r="V3427" s="50" t="str">
        <f>VLOOKUP(A3427,Register!$D$2:$N$1317,11,0)</f>
        <v>CWIP - Molasses Tank No- 1 for Distillery Plant</v>
      </c>
      <c r="W3427" s="50" t="s">
        <v>29</v>
      </c>
      <c r="X3427" s="50" t="s">
        <v>29</v>
      </c>
    </row>
    <row r="3428" spans="1:24" ht="14.1" customHeight="1" x14ac:dyDescent="0.25">
      <c r="A3428" s="50" t="str">
        <f t="shared" si="53"/>
        <v>9200000035-0</v>
      </c>
      <c r="B3428" s="57" t="s">
        <v>29</v>
      </c>
      <c r="C3428" s="50" t="s">
        <v>29</v>
      </c>
      <c r="D3428" s="50" t="s">
        <v>5033</v>
      </c>
      <c r="E3428" s="50" t="s">
        <v>2814</v>
      </c>
      <c r="F3428" s="50" t="s">
        <v>29</v>
      </c>
      <c r="G3428" s="50" t="s">
        <v>29</v>
      </c>
      <c r="H3428" s="50" t="s">
        <v>2904</v>
      </c>
      <c r="I3428" s="58">
        <v>45322</v>
      </c>
      <c r="J3428" s="50" t="s">
        <v>2816</v>
      </c>
      <c r="K3428" s="59">
        <v>42.5</v>
      </c>
      <c r="L3428" s="50" t="s">
        <v>37</v>
      </c>
      <c r="M3428" s="51" t="s">
        <v>2747</v>
      </c>
      <c r="N3428" s="50" t="s">
        <v>29</v>
      </c>
      <c r="O3428" s="50" t="s">
        <v>32</v>
      </c>
      <c r="P3428" s="50" t="s">
        <v>32</v>
      </c>
      <c r="Q3428" s="50" t="s">
        <v>5023</v>
      </c>
      <c r="R3428" s="50" t="s">
        <v>29</v>
      </c>
      <c r="S3428" s="50" t="s">
        <v>2770</v>
      </c>
      <c r="T3428" s="50" t="s">
        <v>2371</v>
      </c>
      <c r="U3428" s="50" t="s">
        <v>30</v>
      </c>
      <c r="V3428" s="50" t="str">
        <f>VLOOKUP(A3428,Register!$D$2:$N$1317,11,0)</f>
        <v>Weighbridge Cap. 100 Ton</v>
      </c>
      <c r="W3428" s="50" t="s">
        <v>29</v>
      </c>
      <c r="X3428" s="50" t="s">
        <v>29</v>
      </c>
    </row>
    <row r="3429" spans="1:24" ht="14.1" customHeight="1" x14ac:dyDescent="0.25">
      <c r="A3429" s="50" t="str">
        <f t="shared" si="53"/>
        <v>9200000035-0</v>
      </c>
      <c r="B3429" s="57" t="s">
        <v>29</v>
      </c>
      <c r="C3429" s="50" t="s">
        <v>29</v>
      </c>
      <c r="D3429" s="50" t="s">
        <v>5034</v>
      </c>
      <c r="E3429" s="50" t="s">
        <v>2814</v>
      </c>
      <c r="F3429" s="50" t="s">
        <v>29</v>
      </c>
      <c r="G3429" s="50" t="s">
        <v>29</v>
      </c>
      <c r="H3429" s="50" t="s">
        <v>2904</v>
      </c>
      <c r="I3429" s="58">
        <v>45322</v>
      </c>
      <c r="J3429" s="50" t="s">
        <v>2816</v>
      </c>
      <c r="K3429" s="59">
        <v>381</v>
      </c>
      <c r="L3429" s="50" t="s">
        <v>37</v>
      </c>
      <c r="M3429" s="51" t="s">
        <v>2747</v>
      </c>
      <c r="N3429" s="50" t="s">
        <v>29</v>
      </c>
      <c r="O3429" s="50" t="s">
        <v>32</v>
      </c>
      <c r="P3429" s="50" t="s">
        <v>32</v>
      </c>
      <c r="Q3429" s="50" t="s">
        <v>5035</v>
      </c>
      <c r="R3429" s="50" t="s">
        <v>29</v>
      </c>
      <c r="S3429" s="50" t="s">
        <v>2770</v>
      </c>
      <c r="T3429" s="50" t="s">
        <v>2371</v>
      </c>
      <c r="U3429" s="50" t="s">
        <v>30</v>
      </c>
      <c r="V3429" s="50" t="str">
        <f>VLOOKUP(A3429,Register!$D$2:$N$1317,11,0)</f>
        <v>Weighbridge Cap. 100 Ton</v>
      </c>
      <c r="W3429" s="50" t="s">
        <v>29</v>
      </c>
      <c r="X3429" s="50" t="s">
        <v>29</v>
      </c>
    </row>
    <row r="3430" spans="1:24" ht="14.1" customHeight="1" x14ac:dyDescent="0.25">
      <c r="A3430" s="50" t="str">
        <f t="shared" si="53"/>
        <v>9200000035-0</v>
      </c>
      <c r="B3430" s="57" t="s">
        <v>29</v>
      </c>
      <c r="C3430" s="50" t="s">
        <v>29</v>
      </c>
      <c r="D3430" s="50" t="s">
        <v>5036</v>
      </c>
      <c r="E3430" s="50" t="s">
        <v>2814</v>
      </c>
      <c r="F3430" s="50" t="s">
        <v>29</v>
      </c>
      <c r="G3430" s="50" t="s">
        <v>29</v>
      </c>
      <c r="H3430" s="50" t="s">
        <v>2904</v>
      </c>
      <c r="I3430" s="58">
        <v>45324</v>
      </c>
      <c r="J3430" s="50" t="s">
        <v>2816</v>
      </c>
      <c r="K3430" s="59">
        <v>25.5</v>
      </c>
      <c r="L3430" s="50" t="s">
        <v>37</v>
      </c>
      <c r="M3430" s="51" t="s">
        <v>2747</v>
      </c>
      <c r="N3430" s="50" t="s">
        <v>29</v>
      </c>
      <c r="O3430" s="50" t="s">
        <v>32</v>
      </c>
      <c r="P3430" s="50" t="s">
        <v>32</v>
      </c>
      <c r="Q3430" s="50" t="s">
        <v>5023</v>
      </c>
      <c r="R3430" s="50" t="s">
        <v>29</v>
      </c>
      <c r="S3430" s="50" t="s">
        <v>2770</v>
      </c>
      <c r="T3430" s="50" t="s">
        <v>2371</v>
      </c>
      <c r="U3430" s="50" t="s">
        <v>30</v>
      </c>
      <c r="V3430" s="50" t="str">
        <f>VLOOKUP(A3430,Register!$D$2:$N$1317,11,0)</f>
        <v>Weighbridge Cap. 100 Ton</v>
      </c>
      <c r="W3430" s="50" t="s">
        <v>29</v>
      </c>
      <c r="X3430" s="50" t="s">
        <v>29</v>
      </c>
    </row>
    <row r="3431" spans="1:24" ht="14.1" customHeight="1" x14ac:dyDescent="0.25">
      <c r="A3431" s="50" t="str">
        <f t="shared" si="53"/>
        <v>9200000035-0</v>
      </c>
      <c r="B3431" s="57" t="s">
        <v>29</v>
      </c>
      <c r="C3431" s="50" t="s">
        <v>29</v>
      </c>
      <c r="D3431" s="50" t="s">
        <v>5037</v>
      </c>
      <c r="E3431" s="50" t="s">
        <v>2814</v>
      </c>
      <c r="F3431" s="50" t="s">
        <v>29</v>
      </c>
      <c r="G3431" s="50" t="s">
        <v>29</v>
      </c>
      <c r="H3431" s="50" t="s">
        <v>2904</v>
      </c>
      <c r="I3431" s="58">
        <v>45325</v>
      </c>
      <c r="J3431" s="50" t="s">
        <v>2816</v>
      </c>
      <c r="K3431" s="59">
        <v>87.5</v>
      </c>
      <c r="L3431" s="50" t="s">
        <v>37</v>
      </c>
      <c r="M3431" s="51" t="s">
        <v>2747</v>
      </c>
      <c r="N3431" s="50" t="s">
        <v>29</v>
      </c>
      <c r="O3431" s="50" t="s">
        <v>32</v>
      </c>
      <c r="P3431" s="50" t="s">
        <v>32</v>
      </c>
      <c r="Q3431" s="50" t="s">
        <v>5023</v>
      </c>
      <c r="R3431" s="50" t="s">
        <v>29</v>
      </c>
      <c r="S3431" s="50" t="s">
        <v>2770</v>
      </c>
      <c r="T3431" s="50" t="s">
        <v>2371</v>
      </c>
      <c r="U3431" s="50" t="s">
        <v>30</v>
      </c>
      <c r="V3431" s="50" t="str">
        <f>VLOOKUP(A3431,Register!$D$2:$N$1317,11,0)</f>
        <v>Weighbridge Cap. 100 Ton</v>
      </c>
      <c r="W3431" s="50" t="s">
        <v>29</v>
      </c>
      <c r="X3431" s="50" t="s">
        <v>29</v>
      </c>
    </row>
    <row r="3432" spans="1:24" ht="14.1" customHeight="1" x14ac:dyDescent="0.25">
      <c r="A3432" s="50" t="str">
        <f t="shared" si="53"/>
        <v>9200000065-0</v>
      </c>
      <c r="B3432" s="57" t="s">
        <v>29</v>
      </c>
      <c r="C3432" s="50" t="s">
        <v>29</v>
      </c>
      <c r="D3432" s="50" t="s">
        <v>5038</v>
      </c>
      <c r="E3432" s="50" t="s">
        <v>2814</v>
      </c>
      <c r="F3432" s="50" t="s">
        <v>29</v>
      </c>
      <c r="G3432" s="50" t="s">
        <v>29</v>
      </c>
      <c r="H3432" s="50" t="s">
        <v>2904</v>
      </c>
      <c r="I3432" s="58">
        <v>45329</v>
      </c>
      <c r="J3432" s="50" t="s">
        <v>2816</v>
      </c>
      <c r="K3432" s="59">
        <v>5898.32</v>
      </c>
      <c r="L3432" s="50" t="s">
        <v>37</v>
      </c>
      <c r="M3432" s="51" t="s">
        <v>2747</v>
      </c>
      <c r="N3432" s="50" t="s">
        <v>29</v>
      </c>
      <c r="O3432" s="50" t="s">
        <v>2829</v>
      </c>
      <c r="P3432" s="50" t="s">
        <v>2829</v>
      </c>
      <c r="Q3432" s="50" t="s">
        <v>5039</v>
      </c>
      <c r="R3432" s="50" t="s">
        <v>29</v>
      </c>
      <c r="S3432" s="50" t="s">
        <v>2770</v>
      </c>
      <c r="T3432" s="50" t="s">
        <v>2655</v>
      </c>
      <c r="U3432" s="50" t="s">
        <v>30</v>
      </c>
      <c r="V3432" s="50" t="str">
        <f>VLOOKUP(A3432,Register!$D$2:$N$1317,11,0)</f>
        <v>CWIP - Molasses Tank No- 1 for Distillery Plant</v>
      </c>
      <c r="W3432" s="50" t="s">
        <v>29</v>
      </c>
      <c r="X3432" s="50" t="s">
        <v>29</v>
      </c>
    </row>
    <row r="3433" spans="1:24" ht="14.1" customHeight="1" x14ac:dyDescent="0.25">
      <c r="A3433" s="50" t="str">
        <f t="shared" si="53"/>
        <v>9200000065-0</v>
      </c>
      <c r="B3433" s="57" t="s">
        <v>29</v>
      </c>
      <c r="C3433" s="50" t="s">
        <v>29</v>
      </c>
      <c r="D3433" s="50" t="s">
        <v>5038</v>
      </c>
      <c r="E3433" s="50" t="s">
        <v>2814</v>
      </c>
      <c r="F3433" s="50" t="s">
        <v>29</v>
      </c>
      <c r="G3433" s="50" t="s">
        <v>29</v>
      </c>
      <c r="H3433" s="50" t="s">
        <v>2904</v>
      </c>
      <c r="I3433" s="58">
        <v>45329</v>
      </c>
      <c r="J3433" s="50" t="s">
        <v>2816</v>
      </c>
      <c r="K3433" s="59">
        <v>1597.96</v>
      </c>
      <c r="L3433" s="50" t="s">
        <v>37</v>
      </c>
      <c r="M3433" s="51" t="s">
        <v>2747</v>
      </c>
      <c r="N3433" s="50" t="s">
        <v>29</v>
      </c>
      <c r="O3433" s="50" t="s">
        <v>2829</v>
      </c>
      <c r="P3433" s="50" t="s">
        <v>2829</v>
      </c>
      <c r="Q3433" s="50" t="s">
        <v>5039</v>
      </c>
      <c r="R3433" s="50" t="s">
        <v>29</v>
      </c>
      <c r="S3433" s="50" t="s">
        <v>2770</v>
      </c>
      <c r="T3433" s="50" t="s">
        <v>2655</v>
      </c>
      <c r="U3433" s="50" t="s">
        <v>30</v>
      </c>
      <c r="V3433" s="50" t="str">
        <f>VLOOKUP(A3433,Register!$D$2:$N$1317,11,0)</f>
        <v>CWIP - Molasses Tank No- 1 for Distillery Plant</v>
      </c>
      <c r="W3433" s="50" t="s">
        <v>29</v>
      </c>
      <c r="X3433" s="50" t="s">
        <v>29</v>
      </c>
    </row>
    <row r="3434" spans="1:24" ht="14.1" customHeight="1" x14ac:dyDescent="0.25">
      <c r="A3434" s="50" t="str">
        <f t="shared" si="53"/>
        <v>9200000065-0</v>
      </c>
      <c r="B3434" s="57" t="s">
        <v>29</v>
      </c>
      <c r="C3434" s="50" t="s">
        <v>29</v>
      </c>
      <c r="D3434" s="50" t="s">
        <v>5040</v>
      </c>
      <c r="E3434" s="50" t="s">
        <v>2814</v>
      </c>
      <c r="F3434" s="50" t="s">
        <v>29</v>
      </c>
      <c r="G3434" s="50" t="s">
        <v>29</v>
      </c>
      <c r="H3434" s="50" t="s">
        <v>2904</v>
      </c>
      <c r="I3434" s="58">
        <v>45333</v>
      </c>
      <c r="J3434" s="50" t="s">
        <v>2816</v>
      </c>
      <c r="K3434" s="59">
        <v>23592.9</v>
      </c>
      <c r="L3434" s="50" t="s">
        <v>37</v>
      </c>
      <c r="M3434" s="51" t="s">
        <v>2747</v>
      </c>
      <c r="N3434" s="50" t="s">
        <v>29</v>
      </c>
      <c r="O3434" s="50" t="s">
        <v>2829</v>
      </c>
      <c r="P3434" s="50" t="s">
        <v>2829</v>
      </c>
      <c r="Q3434" s="50" t="s">
        <v>5041</v>
      </c>
      <c r="R3434" s="50" t="s">
        <v>29</v>
      </c>
      <c r="S3434" s="50" t="s">
        <v>2770</v>
      </c>
      <c r="T3434" s="50" t="s">
        <v>2655</v>
      </c>
      <c r="U3434" s="50" t="s">
        <v>30</v>
      </c>
      <c r="V3434" s="50" t="str">
        <f>VLOOKUP(A3434,Register!$D$2:$N$1317,11,0)</f>
        <v>CWIP - Molasses Tank No- 1 for Distillery Plant</v>
      </c>
      <c r="W3434" s="50" t="s">
        <v>29</v>
      </c>
      <c r="X3434" s="50" t="s">
        <v>29</v>
      </c>
    </row>
    <row r="3435" spans="1:24" ht="14.1" customHeight="1" x14ac:dyDescent="0.25">
      <c r="A3435" s="50" t="str">
        <f t="shared" si="53"/>
        <v>9200000065-0</v>
      </c>
      <c r="B3435" s="57" t="s">
        <v>29</v>
      </c>
      <c r="C3435" s="50" t="s">
        <v>29</v>
      </c>
      <c r="D3435" s="50" t="s">
        <v>5042</v>
      </c>
      <c r="E3435" s="50" t="s">
        <v>2814</v>
      </c>
      <c r="F3435" s="50" t="s">
        <v>29</v>
      </c>
      <c r="G3435" s="50" t="s">
        <v>29</v>
      </c>
      <c r="H3435" s="50" t="s">
        <v>2904</v>
      </c>
      <c r="I3435" s="58">
        <v>45337</v>
      </c>
      <c r="J3435" s="50" t="s">
        <v>2816</v>
      </c>
      <c r="K3435" s="59">
        <v>18857.32</v>
      </c>
      <c r="L3435" s="50" t="s">
        <v>37</v>
      </c>
      <c r="M3435" s="51" t="s">
        <v>2747</v>
      </c>
      <c r="N3435" s="50" t="s">
        <v>29</v>
      </c>
      <c r="O3435" s="50" t="s">
        <v>2829</v>
      </c>
      <c r="P3435" s="50" t="s">
        <v>2829</v>
      </c>
      <c r="Q3435" s="50" t="s">
        <v>3851</v>
      </c>
      <c r="R3435" s="50" t="s">
        <v>29</v>
      </c>
      <c r="S3435" s="50" t="s">
        <v>2770</v>
      </c>
      <c r="T3435" s="50" t="s">
        <v>2655</v>
      </c>
      <c r="U3435" s="50" t="s">
        <v>30</v>
      </c>
      <c r="V3435" s="50" t="str">
        <f>VLOOKUP(A3435,Register!$D$2:$N$1317,11,0)</f>
        <v>CWIP - Molasses Tank No- 1 for Distillery Plant</v>
      </c>
      <c r="W3435" s="50" t="s">
        <v>29</v>
      </c>
      <c r="X3435" s="50" t="s">
        <v>29</v>
      </c>
    </row>
    <row r="3436" spans="1:24" ht="14.1" customHeight="1" x14ac:dyDescent="0.25">
      <c r="A3436" s="50" t="str">
        <f t="shared" si="53"/>
        <v>9200000065-0</v>
      </c>
      <c r="B3436" s="57" t="s">
        <v>29</v>
      </c>
      <c r="C3436" s="50" t="s">
        <v>29</v>
      </c>
      <c r="D3436" s="50" t="s">
        <v>5043</v>
      </c>
      <c r="E3436" s="50" t="s">
        <v>2814</v>
      </c>
      <c r="F3436" s="50" t="s">
        <v>29</v>
      </c>
      <c r="G3436" s="50" t="s">
        <v>29</v>
      </c>
      <c r="H3436" s="50" t="s">
        <v>2904</v>
      </c>
      <c r="I3436" s="58">
        <v>45340</v>
      </c>
      <c r="J3436" s="50" t="s">
        <v>2816</v>
      </c>
      <c r="K3436" s="59">
        <v>138045.51999999999</v>
      </c>
      <c r="L3436" s="50" t="s">
        <v>37</v>
      </c>
      <c r="M3436" s="51" t="s">
        <v>2747</v>
      </c>
      <c r="N3436" s="50" t="s">
        <v>29</v>
      </c>
      <c r="O3436" s="50" t="s">
        <v>2829</v>
      </c>
      <c r="P3436" s="50" t="s">
        <v>2829</v>
      </c>
      <c r="Q3436" s="50" t="s">
        <v>5044</v>
      </c>
      <c r="R3436" s="50" t="s">
        <v>29</v>
      </c>
      <c r="S3436" s="50" t="s">
        <v>2770</v>
      </c>
      <c r="T3436" s="50" t="s">
        <v>2655</v>
      </c>
      <c r="U3436" s="50" t="s">
        <v>30</v>
      </c>
      <c r="V3436" s="50" t="str">
        <f>VLOOKUP(A3436,Register!$D$2:$N$1317,11,0)</f>
        <v>CWIP - Molasses Tank No- 1 for Distillery Plant</v>
      </c>
      <c r="W3436" s="50" t="s">
        <v>29</v>
      </c>
      <c r="X3436" s="50" t="s">
        <v>29</v>
      </c>
    </row>
    <row r="3437" spans="1:24" ht="14.1" customHeight="1" x14ac:dyDescent="0.25">
      <c r="A3437" s="50" t="str">
        <f t="shared" si="53"/>
        <v>9200000065-0</v>
      </c>
      <c r="B3437" s="57" t="s">
        <v>29</v>
      </c>
      <c r="C3437" s="50" t="s">
        <v>29</v>
      </c>
      <c r="D3437" s="50" t="s">
        <v>5043</v>
      </c>
      <c r="E3437" s="50" t="s">
        <v>2814</v>
      </c>
      <c r="F3437" s="50" t="s">
        <v>29</v>
      </c>
      <c r="G3437" s="50" t="s">
        <v>29</v>
      </c>
      <c r="H3437" s="50" t="s">
        <v>2904</v>
      </c>
      <c r="I3437" s="58">
        <v>45340</v>
      </c>
      <c r="J3437" s="50" t="s">
        <v>2816</v>
      </c>
      <c r="K3437" s="59">
        <v>2193.91</v>
      </c>
      <c r="L3437" s="50" t="s">
        <v>37</v>
      </c>
      <c r="M3437" s="51" t="s">
        <v>2747</v>
      </c>
      <c r="N3437" s="50" t="s">
        <v>29</v>
      </c>
      <c r="O3437" s="50" t="s">
        <v>2829</v>
      </c>
      <c r="P3437" s="50" t="s">
        <v>2829</v>
      </c>
      <c r="Q3437" s="50" t="s">
        <v>5044</v>
      </c>
      <c r="R3437" s="50" t="s">
        <v>29</v>
      </c>
      <c r="S3437" s="50" t="s">
        <v>2770</v>
      </c>
      <c r="T3437" s="50" t="s">
        <v>2655</v>
      </c>
      <c r="U3437" s="50" t="s">
        <v>30</v>
      </c>
      <c r="V3437" s="50" t="str">
        <f>VLOOKUP(A3437,Register!$D$2:$N$1317,11,0)</f>
        <v>CWIP - Molasses Tank No- 1 for Distillery Plant</v>
      </c>
      <c r="W3437" s="50" t="s">
        <v>29</v>
      </c>
      <c r="X3437" s="50" t="s">
        <v>29</v>
      </c>
    </row>
    <row r="3438" spans="1:24" ht="14.1" customHeight="1" x14ac:dyDescent="0.25">
      <c r="A3438" s="50" t="str">
        <f t="shared" si="53"/>
        <v>9200000065-0</v>
      </c>
      <c r="B3438" s="57" t="s">
        <v>29</v>
      </c>
      <c r="C3438" s="50" t="s">
        <v>29</v>
      </c>
      <c r="D3438" s="50" t="s">
        <v>5043</v>
      </c>
      <c r="E3438" s="50" t="s">
        <v>2814</v>
      </c>
      <c r="F3438" s="50" t="s">
        <v>29</v>
      </c>
      <c r="G3438" s="50" t="s">
        <v>29</v>
      </c>
      <c r="H3438" s="50" t="s">
        <v>2904</v>
      </c>
      <c r="I3438" s="58">
        <v>45340</v>
      </c>
      <c r="J3438" s="50" t="s">
        <v>2816</v>
      </c>
      <c r="K3438" s="59">
        <v>1914.66</v>
      </c>
      <c r="L3438" s="50" t="s">
        <v>37</v>
      </c>
      <c r="M3438" s="51" t="s">
        <v>2747</v>
      </c>
      <c r="N3438" s="50" t="s">
        <v>29</v>
      </c>
      <c r="O3438" s="50" t="s">
        <v>2829</v>
      </c>
      <c r="P3438" s="50" t="s">
        <v>2829</v>
      </c>
      <c r="Q3438" s="50" t="s">
        <v>5044</v>
      </c>
      <c r="R3438" s="50" t="s">
        <v>29</v>
      </c>
      <c r="S3438" s="50" t="s">
        <v>2770</v>
      </c>
      <c r="T3438" s="50" t="s">
        <v>2655</v>
      </c>
      <c r="U3438" s="50" t="s">
        <v>30</v>
      </c>
      <c r="V3438" s="50" t="str">
        <f>VLOOKUP(A3438,Register!$D$2:$N$1317,11,0)</f>
        <v>CWIP - Molasses Tank No- 1 for Distillery Plant</v>
      </c>
      <c r="W3438" s="50" t="s">
        <v>29</v>
      </c>
      <c r="X3438" s="50" t="s">
        <v>29</v>
      </c>
    </row>
    <row r="3439" spans="1:24" ht="14.1" customHeight="1" x14ac:dyDescent="0.25">
      <c r="A3439" s="50" t="str">
        <f t="shared" si="53"/>
        <v>9200000065-0</v>
      </c>
      <c r="B3439" s="57" t="s">
        <v>29</v>
      </c>
      <c r="C3439" s="50" t="s">
        <v>29</v>
      </c>
      <c r="D3439" s="50" t="s">
        <v>5045</v>
      </c>
      <c r="E3439" s="50" t="s">
        <v>2814</v>
      </c>
      <c r="F3439" s="50" t="s">
        <v>29</v>
      </c>
      <c r="G3439" s="50" t="s">
        <v>29</v>
      </c>
      <c r="H3439" s="50" t="s">
        <v>2904</v>
      </c>
      <c r="I3439" s="58">
        <v>45341</v>
      </c>
      <c r="J3439" s="50" t="s">
        <v>2816</v>
      </c>
      <c r="K3439" s="59">
        <v>1597.96</v>
      </c>
      <c r="L3439" s="50" t="s">
        <v>37</v>
      </c>
      <c r="M3439" s="51" t="s">
        <v>2747</v>
      </c>
      <c r="N3439" s="50" t="s">
        <v>29</v>
      </c>
      <c r="O3439" s="50" t="s">
        <v>2829</v>
      </c>
      <c r="P3439" s="50" t="s">
        <v>2829</v>
      </c>
      <c r="Q3439" s="50" t="s">
        <v>5046</v>
      </c>
      <c r="R3439" s="50" t="s">
        <v>29</v>
      </c>
      <c r="S3439" s="50" t="s">
        <v>2770</v>
      </c>
      <c r="T3439" s="50" t="s">
        <v>2655</v>
      </c>
      <c r="U3439" s="50" t="s">
        <v>30</v>
      </c>
      <c r="V3439" s="50" t="str">
        <f>VLOOKUP(A3439,Register!$D$2:$N$1317,11,0)</f>
        <v>CWIP - Molasses Tank No- 1 for Distillery Plant</v>
      </c>
      <c r="W3439" s="50" t="s">
        <v>29</v>
      </c>
      <c r="X3439" s="50" t="s">
        <v>29</v>
      </c>
    </row>
    <row r="3440" spans="1:24" ht="14.1" customHeight="1" x14ac:dyDescent="0.25">
      <c r="A3440" s="50" t="str">
        <f t="shared" si="53"/>
        <v>9200000065-0</v>
      </c>
      <c r="B3440" s="57" t="s">
        <v>29</v>
      </c>
      <c r="C3440" s="50" t="s">
        <v>29</v>
      </c>
      <c r="D3440" s="50" t="s">
        <v>5047</v>
      </c>
      <c r="E3440" s="50" t="s">
        <v>2814</v>
      </c>
      <c r="F3440" s="50" t="s">
        <v>29</v>
      </c>
      <c r="G3440" s="50" t="s">
        <v>29</v>
      </c>
      <c r="H3440" s="50" t="s">
        <v>2904</v>
      </c>
      <c r="I3440" s="58">
        <v>45342</v>
      </c>
      <c r="J3440" s="50" t="s">
        <v>2816</v>
      </c>
      <c r="K3440" s="59">
        <v>18857.32</v>
      </c>
      <c r="L3440" s="50" t="s">
        <v>37</v>
      </c>
      <c r="M3440" s="51" t="s">
        <v>2747</v>
      </c>
      <c r="N3440" s="50" t="s">
        <v>29</v>
      </c>
      <c r="O3440" s="50" t="s">
        <v>2829</v>
      </c>
      <c r="P3440" s="50" t="s">
        <v>2829</v>
      </c>
      <c r="Q3440" s="50" t="s">
        <v>3851</v>
      </c>
      <c r="R3440" s="50" t="s">
        <v>29</v>
      </c>
      <c r="S3440" s="50" t="s">
        <v>2770</v>
      </c>
      <c r="T3440" s="50" t="s">
        <v>2655</v>
      </c>
      <c r="U3440" s="50" t="s">
        <v>30</v>
      </c>
      <c r="V3440" s="50" t="str">
        <f>VLOOKUP(A3440,Register!$D$2:$N$1317,11,0)</f>
        <v>CWIP - Molasses Tank No- 1 for Distillery Plant</v>
      </c>
      <c r="W3440" s="50" t="s">
        <v>29</v>
      </c>
      <c r="X3440" s="50" t="s">
        <v>29</v>
      </c>
    </row>
    <row r="3441" spans="1:24" ht="14.1" customHeight="1" x14ac:dyDescent="0.25">
      <c r="A3441" s="50" t="str">
        <f t="shared" si="53"/>
        <v>9200000057-0</v>
      </c>
      <c r="B3441" s="57" t="s">
        <v>29</v>
      </c>
      <c r="C3441" s="50" t="s">
        <v>29</v>
      </c>
      <c r="D3441" s="50" t="s">
        <v>5048</v>
      </c>
      <c r="E3441" s="50" t="s">
        <v>2814</v>
      </c>
      <c r="F3441" s="50" t="s">
        <v>29</v>
      </c>
      <c r="G3441" s="50" t="s">
        <v>29</v>
      </c>
      <c r="H3441" s="50" t="s">
        <v>2904</v>
      </c>
      <c r="I3441" s="58">
        <v>45343</v>
      </c>
      <c r="J3441" s="50" t="s">
        <v>2816</v>
      </c>
      <c r="K3441" s="59">
        <v>11785.83</v>
      </c>
      <c r="L3441" s="50" t="s">
        <v>37</v>
      </c>
      <c r="M3441" s="51" t="s">
        <v>2747</v>
      </c>
      <c r="N3441" s="50" t="s">
        <v>29</v>
      </c>
      <c r="O3441" s="50" t="s">
        <v>32</v>
      </c>
      <c r="P3441" s="50" t="s">
        <v>32</v>
      </c>
      <c r="Q3441" s="50" t="s">
        <v>5049</v>
      </c>
      <c r="R3441" s="50" t="s">
        <v>29</v>
      </c>
      <c r="S3441" s="50" t="s">
        <v>2770</v>
      </c>
      <c r="T3441" s="50" t="s">
        <v>2410</v>
      </c>
      <c r="U3441" s="50" t="s">
        <v>30</v>
      </c>
      <c r="V3441" s="50" t="str">
        <f>VLOOKUP(A3441,Register!$D$2:$N$1317,11,0)</f>
        <v>CWIP- NEW JUICE CLARIFIER 42' DIA(DORR)</v>
      </c>
      <c r="W3441" s="50" t="s">
        <v>29</v>
      </c>
      <c r="X3441" s="50" t="s">
        <v>29</v>
      </c>
    </row>
    <row r="3442" spans="1:24" ht="14.1" customHeight="1" x14ac:dyDescent="0.25">
      <c r="A3442" s="50" t="str">
        <f t="shared" si="53"/>
        <v>9200000065-0</v>
      </c>
      <c r="B3442" s="57" t="s">
        <v>29</v>
      </c>
      <c r="C3442" s="50" t="s">
        <v>29</v>
      </c>
      <c r="D3442" s="50" t="s">
        <v>5050</v>
      </c>
      <c r="E3442" s="50" t="s">
        <v>2814</v>
      </c>
      <c r="F3442" s="50" t="s">
        <v>29</v>
      </c>
      <c r="G3442" s="50" t="s">
        <v>29</v>
      </c>
      <c r="H3442" s="50" t="s">
        <v>2904</v>
      </c>
      <c r="I3442" s="58">
        <v>45346</v>
      </c>
      <c r="J3442" s="50" t="s">
        <v>2816</v>
      </c>
      <c r="K3442" s="59">
        <v>23571.65</v>
      </c>
      <c r="L3442" s="50" t="s">
        <v>37</v>
      </c>
      <c r="M3442" s="51" t="s">
        <v>2747</v>
      </c>
      <c r="N3442" s="50" t="s">
        <v>29</v>
      </c>
      <c r="O3442" s="50" t="s">
        <v>2829</v>
      </c>
      <c r="P3442" s="50" t="s">
        <v>2829</v>
      </c>
      <c r="Q3442" s="50" t="s">
        <v>5051</v>
      </c>
      <c r="R3442" s="50" t="s">
        <v>29</v>
      </c>
      <c r="S3442" s="50" t="s">
        <v>2770</v>
      </c>
      <c r="T3442" s="50" t="s">
        <v>2655</v>
      </c>
      <c r="U3442" s="50" t="s">
        <v>30</v>
      </c>
      <c r="V3442" s="50" t="str">
        <f>VLOOKUP(A3442,Register!$D$2:$N$1317,11,0)</f>
        <v>CWIP - Molasses Tank No- 1 for Distillery Plant</v>
      </c>
      <c r="W3442" s="50" t="s">
        <v>29</v>
      </c>
      <c r="X3442" s="50" t="s">
        <v>29</v>
      </c>
    </row>
    <row r="3443" spans="1:24" ht="14.1" customHeight="1" x14ac:dyDescent="0.25">
      <c r="A3443" s="50" t="str">
        <f t="shared" si="53"/>
        <v>9200000065-0</v>
      </c>
      <c r="B3443" s="57" t="s">
        <v>29</v>
      </c>
      <c r="C3443" s="50" t="s">
        <v>29</v>
      </c>
      <c r="D3443" s="50" t="s">
        <v>5050</v>
      </c>
      <c r="E3443" s="50" t="s">
        <v>2814</v>
      </c>
      <c r="F3443" s="50" t="s">
        <v>29</v>
      </c>
      <c r="G3443" s="50" t="s">
        <v>29</v>
      </c>
      <c r="H3443" s="50" t="s">
        <v>2904</v>
      </c>
      <c r="I3443" s="58">
        <v>45346</v>
      </c>
      <c r="J3443" s="50" t="s">
        <v>2816</v>
      </c>
      <c r="K3443" s="59">
        <v>1597.96</v>
      </c>
      <c r="L3443" s="50" t="s">
        <v>37</v>
      </c>
      <c r="M3443" s="51" t="s">
        <v>2747</v>
      </c>
      <c r="N3443" s="50" t="s">
        <v>29</v>
      </c>
      <c r="O3443" s="50" t="s">
        <v>2829</v>
      </c>
      <c r="P3443" s="50" t="s">
        <v>2829</v>
      </c>
      <c r="Q3443" s="50" t="s">
        <v>5051</v>
      </c>
      <c r="R3443" s="50" t="s">
        <v>29</v>
      </c>
      <c r="S3443" s="50" t="s">
        <v>2770</v>
      </c>
      <c r="T3443" s="50" t="s">
        <v>2655</v>
      </c>
      <c r="U3443" s="50" t="s">
        <v>30</v>
      </c>
      <c r="V3443" s="50" t="str">
        <f>VLOOKUP(A3443,Register!$D$2:$N$1317,11,0)</f>
        <v>CWIP - Molasses Tank No- 1 for Distillery Plant</v>
      </c>
      <c r="W3443" s="50" t="s">
        <v>29</v>
      </c>
      <c r="X3443" s="50" t="s">
        <v>29</v>
      </c>
    </row>
    <row r="3444" spans="1:24" ht="14.1" customHeight="1" x14ac:dyDescent="0.25">
      <c r="A3444" s="50" t="str">
        <f t="shared" si="53"/>
        <v>9200000057-0</v>
      </c>
      <c r="B3444" s="57" t="s">
        <v>29</v>
      </c>
      <c r="C3444" s="50" t="s">
        <v>29</v>
      </c>
      <c r="D3444" s="50" t="s">
        <v>5052</v>
      </c>
      <c r="E3444" s="50" t="s">
        <v>2814</v>
      </c>
      <c r="F3444" s="50" t="s">
        <v>29</v>
      </c>
      <c r="G3444" s="50" t="s">
        <v>29</v>
      </c>
      <c r="H3444" s="50" t="s">
        <v>2904</v>
      </c>
      <c r="I3444" s="58">
        <v>45347</v>
      </c>
      <c r="J3444" s="50" t="s">
        <v>2816</v>
      </c>
      <c r="K3444" s="59">
        <v>4714.33</v>
      </c>
      <c r="L3444" s="50" t="s">
        <v>37</v>
      </c>
      <c r="M3444" s="51" t="s">
        <v>2747</v>
      </c>
      <c r="N3444" s="50" t="s">
        <v>29</v>
      </c>
      <c r="O3444" s="50" t="s">
        <v>32</v>
      </c>
      <c r="P3444" s="50" t="s">
        <v>32</v>
      </c>
      <c r="Q3444" s="50" t="s">
        <v>5053</v>
      </c>
      <c r="R3444" s="50" t="s">
        <v>29</v>
      </c>
      <c r="S3444" s="50" t="s">
        <v>2770</v>
      </c>
      <c r="T3444" s="50" t="s">
        <v>2410</v>
      </c>
      <c r="U3444" s="50" t="s">
        <v>30</v>
      </c>
      <c r="V3444" s="50" t="str">
        <f>VLOOKUP(A3444,Register!$D$2:$N$1317,11,0)</f>
        <v>CWIP- NEW JUICE CLARIFIER 42' DIA(DORR)</v>
      </c>
      <c r="W3444" s="50" t="s">
        <v>29</v>
      </c>
      <c r="X3444" s="50" t="s">
        <v>29</v>
      </c>
    </row>
    <row r="3445" spans="1:24" ht="14.1" customHeight="1" x14ac:dyDescent="0.25">
      <c r="A3445" s="50" t="str">
        <f t="shared" si="53"/>
        <v>9200000065-0</v>
      </c>
      <c r="B3445" s="57" t="s">
        <v>29</v>
      </c>
      <c r="C3445" s="50" t="s">
        <v>29</v>
      </c>
      <c r="D3445" s="50" t="s">
        <v>5054</v>
      </c>
      <c r="E3445" s="50" t="s">
        <v>2814</v>
      </c>
      <c r="F3445" s="50" t="s">
        <v>29</v>
      </c>
      <c r="G3445" s="50" t="s">
        <v>29</v>
      </c>
      <c r="H3445" s="50" t="s">
        <v>2904</v>
      </c>
      <c r="I3445" s="58">
        <v>45350</v>
      </c>
      <c r="J3445" s="50" t="s">
        <v>2816</v>
      </c>
      <c r="K3445" s="59">
        <v>109698.63</v>
      </c>
      <c r="L3445" s="50" t="s">
        <v>37</v>
      </c>
      <c r="M3445" s="51" t="s">
        <v>2747</v>
      </c>
      <c r="N3445" s="50" t="s">
        <v>29</v>
      </c>
      <c r="O3445" s="50" t="s">
        <v>2829</v>
      </c>
      <c r="P3445" s="50" t="s">
        <v>2829</v>
      </c>
      <c r="Q3445" s="50" t="s">
        <v>3979</v>
      </c>
      <c r="R3445" s="50" t="s">
        <v>29</v>
      </c>
      <c r="S3445" s="50" t="s">
        <v>2770</v>
      </c>
      <c r="T3445" s="50" t="s">
        <v>2655</v>
      </c>
      <c r="U3445" s="50" t="s">
        <v>30</v>
      </c>
      <c r="V3445" s="50" t="str">
        <f>VLOOKUP(A3445,Register!$D$2:$N$1317,11,0)</f>
        <v>CWIP - Molasses Tank No- 1 for Distillery Plant</v>
      </c>
      <c r="W3445" s="50" t="s">
        <v>29</v>
      </c>
      <c r="X3445" s="50" t="s">
        <v>29</v>
      </c>
    </row>
    <row r="3446" spans="1:24" ht="14.1" customHeight="1" x14ac:dyDescent="0.25">
      <c r="A3446" s="50" t="str">
        <f t="shared" si="53"/>
        <v>9200000065-0</v>
      </c>
      <c r="B3446" s="57" t="s">
        <v>29</v>
      </c>
      <c r="C3446" s="50" t="s">
        <v>29</v>
      </c>
      <c r="D3446" s="50" t="s">
        <v>5055</v>
      </c>
      <c r="E3446" s="50" t="s">
        <v>2814</v>
      </c>
      <c r="F3446" s="50" t="s">
        <v>29</v>
      </c>
      <c r="G3446" s="50" t="s">
        <v>29</v>
      </c>
      <c r="H3446" s="50" t="s">
        <v>2904</v>
      </c>
      <c r="I3446" s="58">
        <v>45350</v>
      </c>
      <c r="J3446" s="50" t="s">
        <v>2816</v>
      </c>
      <c r="K3446" s="59">
        <v>209374.7</v>
      </c>
      <c r="L3446" s="50" t="s">
        <v>37</v>
      </c>
      <c r="M3446" s="51" t="s">
        <v>2747</v>
      </c>
      <c r="N3446" s="50" t="s">
        <v>29</v>
      </c>
      <c r="O3446" s="50" t="s">
        <v>2829</v>
      </c>
      <c r="P3446" s="50" t="s">
        <v>2829</v>
      </c>
      <c r="Q3446" s="50" t="s">
        <v>3979</v>
      </c>
      <c r="R3446" s="50" t="s">
        <v>29</v>
      </c>
      <c r="S3446" s="50" t="s">
        <v>2770</v>
      </c>
      <c r="T3446" s="50" t="s">
        <v>2655</v>
      </c>
      <c r="U3446" s="50" t="s">
        <v>30</v>
      </c>
      <c r="V3446" s="50" t="str">
        <f>VLOOKUP(A3446,Register!$D$2:$N$1317,11,0)</f>
        <v>CWIP - Molasses Tank No- 1 for Distillery Plant</v>
      </c>
      <c r="W3446" s="50" t="s">
        <v>29</v>
      </c>
      <c r="X3446" s="50" t="s">
        <v>29</v>
      </c>
    </row>
    <row r="3447" spans="1:24" ht="14.1" customHeight="1" x14ac:dyDescent="0.25">
      <c r="A3447" s="50" t="str">
        <f t="shared" si="53"/>
        <v>9200000067-0</v>
      </c>
      <c r="B3447" s="57" t="s">
        <v>29</v>
      </c>
      <c r="C3447" s="50" t="s">
        <v>29</v>
      </c>
      <c r="D3447" s="50" t="s">
        <v>5056</v>
      </c>
      <c r="E3447" s="50" t="s">
        <v>2814</v>
      </c>
      <c r="F3447" s="50" t="s">
        <v>29</v>
      </c>
      <c r="G3447" s="50" t="s">
        <v>29</v>
      </c>
      <c r="H3447" s="50" t="s">
        <v>2904</v>
      </c>
      <c r="I3447" s="58">
        <v>45351</v>
      </c>
      <c r="J3447" s="50" t="s">
        <v>2816</v>
      </c>
      <c r="K3447" s="59">
        <v>212346.31</v>
      </c>
      <c r="L3447" s="50" t="s">
        <v>37</v>
      </c>
      <c r="M3447" s="51" t="s">
        <v>2747</v>
      </c>
      <c r="N3447" s="50" t="s">
        <v>29</v>
      </c>
      <c r="O3447" s="50" t="s">
        <v>32</v>
      </c>
      <c r="P3447" s="50" t="s">
        <v>32</v>
      </c>
      <c r="Q3447" s="50" t="s">
        <v>5057</v>
      </c>
      <c r="R3447" s="50" t="s">
        <v>29</v>
      </c>
      <c r="S3447" s="50" t="s">
        <v>2770</v>
      </c>
      <c r="T3447" s="50" t="s">
        <v>2663</v>
      </c>
      <c r="U3447" s="50" t="s">
        <v>30</v>
      </c>
      <c r="V3447" s="50" t="str">
        <f>VLOOKUP(A3447,Register!$D$2:$N$1317,11,0)</f>
        <v>CWIP - New Tubewell Bore</v>
      </c>
      <c r="W3447" s="50" t="s">
        <v>29</v>
      </c>
      <c r="X3447" s="50" t="s">
        <v>29</v>
      </c>
    </row>
    <row r="3448" spans="1:24" ht="14.1" customHeight="1" x14ac:dyDescent="0.25">
      <c r="A3448" s="50" t="str">
        <f t="shared" si="53"/>
        <v>9200000067-0</v>
      </c>
      <c r="B3448" s="57" t="s">
        <v>29</v>
      </c>
      <c r="C3448" s="50" t="s">
        <v>29</v>
      </c>
      <c r="D3448" s="50" t="s">
        <v>5056</v>
      </c>
      <c r="E3448" s="50" t="s">
        <v>2814</v>
      </c>
      <c r="F3448" s="50" t="s">
        <v>29</v>
      </c>
      <c r="G3448" s="50" t="s">
        <v>29</v>
      </c>
      <c r="H3448" s="50" t="s">
        <v>2904</v>
      </c>
      <c r="I3448" s="58">
        <v>45351</v>
      </c>
      <c r="J3448" s="50" t="s">
        <v>2816</v>
      </c>
      <c r="K3448" s="59">
        <v>104301.54</v>
      </c>
      <c r="L3448" s="50" t="s">
        <v>37</v>
      </c>
      <c r="M3448" s="51" t="s">
        <v>2747</v>
      </c>
      <c r="N3448" s="50" t="s">
        <v>29</v>
      </c>
      <c r="O3448" s="50" t="s">
        <v>32</v>
      </c>
      <c r="P3448" s="50" t="s">
        <v>32</v>
      </c>
      <c r="Q3448" s="50" t="s">
        <v>5057</v>
      </c>
      <c r="R3448" s="50" t="s">
        <v>29</v>
      </c>
      <c r="S3448" s="50" t="s">
        <v>2770</v>
      </c>
      <c r="T3448" s="50" t="s">
        <v>2663</v>
      </c>
      <c r="U3448" s="50" t="s">
        <v>30</v>
      </c>
      <c r="V3448" s="50" t="str">
        <f>VLOOKUP(A3448,Register!$D$2:$N$1317,11,0)</f>
        <v>CWIP - New Tubewell Bore</v>
      </c>
      <c r="W3448" s="50" t="s">
        <v>29</v>
      </c>
      <c r="X3448" s="50" t="s">
        <v>29</v>
      </c>
    </row>
    <row r="3449" spans="1:24" ht="14.1" customHeight="1" x14ac:dyDescent="0.25">
      <c r="A3449" s="50" t="str">
        <f t="shared" si="53"/>
        <v>9200000067-0</v>
      </c>
      <c r="B3449" s="57" t="s">
        <v>29</v>
      </c>
      <c r="C3449" s="50" t="s">
        <v>29</v>
      </c>
      <c r="D3449" s="50" t="s">
        <v>5056</v>
      </c>
      <c r="E3449" s="50" t="s">
        <v>2814</v>
      </c>
      <c r="F3449" s="50" t="s">
        <v>29</v>
      </c>
      <c r="G3449" s="50" t="s">
        <v>29</v>
      </c>
      <c r="H3449" s="50" t="s">
        <v>2904</v>
      </c>
      <c r="I3449" s="58">
        <v>45351</v>
      </c>
      <c r="J3449" s="50" t="s">
        <v>2816</v>
      </c>
      <c r="K3449" s="59">
        <v>285000</v>
      </c>
      <c r="L3449" s="50" t="s">
        <v>37</v>
      </c>
      <c r="M3449" s="51" t="s">
        <v>2747</v>
      </c>
      <c r="N3449" s="50" t="s">
        <v>29</v>
      </c>
      <c r="O3449" s="50" t="s">
        <v>32</v>
      </c>
      <c r="P3449" s="50" t="s">
        <v>32</v>
      </c>
      <c r="Q3449" s="50" t="s">
        <v>5057</v>
      </c>
      <c r="R3449" s="50" t="s">
        <v>29</v>
      </c>
      <c r="S3449" s="50" t="s">
        <v>2770</v>
      </c>
      <c r="T3449" s="50" t="s">
        <v>2663</v>
      </c>
      <c r="U3449" s="50" t="s">
        <v>30</v>
      </c>
      <c r="V3449" s="50" t="str">
        <f>VLOOKUP(A3449,Register!$D$2:$N$1317,11,0)</f>
        <v>CWIP - New Tubewell Bore</v>
      </c>
      <c r="W3449" s="50" t="s">
        <v>29</v>
      </c>
      <c r="X3449" s="50" t="s">
        <v>29</v>
      </c>
    </row>
    <row r="3450" spans="1:24" ht="14.1" customHeight="1" x14ac:dyDescent="0.25">
      <c r="A3450" s="50" t="str">
        <f t="shared" si="53"/>
        <v>9200000065-0</v>
      </c>
      <c r="B3450" s="57" t="s">
        <v>29</v>
      </c>
      <c r="C3450" s="50" t="s">
        <v>29</v>
      </c>
      <c r="D3450" s="50" t="s">
        <v>5058</v>
      </c>
      <c r="E3450" s="50" t="s">
        <v>2814</v>
      </c>
      <c r="F3450" s="50" t="s">
        <v>29</v>
      </c>
      <c r="G3450" s="50" t="s">
        <v>29</v>
      </c>
      <c r="H3450" s="50" t="s">
        <v>2904</v>
      </c>
      <c r="I3450" s="58">
        <v>45351</v>
      </c>
      <c r="J3450" s="50" t="s">
        <v>2816</v>
      </c>
      <c r="K3450" s="59">
        <v>293155.20000000001</v>
      </c>
      <c r="L3450" s="50" t="s">
        <v>37</v>
      </c>
      <c r="M3450" s="51" t="s">
        <v>2747</v>
      </c>
      <c r="N3450" s="50" t="s">
        <v>29</v>
      </c>
      <c r="O3450" s="50" t="s">
        <v>2829</v>
      </c>
      <c r="P3450" s="50" t="s">
        <v>2829</v>
      </c>
      <c r="Q3450" s="50" t="s">
        <v>3979</v>
      </c>
      <c r="R3450" s="50" t="s">
        <v>29</v>
      </c>
      <c r="S3450" s="50" t="s">
        <v>2770</v>
      </c>
      <c r="T3450" s="50" t="s">
        <v>2655</v>
      </c>
      <c r="U3450" s="50" t="s">
        <v>30</v>
      </c>
      <c r="V3450" s="50" t="str">
        <f>VLOOKUP(A3450,Register!$D$2:$N$1317,11,0)</f>
        <v>CWIP - Molasses Tank No- 1 for Distillery Plant</v>
      </c>
      <c r="W3450" s="50" t="s">
        <v>29</v>
      </c>
      <c r="X3450" s="50" t="s">
        <v>29</v>
      </c>
    </row>
    <row r="3451" spans="1:24" ht="14.1" customHeight="1" x14ac:dyDescent="0.25">
      <c r="A3451" s="50" t="str">
        <f t="shared" si="53"/>
        <v>9200000057-0</v>
      </c>
      <c r="B3451" s="57" t="s">
        <v>29</v>
      </c>
      <c r="C3451" s="50" t="s">
        <v>29</v>
      </c>
      <c r="D3451" s="50" t="s">
        <v>5059</v>
      </c>
      <c r="E3451" s="50" t="s">
        <v>2814</v>
      </c>
      <c r="F3451" s="50" t="s">
        <v>29</v>
      </c>
      <c r="G3451" s="50" t="s">
        <v>29</v>
      </c>
      <c r="H3451" s="50" t="s">
        <v>2904</v>
      </c>
      <c r="I3451" s="58">
        <v>45353</v>
      </c>
      <c r="J3451" s="50" t="s">
        <v>2816</v>
      </c>
      <c r="K3451" s="59">
        <v>11785.83</v>
      </c>
      <c r="L3451" s="50" t="s">
        <v>37</v>
      </c>
      <c r="M3451" s="51" t="s">
        <v>2747</v>
      </c>
      <c r="N3451" s="50" t="s">
        <v>29</v>
      </c>
      <c r="O3451" s="50" t="s">
        <v>32</v>
      </c>
      <c r="P3451" s="50" t="s">
        <v>32</v>
      </c>
      <c r="Q3451" s="50" t="s">
        <v>3863</v>
      </c>
      <c r="R3451" s="50" t="s">
        <v>29</v>
      </c>
      <c r="S3451" s="50" t="s">
        <v>2770</v>
      </c>
      <c r="T3451" s="50" t="s">
        <v>2410</v>
      </c>
      <c r="U3451" s="50" t="s">
        <v>30</v>
      </c>
      <c r="V3451" s="50" t="str">
        <f>VLOOKUP(A3451,Register!$D$2:$N$1317,11,0)</f>
        <v>CWIP- NEW JUICE CLARIFIER 42' DIA(DORR)</v>
      </c>
      <c r="W3451" s="50" t="s">
        <v>29</v>
      </c>
      <c r="X3451" s="50" t="s">
        <v>29</v>
      </c>
    </row>
    <row r="3452" spans="1:24" ht="14.1" customHeight="1" x14ac:dyDescent="0.25">
      <c r="A3452" s="50" t="str">
        <f t="shared" si="53"/>
        <v>9200000064-0</v>
      </c>
      <c r="B3452" s="57" t="s">
        <v>29</v>
      </c>
      <c r="C3452" s="50" t="s">
        <v>29</v>
      </c>
      <c r="D3452" s="50" t="s">
        <v>5060</v>
      </c>
      <c r="E3452" s="50" t="s">
        <v>2814</v>
      </c>
      <c r="F3452" s="50" t="s">
        <v>29</v>
      </c>
      <c r="G3452" s="50" t="s">
        <v>29</v>
      </c>
      <c r="H3452" s="50" t="s">
        <v>2904</v>
      </c>
      <c r="I3452" s="58">
        <v>45355</v>
      </c>
      <c r="J3452" s="50" t="s">
        <v>2816</v>
      </c>
      <c r="K3452" s="59">
        <v>82127.88</v>
      </c>
      <c r="L3452" s="50" t="s">
        <v>37</v>
      </c>
      <c r="M3452" s="51" t="s">
        <v>2747</v>
      </c>
      <c r="N3452" s="50" t="s">
        <v>29</v>
      </c>
      <c r="O3452" s="50" t="s">
        <v>32</v>
      </c>
      <c r="P3452" s="50" t="s">
        <v>32</v>
      </c>
      <c r="Q3452" s="50" t="s">
        <v>3324</v>
      </c>
      <c r="R3452" s="50" t="s">
        <v>29</v>
      </c>
      <c r="S3452" s="50" t="s">
        <v>2770</v>
      </c>
      <c r="T3452" s="50" t="s">
        <v>2653</v>
      </c>
      <c r="U3452" s="50" t="s">
        <v>30</v>
      </c>
      <c r="V3452" s="50" t="str">
        <f>VLOOKUP(A3452,Register!$D$2:$N$1317,11,0)</f>
        <v>CWIP - Molasses Kaccha Pit No- 5</v>
      </c>
      <c r="W3452" s="50" t="s">
        <v>29</v>
      </c>
      <c r="X3452" s="50" t="s">
        <v>29</v>
      </c>
    </row>
    <row r="3453" spans="1:24" ht="14.1" customHeight="1" x14ac:dyDescent="0.25">
      <c r="A3453" s="50" t="str">
        <f t="shared" si="53"/>
        <v>9200000065-0</v>
      </c>
      <c r="B3453" s="57" t="s">
        <v>29</v>
      </c>
      <c r="C3453" s="50" t="s">
        <v>29</v>
      </c>
      <c r="D3453" s="50" t="s">
        <v>5061</v>
      </c>
      <c r="E3453" s="50" t="s">
        <v>2814</v>
      </c>
      <c r="F3453" s="50" t="s">
        <v>29</v>
      </c>
      <c r="G3453" s="50" t="s">
        <v>29</v>
      </c>
      <c r="H3453" s="50" t="s">
        <v>2904</v>
      </c>
      <c r="I3453" s="58">
        <v>45358</v>
      </c>
      <c r="J3453" s="50" t="s">
        <v>2816</v>
      </c>
      <c r="K3453" s="59">
        <v>75451.37</v>
      </c>
      <c r="L3453" s="50" t="s">
        <v>37</v>
      </c>
      <c r="M3453" s="51" t="s">
        <v>2747</v>
      </c>
      <c r="N3453" s="50" t="s">
        <v>29</v>
      </c>
      <c r="O3453" s="50" t="s">
        <v>2829</v>
      </c>
      <c r="P3453" s="50" t="s">
        <v>2829</v>
      </c>
      <c r="Q3453" s="50" t="s">
        <v>3979</v>
      </c>
      <c r="R3453" s="50" t="s">
        <v>29</v>
      </c>
      <c r="S3453" s="50" t="s">
        <v>2770</v>
      </c>
      <c r="T3453" s="50" t="s">
        <v>2655</v>
      </c>
      <c r="U3453" s="50" t="s">
        <v>30</v>
      </c>
      <c r="V3453" s="50" t="str">
        <f>VLOOKUP(A3453,Register!$D$2:$N$1317,11,0)</f>
        <v>CWIP - Molasses Tank No- 1 for Distillery Plant</v>
      </c>
      <c r="W3453" s="50" t="s">
        <v>29</v>
      </c>
      <c r="X3453" s="50" t="s">
        <v>29</v>
      </c>
    </row>
    <row r="3454" spans="1:24" ht="14.1" customHeight="1" x14ac:dyDescent="0.25">
      <c r="A3454" s="50" t="str">
        <f t="shared" si="53"/>
        <v>9200000067-0</v>
      </c>
      <c r="B3454" s="57" t="s">
        <v>29</v>
      </c>
      <c r="C3454" s="50" t="s">
        <v>29</v>
      </c>
      <c r="D3454" s="50" t="s">
        <v>5062</v>
      </c>
      <c r="E3454" s="50" t="s">
        <v>2814</v>
      </c>
      <c r="F3454" s="50" t="s">
        <v>29</v>
      </c>
      <c r="G3454" s="50" t="s">
        <v>29</v>
      </c>
      <c r="H3454" s="50" t="s">
        <v>2904</v>
      </c>
      <c r="I3454" s="58">
        <v>45359</v>
      </c>
      <c r="J3454" s="50" t="s">
        <v>2816</v>
      </c>
      <c r="K3454" s="59">
        <v>53086.58</v>
      </c>
      <c r="L3454" s="50" t="s">
        <v>37</v>
      </c>
      <c r="M3454" s="51" t="s">
        <v>2747</v>
      </c>
      <c r="N3454" s="50" t="s">
        <v>29</v>
      </c>
      <c r="O3454" s="50" t="s">
        <v>32</v>
      </c>
      <c r="P3454" s="50" t="s">
        <v>32</v>
      </c>
      <c r="Q3454" s="50" t="s">
        <v>4671</v>
      </c>
      <c r="R3454" s="50" t="s">
        <v>29</v>
      </c>
      <c r="S3454" s="50" t="s">
        <v>2770</v>
      </c>
      <c r="T3454" s="50" t="s">
        <v>2663</v>
      </c>
      <c r="U3454" s="50" t="s">
        <v>30</v>
      </c>
      <c r="V3454" s="50" t="str">
        <f>VLOOKUP(A3454,Register!$D$2:$N$1317,11,0)</f>
        <v>CWIP - New Tubewell Bore</v>
      </c>
      <c r="W3454" s="50" t="s">
        <v>29</v>
      </c>
      <c r="X3454" s="50" t="s">
        <v>29</v>
      </c>
    </row>
    <row r="3455" spans="1:24" ht="14.1" customHeight="1" x14ac:dyDescent="0.25">
      <c r="A3455" s="50" t="str">
        <f t="shared" si="53"/>
        <v>9200000067-0</v>
      </c>
      <c r="B3455" s="57" t="s">
        <v>29</v>
      </c>
      <c r="C3455" s="50" t="s">
        <v>29</v>
      </c>
      <c r="D3455" s="50" t="s">
        <v>5063</v>
      </c>
      <c r="E3455" s="50" t="s">
        <v>2814</v>
      </c>
      <c r="F3455" s="50" t="s">
        <v>29</v>
      </c>
      <c r="G3455" s="50" t="s">
        <v>29</v>
      </c>
      <c r="H3455" s="50" t="s">
        <v>2904</v>
      </c>
      <c r="I3455" s="58">
        <v>45359</v>
      </c>
      <c r="J3455" s="50" t="s">
        <v>2816</v>
      </c>
      <c r="K3455" s="59">
        <v>78000</v>
      </c>
      <c r="L3455" s="50" t="s">
        <v>37</v>
      </c>
      <c r="M3455" s="51" t="s">
        <v>2747</v>
      </c>
      <c r="N3455" s="50" t="s">
        <v>29</v>
      </c>
      <c r="O3455" s="50" t="s">
        <v>32</v>
      </c>
      <c r="P3455" s="50" t="s">
        <v>32</v>
      </c>
      <c r="Q3455" s="50" t="s">
        <v>4671</v>
      </c>
      <c r="R3455" s="50" t="s">
        <v>29</v>
      </c>
      <c r="S3455" s="50" t="s">
        <v>2770</v>
      </c>
      <c r="T3455" s="50" t="s">
        <v>2663</v>
      </c>
      <c r="U3455" s="50" t="s">
        <v>30</v>
      </c>
      <c r="V3455" s="50" t="str">
        <f>VLOOKUP(A3455,Register!$D$2:$N$1317,11,0)</f>
        <v>CWIP - New Tubewell Bore</v>
      </c>
      <c r="W3455" s="50" t="s">
        <v>29</v>
      </c>
      <c r="X3455" s="50" t="s">
        <v>29</v>
      </c>
    </row>
    <row r="3456" spans="1:24" ht="14.1" customHeight="1" x14ac:dyDescent="0.25">
      <c r="A3456" s="50" t="str">
        <f t="shared" si="53"/>
        <v>9200000065-0</v>
      </c>
      <c r="B3456" s="57" t="s">
        <v>29</v>
      </c>
      <c r="C3456" s="50" t="s">
        <v>29</v>
      </c>
      <c r="D3456" s="50" t="s">
        <v>5064</v>
      </c>
      <c r="E3456" s="50" t="s">
        <v>2814</v>
      </c>
      <c r="F3456" s="50" t="s">
        <v>29</v>
      </c>
      <c r="G3456" s="50" t="s">
        <v>29</v>
      </c>
      <c r="H3456" s="50" t="s">
        <v>2904</v>
      </c>
      <c r="I3456" s="58">
        <v>45359</v>
      </c>
      <c r="J3456" s="50" t="s">
        <v>2816</v>
      </c>
      <c r="K3456" s="59">
        <v>587598</v>
      </c>
      <c r="L3456" s="50" t="s">
        <v>37</v>
      </c>
      <c r="M3456" s="51" t="s">
        <v>2747</v>
      </c>
      <c r="N3456" s="50" t="s">
        <v>29</v>
      </c>
      <c r="O3456" s="50" t="s">
        <v>2829</v>
      </c>
      <c r="P3456" s="50" t="s">
        <v>2829</v>
      </c>
      <c r="Q3456" s="50" t="s">
        <v>3979</v>
      </c>
      <c r="R3456" s="50" t="s">
        <v>29</v>
      </c>
      <c r="S3456" s="50" t="s">
        <v>2770</v>
      </c>
      <c r="T3456" s="50" t="s">
        <v>2655</v>
      </c>
      <c r="U3456" s="50" t="s">
        <v>30</v>
      </c>
      <c r="V3456" s="50" t="str">
        <f>VLOOKUP(A3456,Register!$D$2:$N$1317,11,0)</f>
        <v>CWIP - Molasses Tank No- 1 for Distillery Plant</v>
      </c>
      <c r="W3456" s="50" t="s">
        <v>29</v>
      </c>
      <c r="X3456" s="50" t="s">
        <v>29</v>
      </c>
    </row>
    <row r="3457" spans="1:24" ht="14.1" customHeight="1" x14ac:dyDescent="0.25">
      <c r="A3457" s="50" t="str">
        <f t="shared" si="53"/>
        <v>9200000057-0</v>
      </c>
      <c r="B3457" s="57" t="s">
        <v>29</v>
      </c>
      <c r="C3457" s="50" t="s">
        <v>29</v>
      </c>
      <c r="D3457" s="50" t="s">
        <v>5065</v>
      </c>
      <c r="E3457" s="50" t="s">
        <v>2814</v>
      </c>
      <c r="F3457" s="50" t="s">
        <v>29</v>
      </c>
      <c r="G3457" s="50" t="s">
        <v>29</v>
      </c>
      <c r="H3457" s="50" t="s">
        <v>2904</v>
      </c>
      <c r="I3457" s="58">
        <v>45363</v>
      </c>
      <c r="J3457" s="50" t="s">
        <v>2816</v>
      </c>
      <c r="K3457" s="59">
        <v>9537</v>
      </c>
      <c r="L3457" s="50" t="s">
        <v>37</v>
      </c>
      <c r="M3457" s="51" t="s">
        <v>2747</v>
      </c>
      <c r="N3457" s="50" t="s">
        <v>29</v>
      </c>
      <c r="O3457" s="50" t="s">
        <v>32</v>
      </c>
      <c r="P3457" s="50" t="s">
        <v>32</v>
      </c>
      <c r="Q3457" s="50" t="s">
        <v>5066</v>
      </c>
      <c r="R3457" s="50" t="s">
        <v>29</v>
      </c>
      <c r="S3457" s="50" t="s">
        <v>2770</v>
      </c>
      <c r="T3457" s="50" t="s">
        <v>2410</v>
      </c>
      <c r="U3457" s="50" t="s">
        <v>30</v>
      </c>
      <c r="V3457" s="50" t="str">
        <f>VLOOKUP(A3457,Register!$D$2:$N$1317,11,0)</f>
        <v>CWIP- NEW JUICE CLARIFIER 42' DIA(DORR)</v>
      </c>
      <c r="W3457" s="50" t="s">
        <v>29</v>
      </c>
      <c r="X3457" s="50" t="s">
        <v>29</v>
      </c>
    </row>
    <row r="3458" spans="1:24" ht="14.1" customHeight="1" x14ac:dyDescent="0.25">
      <c r="A3458" s="50" t="str">
        <f t="shared" si="53"/>
        <v>9200000068-0</v>
      </c>
      <c r="B3458" s="57" t="s">
        <v>29</v>
      </c>
      <c r="C3458" s="50" t="s">
        <v>29</v>
      </c>
      <c r="D3458" s="50" t="s">
        <v>5067</v>
      </c>
      <c r="E3458" s="50" t="s">
        <v>2814</v>
      </c>
      <c r="F3458" s="50" t="s">
        <v>29</v>
      </c>
      <c r="G3458" s="50" t="s">
        <v>29</v>
      </c>
      <c r="H3458" s="50" t="s">
        <v>2904</v>
      </c>
      <c r="I3458" s="58">
        <v>45364</v>
      </c>
      <c r="J3458" s="50" t="s">
        <v>2816</v>
      </c>
      <c r="K3458" s="59">
        <v>11785.83</v>
      </c>
      <c r="L3458" s="50" t="s">
        <v>37</v>
      </c>
      <c r="M3458" s="51" t="s">
        <v>2747</v>
      </c>
      <c r="N3458" s="50" t="s">
        <v>29</v>
      </c>
      <c r="O3458" s="50" t="s">
        <v>2829</v>
      </c>
      <c r="P3458" s="50" t="s">
        <v>2829</v>
      </c>
      <c r="Q3458" s="50" t="s">
        <v>5068</v>
      </c>
      <c r="R3458" s="50" t="s">
        <v>29</v>
      </c>
      <c r="S3458" s="50" t="s">
        <v>2770</v>
      </c>
      <c r="T3458" s="50" t="s">
        <v>2671</v>
      </c>
      <c r="U3458" s="50" t="s">
        <v>30</v>
      </c>
      <c r="V3458" s="50" t="str">
        <f>VLOOKUP(A3458,Register!$D$2:$N$1317,11,0)</f>
        <v>CWIP - Molasses Tank No - 2 for Distillery Plant</v>
      </c>
      <c r="W3458" s="50" t="s">
        <v>29</v>
      </c>
      <c r="X3458" s="50" t="s">
        <v>29</v>
      </c>
    </row>
    <row r="3459" spans="1:24" ht="14.1" customHeight="1" x14ac:dyDescent="0.25">
      <c r="A3459" s="50" t="str">
        <f t="shared" ref="A3459:A3522" si="54">CONCATENATE(T3459,"-",U3459)</f>
        <v>9200000068-0</v>
      </c>
      <c r="B3459" s="57" t="s">
        <v>29</v>
      </c>
      <c r="C3459" s="50" t="s">
        <v>29</v>
      </c>
      <c r="D3459" s="50" t="s">
        <v>5067</v>
      </c>
      <c r="E3459" s="50" t="s">
        <v>2814</v>
      </c>
      <c r="F3459" s="50" t="s">
        <v>29</v>
      </c>
      <c r="G3459" s="50" t="s">
        <v>29</v>
      </c>
      <c r="H3459" s="50" t="s">
        <v>2904</v>
      </c>
      <c r="I3459" s="58">
        <v>45364</v>
      </c>
      <c r="J3459" s="50" t="s">
        <v>2816</v>
      </c>
      <c r="K3459" s="59">
        <v>1534.59</v>
      </c>
      <c r="L3459" s="50" t="s">
        <v>37</v>
      </c>
      <c r="M3459" s="51" t="s">
        <v>2747</v>
      </c>
      <c r="N3459" s="50" t="s">
        <v>29</v>
      </c>
      <c r="O3459" s="50" t="s">
        <v>2829</v>
      </c>
      <c r="P3459" s="50" t="s">
        <v>2829</v>
      </c>
      <c r="Q3459" s="50" t="s">
        <v>5068</v>
      </c>
      <c r="R3459" s="50" t="s">
        <v>29</v>
      </c>
      <c r="S3459" s="50" t="s">
        <v>2770</v>
      </c>
      <c r="T3459" s="50" t="s">
        <v>2671</v>
      </c>
      <c r="U3459" s="50" t="s">
        <v>30</v>
      </c>
      <c r="V3459" s="50" t="str">
        <f>VLOOKUP(A3459,Register!$D$2:$N$1317,11,0)</f>
        <v>CWIP - Molasses Tank No - 2 for Distillery Plant</v>
      </c>
      <c r="W3459" s="50" t="s">
        <v>29</v>
      </c>
      <c r="X3459" s="50" t="s">
        <v>29</v>
      </c>
    </row>
    <row r="3460" spans="1:24" ht="14.1" customHeight="1" x14ac:dyDescent="0.25">
      <c r="A3460" s="50" t="str">
        <f t="shared" si="54"/>
        <v>9200000068-0</v>
      </c>
      <c r="B3460" s="57" t="s">
        <v>29</v>
      </c>
      <c r="C3460" s="50" t="s">
        <v>29</v>
      </c>
      <c r="D3460" s="50" t="s">
        <v>5069</v>
      </c>
      <c r="E3460" s="50" t="s">
        <v>2814</v>
      </c>
      <c r="F3460" s="50" t="s">
        <v>29</v>
      </c>
      <c r="G3460" s="50" t="s">
        <v>29</v>
      </c>
      <c r="H3460" s="50" t="s">
        <v>2904</v>
      </c>
      <c r="I3460" s="58">
        <v>45367</v>
      </c>
      <c r="J3460" s="50" t="s">
        <v>2816</v>
      </c>
      <c r="K3460" s="59">
        <v>444126.99</v>
      </c>
      <c r="L3460" s="50" t="s">
        <v>37</v>
      </c>
      <c r="M3460" s="51" t="s">
        <v>2747</v>
      </c>
      <c r="N3460" s="50" t="s">
        <v>29</v>
      </c>
      <c r="O3460" s="50" t="s">
        <v>2829</v>
      </c>
      <c r="P3460" s="50" t="s">
        <v>2829</v>
      </c>
      <c r="Q3460" s="50" t="s">
        <v>3979</v>
      </c>
      <c r="R3460" s="50" t="s">
        <v>29</v>
      </c>
      <c r="S3460" s="50" t="s">
        <v>2770</v>
      </c>
      <c r="T3460" s="50" t="s">
        <v>2671</v>
      </c>
      <c r="U3460" s="50" t="s">
        <v>30</v>
      </c>
      <c r="V3460" s="50" t="str">
        <f>VLOOKUP(A3460,Register!$D$2:$N$1317,11,0)</f>
        <v>CWIP - Molasses Tank No - 2 for Distillery Plant</v>
      </c>
      <c r="W3460" s="50" t="s">
        <v>29</v>
      </c>
      <c r="X3460" s="50" t="s">
        <v>29</v>
      </c>
    </row>
    <row r="3461" spans="1:24" ht="14.1" customHeight="1" x14ac:dyDescent="0.25">
      <c r="A3461" s="50" t="str">
        <f t="shared" si="54"/>
        <v>9200000068-0</v>
      </c>
      <c r="B3461" s="57" t="s">
        <v>29</v>
      </c>
      <c r="C3461" s="50" t="s">
        <v>29</v>
      </c>
      <c r="D3461" s="50" t="s">
        <v>5069</v>
      </c>
      <c r="E3461" s="50" t="s">
        <v>2814</v>
      </c>
      <c r="F3461" s="50" t="s">
        <v>29</v>
      </c>
      <c r="G3461" s="50" t="s">
        <v>29</v>
      </c>
      <c r="H3461" s="50" t="s">
        <v>2904</v>
      </c>
      <c r="I3461" s="58">
        <v>45367</v>
      </c>
      <c r="J3461" s="50" t="s">
        <v>2816</v>
      </c>
      <c r="K3461" s="59">
        <v>45185.43</v>
      </c>
      <c r="L3461" s="50" t="s">
        <v>37</v>
      </c>
      <c r="M3461" s="51" t="s">
        <v>2747</v>
      </c>
      <c r="N3461" s="50" t="s">
        <v>29</v>
      </c>
      <c r="O3461" s="50" t="s">
        <v>2829</v>
      </c>
      <c r="P3461" s="50" t="s">
        <v>2829</v>
      </c>
      <c r="Q3461" s="50" t="s">
        <v>3979</v>
      </c>
      <c r="R3461" s="50" t="s">
        <v>29</v>
      </c>
      <c r="S3461" s="50" t="s">
        <v>2770</v>
      </c>
      <c r="T3461" s="50" t="s">
        <v>2671</v>
      </c>
      <c r="U3461" s="50" t="s">
        <v>30</v>
      </c>
      <c r="V3461" s="50" t="str">
        <f>VLOOKUP(A3461,Register!$D$2:$N$1317,11,0)</f>
        <v>CWIP - Molasses Tank No - 2 for Distillery Plant</v>
      </c>
      <c r="W3461" s="50" t="s">
        <v>29</v>
      </c>
      <c r="X3461" s="50" t="s">
        <v>29</v>
      </c>
    </row>
    <row r="3462" spans="1:24" ht="14.1" customHeight="1" x14ac:dyDescent="0.25">
      <c r="A3462" s="50" t="str">
        <f t="shared" si="54"/>
        <v>9200000057-0</v>
      </c>
      <c r="B3462" s="57" t="s">
        <v>29</v>
      </c>
      <c r="C3462" s="50" t="s">
        <v>29</v>
      </c>
      <c r="D3462" s="50" t="s">
        <v>5070</v>
      </c>
      <c r="E3462" s="50" t="s">
        <v>2814</v>
      </c>
      <c r="F3462" s="50" t="s">
        <v>29</v>
      </c>
      <c r="G3462" s="50" t="s">
        <v>29</v>
      </c>
      <c r="H3462" s="50" t="s">
        <v>2904</v>
      </c>
      <c r="I3462" s="58">
        <v>45370</v>
      </c>
      <c r="J3462" s="50" t="s">
        <v>2816</v>
      </c>
      <c r="K3462" s="59">
        <v>100000</v>
      </c>
      <c r="L3462" s="50" t="s">
        <v>37</v>
      </c>
      <c r="M3462" s="51" t="s">
        <v>2747</v>
      </c>
      <c r="N3462" s="50" t="s">
        <v>29</v>
      </c>
      <c r="O3462" s="50" t="s">
        <v>32</v>
      </c>
      <c r="P3462" s="50" t="s">
        <v>32</v>
      </c>
      <c r="Q3462" s="50" t="s">
        <v>4906</v>
      </c>
      <c r="R3462" s="50" t="s">
        <v>29</v>
      </c>
      <c r="S3462" s="50" t="s">
        <v>2770</v>
      </c>
      <c r="T3462" s="50" t="s">
        <v>2410</v>
      </c>
      <c r="U3462" s="50" t="s">
        <v>30</v>
      </c>
      <c r="V3462" s="50" t="str">
        <f>VLOOKUP(A3462,Register!$D$2:$N$1317,11,0)</f>
        <v>CWIP- NEW JUICE CLARIFIER 42' DIA(DORR)</v>
      </c>
      <c r="W3462" s="50" t="s">
        <v>29</v>
      </c>
      <c r="X3462" s="50" t="s">
        <v>29</v>
      </c>
    </row>
    <row r="3463" spans="1:24" ht="14.1" customHeight="1" x14ac:dyDescent="0.25">
      <c r="A3463" s="50" t="str">
        <f t="shared" si="54"/>
        <v>9200000057-0</v>
      </c>
      <c r="B3463" s="57" t="s">
        <v>29</v>
      </c>
      <c r="C3463" s="50" t="s">
        <v>29</v>
      </c>
      <c r="D3463" s="50" t="s">
        <v>5070</v>
      </c>
      <c r="E3463" s="50" t="s">
        <v>2814</v>
      </c>
      <c r="F3463" s="50" t="s">
        <v>29</v>
      </c>
      <c r="G3463" s="50" t="s">
        <v>29</v>
      </c>
      <c r="H3463" s="50" t="s">
        <v>2904</v>
      </c>
      <c r="I3463" s="58">
        <v>45370</v>
      </c>
      <c r="J3463" s="50" t="s">
        <v>2816</v>
      </c>
      <c r="K3463" s="59">
        <v>200000</v>
      </c>
      <c r="L3463" s="50" t="s">
        <v>37</v>
      </c>
      <c r="M3463" s="51" t="s">
        <v>2747</v>
      </c>
      <c r="N3463" s="50" t="s">
        <v>29</v>
      </c>
      <c r="O3463" s="50" t="s">
        <v>32</v>
      </c>
      <c r="P3463" s="50" t="s">
        <v>32</v>
      </c>
      <c r="Q3463" s="50" t="s">
        <v>4906</v>
      </c>
      <c r="R3463" s="50" t="s">
        <v>29</v>
      </c>
      <c r="S3463" s="50" t="s">
        <v>2770</v>
      </c>
      <c r="T3463" s="50" t="s">
        <v>2410</v>
      </c>
      <c r="U3463" s="50" t="s">
        <v>30</v>
      </c>
      <c r="V3463" s="50" t="str">
        <f>VLOOKUP(A3463,Register!$D$2:$N$1317,11,0)</f>
        <v>CWIP- NEW JUICE CLARIFIER 42' DIA(DORR)</v>
      </c>
      <c r="W3463" s="50" t="s">
        <v>29</v>
      </c>
      <c r="X3463" s="50" t="s">
        <v>29</v>
      </c>
    </row>
    <row r="3464" spans="1:24" ht="14.1" customHeight="1" x14ac:dyDescent="0.25">
      <c r="A3464" s="50" t="str">
        <f t="shared" si="54"/>
        <v>9200000057-0</v>
      </c>
      <c r="B3464" s="57" t="s">
        <v>29</v>
      </c>
      <c r="C3464" s="50" t="s">
        <v>29</v>
      </c>
      <c r="D3464" s="50" t="s">
        <v>5070</v>
      </c>
      <c r="E3464" s="50" t="s">
        <v>2814</v>
      </c>
      <c r="F3464" s="50" t="s">
        <v>29</v>
      </c>
      <c r="G3464" s="50" t="s">
        <v>29</v>
      </c>
      <c r="H3464" s="50" t="s">
        <v>2904</v>
      </c>
      <c r="I3464" s="58">
        <v>45370</v>
      </c>
      <c r="J3464" s="50" t="s">
        <v>2816</v>
      </c>
      <c r="K3464" s="59">
        <v>400000</v>
      </c>
      <c r="L3464" s="50" t="s">
        <v>37</v>
      </c>
      <c r="M3464" s="51" t="s">
        <v>2747</v>
      </c>
      <c r="N3464" s="50" t="s">
        <v>29</v>
      </c>
      <c r="O3464" s="50" t="s">
        <v>32</v>
      </c>
      <c r="P3464" s="50" t="s">
        <v>32</v>
      </c>
      <c r="Q3464" s="50" t="s">
        <v>4906</v>
      </c>
      <c r="R3464" s="50" t="s">
        <v>29</v>
      </c>
      <c r="S3464" s="50" t="s">
        <v>2770</v>
      </c>
      <c r="T3464" s="50" t="s">
        <v>2410</v>
      </c>
      <c r="U3464" s="50" t="s">
        <v>30</v>
      </c>
      <c r="V3464" s="50" t="str">
        <f>VLOOKUP(A3464,Register!$D$2:$N$1317,11,0)</f>
        <v>CWIP- NEW JUICE CLARIFIER 42' DIA(DORR)</v>
      </c>
      <c r="W3464" s="50" t="s">
        <v>29</v>
      </c>
      <c r="X3464" s="50" t="s">
        <v>29</v>
      </c>
    </row>
    <row r="3465" spans="1:24" ht="14.1" customHeight="1" x14ac:dyDescent="0.25">
      <c r="A3465" s="50" t="str">
        <f t="shared" si="54"/>
        <v>9200000057-0</v>
      </c>
      <c r="B3465" s="57" t="s">
        <v>29</v>
      </c>
      <c r="C3465" s="50" t="s">
        <v>29</v>
      </c>
      <c r="D3465" s="50" t="s">
        <v>5070</v>
      </c>
      <c r="E3465" s="50" t="s">
        <v>2814</v>
      </c>
      <c r="F3465" s="50" t="s">
        <v>29</v>
      </c>
      <c r="G3465" s="50" t="s">
        <v>29</v>
      </c>
      <c r="H3465" s="50" t="s">
        <v>2904</v>
      </c>
      <c r="I3465" s="58">
        <v>45370</v>
      </c>
      <c r="J3465" s="50" t="s">
        <v>2816</v>
      </c>
      <c r="K3465" s="59">
        <v>350000</v>
      </c>
      <c r="L3465" s="50" t="s">
        <v>37</v>
      </c>
      <c r="M3465" s="51" t="s">
        <v>2747</v>
      </c>
      <c r="N3465" s="50" t="s">
        <v>29</v>
      </c>
      <c r="O3465" s="50" t="s">
        <v>32</v>
      </c>
      <c r="P3465" s="50" t="s">
        <v>32</v>
      </c>
      <c r="Q3465" s="50" t="s">
        <v>4906</v>
      </c>
      <c r="R3465" s="50" t="s">
        <v>29</v>
      </c>
      <c r="S3465" s="50" t="s">
        <v>2770</v>
      </c>
      <c r="T3465" s="50" t="s">
        <v>2410</v>
      </c>
      <c r="U3465" s="50" t="s">
        <v>30</v>
      </c>
      <c r="V3465" s="50" t="str">
        <f>VLOOKUP(A3465,Register!$D$2:$N$1317,11,0)</f>
        <v>CWIP- NEW JUICE CLARIFIER 42' DIA(DORR)</v>
      </c>
      <c r="W3465" s="50" t="s">
        <v>29</v>
      </c>
      <c r="X3465" s="50" t="s">
        <v>29</v>
      </c>
    </row>
    <row r="3466" spans="1:24" ht="14.1" customHeight="1" x14ac:dyDescent="0.25">
      <c r="A3466" s="50" t="str">
        <f t="shared" si="54"/>
        <v>9200000057-0</v>
      </c>
      <c r="B3466" s="57" t="s">
        <v>29</v>
      </c>
      <c r="C3466" s="50" t="s">
        <v>29</v>
      </c>
      <c r="D3466" s="50" t="s">
        <v>5070</v>
      </c>
      <c r="E3466" s="50" t="s">
        <v>2814</v>
      </c>
      <c r="F3466" s="50" t="s">
        <v>29</v>
      </c>
      <c r="G3466" s="50" t="s">
        <v>29</v>
      </c>
      <c r="H3466" s="50" t="s">
        <v>2904</v>
      </c>
      <c r="I3466" s="58">
        <v>45370</v>
      </c>
      <c r="J3466" s="50" t="s">
        <v>2816</v>
      </c>
      <c r="K3466" s="59">
        <v>1500000</v>
      </c>
      <c r="L3466" s="50" t="s">
        <v>37</v>
      </c>
      <c r="M3466" s="51" t="s">
        <v>2747</v>
      </c>
      <c r="N3466" s="50" t="s">
        <v>29</v>
      </c>
      <c r="O3466" s="50" t="s">
        <v>32</v>
      </c>
      <c r="P3466" s="50" t="s">
        <v>32</v>
      </c>
      <c r="Q3466" s="50" t="s">
        <v>4906</v>
      </c>
      <c r="R3466" s="50" t="s">
        <v>29</v>
      </c>
      <c r="S3466" s="50" t="s">
        <v>2770</v>
      </c>
      <c r="T3466" s="50" t="s">
        <v>2410</v>
      </c>
      <c r="U3466" s="50" t="s">
        <v>30</v>
      </c>
      <c r="V3466" s="50" t="str">
        <f>VLOOKUP(A3466,Register!$D$2:$N$1317,11,0)</f>
        <v>CWIP- NEW JUICE CLARIFIER 42' DIA(DORR)</v>
      </c>
      <c r="W3466" s="50" t="s">
        <v>29</v>
      </c>
      <c r="X3466" s="50" t="s">
        <v>29</v>
      </c>
    </row>
    <row r="3467" spans="1:24" ht="14.1" customHeight="1" x14ac:dyDescent="0.25">
      <c r="A3467" s="50" t="str">
        <f t="shared" si="54"/>
        <v>9200000057-0</v>
      </c>
      <c r="B3467" s="57" t="s">
        <v>29</v>
      </c>
      <c r="C3467" s="50" t="s">
        <v>29</v>
      </c>
      <c r="D3467" s="50" t="s">
        <v>5070</v>
      </c>
      <c r="E3467" s="50" t="s">
        <v>2814</v>
      </c>
      <c r="F3467" s="50" t="s">
        <v>29</v>
      </c>
      <c r="G3467" s="50" t="s">
        <v>29</v>
      </c>
      <c r="H3467" s="50" t="s">
        <v>2904</v>
      </c>
      <c r="I3467" s="58">
        <v>45370</v>
      </c>
      <c r="J3467" s="50" t="s">
        <v>2816</v>
      </c>
      <c r="K3467" s="59">
        <v>50000</v>
      </c>
      <c r="L3467" s="50" t="s">
        <v>37</v>
      </c>
      <c r="M3467" s="51" t="s">
        <v>2747</v>
      </c>
      <c r="N3467" s="50" t="s">
        <v>29</v>
      </c>
      <c r="O3467" s="50" t="s">
        <v>32</v>
      </c>
      <c r="P3467" s="50" t="s">
        <v>32</v>
      </c>
      <c r="Q3467" s="50" t="s">
        <v>4906</v>
      </c>
      <c r="R3467" s="50" t="s">
        <v>29</v>
      </c>
      <c r="S3467" s="50" t="s">
        <v>2770</v>
      </c>
      <c r="T3467" s="50" t="s">
        <v>2410</v>
      </c>
      <c r="U3467" s="50" t="s">
        <v>30</v>
      </c>
      <c r="V3467" s="50" t="str">
        <f>VLOOKUP(A3467,Register!$D$2:$N$1317,11,0)</f>
        <v>CWIP- NEW JUICE CLARIFIER 42' DIA(DORR)</v>
      </c>
      <c r="W3467" s="50" t="s">
        <v>29</v>
      </c>
      <c r="X3467" s="50" t="s">
        <v>29</v>
      </c>
    </row>
    <row r="3468" spans="1:24" ht="14.1" customHeight="1" x14ac:dyDescent="0.25">
      <c r="A3468" s="50" t="str">
        <f t="shared" si="54"/>
        <v>9200000057-0</v>
      </c>
      <c r="B3468" s="57" t="s">
        <v>29</v>
      </c>
      <c r="C3468" s="50" t="s">
        <v>29</v>
      </c>
      <c r="D3468" s="50" t="s">
        <v>5070</v>
      </c>
      <c r="E3468" s="50" t="s">
        <v>2814</v>
      </c>
      <c r="F3468" s="50" t="s">
        <v>29</v>
      </c>
      <c r="G3468" s="50" t="s">
        <v>29</v>
      </c>
      <c r="H3468" s="50" t="s">
        <v>2904</v>
      </c>
      <c r="I3468" s="58">
        <v>45370</v>
      </c>
      <c r="J3468" s="50" t="s">
        <v>2816</v>
      </c>
      <c r="K3468" s="59">
        <v>100000</v>
      </c>
      <c r="L3468" s="50" t="s">
        <v>37</v>
      </c>
      <c r="M3468" s="51" t="s">
        <v>2747</v>
      </c>
      <c r="N3468" s="50" t="s">
        <v>29</v>
      </c>
      <c r="O3468" s="50" t="s">
        <v>32</v>
      </c>
      <c r="P3468" s="50" t="s">
        <v>32</v>
      </c>
      <c r="Q3468" s="50" t="s">
        <v>4906</v>
      </c>
      <c r="R3468" s="50" t="s">
        <v>29</v>
      </c>
      <c r="S3468" s="50" t="s">
        <v>2770</v>
      </c>
      <c r="T3468" s="50" t="s">
        <v>2410</v>
      </c>
      <c r="U3468" s="50" t="s">
        <v>30</v>
      </c>
      <c r="V3468" s="50" t="str">
        <f>VLOOKUP(A3468,Register!$D$2:$N$1317,11,0)</f>
        <v>CWIP- NEW JUICE CLARIFIER 42' DIA(DORR)</v>
      </c>
      <c r="W3468" s="50" t="s">
        <v>29</v>
      </c>
      <c r="X3468" s="50" t="s">
        <v>29</v>
      </c>
    </row>
    <row r="3469" spans="1:24" ht="14.1" customHeight="1" x14ac:dyDescent="0.25">
      <c r="A3469" s="50" t="str">
        <f t="shared" si="54"/>
        <v>9200000057-0</v>
      </c>
      <c r="B3469" s="57" t="s">
        <v>29</v>
      </c>
      <c r="C3469" s="50" t="s">
        <v>29</v>
      </c>
      <c r="D3469" s="50" t="s">
        <v>5070</v>
      </c>
      <c r="E3469" s="50" t="s">
        <v>2814</v>
      </c>
      <c r="F3469" s="50" t="s">
        <v>29</v>
      </c>
      <c r="G3469" s="50" t="s">
        <v>29</v>
      </c>
      <c r="H3469" s="50" t="s">
        <v>2904</v>
      </c>
      <c r="I3469" s="58">
        <v>45370</v>
      </c>
      <c r="J3469" s="50" t="s">
        <v>2816</v>
      </c>
      <c r="K3469" s="59">
        <v>1050000</v>
      </c>
      <c r="L3469" s="50" t="s">
        <v>37</v>
      </c>
      <c r="M3469" s="51" t="s">
        <v>2747</v>
      </c>
      <c r="N3469" s="50" t="s">
        <v>29</v>
      </c>
      <c r="O3469" s="50" t="s">
        <v>32</v>
      </c>
      <c r="P3469" s="50" t="s">
        <v>32</v>
      </c>
      <c r="Q3469" s="50" t="s">
        <v>4906</v>
      </c>
      <c r="R3469" s="50" t="s">
        <v>29</v>
      </c>
      <c r="S3469" s="50" t="s">
        <v>2770</v>
      </c>
      <c r="T3469" s="50" t="s">
        <v>2410</v>
      </c>
      <c r="U3469" s="50" t="s">
        <v>30</v>
      </c>
      <c r="V3469" s="50" t="str">
        <f>VLOOKUP(A3469,Register!$D$2:$N$1317,11,0)</f>
        <v>CWIP- NEW JUICE CLARIFIER 42' DIA(DORR)</v>
      </c>
      <c r="W3469" s="50" t="s">
        <v>29</v>
      </c>
      <c r="X3469" s="50" t="s">
        <v>29</v>
      </c>
    </row>
    <row r="3470" spans="1:24" ht="14.1" customHeight="1" x14ac:dyDescent="0.25">
      <c r="A3470" s="50" t="str">
        <f t="shared" si="54"/>
        <v>9200000057-0</v>
      </c>
      <c r="B3470" s="57" t="s">
        <v>29</v>
      </c>
      <c r="C3470" s="50" t="s">
        <v>29</v>
      </c>
      <c r="D3470" s="50" t="s">
        <v>5070</v>
      </c>
      <c r="E3470" s="50" t="s">
        <v>2814</v>
      </c>
      <c r="F3470" s="50" t="s">
        <v>29</v>
      </c>
      <c r="G3470" s="50" t="s">
        <v>29</v>
      </c>
      <c r="H3470" s="50" t="s">
        <v>2904</v>
      </c>
      <c r="I3470" s="58">
        <v>45370</v>
      </c>
      <c r="J3470" s="50" t="s">
        <v>2816</v>
      </c>
      <c r="K3470" s="59">
        <v>1000000</v>
      </c>
      <c r="L3470" s="50" t="s">
        <v>37</v>
      </c>
      <c r="M3470" s="51" t="s">
        <v>2747</v>
      </c>
      <c r="N3470" s="50" t="s">
        <v>29</v>
      </c>
      <c r="O3470" s="50" t="s">
        <v>32</v>
      </c>
      <c r="P3470" s="50" t="s">
        <v>32</v>
      </c>
      <c r="Q3470" s="50" t="s">
        <v>4906</v>
      </c>
      <c r="R3470" s="50" t="s">
        <v>29</v>
      </c>
      <c r="S3470" s="50" t="s">
        <v>2770</v>
      </c>
      <c r="T3470" s="50" t="s">
        <v>2410</v>
      </c>
      <c r="U3470" s="50" t="s">
        <v>30</v>
      </c>
      <c r="V3470" s="50" t="str">
        <f>VLOOKUP(A3470,Register!$D$2:$N$1317,11,0)</f>
        <v>CWIP- NEW JUICE CLARIFIER 42' DIA(DORR)</v>
      </c>
      <c r="W3470" s="50" t="s">
        <v>29</v>
      </c>
      <c r="X3470" s="50" t="s">
        <v>29</v>
      </c>
    </row>
    <row r="3471" spans="1:24" ht="14.1" customHeight="1" x14ac:dyDescent="0.25">
      <c r="A3471" s="50" t="str">
        <f t="shared" si="54"/>
        <v>9200000057-0</v>
      </c>
      <c r="B3471" s="57" t="s">
        <v>29</v>
      </c>
      <c r="C3471" s="50" t="s">
        <v>29</v>
      </c>
      <c r="D3471" s="50" t="s">
        <v>5070</v>
      </c>
      <c r="E3471" s="50" t="s">
        <v>2814</v>
      </c>
      <c r="F3471" s="50" t="s">
        <v>29</v>
      </c>
      <c r="G3471" s="50" t="s">
        <v>29</v>
      </c>
      <c r="H3471" s="50" t="s">
        <v>2904</v>
      </c>
      <c r="I3471" s="58">
        <v>45370</v>
      </c>
      <c r="J3471" s="50" t="s">
        <v>2816</v>
      </c>
      <c r="K3471" s="59">
        <v>40000</v>
      </c>
      <c r="L3471" s="50" t="s">
        <v>37</v>
      </c>
      <c r="M3471" s="51" t="s">
        <v>2747</v>
      </c>
      <c r="N3471" s="50" t="s">
        <v>29</v>
      </c>
      <c r="O3471" s="50" t="s">
        <v>32</v>
      </c>
      <c r="P3471" s="50" t="s">
        <v>32</v>
      </c>
      <c r="Q3471" s="50" t="s">
        <v>4906</v>
      </c>
      <c r="R3471" s="50" t="s">
        <v>29</v>
      </c>
      <c r="S3471" s="50" t="s">
        <v>2770</v>
      </c>
      <c r="T3471" s="50" t="s">
        <v>2410</v>
      </c>
      <c r="U3471" s="50" t="s">
        <v>30</v>
      </c>
      <c r="V3471" s="50" t="str">
        <f>VLOOKUP(A3471,Register!$D$2:$N$1317,11,0)</f>
        <v>CWIP- NEW JUICE CLARIFIER 42' DIA(DORR)</v>
      </c>
      <c r="W3471" s="50" t="s">
        <v>29</v>
      </c>
      <c r="X3471" s="50" t="s">
        <v>29</v>
      </c>
    </row>
    <row r="3472" spans="1:24" ht="14.1" customHeight="1" x14ac:dyDescent="0.25">
      <c r="A3472" s="50" t="str">
        <f t="shared" si="54"/>
        <v>9200000067-0</v>
      </c>
      <c r="B3472" s="57" t="s">
        <v>29</v>
      </c>
      <c r="C3472" s="50" t="s">
        <v>29</v>
      </c>
      <c r="D3472" s="50" t="s">
        <v>5071</v>
      </c>
      <c r="E3472" s="50" t="s">
        <v>2814</v>
      </c>
      <c r="F3472" s="50" t="s">
        <v>29</v>
      </c>
      <c r="G3472" s="50" t="s">
        <v>29</v>
      </c>
      <c r="H3472" s="50" t="s">
        <v>2904</v>
      </c>
      <c r="I3472" s="58">
        <v>45373</v>
      </c>
      <c r="J3472" s="50" t="s">
        <v>2816</v>
      </c>
      <c r="K3472" s="59">
        <v>229665</v>
      </c>
      <c r="L3472" s="50" t="s">
        <v>37</v>
      </c>
      <c r="M3472" s="51" t="s">
        <v>2747</v>
      </c>
      <c r="N3472" s="50" t="s">
        <v>29</v>
      </c>
      <c r="O3472" s="50" t="s">
        <v>32</v>
      </c>
      <c r="P3472" s="50" t="s">
        <v>32</v>
      </c>
      <c r="Q3472" s="50" t="s">
        <v>5072</v>
      </c>
      <c r="R3472" s="50" t="s">
        <v>29</v>
      </c>
      <c r="S3472" s="50" t="s">
        <v>2770</v>
      </c>
      <c r="T3472" s="50" t="s">
        <v>2663</v>
      </c>
      <c r="U3472" s="50" t="s">
        <v>30</v>
      </c>
      <c r="V3472" s="50" t="str">
        <f>VLOOKUP(A3472,Register!$D$2:$N$1317,11,0)</f>
        <v>CWIP - New Tubewell Bore</v>
      </c>
      <c r="W3472" s="50" t="s">
        <v>29</v>
      </c>
      <c r="X3472" s="50" t="s">
        <v>29</v>
      </c>
    </row>
    <row r="3473" spans="1:24" ht="14.1" customHeight="1" x14ac:dyDescent="0.25">
      <c r="A3473" s="50" t="str">
        <f t="shared" si="54"/>
        <v>9200000067-0</v>
      </c>
      <c r="B3473" s="57" t="s">
        <v>29</v>
      </c>
      <c r="C3473" s="50" t="s">
        <v>29</v>
      </c>
      <c r="D3473" s="50" t="s">
        <v>5071</v>
      </c>
      <c r="E3473" s="50" t="s">
        <v>2814</v>
      </c>
      <c r="F3473" s="50" t="s">
        <v>29</v>
      </c>
      <c r="G3473" s="50" t="s">
        <v>29</v>
      </c>
      <c r="H3473" s="50" t="s">
        <v>2904</v>
      </c>
      <c r="I3473" s="58">
        <v>45373</v>
      </c>
      <c r="J3473" s="50" t="s">
        <v>2816</v>
      </c>
      <c r="K3473" s="59">
        <v>156000</v>
      </c>
      <c r="L3473" s="50" t="s">
        <v>37</v>
      </c>
      <c r="M3473" s="51" t="s">
        <v>2747</v>
      </c>
      <c r="N3473" s="50" t="s">
        <v>29</v>
      </c>
      <c r="O3473" s="50" t="s">
        <v>32</v>
      </c>
      <c r="P3473" s="50" t="s">
        <v>32</v>
      </c>
      <c r="Q3473" s="50" t="s">
        <v>5072</v>
      </c>
      <c r="R3473" s="50" t="s">
        <v>29</v>
      </c>
      <c r="S3473" s="50" t="s">
        <v>2770</v>
      </c>
      <c r="T3473" s="50" t="s">
        <v>2663</v>
      </c>
      <c r="U3473" s="50" t="s">
        <v>30</v>
      </c>
      <c r="V3473" s="50" t="str">
        <f>VLOOKUP(A3473,Register!$D$2:$N$1317,11,0)</f>
        <v>CWIP - New Tubewell Bore</v>
      </c>
      <c r="W3473" s="50" t="s">
        <v>29</v>
      </c>
      <c r="X3473" s="50" t="s">
        <v>29</v>
      </c>
    </row>
    <row r="3474" spans="1:24" ht="14.1" customHeight="1" x14ac:dyDescent="0.25">
      <c r="A3474" s="50" t="str">
        <f t="shared" si="54"/>
        <v>9200000057-0</v>
      </c>
      <c r="B3474" s="57" t="s">
        <v>29</v>
      </c>
      <c r="C3474" s="50" t="s">
        <v>29</v>
      </c>
      <c r="D3474" s="50" t="s">
        <v>5073</v>
      </c>
      <c r="E3474" s="50" t="s">
        <v>2814</v>
      </c>
      <c r="F3474" s="50" t="s">
        <v>29</v>
      </c>
      <c r="G3474" s="50" t="s">
        <v>29</v>
      </c>
      <c r="H3474" s="50" t="s">
        <v>2904</v>
      </c>
      <c r="I3474" s="58">
        <v>45378</v>
      </c>
      <c r="J3474" s="50" t="s">
        <v>2816</v>
      </c>
      <c r="K3474" s="59">
        <v>11375.04</v>
      </c>
      <c r="L3474" s="50" t="s">
        <v>37</v>
      </c>
      <c r="M3474" s="51" t="s">
        <v>2747</v>
      </c>
      <c r="N3474" s="50" t="s">
        <v>29</v>
      </c>
      <c r="O3474" s="50" t="s">
        <v>32</v>
      </c>
      <c r="P3474" s="50" t="s">
        <v>32</v>
      </c>
      <c r="Q3474" s="50" t="s">
        <v>5074</v>
      </c>
      <c r="R3474" s="50" t="s">
        <v>29</v>
      </c>
      <c r="S3474" s="50" t="s">
        <v>2770</v>
      </c>
      <c r="T3474" s="50" t="s">
        <v>2410</v>
      </c>
      <c r="U3474" s="50" t="s">
        <v>30</v>
      </c>
      <c r="V3474" s="50" t="str">
        <f>VLOOKUP(A3474,Register!$D$2:$N$1317,11,0)</f>
        <v>CWIP- NEW JUICE CLARIFIER 42' DIA(DORR)</v>
      </c>
      <c r="W3474" s="50" t="s">
        <v>29</v>
      </c>
      <c r="X3474" s="50" t="s">
        <v>29</v>
      </c>
    </row>
    <row r="3475" spans="1:24" ht="14.1" customHeight="1" x14ac:dyDescent="0.25">
      <c r="A3475" s="50" t="str">
        <f t="shared" si="54"/>
        <v>9200000067-0</v>
      </c>
      <c r="B3475" s="57" t="s">
        <v>29</v>
      </c>
      <c r="C3475" s="50" t="s">
        <v>29</v>
      </c>
      <c r="D3475" s="50" t="s">
        <v>5075</v>
      </c>
      <c r="E3475" s="50" t="s">
        <v>2814</v>
      </c>
      <c r="F3475" s="50" t="s">
        <v>29</v>
      </c>
      <c r="G3475" s="50" t="s">
        <v>29</v>
      </c>
      <c r="H3475" s="50" t="s">
        <v>2904</v>
      </c>
      <c r="I3475" s="58">
        <v>45379</v>
      </c>
      <c r="J3475" s="50" t="s">
        <v>2816</v>
      </c>
      <c r="K3475" s="59">
        <v>75143.210000000006</v>
      </c>
      <c r="L3475" s="50" t="s">
        <v>37</v>
      </c>
      <c r="M3475" s="51" t="s">
        <v>2747</v>
      </c>
      <c r="N3475" s="50" t="s">
        <v>29</v>
      </c>
      <c r="O3475" s="50" t="s">
        <v>32</v>
      </c>
      <c r="P3475" s="50" t="s">
        <v>32</v>
      </c>
      <c r="Q3475" s="50" t="s">
        <v>5072</v>
      </c>
      <c r="R3475" s="50" t="s">
        <v>29</v>
      </c>
      <c r="S3475" s="50" t="s">
        <v>2770</v>
      </c>
      <c r="T3475" s="50" t="s">
        <v>2663</v>
      </c>
      <c r="U3475" s="50" t="s">
        <v>30</v>
      </c>
      <c r="V3475" s="50" t="str">
        <f>VLOOKUP(A3475,Register!$D$2:$N$1317,11,0)</f>
        <v>CWIP - New Tubewell Bore</v>
      </c>
      <c r="W3475" s="50" t="s">
        <v>29</v>
      </c>
      <c r="X3475" s="50" t="s">
        <v>29</v>
      </c>
    </row>
    <row r="3476" spans="1:24" ht="14.1" customHeight="1" x14ac:dyDescent="0.25">
      <c r="A3476" s="50" t="str">
        <f t="shared" si="54"/>
        <v>9200000057-0</v>
      </c>
      <c r="B3476" s="57" t="s">
        <v>29</v>
      </c>
      <c r="C3476" s="50" t="s">
        <v>29</v>
      </c>
      <c r="D3476" s="50" t="s">
        <v>5076</v>
      </c>
      <c r="E3476" s="50" t="s">
        <v>2814</v>
      </c>
      <c r="F3476" s="50" t="s">
        <v>29</v>
      </c>
      <c r="G3476" s="50" t="s">
        <v>29</v>
      </c>
      <c r="H3476" s="50" t="s">
        <v>2904</v>
      </c>
      <c r="I3476" s="58">
        <v>45380</v>
      </c>
      <c r="J3476" s="50" t="s">
        <v>2816</v>
      </c>
      <c r="K3476" s="59">
        <v>1800000</v>
      </c>
      <c r="L3476" s="50" t="s">
        <v>37</v>
      </c>
      <c r="M3476" s="51" t="s">
        <v>2747</v>
      </c>
      <c r="N3476" s="50" t="s">
        <v>29</v>
      </c>
      <c r="O3476" s="50" t="s">
        <v>32</v>
      </c>
      <c r="P3476" s="50" t="s">
        <v>32</v>
      </c>
      <c r="Q3476" s="50" t="s">
        <v>4906</v>
      </c>
      <c r="R3476" s="50" t="s">
        <v>29</v>
      </c>
      <c r="S3476" s="50" t="s">
        <v>2770</v>
      </c>
      <c r="T3476" s="50" t="s">
        <v>2410</v>
      </c>
      <c r="U3476" s="50" t="s">
        <v>30</v>
      </c>
      <c r="V3476" s="50" t="str">
        <f>VLOOKUP(A3476,Register!$D$2:$N$1317,11,0)</f>
        <v>CWIP- NEW JUICE CLARIFIER 42' DIA(DORR)</v>
      </c>
      <c r="W3476" s="50" t="s">
        <v>29</v>
      </c>
      <c r="X3476" s="50" t="s">
        <v>29</v>
      </c>
    </row>
    <row r="3477" spans="1:24" ht="14.1" customHeight="1" x14ac:dyDescent="0.25">
      <c r="A3477" s="50" t="str">
        <f t="shared" si="54"/>
        <v>9200000068-0</v>
      </c>
      <c r="B3477" s="57" t="s">
        <v>29</v>
      </c>
      <c r="C3477" s="50" t="s">
        <v>29</v>
      </c>
      <c r="D3477" s="50" t="s">
        <v>5077</v>
      </c>
      <c r="E3477" s="50" t="s">
        <v>2814</v>
      </c>
      <c r="F3477" s="50" t="s">
        <v>29</v>
      </c>
      <c r="G3477" s="50" t="s">
        <v>29</v>
      </c>
      <c r="H3477" s="50" t="s">
        <v>2904</v>
      </c>
      <c r="I3477" s="58">
        <v>45381</v>
      </c>
      <c r="J3477" s="50" t="s">
        <v>2816</v>
      </c>
      <c r="K3477" s="59">
        <v>18857.32</v>
      </c>
      <c r="L3477" s="50" t="s">
        <v>37</v>
      </c>
      <c r="M3477" s="51" t="s">
        <v>2747</v>
      </c>
      <c r="N3477" s="50" t="s">
        <v>29</v>
      </c>
      <c r="O3477" s="50" t="s">
        <v>2829</v>
      </c>
      <c r="P3477" s="50" t="s">
        <v>2829</v>
      </c>
      <c r="Q3477" s="50" t="s">
        <v>5078</v>
      </c>
      <c r="R3477" s="50" t="s">
        <v>29</v>
      </c>
      <c r="S3477" s="50" t="s">
        <v>2770</v>
      </c>
      <c r="T3477" s="50" t="s">
        <v>2671</v>
      </c>
      <c r="U3477" s="50" t="s">
        <v>30</v>
      </c>
      <c r="V3477" s="50" t="str">
        <f>VLOOKUP(A3477,Register!$D$2:$N$1317,11,0)</f>
        <v>CWIP - Molasses Tank No - 2 for Distillery Plant</v>
      </c>
      <c r="W3477" s="50" t="s">
        <v>29</v>
      </c>
      <c r="X3477" s="50" t="s">
        <v>29</v>
      </c>
    </row>
    <row r="3478" spans="1:24" ht="14.1" customHeight="1" x14ac:dyDescent="0.25">
      <c r="A3478" s="50" t="str">
        <f t="shared" si="54"/>
        <v>9200000039-0</v>
      </c>
      <c r="B3478" s="57" t="s">
        <v>29</v>
      </c>
      <c r="C3478" s="50" t="s">
        <v>29</v>
      </c>
      <c r="D3478" s="50" t="s">
        <v>5079</v>
      </c>
      <c r="E3478" s="50" t="s">
        <v>2814</v>
      </c>
      <c r="F3478" s="50" t="s">
        <v>29</v>
      </c>
      <c r="G3478" s="50" t="s">
        <v>29</v>
      </c>
      <c r="H3478" s="50" t="s">
        <v>4028</v>
      </c>
      <c r="I3478" s="58">
        <v>45085</v>
      </c>
      <c r="J3478" s="50" t="s">
        <v>2816</v>
      </c>
      <c r="K3478" s="59">
        <v>70992.850000000006</v>
      </c>
      <c r="L3478" s="50" t="s">
        <v>37</v>
      </c>
      <c r="M3478" s="51" t="s">
        <v>2747</v>
      </c>
      <c r="N3478" s="50" t="s">
        <v>29</v>
      </c>
      <c r="O3478" s="50" t="s">
        <v>32</v>
      </c>
      <c r="P3478" s="50" t="s">
        <v>32</v>
      </c>
      <c r="Q3478" s="50" t="s">
        <v>29</v>
      </c>
      <c r="R3478" s="50" t="s">
        <v>29</v>
      </c>
      <c r="S3478" s="50" t="s">
        <v>2770</v>
      </c>
      <c r="T3478" s="50" t="s">
        <v>2379</v>
      </c>
      <c r="U3478" s="50" t="s">
        <v>30</v>
      </c>
      <c r="V3478" s="50" t="str">
        <f>VLOOKUP(A3478,Register!$D$2:$N$1317,11,0)</f>
        <v>CWIP - NEW SPRAY POND</v>
      </c>
      <c r="W3478" s="50" t="s">
        <v>5080</v>
      </c>
      <c r="X3478" s="50" t="s">
        <v>2236</v>
      </c>
    </row>
    <row r="3479" spans="1:24" ht="14.1" customHeight="1" x14ac:dyDescent="0.25">
      <c r="A3479" s="50" t="str">
        <f t="shared" si="54"/>
        <v>9200000039-0</v>
      </c>
      <c r="B3479" s="57" t="s">
        <v>29</v>
      </c>
      <c r="C3479" s="50" t="s">
        <v>29</v>
      </c>
      <c r="D3479" s="50" t="s">
        <v>5079</v>
      </c>
      <c r="E3479" s="50" t="s">
        <v>2814</v>
      </c>
      <c r="F3479" s="50" t="s">
        <v>29</v>
      </c>
      <c r="G3479" s="50" t="s">
        <v>29</v>
      </c>
      <c r="H3479" s="50" t="s">
        <v>4028</v>
      </c>
      <c r="I3479" s="58">
        <v>45085</v>
      </c>
      <c r="J3479" s="50" t="s">
        <v>2816</v>
      </c>
      <c r="K3479" s="59">
        <v>88230.399999999994</v>
      </c>
      <c r="L3479" s="50" t="s">
        <v>37</v>
      </c>
      <c r="M3479" s="51" t="s">
        <v>2747</v>
      </c>
      <c r="N3479" s="50" t="s">
        <v>29</v>
      </c>
      <c r="O3479" s="50" t="s">
        <v>32</v>
      </c>
      <c r="P3479" s="50" t="s">
        <v>32</v>
      </c>
      <c r="Q3479" s="50" t="s">
        <v>29</v>
      </c>
      <c r="R3479" s="50" t="s">
        <v>29</v>
      </c>
      <c r="S3479" s="50" t="s">
        <v>2770</v>
      </c>
      <c r="T3479" s="50" t="s">
        <v>2379</v>
      </c>
      <c r="U3479" s="50" t="s">
        <v>30</v>
      </c>
      <c r="V3479" s="50" t="str">
        <f>VLOOKUP(A3479,Register!$D$2:$N$1317,11,0)</f>
        <v>CWIP - NEW SPRAY POND</v>
      </c>
      <c r="W3479" s="50" t="s">
        <v>5080</v>
      </c>
      <c r="X3479" s="50" t="s">
        <v>2236</v>
      </c>
    </row>
    <row r="3480" spans="1:24" ht="14.1" customHeight="1" x14ac:dyDescent="0.25">
      <c r="A3480" s="50" t="str">
        <f t="shared" si="54"/>
        <v>9200000039-0</v>
      </c>
      <c r="B3480" s="57" t="s">
        <v>29</v>
      </c>
      <c r="C3480" s="50" t="s">
        <v>29</v>
      </c>
      <c r="D3480" s="50" t="s">
        <v>5079</v>
      </c>
      <c r="E3480" s="50" t="s">
        <v>2814</v>
      </c>
      <c r="F3480" s="50" t="s">
        <v>29</v>
      </c>
      <c r="G3480" s="50" t="s">
        <v>29</v>
      </c>
      <c r="H3480" s="50" t="s">
        <v>4028</v>
      </c>
      <c r="I3480" s="58">
        <v>45085</v>
      </c>
      <c r="J3480" s="50" t="s">
        <v>2816</v>
      </c>
      <c r="K3480" s="59">
        <v>372594.82</v>
      </c>
      <c r="L3480" s="50" t="s">
        <v>37</v>
      </c>
      <c r="M3480" s="51" t="s">
        <v>2747</v>
      </c>
      <c r="N3480" s="50" t="s">
        <v>29</v>
      </c>
      <c r="O3480" s="50" t="s">
        <v>32</v>
      </c>
      <c r="P3480" s="50" t="s">
        <v>32</v>
      </c>
      <c r="Q3480" s="50" t="s">
        <v>29</v>
      </c>
      <c r="R3480" s="50" t="s">
        <v>29</v>
      </c>
      <c r="S3480" s="50" t="s">
        <v>2770</v>
      </c>
      <c r="T3480" s="50" t="s">
        <v>2379</v>
      </c>
      <c r="U3480" s="50" t="s">
        <v>30</v>
      </c>
      <c r="V3480" s="50" t="str">
        <f>VLOOKUP(A3480,Register!$D$2:$N$1317,11,0)</f>
        <v>CWIP - NEW SPRAY POND</v>
      </c>
      <c r="W3480" s="50" t="s">
        <v>5080</v>
      </c>
      <c r="X3480" s="50" t="s">
        <v>2236</v>
      </c>
    </row>
    <row r="3481" spans="1:24" ht="14.1" customHeight="1" x14ac:dyDescent="0.25">
      <c r="A3481" s="50" t="str">
        <f t="shared" si="54"/>
        <v>9200000039-0</v>
      </c>
      <c r="B3481" s="57" t="s">
        <v>29</v>
      </c>
      <c r="C3481" s="50" t="s">
        <v>29</v>
      </c>
      <c r="D3481" s="50" t="s">
        <v>5079</v>
      </c>
      <c r="E3481" s="50" t="s">
        <v>2814</v>
      </c>
      <c r="F3481" s="50" t="s">
        <v>29</v>
      </c>
      <c r="G3481" s="50" t="s">
        <v>29</v>
      </c>
      <c r="H3481" s="50" t="s">
        <v>4028</v>
      </c>
      <c r="I3481" s="58">
        <v>45085</v>
      </c>
      <c r="J3481" s="50" t="s">
        <v>2816</v>
      </c>
      <c r="K3481" s="59">
        <v>43461.98</v>
      </c>
      <c r="L3481" s="50" t="s">
        <v>37</v>
      </c>
      <c r="M3481" s="51" t="s">
        <v>2747</v>
      </c>
      <c r="N3481" s="50" t="s">
        <v>29</v>
      </c>
      <c r="O3481" s="50" t="s">
        <v>32</v>
      </c>
      <c r="P3481" s="50" t="s">
        <v>32</v>
      </c>
      <c r="Q3481" s="50" t="s">
        <v>29</v>
      </c>
      <c r="R3481" s="50" t="s">
        <v>29</v>
      </c>
      <c r="S3481" s="50" t="s">
        <v>2770</v>
      </c>
      <c r="T3481" s="50" t="s">
        <v>2379</v>
      </c>
      <c r="U3481" s="50" t="s">
        <v>30</v>
      </c>
      <c r="V3481" s="50" t="str">
        <f>VLOOKUP(A3481,Register!$D$2:$N$1317,11,0)</f>
        <v>CWIP - NEW SPRAY POND</v>
      </c>
      <c r="W3481" s="50" t="s">
        <v>5080</v>
      </c>
      <c r="X3481" s="50" t="s">
        <v>2236</v>
      </c>
    </row>
    <row r="3482" spans="1:24" ht="14.1" customHeight="1" x14ac:dyDescent="0.25">
      <c r="A3482" s="50" t="str">
        <f t="shared" si="54"/>
        <v>9200000039-0</v>
      </c>
      <c r="B3482" s="57" t="s">
        <v>29</v>
      </c>
      <c r="C3482" s="50" t="s">
        <v>29</v>
      </c>
      <c r="D3482" s="50" t="s">
        <v>5079</v>
      </c>
      <c r="E3482" s="50" t="s">
        <v>2814</v>
      </c>
      <c r="F3482" s="50" t="s">
        <v>29</v>
      </c>
      <c r="G3482" s="50" t="s">
        <v>29</v>
      </c>
      <c r="H3482" s="50" t="s">
        <v>4028</v>
      </c>
      <c r="I3482" s="58">
        <v>45085</v>
      </c>
      <c r="J3482" s="50" t="s">
        <v>2816</v>
      </c>
      <c r="K3482" s="59">
        <v>278766.77</v>
      </c>
      <c r="L3482" s="50" t="s">
        <v>37</v>
      </c>
      <c r="M3482" s="51" t="s">
        <v>2747</v>
      </c>
      <c r="N3482" s="50" t="s">
        <v>29</v>
      </c>
      <c r="O3482" s="50" t="s">
        <v>32</v>
      </c>
      <c r="P3482" s="50" t="s">
        <v>32</v>
      </c>
      <c r="Q3482" s="50" t="s">
        <v>29</v>
      </c>
      <c r="R3482" s="50" t="s">
        <v>29</v>
      </c>
      <c r="S3482" s="50" t="s">
        <v>2770</v>
      </c>
      <c r="T3482" s="50" t="s">
        <v>2379</v>
      </c>
      <c r="U3482" s="50" t="s">
        <v>30</v>
      </c>
      <c r="V3482" s="50" t="str">
        <f>VLOOKUP(A3482,Register!$D$2:$N$1317,11,0)</f>
        <v>CWIP - NEW SPRAY POND</v>
      </c>
      <c r="W3482" s="50" t="s">
        <v>5080</v>
      </c>
      <c r="X3482" s="50" t="s">
        <v>2236</v>
      </c>
    </row>
    <row r="3483" spans="1:24" ht="14.1" customHeight="1" x14ac:dyDescent="0.25">
      <c r="A3483" s="50" t="str">
        <f t="shared" si="54"/>
        <v>9200000039-0</v>
      </c>
      <c r="B3483" s="57" t="s">
        <v>29</v>
      </c>
      <c r="C3483" s="50" t="s">
        <v>29</v>
      </c>
      <c r="D3483" s="50" t="s">
        <v>5079</v>
      </c>
      <c r="E3483" s="50" t="s">
        <v>2814</v>
      </c>
      <c r="F3483" s="50" t="s">
        <v>29</v>
      </c>
      <c r="G3483" s="50" t="s">
        <v>29</v>
      </c>
      <c r="H3483" s="50" t="s">
        <v>4028</v>
      </c>
      <c r="I3483" s="58">
        <v>45085</v>
      </c>
      <c r="J3483" s="50" t="s">
        <v>2816</v>
      </c>
      <c r="K3483" s="59">
        <v>20249.91</v>
      </c>
      <c r="L3483" s="50" t="s">
        <v>37</v>
      </c>
      <c r="M3483" s="51" t="s">
        <v>2747</v>
      </c>
      <c r="N3483" s="50" t="s">
        <v>29</v>
      </c>
      <c r="O3483" s="50" t="s">
        <v>32</v>
      </c>
      <c r="P3483" s="50" t="s">
        <v>32</v>
      </c>
      <c r="Q3483" s="50" t="s">
        <v>29</v>
      </c>
      <c r="R3483" s="50" t="s">
        <v>29</v>
      </c>
      <c r="S3483" s="50" t="s">
        <v>2770</v>
      </c>
      <c r="T3483" s="50" t="s">
        <v>2379</v>
      </c>
      <c r="U3483" s="50" t="s">
        <v>30</v>
      </c>
      <c r="V3483" s="50" t="str">
        <f>VLOOKUP(A3483,Register!$D$2:$N$1317,11,0)</f>
        <v>CWIP - NEW SPRAY POND</v>
      </c>
      <c r="W3483" s="50" t="s">
        <v>5080</v>
      </c>
      <c r="X3483" s="50" t="s">
        <v>2236</v>
      </c>
    </row>
    <row r="3484" spans="1:24" ht="14.1" customHeight="1" x14ac:dyDescent="0.25">
      <c r="A3484" s="50" t="str">
        <f t="shared" si="54"/>
        <v>9200000039-0</v>
      </c>
      <c r="B3484" s="57" t="s">
        <v>29</v>
      </c>
      <c r="C3484" s="50" t="s">
        <v>29</v>
      </c>
      <c r="D3484" s="50" t="s">
        <v>5079</v>
      </c>
      <c r="E3484" s="50" t="s">
        <v>2814</v>
      </c>
      <c r="F3484" s="50" t="s">
        <v>29</v>
      </c>
      <c r="G3484" s="50" t="s">
        <v>29</v>
      </c>
      <c r="H3484" s="50" t="s">
        <v>4028</v>
      </c>
      <c r="I3484" s="58">
        <v>45085</v>
      </c>
      <c r="J3484" s="50" t="s">
        <v>2816</v>
      </c>
      <c r="K3484" s="59">
        <v>1172747.18</v>
      </c>
      <c r="L3484" s="50" t="s">
        <v>37</v>
      </c>
      <c r="M3484" s="51" t="s">
        <v>2747</v>
      </c>
      <c r="N3484" s="50" t="s">
        <v>29</v>
      </c>
      <c r="O3484" s="50" t="s">
        <v>32</v>
      </c>
      <c r="P3484" s="50" t="s">
        <v>32</v>
      </c>
      <c r="Q3484" s="50" t="s">
        <v>29</v>
      </c>
      <c r="R3484" s="50" t="s">
        <v>29</v>
      </c>
      <c r="S3484" s="50" t="s">
        <v>2770</v>
      </c>
      <c r="T3484" s="50" t="s">
        <v>2379</v>
      </c>
      <c r="U3484" s="50" t="s">
        <v>30</v>
      </c>
      <c r="V3484" s="50" t="str">
        <f>VLOOKUP(A3484,Register!$D$2:$N$1317,11,0)</f>
        <v>CWIP - NEW SPRAY POND</v>
      </c>
      <c r="W3484" s="50" t="s">
        <v>5080</v>
      </c>
      <c r="X3484" s="50" t="s">
        <v>2236</v>
      </c>
    </row>
    <row r="3485" spans="1:24" ht="14.1" customHeight="1" x14ac:dyDescent="0.25">
      <c r="A3485" s="50" t="str">
        <f t="shared" si="54"/>
        <v>9200000039-0</v>
      </c>
      <c r="B3485" s="57" t="s">
        <v>29</v>
      </c>
      <c r="C3485" s="50" t="s">
        <v>29</v>
      </c>
      <c r="D3485" s="50" t="s">
        <v>5079</v>
      </c>
      <c r="E3485" s="50" t="s">
        <v>2814</v>
      </c>
      <c r="F3485" s="50" t="s">
        <v>29</v>
      </c>
      <c r="G3485" s="50" t="s">
        <v>29</v>
      </c>
      <c r="H3485" s="50" t="s">
        <v>4028</v>
      </c>
      <c r="I3485" s="58">
        <v>45085</v>
      </c>
      <c r="J3485" s="50" t="s">
        <v>2816</v>
      </c>
      <c r="K3485" s="59">
        <v>1688058.4</v>
      </c>
      <c r="L3485" s="50" t="s">
        <v>37</v>
      </c>
      <c r="M3485" s="51" t="s">
        <v>2747</v>
      </c>
      <c r="N3485" s="50" t="s">
        <v>29</v>
      </c>
      <c r="O3485" s="50" t="s">
        <v>32</v>
      </c>
      <c r="P3485" s="50" t="s">
        <v>32</v>
      </c>
      <c r="Q3485" s="50" t="s">
        <v>29</v>
      </c>
      <c r="R3485" s="50" t="s">
        <v>29</v>
      </c>
      <c r="S3485" s="50" t="s">
        <v>2770</v>
      </c>
      <c r="T3485" s="50" t="s">
        <v>2379</v>
      </c>
      <c r="U3485" s="50" t="s">
        <v>30</v>
      </c>
      <c r="V3485" s="50" t="str">
        <f>VLOOKUP(A3485,Register!$D$2:$N$1317,11,0)</f>
        <v>CWIP - NEW SPRAY POND</v>
      </c>
      <c r="W3485" s="50" t="s">
        <v>5080</v>
      </c>
      <c r="X3485" s="50" t="s">
        <v>2236</v>
      </c>
    </row>
    <row r="3486" spans="1:24" ht="14.1" customHeight="1" x14ac:dyDescent="0.25">
      <c r="A3486" s="50" t="str">
        <f t="shared" si="54"/>
        <v>9200000039-0</v>
      </c>
      <c r="B3486" s="57" t="s">
        <v>29</v>
      </c>
      <c r="C3486" s="50" t="s">
        <v>29</v>
      </c>
      <c r="D3486" s="50" t="s">
        <v>5079</v>
      </c>
      <c r="E3486" s="50" t="s">
        <v>2814</v>
      </c>
      <c r="F3486" s="50" t="s">
        <v>29</v>
      </c>
      <c r="G3486" s="50" t="s">
        <v>29</v>
      </c>
      <c r="H3486" s="50" t="s">
        <v>4028</v>
      </c>
      <c r="I3486" s="58">
        <v>45085</v>
      </c>
      <c r="J3486" s="50" t="s">
        <v>2816</v>
      </c>
      <c r="K3486" s="59">
        <v>448533.29</v>
      </c>
      <c r="L3486" s="50" t="s">
        <v>37</v>
      </c>
      <c r="M3486" s="51" t="s">
        <v>2747</v>
      </c>
      <c r="N3486" s="50" t="s">
        <v>29</v>
      </c>
      <c r="O3486" s="50" t="s">
        <v>32</v>
      </c>
      <c r="P3486" s="50" t="s">
        <v>32</v>
      </c>
      <c r="Q3486" s="50" t="s">
        <v>29</v>
      </c>
      <c r="R3486" s="50" t="s">
        <v>29</v>
      </c>
      <c r="S3486" s="50" t="s">
        <v>2770</v>
      </c>
      <c r="T3486" s="50" t="s">
        <v>2379</v>
      </c>
      <c r="U3486" s="50" t="s">
        <v>30</v>
      </c>
      <c r="V3486" s="50" t="str">
        <f>VLOOKUP(A3486,Register!$D$2:$N$1317,11,0)</f>
        <v>CWIP - NEW SPRAY POND</v>
      </c>
      <c r="W3486" s="50" t="s">
        <v>5080</v>
      </c>
      <c r="X3486" s="50" t="s">
        <v>2236</v>
      </c>
    </row>
    <row r="3487" spans="1:24" ht="14.1" customHeight="1" x14ac:dyDescent="0.25">
      <c r="A3487" s="50" t="str">
        <f t="shared" si="54"/>
        <v>9200000039-0</v>
      </c>
      <c r="B3487" s="57" t="s">
        <v>29</v>
      </c>
      <c r="C3487" s="50" t="s">
        <v>29</v>
      </c>
      <c r="D3487" s="50" t="s">
        <v>5079</v>
      </c>
      <c r="E3487" s="50" t="s">
        <v>2814</v>
      </c>
      <c r="F3487" s="50" t="s">
        <v>29</v>
      </c>
      <c r="G3487" s="50" t="s">
        <v>29</v>
      </c>
      <c r="H3487" s="50" t="s">
        <v>4028</v>
      </c>
      <c r="I3487" s="58">
        <v>45085</v>
      </c>
      <c r="J3487" s="50" t="s">
        <v>2816</v>
      </c>
      <c r="K3487" s="59">
        <v>16852</v>
      </c>
      <c r="L3487" s="50" t="s">
        <v>37</v>
      </c>
      <c r="M3487" s="51" t="s">
        <v>2747</v>
      </c>
      <c r="N3487" s="50" t="s">
        <v>29</v>
      </c>
      <c r="O3487" s="50" t="s">
        <v>32</v>
      </c>
      <c r="P3487" s="50" t="s">
        <v>32</v>
      </c>
      <c r="Q3487" s="50" t="s">
        <v>29</v>
      </c>
      <c r="R3487" s="50" t="s">
        <v>29</v>
      </c>
      <c r="S3487" s="50" t="s">
        <v>2770</v>
      </c>
      <c r="T3487" s="50" t="s">
        <v>2379</v>
      </c>
      <c r="U3487" s="50" t="s">
        <v>30</v>
      </c>
      <c r="V3487" s="50" t="str">
        <f>VLOOKUP(A3487,Register!$D$2:$N$1317,11,0)</f>
        <v>CWIP - NEW SPRAY POND</v>
      </c>
      <c r="W3487" s="50" t="s">
        <v>5080</v>
      </c>
      <c r="X3487" s="50" t="s">
        <v>2236</v>
      </c>
    </row>
    <row r="3488" spans="1:24" ht="14.1" customHeight="1" x14ac:dyDescent="0.25">
      <c r="A3488" s="50" t="str">
        <f t="shared" si="54"/>
        <v>9200000039-0</v>
      </c>
      <c r="B3488" s="57" t="s">
        <v>29</v>
      </c>
      <c r="C3488" s="50" t="s">
        <v>29</v>
      </c>
      <c r="D3488" s="50" t="s">
        <v>5079</v>
      </c>
      <c r="E3488" s="50" t="s">
        <v>2814</v>
      </c>
      <c r="F3488" s="50" t="s">
        <v>29</v>
      </c>
      <c r="G3488" s="50" t="s">
        <v>29</v>
      </c>
      <c r="H3488" s="50" t="s">
        <v>4028</v>
      </c>
      <c r="I3488" s="58">
        <v>45085</v>
      </c>
      <c r="J3488" s="50" t="s">
        <v>2816</v>
      </c>
      <c r="K3488" s="59">
        <v>24577.1</v>
      </c>
      <c r="L3488" s="50" t="s">
        <v>37</v>
      </c>
      <c r="M3488" s="51" t="s">
        <v>2747</v>
      </c>
      <c r="N3488" s="50" t="s">
        <v>29</v>
      </c>
      <c r="O3488" s="50" t="s">
        <v>32</v>
      </c>
      <c r="P3488" s="50" t="s">
        <v>32</v>
      </c>
      <c r="Q3488" s="50" t="s">
        <v>29</v>
      </c>
      <c r="R3488" s="50" t="s">
        <v>29</v>
      </c>
      <c r="S3488" s="50" t="s">
        <v>2770</v>
      </c>
      <c r="T3488" s="50" t="s">
        <v>2379</v>
      </c>
      <c r="U3488" s="50" t="s">
        <v>30</v>
      </c>
      <c r="V3488" s="50" t="str">
        <f>VLOOKUP(A3488,Register!$D$2:$N$1317,11,0)</f>
        <v>CWIP - NEW SPRAY POND</v>
      </c>
      <c r="W3488" s="50" t="s">
        <v>5080</v>
      </c>
      <c r="X3488" s="50" t="s">
        <v>2236</v>
      </c>
    </row>
    <row r="3489" spans="1:24" ht="14.1" customHeight="1" x14ac:dyDescent="0.25">
      <c r="A3489" s="50" t="str">
        <f t="shared" si="54"/>
        <v>9200000039-0</v>
      </c>
      <c r="B3489" s="57" t="s">
        <v>29</v>
      </c>
      <c r="C3489" s="50" t="s">
        <v>29</v>
      </c>
      <c r="D3489" s="50" t="s">
        <v>5079</v>
      </c>
      <c r="E3489" s="50" t="s">
        <v>2814</v>
      </c>
      <c r="F3489" s="50" t="s">
        <v>29</v>
      </c>
      <c r="G3489" s="50" t="s">
        <v>29</v>
      </c>
      <c r="H3489" s="50" t="s">
        <v>4028</v>
      </c>
      <c r="I3489" s="58">
        <v>45085</v>
      </c>
      <c r="J3489" s="50" t="s">
        <v>2816</v>
      </c>
      <c r="K3489" s="59">
        <v>90000</v>
      </c>
      <c r="L3489" s="50" t="s">
        <v>37</v>
      </c>
      <c r="M3489" s="51" t="s">
        <v>2747</v>
      </c>
      <c r="N3489" s="50" t="s">
        <v>29</v>
      </c>
      <c r="O3489" s="50" t="s">
        <v>32</v>
      </c>
      <c r="P3489" s="50" t="s">
        <v>32</v>
      </c>
      <c r="Q3489" s="50" t="s">
        <v>29</v>
      </c>
      <c r="R3489" s="50" t="s">
        <v>29</v>
      </c>
      <c r="S3489" s="50" t="s">
        <v>2770</v>
      </c>
      <c r="T3489" s="50" t="s">
        <v>2379</v>
      </c>
      <c r="U3489" s="50" t="s">
        <v>30</v>
      </c>
      <c r="V3489" s="50" t="str">
        <f>VLOOKUP(A3489,Register!$D$2:$N$1317,11,0)</f>
        <v>CWIP - NEW SPRAY POND</v>
      </c>
      <c r="W3489" s="50" t="s">
        <v>5080</v>
      </c>
      <c r="X3489" s="50" t="s">
        <v>2236</v>
      </c>
    </row>
    <row r="3490" spans="1:24" ht="14.1" customHeight="1" x14ac:dyDescent="0.25">
      <c r="A3490" s="50" t="str">
        <f t="shared" si="54"/>
        <v>9200000044-0</v>
      </c>
      <c r="B3490" s="57" t="s">
        <v>29</v>
      </c>
      <c r="C3490" s="50" t="s">
        <v>29</v>
      </c>
      <c r="D3490" s="50" t="s">
        <v>5081</v>
      </c>
      <c r="E3490" s="50" t="s">
        <v>2814</v>
      </c>
      <c r="F3490" s="50" t="s">
        <v>29</v>
      </c>
      <c r="G3490" s="50" t="s">
        <v>29</v>
      </c>
      <c r="H3490" s="50" t="s">
        <v>4028</v>
      </c>
      <c r="I3490" s="58">
        <v>45085</v>
      </c>
      <c r="J3490" s="50" t="s">
        <v>2816</v>
      </c>
      <c r="K3490" s="59">
        <v>33810.43</v>
      </c>
      <c r="L3490" s="50" t="s">
        <v>37</v>
      </c>
      <c r="M3490" s="51" t="s">
        <v>2747</v>
      </c>
      <c r="N3490" s="50" t="s">
        <v>29</v>
      </c>
      <c r="O3490" s="50" t="s">
        <v>32</v>
      </c>
      <c r="P3490" s="50" t="s">
        <v>32</v>
      </c>
      <c r="Q3490" s="50" t="s">
        <v>29</v>
      </c>
      <c r="R3490" s="50" t="s">
        <v>29</v>
      </c>
      <c r="S3490" s="50" t="s">
        <v>2770</v>
      </c>
      <c r="T3490" s="50" t="s">
        <v>2391</v>
      </c>
      <c r="U3490" s="50" t="s">
        <v>30</v>
      </c>
      <c r="V3490" s="50" t="str">
        <f>VLOOKUP(A3490,Register!$D$2:$N$1317,11,0)</f>
        <v>Sewage Treatment Plant (STP) 150 KLD</v>
      </c>
      <c r="W3490" s="50" t="s">
        <v>5082</v>
      </c>
      <c r="X3490" s="50" t="s">
        <v>894</v>
      </c>
    </row>
    <row r="3491" spans="1:24" ht="14.1" customHeight="1" x14ac:dyDescent="0.25">
      <c r="A3491" s="50" t="str">
        <f t="shared" si="54"/>
        <v>9200000044-0</v>
      </c>
      <c r="B3491" s="57" t="s">
        <v>29</v>
      </c>
      <c r="C3491" s="50" t="s">
        <v>29</v>
      </c>
      <c r="D3491" s="50" t="s">
        <v>5081</v>
      </c>
      <c r="E3491" s="50" t="s">
        <v>2814</v>
      </c>
      <c r="F3491" s="50" t="s">
        <v>29</v>
      </c>
      <c r="G3491" s="50" t="s">
        <v>29</v>
      </c>
      <c r="H3491" s="50" t="s">
        <v>4028</v>
      </c>
      <c r="I3491" s="58">
        <v>45085</v>
      </c>
      <c r="J3491" s="50" t="s">
        <v>2816</v>
      </c>
      <c r="K3491" s="59">
        <v>23829.7</v>
      </c>
      <c r="L3491" s="50" t="s">
        <v>37</v>
      </c>
      <c r="M3491" s="51" t="s">
        <v>2747</v>
      </c>
      <c r="N3491" s="50" t="s">
        <v>29</v>
      </c>
      <c r="O3491" s="50" t="s">
        <v>32</v>
      </c>
      <c r="P3491" s="50" t="s">
        <v>32</v>
      </c>
      <c r="Q3491" s="50" t="s">
        <v>29</v>
      </c>
      <c r="R3491" s="50" t="s">
        <v>29</v>
      </c>
      <c r="S3491" s="50" t="s">
        <v>2770</v>
      </c>
      <c r="T3491" s="50" t="s">
        <v>2391</v>
      </c>
      <c r="U3491" s="50" t="s">
        <v>30</v>
      </c>
      <c r="V3491" s="50" t="str">
        <f>VLOOKUP(A3491,Register!$D$2:$N$1317,11,0)</f>
        <v>Sewage Treatment Plant (STP) 150 KLD</v>
      </c>
      <c r="W3491" s="50" t="s">
        <v>5082</v>
      </c>
      <c r="X3491" s="50" t="s">
        <v>894</v>
      </c>
    </row>
    <row r="3492" spans="1:24" ht="14.1" customHeight="1" x14ac:dyDescent="0.25">
      <c r="A3492" s="50" t="str">
        <f t="shared" si="54"/>
        <v>9200000044-0</v>
      </c>
      <c r="B3492" s="57" t="s">
        <v>29</v>
      </c>
      <c r="C3492" s="50" t="s">
        <v>29</v>
      </c>
      <c r="D3492" s="50" t="s">
        <v>5081</v>
      </c>
      <c r="E3492" s="50" t="s">
        <v>2814</v>
      </c>
      <c r="F3492" s="50" t="s">
        <v>29</v>
      </c>
      <c r="G3492" s="50" t="s">
        <v>29</v>
      </c>
      <c r="H3492" s="50" t="s">
        <v>4028</v>
      </c>
      <c r="I3492" s="58">
        <v>45085</v>
      </c>
      <c r="J3492" s="50" t="s">
        <v>2816</v>
      </c>
      <c r="K3492" s="59">
        <v>379.51</v>
      </c>
      <c r="L3492" s="50" t="s">
        <v>37</v>
      </c>
      <c r="M3492" s="51" t="s">
        <v>2747</v>
      </c>
      <c r="N3492" s="50" t="s">
        <v>29</v>
      </c>
      <c r="O3492" s="50" t="s">
        <v>32</v>
      </c>
      <c r="P3492" s="50" t="s">
        <v>32</v>
      </c>
      <c r="Q3492" s="50" t="s">
        <v>29</v>
      </c>
      <c r="R3492" s="50" t="s">
        <v>29</v>
      </c>
      <c r="S3492" s="50" t="s">
        <v>2770</v>
      </c>
      <c r="T3492" s="50" t="s">
        <v>2391</v>
      </c>
      <c r="U3492" s="50" t="s">
        <v>30</v>
      </c>
      <c r="V3492" s="50" t="str">
        <f>VLOOKUP(A3492,Register!$D$2:$N$1317,11,0)</f>
        <v>Sewage Treatment Plant (STP) 150 KLD</v>
      </c>
      <c r="W3492" s="50" t="s">
        <v>5082</v>
      </c>
      <c r="X3492" s="50" t="s">
        <v>894</v>
      </c>
    </row>
    <row r="3493" spans="1:24" ht="14.1" customHeight="1" x14ac:dyDescent="0.25">
      <c r="A3493" s="50" t="str">
        <f t="shared" si="54"/>
        <v>9200000044-0</v>
      </c>
      <c r="B3493" s="57" t="s">
        <v>29</v>
      </c>
      <c r="C3493" s="50" t="s">
        <v>29</v>
      </c>
      <c r="D3493" s="50" t="s">
        <v>5081</v>
      </c>
      <c r="E3493" s="50" t="s">
        <v>2814</v>
      </c>
      <c r="F3493" s="50" t="s">
        <v>29</v>
      </c>
      <c r="G3493" s="50" t="s">
        <v>29</v>
      </c>
      <c r="H3493" s="50" t="s">
        <v>4028</v>
      </c>
      <c r="I3493" s="58">
        <v>45085</v>
      </c>
      <c r="J3493" s="50" t="s">
        <v>2816</v>
      </c>
      <c r="K3493" s="59">
        <v>11325.67</v>
      </c>
      <c r="L3493" s="50" t="s">
        <v>37</v>
      </c>
      <c r="M3493" s="51" t="s">
        <v>2747</v>
      </c>
      <c r="N3493" s="50" t="s">
        <v>29</v>
      </c>
      <c r="O3493" s="50" t="s">
        <v>32</v>
      </c>
      <c r="P3493" s="50" t="s">
        <v>32</v>
      </c>
      <c r="Q3493" s="50" t="s">
        <v>29</v>
      </c>
      <c r="R3493" s="50" t="s">
        <v>29</v>
      </c>
      <c r="S3493" s="50" t="s">
        <v>2770</v>
      </c>
      <c r="T3493" s="50" t="s">
        <v>2391</v>
      </c>
      <c r="U3493" s="50" t="s">
        <v>30</v>
      </c>
      <c r="V3493" s="50" t="str">
        <f>VLOOKUP(A3493,Register!$D$2:$N$1317,11,0)</f>
        <v>Sewage Treatment Plant (STP) 150 KLD</v>
      </c>
      <c r="W3493" s="50" t="s">
        <v>5082</v>
      </c>
      <c r="X3493" s="50" t="s">
        <v>894</v>
      </c>
    </row>
    <row r="3494" spans="1:24" ht="14.1" customHeight="1" x14ac:dyDescent="0.25">
      <c r="A3494" s="50" t="str">
        <f t="shared" si="54"/>
        <v>9200000044-0</v>
      </c>
      <c r="B3494" s="57" t="s">
        <v>29</v>
      </c>
      <c r="C3494" s="50" t="s">
        <v>29</v>
      </c>
      <c r="D3494" s="50" t="s">
        <v>5081</v>
      </c>
      <c r="E3494" s="50" t="s">
        <v>2814</v>
      </c>
      <c r="F3494" s="50" t="s">
        <v>29</v>
      </c>
      <c r="G3494" s="50" t="s">
        <v>29</v>
      </c>
      <c r="H3494" s="50" t="s">
        <v>4028</v>
      </c>
      <c r="I3494" s="58">
        <v>45085</v>
      </c>
      <c r="J3494" s="50" t="s">
        <v>2816</v>
      </c>
      <c r="K3494" s="59">
        <v>59060.55</v>
      </c>
      <c r="L3494" s="50" t="s">
        <v>37</v>
      </c>
      <c r="M3494" s="51" t="s">
        <v>2747</v>
      </c>
      <c r="N3494" s="50" t="s">
        <v>29</v>
      </c>
      <c r="O3494" s="50" t="s">
        <v>32</v>
      </c>
      <c r="P3494" s="50" t="s">
        <v>32</v>
      </c>
      <c r="Q3494" s="50" t="s">
        <v>29</v>
      </c>
      <c r="R3494" s="50" t="s">
        <v>29</v>
      </c>
      <c r="S3494" s="50" t="s">
        <v>2770</v>
      </c>
      <c r="T3494" s="50" t="s">
        <v>2391</v>
      </c>
      <c r="U3494" s="50" t="s">
        <v>30</v>
      </c>
      <c r="V3494" s="50" t="str">
        <f>VLOOKUP(A3494,Register!$D$2:$N$1317,11,0)</f>
        <v>Sewage Treatment Plant (STP) 150 KLD</v>
      </c>
      <c r="W3494" s="50" t="s">
        <v>5082</v>
      </c>
      <c r="X3494" s="50" t="s">
        <v>894</v>
      </c>
    </row>
    <row r="3495" spans="1:24" ht="14.1" customHeight="1" x14ac:dyDescent="0.25">
      <c r="A3495" s="50" t="str">
        <f t="shared" si="54"/>
        <v>9200000044-0</v>
      </c>
      <c r="B3495" s="57" t="s">
        <v>29</v>
      </c>
      <c r="C3495" s="50" t="s">
        <v>29</v>
      </c>
      <c r="D3495" s="50" t="s">
        <v>5081</v>
      </c>
      <c r="E3495" s="50" t="s">
        <v>2814</v>
      </c>
      <c r="F3495" s="50" t="s">
        <v>29</v>
      </c>
      <c r="G3495" s="50" t="s">
        <v>29</v>
      </c>
      <c r="H3495" s="50" t="s">
        <v>4028</v>
      </c>
      <c r="I3495" s="58">
        <v>45085</v>
      </c>
      <c r="J3495" s="50" t="s">
        <v>2816</v>
      </c>
      <c r="K3495" s="59">
        <v>105294.03</v>
      </c>
      <c r="L3495" s="50" t="s">
        <v>37</v>
      </c>
      <c r="M3495" s="51" t="s">
        <v>2747</v>
      </c>
      <c r="N3495" s="50" t="s">
        <v>29</v>
      </c>
      <c r="O3495" s="50" t="s">
        <v>32</v>
      </c>
      <c r="P3495" s="50" t="s">
        <v>32</v>
      </c>
      <c r="Q3495" s="50" t="s">
        <v>29</v>
      </c>
      <c r="R3495" s="50" t="s">
        <v>29</v>
      </c>
      <c r="S3495" s="50" t="s">
        <v>2770</v>
      </c>
      <c r="T3495" s="50" t="s">
        <v>2391</v>
      </c>
      <c r="U3495" s="50" t="s">
        <v>30</v>
      </c>
      <c r="V3495" s="50" t="str">
        <f>VLOOKUP(A3495,Register!$D$2:$N$1317,11,0)</f>
        <v>Sewage Treatment Plant (STP) 150 KLD</v>
      </c>
      <c r="W3495" s="50" t="s">
        <v>5082</v>
      </c>
      <c r="X3495" s="50" t="s">
        <v>894</v>
      </c>
    </row>
    <row r="3496" spans="1:24" ht="14.1" customHeight="1" x14ac:dyDescent="0.25">
      <c r="A3496" s="50" t="str">
        <f t="shared" si="54"/>
        <v>9200000044-0</v>
      </c>
      <c r="B3496" s="57" t="s">
        <v>29</v>
      </c>
      <c r="C3496" s="50" t="s">
        <v>29</v>
      </c>
      <c r="D3496" s="50" t="s">
        <v>5081</v>
      </c>
      <c r="E3496" s="50" t="s">
        <v>2814</v>
      </c>
      <c r="F3496" s="50" t="s">
        <v>29</v>
      </c>
      <c r="G3496" s="50" t="s">
        <v>29</v>
      </c>
      <c r="H3496" s="50" t="s">
        <v>4028</v>
      </c>
      <c r="I3496" s="58">
        <v>45085</v>
      </c>
      <c r="J3496" s="50" t="s">
        <v>2816</v>
      </c>
      <c r="K3496" s="59">
        <v>51476.04</v>
      </c>
      <c r="L3496" s="50" t="s">
        <v>37</v>
      </c>
      <c r="M3496" s="51" t="s">
        <v>2747</v>
      </c>
      <c r="N3496" s="50" t="s">
        <v>29</v>
      </c>
      <c r="O3496" s="50" t="s">
        <v>32</v>
      </c>
      <c r="P3496" s="50" t="s">
        <v>32</v>
      </c>
      <c r="Q3496" s="50" t="s">
        <v>29</v>
      </c>
      <c r="R3496" s="50" t="s">
        <v>29</v>
      </c>
      <c r="S3496" s="50" t="s">
        <v>2770</v>
      </c>
      <c r="T3496" s="50" t="s">
        <v>2391</v>
      </c>
      <c r="U3496" s="50" t="s">
        <v>30</v>
      </c>
      <c r="V3496" s="50" t="str">
        <f>VLOOKUP(A3496,Register!$D$2:$N$1317,11,0)</f>
        <v>Sewage Treatment Plant (STP) 150 KLD</v>
      </c>
      <c r="W3496" s="50" t="s">
        <v>5082</v>
      </c>
      <c r="X3496" s="50" t="s">
        <v>894</v>
      </c>
    </row>
    <row r="3497" spans="1:24" ht="14.1" customHeight="1" x14ac:dyDescent="0.25">
      <c r="A3497" s="50" t="str">
        <f t="shared" si="54"/>
        <v>9200000044-0</v>
      </c>
      <c r="B3497" s="57" t="s">
        <v>29</v>
      </c>
      <c r="C3497" s="50" t="s">
        <v>29</v>
      </c>
      <c r="D3497" s="50" t="s">
        <v>5081</v>
      </c>
      <c r="E3497" s="50" t="s">
        <v>2814</v>
      </c>
      <c r="F3497" s="50" t="s">
        <v>29</v>
      </c>
      <c r="G3497" s="50" t="s">
        <v>29</v>
      </c>
      <c r="H3497" s="50" t="s">
        <v>4028</v>
      </c>
      <c r="I3497" s="58">
        <v>45085</v>
      </c>
      <c r="J3497" s="50" t="s">
        <v>2816</v>
      </c>
      <c r="K3497" s="59">
        <v>164248.34</v>
      </c>
      <c r="L3497" s="50" t="s">
        <v>37</v>
      </c>
      <c r="M3497" s="51" t="s">
        <v>2747</v>
      </c>
      <c r="N3497" s="50" t="s">
        <v>29</v>
      </c>
      <c r="O3497" s="50" t="s">
        <v>32</v>
      </c>
      <c r="P3497" s="50" t="s">
        <v>32</v>
      </c>
      <c r="Q3497" s="50" t="s">
        <v>29</v>
      </c>
      <c r="R3497" s="50" t="s">
        <v>29</v>
      </c>
      <c r="S3497" s="50" t="s">
        <v>2770</v>
      </c>
      <c r="T3497" s="50" t="s">
        <v>2391</v>
      </c>
      <c r="U3497" s="50" t="s">
        <v>30</v>
      </c>
      <c r="V3497" s="50" t="str">
        <f>VLOOKUP(A3497,Register!$D$2:$N$1317,11,0)</f>
        <v>Sewage Treatment Plant (STP) 150 KLD</v>
      </c>
      <c r="W3497" s="50" t="s">
        <v>5082</v>
      </c>
      <c r="X3497" s="50" t="s">
        <v>894</v>
      </c>
    </row>
    <row r="3498" spans="1:24" ht="14.1" customHeight="1" x14ac:dyDescent="0.25">
      <c r="A3498" s="50" t="str">
        <f t="shared" si="54"/>
        <v>9200000044-0</v>
      </c>
      <c r="B3498" s="57" t="s">
        <v>29</v>
      </c>
      <c r="C3498" s="50" t="s">
        <v>29</v>
      </c>
      <c r="D3498" s="50" t="s">
        <v>5081</v>
      </c>
      <c r="E3498" s="50" t="s">
        <v>2814</v>
      </c>
      <c r="F3498" s="50" t="s">
        <v>29</v>
      </c>
      <c r="G3498" s="50" t="s">
        <v>29</v>
      </c>
      <c r="H3498" s="50" t="s">
        <v>4028</v>
      </c>
      <c r="I3498" s="58">
        <v>45085</v>
      </c>
      <c r="J3498" s="50" t="s">
        <v>2816</v>
      </c>
      <c r="K3498" s="59">
        <v>6161.13</v>
      </c>
      <c r="L3498" s="50" t="s">
        <v>37</v>
      </c>
      <c r="M3498" s="51" t="s">
        <v>2747</v>
      </c>
      <c r="N3498" s="50" t="s">
        <v>29</v>
      </c>
      <c r="O3498" s="50" t="s">
        <v>32</v>
      </c>
      <c r="P3498" s="50" t="s">
        <v>32</v>
      </c>
      <c r="Q3498" s="50" t="s">
        <v>29</v>
      </c>
      <c r="R3498" s="50" t="s">
        <v>29</v>
      </c>
      <c r="S3498" s="50" t="s">
        <v>2770</v>
      </c>
      <c r="T3498" s="50" t="s">
        <v>2391</v>
      </c>
      <c r="U3498" s="50" t="s">
        <v>30</v>
      </c>
      <c r="V3498" s="50" t="str">
        <f>VLOOKUP(A3498,Register!$D$2:$N$1317,11,0)</f>
        <v>Sewage Treatment Plant (STP) 150 KLD</v>
      </c>
      <c r="W3498" s="50" t="s">
        <v>5082</v>
      </c>
      <c r="X3498" s="50" t="s">
        <v>894</v>
      </c>
    </row>
    <row r="3499" spans="1:24" ht="14.1" customHeight="1" x14ac:dyDescent="0.25">
      <c r="A3499" s="50" t="str">
        <f t="shared" si="54"/>
        <v>9200000044-0</v>
      </c>
      <c r="B3499" s="57" t="s">
        <v>29</v>
      </c>
      <c r="C3499" s="50" t="s">
        <v>29</v>
      </c>
      <c r="D3499" s="50" t="s">
        <v>5081</v>
      </c>
      <c r="E3499" s="50" t="s">
        <v>2814</v>
      </c>
      <c r="F3499" s="50" t="s">
        <v>29</v>
      </c>
      <c r="G3499" s="50" t="s">
        <v>29</v>
      </c>
      <c r="H3499" s="50" t="s">
        <v>4028</v>
      </c>
      <c r="I3499" s="58">
        <v>45085</v>
      </c>
      <c r="J3499" s="50" t="s">
        <v>2816</v>
      </c>
      <c r="K3499" s="59">
        <v>6750</v>
      </c>
      <c r="L3499" s="50" t="s">
        <v>37</v>
      </c>
      <c r="M3499" s="51" t="s">
        <v>2747</v>
      </c>
      <c r="N3499" s="50" t="s">
        <v>29</v>
      </c>
      <c r="O3499" s="50" t="s">
        <v>32</v>
      </c>
      <c r="P3499" s="50" t="s">
        <v>32</v>
      </c>
      <c r="Q3499" s="50" t="s">
        <v>29</v>
      </c>
      <c r="R3499" s="50" t="s">
        <v>29</v>
      </c>
      <c r="S3499" s="50" t="s">
        <v>2770</v>
      </c>
      <c r="T3499" s="50" t="s">
        <v>2391</v>
      </c>
      <c r="U3499" s="50" t="s">
        <v>30</v>
      </c>
      <c r="V3499" s="50" t="str">
        <f>VLOOKUP(A3499,Register!$D$2:$N$1317,11,0)</f>
        <v>Sewage Treatment Plant (STP) 150 KLD</v>
      </c>
      <c r="W3499" s="50" t="s">
        <v>5082</v>
      </c>
      <c r="X3499" s="50" t="s">
        <v>894</v>
      </c>
    </row>
    <row r="3500" spans="1:24" ht="14.1" customHeight="1" x14ac:dyDescent="0.25">
      <c r="A3500" s="50" t="str">
        <f t="shared" si="54"/>
        <v>9200000041-0</v>
      </c>
      <c r="B3500" s="57" t="s">
        <v>29</v>
      </c>
      <c r="C3500" s="50" t="s">
        <v>29</v>
      </c>
      <c r="D3500" s="50" t="s">
        <v>5083</v>
      </c>
      <c r="E3500" s="50" t="s">
        <v>2814</v>
      </c>
      <c r="F3500" s="50" t="s">
        <v>29</v>
      </c>
      <c r="G3500" s="50" t="s">
        <v>29</v>
      </c>
      <c r="H3500" s="50" t="s">
        <v>4028</v>
      </c>
      <c r="I3500" s="58">
        <v>45099</v>
      </c>
      <c r="J3500" s="50" t="s">
        <v>2816</v>
      </c>
      <c r="K3500" s="59">
        <v>177883.74</v>
      </c>
      <c r="L3500" s="50" t="s">
        <v>37</v>
      </c>
      <c r="M3500" s="51" t="s">
        <v>2747</v>
      </c>
      <c r="N3500" s="50" t="s">
        <v>29</v>
      </c>
      <c r="O3500" s="50" t="s">
        <v>32</v>
      </c>
      <c r="P3500" s="50" t="s">
        <v>32</v>
      </c>
      <c r="Q3500" s="50" t="s">
        <v>29</v>
      </c>
      <c r="R3500" s="50" t="s">
        <v>29</v>
      </c>
      <c r="S3500" s="50" t="s">
        <v>2770</v>
      </c>
      <c r="T3500" s="50" t="s">
        <v>2383</v>
      </c>
      <c r="U3500" s="50" t="s">
        <v>30</v>
      </c>
      <c r="V3500" s="50" t="str">
        <f>VLOOKUP(A3500,Register!$D$2:$N$1317,11,0)</f>
        <v>CWIP - CURTAIN CONDENSER &amp; AIR EJECTOR</v>
      </c>
      <c r="W3500" s="50" t="s">
        <v>5084</v>
      </c>
      <c r="X3500" s="50" t="s">
        <v>5085</v>
      </c>
    </row>
    <row r="3501" spans="1:24" ht="14.1" customHeight="1" x14ac:dyDescent="0.25">
      <c r="A3501" s="50" t="str">
        <f t="shared" si="54"/>
        <v>9200000041-0</v>
      </c>
      <c r="B3501" s="57" t="s">
        <v>29</v>
      </c>
      <c r="C3501" s="50" t="s">
        <v>29</v>
      </c>
      <c r="D3501" s="50" t="s">
        <v>5083</v>
      </c>
      <c r="E3501" s="50" t="s">
        <v>2814</v>
      </c>
      <c r="F3501" s="50" t="s">
        <v>29</v>
      </c>
      <c r="G3501" s="50" t="s">
        <v>29</v>
      </c>
      <c r="H3501" s="50" t="s">
        <v>4028</v>
      </c>
      <c r="I3501" s="58">
        <v>45099</v>
      </c>
      <c r="J3501" s="50" t="s">
        <v>2816</v>
      </c>
      <c r="K3501" s="59">
        <v>44458.05</v>
      </c>
      <c r="L3501" s="50" t="s">
        <v>37</v>
      </c>
      <c r="M3501" s="51" t="s">
        <v>2747</v>
      </c>
      <c r="N3501" s="50" t="s">
        <v>29</v>
      </c>
      <c r="O3501" s="50" t="s">
        <v>32</v>
      </c>
      <c r="P3501" s="50" t="s">
        <v>32</v>
      </c>
      <c r="Q3501" s="50" t="s">
        <v>29</v>
      </c>
      <c r="R3501" s="50" t="s">
        <v>29</v>
      </c>
      <c r="S3501" s="50" t="s">
        <v>2770</v>
      </c>
      <c r="T3501" s="50" t="s">
        <v>2383</v>
      </c>
      <c r="U3501" s="50" t="s">
        <v>30</v>
      </c>
      <c r="V3501" s="50" t="str">
        <f>VLOOKUP(A3501,Register!$D$2:$N$1317,11,0)</f>
        <v>CWIP - CURTAIN CONDENSER &amp; AIR EJECTOR</v>
      </c>
      <c r="W3501" s="50" t="s">
        <v>5084</v>
      </c>
      <c r="X3501" s="50" t="s">
        <v>5085</v>
      </c>
    </row>
    <row r="3502" spans="1:24" ht="14.1" customHeight="1" x14ac:dyDescent="0.25">
      <c r="A3502" s="50" t="str">
        <f t="shared" si="54"/>
        <v>9200000041-0</v>
      </c>
      <c r="B3502" s="57" t="s">
        <v>29</v>
      </c>
      <c r="C3502" s="50" t="s">
        <v>29</v>
      </c>
      <c r="D3502" s="50" t="s">
        <v>5083</v>
      </c>
      <c r="E3502" s="50" t="s">
        <v>2814</v>
      </c>
      <c r="F3502" s="50" t="s">
        <v>29</v>
      </c>
      <c r="G3502" s="50" t="s">
        <v>29</v>
      </c>
      <c r="H3502" s="50" t="s">
        <v>4028</v>
      </c>
      <c r="I3502" s="58">
        <v>45099</v>
      </c>
      <c r="J3502" s="50" t="s">
        <v>2816</v>
      </c>
      <c r="K3502" s="59">
        <v>24001.84</v>
      </c>
      <c r="L3502" s="50" t="s">
        <v>37</v>
      </c>
      <c r="M3502" s="51" t="s">
        <v>2747</v>
      </c>
      <c r="N3502" s="50" t="s">
        <v>29</v>
      </c>
      <c r="O3502" s="50" t="s">
        <v>32</v>
      </c>
      <c r="P3502" s="50" t="s">
        <v>32</v>
      </c>
      <c r="Q3502" s="50" t="s">
        <v>29</v>
      </c>
      <c r="R3502" s="50" t="s">
        <v>29</v>
      </c>
      <c r="S3502" s="50" t="s">
        <v>2770</v>
      </c>
      <c r="T3502" s="50" t="s">
        <v>2383</v>
      </c>
      <c r="U3502" s="50" t="s">
        <v>30</v>
      </c>
      <c r="V3502" s="50" t="str">
        <f>VLOOKUP(A3502,Register!$D$2:$N$1317,11,0)</f>
        <v>CWIP - CURTAIN CONDENSER &amp; AIR EJECTOR</v>
      </c>
      <c r="W3502" s="50" t="s">
        <v>5084</v>
      </c>
      <c r="X3502" s="50" t="s">
        <v>5085</v>
      </c>
    </row>
    <row r="3503" spans="1:24" ht="14.1" customHeight="1" x14ac:dyDescent="0.25">
      <c r="A3503" s="50" t="str">
        <f t="shared" si="54"/>
        <v>9200000041-0</v>
      </c>
      <c r="B3503" s="57" t="s">
        <v>29</v>
      </c>
      <c r="C3503" s="50" t="s">
        <v>29</v>
      </c>
      <c r="D3503" s="50" t="s">
        <v>5083</v>
      </c>
      <c r="E3503" s="50" t="s">
        <v>2814</v>
      </c>
      <c r="F3503" s="50" t="s">
        <v>29</v>
      </c>
      <c r="G3503" s="50" t="s">
        <v>29</v>
      </c>
      <c r="H3503" s="50" t="s">
        <v>4028</v>
      </c>
      <c r="I3503" s="58">
        <v>45099</v>
      </c>
      <c r="J3503" s="50" t="s">
        <v>2816</v>
      </c>
      <c r="K3503" s="59">
        <v>63261.39</v>
      </c>
      <c r="L3503" s="50" t="s">
        <v>37</v>
      </c>
      <c r="M3503" s="51" t="s">
        <v>2747</v>
      </c>
      <c r="N3503" s="50" t="s">
        <v>29</v>
      </c>
      <c r="O3503" s="50" t="s">
        <v>32</v>
      </c>
      <c r="P3503" s="50" t="s">
        <v>32</v>
      </c>
      <c r="Q3503" s="50" t="s">
        <v>29</v>
      </c>
      <c r="R3503" s="50" t="s">
        <v>29</v>
      </c>
      <c r="S3503" s="50" t="s">
        <v>2770</v>
      </c>
      <c r="T3503" s="50" t="s">
        <v>2383</v>
      </c>
      <c r="U3503" s="50" t="s">
        <v>30</v>
      </c>
      <c r="V3503" s="50" t="str">
        <f>VLOOKUP(A3503,Register!$D$2:$N$1317,11,0)</f>
        <v>CWIP - CURTAIN CONDENSER &amp; AIR EJECTOR</v>
      </c>
      <c r="W3503" s="50" t="s">
        <v>5084</v>
      </c>
      <c r="X3503" s="50" t="s">
        <v>5085</v>
      </c>
    </row>
    <row r="3504" spans="1:24" ht="14.1" customHeight="1" x14ac:dyDescent="0.25">
      <c r="A3504" s="50" t="str">
        <f t="shared" si="54"/>
        <v>9200000041-0</v>
      </c>
      <c r="B3504" s="57" t="s">
        <v>29</v>
      </c>
      <c r="C3504" s="50" t="s">
        <v>29</v>
      </c>
      <c r="D3504" s="50" t="s">
        <v>5083</v>
      </c>
      <c r="E3504" s="50" t="s">
        <v>2814</v>
      </c>
      <c r="F3504" s="50" t="s">
        <v>29</v>
      </c>
      <c r="G3504" s="50" t="s">
        <v>29</v>
      </c>
      <c r="H3504" s="50" t="s">
        <v>4028</v>
      </c>
      <c r="I3504" s="58">
        <v>45099</v>
      </c>
      <c r="J3504" s="50" t="s">
        <v>2816</v>
      </c>
      <c r="K3504" s="59">
        <v>3840</v>
      </c>
      <c r="L3504" s="50" t="s">
        <v>37</v>
      </c>
      <c r="M3504" s="51" t="s">
        <v>2747</v>
      </c>
      <c r="N3504" s="50" t="s">
        <v>29</v>
      </c>
      <c r="O3504" s="50" t="s">
        <v>32</v>
      </c>
      <c r="P3504" s="50" t="s">
        <v>32</v>
      </c>
      <c r="Q3504" s="50" t="s">
        <v>29</v>
      </c>
      <c r="R3504" s="50" t="s">
        <v>29</v>
      </c>
      <c r="S3504" s="50" t="s">
        <v>2770</v>
      </c>
      <c r="T3504" s="50" t="s">
        <v>2383</v>
      </c>
      <c r="U3504" s="50" t="s">
        <v>30</v>
      </c>
      <c r="V3504" s="50" t="str">
        <f>VLOOKUP(A3504,Register!$D$2:$N$1317,11,0)</f>
        <v>CWIP - CURTAIN CONDENSER &amp; AIR EJECTOR</v>
      </c>
      <c r="W3504" s="50" t="s">
        <v>5084</v>
      </c>
      <c r="X3504" s="50" t="s">
        <v>5085</v>
      </c>
    </row>
    <row r="3505" spans="1:24" ht="14.1" customHeight="1" x14ac:dyDescent="0.25">
      <c r="A3505" s="50" t="str">
        <f t="shared" si="54"/>
        <v>9200000041-0</v>
      </c>
      <c r="B3505" s="57" t="s">
        <v>29</v>
      </c>
      <c r="C3505" s="50" t="s">
        <v>29</v>
      </c>
      <c r="D3505" s="50" t="s">
        <v>5083</v>
      </c>
      <c r="E3505" s="50" t="s">
        <v>2814</v>
      </c>
      <c r="F3505" s="50" t="s">
        <v>29</v>
      </c>
      <c r="G3505" s="50" t="s">
        <v>29</v>
      </c>
      <c r="H3505" s="50" t="s">
        <v>4028</v>
      </c>
      <c r="I3505" s="58">
        <v>45099</v>
      </c>
      <c r="J3505" s="50" t="s">
        <v>2816</v>
      </c>
      <c r="K3505" s="59">
        <v>9399.6</v>
      </c>
      <c r="L3505" s="50" t="s">
        <v>37</v>
      </c>
      <c r="M3505" s="51" t="s">
        <v>2747</v>
      </c>
      <c r="N3505" s="50" t="s">
        <v>29</v>
      </c>
      <c r="O3505" s="50" t="s">
        <v>32</v>
      </c>
      <c r="P3505" s="50" t="s">
        <v>32</v>
      </c>
      <c r="Q3505" s="50" t="s">
        <v>29</v>
      </c>
      <c r="R3505" s="50" t="s">
        <v>29</v>
      </c>
      <c r="S3505" s="50" t="s">
        <v>2770</v>
      </c>
      <c r="T3505" s="50" t="s">
        <v>2383</v>
      </c>
      <c r="U3505" s="50" t="s">
        <v>30</v>
      </c>
      <c r="V3505" s="50" t="str">
        <f>VLOOKUP(A3505,Register!$D$2:$N$1317,11,0)</f>
        <v>CWIP - CURTAIN CONDENSER &amp; AIR EJECTOR</v>
      </c>
      <c r="W3505" s="50" t="s">
        <v>5084</v>
      </c>
      <c r="X3505" s="50" t="s">
        <v>5085</v>
      </c>
    </row>
    <row r="3506" spans="1:24" ht="14.1" customHeight="1" x14ac:dyDescent="0.25">
      <c r="A3506" s="50" t="str">
        <f t="shared" si="54"/>
        <v>9200000041-0</v>
      </c>
      <c r="B3506" s="57" t="s">
        <v>29</v>
      </c>
      <c r="C3506" s="50" t="s">
        <v>29</v>
      </c>
      <c r="D3506" s="50" t="s">
        <v>5083</v>
      </c>
      <c r="E3506" s="50" t="s">
        <v>2814</v>
      </c>
      <c r="F3506" s="50" t="s">
        <v>29</v>
      </c>
      <c r="G3506" s="50" t="s">
        <v>29</v>
      </c>
      <c r="H3506" s="50" t="s">
        <v>4028</v>
      </c>
      <c r="I3506" s="58">
        <v>45099</v>
      </c>
      <c r="J3506" s="50" t="s">
        <v>2816</v>
      </c>
      <c r="K3506" s="59">
        <v>1550</v>
      </c>
      <c r="L3506" s="50" t="s">
        <v>37</v>
      </c>
      <c r="M3506" s="51" t="s">
        <v>2747</v>
      </c>
      <c r="N3506" s="50" t="s">
        <v>29</v>
      </c>
      <c r="O3506" s="50" t="s">
        <v>32</v>
      </c>
      <c r="P3506" s="50" t="s">
        <v>32</v>
      </c>
      <c r="Q3506" s="50" t="s">
        <v>29</v>
      </c>
      <c r="R3506" s="50" t="s">
        <v>29</v>
      </c>
      <c r="S3506" s="50" t="s">
        <v>2770</v>
      </c>
      <c r="T3506" s="50" t="s">
        <v>2383</v>
      </c>
      <c r="U3506" s="50" t="s">
        <v>30</v>
      </c>
      <c r="V3506" s="50" t="str">
        <f>VLOOKUP(A3506,Register!$D$2:$N$1317,11,0)</f>
        <v>CWIP - CURTAIN CONDENSER &amp; AIR EJECTOR</v>
      </c>
      <c r="W3506" s="50" t="s">
        <v>5084</v>
      </c>
      <c r="X3506" s="50" t="s">
        <v>5085</v>
      </c>
    </row>
    <row r="3507" spans="1:24" ht="14.1" customHeight="1" x14ac:dyDescent="0.25">
      <c r="A3507" s="50" t="str">
        <f t="shared" si="54"/>
        <v>9200000041-0</v>
      </c>
      <c r="B3507" s="57" t="s">
        <v>29</v>
      </c>
      <c r="C3507" s="50" t="s">
        <v>29</v>
      </c>
      <c r="D3507" s="50" t="s">
        <v>5086</v>
      </c>
      <c r="E3507" s="50" t="s">
        <v>2814</v>
      </c>
      <c r="F3507" s="50" t="s">
        <v>29</v>
      </c>
      <c r="G3507" s="50" t="s">
        <v>29</v>
      </c>
      <c r="H3507" s="50" t="s">
        <v>4028</v>
      </c>
      <c r="I3507" s="58">
        <v>45099</v>
      </c>
      <c r="J3507" s="50" t="s">
        <v>2816</v>
      </c>
      <c r="K3507" s="59">
        <v>5820</v>
      </c>
      <c r="L3507" s="50" t="s">
        <v>37</v>
      </c>
      <c r="M3507" s="51" t="s">
        <v>2747</v>
      </c>
      <c r="N3507" s="50" t="s">
        <v>29</v>
      </c>
      <c r="O3507" s="50" t="s">
        <v>32</v>
      </c>
      <c r="P3507" s="50" t="s">
        <v>32</v>
      </c>
      <c r="Q3507" s="50" t="s">
        <v>29</v>
      </c>
      <c r="R3507" s="50" t="s">
        <v>29</v>
      </c>
      <c r="S3507" s="50" t="s">
        <v>2770</v>
      </c>
      <c r="T3507" s="50" t="s">
        <v>2383</v>
      </c>
      <c r="U3507" s="50" t="s">
        <v>30</v>
      </c>
      <c r="V3507" s="50" t="str">
        <f>VLOOKUP(A3507,Register!$D$2:$N$1317,11,0)</f>
        <v>CWIP - CURTAIN CONDENSER &amp; AIR EJECTOR</v>
      </c>
      <c r="W3507" s="50" t="s">
        <v>5087</v>
      </c>
      <c r="X3507" s="50" t="s">
        <v>5085</v>
      </c>
    </row>
    <row r="3508" spans="1:24" ht="14.1" customHeight="1" x14ac:dyDescent="0.25">
      <c r="A3508" s="50" t="str">
        <f t="shared" si="54"/>
        <v>9200000041-0</v>
      </c>
      <c r="B3508" s="57" t="s">
        <v>29</v>
      </c>
      <c r="C3508" s="50" t="s">
        <v>29</v>
      </c>
      <c r="D3508" s="50" t="s">
        <v>5086</v>
      </c>
      <c r="E3508" s="50" t="s">
        <v>2814</v>
      </c>
      <c r="F3508" s="50" t="s">
        <v>29</v>
      </c>
      <c r="G3508" s="50" t="s">
        <v>29</v>
      </c>
      <c r="H3508" s="50" t="s">
        <v>4028</v>
      </c>
      <c r="I3508" s="58">
        <v>45099</v>
      </c>
      <c r="J3508" s="50" t="s">
        <v>2816</v>
      </c>
      <c r="K3508" s="59">
        <v>455</v>
      </c>
      <c r="L3508" s="50" t="s">
        <v>37</v>
      </c>
      <c r="M3508" s="51" t="s">
        <v>2747</v>
      </c>
      <c r="N3508" s="50" t="s">
        <v>29</v>
      </c>
      <c r="O3508" s="50" t="s">
        <v>32</v>
      </c>
      <c r="P3508" s="50" t="s">
        <v>32</v>
      </c>
      <c r="Q3508" s="50" t="s">
        <v>29</v>
      </c>
      <c r="R3508" s="50" t="s">
        <v>29</v>
      </c>
      <c r="S3508" s="50" t="s">
        <v>2770</v>
      </c>
      <c r="T3508" s="50" t="s">
        <v>2383</v>
      </c>
      <c r="U3508" s="50" t="s">
        <v>30</v>
      </c>
      <c r="V3508" s="50" t="str">
        <f>VLOOKUP(A3508,Register!$D$2:$N$1317,11,0)</f>
        <v>CWIP - CURTAIN CONDENSER &amp; AIR EJECTOR</v>
      </c>
      <c r="W3508" s="50" t="s">
        <v>5087</v>
      </c>
      <c r="X3508" s="50" t="s">
        <v>5085</v>
      </c>
    </row>
    <row r="3509" spans="1:24" ht="14.1" customHeight="1" x14ac:dyDescent="0.25">
      <c r="A3509" s="50" t="str">
        <f t="shared" si="54"/>
        <v>9200000041-0</v>
      </c>
      <c r="B3509" s="57" t="s">
        <v>29</v>
      </c>
      <c r="C3509" s="50" t="s">
        <v>29</v>
      </c>
      <c r="D3509" s="50" t="s">
        <v>5088</v>
      </c>
      <c r="E3509" s="50" t="s">
        <v>2814</v>
      </c>
      <c r="F3509" s="50" t="s">
        <v>29</v>
      </c>
      <c r="G3509" s="50" t="s">
        <v>29</v>
      </c>
      <c r="H3509" s="50" t="s">
        <v>4028</v>
      </c>
      <c r="I3509" s="58">
        <v>45099</v>
      </c>
      <c r="J3509" s="50" t="s">
        <v>2816</v>
      </c>
      <c r="K3509" s="59">
        <v>366192</v>
      </c>
      <c r="L3509" s="50" t="s">
        <v>37</v>
      </c>
      <c r="M3509" s="51" t="s">
        <v>2747</v>
      </c>
      <c r="N3509" s="50" t="s">
        <v>29</v>
      </c>
      <c r="O3509" s="50" t="s">
        <v>32</v>
      </c>
      <c r="P3509" s="50" t="s">
        <v>32</v>
      </c>
      <c r="Q3509" s="50" t="s">
        <v>29</v>
      </c>
      <c r="R3509" s="50" t="s">
        <v>29</v>
      </c>
      <c r="S3509" s="50" t="s">
        <v>2770</v>
      </c>
      <c r="T3509" s="50" t="s">
        <v>2383</v>
      </c>
      <c r="U3509" s="50" t="s">
        <v>30</v>
      </c>
      <c r="V3509" s="50" t="str">
        <f>VLOOKUP(A3509,Register!$D$2:$N$1317,11,0)</f>
        <v>CWIP - CURTAIN CONDENSER &amp; AIR EJECTOR</v>
      </c>
      <c r="W3509" s="50" t="s">
        <v>5089</v>
      </c>
      <c r="X3509" s="50" t="s">
        <v>5085</v>
      </c>
    </row>
    <row r="3510" spans="1:24" ht="14.1" customHeight="1" x14ac:dyDescent="0.25">
      <c r="A3510" s="50" t="str">
        <f t="shared" si="54"/>
        <v>9200000041-0</v>
      </c>
      <c r="B3510" s="57" t="s">
        <v>29</v>
      </c>
      <c r="C3510" s="50" t="s">
        <v>29</v>
      </c>
      <c r="D3510" s="50" t="s">
        <v>5088</v>
      </c>
      <c r="E3510" s="50" t="s">
        <v>2814</v>
      </c>
      <c r="F3510" s="50" t="s">
        <v>29</v>
      </c>
      <c r="G3510" s="50" t="s">
        <v>29</v>
      </c>
      <c r="H3510" s="50" t="s">
        <v>4028</v>
      </c>
      <c r="I3510" s="58">
        <v>45099</v>
      </c>
      <c r="J3510" s="50" t="s">
        <v>2816</v>
      </c>
      <c r="K3510" s="59">
        <v>203170</v>
      </c>
      <c r="L3510" s="50" t="s">
        <v>37</v>
      </c>
      <c r="M3510" s="51" t="s">
        <v>2747</v>
      </c>
      <c r="N3510" s="50" t="s">
        <v>29</v>
      </c>
      <c r="O3510" s="50" t="s">
        <v>32</v>
      </c>
      <c r="P3510" s="50" t="s">
        <v>32</v>
      </c>
      <c r="Q3510" s="50" t="s">
        <v>29</v>
      </c>
      <c r="R3510" s="50" t="s">
        <v>29</v>
      </c>
      <c r="S3510" s="50" t="s">
        <v>2770</v>
      </c>
      <c r="T3510" s="50" t="s">
        <v>2383</v>
      </c>
      <c r="U3510" s="50" t="s">
        <v>30</v>
      </c>
      <c r="V3510" s="50" t="str">
        <f>VLOOKUP(A3510,Register!$D$2:$N$1317,11,0)</f>
        <v>CWIP - CURTAIN CONDENSER &amp; AIR EJECTOR</v>
      </c>
      <c r="W3510" s="50" t="s">
        <v>5089</v>
      </c>
      <c r="X3510" s="50" t="s">
        <v>5085</v>
      </c>
    </row>
    <row r="3511" spans="1:24" ht="14.1" customHeight="1" x14ac:dyDescent="0.25">
      <c r="A3511" s="50" t="str">
        <f t="shared" si="54"/>
        <v>9200000041-0</v>
      </c>
      <c r="B3511" s="57" t="s">
        <v>29</v>
      </c>
      <c r="C3511" s="50" t="s">
        <v>29</v>
      </c>
      <c r="D3511" s="50" t="s">
        <v>5088</v>
      </c>
      <c r="E3511" s="50" t="s">
        <v>2814</v>
      </c>
      <c r="F3511" s="50" t="s">
        <v>29</v>
      </c>
      <c r="G3511" s="50" t="s">
        <v>29</v>
      </c>
      <c r="H3511" s="50" t="s">
        <v>4028</v>
      </c>
      <c r="I3511" s="58">
        <v>45099</v>
      </c>
      <c r="J3511" s="50" t="s">
        <v>2816</v>
      </c>
      <c r="K3511" s="59">
        <v>4608</v>
      </c>
      <c r="L3511" s="50" t="s">
        <v>37</v>
      </c>
      <c r="M3511" s="51" t="s">
        <v>2747</v>
      </c>
      <c r="N3511" s="50" t="s">
        <v>29</v>
      </c>
      <c r="O3511" s="50" t="s">
        <v>32</v>
      </c>
      <c r="P3511" s="50" t="s">
        <v>32</v>
      </c>
      <c r="Q3511" s="50" t="s">
        <v>29</v>
      </c>
      <c r="R3511" s="50" t="s">
        <v>29</v>
      </c>
      <c r="S3511" s="50" t="s">
        <v>2770</v>
      </c>
      <c r="T3511" s="50" t="s">
        <v>2383</v>
      </c>
      <c r="U3511" s="50" t="s">
        <v>30</v>
      </c>
      <c r="V3511" s="50" t="str">
        <f>VLOOKUP(A3511,Register!$D$2:$N$1317,11,0)</f>
        <v>CWIP - CURTAIN CONDENSER &amp; AIR EJECTOR</v>
      </c>
      <c r="W3511" s="50" t="s">
        <v>5089</v>
      </c>
      <c r="X3511" s="50" t="s">
        <v>5085</v>
      </c>
    </row>
    <row r="3512" spans="1:24" ht="14.1" customHeight="1" x14ac:dyDescent="0.25">
      <c r="A3512" s="50" t="str">
        <f t="shared" si="54"/>
        <v>9200000041-0</v>
      </c>
      <c r="B3512" s="57" t="s">
        <v>29</v>
      </c>
      <c r="C3512" s="50" t="s">
        <v>29</v>
      </c>
      <c r="D3512" s="50" t="s">
        <v>5088</v>
      </c>
      <c r="E3512" s="50" t="s">
        <v>2814</v>
      </c>
      <c r="F3512" s="50" t="s">
        <v>29</v>
      </c>
      <c r="G3512" s="50" t="s">
        <v>29</v>
      </c>
      <c r="H3512" s="50" t="s">
        <v>4028</v>
      </c>
      <c r="I3512" s="58">
        <v>45099</v>
      </c>
      <c r="J3512" s="50" t="s">
        <v>2816</v>
      </c>
      <c r="K3512" s="59">
        <v>2160</v>
      </c>
      <c r="L3512" s="50" t="s">
        <v>37</v>
      </c>
      <c r="M3512" s="51" t="s">
        <v>2747</v>
      </c>
      <c r="N3512" s="50" t="s">
        <v>29</v>
      </c>
      <c r="O3512" s="50" t="s">
        <v>32</v>
      </c>
      <c r="P3512" s="50" t="s">
        <v>32</v>
      </c>
      <c r="Q3512" s="50" t="s">
        <v>29</v>
      </c>
      <c r="R3512" s="50" t="s">
        <v>29</v>
      </c>
      <c r="S3512" s="50" t="s">
        <v>2770</v>
      </c>
      <c r="T3512" s="50" t="s">
        <v>2383</v>
      </c>
      <c r="U3512" s="50" t="s">
        <v>30</v>
      </c>
      <c r="V3512" s="50" t="str">
        <f>VLOOKUP(A3512,Register!$D$2:$N$1317,11,0)</f>
        <v>CWIP - CURTAIN CONDENSER &amp; AIR EJECTOR</v>
      </c>
      <c r="W3512" s="50" t="s">
        <v>5089</v>
      </c>
      <c r="X3512" s="50" t="s">
        <v>5085</v>
      </c>
    </row>
    <row r="3513" spans="1:24" ht="14.1" customHeight="1" x14ac:dyDescent="0.25">
      <c r="A3513" s="50" t="str">
        <f t="shared" si="54"/>
        <v>9200000041-0</v>
      </c>
      <c r="B3513" s="57" t="s">
        <v>29</v>
      </c>
      <c r="C3513" s="50" t="s">
        <v>29</v>
      </c>
      <c r="D3513" s="50" t="s">
        <v>5088</v>
      </c>
      <c r="E3513" s="50" t="s">
        <v>2814</v>
      </c>
      <c r="F3513" s="50" t="s">
        <v>29</v>
      </c>
      <c r="G3513" s="50" t="s">
        <v>29</v>
      </c>
      <c r="H3513" s="50" t="s">
        <v>4028</v>
      </c>
      <c r="I3513" s="58">
        <v>45099</v>
      </c>
      <c r="J3513" s="50" t="s">
        <v>2816</v>
      </c>
      <c r="K3513" s="59">
        <v>6480</v>
      </c>
      <c r="L3513" s="50" t="s">
        <v>37</v>
      </c>
      <c r="M3513" s="51" t="s">
        <v>2747</v>
      </c>
      <c r="N3513" s="50" t="s">
        <v>29</v>
      </c>
      <c r="O3513" s="50" t="s">
        <v>32</v>
      </c>
      <c r="P3513" s="50" t="s">
        <v>32</v>
      </c>
      <c r="Q3513" s="50" t="s">
        <v>29</v>
      </c>
      <c r="R3513" s="50" t="s">
        <v>29</v>
      </c>
      <c r="S3513" s="50" t="s">
        <v>2770</v>
      </c>
      <c r="T3513" s="50" t="s">
        <v>2383</v>
      </c>
      <c r="U3513" s="50" t="s">
        <v>30</v>
      </c>
      <c r="V3513" s="50" t="str">
        <f>VLOOKUP(A3513,Register!$D$2:$N$1317,11,0)</f>
        <v>CWIP - CURTAIN CONDENSER &amp; AIR EJECTOR</v>
      </c>
      <c r="W3513" s="50" t="s">
        <v>5089</v>
      </c>
      <c r="X3513" s="50" t="s">
        <v>5085</v>
      </c>
    </row>
    <row r="3514" spans="1:24" ht="14.1" customHeight="1" x14ac:dyDescent="0.25">
      <c r="A3514" s="50" t="str">
        <f t="shared" si="54"/>
        <v>9200000041-0</v>
      </c>
      <c r="B3514" s="57" t="s">
        <v>29</v>
      </c>
      <c r="C3514" s="50" t="s">
        <v>29</v>
      </c>
      <c r="D3514" s="50" t="s">
        <v>5088</v>
      </c>
      <c r="E3514" s="50" t="s">
        <v>2814</v>
      </c>
      <c r="F3514" s="50" t="s">
        <v>29</v>
      </c>
      <c r="G3514" s="50" t="s">
        <v>29</v>
      </c>
      <c r="H3514" s="50" t="s">
        <v>4028</v>
      </c>
      <c r="I3514" s="58">
        <v>45099</v>
      </c>
      <c r="J3514" s="50" t="s">
        <v>2816</v>
      </c>
      <c r="K3514" s="59">
        <v>170.21</v>
      </c>
      <c r="L3514" s="50" t="s">
        <v>37</v>
      </c>
      <c r="M3514" s="51" t="s">
        <v>2747</v>
      </c>
      <c r="N3514" s="50" t="s">
        <v>29</v>
      </c>
      <c r="O3514" s="50" t="s">
        <v>32</v>
      </c>
      <c r="P3514" s="50" t="s">
        <v>32</v>
      </c>
      <c r="Q3514" s="50" t="s">
        <v>29</v>
      </c>
      <c r="R3514" s="50" t="s">
        <v>29</v>
      </c>
      <c r="S3514" s="50" t="s">
        <v>2770</v>
      </c>
      <c r="T3514" s="50" t="s">
        <v>2383</v>
      </c>
      <c r="U3514" s="50" t="s">
        <v>30</v>
      </c>
      <c r="V3514" s="50" t="str">
        <f>VLOOKUP(A3514,Register!$D$2:$N$1317,11,0)</f>
        <v>CWIP - CURTAIN CONDENSER &amp; AIR EJECTOR</v>
      </c>
      <c r="W3514" s="50" t="s">
        <v>5089</v>
      </c>
      <c r="X3514" s="50" t="s">
        <v>5085</v>
      </c>
    </row>
    <row r="3515" spans="1:24" ht="14.1" customHeight="1" x14ac:dyDescent="0.25">
      <c r="A3515" s="50" t="str">
        <f t="shared" si="54"/>
        <v>9200000041-0</v>
      </c>
      <c r="B3515" s="57" t="s">
        <v>29</v>
      </c>
      <c r="C3515" s="50" t="s">
        <v>29</v>
      </c>
      <c r="D3515" s="50" t="s">
        <v>5088</v>
      </c>
      <c r="E3515" s="50" t="s">
        <v>2814</v>
      </c>
      <c r="F3515" s="50" t="s">
        <v>29</v>
      </c>
      <c r="G3515" s="50" t="s">
        <v>29</v>
      </c>
      <c r="H3515" s="50" t="s">
        <v>4028</v>
      </c>
      <c r="I3515" s="58">
        <v>45099</v>
      </c>
      <c r="J3515" s="50" t="s">
        <v>2816</v>
      </c>
      <c r="K3515" s="59">
        <v>384</v>
      </c>
      <c r="L3515" s="50" t="s">
        <v>37</v>
      </c>
      <c r="M3515" s="51" t="s">
        <v>2747</v>
      </c>
      <c r="N3515" s="50" t="s">
        <v>29</v>
      </c>
      <c r="O3515" s="50" t="s">
        <v>32</v>
      </c>
      <c r="P3515" s="50" t="s">
        <v>32</v>
      </c>
      <c r="Q3515" s="50" t="s">
        <v>29</v>
      </c>
      <c r="R3515" s="50" t="s">
        <v>29</v>
      </c>
      <c r="S3515" s="50" t="s">
        <v>2770</v>
      </c>
      <c r="T3515" s="50" t="s">
        <v>2383</v>
      </c>
      <c r="U3515" s="50" t="s">
        <v>30</v>
      </c>
      <c r="V3515" s="50" t="str">
        <f>VLOOKUP(A3515,Register!$D$2:$N$1317,11,0)</f>
        <v>CWIP - CURTAIN CONDENSER &amp; AIR EJECTOR</v>
      </c>
      <c r="W3515" s="50" t="s">
        <v>5089</v>
      </c>
      <c r="X3515" s="50" t="s">
        <v>5085</v>
      </c>
    </row>
    <row r="3516" spans="1:24" ht="14.1" customHeight="1" x14ac:dyDescent="0.25">
      <c r="A3516" s="50" t="str">
        <f t="shared" si="54"/>
        <v>9200000041-0</v>
      </c>
      <c r="B3516" s="57" t="s">
        <v>29</v>
      </c>
      <c r="C3516" s="50" t="s">
        <v>29</v>
      </c>
      <c r="D3516" s="50" t="s">
        <v>5088</v>
      </c>
      <c r="E3516" s="50" t="s">
        <v>2814</v>
      </c>
      <c r="F3516" s="50" t="s">
        <v>29</v>
      </c>
      <c r="G3516" s="50" t="s">
        <v>29</v>
      </c>
      <c r="H3516" s="50" t="s">
        <v>4028</v>
      </c>
      <c r="I3516" s="58">
        <v>45099</v>
      </c>
      <c r="J3516" s="50" t="s">
        <v>2816</v>
      </c>
      <c r="K3516" s="59">
        <v>180</v>
      </c>
      <c r="L3516" s="50" t="s">
        <v>37</v>
      </c>
      <c r="M3516" s="51" t="s">
        <v>2747</v>
      </c>
      <c r="N3516" s="50" t="s">
        <v>29</v>
      </c>
      <c r="O3516" s="50" t="s">
        <v>32</v>
      </c>
      <c r="P3516" s="50" t="s">
        <v>32</v>
      </c>
      <c r="Q3516" s="50" t="s">
        <v>29</v>
      </c>
      <c r="R3516" s="50" t="s">
        <v>29</v>
      </c>
      <c r="S3516" s="50" t="s">
        <v>2770</v>
      </c>
      <c r="T3516" s="50" t="s">
        <v>2383</v>
      </c>
      <c r="U3516" s="50" t="s">
        <v>30</v>
      </c>
      <c r="V3516" s="50" t="str">
        <f>VLOOKUP(A3516,Register!$D$2:$N$1317,11,0)</f>
        <v>CWIP - CURTAIN CONDENSER &amp; AIR EJECTOR</v>
      </c>
      <c r="W3516" s="50" t="s">
        <v>5089</v>
      </c>
      <c r="X3516" s="50" t="s">
        <v>5085</v>
      </c>
    </row>
    <row r="3517" spans="1:24" ht="14.1" customHeight="1" x14ac:dyDescent="0.25">
      <c r="A3517" s="50" t="str">
        <f t="shared" si="54"/>
        <v>9200000041-0</v>
      </c>
      <c r="B3517" s="57" t="s">
        <v>29</v>
      </c>
      <c r="C3517" s="50" t="s">
        <v>29</v>
      </c>
      <c r="D3517" s="50" t="s">
        <v>5088</v>
      </c>
      <c r="E3517" s="50" t="s">
        <v>2814</v>
      </c>
      <c r="F3517" s="50" t="s">
        <v>29</v>
      </c>
      <c r="G3517" s="50" t="s">
        <v>29</v>
      </c>
      <c r="H3517" s="50" t="s">
        <v>4028</v>
      </c>
      <c r="I3517" s="58">
        <v>45099</v>
      </c>
      <c r="J3517" s="50" t="s">
        <v>2816</v>
      </c>
      <c r="K3517" s="59">
        <v>73.2</v>
      </c>
      <c r="L3517" s="50" t="s">
        <v>37</v>
      </c>
      <c r="M3517" s="51" t="s">
        <v>2747</v>
      </c>
      <c r="N3517" s="50" t="s">
        <v>29</v>
      </c>
      <c r="O3517" s="50" t="s">
        <v>32</v>
      </c>
      <c r="P3517" s="50" t="s">
        <v>32</v>
      </c>
      <c r="Q3517" s="50" t="s">
        <v>29</v>
      </c>
      <c r="R3517" s="50" t="s">
        <v>29</v>
      </c>
      <c r="S3517" s="50" t="s">
        <v>2770</v>
      </c>
      <c r="T3517" s="50" t="s">
        <v>2383</v>
      </c>
      <c r="U3517" s="50" t="s">
        <v>30</v>
      </c>
      <c r="V3517" s="50" t="str">
        <f>VLOOKUP(A3517,Register!$D$2:$N$1317,11,0)</f>
        <v>CWIP - CURTAIN CONDENSER &amp; AIR EJECTOR</v>
      </c>
      <c r="W3517" s="50" t="s">
        <v>5089</v>
      </c>
      <c r="X3517" s="50" t="s">
        <v>5085</v>
      </c>
    </row>
    <row r="3518" spans="1:24" ht="14.1" customHeight="1" x14ac:dyDescent="0.25">
      <c r="A3518" s="50" t="str">
        <f t="shared" si="54"/>
        <v>9200000041-0</v>
      </c>
      <c r="B3518" s="57" t="s">
        <v>29</v>
      </c>
      <c r="C3518" s="50" t="s">
        <v>29</v>
      </c>
      <c r="D3518" s="50" t="s">
        <v>5088</v>
      </c>
      <c r="E3518" s="50" t="s">
        <v>2814</v>
      </c>
      <c r="F3518" s="50" t="s">
        <v>29</v>
      </c>
      <c r="G3518" s="50" t="s">
        <v>29</v>
      </c>
      <c r="H3518" s="50" t="s">
        <v>4028</v>
      </c>
      <c r="I3518" s="58">
        <v>45099</v>
      </c>
      <c r="J3518" s="50" t="s">
        <v>2816</v>
      </c>
      <c r="K3518" s="59">
        <v>288</v>
      </c>
      <c r="L3518" s="50" t="s">
        <v>37</v>
      </c>
      <c r="M3518" s="51" t="s">
        <v>2747</v>
      </c>
      <c r="N3518" s="50" t="s">
        <v>29</v>
      </c>
      <c r="O3518" s="50" t="s">
        <v>32</v>
      </c>
      <c r="P3518" s="50" t="s">
        <v>32</v>
      </c>
      <c r="Q3518" s="50" t="s">
        <v>29</v>
      </c>
      <c r="R3518" s="50" t="s">
        <v>29</v>
      </c>
      <c r="S3518" s="50" t="s">
        <v>2770</v>
      </c>
      <c r="T3518" s="50" t="s">
        <v>2383</v>
      </c>
      <c r="U3518" s="50" t="s">
        <v>30</v>
      </c>
      <c r="V3518" s="50" t="str">
        <f>VLOOKUP(A3518,Register!$D$2:$N$1317,11,0)</f>
        <v>CWIP - CURTAIN CONDENSER &amp; AIR EJECTOR</v>
      </c>
      <c r="W3518" s="50" t="s">
        <v>5089</v>
      </c>
      <c r="X3518" s="50" t="s">
        <v>5085</v>
      </c>
    </row>
    <row r="3519" spans="1:24" ht="14.1" customHeight="1" x14ac:dyDescent="0.25">
      <c r="A3519" s="50" t="str">
        <f t="shared" si="54"/>
        <v>9200000041-0</v>
      </c>
      <c r="B3519" s="57" t="s">
        <v>29</v>
      </c>
      <c r="C3519" s="50" t="s">
        <v>29</v>
      </c>
      <c r="D3519" s="50" t="s">
        <v>5088</v>
      </c>
      <c r="E3519" s="50" t="s">
        <v>2814</v>
      </c>
      <c r="F3519" s="50" t="s">
        <v>29</v>
      </c>
      <c r="G3519" s="50" t="s">
        <v>29</v>
      </c>
      <c r="H3519" s="50" t="s">
        <v>4028</v>
      </c>
      <c r="I3519" s="58">
        <v>45099</v>
      </c>
      <c r="J3519" s="50" t="s">
        <v>2816</v>
      </c>
      <c r="K3519" s="59">
        <v>135</v>
      </c>
      <c r="L3519" s="50" t="s">
        <v>37</v>
      </c>
      <c r="M3519" s="51" t="s">
        <v>2747</v>
      </c>
      <c r="N3519" s="50" t="s">
        <v>29</v>
      </c>
      <c r="O3519" s="50" t="s">
        <v>32</v>
      </c>
      <c r="P3519" s="50" t="s">
        <v>32</v>
      </c>
      <c r="Q3519" s="50" t="s">
        <v>29</v>
      </c>
      <c r="R3519" s="50" t="s">
        <v>29</v>
      </c>
      <c r="S3519" s="50" t="s">
        <v>2770</v>
      </c>
      <c r="T3519" s="50" t="s">
        <v>2383</v>
      </c>
      <c r="U3519" s="50" t="s">
        <v>30</v>
      </c>
      <c r="V3519" s="50" t="str">
        <f>VLOOKUP(A3519,Register!$D$2:$N$1317,11,0)</f>
        <v>CWIP - CURTAIN CONDENSER &amp; AIR EJECTOR</v>
      </c>
      <c r="W3519" s="50" t="s">
        <v>5089</v>
      </c>
      <c r="X3519" s="50" t="s">
        <v>5085</v>
      </c>
    </row>
    <row r="3520" spans="1:24" ht="14.1" customHeight="1" x14ac:dyDescent="0.25">
      <c r="A3520" s="50" t="str">
        <f t="shared" si="54"/>
        <v>9200000041-0</v>
      </c>
      <c r="B3520" s="57" t="s">
        <v>29</v>
      </c>
      <c r="C3520" s="50" t="s">
        <v>29</v>
      </c>
      <c r="D3520" s="50" t="s">
        <v>5088</v>
      </c>
      <c r="E3520" s="50" t="s">
        <v>2814</v>
      </c>
      <c r="F3520" s="50" t="s">
        <v>29</v>
      </c>
      <c r="G3520" s="50" t="s">
        <v>29</v>
      </c>
      <c r="H3520" s="50" t="s">
        <v>4028</v>
      </c>
      <c r="I3520" s="58">
        <v>45099</v>
      </c>
      <c r="J3520" s="50" t="s">
        <v>2816</v>
      </c>
      <c r="K3520" s="59">
        <v>27.44</v>
      </c>
      <c r="L3520" s="50" t="s">
        <v>37</v>
      </c>
      <c r="M3520" s="51" t="s">
        <v>2747</v>
      </c>
      <c r="N3520" s="50" t="s">
        <v>29</v>
      </c>
      <c r="O3520" s="50" t="s">
        <v>32</v>
      </c>
      <c r="P3520" s="50" t="s">
        <v>32</v>
      </c>
      <c r="Q3520" s="50" t="s">
        <v>29</v>
      </c>
      <c r="R3520" s="50" t="s">
        <v>29</v>
      </c>
      <c r="S3520" s="50" t="s">
        <v>2770</v>
      </c>
      <c r="T3520" s="50" t="s">
        <v>2383</v>
      </c>
      <c r="U3520" s="50" t="s">
        <v>30</v>
      </c>
      <c r="V3520" s="50" t="str">
        <f>VLOOKUP(A3520,Register!$D$2:$N$1317,11,0)</f>
        <v>CWIP - CURTAIN CONDENSER &amp; AIR EJECTOR</v>
      </c>
      <c r="W3520" s="50" t="s">
        <v>5089</v>
      </c>
      <c r="X3520" s="50" t="s">
        <v>5085</v>
      </c>
    </row>
    <row r="3521" spans="1:24" ht="14.1" customHeight="1" x14ac:dyDescent="0.25">
      <c r="A3521" s="50" t="str">
        <f t="shared" si="54"/>
        <v>9200000041-0</v>
      </c>
      <c r="B3521" s="57" t="s">
        <v>29</v>
      </c>
      <c r="C3521" s="50" t="s">
        <v>29</v>
      </c>
      <c r="D3521" s="50" t="s">
        <v>5088</v>
      </c>
      <c r="E3521" s="50" t="s">
        <v>2814</v>
      </c>
      <c r="F3521" s="50" t="s">
        <v>29</v>
      </c>
      <c r="G3521" s="50" t="s">
        <v>29</v>
      </c>
      <c r="H3521" s="50" t="s">
        <v>4028</v>
      </c>
      <c r="I3521" s="58">
        <v>45099</v>
      </c>
      <c r="J3521" s="50" t="s">
        <v>2816</v>
      </c>
      <c r="K3521" s="59">
        <v>27648</v>
      </c>
      <c r="L3521" s="50" t="s">
        <v>37</v>
      </c>
      <c r="M3521" s="51" t="s">
        <v>2747</v>
      </c>
      <c r="N3521" s="50" t="s">
        <v>29</v>
      </c>
      <c r="O3521" s="50" t="s">
        <v>32</v>
      </c>
      <c r="P3521" s="50" t="s">
        <v>32</v>
      </c>
      <c r="Q3521" s="50" t="s">
        <v>29</v>
      </c>
      <c r="R3521" s="50" t="s">
        <v>29</v>
      </c>
      <c r="S3521" s="50" t="s">
        <v>2770</v>
      </c>
      <c r="T3521" s="50" t="s">
        <v>2383</v>
      </c>
      <c r="U3521" s="50" t="s">
        <v>30</v>
      </c>
      <c r="V3521" s="50" t="str">
        <f>VLOOKUP(A3521,Register!$D$2:$N$1317,11,0)</f>
        <v>CWIP - CURTAIN CONDENSER &amp; AIR EJECTOR</v>
      </c>
      <c r="W3521" s="50" t="s">
        <v>5089</v>
      </c>
      <c r="X3521" s="50" t="s">
        <v>5085</v>
      </c>
    </row>
    <row r="3522" spans="1:24" ht="14.1" customHeight="1" x14ac:dyDescent="0.25">
      <c r="A3522" s="50" t="str">
        <f t="shared" si="54"/>
        <v>9200000041-0</v>
      </c>
      <c r="B3522" s="57" t="s">
        <v>29</v>
      </c>
      <c r="C3522" s="50" t="s">
        <v>29</v>
      </c>
      <c r="D3522" s="50" t="s">
        <v>5088</v>
      </c>
      <c r="E3522" s="50" t="s">
        <v>2814</v>
      </c>
      <c r="F3522" s="50" t="s">
        <v>29</v>
      </c>
      <c r="G3522" s="50" t="s">
        <v>29</v>
      </c>
      <c r="H3522" s="50" t="s">
        <v>4028</v>
      </c>
      <c r="I3522" s="58">
        <v>45099</v>
      </c>
      <c r="J3522" s="50" t="s">
        <v>2816</v>
      </c>
      <c r="K3522" s="59">
        <v>12960</v>
      </c>
      <c r="L3522" s="50" t="s">
        <v>37</v>
      </c>
      <c r="M3522" s="51" t="s">
        <v>2747</v>
      </c>
      <c r="N3522" s="50" t="s">
        <v>29</v>
      </c>
      <c r="O3522" s="50" t="s">
        <v>32</v>
      </c>
      <c r="P3522" s="50" t="s">
        <v>32</v>
      </c>
      <c r="Q3522" s="50" t="s">
        <v>29</v>
      </c>
      <c r="R3522" s="50" t="s">
        <v>29</v>
      </c>
      <c r="S3522" s="50" t="s">
        <v>2770</v>
      </c>
      <c r="T3522" s="50" t="s">
        <v>2383</v>
      </c>
      <c r="U3522" s="50" t="s">
        <v>30</v>
      </c>
      <c r="V3522" s="50" t="str">
        <f>VLOOKUP(A3522,Register!$D$2:$N$1317,11,0)</f>
        <v>CWIP - CURTAIN CONDENSER &amp; AIR EJECTOR</v>
      </c>
      <c r="W3522" s="50" t="s">
        <v>5089</v>
      </c>
      <c r="X3522" s="50" t="s">
        <v>5085</v>
      </c>
    </row>
    <row r="3523" spans="1:24" ht="14.1" customHeight="1" x14ac:dyDescent="0.25">
      <c r="A3523" s="50" t="str">
        <f t="shared" ref="A3523:A3586" si="55">CONCATENATE(T3523,"-",U3523)</f>
        <v>9200000041-0</v>
      </c>
      <c r="B3523" s="57" t="s">
        <v>29</v>
      </c>
      <c r="C3523" s="50" t="s">
        <v>29</v>
      </c>
      <c r="D3523" s="50" t="s">
        <v>5088</v>
      </c>
      <c r="E3523" s="50" t="s">
        <v>2814</v>
      </c>
      <c r="F3523" s="50" t="s">
        <v>29</v>
      </c>
      <c r="G3523" s="50" t="s">
        <v>29</v>
      </c>
      <c r="H3523" s="50" t="s">
        <v>4028</v>
      </c>
      <c r="I3523" s="58">
        <v>45099</v>
      </c>
      <c r="J3523" s="50" t="s">
        <v>2816</v>
      </c>
      <c r="K3523" s="59">
        <v>27648</v>
      </c>
      <c r="L3523" s="50" t="s">
        <v>37</v>
      </c>
      <c r="M3523" s="51" t="s">
        <v>2747</v>
      </c>
      <c r="N3523" s="50" t="s">
        <v>29</v>
      </c>
      <c r="O3523" s="50" t="s">
        <v>32</v>
      </c>
      <c r="P3523" s="50" t="s">
        <v>32</v>
      </c>
      <c r="Q3523" s="50" t="s">
        <v>29</v>
      </c>
      <c r="R3523" s="50" t="s">
        <v>29</v>
      </c>
      <c r="S3523" s="50" t="s">
        <v>2770</v>
      </c>
      <c r="T3523" s="50" t="s">
        <v>2383</v>
      </c>
      <c r="U3523" s="50" t="s">
        <v>30</v>
      </c>
      <c r="V3523" s="50" t="str">
        <f>VLOOKUP(A3523,Register!$D$2:$N$1317,11,0)</f>
        <v>CWIP - CURTAIN CONDENSER &amp; AIR EJECTOR</v>
      </c>
      <c r="W3523" s="50" t="s">
        <v>5089</v>
      </c>
      <c r="X3523" s="50" t="s">
        <v>5085</v>
      </c>
    </row>
    <row r="3524" spans="1:24" ht="14.1" customHeight="1" x14ac:dyDescent="0.25">
      <c r="A3524" s="50" t="str">
        <f t="shared" si="55"/>
        <v>9200000041-0</v>
      </c>
      <c r="B3524" s="57" t="s">
        <v>29</v>
      </c>
      <c r="C3524" s="50" t="s">
        <v>29</v>
      </c>
      <c r="D3524" s="50" t="s">
        <v>5088</v>
      </c>
      <c r="E3524" s="50" t="s">
        <v>2814</v>
      </c>
      <c r="F3524" s="50" t="s">
        <v>29</v>
      </c>
      <c r="G3524" s="50" t="s">
        <v>29</v>
      </c>
      <c r="H3524" s="50" t="s">
        <v>4028</v>
      </c>
      <c r="I3524" s="58">
        <v>45099</v>
      </c>
      <c r="J3524" s="50" t="s">
        <v>2816</v>
      </c>
      <c r="K3524" s="59">
        <v>12960</v>
      </c>
      <c r="L3524" s="50" t="s">
        <v>37</v>
      </c>
      <c r="M3524" s="51" t="s">
        <v>2747</v>
      </c>
      <c r="N3524" s="50" t="s">
        <v>29</v>
      </c>
      <c r="O3524" s="50" t="s">
        <v>32</v>
      </c>
      <c r="P3524" s="50" t="s">
        <v>32</v>
      </c>
      <c r="Q3524" s="50" t="s">
        <v>29</v>
      </c>
      <c r="R3524" s="50" t="s">
        <v>29</v>
      </c>
      <c r="S3524" s="50" t="s">
        <v>2770</v>
      </c>
      <c r="T3524" s="50" t="s">
        <v>2383</v>
      </c>
      <c r="U3524" s="50" t="s">
        <v>30</v>
      </c>
      <c r="V3524" s="50" t="str">
        <f>VLOOKUP(A3524,Register!$D$2:$N$1317,11,0)</f>
        <v>CWIP - CURTAIN CONDENSER &amp; AIR EJECTOR</v>
      </c>
      <c r="W3524" s="50" t="s">
        <v>5089</v>
      </c>
      <c r="X3524" s="50" t="s">
        <v>5085</v>
      </c>
    </row>
    <row r="3525" spans="1:24" ht="14.1" customHeight="1" x14ac:dyDescent="0.25">
      <c r="A3525" s="50" t="str">
        <f t="shared" si="55"/>
        <v>9200000041-0</v>
      </c>
      <c r="B3525" s="57" t="s">
        <v>29</v>
      </c>
      <c r="C3525" s="50" t="s">
        <v>29</v>
      </c>
      <c r="D3525" s="50" t="s">
        <v>5088</v>
      </c>
      <c r="E3525" s="50" t="s">
        <v>2814</v>
      </c>
      <c r="F3525" s="50" t="s">
        <v>29</v>
      </c>
      <c r="G3525" s="50" t="s">
        <v>29</v>
      </c>
      <c r="H3525" s="50" t="s">
        <v>4028</v>
      </c>
      <c r="I3525" s="58">
        <v>45099</v>
      </c>
      <c r="J3525" s="50" t="s">
        <v>2816</v>
      </c>
      <c r="K3525" s="59">
        <v>13056</v>
      </c>
      <c r="L3525" s="50" t="s">
        <v>37</v>
      </c>
      <c r="M3525" s="51" t="s">
        <v>2747</v>
      </c>
      <c r="N3525" s="50" t="s">
        <v>29</v>
      </c>
      <c r="O3525" s="50" t="s">
        <v>32</v>
      </c>
      <c r="P3525" s="50" t="s">
        <v>32</v>
      </c>
      <c r="Q3525" s="50" t="s">
        <v>29</v>
      </c>
      <c r="R3525" s="50" t="s">
        <v>29</v>
      </c>
      <c r="S3525" s="50" t="s">
        <v>2770</v>
      </c>
      <c r="T3525" s="50" t="s">
        <v>2383</v>
      </c>
      <c r="U3525" s="50" t="s">
        <v>30</v>
      </c>
      <c r="V3525" s="50" t="str">
        <f>VLOOKUP(A3525,Register!$D$2:$N$1317,11,0)</f>
        <v>CWIP - CURTAIN CONDENSER &amp; AIR EJECTOR</v>
      </c>
      <c r="W3525" s="50" t="s">
        <v>5089</v>
      </c>
      <c r="X3525" s="50" t="s">
        <v>5085</v>
      </c>
    </row>
    <row r="3526" spans="1:24" ht="14.1" customHeight="1" x14ac:dyDescent="0.25">
      <c r="A3526" s="50" t="str">
        <f t="shared" si="55"/>
        <v>9200000041-0</v>
      </c>
      <c r="B3526" s="57" t="s">
        <v>29</v>
      </c>
      <c r="C3526" s="50" t="s">
        <v>29</v>
      </c>
      <c r="D3526" s="50" t="s">
        <v>5088</v>
      </c>
      <c r="E3526" s="50" t="s">
        <v>2814</v>
      </c>
      <c r="F3526" s="50" t="s">
        <v>29</v>
      </c>
      <c r="G3526" s="50" t="s">
        <v>29</v>
      </c>
      <c r="H3526" s="50" t="s">
        <v>4028</v>
      </c>
      <c r="I3526" s="58">
        <v>45099</v>
      </c>
      <c r="J3526" s="50" t="s">
        <v>2816</v>
      </c>
      <c r="K3526" s="59">
        <v>6120</v>
      </c>
      <c r="L3526" s="50" t="s">
        <v>37</v>
      </c>
      <c r="M3526" s="51" t="s">
        <v>2747</v>
      </c>
      <c r="N3526" s="50" t="s">
        <v>29</v>
      </c>
      <c r="O3526" s="50" t="s">
        <v>32</v>
      </c>
      <c r="P3526" s="50" t="s">
        <v>32</v>
      </c>
      <c r="Q3526" s="50" t="s">
        <v>29</v>
      </c>
      <c r="R3526" s="50" t="s">
        <v>29</v>
      </c>
      <c r="S3526" s="50" t="s">
        <v>2770</v>
      </c>
      <c r="T3526" s="50" t="s">
        <v>2383</v>
      </c>
      <c r="U3526" s="50" t="s">
        <v>30</v>
      </c>
      <c r="V3526" s="50" t="str">
        <f>VLOOKUP(A3526,Register!$D$2:$N$1317,11,0)</f>
        <v>CWIP - CURTAIN CONDENSER &amp; AIR EJECTOR</v>
      </c>
      <c r="W3526" s="50" t="s">
        <v>5089</v>
      </c>
      <c r="X3526" s="50" t="s">
        <v>5085</v>
      </c>
    </row>
    <row r="3527" spans="1:24" ht="14.1" customHeight="1" x14ac:dyDescent="0.25">
      <c r="A3527" s="50" t="str">
        <f t="shared" si="55"/>
        <v>9200000041-0</v>
      </c>
      <c r="B3527" s="57" t="s">
        <v>29</v>
      </c>
      <c r="C3527" s="50" t="s">
        <v>29</v>
      </c>
      <c r="D3527" s="50" t="s">
        <v>5088</v>
      </c>
      <c r="E3527" s="50" t="s">
        <v>2814</v>
      </c>
      <c r="F3527" s="50" t="s">
        <v>29</v>
      </c>
      <c r="G3527" s="50" t="s">
        <v>29</v>
      </c>
      <c r="H3527" s="50" t="s">
        <v>4028</v>
      </c>
      <c r="I3527" s="58">
        <v>45099</v>
      </c>
      <c r="J3527" s="50" t="s">
        <v>2816</v>
      </c>
      <c r="K3527" s="59">
        <v>5760</v>
      </c>
      <c r="L3527" s="50" t="s">
        <v>37</v>
      </c>
      <c r="M3527" s="51" t="s">
        <v>2747</v>
      </c>
      <c r="N3527" s="50" t="s">
        <v>29</v>
      </c>
      <c r="O3527" s="50" t="s">
        <v>32</v>
      </c>
      <c r="P3527" s="50" t="s">
        <v>32</v>
      </c>
      <c r="Q3527" s="50" t="s">
        <v>29</v>
      </c>
      <c r="R3527" s="50" t="s">
        <v>29</v>
      </c>
      <c r="S3527" s="50" t="s">
        <v>2770</v>
      </c>
      <c r="T3527" s="50" t="s">
        <v>2383</v>
      </c>
      <c r="U3527" s="50" t="s">
        <v>30</v>
      </c>
      <c r="V3527" s="50" t="str">
        <f>VLOOKUP(A3527,Register!$D$2:$N$1317,11,0)</f>
        <v>CWIP - CURTAIN CONDENSER &amp; AIR EJECTOR</v>
      </c>
      <c r="W3527" s="50" t="s">
        <v>5089</v>
      </c>
      <c r="X3527" s="50" t="s">
        <v>5085</v>
      </c>
    </row>
    <row r="3528" spans="1:24" ht="14.1" customHeight="1" x14ac:dyDescent="0.25">
      <c r="A3528" s="50" t="str">
        <f t="shared" si="55"/>
        <v>9200000041-0</v>
      </c>
      <c r="B3528" s="57" t="s">
        <v>29</v>
      </c>
      <c r="C3528" s="50" t="s">
        <v>29</v>
      </c>
      <c r="D3528" s="50" t="s">
        <v>5088</v>
      </c>
      <c r="E3528" s="50" t="s">
        <v>2814</v>
      </c>
      <c r="F3528" s="50" t="s">
        <v>29</v>
      </c>
      <c r="G3528" s="50" t="s">
        <v>29</v>
      </c>
      <c r="H3528" s="50" t="s">
        <v>4028</v>
      </c>
      <c r="I3528" s="58">
        <v>45099</v>
      </c>
      <c r="J3528" s="50" t="s">
        <v>2816</v>
      </c>
      <c r="K3528" s="59">
        <v>3916.8</v>
      </c>
      <c r="L3528" s="50" t="s">
        <v>37</v>
      </c>
      <c r="M3528" s="51" t="s">
        <v>2747</v>
      </c>
      <c r="N3528" s="50" t="s">
        <v>29</v>
      </c>
      <c r="O3528" s="50" t="s">
        <v>32</v>
      </c>
      <c r="P3528" s="50" t="s">
        <v>32</v>
      </c>
      <c r="Q3528" s="50" t="s">
        <v>29</v>
      </c>
      <c r="R3528" s="50" t="s">
        <v>29</v>
      </c>
      <c r="S3528" s="50" t="s">
        <v>2770</v>
      </c>
      <c r="T3528" s="50" t="s">
        <v>2383</v>
      </c>
      <c r="U3528" s="50" t="s">
        <v>30</v>
      </c>
      <c r="V3528" s="50" t="str">
        <f>VLOOKUP(A3528,Register!$D$2:$N$1317,11,0)</f>
        <v>CWIP - CURTAIN CONDENSER &amp; AIR EJECTOR</v>
      </c>
      <c r="W3528" s="50" t="s">
        <v>5089</v>
      </c>
      <c r="X3528" s="50" t="s">
        <v>5085</v>
      </c>
    </row>
    <row r="3529" spans="1:24" ht="14.1" customHeight="1" x14ac:dyDescent="0.25">
      <c r="A3529" s="50" t="str">
        <f t="shared" si="55"/>
        <v>9200000041-0</v>
      </c>
      <c r="B3529" s="57" t="s">
        <v>29</v>
      </c>
      <c r="C3529" s="50" t="s">
        <v>29</v>
      </c>
      <c r="D3529" s="50" t="s">
        <v>5088</v>
      </c>
      <c r="E3529" s="50" t="s">
        <v>2814</v>
      </c>
      <c r="F3529" s="50" t="s">
        <v>29</v>
      </c>
      <c r="G3529" s="50" t="s">
        <v>29</v>
      </c>
      <c r="H3529" s="50" t="s">
        <v>4028</v>
      </c>
      <c r="I3529" s="58">
        <v>45099</v>
      </c>
      <c r="J3529" s="50" t="s">
        <v>2816</v>
      </c>
      <c r="K3529" s="59">
        <v>6912</v>
      </c>
      <c r="L3529" s="50" t="s">
        <v>37</v>
      </c>
      <c r="M3529" s="51" t="s">
        <v>2747</v>
      </c>
      <c r="N3529" s="50" t="s">
        <v>29</v>
      </c>
      <c r="O3529" s="50" t="s">
        <v>32</v>
      </c>
      <c r="P3529" s="50" t="s">
        <v>32</v>
      </c>
      <c r="Q3529" s="50" t="s">
        <v>29</v>
      </c>
      <c r="R3529" s="50" t="s">
        <v>29</v>
      </c>
      <c r="S3529" s="50" t="s">
        <v>2770</v>
      </c>
      <c r="T3529" s="50" t="s">
        <v>2383</v>
      </c>
      <c r="U3529" s="50" t="s">
        <v>30</v>
      </c>
      <c r="V3529" s="50" t="str">
        <f>VLOOKUP(A3529,Register!$D$2:$N$1317,11,0)</f>
        <v>CWIP - CURTAIN CONDENSER &amp; AIR EJECTOR</v>
      </c>
      <c r="W3529" s="50" t="s">
        <v>5089</v>
      </c>
      <c r="X3529" s="50" t="s">
        <v>5085</v>
      </c>
    </row>
    <row r="3530" spans="1:24" ht="14.1" customHeight="1" x14ac:dyDescent="0.25">
      <c r="A3530" s="50" t="str">
        <f t="shared" si="55"/>
        <v>9200000041-0</v>
      </c>
      <c r="B3530" s="57" t="s">
        <v>29</v>
      </c>
      <c r="C3530" s="50" t="s">
        <v>29</v>
      </c>
      <c r="D3530" s="50" t="s">
        <v>5088</v>
      </c>
      <c r="E3530" s="50" t="s">
        <v>2814</v>
      </c>
      <c r="F3530" s="50" t="s">
        <v>29</v>
      </c>
      <c r="G3530" s="50" t="s">
        <v>29</v>
      </c>
      <c r="H3530" s="50" t="s">
        <v>4028</v>
      </c>
      <c r="I3530" s="58">
        <v>45099</v>
      </c>
      <c r="J3530" s="50" t="s">
        <v>2816</v>
      </c>
      <c r="K3530" s="59">
        <v>3240</v>
      </c>
      <c r="L3530" s="50" t="s">
        <v>37</v>
      </c>
      <c r="M3530" s="51" t="s">
        <v>2747</v>
      </c>
      <c r="N3530" s="50" t="s">
        <v>29</v>
      </c>
      <c r="O3530" s="50" t="s">
        <v>32</v>
      </c>
      <c r="P3530" s="50" t="s">
        <v>32</v>
      </c>
      <c r="Q3530" s="50" t="s">
        <v>29</v>
      </c>
      <c r="R3530" s="50" t="s">
        <v>29</v>
      </c>
      <c r="S3530" s="50" t="s">
        <v>2770</v>
      </c>
      <c r="T3530" s="50" t="s">
        <v>2383</v>
      </c>
      <c r="U3530" s="50" t="s">
        <v>30</v>
      </c>
      <c r="V3530" s="50" t="str">
        <f>VLOOKUP(A3530,Register!$D$2:$N$1317,11,0)</f>
        <v>CWIP - CURTAIN CONDENSER &amp; AIR EJECTOR</v>
      </c>
      <c r="W3530" s="50" t="s">
        <v>5089</v>
      </c>
      <c r="X3530" s="50" t="s">
        <v>5085</v>
      </c>
    </row>
    <row r="3531" spans="1:24" ht="14.1" customHeight="1" x14ac:dyDescent="0.25">
      <c r="A3531" s="50" t="str">
        <f t="shared" si="55"/>
        <v>9200000041-0</v>
      </c>
      <c r="B3531" s="57" t="s">
        <v>29</v>
      </c>
      <c r="C3531" s="50" t="s">
        <v>29</v>
      </c>
      <c r="D3531" s="50" t="s">
        <v>5088</v>
      </c>
      <c r="E3531" s="50" t="s">
        <v>2814</v>
      </c>
      <c r="F3531" s="50" t="s">
        <v>29</v>
      </c>
      <c r="G3531" s="50" t="s">
        <v>29</v>
      </c>
      <c r="H3531" s="50" t="s">
        <v>4028</v>
      </c>
      <c r="I3531" s="58">
        <v>45099</v>
      </c>
      <c r="J3531" s="50" t="s">
        <v>2816</v>
      </c>
      <c r="K3531" s="59">
        <v>1620</v>
      </c>
      <c r="L3531" s="50" t="s">
        <v>37</v>
      </c>
      <c r="M3531" s="51" t="s">
        <v>2747</v>
      </c>
      <c r="N3531" s="50" t="s">
        <v>29</v>
      </c>
      <c r="O3531" s="50" t="s">
        <v>32</v>
      </c>
      <c r="P3531" s="50" t="s">
        <v>32</v>
      </c>
      <c r="Q3531" s="50" t="s">
        <v>29</v>
      </c>
      <c r="R3531" s="50" t="s">
        <v>29</v>
      </c>
      <c r="S3531" s="50" t="s">
        <v>2770</v>
      </c>
      <c r="T3531" s="50" t="s">
        <v>2383</v>
      </c>
      <c r="U3531" s="50" t="s">
        <v>30</v>
      </c>
      <c r="V3531" s="50" t="str">
        <f>VLOOKUP(A3531,Register!$D$2:$N$1317,11,0)</f>
        <v>CWIP - CURTAIN CONDENSER &amp; AIR EJECTOR</v>
      </c>
      <c r="W3531" s="50" t="s">
        <v>5089</v>
      </c>
      <c r="X3531" s="50" t="s">
        <v>5085</v>
      </c>
    </row>
    <row r="3532" spans="1:24" ht="14.1" customHeight="1" x14ac:dyDescent="0.25">
      <c r="A3532" s="50" t="str">
        <f t="shared" si="55"/>
        <v>9200000041-0</v>
      </c>
      <c r="B3532" s="57" t="s">
        <v>29</v>
      </c>
      <c r="C3532" s="50" t="s">
        <v>29</v>
      </c>
      <c r="D3532" s="50" t="s">
        <v>5088</v>
      </c>
      <c r="E3532" s="50" t="s">
        <v>2814</v>
      </c>
      <c r="F3532" s="50" t="s">
        <v>29</v>
      </c>
      <c r="G3532" s="50" t="s">
        <v>29</v>
      </c>
      <c r="H3532" s="50" t="s">
        <v>4028</v>
      </c>
      <c r="I3532" s="58">
        <v>45099</v>
      </c>
      <c r="J3532" s="50" t="s">
        <v>2816</v>
      </c>
      <c r="K3532" s="59">
        <v>1620</v>
      </c>
      <c r="L3532" s="50" t="s">
        <v>37</v>
      </c>
      <c r="M3532" s="51" t="s">
        <v>2747</v>
      </c>
      <c r="N3532" s="50" t="s">
        <v>29</v>
      </c>
      <c r="O3532" s="50" t="s">
        <v>32</v>
      </c>
      <c r="P3532" s="50" t="s">
        <v>32</v>
      </c>
      <c r="Q3532" s="50" t="s">
        <v>29</v>
      </c>
      <c r="R3532" s="50" t="s">
        <v>29</v>
      </c>
      <c r="S3532" s="50" t="s">
        <v>2770</v>
      </c>
      <c r="T3532" s="50" t="s">
        <v>2383</v>
      </c>
      <c r="U3532" s="50" t="s">
        <v>30</v>
      </c>
      <c r="V3532" s="50" t="str">
        <f>VLOOKUP(A3532,Register!$D$2:$N$1317,11,0)</f>
        <v>CWIP - CURTAIN CONDENSER &amp; AIR EJECTOR</v>
      </c>
      <c r="W3532" s="50" t="s">
        <v>5089</v>
      </c>
      <c r="X3532" s="50" t="s">
        <v>5085</v>
      </c>
    </row>
    <row r="3533" spans="1:24" ht="14.1" customHeight="1" x14ac:dyDescent="0.25">
      <c r="A3533" s="50" t="str">
        <f t="shared" si="55"/>
        <v>9200000041-0</v>
      </c>
      <c r="B3533" s="57" t="s">
        <v>29</v>
      </c>
      <c r="C3533" s="50" t="s">
        <v>29</v>
      </c>
      <c r="D3533" s="50" t="s">
        <v>5088</v>
      </c>
      <c r="E3533" s="50" t="s">
        <v>2814</v>
      </c>
      <c r="F3533" s="50" t="s">
        <v>29</v>
      </c>
      <c r="G3533" s="50" t="s">
        <v>29</v>
      </c>
      <c r="H3533" s="50" t="s">
        <v>4028</v>
      </c>
      <c r="I3533" s="58">
        <v>45099</v>
      </c>
      <c r="J3533" s="50" t="s">
        <v>2816</v>
      </c>
      <c r="K3533" s="59">
        <v>329.4</v>
      </c>
      <c r="L3533" s="50" t="s">
        <v>37</v>
      </c>
      <c r="M3533" s="51" t="s">
        <v>2747</v>
      </c>
      <c r="N3533" s="50" t="s">
        <v>29</v>
      </c>
      <c r="O3533" s="50" t="s">
        <v>32</v>
      </c>
      <c r="P3533" s="50" t="s">
        <v>32</v>
      </c>
      <c r="Q3533" s="50" t="s">
        <v>29</v>
      </c>
      <c r="R3533" s="50" t="s">
        <v>29</v>
      </c>
      <c r="S3533" s="50" t="s">
        <v>2770</v>
      </c>
      <c r="T3533" s="50" t="s">
        <v>2383</v>
      </c>
      <c r="U3533" s="50" t="s">
        <v>30</v>
      </c>
      <c r="V3533" s="50" t="str">
        <f>VLOOKUP(A3533,Register!$D$2:$N$1317,11,0)</f>
        <v>CWIP - CURTAIN CONDENSER &amp; AIR EJECTOR</v>
      </c>
      <c r="W3533" s="50" t="s">
        <v>5089</v>
      </c>
      <c r="X3533" s="50" t="s">
        <v>5085</v>
      </c>
    </row>
    <row r="3534" spans="1:24" ht="14.1" customHeight="1" x14ac:dyDescent="0.25">
      <c r="A3534" s="50" t="str">
        <f t="shared" si="55"/>
        <v>9200000041-0</v>
      </c>
      <c r="B3534" s="57" t="s">
        <v>29</v>
      </c>
      <c r="C3534" s="50" t="s">
        <v>29</v>
      </c>
      <c r="D3534" s="50" t="s">
        <v>5088</v>
      </c>
      <c r="E3534" s="50" t="s">
        <v>2814</v>
      </c>
      <c r="F3534" s="50" t="s">
        <v>29</v>
      </c>
      <c r="G3534" s="50" t="s">
        <v>29</v>
      </c>
      <c r="H3534" s="50" t="s">
        <v>4028</v>
      </c>
      <c r="I3534" s="58">
        <v>45099</v>
      </c>
      <c r="J3534" s="50" t="s">
        <v>2816</v>
      </c>
      <c r="K3534" s="59">
        <v>1152</v>
      </c>
      <c r="L3534" s="50" t="s">
        <v>37</v>
      </c>
      <c r="M3534" s="51" t="s">
        <v>2747</v>
      </c>
      <c r="N3534" s="50" t="s">
        <v>29</v>
      </c>
      <c r="O3534" s="50" t="s">
        <v>32</v>
      </c>
      <c r="P3534" s="50" t="s">
        <v>32</v>
      </c>
      <c r="Q3534" s="50" t="s">
        <v>29</v>
      </c>
      <c r="R3534" s="50" t="s">
        <v>29</v>
      </c>
      <c r="S3534" s="50" t="s">
        <v>2770</v>
      </c>
      <c r="T3534" s="50" t="s">
        <v>2383</v>
      </c>
      <c r="U3534" s="50" t="s">
        <v>30</v>
      </c>
      <c r="V3534" s="50" t="str">
        <f>VLOOKUP(A3534,Register!$D$2:$N$1317,11,0)</f>
        <v>CWIP - CURTAIN CONDENSER &amp; AIR EJECTOR</v>
      </c>
      <c r="W3534" s="50" t="s">
        <v>5089</v>
      </c>
      <c r="X3534" s="50" t="s">
        <v>5085</v>
      </c>
    </row>
    <row r="3535" spans="1:24" ht="14.1" customHeight="1" x14ac:dyDescent="0.25">
      <c r="A3535" s="50" t="str">
        <f t="shared" si="55"/>
        <v>9200000041-0</v>
      </c>
      <c r="B3535" s="57" t="s">
        <v>29</v>
      </c>
      <c r="C3535" s="50" t="s">
        <v>29</v>
      </c>
      <c r="D3535" s="50" t="s">
        <v>5088</v>
      </c>
      <c r="E3535" s="50" t="s">
        <v>2814</v>
      </c>
      <c r="F3535" s="50" t="s">
        <v>29</v>
      </c>
      <c r="G3535" s="50" t="s">
        <v>29</v>
      </c>
      <c r="H3535" s="50" t="s">
        <v>4028</v>
      </c>
      <c r="I3535" s="58">
        <v>45099</v>
      </c>
      <c r="J3535" s="50" t="s">
        <v>2816</v>
      </c>
      <c r="K3535" s="59">
        <v>540</v>
      </c>
      <c r="L3535" s="50" t="s">
        <v>37</v>
      </c>
      <c r="M3535" s="51" t="s">
        <v>2747</v>
      </c>
      <c r="N3535" s="50" t="s">
        <v>29</v>
      </c>
      <c r="O3535" s="50" t="s">
        <v>32</v>
      </c>
      <c r="P3535" s="50" t="s">
        <v>32</v>
      </c>
      <c r="Q3535" s="50" t="s">
        <v>29</v>
      </c>
      <c r="R3535" s="50" t="s">
        <v>29</v>
      </c>
      <c r="S3535" s="50" t="s">
        <v>2770</v>
      </c>
      <c r="T3535" s="50" t="s">
        <v>2383</v>
      </c>
      <c r="U3535" s="50" t="s">
        <v>30</v>
      </c>
      <c r="V3535" s="50" t="str">
        <f>VLOOKUP(A3535,Register!$D$2:$N$1317,11,0)</f>
        <v>CWIP - CURTAIN CONDENSER &amp; AIR EJECTOR</v>
      </c>
      <c r="W3535" s="50" t="s">
        <v>5089</v>
      </c>
      <c r="X3535" s="50" t="s">
        <v>5085</v>
      </c>
    </row>
    <row r="3536" spans="1:24" ht="14.1" customHeight="1" x14ac:dyDescent="0.25">
      <c r="A3536" s="50" t="str">
        <f t="shared" si="55"/>
        <v>9200000041-0</v>
      </c>
      <c r="B3536" s="57" t="s">
        <v>29</v>
      </c>
      <c r="C3536" s="50" t="s">
        <v>29</v>
      </c>
      <c r="D3536" s="50" t="s">
        <v>5088</v>
      </c>
      <c r="E3536" s="50" t="s">
        <v>2814</v>
      </c>
      <c r="F3536" s="50" t="s">
        <v>29</v>
      </c>
      <c r="G3536" s="50" t="s">
        <v>29</v>
      </c>
      <c r="H3536" s="50" t="s">
        <v>4028</v>
      </c>
      <c r="I3536" s="58">
        <v>45099</v>
      </c>
      <c r="J3536" s="50" t="s">
        <v>2816</v>
      </c>
      <c r="K3536" s="59">
        <v>109.8</v>
      </c>
      <c r="L3536" s="50" t="s">
        <v>37</v>
      </c>
      <c r="M3536" s="51" t="s">
        <v>2747</v>
      </c>
      <c r="N3536" s="50" t="s">
        <v>29</v>
      </c>
      <c r="O3536" s="50" t="s">
        <v>32</v>
      </c>
      <c r="P3536" s="50" t="s">
        <v>32</v>
      </c>
      <c r="Q3536" s="50" t="s">
        <v>29</v>
      </c>
      <c r="R3536" s="50" t="s">
        <v>29</v>
      </c>
      <c r="S3536" s="50" t="s">
        <v>2770</v>
      </c>
      <c r="T3536" s="50" t="s">
        <v>2383</v>
      </c>
      <c r="U3536" s="50" t="s">
        <v>30</v>
      </c>
      <c r="V3536" s="50" t="str">
        <f>VLOOKUP(A3536,Register!$D$2:$N$1317,11,0)</f>
        <v>CWIP - CURTAIN CONDENSER &amp; AIR EJECTOR</v>
      </c>
      <c r="W3536" s="50" t="s">
        <v>5089</v>
      </c>
      <c r="X3536" s="50" t="s">
        <v>5085</v>
      </c>
    </row>
    <row r="3537" spans="1:24" ht="14.1" customHeight="1" x14ac:dyDescent="0.25">
      <c r="A3537" s="50" t="str">
        <f t="shared" si="55"/>
        <v>9200000041-0</v>
      </c>
      <c r="B3537" s="57" t="s">
        <v>29</v>
      </c>
      <c r="C3537" s="50" t="s">
        <v>29</v>
      </c>
      <c r="D3537" s="50" t="s">
        <v>5088</v>
      </c>
      <c r="E3537" s="50" t="s">
        <v>2814</v>
      </c>
      <c r="F3537" s="50" t="s">
        <v>29</v>
      </c>
      <c r="G3537" s="50" t="s">
        <v>29</v>
      </c>
      <c r="H3537" s="50" t="s">
        <v>4028</v>
      </c>
      <c r="I3537" s="58">
        <v>45099</v>
      </c>
      <c r="J3537" s="50" t="s">
        <v>2816</v>
      </c>
      <c r="K3537" s="59">
        <v>65</v>
      </c>
      <c r="L3537" s="50" t="s">
        <v>37</v>
      </c>
      <c r="M3537" s="51" t="s">
        <v>2747</v>
      </c>
      <c r="N3537" s="50" t="s">
        <v>29</v>
      </c>
      <c r="O3537" s="50" t="s">
        <v>32</v>
      </c>
      <c r="P3537" s="50" t="s">
        <v>32</v>
      </c>
      <c r="Q3537" s="50" t="s">
        <v>29</v>
      </c>
      <c r="R3537" s="50" t="s">
        <v>29</v>
      </c>
      <c r="S3537" s="50" t="s">
        <v>2770</v>
      </c>
      <c r="T3537" s="50" t="s">
        <v>2383</v>
      </c>
      <c r="U3537" s="50" t="s">
        <v>30</v>
      </c>
      <c r="V3537" s="50" t="str">
        <f>VLOOKUP(A3537,Register!$D$2:$N$1317,11,0)</f>
        <v>CWIP - CURTAIN CONDENSER &amp; AIR EJECTOR</v>
      </c>
      <c r="W3537" s="50" t="s">
        <v>5089</v>
      </c>
      <c r="X3537" s="50" t="s">
        <v>5085</v>
      </c>
    </row>
    <row r="3538" spans="1:24" ht="14.1" customHeight="1" x14ac:dyDescent="0.25">
      <c r="A3538" s="50" t="str">
        <f t="shared" si="55"/>
        <v>9200000041-0</v>
      </c>
      <c r="B3538" s="57" t="s">
        <v>29</v>
      </c>
      <c r="C3538" s="50" t="s">
        <v>29</v>
      </c>
      <c r="D3538" s="50" t="s">
        <v>5088</v>
      </c>
      <c r="E3538" s="50" t="s">
        <v>2814</v>
      </c>
      <c r="F3538" s="50" t="s">
        <v>29</v>
      </c>
      <c r="G3538" s="50" t="s">
        <v>29</v>
      </c>
      <c r="H3538" s="50" t="s">
        <v>4028</v>
      </c>
      <c r="I3538" s="58">
        <v>45099</v>
      </c>
      <c r="J3538" s="50" t="s">
        <v>2816</v>
      </c>
      <c r="K3538" s="59">
        <v>1056</v>
      </c>
      <c r="L3538" s="50" t="s">
        <v>37</v>
      </c>
      <c r="M3538" s="51" t="s">
        <v>2747</v>
      </c>
      <c r="N3538" s="50" t="s">
        <v>29</v>
      </c>
      <c r="O3538" s="50" t="s">
        <v>32</v>
      </c>
      <c r="P3538" s="50" t="s">
        <v>32</v>
      </c>
      <c r="Q3538" s="50" t="s">
        <v>29</v>
      </c>
      <c r="R3538" s="50" t="s">
        <v>29</v>
      </c>
      <c r="S3538" s="50" t="s">
        <v>2770</v>
      </c>
      <c r="T3538" s="50" t="s">
        <v>2383</v>
      </c>
      <c r="U3538" s="50" t="s">
        <v>30</v>
      </c>
      <c r="V3538" s="50" t="str">
        <f>VLOOKUP(A3538,Register!$D$2:$N$1317,11,0)</f>
        <v>CWIP - CURTAIN CONDENSER &amp; AIR EJECTOR</v>
      </c>
      <c r="W3538" s="50" t="s">
        <v>5089</v>
      </c>
      <c r="X3538" s="50" t="s">
        <v>5085</v>
      </c>
    </row>
    <row r="3539" spans="1:24" ht="14.1" customHeight="1" x14ac:dyDescent="0.25">
      <c r="A3539" s="50" t="str">
        <f t="shared" si="55"/>
        <v>9200000041-0</v>
      </c>
      <c r="B3539" s="57" t="s">
        <v>29</v>
      </c>
      <c r="C3539" s="50" t="s">
        <v>29</v>
      </c>
      <c r="D3539" s="50" t="s">
        <v>5088</v>
      </c>
      <c r="E3539" s="50" t="s">
        <v>2814</v>
      </c>
      <c r="F3539" s="50" t="s">
        <v>29</v>
      </c>
      <c r="G3539" s="50" t="s">
        <v>29</v>
      </c>
      <c r="H3539" s="50" t="s">
        <v>4028</v>
      </c>
      <c r="I3539" s="58">
        <v>45099</v>
      </c>
      <c r="J3539" s="50" t="s">
        <v>2816</v>
      </c>
      <c r="K3539" s="59">
        <v>495</v>
      </c>
      <c r="L3539" s="50" t="s">
        <v>37</v>
      </c>
      <c r="M3539" s="51" t="s">
        <v>2747</v>
      </c>
      <c r="N3539" s="50" t="s">
        <v>29</v>
      </c>
      <c r="O3539" s="50" t="s">
        <v>32</v>
      </c>
      <c r="P3539" s="50" t="s">
        <v>32</v>
      </c>
      <c r="Q3539" s="50" t="s">
        <v>29</v>
      </c>
      <c r="R3539" s="50" t="s">
        <v>29</v>
      </c>
      <c r="S3539" s="50" t="s">
        <v>2770</v>
      </c>
      <c r="T3539" s="50" t="s">
        <v>2383</v>
      </c>
      <c r="U3539" s="50" t="s">
        <v>30</v>
      </c>
      <c r="V3539" s="50" t="str">
        <f>VLOOKUP(A3539,Register!$D$2:$N$1317,11,0)</f>
        <v>CWIP - CURTAIN CONDENSER &amp; AIR EJECTOR</v>
      </c>
      <c r="W3539" s="50" t="s">
        <v>5089</v>
      </c>
      <c r="X3539" s="50" t="s">
        <v>5085</v>
      </c>
    </row>
    <row r="3540" spans="1:24" ht="14.1" customHeight="1" x14ac:dyDescent="0.25">
      <c r="A3540" s="50" t="str">
        <f t="shared" si="55"/>
        <v>9200000041-0</v>
      </c>
      <c r="B3540" s="57" t="s">
        <v>29</v>
      </c>
      <c r="C3540" s="50" t="s">
        <v>29</v>
      </c>
      <c r="D3540" s="50" t="s">
        <v>5088</v>
      </c>
      <c r="E3540" s="50" t="s">
        <v>2814</v>
      </c>
      <c r="F3540" s="50" t="s">
        <v>29</v>
      </c>
      <c r="G3540" s="50" t="s">
        <v>29</v>
      </c>
      <c r="H3540" s="50" t="s">
        <v>4028</v>
      </c>
      <c r="I3540" s="58">
        <v>45099</v>
      </c>
      <c r="J3540" s="50" t="s">
        <v>2816</v>
      </c>
      <c r="K3540" s="59">
        <v>54.9</v>
      </c>
      <c r="L3540" s="50" t="s">
        <v>37</v>
      </c>
      <c r="M3540" s="51" t="s">
        <v>2747</v>
      </c>
      <c r="N3540" s="50" t="s">
        <v>29</v>
      </c>
      <c r="O3540" s="50" t="s">
        <v>32</v>
      </c>
      <c r="P3540" s="50" t="s">
        <v>32</v>
      </c>
      <c r="Q3540" s="50" t="s">
        <v>29</v>
      </c>
      <c r="R3540" s="50" t="s">
        <v>29</v>
      </c>
      <c r="S3540" s="50" t="s">
        <v>2770</v>
      </c>
      <c r="T3540" s="50" t="s">
        <v>2383</v>
      </c>
      <c r="U3540" s="50" t="s">
        <v>30</v>
      </c>
      <c r="V3540" s="50" t="str">
        <f>VLOOKUP(A3540,Register!$D$2:$N$1317,11,0)</f>
        <v>CWIP - CURTAIN CONDENSER &amp; AIR EJECTOR</v>
      </c>
      <c r="W3540" s="50" t="s">
        <v>5089</v>
      </c>
      <c r="X3540" s="50" t="s">
        <v>5085</v>
      </c>
    </row>
    <row r="3541" spans="1:24" ht="14.1" customHeight="1" x14ac:dyDescent="0.25">
      <c r="A3541" s="50" t="str">
        <f t="shared" si="55"/>
        <v>9200000041-0</v>
      </c>
      <c r="B3541" s="57" t="s">
        <v>29</v>
      </c>
      <c r="C3541" s="50" t="s">
        <v>29</v>
      </c>
      <c r="D3541" s="50" t="s">
        <v>5088</v>
      </c>
      <c r="E3541" s="50" t="s">
        <v>2814</v>
      </c>
      <c r="F3541" s="50" t="s">
        <v>29</v>
      </c>
      <c r="G3541" s="50" t="s">
        <v>29</v>
      </c>
      <c r="H3541" s="50" t="s">
        <v>4028</v>
      </c>
      <c r="I3541" s="58">
        <v>45099</v>
      </c>
      <c r="J3541" s="50" t="s">
        <v>2816</v>
      </c>
      <c r="K3541" s="59">
        <v>3427.2</v>
      </c>
      <c r="L3541" s="50" t="s">
        <v>37</v>
      </c>
      <c r="M3541" s="51" t="s">
        <v>2747</v>
      </c>
      <c r="N3541" s="50" t="s">
        <v>29</v>
      </c>
      <c r="O3541" s="50" t="s">
        <v>32</v>
      </c>
      <c r="P3541" s="50" t="s">
        <v>32</v>
      </c>
      <c r="Q3541" s="50" t="s">
        <v>29</v>
      </c>
      <c r="R3541" s="50" t="s">
        <v>29</v>
      </c>
      <c r="S3541" s="50" t="s">
        <v>2770</v>
      </c>
      <c r="T3541" s="50" t="s">
        <v>2383</v>
      </c>
      <c r="U3541" s="50" t="s">
        <v>30</v>
      </c>
      <c r="V3541" s="50" t="str">
        <f>VLOOKUP(A3541,Register!$D$2:$N$1317,11,0)</f>
        <v>CWIP - CURTAIN CONDENSER &amp; AIR EJECTOR</v>
      </c>
      <c r="W3541" s="50" t="s">
        <v>5089</v>
      </c>
      <c r="X3541" s="50" t="s">
        <v>5085</v>
      </c>
    </row>
    <row r="3542" spans="1:24" ht="14.1" customHeight="1" x14ac:dyDescent="0.25">
      <c r="A3542" s="50" t="str">
        <f t="shared" si="55"/>
        <v>9200000041-0</v>
      </c>
      <c r="B3542" s="57" t="s">
        <v>29</v>
      </c>
      <c r="C3542" s="50" t="s">
        <v>29</v>
      </c>
      <c r="D3542" s="50" t="s">
        <v>5088</v>
      </c>
      <c r="E3542" s="50" t="s">
        <v>2814</v>
      </c>
      <c r="F3542" s="50" t="s">
        <v>29</v>
      </c>
      <c r="G3542" s="50" t="s">
        <v>29</v>
      </c>
      <c r="H3542" s="50" t="s">
        <v>4028</v>
      </c>
      <c r="I3542" s="58">
        <v>45099</v>
      </c>
      <c r="J3542" s="50" t="s">
        <v>2816</v>
      </c>
      <c r="K3542" s="59">
        <v>12288</v>
      </c>
      <c r="L3542" s="50" t="s">
        <v>37</v>
      </c>
      <c r="M3542" s="51" t="s">
        <v>2747</v>
      </c>
      <c r="N3542" s="50" t="s">
        <v>29</v>
      </c>
      <c r="O3542" s="50" t="s">
        <v>32</v>
      </c>
      <c r="P3542" s="50" t="s">
        <v>32</v>
      </c>
      <c r="Q3542" s="50" t="s">
        <v>29</v>
      </c>
      <c r="R3542" s="50" t="s">
        <v>29</v>
      </c>
      <c r="S3542" s="50" t="s">
        <v>2770</v>
      </c>
      <c r="T3542" s="50" t="s">
        <v>2383</v>
      </c>
      <c r="U3542" s="50" t="s">
        <v>30</v>
      </c>
      <c r="V3542" s="50" t="str">
        <f>VLOOKUP(A3542,Register!$D$2:$N$1317,11,0)</f>
        <v>CWIP - CURTAIN CONDENSER &amp; AIR EJECTOR</v>
      </c>
      <c r="W3542" s="50" t="s">
        <v>5089</v>
      </c>
      <c r="X3542" s="50" t="s">
        <v>5085</v>
      </c>
    </row>
    <row r="3543" spans="1:24" ht="14.1" customHeight="1" x14ac:dyDescent="0.25">
      <c r="A3543" s="50" t="str">
        <f t="shared" si="55"/>
        <v>9200000041-0</v>
      </c>
      <c r="B3543" s="57" t="s">
        <v>29</v>
      </c>
      <c r="C3543" s="50" t="s">
        <v>29</v>
      </c>
      <c r="D3543" s="50" t="s">
        <v>5088</v>
      </c>
      <c r="E3543" s="50" t="s">
        <v>2814</v>
      </c>
      <c r="F3543" s="50" t="s">
        <v>29</v>
      </c>
      <c r="G3543" s="50" t="s">
        <v>29</v>
      </c>
      <c r="H3543" s="50" t="s">
        <v>4028</v>
      </c>
      <c r="I3543" s="58">
        <v>45099</v>
      </c>
      <c r="J3543" s="50" t="s">
        <v>2816</v>
      </c>
      <c r="K3543" s="59">
        <v>5760</v>
      </c>
      <c r="L3543" s="50" t="s">
        <v>37</v>
      </c>
      <c r="M3543" s="51" t="s">
        <v>2747</v>
      </c>
      <c r="N3543" s="50" t="s">
        <v>29</v>
      </c>
      <c r="O3543" s="50" t="s">
        <v>32</v>
      </c>
      <c r="P3543" s="50" t="s">
        <v>32</v>
      </c>
      <c r="Q3543" s="50" t="s">
        <v>29</v>
      </c>
      <c r="R3543" s="50" t="s">
        <v>29</v>
      </c>
      <c r="S3543" s="50" t="s">
        <v>2770</v>
      </c>
      <c r="T3543" s="50" t="s">
        <v>2383</v>
      </c>
      <c r="U3543" s="50" t="s">
        <v>30</v>
      </c>
      <c r="V3543" s="50" t="str">
        <f>VLOOKUP(A3543,Register!$D$2:$N$1317,11,0)</f>
        <v>CWIP - CURTAIN CONDENSER &amp; AIR EJECTOR</v>
      </c>
      <c r="W3543" s="50" t="s">
        <v>5089</v>
      </c>
      <c r="X3543" s="50" t="s">
        <v>5085</v>
      </c>
    </row>
    <row r="3544" spans="1:24" ht="14.1" customHeight="1" x14ac:dyDescent="0.25">
      <c r="A3544" s="50" t="str">
        <f t="shared" si="55"/>
        <v>9200000041-0</v>
      </c>
      <c r="B3544" s="57" t="s">
        <v>29</v>
      </c>
      <c r="C3544" s="50" t="s">
        <v>29</v>
      </c>
      <c r="D3544" s="50" t="s">
        <v>5088</v>
      </c>
      <c r="E3544" s="50" t="s">
        <v>2814</v>
      </c>
      <c r="F3544" s="50" t="s">
        <v>29</v>
      </c>
      <c r="G3544" s="50" t="s">
        <v>29</v>
      </c>
      <c r="H3544" s="50" t="s">
        <v>4028</v>
      </c>
      <c r="I3544" s="58">
        <v>45099</v>
      </c>
      <c r="J3544" s="50" t="s">
        <v>2816</v>
      </c>
      <c r="K3544" s="59">
        <v>12288</v>
      </c>
      <c r="L3544" s="50" t="s">
        <v>37</v>
      </c>
      <c r="M3544" s="51" t="s">
        <v>2747</v>
      </c>
      <c r="N3544" s="50" t="s">
        <v>29</v>
      </c>
      <c r="O3544" s="50" t="s">
        <v>32</v>
      </c>
      <c r="P3544" s="50" t="s">
        <v>32</v>
      </c>
      <c r="Q3544" s="50" t="s">
        <v>29</v>
      </c>
      <c r="R3544" s="50" t="s">
        <v>29</v>
      </c>
      <c r="S3544" s="50" t="s">
        <v>2770</v>
      </c>
      <c r="T3544" s="50" t="s">
        <v>2383</v>
      </c>
      <c r="U3544" s="50" t="s">
        <v>30</v>
      </c>
      <c r="V3544" s="50" t="str">
        <f>VLOOKUP(A3544,Register!$D$2:$N$1317,11,0)</f>
        <v>CWIP - CURTAIN CONDENSER &amp; AIR EJECTOR</v>
      </c>
      <c r="W3544" s="50" t="s">
        <v>5089</v>
      </c>
      <c r="X3544" s="50" t="s">
        <v>5085</v>
      </c>
    </row>
    <row r="3545" spans="1:24" ht="14.1" customHeight="1" x14ac:dyDescent="0.25">
      <c r="A3545" s="50" t="str">
        <f t="shared" si="55"/>
        <v>9200000041-0</v>
      </c>
      <c r="B3545" s="57" t="s">
        <v>29</v>
      </c>
      <c r="C3545" s="50" t="s">
        <v>29</v>
      </c>
      <c r="D3545" s="50" t="s">
        <v>5088</v>
      </c>
      <c r="E3545" s="50" t="s">
        <v>2814</v>
      </c>
      <c r="F3545" s="50" t="s">
        <v>29</v>
      </c>
      <c r="G3545" s="50" t="s">
        <v>29</v>
      </c>
      <c r="H3545" s="50" t="s">
        <v>4028</v>
      </c>
      <c r="I3545" s="58">
        <v>45099</v>
      </c>
      <c r="J3545" s="50" t="s">
        <v>2816</v>
      </c>
      <c r="K3545" s="59">
        <v>5760</v>
      </c>
      <c r="L3545" s="50" t="s">
        <v>37</v>
      </c>
      <c r="M3545" s="51" t="s">
        <v>2747</v>
      </c>
      <c r="N3545" s="50" t="s">
        <v>29</v>
      </c>
      <c r="O3545" s="50" t="s">
        <v>32</v>
      </c>
      <c r="P3545" s="50" t="s">
        <v>32</v>
      </c>
      <c r="Q3545" s="50" t="s">
        <v>29</v>
      </c>
      <c r="R3545" s="50" t="s">
        <v>29</v>
      </c>
      <c r="S3545" s="50" t="s">
        <v>2770</v>
      </c>
      <c r="T3545" s="50" t="s">
        <v>2383</v>
      </c>
      <c r="U3545" s="50" t="s">
        <v>30</v>
      </c>
      <c r="V3545" s="50" t="str">
        <f>VLOOKUP(A3545,Register!$D$2:$N$1317,11,0)</f>
        <v>CWIP - CURTAIN CONDENSER &amp; AIR EJECTOR</v>
      </c>
      <c r="W3545" s="50" t="s">
        <v>5089</v>
      </c>
      <c r="X3545" s="50" t="s">
        <v>5085</v>
      </c>
    </row>
    <row r="3546" spans="1:24" ht="14.1" customHeight="1" x14ac:dyDescent="0.25">
      <c r="A3546" s="50" t="str">
        <f t="shared" si="55"/>
        <v>9200000041-0</v>
      </c>
      <c r="B3546" s="57" t="s">
        <v>29</v>
      </c>
      <c r="C3546" s="50" t="s">
        <v>29</v>
      </c>
      <c r="D3546" s="50" t="s">
        <v>5088</v>
      </c>
      <c r="E3546" s="50" t="s">
        <v>2814</v>
      </c>
      <c r="F3546" s="50" t="s">
        <v>29</v>
      </c>
      <c r="G3546" s="50" t="s">
        <v>29</v>
      </c>
      <c r="H3546" s="50" t="s">
        <v>4028</v>
      </c>
      <c r="I3546" s="58">
        <v>45099</v>
      </c>
      <c r="J3546" s="50" t="s">
        <v>2816</v>
      </c>
      <c r="K3546" s="59">
        <v>6144</v>
      </c>
      <c r="L3546" s="50" t="s">
        <v>37</v>
      </c>
      <c r="M3546" s="51" t="s">
        <v>2747</v>
      </c>
      <c r="N3546" s="50" t="s">
        <v>29</v>
      </c>
      <c r="O3546" s="50" t="s">
        <v>32</v>
      </c>
      <c r="P3546" s="50" t="s">
        <v>32</v>
      </c>
      <c r="Q3546" s="50" t="s">
        <v>29</v>
      </c>
      <c r="R3546" s="50" t="s">
        <v>29</v>
      </c>
      <c r="S3546" s="50" t="s">
        <v>2770</v>
      </c>
      <c r="T3546" s="50" t="s">
        <v>2383</v>
      </c>
      <c r="U3546" s="50" t="s">
        <v>30</v>
      </c>
      <c r="V3546" s="50" t="str">
        <f>VLOOKUP(A3546,Register!$D$2:$N$1317,11,0)</f>
        <v>CWIP - CURTAIN CONDENSER &amp; AIR EJECTOR</v>
      </c>
      <c r="W3546" s="50" t="s">
        <v>5089</v>
      </c>
      <c r="X3546" s="50" t="s">
        <v>5085</v>
      </c>
    </row>
    <row r="3547" spans="1:24" ht="14.1" customHeight="1" x14ac:dyDescent="0.25">
      <c r="A3547" s="50" t="str">
        <f t="shared" si="55"/>
        <v>9200000041-0</v>
      </c>
      <c r="B3547" s="57" t="s">
        <v>29</v>
      </c>
      <c r="C3547" s="50" t="s">
        <v>29</v>
      </c>
      <c r="D3547" s="50" t="s">
        <v>5088</v>
      </c>
      <c r="E3547" s="50" t="s">
        <v>2814</v>
      </c>
      <c r="F3547" s="50" t="s">
        <v>29</v>
      </c>
      <c r="G3547" s="50" t="s">
        <v>29</v>
      </c>
      <c r="H3547" s="50" t="s">
        <v>4028</v>
      </c>
      <c r="I3547" s="58">
        <v>45099</v>
      </c>
      <c r="J3547" s="50" t="s">
        <v>2816</v>
      </c>
      <c r="K3547" s="59">
        <v>2880</v>
      </c>
      <c r="L3547" s="50" t="s">
        <v>37</v>
      </c>
      <c r="M3547" s="51" t="s">
        <v>2747</v>
      </c>
      <c r="N3547" s="50" t="s">
        <v>29</v>
      </c>
      <c r="O3547" s="50" t="s">
        <v>32</v>
      </c>
      <c r="P3547" s="50" t="s">
        <v>32</v>
      </c>
      <c r="Q3547" s="50" t="s">
        <v>29</v>
      </c>
      <c r="R3547" s="50" t="s">
        <v>29</v>
      </c>
      <c r="S3547" s="50" t="s">
        <v>2770</v>
      </c>
      <c r="T3547" s="50" t="s">
        <v>2383</v>
      </c>
      <c r="U3547" s="50" t="s">
        <v>30</v>
      </c>
      <c r="V3547" s="50" t="str">
        <f>VLOOKUP(A3547,Register!$D$2:$N$1317,11,0)</f>
        <v>CWIP - CURTAIN CONDENSER &amp; AIR EJECTOR</v>
      </c>
      <c r="W3547" s="50" t="s">
        <v>5089</v>
      </c>
      <c r="X3547" s="50" t="s">
        <v>5085</v>
      </c>
    </row>
    <row r="3548" spans="1:24" ht="14.1" customHeight="1" x14ac:dyDescent="0.25">
      <c r="A3548" s="50" t="str">
        <f t="shared" si="55"/>
        <v>9200000041-0</v>
      </c>
      <c r="B3548" s="57" t="s">
        <v>29</v>
      </c>
      <c r="C3548" s="50" t="s">
        <v>29</v>
      </c>
      <c r="D3548" s="50" t="s">
        <v>5088</v>
      </c>
      <c r="E3548" s="50" t="s">
        <v>2814</v>
      </c>
      <c r="F3548" s="50" t="s">
        <v>29</v>
      </c>
      <c r="G3548" s="50" t="s">
        <v>29</v>
      </c>
      <c r="H3548" s="50" t="s">
        <v>4028</v>
      </c>
      <c r="I3548" s="58">
        <v>45099</v>
      </c>
      <c r="J3548" s="50" t="s">
        <v>2816</v>
      </c>
      <c r="K3548" s="59">
        <v>10752</v>
      </c>
      <c r="L3548" s="50" t="s">
        <v>37</v>
      </c>
      <c r="M3548" s="51" t="s">
        <v>2747</v>
      </c>
      <c r="N3548" s="50" t="s">
        <v>29</v>
      </c>
      <c r="O3548" s="50" t="s">
        <v>32</v>
      </c>
      <c r="P3548" s="50" t="s">
        <v>32</v>
      </c>
      <c r="Q3548" s="50" t="s">
        <v>29</v>
      </c>
      <c r="R3548" s="50" t="s">
        <v>29</v>
      </c>
      <c r="S3548" s="50" t="s">
        <v>2770</v>
      </c>
      <c r="T3548" s="50" t="s">
        <v>2383</v>
      </c>
      <c r="U3548" s="50" t="s">
        <v>30</v>
      </c>
      <c r="V3548" s="50" t="str">
        <f>VLOOKUP(A3548,Register!$D$2:$N$1317,11,0)</f>
        <v>CWIP - CURTAIN CONDENSER &amp; AIR EJECTOR</v>
      </c>
      <c r="W3548" s="50" t="s">
        <v>5089</v>
      </c>
      <c r="X3548" s="50" t="s">
        <v>5085</v>
      </c>
    </row>
    <row r="3549" spans="1:24" ht="14.1" customHeight="1" x14ac:dyDescent="0.25">
      <c r="A3549" s="50" t="str">
        <f t="shared" si="55"/>
        <v>9200000041-0</v>
      </c>
      <c r="B3549" s="57" t="s">
        <v>29</v>
      </c>
      <c r="C3549" s="50" t="s">
        <v>29</v>
      </c>
      <c r="D3549" s="50" t="s">
        <v>5088</v>
      </c>
      <c r="E3549" s="50" t="s">
        <v>2814</v>
      </c>
      <c r="F3549" s="50" t="s">
        <v>29</v>
      </c>
      <c r="G3549" s="50" t="s">
        <v>29</v>
      </c>
      <c r="H3549" s="50" t="s">
        <v>4028</v>
      </c>
      <c r="I3549" s="58">
        <v>45099</v>
      </c>
      <c r="J3549" s="50" t="s">
        <v>2816</v>
      </c>
      <c r="K3549" s="59">
        <v>5040</v>
      </c>
      <c r="L3549" s="50" t="s">
        <v>37</v>
      </c>
      <c r="M3549" s="51" t="s">
        <v>2747</v>
      </c>
      <c r="N3549" s="50" t="s">
        <v>29</v>
      </c>
      <c r="O3549" s="50" t="s">
        <v>32</v>
      </c>
      <c r="P3549" s="50" t="s">
        <v>32</v>
      </c>
      <c r="Q3549" s="50" t="s">
        <v>29</v>
      </c>
      <c r="R3549" s="50" t="s">
        <v>29</v>
      </c>
      <c r="S3549" s="50" t="s">
        <v>2770</v>
      </c>
      <c r="T3549" s="50" t="s">
        <v>2383</v>
      </c>
      <c r="U3549" s="50" t="s">
        <v>30</v>
      </c>
      <c r="V3549" s="50" t="str">
        <f>VLOOKUP(A3549,Register!$D$2:$N$1317,11,0)</f>
        <v>CWIP - CURTAIN CONDENSER &amp; AIR EJECTOR</v>
      </c>
      <c r="W3549" s="50" t="s">
        <v>5089</v>
      </c>
      <c r="X3549" s="50" t="s">
        <v>5085</v>
      </c>
    </row>
    <row r="3550" spans="1:24" ht="14.1" customHeight="1" x14ac:dyDescent="0.25">
      <c r="A3550" s="50" t="str">
        <f t="shared" si="55"/>
        <v>9200000041-0</v>
      </c>
      <c r="B3550" s="57" t="s">
        <v>29</v>
      </c>
      <c r="C3550" s="50" t="s">
        <v>29</v>
      </c>
      <c r="D3550" s="50" t="s">
        <v>5088</v>
      </c>
      <c r="E3550" s="50" t="s">
        <v>2814</v>
      </c>
      <c r="F3550" s="50" t="s">
        <v>29</v>
      </c>
      <c r="G3550" s="50" t="s">
        <v>29</v>
      </c>
      <c r="H3550" s="50" t="s">
        <v>4028</v>
      </c>
      <c r="I3550" s="58">
        <v>45099</v>
      </c>
      <c r="J3550" s="50" t="s">
        <v>2816</v>
      </c>
      <c r="K3550" s="59">
        <v>2937.6</v>
      </c>
      <c r="L3550" s="50" t="s">
        <v>37</v>
      </c>
      <c r="M3550" s="51" t="s">
        <v>2747</v>
      </c>
      <c r="N3550" s="50" t="s">
        <v>29</v>
      </c>
      <c r="O3550" s="50" t="s">
        <v>32</v>
      </c>
      <c r="P3550" s="50" t="s">
        <v>32</v>
      </c>
      <c r="Q3550" s="50" t="s">
        <v>29</v>
      </c>
      <c r="R3550" s="50" t="s">
        <v>29</v>
      </c>
      <c r="S3550" s="50" t="s">
        <v>2770</v>
      </c>
      <c r="T3550" s="50" t="s">
        <v>2383</v>
      </c>
      <c r="U3550" s="50" t="s">
        <v>30</v>
      </c>
      <c r="V3550" s="50" t="str">
        <f>VLOOKUP(A3550,Register!$D$2:$N$1317,11,0)</f>
        <v>CWIP - CURTAIN CONDENSER &amp; AIR EJECTOR</v>
      </c>
      <c r="W3550" s="50" t="s">
        <v>5089</v>
      </c>
      <c r="X3550" s="50" t="s">
        <v>5085</v>
      </c>
    </row>
    <row r="3551" spans="1:24" ht="14.1" customHeight="1" x14ac:dyDescent="0.25">
      <c r="A3551" s="50" t="str">
        <f t="shared" si="55"/>
        <v>9200000041-0</v>
      </c>
      <c r="B3551" s="57" t="s">
        <v>29</v>
      </c>
      <c r="C3551" s="50" t="s">
        <v>29</v>
      </c>
      <c r="D3551" s="50" t="s">
        <v>5088</v>
      </c>
      <c r="E3551" s="50" t="s">
        <v>2814</v>
      </c>
      <c r="F3551" s="50" t="s">
        <v>29</v>
      </c>
      <c r="G3551" s="50" t="s">
        <v>29</v>
      </c>
      <c r="H3551" s="50" t="s">
        <v>4028</v>
      </c>
      <c r="I3551" s="58">
        <v>45099</v>
      </c>
      <c r="J3551" s="50" t="s">
        <v>2816</v>
      </c>
      <c r="K3551" s="59">
        <v>3840</v>
      </c>
      <c r="L3551" s="50" t="s">
        <v>37</v>
      </c>
      <c r="M3551" s="51" t="s">
        <v>2747</v>
      </c>
      <c r="N3551" s="50" t="s">
        <v>29</v>
      </c>
      <c r="O3551" s="50" t="s">
        <v>32</v>
      </c>
      <c r="P3551" s="50" t="s">
        <v>32</v>
      </c>
      <c r="Q3551" s="50" t="s">
        <v>29</v>
      </c>
      <c r="R3551" s="50" t="s">
        <v>29</v>
      </c>
      <c r="S3551" s="50" t="s">
        <v>2770</v>
      </c>
      <c r="T3551" s="50" t="s">
        <v>2383</v>
      </c>
      <c r="U3551" s="50" t="s">
        <v>30</v>
      </c>
      <c r="V3551" s="50" t="str">
        <f>VLOOKUP(A3551,Register!$D$2:$N$1317,11,0)</f>
        <v>CWIP - CURTAIN CONDENSER &amp; AIR EJECTOR</v>
      </c>
      <c r="W3551" s="50" t="s">
        <v>5089</v>
      </c>
      <c r="X3551" s="50" t="s">
        <v>5085</v>
      </c>
    </row>
    <row r="3552" spans="1:24" ht="14.1" customHeight="1" x14ac:dyDescent="0.25">
      <c r="A3552" s="50" t="str">
        <f t="shared" si="55"/>
        <v>9200000041-0</v>
      </c>
      <c r="B3552" s="57" t="s">
        <v>29</v>
      </c>
      <c r="C3552" s="50" t="s">
        <v>29</v>
      </c>
      <c r="D3552" s="50" t="s">
        <v>5088</v>
      </c>
      <c r="E3552" s="50" t="s">
        <v>2814</v>
      </c>
      <c r="F3552" s="50" t="s">
        <v>29</v>
      </c>
      <c r="G3552" s="50" t="s">
        <v>29</v>
      </c>
      <c r="H3552" s="50" t="s">
        <v>4028</v>
      </c>
      <c r="I3552" s="58">
        <v>45099</v>
      </c>
      <c r="J3552" s="50" t="s">
        <v>2816</v>
      </c>
      <c r="K3552" s="59">
        <v>1800</v>
      </c>
      <c r="L3552" s="50" t="s">
        <v>37</v>
      </c>
      <c r="M3552" s="51" t="s">
        <v>2747</v>
      </c>
      <c r="N3552" s="50" t="s">
        <v>29</v>
      </c>
      <c r="O3552" s="50" t="s">
        <v>32</v>
      </c>
      <c r="P3552" s="50" t="s">
        <v>32</v>
      </c>
      <c r="Q3552" s="50" t="s">
        <v>29</v>
      </c>
      <c r="R3552" s="50" t="s">
        <v>29</v>
      </c>
      <c r="S3552" s="50" t="s">
        <v>2770</v>
      </c>
      <c r="T3552" s="50" t="s">
        <v>2383</v>
      </c>
      <c r="U3552" s="50" t="s">
        <v>30</v>
      </c>
      <c r="V3552" s="50" t="str">
        <f>VLOOKUP(A3552,Register!$D$2:$N$1317,11,0)</f>
        <v>CWIP - CURTAIN CONDENSER &amp; AIR EJECTOR</v>
      </c>
      <c r="W3552" s="50" t="s">
        <v>5089</v>
      </c>
      <c r="X3552" s="50" t="s">
        <v>5085</v>
      </c>
    </row>
    <row r="3553" spans="1:24" ht="14.1" customHeight="1" x14ac:dyDescent="0.25">
      <c r="A3553" s="50" t="str">
        <f t="shared" si="55"/>
        <v>9200000041-0</v>
      </c>
      <c r="B3553" s="57" t="s">
        <v>29</v>
      </c>
      <c r="C3553" s="50" t="s">
        <v>29</v>
      </c>
      <c r="D3553" s="50" t="s">
        <v>5088</v>
      </c>
      <c r="E3553" s="50" t="s">
        <v>2814</v>
      </c>
      <c r="F3553" s="50" t="s">
        <v>29</v>
      </c>
      <c r="G3553" s="50" t="s">
        <v>29</v>
      </c>
      <c r="H3553" s="50" t="s">
        <v>4028</v>
      </c>
      <c r="I3553" s="58">
        <v>45099</v>
      </c>
      <c r="J3553" s="50" t="s">
        <v>2816</v>
      </c>
      <c r="K3553" s="59">
        <v>1800</v>
      </c>
      <c r="L3553" s="50" t="s">
        <v>37</v>
      </c>
      <c r="M3553" s="51" t="s">
        <v>2747</v>
      </c>
      <c r="N3553" s="50" t="s">
        <v>29</v>
      </c>
      <c r="O3553" s="50" t="s">
        <v>32</v>
      </c>
      <c r="P3553" s="50" t="s">
        <v>32</v>
      </c>
      <c r="Q3553" s="50" t="s">
        <v>29</v>
      </c>
      <c r="R3553" s="50" t="s">
        <v>29</v>
      </c>
      <c r="S3553" s="50" t="s">
        <v>2770</v>
      </c>
      <c r="T3553" s="50" t="s">
        <v>2383</v>
      </c>
      <c r="U3553" s="50" t="s">
        <v>30</v>
      </c>
      <c r="V3553" s="50" t="str">
        <f>VLOOKUP(A3553,Register!$D$2:$N$1317,11,0)</f>
        <v>CWIP - CURTAIN CONDENSER &amp; AIR EJECTOR</v>
      </c>
      <c r="W3553" s="50" t="s">
        <v>5089</v>
      </c>
      <c r="X3553" s="50" t="s">
        <v>5085</v>
      </c>
    </row>
    <row r="3554" spans="1:24" ht="14.1" customHeight="1" x14ac:dyDescent="0.25">
      <c r="A3554" s="50" t="str">
        <f t="shared" si="55"/>
        <v>9200000041-0</v>
      </c>
      <c r="B3554" s="57" t="s">
        <v>29</v>
      </c>
      <c r="C3554" s="50" t="s">
        <v>29</v>
      </c>
      <c r="D3554" s="50" t="s">
        <v>5088</v>
      </c>
      <c r="E3554" s="50" t="s">
        <v>2814</v>
      </c>
      <c r="F3554" s="50" t="s">
        <v>29</v>
      </c>
      <c r="G3554" s="50" t="s">
        <v>29</v>
      </c>
      <c r="H3554" s="50" t="s">
        <v>4028</v>
      </c>
      <c r="I3554" s="58">
        <v>45099</v>
      </c>
      <c r="J3554" s="50" t="s">
        <v>2816</v>
      </c>
      <c r="K3554" s="59">
        <v>71.040000000000006</v>
      </c>
      <c r="L3554" s="50" t="s">
        <v>37</v>
      </c>
      <c r="M3554" s="51" t="s">
        <v>2747</v>
      </c>
      <c r="N3554" s="50" t="s">
        <v>29</v>
      </c>
      <c r="O3554" s="50" t="s">
        <v>32</v>
      </c>
      <c r="P3554" s="50" t="s">
        <v>32</v>
      </c>
      <c r="Q3554" s="50" t="s">
        <v>29</v>
      </c>
      <c r="R3554" s="50" t="s">
        <v>29</v>
      </c>
      <c r="S3554" s="50" t="s">
        <v>2770</v>
      </c>
      <c r="T3554" s="50" t="s">
        <v>2383</v>
      </c>
      <c r="U3554" s="50" t="s">
        <v>30</v>
      </c>
      <c r="V3554" s="50" t="str">
        <f>VLOOKUP(A3554,Register!$D$2:$N$1317,11,0)</f>
        <v>CWIP - CURTAIN CONDENSER &amp; AIR EJECTOR</v>
      </c>
      <c r="W3554" s="50" t="s">
        <v>5089</v>
      </c>
      <c r="X3554" s="50" t="s">
        <v>5085</v>
      </c>
    </row>
    <row r="3555" spans="1:24" ht="14.1" customHeight="1" x14ac:dyDescent="0.25">
      <c r="A3555" s="50" t="str">
        <f t="shared" si="55"/>
        <v>9200000041-0</v>
      </c>
      <c r="B3555" s="57" t="s">
        <v>29</v>
      </c>
      <c r="C3555" s="50" t="s">
        <v>29</v>
      </c>
      <c r="D3555" s="50" t="s">
        <v>5088</v>
      </c>
      <c r="E3555" s="50" t="s">
        <v>2814</v>
      </c>
      <c r="F3555" s="50" t="s">
        <v>29</v>
      </c>
      <c r="G3555" s="50" t="s">
        <v>29</v>
      </c>
      <c r="H3555" s="50" t="s">
        <v>4028</v>
      </c>
      <c r="I3555" s="58">
        <v>45099</v>
      </c>
      <c r="J3555" s="50" t="s">
        <v>2816</v>
      </c>
      <c r="K3555" s="59">
        <v>141.84</v>
      </c>
      <c r="L3555" s="50" t="s">
        <v>37</v>
      </c>
      <c r="M3555" s="51" t="s">
        <v>2747</v>
      </c>
      <c r="N3555" s="50" t="s">
        <v>29</v>
      </c>
      <c r="O3555" s="50" t="s">
        <v>32</v>
      </c>
      <c r="P3555" s="50" t="s">
        <v>32</v>
      </c>
      <c r="Q3555" s="50" t="s">
        <v>29</v>
      </c>
      <c r="R3555" s="50" t="s">
        <v>29</v>
      </c>
      <c r="S3555" s="50" t="s">
        <v>2770</v>
      </c>
      <c r="T3555" s="50" t="s">
        <v>2383</v>
      </c>
      <c r="U3555" s="50" t="s">
        <v>30</v>
      </c>
      <c r="V3555" s="50" t="str">
        <f>VLOOKUP(A3555,Register!$D$2:$N$1317,11,0)</f>
        <v>CWIP - CURTAIN CONDENSER &amp; AIR EJECTOR</v>
      </c>
      <c r="W3555" s="50" t="s">
        <v>5089</v>
      </c>
      <c r="X3555" s="50" t="s">
        <v>5085</v>
      </c>
    </row>
    <row r="3556" spans="1:24" ht="14.1" customHeight="1" x14ac:dyDescent="0.25">
      <c r="A3556" s="50" t="str">
        <f t="shared" si="55"/>
        <v>9200000041-0</v>
      </c>
      <c r="B3556" s="57" t="s">
        <v>29</v>
      </c>
      <c r="C3556" s="50" t="s">
        <v>29</v>
      </c>
      <c r="D3556" s="50" t="s">
        <v>5088</v>
      </c>
      <c r="E3556" s="50" t="s">
        <v>2814</v>
      </c>
      <c r="F3556" s="50" t="s">
        <v>29</v>
      </c>
      <c r="G3556" s="50" t="s">
        <v>29</v>
      </c>
      <c r="H3556" s="50" t="s">
        <v>4028</v>
      </c>
      <c r="I3556" s="58">
        <v>45099</v>
      </c>
      <c r="J3556" s="50" t="s">
        <v>2816</v>
      </c>
      <c r="K3556" s="59">
        <v>196.8</v>
      </c>
      <c r="L3556" s="50" t="s">
        <v>37</v>
      </c>
      <c r="M3556" s="51" t="s">
        <v>2747</v>
      </c>
      <c r="N3556" s="50" t="s">
        <v>29</v>
      </c>
      <c r="O3556" s="50" t="s">
        <v>32</v>
      </c>
      <c r="P3556" s="50" t="s">
        <v>32</v>
      </c>
      <c r="Q3556" s="50" t="s">
        <v>29</v>
      </c>
      <c r="R3556" s="50" t="s">
        <v>29</v>
      </c>
      <c r="S3556" s="50" t="s">
        <v>2770</v>
      </c>
      <c r="T3556" s="50" t="s">
        <v>2383</v>
      </c>
      <c r="U3556" s="50" t="s">
        <v>30</v>
      </c>
      <c r="V3556" s="50" t="str">
        <f>VLOOKUP(A3556,Register!$D$2:$N$1317,11,0)</f>
        <v>CWIP - CURTAIN CONDENSER &amp; AIR EJECTOR</v>
      </c>
      <c r="W3556" s="50" t="s">
        <v>5089</v>
      </c>
      <c r="X3556" s="50" t="s">
        <v>5085</v>
      </c>
    </row>
    <row r="3557" spans="1:24" ht="14.1" customHeight="1" x14ac:dyDescent="0.25">
      <c r="A3557" s="50" t="str">
        <f t="shared" si="55"/>
        <v>9200000041-0</v>
      </c>
      <c r="B3557" s="57" t="s">
        <v>29</v>
      </c>
      <c r="C3557" s="50" t="s">
        <v>29</v>
      </c>
      <c r="D3557" s="50" t="s">
        <v>5088</v>
      </c>
      <c r="E3557" s="50" t="s">
        <v>2814</v>
      </c>
      <c r="F3557" s="50" t="s">
        <v>29</v>
      </c>
      <c r="G3557" s="50" t="s">
        <v>29</v>
      </c>
      <c r="H3557" s="50" t="s">
        <v>4028</v>
      </c>
      <c r="I3557" s="58">
        <v>45099</v>
      </c>
      <c r="J3557" s="50" t="s">
        <v>2816</v>
      </c>
      <c r="K3557" s="59">
        <v>196.8</v>
      </c>
      <c r="L3557" s="50" t="s">
        <v>37</v>
      </c>
      <c r="M3557" s="51" t="s">
        <v>2747</v>
      </c>
      <c r="N3557" s="50" t="s">
        <v>29</v>
      </c>
      <c r="O3557" s="50" t="s">
        <v>32</v>
      </c>
      <c r="P3557" s="50" t="s">
        <v>32</v>
      </c>
      <c r="Q3557" s="50" t="s">
        <v>29</v>
      </c>
      <c r="R3557" s="50" t="s">
        <v>29</v>
      </c>
      <c r="S3557" s="50" t="s">
        <v>2770</v>
      </c>
      <c r="T3557" s="50" t="s">
        <v>2383</v>
      </c>
      <c r="U3557" s="50" t="s">
        <v>30</v>
      </c>
      <c r="V3557" s="50" t="str">
        <f>VLOOKUP(A3557,Register!$D$2:$N$1317,11,0)</f>
        <v>CWIP - CURTAIN CONDENSER &amp; AIR EJECTOR</v>
      </c>
      <c r="W3557" s="50" t="s">
        <v>5089</v>
      </c>
      <c r="X3557" s="50" t="s">
        <v>5085</v>
      </c>
    </row>
    <row r="3558" spans="1:24" ht="14.1" customHeight="1" x14ac:dyDescent="0.25">
      <c r="A3558" s="50" t="str">
        <f t="shared" si="55"/>
        <v>9200000041-0</v>
      </c>
      <c r="B3558" s="57" t="s">
        <v>29</v>
      </c>
      <c r="C3558" s="50" t="s">
        <v>29</v>
      </c>
      <c r="D3558" s="50" t="s">
        <v>5088</v>
      </c>
      <c r="E3558" s="50" t="s">
        <v>2814</v>
      </c>
      <c r="F3558" s="50" t="s">
        <v>29</v>
      </c>
      <c r="G3558" s="50" t="s">
        <v>29</v>
      </c>
      <c r="H3558" s="50" t="s">
        <v>4028</v>
      </c>
      <c r="I3558" s="58">
        <v>45099</v>
      </c>
      <c r="J3558" s="50" t="s">
        <v>2816</v>
      </c>
      <c r="K3558" s="59">
        <v>21.31</v>
      </c>
      <c r="L3558" s="50" t="s">
        <v>37</v>
      </c>
      <c r="M3558" s="51" t="s">
        <v>2747</v>
      </c>
      <c r="N3558" s="50" t="s">
        <v>29</v>
      </c>
      <c r="O3558" s="50" t="s">
        <v>32</v>
      </c>
      <c r="P3558" s="50" t="s">
        <v>32</v>
      </c>
      <c r="Q3558" s="50" t="s">
        <v>29</v>
      </c>
      <c r="R3558" s="50" t="s">
        <v>29</v>
      </c>
      <c r="S3558" s="50" t="s">
        <v>2770</v>
      </c>
      <c r="T3558" s="50" t="s">
        <v>2383</v>
      </c>
      <c r="U3558" s="50" t="s">
        <v>30</v>
      </c>
      <c r="V3558" s="50" t="str">
        <f>VLOOKUP(A3558,Register!$D$2:$N$1317,11,0)</f>
        <v>CWIP - CURTAIN CONDENSER &amp; AIR EJECTOR</v>
      </c>
      <c r="W3558" s="50" t="s">
        <v>5089</v>
      </c>
      <c r="X3558" s="50" t="s">
        <v>5085</v>
      </c>
    </row>
    <row r="3559" spans="1:24" ht="14.1" customHeight="1" x14ac:dyDescent="0.25">
      <c r="A3559" s="50" t="str">
        <f t="shared" si="55"/>
        <v>9200000041-0</v>
      </c>
      <c r="B3559" s="57" t="s">
        <v>29</v>
      </c>
      <c r="C3559" s="50" t="s">
        <v>29</v>
      </c>
      <c r="D3559" s="50" t="s">
        <v>5088</v>
      </c>
      <c r="E3559" s="50" t="s">
        <v>2814</v>
      </c>
      <c r="F3559" s="50" t="s">
        <v>29</v>
      </c>
      <c r="G3559" s="50" t="s">
        <v>29</v>
      </c>
      <c r="H3559" s="50" t="s">
        <v>4028</v>
      </c>
      <c r="I3559" s="58">
        <v>45099</v>
      </c>
      <c r="J3559" s="50" t="s">
        <v>2816</v>
      </c>
      <c r="K3559" s="59">
        <v>42.55</v>
      </c>
      <c r="L3559" s="50" t="s">
        <v>37</v>
      </c>
      <c r="M3559" s="51" t="s">
        <v>2747</v>
      </c>
      <c r="N3559" s="50" t="s">
        <v>29</v>
      </c>
      <c r="O3559" s="50" t="s">
        <v>32</v>
      </c>
      <c r="P3559" s="50" t="s">
        <v>32</v>
      </c>
      <c r="Q3559" s="50" t="s">
        <v>29</v>
      </c>
      <c r="R3559" s="50" t="s">
        <v>29</v>
      </c>
      <c r="S3559" s="50" t="s">
        <v>2770</v>
      </c>
      <c r="T3559" s="50" t="s">
        <v>2383</v>
      </c>
      <c r="U3559" s="50" t="s">
        <v>30</v>
      </c>
      <c r="V3559" s="50" t="str">
        <f>VLOOKUP(A3559,Register!$D$2:$N$1317,11,0)</f>
        <v>CWIP - CURTAIN CONDENSER &amp; AIR EJECTOR</v>
      </c>
      <c r="W3559" s="50" t="s">
        <v>5089</v>
      </c>
      <c r="X3559" s="50" t="s">
        <v>5085</v>
      </c>
    </row>
    <row r="3560" spans="1:24" ht="14.1" customHeight="1" x14ac:dyDescent="0.25">
      <c r="A3560" s="50" t="str">
        <f t="shared" si="55"/>
        <v>9200000041-0</v>
      </c>
      <c r="B3560" s="57" t="s">
        <v>29</v>
      </c>
      <c r="C3560" s="50" t="s">
        <v>29</v>
      </c>
      <c r="D3560" s="50" t="s">
        <v>5088</v>
      </c>
      <c r="E3560" s="50" t="s">
        <v>2814</v>
      </c>
      <c r="F3560" s="50" t="s">
        <v>29</v>
      </c>
      <c r="G3560" s="50" t="s">
        <v>29</v>
      </c>
      <c r="H3560" s="50" t="s">
        <v>4028</v>
      </c>
      <c r="I3560" s="58">
        <v>45099</v>
      </c>
      <c r="J3560" s="50" t="s">
        <v>2816</v>
      </c>
      <c r="K3560" s="59">
        <v>15120</v>
      </c>
      <c r="L3560" s="50" t="s">
        <v>37</v>
      </c>
      <c r="M3560" s="51" t="s">
        <v>2747</v>
      </c>
      <c r="N3560" s="50" t="s">
        <v>29</v>
      </c>
      <c r="O3560" s="50" t="s">
        <v>32</v>
      </c>
      <c r="P3560" s="50" t="s">
        <v>32</v>
      </c>
      <c r="Q3560" s="50" t="s">
        <v>29</v>
      </c>
      <c r="R3560" s="50" t="s">
        <v>29</v>
      </c>
      <c r="S3560" s="50" t="s">
        <v>2770</v>
      </c>
      <c r="T3560" s="50" t="s">
        <v>2383</v>
      </c>
      <c r="U3560" s="50" t="s">
        <v>30</v>
      </c>
      <c r="V3560" s="50" t="str">
        <f>VLOOKUP(A3560,Register!$D$2:$N$1317,11,0)</f>
        <v>CWIP - CURTAIN CONDENSER &amp; AIR EJECTOR</v>
      </c>
      <c r="W3560" s="50" t="s">
        <v>5089</v>
      </c>
      <c r="X3560" s="50" t="s">
        <v>5085</v>
      </c>
    </row>
    <row r="3561" spans="1:24" ht="14.1" customHeight="1" x14ac:dyDescent="0.25">
      <c r="A3561" s="50" t="str">
        <f t="shared" si="55"/>
        <v>9200000041-0</v>
      </c>
      <c r="B3561" s="57" t="s">
        <v>29</v>
      </c>
      <c r="C3561" s="50" t="s">
        <v>29</v>
      </c>
      <c r="D3561" s="50" t="s">
        <v>5088</v>
      </c>
      <c r="E3561" s="50" t="s">
        <v>2814</v>
      </c>
      <c r="F3561" s="50" t="s">
        <v>29</v>
      </c>
      <c r="G3561" s="50" t="s">
        <v>29</v>
      </c>
      <c r="H3561" s="50" t="s">
        <v>4028</v>
      </c>
      <c r="I3561" s="58">
        <v>45099</v>
      </c>
      <c r="J3561" s="50" t="s">
        <v>2816</v>
      </c>
      <c r="K3561" s="59">
        <v>4320</v>
      </c>
      <c r="L3561" s="50" t="s">
        <v>37</v>
      </c>
      <c r="M3561" s="51" t="s">
        <v>2747</v>
      </c>
      <c r="N3561" s="50" t="s">
        <v>29</v>
      </c>
      <c r="O3561" s="50" t="s">
        <v>32</v>
      </c>
      <c r="P3561" s="50" t="s">
        <v>32</v>
      </c>
      <c r="Q3561" s="50" t="s">
        <v>29</v>
      </c>
      <c r="R3561" s="50" t="s">
        <v>29</v>
      </c>
      <c r="S3561" s="50" t="s">
        <v>2770</v>
      </c>
      <c r="T3561" s="50" t="s">
        <v>2383</v>
      </c>
      <c r="U3561" s="50" t="s">
        <v>30</v>
      </c>
      <c r="V3561" s="50" t="str">
        <f>VLOOKUP(A3561,Register!$D$2:$N$1317,11,0)</f>
        <v>CWIP - CURTAIN CONDENSER &amp; AIR EJECTOR</v>
      </c>
      <c r="W3561" s="50" t="s">
        <v>5089</v>
      </c>
      <c r="X3561" s="50" t="s">
        <v>5085</v>
      </c>
    </row>
    <row r="3562" spans="1:24" ht="14.1" customHeight="1" x14ac:dyDescent="0.25">
      <c r="A3562" s="50" t="str">
        <f t="shared" si="55"/>
        <v>9200000041-0</v>
      </c>
      <c r="B3562" s="57" t="s">
        <v>29</v>
      </c>
      <c r="C3562" s="50" t="s">
        <v>29</v>
      </c>
      <c r="D3562" s="50" t="s">
        <v>5088</v>
      </c>
      <c r="E3562" s="50" t="s">
        <v>2814</v>
      </c>
      <c r="F3562" s="50" t="s">
        <v>29</v>
      </c>
      <c r="G3562" s="50" t="s">
        <v>29</v>
      </c>
      <c r="H3562" s="50" t="s">
        <v>4028</v>
      </c>
      <c r="I3562" s="58">
        <v>45099</v>
      </c>
      <c r="J3562" s="50" t="s">
        <v>2816</v>
      </c>
      <c r="K3562" s="59">
        <v>2880</v>
      </c>
      <c r="L3562" s="50" t="s">
        <v>37</v>
      </c>
      <c r="M3562" s="51" t="s">
        <v>2747</v>
      </c>
      <c r="N3562" s="50" t="s">
        <v>29</v>
      </c>
      <c r="O3562" s="50" t="s">
        <v>32</v>
      </c>
      <c r="P3562" s="50" t="s">
        <v>32</v>
      </c>
      <c r="Q3562" s="50" t="s">
        <v>29</v>
      </c>
      <c r="R3562" s="50" t="s">
        <v>29</v>
      </c>
      <c r="S3562" s="50" t="s">
        <v>2770</v>
      </c>
      <c r="T3562" s="50" t="s">
        <v>2383</v>
      </c>
      <c r="U3562" s="50" t="s">
        <v>30</v>
      </c>
      <c r="V3562" s="50" t="str">
        <f>VLOOKUP(A3562,Register!$D$2:$N$1317,11,0)</f>
        <v>CWIP - CURTAIN CONDENSER &amp; AIR EJECTOR</v>
      </c>
      <c r="W3562" s="50" t="s">
        <v>5089</v>
      </c>
      <c r="X3562" s="50" t="s">
        <v>5085</v>
      </c>
    </row>
    <row r="3563" spans="1:24" ht="14.1" customHeight="1" x14ac:dyDescent="0.25">
      <c r="A3563" s="50" t="str">
        <f t="shared" si="55"/>
        <v>9200000041-0</v>
      </c>
      <c r="B3563" s="57" t="s">
        <v>29</v>
      </c>
      <c r="C3563" s="50" t="s">
        <v>29</v>
      </c>
      <c r="D3563" s="50" t="s">
        <v>5088</v>
      </c>
      <c r="E3563" s="50" t="s">
        <v>2814</v>
      </c>
      <c r="F3563" s="50" t="s">
        <v>29</v>
      </c>
      <c r="G3563" s="50" t="s">
        <v>29</v>
      </c>
      <c r="H3563" s="50" t="s">
        <v>4028</v>
      </c>
      <c r="I3563" s="58">
        <v>45099</v>
      </c>
      <c r="J3563" s="50" t="s">
        <v>2816</v>
      </c>
      <c r="K3563" s="59">
        <v>113.47</v>
      </c>
      <c r="L3563" s="50" t="s">
        <v>37</v>
      </c>
      <c r="M3563" s="51" t="s">
        <v>2747</v>
      </c>
      <c r="N3563" s="50" t="s">
        <v>29</v>
      </c>
      <c r="O3563" s="50" t="s">
        <v>32</v>
      </c>
      <c r="P3563" s="50" t="s">
        <v>32</v>
      </c>
      <c r="Q3563" s="50" t="s">
        <v>29</v>
      </c>
      <c r="R3563" s="50" t="s">
        <v>29</v>
      </c>
      <c r="S3563" s="50" t="s">
        <v>2770</v>
      </c>
      <c r="T3563" s="50" t="s">
        <v>2383</v>
      </c>
      <c r="U3563" s="50" t="s">
        <v>30</v>
      </c>
      <c r="V3563" s="50" t="str">
        <f>VLOOKUP(A3563,Register!$D$2:$N$1317,11,0)</f>
        <v>CWIP - CURTAIN CONDENSER &amp; AIR EJECTOR</v>
      </c>
      <c r="W3563" s="50" t="s">
        <v>5089</v>
      </c>
      <c r="X3563" s="50" t="s">
        <v>5085</v>
      </c>
    </row>
    <row r="3564" spans="1:24" ht="14.1" customHeight="1" x14ac:dyDescent="0.25">
      <c r="A3564" s="50" t="str">
        <f t="shared" si="55"/>
        <v>9200000041-0</v>
      </c>
      <c r="B3564" s="57" t="s">
        <v>29</v>
      </c>
      <c r="C3564" s="50" t="s">
        <v>29</v>
      </c>
      <c r="D3564" s="50" t="s">
        <v>5088</v>
      </c>
      <c r="E3564" s="50" t="s">
        <v>2814</v>
      </c>
      <c r="F3564" s="50" t="s">
        <v>29</v>
      </c>
      <c r="G3564" s="50" t="s">
        <v>29</v>
      </c>
      <c r="H3564" s="50" t="s">
        <v>4028</v>
      </c>
      <c r="I3564" s="58">
        <v>45099</v>
      </c>
      <c r="J3564" s="50" t="s">
        <v>2816</v>
      </c>
      <c r="K3564" s="59">
        <v>768</v>
      </c>
      <c r="L3564" s="50" t="s">
        <v>37</v>
      </c>
      <c r="M3564" s="51" t="s">
        <v>2747</v>
      </c>
      <c r="N3564" s="50" t="s">
        <v>29</v>
      </c>
      <c r="O3564" s="50" t="s">
        <v>32</v>
      </c>
      <c r="P3564" s="50" t="s">
        <v>32</v>
      </c>
      <c r="Q3564" s="50" t="s">
        <v>29</v>
      </c>
      <c r="R3564" s="50" t="s">
        <v>29</v>
      </c>
      <c r="S3564" s="50" t="s">
        <v>2770</v>
      </c>
      <c r="T3564" s="50" t="s">
        <v>2383</v>
      </c>
      <c r="U3564" s="50" t="s">
        <v>30</v>
      </c>
      <c r="V3564" s="50" t="str">
        <f>VLOOKUP(A3564,Register!$D$2:$N$1317,11,0)</f>
        <v>CWIP - CURTAIN CONDENSER &amp; AIR EJECTOR</v>
      </c>
      <c r="W3564" s="50" t="s">
        <v>5089</v>
      </c>
      <c r="X3564" s="50" t="s">
        <v>5085</v>
      </c>
    </row>
    <row r="3565" spans="1:24" ht="14.1" customHeight="1" x14ac:dyDescent="0.25">
      <c r="A3565" s="50" t="str">
        <f t="shared" si="55"/>
        <v>9200000041-0</v>
      </c>
      <c r="B3565" s="57" t="s">
        <v>29</v>
      </c>
      <c r="C3565" s="50" t="s">
        <v>29</v>
      </c>
      <c r="D3565" s="50" t="s">
        <v>5088</v>
      </c>
      <c r="E3565" s="50" t="s">
        <v>2814</v>
      </c>
      <c r="F3565" s="50" t="s">
        <v>29</v>
      </c>
      <c r="G3565" s="50" t="s">
        <v>29</v>
      </c>
      <c r="H3565" s="50" t="s">
        <v>4028</v>
      </c>
      <c r="I3565" s="58">
        <v>45099</v>
      </c>
      <c r="J3565" s="50" t="s">
        <v>2816</v>
      </c>
      <c r="K3565" s="59">
        <v>360</v>
      </c>
      <c r="L3565" s="50" t="s">
        <v>37</v>
      </c>
      <c r="M3565" s="51" t="s">
        <v>2747</v>
      </c>
      <c r="N3565" s="50" t="s">
        <v>29</v>
      </c>
      <c r="O3565" s="50" t="s">
        <v>32</v>
      </c>
      <c r="P3565" s="50" t="s">
        <v>32</v>
      </c>
      <c r="Q3565" s="50" t="s">
        <v>29</v>
      </c>
      <c r="R3565" s="50" t="s">
        <v>29</v>
      </c>
      <c r="S3565" s="50" t="s">
        <v>2770</v>
      </c>
      <c r="T3565" s="50" t="s">
        <v>2383</v>
      </c>
      <c r="U3565" s="50" t="s">
        <v>30</v>
      </c>
      <c r="V3565" s="50" t="str">
        <f>VLOOKUP(A3565,Register!$D$2:$N$1317,11,0)</f>
        <v>CWIP - CURTAIN CONDENSER &amp; AIR EJECTOR</v>
      </c>
      <c r="W3565" s="50" t="s">
        <v>5089</v>
      </c>
      <c r="X3565" s="50" t="s">
        <v>5085</v>
      </c>
    </row>
    <row r="3566" spans="1:24" ht="14.1" customHeight="1" x14ac:dyDescent="0.25">
      <c r="A3566" s="50" t="str">
        <f t="shared" si="55"/>
        <v>9200000041-0</v>
      </c>
      <c r="B3566" s="57" t="s">
        <v>29</v>
      </c>
      <c r="C3566" s="50" t="s">
        <v>29</v>
      </c>
      <c r="D3566" s="50" t="s">
        <v>5088</v>
      </c>
      <c r="E3566" s="50" t="s">
        <v>2814</v>
      </c>
      <c r="F3566" s="50" t="s">
        <v>29</v>
      </c>
      <c r="G3566" s="50" t="s">
        <v>29</v>
      </c>
      <c r="H3566" s="50" t="s">
        <v>4028</v>
      </c>
      <c r="I3566" s="58">
        <v>45099</v>
      </c>
      <c r="J3566" s="50" t="s">
        <v>2816</v>
      </c>
      <c r="K3566" s="59">
        <v>360</v>
      </c>
      <c r="L3566" s="50" t="s">
        <v>37</v>
      </c>
      <c r="M3566" s="51" t="s">
        <v>2747</v>
      </c>
      <c r="N3566" s="50" t="s">
        <v>29</v>
      </c>
      <c r="O3566" s="50" t="s">
        <v>32</v>
      </c>
      <c r="P3566" s="50" t="s">
        <v>32</v>
      </c>
      <c r="Q3566" s="50" t="s">
        <v>29</v>
      </c>
      <c r="R3566" s="50" t="s">
        <v>29</v>
      </c>
      <c r="S3566" s="50" t="s">
        <v>2770</v>
      </c>
      <c r="T3566" s="50" t="s">
        <v>2383</v>
      </c>
      <c r="U3566" s="50" t="s">
        <v>30</v>
      </c>
      <c r="V3566" s="50" t="str">
        <f>VLOOKUP(A3566,Register!$D$2:$N$1317,11,0)</f>
        <v>CWIP - CURTAIN CONDENSER &amp; AIR EJECTOR</v>
      </c>
      <c r="W3566" s="50" t="s">
        <v>5089</v>
      </c>
      <c r="X3566" s="50" t="s">
        <v>5085</v>
      </c>
    </row>
    <row r="3567" spans="1:24" ht="14.1" customHeight="1" x14ac:dyDescent="0.25">
      <c r="A3567" s="50" t="str">
        <f t="shared" si="55"/>
        <v>9200000041-0</v>
      </c>
      <c r="B3567" s="57" t="s">
        <v>29</v>
      </c>
      <c r="C3567" s="50" t="s">
        <v>29</v>
      </c>
      <c r="D3567" s="50" t="s">
        <v>5088</v>
      </c>
      <c r="E3567" s="50" t="s">
        <v>2814</v>
      </c>
      <c r="F3567" s="50" t="s">
        <v>29</v>
      </c>
      <c r="G3567" s="50" t="s">
        <v>29</v>
      </c>
      <c r="H3567" s="50" t="s">
        <v>4028</v>
      </c>
      <c r="I3567" s="58">
        <v>45099</v>
      </c>
      <c r="J3567" s="50" t="s">
        <v>2816</v>
      </c>
      <c r="K3567" s="59">
        <v>89.18</v>
      </c>
      <c r="L3567" s="50" t="s">
        <v>37</v>
      </c>
      <c r="M3567" s="51" t="s">
        <v>2747</v>
      </c>
      <c r="N3567" s="50" t="s">
        <v>29</v>
      </c>
      <c r="O3567" s="50" t="s">
        <v>32</v>
      </c>
      <c r="P3567" s="50" t="s">
        <v>32</v>
      </c>
      <c r="Q3567" s="50" t="s">
        <v>29</v>
      </c>
      <c r="R3567" s="50" t="s">
        <v>29</v>
      </c>
      <c r="S3567" s="50" t="s">
        <v>2770</v>
      </c>
      <c r="T3567" s="50" t="s">
        <v>2383</v>
      </c>
      <c r="U3567" s="50" t="s">
        <v>30</v>
      </c>
      <c r="V3567" s="50" t="str">
        <f>VLOOKUP(A3567,Register!$D$2:$N$1317,11,0)</f>
        <v>CWIP - CURTAIN CONDENSER &amp; AIR EJECTOR</v>
      </c>
      <c r="W3567" s="50" t="s">
        <v>5089</v>
      </c>
      <c r="X3567" s="50" t="s">
        <v>5085</v>
      </c>
    </row>
    <row r="3568" spans="1:24" ht="14.1" customHeight="1" x14ac:dyDescent="0.25">
      <c r="A3568" s="50" t="str">
        <f t="shared" si="55"/>
        <v>9200000041-0</v>
      </c>
      <c r="B3568" s="57" t="s">
        <v>29</v>
      </c>
      <c r="C3568" s="50" t="s">
        <v>29</v>
      </c>
      <c r="D3568" s="50" t="s">
        <v>5088</v>
      </c>
      <c r="E3568" s="50" t="s">
        <v>2814</v>
      </c>
      <c r="F3568" s="50" t="s">
        <v>29</v>
      </c>
      <c r="G3568" s="50" t="s">
        <v>29</v>
      </c>
      <c r="H3568" s="50" t="s">
        <v>4028</v>
      </c>
      <c r="I3568" s="58">
        <v>45099</v>
      </c>
      <c r="J3568" s="50" t="s">
        <v>2816</v>
      </c>
      <c r="K3568" s="59">
        <v>146.4</v>
      </c>
      <c r="L3568" s="50" t="s">
        <v>37</v>
      </c>
      <c r="M3568" s="51" t="s">
        <v>2747</v>
      </c>
      <c r="N3568" s="50" t="s">
        <v>29</v>
      </c>
      <c r="O3568" s="50" t="s">
        <v>32</v>
      </c>
      <c r="P3568" s="50" t="s">
        <v>32</v>
      </c>
      <c r="Q3568" s="50" t="s">
        <v>29</v>
      </c>
      <c r="R3568" s="50" t="s">
        <v>29</v>
      </c>
      <c r="S3568" s="50" t="s">
        <v>2770</v>
      </c>
      <c r="T3568" s="50" t="s">
        <v>2383</v>
      </c>
      <c r="U3568" s="50" t="s">
        <v>30</v>
      </c>
      <c r="V3568" s="50" t="str">
        <f>VLOOKUP(A3568,Register!$D$2:$N$1317,11,0)</f>
        <v>CWIP - CURTAIN CONDENSER &amp; AIR EJECTOR</v>
      </c>
      <c r="W3568" s="50" t="s">
        <v>5089</v>
      </c>
      <c r="X3568" s="50" t="s">
        <v>5085</v>
      </c>
    </row>
    <row r="3569" spans="1:24" ht="14.1" customHeight="1" x14ac:dyDescent="0.25">
      <c r="A3569" s="50" t="str">
        <f t="shared" si="55"/>
        <v>9200000041-0</v>
      </c>
      <c r="B3569" s="57" t="s">
        <v>29</v>
      </c>
      <c r="C3569" s="50" t="s">
        <v>29</v>
      </c>
      <c r="D3569" s="50" t="s">
        <v>5088</v>
      </c>
      <c r="E3569" s="50" t="s">
        <v>2814</v>
      </c>
      <c r="F3569" s="50" t="s">
        <v>29</v>
      </c>
      <c r="G3569" s="50" t="s">
        <v>29</v>
      </c>
      <c r="H3569" s="50" t="s">
        <v>4028</v>
      </c>
      <c r="I3569" s="58">
        <v>45099</v>
      </c>
      <c r="J3569" s="50" t="s">
        <v>2816</v>
      </c>
      <c r="K3569" s="59">
        <v>75.36</v>
      </c>
      <c r="L3569" s="50" t="s">
        <v>37</v>
      </c>
      <c r="M3569" s="51" t="s">
        <v>2747</v>
      </c>
      <c r="N3569" s="50" t="s">
        <v>29</v>
      </c>
      <c r="O3569" s="50" t="s">
        <v>32</v>
      </c>
      <c r="P3569" s="50" t="s">
        <v>32</v>
      </c>
      <c r="Q3569" s="50" t="s">
        <v>29</v>
      </c>
      <c r="R3569" s="50" t="s">
        <v>29</v>
      </c>
      <c r="S3569" s="50" t="s">
        <v>2770</v>
      </c>
      <c r="T3569" s="50" t="s">
        <v>2383</v>
      </c>
      <c r="U3569" s="50" t="s">
        <v>30</v>
      </c>
      <c r="V3569" s="50" t="str">
        <f>VLOOKUP(A3569,Register!$D$2:$N$1317,11,0)</f>
        <v>CWIP - CURTAIN CONDENSER &amp; AIR EJECTOR</v>
      </c>
      <c r="W3569" s="50" t="s">
        <v>5089</v>
      </c>
      <c r="X3569" s="50" t="s">
        <v>5085</v>
      </c>
    </row>
    <row r="3570" spans="1:24" ht="14.1" customHeight="1" x14ac:dyDescent="0.25">
      <c r="A3570" s="50" t="str">
        <f t="shared" si="55"/>
        <v>9200000041-0</v>
      </c>
      <c r="B3570" s="57" t="s">
        <v>29</v>
      </c>
      <c r="C3570" s="50" t="s">
        <v>29</v>
      </c>
      <c r="D3570" s="50" t="s">
        <v>5088</v>
      </c>
      <c r="E3570" s="50" t="s">
        <v>2814</v>
      </c>
      <c r="F3570" s="50" t="s">
        <v>29</v>
      </c>
      <c r="G3570" s="50" t="s">
        <v>29</v>
      </c>
      <c r="H3570" s="50" t="s">
        <v>4028</v>
      </c>
      <c r="I3570" s="58">
        <v>45099</v>
      </c>
      <c r="J3570" s="50" t="s">
        <v>2816</v>
      </c>
      <c r="K3570" s="59">
        <v>205.44</v>
      </c>
      <c r="L3570" s="50" t="s">
        <v>37</v>
      </c>
      <c r="M3570" s="51" t="s">
        <v>2747</v>
      </c>
      <c r="N3570" s="50" t="s">
        <v>29</v>
      </c>
      <c r="O3570" s="50" t="s">
        <v>32</v>
      </c>
      <c r="P3570" s="50" t="s">
        <v>32</v>
      </c>
      <c r="Q3570" s="50" t="s">
        <v>29</v>
      </c>
      <c r="R3570" s="50" t="s">
        <v>29</v>
      </c>
      <c r="S3570" s="50" t="s">
        <v>2770</v>
      </c>
      <c r="T3570" s="50" t="s">
        <v>2383</v>
      </c>
      <c r="U3570" s="50" t="s">
        <v>30</v>
      </c>
      <c r="V3570" s="50" t="str">
        <f>VLOOKUP(A3570,Register!$D$2:$N$1317,11,0)</f>
        <v>CWIP - CURTAIN CONDENSER &amp; AIR EJECTOR</v>
      </c>
      <c r="W3570" s="50" t="s">
        <v>5089</v>
      </c>
      <c r="X3570" s="50" t="s">
        <v>5085</v>
      </c>
    </row>
    <row r="3571" spans="1:24" ht="14.1" customHeight="1" x14ac:dyDescent="0.25">
      <c r="A3571" s="50" t="str">
        <f t="shared" si="55"/>
        <v>9200000041-0</v>
      </c>
      <c r="B3571" s="57" t="s">
        <v>29</v>
      </c>
      <c r="C3571" s="50" t="s">
        <v>29</v>
      </c>
      <c r="D3571" s="50" t="s">
        <v>5088</v>
      </c>
      <c r="E3571" s="50" t="s">
        <v>2814</v>
      </c>
      <c r="F3571" s="50" t="s">
        <v>29</v>
      </c>
      <c r="G3571" s="50" t="s">
        <v>29</v>
      </c>
      <c r="H3571" s="50" t="s">
        <v>4028</v>
      </c>
      <c r="I3571" s="58">
        <v>45099</v>
      </c>
      <c r="J3571" s="50" t="s">
        <v>2816</v>
      </c>
      <c r="K3571" s="59">
        <v>1440</v>
      </c>
      <c r="L3571" s="50" t="s">
        <v>37</v>
      </c>
      <c r="M3571" s="51" t="s">
        <v>2747</v>
      </c>
      <c r="N3571" s="50" t="s">
        <v>29</v>
      </c>
      <c r="O3571" s="50" t="s">
        <v>32</v>
      </c>
      <c r="P3571" s="50" t="s">
        <v>32</v>
      </c>
      <c r="Q3571" s="50" t="s">
        <v>29</v>
      </c>
      <c r="R3571" s="50" t="s">
        <v>29</v>
      </c>
      <c r="S3571" s="50" t="s">
        <v>2770</v>
      </c>
      <c r="T3571" s="50" t="s">
        <v>2383</v>
      </c>
      <c r="U3571" s="50" t="s">
        <v>30</v>
      </c>
      <c r="V3571" s="50" t="str">
        <f>VLOOKUP(A3571,Register!$D$2:$N$1317,11,0)</f>
        <v>CWIP - CURTAIN CONDENSER &amp; AIR EJECTOR</v>
      </c>
      <c r="W3571" s="50" t="s">
        <v>5089</v>
      </c>
      <c r="X3571" s="50" t="s">
        <v>5085</v>
      </c>
    </row>
    <row r="3572" spans="1:24" ht="14.1" customHeight="1" x14ac:dyDescent="0.25">
      <c r="A3572" s="50" t="str">
        <f t="shared" si="55"/>
        <v>9200000041-0</v>
      </c>
      <c r="B3572" s="57" t="s">
        <v>29</v>
      </c>
      <c r="C3572" s="50" t="s">
        <v>29</v>
      </c>
      <c r="D3572" s="50" t="s">
        <v>5088</v>
      </c>
      <c r="E3572" s="50" t="s">
        <v>2814</v>
      </c>
      <c r="F3572" s="50" t="s">
        <v>29</v>
      </c>
      <c r="G3572" s="50" t="s">
        <v>29</v>
      </c>
      <c r="H3572" s="50" t="s">
        <v>4028</v>
      </c>
      <c r="I3572" s="58">
        <v>45099</v>
      </c>
      <c r="J3572" s="50" t="s">
        <v>2816</v>
      </c>
      <c r="K3572" s="59">
        <v>2880</v>
      </c>
      <c r="L3572" s="50" t="s">
        <v>37</v>
      </c>
      <c r="M3572" s="51" t="s">
        <v>2747</v>
      </c>
      <c r="N3572" s="50" t="s">
        <v>29</v>
      </c>
      <c r="O3572" s="50" t="s">
        <v>32</v>
      </c>
      <c r="P3572" s="50" t="s">
        <v>32</v>
      </c>
      <c r="Q3572" s="50" t="s">
        <v>29</v>
      </c>
      <c r="R3572" s="50" t="s">
        <v>29</v>
      </c>
      <c r="S3572" s="50" t="s">
        <v>2770</v>
      </c>
      <c r="T3572" s="50" t="s">
        <v>2383</v>
      </c>
      <c r="U3572" s="50" t="s">
        <v>30</v>
      </c>
      <c r="V3572" s="50" t="str">
        <f>VLOOKUP(A3572,Register!$D$2:$N$1317,11,0)</f>
        <v>CWIP - CURTAIN CONDENSER &amp; AIR EJECTOR</v>
      </c>
      <c r="W3572" s="50" t="s">
        <v>5089</v>
      </c>
      <c r="X3572" s="50" t="s">
        <v>5085</v>
      </c>
    </row>
    <row r="3573" spans="1:24" ht="14.1" customHeight="1" x14ac:dyDescent="0.25">
      <c r="A3573" s="50" t="str">
        <f t="shared" si="55"/>
        <v>9200000041-0</v>
      </c>
      <c r="B3573" s="57" t="s">
        <v>29</v>
      </c>
      <c r="C3573" s="50" t="s">
        <v>29</v>
      </c>
      <c r="D3573" s="50" t="s">
        <v>5088</v>
      </c>
      <c r="E3573" s="50" t="s">
        <v>2814</v>
      </c>
      <c r="F3573" s="50" t="s">
        <v>29</v>
      </c>
      <c r="G3573" s="50" t="s">
        <v>29</v>
      </c>
      <c r="H3573" s="50" t="s">
        <v>4028</v>
      </c>
      <c r="I3573" s="58">
        <v>45099</v>
      </c>
      <c r="J3573" s="50" t="s">
        <v>2816</v>
      </c>
      <c r="K3573" s="59">
        <v>585.6</v>
      </c>
      <c r="L3573" s="50" t="s">
        <v>37</v>
      </c>
      <c r="M3573" s="51" t="s">
        <v>2747</v>
      </c>
      <c r="N3573" s="50" t="s">
        <v>29</v>
      </c>
      <c r="O3573" s="50" t="s">
        <v>32</v>
      </c>
      <c r="P3573" s="50" t="s">
        <v>32</v>
      </c>
      <c r="Q3573" s="50" t="s">
        <v>29</v>
      </c>
      <c r="R3573" s="50" t="s">
        <v>29</v>
      </c>
      <c r="S3573" s="50" t="s">
        <v>2770</v>
      </c>
      <c r="T3573" s="50" t="s">
        <v>2383</v>
      </c>
      <c r="U3573" s="50" t="s">
        <v>30</v>
      </c>
      <c r="V3573" s="50" t="str">
        <f>VLOOKUP(A3573,Register!$D$2:$N$1317,11,0)</f>
        <v>CWIP - CURTAIN CONDENSER &amp; AIR EJECTOR</v>
      </c>
      <c r="W3573" s="50" t="s">
        <v>5089</v>
      </c>
      <c r="X3573" s="50" t="s">
        <v>5085</v>
      </c>
    </row>
    <row r="3574" spans="1:24" ht="14.1" customHeight="1" x14ac:dyDescent="0.25">
      <c r="A3574" s="50" t="str">
        <f t="shared" si="55"/>
        <v>9200000041-0</v>
      </c>
      <c r="B3574" s="57" t="s">
        <v>29</v>
      </c>
      <c r="C3574" s="50" t="s">
        <v>29</v>
      </c>
      <c r="D3574" s="50" t="s">
        <v>5088</v>
      </c>
      <c r="E3574" s="50" t="s">
        <v>2814</v>
      </c>
      <c r="F3574" s="50" t="s">
        <v>29</v>
      </c>
      <c r="G3574" s="50" t="s">
        <v>29</v>
      </c>
      <c r="H3574" s="50" t="s">
        <v>4028</v>
      </c>
      <c r="I3574" s="58">
        <v>45099</v>
      </c>
      <c r="J3574" s="50" t="s">
        <v>2816</v>
      </c>
      <c r="K3574" s="59">
        <v>1440</v>
      </c>
      <c r="L3574" s="50" t="s">
        <v>37</v>
      </c>
      <c r="M3574" s="51" t="s">
        <v>2747</v>
      </c>
      <c r="N3574" s="50" t="s">
        <v>29</v>
      </c>
      <c r="O3574" s="50" t="s">
        <v>32</v>
      </c>
      <c r="P3574" s="50" t="s">
        <v>32</v>
      </c>
      <c r="Q3574" s="50" t="s">
        <v>29</v>
      </c>
      <c r="R3574" s="50" t="s">
        <v>29</v>
      </c>
      <c r="S3574" s="50" t="s">
        <v>2770</v>
      </c>
      <c r="T3574" s="50" t="s">
        <v>2383</v>
      </c>
      <c r="U3574" s="50" t="s">
        <v>30</v>
      </c>
      <c r="V3574" s="50" t="str">
        <f>VLOOKUP(A3574,Register!$D$2:$N$1317,11,0)</f>
        <v>CWIP - CURTAIN CONDENSER &amp; AIR EJECTOR</v>
      </c>
      <c r="W3574" s="50" t="s">
        <v>5089</v>
      </c>
      <c r="X3574" s="50" t="s">
        <v>5085</v>
      </c>
    </row>
    <row r="3575" spans="1:24" ht="14.1" customHeight="1" x14ac:dyDescent="0.25">
      <c r="A3575" s="50" t="str">
        <f t="shared" si="55"/>
        <v>9200000041-0</v>
      </c>
      <c r="B3575" s="57" t="s">
        <v>29</v>
      </c>
      <c r="C3575" s="50" t="s">
        <v>29</v>
      </c>
      <c r="D3575" s="50" t="s">
        <v>5088</v>
      </c>
      <c r="E3575" s="50" t="s">
        <v>2814</v>
      </c>
      <c r="F3575" s="50" t="s">
        <v>29</v>
      </c>
      <c r="G3575" s="50" t="s">
        <v>29</v>
      </c>
      <c r="H3575" s="50" t="s">
        <v>4028</v>
      </c>
      <c r="I3575" s="58">
        <v>45099</v>
      </c>
      <c r="J3575" s="50" t="s">
        <v>2816</v>
      </c>
      <c r="K3575" s="59">
        <v>1830</v>
      </c>
      <c r="L3575" s="50" t="s">
        <v>37</v>
      </c>
      <c r="M3575" s="51" t="s">
        <v>2747</v>
      </c>
      <c r="N3575" s="50" t="s">
        <v>29</v>
      </c>
      <c r="O3575" s="50" t="s">
        <v>32</v>
      </c>
      <c r="P3575" s="50" t="s">
        <v>32</v>
      </c>
      <c r="Q3575" s="50" t="s">
        <v>29</v>
      </c>
      <c r="R3575" s="50" t="s">
        <v>29</v>
      </c>
      <c r="S3575" s="50" t="s">
        <v>2770</v>
      </c>
      <c r="T3575" s="50" t="s">
        <v>2383</v>
      </c>
      <c r="U3575" s="50" t="s">
        <v>30</v>
      </c>
      <c r="V3575" s="50" t="str">
        <f>VLOOKUP(A3575,Register!$D$2:$N$1317,11,0)</f>
        <v>CWIP - CURTAIN CONDENSER &amp; AIR EJECTOR</v>
      </c>
      <c r="W3575" s="50" t="s">
        <v>5089</v>
      </c>
      <c r="X3575" s="50" t="s">
        <v>5085</v>
      </c>
    </row>
    <row r="3576" spans="1:24" ht="14.1" customHeight="1" x14ac:dyDescent="0.25">
      <c r="A3576" s="50" t="str">
        <f t="shared" si="55"/>
        <v>9200000041-0</v>
      </c>
      <c r="B3576" s="57" t="s">
        <v>29</v>
      </c>
      <c r="C3576" s="50" t="s">
        <v>29</v>
      </c>
      <c r="D3576" s="50" t="s">
        <v>5088</v>
      </c>
      <c r="E3576" s="50" t="s">
        <v>2814</v>
      </c>
      <c r="F3576" s="50" t="s">
        <v>29</v>
      </c>
      <c r="G3576" s="50" t="s">
        <v>29</v>
      </c>
      <c r="H3576" s="50" t="s">
        <v>4028</v>
      </c>
      <c r="I3576" s="58">
        <v>45099</v>
      </c>
      <c r="J3576" s="50" t="s">
        <v>2816</v>
      </c>
      <c r="K3576" s="59">
        <v>2700</v>
      </c>
      <c r="L3576" s="50" t="s">
        <v>37</v>
      </c>
      <c r="M3576" s="51" t="s">
        <v>2747</v>
      </c>
      <c r="N3576" s="50" t="s">
        <v>29</v>
      </c>
      <c r="O3576" s="50" t="s">
        <v>32</v>
      </c>
      <c r="P3576" s="50" t="s">
        <v>32</v>
      </c>
      <c r="Q3576" s="50" t="s">
        <v>29</v>
      </c>
      <c r="R3576" s="50" t="s">
        <v>29</v>
      </c>
      <c r="S3576" s="50" t="s">
        <v>2770</v>
      </c>
      <c r="T3576" s="50" t="s">
        <v>2383</v>
      </c>
      <c r="U3576" s="50" t="s">
        <v>30</v>
      </c>
      <c r="V3576" s="50" t="str">
        <f>VLOOKUP(A3576,Register!$D$2:$N$1317,11,0)</f>
        <v>CWIP - CURTAIN CONDENSER &amp; AIR EJECTOR</v>
      </c>
      <c r="W3576" s="50" t="s">
        <v>5089</v>
      </c>
      <c r="X3576" s="50" t="s">
        <v>5085</v>
      </c>
    </row>
    <row r="3577" spans="1:24" ht="14.1" customHeight="1" x14ac:dyDescent="0.25">
      <c r="A3577" s="50" t="str">
        <f t="shared" si="55"/>
        <v>9200000041-0</v>
      </c>
      <c r="B3577" s="57" t="s">
        <v>29</v>
      </c>
      <c r="C3577" s="50" t="s">
        <v>29</v>
      </c>
      <c r="D3577" s="50" t="s">
        <v>5088</v>
      </c>
      <c r="E3577" s="50" t="s">
        <v>2814</v>
      </c>
      <c r="F3577" s="50" t="s">
        <v>29</v>
      </c>
      <c r="G3577" s="50" t="s">
        <v>29</v>
      </c>
      <c r="H3577" s="50" t="s">
        <v>4028</v>
      </c>
      <c r="I3577" s="58">
        <v>45099</v>
      </c>
      <c r="J3577" s="50" t="s">
        <v>2816</v>
      </c>
      <c r="K3577" s="59">
        <v>5760</v>
      </c>
      <c r="L3577" s="50" t="s">
        <v>37</v>
      </c>
      <c r="M3577" s="51" t="s">
        <v>2747</v>
      </c>
      <c r="N3577" s="50" t="s">
        <v>29</v>
      </c>
      <c r="O3577" s="50" t="s">
        <v>32</v>
      </c>
      <c r="P3577" s="50" t="s">
        <v>32</v>
      </c>
      <c r="Q3577" s="50" t="s">
        <v>29</v>
      </c>
      <c r="R3577" s="50" t="s">
        <v>29</v>
      </c>
      <c r="S3577" s="50" t="s">
        <v>2770</v>
      </c>
      <c r="T3577" s="50" t="s">
        <v>2383</v>
      </c>
      <c r="U3577" s="50" t="s">
        <v>30</v>
      </c>
      <c r="V3577" s="50" t="str">
        <f>VLOOKUP(A3577,Register!$D$2:$N$1317,11,0)</f>
        <v>CWIP - CURTAIN CONDENSER &amp; AIR EJECTOR</v>
      </c>
      <c r="W3577" s="50" t="s">
        <v>5089</v>
      </c>
      <c r="X3577" s="50" t="s">
        <v>5085</v>
      </c>
    </row>
    <row r="3578" spans="1:24" ht="14.1" customHeight="1" x14ac:dyDescent="0.25">
      <c r="A3578" s="50" t="str">
        <f t="shared" si="55"/>
        <v>9200000041-0</v>
      </c>
      <c r="B3578" s="57" t="s">
        <v>29</v>
      </c>
      <c r="C3578" s="50" t="s">
        <v>29</v>
      </c>
      <c r="D3578" s="50" t="s">
        <v>5088</v>
      </c>
      <c r="E3578" s="50" t="s">
        <v>2814</v>
      </c>
      <c r="F3578" s="50" t="s">
        <v>29</v>
      </c>
      <c r="G3578" s="50" t="s">
        <v>29</v>
      </c>
      <c r="H3578" s="50" t="s">
        <v>4028</v>
      </c>
      <c r="I3578" s="58">
        <v>45099</v>
      </c>
      <c r="J3578" s="50" t="s">
        <v>2816</v>
      </c>
      <c r="K3578" s="59">
        <v>2700</v>
      </c>
      <c r="L3578" s="50" t="s">
        <v>37</v>
      </c>
      <c r="M3578" s="51" t="s">
        <v>2747</v>
      </c>
      <c r="N3578" s="50" t="s">
        <v>29</v>
      </c>
      <c r="O3578" s="50" t="s">
        <v>32</v>
      </c>
      <c r="P3578" s="50" t="s">
        <v>32</v>
      </c>
      <c r="Q3578" s="50" t="s">
        <v>29</v>
      </c>
      <c r="R3578" s="50" t="s">
        <v>29</v>
      </c>
      <c r="S3578" s="50" t="s">
        <v>2770</v>
      </c>
      <c r="T3578" s="50" t="s">
        <v>2383</v>
      </c>
      <c r="U3578" s="50" t="s">
        <v>30</v>
      </c>
      <c r="V3578" s="50" t="str">
        <f>VLOOKUP(A3578,Register!$D$2:$N$1317,11,0)</f>
        <v>CWIP - CURTAIN CONDENSER &amp; AIR EJECTOR</v>
      </c>
      <c r="W3578" s="50" t="s">
        <v>5089</v>
      </c>
      <c r="X3578" s="50" t="s">
        <v>5085</v>
      </c>
    </row>
    <row r="3579" spans="1:24" ht="14.1" customHeight="1" x14ac:dyDescent="0.25">
      <c r="A3579" s="50" t="str">
        <f t="shared" si="55"/>
        <v>9200000041-0</v>
      </c>
      <c r="B3579" s="57" t="s">
        <v>29</v>
      </c>
      <c r="C3579" s="50" t="s">
        <v>29</v>
      </c>
      <c r="D3579" s="50" t="s">
        <v>5088</v>
      </c>
      <c r="E3579" s="50" t="s">
        <v>2814</v>
      </c>
      <c r="F3579" s="50" t="s">
        <v>29</v>
      </c>
      <c r="G3579" s="50" t="s">
        <v>29</v>
      </c>
      <c r="H3579" s="50" t="s">
        <v>4028</v>
      </c>
      <c r="I3579" s="58">
        <v>45099</v>
      </c>
      <c r="J3579" s="50" t="s">
        <v>2816</v>
      </c>
      <c r="K3579" s="59">
        <v>40991.18</v>
      </c>
      <c r="L3579" s="50" t="s">
        <v>37</v>
      </c>
      <c r="M3579" s="51" t="s">
        <v>2747</v>
      </c>
      <c r="N3579" s="50" t="s">
        <v>29</v>
      </c>
      <c r="O3579" s="50" t="s">
        <v>32</v>
      </c>
      <c r="P3579" s="50" t="s">
        <v>32</v>
      </c>
      <c r="Q3579" s="50" t="s">
        <v>29</v>
      </c>
      <c r="R3579" s="50" t="s">
        <v>29</v>
      </c>
      <c r="S3579" s="50" t="s">
        <v>2770</v>
      </c>
      <c r="T3579" s="50" t="s">
        <v>2383</v>
      </c>
      <c r="U3579" s="50" t="s">
        <v>30</v>
      </c>
      <c r="V3579" s="50" t="str">
        <f>VLOOKUP(A3579,Register!$D$2:$N$1317,11,0)</f>
        <v>CWIP - CURTAIN CONDENSER &amp; AIR EJECTOR</v>
      </c>
      <c r="W3579" s="50" t="s">
        <v>5089</v>
      </c>
      <c r="X3579" s="50" t="s">
        <v>5085</v>
      </c>
    </row>
    <row r="3580" spans="1:24" ht="14.1" customHeight="1" x14ac:dyDescent="0.25">
      <c r="A3580" s="50" t="str">
        <f t="shared" si="55"/>
        <v>9200000041-0</v>
      </c>
      <c r="B3580" s="57" t="s">
        <v>29</v>
      </c>
      <c r="C3580" s="50" t="s">
        <v>29</v>
      </c>
      <c r="D3580" s="50" t="s">
        <v>5088</v>
      </c>
      <c r="E3580" s="50" t="s">
        <v>2814</v>
      </c>
      <c r="F3580" s="50" t="s">
        <v>29</v>
      </c>
      <c r="G3580" s="50" t="s">
        <v>29</v>
      </c>
      <c r="H3580" s="50" t="s">
        <v>4028</v>
      </c>
      <c r="I3580" s="58">
        <v>45099</v>
      </c>
      <c r="J3580" s="50" t="s">
        <v>2816</v>
      </c>
      <c r="K3580" s="59">
        <v>8020.92</v>
      </c>
      <c r="L3580" s="50" t="s">
        <v>37</v>
      </c>
      <c r="M3580" s="51" t="s">
        <v>2747</v>
      </c>
      <c r="N3580" s="50" t="s">
        <v>29</v>
      </c>
      <c r="O3580" s="50" t="s">
        <v>32</v>
      </c>
      <c r="P3580" s="50" t="s">
        <v>32</v>
      </c>
      <c r="Q3580" s="50" t="s">
        <v>29</v>
      </c>
      <c r="R3580" s="50" t="s">
        <v>29</v>
      </c>
      <c r="S3580" s="50" t="s">
        <v>2770</v>
      </c>
      <c r="T3580" s="50" t="s">
        <v>2383</v>
      </c>
      <c r="U3580" s="50" t="s">
        <v>30</v>
      </c>
      <c r="V3580" s="50" t="str">
        <f>VLOOKUP(A3580,Register!$D$2:$N$1317,11,0)</f>
        <v>CWIP - CURTAIN CONDENSER &amp; AIR EJECTOR</v>
      </c>
      <c r="W3580" s="50" t="s">
        <v>5089</v>
      </c>
      <c r="X3580" s="50" t="s">
        <v>5085</v>
      </c>
    </row>
    <row r="3581" spans="1:24" ht="14.1" customHeight="1" x14ac:dyDescent="0.25">
      <c r="A3581" s="50" t="str">
        <f t="shared" si="55"/>
        <v>9200000041-0</v>
      </c>
      <c r="B3581" s="57" t="s">
        <v>29</v>
      </c>
      <c r="C3581" s="50" t="s">
        <v>29</v>
      </c>
      <c r="D3581" s="50" t="s">
        <v>5088</v>
      </c>
      <c r="E3581" s="50" t="s">
        <v>2814</v>
      </c>
      <c r="F3581" s="50" t="s">
        <v>29</v>
      </c>
      <c r="G3581" s="50" t="s">
        <v>29</v>
      </c>
      <c r="H3581" s="50" t="s">
        <v>4028</v>
      </c>
      <c r="I3581" s="58">
        <v>45099</v>
      </c>
      <c r="J3581" s="50" t="s">
        <v>2816</v>
      </c>
      <c r="K3581" s="59">
        <v>22489.22</v>
      </c>
      <c r="L3581" s="50" t="s">
        <v>37</v>
      </c>
      <c r="M3581" s="51" t="s">
        <v>2747</v>
      </c>
      <c r="N3581" s="50" t="s">
        <v>29</v>
      </c>
      <c r="O3581" s="50" t="s">
        <v>32</v>
      </c>
      <c r="P3581" s="50" t="s">
        <v>32</v>
      </c>
      <c r="Q3581" s="50" t="s">
        <v>29</v>
      </c>
      <c r="R3581" s="50" t="s">
        <v>29</v>
      </c>
      <c r="S3581" s="50" t="s">
        <v>2770</v>
      </c>
      <c r="T3581" s="50" t="s">
        <v>2383</v>
      </c>
      <c r="U3581" s="50" t="s">
        <v>30</v>
      </c>
      <c r="V3581" s="50" t="str">
        <f>VLOOKUP(A3581,Register!$D$2:$N$1317,11,0)</f>
        <v>CWIP - CURTAIN CONDENSER &amp; AIR EJECTOR</v>
      </c>
      <c r="W3581" s="50" t="s">
        <v>5089</v>
      </c>
      <c r="X3581" s="50" t="s">
        <v>5085</v>
      </c>
    </row>
    <row r="3582" spans="1:24" ht="14.1" customHeight="1" x14ac:dyDescent="0.25">
      <c r="A3582" s="50" t="str">
        <f t="shared" si="55"/>
        <v>9200000041-0</v>
      </c>
      <c r="B3582" s="57" t="s">
        <v>29</v>
      </c>
      <c r="C3582" s="50" t="s">
        <v>29</v>
      </c>
      <c r="D3582" s="50" t="s">
        <v>5088</v>
      </c>
      <c r="E3582" s="50" t="s">
        <v>2814</v>
      </c>
      <c r="F3582" s="50" t="s">
        <v>29</v>
      </c>
      <c r="G3582" s="50" t="s">
        <v>29</v>
      </c>
      <c r="H3582" s="50" t="s">
        <v>4028</v>
      </c>
      <c r="I3582" s="58">
        <v>45099</v>
      </c>
      <c r="J3582" s="50" t="s">
        <v>2816</v>
      </c>
      <c r="K3582" s="59">
        <v>3006.72</v>
      </c>
      <c r="L3582" s="50" t="s">
        <v>37</v>
      </c>
      <c r="M3582" s="51" t="s">
        <v>2747</v>
      </c>
      <c r="N3582" s="50" t="s">
        <v>29</v>
      </c>
      <c r="O3582" s="50" t="s">
        <v>32</v>
      </c>
      <c r="P3582" s="50" t="s">
        <v>32</v>
      </c>
      <c r="Q3582" s="50" t="s">
        <v>29</v>
      </c>
      <c r="R3582" s="50" t="s">
        <v>29</v>
      </c>
      <c r="S3582" s="50" t="s">
        <v>2770</v>
      </c>
      <c r="T3582" s="50" t="s">
        <v>2383</v>
      </c>
      <c r="U3582" s="50" t="s">
        <v>30</v>
      </c>
      <c r="V3582" s="50" t="str">
        <f>VLOOKUP(A3582,Register!$D$2:$N$1317,11,0)</f>
        <v>CWIP - CURTAIN CONDENSER &amp; AIR EJECTOR</v>
      </c>
      <c r="W3582" s="50" t="s">
        <v>5089</v>
      </c>
      <c r="X3582" s="50" t="s">
        <v>5085</v>
      </c>
    </row>
    <row r="3583" spans="1:24" ht="14.1" customHeight="1" x14ac:dyDescent="0.25">
      <c r="A3583" s="50" t="str">
        <f t="shared" si="55"/>
        <v>9200000041-0</v>
      </c>
      <c r="B3583" s="57" t="s">
        <v>29</v>
      </c>
      <c r="C3583" s="50" t="s">
        <v>29</v>
      </c>
      <c r="D3583" s="50" t="s">
        <v>5088</v>
      </c>
      <c r="E3583" s="50" t="s">
        <v>2814</v>
      </c>
      <c r="F3583" s="50" t="s">
        <v>29</v>
      </c>
      <c r="G3583" s="50" t="s">
        <v>29</v>
      </c>
      <c r="H3583" s="50" t="s">
        <v>4028</v>
      </c>
      <c r="I3583" s="58">
        <v>45099</v>
      </c>
      <c r="J3583" s="50" t="s">
        <v>2816</v>
      </c>
      <c r="K3583" s="59">
        <v>646.58000000000004</v>
      </c>
      <c r="L3583" s="50" t="s">
        <v>37</v>
      </c>
      <c r="M3583" s="51" t="s">
        <v>2747</v>
      </c>
      <c r="N3583" s="50" t="s">
        <v>29</v>
      </c>
      <c r="O3583" s="50" t="s">
        <v>32</v>
      </c>
      <c r="P3583" s="50" t="s">
        <v>32</v>
      </c>
      <c r="Q3583" s="50" t="s">
        <v>29</v>
      </c>
      <c r="R3583" s="50" t="s">
        <v>29</v>
      </c>
      <c r="S3583" s="50" t="s">
        <v>2770</v>
      </c>
      <c r="T3583" s="50" t="s">
        <v>2383</v>
      </c>
      <c r="U3583" s="50" t="s">
        <v>30</v>
      </c>
      <c r="V3583" s="50" t="str">
        <f>VLOOKUP(A3583,Register!$D$2:$N$1317,11,0)</f>
        <v>CWIP - CURTAIN CONDENSER &amp; AIR EJECTOR</v>
      </c>
      <c r="W3583" s="50" t="s">
        <v>5089</v>
      </c>
      <c r="X3583" s="50" t="s">
        <v>5085</v>
      </c>
    </row>
    <row r="3584" spans="1:24" ht="14.1" customHeight="1" x14ac:dyDescent="0.25">
      <c r="A3584" s="50" t="str">
        <f t="shared" si="55"/>
        <v>9200000041-0</v>
      </c>
      <c r="B3584" s="57" t="s">
        <v>29</v>
      </c>
      <c r="C3584" s="50" t="s">
        <v>29</v>
      </c>
      <c r="D3584" s="50" t="s">
        <v>5088</v>
      </c>
      <c r="E3584" s="50" t="s">
        <v>2814</v>
      </c>
      <c r="F3584" s="50" t="s">
        <v>29</v>
      </c>
      <c r="G3584" s="50" t="s">
        <v>29</v>
      </c>
      <c r="H3584" s="50" t="s">
        <v>4028</v>
      </c>
      <c r="I3584" s="58">
        <v>45099</v>
      </c>
      <c r="J3584" s="50" t="s">
        <v>2816</v>
      </c>
      <c r="K3584" s="59">
        <v>1872.87</v>
      </c>
      <c r="L3584" s="50" t="s">
        <v>37</v>
      </c>
      <c r="M3584" s="51" t="s">
        <v>2747</v>
      </c>
      <c r="N3584" s="50" t="s">
        <v>29</v>
      </c>
      <c r="O3584" s="50" t="s">
        <v>32</v>
      </c>
      <c r="P3584" s="50" t="s">
        <v>32</v>
      </c>
      <c r="Q3584" s="50" t="s">
        <v>29</v>
      </c>
      <c r="R3584" s="50" t="s">
        <v>29</v>
      </c>
      <c r="S3584" s="50" t="s">
        <v>2770</v>
      </c>
      <c r="T3584" s="50" t="s">
        <v>2383</v>
      </c>
      <c r="U3584" s="50" t="s">
        <v>30</v>
      </c>
      <c r="V3584" s="50" t="str">
        <f>VLOOKUP(A3584,Register!$D$2:$N$1317,11,0)</f>
        <v>CWIP - CURTAIN CONDENSER &amp; AIR EJECTOR</v>
      </c>
      <c r="W3584" s="50" t="s">
        <v>5089</v>
      </c>
      <c r="X3584" s="50" t="s">
        <v>5085</v>
      </c>
    </row>
    <row r="3585" spans="1:24" ht="14.1" customHeight="1" x14ac:dyDescent="0.25">
      <c r="A3585" s="50" t="str">
        <f t="shared" si="55"/>
        <v>9200000041-0</v>
      </c>
      <c r="B3585" s="57" t="s">
        <v>29</v>
      </c>
      <c r="C3585" s="50" t="s">
        <v>29</v>
      </c>
      <c r="D3585" s="50" t="s">
        <v>5088</v>
      </c>
      <c r="E3585" s="50" t="s">
        <v>2814</v>
      </c>
      <c r="F3585" s="50" t="s">
        <v>29</v>
      </c>
      <c r="G3585" s="50" t="s">
        <v>29</v>
      </c>
      <c r="H3585" s="50" t="s">
        <v>4028</v>
      </c>
      <c r="I3585" s="58">
        <v>45099</v>
      </c>
      <c r="J3585" s="50" t="s">
        <v>2816</v>
      </c>
      <c r="K3585" s="59">
        <v>8709.1200000000008</v>
      </c>
      <c r="L3585" s="50" t="s">
        <v>37</v>
      </c>
      <c r="M3585" s="51" t="s">
        <v>2747</v>
      </c>
      <c r="N3585" s="50" t="s">
        <v>29</v>
      </c>
      <c r="O3585" s="50" t="s">
        <v>32</v>
      </c>
      <c r="P3585" s="50" t="s">
        <v>32</v>
      </c>
      <c r="Q3585" s="50" t="s">
        <v>29</v>
      </c>
      <c r="R3585" s="50" t="s">
        <v>29</v>
      </c>
      <c r="S3585" s="50" t="s">
        <v>2770</v>
      </c>
      <c r="T3585" s="50" t="s">
        <v>2383</v>
      </c>
      <c r="U3585" s="50" t="s">
        <v>30</v>
      </c>
      <c r="V3585" s="50" t="str">
        <f>VLOOKUP(A3585,Register!$D$2:$N$1317,11,0)</f>
        <v>CWIP - CURTAIN CONDENSER &amp; AIR EJECTOR</v>
      </c>
      <c r="W3585" s="50" t="s">
        <v>5089</v>
      </c>
      <c r="X3585" s="50" t="s">
        <v>5085</v>
      </c>
    </row>
    <row r="3586" spans="1:24" ht="14.1" customHeight="1" x14ac:dyDescent="0.25">
      <c r="A3586" s="50" t="str">
        <f t="shared" si="55"/>
        <v>9200000041-0</v>
      </c>
      <c r="B3586" s="57" t="s">
        <v>29</v>
      </c>
      <c r="C3586" s="50" t="s">
        <v>29</v>
      </c>
      <c r="D3586" s="50" t="s">
        <v>5088</v>
      </c>
      <c r="E3586" s="50" t="s">
        <v>2814</v>
      </c>
      <c r="F3586" s="50" t="s">
        <v>29</v>
      </c>
      <c r="G3586" s="50" t="s">
        <v>29</v>
      </c>
      <c r="H3586" s="50" t="s">
        <v>4028</v>
      </c>
      <c r="I3586" s="58">
        <v>45099</v>
      </c>
      <c r="J3586" s="50" t="s">
        <v>2816</v>
      </c>
      <c r="K3586" s="59">
        <v>751.68</v>
      </c>
      <c r="L3586" s="50" t="s">
        <v>37</v>
      </c>
      <c r="M3586" s="51" t="s">
        <v>2747</v>
      </c>
      <c r="N3586" s="50" t="s">
        <v>29</v>
      </c>
      <c r="O3586" s="50" t="s">
        <v>32</v>
      </c>
      <c r="P3586" s="50" t="s">
        <v>32</v>
      </c>
      <c r="Q3586" s="50" t="s">
        <v>29</v>
      </c>
      <c r="R3586" s="50" t="s">
        <v>29</v>
      </c>
      <c r="S3586" s="50" t="s">
        <v>2770</v>
      </c>
      <c r="T3586" s="50" t="s">
        <v>2383</v>
      </c>
      <c r="U3586" s="50" t="s">
        <v>30</v>
      </c>
      <c r="V3586" s="50" t="str">
        <f>VLOOKUP(A3586,Register!$D$2:$N$1317,11,0)</f>
        <v>CWIP - CURTAIN CONDENSER &amp; AIR EJECTOR</v>
      </c>
      <c r="W3586" s="50" t="s">
        <v>5089</v>
      </c>
      <c r="X3586" s="50" t="s">
        <v>5085</v>
      </c>
    </row>
    <row r="3587" spans="1:24" ht="14.1" customHeight="1" x14ac:dyDescent="0.25">
      <c r="A3587" s="50" t="str">
        <f t="shared" ref="A3587:A3650" si="56">CONCATENATE(T3587,"-",U3587)</f>
        <v>9200000041-0</v>
      </c>
      <c r="B3587" s="57" t="s">
        <v>29</v>
      </c>
      <c r="C3587" s="50" t="s">
        <v>29</v>
      </c>
      <c r="D3587" s="50" t="s">
        <v>5088</v>
      </c>
      <c r="E3587" s="50" t="s">
        <v>2814</v>
      </c>
      <c r="F3587" s="50" t="s">
        <v>29</v>
      </c>
      <c r="G3587" s="50" t="s">
        <v>29</v>
      </c>
      <c r="H3587" s="50" t="s">
        <v>4028</v>
      </c>
      <c r="I3587" s="58">
        <v>45099</v>
      </c>
      <c r="J3587" s="50" t="s">
        <v>2816</v>
      </c>
      <c r="K3587" s="59">
        <v>622.08000000000004</v>
      </c>
      <c r="L3587" s="50" t="s">
        <v>37</v>
      </c>
      <c r="M3587" s="51" t="s">
        <v>2747</v>
      </c>
      <c r="N3587" s="50" t="s">
        <v>29</v>
      </c>
      <c r="O3587" s="50" t="s">
        <v>32</v>
      </c>
      <c r="P3587" s="50" t="s">
        <v>32</v>
      </c>
      <c r="Q3587" s="50" t="s">
        <v>29</v>
      </c>
      <c r="R3587" s="50" t="s">
        <v>29</v>
      </c>
      <c r="S3587" s="50" t="s">
        <v>2770</v>
      </c>
      <c r="T3587" s="50" t="s">
        <v>2383</v>
      </c>
      <c r="U3587" s="50" t="s">
        <v>30</v>
      </c>
      <c r="V3587" s="50" t="str">
        <f>VLOOKUP(A3587,Register!$D$2:$N$1317,11,0)</f>
        <v>CWIP - CURTAIN CONDENSER &amp; AIR EJECTOR</v>
      </c>
      <c r="W3587" s="50" t="s">
        <v>5089</v>
      </c>
      <c r="X3587" s="50" t="s">
        <v>5085</v>
      </c>
    </row>
    <row r="3588" spans="1:24" ht="14.1" customHeight="1" x14ac:dyDescent="0.25">
      <c r="A3588" s="50" t="str">
        <f t="shared" si="56"/>
        <v>9200000041-0</v>
      </c>
      <c r="B3588" s="57" t="s">
        <v>29</v>
      </c>
      <c r="C3588" s="50" t="s">
        <v>29</v>
      </c>
      <c r="D3588" s="50" t="s">
        <v>5088</v>
      </c>
      <c r="E3588" s="50" t="s">
        <v>2814</v>
      </c>
      <c r="F3588" s="50" t="s">
        <v>29</v>
      </c>
      <c r="G3588" s="50" t="s">
        <v>29</v>
      </c>
      <c r="H3588" s="50" t="s">
        <v>4028</v>
      </c>
      <c r="I3588" s="58">
        <v>45099</v>
      </c>
      <c r="J3588" s="50" t="s">
        <v>2816</v>
      </c>
      <c r="K3588" s="59">
        <v>188.4</v>
      </c>
      <c r="L3588" s="50" t="s">
        <v>37</v>
      </c>
      <c r="M3588" s="51" t="s">
        <v>2747</v>
      </c>
      <c r="N3588" s="50" t="s">
        <v>29</v>
      </c>
      <c r="O3588" s="50" t="s">
        <v>32</v>
      </c>
      <c r="P3588" s="50" t="s">
        <v>32</v>
      </c>
      <c r="Q3588" s="50" t="s">
        <v>29</v>
      </c>
      <c r="R3588" s="50" t="s">
        <v>29</v>
      </c>
      <c r="S3588" s="50" t="s">
        <v>2770</v>
      </c>
      <c r="T3588" s="50" t="s">
        <v>2383</v>
      </c>
      <c r="U3588" s="50" t="s">
        <v>30</v>
      </c>
      <c r="V3588" s="50" t="str">
        <f>VLOOKUP(A3588,Register!$D$2:$N$1317,11,0)</f>
        <v>CWIP - CURTAIN CONDENSER &amp; AIR EJECTOR</v>
      </c>
      <c r="W3588" s="50" t="s">
        <v>5089</v>
      </c>
      <c r="X3588" s="50" t="s">
        <v>5085</v>
      </c>
    </row>
    <row r="3589" spans="1:24" ht="14.1" customHeight="1" x14ac:dyDescent="0.25">
      <c r="A3589" s="50" t="str">
        <f t="shared" si="56"/>
        <v>9200000041-0</v>
      </c>
      <c r="B3589" s="57" t="s">
        <v>29</v>
      </c>
      <c r="C3589" s="50" t="s">
        <v>29</v>
      </c>
      <c r="D3589" s="50" t="s">
        <v>5088</v>
      </c>
      <c r="E3589" s="50" t="s">
        <v>2814</v>
      </c>
      <c r="F3589" s="50" t="s">
        <v>29</v>
      </c>
      <c r="G3589" s="50" t="s">
        <v>29</v>
      </c>
      <c r="H3589" s="50" t="s">
        <v>4028</v>
      </c>
      <c r="I3589" s="58">
        <v>45099</v>
      </c>
      <c r="J3589" s="50" t="s">
        <v>2816</v>
      </c>
      <c r="K3589" s="59">
        <v>250.56</v>
      </c>
      <c r="L3589" s="50" t="s">
        <v>37</v>
      </c>
      <c r="M3589" s="51" t="s">
        <v>2747</v>
      </c>
      <c r="N3589" s="50" t="s">
        <v>29</v>
      </c>
      <c r="O3589" s="50" t="s">
        <v>32</v>
      </c>
      <c r="P3589" s="50" t="s">
        <v>32</v>
      </c>
      <c r="Q3589" s="50" t="s">
        <v>29</v>
      </c>
      <c r="R3589" s="50" t="s">
        <v>29</v>
      </c>
      <c r="S3589" s="50" t="s">
        <v>2770</v>
      </c>
      <c r="T3589" s="50" t="s">
        <v>2383</v>
      </c>
      <c r="U3589" s="50" t="s">
        <v>30</v>
      </c>
      <c r="V3589" s="50" t="str">
        <f>VLOOKUP(A3589,Register!$D$2:$N$1317,11,0)</f>
        <v>CWIP - CURTAIN CONDENSER &amp; AIR EJECTOR</v>
      </c>
      <c r="W3589" s="50" t="s">
        <v>5089</v>
      </c>
      <c r="X3589" s="50" t="s">
        <v>5085</v>
      </c>
    </row>
    <row r="3590" spans="1:24" ht="14.1" customHeight="1" x14ac:dyDescent="0.25">
      <c r="A3590" s="50" t="str">
        <f t="shared" si="56"/>
        <v>9200000041-0</v>
      </c>
      <c r="B3590" s="57" t="s">
        <v>29</v>
      </c>
      <c r="C3590" s="50" t="s">
        <v>29</v>
      </c>
      <c r="D3590" s="50" t="s">
        <v>5088</v>
      </c>
      <c r="E3590" s="50" t="s">
        <v>2814</v>
      </c>
      <c r="F3590" s="50" t="s">
        <v>29</v>
      </c>
      <c r="G3590" s="50" t="s">
        <v>29</v>
      </c>
      <c r="H3590" s="50" t="s">
        <v>4028</v>
      </c>
      <c r="I3590" s="58">
        <v>45099</v>
      </c>
      <c r="J3590" s="50" t="s">
        <v>2816</v>
      </c>
      <c r="K3590" s="59">
        <v>222.96</v>
      </c>
      <c r="L3590" s="50" t="s">
        <v>37</v>
      </c>
      <c r="M3590" s="51" t="s">
        <v>2747</v>
      </c>
      <c r="N3590" s="50" t="s">
        <v>29</v>
      </c>
      <c r="O3590" s="50" t="s">
        <v>32</v>
      </c>
      <c r="P3590" s="50" t="s">
        <v>32</v>
      </c>
      <c r="Q3590" s="50" t="s">
        <v>29</v>
      </c>
      <c r="R3590" s="50" t="s">
        <v>29</v>
      </c>
      <c r="S3590" s="50" t="s">
        <v>2770</v>
      </c>
      <c r="T3590" s="50" t="s">
        <v>2383</v>
      </c>
      <c r="U3590" s="50" t="s">
        <v>30</v>
      </c>
      <c r="V3590" s="50" t="str">
        <f>VLOOKUP(A3590,Register!$D$2:$N$1317,11,0)</f>
        <v>CWIP - CURTAIN CONDENSER &amp; AIR EJECTOR</v>
      </c>
      <c r="W3590" s="50" t="s">
        <v>5089</v>
      </c>
      <c r="X3590" s="50" t="s">
        <v>5085</v>
      </c>
    </row>
    <row r="3591" spans="1:24" ht="14.1" customHeight="1" x14ac:dyDescent="0.25">
      <c r="A3591" s="50" t="str">
        <f t="shared" si="56"/>
        <v>9200000041-0</v>
      </c>
      <c r="B3591" s="57" t="s">
        <v>29</v>
      </c>
      <c r="C3591" s="50" t="s">
        <v>29</v>
      </c>
      <c r="D3591" s="50" t="s">
        <v>5088</v>
      </c>
      <c r="E3591" s="50" t="s">
        <v>2814</v>
      </c>
      <c r="F3591" s="50" t="s">
        <v>29</v>
      </c>
      <c r="G3591" s="50" t="s">
        <v>29</v>
      </c>
      <c r="H3591" s="50" t="s">
        <v>4028</v>
      </c>
      <c r="I3591" s="58">
        <v>45099</v>
      </c>
      <c r="J3591" s="50" t="s">
        <v>2816</v>
      </c>
      <c r="K3591" s="59">
        <v>222.96</v>
      </c>
      <c r="L3591" s="50" t="s">
        <v>37</v>
      </c>
      <c r="M3591" s="51" t="s">
        <v>2747</v>
      </c>
      <c r="N3591" s="50" t="s">
        <v>29</v>
      </c>
      <c r="O3591" s="50" t="s">
        <v>32</v>
      </c>
      <c r="P3591" s="50" t="s">
        <v>32</v>
      </c>
      <c r="Q3591" s="50" t="s">
        <v>29</v>
      </c>
      <c r="R3591" s="50" t="s">
        <v>29</v>
      </c>
      <c r="S3591" s="50" t="s">
        <v>2770</v>
      </c>
      <c r="T3591" s="50" t="s">
        <v>2383</v>
      </c>
      <c r="U3591" s="50" t="s">
        <v>30</v>
      </c>
      <c r="V3591" s="50" t="str">
        <f>VLOOKUP(A3591,Register!$D$2:$N$1317,11,0)</f>
        <v>CWIP - CURTAIN CONDENSER &amp; AIR EJECTOR</v>
      </c>
      <c r="W3591" s="50" t="s">
        <v>5089</v>
      </c>
      <c r="X3591" s="50" t="s">
        <v>5085</v>
      </c>
    </row>
    <row r="3592" spans="1:24" ht="14.1" customHeight="1" x14ac:dyDescent="0.25">
      <c r="A3592" s="50" t="str">
        <f t="shared" si="56"/>
        <v>9200000041-0</v>
      </c>
      <c r="B3592" s="57" t="s">
        <v>29</v>
      </c>
      <c r="C3592" s="50" t="s">
        <v>29</v>
      </c>
      <c r="D3592" s="50" t="s">
        <v>5088</v>
      </c>
      <c r="E3592" s="50" t="s">
        <v>2814</v>
      </c>
      <c r="F3592" s="50" t="s">
        <v>29</v>
      </c>
      <c r="G3592" s="50" t="s">
        <v>29</v>
      </c>
      <c r="H3592" s="50" t="s">
        <v>4028</v>
      </c>
      <c r="I3592" s="58">
        <v>45099</v>
      </c>
      <c r="J3592" s="50" t="s">
        <v>2816</v>
      </c>
      <c r="K3592" s="59">
        <v>674.1</v>
      </c>
      <c r="L3592" s="50" t="s">
        <v>37</v>
      </c>
      <c r="M3592" s="51" t="s">
        <v>2747</v>
      </c>
      <c r="N3592" s="50" t="s">
        <v>29</v>
      </c>
      <c r="O3592" s="50" t="s">
        <v>32</v>
      </c>
      <c r="P3592" s="50" t="s">
        <v>32</v>
      </c>
      <c r="Q3592" s="50" t="s">
        <v>29</v>
      </c>
      <c r="R3592" s="50" t="s">
        <v>29</v>
      </c>
      <c r="S3592" s="50" t="s">
        <v>2770</v>
      </c>
      <c r="T3592" s="50" t="s">
        <v>2383</v>
      </c>
      <c r="U3592" s="50" t="s">
        <v>30</v>
      </c>
      <c r="V3592" s="50" t="str">
        <f>VLOOKUP(A3592,Register!$D$2:$N$1317,11,0)</f>
        <v>CWIP - CURTAIN CONDENSER &amp; AIR EJECTOR</v>
      </c>
      <c r="W3592" s="50" t="s">
        <v>5089</v>
      </c>
      <c r="X3592" s="50" t="s">
        <v>5085</v>
      </c>
    </row>
    <row r="3593" spans="1:24" ht="14.1" customHeight="1" x14ac:dyDescent="0.25">
      <c r="A3593" s="50" t="str">
        <f t="shared" si="56"/>
        <v>9200000041-0</v>
      </c>
      <c r="B3593" s="57" t="s">
        <v>29</v>
      </c>
      <c r="C3593" s="50" t="s">
        <v>29</v>
      </c>
      <c r="D3593" s="50" t="s">
        <v>5088</v>
      </c>
      <c r="E3593" s="50" t="s">
        <v>2814</v>
      </c>
      <c r="F3593" s="50" t="s">
        <v>29</v>
      </c>
      <c r="G3593" s="50" t="s">
        <v>29</v>
      </c>
      <c r="H3593" s="50" t="s">
        <v>4028</v>
      </c>
      <c r="I3593" s="58">
        <v>45099</v>
      </c>
      <c r="J3593" s="50" t="s">
        <v>2816</v>
      </c>
      <c r="K3593" s="59">
        <v>808.92</v>
      </c>
      <c r="L3593" s="50" t="s">
        <v>37</v>
      </c>
      <c r="M3593" s="51" t="s">
        <v>2747</v>
      </c>
      <c r="N3593" s="50" t="s">
        <v>29</v>
      </c>
      <c r="O3593" s="50" t="s">
        <v>32</v>
      </c>
      <c r="P3593" s="50" t="s">
        <v>32</v>
      </c>
      <c r="Q3593" s="50" t="s">
        <v>29</v>
      </c>
      <c r="R3593" s="50" t="s">
        <v>29</v>
      </c>
      <c r="S3593" s="50" t="s">
        <v>2770</v>
      </c>
      <c r="T3593" s="50" t="s">
        <v>2383</v>
      </c>
      <c r="U3593" s="50" t="s">
        <v>30</v>
      </c>
      <c r="V3593" s="50" t="str">
        <f>VLOOKUP(A3593,Register!$D$2:$N$1317,11,0)</f>
        <v>CWIP - CURTAIN CONDENSER &amp; AIR EJECTOR</v>
      </c>
      <c r="W3593" s="50" t="s">
        <v>5089</v>
      </c>
      <c r="X3593" s="50" t="s">
        <v>5085</v>
      </c>
    </row>
    <row r="3594" spans="1:24" ht="14.1" customHeight="1" x14ac:dyDescent="0.25">
      <c r="A3594" s="50" t="str">
        <f t="shared" si="56"/>
        <v>9200000041-0</v>
      </c>
      <c r="B3594" s="57" t="s">
        <v>29</v>
      </c>
      <c r="C3594" s="50" t="s">
        <v>29</v>
      </c>
      <c r="D3594" s="50" t="s">
        <v>5088</v>
      </c>
      <c r="E3594" s="50" t="s">
        <v>2814</v>
      </c>
      <c r="F3594" s="50" t="s">
        <v>29</v>
      </c>
      <c r="G3594" s="50" t="s">
        <v>29</v>
      </c>
      <c r="H3594" s="50" t="s">
        <v>4028</v>
      </c>
      <c r="I3594" s="58">
        <v>45099</v>
      </c>
      <c r="J3594" s="50" t="s">
        <v>2816</v>
      </c>
      <c r="K3594" s="59">
        <v>439.2</v>
      </c>
      <c r="L3594" s="50" t="s">
        <v>37</v>
      </c>
      <c r="M3594" s="51" t="s">
        <v>2747</v>
      </c>
      <c r="N3594" s="50" t="s">
        <v>29</v>
      </c>
      <c r="O3594" s="50" t="s">
        <v>32</v>
      </c>
      <c r="P3594" s="50" t="s">
        <v>32</v>
      </c>
      <c r="Q3594" s="50" t="s">
        <v>29</v>
      </c>
      <c r="R3594" s="50" t="s">
        <v>29</v>
      </c>
      <c r="S3594" s="50" t="s">
        <v>2770</v>
      </c>
      <c r="T3594" s="50" t="s">
        <v>2383</v>
      </c>
      <c r="U3594" s="50" t="s">
        <v>30</v>
      </c>
      <c r="V3594" s="50" t="str">
        <f>VLOOKUP(A3594,Register!$D$2:$N$1317,11,0)</f>
        <v>CWIP - CURTAIN CONDENSER &amp; AIR EJECTOR</v>
      </c>
      <c r="W3594" s="50" t="s">
        <v>5089</v>
      </c>
      <c r="X3594" s="50" t="s">
        <v>5085</v>
      </c>
    </row>
    <row r="3595" spans="1:24" ht="14.1" customHeight="1" x14ac:dyDescent="0.25">
      <c r="A3595" s="50" t="str">
        <f t="shared" si="56"/>
        <v>9200000041-0</v>
      </c>
      <c r="B3595" s="57" t="s">
        <v>29</v>
      </c>
      <c r="C3595" s="50" t="s">
        <v>29</v>
      </c>
      <c r="D3595" s="50" t="s">
        <v>5088</v>
      </c>
      <c r="E3595" s="50" t="s">
        <v>2814</v>
      </c>
      <c r="F3595" s="50" t="s">
        <v>29</v>
      </c>
      <c r="G3595" s="50" t="s">
        <v>29</v>
      </c>
      <c r="H3595" s="50" t="s">
        <v>4028</v>
      </c>
      <c r="I3595" s="58">
        <v>45099</v>
      </c>
      <c r="J3595" s="50" t="s">
        <v>2816</v>
      </c>
      <c r="K3595" s="59">
        <v>226.08</v>
      </c>
      <c r="L3595" s="50" t="s">
        <v>37</v>
      </c>
      <c r="M3595" s="51" t="s">
        <v>2747</v>
      </c>
      <c r="N3595" s="50" t="s">
        <v>29</v>
      </c>
      <c r="O3595" s="50" t="s">
        <v>32</v>
      </c>
      <c r="P3595" s="50" t="s">
        <v>32</v>
      </c>
      <c r="Q3595" s="50" t="s">
        <v>29</v>
      </c>
      <c r="R3595" s="50" t="s">
        <v>29</v>
      </c>
      <c r="S3595" s="50" t="s">
        <v>2770</v>
      </c>
      <c r="T3595" s="50" t="s">
        <v>2383</v>
      </c>
      <c r="U3595" s="50" t="s">
        <v>30</v>
      </c>
      <c r="V3595" s="50" t="str">
        <f>VLOOKUP(A3595,Register!$D$2:$N$1317,11,0)</f>
        <v>CWIP - CURTAIN CONDENSER &amp; AIR EJECTOR</v>
      </c>
      <c r="W3595" s="50" t="s">
        <v>5089</v>
      </c>
      <c r="X3595" s="50" t="s">
        <v>5085</v>
      </c>
    </row>
    <row r="3596" spans="1:24" ht="14.1" customHeight="1" x14ac:dyDescent="0.25">
      <c r="A3596" s="50" t="str">
        <f t="shared" si="56"/>
        <v>9200000041-0</v>
      </c>
      <c r="B3596" s="57" t="s">
        <v>29</v>
      </c>
      <c r="C3596" s="50" t="s">
        <v>29</v>
      </c>
      <c r="D3596" s="50" t="s">
        <v>5088</v>
      </c>
      <c r="E3596" s="50" t="s">
        <v>2814</v>
      </c>
      <c r="F3596" s="50" t="s">
        <v>29</v>
      </c>
      <c r="G3596" s="50" t="s">
        <v>29</v>
      </c>
      <c r="H3596" s="50" t="s">
        <v>4028</v>
      </c>
      <c r="I3596" s="58">
        <v>45099</v>
      </c>
      <c r="J3596" s="50" t="s">
        <v>2816</v>
      </c>
      <c r="K3596" s="59">
        <v>300.67</v>
      </c>
      <c r="L3596" s="50" t="s">
        <v>37</v>
      </c>
      <c r="M3596" s="51" t="s">
        <v>2747</v>
      </c>
      <c r="N3596" s="50" t="s">
        <v>29</v>
      </c>
      <c r="O3596" s="50" t="s">
        <v>32</v>
      </c>
      <c r="P3596" s="50" t="s">
        <v>32</v>
      </c>
      <c r="Q3596" s="50" t="s">
        <v>29</v>
      </c>
      <c r="R3596" s="50" t="s">
        <v>29</v>
      </c>
      <c r="S3596" s="50" t="s">
        <v>2770</v>
      </c>
      <c r="T3596" s="50" t="s">
        <v>2383</v>
      </c>
      <c r="U3596" s="50" t="s">
        <v>30</v>
      </c>
      <c r="V3596" s="50" t="str">
        <f>VLOOKUP(A3596,Register!$D$2:$N$1317,11,0)</f>
        <v>CWIP - CURTAIN CONDENSER &amp; AIR EJECTOR</v>
      </c>
      <c r="W3596" s="50" t="s">
        <v>5089</v>
      </c>
      <c r="X3596" s="50" t="s">
        <v>5085</v>
      </c>
    </row>
    <row r="3597" spans="1:24" ht="14.1" customHeight="1" x14ac:dyDescent="0.25">
      <c r="A3597" s="50" t="str">
        <f t="shared" si="56"/>
        <v>9200000041-0</v>
      </c>
      <c r="B3597" s="57" t="s">
        <v>29</v>
      </c>
      <c r="C3597" s="50" t="s">
        <v>29</v>
      </c>
      <c r="D3597" s="50" t="s">
        <v>5088</v>
      </c>
      <c r="E3597" s="50" t="s">
        <v>2814</v>
      </c>
      <c r="F3597" s="50" t="s">
        <v>29</v>
      </c>
      <c r="G3597" s="50" t="s">
        <v>29</v>
      </c>
      <c r="H3597" s="50" t="s">
        <v>4028</v>
      </c>
      <c r="I3597" s="58">
        <v>45099</v>
      </c>
      <c r="J3597" s="50" t="s">
        <v>2816</v>
      </c>
      <c r="K3597" s="59">
        <v>267.55</v>
      </c>
      <c r="L3597" s="50" t="s">
        <v>37</v>
      </c>
      <c r="M3597" s="51" t="s">
        <v>2747</v>
      </c>
      <c r="N3597" s="50" t="s">
        <v>29</v>
      </c>
      <c r="O3597" s="50" t="s">
        <v>32</v>
      </c>
      <c r="P3597" s="50" t="s">
        <v>32</v>
      </c>
      <c r="Q3597" s="50" t="s">
        <v>29</v>
      </c>
      <c r="R3597" s="50" t="s">
        <v>29</v>
      </c>
      <c r="S3597" s="50" t="s">
        <v>2770</v>
      </c>
      <c r="T3597" s="50" t="s">
        <v>2383</v>
      </c>
      <c r="U3597" s="50" t="s">
        <v>30</v>
      </c>
      <c r="V3597" s="50" t="str">
        <f>VLOOKUP(A3597,Register!$D$2:$N$1317,11,0)</f>
        <v>CWIP - CURTAIN CONDENSER &amp; AIR EJECTOR</v>
      </c>
      <c r="W3597" s="50" t="s">
        <v>5089</v>
      </c>
      <c r="X3597" s="50" t="s">
        <v>5085</v>
      </c>
    </row>
    <row r="3598" spans="1:24" ht="14.1" customHeight="1" x14ac:dyDescent="0.25">
      <c r="A3598" s="50" t="str">
        <f t="shared" si="56"/>
        <v>9200000041-0</v>
      </c>
      <c r="B3598" s="57" t="s">
        <v>29</v>
      </c>
      <c r="C3598" s="50" t="s">
        <v>29</v>
      </c>
      <c r="D3598" s="50" t="s">
        <v>5088</v>
      </c>
      <c r="E3598" s="50" t="s">
        <v>2814</v>
      </c>
      <c r="F3598" s="50" t="s">
        <v>29</v>
      </c>
      <c r="G3598" s="50" t="s">
        <v>29</v>
      </c>
      <c r="H3598" s="50" t="s">
        <v>4028</v>
      </c>
      <c r="I3598" s="58">
        <v>45099</v>
      </c>
      <c r="J3598" s="50" t="s">
        <v>2816</v>
      </c>
      <c r="K3598" s="59">
        <v>267.55</v>
      </c>
      <c r="L3598" s="50" t="s">
        <v>37</v>
      </c>
      <c r="M3598" s="51" t="s">
        <v>2747</v>
      </c>
      <c r="N3598" s="50" t="s">
        <v>29</v>
      </c>
      <c r="O3598" s="50" t="s">
        <v>32</v>
      </c>
      <c r="P3598" s="50" t="s">
        <v>32</v>
      </c>
      <c r="Q3598" s="50" t="s">
        <v>29</v>
      </c>
      <c r="R3598" s="50" t="s">
        <v>29</v>
      </c>
      <c r="S3598" s="50" t="s">
        <v>2770</v>
      </c>
      <c r="T3598" s="50" t="s">
        <v>2383</v>
      </c>
      <c r="U3598" s="50" t="s">
        <v>30</v>
      </c>
      <c r="V3598" s="50" t="str">
        <f>VLOOKUP(A3598,Register!$D$2:$N$1317,11,0)</f>
        <v>CWIP - CURTAIN CONDENSER &amp; AIR EJECTOR</v>
      </c>
      <c r="W3598" s="50" t="s">
        <v>5089</v>
      </c>
      <c r="X3598" s="50" t="s">
        <v>5085</v>
      </c>
    </row>
    <row r="3599" spans="1:24" ht="14.1" customHeight="1" x14ac:dyDescent="0.25">
      <c r="A3599" s="50" t="str">
        <f t="shared" si="56"/>
        <v>9200000041-0</v>
      </c>
      <c r="B3599" s="57" t="s">
        <v>29</v>
      </c>
      <c r="C3599" s="50" t="s">
        <v>29</v>
      </c>
      <c r="D3599" s="50" t="s">
        <v>5088</v>
      </c>
      <c r="E3599" s="50" t="s">
        <v>2814</v>
      </c>
      <c r="F3599" s="50" t="s">
        <v>29</v>
      </c>
      <c r="G3599" s="50" t="s">
        <v>29</v>
      </c>
      <c r="H3599" s="50" t="s">
        <v>4028</v>
      </c>
      <c r="I3599" s="58">
        <v>45099</v>
      </c>
      <c r="J3599" s="50" t="s">
        <v>2816</v>
      </c>
      <c r="K3599" s="59">
        <v>5140.8</v>
      </c>
      <c r="L3599" s="50" t="s">
        <v>37</v>
      </c>
      <c r="M3599" s="51" t="s">
        <v>2747</v>
      </c>
      <c r="N3599" s="50" t="s">
        <v>29</v>
      </c>
      <c r="O3599" s="50" t="s">
        <v>32</v>
      </c>
      <c r="P3599" s="50" t="s">
        <v>32</v>
      </c>
      <c r="Q3599" s="50" t="s">
        <v>29</v>
      </c>
      <c r="R3599" s="50" t="s">
        <v>29</v>
      </c>
      <c r="S3599" s="50" t="s">
        <v>2770</v>
      </c>
      <c r="T3599" s="50" t="s">
        <v>2383</v>
      </c>
      <c r="U3599" s="50" t="s">
        <v>30</v>
      </c>
      <c r="V3599" s="50" t="str">
        <f>VLOOKUP(A3599,Register!$D$2:$N$1317,11,0)</f>
        <v>CWIP - CURTAIN CONDENSER &amp; AIR EJECTOR</v>
      </c>
      <c r="W3599" s="50" t="s">
        <v>5089</v>
      </c>
      <c r="X3599" s="50" t="s">
        <v>5085</v>
      </c>
    </row>
    <row r="3600" spans="1:24" ht="14.1" customHeight="1" x14ac:dyDescent="0.25">
      <c r="A3600" s="50" t="str">
        <f t="shared" si="56"/>
        <v>9200000041-0</v>
      </c>
      <c r="B3600" s="57" t="s">
        <v>29</v>
      </c>
      <c r="C3600" s="50" t="s">
        <v>29</v>
      </c>
      <c r="D3600" s="50" t="s">
        <v>5088</v>
      </c>
      <c r="E3600" s="50" t="s">
        <v>2814</v>
      </c>
      <c r="F3600" s="50" t="s">
        <v>29</v>
      </c>
      <c r="G3600" s="50" t="s">
        <v>29</v>
      </c>
      <c r="H3600" s="50" t="s">
        <v>4028</v>
      </c>
      <c r="I3600" s="58">
        <v>45099</v>
      </c>
      <c r="J3600" s="50" t="s">
        <v>2816</v>
      </c>
      <c r="K3600" s="59">
        <v>791.28</v>
      </c>
      <c r="L3600" s="50" t="s">
        <v>37</v>
      </c>
      <c r="M3600" s="51" t="s">
        <v>2747</v>
      </c>
      <c r="N3600" s="50" t="s">
        <v>29</v>
      </c>
      <c r="O3600" s="50" t="s">
        <v>32</v>
      </c>
      <c r="P3600" s="50" t="s">
        <v>32</v>
      </c>
      <c r="Q3600" s="50" t="s">
        <v>29</v>
      </c>
      <c r="R3600" s="50" t="s">
        <v>29</v>
      </c>
      <c r="S3600" s="50" t="s">
        <v>2770</v>
      </c>
      <c r="T3600" s="50" t="s">
        <v>2383</v>
      </c>
      <c r="U3600" s="50" t="s">
        <v>30</v>
      </c>
      <c r="V3600" s="50" t="str">
        <f>VLOOKUP(A3600,Register!$D$2:$N$1317,11,0)</f>
        <v>CWIP - CURTAIN CONDENSER &amp; AIR EJECTOR</v>
      </c>
      <c r="W3600" s="50" t="s">
        <v>5089</v>
      </c>
      <c r="X3600" s="50" t="s">
        <v>5085</v>
      </c>
    </row>
    <row r="3601" spans="1:24" ht="14.1" customHeight="1" x14ac:dyDescent="0.25">
      <c r="A3601" s="50" t="str">
        <f t="shared" si="56"/>
        <v>9200000041-0</v>
      </c>
      <c r="B3601" s="57" t="s">
        <v>29</v>
      </c>
      <c r="C3601" s="50" t="s">
        <v>29</v>
      </c>
      <c r="D3601" s="50" t="s">
        <v>5088</v>
      </c>
      <c r="E3601" s="50" t="s">
        <v>2814</v>
      </c>
      <c r="F3601" s="50" t="s">
        <v>29</v>
      </c>
      <c r="G3601" s="50" t="s">
        <v>29</v>
      </c>
      <c r="H3601" s="50" t="s">
        <v>4028</v>
      </c>
      <c r="I3601" s="58">
        <v>45099</v>
      </c>
      <c r="J3601" s="50" t="s">
        <v>2816</v>
      </c>
      <c r="K3601" s="59">
        <v>1052.3399999999999</v>
      </c>
      <c r="L3601" s="50" t="s">
        <v>37</v>
      </c>
      <c r="M3601" s="51" t="s">
        <v>2747</v>
      </c>
      <c r="N3601" s="50" t="s">
        <v>29</v>
      </c>
      <c r="O3601" s="50" t="s">
        <v>32</v>
      </c>
      <c r="P3601" s="50" t="s">
        <v>32</v>
      </c>
      <c r="Q3601" s="50" t="s">
        <v>29</v>
      </c>
      <c r="R3601" s="50" t="s">
        <v>29</v>
      </c>
      <c r="S3601" s="50" t="s">
        <v>2770</v>
      </c>
      <c r="T3601" s="50" t="s">
        <v>2383</v>
      </c>
      <c r="U3601" s="50" t="s">
        <v>30</v>
      </c>
      <c r="V3601" s="50" t="str">
        <f>VLOOKUP(A3601,Register!$D$2:$N$1317,11,0)</f>
        <v>CWIP - CURTAIN CONDENSER &amp; AIR EJECTOR</v>
      </c>
      <c r="W3601" s="50" t="s">
        <v>5089</v>
      </c>
      <c r="X3601" s="50" t="s">
        <v>5085</v>
      </c>
    </row>
    <row r="3602" spans="1:24" ht="14.1" customHeight="1" x14ac:dyDescent="0.25">
      <c r="A3602" s="50" t="str">
        <f t="shared" si="56"/>
        <v>9200000041-0</v>
      </c>
      <c r="B3602" s="57" t="s">
        <v>29</v>
      </c>
      <c r="C3602" s="50" t="s">
        <v>29</v>
      </c>
      <c r="D3602" s="50" t="s">
        <v>5088</v>
      </c>
      <c r="E3602" s="50" t="s">
        <v>2814</v>
      </c>
      <c r="F3602" s="50" t="s">
        <v>29</v>
      </c>
      <c r="G3602" s="50" t="s">
        <v>29</v>
      </c>
      <c r="H3602" s="50" t="s">
        <v>4028</v>
      </c>
      <c r="I3602" s="58">
        <v>45099</v>
      </c>
      <c r="J3602" s="50" t="s">
        <v>2816</v>
      </c>
      <c r="K3602" s="59">
        <v>936.42</v>
      </c>
      <c r="L3602" s="50" t="s">
        <v>37</v>
      </c>
      <c r="M3602" s="51" t="s">
        <v>2747</v>
      </c>
      <c r="N3602" s="50" t="s">
        <v>29</v>
      </c>
      <c r="O3602" s="50" t="s">
        <v>32</v>
      </c>
      <c r="P3602" s="50" t="s">
        <v>32</v>
      </c>
      <c r="Q3602" s="50" t="s">
        <v>29</v>
      </c>
      <c r="R3602" s="50" t="s">
        <v>29</v>
      </c>
      <c r="S3602" s="50" t="s">
        <v>2770</v>
      </c>
      <c r="T3602" s="50" t="s">
        <v>2383</v>
      </c>
      <c r="U3602" s="50" t="s">
        <v>30</v>
      </c>
      <c r="V3602" s="50" t="str">
        <f>VLOOKUP(A3602,Register!$D$2:$N$1317,11,0)</f>
        <v>CWIP - CURTAIN CONDENSER &amp; AIR EJECTOR</v>
      </c>
      <c r="W3602" s="50" t="s">
        <v>5089</v>
      </c>
      <c r="X3602" s="50" t="s">
        <v>5085</v>
      </c>
    </row>
    <row r="3603" spans="1:24" ht="14.1" customHeight="1" x14ac:dyDescent="0.25">
      <c r="A3603" s="50" t="str">
        <f t="shared" si="56"/>
        <v>9200000041-0</v>
      </c>
      <c r="B3603" s="57" t="s">
        <v>29</v>
      </c>
      <c r="C3603" s="50" t="s">
        <v>29</v>
      </c>
      <c r="D3603" s="50" t="s">
        <v>5088</v>
      </c>
      <c r="E3603" s="50" t="s">
        <v>2814</v>
      </c>
      <c r="F3603" s="50" t="s">
        <v>29</v>
      </c>
      <c r="G3603" s="50" t="s">
        <v>29</v>
      </c>
      <c r="H3603" s="50" t="s">
        <v>4028</v>
      </c>
      <c r="I3603" s="58">
        <v>45099</v>
      </c>
      <c r="J3603" s="50" t="s">
        <v>2816</v>
      </c>
      <c r="K3603" s="59">
        <v>6220.8</v>
      </c>
      <c r="L3603" s="50" t="s">
        <v>37</v>
      </c>
      <c r="M3603" s="51" t="s">
        <v>2747</v>
      </c>
      <c r="N3603" s="50" t="s">
        <v>29</v>
      </c>
      <c r="O3603" s="50" t="s">
        <v>32</v>
      </c>
      <c r="P3603" s="50" t="s">
        <v>32</v>
      </c>
      <c r="Q3603" s="50" t="s">
        <v>29</v>
      </c>
      <c r="R3603" s="50" t="s">
        <v>29</v>
      </c>
      <c r="S3603" s="50" t="s">
        <v>2770</v>
      </c>
      <c r="T3603" s="50" t="s">
        <v>2383</v>
      </c>
      <c r="U3603" s="50" t="s">
        <v>30</v>
      </c>
      <c r="V3603" s="50" t="str">
        <f>VLOOKUP(A3603,Register!$D$2:$N$1317,11,0)</f>
        <v>CWIP - CURTAIN CONDENSER &amp; AIR EJECTOR</v>
      </c>
      <c r="W3603" s="50" t="s">
        <v>5089</v>
      </c>
      <c r="X3603" s="50" t="s">
        <v>5085</v>
      </c>
    </row>
    <row r="3604" spans="1:24" ht="14.1" customHeight="1" x14ac:dyDescent="0.25">
      <c r="A3604" s="50" t="str">
        <f t="shared" si="56"/>
        <v>9200000041-0</v>
      </c>
      <c r="B3604" s="57" t="s">
        <v>29</v>
      </c>
      <c r="C3604" s="50" t="s">
        <v>29</v>
      </c>
      <c r="D3604" s="50" t="s">
        <v>5088</v>
      </c>
      <c r="E3604" s="50" t="s">
        <v>2814</v>
      </c>
      <c r="F3604" s="50" t="s">
        <v>29</v>
      </c>
      <c r="G3604" s="50" t="s">
        <v>29</v>
      </c>
      <c r="H3604" s="50" t="s">
        <v>4028</v>
      </c>
      <c r="I3604" s="58">
        <v>45099</v>
      </c>
      <c r="J3604" s="50" t="s">
        <v>2816</v>
      </c>
      <c r="K3604" s="59">
        <v>1130.4000000000001</v>
      </c>
      <c r="L3604" s="50" t="s">
        <v>37</v>
      </c>
      <c r="M3604" s="51" t="s">
        <v>2747</v>
      </c>
      <c r="N3604" s="50" t="s">
        <v>29</v>
      </c>
      <c r="O3604" s="50" t="s">
        <v>32</v>
      </c>
      <c r="P3604" s="50" t="s">
        <v>32</v>
      </c>
      <c r="Q3604" s="50" t="s">
        <v>29</v>
      </c>
      <c r="R3604" s="50" t="s">
        <v>29</v>
      </c>
      <c r="S3604" s="50" t="s">
        <v>2770</v>
      </c>
      <c r="T3604" s="50" t="s">
        <v>2383</v>
      </c>
      <c r="U3604" s="50" t="s">
        <v>30</v>
      </c>
      <c r="V3604" s="50" t="str">
        <f>VLOOKUP(A3604,Register!$D$2:$N$1317,11,0)</f>
        <v>CWIP - CURTAIN CONDENSER &amp; AIR EJECTOR</v>
      </c>
      <c r="W3604" s="50" t="s">
        <v>5089</v>
      </c>
      <c r="X3604" s="50" t="s">
        <v>5085</v>
      </c>
    </row>
    <row r="3605" spans="1:24" ht="14.1" customHeight="1" x14ac:dyDescent="0.25">
      <c r="A3605" s="50" t="str">
        <f t="shared" si="56"/>
        <v>9200000041-0</v>
      </c>
      <c r="B3605" s="57" t="s">
        <v>29</v>
      </c>
      <c r="C3605" s="50" t="s">
        <v>29</v>
      </c>
      <c r="D3605" s="50" t="s">
        <v>5088</v>
      </c>
      <c r="E3605" s="50" t="s">
        <v>2814</v>
      </c>
      <c r="F3605" s="50" t="s">
        <v>29</v>
      </c>
      <c r="G3605" s="50" t="s">
        <v>29</v>
      </c>
      <c r="H3605" s="50" t="s">
        <v>4028</v>
      </c>
      <c r="I3605" s="58">
        <v>45099</v>
      </c>
      <c r="J3605" s="50" t="s">
        <v>2816</v>
      </c>
      <c r="K3605" s="59">
        <v>7067.71</v>
      </c>
      <c r="L3605" s="50" t="s">
        <v>37</v>
      </c>
      <c r="M3605" s="51" t="s">
        <v>2747</v>
      </c>
      <c r="N3605" s="50" t="s">
        <v>29</v>
      </c>
      <c r="O3605" s="50" t="s">
        <v>32</v>
      </c>
      <c r="P3605" s="50" t="s">
        <v>32</v>
      </c>
      <c r="Q3605" s="50" t="s">
        <v>29</v>
      </c>
      <c r="R3605" s="50" t="s">
        <v>29</v>
      </c>
      <c r="S3605" s="50" t="s">
        <v>2770</v>
      </c>
      <c r="T3605" s="50" t="s">
        <v>2383</v>
      </c>
      <c r="U3605" s="50" t="s">
        <v>30</v>
      </c>
      <c r="V3605" s="50" t="str">
        <f>VLOOKUP(A3605,Register!$D$2:$N$1317,11,0)</f>
        <v>CWIP - CURTAIN CONDENSER &amp; AIR EJECTOR</v>
      </c>
      <c r="W3605" s="50" t="s">
        <v>5089</v>
      </c>
      <c r="X3605" s="50" t="s">
        <v>5085</v>
      </c>
    </row>
    <row r="3606" spans="1:24" ht="14.1" customHeight="1" x14ac:dyDescent="0.25">
      <c r="A3606" s="50" t="str">
        <f t="shared" si="56"/>
        <v>9200000041-0</v>
      </c>
      <c r="B3606" s="57" t="s">
        <v>29</v>
      </c>
      <c r="C3606" s="50" t="s">
        <v>29</v>
      </c>
      <c r="D3606" s="50" t="s">
        <v>5088</v>
      </c>
      <c r="E3606" s="50" t="s">
        <v>2814</v>
      </c>
      <c r="F3606" s="50" t="s">
        <v>29</v>
      </c>
      <c r="G3606" s="50" t="s">
        <v>29</v>
      </c>
      <c r="H3606" s="50" t="s">
        <v>4028</v>
      </c>
      <c r="I3606" s="58">
        <v>45099</v>
      </c>
      <c r="J3606" s="50" t="s">
        <v>2816</v>
      </c>
      <c r="K3606" s="59">
        <v>9088.2099999999991</v>
      </c>
      <c r="L3606" s="50" t="s">
        <v>37</v>
      </c>
      <c r="M3606" s="51" t="s">
        <v>2747</v>
      </c>
      <c r="N3606" s="50" t="s">
        <v>29</v>
      </c>
      <c r="O3606" s="50" t="s">
        <v>32</v>
      </c>
      <c r="P3606" s="50" t="s">
        <v>32</v>
      </c>
      <c r="Q3606" s="50" t="s">
        <v>29</v>
      </c>
      <c r="R3606" s="50" t="s">
        <v>29</v>
      </c>
      <c r="S3606" s="50" t="s">
        <v>2770</v>
      </c>
      <c r="T3606" s="50" t="s">
        <v>2383</v>
      </c>
      <c r="U3606" s="50" t="s">
        <v>30</v>
      </c>
      <c r="V3606" s="50" t="str">
        <f>VLOOKUP(A3606,Register!$D$2:$N$1317,11,0)</f>
        <v>CWIP - CURTAIN CONDENSER &amp; AIR EJECTOR</v>
      </c>
      <c r="W3606" s="50" t="s">
        <v>5089</v>
      </c>
      <c r="X3606" s="50" t="s">
        <v>5085</v>
      </c>
    </row>
    <row r="3607" spans="1:24" ht="14.1" customHeight="1" x14ac:dyDescent="0.25">
      <c r="A3607" s="50" t="str">
        <f t="shared" si="56"/>
        <v>9200000041-0</v>
      </c>
      <c r="B3607" s="57" t="s">
        <v>29</v>
      </c>
      <c r="C3607" s="50" t="s">
        <v>29</v>
      </c>
      <c r="D3607" s="50" t="s">
        <v>5088</v>
      </c>
      <c r="E3607" s="50" t="s">
        <v>2814</v>
      </c>
      <c r="F3607" s="50" t="s">
        <v>29</v>
      </c>
      <c r="G3607" s="50" t="s">
        <v>29</v>
      </c>
      <c r="H3607" s="50" t="s">
        <v>4028</v>
      </c>
      <c r="I3607" s="58">
        <v>45099</v>
      </c>
      <c r="J3607" s="50" t="s">
        <v>2816</v>
      </c>
      <c r="K3607" s="59">
        <v>2592</v>
      </c>
      <c r="L3607" s="50" t="s">
        <v>37</v>
      </c>
      <c r="M3607" s="51" t="s">
        <v>2747</v>
      </c>
      <c r="N3607" s="50" t="s">
        <v>29</v>
      </c>
      <c r="O3607" s="50" t="s">
        <v>32</v>
      </c>
      <c r="P3607" s="50" t="s">
        <v>32</v>
      </c>
      <c r="Q3607" s="50" t="s">
        <v>29</v>
      </c>
      <c r="R3607" s="50" t="s">
        <v>29</v>
      </c>
      <c r="S3607" s="50" t="s">
        <v>2770</v>
      </c>
      <c r="T3607" s="50" t="s">
        <v>2383</v>
      </c>
      <c r="U3607" s="50" t="s">
        <v>30</v>
      </c>
      <c r="V3607" s="50" t="str">
        <f>VLOOKUP(A3607,Register!$D$2:$N$1317,11,0)</f>
        <v>CWIP - CURTAIN CONDENSER &amp; AIR EJECTOR</v>
      </c>
      <c r="W3607" s="50" t="s">
        <v>5089</v>
      </c>
      <c r="X3607" s="50" t="s">
        <v>5085</v>
      </c>
    </row>
    <row r="3608" spans="1:24" ht="14.1" customHeight="1" x14ac:dyDescent="0.25">
      <c r="A3608" s="50" t="str">
        <f t="shared" si="56"/>
        <v>9200000041-0</v>
      </c>
      <c r="B3608" s="57" t="s">
        <v>29</v>
      </c>
      <c r="C3608" s="50" t="s">
        <v>29</v>
      </c>
      <c r="D3608" s="50" t="s">
        <v>5088</v>
      </c>
      <c r="E3608" s="50" t="s">
        <v>2814</v>
      </c>
      <c r="F3608" s="50" t="s">
        <v>29</v>
      </c>
      <c r="G3608" s="50" t="s">
        <v>29</v>
      </c>
      <c r="H3608" s="50" t="s">
        <v>4028</v>
      </c>
      <c r="I3608" s="58">
        <v>45099</v>
      </c>
      <c r="J3608" s="50" t="s">
        <v>2816</v>
      </c>
      <c r="K3608" s="59">
        <v>557.4</v>
      </c>
      <c r="L3608" s="50" t="s">
        <v>37</v>
      </c>
      <c r="M3608" s="51" t="s">
        <v>2747</v>
      </c>
      <c r="N3608" s="50" t="s">
        <v>29</v>
      </c>
      <c r="O3608" s="50" t="s">
        <v>32</v>
      </c>
      <c r="P3608" s="50" t="s">
        <v>32</v>
      </c>
      <c r="Q3608" s="50" t="s">
        <v>29</v>
      </c>
      <c r="R3608" s="50" t="s">
        <v>29</v>
      </c>
      <c r="S3608" s="50" t="s">
        <v>2770</v>
      </c>
      <c r="T3608" s="50" t="s">
        <v>2383</v>
      </c>
      <c r="U3608" s="50" t="s">
        <v>30</v>
      </c>
      <c r="V3608" s="50" t="str">
        <f>VLOOKUP(A3608,Register!$D$2:$N$1317,11,0)</f>
        <v>CWIP - CURTAIN CONDENSER &amp; AIR EJECTOR</v>
      </c>
      <c r="W3608" s="50" t="s">
        <v>5089</v>
      </c>
      <c r="X3608" s="50" t="s">
        <v>5085</v>
      </c>
    </row>
    <row r="3609" spans="1:24" ht="14.1" customHeight="1" x14ac:dyDescent="0.25">
      <c r="A3609" s="50" t="str">
        <f t="shared" si="56"/>
        <v>9200000041-0</v>
      </c>
      <c r="B3609" s="57" t="s">
        <v>29</v>
      </c>
      <c r="C3609" s="50" t="s">
        <v>29</v>
      </c>
      <c r="D3609" s="50" t="s">
        <v>5088</v>
      </c>
      <c r="E3609" s="50" t="s">
        <v>2814</v>
      </c>
      <c r="F3609" s="50" t="s">
        <v>29</v>
      </c>
      <c r="G3609" s="50" t="s">
        <v>29</v>
      </c>
      <c r="H3609" s="50" t="s">
        <v>4028</v>
      </c>
      <c r="I3609" s="58">
        <v>45099</v>
      </c>
      <c r="J3609" s="50" t="s">
        <v>2816</v>
      </c>
      <c r="K3609" s="59">
        <v>2073.6</v>
      </c>
      <c r="L3609" s="50" t="s">
        <v>37</v>
      </c>
      <c r="M3609" s="51" t="s">
        <v>2747</v>
      </c>
      <c r="N3609" s="50" t="s">
        <v>29</v>
      </c>
      <c r="O3609" s="50" t="s">
        <v>32</v>
      </c>
      <c r="P3609" s="50" t="s">
        <v>32</v>
      </c>
      <c r="Q3609" s="50" t="s">
        <v>29</v>
      </c>
      <c r="R3609" s="50" t="s">
        <v>29</v>
      </c>
      <c r="S3609" s="50" t="s">
        <v>2770</v>
      </c>
      <c r="T3609" s="50" t="s">
        <v>2383</v>
      </c>
      <c r="U3609" s="50" t="s">
        <v>30</v>
      </c>
      <c r="V3609" s="50" t="str">
        <f>VLOOKUP(A3609,Register!$D$2:$N$1317,11,0)</f>
        <v>CWIP - CURTAIN CONDENSER &amp; AIR EJECTOR</v>
      </c>
      <c r="W3609" s="50" t="s">
        <v>5089</v>
      </c>
      <c r="X3609" s="50" t="s">
        <v>5085</v>
      </c>
    </row>
    <row r="3610" spans="1:24" ht="14.1" customHeight="1" x14ac:dyDescent="0.25">
      <c r="A3610" s="50" t="str">
        <f t="shared" si="56"/>
        <v>9200000041-0</v>
      </c>
      <c r="B3610" s="57" t="s">
        <v>29</v>
      </c>
      <c r="C3610" s="50" t="s">
        <v>29</v>
      </c>
      <c r="D3610" s="50" t="s">
        <v>5088</v>
      </c>
      <c r="E3610" s="50" t="s">
        <v>2814</v>
      </c>
      <c r="F3610" s="50" t="s">
        <v>29</v>
      </c>
      <c r="G3610" s="50" t="s">
        <v>29</v>
      </c>
      <c r="H3610" s="50" t="s">
        <v>4028</v>
      </c>
      <c r="I3610" s="58">
        <v>45099</v>
      </c>
      <c r="J3610" s="50" t="s">
        <v>2816</v>
      </c>
      <c r="K3610" s="59">
        <v>445.92</v>
      </c>
      <c r="L3610" s="50" t="s">
        <v>37</v>
      </c>
      <c r="M3610" s="51" t="s">
        <v>2747</v>
      </c>
      <c r="N3610" s="50" t="s">
        <v>29</v>
      </c>
      <c r="O3610" s="50" t="s">
        <v>32</v>
      </c>
      <c r="P3610" s="50" t="s">
        <v>32</v>
      </c>
      <c r="Q3610" s="50" t="s">
        <v>29</v>
      </c>
      <c r="R3610" s="50" t="s">
        <v>29</v>
      </c>
      <c r="S3610" s="50" t="s">
        <v>2770</v>
      </c>
      <c r="T3610" s="50" t="s">
        <v>2383</v>
      </c>
      <c r="U3610" s="50" t="s">
        <v>30</v>
      </c>
      <c r="V3610" s="50" t="str">
        <f>VLOOKUP(A3610,Register!$D$2:$N$1317,11,0)</f>
        <v>CWIP - CURTAIN CONDENSER &amp; AIR EJECTOR</v>
      </c>
      <c r="W3610" s="50" t="s">
        <v>5089</v>
      </c>
      <c r="X3610" s="50" t="s">
        <v>5085</v>
      </c>
    </row>
    <row r="3611" spans="1:24" ht="14.1" customHeight="1" x14ac:dyDescent="0.25">
      <c r="A3611" s="50" t="str">
        <f t="shared" si="56"/>
        <v>9200000041-0</v>
      </c>
      <c r="B3611" s="57" t="s">
        <v>29</v>
      </c>
      <c r="C3611" s="50" t="s">
        <v>29</v>
      </c>
      <c r="D3611" s="50" t="s">
        <v>5088</v>
      </c>
      <c r="E3611" s="50" t="s">
        <v>2814</v>
      </c>
      <c r="F3611" s="50" t="s">
        <v>29</v>
      </c>
      <c r="G3611" s="50" t="s">
        <v>29</v>
      </c>
      <c r="H3611" s="50" t="s">
        <v>4028</v>
      </c>
      <c r="I3611" s="58">
        <v>45099</v>
      </c>
      <c r="J3611" s="50" t="s">
        <v>2816</v>
      </c>
      <c r="K3611" s="59">
        <v>3525.12</v>
      </c>
      <c r="L3611" s="50" t="s">
        <v>37</v>
      </c>
      <c r="M3611" s="51" t="s">
        <v>2747</v>
      </c>
      <c r="N3611" s="50" t="s">
        <v>29</v>
      </c>
      <c r="O3611" s="50" t="s">
        <v>32</v>
      </c>
      <c r="P3611" s="50" t="s">
        <v>32</v>
      </c>
      <c r="Q3611" s="50" t="s">
        <v>29</v>
      </c>
      <c r="R3611" s="50" t="s">
        <v>29</v>
      </c>
      <c r="S3611" s="50" t="s">
        <v>2770</v>
      </c>
      <c r="T3611" s="50" t="s">
        <v>2383</v>
      </c>
      <c r="U3611" s="50" t="s">
        <v>30</v>
      </c>
      <c r="V3611" s="50" t="str">
        <f>VLOOKUP(A3611,Register!$D$2:$N$1317,11,0)</f>
        <v>CWIP - CURTAIN CONDENSER &amp; AIR EJECTOR</v>
      </c>
      <c r="W3611" s="50" t="s">
        <v>5089</v>
      </c>
      <c r="X3611" s="50" t="s">
        <v>5085</v>
      </c>
    </row>
    <row r="3612" spans="1:24" ht="14.1" customHeight="1" x14ac:dyDescent="0.25">
      <c r="A3612" s="50" t="str">
        <f t="shared" si="56"/>
        <v>9200000041-0</v>
      </c>
      <c r="B3612" s="57" t="s">
        <v>29</v>
      </c>
      <c r="C3612" s="50" t="s">
        <v>29</v>
      </c>
      <c r="D3612" s="50" t="s">
        <v>5088</v>
      </c>
      <c r="E3612" s="50" t="s">
        <v>2814</v>
      </c>
      <c r="F3612" s="50" t="s">
        <v>29</v>
      </c>
      <c r="G3612" s="50" t="s">
        <v>29</v>
      </c>
      <c r="H3612" s="50" t="s">
        <v>4028</v>
      </c>
      <c r="I3612" s="58">
        <v>45099</v>
      </c>
      <c r="J3612" s="50" t="s">
        <v>2816</v>
      </c>
      <c r="K3612" s="59">
        <v>758.06</v>
      </c>
      <c r="L3612" s="50" t="s">
        <v>37</v>
      </c>
      <c r="M3612" s="51" t="s">
        <v>2747</v>
      </c>
      <c r="N3612" s="50" t="s">
        <v>29</v>
      </c>
      <c r="O3612" s="50" t="s">
        <v>32</v>
      </c>
      <c r="P3612" s="50" t="s">
        <v>32</v>
      </c>
      <c r="Q3612" s="50" t="s">
        <v>29</v>
      </c>
      <c r="R3612" s="50" t="s">
        <v>29</v>
      </c>
      <c r="S3612" s="50" t="s">
        <v>2770</v>
      </c>
      <c r="T3612" s="50" t="s">
        <v>2383</v>
      </c>
      <c r="U3612" s="50" t="s">
        <v>30</v>
      </c>
      <c r="V3612" s="50" t="str">
        <f>VLOOKUP(A3612,Register!$D$2:$N$1317,11,0)</f>
        <v>CWIP - CURTAIN CONDENSER &amp; AIR EJECTOR</v>
      </c>
      <c r="W3612" s="50" t="s">
        <v>5089</v>
      </c>
      <c r="X3612" s="50" t="s">
        <v>5085</v>
      </c>
    </row>
    <row r="3613" spans="1:24" ht="14.1" customHeight="1" x14ac:dyDescent="0.25">
      <c r="A3613" s="50" t="str">
        <f t="shared" si="56"/>
        <v>9200000041-0</v>
      </c>
      <c r="B3613" s="57" t="s">
        <v>29</v>
      </c>
      <c r="C3613" s="50" t="s">
        <v>29</v>
      </c>
      <c r="D3613" s="50" t="s">
        <v>5088</v>
      </c>
      <c r="E3613" s="50" t="s">
        <v>2814</v>
      </c>
      <c r="F3613" s="50" t="s">
        <v>29</v>
      </c>
      <c r="G3613" s="50" t="s">
        <v>29</v>
      </c>
      <c r="H3613" s="50" t="s">
        <v>4028</v>
      </c>
      <c r="I3613" s="58">
        <v>45099</v>
      </c>
      <c r="J3613" s="50" t="s">
        <v>2816</v>
      </c>
      <c r="K3613" s="59">
        <v>527.52</v>
      </c>
      <c r="L3613" s="50" t="s">
        <v>37</v>
      </c>
      <c r="M3613" s="51" t="s">
        <v>2747</v>
      </c>
      <c r="N3613" s="50" t="s">
        <v>29</v>
      </c>
      <c r="O3613" s="50" t="s">
        <v>32</v>
      </c>
      <c r="P3613" s="50" t="s">
        <v>32</v>
      </c>
      <c r="Q3613" s="50" t="s">
        <v>29</v>
      </c>
      <c r="R3613" s="50" t="s">
        <v>29</v>
      </c>
      <c r="S3613" s="50" t="s">
        <v>2770</v>
      </c>
      <c r="T3613" s="50" t="s">
        <v>2383</v>
      </c>
      <c r="U3613" s="50" t="s">
        <v>30</v>
      </c>
      <c r="V3613" s="50" t="str">
        <f>VLOOKUP(A3613,Register!$D$2:$N$1317,11,0)</f>
        <v>CWIP - CURTAIN CONDENSER &amp; AIR EJECTOR</v>
      </c>
      <c r="W3613" s="50" t="s">
        <v>5089</v>
      </c>
      <c r="X3613" s="50" t="s">
        <v>5085</v>
      </c>
    </row>
    <row r="3614" spans="1:24" ht="14.1" customHeight="1" x14ac:dyDescent="0.25">
      <c r="A3614" s="50" t="str">
        <f t="shared" si="56"/>
        <v>9200000041-0</v>
      </c>
      <c r="B3614" s="57" t="s">
        <v>29</v>
      </c>
      <c r="C3614" s="50" t="s">
        <v>29</v>
      </c>
      <c r="D3614" s="50" t="s">
        <v>5088</v>
      </c>
      <c r="E3614" s="50" t="s">
        <v>2814</v>
      </c>
      <c r="F3614" s="50" t="s">
        <v>29</v>
      </c>
      <c r="G3614" s="50" t="s">
        <v>29</v>
      </c>
      <c r="H3614" s="50" t="s">
        <v>4028</v>
      </c>
      <c r="I3614" s="58">
        <v>45099</v>
      </c>
      <c r="J3614" s="50" t="s">
        <v>2816</v>
      </c>
      <c r="K3614" s="59">
        <v>1713.6</v>
      </c>
      <c r="L3614" s="50" t="s">
        <v>37</v>
      </c>
      <c r="M3614" s="51" t="s">
        <v>2747</v>
      </c>
      <c r="N3614" s="50" t="s">
        <v>29</v>
      </c>
      <c r="O3614" s="50" t="s">
        <v>32</v>
      </c>
      <c r="P3614" s="50" t="s">
        <v>32</v>
      </c>
      <c r="Q3614" s="50" t="s">
        <v>29</v>
      </c>
      <c r="R3614" s="50" t="s">
        <v>29</v>
      </c>
      <c r="S3614" s="50" t="s">
        <v>2770</v>
      </c>
      <c r="T3614" s="50" t="s">
        <v>2383</v>
      </c>
      <c r="U3614" s="50" t="s">
        <v>30</v>
      </c>
      <c r="V3614" s="50" t="str">
        <f>VLOOKUP(A3614,Register!$D$2:$N$1317,11,0)</f>
        <v>CWIP - CURTAIN CONDENSER &amp; AIR EJECTOR</v>
      </c>
      <c r="W3614" s="50" t="s">
        <v>5089</v>
      </c>
      <c r="X3614" s="50" t="s">
        <v>5085</v>
      </c>
    </row>
    <row r="3615" spans="1:24" ht="14.1" customHeight="1" x14ac:dyDescent="0.25">
      <c r="A3615" s="50" t="str">
        <f t="shared" si="56"/>
        <v>9200000041-0</v>
      </c>
      <c r="B3615" s="57" t="s">
        <v>29</v>
      </c>
      <c r="C3615" s="50" t="s">
        <v>29</v>
      </c>
      <c r="D3615" s="50" t="s">
        <v>5088</v>
      </c>
      <c r="E3615" s="50" t="s">
        <v>2814</v>
      </c>
      <c r="F3615" s="50" t="s">
        <v>29</v>
      </c>
      <c r="G3615" s="50" t="s">
        <v>29</v>
      </c>
      <c r="H3615" s="50" t="s">
        <v>4028</v>
      </c>
      <c r="I3615" s="58">
        <v>45099</v>
      </c>
      <c r="J3615" s="50" t="s">
        <v>2816</v>
      </c>
      <c r="K3615" s="59">
        <v>1940.64</v>
      </c>
      <c r="L3615" s="50" t="s">
        <v>37</v>
      </c>
      <c r="M3615" s="51" t="s">
        <v>2747</v>
      </c>
      <c r="N3615" s="50" t="s">
        <v>29</v>
      </c>
      <c r="O3615" s="50" t="s">
        <v>32</v>
      </c>
      <c r="P3615" s="50" t="s">
        <v>32</v>
      </c>
      <c r="Q3615" s="50" t="s">
        <v>29</v>
      </c>
      <c r="R3615" s="50" t="s">
        <v>29</v>
      </c>
      <c r="S3615" s="50" t="s">
        <v>2770</v>
      </c>
      <c r="T3615" s="50" t="s">
        <v>2383</v>
      </c>
      <c r="U3615" s="50" t="s">
        <v>30</v>
      </c>
      <c r="V3615" s="50" t="str">
        <f>VLOOKUP(A3615,Register!$D$2:$N$1317,11,0)</f>
        <v>CWIP - CURTAIN CONDENSER &amp; AIR EJECTOR</v>
      </c>
      <c r="W3615" s="50" t="s">
        <v>5089</v>
      </c>
      <c r="X3615" s="50" t="s">
        <v>5085</v>
      </c>
    </row>
    <row r="3616" spans="1:24" ht="14.1" customHeight="1" x14ac:dyDescent="0.25">
      <c r="A3616" s="50" t="str">
        <f t="shared" si="56"/>
        <v>9200000041-0</v>
      </c>
      <c r="B3616" s="57" t="s">
        <v>29</v>
      </c>
      <c r="C3616" s="50" t="s">
        <v>29</v>
      </c>
      <c r="D3616" s="50" t="s">
        <v>5088</v>
      </c>
      <c r="E3616" s="50" t="s">
        <v>2814</v>
      </c>
      <c r="F3616" s="50" t="s">
        <v>29</v>
      </c>
      <c r="G3616" s="50" t="s">
        <v>29</v>
      </c>
      <c r="H3616" s="50" t="s">
        <v>4028</v>
      </c>
      <c r="I3616" s="58">
        <v>45099</v>
      </c>
      <c r="J3616" s="50" t="s">
        <v>2816</v>
      </c>
      <c r="K3616" s="59">
        <v>579.70000000000005</v>
      </c>
      <c r="L3616" s="50" t="s">
        <v>37</v>
      </c>
      <c r="M3616" s="51" t="s">
        <v>2747</v>
      </c>
      <c r="N3616" s="50" t="s">
        <v>29</v>
      </c>
      <c r="O3616" s="50" t="s">
        <v>32</v>
      </c>
      <c r="P3616" s="50" t="s">
        <v>32</v>
      </c>
      <c r="Q3616" s="50" t="s">
        <v>29</v>
      </c>
      <c r="R3616" s="50" t="s">
        <v>29</v>
      </c>
      <c r="S3616" s="50" t="s">
        <v>2770</v>
      </c>
      <c r="T3616" s="50" t="s">
        <v>2383</v>
      </c>
      <c r="U3616" s="50" t="s">
        <v>30</v>
      </c>
      <c r="V3616" s="50" t="str">
        <f>VLOOKUP(A3616,Register!$D$2:$N$1317,11,0)</f>
        <v>CWIP - CURTAIN CONDENSER &amp; AIR EJECTOR</v>
      </c>
      <c r="W3616" s="50" t="s">
        <v>5089</v>
      </c>
      <c r="X3616" s="50" t="s">
        <v>5085</v>
      </c>
    </row>
    <row r="3617" spans="1:24" ht="14.1" customHeight="1" x14ac:dyDescent="0.25">
      <c r="A3617" s="50" t="str">
        <f t="shared" si="56"/>
        <v>9200000041-0</v>
      </c>
      <c r="B3617" s="57" t="s">
        <v>29</v>
      </c>
      <c r="C3617" s="50" t="s">
        <v>29</v>
      </c>
      <c r="D3617" s="50" t="s">
        <v>5088</v>
      </c>
      <c r="E3617" s="50" t="s">
        <v>2814</v>
      </c>
      <c r="F3617" s="50" t="s">
        <v>29</v>
      </c>
      <c r="G3617" s="50" t="s">
        <v>29</v>
      </c>
      <c r="H3617" s="50" t="s">
        <v>4028</v>
      </c>
      <c r="I3617" s="58">
        <v>45099</v>
      </c>
      <c r="J3617" s="50" t="s">
        <v>2816</v>
      </c>
      <c r="K3617" s="59">
        <v>400.9</v>
      </c>
      <c r="L3617" s="50" t="s">
        <v>37</v>
      </c>
      <c r="M3617" s="51" t="s">
        <v>2747</v>
      </c>
      <c r="N3617" s="50" t="s">
        <v>29</v>
      </c>
      <c r="O3617" s="50" t="s">
        <v>32</v>
      </c>
      <c r="P3617" s="50" t="s">
        <v>32</v>
      </c>
      <c r="Q3617" s="50" t="s">
        <v>29</v>
      </c>
      <c r="R3617" s="50" t="s">
        <v>29</v>
      </c>
      <c r="S3617" s="50" t="s">
        <v>2770</v>
      </c>
      <c r="T3617" s="50" t="s">
        <v>2383</v>
      </c>
      <c r="U3617" s="50" t="s">
        <v>30</v>
      </c>
      <c r="V3617" s="50" t="str">
        <f>VLOOKUP(A3617,Register!$D$2:$N$1317,11,0)</f>
        <v>CWIP - CURTAIN CONDENSER &amp; AIR EJECTOR</v>
      </c>
      <c r="W3617" s="50" t="s">
        <v>5089</v>
      </c>
      <c r="X3617" s="50" t="s">
        <v>5085</v>
      </c>
    </row>
    <row r="3618" spans="1:24" ht="14.1" customHeight="1" x14ac:dyDescent="0.25">
      <c r="A3618" s="50" t="str">
        <f t="shared" si="56"/>
        <v>9200000041-0</v>
      </c>
      <c r="B3618" s="57" t="s">
        <v>29</v>
      </c>
      <c r="C3618" s="50" t="s">
        <v>29</v>
      </c>
      <c r="D3618" s="50" t="s">
        <v>5088</v>
      </c>
      <c r="E3618" s="50" t="s">
        <v>2814</v>
      </c>
      <c r="F3618" s="50" t="s">
        <v>29</v>
      </c>
      <c r="G3618" s="50" t="s">
        <v>29</v>
      </c>
      <c r="H3618" s="50" t="s">
        <v>4028</v>
      </c>
      <c r="I3618" s="58">
        <v>45099</v>
      </c>
      <c r="J3618" s="50" t="s">
        <v>2816</v>
      </c>
      <c r="K3618" s="59">
        <v>356.74</v>
      </c>
      <c r="L3618" s="50" t="s">
        <v>37</v>
      </c>
      <c r="M3618" s="51" t="s">
        <v>2747</v>
      </c>
      <c r="N3618" s="50" t="s">
        <v>29</v>
      </c>
      <c r="O3618" s="50" t="s">
        <v>32</v>
      </c>
      <c r="P3618" s="50" t="s">
        <v>32</v>
      </c>
      <c r="Q3618" s="50" t="s">
        <v>29</v>
      </c>
      <c r="R3618" s="50" t="s">
        <v>29</v>
      </c>
      <c r="S3618" s="50" t="s">
        <v>2770</v>
      </c>
      <c r="T3618" s="50" t="s">
        <v>2383</v>
      </c>
      <c r="U3618" s="50" t="s">
        <v>30</v>
      </c>
      <c r="V3618" s="50" t="str">
        <f>VLOOKUP(A3618,Register!$D$2:$N$1317,11,0)</f>
        <v>CWIP - CURTAIN CONDENSER &amp; AIR EJECTOR</v>
      </c>
      <c r="W3618" s="50" t="s">
        <v>5089</v>
      </c>
      <c r="X3618" s="50" t="s">
        <v>5085</v>
      </c>
    </row>
    <row r="3619" spans="1:24" ht="14.1" customHeight="1" x14ac:dyDescent="0.25">
      <c r="A3619" s="50" t="str">
        <f t="shared" si="56"/>
        <v>9200000041-0</v>
      </c>
      <c r="B3619" s="57" t="s">
        <v>29</v>
      </c>
      <c r="C3619" s="50" t="s">
        <v>29</v>
      </c>
      <c r="D3619" s="50" t="s">
        <v>5088</v>
      </c>
      <c r="E3619" s="50" t="s">
        <v>2814</v>
      </c>
      <c r="F3619" s="50" t="s">
        <v>29</v>
      </c>
      <c r="G3619" s="50" t="s">
        <v>29</v>
      </c>
      <c r="H3619" s="50" t="s">
        <v>4028</v>
      </c>
      <c r="I3619" s="58">
        <v>45099</v>
      </c>
      <c r="J3619" s="50" t="s">
        <v>2816</v>
      </c>
      <c r="K3619" s="59">
        <v>376.8</v>
      </c>
      <c r="L3619" s="50" t="s">
        <v>37</v>
      </c>
      <c r="M3619" s="51" t="s">
        <v>2747</v>
      </c>
      <c r="N3619" s="50" t="s">
        <v>29</v>
      </c>
      <c r="O3619" s="50" t="s">
        <v>32</v>
      </c>
      <c r="P3619" s="50" t="s">
        <v>32</v>
      </c>
      <c r="Q3619" s="50" t="s">
        <v>29</v>
      </c>
      <c r="R3619" s="50" t="s">
        <v>29</v>
      </c>
      <c r="S3619" s="50" t="s">
        <v>2770</v>
      </c>
      <c r="T3619" s="50" t="s">
        <v>2383</v>
      </c>
      <c r="U3619" s="50" t="s">
        <v>30</v>
      </c>
      <c r="V3619" s="50" t="str">
        <f>VLOOKUP(A3619,Register!$D$2:$N$1317,11,0)</f>
        <v>CWIP - CURTAIN CONDENSER &amp; AIR EJECTOR</v>
      </c>
      <c r="W3619" s="50" t="s">
        <v>5089</v>
      </c>
      <c r="X3619" s="50" t="s">
        <v>5085</v>
      </c>
    </row>
    <row r="3620" spans="1:24" ht="14.1" customHeight="1" x14ac:dyDescent="0.25">
      <c r="A3620" s="50" t="str">
        <f t="shared" si="56"/>
        <v>9200000041-0</v>
      </c>
      <c r="B3620" s="57" t="s">
        <v>29</v>
      </c>
      <c r="C3620" s="50" t="s">
        <v>29</v>
      </c>
      <c r="D3620" s="50" t="s">
        <v>5088</v>
      </c>
      <c r="E3620" s="50" t="s">
        <v>2814</v>
      </c>
      <c r="F3620" s="50" t="s">
        <v>29</v>
      </c>
      <c r="G3620" s="50" t="s">
        <v>29</v>
      </c>
      <c r="H3620" s="50" t="s">
        <v>4028</v>
      </c>
      <c r="I3620" s="58">
        <v>45099</v>
      </c>
      <c r="J3620" s="50" t="s">
        <v>2816</v>
      </c>
      <c r="K3620" s="59">
        <v>331.2</v>
      </c>
      <c r="L3620" s="50" t="s">
        <v>37</v>
      </c>
      <c r="M3620" s="51" t="s">
        <v>2747</v>
      </c>
      <c r="N3620" s="50" t="s">
        <v>29</v>
      </c>
      <c r="O3620" s="50" t="s">
        <v>32</v>
      </c>
      <c r="P3620" s="50" t="s">
        <v>32</v>
      </c>
      <c r="Q3620" s="50" t="s">
        <v>29</v>
      </c>
      <c r="R3620" s="50" t="s">
        <v>29</v>
      </c>
      <c r="S3620" s="50" t="s">
        <v>2770</v>
      </c>
      <c r="T3620" s="50" t="s">
        <v>2383</v>
      </c>
      <c r="U3620" s="50" t="s">
        <v>30</v>
      </c>
      <c r="V3620" s="50" t="str">
        <f>VLOOKUP(A3620,Register!$D$2:$N$1317,11,0)</f>
        <v>CWIP - CURTAIN CONDENSER &amp; AIR EJECTOR</v>
      </c>
      <c r="W3620" s="50" t="s">
        <v>5089</v>
      </c>
      <c r="X3620" s="50" t="s">
        <v>5085</v>
      </c>
    </row>
    <row r="3621" spans="1:24" ht="14.1" customHeight="1" x14ac:dyDescent="0.25">
      <c r="A3621" s="50" t="str">
        <f t="shared" si="56"/>
        <v>9200000041-0</v>
      </c>
      <c r="B3621" s="57" t="s">
        <v>29</v>
      </c>
      <c r="C3621" s="50" t="s">
        <v>29</v>
      </c>
      <c r="D3621" s="50" t="s">
        <v>5088</v>
      </c>
      <c r="E3621" s="50" t="s">
        <v>2814</v>
      </c>
      <c r="F3621" s="50" t="s">
        <v>29</v>
      </c>
      <c r="G3621" s="50" t="s">
        <v>29</v>
      </c>
      <c r="H3621" s="50" t="s">
        <v>4028</v>
      </c>
      <c r="I3621" s="58">
        <v>45099</v>
      </c>
      <c r="J3621" s="50" t="s">
        <v>2816</v>
      </c>
      <c r="K3621" s="59">
        <v>264.95999999999998</v>
      </c>
      <c r="L3621" s="50" t="s">
        <v>37</v>
      </c>
      <c r="M3621" s="51" t="s">
        <v>2747</v>
      </c>
      <c r="N3621" s="50" t="s">
        <v>29</v>
      </c>
      <c r="O3621" s="50" t="s">
        <v>32</v>
      </c>
      <c r="P3621" s="50" t="s">
        <v>32</v>
      </c>
      <c r="Q3621" s="50" t="s">
        <v>29</v>
      </c>
      <c r="R3621" s="50" t="s">
        <v>29</v>
      </c>
      <c r="S3621" s="50" t="s">
        <v>2770</v>
      </c>
      <c r="T3621" s="50" t="s">
        <v>2383</v>
      </c>
      <c r="U3621" s="50" t="s">
        <v>30</v>
      </c>
      <c r="V3621" s="50" t="str">
        <f>VLOOKUP(A3621,Register!$D$2:$N$1317,11,0)</f>
        <v>CWIP - CURTAIN CONDENSER &amp; AIR EJECTOR</v>
      </c>
      <c r="W3621" s="50" t="s">
        <v>5089</v>
      </c>
      <c r="X3621" s="50" t="s">
        <v>5085</v>
      </c>
    </row>
    <row r="3622" spans="1:24" ht="14.1" customHeight="1" x14ac:dyDescent="0.25">
      <c r="A3622" s="50" t="str">
        <f t="shared" si="56"/>
        <v>9200000041-0</v>
      </c>
      <c r="B3622" s="57" t="s">
        <v>29</v>
      </c>
      <c r="C3622" s="50" t="s">
        <v>29</v>
      </c>
      <c r="D3622" s="50" t="s">
        <v>5088</v>
      </c>
      <c r="E3622" s="50" t="s">
        <v>2814</v>
      </c>
      <c r="F3622" s="50" t="s">
        <v>29</v>
      </c>
      <c r="G3622" s="50" t="s">
        <v>29</v>
      </c>
      <c r="H3622" s="50" t="s">
        <v>4028</v>
      </c>
      <c r="I3622" s="58">
        <v>45099</v>
      </c>
      <c r="J3622" s="50" t="s">
        <v>2816</v>
      </c>
      <c r="K3622" s="59">
        <v>601.35</v>
      </c>
      <c r="L3622" s="50" t="s">
        <v>37</v>
      </c>
      <c r="M3622" s="51" t="s">
        <v>2747</v>
      </c>
      <c r="N3622" s="50" t="s">
        <v>29</v>
      </c>
      <c r="O3622" s="50" t="s">
        <v>32</v>
      </c>
      <c r="P3622" s="50" t="s">
        <v>32</v>
      </c>
      <c r="Q3622" s="50" t="s">
        <v>29</v>
      </c>
      <c r="R3622" s="50" t="s">
        <v>29</v>
      </c>
      <c r="S3622" s="50" t="s">
        <v>2770</v>
      </c>
      <c r="T3622" s="50" t="s">
        <v>2383</v>
      </c>
      <c r="U3622" s="50" t="s">
        <v>30</v>
      </c>
      <c r="V3622" s="50" t="str">
        <f>VLOOKUP(A3622,Register!$D$2:$N$1317,11,0)</f>
        <v>CWIP - CURTAIN CONDENSER &amp; AIR EJECTOR</v>
      </c>
      <c r="W3622" s="50" t="s">
        <v>5089</v>
      </c>
      <c r="X3622" s="50" t="s">
        <v>5085</v>
      </c>
    </row>
    <row r="3623" spans="1:24" ht="14.1" customHeight="1" x14ac:dyDescent="0.25">
      <c r="A3623" s="50" t="str">
        <f t="shared" si="56"/>
        <v>9200000041-0</v>
      </c>
      <c r="B3623" s="57" t="s">
        <v>29</v>
      </c>
      <c r="C3623" s="50" t="s">
        <v>29</v>
      </c>
      <c r="D3623" s="50" t="s">
        <v>5088</v>
      </c>
      <c r="E3623" s="50" t="s">
        <v>2814</v>
      </c>
      <c r="F3623" s="50" t="s">
        <v>29</v>
      </c>
      <c r="G3623" s="50" t="s">
        <v>29</v>
      </c>
      <c r="H3623" s="50" t="s">
        <v>4028</v>
      </c>
      <c r="I3623" s="58">
        <v>45099</v>
      </c>
      <c r="J3623" s="50" t="s">
        <v>2816</v>
      </c>
      <c r="K3623" s="59">
        <v>301.44</v>
      </c>
      <c r="L3623" s="50" t="s">
        <v>37</v>
      </c>
      <c r="M3623" s="51" t="s">
        <v>2747</v>
      </c>
      <c r="N3623" s="50" t="s">
        <v>29</v>
      </c>
      <c r="O3623" s="50" t="s">
        <v>32</v>
      </c>
      <c r="P3623" s="50" t="s">
        <v>32</v>
      </c>
      <c r="Q3623" s="50" t="s">
        <v>29</v>
      </c>
      <c r="R3623" s="50" t="s">
        <v>29</v>
      </c>
      <c r="S3623" s="50" t="s">
        <v>2770</v>
      </c>
      <c r="T3623" s="50" t="s">
        <v>2383</v>
      </c>
      <c r="U3623" s="50" t="s">
        <v>30</v>
      </c>
      <c r="V3623" s="50" t="str">
        <f>VLOOKUP(A3623,Register!$D$2:$N$1317,11,0)</f>
        <v>CWIP - CURTAIN CONDENSER &amp; AIR EJECTOR</v>
      </c>
      <c r="W3623" s="50" t="s">
        <v>5089</v>
      </c>
      <c r="X3623" s="50" t="s">
        <v>5085</v>
      </c>
    </row>
    <row r="3624" spans="1:24" ht="14.1" customHeight="1" x14ac:dyDescent="0.25">
      <c r="A3624" s="50" t="str">
        <f t="shared" si="56"/>
        <v>9200000041-0</v>
      </c>
      <c r="B3624" s="57" t="s">
        <v>29</v>
      </c>
      <c r="C3624" s="50" t="s">
        <v>29</v>
      </c>
      <c r="D3624" s="50" t="s">
        <v>5088</v>
      </c>
      <c r="E3624" s="50" t="s">
        <v>2814</v>
      </c>
      <c r="F3624" s="50" t="s">
        <v>29</v>
      </c>
      <c r="G3624" s="50" t="s">
        <v>29</v>
      </c>
      <c r="H3624" s="50" t="s">
        <v>4028</v>
      </c>
      <c r="I3624" s="58">
        <v>45099</v>
      </c>
      <c r="J3624" s="50" t="s">
        <v>2816</v>
      </c>
      <c r="K3624" s="59">
        <v>602.88</v>
      </c>
      <c r="L3624" s="50" t="s">
        <v>37</v>
      </c>
      <c r="M3624" s="51" t="s">
        <v>2747</v>
      </c>
      <c r="N3624" s="50" t="s">
        <v>29</v>
      </c>
      <c r="O3624" s="50" t="s">
        <v>32</v>
      </c>
      <c r="P3624" s="50" t="s">
        <v>32</v>
      </c>
      <c r="Q3624" s="50" t="s">
        <v>29</v>
      </c>
      <c r="R3624" s="50" t="s">
        <v>29</v>
      </c>
      <c r="S3624" s="50" t="s">
        <v>2770</v>
      </c>
      <c r="T3624" s="50" t="s">
        <v>2383</v>
      </c>
      <c r="U3624" s="50" t="s">
        <v>30</v>
      </c>
      <c r="V3624" s="50" t="str">
        <f>VLOOKUP(A3624,Register!$D$2:$N$1317,11,0)</f>
        <v>CWIP - CURTAIN CONDENSER &amp; AIR EJECTOR</v>
      </c>
      <c r="W3624" s="50" t="s">
        <v>5089</v>
      </c>
      <c r="X3624" s="50" t="s">
        <v>5085</v>
      </c>
    </row>
    <row r="3625" spans="1:24" ht="14.1" customHeight="1" x14ac:dyDescent="0.25">
      <c r="A3625" s="50" t="str">
        <f t="shared" si="56"/>
        <v>9200000041-0</v>
      </c>
      <c r="B3625" s="57" t="s">
        <v>29</v>
      </c>
      <c r="C3625" s="50" t="s">
        <v>29</v>
      </c>
      <c r="D3625" s="50" t="s">
        <v>5088</v>
      </c>
      <c r="E3625" s="50" t="s">
        <v>2814</v>
      </c>
      <c r="F3625" s="50" t="s">
        <v>29</v>
      </c>
      <c r="G3625" s="50" t="s">
        <v>29</v>
      </c>
      <c r="H3625" s="50" t="s">
        <v>4028</v>
      </c>
      <c r="I3625" s="58">
        <v>45099</v>
      </c>
      <c r="J3625" s="50" t="s">
        <v>2816</v>
      </c>
      <c r="K3625" s="59">
        <v>248.64</v>
      </c>
      <c r="L3625" s="50" t="s">
        <v>37</v>
      </c>
      <c r="M3625" s="51" t="s">
        <v>2747</v>
      </c>
      <c r="N3625" s="50" t="s">
        <v>29</v>
      </c>
      <c r="O3625" s="50" t="s">
        <v>32</v>
      </c>
      <c r="P3625" s="50" t="s">
        <v>32</v>
      </c>
      <c r="Q3625" s="50" t="s">
        <v>29</v>
      </c>
      <c r="R3625" s="50" t="s">
        <v>29</v>
      </c>
      <c r="S3625" s="50" t="s">
        <v>2770</v>
      </c>
      <c r="T3625" s="50" t="s">
        <v>2383</v>
      </c>
      <c r="U3625" s="50" t="s">
        <v>30</v>
      </c>
      <c r="V3625" s="50" t="str">
        <f>VLOOKUP(A3625,Register!$D$2:$N$1317,11,0)</f>
        <v>CWIP - CURTAIN CONDENSER &amp; AIR EJECTOR</v>
      </c>
      <c r="W3625" s="50" t="s">
        <v>5089</v>
      </c>
      <c r="X3625" s="50" t="s">
        <v>5085</v>
      </c>
    </row>
    <row r="3626" spans="1:24" ht="14.1" customHeight="1" x14ac:dyDescent="0.25">
      <c r="A3626" s="50" t="str">
        <f t="shared" si="56"/>
        <v>9200000041-0</v>
      </c>
      <c r="B3626" s="57" t="s">
        <v>29</v>
      </c>
      <c r="C3626" s="50" t="s">
        <v>29</v>
      </c>
      <c r="D3626" s="50" t="s">
        <v>5088</v>
      </c>
      <c r="E3626" s="50" t="s">
        <v>2814</v>
      </c>
      <c r="F3626" s="50" t="s">
        <v>29</v>
      </c>
      <c r="G3626" s="50" t="s">
        <v>29</v>
      </c>
      <c r="H3626" s="50" t="s">
        <v>4028</v>
      </c>
      <c r="I3626" s="58">
        <v>45099</v>
      </c>
      <c r="J3626" s="50" t="s">
        <v>2816</v>
      </c>
      <c r="K3626" s="59">
        <v>1393.12</v>
      </c>
      <c r="L3626" s="50" t="s">
        <v>37</v>
      </c>
      <c r="M3626" s="51" t="s">
        <v>2747</v>
      </c>
      <c r="N3626" s="50" t="s">
        <v>29</v>
      </c>
      <c r="O3626" s="50" t="s">
        <v>32</v>
      </c>
      <c r="P3626" s="50" t="s">
        <v>32</v>
      </c>
      <c r="Q3626" s="50" t="s">
        <v>29</v>
      </c>
      <c r="R3626" s="50" t="s">
        <v>29</v>
      </c>
      <c r="S3626" s="50" t="s">
        <v>2770</v>
      </c>
      <c r="T3626" s="50" t="s">
        <v>2383</v>
      </c>
      <c r="U3626" s="50" t="s">
        <v>30</v>
      </c>
      <c r="V3626" s="50" t="str">
        <f>VLOOKUP(A3626,Register!$D$2:$N$1317,11,0)</f>
        <v>CWIP - CURTAIN CONDENSER &amp; AIR EJECTOR</v>
      </c>
      <c r="W3626" s="50" t="s">
        <v>5089</v>
      </c>
      <c r="X3626" s="50" t="s">
        <v>5085</v>
      </c>
    </row>
    <row r="3627" spans="1:24" ht="14.1" customHeight="1" x14ac:dyDescent="0.25">
      <c r="A3627" s="50" t="str">
        <f t="shared" si="56"/>
        <v>9200000041-0</v>
      </c>
      <c r="B3627" s="57" t="s">
        <v>29</v>
      </c>
      <c r="C3627" s="50" t="s">
        <v>29</v>
      </c>
      <c r="D3627" s="50" t="s">
        <v>5088</v>
      </c>
      <c r="E3627" s="50" t="s">
        <v>2814</v>
      </c>
      <c r="F3627" s="50" t="s">
        <v>29</v>
      </c>
      <c r="G3627" s="50" t="s">
        <v>29</v>
      </c>
      <c r="H3627" s="50" t="s">
        <v>4028</v>
      </c>
      <c r="I3627" s="58">
        <v>45099</v>
      </c>
      <c r="J3627" s="50" t="s">
        <v>2816</v>
      </c>
      <c r="K3627" s="59">
        <v>178.37</v>
      </c>
      <c r="L3627" s="50" t="s">
        <v>37</v>
      </c>
      <c r="M3627" s="51" t="s">
        <v>2747</v>
      </c>
      <c r="N3627" s="50" t="s">
        <v>29</v>
      </c>
      <c r="O3627" s="50" t="s">
        <v>32</v>
      </c>
      <c r="P3627" s="50" t="s">
        <v>32</v>
      </c>
      <c r="Q3627" s="50" t="s">
        <v>29</v>
      </c>
      <c r="R3627" s="50" t="s">
        <v>29</v>
      </c>
      <c r="S3627" s="50" t="s">
        <v>2770</v>
      </c>
      <c r="T3627" s="50" t="s">
        <v>2383</v>
      </c>
      <c r="U3627" s="50" t="s">
        <v>30</v>
      </c>
      <c r="V3627" s="50" t="str">
        <f>VLOOKUP(A3627,Register!$D$2:$N$1317,11,0)</f>
        <v>CWIP - CURTAIN CONDENSER &amp; AIR EJECTOR</v>
      </c>
      <c r="W3627" s="50" t="s">
        <v>5089</v>
      </c>
      <c r="X3627" s="50" t="s">
        <v>5085</v>
      </c>
    </row>
    <row r="3628" spans="1:24" ht="14.1" customHeight="1" x14ac:dyDescent="0.25">
      <c r="A3628" s="50" t="str">
        <f t="shared" si="56"/>
        <v>9200000041-0</v>
      </c>
      <c r="B3628" s="57" t="s">
        <v>29</v>
      </c>
      <c r="C3628" s="50" t="s">
        <v>29</v>
      </c>
      <c r="D3628" s="50" t="s">
        <v>5088</v>
      </c>
      <c r="E3628" s="50" t="s">
        <v>2814</v>
      </c>
      <c r="F3628" s="50" t="s">
        <v>29</v>
      </c>
      <c r="G3628" s="50" t="s">
        <v>29</v>
      </c>
      <c r="H3628" s="50" t="s">
        <v>4028</v>
      </c>
      <c r="I3628" s="58">
        <v>45099</v>
      </c>
      <c r="J3628" s="50" t="s">
        <v>2816</v>
      </c>
      <c r="K3628" s="59">
        <v>292.8</v>
      </c>
      <c r="L3628" s="50" t="s">
        <v>37</v>
      </c>
      <c r="M3628" s="51" t="s">
        <v>2747</v>
      </c>
      <c r="N3628" s="50" t="s">
        <v>29</v>
      </c>
      <c r="O3628" s="50" t="s">
        <v>32</v>
      </c>
      <c r="P3628" s="50" t="s">
        <v>32</v>
      </c>
      <c r="Q3628" s="50" t="s">
        <v>29</v>
      </c>
      <c r="R3628" s="50" t="s">
        <v>29</v>
      </c>
      <c r="S3628" s="50" t="s">
        <v>2770</v>
      </c>
      <c r="T3628" s="50" t="s">
        <v>2383</v>
      </c>
      <c r="U3628" s="50" t="s">
        <v>30</v>
      </c>
      <c r="V3628" s="50" t="str">
        <f>VLOOKUP(A3628,Register!$D$2:$N$1317,11,0)</f>
        <v>CWIP - CURTAIN CONDENSER &amp; AIR EJECTOR</v>
      </c>
      <c r="W3628" s="50" t="s">
        <v>5089</v>
      </c>
      <c r="X3628" s="50" t="s">
        <v>5085</v>
      </c>
    </row>
    <row r="3629" spans="1:24" ht="14.1" customHeight="1" x14ac:dyDescent="0.25">
      <c r="A3629" s="50" t="str">
        <f t="shared" si="56"/>
        <v>9200000041-0</v>
      </c>
      <c r="B3629" s="57" t="s">
        <v>29</v>
      </c>
      <c r="C3629" s="50" t="s">
        <v>29</v>
      </c>
      <c r="D3629" s="50" t="s">
        <v>5088</v>
      </c>
      <c r="E3629" s="50" t="s">
        <v>2814</v>
      </c>
      <c r="F3629" s="50" t="s">
        <v>29</v>
      </c>
      <c r="G3629" s="50" t="s">
        <v>29</v>
      </c>
      <c r="H3629" s="50" t="s">
        <v>4028</v>
      </c>
      <c r="I3629" s="58">
        <v>45099</v>
      </c>
      <c r="J3629" s="50" t="s">
        <v>2816</v>
      </c>
      <c r="K3629" s="59">
        <v>898.8</v>
      </c>
      <c r="L3629" s="50" t="s">
        <v>37</v>
      </c>
      <c r="M3629" s="51" t="s">
        <v>2747</v>
      </c>
      <c r="N3629" s="50" t="s">
        <v>29</v>
      </c>
      <c r="O3629" s="50" t="s">
        <v>32</v>
      </c>
      <c r="P3629" s="50" t="s">
        <v>32</v>
      </c>
      <c r="Q3629" s="50" t="s">
        <v>29</v>
      </c>
      <c r="R3629" s="50" t="s">
        <v>29</v>
      </c>
      <c r="S3629" s="50" t="s">
        <v>2770</v>
      </c>
      <c r="T3629" s="50" t="s">
        <v>2383</v>
      </c>
      <c r="U3629" s="50" t="s">
        <v>30</v>
      </c>
      <c r="V3629" s="50" t="str">
        <f>VLOOKUP(A3629,Register!$D$2:$N$1317,11,0)</f>
        <v>CWIP - CURTAIN CONDENSER &amp; AIR EJECTOR</v>
      </c>
      <c r="W3629" s="50" t="s">
        <v>5089</v>
      </c>
      <c r="X3629" s="50" t="s">
        <v>5085</v>
      </c>
    </row>
    <row r="3630" spans="1:24" ht="14.1" customHeight="1" x14ac:dyDescent="0.25">
      <c r="A3630" s="50" t="str">
        <f t="shared" si="56"/>
        <v>9200000041-0</v>
      </c>
      <c r="B3630" s="57" t="s">
        <v>29</v>
      </c>
      <c r="C3630" s="50" t="s">
        <v>29</v>
      </c>
      <c r="D3630" s="50" t="s">
        <v>5088</v>
      </c>
      <c r="E3630" s="50" t="s">
        <v>2814</v>
      </c>
      <c r="F3630" s="50" t="s">
        <v>29</v>
      </c>
      <c r="G3630" s="50" t="s">
        <v>29</v>
      </c>
      <c r="H3630" s="50" t="s">
        <v>4028</v>
      </c>
      <c r="I3630" s="58">
        <v>45099</v>
      </c>
      <c r="J3630" s="50" t="s">
        <v>2816</v>
      </c>
      <c r="K3630" s="59">
        <v>2416.29</v>
      </c>
      <c r="L3630" s="50" t="s">
        <v>37</v>
      </c>
      <c r="M3630" s="51" t="s">
        <v>2747</v>
      </c>
      <c r="N3630" s="50" t="s">
        <v>29</v>
      </c>
      <c r="O3630" s="50" t="s">
        <v>32</v>
      </c>
      <c r="P3630" s="50" t="s">
        <v>32</v>
      </c>
      <c r="Q3630" s="50" t="s">
        <v>29</v>
      </c>
      <c r="R3630" s="50" t="s">
        <v>29</v>
      </c>
      <c r="S3630" s="50" t="s">
        <v>2770</v>
      </c>
      <c r="T3630" s="50" t="s">
        <v>2383</v>
      </c>
      <c r="U3630" s="50" t="s">
        <v>30</v>
      </c>
      <c r="V3630" s="50" t="str">
        <f>VLOOKUP(A3630,Register!$D$2:$N$1317,11,0)</f>
        <v>CWIP - CURTAIN CONDENSER &amp; AIR EJECTOR</v>
      </c>
      <c r="W3630" s="50" t="s">
        <v>5089</v>
      </c>
      <c r="X3630" s="50" t="s">
        <v>5085</v>
      </c>
    </row>
    <row r="3631" spans="1:24" ht="14.1" customHeight="1" x14ac:dyDescent="0.25">
      <c r="A3631" s="50" t="str">
        <f t="shared" si="56"/>
        <v>9200000041-0</v>
      </c>
      <c r="B3631" s="57" t="s">
        <v>29</v>
      </c>
      <c r="C3631" s="50" t="s">
        <v>29</v>
      </c>
      <c r="D3631" s="50" t="s">
        <v>5088</v>
      </c>
      <c r="E3631" s="50" t="s">
        <v>2814</v>
      </c>
      <c r="F3631" s="50" t="s">
        <v>29</v>
      </c>
      <c r="G3631" s="50" t="s">
        <v>29</v>
      </c>
      <c r="H3631" s="50" t="s">
        <v>4028</v>
      </c>
      <c r="I3631" s="58">
        <v>45099</v>
      </c>
      <c r="J3631" s="50" t="s">
        <v>2816</v>
      </c>
      <c r="K3631" s="59">
        <v>339.12</v>
      </c>
      <c r="L3631" s="50" t="s">
        <v>37</v>
      </c>
      <c r="M3631" s="51" t="s">
        <v>2747</v>
      </c>
      <c r="N3631" s="50" t="s">
        <v>29</v>
      </c>
      <c r="O3631" s="50" t="s">
        <v>32</v>
      </c>
      <c r="P3631" s="50" t="s">
        <v>32</v>
      </c>
      <c r="Q3631" s="50" t="s">
        <v>29</v>
      </c>
      <c r="R3631" s="50" t="s">
        <v>29</v>
      </c>
      <c r="S3631" s="50" t="s">
        <v>2770</v>
      </c>
      <c r="T3631" s="50" t="s">
        <v>2383</v>
      </c>
      <c r="U3631" s="50" t="s">
        <v>30</v>
      </c>
      <c r="V3631" s="50" t="str">
        <f>VLOOKUP(A3631,Register!$D$2:$N$1317,11,0)</f>
        <v>CWIP - CURTAIN CONDENSER &amp; AIR EJECTOR</v>
      </c>
      <c r="W3631" s="50" t="s">
        <v>5089</v>
      </c>
      <c r="X3631" s="50" t="s">
        <v>5085</v>
      </c>
    </row>
    <row r="3632" spans="1:24" ht="14.1" customHeight="1" x14ac:dyDescent="0.25">
      <c r="A3632" s="50" t="str">
        <f t="shared" si="56"/>
        <v>9200000041-0</v>
      </c>
      <c r="B3632" s="57" t="s">
        <v>29</v>
      </c>
      <c r="C3632" s="50" t="s">
        <v>29</v>
      </c>
      <c r="D3632" s="50" t="s">
        <v>5088</v>
      </c>
      <c r="E3632" s="50" t="s">
        <v>2814</v>
      </c>
      <c r="F3632" s="50" t="s">
        <v>29</v>
      </c>
      <c r="G3632" s="50" t="s">
        <v>29</v>
      </c>
      <c r="H3632" s="50" t="s">
        <v>4028</v>
      </c>
      <c r="I3632" s="58">
        <v>45099</v>
      </c>
      <c r="J3632" s="50" t="s">
        <v>2816</v>
      </c>
      <c r="K3632" s="59">
        <v>376.8</v>
      </c>
      <c r="L3632" s="50" t="s">
        <v>37</v>
      </c>
      <c r="M3632" s="51" t="s">
        <v>2747</v>
      </c>
      <c r="N3632" s="50" t="s">
        <v>29</v>
      </c>
      <c r="O3632" s="50" t="s">
        <v>32</v>
      </c>
      <c r="P3632" s="50" t="s">
        <v>32</v>
      </c>
      <c r="Q3632" s="50" t="s">
        <v>29</v>
      </c>
      <c r="R3632" s="50" t="s">
        <v>29</v>
      </c>
      <c r="S3632" s="50" t="s">
        <v>2770</v>
      </c>
      <c r="T3632" s="50" t="s">
        <v>2383</v>
      </c>
      <c r="U3632" s="50" t="s">
        <v>30</v>
      </c>
      <c r="V3632" s="50" t="str">
        <f>VLOOKUP(A3632,Register!$D$2:$N$1317,11,0)</f>
        <v>CWIP - CURTAIN CONDENSER &amp; AIR EJECTOR</v>
      </c>
      <c r="W3632" s="50" t="s">
        <v>5089</v>
      </c>
      <c r="X3632" s="50" t="s">
        <v>5085</v>
      </c>
    </row>
    <row r="3633" spans="1:24" ht="14.1" customHeight="1" x14ac:dyDescent="0.25">
      <c r="A3633" s="50" t="str">
        <f t="shared" si="56"/>
        <v>9200000041-0</v>
      </c>
      <c r="B3633" s="57" t="s">
        <v>29</v>
      </c>
      <c r="C3633" s="50" t="s">
        <v>29</v>
      </c>
      <c r="D3633" s="50" t="s">
        <v>5088</v>
      </c>
      <c r="E3633" s="50" t="s">
        <v>2814</v>
      </c>
      <c r="F3633" s="50" t="s">
        <v>29</v>
      </c>
      <c r="G3633" s="50" t="s">
        <v>29</v>
      </c>
      <c r="H3633" s="50" t="s">
        <v>4028</v>
      </c>
      <c r="I3633" s="58">
        <v>45099</v>
      </c>
      <c r="J3633" s="50" t="s">
        <v>2816</v>
      </c>
      <c r="K3633" s="59">
        <v>501.12</v>
      </c>
      <c r="L3633" s="50" t="s">
        <v>37</v>
      </c>
      <c r="M3633" s="51" t="s">
        <v>2747</v>
      </c>
      <c r="N3633" s="50" t="s">
        <v>29</v>
      </c>
      <c r="O3633" s="50" t="s">
        <v>32</v>
      </c>
      <c r="P3633" s="50" t="s">
        <v>32</v>
      </c>
      <c r="Q3633" s="50" t="s">
        <v>29</v>
      </c>
      <c r="R3633" s="50" t="s">
        <v>29</v>
      </c>
      <c r="S3633" s="50" t="s">
        <v>2770</v>
      </c>
      <c r="T3633" s="50" t="s">
        <v>2383</v>
      </c>
      <c r="U3633" s="50" t="s">
        <v>30</v>
      </c>
      <c r="V3633" s="50" t="str">
        <f>VLOOKUP(A3633,Register!$D$2:$N$1317,11,0)</f>
        <v>CWIP - CURTAIN CONDENSER &amp; AIR EJECTOR</v>
      </c>
      <c r="W3633" s="50" t="s">
        <v>5089</v>
      </c>
      <c r="X3633" s="50" t="s">
        <v>5085</v>
      </c>
    </row>
    <row r="3634" spans="1:24" ht="14.1" customHeight="1" x14ac:dyDescent="0.25">
      <c r="A3634" s="50" t="str">
        <f t="shared" si="56"/>
        <v>9200000041-0</v>
      </c>
      <c r="B3634" s="57" t="s">
        <v>29</v>
      </c>
      <c r="C3634" s="50" t="s">
        <v>29</v>
      </c>
      <c r="D3634" s="50" t="s">
        <v>5088</v>
      </c>
      <c r="E3634" s="50" t="s">
        <v>2814</v>
      </c>
      <c r="F3634" s="50" t="s">
        <v>29</v>
      </c>
      <c r="G3634" s="50" t="s">
        <v>29</v>
      </c>
      <c r="H3634" s="50" t="s">
        <v>4028</v>
      </c>
      <c r="I3634" s="58">
        <v>45099</v>
      </c>
      <c r="J3634" s="50" t="s">
        <v>2816</v>
      </c>
      <c r="K3634" s="59">
        <v>501.12</v>
      </c>
      <c r="L3634" s="50" t="s">
        <v>37</v>
      </c>
      <c r="M3634" s="51" t="s">
        <v>2747</v>
      </c>
      <c r="N3634" s="50" t="s">
        <v>29</v>
      </c>
      <c r="O3634" s="50" t="s">
        <v>32</v>
      </c>
      <c r="P3634" s="50" t="s">
        <v>32</v>
      </c>
      <c r="Q3634" s="50" t="s">
        <v>29</v>
      </c>
      <c r="R3634" s="50" t="s">
        <v>29</v>
      </c>
      <c r="S3634" s="50" t="s">
        <v>2770</v>
      </c>
      <c r="T3634" s="50" t="s">
        <v>2383</v>
      </c>
      <c r="U3634" s="50" t="s">
        <v>30</v>
      </c>
      <c r="V3634" s="50" t="str">
        <f>VLOOKUP(A3634,Register!$D$2:$N$1317,11,0)</f>
        <v>CWIP - CURTAIN CONDENSER &amp; AIR EJECTOR</v>
      </c>
      <c r="W3634" s="50" t="s">
        <v>5089</v>
      </c>
      <c r="X3634" s="50" t="s">
        <v>5085</v>
      </c>
    </row>
    <row r="3635" spans="1:24" ht="14.1" customHeight="1" x14ac:dyDescent="0.25">
      <c r="A3635" s="50" t="str">
        <f t="shared" si="56"/>
        <v>9200000041-0</v>
      </c>
      <c r="B3635" s="57" t="s">
        <v>29</v>
      </c>
      <c r="C3635" s="50" t="s">
        <v>29</v>
      </c>
      <c r="D3635" s="50" t="s">
        <v>5088</v>
      </c>
      <c r="E3635" s="50" t="s">
        <v>2814</v>
      </c>
      <c r="F3635" s="50" t="s">
        <v>29</v>
      </c>
      <c r="G3635" s="50" t="s">
        <v>29</v>
      </c>
      <c r="H3635" s="50" t="s">
        <v>4028</v>
      </c>
      <c r="I3635" s="58">
        <v>45099</v>
      </c>
      <c r="J3635" s="50" t="s">
        <v>2816</v>
      </c>
      <c r="K3635" s="59">
        <v>376.8</v>
      </c>
      <c r="L3635" s="50" t="s">
        <v>37</v>
      </c>
      <c r="M3635" s="51" t="s">
        <v>2747</v>
      </c>
      <c r="N3635" s="50" t="s">
        <v>29</v>
      </c>
      <c r="O3635" s="50" t="s">
        <v>32</v>
      </c>
      <c r="P3635" s="50" t="s">
        <v>32</v>
      </c>
      <c r="Q3635" s="50" t="s">
        <v>29</v>
      </c>
      <c r="R3635" s="50" t="s">
        <v>29</v>
      </c>
      <c r="S3635" s="50" t="s">
        <v>2770</v>
      </c>
      <c r="T3635" s="50" t="s">
        <v>2383</v>
      </c>
      <c r="U3635" s="50" t="s">
        <v>30</v>
      </c>
      <c r="V3635" s="50" t="str">
        <f>VLOOKUP(A3635,Register!$D$2:$N$1317,11,0)</f>
        <v>CWIP - CURTAIN CONDENSER &amp; AIR EJECTOR</v>
      </c>
      <c r="W3635" s="50" t="s">
        <v>5089</v>
      </c>
      <c r="X3635" s="50" t="s">
        <v>5085</v>
      </c>
    </row>
    <row r="3636" spans="1:24" ht="14.1" customHeight="1" x14ac:dyDescent="0.25">
      <c r="A3636" s="50" t="str">
        <f t="shared" si="56"/>
        <v>9200000041-0</v>
      </c>
      <c r="B3636" s="57" t="s">
        <v>29</v>
      </c>
      <c r="C3636" s="50" t="s">
        <v>29</v>
      </c>
      <c r="D3636" s="50" t="s">
        <v>5088</v>
      </c>
      <c r="E3636" s="50" t="s">
        <v>2814</v>
      </c>
      <c r="F3636" s="50" t="s">
        <v>29</v>
      </c>
      <c r="G3636" s="50" t="s">
        <v>29</v>
      </c>
      <c r="H3636" s="50" t="s">
        <v>4028</v>
      </c>
      <c r="I3636" s="58">
        <v>45099</v>
      </c>
      <c r="J3636" s="50" t="s">
        <v>2816</v>
      </c>
      <c r="K3636" s="59">
        <v>376.8</v>
      </c>
      <c r="L3636" s="50" t="s">
        <v>37</v>
      </c>
      <c r="M3636" s="51" t="s">
        <v>2747</v>
      </c>
      <c r="N3636" s="50" t="s">
        <v>29</v>
      </c>
      <c r="O3636" s="50" t="s">
        <v>32</v>
      </c>
      <c r="P3636" s="50" t="s">
        <v>32</v>
      </c>
      <c r="Q3636" s="50" t="s">
        <v>29</v>
      </c>
      <c r="R3636" s="50" t="s">
        <v>29</v>
      </c>
      <c r="S3636" s="50" t="s">
        <v>2770</v>
      </c>
      <c r="T3636" s="50" t="s">
        <v>2383</v>
      </c>
      <c r="U3636" s="50" t="s">
        <v>30</v>
      </c>
      <c r="V3636" s="50" t="str">
        <f>VLOOKUP(A3636,Register!$D$2:$N$1317,11,0)</f>
        <v>CWIP - CURTAIN CONDENSER &amp; AIR EJECTOR</v>
      </c>
      <c r="W3636" s="50" t="s">
        <v>5089</v>
      </c>
      <c r="X3636" s="50" t="s">
        <v>5085</v>
      </c>
    </row>
    <row r="3637" spans="1:24" ht="14.1" customHeight="1" x14ac:dyDescent="0.25">
      <c r="A3637" s="50" t="str">
        <f t="shared" si="56"/>
        <v>9200000041-0</v>
      </c>
      <c r="B3637" s="57" t="s">
        <v>29</v>
      </c>
      <c r="C3637" s="50" t="s">
        <v>29</v>
      </c>
      <c r="D3637" s="50" t="s">
        <v>5088</v>
      </c>
      <c r="E3637" s="50" t="s">
        <v>2814</v>
      </c>
      <c r="F3637" s="50" t="s">
        <v>29</v>
      </c>
      <c r="G3637" s="50" t="s">
        <v>29</v>
      </c>
      <c r="H3637" s="50" t="s">
        <v>4028</v>
      </c>
      <c r="I3637" s="58">
        <v>45099</v>
      </c>
      <c r="J3637" s="50" t="s">
        <v>2816</v>
      </c>
      <c r="K3637" s="59">
        <v>3754.08</v>
      </c>
      <c r="L3637" s="50" t="s">
        <v>37</v>
      </c>
      <c r="M3637" s="51" t="s">
        <v>2747</v>
      </c>
      <c r="N3637" s="50" t="s">
        <v>29</v>
      </c>
      <c r="O3637" s="50" t="s">
        <v>32</v>
      </c>
      <c r="P3637" s="50" t="s">
        <v>32</v>
      </c>
      <c r="Q3637" s="50" t="s">
        <v>29</v>
      </c>
      <c r="R3637" s="50" t="s">
        <v>29</v>
      </c>
      <c r="S3637" s="50" t="s">
        <v>2770</v>
      </c>
      <c r="T3637" s="50" t="s">
        <v>2383</v>
      </c>
      <c r="U3637" s="50" t="s">
        <v>30</v>
      </c>
      <c r="V3637" s="50" t="str">
        <f>VLOOKUP(A3637,Register!$D$2:$N$1317,11,0)</f>
        <v>CWIP - CURTAIN CONDENSER &amp; AIR EJECTOR</v>
      </c>
      <c r="W3637" s="50" t="s">
        <v>5089</v>
      </c>
      <c r="X3637" s="50" t="s">
        <v>5085</v>
      </c>
    </row>
    <row r="3638" spans="1:24" ht="14.1" customHeight="1" x14ac:dyDescent="0.25">
      <c r="A3638" s="50" t="str">
        <f t="shared" si="56"/>
        <v>9200000041-0</v>
      </c>
      <c r="B3638" s="57" t="s">
        <v>29</v>
      </c>
      <c r="C3638" s="50" t="s">
        <v>29</v>
      </c>
      <c r="D3638" s="50" t="s">
        <v>5088</v>
      </c>
      <c r="E3638" s="50" t="s">
        <v>2814</v>
      </c>
      <c r="F3638" s="50" t="s">
        <v>29</v>
      </c>
      <c r="G3638" s="50" t="s">
        <v>29</v>
      </c>
      <c r="H3638" s="50" t="s">
        <v>4028</v>
      </c>
      <c r="I3638" s="58">
        <v>45099</v>
      </c>
      <c r="J3638" s="50" t="s">
        <v>2816</v>
      </c>
      <c r="K3638" s="59">
        <v>1435.97</v>
      </c>
      <c r="L3638" s="50" t="s">
        <v>37</v>
      </c>
      <c r="M3638" s="51" t="s">
        <v>2747</v>
      </c>
      <c r="N3638" s="50" t="s">
        <v>29</v>
      </c>
      <c r="O3638" s="50" t="s">
        <v>32</v>
      </c>
      <c r="P3638" s="50" t="s">
        <v>32</v>
      </c>
      <c r="Q3638" s="50" t="s">
        <v>29</v>
      </c>
      <c r="R3638" s="50" t="s">
        <v>29</v>
      </c>
      <c r="S3638" s="50" t="s">
        <v>2770</v>
      </c>
      <c r="T3638" s="50" t="s">
        <v>2383</v>
      </c>
      <c r="U3638" s="50" t="s">
        <v>30</v>
      </c>
      <c r="V3638" s="50" t="str">
        <f>VLOOKUP(A3638,Register!$D$2:$N$1317,11,0)</f>
        <v>CWIP - CURTAIN CONDENSER &amp; AIR EJECTOR</v>
      </c>
      <c r="W3638" s="50" t="s">
        <v>5089</v>
      </c>
      <c r="X3638" s="50" t="s">
        <v>5085</v>
      </c>
    </row>
    <row r="3639" spans="1:24" ht="14.1" customHeight="1" x14ac:dyDescent="0.25">
      <c r="A3639" s="50" t="str">
        <f t="shared" si="56"/>
        <v>9200000041-0</v>
      </c>
      <c r="B3639" s="57" t="s">
        <v>29</v>
      </c>
      <c r="C3639" s="50" t="s">
        <v>29</v>
      </c>
      <c r="D3639" s="50" t="s">
        <v>5088</v>
      </c>
      <c r="E3639" s="50" t="s">
        <v>2814</v>
      </c>
      <c r="F3639" s="50" t="s">
        <v>29</v>
      </c>
      <c r="G3639" s="50" t="s">
        <v>29</v>
      </c>
      <c r="H3639" s="50" t="s">
        <v>4028</v>
      </c>
      <c r="I3639" s="58">
        <v>45099</v>
      </c>
      <c r="J3639" s="50" t="s">
        <v>2816</v>
      </c>
      <c r="K3639" s="59">
        <v>13394.16</v>
      </c>
      <c r="L3639" s="50" t="s">
        <v>37</v>
      </c>
      <c r="M3639" s="51" t="s">
        <v>2747</v>
      </c>
      <c r="N3639" s="50" t="s">
        <v>29</v>
      </c>
      <c r="O3639" s="50" t="s">
        <v>32</v>
      </c>
      <c r="P3639" s="50" t="s">
        <v>32</v>
      </c>
      <c r="Q3639" s="50" t="s">
        <v>29</v>
      </c>
      <c r="R3639" s="50" t="s">
        <v>29</v>
      </c>
      <c r="S3639" s="50" t="s">
        <v>2770</v>
      </c>
      <c r="T3639" s="50" t="s">
        <v>2383</v>
      </c>
      <c r="U3639" s="50" t="s">
        <v>30</v>
      </c>
      <c r="V3639" s="50" t="str">
        <f>VLOOKUP(A3639,Register!$D$2:$N$1317,11,0)</f>
        <v>CWIP - CURTAIN CONDENSER &amp; AIR EJECTOR</v>
      </c>
      <c r="W3639" s="50" t="s">
        <v>5089</v>
      </c>
      <c r="X3639" s="50" t="s">
        <v>5085</v>
      </c>
    </row>
    <row r="3640" spans="1:24" ht="14.1" customHeight="1" x14ac:dyDescent="0.25">
      <c r="A3640" s="50" t="str">
        <f t="shared" si="56"/>
        <v>9200000041-0</v>
      </c>
      <c r="B3640" s="57" t="s">
        <v>29</v>
      </c>
      <c r="C3640" s="50" t="s">
        <v>29</v>
      </c>
      <c r="D3640" s="50" t="s">
        <v>5088</v>
      </c>
      <c r="E3640" s="50" t="s">
        <v>2814</v>
      </c>
      <c r="F3640" s="50" t="s">
        <v>29</v>
      </c>
      <c r="G3640" s="50" t="s">
        <v>29</v>
      </c>
      <c r="H3640" s="50" t="s">
        <v>4028</v>
      </c>
      <c r="I3640" s="58">
        <v>45099</v>
      </c>
      <c r="J3640" s="50" t="s">
        <v>2816</v>
      </c>
      <c r="K3640" s="59">
        <v>710.54</v>
      </c>
      <c r="L3640" s="50" t="s">
        <v>37</v>
      </c>
      <c r="M3640" s="51" t="s">
        <v>2747</v>
      </c>
      <c r="N3640" s="50" t="s">
        <v>29</v>
      </c>
      <c r="O3640" s="50" t="s">
        <v>32</v>
      </c>
      <c r="P3640" s="50" t="s">
        <v>32</v>
      </c>
      <c r="Q3640" s="50" t="s">
        <v>29</v>
      </c>
      <c r="R3640" s="50" t="s">
        <v>29</v>
      </c>
      <c r="S3640" s="50" t="s">
        <v>2770</v>
      </c>
      <c r="T3640" s="50" t="s">
        <v>2383</v>
      </c>
      <c r="U3640" s="50" t="s">
        <v>30</v>
      </c>
      <c r="V3640" s="50" t="str">
        <f>VLOOKUP(A3640,Register!$D$2:$N$1317,11,0)</f>
        <v>CWIP - CURTAIN CONDENSER &amp; AIR EJECTOR</v>
      </c>
      <c r="W3640" s="50" t="s">
        <v>5089</v>
      </c>
      <c r="X3640" s="50" t="s">
        <v>5085</v>
      </c>
    </row>
    <row r="3641" spans="1:24" ht="14.1" customHeight="1" x14ac:dyDescent="0.25">
      <c r="A3641" s="50" t="str">
        <f t="shared" si="56"/>
        <v>9200000041-0</v>
      </c>
      <c r="B3641" s="57" t="s">
        <v>29</v>
      </c>
      <c r="C3641" s="50" t="s">
        <v>29</v>
      </c>
      <c r="D3641" s="50" t="s">
        <v>5088</v>
      </c>
      <c r="E3641" s="50" t="s">
        <v>2814</v>
      </c>
      <c r="F3641" s="50" t="s">
        <v>29</v>
      </c>
      <c r="G3641" s="50" t="s">
        <v>29</v>
      </c>
      <c r="H3641" s="50" t="s">
        <v>4028</v>
      </c>
      <c r="I3641" s="58">
        <v>45099</v>
      </c>
      <c r="J3641" s="50" t="s">
        <v>2816</v>
      </c>
      <c r="K3641" s="59">
        <v>150.34</v>
      </c>
      <c r="L3641" s="50" t="s">
        <v>37</v>
      </c>
      <c r="M3641" s="51" t="s">
        <v>2747</v>
      </c>
      <c r="N3641" s="50" t="s">
        <v>29</v>
      </c>
      <c r="O3641" s="50" t="s">
        <v>32</v>
      </c>
      <c r="P3641" s="50" t="s">
        <v>32</v>
      </c>
      <c r="Q3641" s="50" t="s">
        <v>29</v>
      </c>
      <c r="R3641" s="50" t="s">
        <v>29</v>
      </c>
      <c r="S3641" s="50" t="s">
        <v>2770</v>
      </c>
      <c r="T3641" s="50" t="s">
        <v>2383</v>
      </c>
      <c r="U3641" s="50" t="s">
        <v>30</v>
      </c>
      <c r="V3641" s="50" t="str">
        <f>VLOOKUP(A3641,Register!$D$2:$N$1317,11,0)</f>
        <v>CWIP - CURTAIN CONDENSER &amp; AIR EJECTOR</v>
      </c>
      <c r="W3641" s="50" t="s">
        <v>5089</v>
      </c>
      <c r="X3641" s="50" t="s">
        <v>5085</v>
      </c>
    </row>
    <row r="3642" spans="1:24" ht="14.1" customHeight="1" x14ac:dyDescent="0.25">
      <c r="A3642" s="50" t="str">
        <f t="shared" si="56"/>
        <v>9200000041-0</v>
      </c>
      <c r="B3642" s="57" t="s">
        <v>29</v>
      </c>
      <c r="C3642" s="50" t="s">
        <v>29</v>
      </c>
      <c r="D3642" s="50" t="s">
        <v>5088</v>
      </c>
      <c r="E3642" s="50" t="s">
        <v>2814</v>
      </c>
      <c r="F3642" s="50" t="s">
        <v>29</v>
      </c>
      <c r="G3642" s="50" t="s">
        <v>29</v>
      </c>
      <c r="H3642" s="50" t="s">
        <v>4028</v>
      </c>
      <c r="I3642" s="58">
        <v>45099</v>
      </c>
      <c r="J3642" s="50" t="s">
        <v>2816</v>
      </c>
      <c r="K3642" s="59">
        <v>113.04</v>
      </c>
      <c r="L3642" s="50" t="s">
        <v>37</v>
      </c>
      <c r="M3642" s="51" t="s">
        <v>2747</v>
      </c>
      <c r="N3642" s="50" t="s">
        <v>29</v>
      </c>
      <c r="O3642" s="50" t="s">
        <v>32</v>
      </c>
      <c r="P3642" s="50" t="s">
        <v>32</v>
      </c>
      <c r="Q3642" s="50" t="s">
        <v>29</v>
      </c>
      <c r="R3642" s="50" t="s">
        <v>29</v>
      </c>
      <c r="S3642" s="50" t="s">
        <v>2770</v>
      </c>
      <c r="T3642" s="50" t="s">
        <v>2383</v>
      </c>
      <c r="U3642" s="50" t="s">
        <v>30</v>
      </c>
      <c r="V3642" s="50" t="str">
        <f>VLOOKUP(A3642,Register!$D$2:$N$1317,11,0)</f>
        <v>CWIP - CURTAIN CONDENSER &amp; AIR EJECTOR</v>
      </c>
      <c r="W3642" s="50" t="s">
        <v>5089</v>
      </c>
      <c r="X3642" s="50" t="s">
        <v>5085</v>
      </c>
    </row>
    <row r="3643" spans="1:24" ht="14.1" customHeight="1" x14ac:dyDescent="0.25">
      <c r="A3643" s="50" t="str">
        <f t="shared" si="56"/>
        <v>9200000041-0</v>
      </c>
      <c r="B3643" s="57" t="s">
        <v>29</v>
      </c>
      <c r="C3643" s="50" t="s">
        <v>29</v>
      </c>
      <c r="D3643" s="50" t="s">
        <v>5088</v>
      </c>
      <c r="E3643" s="50" t="s">
        <v>2814</v>
      </c>
      <c r="F3643" s="50" t="s">
        <v>29</v>
      </c>
      <c r="G3643" s="50" t="s">
        <v>29</v>
      </c>
      <c r="H3643" s="50" t="s">
        <v>4028</v>
      </c>
      <c r="I3643" s="58">
        <v>45099</v>
      </c>
      <c r="J3643" s="50" t="s">
        <v>2816</v>
      </c>
      <c r="K3643" s="59">
        <v>480000</v>
      </c>
      <c r="L3643" s="50" t="s">
        <v>37</v>
      </c>
      <c r="M3643" s="51" t="s">
        <v>2747</v>
      </c>
      <c r="N3643" s="50" t="s">
        <v>29</v>
      </c>
      <c r="O3643" s="50" t="s">
        <v>32</v>
      </c>
      <c r="P3643" s="50" t="s">
        <v>32</v>
      </c>
      <c r="Q3643" s="50" t="s">
        <v>29</v>
      </c>
      <c r="R3643" s="50" t="s">
        <v>29</v>
      </c>
      <c r="S3643" s="50" t="s">
        <v>2770</v>
      </c>
      <c r="T3643" s="50" t="s">
        <v>2383</v>
      </c>
      <c r="U3643" s="50" t="s">
        <v>30</v>
      </c>
      <c r="V3643" s="50" t="str">
        <f>VLOOKUP(A3643,Register!$D$2:$N$1317,11,0)</f>
        <v>CWIP - CURTAIN CONDENSER &amp; AIR EJECTOR</v>
      </c>
      <c r="W3643" s="50" t="s">
        <v>5089</v>
      </c>
      <c r="X3643" s="50" t="s">
        <v>5085</v>
      </c>
    </row>
    <row r="3644" spans="1:24" ht="14.1" customHeight="1" x14ac:dyDescent="0.25">
      <c r="A3644" s="50" t="str">
        <f t="shared" si="56"/>
        <v>9200000041-0</v>
      </c>
      <c r="B3644" s="57" t="s">
        <v>29</v>
      </c>
      <c r="C3644" s="50" t="s">
        <v>29</v>
      </c>
      <c r="D3644" s="50" t="s">
        <v>5088</v>
      </c>
      <c r="E3644" s="50" t="s">
        <v>2814</v>
      </c>
      <c r="F3644" s="50" t="s">
        <v>29</v>
      </c>
      <c r="G3644" s="50" t="s">
        <v>29</v>
      </c>
      <c r="H3644" s="50" t="s">
        <v>4028</v>
      </c>
      <c r="I3644" s="58">
        <v>45099</v>
      </c>
      <c r="J3644" s="50" t="s">
        <v>2816</v>
      </c>
      <c r="K3644" s="59">
        <v>14400</v>
      </c>
      <c r="L3644" s="50" t="s">
        <v>37</v>
      </c>
      <c r="M3644" s="51" t="s">
        <v>2747</v>
      </c>
      <c r="N3644" s="50" t="s">
        <v>29</v>
      </c>
      <c r="O3644" s="50" t="s">
        <v>32</v>
      </c>
      <c r="P3644" s="50" t="s">
        <v>32</v>
      </c>
      <c r="Q3644" s="50" t="s">
        <v>29</v>
      </c>
      <c r="R3644" s="50" t="s">
        <v>29</v>
      </c>
      <c r="S3644" s="50" t="s">
        <v>2770</v>
      </c>
      <c r="T3644" s="50" t="s">
        <v>2383</v>
      </c>
      <c r="U3644" s="50" t="s">
        <v>30</v>
      </c>
      <c r="V3644" s="50" t="str">
        <f>VLOOKUP(A3644,Register!$D$2:$N$1317,11,0)</f>
        <v>CWIP - CURTAIN CONDENSER &amp; AIR EJECTOR</v>
      </c>
      <c r="W3644" s="50" t="s">
        <v>5089</v>
      </c>
      <c r="X3644" s="50" t="s">
        <v>5085</v>
      </c>
    </row>
    <row r="3645" spans="1:24" ht="14.1" customHeight="1" x14ac:dyDescent="0.25">
      <c r="A3645" s="50" t="str">
        <f t="shared" si="56"/>
        <v>9200000041-0</v>
      </c>
      <c r="B3645" s="57" t="s">
        <v>29</v>
      </c>
      <c r="C3645" s="50" t="s">
        <v>29</v>
      </c>
      <c r="D3645" s="50" t="s">
        <v>5088</v>
      </c>
      <c r="E3645" s="50" t="s">
        <v>2814</v>
      </c>
      <c r="F3645" s="50" t="s">
        <v>29</v>
      </c>
      <c r="G3645" s="50" t="s">
        <v>29</v>
      </c>
      <c r="H3645" s="50" t="s">
        <v>4028</v>
      </c>
      <c r="I3645" s="58">
        <v>45099</v>
      </c>
      <c r="J3645" s="50" t="s">
        <v>2816</v>
      </c>
      <c r="K3645" s="59">
        <v>6750</v>
      </c>
      <c r="L3645" s="50" t="s">
        <v>37</v>
      </c>
      <c r="M3645" s="51" t="s">
        <v>2747</v>
      </c>
      <c r="N3645" s="50" t="s">
        <v>29</v>
      </c>
      <c r="O3645" s="50" t="s">
        <v>32</v>
      </c>
      <c r="P3645" s="50" t="s">
        <v>32</v>
      </c>
      <c r="Q3645" s="50" t="s">
        <v>29</v>
      </c>
      <c r="R3645" s="50" t="s">
        <v>29</v>
      </c>
      <c r="S3645" s="50" t="s">
        <v>2770</v>
      </c>
      <c r="T3645" s="50" t="s">
        <v>2383</v>
      </c>
      <c r="U3645" s="50" t="s">
        <v>30</v>
      </c>
      <c r="V3645" s="50" t="str">
        <f>VLOOKUP(A3645,Register!$D$2:$N$1317,11,0)</f>
        <v>CWIP - CURTAIN CONDENSER &amp; AIR EJECTOR</v>
      </c>
      <c r="W3645" s="50" t="s">
        <v>5089</v>
      </c>
      <c r="X3645" s="50" t="s">
        <v>5085</v>
      </c>
    </row>
    <row r="3646" spans="1:24" ht="14.1" customHeight="1" x14ac:dyDescent="0.25">
      <c r="A3646" s="50" t="str">
        <f t="shared" si="56"/>
        <v>9200000041-0</v>
      </c>
      <c r="B3646" s="57" t="s">
        <v>29</v>
      </c>
      <c r="C3646" s="50" t="s">
        <v>29</v>
      </c>
      <c r="D3646" s="50" t="s">
        <v>5088</v>
      </c>
      <c r="E3646" s="50" t="s">
        <v>2814</v>
      </c>
      <c r="F3646" s="50" t="s">
        <v>29</v>
      </c>
      <c r="G3646" s="50" t="s">
        <v>29</v>
      </c>
      <c r="H3646" s="50" t="s">
        <v>4028</v>
      </c>
      <c r="I3646" s="58">
        <v>45099</v>
      </c>
      <c r="J3646" s="50" t="s">
        <v>2816</v>
      </c>
      <c r="K3646" s="59">
        <v>13248</v>
      </c>
      <c r="L3646" s="50" t="s">
        <v>37</v>
      </c>
      <c r="M3646" s="51" t="s">
        <v>2747</v>
      </c>
      <c r="N3646" s="50" t="s">
        <v>29</v>
      </c>
      <c r="O3646" s="50" t="s">
        <v>32</v>
      </c>
      <c r="P3646" s="50" t="s">
        <v>32</v>
      </c>
      <c r="Q3646" s="50" t="s">
        <v>29</v>
      </c>
      <c r="R3646" s="50" t="s">
        <v>29</v>
      </c>
      <c r="S3646" s="50" t="s">
        <v>2770</v>
      </c>
      <c r="T3646" s="50" t="s">
        <v>2383</v>
      </c>
      <c r="U3646" s="50" t="s">
        <v>30</v>
      </c>
      <c r="V3646" s="50" t="str">
        <f>VLOOKUP(A3646,Register!$D$2:$N$1317,11,0)</f>
        <v>CWIP - CURTAIN CONDENSER &amp; AIR EJECTOR</v>
      </c>
      <c r="W3646" s="50" t="s">
        <v>5089</v>
      </c>
      <c r="X3646" s="50" t="s">
        <v>5085</v>
      </c>
    </row>
    <row r="3647" spans="1:24" ht="14.1" customHeight="1" x14ac:dyDescent="0.25">
      <c r="A3647" s="50" t="str">
        <f t="shared" si="56"/>
        <v>9200000041-0</v>
      </c>
      <c r="B3647" s="57" t="s">
        <v>29</v>
      </c>
      <c r="C3647" s="50" t="s">
        <v>29</v>
      </c>
      <c r="D3647" s="50" t="s">
        <v>5088</v>
      </c>
      <c r="E3647" s="50" t="s">
        <v>2814</v>
      </c>
      <c r="F3647" s="50" t="s">
        <v>29</v>
      </c>
      <c r="G3647" s="50" t="s">
        <v>29</v>
      </c>
      <c r="H3647" s="50" t="s">
        <v>4028</v>
      </c>
      <c r="I3647" s="58">
        <v>45099</v>
      </c>
      <c r="J3647" s="50" t="s">
        <v>2816</v>
      </c>
      <c r="K3647" s="59">
        <v>6210</v>
      </c>
      <c r="L3647" s="50" t="s">
        <v>37</v>
      </c>
      <c r="M3647" s="51" t="s">
        <v>2747</v>
      </c>
      <c r="N3647" s="50" t="s">
        <v>29</v>
      </c>
      <c r="O3647" s="50" t="s">
        <v>32</v>
      </c>
      <c r="P3647" s="50" t="s">
        <v>32</v>
      </c>
      <c r="Q3647" s="50" t="s">
        <v>29</v>
      </c>
      <c r="R3647" s="50" t="s">
        <v>29</v>
      </c>
      <c r="S3647" s="50" t="s">
        <v>2770</v>
      </c>
      <c r="T3647" s="50" t="s">
        <v>2383</v>
      </c>
      <c r="U3647" s="50" t="s">
        <v>30</v>
      </c>
      <c r="V3647" s="50" t="str">
        <f>VLOOKUP(A3647,Register!$D$2:$N$1317,11,0)</f>
        <v>CWIP - CURTAIN CONDENSER &amp; AIR EJECTOR</v>
      </c>
      <c r="W3647" s="50" t="s">
        <v>5089</v>
      </c>
      <c r="X3647" s="50" t="s">
        <v>5085</v>
      </c>
    </row>
    <row r="3648" spans="1:24" ht="14.1" customHeight="1" x14ac:dyDescent="0.25">
      <c r="A3648" s="50" t="str">
        <f t="shared" si="56"/>
        <v>9200000041-0</v>
      </c>
      <c r="B3648" s="57" t="s">
        <v>29</v>
      </c>
      <c r="C3648" s="50" t="s">
        <v>29</v>
      </c>
      <c r="D3648" s="50" t="s">
        <v>5088</v>
      </c>
      <c r="E3648" s="50" t="s">
        <v>2814</v>
      </c>
      <c r="F3648" s="50" t="s">
        <v>29</v>
      </c>
      <c r="G3648" s="50" t="s">
        <v>29</v>
      </c>
      <c r="H3648" s="50" t="s">
        <v>4028</v>
      </c>
      <c r="I3648" s="58">
        <v>45099</v>
      </c>
      <c r="J3648" s="50" t="s">
        <v>2816</v>
      </c>
      <c r="K3648" s="59">
        <v>107520</v>
      </c>
      <c r="L3648" s="50" t="s">
        <v>37</v>
      </c>
      <c r="M3648" s="51" t="s">
        <v>2747</v>
      </c>
      <c r="N3648" s="50" t="s">
        <v>29</v>
      </c>
      <c r="O3648" s="50" t="s">
        <v>32</v>
      </c>
      <c r="P3648" s="50" t="s">
        <v>32</v>
      </c>
      <c r="Q3648" s="50" t="s">
        <v>29</v>
      </c>
      <c r="R3648" s="50" t="s">
        <v>29</v>
      </c>
      <c r="S3648" s="50" t="s">
        <v>2770</v>
      </c>
      <c r="T3648" s="50" t="s">
        <v>2383</v>
      </c>
      <c r="U3648" s="50" t="s">
        <v>30</v>
      </c>
      <c r="V3648" s="50" t="str">
        <f>VLOOKUP(A3648,Register!$D$2:$N$1317,11,0)</f>
        <v>CWIP - CURTAIN CONDENSER &amp; AIR EJECTOR</v>
      </c>
      <c r="W3648" s="50" t="s">
        <v>5089</v>
      </c>
      <c r="X3648" s="50" t="s">
        <v>5085</v>
      </c>
    </row>
    <row r="3649" spans="1:24" ht="14.1" customHeight="1" x14ac:dyDescent="0.25">
      <c r="A3649" s="50" t="str">
        <f t="shared" si="56"/>
        <v>9200000041-0</v>
      </c>
      <c r="B3649" s="57" t="s">
        <v>29</v>
      </c>
      <c r="C3649" s="50" t="s">
        <v>29</v>
      </c>
      <c r="D3649" s="50" t="s">
        <v>5088</v>
      </c>
      <c r="E3649" s="50" t="s">
        <v>2814</v>
      </c>
      <c r="F3649" s="50" t="s">
        <v>29</v>
      </c>
      <c r="G3649" s="50" t="s">
        <v>29</v>
      </c>
      <c r="H3649" s="50" t="s">
        <v>4028</v>
      </c>
      <c r="I3649" s="58">
        <v>45099</v>
      </c>
      <c r="J3649" s="50" t="s">
        <v>2816</v>
      </c>
      <c r="K3649" s="59">
        <v>50400</v>
      </c>
      <c r="L3649" s="50" t="s">
        <v>37</v>
      </c>
      <c r="M3649" s="51" t="s">
        <v>2747</v>
      </c>
      <c r="N3649" s="50" t="s">
        <v>29</v>
      </c>
      <c r="O3649" s="50" t="s">
        <v>32</v>
      </c>
      <c r="P3649" s="50" t="s">
        <v>32</v>
      </c>
      <c r="Q3649" s="50" t="s">
        <v>29</v>
      </c>
      <c r="R3649" s="50" t="s">
        <v>29</v>
      </c>
      <c r="S3649" s="50" t="s">
        <v>2770</v>
      </c>
      <c r="T3649" s="50" t="s">
        <v>2383</v>
      </c>
      <c r="U3649" s="50" t="s">
        <v>30</v>
      </c>
      <c r="V3649" s="50" t="str">
        <f>VLOOKUP(A3649,Register!$D$2:$N$1317,11,0)</f>
        <v>CWIP - CURTAIN CONDENSER &amp; AIR EJECTOR</v>
      </c>
      <c r="W3649" s="50" t="s">
        <v>5089</v>
      </c>
      <c r="X3649" s="50" t="s">
        <v>5085</v>
      </c>
    </row>
    <row r="3650" spans="1:24" ht="14.1" customHeight="1" x14ac:dyDescent="0.25">
      <c r="A3650" s="50" t="str">
        <f t="shared" si="56"/>
        <v>9200000041-0</v>
      </c>
      <c r="B3650" s="57" t="s">
        <v>29</v>
      </c>
      <c r="C3650" s="50" t="s">
        <v>29</v>
      </c>
      <c r="D3650" s="50" t="s">
        <v>5088</v>
      </c>
      <c r="E3650" s="50" t="s">
        <v>2814</v>
      </c>
      <c r="F3650" s="50" t="s">
        <v>29</v>
      </c>
      <c r="G3650" s="50" t="s">
        <v>29</v>
      </c>
      <c r="H3650" s="50" t="s">
        <v>4028</v>
      </c>
      <c r="I3650" s="58">
        <v>45099</v>
      </c>
      <c r="J3650" s="50" t="s">
        <v>2816</v>
      </c>
      <c r="K3650" s="59">
        <v>25344</v>
      </c>
      <c r="L3650" s="50" t="s">
        <v>37</v>
      </c>
      <c r="M3650" s="51" t="s">
        <v>2747</v>
      </c>
      <c r="N3650" s="50" t="s">
        <v>29</v>
      </c>
      <c r="O3650" s="50" t="s">
        <v>32</v>
      </c>
      <c r="P3650" s="50" t="s">
        <v>32</v>
      </c>
      <c r="Q3650" s="50" t="s">
        <v>29</v>
      </c>
      <c r="R3650" s="50" t="s">
        <v>29</v>
      </c>
      <c r="S3650" s="50" t="s">
        <v>2770</v>
      </c>
      <c r="T3650" s="50" t="s">
        <v>2383</v>
      </c>
      <c r="U3650" s="50" t="s">
        <v>30</v>
      </c>
      <c r="V3650" s="50" t="str">
        <f>VLOOKUP(A3650,Register!$D$2:$N$1317,11,0)</f>
        <v>CWIP - CURTAIN CONDENSER &amp; AIR EJECTOR</v>
      </c>
      <c r="W3650" s="50" t="s">
        <v>5089</v>
      </c>
      <c r="X3650" s="50" t="s">
        <v>5085</v>
      </c>
    </row>
    <row r="3651" spans="1:24" ht="14.1" customHeight="1" x14ac:dyDescent="0.25">
      <c r="A3651" s="50" t="str">
        <f t="shared" ref="A3651:A3714" si="57">CONCATENATE(T3651,"-",U3651)</f>
        <v>9200000041-0</v>
      </c>
      <c r="B3651" s="57" t="s">
        <v>29</v>
      </c>
      <c r="C3651" s="50" t="s">
        <v>29</v>
      </c>
      <c r="D3651" s="50" t="s">
        <v>5088</v>
      </c>
      <c r="E3651" s="50" t="s">
        <v>2814</v>
      </c>
      <c r="F3651" s="50" t="s">
        <v>29</v>
      </c>
      <c r="G3651" s="50" t="s">
        <v>29</v>
      </c>
      <c r="H3651" s="50" t="s">
        <v>4028</v>
      </c>
      <c r="I3651" s="58">
        <v>45099</v>
      </c>
      <c r="J3651" s="50" t="s">
        <v>2816</v>
      </c>
      <c r="K3651" s="59">
        <v>11880</v>
      </c>
      <c r="L3651" s="50" t="s">
        <v>37</v>
      </c>
      <c r="M3651" s="51" t="s">
        <v>2747</v>
      </c>
      <c r="N3651" s="50" t="s">
        <v>29</v>
      </c>
      <c r="O3651" s="50" t="s">
        <v>32</v>
      </c>
      <c r="P3651" s="50" t="s">
        <v>32</v>
      </c>
      <c r="Q3651" s="50" t="s">
        <v>29</v>
      </c>
      <c r="R3651" s="50" t="s">
        <v>29</v>
      </c>
      <c r="S3651" s="50" t="s">
        <v>2770</v>
      </c>
      <c r="T3651" s="50" t="s">
        <v>2383</v>
      </c>
      <c r="U3651" s="50" t="s">
        <v>30</v>
      </c>
      <c r="V3651" s="50" t="str">
        <f>VLOOKUP(A3651,Register!$D$2:$N$1317,11,0)</f>
        <v>CWIP - CURTAIN CONDENSER &amp; AIR EJECTOR</v>
      </c>
      <c r="W3651" s="50" t="s">
        <v>5089</v>
      </c>
      <c r="X3651" s="50" t="s">
        <v>5085</v>
      </c>
    </row>
    <row r="3652" spans="1:24" ht="14.1" customHeight="1" x14ac:dyDescent="0.25">
      <c r="A3652" s="50" t="str">
        <f t="shared" si="57"/>
        <v>9200000041-0</v>
      </c>
      <c r="B3652" s="57" t="s">
        <v>29</v>
      </c>
      <c r="C3652" s="50" t="s">
        <v>29</v>
      </c>
      <c r="D3652" s="50" t="s">
        <v>5088</v>
      </c>
      <c r="E3652" s="50" t="s">
        <v>2814</v>
      </c>
      <c r="F3652" s="50" t="s">
        <v>29</v>
      </c>
      <c r="G3652" s="50" t="s">
        <v>29</v>
      </c>
      <c r="H3652" s="50" t="s">
        <v>4028</v>
      </c>
      <c r="I3652" s="58">
        <v>45099</v>
      </c>
      <c r="J3652" s="50" t="s">
        <v>2816</v>
      </c>
      <c r="K3652" s="59">
        <v>4608</v>
      </c>
      <c r="L3652" s="50" t="s">
        <v>37</v>
      </c>
      <c r="M3652" s="51" t="s">
        <v>2747</v>
      </c>
      <c r="N3652" s="50" t="s">
        <v>29</v>
      </c>
      <c r="O3652" s="50" t="s">
        <v>32</v>
      </c>
      <c r="P3652" s="50" t="s">
        <v>32</v>
      </c>
      <c r="Q3652" s="50" t="s">
        <v>29</v>
      </c>
      <c r="R3652" s="50" t="s">
        <v>29</v>
      </c>
      <c r="S3652" s="50" t="s">
        <v>2770</v>
      </c>
      <c r="T3652" s="50" t="s">
        <v>2383</v>
      </c>
      <c r="U3652" s="50" t="s">
        <v>30</v>
      </c>
      <c r="V3652" s="50" t="str">
        <f>VLOOKUP(A3652,Register!$D$2:$N$1317,11,0)</f>
        <v>CWIP - CURTAIN CONDENSER &amp; AIR EJECTOR</v>
      </c>
      <c r="W3652" s="50" t="s">
        <v>5089</v>
      </c>
      <c r="X3652" s="50" t="s">
        <v>5085</v>
      </c>
    </row>
    <row r="3653" spans="1:24" ht="14.1" customHeight="1" x14ac:dyDescent="0.25">
      <c r="A3653" s="50" t="str">
        <f t="shared" si="57"/>
        <v>9200000041-0</v>
      </c>
      <c r="B3653" s="57" t="s">
        <v>29</v>
      </c>
      <c r="C3653" s="50" t="s">
        <v>29</v>
      </c>
      <c r="D3653" s="50" t="s">
        <v>5088</v>
      </c>
      <c r="E3653" s="50" t="s">
        <v>2814</v>
      </c>
      <c r="F3653" s="50" t="s">
        <v>29</v>
      </c>
      <c r="G3653" s="50" t="s">
        <v>29</v>
      </c>
      <c r="H3653" s="50" t="s">
        <v>4028</v>
      </c>
      <c r="I3653" s="58">
        <v>45099</v>
      </c>
      <c r="J3653" s="50" t="s">
        <v>2816</v>
      </c>
      <c r="K3653" s="59">
        <v>5040</v>
      </c>
      <c r="L3653" s="50" t="s">
        <v>37</v>
      </c>
      <c r="M3653" s="51" t="s">
        <v>2747</v>
      </c>
      <c r="N3653" s="50" t="s">
        <v>29</v>
      </c>
      <c r="O3653" s="50" t="s">
        <v>32</v>
      </c>
      <c r="P3653" s="50" t="s">
        <v>32</v>
      </c>
      <c r="Q3653" s="50" t="s">
        <v>29</v>
      </c>
      <c r="R3653" s="50" t="s">
        <v>29</v>
      </c>
      <c r="S3653" s="50" t="s">
        <v>2770</v>
      </c>
      <c r="T3653" s="50" t="s">
        <v>2383</v>
      </c>
      <c r="U3653" s="50" t="s">
        <v>30</v>
      </c>
      <c r="V3653" s="50" t="str">
        <f>VLOOKUP(A3653,Register!$D$2:$N$1317,11,0)</f>
        <v>CWIP - CURTAIN CONDENSER &amp; AIR EJECTOR</v>
      </c>
      <c r="W3653" s="50" t="s">
        <v>5089</v>
      </c>
      <c r="X3653" s="50" t="s">
        <v>5085</v>
      </c>
    </row>
    <row r="3654" spans="1:24" ht="14.1" customHeight="1" x14ac:dyDescent="0.25">
      <c r="A3654" s="50" t="str">
        <f t="shared" si="57"/>
        <v>9200000041-0</v>
      </c>
      <c r="B3654" s="57" t="s">
        <v>29</v>
      </c>
      <c r="C3654" s="50" t="s">
        <v>29</v>
      </c>
      <c r="D3654" s="50" t="s">
        <v>5088</v>
      </c>
      <c r="E3654" s="50" t="s">
        <v>2814</v>
      </c>
      <c r="F3654" s="50" t="s">
        <v>29</v>
      </c>
      <c r="G3654" s="50" t="s">
        <v>29</v>
      </c>
      <c r="H3654" s="50" t="s">
        <v>4028</v>
      </c>
      <c r="I3654" s="58">
        <v>45099</v>
      </c>
      <c r="J3654" s="50" t="s">
        <v>2816</v>
      </c>
      <c r="K3654" s="59">
        <v>3072</v>
      </c>
      <c r="L3654" s="50" t="s">
        <v>37</v>
      </c>
      <c r="M3654" s="51" t="s">
        <v>2747</v>
      </c>
      <c r="N3654" s="50" t="s">
        <v>29</v>
      </c>
      <c r="O3654" s="50" t="s">
        <v>32</v>
      </c>
      <c r="P3654" s="50" t="s">
        <v>32</v>
      </c>
      <c r="Q3654" s="50" t="s">
        <v>29</v>
      </c>
      <c r="R3654" s="50" t="s">
        <v>29</v>
      </c>
      <c r="S3654" s="50" t="s">
        <v>2770</v>
      </c>
      <c r="T3654" s="50" t="s">
        <v>2383</v>
      </c>
      <c r="U3654" s="50" t="s">
        <v>30</v>
      </c>
      <c r="V3654" s="50" t="str">
        <f>VLOOKUP(A3654,Register!$D$2:$N$1317,11,0)</f>
        <v>CWIP - CURTAIN CONDENSER &amp; AIR EJECTOR</v>
      </c>
      <c r="W3654" s="50" t="s">
        <v>5089</v>
      </c>
      <c r="X3654" s="50" t="s">
        <v>5085</v>
      </c>
    </row>
    <row r="3655" spans="1:24" ht="14.1" customHeight="1" x14ac:dyDescent="0.25">
      <c r="A3655" s="50" t="str">
        <f t="shared" si="57"/>
        <v>9200000041-0</v>
      </c>
      <c r="B3655" s="57" t="s">
        <v>29</v>
      </c>
      <c r="C3655" s="50" t="s">
        <v>29</v>
      </c>
      <c r="D3655" s="50" t="s">
        <v>5088</v>
      </c>
      <c r="E3655" s="50" t="s">
        <v>2814</v>
      </c>
      <c r="F3655" s="50" t="s">
        <v>29</v>
      </c>
      <c r="G3655" s="50" t="s">
        <v>29</v>
      </c>
      <c r="H3655" s="50" t="s">
        <v>4028</v>
      </c>
      <c r="I3655" s="58">
        <v>45099</v>
      </c>
      <c r="J3655" s="50" t="s">
        <v>2816</v>
      </c>
      <c r="K3655" s="59">
        <v>1440</v>
      </c>
      <c r="L3655" s="50" t="s">
        <v>37</v>
      </c>
      <c r="M3655" s="51" t="s">
        <v>2747</v>
      </c>
      <c r="N3655" s="50" t="s">
        <v>29</v>
      </c>
      <c r="O3655" s="50" t="s">
        <v>32</v>
      </c>
      <c r="P3655" s="50" t="s">
        <v>32</v>
      </c>
      <c r="Q3655" s="50" t="s">
        <v>29</v>
      </c>
      <c r="R3655" s="50" t="s">
        <v>29</v>
      </c>
      <c r="S3655" s="50" t="s">
        <v>2770</v>
      </c>
      <c r="T3655" s="50" t="s">
        <v>2383</v>
      </c>
      <c r="U3655" s="50" t="s">
        <v>30</v>
      </c>
      <c r="V3655" s="50" t="str">
        <f>VLOOKUP(A3655,Register!$D$2:$N$1317,11,0)</f>
        <v>CWIP - CURTAIN CONDENSER &amp; AIR EJECTOR</v>
      </c>
      <c r="W3655" s="50" t="s">
        <v>5089</v>
      </c>
      <c r="X3655" s="50" t="s">
        <v>5085</v>
      </c>
    </row>
    <row r="3656" spans="1:24" ht="14.1" customHeight="1" x14ac:dyDescent="0.25">
      <c r="A3656" s="50" t="str">
        <f t="shared" si="57"/>
        <v>9200000041-0</v>
      </c>
      <c r="B3656" s="57" t="s">
        <v>29</v>
      </c>
      <c r="C3656" s="50" t="s">
        <v>29</v>
      </c>
      <c r="D3656" s="50" t="s">
        <v>5088</v>
      </c>
      <c r="E3656" s="50" t="s">
        <v>2814</v>
      </c>
      <c r="F3656" s="50" t="s">
        <v>29</v>
      </c>
      <c r="G3656" s="50" t="s">
        <v>29</v>
      </c>
      <c r="H3656" s="50" t="s">
        <v>4028</v>
      </c>
      <c r="I3656" s="58">
        <v>45099</v>
      </c>
      <c r="J3656" s="50" t="s">
        <v>2816</v>
      </c>
      <c r="K3656" s="59">
        <v>5760</v>
      </c>
      <c r="L3656" s="50" t="s">
        <v>37</v>
      </c>
      <c r="M3656" s="51" t="s">
        <v>2747</v>
      </c>
      <c r="N3656" s="50" t="s">
        <v>29</v>
      </c>
      <c r="O3656" s="50" t="s">
        <v>32</v>
      </c>
      <c r="P3656" s="50" t="s">
        <v>32</v>
      </c>
      <c r="Q3656" s="50" t="s">
        <v>29</v>
      </c>
      <c r="R3656" s="50" t="s">
        <v>29</v>
      </c>
      <c r="S3656" s="50" t="s">
        <v>2770</v>
      </c>
      <c r="T3656" s="50" t="s">
        <v>2383</v>
      </c>
      <c r="U3656" s="50" t="s">
        <v>30</v>
      </c>
      <c r="V3656" s="50" t="str">
        <f>VLOOKUP(A3656,Register!$D$2:$N$1317,11,0)</f>
        <v>CWIP - CURTAIN CONDENSER &amp; AIR EJECTOR</v>
      </c>
      <c r="W3656" s="50" t="s">
        <v>5089</v>
      </c>
      <c r="X3656" s="50" t="s">
        <v>5085</v>
      </c>
    </row>
    <row r="3657" spans="1:24" ht="14.1" customHeight="1" x14ac:dyDescent="0.25">
      <c r="A3657" s="50" t="str">
        <f t="shared" si="57"/>
        <v>9200000041-0</v>
      </c>
      <c r="B3657" s="57" t="s">
        <v>29</v>
      </c>
      <c r="C3657" s="50" t="s">
        <v>29</v>
      </c>
      <c r="D3657" s="50" t="s">
        <v>5088</v>
      </c>
      <c r="E3657" s="50" t="s">
        <v>2814</v>
      </c>
      <c r="F3657" s="50" t="s">
        <v>29</v>
      </c>
      <c r="G3657" s="50" t="s">
        <v>29</v>
      </c>
      <c r="H3657" s="50" t="s">
        <v>4028</v>
      </c>
      <c r="I3657" s="58">
        <v>45099</v>
      </c>
      <c r="J3657" s="50" t="s">
        <v>2816</v>
      </c>
      <c r="K3657" s="59">
        <v>2700</v>
      </c>
      <c r="L3657" s="50" t="s">
        <v>37</v>
      </c>
      <c r="M3657" s="51" t="s">
        <v>2747</v>
      </c>
      <c r="N3657" s="50" t="s">
        <v>29</v>
      </c>
      <c r="O3657" s="50" t="s">
        <v>32</v>
      </c>
      <c r="P3657" s="50" t="s">
        <v>32</v>
      </c>
      <c r="Q3657" s="50" t="s">
        <v>29</v>
      </c>
      <c r="R3657" s="50" t="s">
        <v>29</v>
      </c>
      <c r="S3657" s="50" t="s">
        <v>2770</v>
      </c>
      <c r="T3657" s="50" t="s">
        <v>2383</v>
      </c>
      <c r="U3657" s="50" t="s">
        <v>30</v>
      </c>
      <c r="V3657" s="50" t="str">
        <f>VLOOKUP(A3657,Register!$D$2:$N$1317,11,0)</f>
        <v>CWIP - CURTAIN CONDENSER &amp; AIR EJECTOR</v>
      </c>
      <c r="W3657" s="50" t="s">
        <v>5089</v>
      </c>
      <c r="X3657" s="50" t="s">
        <v>5085</v>
      </c>
    </row>
    <row r="3658" spans="1:24" ht="14.1" customHeight="1" x14ac:dyDescent="0.25">
      <c r="A3658" s="50" t="str">
        <f t="shared" si="57"/>
        <v>9200000041-0</v>
      </c>
      <c r="B3658" s="57" t="s">
        <v>29</v>
      </c>
      <c r="C3658" s="50" t="s">
        <v>29</v>
      </c>
      <c r="D3658" s="50" t="s">
        <v>5088</v>
      </c>
      <c r="E3658" s="50" t="s">
        <v>2814</v>
      </c>
      <c r="F3658" s="50" t="s">
        <v>29</v>
      </c>
      <c r="G3658" s="50" t="s">
        <v>29</v>
      </c>
      <c r="H3658" s="50" t="s">
        <v>4028</v>
      </c>
      <c r="I3658" s="58">
        <v>45099</v>
      </c>
      <c r="J3658" s="50" t="s">
        <v>2816</v>
      </c>
      <c r="K3658" s="59">
        <v>11520</v>
      </c>
      <c r="L3658" s="50" t="s">
        <v>37</v>
      </c>
      <c r="M3658" s="51" t="s">
        <v>2747</v>
      </c>
      <c r="N3658" s="50" t="s">
        <v>29</v>
      </c>
      <c r="O3658" s="50" t="s">
        <v>32</v>
      </c>
      <c r="P3658" s="50" t="s">
        <v>32</v>
      </c>
      <c r="Q3658" s="50" t="s">
        <v>29</v>
      </c>
      <c r="R3658" s="50" t="s">
        <v>29</v>
      </c>
      <c r="S3658" s="50" t="s">
        <v>2770</v>
      </c>
      <c r="T3658" s="50" t="s">
        <v>2383</v>
      </c>
      <c r="U3658" s="50" t="s">
        <v>30</v>
      </c>
      <c r="V3658" s="50" t="str">
        <f>VLOOKUP(A3658,Register!$D$2:$N$1317,11,0)</f>
        <v>CWIP - CURTAIN CONDENSER &amp; AIR EJECTOR</v>
      </c>
      <c r="W3658" s="50" t="s">
        <v>5089</v>
      </c>
      <c r="X3658" s="50" t="s">
        <v>5085</v>
      </c>
    </row>
    <row r="3659" spans="1:24" ht="14.1" customHeight="1" x14ac:dyDescent="0.25">
      <c r="A3659" s="50" t="str">
        <f t="shared" si="57"/>
        <v>9200000041-0</v>
      </c>
      <c r="B3659" s="57" t="s">
        <v>29</v>
      </c>
      <c r="C3659" s="50" t="s">
        <v>29</v>
      </c>
      <c r="D3659" s="50" t="s">
        <v>5088</v>
      </c>
      <c r="E3659" s="50" t="s">
        <v>2814</v>
      </c>
      <c r="F3659" s="50" t="s">
        <v>29</v>
      </c>
      <c r="G3659" s="50" t="s">
        <v>29</v>
      </c>
      <c r="H3659" s="50" t="s">
        <v>4028</v>
      </c>
      <c r="I3659" s="58">
        <v>45099</v>
      </c>
      <c r="J3659" s="50" t="s">
        <v>2816</v>
      </c>
      <c r="K3659" s="59">
        <v>5400</v>
      </c>
      <c r="L3659" s="50" t="s">
        <v>37</v>
      </c>
      <c r="M3659" s="51" t="s">
        <v>2747</v>
      </c>
      <c r="N3659" s="50" t="s">
        <v>29</v>
      </c>
      <c r="O3659" s="50" t="s">
        <v>32</v>
      </c>
      <c r="P3659" s="50" t="s">
        <v>32</v>
      </c>
      <c r="Q3659" s="50" t="s">
        <v>29</v>
      </c>
      <c r="R3659" s="50" t="s">
        <v>29</v>
      </c>
      <c r="S3659" s="50" t="s">
        <v>2770</v>
      </c>
      <c r="T3659" s="50" t="s">
        <v>2383</v>
      </c>
      <c r="U3659" s="50" t="s">
        <v>30</v>
      </c>
      <c r="V3659" s="50" t="str">
        <f>VLOOKUP(A3659,Register!$D$2:$N$1317,11,0)</f>
        <v>CWIP - CURTAIN CONDENSER &amp; AIR EJECTOR</v>
      </c>
      <c r="W3659" s="50" t="s">
        <v>5089</v>
      </c>
      <c r="X3659" s="50" t="s">
        <v>5085</v>
      </c>
    </row>
    <row r="3660" spans="1:24" ht="14.1" customHeight="1" x14ac:dyDescent="0.25">
      <c r="A3660" s="50" t="str">
        <f t="shared" si="57"/>
        <v>9200000041-0</v>
      </c>
      <c r="B3660" s="57" t="s">
        <v>29</v>
      </c>
      <c r="C3660" s="50" t="s">
        <v>29</v>
      </c>
      <c r="D3660" s="50" t="s">
        <v>5088</v>
      </c>
      <c r="E3660" s="50" t="s">
        <v>2814</v>
      </c>
      <c r="F3660" s="50" t="s">
        <v>29</v>
      </c>
      <c r="G3660" s="50" t="s">
        <v>29</v>
      </c>
      <c r="H3660" s="50" t="s">
        <v>4028</v>
      </c>
      <c r="I3660" s="58">
        <v>45099</v>
      </c>
      <c r="J3660" s="50" t="s">
        <v>2816</v>
      </c>
      <c r="K3660" s="59">
        <v>290.36</v>
      </c>
      <c r="L3660" s="50" t="s">
        <v>37</v>
      </c>
      <c r="M3660" s="51" t="s">
        <v>2747</v>
      </c>
      <c r="N3660" s="50" t="s">
        <v>29</v>
      </c>
      <c r="O3660" s="50" t="s">
        <v>32</v>
      </c>
      <c r="P3660" s="50" t="s">
        <v>32</v>
      </c>
      <c r="Q3660" s="50" t="s">
        <v>29</v>
      </c>
      <c r="R3660" s="50" t="s">
        <v>29</v>
      </c>
      <c r="S3660" s="50" t="s">
        <v>2770</v>
      </c>
      <c r="T3660" s="50" t="s">
        <v>2383</v>
      </c>
      <c r="U3660" s="50" t="s">
        <v>30</v>
      </c>
      <c r="V3660" s="50" t="str">
        <f>VLOOKUP(A3660,Register!$D$2:$N$1317,11,0)</f>
        <v>CWIP - CURTAIN CONDENSER &amp; AIR EJECTOR</v>
      </c>
      <c r="W3660" s="50" t="s">
        <v>5089</v>
      </c>
      <c r="X3660" s="50" t="s">
        <v>5085</v>
      </c>
    </row>
    <row r="3661" spans="1:24" ht="14.1" customHeight="1" x14ac:dyDescent="0.25">
      <c r="A3661" s="50" t="str">
        <f t="shared" si="57"/>
        <v>9200000041-0</v>
      </c>
      <c r="B3661" s="57" t="s">
        <v>29</v>
      </c>
      <c r="C3661" s="50" t="s">
        <v>29</v>
      </c>
      <c r="D3661" s="50" t="s">
        <v>5088</v>
      </c>
      <c r="E3661" s="50" t="s">
        <v>2814</v>
      </c>
      <c r="F3661" s="50" t="s">
        <v>29</v>
      </c>
      <c r="G3661" s="50" t="s">
        <v>29</v>
      </c>
      <c r="H3661" s="50" t="s">
        <v>4028</v>
      </c>
      <c r="I3661" s="58">
        <v>45099</v>
      </c>
      <c r="J3661" s="50" t="s">
        <v>2816</v>
      </c>
      <c r="K3661" s="59">
        <v>527.52</v>
      </c>
      <c r="L3661" s="50" t="s">
        <v>37</v>
      </c>
      <c r="M3661" s="51" t="s">
        <v>2747</v>
      </c>
      <c r="N3661" s="50" t="s">
        <v>29</v>
      </c>
      <c r="O3661" s="50" t="s">
        <v>32</v>
      </c>
      <c r="P3661" s="50" t="s">
        <v>32</v>
      </c>
      <c r="Q3661" s="50" t="s">
        <v>29</v>
      </c>
      <c r="R3661" s="50" t="s">
        <v>29</v>
      </c>
      <c r="S3661" s="50" t="s">
        <v>2770</v>
      </c>
      <c r="T3661" s="50" t="s">
        <v>2383</v>
      </c>
      <c r="U3661" s="50" t="s">
        <v>30</v>
      </c>
      <c r="V3661" s="50" t="str">
        <f>VLOOKUP(A3661,Register!$D$2:$N$1317,11,0)</f>
        <v>CWIP - CURTAIN CONDENSER &amp; AIR EJECTOR</v>
      </c>
      <c r="W3661" s="50" t="s">
        <v>5089</v>
      </c>
      <c r="X3661" s="50" t="s">
        <v>5085</v>
      </c>
    </row>
    <row r="3662" spans="1:24" ht="14.1" customHeight="1" x14ac:dyDescent="0.25">
      <c r="A3662" s="50" t="str">
        <f t="shared" si="57"/>
        <v>9200000041-0</v>
      </c>
      <c r="B3662" s="57" t="s">
        <v>29</v>
      </c>
      <c r="C3662" s="50" t="s">
        <v>29</v>
      </c>
      <c r="D3662" s="50" t="s">
        <v>5088</v>
      </c>
      <c r="E3662" s="50" t="s">
        <v>2814</v>
      </c>
      <c r="F3662" s="50" t="s">
        <v>29</v>
      </c>
      <c r="G3662" s="50" t="s">
        <v>29</v>
      </c>
      <c r="H3662" s="50" t="s">
        <v>4028</v>
      </c>
      <c r="I3662" s="58">
        <v>45099</v>
      </c>
      <c r="J3662" s="50" t="s">
        <v>2816</v>
      </c>
      <c r="K3662" s="59">
        <v>41472</v>
      </c>
      <c r="L3662" s="50" t="s">
        <v>37</v>
      </c>
      <c r="M3662" s="51" t="s">
        <v>2747</v>
      </c>
      <c r="N3662" s="50" t="s">
        <v>29</v>
      </c>
      <c r="O3662" s="50" t="s">
        <v>32</v>
      </c>
      <c r="P3662" s="50" t="s">
        <v>32</v>
      </c>
      <c r="Q3662" s="50" t="s">
        <v>29</v>
      </c>
      <c r="R3662" s="50" t="s">
        <v>29</v>
      </c>
      <c r="S3662" s="50" t="s">
        <v>2770</v>
      </c>
      <c r="T3662" s="50" t="s">
        <v>2383</v>
      </c>
      <c r="U3662" s="50" t="s">
        <v>30</v>
      </c>
      <c r="V3662" s="50" t="str">
        <f>VLOOKUP(A3662,Register!$D$2:$N$1317,11,0)</f>
        <v>CWIP - CURTAIN CONDENSER &amp; AIR EJECTOR</v>
      </c>
      <c r="W3662" s="50" t="s">
        <v>5089</v>
      </c>
      <c r="X3662" s="50" t="s">
        <v>5085</v>
      </c>
    </row>
    <row r="3663" spans="1:24" ht="14.1" customHeight="1" x14ac:dyDescent="0.25">
      <c r="A3663" s="50" t="str">
        <f t="shared" si="57"/>
        <v>9200000041-0</v>
      </c>
      <c r="B3663" s="57" t="s">
        <v>29</v>
      </c>
      <c r="C3663" s="50" t="s">
        <v>29</v>
      </c>
      <c r="D3663" s="50" t="s">
        <v>5088</v>
      </c>
      <c r="E3663" s="50" t="s">
        <v>2814</v>
      </c>
      <c r="F3663" s="50" t="s">
        <v>29</v>
      </c>
      <c r="G3663" s="50" t="s">
        <v>29</v>
      </c>
      <c r="H3663" s="50" t="s">
        <v>4028</v>
      </c>
      <c r="I3663" s="58">
        <v>45099</v>
      </c>
      <c r="J3663" s="50" t="s">
        <v>2816</v>
      </c>
      <c r="K3663" s="59">
        <v>19440</v>
      </c>
      <c r="L3663" s="50" t="s">
        <v>37</v>
      </c>
      <c r="M3663" s="51" t="s">
        <v>2747</v>
      </c>
      <c r="N3663" s="50" t="s">
        <v>29</v>
      </c>
      <c r="O3663" s="50" t="s">
        <v>32</v>
      </c>
      <c r="P3663" s="50" t="s">
        <v>32</v>
      </c>
      <c r="Q3663" s="50" t="s">
        <v>29</v>
      </c>
      <c r="R3663" s="50" t="s">
        <v>29</v>
      </c>
      <c r="S3663" s="50" t="s">
        <v>2770</v>
      </c>
      <c r="T3663" s="50" t="s">
        <v>2383</v>
      </c>
      <c r="U3663" s="50" t="s">
        <v>30</v>
      </c>
      <c r="V3663" s="50" t="str">
        <f>VLOOKUP(A3663,Register!$D$2:$N$1317,11,0)</f>
        <v>CWIP - CURTAIN CONDENSER &amp; AIR EJECTOR</v>
      </c>
      <c r="W3663" s="50" t="s">
        <v>5089</v>
      </c>
      <c r="X3663" s="50" t="s">
        <v>5085</v>
      </c>
    </row>
    <row r="3664" spans="1:24" ht="14.1" customHeight="1" x14ac:dyDescent="0.25">
      <c r="A3664" s="50" t="str">
        <f t="shared" si="57"/>
        <v>9200000041-0</v>
      </c>
      <c r="B3664" s="57" t="s">
        <v>29</v>
      </c>
      <c r="C3664" s="50" t="s">
        <v>29</v>
      </c>
      <c r="D3664" s="50" t="s">
        <v>5088</v>
      </c>
      <c r="E3664" s="50" t="s">
        <v>2814</v>
      </c>
      <c r="F3664" s="50" t="s">
        <v>29</v>
      </c>
      <c r="G3664" s="50" t="s">
        <v>29</v>
      </c>
      <c r="H3664" s="50" t="s">
        <v>4028</v>
      </c>
      <c r="I3664" s="58">
        <v>45099</v>
      </c>
      <c r="J3664" s="50" t="s">
        <v>2816</v>
      </c>
      <c r="K3664" s="59">
        <v>3072</v>
      </c>
      <c r="L3664" s="50" t="s">
        <v>37</v>
      </c>
      <c r="M3664" s="51" t="s">
        <v>2747</v>
      </c>
      <c r="N3664" s="50" t="s">
        <v>29</v>
      </c>
      <c r="O3664" s="50" t="s">
        <v>32</v>
      </c>
      <c r="P3664" s="50" t="s">
        <v>32</v>
      </c>
      <c r="Q3664" s="50" t="s">
        <v>29</v>
      </c>
      <c r="R3664" s="50" t="s">
        <v>29</v>
      </c>
      <c r="S3664" s="50" t="s">
        <v>2770</v>
      </c>
      <c r="T3664" s="50" t="s">
        <v>2383</v>
      </c>
      <c r="U3664" s="50" t="s">
        <v>30</v>
      </c>
      <c r="V3664" s="50" t="str">
        <f>VLOOKUP(A3664,Register!$D$2:$N$1317,11,0)</f>
        <v>CWIP - CURTAIN CONDENSER &amp; AIR EJECTOR</v>
      </c>
      <c r="W3664" s="50" t="s">
        <v>5089</v>
      </c>
      <c r="X3664" s="50" t="s">
        <v>5085</v>
      </c>
    </row>
    <row r="3665" spans="1:24" ht="14.1" customHeight="1" x14ac:dyDescent="0.25">
      <c r="A3665" s="50" t="str">
        <f t="shared" si="57"/>
        <v>9200000039-0</v>
      </c>
      <c r="B3665" s="57" t="s">
        <v>29</v>
      </c>
      <c r="C3665" s="50" t="s">
        <v>29</v>
      </c>
      <c r="D3665" s="50" t="s">
        <v>5090</v>
      </c>
      <c r="E3665" s="50" t="s">
        <v>2814</v>
      </c>
      <c r="F3665" s="50" t="s">
        <v>29</v>
      </c>
      <c r="G3665" s="50" t="s">
        <v>29</v>
      </c>
      <c r="H3665" s="50" t="s">
        <v>4028</v>
      </c>
      <c r="I3665" s="58">
        <v>45099</v>
      </c>
      <c r="J3665" s="50" t="s">
        <v>2816</v>
      </c>
      <c r="K3665" s="59">
        <v>8640</v>
      </c>
      <c r="L3665" s="50" t="s">
        <v>37</v>
      </c>
      <c r="M3665" s="51" t="s">
        <v>2747</v>
      </c>
      <c r="N3665" s="50" t="s">
        <v>29</v>
      </c>
      <c r="O3665" s="50" t="s">
        <v>32</v>
      </c>
      <c r="P3665" s="50" t="s">
        <v>32</v>
      </c>
      <c r="Q3665" s="50" t="s">
        <v>29</v>
      </c>
      <c r="R3665" s="50" t="s">
        <v>29</v>
      </c>
      <c r="S3665" s="50" t="s">
        <v>2770</v>
      </c>
      <c r="T3665" s="50" t="s">
        <v>2379</v>
      </c>
      <c r="U3665" s="50" t="s">
        <v>30</v>
      </c>
      <c r="V3665" s="50" t="str">
        <f>VLOOKUP(A3665,Register!$D$2:$N$1317,11,0)</f>
        <v>CWIP - NEW SPRAY POND</v>
      </c>
      <c r="W3665" s="50" t="s">
        <v>5091</v>
      </c>
      <c r="X3665" s="50" t="s">
        <v>5085</v>
      </c>
    </row>
    <row r="3666" spans="1:24" ht="14.1" customHeight="1" x14ac:dyDescent="0.25">
      <c r="A3666" s="50" t="str">
        <f t="shared" si="57"/>
        <v>9200000039-0</v>
      </c>
      <c r="B3666" s="57" t="s">
        <v>29</v>
      </c>
      <c r="C3666" s="50" t="s">
        <v>29</v>
      </c>
      <c r="D3666" s="50" t="s">
        <v>5090</v>
      </c>
      <c r="E3666" s="50" t="s">
        <v>2814</v>
      </c>
      <c r="F3666" s="50" t="s">
        <v>29</v>
      </c>
      <c r="G3666" s="50" t="s">
        <v>29</v>
      </c>
      <c r="H3666" s="50" t="s">
        <v>4028</v>
      </c>
      <c r="I3666" s="58">
        <v>45099</v>
      </c>
      <c r="J3666" s="50" t="s">
        <v>2816</v>
      </c>
      <c r="K3666" s="59">
        <v>5040</v>
      </c>
      <c r="L3666" s="50" t="s">
        <v>37</v>
      </c>
      <c r="M3666" s="51" t="s">
        <v>2747</v>
      </c>
      <c r="N3666" s="50" t="s">
        <v>29</v>
      </c>
      <c r="O3666" s="50" t="s">
        <v>32</v>
      </c>
      <c r="P3666" s="50" t="s">
        <v>32</v>
      </c>
      <c r="Q3666" s="50" t="s">
        <v>29</v>
      </c>
      <c r="R3666" s="50" t="s">
        <v>29</v>
      </c>
      <c r="S3666" s="50" t="s">
        <v>2770</v>
      </c>
      <c r="T3666" s="50" t="s">
        <v>2379</v>
      </c>
      <c r="U3666" s="50" t="s">
        <v>30</v>
      </c>
      <c r="V3666" s="50" t="str">
        <f>VLOOKUP(A3666,Register!$D$2:$N$1317,11,0)</f>
        <v>CWIP - NEW SPRAY POND</v>
      </c>
      <c r="W3666" s="50" t="s">
        <v>5091</v>
      </c>
      <c r="X3666" s="50" t="s">
        <v>5085</v>
      </c>
    </row>
    <row r="3667" spans="1:24" ht="14.1" customHeight="1" x14ac:dyDescent="0.25">
      <c r="A3667" s="50" t="str">
        <f t="shared" si="57"/>
        <v>9200000039-0</v>
      </c>
      <c r="B3667" s="57" t="s">
        <v>29</v>
      </c>
      <c r="C3667" s="50" t="s">
        <v>29</v>
      </c>
      <c r="D3667" s="50" t="s">
        <v>5090</v>
      </c>
      <c r="E3667" s="50" t="s">
        <v>2814</v>
      </c>
      <c r="F3667" s="50" t="s">
        <v>29</v>
      </c>
      <c r="G3667" s="50" t="s">
        <v>29</v>
      </c>
      <c r="H3667" s="50" t="s">
        <v>4028</v>
      </c>
      <c r="I3667" s="58">
        <v>45099</v>
      </c>
      <c r="J3667" s="50" t="s">
        <v>2816</v>
      </c>
      <c r="K3667" s="59">
        <v>864</v>
      </c>
      <c r="L3667" s="50" t="s">
        <v>37</v>
      </c>
      <c r="M3667" s="51" t="s">
        <v>2747</v>
      </c>
      <c r="N3667" s="50" t="s">
        <v>29</v>
      </c>
      <c r="O3667" s="50" t="s">
        <v>32</v>
      </c>
      <c r="P3667" s="50" t="s">
        <v>32</v>
      </c>
      <c r="Q3667" s="50" t="s">
        <v>29</v>
      </c>
      <c r="R3667" s="50" t="s">
        <v>29</v>
      </c>
      <c r="S3667" s="50" t="s">
        <v>2770</v>
      </c>
      <c r="T3667" s="50" t="s">
        <v>2379</v>
      </c>
      <c r="U3667" s="50" t="s">
        <v>30</v>
      </c>
      <c r="V3667" s="50" t="str">
        <f>VLOOKUP(A3667,Register!$D$2:$N$1317,11,0)</f>
        <v>CWIP - NEW SPRAY POND</v>
      </c>
      <c r="W3667" s="50" t="s">
        <v>5091</v>
      </c>
      <c r="X3667" s="50" t="s">
        <v>5085</v>
      </c>
    </row>
    <row r="3668" spans="1:24" ht="14.1" customHeight="1" x14ac:dyDescent="0.25">
      <c r="A3668" s="50" t="str">
        <f t="shared" si="57"/>
        <v>9200000039-0</v>
      </c>
      <c r="B3668" s="57" t="s">
        <v>29</v>
      </c>
      <c r="C3668" s="50" t="s">
        <v>29</v>
      </c>
      <c r="D3668" s="50" t="s">
        <v>5090</v>
      </c>
      <c r="E3668" s="50" t="s">
        <v>2814</v>
      </c>
      <c r="F3668" s="50" t="s">
        <v>29</v>
      </c>
      <c r="G3668" s="50" t="s">
        <v>29</v>
      </c>
      <c r="H3668" s="50" t="s">
        <v>4028</v>
      </c>
      <c r="I3668" s="58">
        <v>45099</v>
      </c>
      <c r="J3668" s="50" t="s">
        <v>2816</v>
      </c>
      <c r="K3668" s="59">
        <v>2880</v>
      </c>
      <c r="L3668" s="50" t="s">
        <v>37</v>
      </c>
      <c r="M3668" s="51" t="s">
        <v>2747</v>
      </c>
      <c r="N3668" s="50" t="s">
        <v>29</v>
      </c>
      <c r="O3668" s="50" t="s">
        <v>32</v>
      </c>
      <c r="P3668" s="50" t="s">
        <v>32</v>
      </c>
      <c r="Q3668" s="50" t="s">
        <v>29</v>
      </c>
      <c r="R3668" s="50" t="s">
        <v>29</v>
      </c>
      <c r="S3668" s="50" t="s">
        <v>2770</v>
      </c>
      <c r="T3668" s="50" t="s">
        <v>2379</v>
      </c>
      <c r="U3668" s="50" t="s">
        <v>30</v>
      </c>
      <c r="V3668" s="50" t="str">
        <f>VLOOKUP(A3668,Register!$D$2:$N$1317,11,0)</f>
        <v>CWIP - NEW SPRAY POND</v>
      </c>
      <c r="W3668" s="50" t="s">
        <v>5091</v>
      </c>
      <c r="X3668" s="50" t="s">
        <v>5085</v>
      </c>
    </row>
    <row r="3669" spans="1:24" ht="14.1" customHeight="1" x14ac:dyDescent="0.25">
      <c r="A3669" s="50" t="str">
        <f t="shared" si="57"/>
        <v>9200000039-0</v>
      </c>
      <c r="B3669" s="57" t="s">
        <v>29</v>
      </c>
      <c r="C3669" s="50" t="s">
        <v>29</v>
      </c>
      <c r="D3669" s="50" t="s">
        <v>5090</v>
      </c>
      <c r="E3669" s="50" t="s">
        <v>2814</v>
      </c>
      <c r="F3669" s="50" t="s">
        <v>29</v>
      </c>
      <c r="G3669" s="50" t="s">
        <v>29</v>
      </c>
      <c r="H3669" s="50" t="s">
        <v>4028</v>
      </c>
      <c r="I3669" s="58">
        <v>45099</v>
      </c>
      <c r="J3669" s="50" t="s">
        <v>2816</v>
      </c>
      <c r="K3669" s="59">
        <v>12288</v>
      </c>
      <c r="L3669" s="50" t="s">
        <v>37</v>
      </c>
      <c r="M3669" s="51" t="s">
        <v>2747</v>
      </c>
      <c r="N3669" s="50" t="s">
        <v>29</v>
      </c>
      <c r="O3669" s="50" t="s">
        <v>32</v>
      </c>
      <c r="P3669" s="50" t="s">
        <v>32</v>
      </c>
      <c r="Q3669" s="50" t="s">
        <v>29</v>
      </c>
      <c r="R3669" s="50" t="s">
        <v>29</v>
      </c>
      <c r="S3669" s="50" t="s">
        <v>2770</v>
      </c>
      <c r="T3669" s="50" t="s">
        <v>2379</v>
      </c>
      <c r="U3669" s="50" t="s">
        <v>30</v>
      </c>
      <c r="V3669" s="50" t="str">
        <f>VLOOKUP(A3669,Register!$D$2:$N$1317,11,0)</f>
        <v>CWIP - NEW SPRAY POND</v>
      </c>
      <c r="W3669" s="50" t="s">
        <v>5091</v>
      </c>
      <c r="X3669" s="50" t="s">
        <v>5085</v>
      </c>
    </row>
    <row r="3670" spans="1:24" ht="14.1" customHeight="1" x14ac:dyDescent="0.25">
      <c r="A3670" s="50" t="str">
        <f t="shared" si="57"/>
        <v>9200000039-0</v>
      </c>
      <c r="B3670" s="57" t="s">
        <v>29</v>
      </c>
      <c r="C3670" s="50" t="s">
        <v>29</v>
      </c>
      <c r="D3670" s="50" t="s">
        <v>5090</v>
      </c>
      <c r="E3670" s="50" t="s">
        <v>2814</v>
      </c>
      <c r="F3670" s="50" t="s">
        <v>29</v>
      </c>
      <c r="G3670" s="50" t="s">
        <v>29</v>
      </c>
      <c r="H3670" s="50" t="s">
        <v>4028</v>
      </c>
      <c r="I3670" s="58">
        <v>45099</v>
      </c>
      <c r="J3670" s="50" t="s">
        <v>2816</v>
      </c>
      <c r="K3670" s="59">
        <v>5760</v>
      </c>
      <c r="L3670" s="50" t="s">
        <v>37</v>
      </c>
      <c r="M3670" s="51" t="s">
        <v>2747</v>
      </c>
      <c r="N3670" s="50" t="s">
        <v>29</v>
      </c>
      <c r="O3670" s="50" t="s">
        <v>32</v>
      </c>
      <c r="P3670" s="50" t="s">
        <v>32</v>
      </c>
      <c r="Q3670" s="50" t="s">
        <v>29</v>
      </c>
      <c r="R3670" s="50" t="s">
        <v>29</v>
      </c>
      <c r="S3670" s="50" t="s">
        <v>2770</v>
      </c>
      <c r="T3670" s="50" t="s">
        <v>2379</v>
      </c>
      <c r="U3670" s="50" t="s">
        <v>30</v>
      </c>
      <c r="V3670" s="50" t="str">
        <f>VLOOKUP(A3670,Register!$D$2:$N$1317,11,0)</f>
        <v>CWIP - NEW SPRAY POND</v>
      </c>
      <c r="W3670" s="50" t="s">
        <v>5091</v>
      </c>
      <c r="X3670" s="50" t="s">
        <v>5085</v>
      </c>
    </row>
    <row r="3671" spans="1:24" ht="14.1" customHeight="1" x14ac:dyDescent="0.25">
      <c r="A3671" s="50" t="str">
        <f t="shared" si="57"/>
        <v>9200000039-0</v>
      </c>
      <c r="B3671" s="57" t="s">
        <v>29</v>
      </c>
      <c r="C3671" s="50" t="s">
        <v>29</v>
      </c>
      <c r="D3671" s="50" t="s">
        <v>5090</v>
      </c>
      <c r="E3671" s="50" t="s">
        <v>2814</v>
      </c>
      <c r="F3671" s="50" t="s">
        <v>29</v>
      </c>
      <c r="G3671" s="50" t="s">
        <v>29</v>
      </c>
      <c r="H3671" s="50" t="s">
        <v>4028</v>
      </c>
      <c r="I3671" s="58">
        <v>45099</v>
      </c>
      <c r="J3671" s="50" t="s">
        <v>2816</v>
      </c>
      <c r="K3671" s="59">
        <v>144</v>
      </c>
      <c r="L3671" s="50" t="s">
        <v>37</v>
      </c>
      <c r="M3671" s="51" t="s">
        <v>2747</v>
      </c>
      <c r="N3671" s="50" t="s">
        <v>29</v>
      </c>
      <c r="O3671" s="50" t="s">
        <v>32</v>
      </c>
      <c r="P3671" s="50" t="s">
        <v>32</v>
      </c>
      <c r="Q3671" s="50" t="s">
        <v>29</v>
      </c>
      <c r="R3671" s="50" t="s">
        <v>29</v>
      </c>
      <c r="S3671" s="50" t="s">
        <v>2770</v>
      </c>
      <c r="T3671" s="50" t="s">
        <v>2379</v>
      </c>
      <c r="U3671" s="50" t="s">
        <v>30</v>
      </c>
      <c r="V3671" s="50" t="str">
        <f>VLOOKUP(A3671,Register!$D$2:$N$1317,11,0)</f>
        <v>CWIP - NEW SPRAY POND</v>
      </c>
      <c r="W3671" s="50" t="s">
        <v>5091</v>
      </c>
      <c r="X3671" s="50" t="s">
        <v>5085</v>
      </c>
    </row>
    <row r="3672" spans="1:24" ht="14.1" customHeight="1" x14ac:dyDescent="0.25">
      <c r="A3672" s="50" t="str">
        <f t="shared" si="57"/>
        <v>9200000039-0</v>
      </c>
      <c r="B3672" s="57" t="s">
        <v>29</v>
      </c>
      <c r="C3672" s="50" t="s">
        <v>29</v>
      </c>
      <c r="D3672" s="50" t="s">
        <v>5090</v>
      </c>
      <c r="E3672" s="50" t="s">
        <v>2814</v>
      </c>
      <c r="F3672" s="50" t="s">
        <v>29</v>
      </c>
      <c r="G3672" s="50" t="s">
        <v>29</v>
      </c>
      <c r="H3672" s="50" t="s">
        <v>4028</v>
      </c>
      <c r="I3672" s="58">
        <v>45099</v>
      </c>
      <c r="J3672" s="50" t="s">
        <v>2816</v>
      </c>
      <c r="K3672" s="59">
        <v>67.5</v>
      </c>
      <c r="L3672" s="50" t="s">
        <v>37</v>
      </c>
      <c r="M3672" s="51" t="s">
        <v>2747</v>
      </c>
      <c r="N3672" s="50" t="s">
        <v>29</v>
      </c>
      <c r="O3672" s="50" t="s">
        <v>32</v>
      </c>
      <c r="P3672" s="50" t="s">
        <v>32</v>
      </c>
      <c r="Q3672" s="50" t="s">
        <v>29</v>
      </c>
      <c r="R3672" s="50" t="s">
        <v>29</v>
      </c>
      <c r="S3672" s="50" t="s">
        <v>2770</v>
      </c>
      <c r="T3672" s="50" t="s">
        <v>2379</v>
      </c>
      <c r="U3672" s="50" t="s">
        <v>30</v>
      </c>
      <c r="V3672" s="50" t="str">
        <f>VLOOKUP(A3672,Register!$D$2:$N$1317,11,0)</f>
        <v>CWIP - NEW SPRAY POND</v>
      </c>
      <c r="W3672" s="50" t="s">
        <v>5091</v>
      </c>
      <c r="X3672" s="50" t="s">
        <v>5085</v>
      </c>
    </row>
    <row r="3673" spans="1:24" ht="14.1" customHeight="1" x14ac:dyDescent="0.25">
      <c r="A3673" s="50" t="str">
        <f t="shared" si="57"/>
        <v>9200000039-0</v>
      </c>
      <c r="B3673" s="57" t="s">
        <v>29</v>
      </c>
      <c r="C3673" s="50" t="s">
        <v>29</v>
      </c>
      <c r="D3673" s="50" t="s">
        <v>5090</v>
      </c>
      <c r="E3673" s="50" t="s">
        <v>2814</v>
      </c>
      <c r="F3673" s="50" t="s">
        <v>29</v>
      </c>
      <c r="G3673" s="50" t="s">
        <v>29</v>
      </c>
      <c r="H3673" s="50" t="s">
        <v>4028</v>
      </c>
      <c r="I3673" s="58">
        <v>45099</v>
      </c>
      <c r="J3673" s="50" t="s">
        <v>2816</v>
      </c>
      <c r="K3673" s="59">
        <v>5376</v>
      </c>
      <c r="L3673" s="50" t="s">
        <v>37</v>
      </c>
      <c r="M3673" s="51" t="s">
        <v>2747</v>
      </c>
      <c r="N3673" s="50" t="s">
        <v>29</v>
      </c>
      <c r="O3673" s="50" t="s">
        <v>32</v>
      </c>
      <c r="P3673" s="50" t="s">
        <v>32</v>
      </c>
      <c r="Q3673" s="50" t="s">
        <v>29</v>
      </c>
      <c r="R3673" s="50" t="s">
        <v>29</v>
      </c>
      <c r="S3673" s="50" t="s">
        <v>2770</v>
      </c>
      <c r="T3673" s="50" t="s">
        <v>2379</v>
      </c>
      <c r="U3673" s="50" t="s">
        <v>30</v>
      </c>
      <c r="V3673" s="50" t="str">
        <f>VLOOKUP(A3673,Register!$D$2:$N$1317,11,0)</f>
        <v>CWIP - NEW SPRAY POND</v>
      </c>
      <c r="W3673" s="50" t="s">
        <v>5091</v>
      </c>
      <c r="X3673" s="50" t="s">
        <v>5085</v>
      </c>
    </row>
    <row r="3674" spans="1:24" ht="14.1" customHeight="1" x14ac:dyDescent="0.25">
      <c r="A3674" s="50" t="str">
        <f t="shared" si="57"/>
        <v>9200000039-0</v>
      </c>
      <c r="B3674" s="57" t="s">
        <v>29</v>
      </c>
      <c r="C3674" s="50" t="s">
        <v>29</v>
      </c>
      <c r="D3674" s="50" t="s">
        <v>5090</v>
      </c>
      <c r="E3674" s="50" t="s">
        <v>2814</v>
      </c>
      <c r="F3674" s="50" t="s">
        <v>29</v>
      </c>
      <c r="G3674" s="50" t="s">
        <v>29</v>
      </c>
      <c r="H3674" s="50" t="s">
        <v>4028</v>
      </c>
      <c r="I3674" s="58">
        <v>45099</v>
      </c>
      <c r="J3674" s="50" t="s">
        <v>2816</v>
      </c>
      <c r="K3674" s="59">
        <v>6144</v>
      </c>
      <c r="L3674" s="50" t="s">
        <v>37</v>
      </c>
      <c r="M3674" s="51" t="s">
        <v>2747</v>
      </c>
      <c r="N3674" s="50" t="s">
        <v>29</v>
      </c>
      <c r="O3674" s="50" t="s">
        <v>32</v>
      </c>
      <c r="P3674" s="50" t="s">
        <v>32</v>
      </c>
      <c r="Q3674" s="50" t="s">
        <v>29</v>
      </c>
      <c r="R3674" s="50" t="s">
        <v>29</v>
      </c>
      <c r="S3674" s="50" t="s">
        <v>2770</v>
      </c>
      <c r="T3674" s="50" t="s">
        <v>2379</v>
      </c>
      <c r="U3674" s="50" t="s">
        <v>30</v>
      </c>
      <c r="V3674" s="50" t="str">
        <f>VLOOKUP(A3674,Register!$D$2:$N$1317,11,0)</f>
        <v>CWIP - NEW SPRAY POND</v>
      </c>
      <c r="W3674" s="50" t="s">
        <v>5091</v>
      </c>
      <c r="X3674" s="50" t="s">
        <v>5085</v>
      </c>
    </row>
    <row r="3675" spans="1:24" ht="14.1" customHeight="1" x14ac:dyDescent="0.25">
      <c r="A3675" s="50" t="str">
        <f t="shared" si="57"/>
        <v>9200000039-0</v>
      </c>
      <c r="B3675" s="57" t="s">
        <v>29</v>
      </c>
      <c r="C3675" s="50" t="s">
        <v>29</v>
      </c>
      <c r="D3675" s="50" t="s">
        <v>5090</v>
      </c>
      <c r="E3675" s="50" t="s">
        <v>2814</v>
      </c>
      <c r="F3675" s="50" t="s">
        <v>29</v>
      </c>
      <c r="G3675" s="50" t="s">
        <v>29</v>
      </c>
      <c r="H3675" s="50" t="s">
        <v>4028</v>
      </c>
      <c r="I3675" s="58">
        <v>45099</v>
      </c>
      <c r="J3675" s="50" t="s">
        <v>2816</v>
      </c>
      <c r="K3675" s="59">
        <v>2880</v>
      </c>
      <c r="L3675" s="50" t="s">
        <v>37</v>
      </c>
      <c r="M3675" s="51" t="s">
        <v>2747</v>
      </c>
      <c r="N3675" s="50" t="s">
        <v>29</v>
      </c>
      <c r="O3675" s="50" t="s">
        <v>32</v>
      </c>
      <c r="P3675" s="50" t="s">
        <v>32</v>
      </c>
      <c r="Q3675" s="50" t="s">
        <v>29</v>
      </c>
      <c r="R3675" s="50" t="s">
        <v>29</v>
      </c>
      <c r="S3675" s="50" t="s">
        <v>2770</v>
      </c>
      <c r="T3675" s="50" t="s">
        <v>2379</v>
      </c>
      <c r="U3675" s="50" t="s">
        <v>30</v>
      </c>
      <c r="V3675" s="50" t="str">
        <f>VLOOKUP(A3675,Register!$D$2:$N$1317,11,0)</f>
        <v>CWIP - NEW SPRAY POND</v>
      </c>
      <c r="W3675" s="50" t="s">
        <v>5091</v>
      </c>
      <c r="X3675" s="50" t="s">
        <v>5085</v>
      </c>
    </row>
    <row r="3676" spans="1:24" ht="14.1" customHeight="1" x14ac:dyDescent="0.25">
      <c r="A3676" s="50" t="str">
        <f t="shared" si="57"/>
        <v>9200000039-0</v>
      </c>
      <c r="B3676" s="57" t="s">
        <v>29</v>
      </c>
      <c r="C3676" s="50" t="s">
        <v>29</v>
      </c>
      <c r="D3676" s="50" t="s">
        <v>5090</v>
      </c>
      <c r="E3676" s="50" t="s">
        <v>2814</v>
      </c>
      <c r="F3676" s="50" t="s">
        <v>29</v>
      </c>
      <c r="G3676" s="50" t="s">
        <v>29</v>
      </c>
      <c r="H3676" s="50" t="s">
        <v>4028</v>
      </c>
      <c r="I3676" s="58">
        <v>45099</v>
      </c>
      <c r="J3676" s="50" t="s">
        <v>2816</v>
      </c>
      <c r="K3676" s="59">
        <v>12288</v>
      </c>
      <c r="L3676" s="50" t="s">
        <v>37</v>
      </c>
      <c r="M3676" s="51" t="s">
        <v>2747</v>
      </c>
      <c r="N3676" s="50" t="s">
        <v>29</v>
      </c>
      <c r="O3676" s="50" t="s">
        <v>32</v>
      </c>
      <c r="P3676" s="50" t="s">
        <v>32</v>
      </c>
      <c r="Q3676" s="50" t="s">
        <v>29</v>
      </c>
      <c r="R3676" s="50" t="s">
        <v>29</v>
      </c>
      <c r="S3676" s="50" t="s">
        <v>2770</v>
      </c>
      <c r="T3676" s="50" t="s">
        <v>2379</v>
      </c>
      <c r="U3676" s="50" t="s">
        <v>30</v>
      </c>
      <c r="V3676" s="50" t="str">
        <f>VLOOKUP(A3676,Register!$D$2:$N$1317,11,0)</f>
        <v>CWIP - NEW SPRAY POND</v>
      </c>
      <c r="W3676" s="50" t="s">
        <v>5091</v>
      </c>
      <c r="X3676" s="50" t="s">
        <v>5085</v>
      </c>
    </row>
    <row r="3677" spans="1:24" ht="14.1" customHeight="1" x14ac:dyDescent="0.25">
      <c r="A3677" s="50" t="str">
        <f t="shared" si="57"/>
        <v>9200000039-0</v>
      </c>
      <c r="B3677" s="57" t="s">
        <v>29</v>
      </c>
      <c r="C3677" s="50" t="s">
        <v>29</v>
      </c>
      <c r="D3677" s="50" t="s">
        <v>5090</v>
      </c>
      <c r="E3677" s="50" t="s">
        <v>2814</v>
      </c>
      <c r="F3677" s="50" t="s">
        <v>29</v>
      </c>
      <c r="G3677" s="50" t="s">
        <v>29</v>
      </c>
      <c r="H3677" s="50" t="s">
        <v>4028</v>
      </c>
      <c r="I3677" s="58">
        <v>45099</v>
      </c>
      <c r="J3677" s="50" t="s">
        <v>2816</v>
      </c>
      <c r="K3677" s="59">
        <v>5760</v>
      </c>
      <c r="L3677" s="50" t="s">
        <v>37</v>
      </c>
      <c r="M3677" s="51" t="s">
        <v>2747</v>
      </c>
      <c r="N3677" s="50" t="s">
        <v>29</v>
      </c>
      <c r="O3677" s="50" t="s">
        <v>32</v>
      </c>
      <c r="P3677" s="50" t="s">
        <v>32</v>
      </c>
      <c r="Q3677" s="50" t="s">
        <v>29</v>
      </c>
      <c r="R3677" s="50" t="s">
        <v>29</v>
      </c>
      <c r="S3677" s="50" t="s">
        <v>2770</v>
      </c>
      <c r="T3677" s="50" t="s">
        <v>2379</v>
      </c>
      <c r="U3677" s="50" t="s">
        <v>30</v>
      </c>
      <c r="V3677" s="50" t="str">
        <f>VLOOKUP(A3677,Register!$D$2:$N$1317,11,0)</f>
        <v>CWIP - NEW SPRAY POND</v>
      </c>
      <c r="W3677" s="50" t="s">
        <v>5091</v>
      </c>
      <c r="X3677" s="50" t="s">
        <v>5085</v>
      </c>
    </row>
    <row r="3678" spans="1:24" ht="14.1" customHeight="1" x14ac:dyDescent="0.25">
      <c r="A3678" s="50" t="str">
        <f t="shared" si="57"/>
        <v>9200000039-0</v>
      </c>
      <c r="B3678" s="57" t="s">
        <v>29</v>
      </c>
      <c r="C3678" s="50" t="s">
        <v>29</v>
      </c>
      <c r="D3678" s="50" t="s">
        <v>5090</v>
      </c>
      <c r="E3678" s="50" t="s">
        <v>2814</v>
      </c>
      <c r="F3678" s="50" t="s">
        <v>29</v>
      </c>
      <c r="G3678" s="50" t="s">
        <v>29</v>
      </c>
      <c r="H3678" s="50" t="s">
        <v>4028</v>
      </c>
      <c r="I3678" s="58">
        <v>45099</v>
      </c>
      <c r="J3678" s="50" t="s">
        <v>2816</v>
      </c>
      <c r="K3678" s="59">
        <v>1440</v>
      </c>
      <c r="L3678" s="50" t="s">
        <v>37</v>
      </c>
      <c r="M3678" s="51" t="s">
        <v>2747</v>
      </c>
      <c r="N3678" s="50" t="s">
        <v>29</v>
      </c>
      <c r="O3678" s="50" t="s">
        <v>32</v>
      </c>
      <c r="P3678" s="50" t="s">
        <v>32</v>
      </c>
      <c r="Q3678" s="50" t="s">
        <v>29</v>
      </c>
      <c r="R3678" s="50" t="s">
        <v>29</v>
      </c>
      <c r="S3678" s="50" t="s">
        <v>2770</v>
      </c>
      <c r="T3678" s="50" t="s">
        <v>2379</v>
      </c>
      <c r="U3678" s="50" t="s">
        <v>30</v>
      </c>
      <c r="V3678" s="50" t="str">
        <f>VLOOKUP(A3678,Register!$D$2:$N$1317,11,0)</f>
        <v>CWIP - NEW SPRAY POND</v>
      </c>
      <c r="W3678" s="50" t="s">
        <v>5091</v>
      </c>
      <c r="X3678" s="50" t="s">
        <v>5085</v>
      </c>
    </row>
    <row r="3679" spans="1:24" ht="14.1" customHeight="1" x14ac:dyDescent="0.25">
      <c r="A3679" s="50" t="str">
        <f t="shared" si="57"/>
        <v>9200000039-0</v>
      </c>
      <c r="B3679" s="57" t="s">
        <v>29</v>
      </c>
      <c r="C3679" s="50" t="s">
        <v>29</v>
      </c>
      <c r="D3679" s="50" t="s">
        <v>5090</v>
      </c>
      <c r="E3679" s="50" t="s">
        <v>2814</v>
      </c>
      <c r="F3679" s="50" t="s">
        <v>29</v>
      </c>
      <c r="G3679" s="50" t="s">
        <v>29</v>
      </c>
      <c r="H3679" s="50" t="s">
        <v>4028</v>
      </c>
      <c r="I3679" s="58">
        <v>45099</v>
      </c>
      <c r="J3679" s="50" t="s">
        <v>2816</v>
      </c>
      <c r="K3679" s="59">
        <v>132.47999999999999</v>
      </c>
      <c r="L3679" s="50" t="s">
        <v>37</v>
      </c>
      <c r="M3679" s="51" t="s">
        <v>2747</v>
      </c>
      <c r="N3679" s="50" t="s">
        <v>29</v>
      </c>
      <c r="O3679" s="50" t="s">
        <v>32</v>
      </c>
      <c r="P3679" s="50" t="s">
        <v>32</v>
      </c>
      <c r="Q3679" s="50" t="s">
        <v>29</v>
      </c>
      <c r="R3679" s="50" t="s">
        <v>29</v>
      </c>
      <c r="S3679" s="50" t="s">
        <v>2770</v>
      </c>
      <c r="T3679" s="50" t="s">
        <v>2379</v>
      </c>
      <c r="U3679" s="50" t="s">
        <v>30</v>
      </c>
      <c r="V3679" s="50" t="str">
        <f>VLOOKUP(A3679,Register!$D$2:$N$1317,11,0)</f>
        <v>CWIP - NEW SPRAY POND</v>
      </c>
      <c r="W3679" s="50" t="s">
        <v>5091</v>
      </c>
      <c r="X3679" s="50" t="s">
        <v>5085</v>
      </c>
    </row>
    <row r="3680" spans="1:24" ht="14.1" customHeight="1" x14ac:dyDescent="0.25">
      <c r="A3680" s="50" t="str">
        <f t="shared" si="57"/>
        <v>9200000039-0</v>
      </c>
      <c r="B3680" s="57" t="s">
        <v>29</v>
      </c>
      <c r="C3680" s="50" t="s">
        <v>29</v>
      </c>
      <c r="D3680" s="50" t="s">
        <v>5090</v>
      </c>
      <c r="E3680" s="50" t="s">
        <v>2814</v>
      </c>
      <c r="F3680" s="50" t="s">
        <v>29</v>
      </c>
      <c r="G3680" s="50" t="s">
        <v>29</v>
      </c>
      <c r="H3680" s="50" t="s">
        <v>4028</v>
      </c>
      <c r="I3680" s="58">
        <v>45099</v>
      </c>
      <c r="J3680" s="50" t="s">
        <v>2816</v>
      </c>
      <c r="K3680" s="59">
        <v>5760</v>
      </c>
      <c r="L3680" s="50" t="s">
        <v>37</v>
      </c>
      <c r="M3680" s="51" t="s">
        <v>2747</v>
      </c>
      <c r="N3680" s="50" t="s">
        <v>29</v>
      </c>
      <c r="O3680" s="50" t="s">
        <v>32</v>
      </c>
      <c r="P3680" s="50" t="s">
        <v>32</v>
      </c>
      <c r="Q3680" s="50" t="s">
        <v>29</v>
      </c>
      <c r="R3680" s="50" t="s">
        <v>29</v>
      </c>
      <c r="S3680" s="50" t="s">
        <v>2770</v>
      </c>
      <c r="T3680" s="50" t="s">
        <v>2379</v>
      </c>
      <c r="U3680" s="50" t="s">
        <v>30</v>
      </c>
      <c r="V3680" s="50" t="str">
        <f>VLOOKUP(A3680,Register!$D$2:$N$1317,11,0)</f>
        <v>CWIP - NEW SPRAY POND</v>
      </c>
      <c r="W3680" s="50" t="s">
        <v>5091</v>
      </c>
      <c r="X3680" s="50" t="s">
        <v>5085</v>
      </c>
    </row>
    <row r="3681" spans="1:24" ht="14.1" customHeight="1" x14ac:dyDescent="0.25">
      <c r="A3681" s="50" t="str">
        <f t="shared" si="57"/>
        <v>9200000039-0</v>
      </c>
      <c r="B3681" s="57" t="s">
        <v>29</v>
      </c>
      <c r="C3681" s="50" t="s">
        <v>29</v>
      </c>
      <c r="D3681" s="50" t="s">
        <v>5090</v>
      </c>
      <c r="E3681" s="50" t="s">
        <v>2814</v>
      </c>
      <c r="F3681" s="50" t="s">
        <v>29</v>
      </c>
      <c r="G3681" s="50" t="s">
        <v>29</v>
      </c>
      <c r="H3681" s="50" t="s">
        <v>4028</v>
      </c>
      <c r="I3681" s="58">
        <v>45099</v>
      </c>
      <c r="J3681" s="50" t="s">
        <v>2816</v>
      </c>
      <c r="K3681" s="59">
        <v>2700</v>
      </c>
      <c r="L3681" s="50" t="s">
        <v>37</v>
      </c>
      <c r="M3681" s="51" t="s">
        <v>2747</v>
      </c>
      <c r="N3681" s="50" t="s">
        <v>29</v>
      </c>
      <c r="O3681" s="50" t="s">
        <v>32</v>
      </c>
      <c r="P3681" s="50" t="s">
        <v>32</v>
      </c>
      <c r="Q3681" s="50" t="s">
        <v>29</v>
      </c>
      <c r="R3681" s="50" t="s">
        <v>29</v>
      </c>
      <c r="S3681" s="50" t="s">
        <v>2770</v>
      </c>
      <c r="T3681" s="50" t="s">
        <v>2379</v>
      </c>
      <c r="U3681" s="50" t="s">
        <v>30</v>
      </c>
      <c r="V3681" s="50" t="str">
        <f>VLOOKUP(A3681,Register!$D$2:$N$1317,11,0)</f>
        <v>CWIP - NEW SPRAY POND</v>
      </c>
      <c r="W3681" s="50" t="s">
        <v>5091</v>
      </c>
      <c r="X3681" s="50" t="s">
        <v>5085</v>
      </c>
    </row>
    <row r="3682" spans="1:24" ht="14.1" customHeight="1" x14ac:dyDescent="0.25">
      <c r="A3682" s="50" t="str">
        <f t="shared" si="57"/>
        <v>9200000039-0</v>
      </c>
      <c r="B3682" s="57" t="s">
        <v>29</v>
      </c>
      <c r="C3682" s="50" t="s">
        <v>29</v>
      </c>
      <c r="D3682" s="50" t="s">
        <v>5090</v>
      </c>
      <c r="E3682" s="50" t="s">
        <v>2814</v>
      </c>
      <c r="F3682" s="50" t="s">
        <v>29</v>
      </c>
      <c r="G3682" s="50" t="s">
        <v>29</v>
      </c>
      <c r="H3682" s="50" t="s">
        <v>4028</v>
      </c>
      <c r="I3682" s="58">
        <v>45099</v>
      </c>
      <c r="J3682" s="50" t="s">
        <v>2816</v>
      </c>
      <c r="K3682" s="59">
        <v>8448</v>
      </c>
      <c r="L3682" s="50" t="s">
        <v>37</v>
      </c>
      <c r="M3682" s="51" t="s">
        <v>2747</v>
      </c>
      <c r="N3682" s="50" t="s">
        <v>29</v>
      </c>
      <c r="O3682" s="50" t="s">
        <v>32</v>
      </c>
      <c r="P3682" s="50" t="s">
        <v>32</v>
      </c>
      <c r="Q3682" s="50" t="s">
        <v>29</v>
      </c>
      <c r="R3682" s="50" t="s">
        <v>29</v>
      </c>
      <c r="S3682" s="50" t="s">
        <v>2770</v>
      </c>
      <c r="T3682" s="50" t="s">
        <v>2379</v>
      </c>
      <c r="U3682" s="50" t="s">
        <v>30</v>
      </c>
      <c r="V3682" s="50" t="str">
        <f>VLOOKUP(A3682,Register!$D$2:$N$1317,11,0)</f>
        <v>CWIP - NEW SPRAY POND</v>
      </c>
      <c r="W3682" s="50" t="s">
        <v>5091</v>
      </c>
      <c r="X3682" s="50" t="s">
        <v>5085</v>
      </c>
    </row>
    <row r="3683" spans="1:24" ht="14.1" customHeight="1" x14ac:dyDescent="0.25">
      <c r="A3683" s="50" t="str">
        <f t="shared" si="57"/>
        <v>9200000039-0</v>
      </c>
      <c r="B3683" s="57" t="s">
        <v>29</v>
      </c>
      <c r="C3683" s="50" t="s">
        <v>29</v>
      </c>
      <c r="D3683" s="50" t="s">
        <v>5090</v>
      </c>
      <c r="E3683" s="50" t="s">
        <v>2814</v>
      </c>
      <c r="F3683" s="50" t="s">
        <v>29</v>
      </c>
      <c r="G3683" s="50" t="s">
        <v>29</v>
      </c>
      <c r="H3683" s="50" t="s">
        <v>4028</v>
      </c>
      <c r="I3683" s="58">
        <v>45099</v>
      </c>
      <c r="J3683" s="50" t="s">
        <v>2816</v>
      </c>
      <c r="K3683" s="59">
        <v>3960</v>
      </c>
      <c r="L3683" s="50" t="s">
        <v>37</v>
      </c>
      <c r="M3683" s="51" t="s">
        <v>2747</v>
      </c>
      <c r="N3683" s="50" t="s">
        <v>29</v>
      </c>
      <c r="O3683" s="50" t="s">
        <v>32</v>
      </c>
      <c r="P3683" s="50" t="s">
        <v>32</v>
      </c>
      <c r="Q3683" s="50" t="s">
        <v>29</v>
      </c>
      <c r="R3683" s="50" t="s">
        <v>29</v>
      </c>
      <c r="S3683" s="50" t="s">
        <v>2770</v>
      </c>
      <c r="T3683" s="50" t="s">
        <v>2379</v>
      </c>
      <c r="U3683" s="50" t="s">
        <v>30</v>
      </c>
      <c r="V3683" s="50" t="str">
        <f>VLOOKUP(A3683,Register!$D$2:$N$1317,11,0)</f>
        <v>CWIP - NEW SPRAY POND</v>
      </c>
      <c r="W3683" s="50" t="s">
        <v>5091</v>
      </c>
      <c r="X3683" s="50" t="s">
        <v>5085</v>
      </c>
    </row>
    <row r="3684" spans="1:24" ht="14.1" customHeight="1" x14ac:dyDescent="0.25">
      <c r="A3684" s="50" t="str">
        <f t="shared" si="57"/>
        <v>9200000039-0</v>
      </c>
      <c r="B3684" s="57" t="s">
        <v>29</v>
      </c>
      <c r="C3684" s="50" t="s">
        <v>29</v>
      </c>
      <c r="D3684" s="50" t="s">
        <v>5090</v>
      </c>
      <c r="E3684" s="50" t="s">
        <v>2814</v>
      </c>
      <c r="F3684" s="50" t="s">
        <v>29</v>
      </c>
      <c r="G3684" s="50" t="s">
        <v>29</v>
      </c>
      <c r="H3684" s="50" t="s">
        <v>4028</v>
      </c>
      <c r="I3684" s="58">
        <v>45099</v>
      </c>
      <c r="J3684" s="50" t="s">
        <v>2816</v>
      </c>
      <c r="K3684" s="59">
        <v>70480</v>
      </c>
      <c r="L3684" s="50" t="s">
        <v>37</v>
      </c>
      <c r="M3684" s="51" t="s">
        <v>2747</v>
      </c>
      <c r="N3684" s="50" t="s">
        <v>29</v>
      </c>
      <c r="O3684" s="50" t="s">
        <v>32</v>
      </c>
      <c r="P3684" s="50" t="s">
        <v>32</v>
      </c>
      <c r="Q3684" s="50" t="s">
        <v>29</v>
      </c>
      <c r="R3684" s="50" t="s">
        <v>29</v>
      </c>
      <c r="S3684" s="50" t="s">
        <v>2770</v>
      </c>
      <c r="T3684" s="50" t="s">
        <v>2379</v>
      </c>
      <c r="U3684" s="50" t="s">
        <v>30</v>
      </c>
      <c r="V3684" s="50" t="str">
        <f>VLOOKUP(A3684,Register!$D$2:$N$1317,11,0)</f>
        <v>CWIP - NEW SPRAY POND</v>
      </c>
      <c r="W3684" s="50" t="s">
        <v>5091</v>
      </c>
      <c r="X3684" s="50" t="s">
        <v>5085</v>
      </c>
    </row>
    <row r="3685" spans="1:24" ht="14.1" customHeight="1" x14ac:dyDescent="0.25">
      <c r="A3685" s="50" t="str">
        <f t="shared" si="57"/>
        <v>9200000039-0</v>
      </c>
      <c r="B3685" s="57" t="s">
        <v>29</v>
      </c>
      <c r="C3685" s="50" t="s">
        <v>29</v>
      </c>
      <c r="D3685" s="50" t="s">
        <v>5090</v>
      </c>
      <c r="E3685" s="50" t="s">
        <v>2814</v>
      </c>
      <c r="F3685" s="50" t="s">
        <v>29</v>
      </c>
      <c r="G3685" s="50" t="s">
        <v>29</v>
      </c>
      <c r="H3685" s="50" t="s">
        <v>4028</v>
      </c>
      <c r="I3685" s="58">
        <v>45099</v>
      </c>
      <c r="J3685" s="50" t="s">
        <v>2816</v>
      </c>
      <c r="K3685" s="59">
        <v>11880</v>
      </c>
      <c r="L3685" s="50" t="s">
        <v>37</v>
      </c>
      <c r="M3685" s="51" t="s">
        <v>2747</v>
      </c>
      <c r="N3685" s="50" t="s">
        <v>29</v>
      </c>
      <c r="O3685" s="50" t="s">
        <v>32</v>
      </c>
      <c r="P3685" s="50" t="s">
        <v>32</v>
      </c>
      <c r="Q3685" s="50" t="s">
        <v>29</v>
      </c>
      <c r="R3685" s="50" t="s">
        <v>29</v>
      </c>
      <c r="S3685" s="50" t="s">
        <v>2770</v>
      </c>
      <c r="T3685" s="50" t="s">
        <v>2379</v>
      </c>
      <c r="U3685" s="50" t="s">
        <v>30</v>
      </c>
      <c r="V3685" s="50" t="str">
        <f>VLOOKUP(A3685,Register!$D$2:$N$1317,11,0)</f>
        <v>CWIP - NEW SPRAY POND</v>
      </c>
      <c r="W3685" s="50" t="s">
        <v>5091</v>
      </c>
      <c r="X3685" s="50" t="s">
        <v>5085</v>
      </c>
    </row>
    <row r="3686" spans="1:24" ht="14.1" customHeight="1" x14ac:dyDescent="0.25">
      <c r="A3686" s="50" t="str">
        <f t="shared" si="57"/>
        <v>9200000039-0</v>
      </c>
      <c r="B3686" s="57" t="s">
        <v>29</v>
      </c>
      <c r="C3686" s="50" t="s">
        <v>29</v>
      </c>
      <c r="D3686" s="50" t="s">
        <v>5090</v>
      </c>
      <c r="E3686" s="50" t="s">
        <v>2814</v>
      </c>
      <c r="F3686" s="50" t="s">
        <v>29</v>
      </c>
      <c r="G3686" s="50" t="s">
        <v>29</v>
      </c>
      <c r="H3686" s="50" t="s">
        <v>4028</v>
      </c>
      <c r="I3686" s="58">
        <v>45099</v>
      </c>
      <c r="J3686" s="50" t="s">
        <v>2816</v>
      </c>
      <c r="K3686" s="59">
        <v>19200</v>
      </c>
      <c r="L3686" s="50" t="s">
        <v>37</v>
      </c>
      <c r="M3686" s="51" t="s">
        <v>2747</v>
      </c>
      <c r="N3686" s="50" t="s">
        <v>29</v>
      </c>
      <c r="O3686" s="50" t="s">
        <v>32</v>
      </c>
      <c r="P3686" s="50" t="s">
        <v>32</v>
      </c>
      <c r="Q3686" s="50" t="s">
        <v>29</v>
      </c>
      <c r="R3686" s="50" t="s">
        <v>29</v>
      </c>
      <c r="S3686" s="50" t="s">
        <v>2770</v>
      </c>
      <c r="T3686" s="50" t="s">
        <v>2379</v>
      </c>
      <c r="U3686" s="50" t="s">
        <v>30</v>
      </c>
      <c r="V3686" s="50" t="str">
        <f>VLOOKUP(A3686,Register!$D$2:$N$1317,11,0)</f>
        <v>CWIP - NEW SPRAY POND</v>
      </c>
      <c r="W3686" s="50" t="s">
        <v>5091</v>
      </c>
      <c r="X3686" s="50" t="s">
        <v>5085</v>
      </c>
    </row>
    <row r="3687" spans="1:24" ht="14.1" customHeight="1" x14ac:dyDescent="0.25">
      <c r="A3687" s="50" t="str">
        <f t="shared" si="57"/>
        <v>9200000039-0</v>
      </c>
      <c r="B3687" s="57" t="s">
        <v>29</v>
      </c>
      <c r="C3687" s="50" t="s">
        <v>29</v>
      </c>
      <c r="D3687" s="50" t="s">
        <v>5090</v>
      </c>
      <c r="E3687" s="50" t="s">
        <v>2814</v>
      </c>
      <c r="F3687" s="50" t="s">
        <v>29</v>
      </c>
      <c r="G3687" s="50" t="s">
        <v>29</v>
      </c>
      <c r="H3687" s="50" t="s">
        <v>4028</v>
      </c>
      <c r="I3687" s="58">
        <v>45099</v>
      </c>
      <c r="J3687" s="50" t="s">
        <v>2816</v>
      </c>
      <c r="K3687" s="59">
        <v>9000</v>
      </c>
      <c r="L3687" s="50" t="s">
        <v>37</v>
      </c>
      <c r="M3687" s="51" t="s">
        <v>2747</v>
      </c>
      <c r="N3687" s="50" t="s">
        <v>29</v>
      </c>
      <c r="O3687" s="50" t="s">
        <v>32</v>
      </c>
      <c r="P3687" s="50" t="s">
        <v>32</v>
      </c>
      <c r="Q3687" s="50" t="s">
        <v>29</v>
      </c>
      <c r="R3687" s="50" t="s">
        <v>29</v>
      </c>
      <c r="S3687" s="50" t="s">
        <v>2770</v>
      </c>
      <c r="T3687" s="50" t="s">
        <v>2379</v>
      </c>
      <c r="U3687" s="50" t="s">
        <v>30</v>
      </c>
      <c r="V3687" s="50" t="str">
        <f>VLOOKUP(A3687,Register!$D$2:$N$1317,11,0)</f>
        <v>CWIP - NEW SPRAY POND</v>
      </c>
      <c r="W3687" s="50" t="s">
        <v>5091</v>
      </c>
      <c r="X3687" s="50" t="s">
        <v>5085</v>
      </c>
    </row>
    <row r="3688" spans="1:24" ht="14.1" customHeight="1" x14ac:dyDescent="0.25">
      <c r="A3688" s="50" t="str">
        <f t="shared" si="57"/>
        <v>9200000039-0</v>
      </c>
      <c r="B3688" s="57" t="s">
        <v>29</v>
      </c>
      <c r="C3688" s="50" t="s">
        <v>29</v>
      </c>
      <c r="D3688" s="50" t="s">
        <v>5090</v>
      </c>
      <c r="E3688" s="50" t="s">
        <v>2814</v>
      </c>
      <c r="F3688" s="50" t="s">
        <v>29</v>
      </c>
      <c r="G3688" s="50" t="s">
        <v>29</v>
      </c>
      <c r="H3688" s="50" t="s">
        <v>4028</v>
      </c>
      <c r="I3688" s="58">
        <v>45099</v>
      </c>
      <c r="J3688" s="50" t="s">
        <v>2816</v>
      </c>
      <c r="K3688" s="59">
        <v>6144</v>
      </c>
      <c r="L3688" s="50" t="s">
        <v>37</v>
      </c>
      <c r="M3688" s="51" t="s">
        <v>2747</v>
      </c>
      <c r="N3688" s="50" t="s">
        <v>29</v>
      </c>
      <c r="O3688" s="50" t="s">
        <v>32</v>
      </c>
      <c r="P3688" s="50" t="s">
        <v>32</v>
      </c>
      <c r="Q3688" s="50" t="s">
        <v>29</v>
      </c>
      <c r="R3688" s="50" t="s">
        <v>29</v>
      </c>
      <c r="S3688" s="50" t="s">
        <v>2770</v>
      </c>
      <c r="T3688" s="50" t="s">
        <v>2379</v>
      </c>
      <c r="U3688" s="50" t="s">
        <v>30</v>
      </c>
      <c r="V3688" s="50" t="str">
        <f>VLOOKUP(A3688,Register!$D$2:$N$1317,11,0)</f>
        <v>CWIP - NEW SPRAY POND</v>
      </c>
      <c r="W3688" s="50" t="s">
        <v>5091</v>
      </c>
      <c r="X3688" s="50" t="s">
        <v>5085</v>
      </c>
    </row>
    <row r="3689" spans="1:24" ht="14.1" customHeight="1" x14ac:dyDescent="0.25">
      <c r="A3689" s="50" t="str">
        <f t="shared" si="57"/>
        <v>9200000039-0</v>
      </c>
      <c r="B3689" s="57" t="s">
        <v>29</v>
      </c>
      <c r="C3689" s="50" t="s">
        <v>29</v>
      </c>
      <c r="D3689" s="50" t="s">
        <v>5090</v>
      </c>
      <c r="E3689" s="50" t="s">
        <v>2814</v>
      </c>
      <c r="F3689" s="50" t="s">
        <v>29</v>
      </c>
      <c r="G3689" s="50" t="s">
        <v>29</v>
      </c>
      <c r="H3689" s="50" t="s">
        <v>4028</v>
      </c>
      <c r="I3689" s="58">
        <v>45099</v>
      </c>
      <c r="J3689" s="50" t="s">
        <v>2816</v>
      </c>
      <c r="K3689" s="59">
        <v>2880</v>
      </c>
      <c r="L3689" s="50" t="s">
        <v>37</v>
      </c>
      <c r="M3689" s="51" t="s">
        <v>2747</v>
      </c>
      <c r="N3689" s="50" t="s">
        <v>29</v>
      </c>
      <c r="O3689" s="50" t="s">
        <v>32</v>
      </c>
      <c r="P3689" s="50" t="s">
        <v>32</v>
      </c>
      <c r="Q3689" s="50" t="s">
        <v>29</v>
      </c>
      <c r="R3689" s="50" t="s">
        <v>29</v>
      </c>
      <c r="S3689" s="50" t="s">
        <v>2770</v>
      </c>
      <c r="T3689" s="50" t="s">
        <v>2379</v>
      </c>
      <c r="U3689" s="50" t="s">
        <v>30</v>
      </c>
      <c r="V3689" s="50" t="str">
        <f>VLOOKUP(A3689,Register!$D$2:$N$1317,11,0)</f>
        <v>CWIP - NEW SPRAY POND</v>
      </c>
      <c r="W3689" s="50" t="s">
        <v>5091</v>
      </c>
      <c r="X3689" s="50" t="s">
        <v>5085</v>
      </c>
    </row>
    <row r="3690" spans="1:24" ht="14.1" customHeight="1" x14ac:dyDescent="0.25">
      <c r="A3690" s="50" t="str">
        <f t="shared" si="57"/>
        <v>9200000039-0</v>
      </c>
      <c r="B3690" s="57" t="s">
        <v>29</v>
      </c>
      <c r="C3690" s="50" t="s">
        <v>29</v>
      </c>
      <c r="D3690" s="50" t="s">
        <v>5090</v>
      </c>
      <c r="E3690" s="50" t="s">
        <v>2814</v>
      </c>
      <c r="F3690" s="50" t="s">
        <v>29</v>
      </c>
      <c r="G3690" s="50" t="s">
        <v>29</v>
      </c>
      <c r="H3690" s="50" t="s">
        <v>4028</v>
      </c>
      <c r="I3690" s="58">
        <v>45099</v>
      </c>
      <c r="J3690" s="50" t="s">
        <v>2816</v>
      </c>
      <c r="K3690" s="59">
        <v>6144</v>
      </c>
      <c r="L3690" s="50" t="s">
        <v>37</v>
      </c>
      <c r="M3690" s="51" t="s">
        <v>2747</v>
      </c>
      <c r="N3690" s="50" t="s">
        <v>29</v>
      </c>
      <c r="O3690" s="50" t="s">
        <v>32</v>
      </c>
      <c r="P3690" s="50" t="s">
        <v>32</v>
      </c>
      <c r="Q3690" s="50" t="s">
        <v>29</v>
      </c>
      <c r="R3690" s="50" t="s">
        <v>29</v>
      </c>
      <c r="S3690" s="50" t="s">
        <v>2770</v>
      </c>
      <c r="T3690" s="50" t="s">
        <v>2379</v>
      </c>
      <c r="U3690" s="50" t="s">
        <v>30</v>
      </c>
      <c r="V3690" s="50" t="str">
        <f>VLOOKUP(A3690,Register!$D$2:$N$1317,11,0)</f>
        <v>CWIP - NEW SPRAY POND</v>
      </c>
      <c r="W3690" s="50" t="s">
        <v>5091</v>
      </c>
      <c r="X3690" s="50" t="s">
        <v>5085</v>
      </c>
    </row>
    <row r="3691" spans="1:24" ht="14.1" customHeight="1" x14ac:dyDescent="0.25">
      <c r="A3691" s="50" t="str">
        <f t="shared" si="57"/>
        <v>9200000039-0</v>
      </c>
      <c r="B3691" s="57" t="s">
        <v>29</v>
      </c>
      <c r="C3691" s="50" t="s">
        <v>29</v>
      </c>
      <c r="D3691" s="50" t="s">
        <v>5090</v>
      </c>
      <c r="E3691" s="50" t="s">
        <v>2814</v>
      </c>
      <c r="F3691" s="50" t="s">
        <v>29</v>
      </c>
      <c r="G3691" s="50" t="s">
        <v>29</v>
      </c>
      <c r="H3691" s="50" t="s">
        <v>4028</v>
      </c>
      <c r="I3691" s="58">
        <v>45099</v>
      </c>
      <c r="J3691" s="50" t="s">
        <v>2816</v>
      </c>
      <c r="K3691" s="59">
        <v>2880</v>
      </c>
      <c r="L3691" s="50" t="s">
        <v>37</v>
      </c>
      <c r="M3691" s="51" t="s">
        <v>2747</v>
      </c>
      <c r="N3691" s="50" t="s">
        <v>29</v>
      </c>
      <c r="O3691" s="50" t="s">
        <v>32</v>
      </c>
      <c r="P3691" s="50" t="s">
        <v>32</v>
      </c>
      <c r="Q3691" s="50" t="s">
        <v>29</v>
      </c>
      <c r="R3691" s="50" t="s">
        <v>29</v>
      </c>
      <c r="S3691" s="50" t="s">
        <v>2770</v>
      </c>
      <c r="T3691" s="50" t="s">
        <v>2379</v>
      </c>
      <c r="U3691" s="50" t="s">
        <v>30</v>
      </c>
      <c r="V3691" s="50" t="str">
        <f>VLOOKUP(A3691,Register!$D$2:$N$1317,11,0)</f>
        <v>CWIP - NEW SPRAY POND</v>
      </c>
      <c r="W3691" s="50" t="s">
        <v>5091</v>
      </c>
      <c r="X3691" s="50" t="s">
        <v>5085</v>
      </c>
    </row>
    <row r="3692" spans="1:24" ht="14.1" customHeight="1" x14ac:dyDescent="0.25">
      <c r="A3692" s="50" t="str">
        <f t="shared" si="57"/>
        <v>9200000039-0</v>
      </c>
      <c r="B3692" s="57" t="s">
        <v>29</v>
      </c>
      <c r="C3692" s="50" t="s">
        <v>29</v>
      </c>
      <c r="D3692" s="50" t="s">
        <v>5090</v>
      </c>
      <c r="E3692" s="50" t="s">
        <v>2814</v>
      </c>
      <c r="F3692" s="50" t="s">
        <v>29</v>
      </c>
      <c r="G3692" s="50" t="s">
        <v>29</v>
      </c>
      <c r="H3692" s="50" t="s">
        <v>4028</v>
      </c>
      <c r="I3692" s="58">
        <v>45099</v>
      </c>
      <c r="J3692" s="50" t="s">
        <v>2816</v>
      </c>
      <c r="K3692" s="59">
        <v>20736</v>
      </c>
      <c r="L3692" s="50" t="s">
        <v>37</v>
      </c>
      <c r="M3692" s="51" t="s">
        <v>2747</v>
      </c>
      <c r="N3692" s="50" t="s">
        <v>29</v>
      </c>
      <c r="O3692" s="50" t="s">
        <v>32</v>
      </c>
      <c r="P3692" s="50" t="s">
        <v>32</v>
      </c>
      <c r="Q3692" s="50" t="s">
        <v>29</v>
      </c>
      <c r="R3692" s="50" t="s">
        <v>29</v>
      </c>
      <c r="S3692" s="50" t="s">
        <v>2770</v>
      </c>
      <c r="T3692" s="50" t="s">
        <v>2379</v>
      </c>
      <c r="U3692" s="50" t="s">
        <v>30</v>
      </c>
      <c r="V3692" s="50" t="str">
        <f>VLOOKUP(A3692,Register!$D$2:$N$1317,11,0)</f>
        <v>CWIP - NEW SPRAY POND</v>
      </c>
      <c r="W3692" s="50" t="s">
        <v>5091</v>
      </c>
      <c r="X3692" s="50" t="s">
        <v>5085</v>
      </c>
    </row>
    <row r="3693" spans="1:24" ht="14.1" customHeight="1" x14ac:dyDescent="0.25">
      <c r="A3693" s="50" t="str">
        <f t="shared" si="57"/>
        <v>9200000039-0</v>
      </c>
      <c r="B3693" s="57" t="s">
        <v>29</v>
      </c>
      <c r="C3693" s="50" t="s">
        <v>29</v>
      </c>
      <c r="D3693" s="50" t="s">
        <v>5090</v>
      </c>
      <c r="E3693" s="50" t="s">
        <v>2814</v>
      </c>
      <c r="F3693" s="50" t="s">
        <v>29</v>
      </c>
      <c r="G3693" s="50" t="s">
        <v>29</v>
      </c>
      <c r="H3693" s="50" t="s">
        <v>4028</v>
      </c>
      <c r="I3693" s="58">
        <v>45099</v>
      </c>
      <c r="J3693" s="50" t="s">
        <v>2816</v>
      </c>
      <c r="K3693" s="59">
        <v>9720</v>
      </c>
      <c r="L3693" s="50" t="s">
        <v>37</v>
      </c>
      <c r="M3693" s="51" t="s">
        <v>2747</v>
      </c>
      <c r="N3693" s="50" t="s">
        <v>29</v>
      </c>
      <c r="O3693" s="50" t="s">
        <v>32</v>
      </c>
      <c r="P3693" s="50" t="s">
        <v>32</v>
      </c>
      <c r="Q3693" s="50" t="s">
        <v>29</v>
      </c>
      <c r="R3693" s="50" t="s">
        <v>29</v>
      </c>
      <c r="S3693" s="50" t="s">
        <v>2770</v>
      </c>
      <c r="T3693" s="50" t="s">
        <v>2379</v>
      </c>
      <c r="U3693" s="50" t="s">
        <v>30</v>
      </c>
      <c r="V3693" s="50" t="str">
        <f>VLOOKUP(A3693,Register!$D$2:$N$1317,11,0)</f>
        <v>CWIP - NEW SPRAY POND</v>
      </c>
      <c r="W3693" s="50" t="s">
        <v>5091</v>
      </c>
      <c r="X3693" s="50" t="s">
        <v>5085</v>
      </c>
    </row>
    <row r="3694" spans="1:24" ht="14.1" customHeight="1" x14ac:dyDescent="0.25">
      <c r="A3694" s="50" t="str">
        <f t="shared" si="57"/>
        <v>9200000039-0</v>
      </c>
      <c r="B3694" s="57" t="s">
        <v>29</v>
      </c>
      <c r="C3694" s="50" t="s">
        <v>29</v>
      </c>
      <c r="D3694" s="50" t="s">
        <v>5090</v>
      </c>
      <c r="E3694" s="50" t="s">
        <v>2814</v>
      </c>
      <c r="F3694" s="50" t="s">
        <v>29</v>
      </c>
      <c r="G3694" s="50" t="s">
        <v>29</v>
      </c>
      <c r="H3694" s="50" t="s">
        <v>4028</v>
      </c>
      <c r="I3694" s="58">
        <v>45099</v>
      </c>
      <c r="J3694" s="50" t="s">
        <v>2816</v>
      </c>
      <c r="K3694" s="59">
        <v>29160</v>
      </c>
      <c r="L3694" s="50" t="s">
        <v>37</v>
      </c>
      <c r="M3694" s="51" t="s">
        <v>2747</v>
      </c>
      <c r="N3694" s="50" t="s">
        <v>29</v>
      </c>
      <c r="O3694" s="50" t="s">
        <v>32</v>
      </c>
      <c r="P3694" s="50" t="s">
        <v>32</v>
      </c>
      <c r="Q3694" s="50" t="s">
        <v>29</v>
      </c>
      <c r="R3694" s="50" t="s">
        <v>29</v>
      </c>
      <c r="S3694" s="50" t="s">
        <v>2770</v>
      </c>
      <c r="T3694" s="50" t="s">
        <v>2379</v>
      </c>
      <c r="U3694" s="50" t="s">
        <v>30</v>
      </c>
      <c r="V3694" s="50" t="str">
        <f>VLOOKUP(A3694,Register!$D$2:$N$1317,11,0)</f>
        <v>CWIP - NEW SPRAY POND</v>
      </c>
      <c r="W3694" s="50" t="s">
        <v>5091</v>
      </c>
      <c r="X3694" s="50" t="s">
        <v>5085</v>
      </c>
    </row>
    <row r="3695" spans="1:24" ht="14.1" customHeight="1" x14ac:dyDescent="0.25">
      <c r="A3695" s="50" t="str">
        <f t="shared" si="57"/>
        <v>9200000039-0</v>
      </c>
      <c r="B3695" s="57" t="s">
        <v>29</v>
      </c>
      <c r="C3695" s="50" t="s">
        <v>29</v>
      </c>
      <c r="D3695" s="50" t="s">
        <v>5090</v>
      </c>
      <c r="E3695" s="50" t="s">
        <v>2814</v>
      </c>
      <c r="F3695" s="50" t="s">
        <v>29</v>
      </c>
      <c r="G3695" s="50" t="s">
        <v>29</v>
      </c>
      <c r="H3695" s="50" t="s">
        <v>4028</v>
      </c>
      <c r="I3695" s="58">
        <v>45099</v>
      </c>
      <c r="J3695" s="50" t="s">
        <v>2816</v>
      </c>
      <c r="K3695" s="59">
        <v>4320</v>
      </c>
      <c r="L3695" s="50" t="s">
        <v>37</v>
      </c>
      <c r="M3695" s="51" t="s">
        <v>2747</v>
      </c>
      <c r="N3695" s="50" t="s">
        <v>29</v>
      </c>
      <c r="O3695" s="50" t="s">
        <v>32</v>
      </c>
      <c r="P3695" s="50" t="s">
        <v>32</v>
      </c>
      <c r="Q3695" s="50" t="s">
        <v>29</v>
      </c>
      <c r="R3695" s="50" t="s">
        <v>29</v>
      </c>
      <c r="S3695" s="50" t="s">
        <v>2770</v>
      </c>
      <c r="T3695" s="50" t="s">
        <v>2379</v>
      </c>
      <c r="U3695" s="50" t="s">
        <v>30</v>
      </c>
      <c r="V3695" s="50" t="str">
        <f>VLOOKUP(A3695,Register!$D$2:$N$1317,11,0)</f>
        <v>CWIP - NEW SPRAY POND</v>
      </c>
      <c r="W3695" s="50" t="s">
        <v>5091</v>
      </c>
      <c r="X3695" s="50" t="s">
        <v>5085</v>
      </c>
    </row>
    <row r="3696" spans="1:24" ht="14.1" customHeight="1" x14ac:dyDescent="0.25">
      <c r="A3696" s="50" t="str">
        <f t="shared" si="57"/>
        <v>9200000039-0</v>
      </c>
      <c r="B3696" s="57" t="s">
        <v>29</v>
      </c>
      <c r="C3696" s="50" t="s">
        <v>29</v>
      </c>
      <c r="D3696" s="50" t="s">
        <v>5090</v>
      </c>
      <c r="E3696" s="50" t="s">
        <v>2814</v>
      </c>
      <c r="F3696" s="50" t="s">
        <v>29</v>
      </c>
      <c r="G3696" s="50" t="s">
        <v>29</v>
      </c>
      <c r="H3696" s="50" t="s">
        <v>4028</v>
      </c>
      <c r="I3696" s="58">
        <v>45099</v>
      </c>
      <c r="J3696" s="50" t="s">
        <v>2816</v>
      </c>
      <c r="K3696" s="59">
        <v>397.44</v>
      </c>
      <c r="L3696" s="50" t="s">
        <v>37</v>
      </c>
      <c r="M3696" s="51" t="s">
        <v>2747</v>
      </c>
      <c r="N3696" s="50" t="s">
        <v>29</v>
      </c>
      <c r="O3696" s="50" t="s">
        <v>32</v>
      </c>
      <c r="P3696" s="50" t="s">
        <v>32</v>
      </c>
      <c r="Q3696" s="50" t="s">
        <v>29</v>
      </c>
      <c r="R3696" s="50" t="s">
        <v>29</v>
      </c>
      <c r="S3696" s="50" t="s">
        <v>2770</v>
      </c>
      <c r="T3696" s="50" t="s">
        <v>2379</v>
      </c>
      <c r="U3696" s="50" t="s">
        <v>30</v>
      </c>
      <c r="V3696" s="50" t="str">
        <f>VLOOKUP(A3696,Register!$D$2:$N$1317,11,0)</f>
        <v>CWIP - NEW SPRAY POND</v>
      </c>
      <c r="W3696" s="50" t="s">
        <v>5091</v>
      </c>
      <c r="X3696" s="50" t="s">
        <v>5085</v>
      </c>
    </row>
    <row r="3697" spans="1:24" ht="14.1" customHeight="1" x14ac:dyDescent="0.25">
      <c r="A3697" s="50" t="str">
        <f t="shared" si="57"/>
        <v>9200000039-0</v>
      </c>
      <c r="B3697" s="57" t="s">
        <v>29</v>
      </c>
      <c r="C3697" s="50" t="s">
        <v>29</v>
      </c>
      <c r="D3697" s="50" t="s">
        <v>5090</v>
      </c>
      <c r="E3697" s="50" t="s">
        <v>2814</v>
      </c>
      <c r="F3697" s="50" t="s">
        <v>29</v>
      </c>
      <c r="G3697" s="50" t="s">
        <v>29</v>
      </c>
      <c r="H3697" s="50" t="s">
        <v>4028</v>
      </c>
      <c r="I3697" s="58">
        <v>45099</v>
      </c>
      <c r="J3697" s="50" t="s">
        <v>2816</v>
      </c>
      <c r="K3697" s="59">
        <v>9907.2000000000007</v>
      </c>
      <c r="L3697" s="50" t="s">
        <v>37</v>
      </c>
      <c r="M3697" s="51" t="s">
        <v>2747</v>
      </c>
      <c r="N3697" s="50" t="s">
        <v>29</v>
      </c>
      <c r="O3697" s="50" t="s">
        <v>32</v>
      </c>
      <c r="P3697" s="50" t="s">
        <v>32</v>
      </c>
      <c r="Q3697" s="50" t="s">
        <v>29</v>
      </c>
      <c r="R3697" s="50" t="s">
        <v>29</v>
      </c>
      <c r="S3697" s="50" t="s">
        <v>2770</v>
      </c>
      <c r="T3697" s="50" t="s">
        <v>2379</v>
      </c>
      <c r="U3697" s="50" t="s">
        <v>30</v>
      </c>
      <c r="V3697" s="50" t="str">
        <f>VLOOKUP(A3697,Register!$D$2:$N$1317,11,0)</f>
        <v>CWIP - NEW SPRAY POND</v>
      </c>
      <c r="W3697" s="50" t="s">
        <v>5091</v>
      </c>
      <c r="X3697" s="50" t="s">
        <v>5085</v>
      </c>
    </row>
    <row r="3698" spans="1:24" ht="14.1" customHeight="1" x14ac:dyDescent="0.25">
      <c r="A3698" s="50" t="str">
        <f t="shared" si="57"/>
        <v>9200000039-0</v>
      </c>
      <c r="B3698" s="57" t="s">
        <v>29</v>
      </c>
      <c r="C3698" s="50" t="s">
        <v>29</v>
      </c>
      <c r="D3698" s="50" t="s">
        <v>5090</v>
      </c>
      <c r="E3698" s="50" t="s">
        <v>2814</v>
      </c>
      <c r="F3698" s="50" t="s">
        <v>29</v>
      </c>
      <c r="G3698" s="50" t="s">
        <v>29</v>
      </c>
      <c r="H3698" s="50" t="s">
        <v>4028</v>
      </c>
      <c r="I3698" s="58">
        <v>45099</v>
      </c>
      <c r="J3698" s="50" t="s">
        <v>2816</v>
      </c>
      <c r="K3698" s="59">
        <v>7430.4</v>
      </c>
      <c r="L3698" s="50" t="s">
        <v>37</v>
      </c>
      <c r="M3698" s="51" t="s">
        <v>2747</v>
      </c>
      <c r="N3698" s="50" t="s">
        <v>29</v>
      </c>
      <c r="O3698" s="50" t="s">
        <v>32</v>
      </c>
      <c r="P3698" s="50" t="s">
        <v>32</v>
      </c>
      <c r="Q3698" s="50" t="s">
        <v>29</v>
      </c>
      <c r="R3698" s="50" t="s">
        <v>29</v>
      </c>
      <c r="S3698" s="50" t="s">
        <v>2770</v>
      </c>
      <c r="T3698" s="50" t="s">
        <v>2379</v>
      </c>
      <c r="U3698" s="50" t="s">
        <v>30</v>
      </c>
      <c r="V3698" s="50" t="str">
        <f>VLOOKUP(A3698,Register!$D$2:$N$1317,11,0)</f>
        <v>CWIP - NEW SPRAY POND</v>
      </c>
      <c r="W3698" s="50" t="s">
        <v>5091</v>
      </c>
      <c r="X3698" s="50" t="s">
        <v>5085</v>
      </c>
    </row>
    <row r="3699" spans="1:24" ht="14.1" customHeight="1" x14ac:dyDescent="0.25">
      <c r="A3699" s="50" t="str">
        <f t="shared" si="57"/>
        <v>9200000039-0</v>
      </c>
      <c r="B3699" s="57" t="s">
        <v>29</v>
      </c>
      <c r="C3699" s="50" t="s">
        <v>29</v>
      </c>
      <c r="D3699" s="50" t="s">
        <v>5090</v>
      </c>
      <c r="E3699" s="50" t="s">
        <v>2814</v>
      </c>
      <c r="F3699" s="50" t="s">
        <v>29</v>
      </c>
      <c r="G3699" s="50" t="s">
        <v>29</v>
      </c>
      <c r="H3699" s="50" t="s">
        <v>4028</v>
      </c>
      <c r="I3699" s="58">
        <v>45099</v>
      </c>
      <c r="J3699" s="50" t="s">
        <v>2816</v>
      </c>
      <c r="K3699" s="59">
        <v>19400</v>
      </c>
      <c r="L3699" s="50" t="s">
        <v>37</v>
      </c>
      <c r="M3699" s="51" t="s">
        <v>2747</v>
      </c>
      <c r="N3699" s="50" t="s">
        <v>29</v>
      </c>
      <c r="O3699" s="50" t="s">
        <v>32</v>
      </c>
      <c r="P3699" s="50" t="s">
        <v>32</v>
      </c>
      <c r="Q3699" s="50" t="s">
        <v>29</v>
      </c>
      <c r="R3699" s="50" t="s">
        <v>29</v>
      </c>
      <c r="S3699" s="50" t="s">
        <v>2770</v>
      </c>
      <c r="T3699" s="50" t="s">
        <v>2379</v>
      </c>
      <c r="U3699" s="50" t="s">
        <v>30</v>
      </c>
      <c r="V3699" s="50" t="str">
        <f>VLOOKUP(A3699,Register!$D$2:$N$1317,11,0)</f>
        <v>CWIP - NEW SPRAY POND</v>
      </c>
      <c r="W3699" s="50" t="s">
        <v>5091</v>
      </c>
      <c r="X3699" s="50" t="s">
        <v>5085</v>
      </c>
    </row>
    <row r="3700" spans="1:24" ht="14.1" customHeight="1" x14ac:dyDescent="0.25">
      <c r="A3700" s="50" t="str">
        <f t="shared" si="57"/>
        <v>9200000039-0</v>
      </c>
      <c r="B3700" s="57" t="s">
        <v>29</v>
      </c>
      <c r="C3700" s="50" t="s">
        <v>29</v>
      </c>
      <c r="D3700" s="50" t="s">
        <v>5090</v>
      </c>
      <c r="E3700" s="50" t="s">
        <v>2814</v>
      </c>
      <c r="F3700" s="50" t="s">
        <v>29</v>
      </c>
      <c r="G3700" s="50" t="s">
        <v>29</v>
      </c>
      <c r="H3700" s="50" t="s">
        <v>4028</v>
      </c>
      <c r="I3700" s="58">
        <v>45099</v>
      </c>
      <c r="J3700" s="50" t="s">
        <v>2816</v>
      </c>
      <c r="K3700" s="59">
        <v>19400</v>
      </c>
      <c r="L3700" s="50" t="s">
        <v>37</v>
      </c>
      <c r="M3700" s="51" t="s">
        <v>2747</v>
      </c>
      <c r="N3700" s="50" t="s">
        <v>29</v>
      </c>
      <c r="O3700" s="50" t="s">
        <v>32</v>
      </c>
      <c r="P3700" s="50" t="s">
        <v>32</v>
      </c>
      <c r="Q3700" s="50" t="s">
        <v>29</v>
      </c>
      <c r="R3700" s="50" t="s">
        <v>29</v>
      </c>
      <c r="S3700" s="50" t="s">
        <v>2770</v>
      </c>
      <c r="T3700" s="50" t="s">
        <v>2379</v>
      </c>
      <c r="U3700" s="50" t="s">
        <v>30</v>
      </c>
      <c r="V3700" s="50" t="str">
        <f>VLOOKUP(A3700,Register!$D$2:$N$1317,11,0)</f>
        <v>CWIP - NEW SPRAY POND</v>
      </c>
      <c r="W3700" s="50" t="s">
        <v>5091</v>
      </c>
      <c r="X3700" s="50" t="s">
        <v>5085</v>
      </c>
    </row>
    <row r="3701" spans="1:24" ht="14.1" customHeight="1" x14ac:dyDescent="0.25">
      <c r="A3701" s="50" t="str">
        <f t="shared" si="57"/>
        <v>9200000039-0</v>
      </c>
      <c r="B3701" s="57" t="s">
        <v>29</v>
      </c>
      <c r="C3701" s="50" t="s">
        <v>29</v>
      </c>
      <c r="D3701" s="50" t="s">
        <v>5090</v>
      </c>
      <c r="E3701" s="50" t="s">
        <v>2814</v>
      </c>
      <c r="F3701" s="50" t="s">
        <v>29</v>
      </c>
      <c r="G3701" s="50" t="s">
        <v>29</v>
      </c>
      <c r="H3701" s="50" t="s">
        <v>4028</v>
      </c>
      <c r="I3701" s="58">
        <v>45099</v>
      </c>
      <c r="J3701" s="50" t="s">
        <v>2816</v>
      </c>
      <c r="K3701" s="59">
        <v>10900</v>
      </c>
      <c r="L3701" s="50" t="s">
        <v>37</v>
      </c>
      <c r="M3701" s="51" t="s">
        <v>2747</v>
      </c>
      <c r="N3701" s="50" t="s">
        <v>29</v>
      </c>
      <c r="O3701" s="50" t="s">
        <v>32</v>
      </c>
      <c r="P3701" s="50" t="s">
        <v>32</v>
      </c>
      <c r="Q3701" s="50" t="s">
        <v>29</v>
      </c>
      <c r="R3701" s="50" t="s">
        <v>29</v>
      </c>
      <c r="S3701" s="50" t="s">
        <v>2770</v>
      </c>
      <c r="T3701" s="50" t="s">
        <v>2379</v>
      </c>
      <c r="U3701" s="50" t="s">
        <v>30</v>
      </c>
      <c r="V3701" s="50" t="str">
        <f>VLOOKUP(A3701,Register!$D$2:$N$1317,11,0)</f>
        <v>CWIP - NEW SPRAY POND</v>
      </c>
      <c r="W3701" s="50" t="s">
        <v>5091</v>
      </c>
      <c r="X3701" s="50" t="s">
        <v>5085</v>
      </c>
    </row>
    <row r="3702" spans="1:24" ht="14.1" customHeight="1" x14ac:dyDescent="0.25">
      <c r="A3702" s="50" t="str">
        <f t="shared" si="57"/>
        <v>9200000039-0</v>
      </c>
      <c r="B3702" s="57" t="s">
        <v>29</v>
      </c>
      <c r="C3702" s="50" t="s">
        <v>29</v>
      </c>
      <c r="D3702" s="50" t="s">
        <v>5090</v>
      </c>
      <c r="E3702" s="50" t="s">
        <v>2814</v>
      </c>
      <c r="F3702" s="50" t="s">
        <v>29</v>
      </c>
      <c r="G3702" s="50" t="s">
        <v>29</v>
      </c>
      <c r="H3702" s="50" t="s">
        <v>4028</v>
      </c>
      <c r="I3702" s="58">
        <v>45099</v>
      </c>
      <c r="J3702" s="50" t="s">
        <v>2816</v>
      </c>
      <c r="K3702" s="59">
        <v>37200</v>
      </c>
      <c r="L3702" s="50" t="s">
        <v>37</v>
      </c>
      <c r="M3702" s="51" t="s">
        <v>2747</v>
      </c>
      <c r="N3702" s="50" t="s">
        <v>29</v>
      </c>
      <c r="O3702" s="50" t="s">
        <v>32</v>
      </c>
      <c r="P3702" s="50" t="s">
        <v>32</v>
      </c>
      <c r="Q3702" s="50" t="s">
        <v>29</v>
      </c>
      <c r="R3702" s="50" t="s">
        <v>29</v>
      </c>
      <c r="S3702" s="50" t="s">
        <v>2770</v>
      </c>
      <c r="T3702" s="50" t="s">
        <v>2379</v>
      </c>
      <c r="U3702" s="50" t="s">
        <v>30</v>
      </c>
      <c r="V3702" s="50" t="str">
        <f>VLOOKUP(A3702,Register!$D$2:$N$1317,11,0)</f>
        <v>CWIP - NEW SPRAY POND</v>
      </c>
      <c r="W3702" s="50" t="s">
        <v>5091</v>
      </c>
      <c r="X3702" s="50" t="s">
        <v>5085</v>
      </c>
    </row>
    <row r="3703" spans="1:24" ht="14.1" customHeight="1" x14ac:dyDescent="0.25">
      <c r="A3703" s="50" t="str">
        <f t="shared" si="57"/>
        <v>9200000039-0</v>
      </c>
      <c r="B3703" s="57" t="s">
        <v>29</v>
      </c>
      <c r="C3703" s="50" t="s">
        <v>29</v>
      </c>
      <c r="D3703" s="50" t="s">
        <v>5090</v>
      </c>
      <c r="E3703" s="50" t="s">
        <v>2814</v>
      </c>
      <c r="F3703" s="50" t="s">
        <v>29</v>
      </c>
      <c r="G3703" s="50" t="s">
        <v>29</v>
      </c>
      <c r="H3703" s="50" t="s">
        <v>4028</v>
      </c>
      <c r="I3703" s="58">
        <v>45099</v>
      </c>
      <c r="J3703" s="50" t="s">
        <v>2816</v>
      </c>
      <c r="K3703" s="59">
        <v>3840</v>
      </c>
      <c r="L3703" s="50" t="s">
        <v>37</v>
      </c>
      <c r="M3703" s="51" t="s">
        <v>2747</v>
      </c>
      <c r="N3703" s="50" t="s">
        <v>29</v>
      </c>
      <c r="O3703" s="50" t="s">
        <v>32</v>
      </c>
      <c r="P3703" s="50" t="s">
        <v>32</v>
      </c>
      <c r="Q3703" s="50" t="s">
        <v>29</v>
      </c>
      <c r="R3703" s="50" t="s">
        <v>29</v>
      </c>
      <c r="S3703" s="50" t="s">
        <v>2770</v>
      </c>
      <c r="T3703" s="50" t="s">
        <v>2379</v>
      </c>
      <c r="U3703" s="50" t="s">
        <v>30</v>
      </c>
      <c r="V3703" s="50" t="str">
        <f>VLOOKUP(A3703,Register!$D$2:$N$1317,11,0)</f>
        <v>CWIP - NEW SPRAY POND</v>
      </c>
      <c r="W3703" s="50" t="s">
        <v>5091</v>
      </c>
      <c r="X3703" s="50" t="s">
        <v>5085</v>
      </c>
    </row>
    <row r="3704" spans="1:24" ht="14.1" customHeight="1" x14ac:dyDescent="0.25">
      <c r="A3704" s="50" t="str">
        <f t="shared" si="57"/>
        <v>9200000039-0</v>
      </c>
      <c r="B3704" s="57" t="s">
        <v>29</v>
      </c>
      <c r="C3704" s="50" t="s">
        <v>29</v>
      </c>
      <c r="D3704" s="50" t="s">
        <v>5090</v>
      </c>
      <c r="E3704" s="50" t="s">
        <v>2814</v>
      </c>
      <c r="F3704" s="50" t="s">
        <v>29</v>
      </c>
      <c r="G3704" s="50" t="s">
        <v>29</v>
      </c>
      <c r="H3704" s="50" t="s">
        <v>4028</v>
      </c>
      <c r="I3704" s="58">
        <v>45099</v>
      </c>
      <c r="J3704" s="50" t="s">
        <v>2816</v>
      </c>
      <c r="K3704" s="59">
        <v>2155.86</v>
      </c>
      <c r="L3704" s="50" t="s">
        <v>37</v>
      </c>
      <c r="M3704" s="51" t="s">
        <v>2747</v>
      </c>
      <c r="N3704" s="50" t="s">
        <v>29</v>
      </c>
      <c r="O3704" s="50" t="s">
        <v>32</v>
      </c>
      <c r="P3704" s="50" t="s">
        <v>32</v>
      </c>
      <c r="Q3704" s="50" t="s">
        <v>29</v>
      </c>
      <c r="R3704" s="50" t="s">
        <v>29</v>
      </c>
      <c r="S3704" s="50" t="s">
        <v>2770</v>
      </c>
      <c r="T3704" s="50" t="s">
        <v>2379</v>
      </c>
      <c r="U3704" s="50" t="s">
        <v>30</v>
      </c>
      <c r="V3704" s="50" t="str">
        <f>VLOOKUP(A3704,Register!$D$2:$N$1317,11,0)</f>
        <v>CWIP - NEW SPRAY POND</v>
      </c>
      <c r="W3704" s="50" t="s">
        <v>5091</v>
      </c>
      <c r="X3704" s="50" t="s">
        <v>5085</v>
      </c>
    </row>
    <row r="3705" spans="1:24" ht="14.1" customHeight="1" x14ac:dyDescent="0.25">
      <c r="A3705" s="50" t="str">
        <f t="shared" si="57"/>
        <v>9200000039-0</v>
      </c>
      <c r="B3705" s="57" t="s">
        <v>29</v>
      </c>
      <c r="C3705" s="50" t="s">
        <v>29</v>
      </c>
      <c r="D3705" s="50" t="s">
        <v>5090</v>
      </c>
      <c r="E3705" s="50" t="s">
        <v>2814</v>
      </c>
      <c r="F3705" s="50" t="s">
        <v>29</v>
      </c>
      <c r="G3705" s="50" t="s">
        <v>29</v>
      </c>
      <c r="H3705" s="50" t="s">
        <v>4028</v>
      </c>
      <c r="I3705" s="58">
        <v>45099</v>
      </c>
      <c r="J3705" s="50" t="s">
        <v>2816</v>
      </c>
      <c r="K3705" s="59">
        <v>1248.01</v>
      </c>
      <c r="L3705" s="50" t="s">
        <v>37</v>
      </c>
      <c r="M3705" s="51" t="s">
        <v>2747</v>
      </c>
      <c r="N3705" s="50" t="s">
        <v>29</v>
      </c>
      <c r="O3705" s="50" t="s">
        <v>32</v>
      </c>
      <c r="P3705" s="50" t="s">
        <v>32</v>
      </c>
      <c r="Q3705" s="50" t="s">
        <v>29</v>
      </c>
      <c r="R3705" s="50" t="s">
        <v>29</v>
      </c>
      <c r="S3705" s="50" t="s">
        <v>2770</v>
      </c>
      <c r="T3705" s="50" t="s">
        <v>2379</v>
      </c>
      <c r="U3705" s="50" t="s">
        <v>30</v>
      </c>
      <c r="V3705" s="50" t="str">
        <f>VLOOKUP(A3705,Register!$D$2:$N$1317,11,0)</f>
        <v>CWIP - NEW SPRAY POND</v>
      </c>
      <c r="W3705" s="50" t="s">
        <v>5091</v>
      </c>
      <c r="X3705" s="50" t="s">
        <v>5085</v>
      </c>
    </row>
    <row r="3706" spans="1:24" ht="14.1" customHeight="1" x14ac:dyDescent="0.25">
      <c r="A3706" s="50" t="str">
        <f t="shared" si="57"/>
        <v>9200000039-0</v>
      </c>
      <c r="B3706" s="57" t="s">
        <v>29</v>
      </c>
      <c r="C3706" s="50" t="s">
        <v>29</v>
      </c>
      <c r="D3706" s="50" t="s">
        <v>5090</v>
      </c>
      <c r="E3706" s="50" t="s">
        <v>2814</v>
      </c>
      <c r="F3706" s="50" t="s">
        <v>29</v>
      </c>
      <c r="G3706" s="50" t="s">
        <v>29</v>
      </c>
      <c r="H3706" s="50" t="s">
        <v>4028</v>
      </c>
      <c r="I3706" s="58">
        <v>45099</v>
      </c>
      <c r="J3706" s="50" t="s">
        <v>2816</v>
      </c>
      <c r="K3706" s="59">
        <v>1814</v>
      </c>
      <c r="L3706" s="50" t="s">
        <v>37</v>
      </c>
      <c r="M3706" s="51" t="s">
        <v>2747</v>
      </c>
      <c r="N3706" s="50" t="s">
        <v>29</v>
      </c>
      <c r="O3706" s="50" t="s">
        <v>32</v>
      </c>
      <c r="P3706" s="50" t="s">
        <v>32</v>
      </c>
      <c r="Q3706" s="50" t="s">
        <v>29</v>
      </c>
      <c r="R3706" s="50" t="s">
        <v>29</v>
      </c>
      <c r="S3706" s="50" t="s">
        <v>2770</v>
      </c>
      <c r="T3706" s="50" t="s">
        <v>2379</v>
      </c>
      <c r="U3706" s="50" t="s">
        <v>30</v>
      </c>
      <c r="V3706" s="50" t="str">
        <f>VLOOKUP(A3706,Register!$D$2:$N$1317,11,0)</f>
        <v>CWIP - NEW SPRAY POND</v>
      </c>
      <c r="W3706" s="50" t="s">
        <v>5091</v>
      </c>
      <c r="X3706" s="50" t="s">
        <v>5085</v>
      </c>
    </row>
    <row r="3707" spans="1:24" ht="14.1" customHeight="1" x14ac:dyDescent="0.25">
      <c r="A3707" s="50" t="str">
        <f t="shared" si="57"/>
        <v>9200000039-0</v>
      </c>
      <c r="B3707" s="57" t="s">
        <v>29</v>
      </c>
      <c r="C3707" s="50" t="s">
        <v>29</v>
      </c>
      <c r="D3707" s="50" t="s">
        <v>5090</v>
      </c>
      <c r="E3707" s="50" t="s">
        <v>2814</v>
      </c>
      <c r="F3707" s="50" t="s">
        <v>29</v>
      </c>
      <c r="G3707" s="50" t="s">
        <v>29</v>
      </c>
      <c r="H3707" s="50" t="s">
        <v>4028</v>
      </c>
      <c r="I3707" s="58">
        <v>45099</v>
      </c>
      <c r="J3707" s="50" t="s">
        <v>2816</v>
      </c>
      <c r="K3707" s="59">
        <v>1740</v>
      </c>
      <c r="L3707" s="50" t="s">
        <v>37</v>
      </c>
      <c r="M3707" s="51" t="s">
        <v>2747</v>
      </c>
      <c r="N3707" s="50" t="s">
        <v>29</v>
      </c>
      <c r="O3707" s="50" t="s">
        <v>32</v>
      </c>
      <c r="P3707" s="50" t="s">
        <v>32</v>
      </c>
      <c r="Q3707" s="50" t="s">
        <v>29</v>
      </c>
      <c r="R3707" s="50" t="s">
        <v>29</v>
      </c>
      <c r="S3707" s="50" t="s">
        <v>2770</v>
      </c>
      <c r="T3707" s="50" t="s">
        <v>2379</v>
      </c>
      <c r="U3707" s="50" t="s">
        <v>30</v>
      </c>
      <c r="V3707" s="50" t="str">
        <f>VLOOKUP(A3707,Register!$D$2:$N$1317,11,0)</f>
        <v>CWIP - NEW SPRAY POND</v>
      </c>
      <c r="W3707" s="50" t="s">
        <v>5091</v>
      </c>
      <c r="X3707" s="50" t="s">
        <v>5085</v>
      </c>
    </row>
    <row r="3708" spans="1:24" ht="14.1" customHeight="1" x14ac:dyDescent="0.25">
      <c r="A3708" s="50" t="str">
        <f t="shared" si="57"/>
        <v>9200000039-0</v>
      </c>
      <c r="B3708" s="57" t="s">
        <v>29</v>
      </c>
      <c r="C3708" s="50" t="s">
        <v>29</v>
      </c>
      <c r="D3708" s="50" t="s">
        <v>5090</v>
      </c>
      <c r="E3708" s="50" t="s">
        <v>2814</v>
      </c>
      <c r="F3708" s="50" t="s">
        <v>29</v>
      </c>
      <c r="G3708" s="50" t="s">
        <v>29</v>
      </c>
      <c r="H3708" s="50" t="s">
        <v>4028</v>
      </c>
      <c r="I3708" s="58">
        <v>45099</v>
      </c>
      <c r="J3708" s="50" t="s">
        <v>2816</v>
      </c>
      <c r="K3708" s="59">
        <v>1741.82</v>
      </c>
      <c r="L3708" s="50" t="s">
        <v>37</v>
      </c>
      <c r="M3708" s="51" t="s">
        <v>2747</v>
      </c>
      <c r="N3708" s="50" t="s">
        <v>29</v>
      </c>
      <c r="O3708" s="50" t="s">
        <v>32</v>
      </c>
      <c r="P3708" s="50" t="s">
        <v>32</v>
      </c>
      <c r="Q3708" s="50" t="s">
        <v>29</v>
      </c>
      <c r="R3708" s="50" t="s">
        <v>29</v>
      </c>
      <c r="S3708" s="50" t="s">
        <v>2770</v>
      </c>
      <c r="T3708" s="50" t="s">
        <v>2379</v>
      </c>
      <c r="U3708" s="50" t="s">
        <v>30</v>
      </c>
      <c r="V3708" s="50" t="str">
        <f>VLOOKUP(A3708,Register!$D$2:$N$1317,11,0)</f>
        <v>CWIP - NEW SPRAY POND</v>
      </c>
      <c r="W3708" s="50" t="s">
        <v>5091</v>
      </c>
      <c r="X3708" s="50" t="s">
        <v>5085</v>
      </c>
    </row>
    <row r="3709" spans="1:24" ht="14.1" customHeight="1" x14ac:dyDescent="0.25">
      <c r="A3709" s="50" t="str">
        <f t="shared" si="57"/>
        <v>9200000039-0</v>
      </c>
      <c r="B3709" s="57" t="s">
        <v>29</v>
      </c>
      <c r="C3709" s="50" t="s">
        <v>29</v>
      </c>
      <c r="D3709" s="50" t="s">
        <v>5090</v>
      </c>
      <c r="E3709" s="50" t="s">
        <v>2814</v>
      </c>
      <c r="F3709" s="50" t="s">
        <v>29</v>
      </c>
      <c r="G3709" s="50" t="s">
        <v>29</v>
      </c>
      <c r="H3709" s="50" t="s">
        <v>4028</v>
      </c>
      <c r="I3709" s="58">
        <v>45099</v>
      </c>
      <c r="J3709" s="50" t="s">
        <v>2816</v>
      </c>
      <c r="K3709" s="59">
        <v>798.34</v>
      </c>
      <c r="L3709" s="50" t="s">
        <v>37</v>
      </c>
      <c r="M3709" s="51" t="s">
        <v>2747</v>
      </c>
      <c r="N3709" s="50" t="s">
        <v>29</v>
      </c>
      <c r="O3709" s="50" t="s">
        <v>32</v>
      </c>
      <c r="P3709" s="50" t="s">
        <v>32</v>
      </c>
      <c r="Q3709" s="50" t="s">
        <v>29</v>
      </c>
      <c r="R3709" s="50" t="s">
        <v>29</v>
      </c>
      <c r="S3709" s="50" t="s">
        <v>2770</v>
      </c>
      <c r="T3709" s="50" t="s">
        <v>2379</v>
      </c>
      <c r="U3709" s="50" t="s">
        <v>30</v>
      </c>
      <c r="V3709" s="50" t="str">
        <f>VLOOKUP(A3709,Register!$D$2:$N$1317,11,0)</f>
        <v>CWIP - NEW SPRAY POND</v>
      </c>
      <c r="W3709" s="50" t="s">
        <v>5091</v>
      </c>
      <c r="X3709" s="50" t="s">
        <v>5085</v>
      </c>
    </row>
    <row r="3710" spans="1:24" ht="14.1" customHeight="1" x14ac:dyDescent="0.25">
      <c r="A3710" s="50" t="str">
        <f t="shared" si="57"/>
        <v>9200000039-0</v>
      </c>
      <c r="B3710" s="57" t="s">
        <v>29</v>
      </c>
      <c r="C3710" s="50" t="s">
        <v>29</v>
      </c>
      <c r="D3710" s="50" t="s">
        <v>5090</v>
      </c>
      <c r="E3710" s="50" t="s">
        <v>2814</v>
      </c>
      <c r="F3710" s="50" t="s">
        <v>29</v>
      </c>
      <c r="G3710" s="50" t="s">
        <v>29</v>
      </c>
      <c r="H3710" s="50" t="s">
        <v>4028</v>
      </c>
      <c r="I3710" s="58">
        <v>45099</v>
      </c>
      <c r="J3710" s="50" t="s">
        <v>2816</v>
      </c>
      <c r="K3710" s="59">
        <v>1620</v>
      </c>
      <c r="L3710" s="50" t="s">
        <v>37</v>
      </c>
      <c r="M3710" s="51" t="s">
        <v>2747</v>
      </c>
      <c r="N3710" s="50" t="s">
        <v>29</v>
      </c>
      <c r="O3710" s="50" t="s">
        <v>32</v>
      </c>
      <c r="P3710" s="50" t="s">
        <v>32</v>
      </c>
      <c r="Q3710" s="50" t="s">
        <v>29</v>
      </c>
      <c r="R3710" s="50" t="s">
        <v>29</v>
      </c>
      <c r="S3710" s="50" t="s">
        <v>2770</v>
      </c>
      <c r="T3710" s="50" t="s">
        <v>2379</v>
      </c>
      <c r="U3710" s="50" t="s">
        <v>30</v>
      </c>
      <c r="V3710" s="50" t="str">
        <f>VLOOKUP(A3710,Register!$D$2:$N$1317,11,0)</f>
        <v>CWIP - NEW SPRAY POND</v>
      </c>
      <c r="W3710" s="50" t="s">
        <v>5091</v>
      </c>
      <c r="X3710" s="50" t="s">
        <v>5085</v>
      </c>
    </row>
    <row r="3711" spans="1:24" ht="14.1" customHeight="1" x14ac:dyDescent="0.25">
      <c r="A3711" s="50" t="str">
        <f t="shared" si="57"/>
        <v>9200000039-0</v>
      </c>
      <c r="B3711" s="57" t="s">
        <v>29</v>
      </c>
      <c r="C3711" s="50" t="s">
        <v>29</v>
      </c>
      <c r="D3711" s="50" t="s">
        <v>5090</v>
      </c>
      <c r="E3711" s="50" t="s">
        <v>2814</v>
      </c>
      <c r="F3711" s="50" t="s">
        <v>29</v>
      </c>
      <c r="G3711" s="50" t="s">
        <v>29</v>
      </c>
      <c r="H3711" s="50" t="s">
        <v>4028</v>
      </c>
      <c r="I3711" s="58">
        <v>45099</v>
      </c>
      <c r="J3711" s="50" t="s">
        <v>2816</v>
      </c>
      <c r="K3711" s="59">
        <v>149.04</v>
      </c>
      <c r="L3711" s="50" t="s">
        <v>37</v>
      </c>
      <c r="M3711" s="51" t="s">
        <v>2747</v>
      </c>
      <c r="N3711" s="50" t="s">
        <v>29</v>
      </c>
      <c r="O3711" s="50" t="s">
        <v>32</v>
      </c>
      <c r="P3711" s="50" t="s">
        <v>32</v>
      </c>
      <c r="Q3711" s="50" t="s">
        <v>29</v>
      </c>
      <c r="R3711" s="50" t="s">
        <v>29</v>
      </c>
      <c r="S3711" s="50" t="s">
        <v>2770</v>
      </c>
      <c r="T3711" s="50" t="s">
        <v>2379</v>
      </c>
      <c r="U3711" s="50" t="s">
        <v>30</v>
      </c>
      <c r="V3711" s="50" t="str">
        <f>VLOOKUP(A3711,Register!$D$2:$N$1317,11,0)</f>
        <v>CWIP - NEW SPRAY POND</v>
      </c>
      <c r="W3711" s="50" t="s">
        <v>5091</v>
      </c>
      <c r="X3711" s="50" t="s">
        <v>5085</v>
      </c>
    </row>
    <row r="3712" spans="1:24" ht="14.1" customHeight="1" x14ac:dyDescent="0.25">
      <c r="A3712" s="50" t="str">
        <f t="shared" si="57"/>
        <v>9200000039-0</v>
      </c>
      <c r="B3712" s="57" t="s">
        <v>29</v>
      </c>
      <c r="C3712" s="50" t="s">
        <v>29</v>
      </c>
      <c r="D3712" s="50" t="s">
        <v>5090</v>
      </c>
      <c r="E3712" s="50" t="s">
        <v>2814</v>
      </c>
      <c r="F3712" s="50" t="s">
        <v>29</v>
      </c>
      <c r="G3712" s="50" t="s">
        <v>29</v>
      </c>
      <c r="H3712" s="50" t="s">
        <v>4028</v>
      </c>
      <c r="I3712" s="58">
        <v>45099</v>
      </c>
      <c r="J3712" s="50" t="s">
        <v>2816</v>
      </c>
      <c r="K3712" s="59">
        <v>235.1</v>
      </c>
      <c r="L3712" s="50" t="s">
        <v>37</v>
      </c>
      <c r="M3712" s="51" t="s">
        <v>2747</v>
      </c>
      <c r="N3712" s="50" t="s">
        <v>29</v>
      </c>
      <c r="O3712" s="50" t="s">
        <v>32</v>
      </c>
      <c r="P3712" s="50" t="s">
        <v>32</v>
      </c>
      <c r="Q3712" s="50" t="s">
        <v>29</v>
      </c>
      <c r="R3712" s="50" t="s">
        <v>29</v>
      </c>
      <c r="S3712" s="50" t="s">
        <v>2770</v>
      </c>
      <c r="T3712" s="50" t="s">
        <v>2379</v>
      </c>
      <c r="U3712" s="50" t="s">
        <v>30</v>
      </c>
      <c r="V3712" s="50" t="str">
        <f>VLOOKUP(A3712,Register!$D$2:$N$1317,11,0)</f>
        <v>CWIP - NEW SPRAY POND</v>
      </c>
      <c r="W3712" s="50" t="s">
        <v>5091</v>
      </c>
      <c r="X3712" s="50" t="s">
        <v>5085</v>
      </c>
    </row>
    <row r="3713" spans="1:24" ht="14.1" customHeight="1" x14ac:dyDescent="0.25">
      <c r="A3713" s="50" t="str">
        <f t="shared" si="57"/>
        <v>9200000039-0</v>
      </c>
      <c r="B3713" s="57" t="s">
        <v>29</v>
      </c>
      <c r="C3713" s="50" t="s">
        <v>29</v>
      </c>
      <c r="D3713" s="50" t="s">
        <v>5090</v>
      </c>
      <c r="E3713" s="50" t="s">
        <v>2814</v>
      </c>
      <c r="F3713" s="50" t="s">
        <v>29</v>
      </c>
      <c r="G3713" s="50" t="s">
        <v>29</v>
      </c>
      <c r="H3713" s="50" t="s">
        <v>4028</v>
      </c>
      <c r="I3713" s="58">
        <v>45099</v>
      </c>
      <c r="J3713" s="50" t="s">
        <v>2816</v>
      </c>
      <c r="K3713" s="59">
        <v>750.95</v>
      </c>
      <c r="L3713" s="50" t="s">
        <v>37</v>
      </c>
      <c r="M3713" s="51" t="s">
        <v>2747</v>
      </c>
      <c r="N3713" s="50" t="s">
        <v>29</v>
      </c>
      <c r="O3713" s="50" t="s">
        <v>32</v>
      </c>
      <c r="P3713" s="50" t="s">
        <v>32</v>
      </c>
      <c r="Q3713" s="50" t="s">
        <v>29</v>
      </c>
      <c r="R3713" s="50" t="s">
        <v>29</v>
      </c>
      <c r="S3713" s="50" t="s">
        <v>2770</v>
      </c>
      <c r="T3713" s="50" t="s">
        <v>2379</v>
      </c>
      <c r="U3713" s="50" t="s">
        <v>30</v>
      </c>
      <c r="V3713" s="50" t="str">
        <f>VLOOKUP(A3713,Register!$D$2:$N$1317,11,0)</f>
        <v>CWIP - NEW SPRAY POND</v>
      </c>
      <c r="W3713" s="50" t="s">
        <v>5091</v>
      </c>
      <c r="X3713" s="50" t="s">
        <v>5085</v>
      </c>
    </row>
    <row r="3714" spans="1:24" ht="14.1" customHeight="1" x14ac:dyDescent="0.25">
      <c r="A3714" s="50" t="str">
        <f t="shared" si="57"/>
        <v>9200000039-0</v>
      </c>
      <c r="B3714" s="57" t="s">
        <v>29</v>
      </c>
      <c r="C3714" s="50" t="s">
        <v>29</v>
      </c>
      <c r="D3714" s="50" t="s">
        <v>5090</v>
      </c>
      <c r="E3714" s="50" t="s">
        <v>2814</v>
      </c>
      <c r="F3714" s="50" t="s">
        <v>29</v>
      </c>
      <c r="G3714" s="50" t="s">
        <v>29</v>
      </c>
      <c r="H3714" s="50" t="s">
        <v>4028</v>
      </c>
      <c r="I3714" s="58">
        <v>45099</v>
      </c>
      <c r="J3714" s="50" t="s">
        <v>2816</v>
      </c>
      <c r="K3714" s="59">
        <v>43.52</v>
      </c>
      <c r="L3714" s="50" t="s">
        <v>37</v>
      </c>
      <c r="M3714" s="51" t="s">
        <v>2747</v>
      </c>
      <c r="N3714" s="50" t="s">
        <v>29</v>
      </c>
      <c r="O3714" s="50" t="s">
        <v>32</v>
      </c>
      <c r="P3714" s="50" t="s">
        <v>32</v>
      </c>
      <c r="Q3714" s="50" t="s">
        <v>29</v>
      </c>
      <c r="R3714" s="50" t="s">
        <v>29</v>
      </c>
      <c r="S3714" s="50" t="s">
        <v>2770</v>
      </c>
      <c r="T3714" s="50" t="s">
        <v>2379</v>
      </c>
      <c r="U3714" s="50" t="s">
        <v>30</v>
      </c>
      <c r="V3714" s="50" t="str">
        <f>VLOOKUP(A3714,Register!$D$2:$N$1317,11,0)</f>
        <v>CWIP - NEW SPRAY POND</v>
      </c>
      <c r="W3714" s="50" t="s">
        <v>5091</v>
      </c>
      <c r="X3714" s="50" t="s">
        <v>5085</v>
      </c>
    </row>
    <row r="3715" spans="1:24" ht="14.1" customHeight="1" x14ac:dyDescent="0.25">
      <c r="A3715" s="50" t="str">
        <f t="shared" ref="A3715:A3778" si="58">CONCATENATE(T3715,"-",U3715)</f>
        <v>9200000039-0</v>
      </c>
      <c r="B3715" s="57" t="s">
        <v>29</v>
      </c>
      <c r="C3715" s="50" t="s">
        <v>29</v>
      </c>
      <c r="D3715" s="50" t="s">
        <v>5090</v>
      </c>
      <c r="E3715" s="50" t="s">
        <v>2814</v>
      </c>
      <c r="F3715" s="50" t="s">
        <v>29</v>
      </c>
      <c r="G3715" s="50" t="s">
        <v>29</v>
      </c>
      <c r="H3715" s="50" t="s">
        <v>4028</v>
      </c>
      <c r="I3715" s="58">
        <v>45099</v>
      </c>
      <c r="J3715" s="50" t="s">
        <v>2816</v>
      </c>
      <c r="K3715" s="59">
        <v>674.87</v>
      </c>
      <c r="L3715" s="50" t="s">
        <v>37</v>
      </c>
      <c r="M3715" s="51" t="s">
        <v>2747</v>
      </c>
      <c r="N3715" s="50" t="s">
        <v>29</v>
      </c>
      <c r="O3715" s="50" t="s">
        <v>32</v>
      </c>
      <c r="P3715" s="50" t="s">
        <v>32</v>
      </c>
      <c r="Q3715" s="50" t="s">
        <v>29</v>
      </c>
      <c r="R3715" s="50" t="s">
        <v>29</v>
      </c>
      <c r="S3715" s="50" t="s">
        <v>2770</v>
      </c>
      <c r="T3715" s="50" t="s">
        <v>2379</v>
      </c>
      <c r="U3715" s="50" t="s">
        <v>30</v>
      </c>
      <c r="V3715" s="50" t="str">
        <f>VLOOKUP(A3715,Register!$D$2:$N$1317,11,0)</f>
        <v>CWIP - NEW SPRAY POND</v>
      </c>
      <c r="W3715" s="50" t="s">
        <v>5091</v>
      </c>
      <c r="X3715" s="50" t="s">
        <v>5085</v>
      </c>
    </row>
    <row r="3716" spans="1:24" ht="14.1" customHeight="1" x14ac:dyDescent="0.25">
      <c r="A3716" s="50" t="str">
        <f t="shared" si="58"/>
        <v>9200000039-0</v>
      </c>
      <c r="B3716" s="57" t="s">
        <v>29</v>
      </c>
      <c r="C3716" s="50" t="s">
        <v>29</v>
      </c>
      <c r="D3716" s="50" t="s">
        <v>5090</v>
      </c>
      <c r="E3716" s="50" t="s">
        <v>2814</v>
      </c>
      <c r="F3716" s="50" t="s">
        <v>29</v>
      </c>
      <c r="G3716" s="50" t="s">
        <v>29</v>
      </c>
      <c r="H3716" s="50" t="s">
        <v>4028</v>
      </c>
      <c r="I3716" s="58">
        <v>45099</v>
      </c>
      <c r="J3716" s="50" t="s">
        <v>2816</v>
      </c>
      <c r="K3716" s="59">
        <v>113.04</v>
      </c>
      <c r="L3716" s="50" t="s">
        <v>37</v>
      </c>
      <c r="M3716" s="51" t="s">
        <v>2747</v>
      </c>
      <c r="N3716" s="50" t="s">
        <v>29</v>
      </c>
      <c r="O3716" s="50" t="s">
        <v>32</v>
      </c>
      <c r="P3716" s="50" t="s">
        <v>32</v>
      </c>
      <c r="Q3716" s="50" t="s">
        <v>29</v>
      </c>
      <c r="R3716" s="50" t="s">
        <v>29</v>
      </c>
      <c r="S3716" s="50" t="s">
        <v>2770</v>
      </c>
      <c r="T3716" s="50" t="s">
        <v>2379</v>
      </c>
      <c r="U3716" s="50" t="s">
        <v>30</v>
      </c>
      <c r="V3716" s="50" t="str">
        <f>VLOOKUP(A3716,Register!$D$2:$N$1317,11,0)</f>
        <v>CWIP - NEW SPRAY POND</v>
      </c>
      <c r="W3716" s="50" t="s">
        <v>5091</v>
      </c>
      <c r="X3716" s="50" t="s">
        <v>5085</v>
      </c>
    </row>
    <row r="3717" spans="1:24" ht="14.1" customHeight="1" x14ac:dyDescent="0.25">
      <c r="A3717" s="50" t="str">
        <f t="shared" si="58"/>
        <v>9200000039-0</v>
      </c>
      <c r="B3717" s="57" t="s">
        <v>29</v>
      </c>
      <c r="C3717" s="50" t="s">
        <v>29</v>
      </c>
      <c r="D3717" s="50" t="s">
        <v>5090</v>
      </c>
      <c r="E3717" s="50" t="s">
        <v>2814</v>
      </c>
      <c r="F3717" s="50" t="s">
        <v>29</v>
      </c>
      <c r="G3717" s="50" t="s">
        <v>29</v>
      </c>
      <c r="H3717" s="50" t="s">
        <v>4028</v>
      </c>
      <c r="I3717" s="58">
        <v>45099</v>
      </c>
      <c r="J3717" s="50" t="s">
        <v>2816</v>
      </c>
      <c r="K3717" s="59">
        <v>489.84</v>
      </c>
      <c r="L3717" s="50" t="s">
        <v>37</v>
      </c>
      <c r="M3717" s="51" t="s">
        <v>2747</v>
      </c>
      <c r="N3717" s="50" t="s">
        <v>29</v>
      </c>
      <c r="O3717" s="50" t="s">
        <v>32</v>
      </c>
      <c r="P3717" s="50" t="s">
        <v>32</v>
      </c>
      <c r="Q3717" s="50" t="s">
        <v>29</v>
      </c>
      <c r="R3717" s="50" t="s">
        <v>29</v>
      </c>
      <c r="S3717" s="50" t="s">
        <v>2770</v>
      </c>
      <c r="T3717" s="50" t="s">
        <v>2379</v>
      </c>
      <c r="U3717" s="50" t="s">
        <v>30</v>
      </c>
      <c r="V3717" s="50" t="str">
        <f>VLOOKUP(A3717,Register!$D$2:$N$1317,11,0)</f>
        <v>CWIP - NEW SPRAY POND</v>
      </c>
      <c r="W3717" s="50" t="s">
        <v>5091</v>
      </c>
      <c r="X3717" s="50" t="s">
        <v>5085</v>
      </c>
    </row>
    <row r="3718" spans="1:24" ht="14.1" customHeight="1" x14ac:dyDescent="0.25">
      <c r="A3718" s="50" t="str">
        <f t="shared" si="58"/>
        <v>9200000039-0</v>
      </c>
      <c r="B3718" s="57" t="s">
        <v>29</v>
      </c>
      <c r="C3718" s="50" t="s">
        <v>29</v>
      </c>
      <c r="D3718" s="50" t="s">
        <v>5090</v>
      </c>
      <c r="E3718" s="50" t="s">
        <v>2814</v>
      </c>
      <c r="F3718" s="50" t="s">
        <v>29</v>
      </c>
      <c r="G3718" s="50" t="s">
        <v>29</v>
      </c>
      <c r="H3718" s="50" t="s">
        <v>4028</v>
      </c>
      <c r="I3718" s="58">
        <v>45099</v>
      </c>
      <c r="J3718" s="50" t="s">
        <v>2816</v>
      </c>
      <c r="K3718" s="59">
        <v>150.34</v>
      </c>
      <c r="L3718" s="50" t="s">
        <v>37</v>
      </c>
      <c r="M3718" s="51" t="s">
        <v>2747</v>
      </c>
      <c r="N3718" s="50" t="s">
        <v>29</v>
      </c>
      <c r="O3718" s="50" t="s">
        <v>32</v>
      </c>
      <c r="P3718" s="50" t="s">
        <v>32</v>
      </c>
      <c r="Q3718" s="50" t="s">
        <v>29</v>
      </c>
      <c r="R3718" s="50" t="s">
        <v>29</v>
      </c>
      <c r="S3718" s="50" t="s">
        <v>2770</v>
      </c>
      <c r="T3718" s="50" t="s">
        <v>2379</v>
      </c>
      <c r="U3718" s="50" t="s">
        <v>30</v>
      </c>
      <c r="V3718" s="50" t="str">
        <f>VLOOKUP(A3718,Register!$D$2:$N$1317,11,0)</f>
        <v>CWIP - NEW SPRAY POND</v>
      </c>
      <c r="W3718" s="50" t="s">
        <v>5091</v>
      </c>
      <c r="X3718" s="50" t="s">
        <v>5085</v>
      </c>
    </row>
    <row r="3719" spans="1:24" ht="14.1" customHeight="1" x14ac:dyDescent="0.25">
      <c r="A3719" s="50" t="str">
        <f t="shared" si="58"/>
        <v>9200000039-0</v>
      </c>
      <c r="B3719" s="57" t="s">
        <v>29</v>
      </c>
      <c r="C3719" s="50" t="s">
        <v>29</v>
      </c>
      <c r="D3719" s="50" t="s">
        <v>5090</v>
      </c>
      <c r="E3719" s="50" t="s">
        <v>2814</v>
      </c>
      <c r="F3719" s="50" t="s">
        <v>29</v>
      </c>
      <c r="G3719" s="50" t="s">
        <v>29</v>
      </c>
      <c r="H3719" s="50" t="s">
        <v>4028</v>
      </c>
      <c r="I3719" s="58">
        <v>45099</v>
      </c>
      <c r="J3719" s="50" t="s">
        <v>2816</v>
      </c>
      <c r="K3719" s="59">
        <v>100.22</v>
      </c>
      <c r="L3719" s="50" t="s">
        <v>37</v>
      </c>
      <c r="M3719" s="51" t="s">
        <v>2747</v>
      </c>
      <c r="N3719" s="50" t="s">
        <v>29</v>
      </c>
      <c r="O3719" s="50" t="s">
        <v>32</v>
      </c>
      <c r="P3719" s="50" t="s">
        <v>32</v>
      </c>
      <c r="Q3719" s="50" t="s">
        <v>29</v>
      </c>
      <c r="R3719" s="50" t="s">
        <v>29</v>
      </c>
      <c r="S3719" s="50" t="s">
        <v>2770</v>
      </c>
      <c r="T3719" s="50" t="s">
        <v>2379</v>
      </c>
      <c r="U3719" s="50" t="s">
        <v>30</v>
      </c>
      <c r="V3719" s="50" t="str">
        <f>VLOOKUP(A3719,Register!$D$2:$N$1317,11,0)</f>
        <v>CWIP - NEW SPRAY POND</v>
      </c>
      <c r="W3719" s="50" t="s">
        <v>5091</v>
      </c>
      <c r="X3719" s="50" t="s">
        <v>5085</v>
      </c>
    </row>
    <row r="3720" spans="1:24" ht="14.1" customHeight="1" x14ac:dyDescent="0.25">
      <c r="A3720" s="50" t="str">
        <f t="shared" si="58"/>
        <v>9200000039-0</v>
      </c>
      <c r="B3720" s="57" t="s">
        <v>29</v>
      </c>
      <c r="C3720" s="50" t="s">
        <v>29</v>
      </c>
      <c r="D3720" s="50" t="s">
        <v>5090</v>
      </c>
      <c r="E3720" s="50" t="s">
        <v>2814</v>
      </c>
      <c r="F3720" s="50" t="s">
        <v>29</v>
      </c>
      <c r="G3720" s="50" t="s">
        <v>29</v>
      </c>
      <c r="H3720" s="50" t="s">
        <v>4028</v>
      </c>
      <c r="I3720" s="58">
        <v>45099</v>
      </c>
      <c r="J3720" s="50" t="s">
        <v>2816</v>
      </c>
      <c r="K3720" s="59">
        <v>75.180000000000007</v>
      </c>
      <c r="L3720" s="50" t="s">
        <v>37</v>
      </c>
      <c r="M3720" s="51" t="s">
        <v>2747</v>
      </c>
      <c r="N3720" s="50" t="s">
        <v>29</v>
      </c>
      <c r="O3720" s="50" t="s">
        <v>32</v>
      </c>
      <c r="P3720" s="50" t="s">
        <v>32</v>
      </c>
      <c r="Q3720" s="50" t="s">
        <v>29</v>
      </c>
      <c r="R3720" s="50" t="s">
        <v>29</v>
      </c>
      <c r="S3720" s="50" t="s">
        <v>2770</v>
      </c>
      <c r="T3720" s="50" t="s">
        <v>2379</v>
      </c>
      <c r="U3720" s="50" t="s">
        <v>30</v>
      </c>
      <c r="V3720" s="50" t="str">
        <f>VLOOKUP(A3720,Register!$D$2:$N$1317,11,0)</f>
        <v>CWIP - NEW SPRAY POND</v>
      </c>
      <c r="W3720" s="50" t="s">
        <v>5091</v>
      </c>
      <c r="X3720" s="50" t="s">
        <v>5085</v>
      </c>
    </row>
    <row r="3721" spans="1:24" ht="14.1" customHeight="1" x14ac:dyDescent="0.25">
      <c r="A3721" s="50" t="str">
        <f t="shared" si="58"/>
        <v>9200000039-0</v>
      </c>
      <c r="B3721" s="57" t="s">
        <v>29</v>
      </c>
      <c r="C3721" s="50" t="s">
        <v>29</v>
      </c>
      <c r="D3721" s="50" t="s">
        <v>5090</v>
      </c>
      <c r="E3721" s="50" t="s">
        <v>2814</v>
      </c>
      <c r="F3721" s="50" t="s">
        <v>29</v>
      </c>
      <c r="G3721" s="50" t="s">
        <v>29</v>
      </c>
      <c r="H3721" s="50" t="s">
        <v>4028</v>
      </c>
      <c r="I3721" s="58">
        <v>45099</v>
      </c>
      <c r="J3721" s="50" t="s">
        <v>2816</v>
      </c>
      <c r="K3721" s="59">
        <v>801.76</v>
      </c>
      <c r="L3721" s="50" t="s">
        <v>37</v>
      </c>
      <c r="M3721" s="51" t="s">
        <v>2747</v>
      </c>
      <c r="N3721" s="50" t="s">
        <v>29</v>
      </c>
      <c r="O3721" s="50" t="s">
        <v>32</v>
      </c>
      <c r="P3721" s="50" t="s">
        <v>32</v>
      </c>
      <c r="Q3721" s="50" t="s">
        <v>29</v>
      </c>
      <c r="R3721" s="50" t="s">
        <v>29</v>
      </c>
      <c r="S3721" s="50" t="s">
        <v>2770</v>
      </c>
      <c r="T3721" s="50" t="s">
        <v>2379</v>
      </c>
      <c r="U3721" s="50" t="s">
        <v>30</v>
      </c>
      <c r="V3721" s="50" t="str">
        <f>VLOOKUP(A3721,Register!$D$2:$N$1317,11,0)</f>
        <v>CWIP - NEW SPRAY POND</v>
      </c>
      <c r="W3721" s="50" t="s">
        <v>5091</v>
      </c>
      <c r="X3721" s="50" t="s">
        <v>5085</v>
      </c>
    </row>
    <row r="3722" spans="1:24" ht="14.1" customHeight="1" x14ac:dyDescent="0.25">
      <c r="A3722" s="50" t="str">
        <f t="shared" si="58"/>
        <v>9200000039-0</v>
      </c>
      <c r="B3722" s="57" t="s">
        <v>29</v>
      </c>
      <c r="C3722" s="50" t="s">
        <v>29</v>
      </c>
      <c r="D3722" s="50" t="s">
        <v>5090</v>
      </c>
      <c r="E3722" s="50" t="s">
        <v>2814</v>
      </c>
      <c r="F3722" s="50" t="s">
        <v>29</v>
      </c>
      <c r="G3722" s="50" t="s">
        <v>29</v>
      </c>
      <c r="H3722" s="50" t="s">
        <v>4028</v>
      </c>
      <c r="I3722" s="58">
        <v>45099</v>
      </c>
      <c r="J3722" s="50" t="s">
        <v>2816</v>
      </c>
      <c r="K3722" s="59">
        <v>113.04</v>
      </c>
      <c r="L3722" s="50" t="s">
        <v>37</v>
      </c>
      <c r="M3722" s="51" t="s">
        <v>2747</v>
      </c>
      <c r="N3722" s="50" t="s">
        <v>29</v>
      </c>
      <c r="O3722" s="50" t="s">
        <v>32</v>
      </c>
      <c r="P3722" s="50" t="s">
        <v>32</v>
      </c>
      <c r="Q3722" s="50" t="s">
        <v>29</v>
      </c>
      <c r="R3722" s="50" t="s">
        <v>29</v>
      </c>
      <c r="S3722" s="50" t="s">
        <v>2770</v>
      </c>
      <c r="T3722" s="50" t="s">
        <v>2379</v>
      </c>
      <c r="U3722" s="50" t="s">
        <v>30</v>
      </c>
      <c r="V3722" s="50" t="str">
        <f>VLOOKUP(A3722,Register!$D$2:$N$1317,11,0)</f>
        <v>CWIP - NEW SPRAY POND</v>
      </c>
      <c r="W3722" s="50" t="s">
        <v>5091</v>
      </c>
      <c r="X3722" s="50" t="s">
        <v>5085</v>
      </c>
    </row>
    <row r="3723" spans="1:24" ht="14.1" customHeight="1" x14ac:dyDescent="0.25">
      <c r="A3723" s="50" t="str">
        <f t="shared" si="58"/>
        <v>9200000039-0</v>
      </c>
      <c r="B3723" s="57" t="s">
        <v>29</v>
      </c>
      <c r="C3723" s="50" t="s">
        <v>29</v>
      </c>
      <c r="D3723" s="50" t="s">
        <v>5090</v>
      </c>
      <c r="E3723" s="50" t="s">
        <v>2814</v>
      </c>
      <c r="F3723" s="50" t="s">
        <v>29</v>
      </c>
      <c r="G3723" s="50" t="s">
        <v>29</v>
      </c>
      <c r="H3723" s="50" t="s">
        <v>4028</v>
      </c>
      <c r="I3723" s="58">
        <v>45099</v>
      </c>
      <c r="J3723" s="50" t="s">
        <v>2816</v>
      </c>
      <c r="K3723" s="59">
        <v>75.36</v>
      </c>
      <c r="L3723" s="50" t="s">
        <v>37</v>
      </c>
      <c r="M3723" s="51" t="s">
        <v>2747</v>
      </c>
      <c r="N3723" s="50" t="s">
        <v>29</v>
      </c>
      <c r="O3723" s="50" t="s">
        <v>32</v>
      </c>
      <c r="P3723" s="50" t="s">
        <v>32</v>
      </c>
      <c r="Q3723" s="50" t="s">
        <v>29</v>
      </c>
      <c r="R3723" s="50" t="s">
        <v>29</v>
      </c>
      <c r="S3723" s="50" t="s">
        <v>2770</v>
      </c>
      <c r="T3723" s="50" t="s">
        <v>2379</v>
      </c>
      <c r="U3723" s="50" t="s">
        <v>30</v>
      </c>
      <c r="V3723" s="50" t="str">
        <f>VLOOKUP(A3723,Register!$D$2:$N$1317,11,0)</f>
        <v>CWIP - NEW SPRAY POND</v>
      </c>
      <c r="W3723" s="50" t="s">
        <v>5091</v>
      </c>
      <c r="X3723" s="50" t="s">
        <v>5085</v>
      </c>
    </row>
    <row r="3724" spans="1:24" ht="14.1" customHeight="1" x14ac:dyDescent="0.25">
      <c r="A3724" s="50" t="str">
        <f t="shared" si="58"/>
        <v>9200000039-0</v>
      </c>
      <c r="B3724" s="57" t="s">
        <v>29</v>
      </c>
      <c r="C3724" s="50" t="s">
        <v>29</v>
      </c>
      <c r="D3724" s="50" t="s">
        <v>5090</v>
      </c>
      <c r="E3724" s="50" t="s">
        <v>2814</v>
      </c>
      <c r="F3724" s="50" t="s">
        <v>29</v>
      </c>
      <c r="G3724" s="50" t="s">
        <v>29</v>
      </c>
      <c r="H3724" s="50" t="s">
        <v>4028</v>
      </c>
      <c r="I3724" s="58">
        <v>45099</v>
      </c>
      <c r="J3724" s="50" t="s">
        <v>2816</v>
      </c>
      <c r="K3724" s="59">
        <v>56.52</v>
      </c>
      <c r="L3724" s="50" t="s">
        <v>37</v>
      </c>
      <c r="M3724" s="51" t="s">
        <v>2747</v>
      </c>
      <c r="N3724" s="50" t="s">
        <v>29</v>
      </c>
      <c r="O3724" s="50" t="s">
        <v>32</v>
      </c>
      <c r="P3724" s="50" t="s">
        <v>32</v>
      </c>
      <c r="Q3724" s="50" t="s">
        <v>29</v>
      </c>
      <c r="R3724" s="50" t="s">
        <v>29</v>
      </c>
      <c r="S3724" s="50" t="s">
        <v>2770</v>
      </c>
      <c r="T3724" s="50" t="s">
        <v>2379</v>
      </c>
      <c r="U3724" s="50" t="s">
        <v>30</v>
      </c>
      <c r="V3724" s="50" t="str">
        <f>VLOOKUP(A3724,Register!$D$2:$N$1317,11,0)</f>
        <v>CWIP - NEW SPRAY POND</v>
      </c>
      <c r="W3724" s="50" t="s">
        <v>5091</v>
      </c>
      <c r="X3724" s="50" t="s">
        <v>5085</v>
      </c>
    </row>
    <row r="3725" spans="1:24" ht="14.1" customHeight="1" x14ac:dyDescent="0.25">
      <c r="A3725" s="50" t="str">
        <f t="shared" si="58"/>
        <v>9200000039-0</v>
      </c>
      <c r="B3725" s="57" t="s">
        <v>29</v>
      </c>
      <c r="C3725" s="50" t="s">
        <v>29</v>
      </c>
      <c r="D3725" s="50" t="s">
        <v>5090</v>
      </c>
      <c r="E3725" s="50" t="s">
        <v>2814</v>
      </c>
      <c r="F3725" s="50" t="s">
        <v>29</v>
      </c>
      <c r="G3725" s="50" t="s">
        <v>29</v>
      </c>
      <c r="H3725" s="50" t="s">
        <v>4028</v>
      </c>
      <c r="I3725" s="58">
        <v>45099</v>
      </c>
      <c r="J3725" s="50" t="s">
        <v>2816</v>
      </c>
      <c r="K3725" s="59">
        <v>602.88</v>
      </c>
      <c r="L3725" s="50" t="s">
        <v>37</v>
      </c>
      <c r="M3725" s="51" t="s">
        <v>2747</v>
      </c>
      <c r="N3725" s="50" t="s">
        <v>29</v>
      </c>
      <c r="O3725" s="50" t="s">
        <v>32</v>
      </c>
      <c r="P3725" s="50" t="s">
        <v>32</v>
      </c>
      <c r="Q3725" s="50" t="s">
        <v>29</v>
      </c>
      <c r="R3725" s="50" t="s">
        <v>29</v>
      </c>
      <c r="S3725" s="50" t="s">
        <v>2770</v>
      </c>
      <c r="T3725" s="50" t="s">
        <v>2379</v>
      </c>
      <c r="U3725" s="50" t="s">
        <v>30</v>
      </c>
      <c r="V3725" s="50" t="str">
        <f>VLOOKUP(A3725,Register!$D$2:$N$1317,11,0)</f>
        <v>CWIP - NEW SPRAY POND</v>
      </c>
      <c r="W3725" s="50" t="s">
        <v>5091</v>
      </c>
      <c r="X3725" s="50" t="s">
        <v>5085</v>
      </c>
    </row>
    <row r="3726" spans="1:24" ht="14.1" customHeight="1" x14ac:dyDescent="0.25">
      <c r="A3726" s="50" t="str">
        <f t="shared" si="58"/>
        <v>9200000039-0</v>
      </c>
      <c r="B3726" s="57" t="s">
        <v>29</v>
      </c>
      <c r="C3726" s="50" t="s">
        <v>29</v>
      </c>
      <c r="D3726" s="50" t="s">
        <v>5090</v>
      </c>
      <c r="E3726" s="50" t="s">
        <v>2814</v>
      </c>
      <c r="F3726" s="50" t="s">
        <v>29</v>
      </c>
      <c r="G3726" s="50" t="s">
        <v>29</v>
      </c>
      <c r="H3726" s="50" t="s">
        <v>4028</v>
      </c>
      <c r="I3726" s="58">
        <v>45099</v>
      </c>
      <c r="J3726" s="50" t="s">
        <v>2816</v>
      </c>
      <c r="K3726" s="59">
        <v>75.36</v>
      </c>
      <c r="L3726" s="50" t="s">
        <v>37</v>
      </c>
      <c r="M3726" s="51" t="s">
        <v>2747</v>
      </c>
      <c r="N3726" s="50" t="s">
        <v>29</v>
      </c>
      <c r="O3726" s="50" t="s">
        <v>32</v>
      </c>
      <c r="P3726" s="50" t="s">
        <v>32</v>
      </c>
      <c r="Q3726" s="50" t="s">
        <v>29</v>
      </c>
      <c r="R3726" s="50" t="s">
        <v>29</v>
      </c>
      <c r="S3726" s="50" t="s">
        <v>2770</v>
      </c>
      <c r="T3726" s="50" t="s">
        <v>2379</v>
      </c>
      <c r="U3726" s="50" t="s">
        <v>30</v>
      </c>
      <c r="V3726" s="50" t="str">
        <f>VLOOKUP(A3726,Register!$D$2:$N$1317,11,0)</f>
        <v>CWIP - NEW SPRAY POND</v>
      </c>
      <c r="W3726" s="50" t="s">
        <v>5091</v>
      </c>
      <c r="X3726" s="50" t="s">
        <v>5085</v>
      </c>
    </row>
    <row r="3727" spans="1:24" ht="14.1" customHeight="1" x14ac:dyDescent="0.25">
      <c r="A3727" s="50" t="str">
        <f t="shared" si="58"/>
        <v>9200000039-0</v>
      </c>
      <c r="B3727" s="57" t="s">
        <v>29</v>
      </c>
      <c r="C3727" s="50" t="s">
        <v>29</v>
      </c>
      <c r="D3727" s="50" t="s">
        <v>5090</v>
      </c>
      <c r="E3727" s="50" t="s">
        <v>2814</v>
      </c>
      <c r="F3727" s="50" t="s">
        <v>29</v>
      </c>
      <c r="G3727" s="50" t="s">
        <v>29</v>
      </c>
      <c r="H3727" s="50" t="s">
        <v>4028</v>
      </c>
      <c r="I3727" s="58">
        <v>45099</v>
      </c>
      <c r="J3727" s="50" t="s">
        <v>2816</v>
      </c>
      <c r="K3727" s="59">
        <v>678.24</v>
      </c>
      <c r="L3727" s="50" t="s">
        <v>37</v>
      </c>
      <c r="M3727" s="51" t="s">
        <v>2747</v>
      </c>
      <c r="N3727" s="50" t="s">
        <v>29</v>
      </c>
      <c r="O3727" s="50" t="s">
        <v>32</v>
      </c>
      <c r="P3727" s="50" t="s">
        <v>32</v>
      </c>
      <c r="Q3727" s="50" t="s">
        <v>29</v>
      </c>
      <c r="R3727" s="50" t="s">
        <v>29</v>
      </c>
      <c r="S3727" s="50" t="s">
        <v>2770</v>
      </c>
      <c r="T3727" s="50" t="s">
        <v>2379</v>
      </c>
      <c r="U3727" s="50" t="s">
        <v>30</v>
      </c>
      <c r="V3727" s="50" t="str">
        <f>VLOOKUP(A3727,Register!$D$2:$N$1317,11,0)</f>
        <v>CWIP - NEW SPRAY POND</v>
      </c>
      <c r="W3727" s="50" t="s">
        <v>5091</v>
      </c>
      <c r="X3727" s="50" t="s">
        <v>5085</v>
      </c>
    </row>
    <row r="3728" spans="1:24" ht="14.1" customHeight="1" x14ac:dyDescent="0.25">
      <c r="A3728" s="50" t="str">
        <f t="shared" si="58"/>
        <v>9200000039-0</v>
      </c>
      <c r="B3728" s="57" t="s">
        <v>29</v>
      </c>
      <c r="C3728" s="50" t="s">
        <v>29</v>
      </c>
      <c r="D3728" s="50" t="s">
        <v>5090</v>
      </c>
      <c r="E3728" s="50" t="s">
        <v>2814</v>
      </c>
      <c r="F3728" s="50" t="s">
        <v>29</v>
      </c>
      <c r="G3728" s="50" t="s">
        <v>29</v>
      </c>
      <c r="H3728" s="50" t="s">
        <v>4028</v>
      </c>
      <c r="I3728" s="58">
        <v>45099</v>
      </c>
      <c r="J3728" s="50" t="s">
        <v>2816</v>
      </c>
      <c r="K3728" s="59">
        <v>62.16</v>
      </c>
      <c r="L3728" s="50" t="s">
        <v>37</v>
      </c>
      <c r="M3728" s="51" t="s">
        <v>2747</v>
      </c>
      <c r="N3728" s="50" t="s">
        <v>29</v>
      </c>
      <c r="O3728" s="50" t="s">
        <v>32</v>
      </c>
      <c r="P3728" s="50" t="s">
        <v>32</v>
      </c>
      <c r="Q3728" s="50" t="s">
        <v>29</v>
      </c>
      <c r="R3728" s="50" t="s">
        <v>29</v>
      </c>
      <c r="S3728" s="50" t="s">
        <v>2770</v>
      </c>
      <c r="T3728" s="50" t="s">
        <v>2379</v>
      </c>
      <c r="U3728" s="50" t="s">
        <v>30</v>
      </c>
      <c r="V3728" s="50" t="str">
        <f>VLOOKUP(A3728,Register!$D$2:$N$1317,11,0)</f>
        <v>CWIP - NEW SPRAY POND</v>
      </c>
      <c r="W3728" s="50" t="s">
        <v>5091</v>
      </c>
      <c r="X3728" s="50" t="s">
        <v>5085</v>
      </c>
    </row>
    <row r="3729" spans="1:24" ht="14.1" customHeight="1" x14ac:dyDescent="0.25">
      <c r="A3729" s="50" t="str">
        <f t="shared" si="58"/>
        <v>9200000039-0</v>
      </c>
      <c r="B3729" s="57" t="s">
        <v>29</v>
      </c>
      <c r="C3729" s="50" t="s">
        <v>29</v>
      </c>
      <c r="D3729" s="50" t="s">
        <v>5090</v>
      </c>
      <c r="E3729" s="50" t="s">
        <v>2814</v>
      </c>
      <c r="F3729" s="50" t="s">
        <v>29</v>
      </c>
      <c r="G3729" s="50" t="s">
        <v>29</v>
      </c>
      <c r="H3729" s="50" t="s">
        <v>4028</v>
      </c>
      <c r="I3729" s="58">
        <v>45099</v>
      </c>
      <c r="J3729" s="50" t="s">
        <v>2816</v>
      </c>
      <c r="K3729" s="59">
        <v>435.12</v>
      </c>
      <c r="L3729" s="50" t="s">
        <v>37</v>
      </c>
      <c r="M3729" s="51" t="s">
        <v>2747</v>
      </c>
      <c r="N3729" s="50" t="s">
        <v>29</v>
      </c>
      <c r="O3729" s="50" t="s">
        <v>32</v>
      </c>
      <c r="P3729" s="50" t="s">
        <v>32</v>
      </c>
      <c r="Q3729" s="50" t="s">
        <v>29</v>
      </c>
      <c r="R3729" s="50" t="s">
        <v>29</v>
      </c>
      <c r="S3729" s="50" t="s">
        <v>2770</v>
      </c>
      <c r="T3729" s="50" t="s">
        <v>2379</v>
      </c>
      <c r="U3729" s="50" t="s">
        <v>30</v>
      </c>
      <c r="V3729" s="50" t="str">
        <f>VLOOKUP(A3729,Register!$D$2:$N$1317,11,0)</f>
        <v>CWIP - NEW SPRAY POND</v>
      </c>
      <c r="W3729" s="50" t="s">
        <v>5091</v>
      </c>
      <c r="X3729" s="50" t="s">
        <v>5085</v>
      </c>
    </row>
    <row r="3730" spans="1:24" ht="14.1" customHeight="1" x14ac:dyDescent="0.25">
      <c r="A3730" s="50" t="str">
        <f t="shared" si="58"/>
        <v>9200000039-0</v>
      </c>
      <c r="B3730" s="57" t="s">
        <v>29</v>
      </c>
      <c r="C3730" s="50" t="s">
        <v>29</v>
      </c>
      <c r="D3730" s="50" t="s">
        <v>5090</v>
      </c>
      <c r="E3730" s="50" t="s">
        <v>2814</v>
      </c>
      <c r="F3730" s="50" t="s">
        <v>29</v>
      </c>
      <c r="G3730" s="50" t="s">
        <v>29</v>
      </c>
      <c r="H3730" s="50" t="s">
        <v>4028</v>
      </c>
      <c r="I3730" s="58">
        <v>45099</v>
      </c>
      <c r="J3730" s="50" t="s">
        <v>2816</v>
      </c>
      <c r="K3730" s="59">
        <v>41.47</v>
      </c>
      <c r="L3730" s="50" t="s">
        <v>37</v>
      </c>
      <c r="M3730" s="51" t="s">
        <v>2747</v>
      </c>
      <c r="N3730" s="50" t="s">
        <v>29</v>
      </c>
      <c r="O3730" s="50" t="s">
        <v>32</v>
      </c>
      <c r="P3730" s="50" t="s">
        <v>32</v>
      </c>
      <c r="Q3730" s="50" t="s">
        <v>29</v>
      </c>
      <c r="R3730" s="50" t="s">
        <v>29</v>
      </c>
      <c r="S3730" s="50" t="s">
        <v>2770</v>
      </c>
      <c r="T3730" s="50" t="s">
        <v>2379</v>
      </c>
      <c r="U3730" s="50" t="s">
        <v>30</v>
      </c>
      <c r="V3730" s="50" t="str">
        <f>VLOOKUP(A3730,Register!$D$2:$N$1317,11,0)</f>
        <v>CWIP - NEW SPRAY POND</v>
      </c>
      <c r="W3730" s="50" t="s">
        <v>5091</v>
      </c>
      <c r="X3730" s="50" t="s">
        <v>5085</v>
      </c>
    </row>
    <row r="3731" spans="1:24" ht="14.1" customHeight="1" x14ac:dyDescent="0.25">
      <c r="A3731" s="50" t="str">
        <f t="shared" si="58"/>
        <v>9200000039-0</v>
      </c>
      <c r="B3731" s="57" t="s">
        <v>29</v>
      </c>
      <c r="C3731" s="50" t="s">
        <v>29</v>
      </c>
      <c r="D3731" s="50" t="s">
        <v>5090</v>
      </c>
      <c r="E3731" s="50" t="s">
        <v>2814</v>
      </c>
      <c r="F3731" s="50" t="s">
        <v>29</v>
      </c>
      <c r="G3731" s="50" t="s">
        <v>29</v>
      </c>
      <c r="H3731" s="50" t="s">
        <v>4028</v>
      </c>
      <c r="I3731" s="58">
        <v>45099</v>
      </c>
      <c r="J3731" s="50" t="s">
        <v>2816</v>
      </c>
      <c r="K3731" s="59">
        <v>62.2</v>
      </c>
      <c r="L3731" s="50" t="s">
        <v>37</v>
      </c>
      <c r="M3731" s="51" t="s">
        <v>2747</v>
      </c>
      <c r="N3731" s="50" t="s">
        <v>29</v>
      </c>
      <c r="O3731" s="50" t="s">
        <v>32</v>
      </c>
      <c r="P3731" s="50" t="s">
        <v>32</v>
      </c>
      <c r="Q3731" s="50" t="s">
        <v>29</v>
      </c>
      <c r="R3731" s="50" t="s">
        <v>29</v>
      </c>
      <c r="S3731" s="50" t="s">
        <v>2770</v>
      </c>
      <c r="T3731" s="50" t="s">
        <v>2379</v>
      </c>
      <c r="U3731" s="50" t="s">
        <v>30</v>
      </c>
      <c r="V3731" s="50" t="str">
        <f>VLOOKUP(A3731,Register!$D$2:$N$1317,11,0)</f>
        <v>CWIP - NEW SPRAY POND</v>
      </c>
      <c r="W3731" s="50" t="s">
        <v>5091</v>
      </c>
      <c r="X3731" s="50" t="s">
        <v>5085</v>
      </c>
    </row>
    <row r="3732" spans="1:24" ht="14.1" customHeight="1" x14ac:dyDescent="0.25">
      <c r="A3732" s="50" t="str">
        <f t="shared" si="58"/>
        <v>9200000039-0</v>
      </c>
      <c r="B3732" s="57" t="s">
        <v>29</v>
      </c>
      <c r="C3732" s="50" t="s">
        <v>29</v>
      </c>
      <c r="D3732" s="50" t="s">
        <v>5090</v>
      </c>
      <c r="E3732" s="50" t="s">
        <v>2814</v>
      </c>
      <c r="F3732" s="50" t="s">
        <v>29</v>
      </c>
      <c r="G3732" s="50" t="s">
        <v>29</v>
      </c>
      <c r="H3732" s="50" t="s">
        <v>4028</v>
      </c>
      <c r="I3732" s="58">
        <v>45099</v>
      </c>
      <c r="J3732" s="50" t="s">
        <v>2816</v>
      </c>
      <c r="K3732" s="59">
        <v>75.36</v>
      </c>
      <c r="L3732" s="50" t="s">
        <v>37</v>
      </c>
      <c r="M3732" s="51" t="s">
        <v>2747</v>
      </c>
      <c r="N3732" s="50" t="s">
        <v>29</v>
      </c>
      <c r="O3732" s="50" t="s">
        <v>32</v>
      </c>
      <c r="P3732" s="50" t="s">
        <v>32</v>
      </c>
      <c r="Q3732" s="50" t="s">
        <v>29</v>
      </c>
      <c r="R3732" s="50" t="s">
        <v>29</v>
      </c>
      <c r="S3732" s="50" t="s">
        <v>2770</v>
      </c>
      <c r="T3732" s="50" t="s">
        <v>2379</v>
      </c>
      <c r="U3732" s="50" t="s">
        <v>30</v>
      </c>
      <c r="V3732" s="50" t="str">
        <f>VLOOKUP(A3732,Register!$D$2:$N$1317,11,0)</f>
        <v>CWIP - NEW SPRAY POND</v>
      </c>
      <c r="W3732" s="50" t="s">
        <v>5091</v>
      </c>
      <c r="X3732" s="50" t="s">
        <v>5085</v>
      </c>
    </row>
    <row r="3733" spans="1:24" ht="14.1" customHeight="1" x14ac:dyDescent="0.25">
      <c r="A3733" s="50" t="str">
        <f t="shared" si="58"/>
        <v>9200000039-0</v>
      </c>
      <c r="B3733" s="57" t="s">
        <v>29</v>
      </c>
      <c r="C3733" s="50" t="s">
        <v>29</v>
      </c>
      <c r="D3733" s="50" t="s">
        <v>5090</v>
      </c>
      <c r="E3733" s="50" t="s">
        <v>2814</v>
      </c>
      <c r="F3733" s="50" t="s">
        <v>29</v>
      </c>
      <c r="G3733" s="50" t="s">
        <v>29</v>
      </c>
      <c r="H3733" s="50" t="s">
        <v>4028</v>
      </c>
      <c r="I3733" s="58">
        <v>45099</v>
      </c>
      <c r="J3733" s="50" t="s">
        <v>2816</v>
      </c>
      <c r="K3733" s="59">
        <v>113.04</v>
      </c>
      <c r="L3733" s="50" t="s">
        <v>37</v>
      </c>
      <c r="M3733" s="51" t="s">
        <v>2747</v>
      </c>
      <c r="N3733" s="50" t="s">
        <v>29</v>
      </c>
      <c r="O3733" s="50" t="s">
        <v>32</v>
      </c>
      <c r="P3733" s="50" t="s">
        <v>32</v>
      </c>
      <c r="Q3733" s="50" t="s">
        <v>29</v>
      </c>
      <c r="R3733" s="50" t="s">
        <v>29</v>
      </c>
      <c r="S3733" s="50" t="s">
        <v>2770</v>
      </c>
      <c r="T3733" s="50" t="s">
        <v>2379</v>
      </c>
      <c r="U3733" s="50" t="s">
        <v>30</v>
      </c>
      <c r="V3733" s="50" t="str">
        <f>VLOOKUP(A3733,Register!$D$2:$N$1317,11,0)</f>
        <v>CWIP - NEW SPRAY POND</v>
      </c>
      <c r="W3733" s="50" t="s">
        <v>5091</v>
      </c>
      <c r="X3733" s="50" t="s">
        <v>5085</v>
      </c>
    </row>
    <row r="3734" spans="1:24" ht="14.1" customHeight="1" x14ac:dyDescent="0.25">
      <c r="A3734" s="50" t="str">
        <f t="shared" si="58"/>
        <v>9200000039-0</v>
      </c>
      <c r="B3734" s="57" t="s">
        <v>29</v>
      </c>
      <c r="C3734" s="50" t="s">
        <v>29</v>
      </c>
      <c r="D3734" s="50" t="s">
        <v>5090</v>
      </c>
      <c r="E3734" s="50" t="s">
        <v>2814</v>
      </c>
      <c r="F3734" s="50" t="s">
        <v>29</v>
      </c>
      <c r="G3734" s="50" t="s">
        <v>29</v>
      </c>
      <c r="H3734" s="50" t="s">
        <v>4028</v>
      </c>
      <c r="I3734" s="58">
        <v>45099</v>
      </c>
      <c r="J3734" s="50" t="s">
        <v>2816</v>
      </c>
      <c r="K3734" s="59">
        <v>756</v>
      </c>
      <c r="L3734" s="50" t="s">
        <v>37</v>
      </c>
      <c r="M3734" s="51" t="s">
        <v>2747</v>
      </c>
      <c r="N3734" s="50" t="s">
        <v>29</v>
      </c>
      <c r="O3734" s="50" t="s">
        <v>32</v>
      </c>
      <c r="P3734" s="50" t="s">
        <v>32</v>
      </c>
      <c r="Q3734" s="50" t="s">
        <v>29</v>
      </c>
      <c r="R3734" s="50" t="s">
        <v>29</v>
      </c>
      <c r="S3734" s="50" t="s">
        <v>2770</v>
      </c>
      <c r="T3734" s="50" t="s">
        <v>2379</v>
      </c>
      <c r="U3734" s="50" t="s">
        <v>30</v>
      </c>
      <c r="V3734" s="50" t="str">
        <f>VLOOKUP(A3734,Register!$D$2:$N$1317,11,0)</f>
        <v>CWIP - NEW SPRAY POND</v>
      </c>
      <c r="W3734" s="50" t="s">
        <v>5091</v>
      </c>
      <c r="X3734" s="50" t="s">
        <v>5085</v>
      </c>
    </row>
    <row r="3735" spans="1:24" ht="14.1" customHeight="1" x14ac:dyDescent="0.25">
      <c r="A3735" s="50" t="str">
        <f t="shared" si="58"/>
        <v>9200000039-0</v>
      </c>
      <c r="B3735" s="57" t="s">
        <v>29</v>
      </c>
      <c r="C3735" s="50" t="s">
        <v>29</v>
      </c>
      <c r="D3735" s="50" t="s">
        <v>5090</v>
      </c>
      <c r="E3735" s="50" t="s">
        <v>2814</v>
      </c>
      <c r="F3735" s="50" t="s">
        <v>29</v>
      </c>
      <c r="G3735" s="50" t="s">
        <v>29</v>
      </c>
      <c r="H3735" s="50" t="s">
        <v>4028</v>
      </c>
      <c r="I3735" s="58">
        <v>45099</v>
      </c>
      <c r="J3735" s="50" t="s">
        <v>2816</v>
      </c>
      <c r="K3735" s="59">
        <v>6144</v>
      </c>
      <c r="L3735" s="50" t="s">
        <v>37</v>
      </c>
      <c r="M3735" s="51" t="s">
        <v>2747</v>
      </c>
      <c r="N3735" s="50" t="s">
        <v>29</v>
      </c>
      <c r="O3735" s="50" t="s">
        <v>32</v>
      </c>
      <c r="P3735" s="50" t="s">
        <v>32</v>
      </c>
      <c r="Q3735" s="50" t="s">
        <v>29</v>
      </c>
      <c r="R3735" s="50" t="s">
        <v>29</v>
      </c>
      <c r="S3735" s="50" t="s">
        <v>2770</v>
      </c>
      <c r="T3735" s="50" t="s">
        <v>2379</v>
      </c>
      <c r="U3735" s="50" t="s">
        <v>30</v>
      </c>
      <c r="V3735" s="50" t="str">
        <f>VLOOKUP(A3735,Register!$D$2:$N$1317,11,0)</f>
        <v>CWIP - NEW SPRAY POND</v>
      </c>
      <c r="W3735" s="50" t="s">
        <v>5091</v>
      </c>
      <c r="X3735" s="50" t="s">
        <v>5085</v>
      </c>
    </row>
    <row r="3736" spans="1:24" ht="14.1" customHeight="1" x14ac:dyDescent="0.25">
      <c r="A3736" s="50" t="str">
        <f t="shared" si="58"/>
        <v>9200000039-0</v>
      </c>
      <c r="B3736" s="57" t="s">
        <v>29</v>
      </c>
      <c r="C3736" s="50" t="s">
        <v>29</v>
      </c>
      <c r="D3736" s="50" t="s">
        <v>5090</v>
      </c>
      <c r="E3736" s="50" t="s">
        <v>2814</v>
      </c>
      <c r="F3736" s="50" t="s">
        <v>29</v>
      </c>
      <c r="G3736" s="50" t="s">
        <v>29</v>
      </c>
      <c r="H3736" s="50" t="s">
        <v>4028</v>
      </c>
      <c r="I3736" s="58">
        <v>45099</v>
      </c>
      <c r="J3736" s="50" t="s">
        <v>2816</v>
      </c>
      <c r="K3736" s="59">
        <v>2880</v>
      </c>
      <c r="L3736" s="50" t="s">
        <v>37</v>
      </c>
      <c r="M3736" s="51" t="s">
        <v>2747</v>
      </c>
      <c r="N3736" s="50" t="s">
        <v>29</v>
      </c>
      <c r="O3736" s="50" t="s">
        <v>32</v>
      </c>
      <c r="P3736" s="50" t="s">
        <v>32</v>
      </c>
      <c r="Q3736" s="50" t="s">
        <v>29</v>
      </c>
      <c r="R3736" s="50" t="s">
        <v>29</v>
      </c>
      <c r="S3736" s="50" t="s">
        <v>2770</v>
      </c>
      <c r="T3736" s="50" t="s">
        <v>2379</v>
      </c>
      <c r="U3736" s="50" t="s">
        <v>30</v>
      </c>
      <c r="V3736" s="50" t="str">
        <f>VLOOKUP(A3736,Register!$D$2:$N$1317,11,0)</f>
        <v>CWIP - NEW SPRAY POND</v>
      </c>
      <c r="W3736" s="50" t="s">
        <v>5091</v>
      </c>
      <c r="X3736" s="50" t="s">
        <v>5085</v>
      </c>
    </row>
    <row r="3737" spans="1:24" ht="14.1" customHeight="1" x14ac:dyDescent="0.25">
      <c r="A3737" s="50" t="str">
        <f t="shared" si="58"/>
        <v>9200000039-0</v>
      </c>
      <c r="B3737" s="57" t="s">
        <v>29</v>
      </c>
      <c r="C3737" s="50" t="s">
        <v>29</v>
      </c>
      <c r="D3737" s="50" t="s">
        <v>5090</v>
      </c>
      <c r="E3737" s="50" t="s">
        <v>2814</v>
      </c>
      <c r="F3737" s="50" t="s">
        <v>29</v>
      </c>
      <c r="G3737" s="50" t="s">
        <v>29</v>
      </c>
      <c r="H3737" s="50" t="s">
        <v>4028</v>
      </c>
      <c r="I3737" s="58">
        <v>45099</v>
      </c>
      <c r="J3737" s="50" t="s">
        <v>2816</v>
      </c>
      <c r="K3737" s="59">
        <v>9216</v>
      </c>
      <c r="L3737" s="50" t="s">
        <v>37</v>
      </c>
      <c r="M3737" s="51" t="s">
        <v>2747</v>
      </c>
      <c r="N3737" s="50" t="s">
        <v>29</v>
      </c>
      <c r="O3737" s="50" t="s">
        <v>32</v>
      </c>
      <c r="P3737" s="50" t="s">
        <v>32</v>
      </c>
      <c r="Q3737" s="50" t="s">
        <v>29</v>
      </c>
      <c r="R3737" s="50" t="s">
        <v>29</v>
      </c>
      <c r="S3737" s="50" t="s">
        <v>2770</v>
      </c>
      <c r="T3737" s="50" t="s">
        <v>2379</v>
      </c>
      <c r="U3737" s="50" t="s">
        <v>30</v>
      </c>
      <c r="V3737" s="50" t="str">
        <f>VLOOKUP(A3737,Register!$D$2:$N$1317,11,0)</f>
        <v>CWIP - NEW SPRAY POND</v>
      </c>
      <c r="W3737" s="50" t="s">
        <v>5091</v>
      </c>
      <c r="X3737" s="50" t="s">
        <v>5085</v>
      </c>
    </row>
    <row r="3738" spans="1:24" ht="14.1" customHeight="1" x14ac:dyDescent="0.25">
      <c r="A3738" s="50" t="str">
        <f t="shared" si="58"/>
        <v>9200000039-0</v>
      </c>
      <c r="B3738" s="57" t="s">
        <v>29</v>
      </c>
      <c r="C3738" s="50" t="s">
        <v>29</v>
      </c>
      <c r="D3738" s="50" t="s">
        <v>5090</v>
      </c>
      <c r="E3738" s="50" t="s">
        <v>2814</v>
      </c>
      <c r="F3738" s="50" t="s">
        <v>29</v>
      </c>
      <c r="G3738" s="50" t="s">
        <v>29</v>
      </c>
      <c r="H3738" s="50" t="s">
        <v>4028</v>
      </c>
      <c r="I3738" s="58">
        <v>45099</v>
      </c>
      <c r="J3738" s="50" t="s">
        <v>2816</v>
      </c>
      <c r="K3738" s="59">
        <v>25344</v>
      </c>
      <c r="L3738" s="50" t="s">
        <v>37</v>
      </c>
      <c r="M3738" s="51" t="s">
        <v>2747</v>
      </c>
      <c r="N3738" s="50" t="s">
        <v>29</v>
      </c>
      <c r="O3738" s="50" t="s">
        <v>32</v>
      </c>
      <c r="P3738" s="50" t="s">
        <v>32</v>
      </c>
      <c r="Q3738" s="50" t="s">
        <v>29</v>
      </c>
      <c r="R3738" s="50" t="s">
        <v>29</v>
      </c>
      <c r="S3738" s="50" t="s">
        <v>2770</v>
      </c>
      <c r="T3738" s="50" t="s">
        <v>2379</v>
      </c>
      <c r="U3738" s="50" t="s">
        <v>30</v>
      </c>
      <c r="V3738" s="50" t="str">
        <f>VLOOKUP(A3738,Register!$D$2:$N$1317,11,0)</f>
        <v>CWIP - NEW SPRAY POND</v>
      </c>
      <c r="W3738" s="50" t="s">
        <v>5091</v>
      </c>
      <c r="X3738" s="50" t="s">
        <v>5085</v>
      </c>
    </row>
    <row r="3739" spans="1:24" ht="14.1" customHeight="1" x14ac:dyDescent="0.25">
      <c r="A3739" s="50" t="str">
        <f t="shared" si="58"/>
        <v>9200000039-0</v>
      </c>
      <c r="B3739" s="57" t="s">
        <v>29</v>
      </c>
      <c r="C3739" s="50" t="s">
        <v>29</v>
      </c>
      <c r="D3739" s="50" t="s">
        <v>5090</v>
      </c>
      <c r="E3739" s="50" t="s">
        <v>2814</v>
      </c>
      <c r="F3739" s="50" t="s">
        <v>29</v>
      </c>
      <c r="G3739" s="50" t="s">
        <v>29</v>
      </c>
      <c r="H3739" s="50" t="s">
        <v>4028</v>
      </c>
      <c r="I3739" s="58">
        <v>45099</v>
      </c>
      <c r="J3739" s="50" t="s">
        <v>2816</v>
      </c>
      <c r="K3739" s="59">
        <v>62208</v>
      </c>
      <c r="L3739" s="50" t="s">
        <v>37</v>
      </c>
      <c r="M3739" s="51" t="s">
        <v>2747</v>
      </c>
      <c r="N3739" s="50" t="s">
        <v>29</v>
      </c>
      <c r="O3739" s="50" t="s">
        <v>32</v>
      </c>
      <c r="P3739" s="50" t="s">
        <v>32</v>
      </c>
      <c r="Q3739" s="50" t="s">
        <v>29</v>
      </c>
      <c r="R3739" s="50" t="s">
        <v>29</v>
      </c>
      <c r="S3739" s="50" t="s">
        <v>2770</v>
      </c>
      <c r="T3739" s="50" t="s">
        <v>2379</v>
      </c>
      <c r="U3739" s="50" t="s">
        <v>30</v>
      </c>
      <c r="V3739" s="50" t="str">
        <f>VLOOKUP(A3739,Register!$D$2:$N$1317,11,0)</f>
        <v>CWIP - NEW SPRAY POND</v>
      </c>
      <c r="W3739" s="50" t="s">
        <v>5091</v>
      </c>
      <c r="X3739" s="50" t="s">
        <v>5085</v>
      </c>
    </row>
    <row r="3740" spans="1:24" ht="14.1" customHeight="1" x14ac:dyDescent="0.25">
      <c r="A3740" s="50" t="str">
        <f t="shared" si="58"/>
        <v>9200000039-0</v>
      </c>
      <c r="B3740" s="57" t="s">
        <v>29</v>
      </c>
      <c r="C3740" s="50" t="s">
        <v>29</v>
      </c>
      <c r="D3740" s="50" t="s">
        <v>5090</v>
      </c>
      <c r="E3740" s="50" t="s">
        <v>2814</v>
      </c>
      <c r="F3740" s="50" t="s">
        <v>29</v>
      </c>
      <c r="G3740" s="50" t="s">
        <v>29</v>
      </c>
      <c r="H3740" s="50" t="s">
        <v>4028</v>
      </c>
      <c r="I3740" s="58">
        <v>45099</v>
      </c>
      <c r="J3740" s="50" t="s">
        <v>2816</v>
      </c>
      <c r="K3740" s="59">
        <v>11520</v>
      </c>
      <c r="L3740" s="50" t="s">
        <v>37</v>
      </c>
      <c r="M3740" s="51" t="s">
        <v>2747</v>
      </c>
      <c r="N3740" s="50" t="s">
        <v>29</v>
      </c>
      <c r="O3740" s="50" t="s">
        <v>32</v>
      </c>
      <c r="P3740" s="50" t="s">
        <v>32</v>
      </c>
      <c r="Q3740" s="50" t="s">
        <v>29</v>
      </c>
      <c r="R3740" s="50" t="s">
        <v>29</v>
      </c>
      <c r="S3740" s="50" t="s">
        <v>2770</v>
      </c>
      <c r="T3740" s="50" t="s">
        <v>2379</v>
      </c>
      <c r="U3740" s="50" t="s">
        <v>30</v>
      </c>
      <c r="V3740" s="50" t="str">
        <f>VLOOKUP(A3740,Register!$D$2:$N$1317,11,0)</f>
        <v>CWIP - NEW SPRAY POND</v>
      </c>
      <c r="W3740" s="50" t="s">
        <v>5091</v>
      </c>
      <c r="X3740" s="50" t="s">
        <v>5085</v>
      </c>
    </row>
    <row r="3741" spans="1:24" ht="14.1" customHeight="1" x14ac:dyDescent="0.25">
      <c r="A3741" s="50" t="str">
        <f t="shared" si="58"/>
        <v>9200000039-0</v>
      </c>
      <c r="B3741" s="57" t="s">
        <v>29</v>
      </c>
      <c r="C3741" s="50" t="s">
        <v>29</v>
      </c>
      <c r="D3741" s="50" t="s">
        <v>5090</v>
      </c>
      <c r="E3741" s="50" t="s">
        <v>2814</v>
      </c>
      <c r="F3741" s="50" t="s">
        <v>29</v>
      </c>
      <c r="G3741" s="50" t="s">
        <v>29</v>
      </c>
      <c r="H3741" s="50" t="s">
        <v>4028</v>
      </c>
      <c r="I3741" s="58">
        <v>45099</v>
      </c>
      <c r="J3741" s="50" t="s">
        <v>2816</v>
      </c>
      <c r="K3741" s="59">
        <v>5400</v>
      </c>
      <c r="L3741" s="50" t="s">
        <v>37</v>
      </c>
      <c r="M3741" s="51" t="s">
        <v>2747</v>
      </c>
      <c r="N3741" s="50" t="s">
        <v>29</v>
      </c>
      <c r="O3741" s="50" t="s">
        <v>32</v>
      </c>
      <c r="P3741" s="50" t="s">
        <v>32</v>
      </c>
      <c r="Q3741" s="50" t="s">
        <v>29</v>
      </c>
      <c r="R3741" s="50" t="s">
        <v>29</v>
      </c>
      <c r="S3741" s="50" t="s">
        <v>2770</v>
      </c>
      <c r="T3741" s="50" t="s">
        <v>2379</v>
      </c>
      <c r="U3741" s="50" t="s">
        <v>30</v>
      </c>
      <c r="V3741" s="50" t="str">
        <f>VLOOKUP(A3741,Register!$D$2:$N$1317,11,0)</f>
        <v>CWIP - NEW SPRAY POND</v>
      </c>
      <c r="W3741" s="50" t="s">
        <v>5091</v>
      </c>
      <c r="X3741" s="50" t="s">
        <v>5085</v>
      </c>
    </row>
    <row r="3742" spans="1:24" ht="14.1" customHeight="1" x14ac:dyDescent="0.25">
      <c r="A3742" s="50" t="str">
        <f t="shared" si="58"/>
        <v>9200000039-0</v>
      </c>
      <c r="B3742" s="57" t="s">
        <v>29</v>
      </c>
      <c r="C3742" s="50" t="s">
        <v>29</v>
      </c>
      <c r="D3742" s="50" t="s">
        <v>5090</v>
      </c>
      <c r="E3742" s="50" t="s">
        <v>2814</v>
      </c>
      <c r="F3742" s="50" t="s">
        <v>29</v>
      </c>
      <c r="G3742" s="50" t="s">
        <v>29</v>
      </c>
      <c r="H3742" s="50" t="s">
        <v>4028</v>
      </c>
      <c r="I3742" s="58">
        <v>45099</v>
      </c>
      <c r="J3742" s="50" t="s">
        <v>2816</v>
      </c>
      <c r="K3742" s="59">
        <v>4608</v>
      </c>
      <c r="L3742" s="50" t="s">
        <v>37</v>
      </c>
      <c r="M3742" s="51" t="s">
        <v>2747</v>
      </c>
      <c r="N3742" s="50" t="s">
        <v>29</v>
      </c>
      <c r="O3742" s="50" t="s">
        <v>32</v>
      </c>
      <c r="P3742" s="50" t="s">
        <v>32</v>
      </c>
      <c r="Q3742" s="50" t="s">
        <v>29</v>
      </c>
      <c r="R3742" s="50" t="s">
        <v>29</v>
      </c>
      <c r="S3742" s="50" t="s">
        <v>2770</v>
      </c>
      <c r="T3742" s="50" t="s">
        <v>2379</v>
      </c>
      <c r="U3742" s="50" t="s">
        <v>30</v>
      </c>
      <c r="V3742" s="50" t="str">
        <f>VLOOKUP(A3742,Register!$D$2:$N$1317,11,0)</f>
        <v>CWIP - NEW SPRAY POND</v>
      </c>
      <c r="W3742" s="50" t="s">
        <v>5091</v>
      </c>
      <c r="X3742" s="50" t="s">
        <v>5085</v>
      </c>
    </row>
    <row r="3743" spans="1:24" ht="14.1" customHeight="1" x14ac:dyDescent="0.25">
      <c r="A3743" s="50" t="str">
        <f t="shared" si="58"/>
        <v>9200000039-0</v>
      </c>
      <c r="B3743" s="57" t="s">
        <v>29</v>
      </c>
      <c r="C3743" s="50" t="s">
        <v>29</v>
      </c>
      <c r="D3743" s="50" t="s">
        <v>5090</v>
      </c>
      <c r="E3743" s="50" t="s">
        <v>2814</v>
      </c>
      <c r="F3743" s="50" t="s">
        <v>29</v>
      </c>
      <c r="G3743" s="50" t="s">
        <v>29</v>
      </c>
      <c r="H3743" s="50" t="s">
        <v>4028</v>
      </c>
      <c r="I3743" s="58">
        <v>45099</v>
      </c>
      <c r="J3743" s="50" t="s">
        <v>2816</v>
      </c>
      <c r="K3743" s="59">
        <v>2160</v>
      </c>
      <c r="L3743" s="50" t="s">
        <v>37</v>
      </c>
      <c r="M3743" s="51" t="s">
        <v>2747</v>
      </c>
      <c r="N3743" s="50" t="s">
        <v>29</v>
      </c>
      <c r="O3743" s="50" t="s">
        <v>32</v>
      </c>
      <c r="P3743" s="50" t="s">
        <v>32</v>
      </c>
      <c r="Q3743" s="50" t="s">
        <v>29</v>
      </c>
      <c r="R3743" s="50" t="s">
        <v>29</v>
      </c>
      <c r="S3743" s="50" t="s">
        <v>2770</v>
      </c>
      <c r="T3743" s="50" t="s">
        <v>2379</v>
      </c>
      <c r="U3743" s="50" t="s">
        <v>30</v>
      </c>
      <c r="V3743" s="50" t="str">
        <f>VLOOKUP(A3743,Register!$D$2:$N$1317,11,0)</f>
        <v>CWIP - NEW SPRAY POND</v>
      </c>
      <c r="W3743" s="50" t="s">
        <v>5091</v>
      </c>
      <c r="X3743" s="50" t="s">
        <v>5085</v>
      </c>
    </row>
    <row r="3744" spans="1:24" ht="14.1" customHeight="1" x14ac:dyDescent="0.25">
      <c r="A3744" s="50" t="str">
        <f t="shared" si="58"/>
        <v>9200000041-0</v>
      </c>
      <c r="B3744" s="57" t="s">
        <v>29</v>
      </c>
      <c r="C3744" s="50" t="s">
        <v>29</v>
      </c>
      <c r="D3744" s="50" t="s">
        <v>5090</v>
      </c>
      <c r="E3744" s="50" t="s">
        <v>2814</v>
      </c>
      <c r="F3744" s="50" t="s">
        <v>29</v>
      </c>
      <c r="G3744" s="50" t="s">
        <v>29</v>
      </c>
      <c r="H3744" s="50" t="s">
        <v>4028</v>
      </c>
      <c r="I3744" s="58">
        <v>45099</v>
      </c>
      <c r="J3744" s="50" t="s">
        <v>2816</v>
      </c>
      <c r="K3744" s="59">
        <v>3780</v>
      </c>
      <c r="L3744" s="50" t="s">
        <v>37</v>
      </c>
      <c r="M3744" s="51" t="s">
        <v>2747</v>
      </c>
      <c r="N3744" s="50" t="s">
        <v>29</v>
      </c>
      <c r="O3744" s="50" t="s">
        <v>32</v>
      </c>
      <c r="P3744" s="50" t="s">
        <v>32</v>
      </c>
      <c r="Q3744" s="50" t="s">
        <v>29</v>
      </c>
      <c r="R3744" s="50" t="s">
        <v>29</v>
      </c>
      <c r="S3744" s="50" t="s">
        <v>2770</v>
      </c>
      <c r="T3744" s="50" t="s">
        <v>2383</v>
      </c>
      <c r="U3744" s="50" t="s">
        <v>30</v>
      </c>
      <c r="V3744" s="50" t="str">
        <f>VLOOKUP(A3744,Register!$D$2:$N$1317,11,0)</f>
        <v>CWIP - CURTAIN CONDENSER &amp; AIR EJECTOR</v>
      </c>
      <c r="W3744" s="50" t="s">
        <v>5091</v>
      </c>
      <c r="X3744" s="50" t="s">
        <v>5085</v>
      </c>
    </row>
    <row r="3745" spans="1:24" ht="14.1" customHeight="1" x14ac:dyDescent="0.25">
      <c r="A3745" s="50" t="str">
        <f t="shared" si="58"/>
        <v>9200000041-0</v>
      </c>
      <c r="B3745" s="57" t="s">
        <v>29</v>
      </c>
      <c r="C3745" s="50" t="s">
        <v>29</v>
      </c>
      <c r="D3745" s="50" t="s">
        <v>5090</v>
      </c>
      <c r="E3745" s="50" t="s">
        <v>2814</v>
      </c>
      <c r="F3745" s="50" t="s">
        <v>29</v>
      </c>
      <c r="G3745" s="50" t="s">
        <v>29</v>
      </c>
      <c r="H3745" s="50" t="s">
        <v>4028</v>
      </c>
      <c r="I3745" s="58">
        <v>45099</v>
      </c>
      <c r="J3745" s="50" t="s">
        <v>2816</v>
      </c>
      <c r="K3745" s="59">
        <v>347.76</v>
      </c>
      <c r="L3745" s="50" t="s">
        <v>37</v>
      </c>
      <c r="M3745" s="51" t="s">
        <v>2747</v>
      </c>
      <c r="N3745" s="50" t="s">
        <v>29</v>
      </c>
      <c r="O3745" s="50" t="s">
        <v>32</v>
      </c>
      <c r="P3745" s="50" t="s">
        <v>32</v>
      </c>
      <c r="Q3745" s="50" t="s">
        <v>29</v>
      </c>
      <c r="R3745" s="50" t="s">
        <v>29</v>
      </c>
      <c r="S3745" s="50" t="s">
        <v>2770</v>
      </c>
      <c r="T3745" s="50" t="s">
        <v>2383</v>
      </c>
      <c r="U3745" s="50" t="s">
        <v>30</v>
      </c>
      <c r="V3745" s="50" t="str">
        <f>VLOOKUP(A3745,Register!$D$2:$N$1317,11,0)</f>
        <v>CWIP - CURTAIN CONDENSER &amp; AIR EJECTOR</v>
      </c>
      <c r="W3745" s="50" t="s">
        <v>5091</v>
      </c>
      <c r="X3745" s="50" t="s">
        <v>5085</v>
      </c>
    </row>
    <row r="3746" spans="1:24" ht="14.1" customHeight="1" x14ac:dyDescent="0.25">
      <c r="A3746" s="50" t="str">
        <f t="shared" si="58"/>
        <v>9200000041-0</v>
      </c>
      <c r="B3746" s="57" t="s">
        <v>29</v>
      </c>
      <c r="C3746" s="50" t="s">
        <v>29</v>
      </c>
      <c r="D3746" s="50" t="s">
        <v>5090</v>
      </c>
      <c r="E3746" s="50" t="s">
        <v>2814</v>
      </c>
      <c r="F3746" s="50" t="s">
        <v>29</v>
      </c>
      <c r="G3746" s="50" t="s">
        <v>29</v>
      </c>
      <c r="H3746" s="50" t="s">
        <v>4028</v>
      </c>
      <c r="I3746" s="58">
        <v>45099</v>
      </c>
      <c r="J3746" s="50" t="s">
        <v>2816</v>
      </c>
      <c r="K3746" s="59">
        <v>132354</v>
      </c>
      <c r="L3746" s="50" t="s">
        <v>37</v>
      </c>
      <c r="M3746" s="51" t="s">
        <v>2747</v>
      </c>
      <c r="N3746" s="50" t="s">
        <v>29</v>
      </c>
      <c r="O3746" s="50" t="s">
        <v>32</v>
      </c>
      <c r="P3746" s="50" t="s">
        <v>32</v>
      </c>
      <c r="Q3746" s="50" t="s">
        <v>29</v>
      </c>
      <c r="R3746" s="50" t="s">
        <v>29</v>
      </c>
      <c r="S3746" s="50" t="s">
        <v>2770</v>
      </c>
      <c r="T3746" s="50" t="s">
        <v>2383</v>
      </c>
      <c r="U3746" s="50" t="s">
        <v>30</v>
      </c>
      <c r="V3746" s="50" t="str">
        <f>VLOOKUP(A3746,Register!$D$2:$N$1317,11,0)</f>
        <v>CWIP - CURTAIN CONDENSER &amp; AIR EJECTOR</v>
      </c>
      <c r="W3746" s="50" t="s">
        <v>5091</v>
      </c>
      <c r="X3746" s="50" t="s">
        <v>5085</v>
      </c>
    </row>
    <row r="3747" spans="1:24" ht="14.1" customHeight="1" x14ac:dyDescent="0.25">
      <c r="A3747" s="50" t="str">
        <f t="shared" si="58"/>
        <v>9200000057-0</v>
      </c>
      <c r="B3747" s="57" t="s">
        <v>29</v>
      </c>
      <c r="C3747" s="50" t="s">
        <v>29</v>
      </c>
      <c r="D3747" s="50" t="s">
        <v>5092</v>
      </c>
      <c r="E3747" s="50" t="s">
        <v>2814</v>
      </c>
      <c r="F3747" s="50" t="s">
        <v>29</v>
      </c>
      <c r="G3747" s="50" t="s">
        <v>29</v>
      </c>
      <c r="H3747" s="50" t="s">
        <v>4028</v>
      </c>
      <c r="I3747" s="58">
        <v>45078</v>
      </c>
      <c r="J3747" s="50" t="s">
        <v>2816</v>
      </c>
      <c r="K3747" s="59">
        <v>145000</v>
      </c>
      <c r="L3747" s="50" t="s">
        <v>37</v>
      </c>
      <c r="M3747" s="51" t="s">
        <v>2747</v>
      </c>
      <c r="N3747" s="50" t="s">
        <v>29</v>
      </c>
      <c r="O3747" s="50" t="s">
        <v>32</v>
      </c>
      <c r="P3747" s="50" t="s">
        <v>32</v>
      </c>
      <c r="Q3747" s="50" t="s">
        <v>29</v>
      </c>
      <c r="R3747" s="50" t="s">
        <v>29</v>
      </c>
      <c r="S3747" s="50" t="s">
        <v>2770</v>
      </c>
      <c r="T3747" s="50" t="s">
        <v>2410</v>
      </c>
      <c r="U3747" s="50" t="s">
        <v>30</v>
      </c>
      <c r="V3747" s="50" t="str">
        <f>VLOOKUP(A3747,Register!$D$2:$N$1317,11,0)</f>
        <v>CWIP- NEW JUICE CLARIFIER 42' DIA(DORR)</v>
      </c>
      <c r="W3747" s="50" t="s">
        <v>5093</v>
      </c>
      <c r="X3747" s="50" t="s">
        <v>2270</v>
      </c>
    </row>
    <row r="3748" spans="1:24" ht="14.1" customHeight="1" x14ac:dyDescent="0.25">
      <c r="A3748" s="50" t="str">
        <f t="shared" si="58"/>
        <v>9200000057-0</v>
      </c>
      <c r="B3748" s="57" t="s">
        <v>29</v>
      </c>
      <c r="C3748" s="50" t="s">
        <v>29</v>
      </c>
      <c r="D3748" s="50" t="s">
        <v>5092</v>
      </c>
      <c r="E3748" s="50" t="s">
        <v>2814</v>
      </c>
      <c r="F3748" s="50" t="s">
        <v>29</v>
      </c>
      <c r="G3748" s="50" t="s">
        <v>29</v>
      </c>
      <c r="H3748" s="50" t="s">
        <v>4028</v>
      </c>
      <c r="I3748" s="58">
        <v>45078</v>
      </c>
      <c r="J3748" s="50" t="s">
        <v>2816</v>
      </c>
      <c r="K3748" s="59">
        <v>35000</v>
      </c>
      <c r="L3748" s="50" t="s">
        <v>37</v>
      </c>
      <c r="M3748" s="51" t="s">
        <v>2747</v>
      </c>
      <c r="N3748" s="50" t="s">
        <v>29</v>
      </c>
      <c r="O3748" s="50" t="s">
        <v>32</v>
      </c>
      <c r="P3748" s="50" t="s">
        <v>32</v>
      </c>
      <c r="Q3748" s="50" t="s">
        <v>29</v>
      </c>
      <c r="R3748" s="50" t="s">
        <v>29</v>
      </c>
      <c r="S3748" s="50" t="s">
        <v>2770</v>
      </c>
      <c r="T3748" s="50" t="s">
        <v>2410</v>
      </c>
      <c r="U3748" s="50" t="s">
        <v>30</v>
      </c>
      <c r="V3748" s="50" t="str">
        <f>VLOOKUP(A3748,Register!$D$2:$N$1317,11,0)</f>
        <v>CWIP- NEW JUICE CLARIFIER 42' DIA(DORR)</v>
      </c>
      <c r="W3748" s="50" t="s">
        <v>5093</v>
      </c>
      <c r="X3748" s="50" t="s">
        <v>2270</v>
      </c>
    </row>
    <row r="3749" spans="1:24" ht="14.1" customHeight="1" x14ac:dyDescent="0.25">
      <c r="A3749" s="50" t="str">
        <f t="shared" si="58"/>
        <v>9200000058-0</v>
      </c>
      <c r="B3749" s="57" t="s">
        <v>29</v>
      </c>
      <c r="C3749" s="50" t="s">
        <v>29</v>
      </c>
      <c r="D3749" s="50" t="s">
        <v>5094</v>
      </c>
      <c r="E3749" s="50" t="s">
        <v>2814</v>
      </c>
      <c r="F3749" s="50" t="s">
        <v>29</v>
      </c>
      <c r="G3749" s="50" t="s">
        <v>29</v>
      </c>
      <c r="H3749" s="50" t="s">
        <v>4028</v>
      </c>
      <c r="I3749" s="58">
        <v>45178</v>
      </c>
      <c r="J3749" s="50" t="s">
        <v>2816</v>
      </c>
      <c r="K3749" s="59">
        <v>2069.7800000000002</v>
      </c>
      <c r="L3749" s="50" t="s">
        <v>37</v>
      </c>
      <c r="M3749" s="51" t="s">
        <v>2747</v>
      </c>
      <c r="N3749" s="50" t="s">
        <v>29</v>
      </c>
      <c r="O3749" s="50" t="s">
        <v>32</v>
      </c>
      <c r="P3749" s="50" t="s">
        <v>32</v>
      </c>
      <c r="Q3749" s="50" t="s">
        <v>29</v>
      </c>
      <c r="R3749" s="50" t="s">
        <v>29</v>
      </c>
      <c r="S3749" s="50" t="s">
        <v>2770</v>
      </c>
      <c r="T3749" s="50" t="s">
        <v>2412</v>
      </c>
      <c r="U3749" s="50" t="s">
        <v>30</v>
      </c>
      <c r="V3749" s="50" t="str">
        <f>VLOOKUP(A3749,Register!$D$2:$N$1317,11,0)</f>
        <v>CWIP-MILK OF LIME</v>
      </c>
      <c r="W3749" s="50" t="s">
        <v>5095</v>
      </c>
      <c r="X3749" s="50" t="s">
        <v>2286</v>
      </c>
    </row>
    <row r="3750" spans="1:24" ht="14.1" customHeight="1" x14ac:dyDescent="0.25">
      <c r="A3750" s="50" t="str">
        <f t="shared" si="58"/>
        <v>9200000058-0</v>
      </c>
      <c r="B3750" s="57" t="s">
        <v>29</v>
      </c>
      <c r="C3750" s="50" t="s">
        <v>29</v>
      </c>
      <c r="D3750" s="50" t="s">
        <v>5094</v>
      </c>
      <c r="E3750" s="50" t="s">
        <v>2814</v>
      </c>
      <c r="F3750" s="50" t="s">
        <v>29</v>
      </c>
      <c r="G3750" s="50" t="s">
        <v>29</v>
      </c>
      <c r="H3750" s="50" t="s">
        <v>4028</v>
      </c>
      <c r="I3750" s="58">
        <v>45178</v>
      </c>
      <c r="J3750" s="50" t="s">
        <v>2816</v>
      </c>
      <c r="K3750" s="59">
        <v>234.09</v>
      </c>
      <c r="L3750" s="50" t="s">
        <v>37</v>
      </c>
      <c r="M3750" s="51" t="s">
        <v>2747</v>
      </c>
      <c r="N3750" s="50" t="s">
        <v>29</v>
      </c>
      <c r="O3750" s="50" t="s">
        <v>32</v>
      </c>
      <c r="P3750" s="50" t="s">
        <v>32</v>
      </c>
      <c r="Q3750" s="50" t="s">
        <v>29</v>
      </c>
      <c r="R3750" s="50" t="s">
        <v>29</v>
      </c>
      <c r="S3750" s="50" t="s">
        <v>2770</v>
      </c>
      <c r="T3750" s="50" t="s">
        <v>2412</v>
      </c>
      <c r="U3750" s="50" t="s">
        <v>30</v>
      </c>
      <c r="V3750" s="50" t="str">
        <f>VLOOKUP(A3750,Register!$D$2:$N$1317,11,0)</f>
        <v>CWIP-MILK OF LIME</v>
      </c>
      <c r="W3750" s="50" t="s">
        <v>5095</v>
      </c>
      <c r="X3750" s="50" t="s">
        <v>2286</v>
      </c>
    </row>
    <row r="3751" spans="1:24" ht="14.1" customHeight="1" x14ac:dyDescent="0.25">
      <c r="A3751" s="50" t="str">
        <f t="shared" si="58"/>
        <v>9200000058-0</v>
      </c>
      <c r="B3751" s="57" t="s">
        <v>29</v>
      </c>
      <c r="C3751" s="50" t="s">
        <v>29</v>
      </c>
      <c r="D3751" s="50" t="s">
        <v>5094</v>
      </c>
      <c r="E3751" s="50" t="s">
        <v>2814</v>
      </c>
      <c r="F3751" s="50" t="s">
        <v>29</v>
      </c>
      <c r="G3751" s="50" t="s">
        <v>29</v>
      </c>
      <c r="H3751" s="50" t="s">
        <v>4028</v>
      </c>
      <c r="I3751" s="58">
        <v>45178</v>
      </c>
      <c r="J3751" s="50" t="s">
        <v>2816</v>
      </c>
      <c r="K3751" s="59">
        <v>3814.11</v>
      </c>
      <c r="L3751" s="50" t="s">
        <v>37</v>
      </c>
      <c r="M3751" s="51" t="s">
        <v>2747</v>
      </c>
      <c r="N3751" s="50" t="s">
        <v>29</v>
      </c>
      <c r="O3751" s="50" t="s">
        <v>32</v>
      </c>
      <c r="P3751" s="50" t="s">
        <v>32</v>
      </c>
      <c r="Q3751" s="50" t="s">
        <v>29</v>
      </c>
      <c r="R3751" s="50" t="s">
        <v>29</v>
      </c>
      <c r="S3751" s="50" t="s">
        <v>2770</v>
      </c>
      <c r="T3751" s="50" t="s">
        <v>2412</v>
      </c>
      <c r="U3751" s="50" t="s">
        <v>30</v>
      </c>
      <c r="V3751" s="50" t="str">
        <f>VLOOKUP(A3751,Register!$D$2:$N$1317,11,0)</f>
        <v>CWIP-MILK OF LIME</v>
      </c>
      <c r="W3751" s="50" t="s">
        <v>5095</v>
      </c>
      <c r="X3751" s="50" t="s">
        <v>2286</v>
      </c>
    </row>
    <row r="3752" spans="1:24" ht="14.1" customHeight="1" x14ac:dyDescent="0.25">
      <c r="A3752" s="50" t="str">
        <f t="shared" si="58"/>
        <v>9200000058-0</v>
      </c>
      <c r="B3752" s="57" t="s">
        <v>29</v>
      </c>
      <c r="C3752" s="50" t="s">
        <v>29</v>
      </c>
      <c r="D3752" s="50" t="s">
        <v>5094</v>
      </c>
      <c r="E3752" s="50" t="s">
        <v>2814</v>
      </c>
      <c r="F3752" s="50" t="s">
        <v>29</v>
      </c>
      <c r="G3752" s="50" t="s">
        <v>29</v>
      </c>
      <c r="H3752" s="50" t="s">
        <v>4028</v>
      </c>
      <c r="I3752" s="58">
        <v>45178</v>
      </c>
      <c r="J3752" s="50" t="s">
        <v>2816</v>
      </c>
      <c r="K3752" s="59">
        <v>14014.73</v>
      </c>
      <c r="L3752" s="50" t="s">
        <v>37</v>
      </c>
      <c r="M3752" s="51" t="s">
        <v>2747</v>
      </c>
      <c r="N3752" s="50" t="s">
        <v>29</v>
      </c>
      <c r="O3752" s="50" t="s">
        <v>32</v>
      </c>
      <c r="P3752" s="50" t="s">
        <v>32</v>
      </c>
      <c r="Q3752" s="50" t="s">
        <v>29</v>
      </c>
      <c r="R3752" s="50" t="s">
        <v>29</v>
      </c>
      <c r="S3752" s="50" t="s">
        <v>2770</v>
      </c>
      <c r="T3752" s="50" t="s">
        <v>2412</v>
      </c>
      <c r="U3752" s="50" t="s">
        <v>30</v>
      </c>
      <c r="V3752" s="50" t="str">
        <f>VLOOKUP(A3752,Register!$D$2:$N$1317,11,0)</f>
        <v>CWIP-MILK OF LIME</v>
      </c>
      <c r="W3752" s="50" t="s">
        <v>5095</v>
      </c>
      <c r="X3752" s="50" t="s">
        <v>2286</v>
      </c>
    </row>
    <row r="3753" spans="1:24" ht="14.1" customHeight="1" x14ac:dyDescent="0.25">
      <c r="A3753" s="50" t="str">
        <f t="shared" si="58"/>
        <v>9200000058-0</v>
      </c>
      <c r="B3753" s="57" t="s">
        <v>29</v>
      </c>
      <c r="C3753" s="50" t="s">
        <v>29</v>
      </c>
      <c r="D3753" s="50" t="s">
        <v>5094</v>
      </c>
      <c r="E3753" s="50" t="s">
        <v>2814</v>
      </c>
      <c r="F3753" s="50" t="s">
        <v>29</v>
      </c>
      <c r="G3753" s="50" t="s">
        <v>29</v>
      </c>
      <c r="H3753" s="50" t="s">
        <v>4028</v>
      </c>
      <c r="I3753" s="58">
        <v>45178</v>
      </c>
      <c r="J3753" s="50" t="s">
        <v>2816</v>
      </c>
      <c r="K3753" s="59">
        <v>9515.58</v>
      </c>
      <c r="L3753" s="50" t="s">
        <v>37</v>
      </c>
      <c r="M3753" s="51" t="s">
        <v>2747</v>
      </c>
      <c r="N3753" s="50" t="s">
        <v>29</v>
      </c>
      <c r="O3753" s="50" t="s">
        <v>32</v>
      </c>
      <c r="P3753" s="50" t="s">
        <v>32</v>
      </c>
      <c r="Q3753" s="50" t="s">
        <v>29</v>
      </c>
      <c r="R3753" s="50" t="s">
        <v>29</v>
      </c>
      <c r="S3753" s="50" t="s">
        <v>2770</v>
      </c>
      <c r="T3753" s="50" t="s">
        <v>2412</v>
      </c>
      <c r="U3753" s="50" t="s">
        <v>30</v>
      </c>
      <c r="V3753" s="50" t="str">
        <f>VLOOKUP(A3753,Register!$D$2:$N$1317,11,0)</f>
        <v>CWIP-MILK OF LIME</v>
      </c>
      <c r="W3753" s="50" t="s">
        <v>5095</v>
      </c>
      <c r="X3753" s="50" t="s">
        <v>2286</v>
      </c>
    </row>
    <row r="3754" spans="1:24" ht="14.1" customHeight="1" x14ac:dyDescent="0.25">
      <c r="A3754" s="50" t="str">
        <f t="shared" si="58"/>
        <v>9200000058-0</v>
      </c>
      <c r="B3754" s="57" t="s">
        <v>29</v>
      </c>
      <c r="C3754" s="50" t="s">
        <v>29</v>
      </c>
      <c r="D3754" s="50" t="s">
        <v>5094</v>
      </c>
      <c r="E3754" s="50" t="s">
        <v>2814</v>
      </c>
      <c r="F3754" s="50" t="s">
        <v>29</v>
      </c>
      <c r="G3754" s="50" t="s">
        <v>29</v>
      </c>
      <c r="H3754" s="50" t="s">
        <v>4028</v>
      </c>
      <c r="I3754" s="58">
        <v>45178</v>
      </c>
      <c r="J3754" s="50" t="s">
        <v>2816</v>
      </c>
      <c r="K3754" s="59">
        <v>14782.78</v>
      </c>
      <c r="L3754" s="50" t="s">
        <v>37</v>
      </c>
      <c r="M3754" s="51" t="s">
        <v>2747</v>
      </c>
      <c r="N3754" s="50" t="s">
        <v>29</v>
      </c>
      <c r="O3754" s="50" t="s">
        <v>32</v>
      </c>
      <c r="P3754" s="50" t="s">
        <v>32</v>
      </c>
      <c r="Q3754" s="50" t="s">
        <v>29</v>
      </c>
      <c r="R3754" s="50" t="s">
        <v>29</v>
      </c>
      <c r="S3754" s="50" t="s">
        <v>2770</v>
      </c>
      <c r="T3754" s="50" t="s">
        <v>2412</v>
      </c>
      <c r="U3754" s="50" t="s">
        <v>30</v>
      </c>
      <c r="V3754" s="50" t="str">
        <f>VLOOKUP(A3754,Register!$D$2:$N$1317,11,0)</f>
        <v>CWIP-MILK OF LIME</v>
      </c>
      <c r="W3754" s="50" t="s">
        <v>5095</v>
      </c>
      <c r="X3754" s="50" t="s">
        <v>2286</v>
      </c>
    </row>
    <row r="3755" spans="1:24" ht="14.1" customHeight="1" x14ac:dyDescent="0.25">
      <c r="A3755" s="50" t="str">
        <f t="shared" si="58"/>
        <v>9200000058-0</v>
      </c>
      <c r="B3755" s="57" t="s">
        <v>29</v>
      </c>
      <c r="C3755" s="50" t="s">
        <v>29</v>
      </c>
      <c r="D3755" s="50" t="s">
        <v>5094</v>
      </c>
      <c r="E3755" s="50" t="s">
        <v>2814</v>
      </c>
      <c r="F3755" s="50" t="s">
        <v>29</v>
      </c>
      <c r="G3755" s="50" t="s">
        <v>29</v>
      </c>
      <c r="H3755" s="50" t="s">
        <v>4028</v>
      </c>
      <c r="I3755" s="58">
        <v>45178</v>
      </c>
      <c r="J3755" s="50" t="s">
        <v>2816</v>
      </c>
      <c r="K3755" s="59">
        <v>14006.72</v>
      </c>
      <c r="L3755" s="50" t="s">
        <v>37</v>
      </c>
      <c r="M3755" s="51" t="s">
        <v>2747</v>
      </c>
      <c r="N3755" s="50" t="s">
        <v>29</v>
      </c>
      <c r="O3755" s="50" t="s">
        <v>32</v>
      </c>
      <c r="P3755" s="50" t="s">
        <v>32</v>
      </c>
      <c r="Q3755" s="50" t="s">
        <v>29</v>
      </c>
      <c r="R3755" s="50" t="s">
        <v>29</v>
      </c>
      <c r="S3755" s="50" t="s">
        <v>2770</v>
      </c>
      <c r="T3755" s="50" t="s">
        <v>2412</v>
      </c>
      <c r="U3755" s="50" t="s">
        <v>30</v>
      </c>
      <c r="V3755" s="50" t="str">
        <f>VLOOKUP(A3755,Register!$D$2:$N$1317,11,0)</f>
        <v>CWIP-MILK OF LIME</v>
      </c>
      <c r="W3755" s="50" t="s">
        <v>5095</v>
      </c>
      <c r="X3755" s="50" t="s">
        <v>2286</v>
      </c>
    </row>
    <row r="3756" spans="1:24" ht="14.1" customHeight="1" x14ac:dyDescent="0.25">
      <c r="A3756" s="50" t="str">
        <f t="shared" si="58"/>
        <v>9200000058-0</v>
      </c>
      <c r="B3756" s="57" t="s">
        <v>29</v>
      </c>
      <c r="C3756" s="50" t="s">
        <v>29</v>
      </c>
      <c r="D3756" s="50" t="s">
        <v>5094</v>
      </c>
      <c r="E3756" s="50" t="s">
        <v>2814</v>
      </c>
      <c r="F3756" s="50" t="s">
        <v>29</v>
      </c>
      <c r="G3756" s="50" t="s">
        <v>29</v>
      </c>
      <c r="H3756" s="50" t="s">
        <v>4028</v>
      </c>
      <c r="I3756" s="58">
        <v>45178</v>
      </c>
      <c r="J3756" s="50" t="s">
        <v>2816</v>
      </c>
      <c r="K3756" s="59">
        <v>3423.55</v>
      </c>
      <c r="L3756" s="50" t="s">
        <v>37</v>
      </c>
      <c r="M3756" s="51" t="s">
        <v>2747</v>
      </c>
      <c r="N3756" s="50" t="s">
        <v>29</v>
      </c>
      <c r="O3756" s="50" t="s">
        <v>32</v>
      </c>
      <c r="P3756" s="50" t="s">
        <v>32</v>
      </c>
      <c r="Q3756" s="50" t="s">
        <v>29</v>
      </c>
      <c r="R3756" s="50" t="s">
        <v>29</v>
      </c>
      <c r="S3756" s="50" t="s">
        <v>2770</v>
      </c>
      <c r="T3756" s="50" t="s">
        <v>2412</v>
      </c>
      <c r="U3756" s="50" t="s">
        <v>30</v>
      </c>
      <c r="V3756" s="50" t="str">
        <f>VLOOKUP(A3756,Register!$D$2:$N$1317,11,0)</f>
        <v>CWIP-MILK OF LIME</v>
      </c>
      <c r="W3756" s="50" t="s">
        <v>5095</v>
      </c>
      <c r="X3756" s="50" t="s">
        <v>2286</v>
      </c>
    </row>
    <row r="3757" spans="1:24" ht="14.1" customHeight="1" x14ac:dyDescent="0.25">
      <c r="A3757" s="50" t="str">
        <f t="shared" si="58"/>
        <v>9200000058-0</v>
      </c>
      <c r="B3757" s="57" t="s">
        <v>29</v>
      </c>
      <c r="C3757" s="50" t="s">
        <v>29</v>
      </c>
      <c r="D3757" s="50" t="s">
        <v>5094</v>
      </c>
      <c r="E3757" s="50" t="s">
        <v>2814</v>
      </c>
      <c r="F3757" s="50" t="s">
        <v>29</v>
      </c>
      <c r="G3757" s="50" t="s">
        <v>29</v>
      </c>
      <c r="H3757" s="50" t="s">
        <v>4028</v>
      </c>
      <c r="I3757" s="58">
        <v>45178</v>
      </c>
      <c r="J3757" s="50" t="s">
        <v>2816</v>
      </c>
      <c r="K3757" s="59">
        <v>477.3</v>
      </c>
      <c r="L3757" s="50" t="s">
        <v>37</v>
      </c>
      <c r="M3757" s="51" t="s">
        <v>2747</v>
      </c>
      <c r="N3757" s="50" t="s">
        <v>29</v>
      </c>
      <c r="O3757" s="50" t="s">
        <v>32</v>
      </c>
      <c r="P3757" s="50" t="s">
        <v>32</v>
      </c>
      <c r="Q3757" s="50" t="s">
        <v>29</v>
      </c>
      <c r="R3757" s="50" t="s">
        <v>29</v>
      </c>
      <c r="S3757" s="50" t="s">
        <v>2770</v>
      </c>
      <c r="T3757" s="50" t="s">
        <v>2412</v>
      </c>
      <c r="U3757" s="50" t="s">
        <v>30</v>
      </c>
      <c r="V3757" s="50" t="str">
        <f>VLOOKUP(A3757,Register!$D$2:$N$1317,11,0)</f>
        <v>CWIP-MILK OF LIME</v>
      </c>
      <c r="W3757" s="50" t="s">
        <v>5095</v>
      </c>
      <c r="X3757" s="50" t="s">
        <v>2286</v>
      </c>
    </row>
    <row r="3758" spans="1:24" ht="14.1" customHeight="1" x14ac:dyDescent="0.25">
      <c r="A3758" s="50" t="str">
        <f t="shared" si="58"/>
        <v>9200000058-0</v>
      </c>
      <c r="B3758" s="57" t="s">
        <v>29</v>
      </c>
      <c r="C3758" s="50" t="s">
        <v>29</v>
      </c>
      <c r="D3758" s="50" t="s">
        <v>5094</v>
      </c>
      <c r="E3758" s="50" t="s">
        <v>2814</v>
      </c>
      <c r="F3758" s="50" t="s">
        <v>29</v>
      </c>
      <c r="G3758" s="50" t="s">
        <v>29</v>
      </c>
      <c r="H3758" s="50" t="s">
        <v>4028</v>
      </c>
      <c r="I3758" s="58">
        <v>45178</v>
      </c>
      <c r="J3758" s="50" t="s">
        <v>2816</v>
      </c>
      <c r="K3758" s="59">
        <v>253.29</v>
      </c>
      <c r="L3758" s="50" t="s">
        <v>37</v>
      </c>
      <c r="M3758" s="51" t="s">
        <v>2747</v>
      </c>
      <c r="N3758" s="50" t="s">
        <v>29</v>
      </c>
      <c r="O3758" s="50" t="s">
        <v>32</v>
      </c>
      <c r="P3758" s="50" t="s">
        <v>32</v>
      </c>
      <c r="Q3758" s="50" t="s">
        <v>29</v>
      </c>
      <c r="R3758" s="50" t="s">
        <v>29</v>
      </c>
      <c r="S3758" s="50" t="s">
        <v>2770</v>
      </c>
      <c r="T3758" s="50" t="s">
        <v>2412</v>
      </c>
      <c r="U3758" s="50" t="s">
        <v>30</v>
      </c>
      <c r="V3758" s="50" t="str">
        <f>VLOOKUP(A3758,Register!$D$2:$N$1317,11,0)</f>
        <v>CWIP-MILK OF LIME</v>
      </c>
      <c r="W3758" s="50" t="s">
        <v>5095</v>
      </c>
      <c r="X3758" s="50" t="s">
        <v>2286</v>
      </c>
    </row>
    <row r="3759" spans="1:24" ht="14.1" customHeight="1" x14ac:dyDescent="0.25">
      <c r="A3759" s="50" t="str">
        <f t="shared" si="58"/>
        <v>9200000058-0</v>
      </c>
      <c r="B3759" s="57" t="s">
        <v>29</v>
      </c>
      <c r="C3759" s="50" t="s">
        <v>29</v>
      </c>
      <c r="D3759" s="50" t="s">
        <v>5094</v>
      </c>
      <c r="E3759" s="50" t="s">
        <v>2814</v>
      </c>
      <c r="F3759" s="50" t="s">
        <v>29</v>
      </c>
      <c r="G3759" s="50" t="s">
        <v>29</v>
      </c>
      <c r="H3759" s="50" t="s">
        <v>4028</v>
      </c>
      <c r="I3759" s="58">
        <v>45178</v>
      </c>
      <c r="J3759" s="50" t="s">
        <v>2816</v>
      </c>
      <c r="K3759" s="59">
        <v>473.44</v>
      </c>
      <c r="L3759" s="50" t="s">
        <v>37</v>
      </c>
      <c r="M3759" s="51" t="s">
        <v>2747</v>
      </c>
      <c r="N3759" s="50" t="s">
        <v>29</v>
      </c>
      <c r="O3759" s="50" t="s">
        <v>32</v>
      </c>
      <c r="P3759" s="50" t="s">
        <v>32</v>
      </c>
      <c r="Q3759" s="50" t="s">
        <v>29</v>
      </c>
      <c r="R3759" s="50" t="s">
        <v>29</v>
      </c>
      <c r="S3759" s="50" t="s">
        <v>2770</v>
      </c>
      <c r="T3759" s="50" t="s">
        <v>2412</v>
      </c>
      <c r="U3759" s="50" t="s">
        <v>30</v>
      </c>
      <c r="V3759" s="50" t="str">
        <f>VLOOKUP(A3759,Register!$D$2:$N$1317,11,0)</f>
        <v>CWIP-MILK OF LIME</v>
      </c>
      <c r="W3759" s="50" t="s">
        <v>5095</v>
      </c>
      <c r="X3759" s="50" t="s">
        <v>2286</v>
      </c>
    </row>
    <row r="3760" spans="1:24" ht="14.1" customHeight="1" x14ac:dyDescent="0.25">
      <c r="A3760" s="50" t="str">
        <f t="shared" si="58"/>
        <v>9200000058-0</v>
      </c>
      <c r="B3760" s="57" t="s">
        <v>29</v>
      </c>
      <c r="C3760" s="50" t="s">
        <v>29</v>
      </c>
      <c r="D3760" s="50" t="s">
        <v>5094</v>
      </c>
      <c r="E3760" s="50" t="s">
        <v>2814</v>
      </c>
      <c r="F3760" s="50" t="s">
        <v>29</v>
      </c>
      <c r="G3760" s="50" t="s">
        <v>29</v>
      </c>
      <c r="H3760" s="50" t="s">
        <v>4028</v>
      </c>
      <c r="I3760" s="58">
        <v>45178</v>
      </c>
      <c r="J3760" s="50" t="s">
        <v>2816</v>
      </c>
      <c r="K3760" s="59">
        <v>5118.12</v>
      </c>
      <c r="L3760" s="50" t="s">
        <v>37</v>
      </c>
      <c r="M3760" s="51" t="s">
        <v>2747</v>
      </c>
      <c r="N3760" s="50" t="s">
        <v>29</v>
      </c>
      <c r="O3760" s="50" t="s">
        <v>32</v>
      </c>
      <c r="P3760" s="50" t="s">
        <v>32</v>
      </c>
      <c r="Q3760" s="50" t="s">
        <v>29</v>
      </c>
      <c r="R3760" s="50" t="s">
        <v>29</v>
      </c>
      <c r="S3760" s="50" t="s">
        <v>2770</v>
      </c>
      <c r="T3760" s="50" t="s">
        <v>2412</v>
      </c>
      <c r="U3760" s="50" t="s">
        <v>30</v>
      </c>
      <c r="V3760" s="50" t="str">
        <f>VLOOKUP(A3760,Register!$D$2:$N$1317,11,0)</f>
        <v>CWIP-MILK OF LIME</v>
      </c>
      <c r="W3760" s="50" t="s">
        <v>5095</v>
      </c>
      <c r="X3760" s="50" t="s">
        <v>2286</v>
      </c>
    </row>
    <row r="3761" spans="1:24" ht="14.1" customHeight="1" x14ac:dyDescent="0.25">
      <c r="A3761" s="50" t="str">
        <f t="shared" si="58"/>
        <v>9200000058-0</v>
      </c>
      <c r="B3761" s="57" t="s">
        <v>29</v>
      </c>
      <c r="C3761" s="50" t="s">
        <v>29</v>
      </c>
      <c r="D3761" s="50" t="s">
        <v>5094</v>
      </c>
      <c r="E3761" s="50" t="s">
        <v>2814</v>
      </c>
      <c r="F3761" s="50" t="s">
        <v>29</v>
      </c>
      <c r="G3761" s="50" t="s">
        <v>29</v>
      </c>
      <c r="H3761" s="50" t="s">
        <v>4028</v>
      </c>
      <c r="I3761" s="58">
        <v>45178</v>
      </c>
      <c r="J3761" s="50" t="s">
        <v>2816</v>
      </c>
      <c r="K3761" s="59">
        <v>4233.6000000000004</v>
      </c>
      <c r="L3761" s="50" t="s">
        <v>37</v>
      </c>
      <c r="M3761" s="51" t="s">
        <v>2747</v>
      </c>
      <c r="N3761" s="50" t="s">
        <v>29</v>
      </c>
      <c r="O3761" s="50" t="s">
        <v>32</v>
      </c>
      <c r="P3761" s="50" t="s">
        <v>32</v>
      </c>
      <c r="Q3761" s="50" t="s">
        <v>29</v>
      </c>
      <c r="R3761" s="50" t="s">
        <v>29</v>
      </c>
      <c r="S3761" s="50" t="s">
        <v>2770</v>
      </c>
      <c r="T3761" s="50" t="s">
        <v>2412</v>
      </c>
      <c r="U3761" s="50" t="s">
        <v>30</v>
      </c>
      <c r="V3761" s="50" t="str">
        <f>VLOOKUP(A3761,Register!$D$2:$N$1317,11,0)</f>
        <v>CWIP-MILK OF LIME</v>
      </c>
      <c r="W3761" s="50" t="s">
        <v>5095</v>
      </c>
      <c r="X3761" s="50" t="s">
        <v>2286</v>
      </c>
    </row>
    <row r="3762" spans="1:24" ht="14.1" customHeight="1" x14ac:dyDescent="0.25">
      <c r="A3762" s="50" t="str">
        <f t="shared" si="58"/>
        <v>9200000058-0</v>
      </c>
      <c r="B3762" s="57" t="s">
        <v>29</v>
      </c>
      <c r="C3762" s="50" t="s">
        <v>29</v>
      </c>
      <c r="D3762" s="50" t="s">
        <v>5094</v>
      </c>
      <c r="E3762" s="50" t="s">
        <v>2814</v>
      </c>
      <c r="F3762" s="50" t="s">
        <v>29</v>
      </c>
      <c r="G3762" s="50" t="s">
        <v>29</v>
      </c>
      <c r="H3762" s="50" t="s">
        <v>4028</v>
      </c>
      <c r="I3762" s="58">
        <v>45178</v>
      </c>
      <c r="J3762" s="50" t="s">
        <v>2816</v>
      </c>
      <c r="K3762" s="59">
        <v>3041.28</v>
      </c>
      <c r="L3762" s="50" t="s">
        <v>37</v>
      </c>
      <c r="M3762" s="51" t="s">
        <v>2747</v>
      </c>
      <c r="N3762" s="50" t="s">
        <v>29</v>
      </c>
      <c r="O3762" s="50" t="s">
        <v>32</v>
      </c>
      <c r="P3762" s="50" t="s">
        <v>32</v>
      </c>
      <c r="Q3762" s="50" t="s">
        <v>29</v>
      </c>
      <c r="R3762" s="50" t="s">
        <v>29</v>
      </c>
      <c r="S3762" s="50" t="s">
        <v>2770</v>
      </c>
      <c r="T3762" s="50" t="s">
        <v>2412</v>
      </c>
      <c r="U3762" s="50" t="s">
        <v>30</v>
      </c>
      <c r="V3762" s="50" t="str">
        <f>VLOOKUP(A3762,Register!$D$2:$N$1317,11,0)</f>
        <v>CWIP-MILK OF LIME</v>
      </c>
      <c r="W3762" s="50" t="s">
        <v>5095</v>
      </c>
      <c r="X3762" s="50" t="s">
        <v>2286</v>
      </c>
    </row>
    <row r="3763" spans="1:24" ht="14.1" customHeight="1" x14ac:dyDescent="0.25">
      <c r="A3763" s="50" t="str">
        <f t="shared" si="58"/>
        <v>9200000058-0</v>
      </c>
      <c r="B3763" s="57" t="s">
        <v>29</v>
      </c>
      <c r="C3763" s="50" t="s">
        <v>29</v>
      </c>
      <c r="D3763" s="50" t="s">
        <v>5094</v>
      </c>
      <c r="E3763" s="50" t="s">
        <v>2814</v>
      </c>
      <c r="F3763" s="50" t="s">
        <v>29</v>
      </c>
      <c r="G3763" s="50" t="s">
        <v>29</v>
      </c>
      <c r="H3763" s="50" t="s">
        <v>4028</v>
      </c>
      <c r="I3763" s="58">
        <v>45178</v>
      </c>
      <c r="J3763" s="50" t="s">
        <v>2816</v>
      </c>
      <c r="K3763" s="59">
        <v>1805.76</v>
      </c>
      <c r="L3763" s="50" t="s">
        <v>37</v>
      </c>
      <c r="M3763" s="51" t="s">
        <v>2747</v>
      </c>
      <c r="N3763" s="50" t="s">
        <v>29</v>
      </c>
      <c r="O3763" s="50" t="s">
        <v>32</v>
      </c>
      <c r="P3763" s="50" t="s">
        <v>32</v>
      </c>
      <c r="Q3763" s="50" t="s">
        <v>29</v>
      </c>
      <c r="R3763" s="50" t="s">
        <v>29</v>
      </c>
      <c r="S3763" s="50" t="s">
        <v>2770</v>
      </c>
      <c r="T3763" s="50" t="s">
        <v>2412</v>
      </c>
      <c r="U3763" s="50" t="s">
        <v>30</v>
      </c>
      <c r="V3763" s="50" t="str">
        <f>VLOOKUP(A3763,Register!$D$2:$N$1317,11,0)</f>
        <v>CWIP-MILK OF LIME</v>
      </c>
      <c r="W3763" s="50" t="s">
        <v>5095</v>
      </c>
      <c r="X3763" s="50" t="s">
        <v>2286</v>
      </c>
    </row>
    <row r="3764" spans="1:24" ht="14.1" customHeight="1" x14ac:dyDescent="0.25">
      <c r="A3764" s="50" t="str">
        <f t="shared" si="58"/>
        <v>9200000058-0</v>
      </c>
      <c r="B3764" s="57" t="s">
        <v>29</v>
      </c>
      <c r="C3764" s="50" t="s">
        <v>29</v>
      </c>
      <c r="D3764" s="50" t="s">
        <v>5094</v>
      </c>
      <c r="E3764" s="50" t="s">
        <v>2814</v>
      </c>
      <c r="F3764" s="50" t="s">
        <v>29</v>
      </c>
      <c r="G3764" s="50" t="s">
        <v>29</v>
      </c>
      <c r="H3764" s="50" t="s">
        <v>4028</v>
      </c>
      <c r="I3764" s="58">
        <v>45178</v>
      </c>
      <c r="J3764" s="50" t="s">
        <v>2816</v>
      </c>
      <c r="K3764" s="59">
        <v>492.48</v>
      </c>
      <c r="L3764" s="50" t="s">
        <v>37</v>
      </c>
      <c r="M3764" s="51" t="s">
        <v>2747</v>
      </c>
      <c r="N3764" s="50" t="s">
        <v>29</v>
      </c>
      <c r="O3764" s="50" t="s">
        <v>32</v>
      </c>
      <c r="P3764" s="50" t="s">
        <v>32</v>
      </c>
      <c r="Q3764" s="50" t="s">
        <v>29</v>
      </c>
      <c r="R3764" s="50" t="s">
        <v>29</v>
      </c>
      <c r="S3764" s="50" t="s">
        <v>2770</v>
      </c>
      <c r="T3764" s="50" t="s">
        <v>2412</v>
      </c>
      <c r="U3764" s="50" t="s">
        <v>30</v>
      </c>
      <c r="V3764" s="50" t="str">
        <f>VLOOKUP(A3764,Register!$D$2:$N$1317,11,0)</f>
        <v>CWIP-MILK OF LIME</v>
      </c>
      <c r="W3764" s="50" t="s">
        <v>5095</v>
      </c>
      <c r="X3764" s="50" t="s">
        <v>2286</v>
      </c>
    </row>
    <row r="3765" spans="1:24" ht="14.1" customHeight="1" x14ac:dyDescent="0.25">
      <c r="A3765" s="50" t="str">
        <f t="shared" si="58"/>
        <v>9200000058-0</v>
      </c>
      <c r="B3765" s="57" t="s">
        <v>29</v>
      </c>
      <c r="C3765" s="50" t="s">
        <v>29</v>
      </c>
      <c r="D3765" s="50" t="s">
        <v>5094</v>
      </c>
      <c r="E3765" s="50" t="s">
        <v>2814</v>
      </c>
      <c r="F3765" s="50" t="s">
        <v>29</v>
      </c>
      <c r="G3765" s="50" t="s">
        <v>29</v>
      </c>
      <c r="H3765" s="50" t="s">
        <v>4028</v>
      </c>
      <c r="I3765" s="58">
        <v>45178</v>
      </c>
      <c r="J3765" s="50" t="s">
        <v>2816</v>
      </c>
      <c r="K3765" s="59">
        <v>546.35</v>
      </c>
      <c r="L3765" s="50" t="s">
        <v>37</v>
      </c>
      <c r="M3765" s="51" t="s">
        <v>2747</v>
      </c>
      <c r="N3765" s="50" t="s">
        <v>29</v>
      </c>
      <c r="O3765" s="50" t="s">
        <v>32</v>
      </c>
      <c r="P3765" s="50" t="s">
        <v>32</v>
      </c>
      <c r="Q3765" s="50" t="s">
        <v>29</v>
      </c>
      <c r="R3765" s="50" t="s">
        <v>29</v>
      </c>
      <c r="S3765" s="50" t="s">
        <v>2770</v>
      </c>
      <c r="T3765" s="50" t="s">
        <v>2412</v>
      </c>
      <c r="U3765" s="50" t="s">
        <v>30</v>
      </c>
      <c r="V3765" s="50" t="str">
        <f>VLOOKUP(A3765,Register!$D$2:$N$1317,11,0)</f>
        <v>CWIP-MILK OF LIME</v>
      </c>
      <c r="W3765" s="50" t="s">
        <v>5095</v>
      </c>
      <c r="X3765" s="50" t="s">
        <v>2286</v>
      </c>
    </row>
    <row r="3766" spans="1:24" ht="14.1" customHeight="1" x14ac:dyDescent="0.25">
      <c r="A3766" s="50" t="str">
        <f t="shared" si="58"/>
        <v>9200000058-0</v>
      </c>
      <c r="B3766" s="57" t="s">
        <v>29</v>
      </c>
      <c r="C3766" s="50" t="s">
        <v>29</v>
      </c>
      <c r="D3766" s="50" t="s">
        <v>5094</v>
      </c>
      <c r="E3766" s="50" t="s">
        <v>2814</v>
      </c>
      <c r="F3766" s="50" t="s">
        <v>29</v>
      </c>
      <c r="G3766" s="50" t="s">
        <v>29</v>
      </c>
      <c r="H3766" s="50" t="s">
        <v>4028</v>
      </c>
      <c r="I3766" s="58">
        <v>45178</v>
      </c>
      <c r="J3766" s="50" t="s">
        <v>2816</v>
      </c>
      <c r="K3766" s="59">
        <v>496.58</v>
      </c>
      <c r="L3766" s="50" t="s">
        <v>37</v>
      </c>
      <c r="M3766" s="51" t="s">
        <v>2747</v>
      </c>
      <c r="N3766" s="50" t="s">
        <v>29</v>
      </c>
      <c r="O3766" s="50" t="s">
        <v>32</v>
      </c>
      <c r="P3766" s="50" t="s">
        <v>32</v>
      </c>
      <c r="Q3766" s="50" t="s">
        <v>29</v>
      </c>
      <c r="R3766" s="50" t="s">
        <v>29</v>
      </c>
      <c r="S3766" s="50" t="s">
        <v>2770</v>
      </c>
      <c r="T3766" s="50" t="s">
        <v>2412</v>
      </c>
      <c r="U3766" s="50" t="s">
        <v>30</v>
      </c>
      <c r="V3766" s="50" t="str">
        <f>VLOOKUP(A3766,Register!$D$2:$N$1317,11,0)</f>
        <v>CWIP-MILK OF LIME</v>
      </c>
      <c r="W3766" s="50" t="s">
        <v>5095</v>
      </c>
      <c r="X3766" s="50" t="s">
        <v>2286</v>
      </c>
    </row>
    <row r="3767" spans="1:24" ht="14.1" customHeight="1" x14ac:dyDescent="0.25">
      <c r="A3767" s="50" t="str">
        <f t="shared" si="58"/>
        <v>9200000058-0</v>
      </c>
      <c r="B3767" s="57" t="s">
        <v>29</v>
      </c>
      <c r="C3767" s="50" t="s">
        <v>29</v>
      </c>
      <c r="D3767" s="50" t="s">
        <v>5094</v>
      </c>
      <c r="E3767" s="50" t="s">
        <v>2814</v>
      </c>
      <c r="F3767" s="50" t="s">
        <v>29</v>
      </c>
      <c r="G3767" s="50" t="s">
        <v>29</v>
      </c>
      <c r="H3767" s="50" t="s">
        <v>4028</v>
      </c>
      <c r="I3767" s="58">
        <v>45178</v>
      </c>
      <c r="J3767" s="50" t="s">
        <v>2816</v>
      </c>
      <c r="K3767" s="59">
        <v>1370.56</v>
      </c>
      <c r="L3767" s="50" t="s">
        <v>37</v>
      </c>
      <c r="M3767" s="51" t="s">
        <v>2747</v>
      </c>
      <c r="N3767" s="50" t="s">
        <v>29</v>
      </c>
      <c r="O3767" s="50" t="s">
        <v>32</v>
      </c>
      <c r="P3767" s="50" t="s">
        <v>32</v>
      </c>
      <c r="Q3767" s="50" t="s">
        <v>29</v>
      </c>
      <c r="R3767" s="50" t="s">
        <v>29</v>
      </c>
      <c r="S3767" s="50" t="s">
        <v>2770</v>
      </c>
      <c r="T3767" s="50" t="s">
        <v>2412</v>
      </c>
      <c r="U3767" s="50" t="s">
        <v>30</v>
      </c>
      <c r="V3767" s="50" t="str">
        <f>VLOOKUP(A3767,Register!$D$2:$N$1317,11,0)</f>
        <v>CWIP-MILK OF LIME</v>
      </c>
      <c r="W3767" s="50" t="s">
        <v>5095</v>
      </c>
      <c r="X3767" s="50" t="s">
        <v>2286</v>
      </c>
    </row>
    <row r="3768" spans="1:24" ht="14.1" customHeight="1" x14ac:dyDescent="0.25">
      <c r="A3768" s="50" t="str">
        <f t="shared" si="58"/>
        <v>9200000059-0</v>
      </c>
      <c r="B3768" s="57" t="s">
        <v>29</v>
      </c>
      <c r="C3768" s="50" t="s">
        <v>29</v>
      </c>
      <c r="D3768" s="50" t="s">
        <v>5096</v>
      </c>
      <c r="E3768" s="50" t="s">
        <v>2814</v>
      </c>
      <c r="F3768" s="50" t="s">
        <v>29</v>
      </c>
      <c r="G3768" s="50" t="s">
        <v>29</v>
      </c>
      <c r="H3768" s="50" t="s">
        <v>4028</v>
      </c>
      <c r="I3768" s="58">
        <v>45184</v>
      </c>
      <c r="J3768" s="50" t="s">
        <v>2816</v>
      </c>
      <c r="K3768" s="59">
        <v>48812.2</v>
      </c>
      <c r="L3768" s="50" t="s">
        <v>37</v>
      </c>
      <c r="M3768" s="51" t="s">
        <v>2747</v>
      </c>
      <c r="N3768" s="50" t="s">
        <v>29</v>
      </c>
      <c r="O3768" s="50" t="s">
        <v>32</v>
      </c>
      <c r="P3768" s="50" t="s">
        <v>32</v>
      </c>
      <c r="Q3768" s="50" t="s">
        <v>29</v>
      </c>
      <c r="R3768" s="50" t="s">
        <v>29</v>
      </c>
      <c r="S3768" s="50" t="s">
        <v>2770</v>
      </c>
      <c r="T3768" s="50" t="s">
        <v>2415</v>
      </c>
      <c r="U3768" s="50" t="s">
        <v>30</v>
      </c>
      <c r="V3768" s="50" t="str">
        <f>VLOOKUP(A3768,Register!$D$2:$N$1317,11,0)</f>
        <v>CWIP:-VACUUM FILTER STATION</v>
      </c>
      <c r="W3768" s="50" t="s">
        <v>5097</v>
      </c>
      <c r="X3768" s="50" t="s">
        <v>2217</v>
      </c>
    </row>
    <row r="3769" spans="1:24" ht="14.1" customHeight="1" x14ac:dyDescent="0.25">
      <c r="A3769" s="50" t="str">
        <f t="shared" si="58"/>
        <v>9200000059-0</v>
      </c>
      <c r="B3769" s="57" t="s">
        <v>29</v>
      </c>
      <c r="C3769" s="50" t="s">
        <v>29</v>
      </c>
      <c r="D3769" s="50" t="s">
        <v>5096</v>
      </c>
      <c r="E3769" s="50" t="s">
        <v>2814</v>
      </c>
      <c r="F3769" s="50" t="s">
        <v>29</v>
      </c>
      <c r="G3769" s="50" t="s">
        <v>29</v>
      </c>
      <c r="H3769" s="50" t="s">
        <v>4028</v>
      </c>
      <c r="I3769" s="58">
        <v>45184</v>
      </c>
      <c r="J3769" s="50" t="s">
        <v>2816</v>
      </c>
      <c r="K3769" s="59">
        <v>62230.9</v>
      </c>
      <c r="L3769" s="50" t="s">
        <v>37</v>
      </c>
      <c r="M3769" s="51" t="s">
        <v>2747</v>
      </c>
      <c r="N3769" s="50" t="s">
        <v>29</v>
      </c>
      <c r="O3769" s="50" t="s">
        <v>32</v>
      </c>
      <c r="P3769" s="50" t="s">
        <v>32</v>
      </c>
      <c r="Q3769" s="50" t="s">
        <v>29</v>
      </c>
      <c r="R3769" s="50" t="s">
        <v>29</v>
      </c>
      <c r="S3769" s="50" t="s">
        <v>2770</v>
      </c>
      <c r="T3769" s="50" t="s">
        <v>2415</v>
      </c>
      <c r="U3769" s="50" t="s">
        <v>30</v>
      </c>
      <c r="V3769" s="50" t="str">
        <f>VLOOKUP(A3769,Register!$D$2:$N$1317,11,0)</f>
        <v>CWIP:-VACUUM FILTER STATION</v>
      </c>
      <c r="W3769" s="50" t="s">
        <v>5097</v>
      </c>
      <c r="X3769" s="50" t="s">
        <v>2217</v>
      </c>
    </row>
    <row r="3770" spans="1:24" ht="14.1" customHeight="1" x14ac:dyDescent="0.25">
      <c r="A3770" s="50" t="str">
        <f t="shared" si="58"/>
        <v>9200000059-0</v>
      </c>
      <c r="B3770" s="57" t="s">
        <v>29</v>
      </c>
      <c r="C3770" s="50" t="s">
        <v>29</v>
      </c>
      <c r="D3770" s="50" t="s">
        <v>5096</v>
      </c>
      <c r="E3770" s="50" t="s">
        <v>2814</v>
      </c>
      <c r="F3770" s="50" t="s">
        <v>29</v>
      </c>
      <c r="G3770" s="50" t="s">
        <v>29</v>
      </c>
      <c r="H3770" s="50" t="s">
        <v>4028</v>
      </c>
      <c r="I3770" s="58">
        <v>45184</v>
      </c>
      <c r="J3770" s="50" t="s">
        <v>2816</v>
      </c>
      <c r="K3770" s="59">
        <v>15206.4</v>
      </c>
      <c r="L3770" s="50" t="s">
        <v>37</v>
      </c>
      <c r="M3770" s="51" t="s">
        <v>2747</v>
      </c>
      <c r="N3770" s="50" t="s">
        <v>29</v>
      </c>
      <c r="O3770" s="50" t="s">
        <v>32</v>
      </c>
      <c r="P3770" s="50" t="s">
        <v>32</v>
      </c>
      <c r="Q3770" s="50" t="s">
        <v>29</v>
      </c>
      <c r="R3770" s="50" t="s">
        <v>29</v>
      </c>
      <c r="S3770" s="50" t="s">
        <v>2770</v>
      </c>
      <c r="T3770" s="50" t="s">
        <v>2415</v>
      </c>
      <c r="U3770" s="50" t="s">
        <v>30</v>
      </c>
      <c r="V3770" s="50" t="str">
        <f>VLOOKUP(A3770,Register!$D$2:$N$1317,11,0)</f>
        <v>CWIP:-VACUUM FILTER STATION</v>
      </c>
      <c r="W3770" s="50" t="s">
        <v>5097</v>
      </c>
      <c r="X3770" s="50" t="s">
        <v>2217</v>
      </c>
    </row>
    <row r="3771" spans="1:24" ht="14.1" customHeight="1" x14ac:dyDescent="0.25">
      <c r="A3771" s="50" t="str">
        <f t="shared" si="58"/>
        <v>9200000059-0</v>
      </c>
      <c r="B3771" s="57" t="s">
        <v>29</v>
      </c>
      <c r="C3771" s="50" t="s">
        <v>29</v>
      </c>
      <c r="D3771" s="50" t="s">
        <v>5096</v>
      </c>
      <c r="E3771" s="50" t="s">
        <v>2814</v>
      </c>
      <c r="F3771" s="50" t="s">
        <v>29</v>
      </c>
      <c r="G3771" s="50" t="s">
        <v>29</v>
      </c>
      <c r="H3771" s="50" t="s">
        <v>4028</v>
      </c>
      <c r="I3771" s="58">
        <v>45184</v>
      </c>
      <c r="J3771" s="50" t="s">
        <v>2816</v>
      </c>
      <c r="K3771" s="59">
        <v>10725.12</v>
      </c>
      <c r="L3771" s="50" t="s">
        <v>37</v>
      </c>
      <c r="M3771" s="51" t="s">
        <v>2747</v>
      </c>
      <c r="N3771" s="50" t="s">
        <v>29</v>
      </c>
      <c r="O3771" s="50" t="s">
        <v>32</v>
      </c>
      <c r="P3771" s="50" t="s">
        <v>32</v>
      </c>
      <c r="Q3771" s="50" t="s">
        <v>29</v>
      </c>
      <c r="R3771" s="50" t="s">
        <v>29</v>
      </c>
      <c r="S3771" s="50" t="s">
        <v>2770</v>
      </c>
      <c r="T3771" s="50" t="s">
        <v>2415</v>
      </c>
      <c r="U3771" s="50" t="s">
        <v>30</v>
      </c>
      <c r="V3771" s="50" t="str">
        <f>VLOOKUP(A3771,Register!$D$2:$N$1317,11,0)</f>
        <v>CWIP:-VACUUM FILTER STATION</v>
      </c>
      <c r="W3771" s="50" t="s">
        <v>5097</v>
      </c>
      <c r="X3771" s="50" t="s">
        <v>2217</v>
      </c>
    </row>
    <row r="3772" spans="1:24" ht="14.1" customHeight="1" x14ac:dyDescent="0.25">
      <c r="A3772" s="50" t="str">
        <f t="shared" si="58"/>
        <v>9200000059-0</v>
      </c>
      <c r="B3772" s="57" t="s">
        <v>29</v>
      </c>
      <c r="C3772" s="50" t="s">
        <v>29</v>
      </c>
      <c r="D3772" s="50" t="s">
        <v>5096</v>
      </c>
      <c r="E3772" s="50" t="s">
        <v>2814</v>
      </c>
      <c r="F3772" s="50" t="s">
        <v>29</v>
      </c>
      <c r="G3772" s="50" t="s">
        <v>29</v>
      </c>
      <c r="H3772" s="50" t="s">
        <v>4028</v>
      </c>
      <c r="I3772" s="58">
        <v>45184</v>
      </c>
      <c r="J3772" s="50" t="s">
        <v>2816</v>
      </c>
      <c r="K3772" s="59">
        <v>50368.62</v>
      </c>
      <c r="L3772" s="50" t="s">
        <v>37</v>
      </c>
      <c r="M3772" s="51" t="s">
        <v>2747</v>
      </c>
      <c r="N3772" s="50" t="s">
        <v>29</v>
      </c>
      <c r="O3772" s="50" t="s">
        <v>32</v>
      </c>
      <c r="P3772" s="50" t="s">
        <v>32</v>
      </c>
      <c r="Q3772" s="50" t="s">
        <v>29</v>
      </c>
      <c r="R3772" s="50" t="s">
        <v>29</v>
      </c>
      <c r="S3772" s="50" t="s">
        <v>2770</v>
      </c>
      <c r="T3772" s="50" t="s">
        <v>2415</v>
      </c>
      <c r="U3772" s="50" t="s">
        <v>30</v>
      </c>
      <c r="V3772" s="50" t="str">
        <f>VLOOKUP(A3772,Register!$D$2:$N$1317,11,0)</f>
        <v>CWIP:-VACUUM FILTER STATION</v>
      </c>
      <c r="W3772" s="50" t="s">
        <v>5097</v>
      </c>
      <c r="X3772" s="50" t="s">
        <v>2217</v>
      </c>
    </row>
    <row r="3773" spans="1:24" ht="14.1" customHeight="1" x14ac:dyDescent="0.25">
      <c r="A3773" s="50" t="str">
        <f t="shared" si="58"/>
        <v>9200000059-0</v>
      </c>
      <c r="B3773" s="57" t="s">
        <v>29</v>
      </c>
      <c r="C3773" s="50" t="s">
        <v>29</v>
      </c>
      <c r="D3773" s="50" t="s">
        <v>5096</v>
      </c>
      <c r="E3773" s="50" t="s">
        <v>2814</v>
      </c>
      <c r="F3773" s="50" t="s">
        <v>29</v>
      </c>
      <c r="G3773" s="50" t="s">
        <v>29</v>
      </c>
      <c r="H3773" s="50" t="s">
        <v>4028</v>
      </c>
      <c r="I3773" s="58">
        <v>45184</v>
      </c>
      <c r="J3773" s="50" t="s">
        <v>2816</v>
      </c>
      <c r="K3773" s="59">
        <v>6116.33</v>
      </c>
      <c r="L3773" s="50" t="s">
        <v>37</v>
      </c>
      <c r="M3773" s="51" t="s">
        <v>2747</v>
      </c>
      <c r="N3773" s="50" t="s">
        <v>29</v>
      </c>
      <c r="O3773" s="50" t="s">
        <v>32</v>
      </c>
      <c r="P3773" s="50" t="s">
        <v>32</v>
      </c>
      <c r="Q3773" s="50" t="s">
        <v>29</v>
      </c>
      <c r="R3773" s="50" t="s">
        <v>29</v>
      </c>
      <c r="S3773" s="50" t="s">
        <v>2770</v>
      </c>
      <c r="T3773" s="50" t="s">
        <v>2415</v>
      </c>
      <c r="U3773" s="50" t="s">
        <v>30</v>
      </c>
      <c r="V3773" s="50" t="str">
        <f>VLOOKUP(A3773,Register!$D$2:$N$1317,11,0)</f>
        <v>CWIP:-VACUUM FILTER STATION</v>
      </c>
      <c r="W3773" s="50" t="s">
        <v>5097</v>
      </c>
      <c r="X3773" s="50" t="s">
        <v>2217</v>
      </c>
    </row>
    <row r="3774" spans="1:24" ht="14.1" customHeight="1" x14ac:dyDescent="0.25">
      <c r="A3774" s="50" t="str">
        <f t="shared" si="58"/>
        <v>9200000059-0</v>
      </c>
      <c r="B3774" s="57" t="s">
        <v>29</v>
      </c>
      <c r="C3774" s="50" t="s">
        <v>29</v>
      </c>
      <c r="D3774" s="50" t="s">
        <v>5096</v>
      </c>
      <c r="E3774" s="50" t="s">
        <v>2814</v>
      </c>
      <c r="F3774" s="50" t="s">
        <v>29</v>
      </c>
      <c r="G3774" s="50" t="s">
        <v>29</v>
      </c>
      <c r="H3774" s="50" t="s">
        <v>4028</v>
      </c>
      <c r="I3774" s="58">
        <v>45184</v>
      </c>
      <c r="J3774" s="50" t="s">
        <v>2816</v>
      </c>
      <c r="K3774" s="59">
        <v>8912.31</v>
      </c>
      <c r="L3774" s="50" t="s">
        <v>37</v>
      </c>
      <c r="M3774" s="51" t="s">
        <v>2747</v>
      </c>
      <c r="N3774" s="50" t="s">
        <v>29</v>
      </c>
      <c r="O3774" s="50" t="s">
        <v>32</v>
      </c>
      <c r="P3774" s="50" t="s">
        <v>32</v>
      </c>
      <c r="Q3774" s="50" t="s">
        <v>29</v>
      </c>
      <c r="R3774" s="50" t="s">
        <v>29</v>
      </c>
      <c r="S3774" s="50" t="s">
        <v>2770</v>
      </c>
      <c r="T3774" s="50" t="s">
        <v>2415</v>
      </c>
      <c r="U3774" s="50" t="s">
        <v>30</v>
      </c>
      <c r="V3774" s="50" t="str">
        <f>VLOOKUP(A3774,Register!$D$2:$N$1317,11,0)</f>
        <v>CWIP:-VACUUM FILTER STATION</v>
      </c>
      <c r="W3774" s="50" t="s">
        <v>5097</v>
      </c>
      <c r="X3774" s="50" t="s">
        <v>2217</v>
      </c>
    </row>
    <row r="3775" spans="1:24" ht="14.1" customHeight="1" x14ac:dyDescent="0.25">
      <c r="A3775" s="50" t="str">
        <f t="shared" si="58"/>
        <v>9200000059-0</v>
      </c>
      <c r="B3775" s="57" t="s">
        <v>29</v>
      </c>
      <c r="C3775" s="50" t="s">
        <v>29</v>
      </c>
      <c r="D3775" s="50" t="s">
        <v>5096</v>
      </c>
      <c r="E3775" s="50" t="s">
        <v>2814</v>
      </c>
      <c r="F3775" s="50" t="s">
        <v>29</v>
      </c>
      <c r="G3775" s="50" t="s">
        <v>29</v>
      </c>
      <c r="H3775" s="50" t="s">
        <v>4028</v>
      </c>
      <c r="I3775" s="58">
        <v>45184</v>
      </c>
      <c r="J3775" s="50" t="s">
        <v>2816</v>
      </c>
      <c r="K3775" s="59">
        <v>6212.35</v>
      </c>
      <c r="L3775" s="50" t="s">
        <v>37</v>
      </c>
      <c r="M3775" s="51" t="s">
        <v>2747</v>
      </c>
      <c r="N3775" s="50" t="s">
        <v>29</v>
      </c>
      <c r="O3775" s="50" t="s">
        <v>32</v>
      </c>
      <c r="P3775" s="50" t="s">
        <v>32</v>
      </c>
      <c r="Q3775" s="50" t="s">
        <v>29</v>
      </c>
      <c r="R3775" s="50" t="s">
        <v>29</v>
      </c>
      <c r="S3775" s="50" t="s">
        <v>2770</v>
      </c>
      <c r="T3775" s="50" t="s">
        <v>2415</v>
      </c>
      <c r="U3775" s="50" t="s">
        <v>30</v>
      </c>
      <c r="V3775" s="50" t="str">
        <f>VLOOKUP(A3775,Register!$D$2:$N$1317,11,0)</f>
        <v>CWIP:-VACUUM FILTER STATION</v>
      </c>
      <c r="W3775" s="50" t="s">
        <v>5097</v>
      </c>
      <c r="X3775" s="50" t="s">
        <v>2217</v>
      </c>
    </row>
    <row r="3776" spans="1:24" ht="14.1" customHeight="1" x14ac:dyDescent="0.25">
      <c r="A3776" s="50" t="str">
        <f t="shared" si="58"/>
        <v>9200000059-0</v>
      </c>
      <c r="B3776" s="57" t="s">
        <v>29</v>
      </c>
      <c r="C3776" s="50" t="s">
        <v>29</v>
      </c>
      <c r="D3776" s="50" t="s">
        <v>5096</v>
      </c>
      <c r="E3776" s="50" t="s">
        <v>2814</v>
      </c>
      <c r="F3776" s="50" t="s">
        <v>29</v>
      </c>
      <c r="G3776" s="50" t="s">
        <v>29</v>
      </c>
      <c r="H3776" s="50" t="s">
        <v>4028</v>
      </c>
      <c r="I3776" s="58">
        <v>45184</v>
      </c>
      <c r="J3776" s="50" t="s">
        <v>2816</v>
      </c>
      <c r="K3776" s="59">
        <v>1260.18</v>
      </c>
      <c r="L3776" s="50" t="s">
        <v>37</v>
      </c>
      <c r="M3776" s="51" t="s">
        <v>2747</v>
      </c>
      <c r="N3776" s="50" t="s">
        <v>29</v>
      </c>
      <c r="O3776" s="50" t="s">
        <v>32</v>
      </c>
      <c r="P3776" s="50" t="s">
        <v>32</v>
      </c>
      <c r="Q3776" s="50" t="s">
        <v>29</v>
      </c>
      <c r="R3776" s="50" t="s">
        <v>29</v>
      </c>
      <c r="S3776" s="50" t="s">
        <v>2770</v>
      </c>
      <c r="T3776" s="50" t="s">
        <v>2415</v>
      </c>
      <c r="U3776" s="50" t="s">
        <v>30</v>
      </c>
      <c r="V3776" s="50" t="str">
        <f>VLOOKUP(A3776,Register!$D$2:$N$1317,11,0)</f>
        <v>CWIP:-VACUUM FILTER STATION</v>
      </c>
      <c r="W3776" s="50" t="s">
        <v>5097</v>
      </c>
      <c r="X3776" s="50" t="s">
        <v>2217</v>
      </c>
    </row>
    <row r="3777" spans="1:24" ht="14.1" customHeight="1" x14ac:dyDescent="0.25">
      <c r="A3777" s="50" t="str">
        <f t="shared" si="58"/>
        <v>9200000059-0</v>
      </c>
      <c r="B3777" s="57" t="s">
        <v>29</v>
      </c>
      <c r="C3777" s="50" t="s">
        <v>29</v>
      </c>
      <c r="D3777" s="50" t="s">
        <v>5096</v>
      </c>
      <c r="E3777" s="50" t="s">
        <v>2814</v>
      </c>
      <c r="F3777" s="50" t="s">
        <v>29</v>
      </c>
      <c r="G3777" s="50" t="s">
        <v>29</v>
      </c>
      <c r="H3777" s="50" t="s">
        <v>4028</v>
      </c>
      <c r="I3777" s="58">
        <v>45184</v>
      </c>
      <c r="J3777" s="50" t="s">
        <v>2816</v>
      </c>
      <c r="K3777" s="59">
        <v>880.33</v>
      </c>
      <c r="L3777" s="50" t="s">
        <v>37</v>
      </c>
      <c r="M3777" s="51" t="s">
        <v>2747</v>
      </c>
      <c r="N3777" s="50" t="s">
        <v>29</v>
      </c>
      <c r="O3777" s="50" t="s">
        <v>32</v>
      </c>
      <c r="P3777" s="50" t="s">
        <v>32</v>
      </c>
      <c r="Q3777" s="50" t="s">
        <v>29</v>
      </c>
      <c r="R3777" s="50" t="s">
        <v>29</v>
      </c>
      <c r="S3777" s="50" t="s">
        <v>2770</v>
      </c>
      <c r="T3777" s="50" t="s">
        <v>2415</v>
      </c>
      <c r="U3777" s="50" t="s">
        <v>30</v>
      </c>
      <c r="V3777" s="50" t="str">
        <f>VLOOKUP(A3777,Register!$D$2:$N$1317,11,0)</f>
        <v>CWIP:-VACUUM FILTER STATION</v>
      </c>
      <c r="W3777" s="50" t="s">
        <v>5097</v>
      </c>
      <c r="X3777" s="50" t="s">
        <v>2217</v>
      </c>
    </row>
    <row r="3778" spans="1:24" ht="14.1" customHeight="1" x14ac:dyDescent="0.25">
      <c r="A3778" s="50" t="str">
        <f t="shared" si="58"/>
        <v>9200000059-0</v>
      </c>
      <c r="B3778" s="57" t="s">
        <v>29</v>
      </c>
      <c r="C3778" s="50" t="s">
        <v>29</v>
      </c>
      <c r="D3778" s="50" t="s">
        <v>5096</v>
      </c>
      <c r="E3778" s="50" t="s">
        <v>2814</v>
      </c>
      <c r="F3778" s="50" t="s">
        <v>29</v>
      </c>
      <c r="G3778" s="50" t="s">
        <v>29</v>
      </c>
      <c r="H3778" s="50" t="s">
        <v>4028</v>
      </c>
      <c r="I3778" s="58">
        <v>45184</v>
      </c>
      <c r="J3778" s="50" t="s">
        <v>2816</v>
      </c>
      <c r="K3778" s="59">
        <v>15989.4</v>
      </c>
      <c r="L3778" s="50" t="s">
        <v>37</v>
      </c>
      <c r="M3778" s="51" t="s">
        <v>2747</v>
      </c>
      <c r="N3778" s="50" t="s">
        <v>29</v>
      </c>
      <c r="O3778" s="50" t="s">
        <v>32</v>
      </c>
      <c r="P3778" s="50" t="s">
        <v>32</v>
      </c>
      <c r="Q3778" s="50" t="s">
        <v>29</v>
      </c>
      <c r="R3778" s="50" t="s">
        <v>29</v>
      </c>
      <c r="S3778" s="50" t="s">
        <v>2770</v>
      </c>
      <c r="T3778" s="50" t="s">
        <v>2415</v>
      </c>
      <c r="U3778" s="50" t="s">
        <v>30</v>
      </c>
      <c r="V3778" s="50" t="str">
        <f>VLOOKUP(A3778,Register!$D$2:$N$1317,11,0)</f>
        <v>CWIP:-VACUUM FILTER STATION</v>
      </c>
      <c r="W3778" s="50" t="s">
        <v>5097</v>
      </c>
      <c r="X3778" s="50" t="s">
        <v>2217</v>
      </c>
    </row>
    <row r="3779" spans="1:24" ht="14.1" customHeight="1" x14ac:dyDescent="0.25">
      <c r="A3779" s="50" t="str">
        <f t="shared" ref="A3779:A3842" si="59">CONCATENATE(T3779,"-",U3779)</f>
        <v>9200000059-0</v>
      </c>
      <c r="B3779" s="57" t="s">
        <v>29</v>
      </c>
      <c r="C3779" s="50" t="s">
        <v>29</v>
      </c>
      <c r="D3779" s="50" t="s">
        <v>5098</v>
      </c>
      <c r="E3779" s="50" t="s">
        <v>2814</v>
      </c>
      <c r="F3779" s="50" t="s">
        <v>29</v>
      </c>
      <c r="G3779" s="50" t="s">
        <v>29</v>
      </c>
      <c r="H3779" s="50" t="s">
        <v>4028</v>
      </c>
      <c r="I3779" s="58">
        <v>45216</v>
      </c>
      <c r="J3779" s="50" t="s">
        <v>2816</v>
      </c>
      <c r="K3779" s="59">
        <v>1083.5999999999999</v>
      </c>
      <c r="L3779" s="50" t="s">
        <v>37</v>
      </c>
      <c r="M3779" s="51" t="s">
        <v>2747</v>
      </c>
      <c r="N3779" s="50" t="s">
        <v>29</v>
      </c>
      <c r="O3779" s="50" t="s">
        <v>32</v>
      </c>
      <c r="P3779" s="50" t="s">
        <v>32</v>
      </c>
      <c r="Q3779" s="50" t="s">
        <v>29</v>
      </c>
      <c r="R3779" s="50" t="s">
        <v>29</v>
      </c>
      <c r="S3779" s="50" t="s">
        <v>2770</v>
      </c>
      <c r="T3779" s="50" t="s">
        <v>2415</v>
      </c>
      <c r="U3779" s="50" t="s">
        <v>30</v>
      </c>
      <c r="V3779" s="50" t="str">
        <f>VLOOKUP(A3779,Register!$D$2:$N$1317,11,0)</f>
        <v>CWIP:-VACUUM FILTER STATION</v>
      </c>
      <c r="W3779" s="50" t="s">
        <v>5099</v>
      </c>
      <c r="X3779" s="50" t="s">
        <v>2192</v>
      </c>
    </row>
    <row r="3780" spans="1:24" ht="14.1" customHeight="1" x14ac:dyDescent="0.25">
      <c r="A3780" s="50" t="str">
        <f t="shared" si="59"/>
        <v>9200000059-0</v>
      </c>
      <c r="B3780" s="57" t="s">
        <v>29</v>
      </c>
      <c r="C3780" s="50" t="s">
        <v>29</v>
      </c>
      <c r="D3780" s="50" t="s">
        <v>5098</v>
      </c>
      <c r="E3780" s="50" t="s">
        <v>2814</v>
      </c>
      <c r="F3780" s="50" t="s">
        <v>29</v>
      </c>
      <c r="G3780" s="50" t="s">
        <v>29</v>
      </c>
      <c r="H3780" s="50" t="s">
        <v>4028</v>
      </c>
      <c r="I3780" s="58">
        <v>45216</v>
      </c>
      <c r="J3780" s="50" t="s">
        <v>2816</v>
      </c>
      <c r="K3780" s="59">
        <v>722.4</v>
      </c>
      <c r="L3780" s="50" t="s">
        <v>37</v>
      </c>
      <c r="M3780" s="51" t="s">
        <v>2747</v>
      </c>
      <c r="N3780" s="50" t="s">
        <v>29</v>
      </c>
      <c r="O3780" s="50" t="s">
        <v>32</v>
      </c>
      <c r="P3780" s="50" t="s">
        <v>32</v>
      </c>
      <c r="Q3780" s="50" t="s">
        <v>29</v>
      </c>
      <c r="R3780" s="50" t="s">
        <v>29</v>
      </c>
      <c r="S3780" s="50" t="s">
        <v>2770</v>
      </c>
      <c r="T3780" s="50" t="s">
        <v>2415</v>
      </c>
      <c r="U3780" s="50" t="s">
        <v>30</v>
      </c>
      <c r="V3780" s="50" t="str">
        <f>VLOOKUP(A3780,Register!$D$2:$N$1317,11,0)</f>
        <v>CWIP:-VACUUM FILTER STATION</v>
      </c>
      <c r="W3780" s="50" t="s">
        <v>5099</v>
      </c>
      <c r="X3780" s="50" t="s">
        <v>2192</v>
      </c>
    </row>
    <row r="3781" spans="1:24" ht="14.1" customHeight="1" x14ac:dyDescent="0.25">
      <c r="A3781" s="50" t="str">
        <f t="shared" si="59"/>
        <v>9200000059-0</v>
      </c>
      <c r="B3781" s="57" t="s">
        <v>29</v>
      </c>
      <c r="C3781" s="50" t="s">
        <v>29</v>
      </c>
      <c r="D3781" s="50" t="s">
        <v>5098</v>
      </c>
      <c r="E3781" s="50" t="s">
        <v>2814</v>
      </c>
      <c r="F3781" s="50" t="s">
        <v>29</v>
      </c>
      <c r="G3781" s="50" t="s">
        <v>29</v>
      </c>
      <c r="H3781" s="50" t="s">
        <v>4028</v>
      </c>
      <c r="I3781" s="58">
        <v>45216</v>
      </c>
      <c r="J3781" s="50" t="s">
        <v>2816</v>
      </c>
      <c r="K3781" s="59">
        <v>908.16</v>
      </c>
      <c r="L3781" s="50" t="s">
        <v>37</v>
      </c>
      <c r="M3781" s="51" t="s">
        <v>2747</v>
      </c>
      <c r="N3781" s="50" t="s">
        <v>29</v>
      </c>
      <c r="O3781" s="50" t="s">
        <v>32</v>
      </c>
      <c r="P3781" s="50" t="s">
        <v>32</v>
      </c>
      <c r="Q3781" s="50" t="s">
        <v>29</v>
      </c>
      <c r="R3781" s="50" t="s">
        <v>29</v>
      </c>
      <c r="S3781" s="50" t="s">
        <v>2770</v>
      </c>
      <c r="T3781" s="50" t="s">
        <v>2415</v>
      </c>
      <c r="U3781" s="50" t="s">
        <v>30</v>
      </c>
      <c r="V3781" s="50" t="str">
        <f>VLOOKUP(A3781,Register!$D$2:$N$1317,11,0)</f>
        <v>CWIP:-VACUUM FILTER STATION</v>
      </c>
      <c r="W3781" s="50" t="s">
        <v>5099</v>
      </c>
      <c r="X3781" s="50" t="s">
        <v>2192</v>
      </c>
    </row>
    <row r="3782" spans="1:24" ht="14.1" customHeight="1" x14ac:dyDescent="0.25">
      <c r="A3782" s="50" t="str">
        <f t="shared" si="59"/>
        <v>9200000059-0</v>
      </c>
      <c r="B3782" s="57" t="s">
        <v>29</v>
      </c>
      <c r="C3782" s="50" t="s">
        <v>29</v>
      </c>
      <c r="D3782" s="50" t="s">
        <v>5098</v>
      </c>
      <c r="E3782" s="50" t="s">
        <v>2814</v>
      </c>
      <c r="F3782" s="50" t="s">
        <v>29</v>
      </c>
      <c r="G3782" s="50" t="s">
        <v>29</v>
      </c>
      <c r="H3782" s="50" t="s">
        <v>4028</v>
      </c>
      <c r="I3782" s="58">
        <v>45216</v>
      </c>
      <c r="J3782" s="50" t="s">
        <v>2816</v>
      </c>
      <c r="K3782" s="59">
        <v>306</v>
      </c>
      <c r="L3782" s="50" t="s">
        <v>37</v>
      </c>
      <c r="M3782" s="51" t="s">
        <v>2747</v>
      </c>
      <c r="N3782" s="50" t="s">
        <v>29</v>
      </c>
      <c r="O3782" s="50" t="s">
        <v>32</v>
      </c>
      <c r="P3782" s="50" t="s">
        <v>32</v>
      </c>
      <c r="Q3782" s="50" t="s">
        <v>29</v>
      </c>
      <c r="R3782" s="50" t="s">
        <v>29</v>
      </c>
      <c r="S3782" s="50" t="s">
        <v>2770</v>
      </c>
      <c r="T3782" s="50" t="s">
        <v>2415</v>
      </c>
      <c r="U3782" s="50" t="s">
        <v>30</v>
      </c>
      <c r="V3782" s="50" t="str">
        <f>VLOOKUP(A3782,Register!$D$2:$N$1317,11,0)</f>
        <v>CWIP:-VACUUM FILTER STATION</v>
      </c>
      <c r="W3782" s="50" t="s">
        <v>5099</v>
      </c>
      <c r="X3782" s="50" t="s">
        <v>2192</v>
      </c>
    </row>
    <row r="3783" spans="1:24" ht="14.1" customHeight="1" x14ac:dyDescent="0.25">
      <c r="A3783" s="50" t="str">
        <f t="shared" si="59"/>
        <v>9200000059-0</v>
      </c>
      <c r="B3783" s="57" t="s">
        <v>29</v>
      </c>
      <c r="C3783" s="50" t="s">
        <v>29</v>
      </c>
      <c r="D3783" s="50" t="s">
        <v>5098</v>
      </c>
      <c r="E3783" s="50" t="s">
        <v>2814</v>
      </c>
      <c r="F3783" s="50" t="s">
        <v>29</v>
      </c>
      <c r="G3783" s="50" t="s">
        <v>29</v>
      </c>
      <c r="H3783" s="50" t="s">
        <v>4028</v>
      </c>
      <c r="I3783" s="58">
        <v>45216</v>
      </c>
      <c r="J3783" s="50" t="s">
        <v>2816</v>
      </c>
      <c r="K3783" s="59">
        <v>306</v>
      </c>
      <c r="L3783" s="50" t="s">
        <v>37</v>
      </c>
      <c r="M3783" s="51" t="s">
        <v>2747</v>
      </c>
      <c r="N3783" s="50" t="s">
        <v>29</v>
      </c>
      <c r="O3783" s="50" t="s">
        <v>32</v>
      </c>
      <c r="P3783" s="50" t="s">
        <v>32</v>
      </c>
      <c r="Q3783" s="50" t="s">
        <v>29</v>
      </c>
      <c r="R3783" s="50" t="s">
        <v>29</v>
      </c>
      <c r="S3783" s="50" t="s">
        <v>2770</v>
      </c>
      <c r="T3783" s="50" t="s">
        <v>2415</v>
      </c>
      <c r="U3783" s="50" t="s">
        <v>30</v>
      </c>
      <c r="V3783" s="50" t="str">
        <f>VLOOKUP(A3783,Register!$D$2:$N$1317,11,0)</f>
        <v>CWIP:-VACUUM FILTER STATION</v>
      </c>
      <c r="W3783" s="50" t="s">
        <v>5099</v>
      </c>
      <c r="X3783" s="50" t="s">
        <v>2192</v>
      </c>
    </row>
    <row r="3784" spans="1:24" ht="14.1" customHeight="1" x14ac:dyDescent="0.25">
      <c r="A3784" s="50" t="str">
        <f t="shared" si="59"/>
        <v>9200000059-0</v>
      </c>
      <c r="B3784" s="57" t="s">
        <v>29</v>
      </c>
      <c r="C3784" s="50" t="s">
        <v>29</v>
      </c>
      <c r="D3784" s="50" t="s">
        <v>5098</v>
      </c>
      <c r="E3784" s="50" t="s">
        <v>2814</v>
      </c>
      <c r="F3784" s="50" t="s">
        <v>29</v>
      </c>
      <c r="G3784" s="50" t="s">
        <v>29</v>
      </c>
      <c r="H3784" s="50" t="s">
        <v>4028</v>
      </c>
      <c r="I3784" s="58">
        <v>45216</v>
      </c>
      <c r="J3784" s="50" t="s">
        <v>2816</v>
      </c>
      <c r="K3784" s="59">
        <v>51.6</v>
      </c>
      <c r="L3784" s="50" t="s">
        <v>37</v>
      </c>
      <c r="M3784" s="51" t="s">
        <v>2747</v>
      </c>
      <c r="N3784" s="50" t="s">
        <v>29</v>
      </c>
      <c r="O3784" s="50" t="s">
        <v>32</v>
      </c>
      <c r="P3784" s="50" t="s">
        <v>32</v>
      </c>
      <c r="Q3784" s="50" t="s">
        <v>29</v>
      </c>
      <c r="R3784" s="50" t="s">
        <v>29</v>
      </c>
      <c r="S3784" s="50" t="s">
        <v>2770</v>
      </c>
      <c r="T3784" s="50" t="s">
        <v>2415</v>
      </c>
      <c r="U3784" s="50" t="s">
        <v>30</v>
      </c>
      <c r="V3784" s="50" t="str">
        <f>VLOOKUP(A3784,Register!$D$2:$N$1317,11,0)</f>
        <v>CWIP:-VACUUM FILTER STATION</v>
      </c>
      <c r="W3784" s="50" t="s">
        <v>5099</v>
      </c>
      <c r="X3784" s="50" t="s">
        <v>2192</v>
      </c>
    </row>
    <row r="3785" spans="1:24" ht="14.1" customHeight="1" x14ac:dyDescent="0.25">
      <c r="A3785" s="50" t="str">
        <f t="shared" si="59"/>
        <v>9200000059-0</v>
      </c>
      <c r="B3785" s="57" t="s">
        <v>29</v>
      </c>
      <c r="C3785" s="50" t="s">
        <v>29</v>
      </c>
      <c r="D3785" s="50" t="s">
        <v>5098</v>
      </c>
      <c r="E3785" s="50" t="s">
        <v>2814</v>
      </c>
      <c r="F3785" s="50" t="s">
        <v>29</v>
      </c>
      <c r="G3785" s="50" t="s">
        <v>29</v>
      </c>
      <c r="H3785" s="50" t="s">
        <v>4028</v>
      </c>
      <c r="I3785" s="58">
        <v>45216</v>
      </c>
      <c r="J3785" s="50" t="s">
        <v>2816</v>
      </c>
      <c r="K3785" s="59">
        <v>68.8</v>
      </c>
      <c r="L3785" s="50" t="s">
        <v>37</v>
      </c>
      <c r="M3785" s="51" t="s">
        <v>2747</v>
      </c>
      <c r="N3785" s="50" t="s">
        <v>29</v>
      </c>
      <c r="O3785" s="50" t="s">
        <v>32</v>
      </c>
      <c r="P3785" s="50" t="s">
        <v>32</v>
      </c>
      <c r="Q3785" s="50" t="s">
        <v>29</v>
      </c>
      <c r="R3785" s="50" t="s">
        <v>29</v>
      </c>
      <c r="S3785" s="50" t="s">
        <v>2770</v>
      </c>
      <c r="T3785" s="50" t="s">
        <v>2415</v>
      </c>
      <c r="U3785" s="50" t="s">
        <v>30</v>
      </c>
      <c r="V3785" s="50" t="str">
        <f>VLOOKUP(A3785,Register!$D$2:$N$1317,11,0)</f>
        <v>CWIP:-VACUUM FILTER STATION</v>
      </c>
      <c r="W3785" s="50" t="s">
        <v>5099</v>
      </c>
      <c r="X3785" s="50" t="s">
        <v>2192</v>
      </c>
    </row>
    <row r="3786" spans="1:24" ht="14.1" customHeight="1" x14ac:dyDescent="0.25">
      <c r="A3786" s="50" t="str">
        <f t="shared" si="59"/>
        <v>9200000059-0</v>
      </c>
      <c r="B3786" s="57" t="s">
        <v>29</v>
      </c>
      <c r="C3786" s="50" t="s">
        <v>29</v>
      </c>
      <c r="D3786" s="50" t="s">
        <v>5098</v>
      </c>
      <c r="E3786" s="50" t="s">
        <v>2814</v>
      </c>
      <c r="F3786" s="50" t="s">
        <v>29</v>
      </c>
      <c r="G3786" s="50" t="s">
        <v>29</v>
      </c>
      <c r="H3786" s="50" t="s">
        <v>4028</v>
      </c>
      <c r="I3786" s="58">
        <v>45216</v>
      </c>
      <c r="J3786" s="50" t="s">
        <v>2816</v>
      </c>
      <c r="K3786" s="59">
        <v>330.48</v>
      </c>
      <c r="L3786" s="50" t="s">
        <v>37</v>
      </c>
      <c r="M3786" s="51" t="s">
        <v>2747</v>
      </c>
      <c r="N3786" s="50" t="s">
        <v>29</v>
      </c>
      <c r="O3786" s="50" t="s">
        <v>32</v>
      </c>
      <c r="P3786" s="50" t="s">
        <v>32</v>
      </c>
      <c r="Q3786" s="50" t="s">
        <v>29</v>
      </c>
      <c r="R3786" s="50" t="s">
        <v>29</v>
      </c>
      <c r="S3786" s="50" t="s">
        <v>2770</v>
      </c>
      <c r="T3786" s="50" t="s">
        <v>2415</v>
      </c>
      <c r="U3786" s="50" t="s">
        <v>30</v>
      </c>
      <c r="V3786" s="50" t="str">
        <f>VLOOKUP(A3786,Register!$D$2:$N$1317,11,0)</f>
        <v>CWIP:-VACUUM FILTER STATION</v>
      </c>
      <c r="W3786" s="50" t="s">
        <v>5099</v>
      </c>
      <c r="X3786" s="50" t="s">
        <v>2192</v>
      </c>
    </row>
    <row r="3787" spans="1:24" ht="14.1" customHeight="1" x14ac:dyDescent="0.25">
      <c r="A3787" s="50" t="str">
        <f t="shared" si="59"/>
        <v>9200000059-0</v>
      </c>
      <c r="B3787" s="57" t="s">
        <v>29</v>
      </c>
      <c r="C3787" s="50" t="s">
        <v>29</v>
      </c>
      <c r="D3787" s="50" t="s">
        <v>5098</v>
      </c>
      <c r="E3787" s="50" t="s">
        <v>2814</v>
      </c>
      <c r="F3787" s="50" t="s">
        <v>29</v>
      </c>
      <c r="G3787" s="50" t="s">
        <v>29</v>
      </c>
      <c r="H3787" s="50" t="s">
        <v>4028</v>
      </c>
      <c r="I3787" s="58">
        <v>45216</v>
      </c>
      <c r="J3787" s="50" t="s">
        <v>2816</v>
      </c>
      <c r="K3787" s="59">
        <v>144.47999999999999</v>
      </c>
      <c r="L3787" s="50" t="s">
        <v>37</v>
      </c>
      <c r="M3787" s="51" t="s">
        <v>2747</v>
      </c>
      <c r="N3787" s="50" t="s">
        <v>29</v>
      </c>
      <c r="O3787" s="50" t="s">
        <v>32</v>
      </c>
      <c r="P3787" s="50" t="s">
        <v>32</v>
      </c>
      <c r="Q3787" s="50" t="s">
        <v>29</v>
      </c>
      <c r="R3787" s="50" t="s">
        <v>29</v>
      </c>
      <c r="S3787" s="50" t="s">
        <v>2770</v>
      </c>
      <c r="T3787" s="50" t="s">
        <v>2415</v>
      </c>
      <c r="U3787" s="50" t="s">
        <v>30</v>
      </c>
      <c r="V3787" s="50" t="str">
        <f>VLOOKUP(A3787,Register!$D$2:$N$1317,11,0)</f>
        <v>CWIP:-VACUUM FILTER STATION</v>
      </c>
      <c r="W3787" s="50" t="s">
        <v>5099</v>
      </c>
      <c r="X3787" s="50" t="s">
        <v>2192</v>
      </c>
    </row>
    <row r="3788" spans="1:24" ht="14.1" customHeight="1" x14ac:dyDescent="0.25">
      <c r="A3788" s="50" t="str">
        <f t="shared" si="59"/>
        <v>9200000059-0</v>
      </c>
      <c r="B3788" s="57" t="s">
        <v>29</v>
      </c>
      <c r="C3788" s="50" t="s">
        <v>29</v>
      </c>
      <c r="D3788" s="50" t="s">
        <v>5098</v>
      </c>
      <c r="E3788" s="50" t="s">
        <v>2814</v>
      </c>
      <c r="F3788" s="50" t="s">
        <v>29</v>
      </c>
      <c r="G3788" s="50" t="s">
        <v>29</v>
      </c>
      <c r="H3788" s="50" t="s">
        <v>4028</v>
      </c>
      <c r="I3788" s="58">
        <v>45216</v>
      </c>
      <c r="J3788" s="50" t="s">
        <v>2816</v>
      </c>
      <c r="K3788" s="59">
        <v>110.16</v>
      </c>
      <c r="L3788" s="50" t="s">
        <v>37</v>
      </c>
      <c r="M3788" s="51" t="s">
        <v>2747</v>
      </c>
      <c r="N3788" s="50" t="s">
        <v>29</v>
      </c>
      <c r="O3788" s="50" t="s">
        <v>32</v>
      </c>
      <c r="P3788" s="50" t="s">
        <v>32</v>
      </c>
      <c r="Q3788" s="50" t="s">
        <v>29</v>
      </c>
      <c r="R3788" s="50" t="s">
        <v>29</v>
      </c>
      <c r="S3788" s="50" t="s">
        <v>2770</v>
      </c>
      <c r="T3788" s="50" t="s">
        <v>2415</v>
      </c>
      <c r="U3788" s="50" t="s">
        <v>30</v>
      </c>
      <c r="V3788" s="50" t="str">
        <f>VLOOKUP(A3788,Register!$D$2:$N$1317,11,0)</f>
        <v>CWIP:-VACUUM FILTER STATION</v>
      </c>
      <c r="W3788" s="50" t="s">
        <v>5099</v>
      </c>
      <c r="X3788" s="50" t="s">
        <v>2192</v>
      </c>
    </row>
    <row r="3789" spans="1:24" ht="14.1" customHeight="1" x14ac:dyDescent="0.25">
      <c r="A3789" s="50" t="str">
        <f t="shared" si="59"/>
        <v>9200000059-0</v>
      </c>
      <c r="B3789" s="57" t="s">
        <v>29</v>
      </c>
      <c r="C3789" s="50" t="s">
        <v>29</v>
      </c>
      <c r="D3789" s="50" t="s">
        <v>5098</v>
      </c>
      <c r="E3789" s="50" t="s">
        <v>2814</v>
      </c>
      <c r="F3789" s="50" t="s">
        <v>29</v>
      </c>
      <c r="G3789" s="50" t="s">
        <v>29</v>
      </c>
      <c r="H3789" s="50" t="s">
        <v>4028</v>
      </c>
      <c r="I3789" s="58">
        <v>45216</v>
      </c>
      <c r="J3789" s="50" t="s">
        <v>2816</v>
      </c>
      <c r="K3789" s="59">
        <v>516</v>
      </c>
      <c r="L3789" s="50" t="s">
        <v>37</v>
      </c>
      <c r="M3789" s="51" t="s">
        <v>2747</v>
      </c>
      <c r="N3789" s="50" t="s">
        <v>29</v>
      </c>
      <c r="O3789" s="50" t="s">
        <v>32</v>
      </c>
      <c r="P3789" s="50" t="s">
        <v>32</v>
      </c>
      <c r="Q3789" s="50" t="s">
        <v>29</v>
      </c>
      <c r="R3789" s="50" t="s">
        <v>29</v>
      </c>
      <c r="S3789" s="50" t="s">
        <v>2770</v>
      </c>
      <c r="T3789" s="50" t="s">
        <v>2415</v>
      </c>
      <c r="U3789" s="50" t="s">
        <v>30</v>
      </c>
      <c r="V3789" s="50" t="str">
        <f>VLOOKUP(A3789,Register!$D$2:$N$1317,11,0)</f>
        <v>CWIP:-VACUUM FILTER STATION</v>
      </c>
      <c r="W3789" s="50" t="s">
        <v>5099</v>
      </c>
      <c r="X3789" s="50" t="s">
        <v>2192</v>
      </c>
    </row>
    <row r="3790" spans="1:24" ht="14.1" customHeight="1" x14ac:dyDescent="0.25">
      <c r="A3790" s="50" t="str">
        <f t="shared" si="59"/>
        <v>9200000059-0</v>
      </c>
      <c r="B3790" s="57" t="s">
        <v>29</v>
      </c>
      <c r="C3790" s="50" t="s">
        <v>29</v>
      </c>
      <c r="D3790" s="50" t="s">
        <v>5098</v>
      </c>
      <c r="E3790" s="50" t="s">
        <v>2814</v>
      </c>
      <c r="F3790" s="50" t="s">
        <v>29</v>
      </c>
      <c r="G3790" s="50" t="s">
        <v>29</v>
      </c>
      <c r="H3790" s="50" t="s">
        <v>4028</v>
      </c>
      <c r="I3790" s="58">
        <v>45216</v>
      </c>
      <c r="J3790" s="50" t="s">
        <v>2816</v>
      </c>
      <c r="K3790" s="59">
        <v>318.24</v>
      </c>
      <c r="L3790" s="50" t="s">
        <v>37</v>
      </c>
      <c r="M3790" s="51" t="s">
        <v>2747</v>
      </c>
      <c r="N3790" s="50" t="s">
        <v>29</v>
      </c>
      <c r="O3790" s="50" t="s">
        <v>32</v>
      </c>
      <c r="P3790" s="50" t="s">
        <v>32</v>
      </c>
      <c r="Q3790" s="50" t="s">
        <v>29</v>
      </c>
      <c r="R3790" s="50" t="s">
        <v>29</v>
      </c>
      <c r="S3790" s="50" t="s">
        <v>2770</v>
      </c>
      <c r="T3790" s="50" t="s">
        <v>2415</v>
      </c>
      <c r="U3790" s="50" t="s">
        <v>30</v>
      </c>
      <c r="V3790" s="50" t="str">
        <f>VLOOKUP(A3790,Register!$D$2:$N$1317,11,0)</f>
        <v>CWIP:-VACUUM FILTER STATION</v>
      </c>
      <c r="W3790" s="50" t="s">
        <v>5099</v>
      </c>
      <c r="X3790" s="50" t="s">
        <v>2192</v>
      </c>
    </row>
    <row r="3791" spans="1:24" ht="14.1" customHeight="1" x14ac:dyDescent="0.25">
      <c r="A3791" s="50" t="str">
        <f t="shared" si="59"/>
        <v>9200000059-0</v>
      </c>
      <c r="B3791" s="57" t="s">
        <v>29</v>
      </c>
      <c r="C3791" s="50" t="s">
        <v>29</v>
      </c>
      <c r="D3791" s="50" t="s">
        <v>5098</v>
      </c>
      <c r="E3791" s="50" t="s">
        <v>2814</v>
      </c>
      <c r="F3791" s="50" t="s">
        <v>29</v>
      </c>
      <c r="G3791" s="50" t="s">
        <v>29</v>
      </c>
      <c r="H3791" s="50" t="s">
        <v>4028</v>
      </c>
      <c r="I3791" s="58">
        <v>45216</v>
      </c>
      <c r="J3791" s="50" t="s">
        <v>2816</v>
      </c>
      <c r="K3791" s="59">
        <v>960.84</v>
      </c>
      <c r="L3791" s="50" t="s">
        <v>37</v>
      </c>
      <c r="M3791" s="51" t="s">
        <v>2747</v>
      </c>
      <c r="N3791" s="50" t="s">
        <v>29</v>
      </c>
      <c r="O3791" s="50" t="s">
        <v>32</v>
      </c>
      <c r="P3791" s="50" t="s">
        <v>32</v>
      </c>
      <c r="Q3791" s="50" t="s">
        <v>29</v>
      </c>
      <c r="R3791" s="50" t="s">
        <v>29</v>
      </c>
      <c r="S3791" s="50" t="s">
        <v>2770</v>
      </c>
      <c r="T3791" s="50" t="s">
        <v>2415</v>
      </c>
      <c r="U3791" s="50" t="s">
        <v>30</v>
      </c>
      <c r="V3791" s="50" t="str">
        <f>VLOOKUP(A3791,Register!$D$2:$N$1317,11,0)</f>
        <v>CWIP:-VACUUM FILTER STATION</v>
      </c>
      <c r="W3791" s="50" t="s">
        <v>5099</v>
      </c>
      <c r="X3791" s="50" t="s">
        <v>2192</v>
      </c>
    </row>
    <row r="3792" spans="1:24" ht="14.1" customHeight="1" x14ac:dyDescent="0.25">
      <c r="A3792" s="50" t="str">
        <f t="shared" si="59"/>
        <v>9200000059-0</v>
      </c>
      <c r="B3792" s="57" t="s">
        <v>29</v>
      </c>
      <c r="C3792" s="50" t="s">
        <v>29</v>
      </c>
      <c r="D3792" s="50" t="s">
        <v>5098</v>
      </c>
      <c r="E3792" s="50" t="s">
        <v>2814</v>
      </c>
      <c r="F3792" s="50" t="s">
        <v>29</v>
      </c>
      <c r="G3792" s="50" t="s">
        <v>29</v>
      </c>
      <c r="H3792" s="50" t="s">
        <v>4028</v>
      </c>
      <c r="I3792" s="58">
        <v>45216</v>
      </c>
      <c r="J3792" s="50" t="s">
        <v>2816</v>
      </c>
      <c r="K3792" s="59">
        <v>540.08000000000004</v>
      </c>
      <c r="L3792" s="50" t="s">
        <v>37</v>
      </c>
      <c r="M3792" s="51" t="s">
        <v>2747</v>
      </c>
      <c r="N3792" s="50" t="s">
        <v>29</v>
      </c>
      <c r="O3792" s="50" t="s">
        <v>32</v>
      </c>
      <c r="P3792" s="50" t="s">
        <v>32</v>
      </c>
      <c r="Q3792" s="50" t="s">
        <v>29</v>
      </c>
      <c r="R3792" s="50" t="s">
        <v>29</v>
      </c>
      <c r="S3792" s="50" t="s">
        <v>2770</v>
      </c>
      <c r="T3792" s="50" t="s">
        <v>2415</v>
      </c>
      <c r="U3792" s="50" t="s">
        <v>30</v>
      </c>
      <c r="V3792" s="50" t="str">
        <f>VLOOKUP(A3792,Register!$D$2:$N$1317,11,0)</f>
        <v>CWIP:-VACUUM FILTER STATION</v>
      </c>
      <c r="W3792" s="50" t="s">
        <v>5099</v>
      </c>
      <c r="X3792" s="50" t="s">
        <v>2192</v>
      </c>
    </row>
    <row r="3793" spans="1:24" ht="14.1" customHeight="1" x14ac:dyDescent="0.25">
      <c r="A3793" s="50" t="str">
        <f t="shared" si="59"/>
        <v>9200000059-0</v>
      </c>
      <c r="B3793" s="57" t="s">
        <v>29</v>
      </c>
      <c r="C3793" s="50" t="s">
        <v>29</v>
      </c>
      <c r="D3793" s="50" t="s">
        <v>5098</v>
      </c>
      <c r="E3793" s="50" t="s">
        <v>2814</v>
      </c>
      <c r="F3793" s="50" t="s">
        <v>29</v>
      </c>
      <c r="G3793" s="50" t="s">
        <v>29</v>
      </c>
      <c r="H3793" s="50" t="s">
        <v>4028</v>
      </c>
      <c r="I3793" s="58">
        <v>45216</v>
      </c>
      <c r="J3793" s="50" t="s">
        <v>2816</v>
      </c>
      <c r="K3793" s="59">
        <v>593.46</v>
      </c>
      <c r="L3793" s="50" t="s">
        <v>37</v>
      </c>
      <c r="M3793" s="51" t="s">
        <v>2747</v>
      </c>
      <c r="N3793" s="50" t="s">
        <v>29</v>
      </c>
      <c r="O3793" s="50" t="s">
        <v>32</v>
      </c>
      <c r="P3793" s="50" t="s">
        <v>32</v>
      </c>
      <c r="Q3793" s="50" t="s">
        <v>29</v>
      </c>
      <c r="R3793" s="50" t="s">
        <v>29</v>
      </c>
      <c r="S3793" s="50" t="s">
        <v>2770</v>
      </c>
      <c r="T3793" s="50" t="s">
        <v>2415</v>
      </c>
      <c r="U3793" s="50" t="s">
        <v>30</v>
      </c>
      <c r="V3793" s="50" t="str">
        <f>VLOOKUP(A3793,Register!$D$2:$N$1317,11,0)</f>
        <v>CWIP:-VACUUM FILTER STATION</v>
      </c>
      <c r="W3793" s="50" t="s">
        <v>5099</v>
      </c>
      <c r="X3793" s="50" t="s">
        <v>2192</v>
      </c>
    </row>
    <row r="3794" spans="1:24" ht="14.1" customHeight="1" x14ac:dyDescent="0.25">
      <c r="A3794" s="50" t="str">
        <f t="shared" si="59"/>
        <v>9200000059-0</v>
      </c>
      <c r="B3794" s="57" t="s">
        <v>29</v>
      </c>
      <c r="C3794" s="50" t="s">
        <v>29</v>
      </c>
      <c r="D3794" s="50" t="s">
        <v>5098</v>
      </c>
      <c r="E3794" s="50" t="s">
        <v>2814</v>
      </c>
      <c r="F3794" s="50" t="s">
        <v>29</v>
      </c>
      <c r="G3794" s="50" t="s">
        <v>29</v>
      </c>
      <c r="H3794" s="50" t="s">
        <v>4028</v>
      </c>
      <c r="I3794" s="58">
        <v>45216</v>
      </c>
      <c r="J3794" s="50" t="s">
        <v>2816</v>
      </c>
      <c r="K3794" s="59">
        <v>540.08000000000004</v>
      </c>
      <c r="L3794" s="50" t="s">
        <v>37</v>
      </c>
      <c r="M3794" s="51" t="s">
        <v>2747</v>
      </c>
      <c r="N3794" s="50" t="s">
        <v>29</v>
      </c>
      <c r="O3794" s="50" t="s">
        <v>32</v>
      </c>
      <c r="P3794" s="50" t="s">
        <v>32</v>
      </c>
      <c r="Q3794" s="50" t="s">
        <v>29</v>
      </c>
      <c r="R3794" s="50" t="s">
        <v>29</v>
      </c>
      <c r="S3794" s="50" t="s">
        <v>2770</v>
      </c>
      <c r="T3794" s="50" t="s">
        <v>2415</v>
      </c>
      <c r="U3794" s="50" t="s">
        <v>30</v>
      </c>
      <c r="V3794" s="50" t="str">
        <f>VLOOKUP(A3794,Register!$D$2:$N$1317,11,0)</f>
        <v>CWIP:-VACUUM FILTER STATION</v>
      </c>
      <c r="W3794" s="50" t="s">
        <v>5099</v>
      </c>
      <c r="X3794" s="50" t="s">
        <v>2192</v>
      </c>
    </row>
    <row r="3795" spans="1:24" ht="14.1" customHeight="1" x14ac:dyDescent="0.25">
      <c r="A3795" s="50" t="str">
        <f t="shared" si="59"/>
        <v>9200000059-0</v>
      </c>
      <c r="B3795" s="57" t="s">
        <v>29</v>
      </c>
      <c r="C3795" s="50" t="s">
        <v>29</v>
      </c>
      <c r="D3795" s="50" t="s">
        <v>5098</v>
      </c>
      <c r="E3795" s="50" t="s">
        <v>2814</v>
      </c>
      <c r="F3795" s="50" t="s">
        <v>29</v>
      </c>
      <c r="G3795" s="50" t="s">
        <v>29</v>
      </c>
      <c r="H3795" s="50" t="s">
        <v>4028</v>
      </c>
      <c r="I3795" s="58">
        <v>45216</v>
      </c>
      <c r="J3795" s="50" t="s">
        <v>2816</v>
      </c>
      <c r="K3795" s="59">
        <v>206.4</v>
      </c>
      <c r="L3795" s="50" t="s">
        <v>37</v>
      </c>
      <c r="M3795" s="51" t="s">
        <v>2747</v>
      </c>
      <c r="N3795" s="50" t="s">
        <v>29</v>
      </c>
      <c r="O3795" s="50" t="s">
        <v>32</v>
      </c>
      <c r="P3795" s="50" t="s">
        <v>32</v>
      </c>
      <c r="Q3795" s="50" t="s">
        <v>29</v>
      </c>
      <c r="R3795" s="50" t="s">
        <v>29</v>
      </c>
      <c r="S3795" s="50" t="s">
        <v>2770</v>
      </c>
      <c r="T3795" s="50" t="s">
        <v>2415</v>
      </c>
      <c r="U3795" s="50" t="s">
        <v>30</v>
      </c>
      <c r="V3795" s="50" t="str">
        <f>VLOOKUP(A3795,Register!$D$2:$N$1317,11,0)</f>
        <v>CWIP:-VACUUM FILTER STATION</v>
      </c>
      <c r="W3795" s="50" t="s">
        <v>5099</v>
      </c>
      <c r="X3795" s="50" t="s">
        <v>2192</v>
      </c>
    </row>
    <row r="3796" spans="1:24" ht="14.1" customHeight="1" x14ac:dyDescent="0.25">
      <c r="A3796" s="50" t="str">
        <f t="shared" si="59"/>
        <v>9200000059-0</v>
      </c>
      <c r="B3796" s="57" t="s">
        <v>29</v>
      </c>
      <c r="C3796" s="50" t="s">
        <v>29</v>
      </c>
      <c r="D3796" s="50" t="s">
        <v>5098</v>
      </c>
      <c r="E3796" s="50" t="s">
        <v>2814</v>
      </c>
      <c r="F3796" s="50" t="s">
        <v>29</v>
      </c>
      <c r="G3796" s="50" t="s">
        <v>29</v>
      </c>
      <c r="H3796" s="50" t="s">
        <v>4028</v>
      </c>
      <c r="I3796" s="58">
        <v>45216</v>
      </c>
      <c r="J3796" s="50" t="s">
        <v>2816</v>
      </c>
      <c r="K3796" s="59">
        <v>979.2</v>
      </c>
      <c r="L3796" s="50" t="s">
        <v>37</v>
      </c>
      <c r="M3796" s="51" t="s">
        <v>2747</v>
      </c>
      <c r="N3796" s="50" t="s">
        <v>29</v>
      </c>
      <c r="O3796" s="50" t="s">
        <v>32</v>
      </c>
      <c r="P3796" s="50" t="s">
        <v>32</v>
      </c>
      <c r="Q3796" s="50" t="s">
        <v>29</v>
      </c>
      <c r="R3796" s="50" t="s">
        <v>29</v>
      </c>
      <c r="S3796" s="50" t="s">
        <v>2770</v>
      </c>
      <c r="T3796" s="50" t="s">
        <v>2415</v>
      </c>
      <c r="U3796" s="50" t="s">
        <v>30</v>
      </c>
      <c r="V3796" s="50" t="str">
        <f>VLOOKUP(A3796,Register!$D$2:$N$1317,11,0)</f>
        <v>CWIP:-VACUUM FILTER STATION</v>
      </c>
      <c r="W3796" s="50" t="s">
        <v>5099</v>
      </c>
      <c r="X3796" s="50" t="s">
        <v>2192</v>
      </c>
    </row>
    <row r="3797" spans="1:24" ht="14.1" customHeight="1" x14ac:dyDescent="0.25">
      <c r="A3797" s="50" t="str">
        <f t="shared" si="59"/>
        <v>9200000059-0</v>
      </c>
      <c r="B3797" s="57" t="s">
        <v>29</v>
      </c>
      <c r="C3797" s="50" t="s">
        <v>29</v>
      </c>
      <c r="D3797" s="50" t="s">
        <v>5098</v>
      </c>
      <c r="E3797" s="50" t="s">
        <v>2814</v>
      </c>
      <c r="F3797" s="50" t="s">
        <v>29</v>
      </c>
      <c r="G3797" s="50" t="s">
        <v>29</v>
      </c>
      <c r="H3797" s="50" t="s">
        <v>4028</v>
      </c>
      <c r="I3797" s="58">
        <v>45216</v>
      </c>
      <c r="J3797" s="50" t="s">
        <v>2816</v>
      </c>
      <c r="K3797" s="59">
        <v>336.6</v>
      </c>
      <c r="L3797" s="50" t="s">
        <v>37</v>
      </c>
      <c r="M3797" s="51" t="s">
        <v>2747</v>
      </c>
      <c r="N3797" s="50" t="s">
        <v>29</v>
      </c>
      <c r="O3797" s="50" t="s">
        <v>32</v>
      </c>
      <c r="P3797" s="50" t="s">
        <v>32</v>
      </c>
      <c r="Q3797" s="50" t="s">
        <v>29</v>
      </c>
      <c r="R3797" s="50" t="s">
        <v>29</v>
      </c>
      <c r="S3797" s="50" t="s">
        <v>2770</v>
      </c>
      <c r="T3797" s="50" t="s">
        <v>2415</v>
      </c>
      <c r="U3797" s="50" t="s">
        <v>30</v>
      </c>
      <c r="V3797" s="50" t="str">
        <f>VLOOKUP(A3797,Register!$D$2:$N$1317,11,0)</f>
        <v>CWIP:-VACUUM FILTER STATION</v>
      </c>
      <c r="W3797" s="50" t="s">
        <v>5099</v>
      </c>
      <c r="X3797" s="50" t="s">
        <v>2192</v>
      </c>
    </row>
    <row r="3798" spans="1:24" ht="14.1" customHeight="1" x14ac:dyDescent="0.25">
      <c r="A3798" s="50" t="str">
        <f t="shared" si="59"/>
        <v>9200000059-0</v>
      </c>
      <c r="B3798" s="57" t="s">
        <v>29</v>
      </c>
      <c r="C3798" s="50" t="s">
        <v>29</v>
      </c>
      <c r="D3798" s="50" t="s">
        <v>5098</v>
      </c>
      <c r="E3798" s="50" t="s">
        <v>2814</v>
      </c>
      <c r="F3798" s="50" t="s">
        <v>29</v>
      </c>
      <c r="G3798" s="50" t="s">
        <v>29</v>
      </c>
      <c r="H3798" s="50" t="s">
        <v>4028</v>
      </c>
      <c r="I3798" s="58">
        <v>45216</v>
      </c>
      <c r="J3798" s="50" t="s">
        <v>2816</v>
      </c>
      <c r="K3798" s="59">
        <v>207.9</v>
      </c>
      <c r="L3798" s="50" t="s">
        <v>37</v>
      </c>
      <c r="M3798" s="51" t="s">
        <v>2747</v>
      </c>
      <c r="N3798" s="50" t="s">
        <v>29</v>
      </c>
      <c r="O3798" s="50" t="s">
        <v>32</v>
      </c>
      <c r="P3798" s="50" t="s">
        <v>32</v>
      </c>
      <c r="Q3798" s="50" t="s">
        <v>29</v>
      </c>
      <c r="R3798" s="50" t="s">
        <v>29</v>
      </c>
      <c r="S3798" s="50" t="s">
        <v>2770</v>
      </c>
      <c r="T3798" s="50" t="s">
        <v>2415</v>
      </c>
      <c r="U3798" s="50" t="s">
        <v>30</v>
      </c>
      <c r="V3798" s="50" t="str">
        <f>VLOOKUP(A3798,Register!$D$2:$N$1317,11,0)</f>
        <v>CWIP:-VACUUM FILTER STATION</v>
      </c>
      <c r="W3798" s="50" t="s">
        <v>5099</v>
      </c>
      <c r="X3798" s="50" t="s">
        <v>2192</v>
      </c>
    </row>
    <row r="3799" spans="1:24" ht="14.1" customHeight="1" x14ac:dyDescent="0.25">
      <c r="A3799" s="50" t="str">
        <f t="shared" si="59"/>
        <v>9200000059-0</v>
      </c>
      <c r="B3799" s="57" t="s">
        <v>29</v>
      </c>
      <c r="C3799" s="50" t="s">
        <v>29</v>
      </c>
      <c r="D3799" s="50" t="s">
        <v>5098</v>
      </c>
      <c r="E3799" s="50" t="s">
        <v>2814</v>
      </c>
      <c r="F3799" s="50" t="s">
        <v>29</v>
      </c>
      <c r="G3799" s="50" t="s">
        <v>29</v>
      </c>
      <c r="H3799" s="50" t="s">
        <v>4028</v>
      </c>
      <c r="I3799" s="58">
        <v>45216</v>
      </c>
      <c r="J3799" s="50" t="s">
        <v>2816</v>
      </c>
      <c r="K3799" s="59">
        <v>817.2</v>
      </c>
      <c r="L3799" s="50" t="s">
        <v>37</v>
      </c>
      <c r="M3799" s="51" t="s">
        <v>2747</v>
      </c>
      <c r="N3799" s="50" t="s">
        <v>29</v>
      </c>
      <c r="O3799" s="50" t="s">
        <v>32</v>
      </c>
      <c r="P3799" s="50" t="s">
        <v>32</v>
      </c>
      <c r="Q3799" s="50" t="s">
        <v>29</v>
      </c>
      <c r="R3799" s="50" t="s">
        <v>29</v>
      </c>
      <c r="S3799" s="50" t="s">
        <v>2770</v>
      </c>
      <c r="T3799" s="50" t="s">
        <v>2415</v>
      </c>
      <c r="U3799" s="50" t="s">
        <v>30</v>
      </c>
      <c r="V3799" s="50" t="str">
        <f>VLOOKUP(A3799,Register!$D$2:$N$1317,11,0)</f>
        <v>CWIP:-VACUUM FILTER STATION</v>
      </c>
      <c r="W3799" s="50" t="s">
        <v>5099</v>
      </c>
      <c r="X3799" s="50" t="s">
        <v>2192</v>
      </c>
    </row>
    <row r="3800" spans="1:24" ht="14.1" customHeight="1" x14ac:dyDescent="0.25">
      <c r="A3800" s="50" t="str">
        <f t="shared" si="59"/>
        <v>9200000059-0</v>
      </c>
      <c r="B3800" s="57" t="s">
        <v>29</v>
      </c>
      <c r="C3800" s="50" t="s">
        <v>29</v>
      </c>
      <c r="D3800" s="50" t="s">
        <v>5098</v>
      </c>
      <c r="E3800" s="50" t="s">
        <v>2814</v>
      </c>
      <c r="F3800" s="50" t="s">
        <v>29</v>
      </c>
      <c r="G3800" s="50" t="s">
        <v>29</v>
      </c>
      <c r="H3800" s="50" t="s">
        <v>4028</v>
      </c>
      <c r="I3800" s="58">
        <v>45216</v>
      </c>
      <c r="J3800" s="50" t="s">
        <v>2816</v>
      </c>
      <c r="K3800" s="59">
        <v>550.79999999999995</v>
      </c>
      <c r="L3800" s="50" t="s">
        <v>37</v>
      </c>
      <c r="M3800" s="51" t="s">
        <v>2747</v>
      </c>
      <c r="N3800" s="50" t="s">
        <v>29</v>
      </c>
      <c r="O3800" s="50" t="s">
        <v>32</v>
      </c>
      <c r="P3800" s="50" t="s">
        <v>32</v>
      </c>
      <c r="Q3800" s="50" t="s">
        <v>29</v>
      </c>
      <c r="R3800" s="50" t="s">
        <v>29</v>
      </c>
      <c r="S3800" s="50" t="s">
        <v>2770</v>
      </c>
      <c r="T3800" s="50" t="s">
        <v>2415</v>
      </c>
      <c r="U3800" s="50" t="s">
        <v>30</v>
      </c>
      <c r="V3800" s="50" t="str">
        <f>VLOOKUP(A3800,Register!$D$2:$N$1317,11,0)</f>
        <v>CWIP:-VACUUM FILTER STATION</v>
      </c>
      <c r="W3800" s="50" t="s">
        <v>5099</v>
      </c>
      <c r="X3800" s="50" t="s">
        <v>2192</v>
      </c>
    </row>
    <row r="3801" spans="1:24" ht="14.1" customHeight="1" x14ac:dyDescent="0.25">
      <c r="A3801" s="50" t="str">
        <f t="shared" si="59"/>
        <v>9200000059-0</v>
      </c>
      <c r="B3801" s="57" t="s">
        <v>29</v>
      </c>
      <c r="C3801" s="50" t="s">
        <v>29</v>
      </c>
      <c r="D3801" s="50" t="s">
        <v>5098</v>
      </c>
      <c r="E3801" s="50" t="s">
        <v>2814</v>
      </c>
      <c r="F3801" s="50" t="s">
        <v>29</v>
      </c>
      <c r="G3801" s="50" t="s">
        <v>29</v>
      </c>
      <c r="H3801" s="50" t="s">
        <v>4028</v>
      </c>
      <c r="I3801" s="58">
        <v>45216</v>
      </c>
      <c r="J3801" s="50" t="s">
        <v>2816</v>
      </c>
      <c r="K3801" s="59">
        <v>415.8</v>
      </c>
      <c r="L3801" s="50" t="s">
        <v>37</v>
      </c>
      <c r="M3801" s="51" t="s">
        <v>2747</v>
      </c>
      <c r="N3801" s="50" t="s">
        <v>29</v>
      </c>
      <c r="O3801" s="50" t="s">
        <v>32</v>
      </c>
      <c r="P3801" s="50" t="s">
        <v>32</v>
      </c>
      <c r="Q3801" s="50" t="s">
        <v>29</v>
      </c>
      <c r="R3801" s="50" t="s">
        <v>29</v>
      </c>
      <c r="S3801" s="50" t="s">
        <v>2770</v>
      </c>
      <c r="T3801" s="50" t="s">
        <v>2415</v>
      </c>
      <c r="U3801" s="50" t="s">
        <v>30</v>
      </c>
      <c r="V3801" s="50" t="str">
        <f>VLOOKUP(A3801,Register!$D$2:$N$1317,11,0)</f>
        <v>CWIP:-VACUUM FILTER STATION</v>
      </c>
      <c r="W3801" s="50" t="s">
        <v>5099</v>
      </c>
      <c r="X3801" s="50" t="s">
        <v>2192</v>
      </c>
    </row>
    <row r="3802" spans="1:24" ht="14.1" customHeight="1" x14ac:dyDescent="0.25">
      <c r="A3802" s="50" t="str">
        <f t="shared" si="59"/>
        <v>9200000059-0</v>
      </c>
      <c r="B3802" s="57" t="s">
        <v>29</v>
      </c>
      <c r="C3802" s="50" t="s">
        <v>29</v>
      </c>
      <c r="D3802" s="50" t="s">
        <v>5098</v>
      </c>
      <c r="E3802" s="50" t="s">
        <v>2814</v>
      </c>
      <c r="F3802" s="50" t="s">
        <v>29</v>
      </c>
      <c r="G3802" s="50" t="s">
        <v>29</v>
      </c>
      <c r="H3802" s="50" t="s">
        <v>4028</v>
      </c>
      <c r="I3802" s="58">
        <v>45216</v>
      </c>
      <c r="J3802" s="50" t="s">
        <v>2816</v>
      </c>
      <c r="K3802" s="59">
        <v>378.4</v>
      </c>
      <c r="L3802" s="50" t="s">
        <v>37</v>
      </c>
      <c r="M3802" s="51" t="s">
        <v>2747</v>
      </c>
      <c r="N3802" s="50" t="s">
        <v>29</v>
      </c>
      <c r="O3802" s="50" t="s">
        <v>32</v>
      </c>
      <c r="P3802" s="50" t="s">
        <v>32</v>
      </c>
      <c r="Q3802" s="50" t="s">
        <v>29</v>
      </c>
      <c r="R3802" s="50" t="s">
        <v>29</v>
      </c>
      <c r="S3802" s="50" t="s">
        <v>2770</v>
      </c>
      <c r="T3802" s="50" t="s">
        <v>2415</v>
      </c>
      <c r="U3802" s="50" t="s">
        <v>30</v>
      </c>
      <c r="V3802" s="50" t="str">
        <f>VLOOKUP(A3802,Register!$D$2:$N$1317,11,0)</f>
        <v>CWIP:-VACUUM FILTER STATION</v>
      </c>
      <c r="W3802" s="50" t="s">
        <v>5099</v>
      </c>
      <c r="X3802" s="50" t="s">
        <v>2192</v>
      </c>
    </row>
    <row r="3803" spans="1:24" ht="14.1" customHeight="1" x14ac:dyDescent="0.25">
      <c r="A3803" s="50" t="str">
        <f t="shared" si="59"/>
        <v>9200000059-0</v>
      </c>
      <c r="B3803" s="57" t="s">
        <v>29</v>
      </c>
      <c r="C3803" s="50" t="s">
        <v>29</v>
      </c>
      <c r="D3803" s="50" t="s">
        <v>5098</v>
      </c>
      <c r="E3803" s="50" t="s">
        <v>2814</v>
      </c>
      <c r="F3803" s="50" t="s">
        <v>29</v>
      </c>
      <c r="G3803" s="50" t="s">
        <v>29</v>
      </c>
      <c r="H3803" s="50" t="s">
        <v>4028</v>
      </c>
      <c r="I3803" s="58">
        <v>45216</v>
      </c>
      <c r="J3803" s="50" t="s">
        <v>2816</v>
      </c>
      <c r="K3803" s="59">
        <v>959.76</v>
      </c>
      <c r="L3803" s="50" t="s">
        <v>37</v>
      </c>
      <c r="M3803" s="51" t="s">
        <v>2747</v>
      </c>
      <c r="N3803" s="50" t="s">
        <v>29</v>
      </c>
      <c r="O3803" s="50" t="s">
        <v>32</v>
      </c>
      <c r="P3803" s="50" t="s">
        <v>32</v>
      </c>
      <c r="Q3803" s="50" t="s">
        <v>29</v>
      </c>
      <c r="R3803" s="50" t="s">
        <v>29</v>
      </c>
      <c r="S3803" s="50" t="s">
        <v>2770</v>
      </c>
      <c r="T3803" s="50" t="s">
        <v>2415</v>
      </c>
      <c r="U3803" s="50" t="s">
        <v>30</v>
      </c>
      <c r="V3803" s="50" t="str">
        <f>VLOOKUP(A3803,Register!$D$2:$N$1317,11,0)</f>
        <v>CWIP:-VACUUM FILTER STATION</v>
      </c>
      <c r="W3803" s="50" t="s">
        <v>5099</v>
      </c>
      <c r="X3803" s="50" t="s">
        <v>2192</v>
      </c>
    </row>
    <row r="3804" spans="1:24" ht="14.1" customHeight="1" x14ac:dyDescent="0.25">
      <c r="A3804" s="50" t="str">
        <f t="shared" si="59"/>
        <v>9200000059-0</v>
      </c>
      <c r="B3804" s="57" t="s">
        <v>29</v>
      </c>
      <c r="C3804" s="50" t="s">
        <v>29</v>
      </c>
      <c r="D3804" s="50" t="s">
        <v>5098</v>
      </c>
      <c r="E3804" s="50" t="s">
        <v>2814</v>
      </c>
      <c r="F3804" s="50" t="s">
        <v>29</v>
      </c>
      <c r="G3804" s="50" t="s">
        <v>29</v>
      </c>
      <c r="H3804" s="50" t="s">
        <v>4028</v>
      </c>
      <c r="I3804" s="58">
        <v>45216</v>
      </c>
      <c r="J3804" s="50" t="s">
        <v>2816</v>
      </c>
      <c r="K3804" s="59">
        <v>959.76</v>
      </c>
      <c r="L3804" s="50" t="s">
        <v>37</v>
      </c>
      <c r="M3804" s="51" t="s">
        <v>2747</v>
      </c>
      <c r="N3804" s="50" t="s">
        <v>29</v>
      </c>
      <c r="O3804" s="50" t="s">
        <v>32</v>
      </c>
      <c r="P3804" s="50" t="s">
        <v>32</v>
      </c>
      <c r="Q3804" s="50" t="s">
        <v>29</v>
      </c>
      <c r="R3804" s="50" t="s">
        <v>29</v>
      </c>
      <c r="S3804" s="50" t="s">
        <v>2770</v>
      </c>
      <c r="T3804" s="50" t="s">
        <v>2415</v>
      </c>
      <c r="U3804" s="50" t="s">
        <v>30</v>
      </c>
      <c r="V3804" s="50" t="str">
        <f>VLOOKUP(A3804,Register!$D$2:$N$1317,11,0)</f>
        <v>CWIP:-VACUUM FILTER STATION</v>
      </c>
      <c r="W3804" s="50" t="s">
        <v>5099</v>
      </c>
      <c r="X3804" s="50" t="s">
        <v>2192</v>
      </c>
    </row>
    <row r="3805" spans="1:24" ht="14.1" customHeight="1" x14ac:dyDescent="0.25">
      <c r="A3805" s="50" t="str">
        <f t="shared" si="59"/>
        <v>9200000059-0</v>
      </c>
      <c r="B3805" s="57" t="s">
        <v>29</v>
      </c>
      <c r="C3805" s="50" t="s">
        <v>29</v>
      </c>
      <c r="D3805" s="50" t="s">
        <v>5098</v>
      </c>
      <c r="E3805" s="50" t="s">
        <v>2814</v>
      </c>
      <c r="F3805" s="50" t="s">
        <v>29</v>
      </c>
      <c r="G3805" s="50" t="s">
        <v>29</v>
      </c>
      <c r="H3805" s="50" t="s">
        <v>4028</v>
      </c>
      <c r="I3805" s="58">
        <v>45216</v>
      </c>
      <c r="J3805" s="50" t="s">
        <v>2816</v>
      </c>
      <c r="K3805" s="59">
        <v>495.36</v>
      </c>
      <c r="L3805" s="50" t="s">
        <v>37</v>
      </c>
      <c r="M3805" s="51" t="s">
        <v>2747</v>
      </c>
      <c r="N3805" s="50" t="s">
        <v>29</v>
      </c>
      <c r="O3805" s="50" t="s">
        <v>32</v>
      </c>
      <c r="P3805" s="50" t="s">
        <v>32</v>
      </c>
      <c r="Q3805" s="50" t="s">
        <v>29</v>
      </c>
      <c r="R3805" s="50" t="s">
        <v>29</v>
      </c>
      <c r="S3805" s="50" t="s">
        <v>2770</v>
      </c>
      <c r="T3805" s="50" t="s">
        <v>2415</v>
      </c>
      <c r="U3805" s="50" t="s">
        <v>30</v>
      </c>
      <c r="V3805" s="50" t="str">
        <f>VLOOKUP(A3805,Register!$D$2:$N$1317,11,0)</f>
        <v>CWIP:-VACUUM FILTER STATION</v>
      </c>
      <c r="W3805" s="50" t="s">
        <v>5099</v>
      </c>
      <c r="X3805" s="50" t="s">
        <v>2192</v>
      </c>
    </row>
    <row r="3806" spans="1:24" ht="14.1" customHeight="1" x14ac:dyDescent="0.25">
      <c r="A3806" s="50" t="str">
        <f t="shared" si="59"/>
        <v>9200000059-0</v>
      </c>
      <c r="B3806" s="57" t="s">
        <v>29</v>
      </c>
      <c r="C3806" s="50" t="s">
        <v>29</v>
      </c>
      <c r="D3806" s="50" t="s">
        <v>5098</v>
      </c>
      <c r="E3806" s="50" t="s">
        <v>2814</v>
      </c>
      <c r="F3806" s="50" t="s">
        <v>29</v>
      </c>
      <c r="G3806" s="50" t="s">
        <v>29</v>
      </c>
      <c r="H3806" s="50" t="s">
        <v>4028</v>
      </c>
      <c r="I3806" s="58">
        <v>45216</v>
      </c>
      <c r="J3806" s="50" t="s">
        <v>2816</v>
      </c>
      <c r="K3806" s="59">
        <v>340.56</v>
      </c>
      <c r="L3806" s="50" t="s">
        <v>37</v>
      </c>
      <c r="M3806" s="51" t="s">
        <v>2747</v>
      </c>
      <c r="N3806" s="50" t="s">
        <v>29</v>
      </c>
      <c r="O3806" s="50" t="s">
        <v>32</v>
      </c>
      <c r="P3806" s="50" t="s">
        <v>32</v>
      </c>
      <c r="Q3806" s="50" t="s">
        <v>29</v>
      </c>
      <c r="R3806" s="50" t="s">
        <v>29</v>
      </c>
      <c r="S3806" s="50" t="s">
        <v>2770</v>
      </c>
      <c r="T3806" s="50" t="s">
        <v>2415</v>
      </c>
      <c r="U3806" s="50" t="s">
        <v>30</v>
      </c>
      <c r="V3806" s="50" t="str">
        <f>VLOOKUP(A3806,Register!$D$2:$N$1317,11,0)</f>
        <v>CWIP:-VACUUM FILTER STATION</v>
      </c>
      <c r="W3806" s="50" t="s">
        <v>5099</v>
      </c>
      <c r="X3806" s="50" t="s">
        <v>2192</v>
      </c>
    </row>
    <row r="3807" spans="1:24" ht="14.1" customHeight="1" x14ac:dyDescent="0.25">
      <c r="A3807" s="50" t="str">
        <f t="shared" si="59"/>
        <v>9200000059-0</v>
      </c>
      <c r="B3807" s="57" t="s">
        <v>29</v>
      </c>
      <c r="C3807" s="50" t="s">
        <v>29</v>
      </c>
      <c r="D3807" s="50" t="s">
        <v>5098</v>
      </c>
      <c r="E3807" s="50" t="s">
        <v>2814</v>
      </c>
      <c r="F3807" s="50" t="s">
        <v>29</v>
      </c>
      <c r="G3807" s="50" t="s">
        <v>29</v>
      </c>
      <c r="H3807" s="50" t="s">
        <v>4028</v>
      </c>
      <c r="I3807" s="58">
        <v>45216</v>
      </c>
      <c r="J3807" s="50" t="s">
        <v>2816</v>
      </c>
      <c r="K3807" s="59">
        <v>118.76</v>
      </c>
      <c r="L3807" s="50" t="s">
        <v>37</v>
      </c>
      <c r="M3807" s="51" t="s">
        <v>2747</v>
      </c>
      <c r="N3807" s="50" t="s">
        <v>29</v>
      </c>
      <c r="O3807" s="50" t="s">
        <v>32</v>
      </c>
      <c r="P3807" s="50" t="s">
        <v>32</v>
      </c>
      <c r="Q3807" s="50" t="s">
        <v>29</v>
      </c>
      <c r="R3807" s="50" t="s">
        <v>29</v>
      </c>
      <c r="S3807" s="50" t="s">
        <v>2770</v>
      </c>
      <c r="T3807" s="50" t="s">
        <v>2415</v>
      </c>
      <c r="U3807" s="50" t="s">
        <v>30</v>
      </c>
      <c r="V3807" s="50" t="str">
        <f>VLOOKUP(A3807,Register!$D$2:$N$1317,11,0)</f>
        <v>CWIP:-VACUUM FILTER STATION</v>
      </c>
      <c r="W3807" s="50" t="s">
        <v>5099</v>
      </c>
      <c r="X3807" s="50" t="s">
        <v>2192</v>
      </c>
    </row>
    <row r="3808" spans="1:24" ht="14.1" customHeight="1" x14ac:dyDescent="0.25">
      <c r="A3808" s="50" t="str">
        <f t="shared" si="59"/>
        <v>9200000059-0</v>
      </c>
      <c r="B3808" s="57" t="s">
        <v>29</v>
      </c>
      <c r="C3808" s="50" t="s">
        <v>29</v>
      </c>
      <c r="D3808" s="50" t="s">
        <v>5098</v>
      </c>
      <c r="E3808" s="50" t="s">
        <v>2814</v>
      </c>
      <c r="F3808" s="50" t="s">
        <v>29</v>
      </c>
      <c r="G3808" s="50" t="s">
        <v>29</v>
      </c>
      <c r="H3808" s="50" t="s">
        <v>4028</v>
      </c>
      <c r="I3808" s="58">
        <v>45216</v>
      </c>
      <c r="J3808" s="50" t="s">
        <v>2816</v>
      </c>
      <c r="K3808" s="59">
        <v>59.38</v>
      </c>
      <c r="L3808" s="50" t="s">
        <v>37</v>
      </c>
      <c r="M3808" s="51" t="s">
        <v>2747</v>
      </c>
      <c r="N3808" s="50" t="s">
        <v>29</v>
      </c>
      <c r="O3808" s="50" t="s">
        <v>32</v>
      </c>
      <c r="P3808" s="50" t="s">
        <v>32</v>
      </c>
      <c r="Q3808" s="50" t="s">
        <v>29</v>
      </c>
      <c r="R3808" s="50" t="s">
        <v>29</v>
      </c>
      <c r="S3808" s="50" t="s">
        <v>2770</v>
      </c>
      <c r="T3808" s="50" t="s">
        <v>2415</v>
      </c>
      <c r="U3808" s="50" t="s">
        <v>30</v>
      </c>
      <c r="V3808" s="50" t="str">
        <f>VLOOKUP(A3808,Register!$D$2:$N$1317,11,0)</f>
        <v>CWIP:-VACUUM FILTER STATION</v>
      </c>
      <c r="W3808" s="50" t="s">
        <v>5099</v>
      </c>
      <c r="X3808" s="50" t="s">
        <v>2192</v>
      </c>
    </row>
    <row r="3809" spans="1:24" ht="14.1" customHeight="1" x14ac:dyDescent="0.25">
      <c r="A3809" s="50" t="str">
        <f t="shared" si="59"/>
        <v>9200000059-0</v>
      </c>
      <c r="B3809" s="57" t="s">
        <v>29</v>
      </c>
      <c r="C3809" s="50" t="s">
        <v>29</v>
      </c>
      <c r="D3809" s="50" t="s">
        <v>5098</v>
      </c>
      <c r="E3809" s="50" t="s">
        <v>2814</v>
      </c>
      <c r="F3809" s="50" t="s">
        <v>29</v>
      </c>
      <c r="G3809" s="50" t="s">
        <v>29</v>
      </c>
      <c r="H3809" s="50" t="s">
        <v>4028</v>
      </c>
      <c r="I3809" s="58">
        <v>45216</v>
      </c>
      <c r="J3809" s="50" t="s">
        <v>2816</v>
      </c>
      <c r="K3809" s="59">
        <v>1052.6400000000001</v>
      </c>
      <c r="L3809" s="50" t="s">
        <v>37</v>
      </c>
      <c r="M3809" s="51" t="s">
        <v>2747</v>
      </c>
      <c r="N3809" s="50" t="s">
        <v>29</v>
      </c>
      <c r="O3809" s="50" t="s">
        <v>32</v>
      </c>
      <c r="P3809" s="50" t="s">
        <v>32</v>
      </c>
      <c r="Q3809" s="50" t="s">
        <v>29</v>
      </c>
      <c r="R3809" s="50" t="s">
        <v>29</v>
      </c>
      <c r="S3809" s="50" t="s">
        <v>2770</v>
      </c>
      <c r="T3809" s="50" t="s">
        <v>2415</v>
      </c>
      <c r="U3809" s="50" t="s">
        <v>30</v>
      </c>
      <c r="V3809" s="50" t="str">
        <f>VLOOKUP(A3809,Register!$D$2:$N$1317,11,0)</f>
        <v>CWIP:-VACUUM FILTER STATION</v>
      </c>
      <c r="W3809" s="50" t="s">
        <v>5099</v>
      </c>
      <c r="X3809" s="50" t="s">
        <v>2192</v>
      </c>
    </row>
    <row r="3810" spans="1:24" ht="14.1" customHeight="1" x14ac:dyDescent="0.25">
      <c r="A3810" s="50" t="str">
        <f t="shared" si="59"/>
        <v>9200000059-0</v>
      </c>
      <c r="B3810" s="57" t="s">
        <v>29</v>
      </c>
      <c r="C3810" s="50" t="s">
        <v>29</v>
      </c>
      <c r="D3810" s="50" t="s">
        <v>5098</v>
      </c>
      <c r="E3810" s="50" t="s">
        <v>2814</v>
      </c>
      <c r="F3810" s="50" t="s">
        <v>29</v>
      </c>
      <c r="G3810" s="50" t="s">
        <v>29</v>
      </c>
      <c r="H3810" s="50" t="s">
        <v>4028</v>
      </c>
      <c r="I3810" s="58">
        <v>45216</v>
      </c>
      <c r="J3810" s="50" t="s">
        <v>2816</v>
      </c>
      <c r="K3810" s="59">
        <v>464.4</v>
      </c>
      <c r="L3810" s="50" t="s">
        <v>37</v>
      </c>
      <c r="M3810" s="51" t="s">
        <v>2747</v>
      </c>
      <c r="N3810" s="50" t="s">
        <v>29</v>
      </c>
      <c r="O3810" s="50" t="s">
        <v>32</v>
      </c>
      <c r="P3810" s="50" t="s">
        <v>32</v>
      </c>
      <c r="Q3810" s="50" t="s">
        <v>29</v>
      </c>
      <c r="R3810" s="50" t="s">
        <v>29</v>
      </c>
      <c r="S3810" s="50" t="s">
        <v>2770</v>
      </c>
      <c r="T3810" s="50" t="s">
        <v>2415</v>
      </c>
      <c r="U3810" s="50" t="s">
        <v>30</v>
      </c>
      <c r="V3810" s="50" t="str">
        <f>VLOOKUP(A3810,Register!$D$2:$N$1317,11,0)</f>
        <v>CWIP:-VACUUM FILTER STATION</v>
      </c>
      <c r="W3810" s="50" t="s">
        <v>5099</v>
      </c>
      <c r="X3810" s="50" t="s">
        <v>2192</v>
      </c>
    </row>
    <row r="3811" spans="1:24" ht="14.1" customHeight="1" x14ac:dyDescent="0.25">
      <c r="A3811" s="50" t="str">
        <f t="shared" si="59"/>
        <v>9200000059-0</v>
      </c>
      <c r="B3811" s="57" t="s">
        <v>29</v>
      </c>
      <c r="C3811" s="50" t="s">
        <v>29</v>
      </c>
      <c r="D3811" s="50" t="s">
        <v>5098</v>
      </c>
      <c r="E3811" s="50" t="s">
        <v>2814</v>
      </c>
      <c r="F3811" s="50" t="s">
        <v>29</v>
      </c>
      <c r="G3811" s="50" t="s">
        <v>29</v>
      </c>
      <c r="H3811" s="50" t="s">
        <v>4028</v>
      </c>
      <c r="I3811" s="58">
        <v>45216</v>
      </c>
      <c r="J3811" s="50" t="s">
        <v>2816</v>
      </c>
      <c r="K3811" s="59">
        <v>309.60000000000002</v>
      </c>
      <c r="L3811" s="50" t="s">
        <v>37</v>
      </c>
      <c r="M3811" s="51" t="s">
        <v>2747</v>
      </c>
      <c r="N3811" s="50" t="s">
        <v>29</v>
      </c>
      <c r="O3811" s="50" t="s">
        <v>32</v>
      </c>
      <c r="P3811" s="50" t="s">
        <v>32</v>
      </c>
      <c r="Q3811" s="50" t="s">
        <v>29</v>
      </c>
      <c r="R3811" s="50" t="s">
        <v>29</v>
      </c>
      <c r="S3811" s="50" t="s">
        <v>2770</v>
      </c>
      <c r="T3811" s="50" t="s">
        <v>2415</v>
      </c>
      <c r="U3811" s="50" t="s">
        <v>30</v>
      </c>
      <c r="V3811" s="50" t="str">
        <f>VLOOKUP(A3811,Register!$D$2:$N$1317,11,0)</f>
        <v>CWIP:-VACUUM FILTER STATION</v>
      </c>
      <c r="W3811" s="50" t="s">
        <v>5099</v>
      </c>
      <c r="X3811" s="50" t="s">
        <v>2192</v>
      </c>
    </row>
    <row r="3812" spans="1:24" ht="14.1" customHeight="1" x14ac:dyDescent="0.25">
      <c r="A3812" s="50" t="str">
        <f t="shared" si="59"/>
        <v>9200000059-0</v>
      </c>
      <c r="B3812" s="57" t="s">
        <v>29</v>
      </c>
      <c r="C3812" s="50" t="s">
        <v>29</v>
      </c>
      <c r="D3812" s="50" t="s">
        <v>5098</v>
      </c>
      <c r="E3812" s="50" t="s">
        <v>2814</v>
      </c>
      <c r="F3812" s="50" t="s">
        <v>29</v>
      </c>
      <c r="G3812" s="50" t="s">
        <v>29</v>
      </c>
      <c r="H3812" s="50" t="s">
        <v>4028</v>
      </c>
      <c r="I3812" s="58">
        <v>45216</v>
      </c>
      <c r="J3812" s="50" t="s">
        <v>2816</v>
      </c>
      <c r="K3812" s="59">
        <v>2554.1999999999998</v>
      </c>
      <c r="L3812" s="50" t="s">
        <v>37</v>
      </c>
      <c r="M3812" s="51" t="s">
        <v>2747</v>
      </c>
      <c r="N3812" s="50" t="s">
        <v>29</v>
      </c>
      <c r="O3812" s="50" t="s">
        <v>32</v>
      </c>
      <c r="P3812" s="50" t="s">
        <v>32</v>
      </c>
      <c r="Q3812" s="50" t="s">
        <v>29</v>
      </c>
      <c r="R3812" s="50" t="s">
        <v>29</v>
      </c>
      <c r="S3812" s="50" t="s">
        <v>2770</v>
      </c>
      <c r="T3812" s="50" t="s">
        <v>2415</v>
      </c>
      <c r="U3812" s="50" t="s">
        <v>30</v>
      </c>
      <c r="V3812" s="50" t="str">
        <f>VLOOKUP(A3812,Register!$D$2:$N$1317,11,0)</f>
        <v>CWIP:-VACUUM FILTER STATION</v>
      </c>
      <c r="W3812" s="50" t="s">
        <v>5099</v>
      </c>
      <c r="X3812" s="50" t="s">
        <v>2192</v>
      </c>
    </row>
    <row r="3813" spans="1:24" ht="14.1" customHeight="1" x14ac:dyDescent="0.25">
      <c r="A3813" s="50" t="str">
        <f t="shared" si="59"/>
        <v>9200000059-0</v>
      </c>
      <c r="B3813" s="57" t="s">
        <v>29</v>
      </c>
      <c r="C3813" s="50" t="s">
        <v>29</v>
      </c>
      <c r="D3813" s="50" t="s">
        <v>5098</v>
      </c>
      <c r="E3813" s="50" t="s">
        <v>2814</v>
      </c>
      <c r="F3813" s="50" t="s">
        <v>29</v>
      </c>
      <c r="G3813" s="50" t="s">
        <v>29</v>
      </c>
      <c r="H3813" s="50" t="s">
        <v>4028</v>
      </c>
      <c r="I3813" s="58">
        <v>45216</v>
      </c>
      <c r="J3813" s="50" t="s">
        <v>2816</v>
      </c>
      <c r="K3813" s="59">
        <v>1052.6400000000001</v>
      </c>
      <c r="L3813" s="50" t="s">
        <v>37</v>
      </c>
      <c r="M3813" s="51" t="s">
        <v>2747</v>
      </c>
      <c r="N3813" s="50" t="s">
        <v>29</v>
      </c>
      <c r="O3813" s="50" t="s">
        <v>32</v>
      </c>
      <c r="P3813" s="50" t="s">
        <v>32</v>
      </c>
      <c r="Q3813" s="50" t="s">
        <v>29</v>
      </c>
      <c r="R3813" s="50" t="s">
        <v>29</v>
      </c>
      <c r="S3813" s="50" t="s">
        <v>2770</v>
      </c>
      <c r="T3813" s="50" t="s">
        <v>2415</v>
      </c>
      <c r="U3813" s="50" t="s">
        <v>30</v>
      </c>
      <c r="V3813" s="50" t="str">
        <f>VLOOKUP(A3813,Register!$D$2:$N$1317,11,0)</f>
        <v>CWIP:-VACUUM FILTER STATION</v>
      </c>
      <c r="W3813" s="50" t="s">
        <v>5099</v>
      </c>
      <c r="X3813" s="50" t="s">
        <v>2192</v>
      </c>
    </row>
    <row r="3814" spans="1:24" ht="14.1" customHeight="1" x14ac:dyDescent="0.25">
      <c r="A3814" s="50" t="str">
        <f t="shared" si="59"/>
        <v>9200000059-0</v>
      </c>
      <c r="B3814" s="57" t="s">
        <v>29</v>
      </c>
      <c r="C3814" s="50" t="s">
        <v>29</v>
      </c>
      <c r="D3814" s="50" t="s">
        <v>5098</v>
      </c>
      <c r="E3814" s="50" t="s">
        <v>2814</v>
      </c>
      <c r="F3814" s="50" t="s">
        <v>29</v>
      </c>
      <c r="G3814" s="50" t="s">
        <v>29</v>
      </c>
      <c r="H3814" s="50" t="s">
        <v>4028</v>
      </c>
      <c r="I3814" s="58">
        <v>45216</v>
      </c>
      <c r="J3814" s="50" t="s">
        <v>2816</v>
      </c>
      <c r="K3814" s="59">
        <v>584.79999999999995</v>
      </c>
      <c r="L3814" s="50" t="s">
        <v>37</v>
      </c>
      <c r="M3814" s="51" t="s">
        <v>2747</v>
      </c>
      <c r="N3814" s="50" t="s">
        <v>29</v>
      </c>
      <c r="O3814" s="50" t="s">
        <v>32</v>
      </c>
      <c r="P3814" s="50" t="s">
        <v>32</v>
      </c>
      <c r="Q3814" s="50" t="s">
        <v>29</v>
      </c>
      <c r="R3814" s="50" t="s">
        <v>29</v>
      </c>
      <c r="S3814" s="50" t="s">
        <v>2770</v>
      </c>
      <c r="T3814" s="50" t="s">
        <v>2415</v>
      </c>
      <c r="U3814" s="50" t="s">
        <v>30</v>
      </c>
      <c r="V3814" s="50" t="str">
        <f>VLOOKUP(A3814,Register!$D$2:$N$1317,11,0)</f>
        <v>CWIP:-VACUUM FILTER STATION</v>
      </c>
      <c r="W3814" s="50" t="s">
        <v>5099</v>
      </c>
      <c r="X3814" s="50" t="s">
        <v>2192</v>
      </c>
    </row>
    <row r="3815" spans="1:24" ht="14.1" customHeight="1" x14ac:dyDescent="0.25">
      <c r="A3815" s="50" t="str">
        <f t="shared" si="59"/>
        <v>9200000059-0</v>
      </c>
      <c r="B3815" s="57" t="s">
        <v>29</v>
      </c>
      <c r="C3815" s="50" t="s">
        <v>29</v>
      </c>
      <c r="D3815" s="50" t="s">
        <v>5098</v>
      </c>
      <c r="E3815" s="50" t="s">
        <v>2814</v>
      </c>
      <c r="F3815" s="50" t="s">
        <v>29</v>
      </c>
      <c r="G3815" s="50" t="s">
        <v>29</v>
      </c>
      <c r="H3815" s="50" t="s">
        <v>4028</v>
      </c>
      <c r="I3815" s="58">
        <v>45216</v>
      </c>
      <c r="J3815" s="50" t="s">
        <v>2816</v>
      </c>
      <c r="K3815" s="59">
        <v>344</v>
      </c>
      <c r="L3815" s="50" t="s">
        <v>37</v>
      </c>
      <c r="M3815" s="51" t="s">
        <v>2747</v>
      </c>
      <c r="N3815" s="50" t="s">
        <v>29</v>
      </c>
      <c r="O3815" s="50" t="s">
        <v>32</v>
      </c>
      <c r="P3815" s="50" t="s">
        <v>32</v>
      </c>
      <c r="Q3815" s="50" t="s">
        <v>29</v>
      </c>
      <c r="R3815" s="50" t="s">
        <v>29</v>
      </c>
      <c r="S3815" s="50" t="s">
        <v>2770</v>
      </c>
      <c r="T3815" s="50" t="s">
        <v>2415</v>
      </c>
      <c r="U3815" s="50" t="s">
        <v>30</v>
      </c>
      <c r="V3815" s="50" t="str">
        <f>VLOOKUP(A3815,Register!$D$2:$N$1317,11,0)</f>
        <v>CWIP:-VACUUM FILTER STATION</v>
      </c>
      <c r="W3815" s="50" t="s">
        <v>5099</v>
      </c>
      <c r="X3815" s="50" t="s">
        <v>2192</v>
      </c>
    </row>
    <row r="3816" spans="1:24" ht="14.1" customHeight="1" x14ac:dyDescent="0.25">
      <c r="A3816" s="50" t="str">
        <f t="shared" si="59"/>
        <v>9200000059-0</v>
      </c>
      <c r="B3816" s="57" t="s">
        <v>29</v>
      </c>
      <c r="C3816" s="50" t="s">
        <v>29</v>
      </c>
      <c r="D3816" s="50" t="s">
        <v>5098</v>
      </c>
      <c r="E3816" s="50" t="s">
        <v>2814</v>
      </c>
      <c r="F3816" s="50" t="s">
        <v>29</v>
      </c>
      <c r="G3816" s="50" t="s">
        <v>29</v>
      </c>
      <c r="H3816" s="50" t="s">
        <v>4028</v>
      </c>
      <c r="I3816" s="58">
        <v>45216</v>
      </c>
      <c r="J3816" s="50" t="s">
        <v>2816</v>
      </c>
      <c r="K3816" s="59">
        <v>2089.8000000000002</v>
      </c>
      <c r="L3816" s="50" t="s">
        <v>37</v>
      </c>
      <c r="M3816" s="51" t="s">
        <v>2747</v>
      </c>
      <c r="N3816" s="50" t="s">
        <v>29</v>
      </c>
      <c r="O3816" s="50" t="s">
        <v>32</v>
      </c>
      <c r="P3816" s="50" t="s">
        <v>32</v>
      </c>
      <c r="Q3816" s="50" t="s">
        <v>29</v>
      </c>
      <c r="R3816" s="50" t="s">
        <v>29</v>
      </c>
      <c r="S3816" s="50" t="s">
        <v>2770</v>
      </c>
      <c r="T3816" s="50" t="s">
        <v>2415</v>
      </c>
      <c r="U3816" s="50" t="s">
        <v>30</v>
      </c>
      <c r="V3816" s="50" t="str">
        <f>VLOOKUP(A3816,Register!$D$2:$N$1317,11,0)</f>
        <v>CWIP:-VACUUM FILTER STATION</v>
      </c>
      <c r="W3816" s="50" t="s">
        <v>5099</v>
      </c>
      <c r="X3816" s="50" t="s">
        <v>2192</v>
      </c>
    </row>
    <row r="3817" spans="1:24" ht="14.1" customHeight="1" x14ac:dyDescent="0.25">
      <c r="A3817" s="50" t="str">
        <f t="shared" si="59"/>
        <v>9200000059-0</v>
      </c>
      <c r="B3817" s="57" t="s">
        <v>29</v>
      </c>
      <c r="C3817" s="50" t="s">
        <v>29</v>
      </c>
      <c r="D3817" s="50" t="s">
        <v>5098</v>
      </c>
      <c r="E3817" s="50" t="s">
        <v>2814</v>
      </c>
      <c r="F3817" s="50" t="s">
        <v>29</v>
      </c>
      <c r="G3817" s="50" t="s">
        <v>29</v>
      </c>
      <c r="H3817" s="50" t="s">
        <v>4028</v>
      </c>
      <c r="I3817" s="58">
        <v>45216</v>
      </c>
      <c r="J3817" s="50" t="s">
        <v>2816</v>
      </c>
      <c r="K3817" s="59">
        <v>851.4</v>
      </c>
      <c r="L3817" s="50" t="s">
        <v>37</v>
      </c>
      <c r="M3817" s="51" t="s">
        <v>2747</v>
      </c>
      <c r="N3817" s="50" t="s">
        <v>29</v>
      </c>
      <c r="O3817" s="50" t="s">
        <v>32</v>
      </c>
      <c r="P3817" s="50" t="s">
        <v>32</v>
      </c>
      <c r="Q3817" s="50" t="s">
        <v>29</v>
      </c>
      <c r="R3817" s="50" t="s">
        <v>29</v>
      </c>
      <c r="S3817" s="50" t="s">
        <v>2770</v>
      </c>
      <c r="T3817" s="50" t="s">
        <v>2415</v>
      </c>
      <c r="U3817" s="50" t="s">
        <v>30</v>
      </c>
      <c r="V3817" s="50" t="str">
        <f>VLOOKUP(A3817,Register!$D$2:$N$1317,11,0)</f>
        <v>CWIP:-VACUUM FILTER STATION</v>
      </c>
      <c r="W3817" s="50" t="s">
        <v>5099</v>
      </c>
      <c r="X3817" s="50" t="s">
        <v>2192</v>
      </c>
    </row>
    <row r="3818" spans="1:24" ht="14.1" customHeight="1" x14ac:dyDescent="0.25">
      <c r="A3818" s="50" t="str">
        <f t="shared" si="59"/>
        <v>9200000059-0</v>
      </c>
      <c r="B3818" s="57" t="s">
        <v>29</v>
      </c>
      <c r="C3818" s="50" t="s">
        <v>29</v>
      </c>
      <c r="D3818" s="50" t="s">
        <v>5098</v>
      </c>
      <c r="E3818" s="50" t="s">
        <v>2814</v>
      </c>
      <c r="F3818" s="50" t="s">
        <v>29</v>
      </c>
      <c r="G3818" s="50" t="s">
        <v>29</v>
      </c>
      <c r="H3818" s="50" t="s">
        <v>4028</v>
      </c>
      <c r="I3818" s="58">
        <v>45216</v>
      </c>
      <c r="J3818" s="50" t="s">
        <v>2816</v>
      </c>
      <c r="K3818" s="59">
        <v>2145.52</v>
      </c>
      <c r="L3818" s="50" t="s">
        <v>37</v>
      </c>
      <c r="M3818" s="51" t="s">
        <v>2747</v>
      </c>
      <c r="N3818" s="50" t="s">
        <v>29</v>
      </c>
      <c r="O3818" s="50" t="s">
        <v>32</v>
      </c>
      <c r="P3818" s="50" t="s">
        <v>32</v>
      </c>
      <c r="Q3818" s="50" t="s">
        <v>29</v>
      </c>
      <c r="R3818" s="50" t="s">
        <v>29</v>
      </c>
      <c r="S3818" s="50" t="s">
        <v>2770</v>
      </c>
      <c r="T3818" s="50" t="s">
        <v>2415</v>
      </c>
      <c r="U3818" s="50" t="s">
        <v>30</v>
      </c>
      <c r="V3818" s="50" t="str">
        <f>VLOOKUP(A3818,Register!$D$2:$N$1317,11,0)</f>
        <v>CWIP:-VACUUM FILTER STATION</v>
      </c>
      <c r="W3818" s="50" t="s">
        <v>5099</v>
      </c>
      <c r="X3818" s="50" t="s">
        <v>2192</v>
      </c>
    </row>
    <row r="3819" spans="1:24" ht="14.1" customHeight="1" x14ac:dyDescent="0.25">
      <c r="A3819" s="50" t="str">
        <f t="shared" si="59"/>
        <v>9200000059-0</v>
      </c>
      <c r="B3819" s="57" t="s">
        <v>29</v>
      </c>
      <c r="C3819" s="50" t="s">
        <v>29</v>
      </c>
      <c r="D3819" s="50" t="s">
        <v>5098</v>
      </c>
      <c r="E3819" s="50" t="s">
        <v>2814</v>
      </c>
      <c r="F3819" s="50" t="s">
        <v>29</v>
      </c>
      <c r="G3819" s="50" t="s">
        <v>29</v>
      </c>
      <c r="H3819" s="50" t="s">
        <v>4028</v>
      </c>
      <c r="I3819" s="58">
        <v>45216</v>
      </c>
      <c r="J3819" s="50" t="s">
        <v>2816</v>
      </c>
      <c r="K3819" s="59">
        <v>1609.92</v>
      </c>
      <c r="L3819" s="50" t="s">
        <v>37</v>
      </c>
      <c r="M3819" s="51" t="s">
        <v>2747</v>
      </c>
      <c r="N3819" s="50" t="s">
        <v>29</v>
      </c>
      <c r="O3819" s="50" t="s">
        <v>32</v>
      </c>
      <c r="P3819" s="50" t="s">
        <v>32</v>
      </c>
      <c r="Q3819" s="50" t="s">
        <v>29</v>
      </c>
      <c r="R3819" s="50" t="s">
        <v>29</v>
      </c>
      <c r="S3819" s="50" t="s">
        <v>2770</v>
      </c>
      <c r="T3819" s="50" t="s">
        <v>2415</v>
      </c>
      <c r="U3819" s="50" t="s">
        <v>30</v>
      </c>
      <c r="V3819" s="50" t="str">
        <f>VLOOKUP(A3819,Register!$D$2:$N$1317,11,0)</f>
        <v>CWIP:-VACUUM FILTER STATION</v>
      </c>
      <c r="W3819" s="50" t="s">
        <v>5099</v>
      </c>
      <c r="X3819" s="50" t="s">
        <v>2192</v>
      </c>
    </row>
    <row r="3820" spans="1:24" ht="14.1" customHeight="1" x14ac:dyDescent="0.25">
      <c r="A3820" s="50" t="str">
        <f t="shared" si="59"/>
        <v>9200000059-0</v>
      </c>
      <c r="B3820" s="57" t="s">
        <v>29</v>
      </c>
      <c r="C3820" s="50" t="s">
        <v>29</v>
      </c>
      <c r="D3820" s="50" t="s">
        <v>5098</v>
      </c>
      <c r="E3820" s="50" t="s">
        <v>2814</v>
      </c>
      <c r="F3820" s="50" t="s">
        <v>29</v>
      </c>
      <c r="G3820" s="50" t="s">
        <v>29</v>
      </c>
      <c r="H3820" s="50" t="s">
        <v>4028</v>
      </c>
      <c r="I3820" s="58">
        <v>45216</v>
      </c>
      <c r="J3820" s="50" t="s">
        <v>2816</v>
      </c>
      <c r="K3820" s="59">
        <v>1066.4000000000001</v>
      </c>
      <c r="L3820" s="50" t="s">
        <v>37</v>
      </c>
      <c r="M3820" s="51" t="s">
        <v>2747</v>
      </c>
      <c r="N3820" s="50" t="s">
        <v>29</v>
      </c>
      <c r="O3820" s="50" t="s">
        <v>32</v>
      </c>
      <c r="P3820" s="50" t="s">
        <v>32</v>
      </c>
      <c r="Q3820" s="50" t="s">
        <v>29</v>
      </c>
      <c r="R3820" s="50" t="s">
        <v>29</v>
      </c>
      <c r="S3820" s="50" t="s">
        <v>2770</v>
      </c>
      <c r="T3820" s="50" t="s">
        <v>2415</v>
      </c>
      <c r="U3820" s="50" t="s">
        <v>30</v>
      </c>
      <c r="V3820" s="50" t="str">
        <f>VLOOKUP(A3820,Register!$D$2:$N$1317,11,0)</f>
        <v>CWIP:-VACUUM FILTER STATION</v>
      </c>
      <c r="W3820" s="50" t="s">
        <v>5099</v>
      </c>
      <c r="X3820" s="50" t="s">
        <v>2192</v>
      </c>
    </row>
    <row r="3821" spans="1:24" ht="14.1" customHeight="1" x14ac:dyDescent="0.25">
      <c r="A3821" s="50" t="str">
        <f t="shared" si="59"/>
        <v>9200000059-0</v>
      </c>
      <c r="B3821" s="57" t="s">
        <v>29</v>
      </c>
      <c r="C3821" s="50" t="s">
        <v>29</v>
      </c>
      <c r="D3821" s="50" t="s">
        <v>5098</v>
      </c>
      <c r="E3821" s="50" t="s">
        <v>2814</v>
      </c>
      <c r="F3821" s="50" t="s">
        <v>29</v>
      </c>
      <c r="G3821" s="50" t="s">
        <v>29</v>
      </c>
      <c r="H3821" s="50" t="s">
        <v>4028</v>
      </c>
      <c r="I3821" s="58">
        <v>45216</v>
      </c>
      <c r="J3821" s="50" t="s">
        <v>2816</v>
      </c>
      <c r="K3821" s="59">
        <v>959.76</v>
      </c>
      <c r="L3821" s="50" t="s">
        <v>37</v>
      </c>
      <c r="M3821" s="51" t="s">
        <v>2747</v>
      </c>
      <c r="N3821" s="50" t="s">
        <v>29</v>
      </c>
      <c r="O3821" s="50" t="s">
        <v>32</v>
      </c>
      <c r="P3821" s="50" t="s">
        <v>32</v>
      </c>
      <c r="Q3821" s="50" t="s">
        <v>29</v>
      </c>
      <c r="R3821" s="50" t="s">
        <v>29</v>
      </c>
      <c r="S3821" s="50" t="s">
        <v>2770</v>
      </c>
      <c r="T3821" s="50" t="s">
        <v>2415</v>
      </c>
      <c r="U3821" s="50" t="s">
        <v>30</v>
      </c>
      <c r="V3821" s="50" t="str">
        <f>VLOOKUP(A3821,Register!$D$2:$N$1317,11,0)</f>
        <v>CWIP:-VACUUM FILTER STATION</v>
      </c>
      <c r="W3821" s="50" t="s">
        <v>5099</v>
      </c>
      <c r="X3821" s="50" t="s">
        <v>2192</v>
      </c>
    </row>
    <row r="3822" spans="1:24" ht="14.1" customHeight="1" x14ac:dyDescent="0.25">
      <c r="A3822" s="50" t="str">
        <f t="shared" si="59"/>
        <v>9200000059-0</v>
      </c>
      <c r="B3822" s="57" t="s">
        <v>29</v>
      </c>
      <c r="C3822" s="50" t="s">
        <v>29</v>
      </c>
      <c r="D3822" s="50" t="s">
        <v>5098</v>
      </c>
      <c r="E3822" s="50" t="s">
        <v>2814</v>
      </c>
      <c r="F3822" s="50" t="s">
        <v>29</v>
      </c>
      <c r="G3822" s="50" t="s">
        <v>29</v>
      </c>
      <c r="H3822" s="50" t="s">
        <v>4028</v>
      </c>
      <c r="I3822" s="58">
        <v>45216</v>
      </c>
      <c r="J3822" s="50" t="s">
        <v>2816</v>
      </c>
      <c r="K3822" s="59">
        <v>712.56</v>
      </c>
      <c r="L3822" s="50" t="s">
        <v>37</v>
      </c>
      <c r="M3822" s="51" t="s">
        <v>2747</v>
      </c>
      <c r="N3822" s="50" t="s">
        <v>29</v>
      </c>
      <c r="O3822" s="50" t="s">
        <v>32</v>
      </c>
      <c r="P3822" s="50" t="s">
        <v>32</v>
      </c>
      <c r="Q3822" s="50" t="s">
        <v>29</v>
      </c>
      <c r="R3822" s="50" t="s">
        <v>29</v>
      </c>
      <c r="S3822" s="50" t="s">
        <v>2770</v>
      </c>
      <c r="T3822" s="50" t="s">
        <v>2415</v>
      </c>
      <c r="U3822" s="50" t="s">
        <v>30</v>
      </c>
      <c r="V3822" s="50" t="str">
        <f>VLOOKUP(A3822,Register!$D$2:$N$1317,11,0)</f>
        <v>CWIP:-VACUUM FILTER STATION</v>
      </c>
      <c r="W3822" s="50" t="s">
        <v>5099</v>
      </c>
      <c r="X3822" s="50" t="s">
        <v>2192</v>
      </c>
    </row>
    <row r="3823" spans="1:24" ht="14.1" customHeight="1" x14ac:dyDescent="0.25">
      <c r="A3823" s="50" t="str">
        <f t="shared" si="59"/>
        <v>9200000059-0</v>
      </c>
      <c r="B3823" s="57" t="s">
        <v>29</v>
      </c>
      <c r="C3823" s="50" t="s">
        <v>29</v>
      </c>
      <c r="D3823" s="50" t="s">
        <v>5098</v>
      </c>
      <c r="E3823" s="50" t="s">
        <v>2814</v>
      </c>
      <c r="F3823" s="50" t="s">
        <v>29</v>
      </c>
      <c r="G3823" s="50" t="s">
        <v>29</v>
      </c>
      <c r="H3823" s="50" t="s">
        <v>4028</v>
      </c>
      <c r="I3823" s="58">
        <v>45216</v>
      </c>
      <c r="J3823" s="50" t="s">
        <v>2816</v>
      </c>
      <c r="K3823" s="59">
        <v>240.66</v>
      </c>
      <c r="L3823" s="50" t="s">
        <v>37</v>
      </c>
      <c r="M3823" s="51" t="s">
        <v>2747</v>
      </c>
      <c r="N3823" s="50" t="s">
        <v>29</v>
      </c>
      <c r="O3823" s="50" t="s">
        <v>32</v>
      </c>
      <c r="P3823" s="50" t="s">
        <v>32</v>
      </c>
      <c r="Q3823" s="50" t="s">
        <v>29</v>
      </c>
      <c r="R3823" s="50" t="s">
        <v>29</v>
      </c>
      <c r="S3823" s="50" t="s">
        <v>2770</v>
      </c>
      <c r="T3823" s="50" t="s">
        <v>2415</v>
      </c>
      <c r="U3823" s="50" t="s">
        <v>30</v>
      </c>
      <c r="V3823" s="50" t="str">
        <f>VLOOKUP(A3823,Register!$D$2:$N$1317,11,0)</f>
        <v>CWIP:-VACUUM FILTER STATION</v>
      </c>
      <c r="W3823" s="50" t="s">
        <v>5099</v>
      </c>
      <c r="X3823" s="50" t="s">
        <v>2192</v>
      </c>
    </row>
    <row r="3824" spans="1:24" ht="14.1" customHeight="1" x14ac:dyDescent="0.25">
      <c r="A3824" s="50" t="str">
        <f t="shared" si="59"/>
        <v>9200000059-0</v>
      </c>
      <c r="B3824" s="57" t="s">
        <v>29</v>
      </c>
      <c r="C3824" s="50" t="s">
        <v>29</v>
      </c>
      <c r="D3824" s="50" t="s">
        <v>5098</v>
      </c>
      <c r="E3824" s="50" t="s">
        <v>2814</v>
      </c>
      <c r="F3824" s="50" t="s">
        <v>29</v>
      </c>
      <c r="G3824" s="50" t="s">
        <v>29</v>
      </c>
      <c r="H3824" s="50" t="s">
        <v>4028</v>
      </c>
      <c r="I3824" s="58">
        <v>45216</v>
      </c>
      <c r="J3824" s="50" t="s">
        <v>2816</v>
      </c>
      <c r="K3824" s="59">
        <v>34.380000000000003</v>
      </c>
      <c r="L3824" s="50" t="s">
        <v>37</v>
      </c>
      <c r="M3824" s="51" t="s">
        <v>2747</v>
      </c>
      <c r="N3824" s="50" t="s">
        <v>29</v>
      </c>
      <c r="O3824" s="50" t="s">
        <v>32</v>
      </c>
      <c r="P3824" s="50" t="s">
        <v>32</v>
      </c>
      <c r="Q3824" s="50" t="s">
        <v>29</v>
      </c>
      <c r="R3824" s="50" t="s">
        <v>29</v>
      </c>
      <c r="S3824" s="50" t="s">
        <v>2770</v>
      </c>
      <c r="T3824" s="50" t="s">
        <v>2415</v>
      </c>
      <c r="U3824" s="50" t="s">
        <v>30</v>
      </c>
      <c r="V3824" s="50" t="str">
        <f>VLOOKUP(A3824,Register!$D$2:$N$1317,11,0)</f>
        <v>CWIP:-VACUUM FILTER STATION</v>
      </c>
      <c r="W3824" s="50" t="s">
        <v>5099</v>
      </c>
      <c r="X3824" s="50" t="s">
        <v>2192</v>
      </c>
    </row>
    <row r="3825" spans="1:24" ht="14.1" customHeight="1" x14ac:dyDescent="0.25">
      <c r="A3825" s="50" t="str">
        <f t="shared" si="59"/>
        <v>9200000059-0</v>
      </c>
      <c r="B3825" s="57" t="s">
        <v>29</v>
      </c>
      <c r="C3825" s="50" t="s">
        <v>29</v>
      </c>
      <c r="D3825" s="50" t="s">
        <v>5098</v>
      </c>
      <c r="E3825" s="50" t="s">
        <v>2814</v>
      </c>
      <c r="F3825" s="50" t="s">
        <v>29</v>
      </c>
      <c r="G3825" s="50" t="s">
        <v>29</v>
      </c>
      <c r="H3825" s="50" t="s">
        <v>4028</v>
      </c>
      <c r="I3825" s="58">
        <v>45216</v>
      </c>
      <c r="J3825" s="50" t="s">
        <v>2816</v>
      </c>
      <c r="K3825" s="59">
        <v>171.88</v>
      </c>
      <c r="L3825" s="50" t="s">
        <v>37</v>
      </c>
      <c r="M3825" s="51" t="s">
        <v>2747</v>
      </c>
      <c r="N3825" s="50" t="s">
        <v>29</v>
      </c>
      <c r="O3825" s="50" t="s">
        <v>32</v>
      </c>
      <c r="P3825" s="50" t="s">
        <v>32</v>
      </c>
      <c r="Q3825" s="50" t="s">
        <v>29</v>
      </c>
      <c r="R3825" s="50" t="s">
        <v>29</v>
      </c>
      <c r="S3825" s="50" t="s">
        <v>2770</v>
      </c>
      <c r="T3825" s="50" t="s">
        <v>2415</v>
      </c>
      <c r="U3825" s="50" t="s">
        <v>30</v>
      </c>
      <c r="V3825" s="50" t="str">
        <f>VLOOKUP(A3825,Register!$D$2:$N$1317,11,0)</f>
        <v>CWIP:-VACUUM FILTER STATION</v>
      </c>
      <c r="W3825" s="50" t="s">
        <v>5099</v>
      </c>
      <c r="X3825" s="50" t="s">
        <v>2192</v>
      </c>
    </row>
    <row r="3826" spans="1:24" ht="14.1" customHeight="1" x14ac:dyDescent="0.25">
      <c r="A3826" s="50" t="str">
        <f t="shared" si="59"/>
        <v>9200000059-0</v>
      </c>
      <c r="B3826" s="57" t="s">
        <v>29</v>
      </c>
      <c r="C3826" s="50" t="s">
        <v>29</v>
      </c>
      <c r="D3826" s="50" t="s">
        <v>5098</v>
      </c>
      <c r="E3826" s="50" t="s">
        <v>2814</v>
      </c>
      <c r="F3826" s="50" t="s">
        <v>29</v>
      </c>
      <c r="G3826" s="50" t="s">
        <v>29</v>
      </c>
      <c r="H3826" s="50" t="s">
        <v>4028</v>
      </c>
      <c r="I3826" s="58">
        <v>45216</v>
      </c>
      <c r="J3826" s="50" t="s">
        <v>2816</v>
      </c>
      <c r="K3826" s="59">
        <v>118.76</v>
      </c>
      <c r="L3826" s="50" t="s">
        <v>37</v>
      </c>
      <c r="M3826" s="51" t="s">
        <v>2747</v>
      </c>
      <c r="N3826" s="50" t="s">
        <v>29</v>
      </c>
      <c r="O3826" s="50" t="s">
        <v>32</v>
      </c>
      <c r="P3826" s="50" t="s">
        <v>32</v>
      </c>
      <c r="Q3826" s="50" t="s">
        <v>29</v>
      </c>
      <c r="R3826" s="50" t="s">
        <v>29</v>
      </c>
      <c r="S3826" s="50" t="s">
        <v>2770</v>
      </c>
      <c r="T3826" s="50" t="s">
        <v>2415</v>
      </c>
      <c r="U3826" s="50" t="s">
        <v>30</v>
      </c>
      <c r="V3826" s="50" t="str">
        <f>VLOOKUP(A3826,Register!$D$2:$N$1317,11,0)</f>
        <v>CWIP:-VACUUM FILTER STATION</v>
      </c>
      <c r="W3826" s="50" t="s">
        <v>5099</v>
      </c>
      <c r="X3826" s="50" t="s">
        <v>2192</v>
      </c>
    </row>
    <row r="3827" spans="1:24" ht="14.1" customHeight="1" x14ac:dyDescent="0.25">
      <c r="A3827" s="50" t="str">
        <f t="shared" si="59"/>
        <v>9200000058-0</v>
      </c>
      <c r="B3827" s="57" t="s">
        <v>29</v>
      </c>
      <c r="C3827" s="50" t="s">
        <v>29</v>
      </c>
      <c r="D3827" s="50" t="s">
        <v>5100</v>
      </c>
      <c r="E3827" s="50" t="s">
        <v>2814</v>
      </c>
      <c r="F3827" s="50" t="s">
        <v>29</v>
      </c>
      <c r="G3827" s="50" t="s">
        <v>29</v>
      </c>
      <c r="H3827" s="50" t="s">
        <v>4028</v>
      </c>
      <c r="I3827" s="58">
        <v>45216</v>
      </c>
      <c r="J3827" s="50" t="s">
        <v>2816</v>
      </c>
      <c r="K3827" s="59">
        <v>650.16</v>
      </c>
      <c r="L3827" s="50" t="s">
        <v>37</v>
      </c>
      <c r="M3827" s="51" t="s">
        <v>2747</v>
      </c>
      <c r="N3827" s="50" t="s">
        <v>29</v>
      </c>
      <c r="O3827" s="50" t="s">
        <v>32</v>
      </c>
      <c r="P3827" s="50" t="s">
        <v>32</v>
      </c>
      <c r="Q3827" s="50" t="s">
        <v>29</v>
      </c>
      <c r="R3827" s="50" t="s">
        <v>29</v>
      </c>
      <c r="S3827" s="50" t="s">
        <v>2770</v>
      </c>
      <c r="T3827" s="50" t="s">
        <v>2412</v>
      </c>
      <c r="U3827" s="50" t="s">
        <v>30</v>
      </c>
      <c r="V3827" s="50" t="str">
        <f>VLOOKUP(A3827,Register!$D$2:$N$1317,11,0)</f>
        <v>CWIP-MILK OF LIME</v>
      </c>
      <c r="W3827" s="50" t="s">
        <v>5101</v>
      </c>
      <c r="X3827" s="50" t="s">
        <v>2192</v>
      </c>
    </row>
    <row r="3828" spans="1:24" ht="14.1" customHeight="1" x14ac:dyDescent="0.25">
      <c r="A3828" s="50" t="str">
        <f t="shared" si="59"/>
        <v>9200000058-0</v>
      </c>
      <c r="B3828" s="57" t="s">
        <v>29</v>
      </c>
      <c r="C3828" s="50" t="s">
        <v>29</v>
      </c>
      <c r="D3828" s="50" t="s">
        <v>5100</v>
      </c>
      <c r="E3828" s="50" t="s">
        <v>2814</v>
      </c>
      <c r="F3828" s="50" t="s">
        <v>29</v>
      </c>
      <c r="G3828" s="50" t="s">
        <v>29</v>
      </c>
      <c r="H3828" s="50" t="s">
        <v>4028</v>
      </c>
      <c r="I3828" s="58">
        <v>45216</v>
      </c>
      <c r="J3828" s="50" t="s">
        <v>2816</v>
      </c>
      <c r="K3828" s="59">
        <v>650.16</v>
      </c>
      <c r="L3828" s="50" t="s">
        <v>37</v>
      </c>
      <c r="M3828" s="51" t="s">
        <v>2747</v>
      </c>
      <c r="N3828" s="50" t="s">
        <v>29</v>
      </c>
      <c r="O3828" s="50" t="s">
        <v>32</v>
      </c>
      <c r="P3828" s="50" t="s">
        <v>32</v>
      </c>
      <c r="Q3828" s="50" t="s">
        <v>29</v>
      </c>
      <c r="R3828" s="50" t="s">
        <v>29</v>
      </c>
      <c r="S3828" s="50" t="s">
        <v>2770</v>
      </c>
      <c r="T3828" s="50" t="s">
        <v>2412</v>
      </c>
      <c r="U3828" s="50" t="s">
        <v>30</v>
      </c>
      <c r="V3828" s="50" t="str">
        <f>VLOOKUP(A3828,Register!$D$2:$N$1317,11,0)</f>
        <v>CWIP-MILK OF LIME</v>
      </c>
      <c r="W3828" s="50" t="s">
        <v>5101</v>
      </c>
      <c r="X3828" s="50" t="s">
        <v>2192</v>
      </c>
    </row>
    <row r="3829" spans="1:24" ht="14.1" customHeight="1" x14ac:dyDescent="0.25">
      <c r="A3829" s="50" t="str">
        <f t="shared" si="59"/>
        <v>9200000058-0</v>
      </c>
      <c r="B3829" s="57" t="s">
        <v>29</v>
      </c>
      <c r="C3829" s="50" t="s">
        <v>29</v>
      </c>
      <c r="D3829" s="50" t="s">
        <v>5100</v>
      </c>
      <c r="E3829" s="50" t="s">
        <v>2814</v>
      </c>
      <c r="F3829" s="50" t="s">
        <v>29</v>
      </c>
      <c r="G3829" s="50" t="s">
        <v>29</v>
      </c>
      <c r="H3829" s="50" t="s">
        <v>4028</v>
      </c>
      <c r="I3829" s="58">
        <v>45216</v>
      </c>
      <c r="J3829" s="50" t="s">
        <v>2816</v>
      </c>
      <c r="K3829" s="59">
        <v>572.76</v>
      </c>
      <c r="L3829" s="50" t="s">
        <v>37</v>
      </c>
      <c r="M3829" s="51" t="s">
        <v>2747</v>
      </c>
      <c r="N3829" s="50" t="s">
        <v>29</v>
      </c>
      <c r="O3829" s="50" t="s">
        <v>32</v>
      </c>
      <c r="P3829" s="50" t="s">
        <v>32</v>
      </c>
      <c r="Q3829" s="50" t="s">
        <v>29</v>
      </c>
      <c r="R3829" s="50" t="s">
        <v>29</v>
      </c>
      <c r="S3829" s="50" t="s">
        <v>2770</v>
      </c>
      <c r="T3829" s="50" t="s">
        <v>2412</v>
      </c>
      <c r="U3829" s="50" t="s">
        <v>30</v>
      </c>
      <c r="V3829" s="50" t="str">
        <f>VLOOKUP(A3829,Register!$D$2:$N$1317,11,0)</f>
        <v>CWIP-MILK OF LIME</v>
      </c>
      <c r="W3829" s="50" t="s">
        <v>5101</v>
      </c>
      <c r="X3829" s="50" t="s">
        <v>2192</v>
      </c>
    </row>
    <row r="3830" spans="1:24" ht="14.1" customHeight="1" x14ac:dyDescent="0.25">
      <c r="A3830" s="50" t="str">
        <f t="shared" si="59"/>
        <v>9200000058-0</v>
      </c>
      <c r="B3830" s="57" t="s">
        <v>29</v>
      </c>
      <c r="C3830" s="50" t="s">
        <v>29</v>
      </c>
      <c r="D3830" s="50" t="s">
        <v>5100</v>
      </c>
      <c r="E3830" s="50" t="s">
        <v>2814</v>
      </c>
      <c r="F3830" s="50" t="s">
        <v>29</v>
      </c>
      <c r="G3830" s="50" t="s">
        <v>29</v>
      </c>
      <c r="H3830" s="50" t="s">
        <v>4028</v>
      </c>
      <c r="I3830" s="58">
        <v>45216</v>
      </c>
      <c r="J3830" s="50" t="s">
        <v>2816</v>
      </c>
      <c r="K3830" s="59">
        <v>705.2</v>
      </c>
      <c r="L3830" s="50" t="s">
        <v>37</v>
      </c>
      <c r="M3830" s="51" t="s">
        <v>2747</v>
      </c>
      <c r="N3830" s="50" t="s">
        <v>29</v>
      </c>
      <c r="O3830" s="50" t="s">
        <v>32</v>
      </c>
      <c r="P3830" s="50" t="s">
        <v>32</v>
      </c>
      <c r="Q3830" s="50" t="s">
        <v>29</v>
      </c>
      <c r="R3830" s="50" t="s">
        <v>29</v>
      </c>
      <c r="S3830" s="50" t="s">
        <v>2770</v>
      </c>
      <c r="T3830" s="50" t="s">
        <v>2412</v>
      </c>
      <c r="U3830" s="50" t="s">
        <v>30</v>
      </c>
      <c r="V3830" s="50" t="str">
        <f>VLOOKUP(A3830,Register!$D$2:$N$1317,11,0)</f>
        <v>CWIP-MILK OF LIME</v>
      </c>
      <c r="W3830" s="50" t="s">
        <v>5101</v>
      </c>
      <c r="X3830" s="50" t="s">
        <v>2192</v>
      </c>
    </row>
    <row r="3831" spans="1:24" ht="14.1" customHeight="1" x14ac:dyDescent="0.25">
      <c r="A3831" s="50" t="str">
        <f t="shared" si="59"/>
        <v>9200000058-0</v>
      </c>
      <c r="B3831" s="57" t="s">
        <v>29</v>
      </c>
      <c r="C3831" s="50" t="s">
        <v>29</v>
      </c>
      <c r="D3831" s="50" t="s">
        <v>5100</v>
      </c>
      <c r="E3831" s="50" t="s">
        <v>2814</v>
      </c>
      <c r="F3831" s="50" t="s">
        <v>29</v>
      </c>
      <c r="G3831" s="50" t="s">
        <v>29</v>
      </c>
      <c r="H3831" s="50" t="s">
        <v>4028</v>
      </c>
      <c r="I3831" s="58">
        <v>45216</v>
      </c>
      <c r="J3831" s="50" t="s">
        <v>2816</v>
      </c>
      <c r="K3831" s="59">
        <v>688</v>
      </c>
      <c r="L3831" s="50" t="s">
        <v>37</v>
      </c>
      <c r="M3831" s="51" t="s">
        <v>2747</v>
      </c>
      <c r="N3831" s="50" t="s">
        <v>29</v>
      </c>
      <c r="O3831" s="50" t="s">
        <v>32</v>
      </c>
      <c r="P3831" s="50" t="s">
        <v>32</v>
      </c>
      <c r="Q3831" s="50" t="s">
        <v>29</v>
      </c>
      <c r="R3831" s="50" t="s">
        <v>29</v>
      </c>
      <c r="S3831" s="50" t="s">
        <v>2770</v>
      </c>
      <c r="T3831" s="50" t="s">
        <v>2412</v>
      </c>
      <c r="U3831" s="50" t="s">
        <v>30</v>
      </c>
      <c r="V3831" s="50" t="str">
        <f>VLOOKUP(A3831,Register!$D$2:$N$1317,11,0)</f>
        <v>CWIP-MILK OF LIME</v>
      </c>
      <c r="W3831" s="50" t="s">
        <v>5101</v>
      </c>
      <c r="X3831" s="50" t="s">
        <v>2192</v>
      </c>
    </row>
    <row r="3832" spans="1:24" ht="14.1" customHeight="1" x14ac:dyDescent="0.25">
      <c r="A3832" s="50" t="str">
        <f t="shared" si="59"/>
        <v>9200000058-0</v>
      </c>
      <c r="B3832" s="57" t="s">
        <v>29</v>
      </c>
      <c r="C3832" s="50" t="s">
        <v>29</v>
      </c>
      <c r="D3832" s="50" t="s">
        <v>5100</v>
      </c>
      <c r="E3832" s="50" t="s">
        <v>2814</v>
      </c>
      <c r="F3832" s="50" t="s">
        <v>29</v>
      </c>
      <c r="G3832" s="50" t="s">
        <v>29</v>
      </c>
      <c r="H3832" s="50" t="s">
        <v>4028</v>
      </c>
      <c r="I3832" s="58">
        <v>45216</v>
      </c>
      <c r="J3832" s="50" t="s">
        <v>2816</v>
      </c>
      <c r="K3832" s="59">
        <v>588.24</v>
      </c>
      <c r="L3832" s="50" t="s">
        <v>37</v>
      </c>
      <c r="M3832" s="51" t="s">
        <v>2747</v>
      </c>
      <c r="N3832" s="50" t="s">
        <v>29</v>
      </c>
      <c r="O3832" s="50" t="s">
        <v>32</v>
      </c>
      <c r="P3832" s="50" t="s">
        <v>32</v>
      </c>
      <c r="Q3832" s="50" t="s">
        <v>29</v>
      </c>
      <c r="R3832" s="50" t="s">
        <v>29</v>
      </c>
      <c r="S3832" s="50" t="s">
        <v>2770</v>
      </c>
      <c r="T3832" s="50" t="s">
        <v>2412</v>
      </c>
      <c r="U3832" s="50" t="s">
        <v>30</v>
      </c>
      <c r="V3832" s="50" t="str">
        <f>VLOOKUP(A3832,Register!$D$2:$N$1317,11,0)</f>
        <v>CWIP-MILK OF LIME</v>
      </c>
      <c r="W3832" s="50" t="s">
        <v>5101</v>
      </c>
      <c r="X3832" s="50" t="s">
        <v>2192</v>
      </c>
    </row>
    <row r="3833" spans="1:24" ht="14.1" customHeight="1" x14ac:dyDescent="0.25">
      <c r="A3833" s="50" t="str">
        <f t="shared" si="59"/>
        <v>9200000058-0</v>
      </c>
      <c r="B3833" s="57" t="s">
        <v>29</v>
      </c>
      <c r="C3833" s="50" t="s">
        <v>29</v>
      </c>
      <c r="D3833" s="50" t="s">
        <v>5100</v>
      </c>
      <c r="E3833" s="50" t="s">
        <v>2814</v>
      </c>
      <c r="F3833" s="50" t="s">
        <v>29</v>
      </c>
      <c r="G3833" s="50" t="s">
        <v>29</v>
      </c>
      <c r="H3833" s="50" t="s">
        <v>4028</v>
      </c>
      <c r="I3833" s="58">
        <v>45216</v>
      </c>
      <c r="J3833" s="50" t="s">
        <v>2816</v>
      </c>
      <c r="K3833" s="59">
        <v>588.24</v>
      </c>
      <c r="L3833" s="50" t="s">
        <v>37</v>
      </c>
      <c r="M3833" s="51" t="s">
        <v>2747</v>
      </c>
      <c r="N3833" s="50" t="s">
        <v>29</v>
      </c>
      <c r="O3833" s="50" t="s">
        <v>32</v>
      </c>
      <c r="P3833" s="50" t="s">
        <v>32</v>
      </c>
      <c r="Q3833" s="50" t="s">
        <v>29</v>
      </c>
      <c r="R3833" s="50" t="s">
        <v>29</v>
      </c>
      <c r="S3833" s="50" t="s">
        <v>2770</v>
      </c>
      <c r="T3833" s="50" t="s">
        <v>2412</v>
      </c>
      <c r="U3833" s="50" t="s">
        <v>30</v>
      </c>
      <c r="V3833" s="50" t="str">
        <f>VLOOKUP(A3833,Register!$D$2:$N$1317,11,0)</f>
        <v>CWIP-MILK OF LIME</v>
      </c>
      <c r="W3833" s="50" t="s">
        <v>5101</v>
      </c>
      <c r="X3833" s="50" t="s">
        <v>2192</v>
      </c>
    </row>
    <row r="3834" spans="1:24" ht="14.1" customHeight="1" x14ac:dyDescent="0.25">
      <c r="A3834" s="50" t="str">
        <f t="shared" si="59"/>
        <v>9200000058-0</v>
      </c>
      <c r="B3834" s="57" t="s">
        <v>29</v>
      </c>
      <c r="C3834" s="50" t="s">
        <v>29</v>
      </c>
      <c r="D3834" s="50" t="s">
        <v>5100</v>
      </c>
      <c r="E3834" s="50" t="s">
        <v>2814</v>
      </c>
      <c r="F3834" s="50" t="s">
        <v>29</v>
      </c>
      <c r="G3834" s="50" t="s">
        <v>29</v>
      </c>
      <c r="H3834" s="50" t="s">
        <v>4028</v>
      </c>
      <c r="I3834" s="58">
        <v>45216</v>
      </c>
      <c r="J3834" s="50" t="s">
        <v>2816</v>
      </c>
      <c r="K3834" s="59">
        <v>588.24</v>
      </c>
      <c r="L3834" s="50" t="s">
        <v>37</v>
      </c>
      <c r="M3834" s="51" t="s">
        <v>2747</v>
      </c>
      <c r="N3834" s="50" t="s">
        <v>29</v>
      </c>
      <c r="O3834" s="50" t="s">
        <v>32</v>
      </c>
      <c r="P3834" s="50" t="s">
        <v>32</v>
      </c>
      <c r="Q3834" s="50" t="s">
        <v>29</v>
      </c>
      <c r="R3834" s="50" t="s">
        <v>29</v>
      </c>
      <c r="S3834" s="50" t="s">
        <v>2770</v>
      </c>
      <c r="T3834" s="50" t="s">
        <v>2412</v>
      </c>
      <c r="U3834" s="50" t="s">
        <v>30</v>
      </c>
      <c r="V3834" s="50" t="str">
        <f>VLOOKUP(A3834,Register!$D$2:$N$1317,11,0)</f>
        <v>CWIP-MILK OF LIME</v>
      </c>
      <c r="W3834" s="50" t="s">
        <v>5101</v>
      </c>
      <c r="X3834" s="50" t="s">
        <v>2192</v>
      </c>
    </row>
    <row r="3835" spans="1:24" ht="14.1" customHeight="1" x14ac:dyDescent="0.25">
      <c r="A3835" s="50" t="str">
        <f t="shared" si="59"/>
        <v>9200000058-0</v>
      </c>
      <c r="B3835" s="57" t="s">
        <v>29</v>
      </c>
      <c r="C3835" s="50" t="s">
        <v>29</v>
      </c>
      <c r="D3835" s="50" t="s">
        <v>5100</v>
      </c>
      <c r="E3835" s="50" t="s">
        <v>2814</v>
      </c>
      <c r="F3835" s="50" t="s">
        <v>29</v>
      </c>
      <c r="G3835" s="50" t="s">
        <v>29</v>
      </c>
      <c r="H3835" s="50" t="s">
        <v>4028</v>
      </c>
      <c r="I3835" s="58">
        <v>45216</v>
      </c>
      <c r="J3835" s="50" t="s">
        <v>2816</v>
      </c>
      <c r="K3835" s="59">
        <v>588.24</v>
      </c>
      <c r="L3835" s="50" t="s">
        <v>37</v>
      </c>
      <c r="M3835" s="51" t="s">
        <v>2747</v>
      </c>
      <c r="N3835" s="50" t="s">
        <v>29</v>
      </c>
      <c r="O3835" s="50" t="s">
        <v>32</v>
      </c>
      <c r="P3835" s="50" t="s">
        <v>32</v>
      </c>
      <c r="Q3835" s="50" t="s">
        <v>29</v>
      </c>
      <c r="R3835" s="50" t="s">
        <v>29</v>
      </c>
      <c r="S3835" s="50" t="s">
        <v>2770</v>
      </c>
      <c r="T3835" s="50" t="s">
        <v>2412</v>
      </c>
      <c r="U3835" s="50" t="s">
        <v>30</v>
      </c>
      <c r="V3835" s="50" t="str">
        <f>VLOOKUP(A3835,Register!$D$2:$N$1317,11,0)</f>
        <v>CWIP-MILK OF LIME</v>
      </c>
      <c r="W3835" s="50" t="s">
        <v>5101</v>
      </c>
      <c r="X3835" s="50" t="s">
        <v>2192</v>
      </c>
    </row>
    <row r="3836" spans="1:24" ht="14.1" customHeight="1" x14ac:dyDescent="0.25">
      <c r="A3836" s="50" t="str">
        <f t="shared" si="59"/>
        <v>9200000058-0</v>
      </c>
      <c r="B3836" s="57" t="s">
        <v>29</v>
      </c>
      <c r="C3836" s="50" t="s">
        <v>29</v>
      </c>
      <c r="D3836" s="50" t="s">
        <v>5100</v>
      </c>
      <c r="E3836" s="50" t="s">
        <v>2814</v>
      </c>
      <c r="F3836" s="50" t="s">
        <v>29</v>
      </c>
      <c r="G3836" s="50" t="s">
        <v>29</v>
      </c>
      <c r="H3836" s="50" t="s">
        <v>4028</v>
      </c>
      <c r="I3836" s="58">
        <v>45216</v>
      </c>
      <c r="J3836" s="50" t="s">
        <v>2816</v>
      </c>
      <c r="K3836" s="59">
        <v>645</v>
      </c>
      <c r="L3836" s="50" t="s">
        <v>37</v>
      </c>
      <c r="M3836" s="51" t="s">
        <v>2747</v>
      </c>
      <c r="N3836" s="50" t="s">
        <v>29</v>
      </c>
      <c r="O3836" s="50" t="s">
        <v>32</v>
      </c>
      <c r="P3836" s="50" t="s">
        <v>32</v>
      </c>
      <c r="Q3836" s="50" t="s">
        <v>29</v>
      </c>
      <c r="R3836" s="50" t="s">
        <v>29</v>
      </c>
      <c r="S3836" s="50" t="s">
        <v>2770</v>
      </c>
      <c r="T3836" s="50" t="s">
        <v>2412</v>
      </c>
      <c r="U3836" s="50" t="s">
        <v>30</v>
      </c>
      <c r="V3836" s="50" t="str">
        <f>VLOOKUP(A3836,Register!$D$2:$N$1317,11,0)</f>
        <v>CWIP-MILK OF LIME</v>
      </c>
      <c r="W3836" s="50" t="s">
        <v>5101</v>
      </c>
      <c r="X3836" s="50" t="s">
        <v>2192</v>
      </c>
    </row>
    <row r="3837" spans="1:24" ht="14.1" customHeight="1" x14ac:dyDescent="0.25">
      <c r="A3837" s="50" t="str">
        <f t="shared" si="59"/>
        <v>9200000058-0</v>
      </c>
      <c r="B3837" s="57" t="s">
        <v>29</v>
      </c>
      <c r="C3837" s="50" t="s">
        <v>29</v>
      </c>
      <c r="D3837" s="50" t="s">
        <v>5100</v>
      </c>
      <c r="E3837" s="50" t="s">
        <v>2814</v>
      </c>
      <c r="F3837" s="50" t="s">
        <v>29</v>
      </c>
      <c r="G3837" s="50" t="s">
        <v>29</v>
      </c>
      <c r="H3837" s="50" t="s">
        <v>4028</v>
      </c>
      <c r="I3837" s="58">
        <v>45216</v>
      </c>
      <c r="J3837" s="50" t="s">
        <v>2816</v>
      </c>
      <c r="K3837" s="59">
        <v>645</v>
      </c>
      <c r="L3837" s="50" t="s">
        <v>37</v>
      </c>
      <c r="M3837" s="51" t="s">
        <v>2747</v>
      </c>
      <c r="N3837" s="50" t="s">
        <v>29</v>
      </c>
      <c r="O3837" s="50" t="s">
        <v>32</v>
      </c>
      <c r="P3837" s="50" t="s">
        <v>32</v>
      </c>
      <c r="Q3837" s="50" t="s">
        <v>29</v>
      </c>
      <c r="R3837" s="50" t="s">
        <v>29</v>
      </c>
      <c r="S3837" s="50" t="s">
        <v>2770</v>
      </c>
      <c r="T3837" s="50" t="s">
        <v>2412</v>
      </c>
      <c r="U3837" s="50" t="s">
        <v>30</v>
      </c>
      <c r="V3837" s="50" t="str">
        <f>VLOOKUP(A3837,Register!$D$2:$N$1317,11,0)</f>
        <v>CWIP-MILK OF LIME</v>
      </c>
      <c r="W3837" s="50" t="s">
        <v>5101</v>
      </c>
      <c r="X3837" s="50" t="s">
        <v>2192</v>
      </c>
    </row>
    <row r="3838" spans="1:24" ht="14.1" customHeight="1" x14ac:dyDescent="0.25">
      <c r="A3838" s="50" t="str">
        <f t="shared" si="59"/>
        <v>9200000058-0</v>
      </c>
      <c r="B3838" s="57" t="s">
        <v>29</v>
      </c>
      <c r="C3838" s="50" t="s">
        <v>29</v>
      </c>
      <c r="D3838" s="50" t="s">
        <v>5100</v>
      </c>
      <c r="E3838" s="50" t="s">
        <v>2814</v>
      </c>
      <c r="F3838" s="50" t="s">
        <v>29</v>
      </c>
      <c r="G3838" s="50" t="s">
        <v>29</v>
      </c>
      <c r="H3838" s="50" t="s">
        <v>4028</v>
      </c>
      <c r="I3838" s="58">
        <v>45216</v>
      </c>
      <c r="J3838" s="50" t="s">
        <v>2816</v>
      </c>
      <c r="K3838" s="59">
        <v>541.79999999999995</v>
      </c>
      <c r="L3838" s="50" t="s">
        <v>37</v>
      </c>
      <c r="M3838" s="51" t="s">
        <v>2747</v>
      </c>
      <c r="N3838" s="50" t="s">
        <v>29</v>
      </c>
      <c r="O3838" s="50" t="s">
        <v>32</v>
      </c>
      <c r="P3838" s="50" t="s">
        <v>32</v>
      </c>
      <c r="Q3838" s="50" t="s">
        <v>29</v>
      </c>
      <c r="R3838" s="50" t="s">
        <v>29</v>
      </c>
      <c r="S3838" s="50" t="s">
        <v>2770</v>
      </c>
      <c r="T3838" s="50" t="s">
        <v>2412</v>
      </c>
      <c r="U3838" s="50" t="s">
        <v>30</v>
      </c>
      <c r="V3838" s="50" t="str">
        <f>VLOOKUP(A3838,Register!$D$2:$N$1317,11,0)</f>
        <v>CWIP-MILK OF LIME</v>
      </c>
      <c r="W3838" s="50" t="s">
        <v>5101</v>
      </c>
      <c r="X3838" s="50" t="s">
        <v>2192</v>
      </c>
    </row>
    <row r="3839" spans="1:24" ht="14.1" customHeight="1" x14ac:dyDescent="0.25">
      <c r="A3839" s="50" t="str">
        <f t="shared" si="59"/>
        <v>9200000058-0</v>
      </c>
      <c r="B3839" s="57" t="s">
        <v>29</v>
      </c>
      <c r="C3839" s="50" t="s">
        <v>29</v>
      </c>
      <c r="D3839" s="50" t="s">
        <v>5100</v>
      </c>
      <c r="E3839" s="50" t="s">
        <v>2814</v>
      </c>
      <c r="F3839" s="50" t="s">
        <v>29</v>
      </c>
      <c r="G3839" s="50" t="s">
        <v>29</v>
      </c>
      <c r="H3839" s="50" t="s">
        <v>4028</v>
      </c>
      <c r="I3839" s="58">
        <v>45216</v>
      </c>
      <c r="J3839" s="50" t="s">
        <v>2816</v>
      </c>
      <c r="K3839" s="59">
        <v>634.67999999999995</v>
      </c>
      <c r="L3839" s="50" t="s">
        <v>37</v>
      </c>
      <c r="M3839" s="51" t="s">
        <v>2747</v>
      </c>
      <c r="N3839" s="50" t="s">
        <v>29</v>
      </c>
      <c r="O3839" s="50" t="s">
        <v>32</v>
      </c>
      <c r="P3839" s="50" t="s">
        <v>32</v>
      </c>
      <c r="Q3839" s="50" t="s">
        <v>29</v>
      </c>
      <c r="R3839" s="50" t="s">
        <v>29</v>
      </c>
      <c r="S3839" s="50" t="s">
        <v>2770</v>
      </c>
      <c r="T3839" s="50" t="s">
        <v>2412</v>
      </c>
      <c r="U3839" s="50" t="s">
        <v>30</v>
      </c>
      <c r="V3839" s="50" t="str">
        <f>VLOOKUP(A3839,Register!$D$2:$N$1317,11,0)</f>
        <v>CWIP-MILK OF LIME</v>
      </c>
      <c r="W3839" s="50" t="s">
        <v>5101</v>
      </c>
      <c r="X3839" s="50" t="s">
        <v>2192</v>
      </c>
    </row>
    <row r="3840" spans="1:24" ht="14.1" customHeight="1" x14ac:dyDescent="0.25">
      <c r="A3840" s="50" t="str">
        <f t="shared" si="59"/>
        <v>9200000058-0</v>
      </c>
      <c r="B3840" s="57" t="s">
        <v>29</v>
      </c>
      <c r="C3840" s="50" t="s">
        <v>29</v>
      </c>
      <c r="D3840" s="50" t="s">
        <v>5100</v>
      </c>
      <c r="E3840" s="50" t="s">
        <v>2814</v>
      </c>
      <c r="F3840" s="50" t="s">
        <v>29</v>
      </c>
      <c r="G3840" s="50" t="s">
        <v>29</v>
      </c>
      <c r="H3840" s="50" t="s">
        <v>4028</v>
      </c>
      <c r="I3840" s="58">
        <v>45216</v>
      </c>
      <c r="J3840" s="50" t="s">
        <v>2816</v>
      </c>
      <c r="K3840" s="59">
        <v>634.67999999999995</v>
      </c>
      <c r="L3840" s="50" t="s">
        <v>37</v>
      </c>
      <c r="M3840" s="51" t="s">
        <v>2747</v>
      </c>
      <c r="N3840" s="50" t="s">
        <v>29</v>
      </c>
      <c r="O3840" s="50" t="s">
        <v>32</v>
      </c>
      <c r="P3840" s="50" t="s">
        <v>32</v>
      </c>
      <c r="Q3840" s="50" t="s">
        <v>29</v>
      </c>
      <c r="R3840" s="50" t="s">
        <v>29</v>
      </c>
      <c r="S3840" s="50" t="s">
        <v>2770</v>
      </c>
      <c r="T3840" s="50" t="s">
        <v>2412</v>
      </c>
      <c r="U3840" s="50" t="s">
        <v>30</v>
      </c>
      <c r="V3840" s="50" t="str">
        <f>VLOOKUP(A3840,Register!$D$2:$N$1317,11,0)</f>
        <v>CWIP-MILK OF LIME</v>
      </c>
      <c r="W3840" s="50" t="s">
        <v>5101</v>
      </c>
      <c r="X3840" s="50" t="s">
        <v>2192</v>
      </c>
    </row>
    <row r="3841" spans="1:24" ht="14.1" customHeight="1" x14ac:dyDescent="0.25">
      <c r="A3841" s="50" t="str">
        <f t="shared" si="59"/>
        <v>9200000058-0</v>
      </c>
      <c r="B3841" s="57" t="s">
        <v>29</v>
      </c>
      <c r="C3841" s="50" t="s">
        <v>29</v>
      </c>
      <c r="D3841" s="50" t="s">
        <v>5100</v>
      </c>
      <c r="E3841" s="50" t="s">
        <v>2814</v>
      </c>
      <c r="F3841" s="50" t="s">
        <v>29</v>
      </c>
      <c r="G3841" s="50" t="s">
        <v>29</v>
      </c>
      <c r="H3841" s="50" t="s">
        <v>4028</v>
      </c>
      <c r="I3841" s="58">
        <v>45216</v>
      </c>
      <c r="J3841" s="50" t="s">
        <v>2816</v>
      </c>
      <c r="K3841" s="59">
        <v>619.20000000000005</v>
      </c>
      <c r="L3841" s="50" t="s">
        <v>37</v>
      </c>
      <c r="M3841" s="51" t="s">
        <v>2747</v>
      </c>
      <c r="N3841" s="50" t="s">
        <v>29</v>
      </c>
      <c r="O3841" s="50" t="s">
        <v>32</v>
      </c>
      <c r="P3841" s="50" t="s">
        <v>32</v>
      </c>
      <c r="Q3841" s="50" t="s">
        <v>29</v>
      </c>
      <c r="R3841" s="50" t="s">
        <v>29</v>
      </c>
      <c r="S3841" s="50" t="s">
        <v>2770</v>
      </c>
      <c r="T3841" s="50" t="s">
        <v>2412</v>
      </c>
      <c r="U3841" s="50" t="s">
        <v>30</v>
      </c>
      <c r="V3841" s="50" t="str">
        <f>VLOOKUP(A3841,Register!$D$2:$N$1317,11,0)</f>
        <v>CWIP-MILK OF LIME</v>
      </c>
      <c r="W3841" s="50" t="s">
        <v>5101</v>
      </c>
      <c r="X3841" s="50" t="s">
        <v>2192</v>
      </c>
    </row>
    <row r="3842" spans="1:24" ht="14.1" customHeight="1" x14ac:dyDescent="0.25">
      <c r="A3842" s="50" t="str">
        <f t="shared" si="59"/>
        <v>9200000058-0</v>
      </c>
      <c r="B3842" s="57" t="s">
        <v>29</v>
      </c>
      <c r="C3842" s="50" t="s">
        <v>29</v>
      </c>
      <c r="D3842" s="50" t="s">
        <v>5100</v>
      </c>
      <c r="E3842" s="50" t="s">
        <v>2814</v>
      </c>
      <c r="F3842" s="50" t="s">
        <v>29</v>
      </c>
      <c r="G3842" s="50" t="s">
        <v>29</v>
      </c>
      <c r="H3842" s="50" t="s">
        <v>4028</v>
      </c>
      <c r="I3842" s="58">
        <v>45216</v>
      </c>
      <c r="J3842" s="50" t="s">
        <v>2816</v>
      </c>
      <c r="K3842" s="59">
        <v>619.20000000000005</v>
      </c>
      <c r="L3842" s="50" t="s">
        <v>37</v>
      </c>
      <c r="M3842" s="51" t="s">
        <v>2747</v>
      </c>
      <c r="N3842" s="50" t="s">
        <v>29</v>
      </c>
      <c r="O3842" s="50" t="s">
        <v>32</v>
      </c>
      <c r="P3842" s="50" t="s">
        <v>32</v>
      </c>
      <c r="Q3842" s="50" t="s">
        <v>29</v>
      </c>
      <c r="R3842" s="50" t="s">
        <v>29</v>
      </c>
      <c r="S3842" s="50" t="s">
        <v>2770</v>
      </c>
      <c r="T3842" s="50" t="s">
        <v>2412</v>
      </c>
      <c r="U3842" s="50" t="s">
        <v>30</v>
      </c>
      <c r="V3842" s="50" t="str">
        <f>VLOOKUP(A3842,Register!$D$2:$N$1317,11,0)</f>
        <v>CWIP-MILK OF LIME</v>
      </c>
      <c r="W3842" s="50" t="s">
        <v>5101</v>
      </c>
      <c r="X3842" s="50" t="s">
        <v>2192</v>
      </c>
    </row>
    <row r="3843" spans="1:24" ht="14.1" customHeight="1" x14ac:dyDescent="0.25">
      <c r="A3843" s="50" t="str">
        <f t="shared" ref="A3843:A3906" si="60">CONCATENATE(T3843,"-",U3843)</f>
        <v>9200000058-0</v>
      </c>
      <c r="B3843" s="57" t="s">
        <v>29</v>
      </c>
      <c r="C3843" s="50" t="s">
        <v>29</v>
      </c>
      <c r="D3843" s="50" t="s">
        <v>5100</v>
      </c>
      <c r="E3843" s="50" t="s">
        <v>2814</v>
      </c>
      <c r="F3843" s="50" t="s">
        <v>29</v>
      </c>
      <c r="G3843" s="50" t="s">
        <v>29</v>
      </c>
      <c r="H3843" s="50" t="s">
        <v>4028</v>
      </c>
      <c r="I3843" s="58">
        <v>45216</v>
      </c>
      <c r="J3843" s="50" t="s">
        <v>2816</v>
      </c>
      <c r="K3843" s="59">
        <v>619.20000000000005</v>
      </c>
      <c r="L3843" s="50" t="s">
        <v>37</v>
      </c>
      <c r="M3843" s="51" t="s">
        <v>2747</v>
      </c>
      <c r="N3843" s="50" t="s">
        <v>29</v>
      </c>
      <c r="O3843" s="50" t="s">
        <v>32</v>
      </c>
      <c r="P3843" s="50" t="s">
        <v>32</v>
      </c>
      <c r="Q3843" s="50" t="s">
        <v>29</v>
      </c>
      <c r="R3843" s="50" t="s">
        <v>29</v>
      </c>
      <c r="S3843" s="50" t="s">
        <v>2770</v>
      </c>
      <c r="T3843" s="50" t="s">
        <v>2412</v>
      </c>
      <c r="U3843" s="50" t="s">
        <v>30</v>
      </c>
      <c r="V3843" s="50" t="str">
        <f>VLOOKUP(A3843,Register!$D$2:$N$1317,11,0)</f>
        <v>CWIP-MILK OF LIME</v>
      </c>
      <c r="W3843" s="50" t="s">
        <v>5101</v>
      </c>
      <c r="X3843" s="50" t="s">
        <v>2192</v>
      </c>
    </row>
    <row r="3844" spans="1:24" ht="14.1" customHeight="1" x14ac:dyDescent="0.25">
      <c r="A3844" s="50" t="str">
        <f t="shared" si="60"/>
        <v>9200000058-0</v>
      </c>
      <c r="B3844" s="57" t="s">
        <v>29</v>
      </c>
      <c r="C3844" s="50" t="s">
        <v>29</v>
      </c>
      <c r="D3844" s="50" t="s">
        <v>5100</v>
      </c>
      <c r="E3844" s="50" t="s">
        <v>2814</v>
      </c>
      <c r="F3844" s="50" t="s">
        <v>29</v>
      </c>
      <c r="G3844" s="50" t="s">
        <v>29</v>
      </c>
      <c r="H3844" s="50" t="s">
        <v>4028</v>
      </c>
      <c r="I3844" s="58">
        <v>45216</v>
      </c>
      <c r="J3844" s="50" t="s">
        <v>2816</v>
      </c>
      <c r="K3844" s="59">
        <v>619.20000000000005</v>
      </c>
      <c r="L3844" s="50" t="s">
        <v>37</v>
      </c>
      <c r="M3844" s="51" t="s">
        <v>2747</v>
      </c>
      <c r="N3844" s="50" t="s">
        <v>29</v>
      </c>
      <c r="O3844" s="50" t="s">
        <v>32</v>
      </c>
      <c r="P3844" s="50" t="s">
        <v>32</v>
      </c>
      <c r="Q3844" s="50" t="s">
        <v>29</v>
      </c>
      <c r="R3844" s="50" t="s">
        <v>29</v>
      </c>
      <c r="S3844" s="50" t="s">
        <v>2770</v>
      </c>
      <c r="T3844" s="50" t="s">
        <v>2412</v>
      </c>
      <c r="U3844" s="50" t="s">
        <v>30</v>
      </c>
      <c r="V3844" s="50" t="str">
        <f>VLOOKUP(A3844,Register!$D$2:$N$1317,11,0)</f>
        <v>CWIP-MILK OF LIME</v>
      </c>
      <c r="W3844" s="50" t="s">
        <v>5101</v>
      </c>
      <c r="X3844" s="50" t="s">
        <v>2192</v>
      </c>
    </row>
    <row r="3845" spans="1:24" ht="14.1" customHeight="1" x14ac:dyDescent="0.25">
      <c r="A3845" s="50" t="str">
        <f t="shared" si="60"/>
        <v>9200000058-0</v>
      </c>
      <c r="B3845" s="57" t="s">
        <v>29</v>
      </c>
      <c r="C3845" s="50" t="s">
        <v>29</v>
      </c>
      <c r="D3845" s="50" t="s">
        <v>5100</v>
      </c>
      <c r="E3845" s="50" t="s">
        <v>2814</v>
      </c>
      <c r="F3845" s="50" t="s">
        <v>29</v>
      </c>
      <c r="G3845" s="50" t="s">
        <v>29</v>
      </c>
      <c r="H3845" s="50" t="s">
        <v>4028</v>
      </c>
      <c r="I3845" s="58">
        <v>45216</v>
      </c>
      <c r="J3845" s="50" t="s">
        <v>2816</v>
      </c>
      <c r="K3845" s="59">
        <v>580.5</v>
      </c>
      <c r="L3845" s="50" t="s">
        <v>37</v>
      </c>
      <c r="M3845" s="51" t="s">
        <v>2747</v>
      </c>
      <c r="N3845" s="50" t="s">
        <v>29</v>
      </c>
      <c r="O3845" s="50" t="s">
        <v>32</v>
      </c>
      <c r="P3845" s="50" t="s">
        <v>32</v>
      </c>
      <c r="Q3845" s="50" t="s">
        <v>29</v>
      </c>
      <c r="R3845" s="50" t="s">
        <v>29</v>
      </c>
      <c r="S3845" s="50" t="s">
        <v>2770</v>
      </c>
      <c r="T3845" s="50" t="s">
        <v>2412</v>
      </c>
      <c r="U3845" s="50" t="s">
        <v>30</v>
      </c>
      <c r="V3845" s="50" t="str">
        <f>VLOOKUP(A3845,Register!$D$2:$N$1317,11,0)</f>
        <v>CWIP-MILK OF LIME</v>
      </c>
      <c r="W3845" s="50" t="s">
        <v>5101</v>
      </c>
      <c r="X3845" s="50" t="s">
        <v>2192</v>
      </c>
    </row>
    <row r="3846" spans="1:24" ht="14.1" customHeight="1" x14ac:dyDescent="0.25">
      <c r="A3846" s="50" t="str">
        <f t="shared" si="60"/>
        <v>9200000058-0</v>
      </c>
      <c r="B3846" s="57" t="s">
        <v>29</v>
      </c>
      <c r="C3846" s="50" t="s">
        <v>29</v>
      </c>
      <c r="D3846" s="50" t="s">
        <v>5100</v>
      </c>
      <c r="E3846" s="50" t="s">
        <v>2814</v>
      </c>
      <c r="F3846" s="50" t="s">
        <v>29</v>
      </c>
      <c r="G3846" s="50" t="s">
        <v>29</v>
      </c>
      <c r="H3846" s="50" t="s">
        <v>4028</v>
      </c>
      <c r="I3846" s="58">
        <v>45216</v>
      </c>
      <c r="J3846" s="50" t="s">
        <v>2816</v>
      </c>
      <c r="K3846" s="59">
        <v>580.5</v>
      </c>
      <c r="L3846" s="50" t="s">
        <v>37</v>
      </c>
      <c r="M3846" s="51" t="s">
        <v>2747</v>
      </c>
      <c r="N3846" s="50" t="s">
        <v>29</v>
      </c>
      <c r="O3846" s="50" t="s">
        <v>32</v>
      </c>
      <c r="P3846" s="50" t="s">
        <v>32</v>
      </c>
      <c r="Q3846" s="50" t="s">
        <v>29</v>
      </c>
      <c r="R3846" s="50" t="s">
        <v>29</v>
      </c>
      <c r="S3846" s="50" t="s">
        <v>2770</v>
      </c>
      <c r="T3846" s="50" t="s">
        <v>2412</v>
      </c>
      <c r="U3846" s="50" t="s">
        <v>30</v>
      </c>
      <c r="V3846" s="50" t="str">
        <f>VLOOKUP(A3846,Register!$D$2:$N$1317,11,0)</f>
        <v>CWIP-MILK OF LIME</v>
      </c>
      <c r="W3846" s="50" t="s">
        <v>5101</v>
      </c>
      <c r="X3846" s="50" t="s">
        <v>2192</v>
      </c>
    </row>
    <row r="3847" spans="1:24" ht="14.1" customHeight="1" x14ac:dyDescent="0.25">
      <c r="A3847" s="50" t="str">
        <f t="shared" si="60"/>
        <v>9200000058-0</v>
      </c>
      <c r="B3847" s="57" t="s">
        <v>29</v>
      </c>
      <c r="C3847" s="50" t="s">
        <v>29</v>
      </c>
      <c r="D3847" s="50" t="s">
        <v>5100</v>
      </c>
      <c r="E3847" s="50" t="s">
        <v>2814</v>
      </c>
      <c r="F3847" s="50" t="s">
        <v>29</v>
      </c>
      <c r="G3847" s="50" t="s">
        <v>29</v>
      </c>
      <c r="H3847" s="50" t="s">
        <v>4028</v>
      </c>
      <c r="I3847" s="58">
        <v>45216</v>
      </c>
      <c r="J3847" s="50" t="s">
        <v>2816</v>
      </c>
      <c r="K3847" s="59">
        <v>634.67999999999995</v>
      </c>
      <c r="L3847" s="50" t="s">
        <v>37</v>
      </c>
      <c r="M3847" s="51" t="s">
        <v>2747</v>
      </c>
      <c r="N3847" s="50" t="s">
        <v>29</v>
      </c>
      <c r="O3847" s="50" t="s">
        <v>32</v>
      </c>
      <c r="P3847" s="50" t="s">
        <v>32</v>
      </c>
      <c r="Q3847" s="50" t="s">
        <v>29</v>
      </c>
      <c r="R3847" s="50" t="s">
        <v>29</v>
      </c>
      <c r="S3847" s="50" t="s">
        <v>2770</v>
      </c>
      <c r="T3847" s="50" t="s">
        <v>2412</v>
      </c>
      <c r="U3847" s="50" t="s">
        <v>30</v>
      </c>
      <c r="V3847" s="50" t="str">
        <f>VLOOKUP(A3847,Register!$D$2:$N$1317,11,0)</f>
        <v>CWIP-MILK OF LIME</v>
      </c>
      <c r="W3847" s="50" t="s">
        <v>5101</v>
      </c>
      <c r="X3847" s="50" t="s">
        <v>2192</v>
      </c>
    </row>
    <row r="3848" spans="1:24" ht="14.1" customHeight="1" x14ac:dyDescent="0.25">
      <c r="A3848" s="50" t="str">
        <f t="shared" si="60"/>
        <v>9200000058-0</v>
      </c>
      <c r="B3848" s="57" t="s">
        <v>29</v>
      </c>
      <c r="C3848" s="50" t="s">
        <v>29</v>
      </c>
      <c r="D3848" s="50" t="s">
        <v>5100</v>
      </c>
      <c r="E3848" s="50" t="s">
        <v>2814</v>
      </c>
      <c r="F3848" s="50" t="s">
        <v>29</v>
      </c>
      <c r="G3848" s="50" t="s">
        <v>29</v>
      </c>
      <c r="H3848" s="50" t="s">
        <v>4028</v>
      </c>
      <c r="I3848" s="58">
        <v>45216</v>
      </c>
      <c r="J3848" s="50" t="s">
        <v>2816</v>
      </c>
      <c r="K3848" s="59">
        <v>657.9</v>
      </c>
      <c r="L3848" s="50" t="s">
        <v>37</v>
      </c>
      <c r="M3848" s="51" t="s">
        <v>2747</v>
      </c>
      <c r="N3848" s="50" t="s">
        <v>29</v>
      </c>
      <c r="O3848" s="50" t="s">
        <v>32</v>
      </c>
      <c r="P3848" s="50" t="s">
        <v>32</v>
      </c>
      <c r="Q3848" s="50" t="s">
        <v>29</v>
      </c>
      <c r="R3848" s="50" t="s">
        <v>29</v>
      </c>
      <c r="S3848" s="50" t="s">
        <v>2770</v>
      </c>
      <c r="T3848" s="50" t="s">
        <v>2412</v>
      </c>
      <c r="U3848" s="50" t="s">
        <v>30</v>
      </c>
      <c r="V3848" s="50" t="str">
        <f>VLOOKUP(A3848,Register!$D$2:$N$1317,11,0)</f>
        <v>CWIP-MILK OF LIME</v>
      </c>
      <c r="W3848" s="50" t="s">
        <v>5101</v>
      </c>
      <c r="X3848" s="50" t="s">
        <v>2192</v>
      </c>
    </row>
    <row r="3849" spans="1:24" ht="14.1" customHeight="1" x14ac:dyDescent="0.25">
      <c r="A3849" s="50" t="str">
        <f t="shared" si="60"/>
        <v>9200000058-0</v>
      </c>
      <c r="B3849" s="57" t="s">
        <v>29</v>
      </c>
      <c r="C3849" s="50" t="s">
        <v>29</v>
      </c>
      <c r="D3849" s="50" t="s">
        <v>5100</v>
      </c>
      <c r="E3849" s="50" t="s">
        <v>2814</v>
      </c>
      <c r="F3849" s="50" t="s">
        <v>29</v>
      </c>
      <c r="G3849" s="50" t="s">
        <v>29</v>
      </c>
      <c r="H3849" s="50" t="s">
        <v>4028</v>
      </c>
      <c r="I3849" s="58">
        <v>45216</v>
      </c>
      <c r="J3849" s="50" t="s">
        <v>2816</v>
      </c>
      <c r="K3849" s="59">
        <v>1786.08</v>
      </c>
      <c r="L3849" s="50" t="s">
        <v>37</v>
      </c>
      <c r="M3849" s="51" t="s">
        <v>2747</v>
      </c>
      <c r="N3849" s="50" t="s">
        <v>29</v>
      </c>
      <c r="O3849" s="50" t="s">
        <v>32</v>
      </c>
      <c r="P3849" s="50" t="s">
        <v>32</v>
      </c>
      <c r="Q3849" s="50" t="s">
        <v>29</v>
      </c>
      <c r="R3849" s="50" t="s">
        <v>29</v>
      </c>
      <c r="S3849" s="50" t="s">
        <v>2770</v>
      </c>
      <c r="T3849" s="50" t="s">
        <v>2412</v>
      </c>
      <c r="U3849" s="50" t="s">
        <v>30</v>
      </c>
      <c r="V3849" s="50" t="str">
        <f>VLOOKUP(A3849,Register!$D$2:$N$1317,11,0)</f>
        <v>CWIP-MILK OF LIME</v>
      </c>
      <c r="W3849" s="50" t="s">
        <v>5101</v>
      </c>
      <c r="X3849" s="50" t="s">
        <v>2192</v>
      </c>
    </row>
    <row r="3850" spans="1:24" ht="14.1" customHeight="1" x14ac:dyDescent="0.25">
      <c r="A3850" s="50" t="str">
        <f t="shared" si="60"/>
        <v>9200000041-0</v>
      </c>
      <c r="B3850" s="57" t="s">
        <v>29</v>
      </c>
      <c r="C3850" s="50" t="s">
        <v>29</v>
      </c>
      <c r="D3850" s="50" t="s">
        <v>5102</v>
      </c>
      <c r="E3850" s="50" t="s">
        <v>2814</v>
      </c>
      <c r="F3850" s="50" t="s">
        <v>29</v>
      </c>
      <c r="G3850" s="50" t="s">
        <v>29</v>
      </c>
      <c r="H3850" s="50" t="s">
        <v>4028</v>
      </c>
      <c r="I3850" s="58">
        <v>45224</v>
      </c>
      <c r="J3850" s="50" t="s">
        <v>2816</v>
      </c>
      <c r="K3850" s="59">
        <v>3939.66</v>
      </c>
      <c r="L3850" s="50" t="s">
        <v>37</v>
      </c>
      <c r="M3850" s="51" t="s">
        <v>2747</v>
      </c>
      <c r="N3850" s="50" t="s">
        <v>29</v>
      </c>
      <c r="O3850" s="50" t="s">
        <v>32</v>
      </c>
      <c r="P3850" s="50" t="s">
        <v>32</v>
      </c>
      <c r="Q3850" s="50" t="s">
        <v>29</v>
      </c>
      <c r="R3850" s="50" t="s">
        <v>29</v>
      </c>
      <c r="S3850" s="50" t="s">
        <v>2770</v>
      </c>
      <c r="T3850" s="50" t="s">
        <v>2383</v>
      </c>
      <c r="U3850" s="50" t="s">
        <v>30</v>
      </c>
      <c r="V3850" s="50" t="str">
        <f>VLOOKUP(A3850,Register!$D$2:$N$1317,11,0)</f>
        <v>CWIP - CURTAIN CONDENSER &amp; AIR EJECTOR</v>
      </c>
      <c r="W3850" s="50" t="s">
        <v>5103</v>
      </c>
      <c r="X3850" s="50" t="s">
        <v>2192</v>
      </c>
    </row>
    <row r="3851" spans="1:24" ht="14.1" customHeight="1" x14ac:dyDescent="0.25">
      <c r="A3851" s="50" t="str">
        <f t="shared" si="60"/>
        <v>9200000041-0</v>
      </c>
      <c r="B3851" s="57" t="s">
        <v>29</v>
      </c>
      <c r="C3851" s="50" t="s">
        <v>29</v>
      </c>
      <c r="D3851" s="50" t="s">
        <v>5102</v>
      </c>
      <c r="E3851" s="50" t="s">
        <v>2814</v>
      </c>
      <c r="F3851" s="50" t="s">
        <v>29</v>
      </c>
      <c r="G3851" s="50" t="s">
        <v>29</v>
      </c>
      <c r="H3851" s="50" t="s">
        <v>4028</v>
      </c>
      <c r="I3851" s="58">
        <v>45224</v>
      </c>
      <c r="J3851" s="50" t="s">
        <v>2816</v>
      </c>
      <c r="K3851" s="59">
        <v>4334.3999999999996</v>
      </c>
      <c r="L3851" s="50" t="s">
        <v>37</v>
      </c>
      <c r="M3851" s="51" t="s">
        <v>2747</v>
      </c>
      <c r="N3851" s="50" t="s">
        <v>29</v>
      </c>
      <c r="O3851" s="50" t="s">
        <v>32</v>
      </c>
      <c r="P3851" s="50" t="s">
        <v>32</v>
      </c>
      <c r="Q3851" s="50" t="s">
        <v>29</v>
      </c>
      <c r="R3851" s="50" t="s">
        <v>29</v>
      </c>
      <c r="S3851" s="50" t="s">
        <v>2770</v>
      </c>
      <c r="T3851" s="50" t="s">
        <v>2383</v>
      </c>
      <c r="U3851" s="50" t="s">
        <v>30</v>
      </c>
      <c r="V3851" s="50" t="str">
        <f>VLOOKUP(A3851,Register!$D$2:$N$1317,11,0)</f>
        <v>CWIP - CURTAIN CONDENSER &amp; AIR EJECTOR</v>
      </c>
      <c r="W3851" s="50" t="s">
        <v>5103</v>
      </c>
      <c r="X3851" s="50" t="s">
        <v>2192</v>
      </c>
    </row>
    <row r="3852" spans="1:24" ht="14.1" customHeight="1" x14ac:dyDescent="0.25">
      <c r="A3852" s="50" t="str">
        <f t="shared" si="60"/>
        <v>9200000041-0</v>
      </c>
      <c r="B3852" s="57" t="s">
        <v>29</v>
      </c>
      <c r="C3852" s="50" t="s">
        <v>29</v>
      </c>
      <c r="D3852" s="50" t="s">
        <v>5102</v>
      </c>
      <c r="E3852" s="50" t="s">
        <v>2814</v>
      </c>
      <c r="F3852" s="50" t="s">
        <v>29</v>
      </c>
      <c r="G3852" s="50" t="s">
        <v>29</v>
      </c>
      <c r="H3852" s="50" t="s">
        <v>4028</v>
      </c>
      <c r="I3852" s="58">
        <v>45224</v>
      </c>
      <c r="J3852" s="50" t="s">
        <v>2816</v>
      </c>
      <c r="K3852" s="59">
        <v>4102.2</v>
      </c>
      <c r="L3852" s="50" t="s">
        <v>37</v>
      </c>
      <c r="M3852" s="51" t="s">
        <v>2747</v>
      </c>
      <c r="N3852" s="50" t="s">
        <v>29</v>
      </c>
      <c r="O3852" s="50" t="s">
        <v>32</v>
      </c>
      <c r="P3852" s="50" t="s">
        <v>32</v>
      </c>
      <c r="Q3852" s="50" t="s">
        <v>29</v>
      </c>
      <c r="R3852" s="50" t="s">
        <v>29</v>
      </c>
      <c r="S3852" s="50" t="s">
        <v>2770</v>
      </c>
      <c r="T3852" s="50" t="s">
        <v>2383</v>
      </c>
      <c r="U3852" s="50" t="s">
        <v>30</v>
      </c>
      <c r="V3852" s="50" t="str">
        <f>VLOOKUP(A3852,Register!$D$2:$N$1317,11,0)</f>
        <v>CWIP - CURTAIN CONDENSER &amp; AIR EJECTOR</v>
      </c>
      <c r="W3852" s="50" t="s">
        <v>5103</v>
      </c>
      <c r="X3852" s="50" t="s">
        <v>2192</v>
      </c>
    </row>
    <row r="3853" spans="1:24" ht="14.1" customHeight="1" x14ac:dyDescent="0.25">
      <c r="A3853" s="50" t="str">
        <f t="shared" si="60"/>
        <v>9200000041-0</v>
      </c>
      <c r="B3853" s="57" t="s">
        <v>29</v>
      </c>
      <c r="C3853" s="50" t="s">
        <v>29</v>
      </c>
      <c r="D3853" s="50" t="s">
        <v>5102</v>
      </c>
      <c r="E3853" s="50" t="s">
        <v>2814</v>
      </c>
      <c r="F3853" s="50" t="s">
        <v>29</v>
      </c>
      <c r="G3853" s="50" t="s">
        <v>29</v>
      </c>
      <c r="H3853" s="50" t="s">
        <v>4028</v>
      </c>
      <c r="I3853" s="58">
        <v>45224</v>
      </c>
      <c r="J3853" s="50" t="s">
        <v>2816</v>
      </c>
      <c r="K3853" s="59">
        <v>4295.7</v>
      </c>
      <c r="L3853" s="50" t="s">
        <v>37</v>
      </c>
      <c r="M3853" s="51" t="s">
        <v>2747</v>
      </c>
      <c r="N3853" s="50" t="s">
        <v>29</v>
      </c>
      <c r="O3853" s="50" t="s">
        <v>32</v>
      </c>
      <c r="P3853" s="50" t="s">
        <v>32</v>
      </c>
      <c r="Q3853" s="50" t="s">
        <v>29</v>
      </c>
      <c r="R3853" s="50" t="s">
        <v>29</v>
      </c>
      <c r="S3853" s="50" t="s">
        <v>2770</v>
      </c>
      <c r="T3853" s="50" t="s">
        <v>2383</v>
      </c>
      <c r="U3853" s="50" t="s">
        <v>30</v>
      </c>
      <c r="V3853" s="50" t="str">
        <f>VLOOKUP(A3853,Register!$D$2:$N$1317,11,0)</f>
        <v>CWIP - CURTAIN CONDENSER &amp; AIR EJECTOR</v>
      </c>
      <c r="W3853" s="50" t="s">
        <v>5103</v>
      </c>
      <c r="X3853" s="50" t="s">
        <v>2192</v>
      </c>
    </row>
    <row r="3854" spans="1:24" ht="14.1" customHeight="1" x14ac:dyDescent="0.25">
      <c r="A3854" s="50" t="str">
        <f t="shared" si="60"/>
        <v>9200000058-0</v>
      </c>
      <c r="B3854" s="57" t="s">
        <v>29</v>
      </c>
      <c r="C3854" s="50" t="s">
        <v>29</v>
      </c>
      <c r="D3854" s="50" t="s">
        <v>5104</v>
      </c>
      <c r="E3854" s="50" t="s">
        <v>2814</v>
      </c>
      <c r="F3854" s="50" t="s">
        <v>29</v>
      </c>
      <c r="G3854" s="50" t="s">
        <v>29</v>
      </c>
      <c r="H3854" s="50" t="s">
        <v>4028</v>
      </c>
      <c r="I3854" s="58">
        <v>45235</v>
      </c>
      <c r="J3854" s="50" t="s">
        <v>2816</v>
      </c>
      <c r="K3854" s="59">
        <v>60000</v>
      </c>
      <c r="L3854" s="50" t="s">
        <v>37</v>
      </c>
      <c r="M3854" s="51" t="s">
        <v>2747</v>
      </c>
      <c r="N3854" s="50" t="s">
        <v>29</v>
      </c>
      <c r="O3854" s="50" t="s">
        <v>32</v>
      </c>
      <c r="P3854" s="50" t="s">
        <v>32</v>
      </c>
      <c r="Q3854" s="50" t="s">
        <v>29</v>
      </c>
      <c r="R3854" s="50" t="s">
        <v>29</v>
      </c>
      <c r="S3854" s="50" t="s">
        <v>2770</v>
      </c>
      <c r="T3854" s="50" t="s">
        <v>2412</v>
      </c>
      <c r="U3854" s="50" t="s">
        <v>30</v>
      </c>
      <c r="V3854" s="50" t="str">
        <f>VLOOKUP(A3854,Register!$D$2:$N$1317,11,0)</f>
        <v>CWIP-MILK OF LIME</v>
      </c>
      <c r="W3854" s="50" t="s">
        <v>5105</v>
      </c>
      <c r="X3854" s="50" t="s">
        <v>5085</v>
      </c>
    </row>
    <row r="3855" spans="1:24" ht="14.1" customHeight="1" x14ac:dyDescent="0.25">
      <c r="A3855" s="50" t="str">
        <f t="shared" si="60"/>
        <v>9200000058-0</v>
      </c>
      <c r="B3855" s="57" t="s">
        <v>29</v>
      </c>
      <c r="C3855" s="50" t="s">
        <v>29</v>
      </c>
      <c r="D3855" s="50" t="s">
        <v>5104</v>
      </c>
      <c r="E3855" s="50" t="s">
        <v>2814</v>
      </c>
      <c r="F3855" s="50" t="s">
        <v>29</v>
      </c>
      <c r="G3855" s="50" t="s">
        <v>29</v>
      </c>
      <c r="H3855" s="50" t="s">
        <v>4028</v>
      </c>
      <c r="I3855" s="58">
        <v>45235</v>
      </c>
      <c r="J3855" s="50" t="s">
        <v>2816</v>
      </c>
      <c r="K3855" s="59">
        <v>100000</v>
      </c>
      <c r="L3855" s="50" t="s">
        <v>37</v>
      </c>
      <c r="M3855" s="51" t="s">
        <v>2747</v>
      </c>
      <c r="N3855" s="50" t="s">
        <v>29</v>
      </c>
      <c r="O3855" s="50" t="s">
        <v>32</v>
      </c>
      <c r="P3855" s="50" t="s">
        <v>32</v>
      </c>
      <c r="Q3855" s="50" t="s">
        <v>29</v>
      </c>
      <c r="R3855" s="50" t="s">
        <v>29</v>
      </c>
      <c r="S3855" s="50" t="s">
        <v>2770</v>
      </c>
      <c r="T3855" s="50" t="s">
        <v>2412</v>
      </c>
      <c r="U3855" s="50" t="s">
        <v>30</v>
      </c>
      <c r="V3855" s="50" t="str">
        <f>VLOOKUP(A3855,Register!$D$2:$N$1317,11,0)</f>
        <v>CWIP-MILK OF LIME</v>
      </c>
      <c r="W3855" s="50" t="s">
        <v>5105</v>
      </c>
      <c r="X3855" s="50" t="s">
        <v>5085</v>
      </c>
    </row>
    <row r="3856" spans="1:24" ht="14.1" customHeight="1" x14ac:dyDescent="0.25">
      <c r="A3856" s="50" t="str">
        <f t="shared" si="60"/>
        <v>9200000058-0</v>
      </c>
      <c r="B3856" s="57" t="s">
        <v>29</v>
      </c>
      <c r="C3856" s="50" t="s">
        <v>29</v>
      </c>
      <c r="D3856" s="50" t="s">
        <v>5104</v>
      </c>
      <c r="E3856" s="50" t="s">
        <v>2814</v>
      </c>
      <c r="F3856" s="50" t="s">
        <v>29</v>
      </c>
      <c r="G3856" s="50" t="s">
        <v>29</v>
      </c>
      <c r="H3856" s="50" t="s">
        <v>4028</v>
      </c>
      <c r="I3856" s="58">
        <v>45235</v>
      </c>
      <c r="J3856" s="50" t="s">
        <v>2816</v>
      </c>
      <c r="K3856" s="59">
        <v>110000</v>
      </c>
      <c r="L3856" s="50" t="s">
        <v>37</v>
      </c>
      <c r="M3856" s="51" t="s">
        <v>2747</v>
      </c>
      <c r="N3856" s="50" t="s">
        <v>29</v>
      </c>
      <c r="O3856" s="50" t="s">
        <v>32</v>
      </c>
      <c r="P3856" s="50" t="s">
        <v>32</v>
      </c>
      <c r="Q3856" s="50" t="s">
        <v>29</v>
      </c>
      <c r="R3856" s="50" t="s">
        <v>29</v>
      </c>
      <c r="S3856" s="50" t="s">
        <v>2770</v>
      </c>
      <c r="T3856" s="50" t="s">
        <v>2412</v>
      </c>
      <c r="U3856" s="50" t="s">
        <v>30</v>
      </c>
      <c r="V3856" s="50" t="str">
        <f>VLOOKUP(A3856,Register!$D$2:$N$1317,11,0)</f>
        <v>CWIP-MILK OF LIME</v>
      </c>
      <c r="W3856" s="50" t="s">
        <v>5105</v>
      </c>
      <c r="X3856" s="50" t="s">
        <v>5085</v>
      </c>
    </row>
    <row r="3857" spans="1:24" ht="14.1" customHeight="1" x14ac:dyDescent="0.25">
      <c r="A3857" s="50" t="str">
        <f t="shared" si="60"/>
        <v>9200000058-0</v>
      </c>
      <c r="B3857" s="57" t="s">
        <v>29</v>
      </c>
      <c r="C3857" s="50" t="s">
        <v>29</v>
      </c>
      <c r="D3857" s="50" t="s">
        <v>5104</v>
      </c>
      <c r="E3857" s="50" t="s">
        <v>2814</v>
      </c>
      <c r="F3857" s="50" t="s">
        <v>29</v>
      </c>
      <c r="G3857" s="50" t="s">
        <v>29</v>
      </c>
      <c r="H3857" s="50" t="s">
        <v>4028</v>
      </c>
      <c r="I3857" s="58">
        <v>45235</v>
      </c>
      <c r="J3857" s="50" t="s">
        <v>2816</v>
      </c>
      <c r="K3857" s="59">
        <v>120000</v>
      </c>
      <c r="L3857" s="50" t="s">
        <v>37</v>
      </c>
      <c r="M3857" s="51" t="s">
        <v>2747</v>
      </c>
      <c r="N3857" s="50" t="s">
        <v>29</v>
      </c>
      <c r="O3857" s="50" t="s">
        <v>32</v>
      </c>
      <c r="P3857" s="50" t="s">
        <v>32</v>
      </c>
      <c r="Q3857" s="50" t="s">
        <v>29</v>
      </c>
      <c r="R3857" s="50" t="s">
        <v>29</v>
      </c>
      <c r="S3857" s="50" t="s">
        <v>2770</v>
      </c>
      <c r="T3857" s="50" t="s">
        <v>2412</v>
      </c>
      <c r="U3857" s="50" t="s">
        <v>30</v>
      </c>
      <c r="V3857" s="50" t="str">
        <f>VLOOKUP(A3857,Register!$D$2:$N$1317,11,0)</f>
        <v>CWIP-MILK OF LIME</v>
      </c>
      <c r="W3857" s="50" t="s">
        <v>5105</v>
      </c>
      <c r="X3857" s="50" t="s">
        <v>5085</v>
      </c>
    </row>
    <row r="3858" spans="1:24" ht="14.1" customHeight="1" x14ac:dyDescent="0.25">
      <c r="A3858" s="50" t="str">
        <f t="shared" si="60"/>
        <v>9200000041-0</v>
      </c>
      <c r="B3858" s="57" t="s">
        <v>29</v>
      </c>
      <c r="C3858" s="50" t="s">
        <v>29</v>
      </c>
      <c r="D3858" s="50" t="s">
        <v>5106</v>
      </c>
      <c r="E3858" s="50" t="s">
        <v>2814</v>
      </c>
      <c r="F3858" s="50" t="s">
        <v>29</v>
      </c>
      <c r="G3858" s="50" t="s">
        <v>29</v>
      </c>
      <c r="H3858" s="50" t="s">
        <v>4028</v>
      </c>
      <c r="I3858" s="58">
        <v>45235</v>
      </c>
      <c r="J3858" s="50" t="s">
        <v>2816</v>
      </c>
      <c r="K3858" s="59">
        <v>1809</v>
      </c>
      <c r="L3858" s="50" t="s">
        <v>37</v>
      </c>
      <c r="M3858" s="51" t="s">
        <v>2747</v>
      </c>
      <c r="N3858" s="50" t="s">
        <v>29</v>
      </c>
      <c r="O3858" s="50" t="s">
        <v>32</v>
      </c>
      <c r="P3858" s="50" t="s">
        <v>32</v>
      </c>
      <c r="Q3858" s="50" t="s">
        <v>29</v>
      </c>
      <c r="R3858" s="50" t="s">
        <v>29</v>
      </c>
      <c r="S3858" s="50" t="s">
        <v>2770</v>
      </c>
      <c r="T3858" s="50" t="s">
        <v>2383</v>
      </c>
      <c r="U3858" s="50" t="s">
        <v>30</v>
      </c>
      <c r="V3858" s="50" t="str">
        <f>VLOOKUP(A3858,Register!$D$2:$N$1317,11,0)</f>
        <v>CWIP - CURTAIN CONDENSER &amp; AIR EJECTOR</v>
      </c>
      <c r="W3858" s="50" t="s">
        <v>5107</v>
      </c>
      <c r="X3858" s="50" t="s">
        <v>5085</v>
      </c>
    </row>
    <row r="3859" spans="1:24" ht="14.1" customHeight="1" x14ac:dyDescent="0.25">
      <c r="A3859" s="50" t="str">
        <f t="shared" si="60"/>
        <v>9200000041-0</v>
      </c>
      <c r="B3859" s="57" t="s">
        <v>29</v>
      </c>
      <c r="C3859" s="50" t="s">
        <v>29</v>
      </c>
      <c r="D3859" s="50" t="s">
        <v>5106</v>
      </c>
      <c r="E3859" s="50" t="s">
        <v>2814</v>
      </c>
      <c r="F3859" s="50" t="s">
        <v>29</v>
      </c>
      <c r="G3859" s="50" t="s">
        <v>29</v>
      </c>
      <c r="H3859" s="50" t="s">
        <v>4028</v>
      </c>
      <c r="I3859" s="58">
        <v>45235</v>
      </c>
      <c r="J3859" s="50" t="s">
        <v>2816</v>
      </c>
      <c r="K3859" s="59">
        <v>15120</v>
      </c>
      <c r="L3859" s="50" t="s">
        <v>37</v>
      </c>
      <c r="M3859" s="51" t="s">
        <v>2747</v>
      </c>
      <c r="N3859" s="50" t="s">
        <v>29</v>
      </c>
      <c r="O3859" s="50" t="s">
        <v>32</v>
      </c>
      <c r="P3859" s="50" t="s">
        <v>32</v>
      </c>
      <c r="Q3859" s="50" t="s">
        <v>29</v>
      </c>
      <c r="R3859" s="50" t="s">
        <v>29</v>
      </c>
      <c r="S3859" s="50" t="s">
        <v>2770</v>
      </c>
      <c r="T3859" s="50" t="s">
        <v>2383</v>
      </c>
      <c r="U3859" s="50" t="s">
        <v>30</v>
      </c>
      <c r="V3859" s="50" t="str">
        <f>VLOOKUP(A3859,Register!$D$2:$N$1317,11,0)</f>
        <v>CWIP - CURTAIN CONDENSER &amp; AIR EJECTOR</v>
      </c>
      <c r="W3859" s="50" t="s">
        <v>5107</v>
      </c>
      <c r="X3859" s="50" t="s">
        <v>5085</v>
      </c>
    </row>
    <row r="3860" spans="1:24" ht="14.1" customHeight="1" x14ac:dyDescent="0.25">
      <c r="A3860" s="50" t="str">
        <f t="shared" si="60"/>
        <v>9200000041-0</v>
      </c>
      <c r="B3860" s="57" t="s">
        <v>29</v>
      </c>
      <c r="C3860" s="50" t="s">
        <v>29</v>
      </c>
      <c r="D3860" s="50" t="s">
        <v>5106</v>
      </c>
      <c r="E3860" s="50" t="s">
        <v>2814</v>
      </c>
      <c r="F3860" s="50" t="s">
        <v>29</v>
      </c>
      <c r="G3860" s="50" t="s">
        <v>29</v>
      </c>
      <c r="H3860" s="50" t="s">
        <v>4028</v>
      </c>
      <c r="I3860" s="58">
        <v>45235</v>
      </c>
      <c r="J3860" s="50" t="s">
        <v>2816</v>
      </c>
      <c r="K3860" s="59">
        <v>7560</v>
      </c>
      <c r="L3860" s="50" t="s">
        <v>37</v>
      </c>
      <c r="M3860" s="51" t="s">
        <v>2747</v>
      </c>
      <c r="N3860" s="50" t="s">
        <v>29</v>
      </c>
      <c r="O3860" s="50" t="s">
        <v>32</v>
      </c>
      <c r="P3860" s="50" t="s">
        <v>32</v>
      </c>
      <c r="Q3860" s="50" t="s">
        <v>29</v>
      </c>
      <c r="R3860" s="50" t="s">
        <v>29</v>
      </c>
      <c r="S3860" s="50" t="s">
        <v>2770</v>
      </c>
      <c r="T3860" s="50" t="s">
        <v>2383</v>
      </c>
      <c r="U3860" s="50" t="s">
        <v>30</v>
      </c>
      <c r="V3860" s="50" t="str">
        <f>VLOOKUP(A3860,Register!$D$2:$N$1317,11,0)</f>
        <v>CWIP - CURTAIN CONDENSER &amp; AIR EJECTOR</v>
      </c>
      <c r="W3860" s="50" t="s">
        <v>5107</v>
      </c>
      <c r="X3860" s="50" t="s">
        <v>5085</v>
      </c>
    </row>
    <row r="3861" spans="1:24" ht="14.1" customHeight="1" x14ac:dyDescent="0.25">
      <c r="A3861" s="50" t="str">
        <f t="shared" si="60"/>
        <v>9200000041-0</v>
      </c>
      <c r="B3861" s="57" t="s">
        <v>29</v>
      </c>
      <c r="C3861" s="50" t="s">
        <v>29</v>
      </c>
      <c r="D3861" s="50" t="s">
        <v>5106</v>
      </c>
      <c r="E3861" s="50" t="s">
        <v>2814</v>
      </c>
      <c r="F3861" s="50" t="s">
        <v>29</v>
      </c>
      <c r="G3861" s="50" t="s">
        <v>29</v>
      </c>
      <c r="H3861" s="50" t="s">
        <v>4028</v>
      </c>
      <c r="I3861" s="58">
        <v>45235</v>
      </c>
      <c r="J3861" s="50" t="s">
        <v>2816</v>
      </c>
      <c r="K3861" s="59">
        <v>13680</v>
      </c>
      <c r="L3861" s="50" t="s">
        <v>37</v>
      </c>
      <c r="M3861" s="51" t="s">
        <v>2747</v>
      </c>
      <c r="N3861" s="50" t="s">
        <v>29</v>
      </c>
      <c r="O3861" s="50" t="s">
        <v>32</v>
      </c>
      <c r="P3861" s="50" t="s">
        <v>32</v>
      </c>
      <c r="Q3861" s="50" t="s">
        <v>29</v>
      </c>
      <c r="R3861" s="50" t="s">
        <v>29</v>
      </c>
      <c r="S3861" s="50" t="s">
        <v>2770</v>
      </c>
      <c r="T3861" s="50" t="s">
        <v>2383</v>
      </c>
      <c r="U3861" s="50" t="s">
        <v>30</v>
      </c>
      <c r="V3861" s="50" t="str">
        <f>VLOOKUP(A3861,Register!$D$2:$N$1317,11,0)</f>
        <v>CWIP - CURTAIN CONDENSER &amp; AIR EJECTOR</v>
      </c>
      <c r="W3861" s="50" t="s">
        <v>5107</v>
      </c>
      <c r="X3861" s="50" t="s">
        <v>5085</v>
      </c>
    </row>
    <row r="3862" spans="1:24" ht="14.1" customHeight="1" x14ac:dyDescent="0.25">
      <c r="A3862" s="50" t="str">
        <f t="shared" si="60"/>
        <v>9200000041-0</v>
      </c>
      <c r="B3862" s="57" t="s">
        <v>29</v>
      </c>
      <c r="C3862" s="50" t="s">
        <v>29</v>
      </c>
      <c r="D3862" s="50" t="s">
        <v>5106</v>
      </c>
      <c r="E3862" s="50" t="s">
        <v>2814</v>
      </c>
      <c r="F3862" s="50" t="s">
        <v>29</v>
      </c>
      <c r="G3862" s="50" t="s">
        <v>29</v>
      </c>
      <c r="H3862" s="50" t="s">
        <v>4028</v>
      </c>
      <c r="I3862" s="58">
        <v>45235</v>
      </c>
      <c r="J3862" s="50" t="s">
        <v>2816</v>
      </c>
      <c r="K3862" s="59">
        <v>6840</v>
      </c>
      <c r="L3862" s="50" t="s">
        <v>37</v>
      </c>
      <c r="M3862" s="51" t="s">
        <v>2747</v>
      </c>
      <c r="N3862" s="50" t="s">
        <v>29</v>
      </c>
      <c r="O3862" s="50" t="s">
        <v>32</v>
      </c>
      <c r="P3862" s="50" t="s">
        <v>32</v>
      </c>
      <c r="Q3862" s="50" t="s">
        <v>29</v>
      </c>
      <c r="R3862" s="50" t="s">
        <v>29</v>
      </c>
      <c r="S3862" s="50" t="s">
        <v>2770</v>
      </c>
      <c r="T3862" s="50" t="s">
        <v>2383</v>
      </c>
      <c r="U3862" s="50" t="s">
        <v>30</v>
      </c>
      <c r="V3862" s="50" t="str">
        <f>VLOOKUP(A3862,Register!$D$2:$N$1317,11,0)</f>
        <v>CWIP - CURTAIN CONDENSER &amp; AIR EJECTOR</v>
      </c>
      <c r="W3862" s="50" t="s">
        <v>5107</v>
      </c>
      <c r="X3862" s="50" t="s">
        <v>5085</v>
      </c>
    </row>
    <row r="3863" spans="1:24" ht="14.1" customHeight="1" x14ac:dyDescent="0.25">
      <c r="A3863" s="50" t="str">
        <f t="shared" si="60"/>
        <v>9200000041-0</v>
      </c>
      <c r="B3863" s="57" t="s">
        <v>29</v>
      </c>
      <c r="C3863" s="50" t="s">
        <v>29</v>
      </c>
      <c r="D3863" s="50" t="s">
        <v>5106</v>
      </c>
      <c r="E3863" s="50" t="s">
        <v>2814</v>
      </c>
      <c r="F3863" s="50" t="s">
        <v>29</v>
      </c>
      <c r="G3863" s="50" t="s">
        <v>29</v>
      </c>
      <c r="H3863" s="50" t="s">
        <v>4028</v>
      </c>
      <c r="I3863" s="58">
        <v>45235</v>
      </c>
      <c r="J3863" s="50" t="s">
        <v>2816</v>
      </c>
      <c r="K3863" s="59">
        <v>12240</v>
      </c>
      <c r="L3863" s="50" t="s">
        <v>37</v>
      </c>
      <c r="M3863" s="51" t="s">
        <v>2747</v>
      </c>
      <c r="N3863" s="50" t="s">
        <v>29</v>
      </c>
      <c r="O3863" s="50" t="s">
        <v>32</v>
      </c>
      <c r="P3863" s="50" t="s">
        <v>32</v>
      </c>
      <c r="Q3863" s="50" t="s">
        <v>29</v>
      </c>
      <c r="R3863" s="50" t="s">
        <v>29</v>
      </c>
      <c r="S3863" s="50" t="s">
        <v>2770</v>
      </c>
      <c r="T3863" s="50" t="s">
        <v>2383</v>
      </c>
      <c r="U3863" s="50" t="s">
        <v>30</v>
      </c>
      <c r="V3863" s="50" t="str">
        <f>VLOOKUP(A3863,Register!$D$2:$N$1317,11,0)</f>
        <v>CWIP - CURTAIN CONDENSER &amp; AIR EJECTOR</v>
      </c>
      <c r="W3863" s="50" t="s">
        <v>5107</v>
      </c>
      <c r="X3863" s="50" t="s">
        <v>5085</v>
      </c>
    </row>
    <row r="3864" spans="1:24" ht="14.1" customHeight="1" x14ac:dyDescent="0.25">
      <c r="A3864" s="50" t="str">
        <f t="shared" si="60"/>
        <v>9200000041-0</v>
      </c>
      <c r="B3864" s="57" t="s">
        <v>29</v>
      </c>
      <c r="C3864" s="50" t="s">
        <v>29</v>
      </c>
      <c r="D3864" s="50" t="s">
        <v>5106</v>
      </c>
      <c r="E3864" s="50" t="s">
        <v>2814</v>
      </c>
      <c r="F3864" s="50" t="s">
        <v>29</v>
      </c>
      <c r="G3864" s="50" t="s">
        <v>29</v>
      </c>
      <c r="H3864" s="50" t="s">
        <v>4028</v>
      </c>
      <c r="I3864" s="58">
        <v>45235</v>
      </c>
      <c r="J3864" s="50" t="s">
        <v>2816</v>
      </c>
      <c r="K3864" s="59">
        <v>6120</v>
      </c>
      <c r="L3864" s="50" t="s">
        <v>37</v>
      </c>
      <c r="M3864" s="51" t="s">
        <v>2747</v>
      </c>
      <c r="N3864" s="50" t="s">
        <v>29</v>
      </c>
      <c r="O3864" s="50" t="s">
        <v>32</v>
      </c>
      <c r="P3864" s="50" t="s">
        <v>32</v>
      </c>
      <c r="Q3864" s="50" t="s">
        <v>29</v>
      </c>
      <c r="R3864" s="50" t="s">
        <v>29</v>
      </c>
      <c r="S3864" s="50" t="s">
        <v>2770</v>
      </c>
      <c r="T3864" s="50" t="s">
        <v>2383</v>
      </c>
      <c r="U3864" s="50" t="s">
        <v>30</v>
      </c>
      <c r="V3864" s="50" t="str">
        <f>VLOOKUP(A3864,Register!$D$2:$N$1317,11,0)</f>
        <v>CWIP - CURTAIN CONDENSER &amp; AIR EJECTOR</v>
      </c>
      <c r="W3864" s="50" t="s">
        <v>5107</v>
      </c>
      <c r="X3864" s="50" t="s">
        <v>5085</v>
      </c>
    </row>
    <row r="3865" spans="1:24" ht="14.1" customHeight="1" x14ac:dyDescent="0.25">
      <c r="A3865" s="50" t="str">
        <f t="shared" si="60"/>
        <v>9200000041-0</v>
      </c>
      <c r="B3865" s="57" t="s">
        <v>29</v>
      </c>
      <c r="C3865" s="50" t="s">
        <v>29</v>
      </c>
      <c r="D3865" s="50" t="s">
        <v>5106</v>
      </c>
      <c r="E3865" s="50" t="s">
        <v>2814</v>
      </c>
      <c r="F3865" s="50" t="s">
        <v>29</v>
      </c>
      <c r="G3865" s="50" t="s">
        <v>29</v>
      </c>
      <c r="H3865" s="50" t="s">
        <v>4028</v>
      </c>
      <c r="I3865" s="58">
        <v>45235</v>
      </c>
      <c r="J3865" s="50" t="s">
        <v>2816</v>
      </c>
      <c r="K3865" s="59">
        <v>10320</v>
      </c>
      <c r="L3865" s="50" t="s">
        <v>37</v>
      </c>
      <c r="M3865" s="51" t="s">
        <v>2747</v>
      </c>
      <c r="N3865" s="50" t="s">
        <v>29</v>
      </c>
      <c r="O3865" s="50" t="s">
        <v>32</v>
      </c>
      <c r="P3865" s="50" t="s">
        <v>32</v>
      </c>
      <c r="Q3865" s="50" t="s">
        <v>29</v>
      </c>
      <c r="R3865" s="50" t="s">
        <v>29</v>
      </c>
      <c r="S3865" s="50" t="s">
        <v>2770</v>
      </c>
      <c r="T3865" s="50" t="s">
        <v>2383</v>
      </c>
      <c r="U3865" s="50" t="s">
        <v>30</v>
      </c>
      <c r="V3865" s="50" t="str">
        <f>VLOOKUP(A3865,Register!$D$2:$N$1317,11,0)</f>
        <v>CWIP - CURTAIN CONDENSER &amp; AIR EJECTOR</v>
      </c>
      <c r="W3865" s="50" t="s">
        <v>5107</v>
      </c>
      <c r="X3865" s="50" t="s">
        <v>5085</v>
      </c>
    </row>
    <row r="3866" spans="1:24" ht="14.1" customHeight="1" x14ac:dyDescent="0.25">
      <c r="A3866" s="50" t="str">
        <f t="shared" si="60"/>
        <v>9200000041-0</v>
      </c>
      <c r="B3866" s="57" t="s">
        <v>29</v>
      </c>
      <c r="C3866" s="50" t="s">
        <v>29</v>
      </c>
      <c r="D3866" s="50" t="s">
        <v>5106</v>
      </c>
      <c r="E3866" s="50" t="s">
        <v>2814</v>
      </c>
      <c r="F3866" s="50" t="s">
        <v>29</v>
      </c>
      <c r="G3866" s="50" t="s">
        <v>29</v>
      </c>
      <c r="H3866" s="50" t="s">
        <v>4028</v>
      </c>
      <c r="I3866" s="58">
        <v>45235</v>
      </c>
      <c r="J3866" s="50" t="s">
        <v>2816</v>
      </c>
      <c r="K3866" s="59">
        <v>5160</v>
      </c>
      <c r="L3866" s="50" t="s">
        <v>37</v>
      </c>
      <c r="M3866" s="51" t="s">
        <v>2747</v>
      </c>
      <c r="N3866" s="50" t="s">
        <v>29</v>
      </c>
      <c r="O3866" s="50" t="s">
        <v>32</v>
      </c>
      <c r="P3866" s="50" t="s">
        <v>32</v>
      </c>
      <c r="Q3866" s="50" t="s">
        <v>29</v>
      </c>
      <c r="R3866" s="50" t="s">
        <v>29</v>
      </c>
      <c r="S3866" s="50" t="s">
        <v>2770</v>
      </c>
      <c r="T3866" s="50" t="s">
        <v>2383</v>
      </c>
      <c r="U3866" s="50" t="s">
        <v>30</v>
      </c>
      <c r="V3866" s="50" t="str">
        <f>VLOOKUP(A3866,Register!$D$2:$N$1317,11,0)</f>
        <v>CWIP - CURTAIN CONDENSER &amp; AIR EJECTOR</v>
      </c>
      <c r="W3866" s="50" t="s">
        <v>5107</v>
      </c>
      <c r="X3866" s="50" t="s">
        <v>5085</v>
      </c>
    </row>
    <row r="3867" spans="1:24" ht="14.1" customHeight="1" x14ac:dyDescent="0.25">
      <c r="A3867" s="50" t="str">
        <f t="shared" si="60"/>
        <v>9200000041-0</v>
      </c>
      <c r="B3867" s="57" t="s">
        <v>29</v>
      </c>
      <c r="C3867" s="50" t="s">
        <v>29</v>
      </c>
      <c r="D3867" s="50" t="s">
        <v>5106</v>
      </c>
      <c r="E3867" s="50" t="s">
        <v>2814</v>
      </c>
      <c r="F3867" s="50" t="s">
        <v>29</v>
      </c>
      <c r="G3867" s="50" t="s">
        <v>29</v>
      </c>
      <c r="H3867" s="50" t="s">
        <v>4028</v>
      </c>
      <c r="I3867" s="58">
        <v>45235</v>
      </c>
      <c r="J3867" s="50" t="s">
        <v>2816</v>
      </c>
      <c r="K3867" s="59">
        <v>9600</v>
      </c>
      <c r="L3867" s="50" t="s">
        <v>37</v>
      </c>
      <c r="M3867" s="51" t="s">
        <v>2747</v>
      </c>
      <c r="N3867" s="50" t="s">
        <v>29</v>
      </c>
      <c r="O3867" s="50" t="s">
        <v>32</v>
      </c>
      <c r="P3867" s="50" t="s">
        <v>32</v>
      </c>
      <c r="Q3867" s="50" t="s">
        <v>29</v>
      </c>
      <c r="R3867" s="50" t="s">
        <v>29</v>
      </c>
      <c r="S3867" s="50" t="s">
        <v>2770</v>
      </c>
      <c r="T3867" s="50" t="s">
        <v>2383</v>
      </c>
      <c r="U3867" s="50" t="s">
        <v>30</v>
      </c>
      <c r="V3867" s="50" t="str">
        <f>VLOOKUP(A3867,Register!$D$2:$N$1317,11,0)</f>
        <v>CWIP - CURTAIN CONDENSER &amp; AIR EJECTOR</v>
      </c>
      <c r="W3867" s="50" t="s">
        <v>5107</v>
      </c>
      <c r="X3867" s="50" t="s">
        <v>5085</v>
      </c>
    </row>
    <row r="3868" spans="1:24" ht="14.1" customHeight="1" x14ac:dyDescent="0.25">
      <c r="A3868" s="50" t="str">
        <f t="shared" si="60"/>
        <v>9200000041-0</v>
      </c>
      <c r="B3868" s="57" t="s">
        <v>29</v>
      </c>
      <c r="C3868" s="50" t="s">
        <v>29</v>
      </c>
      <c r="D3868" s="50" t="s">
        <v>5106</v>
      </c>
      <c r="E3868" s="50" t="s">
        <v>2814</v>
      </c>
      <c r="F3868" s="50" t="s">
        <v>29</v>
      </c>
      <c r="G3868" s="50" t="s">
        <v>29</v>
      </c>
      <c r="H3868" s="50" t="s">
        <v>4028</v>
      </c>
      <c r="I3868" s="58">
        <v>45235</v>
      </c>
      <c r="J3868" s="50" t="s">
        <v>2816</v>
      </c>
      <c r="K3868" s="59">
        <v>4800</v>
      </c>
      <c r="L3868" s="50" t="s">
        <v>37</v>
      </c>
      <c r="M3868" s="51" t="s">
        <v>2747</v>
      </c>
      <c r="N3868" s="50" t="s">
        <v>29</v>
      </c>
      <c r="O3868" s="50" t="s">
        <v>32</v>
      </c>
      <c r="P3868" s="50" t="s">
        <v>32</v>
      </c>
      <c r="Q3868" s="50" t="s">
        <v>29</v>
      </c>
      <c r="R3868" s="50" t="s">
        <v>29</v>
      </c>
      <c r="S3868" s="50" t="s">
        <v>2770</v>
      </c>
      <c r="T3868" s="50" t="s">
        <v>2383</v>
      </c>
      <c r="U3868" s="50" t="s">
        <v>30</v>
      </c>
      <c r="V3868" s="50" t="str">
        <f>VLOOKUP(A3868,Register!$D$2:$N$1317,11,0)</f>
        <v>CWIP - CURTAIN CONDENSER &amp; AIR EJECTOR</v>
      </c>
      <c r="W3868" s="50" t="s">
        <v>5107</v>
      </c>
      <c r="X3868" s="50" t="s">
        <v>5085</v>
      </c>
    </row>
    <row r="3869" spans="1:24" ht="14.1" customHeight="1" x14ac:dyDescent="0.25">
      <c r="A3869" s="50" t="str">
        <f t="shared" si="60"/>
        <v>9200000041-0</v>
      </c>
      <c r="B3869" s="57" t="s">
        <v>29</v>
      </c>
      <c r="C3869" s="50" t="s">
        <v>29</v>
      </c>
      <c r="D3869" s="50" t="s">
        <v>5106</v>
      </c>
      <c r="E3869" s="50" t="s">
        <v>2814</v>
      </c>
      <c r="F3869" s="50" t="s">
        <v>29</v>
      </c>
      <c r="G3869" s="50" t="s">
        <v>29</v>
      </c>
      <c r="H3869" s="50" t="s">
        <v>4028</v>
      </c>
      <c r="I3869" s="58">
        <v>45235</v>
      </c>
      <c r="J3869" s="50" t="s">
        <v>2816</v>
      </c>
      <c r="K3869" s="59">
        <v>9600</v>
      </c>
      <c r="L3869" s="50" t="s">
        <v>37</v>
      </c>
      <c r="M3869" s="51" t="s">
        <v>2747</v>
      </c>
      <c r="N3869" s="50" t="s">
        <v>29</v>
      </c>
      <c r="O3869" s="50" t="s">
        <v>32</v>
      </c>
      <c r="P3869" s="50" t="s">
        <v>32</v>
      </c>
      <c r="Q3869" s="50" t="s">
        <v>29</v>
      </c>
      <c r="R3869" s="50" t="s">
        <v>29</v>
      </c>
      <c r="S3869" s="50" t="s">
        <v>2770</v>
      </c>
      <c r="T3869" s="50" t="s">
        <v>2383</v>
      </c>
      <c r="U3869" s="50" t="s">
        <v>30</v>
      </c>
      <c r="V3869" s="50" t="str">
        <f>VLOOKUP(A3869,Register!$D$2:$N$1317,11,0)</f>
        <v>CWIP - CURTAIN CONDENSER &amp; AIR EJECTOR</v>
      </c>
      <c r="W3869" s="50" t="s">
        <v>5107</v>
      </c>
      <c r="X3869" s="50" t="s">
        <v>5085</v>
      </c>
    </row>
    <row r="3870" spans="1:24" ht="14.1" customHeight="1" x14ac:dyDescent="0.25">
      <c r="A3870" s="50" t="str">
        <f t="shared" si="60"/>
        <v>9200000041-0</v>
      </c>
      <c r="B3870" s="57" t="s">
        <v>29</v>
      </c>
      <c r="C3870" s="50" t="s">
        <v>29</v>
      </c>
      <c r="D3870" s="50" t="s">
        <v>5106</v>
      </c>
      <c r="E3870" s="50" t="s">
        <v>2814</v>
      </c>
      <c r="F3870" s="50" t="s">
        <v>29</v>
      </c>
      <c r="G3870" s="50" t="s">
        <v>29</v>
      </c>
      <c r="H3870" s="50" t="s">
        <v>4028</v>
      </c>
      <c r="I3870" s="58">
        <v>45235</v>
      </c>
      <c r="J3870" s="50" t="s">
        <v>2816</v>
      </c>
      <c r="K3870" s="59">
        <v>4800</v>
      </c>
      <c r="L3870" s="50" t="s">
        <v>37</v>
      </c>
      <c r="M3870" s="51" t="s">
        <v>2747</v>
      </c>
      <c r="N3870" s="50" t="s">
        <v>29</v>
      </c>
      <c r="O3870" s="50" t="s">
        <v>32</v>
      </c>
      <c r="P3870" s="50" t="s">
        <v>32</v>
      </c>
      <c r="Q3870" s="50" t="s">
        <v>29</v>
      </c>
      <c r="R3870" s="50" t="s">
        <v>29</v>
      </c>
      <c r="S3870" s="50" t="s">
        <v>2770</v>
      </c>
      <c r="T3870" s="50" t="s">
        <v>2383</v>
      </c>
      <c r="U3870" s="50" t="s">
        <v>30</v>
      </c>
      <c r="V3870" s="50" t="str">
        <f>VLOOKUP(A3870,Register!$D$2:$N$1317,11,0)</f>
        <v>CWIP - CURTAIN CONDENSER &amp; AIR EJECTOR</v>
      </c>
      <c r="W3870" s="50" t="s">
        <v>5107</v>
      </c>
      <c r="X3870" s="50" t="s">
        <v>5085</v>
      </c>
    </row>
    <row r="3871" spans="1:24" ht="14.1" customHeight="1" x14ac:dyDescent="0.25">
      <c r="A3871" s="50" t="str">
        <f t="shared" si="60"/>
        <v>9200000041-0</v>
      </c>
      <c r="B3871" s="57" t="s">
        <v>29</v>
      </c>
      <c r="C3871" s="50" t="s">
        <v>29</v>
      </c>
      <c r="D3871" s="50" t="s">
        <v>5106</v>
      </c>
      <c r="E3871" s="50" t="s">
        <v>2814</v>
      </c>
      <c r="F3871" s="50" t="s">
        <v>29</v>
      </c>
      <c r="G3871" s="50" t="s">
        <v>29</v>
      </c>
      <c r="H3871" s="50" t="s">
        <v>4028</v>
      </c>
      <c r="I3871" s="58">
        <v>45235</v>
      </c>
      <c r="J3871" s="50" t="s">
        <v>2816</v>
      </c>
      <c r="K3871" s="59">
        <v>5760</v>
      </c>
      <c r="L3871" s="50" t="s">
        <v>37</v>
      </c>
      <c r="M3871" s="51" t="s">
        <v>2747</v>
      </c>
      <c r="N3871" s="50" t="s">
        <v>29</v>
      </c>
      <c r="O3871" s="50" t="s">
        <v>32</v>
      </c>
      <c r="P3871" s="50" t="s">
        <v>32</v>
      </c>
      <c r="Q3871" s="50" t="s">
        <v>29</v>
      </c>
      <c r="R3871" s="50" t="s">
        <v>29</v>
      </c>
      <c r="S3871" s="50" t="s">
        <v>2770</v>
      </c>
      <c r="T3871" s="50" t="s">
        <v>2383</v>
      </c>
      <c r="U3871" s="50" t="s">
        <v>30</v>
      </c>
      <c r="V3871" s="50" t="str">
        <f>VLOOKUP(A3871,Register!$D$2:$N$1317,11,0)</f>
        <v>CWIP - CURTAIN CONDENSER &amp; AIR EJECTOR</v>
      </c>
      <c r="W3871" s="50" t="s">
        <v>5107</v>
      </c>
      <c r="X3871" s="50" t="s">
        <v>5085</v>
      </c>
    </row>
    <row r="3872" spans="1:24" ht="14.1" customHeight="1" x14ac:dyDescent="0.25">
      <c r="A3872" s="50" t="str">
        <f t="shared" si="60"/>
        <v>9200000041-0</v>
      </c>
      <c r="B3872" s="57" t="s">
        <v>29</v>
      </c>
      <c r="C3872" s="50" t="s">
        <v>29</v>
      </c>
      <c r="D3872" s="50" t="s">
        <v>5106</v>
      </c>
      <c r="E3872" s="50" t="s">
        <v>2814</v>
      </c>
      <c r="F3872" s="50" t="s">
        <v>29</v>
      </c>
      <c r="G3872" s="50" t="s">
        <v>29</v>
      </c>
      <c r="H3872" s="50" t="s">
        <v>4028</v>
      </c>
      <c r="I3872" s="58">
        <v>45235</v>
      </c>
      <c r="J3872" s="50" t="s">
        <v>2816</v>
      </c>
      <c r="K3872" s="59">
        <v>2880</v>
      </c>
      <c r="L3872" s="50" t="s">
        <v>37</v>
      </c>
      <c r="M3872" s="51" t="s">
        <v>2747</v>
      </c>
      <c r="N3872" s="50" t="s">
        <v>29</v>
      </c>
      <c r="O3872" s="50" t="s">
        <v>32</v>
      </c>
      <c r="P3872" s="50" t="s">
        <v>32</v>
      </c>
      <c r="Q3872" s="50" t="s">
        <v>29</v>
      </c>
      <c r="R3872" s="50" t="s">
        <v>29</v>
      </c>
      <c r="S3872" s="50" t="s">
        <v>2770</v>
      </c>
      <c r="T3872" s="50" t="s">
        <v>2383</v>
      </c>
      <c r="U3872" s="50" t="s">
        <v>30</v>
      </c>
      <c r="V3872" s="50" t="str">
        <f>VLOOKUP(A3872,Register!$D$2:$N$1317,11,0)</f>
        <v>CWIP - CURTAIN CONDENSER &amp; AIR EJECTOR</v>
      </c>
      <c r="W3872" s="50" t="s">
        <v>5107</v>
      </c>
      <c r="X3872" s="50" t="s">
        <v>5085</v>
      </c>
    </row>
    <row r="3873" spans="1:24" ht="14.1" customHeight="1" x14ac:dyDescent="0.25">
      <c r="A3873" s="50" t="str">
        <f t="shared" si="60"/>
        <v>9200000041-0</v>
      </c>
      <c r="B3873" s="57" t="s">
        <v>29</v>
      </c>
      <c r="C3873" s="50" t="s">
        <v>29</v>
      </c>
      <c r="D3873" s="50" t="s">
        <v>5106</v>
      </c>
      <c r="E3873" s="50" t="s">
        <v>2814</v>
      </c>
      <c r="F3873" s="50" t="s">
        <v>29</v>
      </c>
      <c r="G3873" s="50" t="s">
        <v>29</v>
      </c>
      <c r="H3873" s="50" t="s">
        <v>4028</v>
      </c>
      <c r="I3873" s="58">
        <v>45235</v>
      </c>
      <c r="J3873" s="50" t="s">
        <v>2816</v>
      </c>
      <c r="K3873" s="59">
        <v>5760</v>
      </c>
      <c r="L3873" s="50" t="s">
        <v>37</v>
      </c>
      <c r="M3873" s="51" t="s">
        <v>2747</v>
      </c>
      <c r="N3873" s="50" t="s">
        <v>29</v>
      </c>
      <c r="O3873" s="50" t="s">
        <v>32</v>
      </c>
      <c r="P3873" s="50" t="s">
        <v>32</v>
      </c>
      <c r="Q3873" s="50" t="s">
        <v>29</v>
      </c>
      <c r="R3873" s="50" t="s">
        <v>29</v>
      </c>
      <c r="S3873" s="50" t="s">
        <v>2770</v>
      </c>
      <c r="T3873" s="50" t="s">
        <v>2383</v>
      </c>
      <c r="U3873" s="50" t="s">
        <v>30</v>
      </c>
      <c r="V3873" s="50" t="str">
        <f>VLOOKUP(A3873,Register!$D$2:$N$1317,11,0)</f>
        <v>CWIP - CURTAIN CONDENSER &amp; AIR EJECTOR</v>
      </c>
      <c r="W3873" s="50" t="s">
        <v>5107</v>
      </c>
      <c r="X3873" s="50" t="s">
        <v>5085</v>
      </c>
    </row>
    <row r="3874" spans="1:24" ht="14.1" customHeight="1" x14ac:dyDescent="0.25">
      <c r="A3874" s="50" t="str">
        <f t="shared" si="60"/>
        <v>9200000041-0</v>
      </c>
      <c r="B3874" s="57" t="s">
        <v>29</v>
      </c>
      <c r="C3874" s="50" t="s">
        <v>29</v>
      </c>
      <c r="D3874" s="50" t="s">
        <v>5106</v>
      </c>
      <c r="E3874" s="50" t="s">
        <v>2814</v>
      </c>
      <c r="F3874" s="50" t="s">
        <v>29</v>
      </c>
      <c r="G3874" s="50" t="s">
        <v>29</v>
      </c>
      <c r="H3874" s="50" t="s">
        <v>4028</v>
      </c>
      <c r="I3874" s="58">
        <v>45235</v>
      </c>
      <c r="J3874" s="50" t="s">
        <v>2816</v>
      </c>
      <c r="K3874" s="59">
        <v>2880</v>
      </c>
      <c r="L3874" s="50" t="s">
        <v>37</v>
      </c>
      <c r="M3874" s="51" t="s">
        <v>2747</v>
      </c>
      <c r="N3874" s="50" t="s">
        <v>29</v>
      </c>
      <c r="O3874" s="50" t="s">
        <v>32</v>
      </c>
      <c r="P3874" s="50" t="s">
        <v>32</v>
      </c>
      <c r="Q3874" s="50" t="s">
        <v>29</v>
      </c>
      <c r="R3874" s="50" t="s">
        <v>29</v>
      </c>
      <c r="S3874" s="50" t="s">
        <v>2770</v>
      </c>
      <c r="T3874" s="50" t="s">
        <v>2383</v>
      </c>
      <c r="U3874" s="50" t="s">
        <v>30</v>
      </c>
      <c r="V3874" s="50" t="str">
        <f>VLOOKUP(A3874,Register!$D$2:$N$1317,11,0)</f>
        <v>CWIP - CURTAIN CONDENSER &amp; AIR EJECTOR</v>
      </c>
      <c r="W3874" s="50" t="s">
        <v>5107</v>
      </c>
      <c r="X3874" s="50" t="s">
        <v>5085</v>
      </c>
    </row>
    <row r="3875" spans="1:24" ht="14.1" customHeight="1" x14ac:dyDescent="0.25">
      <c r="A3875" s="50" t="str">
        <f t="shared" si="60"/>
        <v>9200000041-0</v>
      </c>
      <c r="B3875" s="57" t="s">
        <v>29</v>
      </c>
      <c r="C3875" s="50" t="s">
        <v>29</v>
      </c>
      <c r="D3875" s="50" t="s">
        <v>5106</v>
      </c>
      <c r="E3875" s="50" t="s">
        <v>2814</v>
      </c>
      <c r="F3875" s="50" t="s">
        <v>29</v>
      </c>
      <c r="G3875" s="50" t="s">
        <v>29</v>
      </c>
      <c r="H3875" s="50" t="s">
        <v>4028</v>
      </c>
      <c r="I3875" s="58">
        <v>45235</v>
      </c>
      <c r="J3875" s="50" t="s">
        <v>2816</v>
      </c>
      <c r="K3875" s="59">
        <v>5760</v>
      </c>
      <c r="L3875" s="50" t="s">
        <v>37</v>
      </c>
      <c r="M3875" s="51" t="s">
        <v>2747</v>
      </c>
      <c r="N3875" s="50" t="s">
        <v>29</v>
      </c>
      <c r="O3875" s="50" t="s">
        <v>32</v>
      </c>
      <c r="P3875" s="50" t="s">
        <v>32</v>
      </c>
      <c r="Q3875" s="50" t="s">
        <v>29</v>
      </c>
      <c r="R3875" s="50" t="s">
        <v>29</v>
      </c>
      <c r="S3875" s="50" t="s">
        <v>2770</v>
      </c>
      <c r="T3875" s="50" t="s">
        <v>2383</v>
      </c>
      <c r="U3875" s="50" t="s">
        <v>30</v>
      </c>
      <c r="V3875" s="50" t="str">
        <f>VLOOKUP(A3875,Register!$D$2:$N$1317,11,0)</f>
        <v>CWIP - CURTAIN CONDENSER &amp; AIR EJECTOR</v>
      </c>
      <c r="W3875" s="50" t="s">
        <v>5107</v>
      </c>
      <c r="X3875" s="50" t="s">
        <v>5085</v>
      </c>
    </row>
    <row r="3876" spans="1:24" ht="14.1" customHeight="1" x14ac:dyDescent="0.25">
      <c r="A3876" s="50" t="str">
        <f t="shared" si="60"/>
        <v>9200000041-0</v>
      </c>
      <c r="B3876" s="57" t="s">
        <v>29</v>
      </c>
      <c r="C3876" s="50" t="s">
        <v>29</v>
      </c>
      <c r="D3876" s="50" t="s">
        <v>5106</v>
      </c>
      <c r="E3876" s="50" t="s">
        <v>2814</v>
      </c>
      <c r="F3876" s="50" t="s">
        <v>29</v>
      </c>
      <c r="G3876" s="50" t="s">
        <v>29</v>
      </c>
      <c r="H3876" s="50" t="s">
        <v>4028</v>
      </c>
      <c r="I3876" s="58">
        <v>45235</v>
      </c>
      <c r="J3876" s="50" t="s">
        <v>2816</v>
      </c>
      <c r="K3876" s="59">
        <v>170.16</v>
      </c>
      <c r="L3876" s="50" t="s">
        <v>37</v>
      </c>
      <c r="M3876" s="51" t="s">
        <v>2747</v>
      </c>
      <c r="N3876" s="50" t="s">
        <v>29</v>
      </c>
      <c r="O3876" s="50" t="s">
        <v>32</v>
      </c>
      <c r="P3876" s="50" t="s">
        <v>32</v>
      </c>
      <c r="Q3876" s="50" t="s">
        <v>29</v>
      </c>
      <c r="R3876" s="50" t="s">
        <v>29</v>
      </c>
      <c r="S3876" s="50" t="s">
        <v>2770</v>
      </c>
      <c r="T3876" s="50" t="s">
        <v>2383</v>
      </c>
      <c r="U3876" s="50" t="s">
        <v>30</v>
      </c>
      <c r="V3876" s="50" t="str">
        <f>VLOOKUP(A3876,Register!$D$2:$N$1317,11,0)</f>
        <v>CWIP - CURTAIN CONDENSER &amp; AIR EJECTOR</v>
      </c>
      <c r="W3876" s="50" t="s">
        <v>5107</v>
      </c>
      <c r="X3876" s="50" t="s">
        <v>5085</v>
      </c>
    </row>
    <row r="3877" spans="1:24" ht="14.1" customHeight="1" x14ac:dyDescent="0.25">
      <c r="A3877" s="50" t="str">
        <f t="shared" si="60"/>
        <v>9200000041-0</v>
      </c>
      <c r="B3877" s="57" t="s">
        <v>29</v>
      </c>
      <c r="C3877" s="50" t="s">
        <v>29</v>
      </c>
      <c r="D3877" s="50" t="s">
        <v>5106</v>
      </c>
      <c r="E3877" s="50" t="s">
        <v>2814</v>
      </c>
      <c r="F3877" s="50" t="s">
        <v>29</v>
      </c>
      <c r="G3877" s="50" t="s">
        <v>29</v>
      </c>
      <c r="H3877" s="50" t="s">
        <v>4028</v>
      </c>
      <c r="I3877" s="58">
        <v>45235</v>
      </c>
      <c r="J3877" s="50" t="s">
        <v>2816</v>
      </c>
      <c r="K3877" s="59">
        <v>67200</v>
      </c>
      <c r="L3877" s="50" t="s">
        <v>37</v>
      </c>
      <c r="M3877" s="51" t="s">
        <v>2747</v>
      </c>
      <c r="N3877" s="50" t="s">
        <v>29</v>
      </c>
      <c r="O3877" s="50" t="s">
        <v>32</v>
      </c>
      <c r="P3877" s="50" t="s">
        <v>32</v>
      </c>
      <c r="Q3877" s="50" t="s">
        <v>29</v>
      </c>
      <c r="R3877" s="50" t="s">
        <v>29</v>
      </c>
      <c r="S3877" s="50" t="s">
        <v>2770</v>
      </c>
      <c r="T3877" s="50" t="s">
        <v>2383</v>
      </c>
      <c r="U3877" s="50" t="s">
        <v>30</v>
      </c>
      <c r="V3877" s="50" t="str">
        <f>VLOOKUP(A3877,Register!$D$2:$N$1317,11,0)</f>
        <v>CWIP - CURTAIN CONDENSER &amp; AIR EJECTOR</v>
      </c>
      <c r="W3877" s="50" t="s">
        <v>5107</v>
      </c>
      <c r="X3877" s="50" t="s">
        <v>5085</v>
      </c>
    </row>
    <row r="3878" spans="1:24" ht="14.1" customHeight="1" x14ac:dyDescent="0.25">
      <c r="A3878" s="50" t="str">
        <f t="shared" si="60"/>
        <v>9200000041-0</v>
      </c>
      <c r="B3878" s="57" t="s">
        <v>29</v>
      </c>
      <c r="C3878" s="50" t="s">
        <v>29</v>
      </c>
      <c r="D3878" s="50" t="s">
        <v>5106</v>
      </c>
      <c r="E3878" s="50" t="s">
        <v>2814</v>
      </c>
      <c r="F3878" s="50" t="s">
        <v>29</v>
      </c>
      <c r="G3878" s="50" t="s">
        <v>29</v>
      </c>
      <c r="H3878" s="50" t="s">
        <v>4028</v>
      </c>
      <c r="I3878" s="58">
        <v>45235</v>
      </c>
      <c r="J3878" s="50" t="s">
        <v>2816</v>
      </c>
      <c r="K3878" s="59">
        <v>33600</v>
      </c>
      <c r="L3878" s="50" t="s">
        <v>37</v>
      </c>
      <c r="M3878" s="51" t="s">
        <v>2747</v>
      </c>
      <c r="N3878" s="50" t="s">
        <v>29</v>
      </c>
      <c r="O3878" s="50" t="s">
        <v>32</v>
      </c>
      <c r="P3878" s="50" t="s">
        <v>32</v>
      </c>
      <c r="Q3878" s="50" t="s">
        <v>29</v>
      </c>
      <c r="R3878" s="50" t="s">
        <v>29</v>
      </c>
      <c r="S3878" s="50" t="s">
        <v>2770</v>
      </c>
      <c r="T3878" s="50" t="s">
        <v>2383</v>
      </c>
      <c r="U3878" s="50" t="s">
        <v>30</v>
      </c>
      <c r="V3878" s="50" t="str">
        <f>VLOOKUP(A3878,Register!$D$2:$N$1317,11,0)</f>
        <v>CWIP - CURTAIN CONDENSER &amp; AIR EJECTOR</v>
      </c>
      <c r="W3878" s="50" t="s">
        <v>5107</v>
      </c>
      <c r="X3878" s="50" t="s">
        <v>5085</v>
      </c>
    </row>
    <row r="3879" spans="1:24" ht="14.1" customHeight="1" x14ac:dyDescent="0.25">
      <c r="A3879" s="50" t="str">
        <f t="shared" si="60"/>
        <v>9200000041-0</v>
      </c>
      <c r="B3879" s="57" t="s">
        <v>29</v>
      </c>
      <c r="C3879" s="50" t="s">
        <v>29</v>
      </c>
      <c r="D3879" s="50" t="s">
        <v>5106</v>
      </c>
      <c r="E3879" s="50" t="s">
        <v>2814</v>
      </c>
      <c r="F3879" s="50" t="s">
        <v>29</v>
      </c>
      <c r="G3879" s="50" t="s">
        <v>29</v>
      </c>
      <c r="H3879" s="50" t="s">
        <v>4028</v>
      </c>
      <c r="I3879" s="58">
        <v>45235</v>
      </c>
      <c r="J3879" s="50" t="s">
        <v>2816</v>
      </c>
      <c r="K3879" s="59">
        <v>60480</v>
      </c>
      <c r="L3879" s="50" t="s">
        <v>37</v>
      </c>
      <c r="M3879" s="51" t="s">
        <v>2747</v>
      </c>
      <c r="N3879" s="50" t="s">
        <v>29</v>
      </c>
      <c r="O3879" s="50" t="s">
        <v>32</v>
      </c>
      <c r="P3879" s="50" t="s">
        <v>32</v>
      </c>
      <c r="Q3879" s="50" t="s">
        <v>29</v>
      </c>
      <c r="R3879" s="50" t="s">
        <v>29</v>
      </c>
      <c r="S3879" s="50" t="s">
        <v>2770</v>
      </c>
      <c r="T3879" s="50" t="s">
        <v>2383</v>
      </c>
      <c r="U3879" s="50" t="s">
        <v>30</v>
      </c>
      <c r="V3879" s="50" t="str">
        <f>VLOOKUP(A3879,Register!$D$2:$N$1317,11,0)</f>
        <v>CWIP - CURTAIN CONDENSER &amp; AIR EJECTOR</v>
      </c>
      <c r="W3879" s="50" t="s">
        <v>5107</v>
      </c>
      <c r="X3879" s="50" t="s">
        <v>5085</v>
      </c>
    </row>
    <row r="3880" spans="1:24" ht="14.1" customHeight="1" x14ac:dyDescent="0.25">
      <c r="A3880" s="50" t="str">
        <f t="shared" si="60"/>
        <v>9200000041-0</v>
      </c>
      <c r="B3880" s="57" t="s">
        <v>29</v>
      </c>
      <c r="C3880" s="50" t="s">
        <v>29</v>
      </c>
      <c r="D3880" s="50" t="s">
        <v>5106</v>
      </c>
      <c r="E3880" s="50" t="s">
        <v>2814</v>
      </c>
      <c r="F3880" s="50" t="s">
        <v>29</v>
      </c>
      <c r="G3880" s="50" t="s">
        <v>29</v>
      </c>
      <c r="H3880" s="50" t="s">
        <v>4028</v>
      </c>
      <c r="I3880" s="58">
        <v>45235</v>
      </c>
      <c r="J3880" s="50" t="s">
        <v>2816</v>
      </c>
      <c r="K3880" s="59">
        <v>30240</v>
      </c>
      <c r="L3880" s="50" t="s">
        <v>37</v>
      </c>
      <c r="M3880" s="51" t="s">
        <v>2747</v>
      </c>
      <c r="N3880" s="50" t="s">
        <v>29</v>
      </c>
      <c r="O3880" s="50" t="s">
        <v>32</v>
      </c>
      <c r="P3880" s="50" t="s">
        <v>32</v>
      </c>
      <c r="Q3880" s="50" t="s">
        <v>29</v>
      </c>
      <c r="R3880" s="50" t="s">
        <v>29</v>
      </c>
      <c r="S3880" s="50" t="s">
        <v>2770</v>
      </c>
      <c r="T3880" s="50" t="s">
        <v>2383</v>
      </c>
      <c r="U3880" s="50" t="s">
        <v>30</v>
      </c>
      <c r="V3880" s="50" t="str">
        <f>VLOOKUP(A3880,Register!$D$2:$N$1317,11,0)</f>
        <v>CWIP - CURTAIN CONDENSER &amp; AIR EJECTOR</v>
      </c>
      <c r="W3880" s="50" t="s">
        <v>5107</v>
      </c>
      <c r="X3880" s="50" t="s">
        <v>5085</v>
      </c>
    </row>
    <row r="3881" spans="1:24" ht="14.1" customHeight="1" x14ac:dyDescent="0.25">
      <c r="A3881" s="50" t="str">
        <f t="shared" si="60"/>
        <v>9200000041-0</v>
      </c>
      <c r="B3881" s="57" t="s">
        <v>29</v>
      </c>
      <c r="C3881" s="50" t="s">
        <v>29</v>
      </c>
      <c r="D3881" s="50" t="s">
        <v>5106</v>
      </c>
      <c r="E3881" s="50" t="s">
        <v>2814</v>
      </c>
      <c r="F3881" s="50" t="s">
        <v>29</v>
      </c>
      <c r="G3881" s="50" t="s">
        <v>29</v>
      </c>
      <c r="H3881" s="50" t="s">
        <v>4028</v>
      </c>
      <c r="I3881" s="58">
        <v>45235</v>
      </c>
      <c r="J3881" s="50" t="s">
        <v>2816</v>
      </c>
      <c r="K3881" s="59">
        <v>62400</v>
      </c>
      <c r="L3881" s="50" t="s">
        <v>37</v>
      </c>
      <c r="M3881" s="51" t="s">
        <v>2747</v>
      </c>
      <c r="N3881" s="50" t="s">
        <v>29</v>
      </c>
      <c r="O3881" s="50" t="s">
        <v>32</v>
      </c>
      <c r="P3881" s="50" t="s">
        <v>32</v>
      </c>
      <c r="Q3881" s="50" t="s">
        <v>29</v>
      </c>
      <c r="R3881" s="50" t="s">
        <v>29</v>
      </c>
      <c r="S3881" s="50" t="s">
        <v>2770</v>
      </c>
      <c r="T3881" s="50" t="s">
        <v>2383</v>
      </c>
      <c r="U3881" s="50" t="s">
        <v>30</v>
      </c>
      <c r="V3881" s="50" t="str">
        <f>VLOOKUP(A3881,Register!$D$2:$N$1317,11,0)</f>
        <v>CWIP - CURTAIN CONDENSER &amp; AIR EJECTOR</v>
      </c>
      <c r="W3881" s="50" t="s">
        <v>5107</v>
      </c>
      <c r="X3881" s="50" t="s">
        <v>5085</v>
      </c>
    </row>
    <row r="3882" spans="1:24" ht="14.1" customHeight="1" x14ac:dyDescent="0.25">
      <c r="A3882" s="50" t="str">
        <f t="shared" si="60"/>
        <v>9200000041-0</v>
      </c>
      <c r="B3882" s="57" t="s">
        <v>29</v>
      </c>
      <c r="C3882" s="50" t="s">
        <v>29</v>
      </c>
      <c r="D3882" s="50" t="s">
        <v>5106</v>
      </c>
      <c r="E3882" s="50" t="s">
        <v>2814</v>
      </c>
      <c r="F3882" s="50" t="s">
        <v>29</v>
      </c>
      <c r="G3882" s="50" t="s">
        <v>29</v>
      </c>
      <c r="H3882" s="50" t="s">
        <v>4028</v>
      </c>
      <c r="I3882" s="58">
        <v>45235</v>
      </c>
      <c r="J3882" s="50" t="s">
        <v>2816</v>
      </c>
      <c r="K3882" s="59">
        <v>31200</v>
      </c>
      <c r="L3882" s="50" t="s">
        <v>37</v>
      </c>
      <c r="M3882" s="51" t="s">
        <v>2747</v>
      </c>
      <c r="N3882" s="50" t="s">
        <v>29</v>
      </c>
      <c r="O3882" s="50" t="s">
        <v>32</v>
      </c>
      <c r="P3882" s="50" t="s">
        <v>32</v>
      </c>
      <c r="Q3882" s="50" t="s">
        <v>29</v>
      </c>
      <c r="R3882" s="50" t="s">
        <v>29</v>
      </c>
      <c r="S3882" s="50" t="s">
        <v>2770</v>
      </c>
      <c r="T3882" s="50" t="s">
        <v>2383</v>
      </c>
      <c r="U3882" s="50" t="s">
        <v>30</v>
      </c>
      <c r="V3882" s="50" t="str">
        <f>VLOOKUP(A3882,Register!$D$2:$N$1317,11,0)</f>
        <v>CWIP - CURTAIN CONDENSER &amp; AIR EJECTOR</v>
      </c>
      <c r="W3882" s="50" t="s">
        <v>5107</v>
      </c>
      <c r="X3882" s="50" t="s">
        <v>5085</v>
      </c>
    </row>
    <row r="3883" spans="1:24" ht="14.1" customHeight="1" x14ac:dyDescent="0.25">
      <c r="A3883" s="50" t="str">
        <f t="shared" si="60"/>
        <v>9200000041-0</v>
      </c>
      <c r="B3883" s="57" t="s">
        <v>29</v>
      </c>
      <c r="C3883" s="50" t="s">
        <v>29</v>
      </c>
      <c r="D3883" s="50" t="s">
        <v>5106</v>
      </c>
      <c r="E3883" s="50" t="s">
        <v>2814</v>
      </c>
      <c r="F3883" s="50" t="s">
        <v>29</v>
      </c>
      <c r="G3883" s="50" t="s">
        <v>29</v>
      </c>
      <c r="H3883" s="50" t="s">
        <v>4028</v>
      </c>
      <c r="I3883" s="58">
        <v>45235</v>
      </c>
      <c r="J3883" s="50" t="s">
        <v>2816</v>
      </c>
      <c r="K3883" s="59">
        <v>28800</v>
      </c>
      <c r="L3883" s="50" t="s">
        <v>37</v>
      </c>
      <c r="M3883" s="51" t="s">
        <v>2747</v>
      </c>
      <c r="N3883" s="50" t="s">
        <v>29</v>
      </c>
      <c r="O3883" s="50" t="s">
        <v>32</v>
      </c>
      <c r="P3883" s="50" t="s">
        <v>32</v>
      </c>
      <c r="Q3883" s="50" t="s">
        <v>29</v>
      </c>
      <c r="R3883" s="50" t="s">
        <v>29</v>
      </c>
      <c r="S3883" s="50" t="s">
        <v>2770</v>
      </c>
      <c r="T3883" s="50" t="s">
        <v>2383</v>
      </c>
      <c r="U3883" s="50" t="s">
        <v>30</v>
      </c>
      <c r="V3883" s="50" t="str">
        <f>VLOOKUP(A3883,Register!$D$2:$N$1317,11,0)</f>
        <v>CWIP - CURTAIN CONDENSER &amp; AIR EJECTOR</v>
      </c>
      <c r="W3883" s="50" t="s">
        <v>5107</v>
      </c>
      <c r="X3883" s="50" t="s">
        <v>5085</v>
      </c>
    </row>
    <row r="3884" spans="1:24" ht="14.1" customHeight="1" x14ac:dyDescent="0.25">
      <c r="A3884" s="50" t="str">
        <f t="shared" si="60"/>
        <v>9200000041-0</v>
      </c>
      <c r="B3884" s="57" t="s">
        <v>29</v>
      </c>
      <c r="C3884" s="50" t="s">
        <v>29</v>
      </c>
      <c r="D3884" s="50" t="s">
        <v>5106</v>
      </c>
      <c r="E3884" s="50" t="s">
        <v>2814</v>
      </c>
      <c r="F3884" s="50" t="s">
        <v>29</v>
      </c>
      <c r="G3884" s="50" t="s">
        <v>29</v>
      </c>
      <c r="H3884" s="50" t="s">
        <v>4028</v>
      </c>
      <c r="I3884" s="58">
        <v>45235</v>
      </c>
      <c r="J3884" s="50" t="s">
        <v>2816</v>
      </c>
      <c r="K3884" s="59">
        <v>14688</v>
      </c>
      <c r="L3884" s="50" t="s">
        <v>37</v>
      </c>
      <c r="M3884" s="51" t="s">
        <v>2747</v>
      </c>
      <c r="N3884" s="50" t="s">
        <v>29</v>
      </c>
      <c r="O3884" s="50" t="s">
        <v>32</v>
      </c>
      <c r="P3884" s="50" t="s">
        <v>32</v>
      </c>
      <c r="Q3884" s="50" t="s">
        <v>29</v>
      </c>
      <c r="R3884" s="50" t="s">
        <v>29</v>
      </c>
      <c r="S3884" s="50" t="s">
        <v>2770</v>
      </c>
      <c r="T3884" s="50" t="s">
        <v>2383</v>
      </c>
      <c r="U3884" s="50" t="s">
        <v>30</v>
      </c>
      <c r="V3884" s="50" t="str">
        <f>VLOOKUP(A3884,Register!$D$2:$N$1317,11,0)</f>
        <v>CWIP - CURTAIN CONDENSER &amp; AIR EJECTOR</v>
      </c>
      <c r="W3884" s="50" t="s">
        <v>5107</v>
      </c>
      <c r="X3884" s="50" t="s">
        <v>5085</v>
      </c>
    </row>
    <row r="3885" spans="1:24" ht="14.1" customHeight="1" x14ac:dyDescent="0.25">
      <c r="A3885" s="50" t="str">
        <f t="shared" si="60"/>
        <v>9200000041-0</v>
      </c>
      <c r="B3885" s="57" t="s">
        <v>29</v>
      </c>
      <c r="C3885" s="50" t="s">
        <v>29</v>
      </c>
      <c r="D3885" s="50" t="s">
        <v>5106</v>
      </c>
      <c r="E3885" s="50" t="s">
        <v>2814</v>
      </c>
      <c r="F3885" s="50" t="s">
        <v>29</v>
      </c>
      <c r="G3885" s="50" t="s">
        <v>29</v>
      </c>
      <c r="H3885" s="50" t="s">
        <v>4028</v>
      </c>
      <c r="I3885" s="58">
        <v>45235</v>
      </c>
      <c r="J3885" s="50" t="s">
        <v>2816</v>
      </c>
      <c r="K3885" s="59">
        <v>20160</v>
      </c>
      <c r="L3885" s="50" t="s">
        <v>37</v>
      </c>
      <c r="M3885" s="51" t="s">
        <v>2747</v>
      </c>
      <c r="N3885" s="50" t="s">
        <v>29</v>
      </c>
      <c r="O3885" s="50" t="s">
        <v>32</v>
      </c>
      <c r="P3885" s="50" t="s">
        <v>32</v>
      </c>
      <c r="Q3885" s="50" t="s">
        <v>29</v>
      </c>
      <c r="R3885" s="50" t="s">
        <v>29</v>
      </c>
      <c r="S3885" s="50" t="s">
        <v>2770</v>
      </c>
      <c r="T3885" s="50" t="s">
        <v>2383</v>
      </c>
      <c r="U3885" s="50" t="s">
        <v>30</v>
      </c>
      <c r="V3885" s="50" t="str">
        <f>VLOOKUP(A3885,Register!$D$2:$N$1317,11,0)</f>
        <v>CWIP - CURTAIN CONDENSER &amp; AIR EJECTOR</v>
      </c>
      <c r="W3885" s="50" t="s">
        <v>5107</v>
      </c>
      <c r="X3885" s="50" t="s">
        <v>5085</v>
      </c>
    </row>
    <row r="3886" spans="1:24" ht="14.1" customHeight="1" x14ac:dyDescent="0.25">
      <c r="A3886" s="50" t="str">
        <f t="shared" si="60"/>
        <v>9200000041-0</v>
      </c>
      <c r="B3886" s="57" t="s">
        <v>29</v>
      </c>
      <c r="C3886" s="50" t="s">
        <v>29</v>
      </c>
      <c r="D3886" s="50" t="s">
        <v>5106</v>
      </c>
      <c r="E3886" s="50" t="s">
        <v>2814</v>
      </c>
      <c r="F3886" s="50" t="s">
        <v>29</v>
      </c>
      <c r="G3886" s="50" t="s">
        <v>29</v>
      </c>
      <c r="H3886" s="50" t="s">
        <v>4028</v>
      </c>
      <c r="I3886" s="58">
        <v>45235</v>
      </c>
      <c r="J3886" s="50" t="s">
        <v>2816</v>
      </c>
      <c r="K3886" s="59">
        <v>10080</v>
      </c>
      <c r="L3886" s="50" t="s">
        <v>37</v>
      </c>
      <c r="M3886" s="51" t="s">
        <v>2747</v>
      </c>
      <c r="N3886" s="50" t="s">
        <v>29</v>
      </c>
      <c r="O3886" s="50" t="s">
        <v>32</v>
      </c>
      <c r="P3886" s="50" t="s">
        <v>32</v>
      </c>
      <c r="Q3886" s="50" t="s">
        <v>29</v>
      </c>
      <c r="R3886" s="50" t="s">
        <v>29</v>
      </c>
      <c r="S3886" s="50" t="s">
        <v>2770</v>
      </c>
      <c r="T3886" s="50" t="s">
        <v>2383</v>
      </c>
      <c r="U3886" s="50" t="s">
        <v>30</v>
      </c>
      <c r="V3886" s="50" t="str">
        <f>VLOOKUP(A3886,Register!$D$2:$N$1317,11,0)</f>
        <v>CWIP - CURTAIN CONDENSER &amp; AIR EJECTOR</v>
      </c>
      <c r="W3886" s="50" t="s">
        <v>5107</v>
      </c>
      <c r="X3886" s="50" t="s">
        <v>5085</v>
      </c>
    </row>
    <row r="3887" spans="1:24" ht="14.1" customHeight="1" x14ac:dyDescent="0.25">
      <c r="A3887" s="50" t="str">
        <f t="shared" si="60"/>
        <v>9200000041-0</v>
      </c>
      <c r="B3887" s="57" t="s">
        <v>29</v>
      </c>
      <c r="C3887" s="50" t="s">
        <v>29</v>
      </c>
      <c r="D3887" s="50" t="s">
        <v>5106</v>
      </c>
      <c r="E3887" s="50" t="s">
        <v>2814</v>
      </c>
      <c r="F3887" s="50" t="s">
        <v>29</v>
      </c>
      <c r="G3887" s="50" t="s">
        <v>29</v>
      </c>
      <c r="H3887" s="50" t="s">
        <v>4028</v>
      </c>
      <c r="I3887" s="58">
        <v>45235</v>
      </c>
      <c r="J3887" s="50" t="s">
        <v>2816</v>
      </c>
      <c r="K3887" s="59">
        <v>14400</v>
      </c>
      <c r="L3887" s="50" t="s">
        <v>37</v>
      </c>
      <c r="M3887" s="51" t="s">
        <v>2747</v>
      </c>
      <c r="N3887" s="50" t="s">
        <v>29</v>
      </c>
      <c r="O3887" s="50" t="s">
        <v>32</v>
      </c>
      <c r="P3887" s="50" t="s">
        <v>32</v>
      </c>
      <c r="Q3887" s="50" t="s">
        <v>29</v>
      </c>
      <c r="R3887" s="50" t="s">
        <v>29</v>
      </c>
      <c r="S3887" s="50" t="s">
        <v>2770</v>
      </c>
      <c r="T3887" s="50" t="s">
        <v>2383</v>
      </c>
      <c r="U3887" s="50" t="s">
        <v>30</v>
      </c>
      <c r="V3887" s="50" t="str">
        <f>VLOOKUP(A3887,Register!$D$2:$N$1317,11,0)</f>
        <v>CWIP - CURTAIN CONDENSER &amp; AIR EJECTOR</v>
      </c>
      <c r="W3887" s="50" t="s">
        <v>5107</v>
      </c>
      <c r="X3887" s="50" t="s">
        <v>5085</v>
      </c>
    </row>
    <row r="3888" spans="1:24" ht="14.1" customHeight="1" x14ac:dyDescent="0.25">
      <c r="A3888" s="50" t="str">
        <f t="shared" si="60"/>
        <v>9200000041-0</v>
      </c>
      <c r="B3888" s="57" t="s">
        <v>29</v>
      </c>
      <c r="C3888" s="50" t="s">
        <v>29</v>
      </c>
      <c r="D3888" s="50" t="s">
        <v>5106</v>
      </c>
      <c r="E3888" s="50" t="s">
        <v>2814</v>
      </c>
      <c r="F3888" s="50" t="s">
        <v>29</v>
      </c>
      <c r="G3888" s="50" t="s">
        <v>29</v>
      </c>
      <c r="H3888" s="50" t="s">
        <v>4028</v>
      </c>
      <c r="I3888" s="58">
        <v>45235</v>
      </c>
      <c r="J3888" s="50" t="s">
        <v>2816</v>
      </c>
      <c r="K3888" s="59">
        <v>7200</v>
      </c>
      <c r="L3888" s="50" t="s">
        <v>37</v>
      </c>
      <c r="M3888" s="51" t="s">
        <v>2747</v>
      </c>
      <c r="N3888" s="50" t="s">
        <v>29</v>
      </c>
      <c r="O3888" s="50" t="s">
        <v>32</v>
      </c>
      <c r="P3888" s="50" t="s">
        <v>32</v>
      </c>
      <c r="Q3888" s="50" t="s">
        <v>29</v>
      </c>
      <c r="R3888" s="50" t="s">
        <v>29</v>
      </c>
      <c r="S3888" s="50" t="s">
        <v>2770</v>
      </c>
      <c r="T3888" s="50" t="s">
        <v>2383</v>
      </c>
      <c r="U3888" s="50" t="s">
        <v>30</v>
      </c>
      <c r="V3888" s="50" t="str">
        <f>VLOOKUP(A3888,Register!$D$2:$N$1317,11,0)</f>
        <v>CWIP - CURTAIN CONDENSER &amp; AIR EJECTOR</v>
      </c>
      <c r="W3888" s="50" t="s">
        <v>5107</v>
      </c>
      <c r="X3888" s="50" t="s">
        <v>5085</v>
      </c>
    </row>
    <row r="3889" spans="1:24" ht="14.1" customHeight="1" x14ac:dyDescent="0.25">
      <c r="A3889" s="50" t="str">
        <f t="shared" si="60"/>
        <v>9200000041-0</v>
      </c>
      <c r="B3889" s="57" t="s">
        <v>29</v>
      </c>
      <c r="C3889" s="50" t="s">
        <v>29</v>
      </c>
      <c r="D3889" s="50" t="s">
        <v>5106</v>
      </c>
      <c r="E3889" s="50" t="s">
        <v>2814</v>
      </c>
      <c r="F3889" s="50" t="s">
        <v>29</v>
      </c>
      <c r="G3889" s="50" t="s">
        <v>29</v>
      </c>
      <c r="H3889" s="50" t="s">
        <v>4028</v>
      </c>
      <c r="I3889" s="58">
        <v>45235</v>
      </c>
      <c r="J3889" s="50" t="s">
        <v>2816</v>
      </c>
      <c r="K3889" s="59">
        <v>3600</v>
      </c>
      <c r="L3889" s="50" t="s">
        <v>37</v>
      </c>
      <c r="M3889" s="51" t="s">
        <v>2747</v>
      </c>
      <c r="N3889" s="50" t="s">
        <v>29</v>
      </c>
      <c r="O3889" s="50" t="s">
        <v>32</v>
      </c>
      <c r="P3889" s="50" t="s">
        <v>32</v>
      </c>
      <c r="Q3889" s="50" t="s">
        <v>29</v>
      </c>
      <c r="R3889" s="50" t="s">
        <v>29</v>
      </c>
      <c r="S3889" s="50" t="s">
        <v>2770</v>
      </c>
      <c r="T3889" s="50" t="s">
        <v>2383</v>
      </c>
      <c r="U3889" s="50" t="s">
        <v>30</v>
      </c>
      <c r="V3889" s="50" t="str">
        <f>VLOOKUP(A3889,Register!$D$2:$N$1317,11,0)</f>
        <v>CWIP - CURTAIN CONDENSER &amp; AIR EJECTOR</v>
      </c>
      <c r="W3889" s="50" t="s">
        <v>5107</v>
      </c>
      <c r="X3889" s="50" t="s">
        <v>5085</v>
      </c>
    </row>
    <row r="3890" spans="1:24" ht="14.1" customHeight="1" x14ac:dyDescent="0.25">
      <c r="A3890" s="50" t="str">
        <f t="shared" si="60"/>
        <v>9200000041-0</v>
      </c>
      <c r="B3890" s="57" t="s">
        <v>29</v>
      </c>
      <c r="C3890" s="50" t="s">
        <v>29</v>
      </c>
      <c r="D3890" s="50" t="s">
        <v>5106</v>
      </c>
      <c r="E3890" s="50" t="s">
        <v>2814</v>
      </c>
      <c r="F3890" s="50" t="s">
        <v>29</v>
      </c>
      <c r="G3890" s="50" t="s">
        <v>29</v>
      </c>
      <c r="H3890" s="50" t="s">
        <v>4028</v>
      </c>
      <c r="I3890" s="58">
        <v>45235</v>
      </c>
      <c r="J3890" s="50" t="s">
        <v>2816</v>
      </c>
      <c r="K3890" s="59">
        <v>3600</v>
      </c>
      <c r="L3890" s="50" t="s">
        <v>37</v>
      </c>
      <c r="M3890" s="51" t="s">
        <v>2747</v>
      </c>
      <c r="N3890" s="50" t="s">
        <v>29</v>
      </c>
      <c r="O3890" s="50" t="s">
        <v>32</v>
      </c>
      <c r="P3890" s="50" t="s">
        <v>32</v>
      </c>
      <c r="Q3890" s="50" t="s">
        <v>29</v>
      </c>
      <c r="R3890" s="50" t="s">
        <v>29</v>
      </c>
      <c r="S3890" s="50" t="s">
        <v>2770</v>
      </c>
      <c r="T3890" s="50" t="s">
        <v>2383</v>
      </c>
      <c r="U3890" s="50" t="s">
        <v>30</v>
      </c>
      <c r="V3890" s="50" t="str">
        <f>VLOOKUP(A3890,Register!$D$2:$N$1317,11,0)</f>
        <v>CWIP - CURTAIN CONDENSER &amp; AIR EJECTOR</v>
      </c>
      <c r="W3890" s="50" t="s">
        <v>5107</v>
      </c>
      <c r="X3890" s="50" t="s">
        <v>5085</v>
      </c>
    </row>
    <row r="3891" spans="1:24" ht="14.1" customHeight="1" x14ac:dyDescent="0.25">
      <c r="A3891" s="50" t="str">
        <f t="shared" si="60"/>
        <v>9200000041-0</v>
      </c>
      <c r="B3891" s="57" t="s">
        <v>29</v>
      </c>
      <c r="C3891" s="50" t="s">
        <v>29</v>
      </c>
      <c r="D3891" s="50" t="s">
        <v>5106</v>
      </c>
      <c r="E3891" s="50" t="s">
        <v>2814</v>
      </c>
      <c r="F3891" s="50" t="s">
        <v>29</v>
      </c>
      <c r="G3891" s="50" t="s">
        <v>29</v>
      </c>
      <c r="H3891" s="50" t="s">
        <v>4028</v>
      </c>
      <c r="I3891" s="58">
        <v>45235</v>
      </c>
      <c r="J3891" s="50" t="s">
        <v>2816</v>
      </c>
      <c r="K3891" s="59">
        <v>1098</v>
      </c>
      <c r="L3891" s="50" t="s">
        <v>37</v>
      </c>
      <c r="M3891" s="51" t="s">
        <v>2747</v>
      </c>
      <c r="N3891" s="50" t="s">
        <v>29</v>
      </c>
      <c r="O3891" s="50" t="s">
        <v>32</v>
      </c>
      <c r="P3891" s="50" t="s">
        <v>32</v>
      </c>
      <c r="Q3891" s="50" t="s">
        <v>29</v>
      </c>
      <c r="R3891" s="50" t="s">
        <v>29</v>
      </c>
      <c r="S3891" s="50" t="s">
        <v>2770</v>
      </c>
      <c r="T3891" s="50" t="s">
        <v>2383</v>
      </c>
      <c r="U3891" s="50" t="s">
        <v>30</v>
      </c>
      <c r="V3891" s="50" t="str">
        <f>VLOOKUP(A3891,Register!$D$2:$N$1317,11,0)</f>
        <v>CWIP - CURTAIN CONDENSER &amp; AIR EJECTOR</v>
      </c>
      <c r="W3891" s="50" t="s">
        <v>5107</v>
      </c>
      <c r="X3891" s="50" t="s">
        <v>5085</v>
      </c>
    </row>
    <row r="3892" spans="1:24" ht="14.1" customHeight="1" x14ac:dyDescent="0.25">
      <c r="A3892" s="50" t="str">
        <f t="shared" si="60"/>
        <v>9200000041-0</v>
      </c>
      <c r="B3892" s="57" t="s">
        <v>29</v>
      </c>
      <c r="C3892" s="50" t="s">
        <v>29</v>
      </c>
      <c r="D3892" s="50" t="s">
        <v>5106</v>
      </c>
      <c r="E3892" s="50" t="s">
        <v>2814</v>
      </c>
      <c r="F3892" s="50" t="s">
        <v>29</v>
      </c>
      <c r="G3892" s="50" t="s">
        <v>29</v>
      </c>
      <c r="H3892" s="50" t="s">
        <v>4028</v>
      </c>
      <c r="I3892" s="58">
        <v>45235</v>
      </c>
      <c r="J3892" s="50" t="s">
        <v>2816</v>
      </c>
      <c r="K3892" s="59">
        <v>1800</v>
      </c>
      <c r="L3892" s="50" t="s">
        <v>37</v>
      </c>
      <c r="M3892" s="51" t="s">
        <v>2747</v>
      </c>
      <c r="N3892" s="50" t="s">
        <v>29</v>
      </c>
      <c r="O3892" s="50" t="s">
        <v>32</v>
      </c>
      <c r="P3892" s="50" t="s">
        <v>32</v>
      </c>
      <c r="Q3892" s="50" t="s">
        <v>29</v>
      </c>
      <c r="R3892" s="50" t="s">
        <v>29</v>
      </c>
      <c r="S3892" s="50" t="s">
        <v>2770</v>
      </c>
      <c r="T3892" s="50" t="s">
        <v>2383</v>
      </c>
      <c r="U3892" s="50" t="s">
        <v>30</v>
      </c>
      <c r="V3892" s="50" t="str">
        <f>VLOOKUP(A3892,Register!$D$2:$N$1317,11,0)</f>
        <v>CWIP - CURTAIN CONDENSER &amp; AIR EJECTOR</v>
      </c>
      <c r="W3892" s="50" t="s">
        <v>5107</v>
      </c>
      <c r="X3892" s="50" t="s">
        <v>5085</v>
      </c>
    </row>
    <row r="3893" spans="1:24" ht="14.1" customHeight="1" x14ac:dyDescent="0.25">
      <c r="A3893" s="50" t="str">
        <f t="shared" si="60"/>
        <v>9200000041-0</v>
      </c>
      <c r="B3893" s="57" t="s">
        <v>29</v>
      </c>
      <c r="C3893" s="50" t="s">
        <v>29</v>
      </c>
      <c r="D3893" s="50" t="s">
        <v>5106</v>
      </c>
      <c r="E3893" s="50" t="s">
        <v>2814</v>
      </c>
      <c r="F3893" s="50" t="s">
        <v>29</v>
      </c>
      <c r="G3893" s="50" t="s">
        <v>29</v>
      </c>
      <c r="H3893" s="50" t="s">
        <v>4028</v>
      </c>
      <c r="I3893" s="58">
        <v>45235</v>
      </c>
      <c r="J3893" s="50" t="s">
        <v>2816</v>
      </c>
      <c r="K3893" s="59">
        <v>900</v>
      </c>
      <c r="L3893" s="50" t="s">
        <v>37</v>
      </c>
      <c r="M3893" s="51" t="s">
        <v>2747</v>
      </c>
      <c r="N3893" s="50" t="s">
        <v>29</v>
      </c>
      <c r="O3893" s="50" t="s">
        <v>32</v>
      </c>
      <c r="P3893" s="50" t="s">
        <v>32</v>
      </c>
      <c r="Q3893" s="50" t="s">
        <v>29</v>
      </c>
      <c r="R3893" s="50" t="s">
        <v>29</v>
      </c>
      <c r="S3893" s="50" t="s">
        <v>2770</v>
      </c>
      <c r="T3893" s="50" t="s">
        <v>2383</v>
      </c>
      <c r="U3893" s="50" t="s">
        <v>30</v>
      </c>
      <c r="V3893" s="50" t="str">
        <f>VLOOKUP(A3893,Register!$D$2:$N$1317,11,0)</f>
        <v>CWIP - CURTAIN CONDENSER &amp; AIR EJECTOR</v>
      </c>
      <c r="W3893" s="50" t="s">
        <v>5107</v>
      </c>
      <c r="X3893" s="50" t="s">
        <v>5085</v>
      </c>
    </row>
    <row r="3894" spans="1:24" ht="14.1" customHeight="1" x14ac:dyDescent="0.25">
      <c r="A3894" s="50" t="str">
        <f t="shared" si="60"/>
        <v>9200000041-0</v>
      </c>
      <c r="B3894" s="57" t="s">
        <v>29</v>
      </c>
      <c r="C3894" s="50" t="s">
        <v>29</v>
      </c>
      <c r="D3894" s="50" t="s">
        <v>5106</v>
      </c>
      <c r="E3894" s="50" t="s">
        <v>2814</v>
      </c>
      <c r="F3894" s="50" t="s">
        <v>29</v>
      </c>
      <c r="G3894" s="50" t="s">
        <v>29</v>
      </c>
      <c r="H3894" s="50" t="s">
        <v>4028</v>
      </c>
      <c r="I3894" s="58">
        <v>45235</v>
      </c>
      <c r="J3894" s="50" t="s">
        <v>2816</v>
      </c>
      <c r="K3894" s="59">
        <v>1200</v>
      </c>
      <c r="L3894" s="50" t="s">
        <v>37</v>
      </c>
      <c r="M3894" s="51" t="s">
        <v>2747</v>
      </c>
      <c r="N3894" s="50" t="s">
        <v>29</v>
      </c>
      <c r="O3894" s="50" t="s">
        <v>32</v>
      </c>
      <c r="P3894" s="50" t="s">
        <v>32</v>
      </c>
      <c r="Q3894" s="50" t="s">
        <v>29</v>
      </c>
      <c r="R3894" s="50" t="s">
        <v>29</v>
      </c>
      <c r="S3894" s="50" t="s">
        <v>2770</v>
      </c>
      <c r="T3894" s="50" t="s">
        <v>2383</v>
      </c>
      <c r="U3894" s="50" t="s">
        <v>30</v>
      </c>
      <c r="V3894" s="50" t="str">
        <f>VLOOKUP(A3894,Register!$D$2:$N$1317,11,0)</f>
        <v>CWIP - CURTAIN CONDENSER &amp; AIR EJECTOR</v>
      </c>
      <c r="W3894" s="50" t="s">
        <v>5107</v>
      </c>
      <c r="X3894" s="50" t="s">
        <v>5085</v>
      </c>
    </row>
    <row r="3895" spans="1:24" ht="14.1" customHeight="1" x14ac:dyDescent="0.25">
      <c r="A3895" s="50" t="str">
        <f t="shared" si="60"/>
        <v>9200000041-0</v>
      </c>
      <c r="B3895" s="57" t="s">
        <v>29</v>
      </c>
      <c r="C3895" s="50" t="s">
        <v>29</v>
      </c>
      <c r="D3895" s="50" t="s">
        <v>5106</v>
      </c>
      <c r="E3895" s="50" t="s">
        <v>2814</v>
      </c>
      <c r="F3895" s="50" t="s">
        <v>29</v>
      </c>
      <c r="G3895" s="50" t="s">
        <v>29</v>
      </c>
      <c r="H3895" s="50" t="s">
        <v>4028</v>
      </c>
      <c r="I3895" s="58">
        <v>45235</v>
      </c>
      <c r="J3895" s="50" t="s">
        <v>2816</v>
      </c>
      <c r="K3895" s="59">
        <v>600</v>
      </c>
      <c r="L3895" s="50" t="s">
        <v>37</v>
      </c>
      <c r="M3895" s="51" t="s">
        <v>2747</v>
      </c>
      <c r="N3895" s="50" t="s">
        <v>29</v>
      </c>
      <c r="O3895" s="50" t="s">
        <v>32</v>
      </c>
      <c r="P3895" s="50" t="s">
        <v>32</v>
      </c>
      <c r="Q3895" s="50" t="s">
        <v>29</v>
      </c>
      <c r="R3895" s="50" t="s">
        <v>29</v>
      </c>
      <c r="S3895" s="50" t="s">
        <v>2770</v>
      </c>
      <c r="T3895" s="50" t="s">
        <v>2383</v>
      </c>
      <c r="U3895" s="50" t="s">
        <v>30</v>
      </c>
      <c r="V3895" s="50" t="str">
        <f>VLOOKUP(A3895,Register!$D$2:$N$1317,11,0)</f>
        <v>CWIP - CURTAIN CONDENSER &amp; AIR EJECTOR</v>
      </c>
      <c r="W3895" s="50" t="s">
        <v>5107</v>
      </c>
      <c r="X3895" s="50" t="s">
        <v>5085</v>
      </c>
    </row>
    <row r="3896" spans="1:24" ht="14.1" customHeight="1" x14ac:dyDescent="0.25">
      <c r="A3896" s="50" t="str">
        <f t="shared" si="60"/>
        <v>9200000041-0</v>
      </c>
      <c r="B3896" s="57" t="s">
        <v>29</v>
      </c>
      <c r="C3896" s="50" t="s">
        <v>29</v>
      </c>
      <c r="D3896" s="50" t="s">
        <v>5106</v>
      </c>
      <c r="E3896" s="50" t="s">
        <v>2814</v>
      </c>
      <c r="F3896" s="50" t="s">
        <v>29</v>
      </c>
      <c r="G3896" s="50" t="s">
        <v>29</v>
      </c>
      <c r="H3896" s="50" t="s">
        <v>4028</v>
      </c>
      <c r="I3896" s="58">
        <v>45235</v>
      </c>
      <c r="J3896" s="50" t="s">
        <v>2816</v>
      </c>
      <c r="K3896" s="59">
        <v>7560</v>
      </c>
      <c r="L3896" s="50" t="s">
        <v>37</v>
      </c>
      <c r="M3896" s="51" t="s">
        <v>2747</v>
      </c>
      <c r="N3896" s="50" t="s">
        <v>29</v>
      </c>
      <c r="O3896" s="50" t="s">
        <v>32</v>
      </c>
      <c r="P3896" s="50" t="s">
        <v>32</v>
      </c>
      <c r="Q3896" s="50" t="s">
        <v>29</v>
      </c>
      <c r="R3896" s="50" t="s">
        <v>29</v>
      </c>
      <c r="S3896" s="50" t="s">
        <v>2770</v>
      </c>
      <c r="T3896" s="50" t="s">
        <v>2383</v>
      </c>
      <c r="U3896" s="50" t="s">
        <v>30</v>
      </c>
      <c r="V3896" s="50" t="str">
        <f>VLOOKUP(A3896,Register!$D$2:$N$1317,11,0)</f>
        <v>CWIP - CURTAIN CONDENSER &amp; AIR EJECTOR</v>
      </c>
      <c r="W3896" s="50" t="s">
        <v>5107</v>
      </c>
      <c r="X3896" s="50" t="s">
        <v>5085</v>
      </c>
    </row>
    <row r="3897" spans="1:24" ht="14.1" customHeight="1" x14ac:dyDescent="0.25">
      <c r="A3897" s="50" t="str">
        <f t="shared" si="60"/>
        <v>9200000041-0</v>
      </c>
      <c r="B3897" s="57" t="s">
        <v>29</v>
      </c>
      <c r="C3897" s="50" t="s">
        <v>29</v>
      </c>
      <c r="D3897" s="50" t="s">
        <v>5106</v>
      </c>
      <c r="E3897" s="50" t="s">
        <v>2814</v>
      </c>
      <c r="F3897" s="50" t="s">
        <v>29</v>
      </c>
      <c r="G3897" s="50" t="s">
        <v>29</v>
      </c>
      <c r="H3897" s="50" t="s">
        <v>4028</v>
      </c>
      <c r="I3897" s="58">
        <v>45235</v>
      </c>
      <c r="J3897" s="50" t="s">
        <v>2816</v>
      </c>
      <c r="K3897" s="59">
        <v>20160</v>
      </c>
      <c r="L3897" s="50" t="s">
        <v>37</v>
      </c>
      <c r="M3897" s="51" t="s">
        <v>2747</v>
      </c>
      <c r="N3897" s="50" t="s">
        <v>29</v>
      </c>
      <c r="O3897" s="50" t="s">
        <v>32</v>
      </c>
      <c r="P3897" s="50" t="s">
        <v>32</v>
      </c>
      <c r="Q3897" s="50" t="s">
        <v>29</v>
      </c>
      <c r="R3897" s="50" t="s">
        <v>29</v>
      </c>
      <c r="S3897" s="50" t="s">
        <v>2770</v>
      </c>
      <c r="T3897" s="50" t="s">
        <v>2383</v>
      </c>
      <c r="U3897" s="50" t="s">
        <v>30</v>
      </c>
      <c r="V3897" s="50" t="str">
        <f>VLOOKUP(A3897,Register!$D$2:$N$1317,11,0)</f>
        <v>CWIP - CURTAIN CONDENSER &amp; AIR EJECTOR</v>
      </c>
      <c r="W3897" s="50" t="s">
        <v>5107</v>
      </c>
      <c r="X3897" s="50" t="s">
        <v>5085</v>
      </c>
    </row>
    <row r="3898" spans="1:24" ht="14.1" customHeight="1" x14ac:dyDescent="0.25">
      <c r="A3898" s="50" t="str">
        <f t="shared" si="60"/>
        <v>9200000041-0</v>
      </c>
      <c r="B3898" s="57" t="s">
        <v>29</v>
      </c>
      <c r="C3898" s="50" t="s">
        <v>29</v>
      </c>
      <c r="D3898" s="50" t="s">
        <v>5106</v>
      </c>
      <c r="E3898" s="50" t="s">
        <v>2814</v>
      </c>
      <c r="F3898" s="50" t="s">
        <v>29</v>
      </c>
      <c r="G3898" s="50" t="s">
        <v>29</v>
      </c>
      <c r="H3898" s="50" t="s">
        <v>4028</v>
      </c>
      <c r="I3898" s="58">
        <v>45235</v>
      </c>
      <c r="J3898" s="50" t="s">
        <v>2816</v>
      </c>
      <c r="K3898" s="59">
        <v>10080</v>
      </c>
      <c r="L3898" s="50" t="s">
        <v>37</v>
      </c>
      <c r="M3898" s="51" t="s">
        <v>2747</v>
      </c>
      <c r="N3898" s="50" t="s">
        <v>29</v>
      </c>
      <c r="O3898" s="50" t="s">
        <v>32</v>
      </c>
      <c r="P3898" s="50" t="s">
        <v>32</v>
      </c>
      <c r="Q3898" s="50" t="s">
        <v>29</v>
      </c>
      <c r="R3898" s="50" t="s">
        <v>29</v>
      </c>
      <c r="S3898" s="50" t="s">
        <v>2770</v>
      </c>
      <c r="T3898" s="50" t="s">
        <v>2383</v>
      </c>
      <c r="U3898" s="50" t="s">
        <v>30</v>
      </c>
      <c r="V3898" s="50" t="str">
        <f>VLOOKUP(A3898,Register!$D$2:$N$1317,11,0)</f>
        <v>CWIP - CURTAIN CONDENSER &amp; AIR EJECTOR</v>
      </c>
      <c r="W3898" s="50" t="s">
        <v>5107</v>
      </c>
      <c r="X3898" s="50" t="s">
        <v>5085</v>
      </c>
    </row>
    <row r="3899" spans="1:24" ht="14.1" customHeight="1" x14ac:dyDescent="0.25">
      <c r="A3899" s="50" t="str">
        <f t="shared" si="60"/>
        <v>9200000041-0</v>
      </c>
      <c r="B3899" s="57" t="s">
        <v>29</v>
      </c>
      <c r="C3899" s="50" t="s">
        <v>29</v>
      </c>
      <c r="D3899" s="50" t="s">
        <v>5106</v>
      </c>
      <c r="E3899" s="50" t="s">
        <v>2814</v>
      </c>
      <c r="F3899" s="50" t="s">
        <v>29</v>
      </c>
      <c r="G3899" s="50" t="s">
        <v>29</v>
      </c>
      <c r="H3899" s="50" t="s">
        <v>4028</v>
      </c>
      <c r="I3899" s="58">
        <v>45235</v>
      </c>
      <c r="J3899" s="50" t="s">
        <v>2816</v>
      </c>
      <c r="K3899" s="59">
        <v>19200</v>
      </c>
      <c r="L3899" s="50" t="s">
        <v>37</v>
      </c>
      <c r="M3899" s="51" t="s">
        <v>2747</v>
      </c>
      <c r="N3899" s="50" t="s">
        <v>29</v>
      </c>
      <c r="O3899" s="50" t="s">
        <v>32</v>
      </c>
      <c r="P3899" s="50" t="s">
        <v>32</v>
      </c>
      <c r="Q3899" s="50" t="s">
        <v>29</v>
      </c>
      <c r="R3899" s="50" t="s">
        <v>29</v>
      </c>
      <c r="S3899" s="50" t="s">
        <v>2770</v>
      </c>
      <c r="T3899" s="50" t="s">
        <v>2383</v>
      </c>
      <c r="U3899" s="50" t="s">
        <v>30</v>
      </c>
      <c r="V3899" s="50" t="str">
        <f>VLOOKUP(A3899,Register!$D$2:$N$1317,11,0)</f>
        <v>CWIP - CURTAIN CONDENSER &amp; AIR EJECTOR</v>
      </c>
      <c r="W3899" s="50" t="s">
        <v>5107</v>
      </c>
      <c r="X3899" s="50" t="s">
        <v>5085</v>
      </c>
    </row>
    <row r="3900" spans="1:24" ht="14.1" customHeight="1" x14ac:dyDescent="0.25">
      <c r="A3900" s="50" t="str">
        <f t="shared" si="60"/>
        <v>9200000041-0</v>
      </c>
      <c r="B3900" s="57" t="s">
        <v>29</v>
      </c>
      <c r="C3900" s="50" t="s">
        <v>29</v>
      </c>
      <c r="D3900" s="50" t="s">
        <v>5106</v>
      </c>
      <c r="E3900" s="50" t="s">
        <v>2814</v>
      </c>
      <c r="F3900" s="50" t="s">
        <v>29</v>
      </c>
      <c r="G3900" s="50" t="s">
        <v>29</v>
      </c>
      <c r="H3900" s="50" t="s">
        <v>4028</v>
      </c>
      <c r="I3900" s="58">
        <v>45235</v>
      </c>
      <c r="J3900" s="50" t="s">
        <v>2816</v>
      </c>
      <c r="K3900" s="59">
        <v>9600</v>
      </c>
      <c r="L3900" s="50" t="s">
        <v>37</v>
      </c>
      <c r="M3900" s="51" t="s">
        <v>2747</v>
      </c>
      <c r="N3900" s="50" t="s">
        <v>29</v>
      </c>
      <c r="O3900" s="50" t="s">
        <v>32</v>
      </c>
      <c r="P3900" s="50" t="s">
        <v>32</v>
      </c>
      <c r="Q3900" s="50" t="s">
        <v>29</v>
      </c>
      <c r="R3900" s="50" t="s">
        <v>29</v>
      </c>
      <c r="S3900" s="50" t="s">
        <v>2770</v>
      </c>
      <c r="T3900" s="50" t="s">
        <v>2383</v>
      </c>
      <c r="U3900" s="50" t="s">
        <v>30</v>
      </c>
      <c r="V3900" s="50" t="str">
        <f>VLOOKUP(A3900,Register!$D$2:$N$1317,11,0)</f>
        <v>CWIP - CURTAIN CONDENSER &amp; AIR EJECTOR</v>
      </c>
      <c r="W3900" s="50" t="s">
        <v>5107</v>
      </c>
      <c r="X3900" s="50" t="s">
        <v>5085</v>
      </c>
    </row>
    <row r="3901" spans="1:24" ht="14.1" customHeight="1" x14ac:dyDescent="0.25">
      <c r="A3901" s="50" t="str">
        <f t="shared" si="60"/>
        <v>9200000041-0</v>
      </c>
      <c r="B3901" s="57" t="s">
        <v>29</v>
      </c>
      <c r="C3901" s="50" t="s">
        <v>29</v>
      </c>
      <c r="D3901" s="50" t="s">
        <v>5106</v>
      </c>
      <c r="E3901" s="50" t="s">
        <v>2814</v>
      </c>
      <c r="F3901" s="50" t="s">
        <v>29</v>
      </c>
      <c r="G3901" s="50" t="s">
        <v>29</v>
      </c>
      <c r="H3901" s="50" t="s">
        <v>4028</v>
      </c>
      <c r="I3901" s="58">
        <v>45235</v>
      </c>
      <c r="J3901" s="50" t="s">
        <v>2816</v>
      </c>
      <c r="K3901" s="59">
        <v>22560</v>
      </c>
      <c r="L3901" s="50" t="s">
        <v>37</v>
      </c>
      <c r="M3901" s="51" t="s">
        <v>2747</v>
      </c>
      <c r="N3901" s="50" t="s">
        <v>29</v>
      </c>
      <c r="O3901" s="50" t="s">
        <v>32</v>
      </c>
      <c r="P3901" s="50" t="s">
        <v>32</v>
      </c>
      <c r="Q3901" s="50" t="s">
        <v>29</v>
      </c>
      <c r="R3901" s="50" t="s">
        <v>29</v>
      </c>
      <c r="S3901" s="50" t="s">
        <v>2770</v>
      </c>
      <c r="T3901" s="50" t="s">
        <v>2383</v>
      </c>
      <c r="U3901" s="50" t="s">
        <v>30</v>
      </c>
      <c r="V3901" s="50" t="str">
        <f>VLOOKUP(A3901,Register!$D$2:$N$1317,11,0)</f>
        <v>CWIP - CURTAIN CONDENSER &amp; AIR EJECTOR</v>
      </c>
      <c r="W3901" s="50" t="s">
        <v>5107</v>
      </c>
      <c r="X3901" s="50" t="s">
        <v>5085</v>
      </c>
    </row>
    <row r="3902" spans="1:24" ht="14.1" customHeight="1" x14ac:dyDescent="0.25">
      <c r="A3902" s="50" t="str">
        <f t="shared" si="60"/>
        <v>9200000041-0</v>
      </c>
      <c r="B3902" s="57" t="s">
        <v>29</v>
      </c>
      <c r="C3902" s="50" t="s">
        <v>29</v>
      </c>
      <c r="D3902" s="50" t="s">
        <v>5106</v>
      </c>
      <c r="E3902" s="50" t="s">
        <v>2814</v>
      </c>
      <c r="F3902" s="50" t="s">
        <v>29</v>
      </c>
      <c r="G3902" s="50" t="s">
        <v>29</v>
      </c>
      <c r="H3902" s="50" t="s">
        <v>4028</v>
      </c>
      <c r="I3902" s="58">
        <v>45235</v>
      </c>
      <c r="J3902" s="50" t="s">
        <v>2816</v>
      </c>
      <c r="K3902" s="59">
        <v>11280</v>
      </c>
      <c r="L3902" s="50" t="s">
        <v>37</v>
      </c>
      <c r="M3902" s="51" t="s">
        <v>2747</v>
      </c>
      <c r="N3902" s="50" t="s">
        <v>29</v>
      </c>
      <c r="O3902" s="50" t="s">
        <v>32</v>
      </c>
      <c r="P3902" s="50" t="s">
        <v>32</v>
      </c>
      <c r="Q3902" s="50" t="s">
        <v>29</v>
      </c>
      <c r="R3902" s="50" t="s">
        <v>29</v>
      </c>
      <c r="S3902" s="50" t="s">
        <v>2770</v>
      </c>
      <c r="T3902" s="50" t="s">
        <v>2383</v>
      </c>
      <c r="U3902" s="50" t="s">
        <v>30</v>
      </c>
      <c r="V3902" s="50" t="str">
        <f>VLOOKUP(A3902,Register!$D$2:$N$1317,11,0)</f>
        <v>CWIP - CURTAIN CONDENSER &amp; AIR EJECTOR</v>
      </c>
      <c r="W3902" s="50" t="s">
        <v>5107</v>
      </c>
      <c r="X3902" s="50" t="s">
        <v>5085</v>
      </c>
    </row>
    <row r="3903" spans="1:24" ht="14.1" customHeight="1" x14ac:dyDescent="0.25">
      <c r="A3903" s="50" t="str">
        <f t="shared" si="60"/>
        <v>9200000041-0</v>
      </c>
      <c r="B3903" s="57" t="s">
        <v>29</v>
      </c>
      <c r="C3903" s="50" t="s">
        <v>29</v>
      </c>
      <c r="D3903" s="50" t="s">
        <v>5106</v>
      </c>
      <c r="E3903" s="50" t="s">
        <v>2814</v>
      </c>
      <c r="F3903" s="50" t="s">
        <v>29</v>
      </c>
      <c r="G3903" s="50" t="s">
        <v>29</v>
      </c>
      <c r="H3903" s="50" t="s">
        <v>4028</v>
      </c>
      <c r="I3903" s="58">
        <v>45235</v>
      </c>
      <c r="J3903" s="50" t="s">
        <v>2816</v>
      </c>
      <c r="K3903" s="59">
        <v>13200</v>
      </c>
      <c r="L3903" s="50" t="s">
        <v>37</v>
      </c>
      <c r="M3903" s="51" t="s">
        <v>2747</v>
      </c>
      <c r="N3903" s="50" t="s">
        <v>29</v>
      </c>
      <c r="O3903" s="50" t="s">
        <v>32</v>
      </c>
      <c r="P3903" s="50" t="s">
        <v>32</v>
      </c>
      <c r="Q3903" s="50" t="s">
        <v>29</v>
      </c>
      <c r="R3903" s="50" t="s">
        <v>29</v>
      </c>
      <c r="S3903" s="50" t="s">
        <v>2770</v>
      </c>
      <c r="T3903" s="50" t="s">
        <v>2383</v>
      </c>
      <c r="U3903" s="50" t="s">
        <v>30</v>
      </c>
      <c r="V3903" s="50" t="str">
        <f>VLOOKUP(A3903,Register!$D$2:$N$1317,11,0)</f>
        <v>CWIP - CURTAIN CONDENSER &amp; AIR EJECTOR</v>
      </c>
      <c r="W3903" s="50" t="s">
        <v>5107</v>
      </c>
      <c r="X3903" s="50" t="s">
        <v>5085</v>
      </c>
    </row>
    <row r="3904" spans="1:24" ht="14.1" customHeight="1" x14ac:dyDescent="0.25">
      <c r="A3904" s="50" t="str">
        <f t="shared" si="60"/>
        <v>9200000041-0</v>
      </c>
      <c r="B3904" s="57" t="s">
        <v>29</v>
      </c>
      <c r="C3904" s="50" t="s">
        <v>29</v>
      </c>
      <c r="D3904" s="50" t="s">
        <v>5106</v>
      </c>
      <c r="E3904" s="50" t="s">
        <v>2814</v>
      </c>
      <c r="F3904" s="50" t="s">
        <v>29</v>
      </c>
      <c r="G3904" s="50" t="s">
        <v>29</v>
      </c>
      <c r="H3904" s="50" t="s">
        <v>4028</v>
      </c>
      <c r="I3904" s="58">
        <v>45235</v>
      </c>
      <c r="J3904" s="50" t="s">
        <v>2816</v>
      </c>
      <c r="K3904" s="59">
        <v>6600</v>
      </c>
      <c r="L3904" s="50" t="s">
        <v>37</v>
      </c>
      <c r="M3904" s="51" t="s">
        <v>2747</v>
      </c>
      <c r="N3904" s="50" t="s">
        <v>29</v>
      </c>
      <c r="O3904" s="50" t="s">
        <v>32</v>
      </c>
      <c r="P3904" s="50" t="s">
        <v>32</v>
      </c>
      <c r="Q3904" s="50" t="s">
        <v>29</v>
      </c>
      <c r="R3904" s="50" t="s">
        <v>29</v>
      </c>
      <c r="S3904" s="50" t="s">
        <v>2770</v>
      </c>
      <c r="T3904" s="50" t="s">
        <v>2383</v>
      </c>
      <c r="U3904" s="50" t="s">
        <v>30</v>
      </c>
      <c r="V3904" s="50" t="str">
        <f>VLOOKUP(A3904,Register!$D$2:$N$1317,11,0)</f>
        <v>CWIP - CURTAIN CONDENSER &amp; AIR EJECTOR</v>
      </c>
      <c r="W3904" s="50" t="s">
        <v>5107</v>
      </c>
      <c r="X3904" s="50" t="s">
        <v>5085</v>
      </c>
    </row>
    <row r="3905" spans="1:24" ht="14.1" customHeight="1" x14ac:dyDescent="0.25">
      <c r="A3905" s="50" t="str">
        <f t="shared" si="60"/>
        <v>9200000041-0</v>
      </c>
      <c r="B3905" s="57" t="s">
        <v>29</v>
      </c>
      <c r="C3905" s="50" t="s">
        <v>29</v>
      </c>
      <c r="D3905" s="50" t="s">
        <v>5106</v>
      </c>
      <c r="E3905" s="50" t="s">
        <v>2814</v>
      </c>
      <c r="F3905" s="50" t="s">
        <v>29</v>
      </c>
      <c r="G3905" s="50" t="s">
        <v>29</v>
      </c>
      <c r="H3905" s="50" t="s">
        <v>4028</v>
      </c>
      <c r="I3905" s="58">
        <v>45235</v>
      </c>
      <c r="J3905" s="50" t="s">
        <v>2816</v>
      </c>
      <c r="K3905" s="59">
        <v>14160</v>
      </c>
      <c r="L3905" s="50" t="s">
        <v>37</v>
      </c>
      <c r="M3905" s="51" t="s">
        <v>2747</v>
      </c>
      <c r="N3905" s="50" t="s">
        <v>29</v>
      </c>
      <c r="O3905" s="50" t="s">
        <v>32</v>
      </c>
      <c r="P3905" s="50" t="s">
        <v>32</v>
      </c>
      <c r="Q3905" s="50" t="s">
        <v>29</v>
      </c>
      <c r="R3905" s="50" t="s">
        <v>29</v>
      </c>
      <c r="S3905" s="50" t="s">
        <v>2770</v>
      </c>
      <c r="T3905" s="50" t="s">
        <v>2383</v>
      </c>
      <c r="U3905" s="50" t="s">
        <v>30</v>
      </c>
      <c r="V3905" s="50" t="str">
        <f>VLOOKUP(A3905,Register!$D$2:$N$1317,11,0)</f>
        <v>CWIP - CURTAIN CONDENSER &amp; AIR EJECTOR</v>
      </c>
      <c r="W3905" s="50" t="s">
        <v>5107</v>
      </c>
      <c r="X3905" s="50" t="s">
        <v>5085</v>
      </c>
    </row>
    <row r="3906" spans="1:24" ht="14.1" customHeight="1" x14ac:dyDescent="0.25">
      <c r="A3906" s="50" t="str">
        <f t="shared" si="60"/>
        <v>9200000041-0</v>
      </c>
      <c r="B3906" s="57" t="s">
        <v>29</v>
      </c>
      <c r="C3906" s="50" t="s">
        <v>29</v>
      </c>
      <c r="D3906" s="50" t="s">
        <v>5106</v>
      </c>
      <c r="E3906" s="50" t="s">
        <v>2814</v>
      </c>
      <c r="F3906" s="50" t="s">
        <v>29</v>
      </c>
      <c r="G3906" s="50" t="s">
        <v>29</v>
      </c>
      <c r="H3906" s="50" t="s">
        <v>4028</v>
      </c>
      <c r="I3906" s="58">
        <v>45235</v>
      </c>
      <c r="J3906" s="50" t="s">
        <v>2816</v>
      </c>
      <c r="K3906" s="59">
        <v>7080</v>
      </c>
      <c r="L3906" s="50" t="s">
        <v>37</v>
      </c>
      <c r="M3906" s="51" t="s">
        <v>2747</v>
      </c>
      <c r="N3906" s="50" t="s">
        <v>29</v>
      </c>
      <c r="O3906" s="50" t="s">
        <v>32</v>
      </c>
      <c r="P3906" s="50" t="s">
        <v>32</v>
      </c>
      <c r="Q3906" s="50" t="s">
        <v>29</v>
      </c>
      <c r="R3906" s="50" t="s">
        <v>29</v>
      </c>
      <c r="S3906" s="50" t="s">
        <v>2770</v>
      </c>
      <c r="T3906" s="50" t="s">
        <v>2383</v>
      </c>
      <c r="U3906" s="50" t="s">
        <v>30</v>
      </c>
      <c r="V3906" s="50" t="str">
        <f>VLOOKUP(A3906,Register!$D$2:$N$1317,11,0)</f>
        <v>CWIP - CURTAIN CONDENSER &amp; AIR EJECTOR</v>
      </c>
      <c r="W3906" s="50" t="s">
        <v>5107</v>
      </c>
      <c r="X3906" s="50" t="s">
        <v>5085</v>
      </c>
    </row>
    <row r="3907" spans="1:24" ht="14.1" customHeight="1" x14ac:dyDescent="0.25">
      <c r="A3907" s="50" t="str">
        <f t="shared" ref="A3907:A3970" si="61">CONCATENATE(T3907,"-",U3907)</f>
        <v>9200000041-0</v>
      </c>
      <c r="B3907" s="57" t="s">
        <v>29</v>
      </c>
      <c r="C3907" s="50" t="s">
        <v>29</v>
      </c>
      <c r="D3907" s="50" t="s">
        <v>5106</v>
      </c>
      <c r="E3907" s="50" t="s">
        <v>2814</v>
      </c>
      <c r="F3907" s="50" t="s">
        <v>29</v>
      </c>
      <c r="G3907" s="50" t="s">
        <v>29</v>
      </c>
      <c r="H3907" s="50" t="s">
        <v>4028</v>
      </c>
      <c r="I3907" s="58">
        <v>45235</v>
      </c>
      <c r="J3907" s="50" t="s">
        <v>2816</v>
      </c>
      <c r="K3907" s="59">
        <v>198037</v>
      </c>
      <c r="L3907" s="50" t="s">
        <v>37</v>
      </c>
      <c r="M3907" s="51" t="s">
        <v>2747</v>
      </c>
      <c r="N3907" s="50" t="s">
        <v>29</v>
      </c>
      <c r="O3907" s="50" t="s">
        <v>32</v>
      </c>
      <c r="P3907" s="50" t="s">
        <v>32</v>
      </c>
      <c r="Q3907" s="50" t="s">
        <v>29</v>
      </c>
      <c r="R3907" s="50" t="s">
        <v>29</v>
      </c>
      <c r="S3907" s="50" t="s">
        <v>2770</v>
      </c>
      <c r="T3907" s="50" t="s">
        <v>2383</v>
      </c>
      <c r="U3907" s="50" t="s">
        <v>30</v>
      </c>
      <c r="V3907" s="50" t="str">
        <f>VLOOKUP(A3907,Register!$D$2:$N$1317,11,0)</f>
        <v>CWIP - CURTAIN CONDENSER &amp; AIR EJECTOR</v>
      </c>
      <c r="W3907" s="50" t="s">
        <v>5107</v>
      </c>
      <c r="X3907" s="50" t="s">
        <v>5085</v>
      </c>
    </row>
    <row r="3908" spans="1:24" ht="14.1" customHeight="1" x14ac:dyDescent="0.25">
      <c r="A3908" s="50" t="str">
        <f t="shared" si="61"/>
        <v>9200000041-0</v>
      </c>
      <c r="B3908" s="57" t="s">
        <v>29</v>
      </c>
      <c r="C3908" s="50" t="s">
        <v>29</v>
      </c>
      <c r="D3908" s="50" t="s">
        <v>5106</v>
      </c>
      <c r="E3908" s="50" t="s">
        <v>2814</v>
      </c>
      <c r="F3908" s="50" t="s">
        <v>29</v>
      </c>
      <c r="G3908" s="50" t="s">
        <v>29</v>
      </c>
      <c r="H3908" s="50" t="s">
        <v>4028</v>
      </c>
      <c r="I3908" s="58">
        <v>45235</v>
      </c>
      <c r="J3908" s="50" t="s">
        <v>2816</v>
      </c>
      <c r="K3908" s="59">
        <v>105616</v>
      </c>
      <c r="L3908" s="50" t="s">
        <v>37</v>
      </c>
      <c r="M3908" s="51" t="s">
        <v>2747</v>
      </c>
      <c r="N3908" s="50" t="s">
        <v>29</v>
      </c>
      <c r="O3908" s="50" t="s">
        <v>32</v>
      </c>
      <c r="P3908" s="50" t="s">
        <v>32</v>
      </c>
      <c r="Q3908" s="50" t="s">
        <v>29</v>
      </c>
      <c r="R3908" s="50" t="s">
        <v>29</v>
      </c>
      <c r="S3908" s="50" t="s">
        <v>2770</v>
      </c>
      <c r="T3908" s="50" t="s">
        <v>2383</v>
      </c>
      <c r="U3908" s="50" t="s">
        <v>30</v>
      </c>
      <c r="V3908" s="50" t="str">
        <f>VLOOKUP(A3908,Register!$D$2:$N$1317,11,0)</f>
        <v>CWIP - CURTAIN CONDENSER &amp; AIR EJECTOR</v>
      </c>
      <c r="W3908" s="50" t="s">
        <v>5107</v>
      </c>
      <c r="X3908" s="50" t="s">
        <v>5085</v>
      </c>
    </row>
    <row r="3909" spans="1:24" ht="14.1" customHeight="1" x14ac:dyDescent="0.25">
      <c r="A3909" s="50" t="str">
        <f t="shared" si="61"/>
        <v>9200000041-0</v>
      </c>
      <c r="B3909" s="57" t="s">
        <v>29</v>
      </c>
      <c r="C3909" s="50" t="s">
        <v>29</v>
      </c>
      <c r="D3909" s="50" t="s">
        <v>5106</v>
      </c>
      <c r="E3909" s="50" t="s">
        <v>2814</v>
      </c>
      <c r="F3909" s="50" t="s">
        <v>29</v>
      </c>
      <c r="G3909" s="50" t="s">
        <v>29</v>
      </c>
      <c r="H3909" s="50" t="s">
        <v>4028</v>
      </c>
      <c r="I3909" s="58">
        <v>45235</v>
      </c>
      <c r="J3909" s="50" t="s">
        <v>2816</v>
      </c>
      <c r="K3909" s="59">
        <v>3256.11</v>
      </c>
      <c r="L3909" s="50" t="s">
        <v>37</v>
      </c>
      <c r="M3909" s="51" t="s">
        <v>2747</v>
      </c>
      <c r="N3909" s="50" t="s">
        <v>29</v>
      </c>
      <c r="O3909" s="50" t="s">
        <v>32</v>
      </c>
      <c r="P3909" s="50" t="s">
        <v>32</v>
      </c>
      <c r="Q3909" s="50" t="s">
        <v>29</v>
      </c>
      <c r="R3909" s="50" t="s">
        <v>29</v>
      </c>
      <c r="S3909" s="50" t="s">
        <v>2770</v>
      </c>
      <c r="T3909" s="50" t="s">
        <v>2383</v>
      </c>
      <c r="U3909" s="50" t="s">
        <v>30</v>
      </c>
      <c r="V3909" s="50" t="str">
        <f>VLOOKUP(A3909,Register!$D$2:$N$1317,11,0)</f>
        <v>CWIP - CURTAIN CONDENSER &amp; AIR EJECTOR</v>
      </c>
      <c r="W3909" s="50" t="s">
        <v>5107</v>
      </c>
      <c r="X3909" s="50" t="s">
        <v>5085</v>
      </c>
    </row>
    <row r="3910" spans="1:24" ht="14.1" customHeight="1" x14ac:dyDescent="0.25">
      <c r="A3910" s="50" t="str">
        <f t="shared" si="61"/>
        <v>9200000041-0</v>
      </c>
      <c r="B3910" s="57" t="s">
        <v>29</v>
      </c>
      <c r="C3910" s="50" t="s">
        <v>29</v>
      </c>
      <c r="D3910" s="50" t="s">
        <v>5106</v>
      </c>
      <c r="E3910" s="50" t="s">
        <v>2814</v>
      </c>
      <c r="F3910" s="50" t="s">
        <v>29</v>
      </c>
      <c r="G3910" s="50" t="s">
        <v>29</v>
      </c>
      <c r="H3910" s="50" t="s">
        <v>4028</v>
      </c>
      <c r="I3910" s="58">
        <v>45235</v>
      </c>
      <c r="J3910" s="50" t="s">
        <v>2816</v>
      </c>
      <c r="K3910" s="59">
        <v>20053.64</v>
      </c>
      <c r="L3910" s="50" t="s">
        <v>37</v>
      </c>
      <c r="M3910" s="51" t="s">
        <v>2747</v>
      </c>
      <c r="N3910" s="50" t="s">
        <v>29</v>
      </c>
      <c r="O3910" s="50" t="s">
        <v>32</v>
      </c>
      <c r="P3910" s="50" t="s">
        <v>32</v>
      </c>
      <c r="Q3910" s="50" t="s">
        <v>29</v>
      </c>
      <c r="R3910" s="50" t="s">
        <v>29</v>
      </c>
      <c r="S3910" s="50" t="s">
        <v>2770</v>
      </c>
      <c r="T3910" s="50" t="s">
        <v>2383</v>
      </c>
      <c r="U3910" s="50" t="s">
        <v>30</v>
      </c>
      <c r="V3910" s="50" t="str">
        <f>VLOOKUP(A3910,Register!$D$2:$N$1317,11,0)</f>
        <v>CWIP - CURTAIN CONDENSER &amp; AIR EJECTOR</v>
      </c>
      <c r="W3910" s="50" t="s">
        <v>5107</v>
      </c>
      <c r="X3910" s="50" t="s">
        <v>5085</v>
      </c>
    </row>
    <row r="3911" spans="1:24" ht="14.1" customHeight="1" x14ac:dyDescent="0.25">
      <c r="A3911" s="50" t="str">
        <f t="shared" si="61"/>
        <v>9200000041-0</v>
      </c>
      <c r="B3911" s="57" t="s">
        <v>29</v>
      </c>
      <c r="C3911" s="50" t="s">
        <v>29</v>
      </c>
      <c r="D3911" s="50" t="s">
        <v>5106</v>
      </c>
      <c r="E3911" s="50" t="s">
        <v>2814</v>
      </c>
      <c r="F3911" s="50" t="s">
        <v>29</v>
      </c>
      <c r="G3911" s="50" t="s">
        <v>29</v>
      </c>
      <c r="H3911" s="50" t="s">
        <v>4028</v>
      </c>
      <c r="I3911" s="58">
        <v>45235</v>
      </c>
      <c r="J3911" s="50" t="s">
        <v>2816</v>
      </c>
      <c r="K3911" s="59">
        <v>14512.44</v>
      </c>
      <c r="L3911" s="50" t="s">
        <v>37</v>
      </c>
      <c r="M3911" s="51" t="s">
        <v>2747</v>
      </c>
      <c r="N3911" s="50" t="s">
        <v>29</v>
      </c>
      <c r="O3911" s="50" t="s">
        <v>32</v>
      </c>
      <c r="P3911" s="50" t="s">
        <v>32</v>
      </c>
      <c r="Q3911" s="50" t="s">
        <v>29</v>
      </c>
      <c r="R3911" s="50" t="s">
        <v>29</v>
      </c>
      <c r="S3911" s="50" t="s">
        <v>2770</v>
      </c>
      <c r="T3911" s="50" t="s">
        <v>2383</v>
      </c>
      <c r="U3911" s="50" t="s">
        <v>30</v>
      </c>
      <c r="V3911" s="50" t="str">
        <f>VLOOKUP(A3911,Register!$D$2:$N$1317,11,0)</f>
        <v>CWIP - CURTAIN CONDENSER &amp; AIR EJECTOR</v>
      </c>
      <c r="W3911" s="50" t="s">
        <v>5107</v>
      </c>
      <c r="X3911" s="50" t="s">
        <v>5085</v>
      </c>
    </row>
    <row r="3912" spans="1:24" ht="14.1" customHeight="1" x14ac:dyDescent="0.25">
      <c r="A3912" s="50" t="str">
        <f t="shared" si="61"/>
        <v>9200000041-0</v>
      </c>
      <c r="B3912" s="57" t="s">
        <v>29</v>
      </c>
      <c r="C3912" s="50" t="s">
        <v>29</v>
      </c>
      <c r="D3912" s="50" t="s">
        <v>5106</v>
      </c>
      <c r="E3912" s="50" t="s">
        <v>2814</v>
      </c>
      <c r="F3912" s="50" t="s">
        <v>29</v>
      </c>
      <c r="G3912" s="50" t="s">
        <v>29</v>
      </c>
      <c r="H3912" s="50" t="s">
        <v>4028</v>
      </c>
      <c r="I3912" s="58">
        <v>45235</v>
      </c>
      <c r="J3912" s="50" t="s">
        <v>2816</v>
      </c>
      <c r="K3912" s="59">
        <v>432</v>
      </c>
      <c r="L3912" s="50" t="s">
        <v>37</v>
      </c>
      <c r="M3912" s="51" t="s">
        <v>2747</v>
      </c>
      <c r="N3912" s="50" t="s">
        <v>29</v>
      </c>
      <c r="O3912" s="50" t="s">
        <v>32</v>
      </c>
      <c r="P3912" s="50" t="s">
        <v>32</v>
      </c>
      <c r="Q3912" s="50" t="s">
        <v>29</v>
      </c>
      <c r="R3912" s="50" t="s">
        <v>29</v>
      </c>
      <c r="S3912" s="50" t="s">
        <v>2770</v>
      </c>
      <c r="T3912" s="50" t="s">
        <v>2383</v>
      </c>
      <c r="U3912" s="50" t="s">
        <v>30</v>
      </c>
      <c r="V3912" s="50" t="str">
        <f>VLOOKUP(A3912,Register!$D$2:$N$1317,11,0)</f>
        <v>CWIP - CURTAIN CONDENSER &amp; AIR EJECTOR</v>
      </c>
      <c r="W3912" s="50" t="s">
        <v>5107</v>
      </c>
      <c r="X3912" s="50" t="s">
        <v>5085</v>
      </c>
    </row>
    <row r="3913" spans="1:24" ht="14.1" customHeight="1" x14ac:dyDescent="0.25">
      <c r="A3913" s="50" t="str">
        <f t="shared" si="61"/>
        <v>9200000041-0</v>
      </c>
      <c r="B3913" s="57" t="s">
        <v>29</v>
      </c>
      <c r="C3913" s="50" t="s">
        <v>29</v>
      </c>
      <c r="D3913" s="50" t="s">
        <v>5106</v>
      </c>
      <c r="E3913" s="50" t="s">
        <v>2814</v>
      </c>
      <c r="F3913" s="50" t="s">
        <v>29</v>
      </c>
      <c r="G3913" s="50" t="s">
        <v>29</v>
      </c>
      <c r="H3913" s="50" t="s">
        <v>4028</v>
      </c>
      <c r="I3913" s="58">
        <v>45235</v>
      </c>
      <c r="J3913" s="50" t="s">
        <v>2816</v>
      </c>
      <c r="K3913" s="59">
        <v>963</v>
      </c>
      <c r="L3913" s="50" t="s">
        <v>37</v>
      </c>
      <c r="M3913" s="51" t="s">
        <v>2747</v>
      </c>
      <c r="N3913" s="50" t="s">
        <v>29</v>
      </c>
      <c r="O3913" s="50" t="s">
        <v>32</v>
      </c>
      <c r="P3913" s="50" t="s">
        <v>32</v>
      </c>
      <c r="Q3913" s="50" t="s">
        <v>29</v>
      </c>
      <c r="R3913" s="50" t="s">
        <v>29</v>
      </c>
      <c r="S3913" s="50" t="s">
        <v>2770</v>
      </c>
      <c r="T3913" s="50" t="s">
        <v>2383</v>
      </c>
      <c r="U3913" s="50" t="s">
        <v>30</v>
      </c>
      <c r="V3913" s="50" t="str">
        <f>VLOOKUP(A3913,Register!$D$2:$N$1317,11,0)</f>
        <v>CWIP - CURTAIN CONDENSER &amp; AIR EJECTOR</v>
      </c>
      <c r="W3913" s="50" t="s">
        <v>5107</v>
      </c>
      <c r="X3913" s="50" t="s">
        <v>5085</v>
      </c>
    </row>
    <row r="3914" spans="1:24" ht="14.1" customHeight="1" x14ac:dyDescent="0.25">
      <c r="A3914" s="50" t="str">
        <f t="shared" si="61"/>
        <v>9200000041-0</v>
      </c>
      <c r="B3914" s="57" t="s">
        <v>29</v>
      </c>
      <c r="C3914" s="50" t="s">
        <v>29</v>
      </c>
      <c r="D3914" s="50" t="s">
        <v>5106</v>
      </c>
      <c r="E3914" s="50" t="s">
        <v>2814</v>
      </c>
      <c r="F3914" s="50" t="s">
        <v>29</v>
      </c>
      <c r="G3914" s="50" t="s">
        <v>29</v>
      </c>
      <c r="H3914" s="50" t="s">
        <v>4028</v>
      </c>
      <c r="I3914" s="58">
        <v>45235</v>
      </c>
      <c r="J3914" s="50" t="s">
        <v>2816</v>
      </c>
      <c r="K3914" s="59">
        <v>695.52</v>
      </c>
      <c r="L3914" s="50" t="s">
        <v>37</v>
      </c>
      <c r="M3914" s="51" t="s">
        <v>2747</v>
      </c>
      <c r="N3914" s="50" t="s">
        <v>29</v>
      </c>
      <c r="O3914" s="50" t="s">
        <v>32</v>
      </c>
      <c r="P3914" s="50" t="s">
        <v>32</v>
      </c>
      <c r="Q3914" s="50" t="s">
        <v>29</v>
      </c>
      <c r="R3914" s="50" t="s">
        <v>29</v>
      </c>
      <c r="S3914" s="50" t="s">
        <v>2770</v>
      </c>
      <c r="T3914" s="50" t="s">
        <v>2383</v>
      </c>
      <c r="U3914" s="50" t="s">
        <v>30</v>
      </c>
      <c r="V3914" s="50" t="str">
        <f>VLOOKUP(A3914,Register!$D$2:$N$1317,11,0)</f>
        <v>CWIP - CURTAIN CONDENSER &amp; AIR EJECTOR</v>
      </c>
      <c r="W3914" s="50" t="s">
        <v>5107</v>
      </c>
      <c r="X3914" s="50" t="s">
        <v>5085</v>
      </c>
    </row>
    <row r="3915" spans="1:24" ht="14.1" customHeight="1" x14ac:dyDescent="0.25">
      <c r="A3915" s="50" t="str">
        <f t="shared" si="61"/>
        <v>9200000041-0</v>
      </c>
      <c r="B3915" s="57" t="s">
        <v>29</v>
      </c>
      <c r="C3915" s="50" t="s">
        <v>29</v>
      </c>
      <c r="D3915" s="50" t="s">
        <v>5106</v>
      </c>
      <c r="E3915" s="50" t="s">
        <v>2814</v>
      </c>
      <c r="F3915" s="50" t="s">
        <v>29</v>
      </c>
      <c r="G3915" s="50" t="s">
        <v>29</v>
      </c>
      <c r="H3915" s="50" t="s">
        <v>4028</v>
      </c>
      <c r="I3915" s="58">
        <v>45235</v>
      </c>
      <c r="J3915" s="50" t="s">
        <v>2816</v>
      </c>
      <c r="K3915" s="59">
        <v>1550.43</v>
      </c>
      <c r="L3915" s="50" t="s">
        <v>37</v>
      </c>
      <c r="M3915" s="51" t="s">
        <v>2747</v>
      </c>
      <c r="N3915" s="50" t="s">
        <v>29</v>
      </c>
      <c r="O3915" s="50" t="s">
        <v>32</v>
      </c>
      <c r="P3915" s="50" t="s">
        <v>32</v>
      </c>
      <c r="Q3915" s="50" t="s">
        <v>29</v>
      </c>
      <c r="R3915" s="50" t="s">
        <v>29</v>
      </c>
      <c r="S3915" s="50" t="s">
        <v>2770</v>
      </c>
      <c r="T3915" s="50" t="s">
        <v>2383</v>
      </c>
      <c r="U3915" s="50" t="s">
        <v>30</v>
      </c>
      <c r="V3915" s="50" t="str">
        <f>VLOOKUP(A3915,Register!$D$2:$N$1317,11,0)</f>
        <v>CWIP - CURTAIN CONDENSER &amp; AIR EJECTOR</v>
      </c>
      <c r="W3915" s="50" t="s">
        <v>5107</v>
      </c>
      <c r="X3915" s="50" t="s">
        <v>5085</v>
      </c>
    </row>
    <row r="3916" spans="1:24" ht="14.1" customHeight="1" x14ac:dyDescent="0.25">
      <c r="A3916" s="50" t="str">
        <f t="shared" si="61"/>
        <v>9200000041-0</v>
      </c>
      <c r="B3916" s="57" t="s">
        <v>29</v>
      </c>
      <c r="C3916" s="50" t="s">
        <v>29</v>
      </c>
      <c r="D3916" s="50" t="s">
        <v>5106</v>
      </c>
      <c r="E3916" s="50" t="s">
        <v>2814</v>
      </c>
      <c r="F3916" s="50" t="s">
        <v>29</v>
      </c>
      <c r="G3916" s="50" t="s">
        <v>29</v>
      </c>
      <c r="H3916" s="50" t="s">
        <v>4028</v>
      </c>
      <c r="I3916" s="58">
        <v>45235</v>
      </c>
      <c r="J3916" s="50" t="s">
        <v>2816</v>
      </c>
      <c r="K3916" s="59">
        <v>1019.52</v>
      </c>
      <c r="L3916" s="50" t="s">
        <v>37</v>
      </c>
      <c r="M3916" s="51" t="s">
        <v>2747</v>
      </c>
      <c r="N3916" s="50" t="s">
        <v>29</v>
      </c>
      <c r="O3916" s="50" t="s">
        <v>32</v>
      </c>
      <c r="P3916" s="50" t="s">
        <v>32</v>
      </c>
      <c r="Q3916" s="50" t="s">
        <v>29</v>
      </c>
      <c r="R3916" s="50" t="s">
        <v>29</v>
      </c>
      <c r="S3916" s="50" t="s">
        <v>2770</v>
      </c>
      <c r="T3916" s="50" t="s">
        <v>2383</v>
      </c>
      <c r="U3916" s="50" t="s">
        <v>30</v>
      </c>
      <c r="V3916" s="50" t="str">
        <f>VLOOKUP(A3916,Register!$D$2:$N$1317,11,0)</f>
        <v>CWIP - CURTAIN CONDENSER &amp; AIR EJECTOR</v>
      </c>
      <c r="W3916" s="50" t="s">
        <v>5107</v>
      </c>
      <c r="X3916" s="50" t="s">
        <v>5085</v>
      </c>
    </row>
    <row r="3917" spans="1:24" ht="14.1" customHeight="1" x14ac:dyDescent="0.25">
      <c r="A3917" s="50" t="str">
        <f t="shared" si="61"/>
        <v>9200000041-0</v>
      </c>
      <c r="B3917" s="57" t="s">
        <v>29</v>
      </c>
      <c r="C3917" s="50" t="s">
        <v>29</v>
      </c>
      <c r="D3917" s="50" t="s">
        <v>5106</v>
      </c>
      <c r="E3917" s="50" t="s">
        <v>2814</v>
      </c>
      <c r="F3917" s="50" t="s">
        <v>29</v>
      </c>
      <c r="G3917" s="50" t="s">
        <v>29</v>
      </c>
      <c r="H3917" s="50" t="s">
        <v>4028</v>
      </c>
      <c r="I3917" s="58">
        <v>45235</v>
      </c>
      <c r="J3917" s="50" t="s">
        <v>2816</v>
      </c>
      <c r="K3917" s="59">
        <v>2272.6799999999998</v>
      </c>
      <c r="L3917" s="50" t="s">
        <v>37</v>
      </c>
      <c r="M3917" s="51" t="s">
        <v>2747</v>
      </c>
      <c r="N3917" s="50" t="s">
        <v>29</v>
      </c>
      <c r="O3917" s="50" t="s">
        <v>32</v>
      </c>
      <c r="P3917" s="50" t="s">
        <v>32</v>
      </c>
      <c r="Q3917" s="50" t="s">
        <v>29</v>
      </c>
      <c r="R3917" s="50" t="s">
        <v>29</v>
      </c>
      <c r="S3917" s="50" t="s">
        <v>2770</v>
      </c>
      <c r="T3917" s="50" t="s">
        <v>2383</v>
      </c>
      <c r="U3917" s="50" t="s">
        <v>30</v>
      </c>
      <c r="V3917" s="50" t="str">
        <f>VLOOKUP(A3917,Register!$D$2:$N$1317,11,0)</f>
        <v>CWIP - CURTAIN CONDENSER &amp; AIR EJECTOR</v>
      </c>
      <c r="W3917" s="50" t="s">
        <v>5107</v>
      </c>
      <c r="X3917" s="50" t="s">
        <v>5085</v>
      </c>
    </row>
    <row r="3918" spans="1:24" ht="14.1" customHeight="1" x14ac:dyDescent="0.25">
      <c r="A3918" s="50" t="str">
        <f t="shared" si="61"/>
        <v>9200000041-0</v>
      </c>
      <c r="B3918" s="57" t="s">
        <v>29</v>
      </c>
      <c r="C3918" s="50" t="s">
        <v>29</v>
      </c>
      <c r="D3918" s="50" t="s">
        <v>5106</v>
      </c>
      <c r="E3918" s="50" t="s">
        <v>2814</v>
      </c>
      <c r="F3918" s="50" t="s">
        <v>29</v>
      </c>
      <c r="G3918" s="50" t="s">
        <v>29</v>
      </c>
      <c r="H3918" s="50" t="s">
        <v>4028</v>
      </c>
      <c r="I3918" s="58">
        <v>45235</v>
      </c>
      <c r="J3918" s="50" t="s">
        <v>2816</v>
      </c>
      <c r="K3918" s="59">
        <v>1260</v>
      </c>
      <c r="L3918" s="50" t="s">
        <v>37</v>
      </c>
      <c r="M3918" s="51" t="s">
        <v>2747</v>
      </c>
      <c r="N3918" s="50" t="s">
        <v>29</v>
      </c>
      <c r="O3918" s="50" t="s">
        <v>32</v>
      </c>
      <c r="P3918" s="50" t="s">
        <v>32</v>
      </c>
      <c r="Q3918" s="50" t="s">
        <v>29</v>
      </c>
      <c r="R3918" s="50" t="s">
        <v>29</v>
      </c>
      <c r="S3918" s="50" t="s">
        <v>2770</v>
      </c>
      <c r="T3918" s="50" t="s">
        <v>2383</v>
      </c>
      <c r="U3918" s="50" t="s">
        <v>30</v>
      </c>
      <c r="V3918" s="50" t="str">
        <f>VLOOKUP(A3918,Register!$D$2:$N$1317,11,0)</f>
        <v>CWIP - CURTAIN CONDENSER &amp; AIR EJECTOR</v>
      </c>
      <c r="W3918" s="50" t="s">
        <v>5107</v>
      </c>
      <c r="X3918" s="50" t="s">
        <v>5085</v>
      </c>
    </row>
    <row r="3919" spans="1:24" ht="14.1" customHeight="1" x14ac:dyDescent="0.25">
      <c r="A3919" s="50" t="str">
        <f t="shared" si="61"/>
        <v>9200000041-0</v>
      </c>
      <c r="B3919" s="57" t="s">
        <v>29</v>
      </c>
      <c r="C3919" s="50" t="s">
        <v>29</v>
      </c>
      <c r="D3919" s="50" t="s">
        <v>5106</v>
      </c>
      <c r="E3919" s="50" t="s">
        <v>2814</v>
      </c>
      <c r="F3919" s="50" t="s">
        <v>29</v>
      </c>
      <c r="G3919" s="50" t="s">
        <v>29</v>
      </c>
      <c r="H3919" s="50" t="s">
        <v>4028</v>
      </c>
      <c r="I3919" s="58">
        <v>45235</v>
      </c>
      <c r="J3919" s="50" t="s">
        <v>2816</v>
      </c>
      <c r="K3919" s="59">
        <v>1440</v>
      </c>
      <c r="L3919" s="50" t="s">
        <v>37</v>
      </c>
      <c r="M3919" s="51" t="s">
        <v>2747</v>
      </c>
      <c r="N3919" s="50" t="s">
        <v>29</v>
      </c>
      <c r="O3919" s="50" t="s">
        <v>32</v>
      </c>
      <c r="P3919" s="50" t="s">
        <v>32</v>
      </c>
      <c r="Q3919" s="50" t="s">
        <v>29</v>
      </c>
      <c r="R3919" s="50" t="s">
        <v>29</v>
      </c>
      <c r="S3919" s="50" t="s">
        <v>2770</v>
      </c>
      <c r="T3919" s="50" t="s">
        <v>2383</v>
      </c>
      <c r="U3919" s="50" t="s">
        <v>30</v>
      </c>
      <c r="V3919" s="50" t="str">
        <f>VLOOKUP(A3919,Register!$D$2:$N$1317,11,0)</f>
        <v>CWIP - CURTAIN CONDENSER &amp; AIR EJECTOR</v>
      </c>
      <c r="W3919" s="50" t="s">
        <v>5107</v>
      </c>
      <c r="X3919" s="50" t="s">
        <v>5085</v>
      </c>
    </row>
    <row r="3920" spans="1:24" ht="14.1" customHeight="1" x14ac:dyDescent="0.25">
      <c r="A3920" s="50" t="str">
        <f t="shared" si="61"/>
        <v>9200000041-0</v>
      </c>
      <c r="B3920" s="57" t="s">
        <v>29</v>
      </c>
      <c r="C3920" s="50" t="s">
        <v>29</v>
      </c>
      <c r="D3920" s="50" t="s">
        <v>5106</v>
      </c>
      <c r="E3920" s="50" t="s">
        <v>2814</v>
      </c>
      <c r="F3920" s="50" t="s">
        <v>29</v>
      </c>
      <c r="G3920" s="50" t="s">
        <v>29</v>
      </c>
      <c r="H3920" s="50" t="s">
        <v>4028</v>
      </c>
      <c r="I3920" s="58">
        <v>45235</v>
      </c>
      <c r="J3920" s="50" t="s">
        <v>2816</v>
      </c>
      <c r="K3920" s="59">
        <v>720</v>
      </c>
      <c r="L3920" s="50" t="s">
        <v>37</v>
      </c>
      <c r="M3920" s="51" t="s">
        <v>2747</v>
      </c>
      <c r="N3920" s="50" t="s">
        <v>29</v>
      </c>
      <c r="O3920" s="50" t="s">
        <v>32</v>
      </c>
      <c r="P3920" s="50" t="s">
        <v>32</v>
      </c>
      <c r="Q3920" s="50" t="s">
        <v>29</v>
      </c>
      <c r="R3920" s="50" t="s">
        <v>29</v>
      </c>
      <c r="S3920" s="50" t="s">
        <v>2770</v>
      </c>
      <c r="T3920" s="50" t="s">
        <v>2383</v>
      </c>
      <c r="U3920" s="50" t="s">
        <v>30</v>
      </c>
      <c r="V3920" s="50" t="str">
        <f>VLOOKUP(A3920,Register!$D$2:$N$1317,11,0)</f>
        <v>CWIP - CURTAIN CONDENSER &amp; AIR EJECTOR</v>
      </c>
      <c r="W3920" s="50" t="s">
        <v>5107</v>
      </c>
      <c r="X3920" s="50" t="s">
        <v>5085</v>
      </c>
    </row>
    <row r="3921" spans="1:24" ht="14.1" customHeight="1" x14ac:dyDescent="0.25">
      <c r="A3921" s="50" t="str">
        <f t="shared" si="61"/>
        <v>9200000041-0</v>
      </c>
      <c r="B3921" s="57" t="s">
        <v>29</v>
      </c>
      <c r="C3921" s="50" t="s">
        <v>29</v>
      </c>
      <c r="D3921" s="50" t="s">
        <v>5106</v>
      </c>
      <c r="E3921" s="50" t="s">
        <v>2814</v>
      </c>
      <c r="F3921" s="50" t="s">
        <v>29</v>
      </c>
      <c r="G3921" s="50" t="s">
        <v>29</v>
      </c>
      <c r="H3921" s="50" t="s">
        <v>4028</v>
      </c>
      <c r="I3921" s="58">
        <v>45235</v>
      </c>
      <c r="J3921" s="50" t="s">
        <v>2816</v>
      </c>
      <c r="K3921" s="59">
        <v>720</v>
      </c>
      <c r="L3921" s="50" t="s">
        <v>37</v>
      </c>
      <c r="M3921" s="51" t="s">
        <v>2747</v>
      </c>
      <c r="N3921" s="50" t="s">
        <v>29</v>
      </c>
      <c r="O3921" s="50" t="s">
        <v>32</v>
      </c>
      <c r="P3921" s="50" t="s">
        <v>32</v>
      </c>
      <c r="Q3921" s="50" t="s">
        <v>29</v>
      </c>
      <c r="R3921" s="50" t="s">
        <v>29</v>
      </c>
      <c r="S3921" s="50" t="s">
        <v>2770</v>
      </c>
      <c r="T3921" s="50" t="s">
        <v>2383</v>
      </c>
      <c r="U3921" s="50" t="s">
        <v>30</v>
      </c>
      <c r="V3921" s="50" t="str">
        <f>VLOOKUP(A3921,Register!$D$2:$N$1317,11,0)</f>
        <v>CWIP - CURTAIN CONDENSER &amp; AIR EJECTOR</v>
      </c>
      <c r="W3921" s="50" t="s">
        <v>5107</v>
      </c>
      <c r="X3921" s="50" t="s">
        <v>5085</v>
      </c>
    </row>
    <row r="3922" spans="1:24" ht="14.1" customHeight="1" x14ac:dyDescent="0.25">
      <c r="A3922" s="50" t="str">
        <f t="shared" si="61"/>
        <v>9200000041-0</v>
      </c>
      <c r="B3922" s="57" t="s">
        <v>29</v>
      </c>
      <c r="C3922" s="50" t="s">
        <v>29</v>
      </c>
      <c r="D3922" s="50" t="s">
        <v>5106</v>
      </c>
      <c r="E3922" s="50" t="s">
        <v>2814</v>
      </c>
      <c r="F3922" s="50" t="s">
        <v>29</v>
      </c>
      <c r="G3922" s="50" t="s">
        <v>29</v>
      </c>
      <c r="H3922" s="50" t="s">
        <v>4028</v>
      </c>
      <c r="I3922" s="58">
        <v>45235</v>
      </c>
      <c r="J3922" s="50" t="s">
        <v>2816</v>
      </c>
      <c r="K3922" s="59">
        <v>109.8</v>
      </c>
      <c r="L3922" s="50" t="s">
        <v>37</v>
      </c>
      <c r="M3922" s="51" t="s">
        <v>2747</v>
      </c>
      <c r="N3922" s="50" t="s">
        <v>29</v>
      </c>
      <c r="O3922" s="50" t="s">
        <v>32</v>
      </c>
      <c r="P3922" s="50" t="s">
        <v>32</v>
      </c>
      <c r="Q3922" s="50" t="s">
        <v>29</v>
      </c>
      <c r="R3922" s="50" t="s">
        <v>29</v>
      </c>
      <c r="S3922" s="50" t="s">
        <v>2770</v>
      </c>
      <c r="T3922" s="50" t="s">
        <v>2383</v>
      </c>
      <c r="U3922" s="50" t="s">
        <v>30</v>
      </c>
      <c r="V3922" s="50" t="str">
        <f>VLOOKUP(A3922,Register!$D$2:$N$1317,11,0)</f>
        <v>CWIP - CURTAIN CONDENSER &amp; AIR EJECTOR</v>
      </c>
      <c r="W3922" s="50" t="s">
        <v>5107</v>
      </c>
      <c r="X3922" s="50" t="s">
        <v>5085</v>
      </c>
    </row>
    <row r="3923" spans="1:24" ht="14.1" customHeight="1" x14ac:dyDescent="0.25">
      <c r="A3923" s="50" t="str">
        <f t="shared" si="61"/>
        <v>9200000059-0</v>
      </c>
      <c r="B3923" s="57" t="s">
        <v>29</v>
      </c>
      <c r="C3923" s="50" t="s">
        <v>29</v>
      </c>
      <c r="D3923" s="50" t="s">
        <v>5108</v>
      </c>
      <c r="E3923" s="50" t="s">
        <v>2814</v>
      </c>
      <c r="F3923" s="50" t="s">
        <v>29</v>
      </c>
      <c r="G3923" s="50" t="s">
        <v>29</v>
      </c>
      <c r="H3923" s="50" t="s">
        <v>4028</v>
      </c>
      <c r="I3923" s="58">
        <v>45247</v>
      </c>
      <c r="J3923" s="50" t="s">
        <v>2816</v>
      </c>
      <c r="K3923" s="59">
        <v>12277.8</v>
      </c>
      <c r="L3923" s="50" t="s">
        <v>37</v>
      </c>
      <c r="M3923" s="51" t="s">
        <v>2747</v>
      </c>
      <c r="N3923" s="50" t="s">
        <v>29</v>
      </c>
      <c r="O3923" s="50" t="s">
        <v>32</v>
      </c>
      <c r="P3923" s="50" t="s">
        <v>32</v>
      </c>
      <c r="Q3923" s="50" t="s">
        <v>29</v>
      </c>
      <c r="R3923" s="50" t="s">
        <v>29</v>
      </c>
      <c r="S3923" s="50" t="s">
        <v>2770</v>
      </c>
      <c r="T3923" s="50" t="s">
        <v>2415</v>
      </c>
      <c r="U3923" s="50" t="s">
        <v>30</v>
      </c>
      <c r="V3923" s="50" t="str">
        <f>VLOOKUP(A3923,Register!$D$2:$N$1317,11,0)</f>
        <v>CWIP:-VACUUM FILTER STATION</v>
      </c>
      <c r="W3923" s="50" t="s">
        <v>5109</v>
      </c>
      <c r="X3923" s="50" t="s">
        <v>5110</v>
      </c>
    </row>
    <row r="3924" spans="1:24" ht="14.1" customHeight="1" x14ac:dyDescent="0.25">
      <c r="A3924" s="50" t="str">
        <f t="shared" si="61"/>
        <v>9200000035-0</v>
      </c>
      <c r="B3924" s="57" t="s">
        <v>29</v>
      </c>
      <c r="C3924" s="50" t="s">
        <v>29</v>
      </c>
      <c r="D3924" s="50" t="s">
        <v>5111</v>
      </c>
      <c r="E3924" s="50" t="s">
        <v>2814</v>
      </c>
      <c r="F3924" s="50" t="s">
        <v>29</v>
      </c>
      <c r="G3924" s="50" t="s">
        <v>29</v>
      </c>
      <c r="H3924" s="50" t="s">
        <v>4028</v>
      </c>
      <c r="I3924" s="58">
        <v>45257</v>
      </c>
      <c r="J3924" s="50" t="s">
        <v>2816</v>
      </c>
      <c r="K3924" s="59">
        <v>4440.57</v>
      </c>
      <c r="L3924" s="50" t="s">
        <v>37</v>
      </c>
      <c r="M3924" s="51" t="s">
        <v>2747</v>
      </c>
      <c r="N3924" s="50" t="s">
        <v>29</v>
      </c>
      <c r="O3924" s="50" t="s">
        <v>32</v>
      </c>
      <c r="P3924" s="50" t="s">
        <v>32</v>
      </c>
      <c r="Q3924" s="50" t="s">
        <v>29</v>
      </c>
      <c r="R3924" s="50" t="s">
        <v>29</v>
      </c>
      <c r="S3924" s="50" t="s">
        <v>2770</v>
      </c>
      <c r="T3924" s="50" t="s">
        <v>2371</v>
      </c>
      <c r="U3924" s="50" t="s">
        <v>30</v>
      </c>
      <c r="V3924" s="50" t="str">
        <f>VLOOKUP(A3924,Register!$D$2:$N$1317,11,0)</f>
        <v>Weighbridge Cap. 100 Ton</v>
      </c>
      <c r="W3924" s="50" t="s">
        <v>5112</v>
      </c>
      <c r="X3924" s="50" t="s">
        <v>5113</v>
      </c>
    </row>
    <row r="3925" spans="1:24" ht="14.1" customHeight="1" x14ac:dyDescent="0.25">
      <c r="A3925" s="50" t="str">
        <f t="shared" si="61"/>
        <v>9200000059-0</v>
      </c>
      <c r="B3925" s="57" t="s">
        <v>29</v>
      </c>
      <c r="C3925" s="50" t="s">
        <v>29</v>
      </c>
      <c r="D3925" s="50" t="s">
        <v>5114</v>
      </c>
      <c r="E3925" s="50" t="s">
        <v>2814</v>
      </c>
      <c r="F3925" s="50" t="s">
        <v>29</v>
      </c>
      <c r="G3925" s="50" t="s">
        <v>29</v>
      </c>
      <c r="H3925" s="50" t="s">
        <v>4028</v>
      </c>
      <c r="I3925" s="58">
        <v>45236</v>
      </c>
      <c r="J3925" s="50" t="s">
        <v>2816</v>
      </c>
      <c r="K3925" s="59">
        <v>2786.4</v>
      </c>
      <c r="L3925" s="50" t="s">
        <v>37</v>
      </c>
      <c r="M3925" s="51" t="s">
        <v>2747</v>
      </c>
      <c r="N3925" s="50" t="s">
        <v>29</v>
      </c>
      <c r="O3925" s="50" t="s">
        <v>32</v>
      </c>
      <c r="P3925" s="50" t="s">
        <v>32</v>
      </c>
      <c r="Q3925" s="50" t="s">
        <v>29</v>
      </c>
      <c r="R3925" s="50" t="s">
        <v>29</v>
      </c>
      <c r="S3925" s="50" t="s">
        <v>2770</v>
      </c>
      <c r="T3925" s="50" t="s">
        <v>2415</v>
      </c>
      <c r="U3925" s="50" t="s">
        <v>30</v>
      </c>
      <c r="V3925" s="50" t="str">
        <f>VLOOKUP(A3925,Register!$D$2:$N$1317,11,0)</f>
        <v>CWIP:-VACUUM FILTER STATION</v>
      </c>
      <c r="W3925" s="50" t="s">
        <v>5115</v>
      </c>
      <c r="X3925" s="50" t="s">
        <v>2192</v>
      </c>
    </row>
    <row r="3926" spans="1:24" ht="14.1" customHeight="1" x14ac:dyDescent="0.25">
      <c r="A3926" s="50" t="str">
        <f t="shared" si="61"/>
        <v>9200000059-0</v>
      </c>
      <c r="B3926" s="57" t="s">
        <v>29</v>
      </c>
      <c r="C3926" s="50" t="s">
        <v>29</v>
      </c>
      <c r="D3926" s="50" t="s">
        <v>5114</v>
      </c>
      <c r="E3926" s="50" t="s">
        <v>2814</v>
      </c>
      <c r="F3926" s="50" t="s">
        <v>29</v>
      </c>
      <c r="G3926" s="50" t="s">
        <v>29</v>
      </c>
      <c r="H3926" s="50" t="s">
        <v>4028</v>
      </c>
      <c r="I3926" s="58">
        <v>45236</v>
      </c>
      <c r="J3926" s="50" t="s">
        <v>2816</v>
      </c>
      <c r="K3926" s="59">
        <v>619.20000000000005</v>
      </c>
      <c r="L3926" s="50" t="s">
        <v>37</v>
      </c>
      <c r="M3926" s="51" t="s">
        <v>2747</v>
      </c>
      <c r="N3926" s="50" t="s">
        <v>29</v>
      </c>
      <c r="O3926" s="50" t="s">
        <v>32</v>
      </c>
      <c r="P3926" s="50" t="s">
        <v>32</v>
      </c>
      <c r="Q3926" s="50" t="s">
        <v>29</v>
      </c>
      <c r="R3926" s="50" t="s">
        <v>29</v>
      </c>
      <c r="S3926" s="50" t="s">
        <v>2770</v>
      </c>
      <c r="T3926" s="50" t="s">
        <v>2415</v>
      </c>
      <c r="U3926" s="50" t="s">
        <v>30</v>
      </c>
      <c r="V3926" s="50" t="str">
        <f>VLOOKUP(A3926,Register!$D$2:$N$1317,11,0)</f>
        <v>CWIP:-VACUUM FILTER STATION</v>
      </c>
      <c r="W3926" s="50" t="s">
        <v>5115</v>
      </c>
      <c r="X3926" s="50" t="s">
        <v>2192</v>
      </c>
    </row>
    <row r="3927" spans="1:24" ht="14.1" customHeight="1" x14ac:dyDescent="0.25">
      <c r="A3927" s="50" t="str">
        <f t="shared" si="61"/>
        <v>9200000059-0</v>
      </c>
      <c r="B3927" s="57" t="s">
        <v>29</v>
      </c>
      <c r="C3927" s="50" t="s">
        <v>29</v>
      </c>
      <c r="D3927" s="50" t="s">
        <v>5114</v>
      </c>
      <c r="E3927" s="50" t="s">
        <v>2814</v>
      </c>
      <c r="F3927" s="50" t="s">
        <v>29</v>
      </c>
      <c r="G3927" s="50" t="s">
        <v>29</v>
      </c>
      <c r="H3927" s="50" t="s">
        <v>4028</v>
      </c>
      <c r="I3927" s="58">
        <v>45236</v>
      </c>
      <c r="J3927" s="50" t="s">
        <v>2816</v>
      </c>
      <c r="K3927" s="59">
        <v>1857.6</v>
      </c>
      <c r="L3927" s="50" t="s">
        <v>37</v>
      </c>
      <c r="M3927" s="51" t="s">
        <v>2747</v>
      </c>
      <c r="N3927" s="50" t="s">
        <v>29</v>
      </c>
      <c r="O3927" s="50" t="s">
        <v>32</v>
      </c>
      <c r="P3927" s="50" t="s">
        <v>32</v>
      </c>
      <c r="Q3927" s="50" t="s">
        <v>29</v>
      </c>
      <c r="R3927" s="50" t="s">
        <v>29</v>
      </c>
      <c r="S3927" s="50" t="s">
        <v>2770</v>
      </c>
      <c r="T3927" s="50" t="s">
        <v>2415</v>
      </c>
      <c r="U3927" s="50" t="s">
        <v>30</v>
      </c>
      <c r="V3927" s="50" t="str">
        <f>VLOOKUP(A3927,Register!$D$2:$N$1317,11,0)</f>
        <v>CWIP:-VACUUM FILTER STATION</v>
      </c>
      <c r="W3927" s="50" t="s">
        <v>5115</v>
      </c>
      <c r="X3927" s="50" t="s">
        <v>2192</v>
      </c>
    </row>
    <row r="3928" spans="1:24" ht="14.1" customHeight="1" x14ac:dyDescent="0.25">
      <c r="A3928" s="50" t="str">
        <f t="shared" si="61"/>
        <v>9200000059-0</v>
      </c>
      <c r="B3928" s="57" t="s">
        <v>29</v>
      </c>
      <c r="C3928" s="50" t="s">
        <v>29</v>
      </c>
      <c r="D3928" s="50" t="s">
        <v>5114</v>
      </c>
      <c r="E3928" s="50" t="s">
        <v>2814</v>
      </c>
      <c r="F3928" s="50" t="s">
        <v>29</v>
      </c>
      <c r="G3928" s="50" t="s">
        <v>29</v>
      </c>
      <c r="H3928" s="50" t="s">
        <v>4028</v>
      </c>
      <c r="I3928" s="58">
        <v>45236</v>
      </c>
      <c r="J3928" s="50" t="s">
        <v>2816</v>
      </c>
      <c r="K3928" s="59">
        <v>1702.8</v>
      </c>
      <c r="L3928" s="50" t="s">
        <v>37</v>
      </c>
      <c r="M3928" s="51" t="s">
        <v>2747</v>
      </c>
      <c r="N3928" s="50" t="s">
        <v>29</v>
      </c>
      <c r="O3928" s="50" t="s">
        <v>32</v>
      </c>
      <c r="P3928" s="50" t="s">
        <v>32</v>
      </c>
      <c r="Q3928" s="50" t="s">
        <v>29</v>
      </c>
      <c r="R3928" s="50" t="s">
        <v>29</v>
      </c>
      <c r="S3928" s="50" t="s">
        <v>2770</v>
      </c>
      <c r="T3928" s="50" t="s">
        <v>2415</v>
      </c>
      <c r="U3928" s="50" t="s">
        <v>30</v>
      </c>
      <c r="V3928" s="50" t="str">
        <f>VLOOKUP(A3928,Register!$D$2:$N$1317,11,0)</f>
        <v>CWIP:-VACUUM FILTER STATION</v>
      </c>
      <c r="W3928" s="50" t="s">
        <v>5115</v>
      </c>
      <c r="X3928" s="50" t="s">
        <v>2192</v>
      </c>
    </row>
    <row r="3929" spans="1:24" ht="14.1" customHeight="1" x14ac:dyDescent="0.25">
      <c r="A3929" s="50" t="str">
        <f t="shared" si="61"/>
        <v>9200000059-0</v>
      </c>
      <c r="B3929" s="57" t="s">
        <v>29</v>
      </c>
      <c r="C3929" s="50" t="s">
        <v>29</v>
      </c>
      <c r="D3929" s="50" t="s">
        <v>5114</v>
      </c>
      <c r="E3929" s="50" t="s">
        <v>2814</v>
      </c>
      <c r="F3929" s="50" t="s">
        <v>29</v>
      </c>
      <c r="G3929" s="50" t="s">
        <v>29</v>
      </c>
      <c r="H3929" s="50" t="s">
        <v>4028</v>
      </c>
      <c r="I3929" s="58">
        <v>45236</v>
      </c>
      <c r="J3929" s="50" t="s">
        <v>2816</v>
      </c>
      <c r="K3929" s="59">
        <v>1702.8</v>
      </c>
      <c r="L3929" s="50" t="s">
        <v>37</v>
      </c>
      <c r="M3929" s="51" t="s">
        <v>2747</v>
      </c>
      <c r="N3929" s="50" t="s">
        <v>29</v>
      </c>
      <c r="O3929" s="50" t="s">
        <v>32</v>
      </c>
      <c r="P3929" s="50" t="s">
        <v>32</v>
      </c>
      <c r="Q3929" s="50" t="s">
        <v>29</v>
      </c>
      <c r="R3929" s="50" t="s">
        <v>29</v>
      </c>
      <c r="S3929" s="50" t="s">
        <v>2770</v>
      </c>
      <c r="T3929" s="50" t="s">
        <v>2415</v>
      </c>
      <c r="U3929" s="50" t="s">
        <v>30</v>
      </c>
      <c r="V3929" s="50" t="str">
        <f>VLOOKUP(A3929,Register!$D$2:$N$1317,11,0)</f>
        <v>CWIP:-VACUUM FILTER STATION</v>
      </c>
      <c r="W3929" s="50" t="s">
        <v>5115</v>
      </c>
      <c r="X3929" s="50" t="s">
        <v>2192</v>
      </c>
    </row>
    <row r="3930" spans="1:24" ht="14.1" customHeight="1" x14ac:dyDescent="0.25">
      <c r="A3930" s="50" t="str">
        <f t="shared" si="61"/>
        <v>9200000059-0</v>
      </c>
      <c r="B3930" s="57" t="s">
        <v>29</v>
      </c>
      <c r="C3930" s="50" t="s">
        <v>29</v>
      </c>
      <c r="D3930" s="50" t="s">
        <v>5114</v>
      </c>
      <c r="E3930" s="50" t="s">
        <v>2814</v>
      </c>
      <c r="F3930" s="50" t="s">
        <v>29</v>
      </c>
      <c r="G3930" s="50" t="s">
        <v>29</v>
      </c>
      <c r="H3930" s="50" t="s">
        <v>4028</v>
      </c>
      <c r="I3930" s="58">
        <v>45236</v>
      </c>
      <c r="J3930" s="50" t="s">
        <v>2816</v>
      </c>
      <c r="K3930" s="59">
        <v>1857.6</v>
      </c>
      <c r="L3930" s="50" t="s">
        <v>37</v>
      </c>
      <c r="M3930" s="51" t="s">
        <v>2747</v>
      </c>
      <c r="N3930" s="50" t="s">
        <v>29</v>
      </c>
      <c r="O3930" s="50" t="s">
        <v>32</v>
      </c>
      <c r="P3930" s="50" t="s">
        <v>32</v>
      </c>
      <c r="Q3930" s="50" t="s">
        <v>29</v>
      </c>
      <c r="R3930" s="50" t="s">
        <v>29</v>
      </c>
      <c r="S3930" s="50" t="s">
        <v>2770</v>
      </c>
      <c r="T3930" s="50" t="s">
        <v>2415</v>
      </c>
      <c r="U3930" s="50" t="s">
        <v>30</v>
      </c>
      <c r="V3930" s="50" t="str">
        <f>VLOOKUP(A3930,Register!$D$2:$N$1317,11,0)</f>
        <v>CWIP:-VACUUM FILTER STATION</v>
      </c>
      <c r="W3930" s="50" t="s">
        <v>5115</v>
      </c>
      <c r="X3930" s="50" t="s">
        <v>2192</v>
      </c>
    </row>
    <row r="3931" spans="1:24" ht="14.1" customHeight="1" x14ac:dyDescent="0.25">
      <c r="A3931" s="50" t="str">
        <f t="shared" si="61"/>
        <v>9200000059-0</v>
      </c>
      <c r="B3931" s="57" t="s">
        <v>29</v>
      </c>
      <c r="C3931" s="50" t="s">
        <v>29</v>
      </c>
      <c r="D3931" s="50" t="s">
        <v>5114</v>
      </c>
      <c r="E3931" s="50" t="s">
        <v>2814</v>
      </c>
      <c r="F3931" s="50" t="s">
        <v>29</v>
      </c>
      <c r="G3931" s="50" t="s">
        <v>29</v>
      </c>
      <c r="H3931" s="50" t="s">
        <v>4028</v>
      </c>
      <c r="I3931" s="58">
        <v>45236</v>
      </c>
      <c r="J3931" s="50" t="s">
        <v>2816</v>
      </c>
      <c r="K3931" s="59">
        <v>1857.6</v>
      </c>
      <c r="L3931" s="50" t="s">
        <v>37</v>
      </c>
      <c r="M3931" s="51" t="s">
        <v>2747</v>
      </c>
      <c r="N3931" s="50" t="s">
        <v>29</v>
      </c>
      <c r="O3931" s="50" t="s">
        <v>32</v>
      </c>
      <c r="P3931" s="50" t="s">
        <v>32</v>
      </c>
      <c r="Q3931" s="50" t="s">
        <v>29</v>
      </c>
      <c r="R3931" s="50" t="s">
        <v>29</v>
      </c>
      <c r="S3931" s="50" t="s">
        <v>2770</v>
      </c>
      <c r="T3931" s="50" t="s">
        <v>2415</v>
      </c>
      <c r="U3931" s="50" t="s">
        <v>30</v>
      </c>
      <c r="V3931" s="50" t="str">
        <f>VLOOKUP(A3931,Register!$D$2:$N$1317,11,0)</f>
        <v>CWIP:-VACUUM FILTER STATION</v>
      </c>
      <c r="W3931" s="50" t="s">
        <v>5115</v>
      </c>
      <c r="X3931" s="50" t="s">
        <v>2192</v>
      </c>
    </row>
    <row r="3932" spans="1:24" ht="14.1" customHeight="1" x14ac:dyDescent="0.25">
      <c r="A3932" s="50" t="str">
        <f t="shared" si="61"/>
        <v>9200000059-0</v>
      </c>
      <c r="B3932" s="57" t="s">
        <v>29</v>
      </c>
      <c r="C3932" s="50" t="s">
        <v>29</v>
      </c>
      <c r="D3932" s="50" t="s">
        <v>5114</v>
      </c>
      <c r="E3932" s="50" t="s">
        <v>2814</v>
      </c>
      <c r="F3932" s="50" t="s">
        <v>29</v>
      </c>
      <c r="G3932" s="50" t="s">
        <v>29</v>
      </c>
      <c r="H3932" s="50" t="s">
        <v>4028</v>
      </c>
      <c r="I3932" s="58">
        <v>45236</v>
      </c>
      <c r="J3932" s="50" t="s">
        <v>2816</v>
      </c>
      <c r="K3932" s="59">
        <v>946</v>
      </c>
      <c r="L3932" s="50" t="s">
        <v>37</v>
      </c>
      <c r="M3932" s="51" t="s">
        <v>2747</v>
      </c>
      <c r="N3932" s="50" t="s">
        <v>29</v>
      </c>
      <c r="O3932" s="50" t="s">
        <v>32</v>
      </c>
      <c r="P3932" s="50" t="s">
        <v>32</v>
      </c>
      <c r="Q3932" s="50" t="s">
        <v>29</v>
      </c>
      <c r="R3932" s="50" t="s">
        <v>29</v>
      </c>
      <c r="S3932" s="50" t="s">
        <v>2770</v>
      </c>
      <c r="T3932" s="50" t="s">
        <v>2415</v>
      </c>
      <c r="U3932" s="50" t="s">
        <v>30</v>
      </c>
      <c r="V3932" s="50" t="str">
        <f>VLOOKUP(A3932,Register!$D$2:$N$1317,11,0)</f>
        <v>CWIP:-VACUUM FILTER STATION</v>
      </c>
      <c r="W3932" s="50" t="s">
        <v>5115</v>
      </c>
      <c r="X3932" s="50" t="s">
        <v>2192</v>
      </c>
    </row>
    <row r="3933" spans="1:24" ht="14.1" customHeight="1" x14ac:dyDescent="0.25">
      <c r="A3933" s="50" t="str">
        <f t="shared" si="61"/>
        <v>9200000059-0</v>
      </c>
      <c r="B3933" s="57" t="s">
        <v>29</v>
      </c>
      <c r="C3933" s="50" t="s">
        <v>29</v>
      </c>
      <c r="D3933" s="50" t="s">
        <v>5114</v>
      </c>
      <c r="E3933" s="50" t="s">
        <v>2814</v>
      </c>
      <c r="F3933" s="50" t="s">
        <v>29</v>
      </c>
      <c r="G3933" s="50" t="s">
        <v>29</v>
      </c>
      <c r="H3933" s="50" t="s">
        <v>4028</v>
      </c>
      <c r="I3933" s="58">
        <v>45236</v>
      </c>
      <c r="J3933" s="50" t="s">
        <v>2816</v>
      </c>
      <c r="K3933" s="59">
        <v>559</v>
      </c>
      <c r="L3933" s="50" t="s">
        <v>37</v>
      </c>
      <c r="M3933" s="51" t="s">
        <v>2747</v>
      </c>
      <c r="N3933" s="50" t="s">
        <v>29</v>
      </c>
      <c r="O3933" s="50" t="s">
        <v>32</v>
      </c>
      <c r="P3933" s="50" t="s">
        <v>32</v>
      </c>
      <c r="Q3933" s="50" t="s">
        <v>29</v>
      </c>
      <c r="R3933" s="50" t="s">
        <v>29</v>
      </c>
      <c r="S3933" s="50" t="s">
        <v>2770</v>
      </c>
      <c r="T3933" s="50" t="s">
        <v>2415</v>
      </c>
      <c r="U3933" s="50" t="s">
        <v>30</v>
      </c>
      <c r="V3933" s="50" t="str">
        <f>VLOOKUP(A3933,Register!$D$2:$N$1317,11,0)</f>
        <v>CWIP:-VACUUM FILTER STATION</v>
      </c>
      <c r="W3933" s="50" t="s">
        <v>5115</v>
      </c>
      <c r="X3933" s="50" t="s">
        <v>2192</v>
      </c>
    </row>
    <row r="3934" spans="1:24" ht="14.1" customHeight="1" x14ac:dyDescent="0.25">
      <c r="A3934" s="50" t="str">
        <f t="shared" si="61"/>
        <v>9200000059-0</v>
      </c>
      <c r="B3934" s="57" t="s">
        <v>29</v>
      </c>
      <c r="C3934" s="50" t="s">
        <v>29</v>
      </c>
      <c r="D3934" s="50" t="s">
        <v>5114</v>
      </c>
      <c r="E3934" s="50" t="s">
        <v>2814</v>
      </c>
      <c r="F3934" s="50" t="s">
        <v>29</v>
      </c>
      <c r="G3934" s="50" t="s">
        <v>29</v>
      </c>
      <c r="H3934" s="50" t="s">
        <v>4028</v>
      </c>
      <c r="I3934" s="58">
        <v>45236</v>
      </c>
      <c r="J3934" s="50" t="s">
        <v>2816</v>
      </c>
      <c r="K3934" s="59">
        <v>464.4</v>
      </c>
      <c r="L3934" s="50" t="s">
        <v>37</v>
      </c>
      <c r="M3934" s="51" t="s">
        <v>2747</v>
      </c>
      <c r="N3934" s="50" t="s">
        <v>29</v>
      </c>
      <c r="O3934" s="50" t="s">
        <v>32</v>
      </c>
      <c r="P3934" s="50" t="s">
        <v>32</v>
      </c>
      <c r="Q3934" s="50" t="s">
        <v>29</v>
      </c>
      <c r="R3934" s="50" t="s">
        <v>29</v>
      </c>
      <c r="S3934" s="50" t="s">
        <v>2770</v>
      </c>
      <c r="T3934" s="50" t="s">
        <v>2415</v>
      </c>
      <c r="U3934" s="50" t="s">
        <v>30</v>
      </c>
      <c r="V3934" s="50" t="str">
        <f>VLOOKUP(A3934,Register!$D$2:$N$1317,11,0)</f>
        <v>CWIP:-VACUUM FILTER STATION</v>
      </c>
      <c r="W3934" s="50" t="s">
        <v>5115</v>
      </c>
      <c r="X3934" s="50" t="s">
        <v>2192</v>
      </c>
    </row>
    <row r="3935" spans="1:24" ht="14.1" customHeight="1" x14ac:dyDescent="0.25">
      <c r="A3935" s="50" t="str">
        <f t="shared" si="61"/>
        <v>9200000059-0</v>
      </c>
      <c r="B3935" s="57" t="s">
        <v>29</v>
      </c>
      <c r="C3935" s="50" t="s">
        <v>29</v>
      </c>
      <c r="D3935" s="50" t="s">
        <v>5114</v>
      </c>
      <c r="E3935" s="50" t="s">
        <v>2814</v>
      </c>
      <c r="F3935" s="50" t="s">
        <v>29</v>
      </c>
      <c r="G3935" s="50" t="s">
        <v>29</v>
      </c>
      <c r="H3935" s="50" t="s">
        <v>4028</v>
      </c>
      <c r="I3935" s="58">
        <v>45236</v>
      </c>
      <c r="J3935" s="50" t="s">
        <v>2816</v>
      </c>
      <c r="K3935" s="59">
        <v>559</v>
      </c>
      <c r="L3935" s="50" t="s">
        <v>37</v>
      </c>
      <c r="M3935" s="51" t="s">
        <v>2747</v>
      </c>
      <c r="N3935" s="50" t="s">
        <v>29</v>
      </c>
      <c r="O3935" s="50" t="s">
        <v>32</v>
      </c>
      <c r="P3935" s="50" t="s">
        <v>32</v>
      </c>
      <c r="Q3935" s="50" t="s">
        <v>29</v>
      </c>
      <c r="R3935" s="50" t="s">
        <v>29</v>
      </c>
      <c r="S3935" s="50" t="s">
        <v>2770</v>
      </c>
      <c r="T3935" s="50" t="s">
        <v>2415</v>
      </c>
      <c r="U3935" s="50" t="s">
        <v>30</v>
      </c>
      <c r="V3935" s="50" t="str">
        <f>VLOOKUP(A3935,Register!$D$2:$N$1317,11,0)</f>
        <v>CWIP:-VACUUM FILTER STATION</v>
      </c>
      <c r="W3935" s="50" t="s">
        <v>5115</v>
      </c>
      <c r="X3935" s="50" t="s">
        <v>2192</v>
      </c>
    </row>
    <row r="3936" spans="1:24" ht="14.1" customHeight="1" x14ac:dyDescent="0.25">
      <c r="A3936" s="50" t="str">
        <f t="shared" si="61"/>
        <v>9200000059-0</v>
      </c>
      <c r="B3936" s="57" t="s">
        <v>29</v>
      </c>
      <c r="C3936" s="50" t="s">
        <v>29</v>
      </c>
      <c r="D3936" s="50" t="s">
        <v>5114</v>
      </c>
      <c r="E3936" s="50" t="s">
        <v>2814</v>
      </c>
      <c r="F3936" s="50" t="s">
        <v>29</v>
      </c>
      <c r="G3936" s="50" t="s">
        <v>29</v>
      </c>
      <c r="H3936" s="50" t="s">
        <v>4028</v>
      </c>
      <c r="I3936" s="58">
        <v>45236</v>
      </c>
      <c r="J3936" s="50" t="s">
        <v>2816</v>
      </c>
      <c r="K3936" s="59">
        <v>464.4</v>
      </c>
      <c r="L3936" s="50" t="s">
        <v>37</v>
      </c>
      <c r="M3936" s="51" t="s">
        <v>2747</v>
      </c>
      <c r="N3936" s="50" t="s">
        <v>29</v>
      </c>
      <c r="O3936" s="50" t="s">
        <v>32</v>
      </c>
      <c r="P3936" s="50" t="s">
        <v>32</v>
      </c>
      <c r="Q3936" s="50" t="s">
        <v>29</v>
      </c>
      <c r="R3936" s="50" t="s">
        <v>29</v>
      </c>
      <c r="S3936" s="50" t="s">
        <v>2770</v>
      </c>
      <c r="T3936" s="50" t="s">
        <v>2415</v>
      </c>
      <c r="U3936" s="50" t="s">
        <v>30</v>
      </c>
      <c r="V3936" s="50" t="str">
        <f>VLOOKUP(A3936,Register!$D$2:$N$1317,11,0)</f>
        <v>CWIP:-VACUUM FILTER STATION</v>
      </c>
      <c r="W3936" s="50" t="s">
        <v>5115</v>
      </c>
      <c r="X3936" s="50" t="s">
        <v>2192</v>
      </c>
    </row>
    <row r="3937" spans="1:24" ht="14.1" customHeight="1" x14ac:dyDescent="0.25">
      <c r="A3937" s="50" t="str">
        <f t="shared" si="61"/>
        <v>9200000059-0</v>
      </c>
      <c r="B3937" s="57" t="s">
        <v>29</v>
      </c>
      <c r="C3937" s="50" t="s">
        <v>29</v>
      </c>
      <c r="D3937" s="50" t="s">
        <v>5114</v>
      </c>
      <c r="E3937" s="50" t="s">
        <v>2814</v>
      </c>
      <c r="F3937" s="50" t="s">
        <v>29</v>
      </c>
      <c r="G3937" s="50" t="s">
        <v>29</v>
      </c>
      <c r="H3937" s="50" t="s">
        <v>4028</v>
      </c>
      <c r="I3937" s="58">
        <v>45236</v>
      </c>
      <c r="J3937" s="50" t="s">
        <v>2816</v>
      </c>
      <c r="K3937" s="59">
        <v>559</v>
      </c>
      <c r="L3937" s="50" t="s">
        <v>37</v>
      </c>
      <c r="M3937" s="51" t="s">
        <v>2747</v>
      </c>
      <c r="N3937" s="50" t="s">
        <v>29</v>
      </c>
      <c r="O3937" s="50" t="s">
        <v>32</v>
      </c>
      <c r="P3937" s="50" t="s">
        <v>32</v>
      </c>
      <c r="Q3937" s="50" t="s">
        <v>29</v>
      </c>
      <c r="R3937" s="50" t="s">
        <v>29</v>
      </c>
      <c r="S3937" s="50" t="s">
        <v>2770</v>
      </c>
      <c r="T3937" s="50" t="s">
        <v>2415</v>
      </c>
      <c r="U3937" s="50" t="s">
        <v>30</v>
      </c>
      <c r="V3937" s="50" t="str">
        <f>VLOOKUP(A3937,Register!$D$2:$N$1317,11,0)</f>
        <v>CWIP:-VACUUM FILTER STATION</v>
      </c>
      <c r="W3937" s="50" t="s">
        <v>5115</v>
      </c>
      <c r="X3937" s="50" t="s">
        <v>2192</v>
      </c>
    </row>
    <row r="3938" spans="1:24" ht="14.1" customHeight="1" x14ac:dyDescent="0.25">
      <c r="A3938" s="50" t="str">
        <f t="shared" si="61"/>
        <v>9200000059-0</v>
      </c>
      <c r="B3938" s="57" t="s">
        <v>29</v>
      </c>
      <c r="C3938" s="50" t="s">
        <v>29</v>
      </c>
      <c r="D3938" s="50" t="s">
        <v>5114</v>
      </c>
      <c r="E3938" s="50" t="s">
        <v>2814</v>
      </c>
      <c r="F3938" s="50" t="s">
        <v>29</v>
      </c>
      <c r="G3938" s="50" t="s">
        <v>29</v>
      </c>
      <c r="H3938" s="50" t="s">
        <v>4028</v>
      </c>
      <c r="I3938" s="58">
        <v>45236</v>
      </c>
      <c r="J3938" s="50" t="s">
        <v>2816</v>
      </c>
      <c r="K3938" s="59">
        <v>464.4</v>
      </c>
      <c r="L3938" s="50" t="s">
        <v>37</v>
      </c>
      <c r="M3938" s="51" t="s">
        <v>2747</v>
      </c>
      <c r="N3938" s="50" t="s">
        <v>29</v>
      </c>
      <c r="O3938" s="50" t="s">
        <v>32</v>
      </c>
      <c r="P3938" s="50" t="s">
        <v>32</v>
      </c>
      <c r="Q3938" s="50" t="s">
        <v>29</v>
      </c>
      <c r="R3938" s="50" t="s">
        <v>29</v>
      </c>
      <c r="S3938" s="50" t="s">
        <v>2770</v>
      </c>
      <c r="T3938" s="50" t="s">
        <v>2415</v>
      </c>
      <c r="U3938" s="50" t="s">
        <v>30</v>
      </c>
      <c r="V3938" s="50" t="str">
        <f>VLOOKUP(A3938,Register!$D$2:$N$1317,11,0)</f>
        <v>CWIP:-VACUUM FILTER STATION</v>
      </c>
      <c r="W3938" s="50" t="s">
        <v>5115</v>
      </c>
      <c r="X3938" s="50" t="s">
        <v>2192</v>
      </c>
    </row>
    <row r="3939" spans="1:24" ht="14.1" customHeight="1" x14ac:dyDescent="0.25">
      <c r="A3939" s="50" t="str">
        <f t="shared" si="61"/>
        <v>9200000059-0</v>
      </c>
      <c r="B3939" s="57" t="s">
        <v>29</v>
      </c>
      <c r="C3939" s="50" t="s">
        <v>29</v>
      </c>
      <c r="D3939" s="50" t="s">
        <v>5114</v>
      </c>
      <c r="E3939" s="50" t="s">
        <v>2814</v>
      </c>
      <c r="F3939" s="50" t="s">
        <v>29</v>
      </c>
      <c r="G3939" s="50" t="s">
        <v>29</v>
      </c>
      <c r="H3939" s="50" t="s">
        <v>4028</v>
      </c>
      <c r="I3939" s="58">
        <v>45236</v>
      </c>
      <c r="J3939" s="50" t="s">
        <v>2816</v>
      </c>
      <c r="K3939" s="59">
        <v>8947.44</v>
      </c>
      <c r="L3939" s="50" t="s">
        <v>37</v>
      </c>
      <c r="M3939" s="51" t="s">
        <v>2747</v>
      </c>
      <c r="N3939" s="50" t="s">
        <v>29</v>
      </c>
      <c r="O3939" s="50" t="s">
        <v>32</v>
      </c>
      <c r="P3939" s="50" t="s">
        <v>32</v>
      </c>
      <c r="Q3939" s="50" t="s">
        <v>29</v>
      </c>
      <c r="R3939" s="50" t="s">
        <v>29</v>
      </c>
      <c r="S3939" s="50" t="s">
        <v>2770</v>
      </c>
      <c r="T3939" s="50" t="s">
        <v>2415</v>
      </c>
      <c r="U3939" s="50" t="s">
        <v>30</v>
      </c>
      <c r="V3939" s="50" t="str">
        <f>VLOOKUP(A3939,Register!$D$2:$N$1317,11,0)</f>
        <v>CWIP:-VACUUM FILTER STATION</v>
      </c>
      <c r="W3939" s="50" t="s">
        <v>5115</v>
      </c>
      <c r="X3939" s="50" t="s">
        <v>2192</v>
      </c>
    </row>
    <row r="3940" spans="1:24" ht="14.1" customHeight="1" x14ac:dyDescent="0.25">
      <c r="A3940" s="50" t="str">
        <f t="shared" si="61"/>
        <v>9200000059-0</v>
      </c>
      <c r="B3940" s="57" t="s">
        <v>29</v>
      </c>
      <c r="C3940" s="50" t="s">
        <v>29</v>
      </c>
      <c r="D3940" s="50" t="s">
        <v>5114</v>
      </c>
      <c r="E3940" s="50" t="s">
        <v>2814</v>
      </c>
      <c r="F3940" s="50" t="s">
        <v>29</v>
      </c>
      <c r="G3940" s="50" t="s">
        <v>29</v>
      </c>
      <c r="H3940" s="50" t="s">
        <v>4028</v>
      </c>
      <c r="I3940" s="58">
        <v>45236</v>
      </c>
      <c r="J3940" s="50" t="s">
        <v>2816</v>
      </c>
      <c r="K3940" s="59">
        <v>2723.16</v>
      </c>
      <c r="L3940" s="50" t="s">
        <v>37</v>
      </c>
      <c r="M3940" s="51" t="s">
        <v>2747</v>
      </c>
      <c r="N3940" s="50" t="s">
        <v>29</v>
      </c>
      <c r="O3940" s="50" t="s">
        <v>32</v>
      </c>
      <c r="P3940" s="50" t="s">
        <v>32</v>
      </c>
      <c r="Q3940" s="50" t="s">
        <v>29</v>
      </c>
      <c r="R3940" s="50" t="s">
        <v>29</v>
      </c>
      <c r="S3940" s="50" t="s">
        <v>2770</v>
      </c>
      <c r="T3940" s="50" t="s">
        <v>2415</v>
      </c>
      <c r="U3940" s="50" t="s">
        <v>30</v>
      </c>
      <c r="V3940" s="50" t="str">
        <f>VLOOKUP(A3940,Register!$D$2:$N$1317,11,0)</f>
        <v>CWIP:-VACUUM FILTER STATION</v>
      </c>
      <c r="W3940" s="50" t="s">
        <v>5115</v>
      </c>
      <c r="X3940" s="50" t="s">
        <v>2192</v>
      </c>
    </row>
    <row r="3941" spans="1:24" ht="14.1" customHeight="1" x14ac:dyDescent="0.25">
      <c r="A3941" s="50" t="str">
        <f t="shared" si="61"/>
        <v>9200000059-0</v>
      </c>
      <c r="B3941" s="57" t="s">
        <v>29</v>
      </c>
      <c r="C3941" s="50" t="s">
        <v>29</v>
      </c>
      <c r="D3941" s="50" t="s">
        <v>5114</v>
      </c>
      <c r="E3941" s="50" t="s">
        <v>2814</v>
      </c>
      <c r="F3941" s="50" t="s">
        <v>29</v>
      </c>
      <c r="G3941" s="50" t="s">
        <v>29</v>
      </c>
      <c r="H3941" s="50" t="s">
        <v>4028</v>
      </c>
      <c r="I3941" s="58">
        <v>45236</v>
      </c>
      <c r="J3941" s="50" t="s">
        <v>2816</v>
      </c>
      <c r="K3941" s="59">
        <v>5033.72</v>
      </c>
      <c r="L3941" s="50" t="s">
        <v>37</v>
      </c>
      <c r="M3941" s="51" t="s">
        <v>2747</v>
      </c>
      <c r="N3941" s="50" t="s">
        <v>29</v>
      </c>
      <c r="O3941" s="50" t="s">
        <v>32</v>
      </c>
      <c r="P3941" s="50" t="s">
        <v>32</v>
      </c>
      <c r="Q3941" s="50" t="s">
        <v>29</v>
      </c>
      <c r="R3941" s="50" t="s">
        <v>29</v>
      </c>
      <c r="S3941" s="50" t="s">
        <v>2770</v>
      </c>
      <c r="T3941" s="50" t="s">
        <v>2415</v>
      </c>
      <c r="U3941" s="50" t="s">
        <v>30</v>
      </c>
      <c r="V3941" s="50" t="str">
        <f>VLOOKUP(A3941,Register!$D$2:$N$1317,11,0)</f>
        <v>CWIP:-VACUUM FILTER STATION</v>
      </c>
      <c r="W3941" s="50" t="s">
        <v>5115</v>
      </c>
      <c r="X3941" s="50" t="s">
        <v>2192</v>
      </c>
    </row>
    <row r="3942" spans="1:24" ht="14.1" customHeight="1" x14ac:dyDescent="0.25">
      <c r="A3942" s="50" t="str">
        <f t="shared" si="61"/>
        <v>9200000059-0</v>
      </c>
      <c r="B3942" s="57" t="s">
        <v>29</v>
      </c>
      <c r="C3942" s="50" t="s">
        <v>29</v>
      </c>
      <c r="D3942" s="50" t="s">
        <v>5114</v>
      </c>
      <c r="E3942" s="50" t="s">
        <v>2814</v>
      </c>
      <c r="F3942" s="50" t="s">
        <v>29</v>
      </c>
      <c r="G3942" s="50" t="s">
        <v>29</v>
      </c>
      <c r="H3942" s="50" t="s">
        <v>4028</v>
      </c>
      <c r="I3942" s="58">
        <v>45236</v>
      </c>
      <c r="J3942" s="50" t="s">
        <v>2816</v>
      </c>
      <c r="K3942" s="59">
        <v>447.2</v>
      </c>
      <c r="L3942" s="50" t="s">
        <v>37</v>
      </c>
      <c r="M3942" s="51" t="s">
        <v>2747</v>
      </c>
      <c r="N3942" s="50" t="s">
        <v>29</v>
      </c>
      <c r="O3942" s="50" t="s">
        <v>32</v>
      </c>
      <c r="P3942" s="50" t="s">
        <v>32</v>
      </c>
      <c r="Q3942" s="50" t="s">
        <v>29</v>
      </c>
      <c r="R3942" s="50" t="s">
        <v>29</v>
      </c>
      <c r="S3942" s="50" t="s">
        <v>2770</v>
      </c>
      <c r="T3942" s="50" t="s">
        <v>2415</v>
      </c>
      <c r="U3942" s="50" t="s">
        <v>30</v>
      </c>
      <c r="V3942" s="50" t="str">
        <f>VLOOKUP(A3942,Register!$D$2:$N$1317,11,0)</f>
        <v>CWIP:-VACUUM FILTER STATION</v>
      </c>
      <c r="W3942" s="50" t="s">
        <v>5115</v>
      </c>
      <c r="X3942" s="50" t="s">
        <v>2192</v>
      </c>
    </row>
    <row r="3943" spans="1:24" ht="14.1" customHeight="1" x14ac:dyDescent="0.25">
      <c r="A3943" s="50" t="str">
        <f t="shared" si="61"/>
        <v>9200000059-0</v>
      </c>
      <c r="B3943" s="57" t="s">
        <v>29</v>
      </c>
      <c r="C3943" s="50" t="s">
        <v>29</v>
      </c>
      <c r="D3943" s="50" t="s">
        <v>5114</v>
      </c>
      <c r="E3943" s="50" t="s">
        <v>2814</v>
      </c>
      <c r="F3943" s="50" t="s">
        <v>29</v>
      </c>
      <c r="G3943" s="50" t="s">
        <v>29</v>
      </c>
      <c r="H3943" s="50" t="s">
        <v>4028</v>
      </c>
      <c r="I3943" s="58">
        <v>45236</v>
      </c>
      <c r="J3943" s="50" t="s">
        <v>2816</v>
      </c>
      <c r="K3943" s="59">
        <v>2537.4899999999998</v>
      </c>
      <c r="L3943" s="50" t="s">
        <v>37</v>
      </c>
      <c r="M3943" s="51" t="s">
        <v>2747</v>
      </c>
      <c r="N3943" s="50" t="s">
        <v>29</v>
      </c>
      <c r="O3943" s="50" t="s">
        <v>32</v>
      </c>
      <c r="P3943" s="50" t="s">
        <v>32</v>
      </c>
      <c r="Q3943" s="50" t="s">
        <v>29</v>
      </c>
      <c r="R3943" s="50" t="s">
        <v>29</v>
      </c>
      <c r="S3943" s="50" t="s">
        <v>2770</v>
      </c>
      <c r="T3943" s="50" t="s">
        <v>2415</v>
      </c>
      <c r="U3943" s="50" t="s">
        <v>30</v>
      </c>
      <c r="V3943" s="50" t="str">
        <f>VLOOKUP(A3943,Register!$D$2:$N$1317,11,0)</f>
        <v>CWIP:-VACUUM FILTER STATION</v>
      </c>
      <c r="W3943" s="50" t="s">
        <v>5115</v>
      </c>
      <c r="X3943" s="50" t="s">
        <v>2192</v>
      </c>
    </row>
    <row r="3944" spans="1:24" ht="14.1" customHeight="1" x14ac:dyDescent="0.25">
      <c r="A3944" s="50" t="str">
        <f t="shared" si="61"/>
        <v>9200000059-0</v>
      </c>
      <c r="B3944" s="57" t="s">
        <v>29</v>
      </c>
      <c r="C3944" s="50" t="s">
        <v>29</v>
      </c>
      <c r="D3944" s="50" t="s">
        <v>5114</v>
      </c>
      <c r="E3944" s="50" t="s">
        <v>2814</v>
      </c>
      <c r="F3944" s="50" t="s">
        <v>29</v>
      </c>
      <c r="G3944" s="50" t="s">
        <v>29</v>
      </c>
      <c r="H3944" s="50" t="s">
        <v>4028</v>
      </c>
      <c r="I3944" s="58">
        <v>45236</v>
      </c>
      <c r="J3944" s="50" t="s">
        <v>2816</v>
      </c>
      <c r="K3944" s="59">
        <v>3630.06</v>
      </c>
      <c r="L3944" s="50" t="s">
        <v>37</v>
      </c>
      <c r="M3944" s="51" t="s">
        <v>2747</v>
      </c>
      <c r="N3944" s="50" t="s">
        <v>29</v>
      </c>
      <c r="O3944" s="50" t="s">
        <v>32</v>
      </c>
      <c r="P3944" s="50" t="s">
        <v>32</v>
      </c>
      <c r="Q3944" s="50" t="s">
        <v>29</v>
      </c>
      <c r="R3944" s="50" t="s">
        <v>29</v>
      </c>
      <c r="S3944" s="50" t="s">
        <v>2770</v>
      </c>
      <c r="T3944" s="50" t="s">
        <v>2415</v>
      </c>
      <c r="U3944" s="50" t="s">
        <v>30</v>
      </c>
      <c r="V3944" s="50" t="str">
        <f>VLOOKUP(A3944,Register!$D$2:$N$1317,11,0)</f>
        <v>CWIP:-VACUUM FILTER STATION</v>
      </c>
      <c r="W3944" s="50" t="s">
        <v>5115</v>
      </c>
      <c r="X3944" s="50" t="s">
        <v>2192</v>
      </c>
    </row>
    <row r="3945" spans="1:24" ht="14.1" customHeight="1" x14ac:dyDescent="0.25">
      <c r="A3945" s="50" t="str">
        <f t="shared" si="61"/>
        <v>9200000059-0</v>
      </c>
      <c r="B3945" s="57" t="s">
        <v>29</v>
      </c>
      <c r="C3945" s="50" t="s">
        <v>29</v>
      </c>
      <c r="D3945" s="50" t="s">
        <v>5114</v>
      </c>
      <c r="E3945" s="50" t="s">
        <v>2814</v>
      </c>
      <c r="F3945" s="50" t="s">
        <v>29</v>
      </c>
      <c r="G3945" s="50" t="s">
        <v>29</v>
      </c>
      <c r="H3945" s="50" t="s">
        <v>4028</v>
      </c>
      <c r="I3945" s="58">
        <v>45236</v>
      </c>
      <c r="J3945" s="50" t="s">
        <v>2816</v>
      </c>
      <c r="K3945" s="59">
        <v>344</v>
      </c>
      <c r="L3945" s="50" t="s">
        <v>37</v>
      </c>
      <c r="M3945" s="51" t="s">
        <v>2747</v>
      </c>
      <c r="N3945" s="50" t="s">
        <v>29</v>
      </c>
      <c r="O3945" s="50" t="s">
        <v>32</v>
      </c>
      <c r="P3945" s="50" t="s">
        <v>32</v>
      </c>
      <c r="Q3945" s="50" t="s">
        <v>29</v>
      </c>
      <c r="R3945" s="50" t="s">
        <v>29</v>
      </c>
      <c r="S3945" s="50" t="s">
        <v>2770</v>
      </c>
      <c r="T3945" s="50" t="s">
        <v>2415</v>
      </c>
      <c r="U3945" s="50" t="s">
        <v>30</v>
      </c>
      <c r="V3945" s="50" t="str">
        <f>VLOOKUP(A3945,Register!$D$2:$N$1317,11,0)</f>
        <v>CWIP:-VACUUM FILTER STATION</v>
      </c>
      <c r="W3945" s="50" t="s">
        <v>5115</v>
      </c>
      <c r="X3945" s="50" t="s">
        <v>2192</v>
      </c>
    </row>
    <row r="3946" spans="1:24" ht="14.1" customHeight="1" x14ac:dyDescent="0.25">
      <c r="A3946" s="50" t="str">
        <f t="shared" si="61"/>
        <v>9200000059-0</v>
      </c>
      <c r="B3946" s="57" t="s">
        <v>29</v>
      </c>
      <c r="C3946" s="50" t="s">
        <v>29</v>
      </c>
      <c r="D3946" s="50" t="s">
        <v>5114</v>
      </c>
      <c r="E3946" s="50" t="s">
        <v>2814</v>
      </c>
      <c r="F3946" s="50" t="s">
        <v>29</v>
      </c>
      <c r="G3946" s="50" t="s">
        <v>29</v>
      </c>
      <c r="H3946" s="50" t="s">
        <v>4028</v>
      </c>
      <c r="I3946" s="58">
        <v>45236</v>
      </c>
      <c r="J3946" s="50" t="s">
        <v>2816</v>
      </c>
      <c r="K3946" s="59">
        <v>1238.4000000000001</v>
      </c>
      <c r="L3946" s="50" t="s">
        <v>37</v>
      </c>
      <c r="M3946" s="51" t="s">
        <v>2747</v>
      </c>
      <c r="N3946" s="50" t="s">
        <v>29</v>
      </c>
      <c r="O3946" s="50" t="s">
        <v>32</v>
      </c>
      <c r="P3946" s="50" t="s">
        <v>32</v>
      </c>
      <c r="Q3946" s="50" t="s">
        <v>29</v>
      </c>
      <c r="R3946" s="50" t="s">
        <v>29</v>
      </c>
      <c r="S3946" s="50" t="s">
        <v>2770</v>
      </c>
      <c r="T3946" s="50" t="s">
        <v>2415</v>
      </c>
      <c r="U3946" s="50" t="s">
        <v>30</v>
      </c>
      <c r="V3946" s="50" t="str">
        <f>VLOOKUP(A3946,Register!$D$2:$N$1317,11,0)</f>
        <v>CWIP:-VACUUM FILTER STATION</v>
      </c>
      <c r="W3946" s="50" t="s">
        <v>5115</v>
      </c>
      <c r="X3946" s="50" t="s">
        <v>2192</v>
      </c>
    </row>
    <row r="3947" spans="1:24" ht="14.1" customHeight="1" x14ac:dyDescent="0.25">
      <c r="A3947" s="50" t="str">
        <f t="shared" si="61"/>
        <v>9200000059-0</v>
      </c>
      <c r="B3947" s="57" t="s">
        <v>29</v>
      </c>
      <c r="C3947" s="50" t="s">
        <v>29</v>
      </c>
      <c r="D3947" s="50" t="s">
        <v>5114</v>
      </c>
      <c r="E3947" s="50" t="s">
        <v>2814</v>
      </c>
      <c r="F3947" s="50" t="s">
        <v>29</v>
      </c>
      <c r="G3947" s="50" t="s">
        <v>29</v>
      </c>
      <c r="H3947" s="50" t="s">
        <v>4028</v>
      </c>
      <c r="I3947" s="58">
        <v>45236</v>
      </c>
      <c r="J3947" s="50" t="s">
        <v>2816</v>
      </c>
      <c r="K3947" s="59">
        <v>1238.4000000000001</v>
      </c>
      <c r="L3947" s="50" t="s">
        <v>37</v>
      </c>
      <c r="M3947" s="51" t="s">
        <v>2747</v>
      </c>
      <c r="N3947" s="50" t="s">
        <v>29</v>
      </c>
      <c r="O3947" s="50" t="s">
        <v>32</v>
      </c>
      <c r="P3947" s="50" t="s">
        <v>32</v>
      </c>
      <c r="Q3947" s="50" t="s">
        <v>29</v>
      </c>
      <c r="R3947" s="50" t="s">
        <v>29</v>
      </c>
      <c r="S3947" s="50" t="s">
        <v>2770</v>
      </c>
      <c r="T3947" s="50" t="s">
        <v>2415</v>
      </c>
      <c r="U3947" s="50" t="s">
        <v>30</v>
      </c>
      <c r="V3947" s="50" t="str">
        <f>VLOOKUP(A3947,Register!$D$2:$N$1317,11,0)</f>
        <v>CWIP:-VACUUM FILTER STATION</v>
      </c>
      <c r="W3947" s="50" t="s">
        <v>5115</v>
      </c>
      <c r="X3947" s="50" t="s">
        <v>2192</v>
      </c>
    </row>
    <row r="3948" spans="1:24" ht="14.1" customHeight="1" x14ac:dyDescent="0.25">
      <c r="A3948" s="50" t="str">
        <f t="shared" si="61"/>
        <v>9200000059-0</v>
      </c>
      <c r="B3948" s="57" t="s">
        <v>29</v>
      </c>
      <c r="C3948" s="50" t="s">
        <v>29</v>
      </c>
      <c r="D3948" s="50" t="s">
        <v>5114</v>
      </c>
      <c r="E3948" s="50" t="s">
        <v>2814</v>
      </c>
      <c r="F3948" s="50" t="s">
        <v>29</v>
      </c>
      <c r="G3948" s="50" t="s">
        <v>29</v>
      </c>
      <c r="H3948" s="50" t="s">
        <v>4028</v>
      </c>
      <c r="I3948" s="58">
        <v>45236</v>
      </c>
      <c r="J3948" s="50" t="s">
        <v>2816</v>
      </c>
      <c r="K3948" s="59">
        <v>2322</v>
      </c>
      <c r="L3948" s="50" t="s">
        <v>37</v>
      </c>
      <c r="M3948" s="51" t="s">
        <v>2747</v>
      </c>
      <c r="N3948" s="50" t="s">
        <v>29</v>
      </c>
      <c r="O3948" s="50" t="s">
        <v>32</v>
      </c>
      <c r="P3948" s="50" t="s">
        <v>32</v>
      </c>
      <c r="Q3948" s="50" t="s">
        <v>29</v>
      </c>
      <c r="R3948" s="50" t="s">
        <v>29</v>
      </c>
      <c r="S3948" s="50" t="s">
        <v>2770</v>
      </c>
      <c r="T3948" s="50" t="s">
        <v>2415</v>
      </c>
      <c r="U3948" s="50" t="s">
        <v>30</v>
      </c>
      <c r="V3948" s="50" t="str">
        <f>VLOOKUP(A3948,Register!$D$2:$N$1317,11,0)</f>
        <v>CWIP:-VACUUM FILTER STATION</v>
      </c>
      <c r="W3948" s="50" t="s">
        <v>5115</v>
      </c>
      <c r="X3948" s="50" t="s">
        <v>2192</v>
      </c>
    </row>
    <row r="3949" spans="1:24" ht="14.1" customHeight="1" x14ac:dyDescent="0.25">
      <c r="A3949" s="50" t="str">
        <f t="shared" si="61"/>
        <v>9200000059-0</v>
      </c>
      <c r="B3949" s="57" t="s">
        <v>29</v>
      </c>
      <c r="C3949" s="50" t="s">
        <v>29</v>
      </c>
      <c r="D3949" s="50" t="s">
        <v>5114</v>
      </c>
      <c r="E3949" s="50" t="s">
        <v>2814</v>
      </c>
      <c r="F3949" s="50" t="s">
        <v>29</v>
      </c>
      <c r="G3949" s="50" t="s">
        <v>29</v>
      </c>
      <c r="H3949" s="50" t="s">
        <v>4028</v>
      </c>
      <c r="I3949" s="58">
        <v>45236</v>
      </c>
      <c r="J3949" s="50" t="s">
        <v>2816</v>
      </c>
      <c r="K3949" s="59">
        <v>4257</v>
      </c>
      <c r="L3949" s="50" t="s">
        <v>37</v>
      </c>
      <c r="M3949" s="51" t="s">
        <v>2747</v>
      </c>
      <c r="N3949" s="50" t="s">
        <v>29</v>
      </c>
      <c r="O3949" s="50" t="s">
        <v>32</v>
      </c>
      <c r="P3949" s="50" t="s">
        <v>32</v>
      </c>
      <c r="Q3949" s="50" t="s">
        <v>29</v>
      </c>
      <c r="R3949" s="50" t="s">
        <v>29</v>
      </c>
      <c r="S3949" s="50" t="s">
        <v>2770</v>
      </c>
      <c r="T3949" s="50" t="s">
        <v>2415</v>
      </c>
      <c r="U3949" s="50" t="s">
        <v>30</v>
      </c>
      <c r="V3949" s="50" t="str">
        <f>VLOOKUP(A3949,Register!$D$2:$N$1317,11,0)</f>
        <v>CWIP:-VACUUM FILTER STATION</v>
      </c>
      <c r="W3949" s="50" t="s">
        <v>5115</v>
      </c>
      <c r="X3949" s="50" t="s">
        <v>2192</v>
      </c>
    </row>
    <row r="3950" spans="1:24" ht="14.1" customHeight="1" x14ac:dyDescent="0.25">
      <c r="A3950" s="50" t="str">
        <f t="shared" si="61"/>
        <v>9200000059-0</v>
      </c>
      <c r="B3950" s="57" t="s">
        <v>29</v>
      </c>
      <c r="C3950" s="50" t="s">
        <v>29</v>
      </c>
      <c r="D3950" s="50" t="s">
        <v>5116</v>
      </c>
      <c r="E3950" s="50" t="s">
        <v>2814</v>
      </c>
      <c r="F3950" s="50" t="s">
        <v>29</v>
      </c>
      <c r="G3950" s="50" t="s">
        <v>29</v>
      </c>
      <c r="H3950" s="50" t="s">
        <v>4028</v>
      </c>
      <c r="I3950" s="58">
        <v>45237</v>
      </c>
      <c r="J3950" s="50" t="s">
        <v>2816</v>
      </c>
      <c r="K3950" s="59">
        <v>2838</v>
      </c>
      <c r="L3950" s="50" t="s">
        <v>37</v>
      </c>
      <c r="M3950" s="51" t="s">
        <v>2747</v>
      </c>
      <c r="N3950" s="50" t="s">
        <v>29</v>
      </c>
      <c r="O3950" s="50" t="s">
        <v>32</v>
      </c>
      <c r="P3950" s="50" t="s">
        <v>32</v>
      </c>
      <c r="Q3950" s="50" t="s">
        <v>29</v>
      </c>
      <c r="R3950" s="50" t="s">
        <v>29</v>
      </c>
      <c r="S3950" s="50" t="s">
        <v>2770</v>
      </c>
      <c r="T3950" s="50" t="s">
        <v>2415</v>
      </c>
      <c r="U3950" s="50" t="s">
        <v>30</v>
      </c>
      <c r="V3950" s="50" t="str">
        <f>VLOOKUP(A3950,Register!$D$2:$N$1317,11,0)</f>
        <v>CWIP:-VACUUM FILTER STATION</v>
      </c>
      <c r="W3950" s="50" t="s">
        <v>5117</v>
      </c>
      <c r="X3950" s="50" t="s">
        <v>2192</v>
      </c>
    </row>
    <row r="3951" spans="1:24" ht="14.1" customHeight="1" x14ac:dyDescent="0.25">
      <c r="A3951" s="50" t="str">
        <f t="shared" si="61"/>
        <v>9200000059-0</v>
      </c>
      <c r="B3951" s="57" t="s">
        <v>29</v>
      </c>
      <c r="C3951" s="50" t="s">
        <v>29</v>
      </c>
      <c r="D3951" s="50" t="s">
        <v>5116</v>
      </c>
      <c r="E3951" s="50" t="s">
        <v>2814</v>
      </c>
      <c r="F3951" s="50" t="s">
        <v>29</v>
      </c>
      <c r="G3951" s="50" t="s">
        <v>29</v>
      </c>
      <c r="H3951" s="50" t="s">
        <v>4028</v>
      </c>
      <c r="I3951" s="58">
        <v>45237</v>
      </c>
      <c r="J3951" s="50" t="s">
        <v>2816</v>
      </c>
      <c r="K3951" s="59">
        <v>8514</v>
      </c>
      <c r="L3951" s="50" t="s">
        <v>37</v>
      </c>
      <c r="M3951" s="51" t="s">
        <v>2747</v>
      </c>
      <c r="N3951" s="50" t="s">
        <v>29</v>
      </c>
      <c r="O3951" s="50" t="s">
        <v>32</v>
      </c>
      <c r="P3951" s="50" t="s">
        <v>32</v>
      </c>
      <c r="Q3951" s="50" t="s">
        <v>29</v>
      </c>
      <c r="R3951" s="50" t="s">
        <v>29</v>
      </c>
      <c r="S3951" s="50" t="s">
        <v>2770</v>
      </c>
      <c r="T3951" s="50" t="s">
        <v>2415</v>
      </c>
      <c r="U3951" s="50" t="s">
        <v>30</v>
      </c>
      <c r="V3951" s="50" t="str">
        <f>VLOOKUP(A3951,Register!$D$2:$N$1317,11,0)</f>
        <v>CWIP:-VACUUM FILTER STATION</v>
      </c>
      <c r="W3951" s="50" t="s">
        <v>5117</v>
      </c>
      <c r="X3951" s="50" t="s">
        <v>2192</v>
      </c>
    </row>
    <row r="3952" spans="1:24" ht="14.1" customHeight="1" x14ac:dyDescent="0.25">
      <c r="A3952" s="50" t="str">
        <f t="shared" si="61"/>
        <v>9200000059-0</v>
      </c>
      <c r="B3952" s="57" t="s">
        <v>29</v>
      </c>
      <c r="C3952" s="50" t="s">
        <v>29</v>
      </c>
      <c r="D3952" s="50" t="s">
        <v>5116</v>
      </c>
      <c r="E3952" s="50" t="s">
        <v>2814</v>
      </c>
      <c r="F3952" s="50" t="s">
        <v>29</v>
      </c>
      <c r="G3952" s="50" t="s">
        <v>29</v>
      </c>
      <c r="H3952" s="50" t="s">
        <v>4028</v>
      </c>
      <c r="I3952" s="58">
        <v>45237</v>
      </c>
      <c r="J3952" s="50" t="s">
        <v>2816</v>
      </c>
      <c r="K3952" s="59">
        <v>5959.8</v>
      </c>
      <c r="L3952" s="50" t="s">
        <v>37</v>
      </c>
      <c r="M3952" s="51" t="s">
        <v>2747</v>
      </c>
      <c r="N3952" s="50" t="s">
        <v>29</v>
      </c>
      <c r="O3952" s="50" t="s">
        <v>32</v>
      </c>
      <c r="P3952" s="50" t="s">
        <v>32</v>
      </c>
      <c r="Q3952" s="50" t="s">
        <v>29</v>
      </c>
      <c r="R3952" s="50" t="s">
        <v>29</v>
      </c>
      <c r="S3952" s="50" t="s">
        <v>2770</v>
      </c>
      <c r="T3952" s="50" t="s">
        <v>2415</v>
      </c>
      <c r="U3952" s="50" t="s">
        <v>30</v>
      </c>
      <c r="V3952" s="50" t="str">
        <f>VLOOKUP(A3952,Register!$D$2:$N$1317,11,0)</f>
        <v>CWIP:-VACUUM FILTER STATION</v>
      </c>
      <c r="W3952" s="50" t="s">
        <v>5117</v>
      </c>
      <c r="X3952" s="50" t="s">
        <v>2192</v>
      </c>
    </row>
    <row r="3953" spans="1:24" ht="14.1" customHeight="1" x14ac:dyDescent="0.25">
      <c r="A3953" s="50" t="str">
        <f t="shared" si="61"/>
        <v>9200000059-0</v>
      </c>
      <c r="B3953" s="57" t="s">
        <v>29</v>
      </c>
      <c r="C3953" s="50" t="s">
        <v>29</v>
      </c>
      <c r="D3953" s="50" t="s">
        <v>5116</v>
      </c>
      <c r="E3953" s="50" t="s">
        <v>2814</v>
      </c>
      <c r="F3953" s="50" t="s">
        <v>29</v>
      </c>
      <c r="G3953" s="50" t="s">
        <v>29</v>
      </c>
      <c r="H3953" s="50" t="s">
        <v>4028</v>
      </c>
      <c r="I3953" s="58">
        <v>45237</v>
      </c>
      <c r="J3953" s="50" t="s">
        <v>2816</v>
      </c>
      <c r="K3953" s="59">
        <v>541.79999999999995</v>
      </c>
      <c r="L3953" s="50" t="s">
        <v>37</v>
      </c>
      <c r="M3953" s="51" t="s">
        <v>2747</v>
      </c>
      <c r="N3953" s="50" t="s">
        <v>29</v>
      </c>
      <c r="O3953" s="50" t="s">
        <v>32</v>
      </c>
      <c r="P3953" s="50" t="s">
        <v>32</v>
      </c>
      <c r="Q3953" s="50" t="s">
        <v>29</v>
      </c>
      <c r="R3953" s="50" t="s">
        <v>29</v>
      </c>
      <c r="S3953" s="50" t="s">
        <v>2770</v>
      </c>
      <c r="T3953" s="50" t="s">
        <v>2415</v>
      </c>
      <c r="U3953" s="50" t="s">
        <v>30</v>
      </c>
      <c r="V3953" s="50" t="str">
        <f>VLOOKUP(A3953,Register!$D$2:$N$1317,11,0)</f>
        <v>CWIP:-VACUUM FILTER STATION</v>
      </c>
      <c r="W3953" s="50" t="s">
        <v>5117</v>
      </c>
      <c r="X3953" s="50" t="s">
        <v>2192</v>
      </c>
    </row>
    <row r="3954" spans="1:24" ht="14.1" customHeight="1" x14ac:dyDescent="0.25">
      <c r="A3954" s="50" t="str">
        <f t="shared" si="61"/>
        <v>9200000059-0</v>
      </c>
      <c r="B3954" s="57" t="s">
        <v>29</v>
      </c>
      <c r="C3954" s="50" t="s">
        <v>29</v>
      </c>
      <c r="D3954" s="50" t="s">
        <v>5116</v>
      </c>
      <c r="E3954" s="50" t="s">
        <v>2814</v>
      </c>
      <c r="F3954" s="50" t="s">
        <v>29</v>
      </c>
      <c r="G3954" s="50" t="s">
        <v>29</v>
      </c>
      <c r="H3954" s="50" t="s">
        <v>4028</v>
      </c>
      <c r="I3954" s="58">
        <v>45237</v>
      </c>
      <c r="J3954" s="50" t="s">
        <v>2816</v>
      </c>
      <c r="K3954" s="59">
        <v>516</v>
      </c>
      <c r="L3954" s="50" t="s">
        <v>37</v>
      </c>
      <c r="M3954" s="51" t="s">
        <v>2747</v>
      </c>
      <c r="N3954" s="50" t="s">
        <v>29</v>
      </c>
      <c r="O3954" s="50" t="s">
        <v>32</v>
      </c>
      <c r="P3954" s="50" t="s">
        <v>32</v>
      </c>
      <c r="Q3954" s="50" t="s">
        <v>29</v>
      </c>
      <c r="R3954" s="50" t="s">
        <v>29</v>
      </c>
      <c r="S3954" s="50" t="s">
        <v>2770</v>
      </c>
      <c r="T3954" s="50" t="s">
        <v>2415</v>
      </c>
      <c r="U3954" s="50" t="s">
        <v>30</v>
      </c>
      <c r="V3954" s="50" t="str">
        <f>VLOOKUP(A3954,Register!$D$2:$N$1317,11,0)</f>
        <v>CWIP:-VACUUM FILTER STATION</v>
      </c>
      <c r="W3954" s="50" t="s">
        <v>5117</v>
      </c>
      <c r="X3954" s="50" t="s">
        <v>2192</v>
      </c>
    </row>
    <row r="3955" spans="1:24" ht="14.1" customHeight="1" x14ac:dyDescent="0.25">
      <c r="A3955" s="50" t="str">
        <f t="shared" si="61"/>
        <v>9200000059-0</v>
      </c>
      <c r="B3955" s="57" t="s">
        <v>29</v>
      </c>
      <c r="C3955" s="50" t="s">
        <v>29</v>
      </c>
      <c r="D3955" s="50" t="s">
        <v>5116</v>
      </c>
      <c r="E3955" s="50" t="s">
        <v>2814</v>
      </c>
      <c r="F3955" s="50" t="s">
        <v>29</v>
      </c>
      <c r="G3955" s="50" t="s">
        <v>29</v>
      </c>
      <c r="H3955" s="50" t="s">
        <v>4028</v>
      </c>
      <c r="I3955" s="58">
        <v>45237</v>
      </c>
      <c r="J3955" s="50" t="s">
        <v>2816</v>
      </c>
      <c r="K3955" s="59">
        <v>2792.32</v>
      </c>
      <c r="L3955" s="50" t="s">
        <v>37</v>
      </c>
      <c r="M3955" s="51" t="s">
        <v>2747</v>
      </c>
      <c r="N3955" s="50" t="s">
        <v>29</v>
      </c>
      <c r="O3955" s="50" t="s">
        <v>32</v>
      </c>
      <c r="P3955" s="50" t="s">
        <v>32</v>
      </c>
      <c r="Q3955" s="50" t="s">
        <v>29</v>
      </c>
      <c r="R3955" s="50" t="s">
        <v>29</v>
      </c>
      <c r="S3955" s="50" t="s">
        <v>2770</v>
      </c>
      <c r="T3955" s="50" t="s">
        <v>2415</v>
      </c>
      <c r="U3955" s="50" t="s">
        <v>30</v>
      </c>
      <c r="V3955" s="50" t="str">
        <f>VLOOKUP(A3955,Register!$D$2:$N$1317,11,0)</f>
        <v>CWIP:-VACUUM FILTER STATION</v>
      </c>
      <c r="W3955" s="50" t="s">
        <v>5117</v>
      </c>
      <c r="X3955" s="50" t="s">
        <v>2192</v>
      </c>
    </row>
    <row r="3956" spans="1:24" ht="14.1" customHeight="1" x14ac:dyDescent="0.25">
      <c r="A3956" s="50" t="str">
        <f t="shared" si="61"/>
        <v>9200000059-0</v>
      </c>
      <c r="B3956" s="57" t="s">
        <v>29</v>
      </c>
      <c r="C3956" s="50" t="s">
        <v>29</v>
      </c>
      <c r="D3956" s="50" t="s">
        <v>5116</v>
      </c>
      <c r="E3956" s="50" t="s">
        <v>2814</v>
      </c>
      <c r="F3956" s="50" t="s">
        <v>29</v>
      </c>
      <c r="G3956" s="50" t="s">
        <v>29</v>
      </c>
      <c r="H3956" s="50" t="s">
        <v>4028</v>
      </c>
      <c r="I3956" s="58">
        <v>45237</v>
      </c>
      <c r="J3956" s="50" t="s">
        <v>2816</v>
      </c>
      <c r="K3956" s="59">
        <v>1559.67</v>
      </c>
      <c r="L3956" s="50" t="s">
        <v>37</v>
      </c>
      <c r="M3956" s="51" t="s">
        <v>2747</v>
      </c>
      <c r="N3956" s="50" t="s">
        <v>29</v>
      </c>
      <c r="O3956" s="50" t="s">
        <v>32</v>
      </c>
      <c r="P3956" s="50" t="s">
        <v>32</v>
      </c>
      <c r="Q3956" s="50" t="s">
        <v>29</v>
      </c>
      <c r="R3956" s="50" t="s">
        <v>29</v>
      </c>
      <c r="S3956" s="50" t="s">
        <v>2770</v>
      </c>
      <c r="T3956" s="50" t="s">
        <v>2415</v>
      </c>
      <c r="U3956" s="50" t="s">
        <v>30</v>
      </c>
      <c r="V3956" s="50" t="str">
        <f>VLOOKUP(A3956,Register!$D$2:$N$1317,11,0)</f>
        <v>CWIP:-VACUUM FILTER STATION</v>
      </c>
      <c r="W3956" s="50" t="s">
        <v>5117</v>
      </c>
      <c r="X3956" s="50" t="s">
        <v>2192</v>
      </c>
    </row>
    <row r="3957" spans="1:24" ht="14.1" customHeight="1" x14ac:dyDescent="0.25">
      <c r="A3957" s="50" t="str">
        <f t="shared" si="61"/>
        <v>9200000059-0</v>
      </c>
      <c r="B3957" s="57" t="s">
        <v>29</v>
      </c>
      <c r="C3957" s="50" t="s">
        <v>29</v>
      </c>
      <c r="D3957" s="50" t="s">
        <v>5116</v>
      </c>
      <c r="E3957" s="50" t="s">
        <v>2814</v>
      </c>
      <c r="F3957" s="50" t="s">
        <v>29</v>
      </c>
      <c r="G3957" s="50" t="s">
        <v>29</v>
      </c>
      <c r="H3957" s="50" t="s">
        <v>4028</v>
      </c>
      <c r="I3957" s="58">
        <v>45237</v>
      </c>
      <c r="J3957" s="50" t="s">
        <v>2816</v>
      </c>
      <c r="K3957" s="59">
        <v>2540.7600000000002</v>
      </c>
      <c r="L3957" s="50" t="s">
        <v>37</v>
      </c>
      <c r="M3957" s="51" t="s">
        <v>2747</v>
      </c>
      <c r="N3957" s="50" t="s">
        <v>29</v>
      </c>
      <c r="O3957" s="50" t="s">
        <v>32</v>
      </c>
      <c r="P3957" s="50" t="s">
        <v>32</v>
      </c>
      <c r="Q3957" s="50" t="s">
        <v>29</v>
      </c>
      <c r="R3957" s="50" t="s">
        <v>29</v>
      </c>
      <c r="S3957" s="50" t="s">
        <v>2770</v>
      </c>
      <c r="T3957" s="50" t="s">
        <v>2415</v>
      </c>
      <c r="U3957" s="50" t="s">
        <v>30</v>
      </c>
      <c r="V3957" s="50" t="str">
        <f>VLOOKUP(A3957,Register!$D$2:$N$1317,11,0)</f>
        <v>CWIP:-VACUUM FILTER STATION</v>
      </c>
      <c r="W3957" s="50" t="s">
        <v>5117</v>
      </c>
      <c r="X3957" s="50" t="s">
        <v>2192</v>
      </c>
    </row>
    <row r="3958" spans="1:24" ht="14.1" customHeight="1" x14ac:dyDescent="0.25">
      <c r="A3958" s="50" t="str">
        <f t="shared" si="61"/>
        <v>9200000059-0</v>
      </c>
      <c r="B3958" s="57" t="s">
        <v>29</v>
      </c>
      <c r="C3958" s="50" t="s">
        <v>29</v>
      </c>
      <c r="D3958" s="50" t="s">
        <v>5116</v>
      </c>
      <c r="E3958" s="50" t="s">
        <v>2814</v>
      </c>
      <c r="F3958" s="50" t="s">
        <v>29</v>
      </c>
      <c r="G3958" s="50" t="s">
        <v>29</v>
      </c>
      <c r="H3958" s="50" t="s">
        <v>4028</v>
      </c>
      <c r="I3958" s="58">
        <v>45237</v>
      </c>
      <c r="J3958" s="50" t="s">
        <v>2816</v>
      </c>
      <c r="K3958" s="59">
        <v>1207.49</v>
      </c>
      <c r="L3958" s="50" t="s">
        <v>37</v>
      </c>
      <c r="M3958" s="51" t="s">
        <v>2747</v>
      </c>
      <c r="N3958" s="50" t="s">
        <v>29</v>
      </c>
      <c r="O3958" s="50" t="s">
        <v>32</v>
      </c>
      <c r="P3958" s="50" t="s">
        <v>32</v>
      </c>
      <c r="Q3958" s="50" t="s">
        <v>29</v>
      </c>
      <c r="R3958" s="50" t="s">
        <v>29</v>
      </c>
      <c r="S3958" s="50" t="s">
        <v>2770</v>
      </c>
      <c r="T3958" s="50" t="s">
        <v>2415</v>
      </c>
      <c r="U3958" s="50" t="s">
        <v>30</v>
      </c>
      <c r="V3958" s="50" t="str">
        <f>VLOOKUP(A3958,Register!$D$2:$N$1317,11,0)</f>
        <v>CWIP:-VACUUM FILTER STATION</v>
      </c>
      <c r="W3958" s="50" t="s">
        <v>5117</v>
      </c>
      <c r="X3958" s="50" t="s">
        <v>2192</v>
      </c>
    </row>
    <row r="3959" spans="1:24" ht="14.1" customHeight="1" x14ac:dyDescent="0.25">
      <c r="A3959" s="50" t="str">
        <f t="shared" si="61"/>
        <v>9200000059-0</v>
      </c>
      <c r="B3959" s="57" t="s">
        <v>29</v>
      </c>
      <c r="C3959" s="50" t="s">
        <v>29</v>
      </c>
      <c r="D3959" s="50" t="s">
        <v>5116</v>
      </c>
      <c r="E3959" s="50" t="s">
        <v>2814</v>
      </c>
      <c r="F3959" s="50" t="s">
        <v>29</v>
      </c>
      <c r="G3959" s="50" t="s">
        <v>29</v>
      </c>
      <c r="H3959" s="50" t="s">
        <v>4028</v>
      </c>
      <c r="I3959" s="58">
        <v>45237</v>
      </c>
      <c r="J3959" s="50" t="s">
        <v>2816</v>
      </c>
      <c r="K3959" s="59">
        <v>3715.2</v>
      </c>
      <c r="L3959" s="50" t="s">
        <v>37</v>
      </c>
      <c r="M3959" s="51" t="s">
        <v>2747</v>
      </c>
      <c r="N3959" s="50" t="s">
        <v>29</v>
      </c>
      <c r="O3959" s="50" t="s">
        <v>32</v>
      </c>
      <c r="P3959" s="50" t="s">
        <v>32</v>
      </c>
      <c r="Q3959" s="50" t="s">
        <v>29</v>
      </c>
      <c r="R3959" s="50" t="s">
        <v>29</v>
      </c>
      <c r="S3959" s="50" t="s">
        <v>2770</v>
      </c>
      <c r="T3959" s="50" t="s">
        <v>2415</v>
      </c>
      <c r="U3959" s="50" t="s">
        <v>30</v>
      </c>
      <c r="V3959" s="50" t="str">
        <f>VLOOKUP(A3959,Register!$D$2:$N$1317,11,0)</f>
        <v>CWIP:-VACUUM FILTER STATION</v>
      </c>
      <c r="W3959" s="50" t="s">
        <v>5117</v>
      </c>
      <c r="X3959" s="50" t="s">
        <v>2192</v>
      </c>
    </row>
    <row r="3960" spans="1:24" ht="14.1" customHeight="1" x14ac:dyDescent="0.25">
      <c r="A3960" s="50" t="str">
        <f t="shared" si="61"/>
        <v>9200000059-0</v>
      </c>
      <c r="B3960" s="57" t="s">
        <v>29</v>
      </c>
      <c r="C3960" s="50" t="s">
        <v>29</v>
      </c>
      <c r="D3960" s="50" t="s">
        <v>5116</v>
      </c>
      <c r="E3960" s="50" t="s">
        <v>2814</v>
      </c>
      <c r="F3960" s="50" t="s">
        <v>29</v>
      </c>
      <c r="G3960" s="50" t="s">
        <v>29</v>
      </c>
      <c r="H3960" s="50" t="s">
        <v>4028</v>
      </c>
      <c r="I3960" s="58">
        <v>45237</v>
      </c>
      <c r="J3960" s="50" t="s">
        <v>2816</v>
      </c>
      <c r="K3960" s="59">
        <v>2494</v>
      </c>
      <c r="L3960" s="50" t="s">
        <v>37</v>
      </c>
      <c r="M3960" s="51" t="s">
        <v>2747</v>
      </c>
      <c r="N3960" s="50" t="s">
        <v>29</v>
      </c>
      <c r="O3960" s="50" t="s">
        <v>32</v>
      </c>
      <c r="P3960" s="50" t="s">
        <v>32</v>
      </c>
      <c r="Q3960" s="50" t="s">
        <v>29</v>
      </c>
      <c r="R3960" s="50" t="s">
        <v>29</v>
      </c>
      <c r="S3960" s="50" t="s">
        <v>2770</v>
      </c>
      <c r="T3960" s="50" t="s">
        <v>2415</v>
      </c>
      <c r="U3960" s="50" t="s">
        <v>30</v>
      </c>
      <c r="V3960" s="50" t="str">
        <f>VLOOKUP(A3960,Register!$D$2:$N$1317,11,0)</f>
        <v>CWIP:-VACUUM FILTER STATION</v>
      </c>
      <c r="W3960" s="50" t="s">
        <v>5117</v>
      </c>
      <c r="X3960" s="50" t="s">
        <v>2192</v>
      </c>
    </row>
    <row r="3961" spans="1:24" ht="14.1" customHeight="1" x14ac:dyDescent="0.25">
      <c r="A3961" s="50" t="str">
        <f t="shared" si="61"/>
        <v>9200000059-0</v>
      </c>
      <c r="B3961" s="57" t="s">
        <v>29</v>
      </c>
      <c r="C3961" s="50" t="s">
        <v>29</v>
      </c>
      <c r="D3961" s="50" t="s">
        <v>5116</v>
      </c>
      <c r="E3961" s="50" t="s">
        <v>2814</v>
      </c>
      <c r="F3961" s="50" t="s">
        <v>29</v>
      </c>
      <c r="G3961" s="50" t="s">
        <v>29</v>
      </c>
      <c r="H3961" s="50" t="s">
        <v>4028</v>
      </c>
      <c r="I3961" s="58">
        <v>45237</v>
      </c>
      <c r="J3961" s="50" t="s">
        <v>2816</v>
      </c>
      <c r="K3961" s="59">
        <v>1006.2</v>
      </c>
      <c r="L3961" s="50" t="s">
        <v>37</v>
      </c>
      <c r="M3961" s="51" t="s">
        <v>2747</v>
      </c>
      <c r="N3961" s="50" t="s">
        <v>29</v>
      </c>
      <c r="O3961" s="50" t="s">
        <v>32</v>
      </c>
      <c r="P3961" s="50" t="s">
        <v>32</v>
      </c>
      <c r="Q3961" s="50" t="s">
        <v>29</v>
      </c>
      <c r="R3961" s="50" t="s">
        <v>29</v>
      </c>
      <c r="S3961" s="50" t="s">
        <v>2770</v>
      </c>
      <c r="T3961" s="50" t="s">
        <v>2415</v>
      </c>
      <c r="U3961" s="50" t="s">
        <v>30</v>
      </c>
      <c r="V3961" s="50" t="str">
        <f>VLOOKUP(A3961,Register!$D$2:$N$1317,11,0)</f>
        <v>CWIP:-VACUUM FILTER STATION</v>
      </c>
      <c r="W3961" s="50" t="s">
        <v>5117</v>
      </c>
      <c r="X3961" s="50" t="s">
        <v>2192</v>
      </c>
    </row>
    <row r="3962" spans="1:24" ht="14.1" customHeight="1" x14ac:dyDescent="0.25">
      <c r="A3962" s="50" t="str">
        <f t="shared" si="61"/>
        <v>9200000059-0</v>
      </c>
      <c r="B3962" s="57" t="s">
        <v>29</v>
      </c>
      <c r="C3962" s="50" t="s">
        <v>29</v>
      </c>
      <c r="D3962" s="50" t="s">
        <v>5118</v>
      </c>
      <c r="E3962" s="50" t="s">
        <v>2814</v>
      </c>
      <c r="F3962" s="50" t="s">
        <v>29</v>
      </c>
      <c r="G3962" s="50" t="s">
        <v>29</v>
      </c>
      <c r="H3962" s="50" t="s">
        <v>4028</v>
      </c>
      <c r="I3962" s="58">
        <v>45195</v>
      </c>
      <c r="J3962" s="50" t="s">
        <v>2816</v>
      </c>
      <c r="K3962" s="59">
        <v>600000</v>
      </c>
      <c r="L3962" s="50" t="s">
        <v>37</v>
      </c>
      <c r="M3962" s="51" t="s">
        <v>2747</v>
      </c>
      <c r="N3962" s="50" t="s">
        <v>29</v>
      </c>
      <c r="O3962" s="50" t="s">
        <v>32</v>
      </c>
      <c r="P3962" s="50" t="s">
        <v>32</v>
      </c>
      <c r="Q3962" s="50" t="s">
        <v>29</v>
      </c>
      <c r="R3962" s="50" t="s">
        <v>29</v>
      </c>
      <c r="S3962" s="50" t="s">
        <v>2770</v>
      </c>
      <c r="T3962" s="50" t="s">
        <v>2415</v>
      </c>
      <c r="U3962" s="50" t="s">
        <v>30</v>
      </c>
      <c r="V3962" s="50" t="str">
        <f>VLOOKUP(A3962,Register!$D$2:$N$1317,11,0)</f>
        <v>CWIP:-VACUUM FILTER STATION</v>
      </c>
      <c r="W3962" s="50" t="s">
        <v>5119</v>
      </c>
      <c r="X3962" s="50" t="s">
        <v>5120</v>
      </c>
    </row>
    <row r="3963" spans="1:24" ht="14.1" customHeight="1" x14ac:dyDescent="0.25">
      <c r="A3963" s="50" t="str">
        <f t="shared" si="61"/>
        <v>9200000059-0</v>
      </c>
      <c r="B3963" s="57" t="s">
        <v>29</v>
      </c>
      <c r="C3963" s="50" t="s">
        <v>29</v>
      </c>
      <c r="D3963" s="50" t="s">
        <v>5118</v>
      </c>
      <c r="E3963" s="50" t="s">
        <v>2814</v>
      </c>
      <c r="F3963" s="50" t="s">
        <v>29</v>
      </c>
      <c r="G3963" s="50" t="s">
        <v>29</v>
      </c>
      <c r="H3963" s="50" t="s">
        <v>4028</v>
      </c>
      <c r="I3963" s="58">
        <v>45195</v>
      </c>
      <c r="J3963" s="50" t="s">
        <v>2816</v>
      </c>
      <c r="K3963" s="59">
        <v>400000</v>
      </c>
      <c r="L3963" s="50" t="s">
        <v>37</v>
      </c>
      <c r="M3963" s="51" t="s">
        <v>2747</v>
      </c>
      <c r="N3963" s="50" t="s">
        <v>29</v>
      </c>
      <c r="O3963" s="50" t="s">
        <v>32</v>
      </c>
      <c r="P3963" s="50" t="s">
        <v>32</v>
      </c>
      <c r="Q3963" s="50" t="s">
        <v>29</v>
      </c>
      <c r="R3963" s="50" t="s">
        <v>29</v>
      </c>
      <c r="S3963" s="50" t="s">
        <v>2770</v>
      </c>
      <c r="T3963" s="50" t="s">
        <v>2415</v>
      </c>
      <c r="U3963" s="50" t="s">
        <v>30</v>
      </c>
      <c r="V3963" s="50" t="str">
        <f>VLOOKUP(A3963,Register!$D$2:$N$1317,11,0)</f>
        <v>CWIP:-VACUUM FILTER STATION</v>
      </c>
      <c r="W3963" s="50" t="s">
        <v>5119</v>
      </c>
      <c r="X3963" s="50" t="s">
        <v>5120</v>
      </c>
    </row>
    <row r="3964" spans="1:24" ht="14.1" customHeight="1" x14ac:dyDescent="0.25">
      <c r="A3964" s="50" t="str">
        <f t="shared" si="61"/>
        <v>9200000059-0</v>
      </c>
      <c r="B3964" s="57" t="s">
        <v>29</v>
      </c>
      <c r="C3964" s="50" t="s">
        <v>29</v>
      </c>
      <c r="D3964" s="50" t="s">
        <v>5118</v>
      </c>
      <c r="E3964" s="50" t="s">
        <v>2814</v>
      </c>
      <c r="F3964" s="50" t="s">
        <v>29</v>
      </c>
      <c r="G3964" s="50" t="s">
        <v>29</v>
      </c>
      <c r="H3964" s="50" t="s">
        <v>4028</v>
      </c>
      <c r="I3964" s="58">
        <v>45195</v>
      </c>
      <c r="J3964" s="50" t="s">
        <v>2816</v>
      </c>
      <c r="K3964" s="59">
        <v>400000</v>
      </c>
      <c r="L3964" s="50" t="s">
        <v>37</v>
      </c>
      <c r="M3964" s="51" t="s">
        <v>2747</v>
      </c>
      <c r="N3964" s="50" t="s">
        <v>29</v>
      </c>
      <c r="O3964" s="50" t="s">
        <v>32</v>
      </c>
      <c r="P3964" s="50" t="s">
        <v>32</v>
      </c>
      <c r="Q3964" s="50" t="s">
        <v>29</v>
      </c>
      <c r="R3964" s="50" t="s">
        <v>29</v>
      </c>
      <c r="S3964" s="50" t="s">
        <v>2770</v>
      </c>
      <c r="T3964" s="50" t="s">
        <v>2415</v>
      </c>
      <c r="U3964" s="50" t="s">
        <v>30</v>
      </c>
      <c r="V3964" s="50" t="str">
        <f>VLOOKUP(A3964,Register!$D$2:$N$1317,11,0)</f>
        <v>CWIP:-VACUUM FILTER STATION</v>
      </c>
      <c r="W3964" s="50" t="s">
        <v>5119</v>
      </c>
      <c r="X3964" s="50" t="s">
        <v>5120</v>
      </c>
    </row>
    <row r="3965" spans="1:24" ht="14.1" customHeight="1" x14ac:dyDescent="0.25">
      <c r="A3965" s="50" t="str">
        <f t="shared" si="61"/>
        <v>9200000059-0</v>
      </c>
      <c r="B3965" s="57" t="s">
        <v>29</v>
      </c>
      <c r="C3965" s="50" t="s">
        <v>29</v>
      </c>
      <c r="D3965" s="50" t="s">
        <v>5121</v>
      </c>
      <c r="E3965" s="50" t="s">
        <v>2814</v>
      </c>
      <c r="F3965" s="50" t="s">
        <v>29</v>
      </c>
      <c r="G3965" s="50" t="s">
        <v>29</v>
      </c>
      <c r="H3965" s="50" t="s">
        <v>4028</v>
      </c>
      <c r="I3965" s="58">
        <v>45245</v>
      </c>
      <c r="J3965" s="50" t="s">
        <v>2816</v>
      </c>
      <c r="K3965" s="59">
        <v>13119.3</v>
      </c>
      <c r="L3965" s="50" t="s">
        <v>37</v>
      </c>
      <c r="M3965" s="51" t="s">
        <v>2747</v>
      </c>
      <c r="N3965" s="50" t="s">
        <v>29</v>
      </c>
      <c r="O3965" s="50" t="s">
        <v>32</v>
      </c>
      <c r="P3965" s="50" t="s">
        <v>32</v>
      </c>
      <c r="Q3965" s="50" t="s">
        <v>29</v>
      </c>
      <c r="R3965" s="50" t="s">
        <v>29</v>
      </c>
      <c r="S3965" s="50" t="s">
        <v>2770</v>
      </c>
      <c r="T3965" s="50" t="s">
        <v>2415</v>
      </c>
      <c r="U3965" s="50" t="s">
        <v>30</v>
      </c>
      <c r="V3965" s="50" t="str">
        <f>VLOOKUP(A3965,Register!$D$2:$N$1317,11,0)</f>
        <v>CWIP:-VACUUM FILTER STATION</v>
      </c>
      <c r="W3965" s="50" t="s">
        <v>5122</v>
      </c>
      <c r="X3965" s="50" t="s">
        <v>2192</v>
      </c>
    </row>
    <row r="3966" spans="1:24" ht="14.1" customHeight="1" x14ac:dyDescent="0.25">
      <c r="A3966" s="50" t="str">
        <f t="shared" si="61"/>
        <v>9200000059-0</v>
      </c>
      <c r="B3966" s="57" t="s">
        <v>29</v>
      </c>
      <c r="C3966" s="50" t="s">
        <v>29</v>
      </c>
      <c r="D3966" s="50" t="s">
        <v>5123</v>
      </c>
      <c r="E3966" s="50" t="s">
        <v>2814</v>
      </c>
      <c r="F3966" s="50" t="s">
        <v>29</v>
      </c>
      <c r="G3966" s="50" t="s">
        <v>29</v>
      </c>
      <c r="H3966" s="50" t="s">
        <v>4028</v>
      </c>
      <c r="I3966" s="58">
        <v>45164</v>
      </c>
      <c r="J3966" s="50" t="s">
        <v>2816</v>
      </c>
      <c r="K3966" s="59">
        <v>6150.82</v>
      </c>
      <c r="L3966" s="50" t="s">
        <v>37</v>
      </c>
      <c r="M3966" s="51" t="s">
        <v>2747</v>
      </c>
      <c r="N3966" s="50" t="s">
        <v>29</v>
      </c>
      <c r="O3966" s="50" t="s">
        <v>32</v>
      </c>
      <c r="P3966" s="50" t="s">
        <v>32</v>
      </c>
      <c r="Q3966" s="50" t="s">
        <v>29</v>
      </c>
      <c r="R3966" s="50" t="s">
        <v>29</v>
      </c>
      <c r="S3966" s="50" t="s">
        <v>2770</v>
      </c>
      <c r="T3966" s="50" t="s">
        <v>2415</v>
      </c>
      <c r="U3966" s="50" t="s">
        <v>30</v>
      </c>
      <c r="V3966" s="50" t="str">
        <f>VLOOKUP(A3966,Register!$D$2:$N$1317,11,0)</f>
        <v>CWIP:-VACUUM FILTER STATION</v>
      </c>
      <c r="W3966" s="50" t="s">
        <v>5124</v>
      </c>
      <c r="X3966" s="50" t="s">
        <v>741</v>
      </c>
    </row>
    <row r="3967" spans="1:24" ht="14.1" customHeight="1" x14ac:dyDescent="0.25">
      <c r="A3967" s="50" t="str">
        <f t="shared" si="61"/>
        <v>9200000059-0</v>
      </c>
      <c r="B3967" s="57" t="s">
        <v>29</v>
      </c>
      <c r="C3967" s="50" t="s">
        <v>29</v>
      </c>
      <c r="D3967" s="50" t="s">
        <v>5123</v>
      </c>
      <c r="E3967" s="50" t="s">
        <v>2814</v>
      </c>
      <c r="F3967" s="50" t="s">
        <v>29</v>
      </c>
      <c r="G3967" s="50" t="s">
        <v>29</v>
      </c>
      <c r="H3967" s="50" t="s">
        <v>4028</v>
      </c>
      <c r="I3967" s="58">
        <v>45164</v>
      </c>
      <c r="J3967" s="50" t="s">
        <v>2816</v>
      </c>
      <c r="K3967" s="59">
        <v>2496</v>
      </c>
      <c r="L3967" s="50" t="s">
        <v>37</v>
      </c>
      <c r="M3967" s="51" t="s">
        <v>2747</v>
      </c>
      <c r="N3967" s="50" t="s">
        <v>29</v>
      </c>
      <c r="O3967" s="50" t="s">
        <v>32</v>
      </c>
      <c r="P3967" s="50" t="s">
        <v>32</v>
      </c>
      <c r="Q3967" s="50" t="s">
        <v>29</v>
      </c>
      <c r="R3967" s="50" t="s">
        <v>29</v>
      </c>
      <c r="S3967" s="50" t="s">
        <v>2770</v>
      </c>
      <c r="T3967" s="50" t="s">
        <v>2415</v>
      </c>
      <c r="U3967" s="50" t="s">
        <v>30</v>
      </c>
      <c r="V3967" s="50" t="str">
        <f>VLOOKUP(A3967,Register!$D$2:$N$1317,11,0)</f>
        <v>CWIP:-VACUUM FILTER STATION</v>
      </c>
      <c r="W3967" s="50" t="s">
        <v>5124</v>
      </c>
      <c r="X3967" s="50" t="s">
        <v>741</v>
      </c>
    </row>
    <row r="3968" spans="1:24" ht="14.1" customHeight="1" x14ac:dyDescent="0.25">
      <c r="A3968" s="50" t="str">
        <f t="shared" si="61"/>
        <v>9200000059-0</v>
      </c>
      <c r="B3968" s="57" t="s">
        <v>29</v>
      </c>
      <c r="C3968" s="50" t="s">
        <v>29</v>
      </c>
      <c r="D3968" s="50" t="s">
        <v>5123</v>
      </c>
      <c r="E3968" s="50" t="s">
        <v>2814</v>
      </c>
      <c r="F3968" s="50" t="s">
        <v>29</v>
      </c>
      <c r="G3968" s="50" t="s">
        <v>29</v>
      </c>
      <c r="H3968" s="50" t="s">
        <v>4028</v>
      </c>
      <c r="I3968" s="58">
        <v>45164</v>
      </c>
      <c r="J3968" s="50" t="s">
        <v>2816</v>
      </c>
      <c r="K3968" s="59">
        <v>5502</v>
      </c>
      <c r="L3968" s="50" t="s">
        <v>37</v>
      </c>
      <c r="M3968" s="51" t="s">
        <v>2747</v>
      </c>
      <c r="N3968" s="50" t="s">
        <v>29</v>
      </c>
      <c r="O3968" s="50" t="s">
        <v>32</v>
      </c>
      <c r="P3968" s="50" t="s">
        <v>32</v>
      </c>
      <c r="Q3968" s="50" t="s">
        <v>29</v>
      </c>
      <c r="R3968" s="50" t="s">
        <v>29</v>
      </c>
      <c r="S3968" s="50" t="s">
        <v>2770</v>
      </c>
      <c r="T3968" s="50" t="s">
        <v>2415</v>
      </c>
      <c r="U3968" s="50" t="s">
        <v>30</v>
      </c>
      <c r="V3968" s="50" t="str">
        <f>VLOOKUP(A3968,Register!$D$2:$N$1317,11,0)</f>
        <v>CWIP:-VACUUM FILTER STATION</v>
      </c>
      <c r="W3968" s="50" t="s">
        <v>5124</v>
      </c>
      <c r="X3968" s="50" t="s">
        <v>741</v>
      </c>
    </row>
    <row r="3969" spans="1:24" ht="14.1" customHeight="1" x14ac:dyDescent="0.25">
      <c r="A3969" s="50" t="str">
        <f t="shared" si="61"/>
        <v>9200000059-0</v>
      </c>
      <c r="B3969" s="57" t="s">
        <v>29</v>
      </c>
      <c r="C3969" s="50" t="s">
        <v>29</v>
      </c>
      <c r="D3969" s="50" t="s">
        <v>5123</v>
      </c>
      <c r="E3969" s="50" t="s">
        <v>2814</v>
      </c>
      <c r="F3969" s="50" t="s">
        <v>29</v>
      </c>
      <c r="G3969" s="50" t="s">
        <v>29</v>
      </c>
      <c r="H3969" s="50" t="s">
        <v>4028</v>
      </c>
      <c r="I3969" s="58">
        <v>45164</v>
      </c>
      <c r="J3969" s="50" t="s">
        <v>2816</v>
      </c>
      <c r="K3969" s="59">
        <v>911.2</v>
      </c>
      <c r="L3969" s="50" t="s">
        <v>37</v>
      </c>
      <c r="M3969" s="51" t="s">
        <v>2747</v>
      </c>
      <c r="N3969" s="50" t="s">
        <v>29</v>
      </c>
      <c r="O3969" s="50" t="s">
        <v>32</v>
      </c>
      <c r="P3969" s="50" t="s">
        <v>32</v>
      </c>
      <c r="Q3969" s="50" t="s">
        <v>29</v>
      </c>
      <c r="R3969" s="50" t="s">
        <v>29</v>
      </c>
      <c r="S3969" s="50" t="s">
        <v>2770</v>
      </c>
      <c r="T3969" s="50" t="s">
        <v>2415</v>
      </c>
      <c r="U3969" s="50" t="s">
        <v>30</v>
      </c>
      <c r="V3969" s="50" t="str">
        <f>VLOOKUP(A3969,Register!$D$2:$N$1317,11,0)</f>
        <v>CWIP:-VACUUM FILTER STATION</v>
      </c>
      <c r="W3969" s="50" t="s">
        <v>5124</v>
      </c>
      <c r="X3969" s="50" t="s">
        <v>741</v>
      </c>
    </row>
    <row r="3970" spans="1:24" ht="14.1" customHeight="1" x14ac:dyDescent="0.25">
      <c r="A3970" s="50" t="str">
        <f t="shared" si="61"/>
        <v>9200000059-0</v>
      </c>
      <c r="B3970" s="57" t="s">
        <v>29</v>
      </c>
      <c r="C3970" s="50" t="s">
        <v>29</v>
      </c>
      <c r="D3970" s="50" t="s">
        <v>5123</v>
      </c>
      <c r="E3970" s="50" t="s">
        <v>2814</v>
      </c>
      <c r="F3970" s="50" t="s">
        <v>29</v>
      </c>
      <c r="G3970" s="50" t="s">
        <v>29</v>
      </c>
      <c r="H3970" s="50" t="s">
        <v>4028</v>
      </c>
      <c r="I3970" s="58">
        <v>45164</v>
      </c>
      <c r="J3970" s="50" t="s">
        <v>2816</v>
      </c>
      <c r="K3970" s="59">
        <v>22161.15</v>
      </c>
      <c r="L3970" s="50" t="s">
        <v>37</v>
      </c>
      <c r="M3970" s="51" t="s">
        <v>2747</v>
      </c>
      <c r="N3970" s="50" t="s">
        <v>29</v>
      </c>
      <c r="O3970" s="50" t="s">
        <v>32</v>
      </c>
      <c r="P3970" s="50" t="s">
        <v>32</v>
      </c>
      <c r="Q3970" s="50" t="s">
        <v>29</v>
      </c>
      <c r="R3970" s="50" t="s">
        <v>29</v>
      </c>
      <c r="S3970" s="50" t="s">
        <v>2770</v>
      </c>
      <c r="T3970" s="50" t="s">
        <v>2415</v>
      </c>
      <c r="U3970" s="50" t="s">
        <v>30</v>
      </c>
      <c r="V3970" s="50" t="str">
        <f>VLOOKUP(A3970,Register!$D$2:$N$1317,11,0)</f>
        <v>CWIP:-VACUUM FILTER STATION</v>
      </c>
      <c r="W3970" s="50" t="s">
        <v>5124</v>
      </c>
      <c r="X3970" s="50" t="s">
        <v>741</v>
      </c>
    </row>
    <row r="3971" spans="1:24" ht="14.1" customHeight="1" x14ac:dyDescent="0.25">
      <c r="A3971" s="50" t="str">
        <f t="shared" ref="A3971:A4034" si="62">CONCATENATE(T3971,"-",U3971)</f>
        <v>9200000059-0</v>
      </c>
      <c r="B3971" s="57" t="s">
        <v>29</v>
      </c>
      <c r="C3971" s="50" t="s">
        <v>29</v>
      </c>
      <c r="D3971" s="50" t="s">
        <v>5123</v>
      </c>
      <c r="E3971" s="50" t="s">
        <v>2814</v>
      </c>
      <c r="F3971" s="50" t="s">
        <v>29</v>
      </c>
      <c r="G3971" s="50" t="s">
        <v>29</v>
      </c>
      <c r="H3971" s="50" t="s">
        <v>4028</v>
      </c>
      <c r="I3971" s="58">
        <v>45164</v>
      </c>
      <c r="J3971" s="50" t="s">
        <v>2816</v>
      </c>
      <c r="K3971" s="59">
        <v>43667.88</v>
      </c>
      <c r="L3971" s="50" t="s">
        <v>37</v>
      </c>
      <c r="M3971" s="51" t="s">
        <v>2747</v>
      </c>
      <c r="N3971" s="50" t="s">
        <v>29</v>
      </c>
      <c r="O3971" s="50" t="s">
        <v>32</v>
      </c>
      <c r="P3971" s="50" t="s">
        <v>32</v>
      </c>
      <c r="Q3971" s="50" t="s">
        <v>29</v>
      </c>
      <c r="R3971" s="50" t="s">
        <v>29</v>
      </c>
      <c r="S3971" s="50" t="s">
        <v>2770</v>
      </c>
      <c r="T3971" s="50" t="s">
        <v>2415</v>
      </c>
      <c r="U3971" s="50" t="s">
        <v>30</v>
      </c>
      <c r="V3971" s="50" t="str">
        <f>VLOOKUP(A3971,Register!$D$2:$N$1317,11,0)</f>
        <v>CWIP:-VACUUM FILTER STATION</v>
      </c>
      <c r="W3971" s="50" t="s">
        <v>5124</v>
      </c>
      <c r="X3971" s="50" t="s">
        <v>741</v>
      </c>
    </row>
    <row r="3972" spans="1:24" ht="14.1" customHeight="1" x14ac:dyDescent="0.25">
      <c r="A3972" s="50" t="str">
        <f t="shared" si="62"/>
        <v>9200000059-0</v>
      </c>
      <c r="B3972" s="57" t="s">
        <v>29</v>
      </c>
      <c r="C3972" s="50" t="s">
        <v>29</v>
      </c>
      <c r="D3972" s="50" t="s">
        <v>5123</v>
      </c>
      <c r="E3972" s="50" t="s">
        <v>2814</v>
      </c>
      <c r="F3972" s="50" t="s">
        <v>29</v>
      </c>
      <c r="G3972" s="50" t="s">
        <v>29</v>
      </c>
      <c r="H3972" s="50" t="s">
        <v>4028</v>
      </c>
      <c r="I3972" s="58">
        <v>45164</v>
      </c>
      <c r="J3972" s="50" t="s">
        <v>2816</v>
      </c>
      <c r="K3972" s="59">
        <v>2175.3200000000002</v>
      </c>
      <c r="L3972" s="50" t="s">
        <v>37</v>
      </c>
      <c r="M3972" s="51" t="s">
        <v>2747</v>
      </c>
      <c r="N3972" s="50" t="s">
        <v>29</v>
      </c>
      <c r="O3972" s="50" t="s">
        <v>32</v>
      </c>
      <c r="P3972" s="50" t="s">
        <v>32</v>
      </c>
      <c r="Q3972" s="50" t="s">
        <v>29</v>
      </c>
      <c r="R3972" s="50" t="s">
        <v>29</v>
      </c>
      <c r="S3972" s="50" t="s">
        <v>2770</v>
      </c>
      <c r="T3972" s="50" t="s">
        <v>2415</v>
      </c>
      <c r="U3972" s="50" t="s">
        <v>30</v>
      </c>
      <c r="V3972" s="50" t="str">
        <f>VLOOKUP(A3972,Register!$D$2:$N$1317,11,0)</f>
        <v>CWIP:-VACUUM FILTER STATION</v>
      </c>
      <c r="W3972" s="50" t="s">
        <v>5124</v>
      </c>
      <c r="X3972" s="50" t="s">
        <v>741</v>
      </c>
    </row>
    <row r="3973" spans="1:24" ht="14.1" customHeight="1" x14ac:dyDescent="0.25">
      <c r="A3973" s="50" t="str">
        <f t="shared" si="62"/>
        <v>9200000059-0</v>
      </c>
      <c r="B3973" s="57" t="s">
        <v>29</v>
      </c>
      <c r="C3973" s="50" t="s">
        <v>29</v>
      </c>
      <c r="D3973" s="50" t="s">
        <v>5123</v>
      </c>
      <c r="E3973" s="50" t="s">
        <v>2814</v>
      </c>
      <c r="F3973" s="50" t="s">
        <v>29</v>
      </c>
      <c r="G3973" s="50" t="s">
        <v>29</v>
      </c>
      <c r="H3973" s="50" t="s">
        <v>4028</v>
      </c>
      <c r="I3973" s="58">
        <v>45164</v>
      </c>
      <c r="J3973" s="50" t="s">
        <v>2816</v>
      </c>
      <c r="K3973" s="59">
        <v>6933.3</v>
      </c>
      <c r="L3973" s="50" t="s">
        <v>37</v>
      </c>
      <c r="M3973" s="51" t="s">
        <v>2747</v>
      </c>
      <c r="N3973" s="50" t="s">
        <v>29</v>
      </c>
      <c r="O3973" s="50" t="s">
        <v>32</v>
      </c>
      <c r="P3973" s="50" t="s">
        <v>32</v>
      </c>
      <c r="Q3973" s="50" t="s">
        <v>29</v>
      </c>
      <c r="R3973" s="50" t="s">
        <v>29</v>
      </c>
      <c r="S3973" s="50" t="s">
        <v>2770</v>
      </c>
      <c r="T3973" s="50" t="s">
        <v>2415</v>
      </c>
      <c r="U3973" s="50" t="s">
        <v>30</v>
      </c>
      <c r="V3973" s="50" t="str">
        <f>VLOOKUP(A3973,Register!$D$2:$N$1317,11,0)</f>
        <v>CWIP:-VACUUM FILTER STATION</v>
      </c>
      <c r="W3973" s="50" t="s">
        <v>5124</v>
      </c>
      <c r="X3973" s="50" t="s">
        <v>741</v>
      </c>
    </row>
    <row r="3974" spans="1:24" ht="14.1" customHeight="1" x14ac:dyDescent="0.25">
      <c r="A3974" s="50" t="str">
        <f t="shared" si="62"/>
        <v>9200000059-0</v>
      </c>
      <c r="B3974" s="57" t="s">
        <v>29</v>
      </c>
      <c r="C3974" s="50" t="s">
        <v>29</v>
      </c>
      <c r="D3974" s="50" t="s">
        <v>5123</v>
      </c>
      <c r="E3974" s="50" t="s">
        <v>2814</v>
      </c>
      <c r="F3974" s="50" t="s">
        <v>29</v>
      </c>
      <c r="G3974" s="50" t="s">
        <v>29</v>
      </c>
      <c r="H3974" s="50" t="s">
        <v>4028</v>
      </c>
      <c r="I3974" s="58">
        <v>45164</v>
      </c>
      <c r="J3974" s="50" t="s">
        <v>2816</v>
      </c>
      <c r="K3974" s="59">
        <v>395.92</v>
      </c>
      <c r="L3974" s="50" t="s">
        <v>37</v>
      </c>
      <c r="M3974" s="51" t="s">
        <v>2747</v>
      </c>
      <c r="N3974" s="50" t="s">
        <v>29</v>
      </c>
      <c r="O3974" s="50" t="s">
        <v>32</v>
      </c>
      <c r="P3974" s="50" t="s">
        <v>32</v>
      </c>
      <c r="Q3974" s="50" t="s">
        <v>29</v>
      </c>
      <c r="R3974" s="50" t="s">
        <v>29</v>
      </c>
      <c r="S3974" s="50" t="s">
        <v>2770</v>
      </c>
      <c r="T3974" s="50" t="s">
        <v>2415</v>
      </c>
      <c r="U3974" s="50" t="s">
        <v>30</v>
      </c>
      <c r="V3974" s="50" t="str">
        <f>VLOOKUP(A3974,Register!$D$2:$N$1317,11,0)</f>
        <v>CWIP:-VACUUM FILTER STATION</v>
      </c>
      <c r="W3974" s="50" t="s">
        <v>5124</v>
      </c>
      <c r="X3974" s="50" t="s">
        <v>741</v>
      </c>
    </row>
    <row r="3975" spans="1:24" ht="14.1" customHeight="1" x14ac:dyDescent="0.25">
      <c r="A3975" s="50" t="str">
        <f t="shared" si="62"/>
        <v>9200000059-0</v>
      </c>
      <c r="B3975" s="57" t="s">
        <v>29</v>
      </c>
      <c r="C3975" s="50" t="s">
        <v>29</v>
      </c>
      <c r="D3975" s="50" t="s">
        <v>5123</v>
      </c>
      <c r="E3975" s="50" t="s">
        <v>2814</v>
      </c>
      <c r="F3975" s="50" t="s">
        <v>29</v>
      </c>
      <c r="G3975" s="50" t="s">
        <v>29</v>
      </c>
      <c r="H3975" s="50" t="s">
        <v>4028</v>
      </c>
      <c r="I3975" s="58">
        <v>45164</v>
      </c>
      <c r="J3975" s="50" t="s">
        <v>2816</v>
      </c>
      <c r="K3975" s="59">
        <v>14195.94</v>
      </c>
      <c r="L3975" s="50" t="s">
        <v>37</v>
      </c>
      <c r="M3975" s="51" t="s">
        <v>2747</v>
      </c>
      <c r="N3975" s="50" t="s">
        <v>29</v>
      </c>
      <c r="O3975" s="50" t="s">
        <v>32</v>
      </c>
      <c r="P3975" s="50" t="s">
        <v>32</v>
      </c>
      <c r="Q3975" s="50" t="s">
        <v>29</v>
      </c>
      <c r="R3975" s="50" t="s">
        <v>29</v>
      </c>
      <c r="S3975" s="50" t="s">
        <v>2770</v>
      </c>
      <c r="T3975" s="50" t="s">
        <v>2415</v>
      </c>
      <c r="U3975" s="50" t="s">
        <v>30</v>
      </c>
      <c r="V3975" s="50" t="str">
        <f>VLOOKUP(A3975,Register!$D$2:$N$1317,11,0)</f>
        <v>CWIP:-VACUUM FILTER STATION</v>
      </c>
      <c r="W3975" s="50" t="s">
        <v>5124</v>
      </c>
      <c r="X3975" s="50" t="s">
        <v>741</v>
      </c>
    </row>
    <row r="3976" spans="1:24" ht="14.1" customHeight="1" x14ac:dyDescent="0.25">
      <c r="A3976" s="50" t="str">
        <f t="shared" si="62"/>
        <v>9200000059-0</v>
      </c>
      <c r="B3976" s="57" t="s">
        <v>29</v>
      </c>
      <c r="C3976" s="50" t="s">
        <v>29</v>
      </c>
      <c r="D3976" s="50" t="s">
        <v>5123</v>
      </c>
      <c r="E3976" s="50" t="s">
        <v>2814</v>
      </c>
      <c r="F3976" s="50" t="s">
        <v>29</v>
      </c>
      <c r="G3976" s="50" t="s">
        <v>29</v>
      </c>
      <c r="H3976" s="50" t="s">
        <v>4028</v>
      </c>
      <c r="I3976" s="58">
        <v>45164</v>
      </c>
      <c r="J3976" s="50" t="s">
        <v>2816</v>
      </c>
      <c r="K3976" s="59">
        <v>475.3</v>
      </c>
      <c r="L3976" s="50" t="s">
        <v>37</v>
      </c>
      <c r="M3976" s="51" t="s">
        <v>2747</v>
      </c>
      <c r="N3976" s="50" t="s">
        <v>29</v>
      </c>
      <c r="O3976" s="50" t="s">
        <v>32</v>
      </c>
      <c r="P3976" s="50" t="s">
        <v>32</v>
      </c>
      <c r="Q3976" s="50" t="s">
        <v>29</v>
      </c>
      <c r="R3976" s="50" t="s">
        <v>29</v>
      </c>
      <c r="S3976" s="50" t="s">
        <v>2770</v>
      </c>
      <c r="T3976" s="50" t="s">
        <v>2415</v>
      </c>
      <c r="U3976" s="50" t="s">
        <v>30</v>
      </c>
      <c r="V3976" s="50" t="str">
        <f>VLOOKUP(A3976,Register!$D$2:$N$1317,11,0)</f>
        <v>CWIP:-VACUUM FILTER STATION</v>
      </c>
      <c r="W3976" s="50" t="s">
        <v>5124</v>
      </c>
      <c r="X3976" s="50" t="s">
        <v>741</v>
      </c>
    </row>
    <row r="3977" spans="1:24" ht="14.1" customHeight="1" x14ac:dyDescent="0.25">
      <c r="A3977" s="50" t="str">
        <f t="shared" si="62"/>
        <v>9200000059-0</v>
      </c>
      <c r="B3977" s="57" t="s">
        <v>29</v>
      </c>
      <c r="C3977" s="50" t="s">
        <v>29</v>
      </c>
      <c r="D3977" s="50" t="s">
        <v>5123</v>
      </c>
      <c r="E3977" s="50" t="s">
        <v>2814</v>
      </c>
      <c r="F3977" s="50" t="s">
        <v>29</v>
      </c>
      <c r="G3977" s="50" t="s">
        <v>29</v>
      </c>
      <c r="H3977" s="50" t="s">
        <v>4028</v>
      </c>
      <c r="I3977" s="58">
        <v>45164</v>
      </c>
      <c r="J3977" s="50" t="s">
        <v>2816</v>
      </c>
      <c r="K3977" s="59">
        <v>10602.9</v>
      </c>
      <c r="L3977" s="50" t="s">
        <v>37</v>
      </c>
      <c r="M3977" s="51" t="s">
        <v>2747</v>
      </c>
      <c r="N3977" s="50" t="s">
        <v>29</v>
      </c>
      <c r="O3977" s="50" t="s">
        <v>32</v>
      </c>
      <c r="P3977" s="50" t="s">
        <v>32</v>
      </c>
      <c r="Q3977" s="50" t="s">
        <v>29</v>
      </c>
      <c r="R3977" s="50" t="s">
        <v>29</v>
      </c>
      <c r="S3977" s="50" t="s">
        <v>2770</v>
      </c>
      <c r="T3977" s="50" t="s">
        <v>2415</v>
      </c>
      <c r="U3977" s="50" t="s">
        <v>30</v>
      </c>
      <c r="V3977" s="50" t="str">
        <f>VLOOKUP(A3977,Register!$D$2:$N$1317,11,0)</f>
        <v>CWIP:-VACUUM FILTER STATION</v>
      </c>
      <c r="W3977" s="50" t="s">
        <v>5124</v>
      </c>
      <c r="X3977" s="50" t="s">
        <v>741</v>
      </c>
    </row>
    <row r="3978" spans="1:24" ht="14.1" customHeight="1" x14ac:dyDescent="0.25">
      <c r="A3978" s="50" t="str">
        <f t="shared" si="62"/>
        <v>9200000059-0</v>
      </c>
      <c r="B3978" s="57" t="s">
        <v>29</v>
      </c>
      <c r="C3978" s="50" t="s">
        <v>29</v>
      </c>
      <c r="D3978" s="50" t="s">
        <v>5123</v>
      </c>
      <c r="E3978" s="50" t="s">
        <v>2814</v>
      </c>
      <c r="F3978" s="50" t="s">
        <v>29</v>
      </c>
      <c r="G3978" s="50" t="s">
        <v>29</v>
      </c>
      <c r="H3978" s="50" t="s">
        <v>4028</v>
      </c>
      <c r="I3978" s="58">
        <v>45164</v>
      </c>
      <c r="J3978" s="50" t="s">
        <v>2816</v>
      </c>
      <c r="K3978" s="59">
        <v>20085.78</v>
      </c>
      <c r="L3978" s="50" t="s">
        <v>37</v>
      </c>
      <c r="M3978" s="51" t="s">
        <v>2747</v>
      </c>
      <c r="N3978" s="50" t="s">
        <v>29</v>
      </c>
      <c r="O3978" s="50" t="s">
        <v>32</v>
      </c>
      <c r="P3978" s="50" t="s">
        <v>32</v>
      </c>
      <c r="Q3978" s="50" t="s">
        <v>29</v>
      </c>
      <c r="R3978" s="50" t="s">
        <v>29</v>
      </c>
      <c r="S3978" s="50" t="s">
        <v>2770</v>
      </c>
      <c r="T3978" s="50" t="s">
        <v>2415</v>
      </c>
      <c r="U3978" s="50" t="s">
        <v>30</v>
      </c>
      <c r="V3978" s="50" t="str">
        <f>VLOOKUP(A3978,Register!$D$2:$N$1317,11,0)</f>
        <v>CWIP:-VACUUM FILTER STATION</v>
      </c>
      <c r="W3978" s="50" t="s">
        <v>5124</v>
      </c>
      <c r="X3978" s="50" t="s">
        <v>741</v>
      </c>
    </row>
    <row r="3979" spans="1:24" ht="14.1" customHeight="1" x14ac:dyDescent="0.25">
      <c r="A3979" s="50" t="str">
        <f t="shared" si="62"/>
        <v>9200000059-0</v>
      </c>
      <c r="B3979" s="57" t="s">
        <v>29</v>
      </c>
      <c r="C3979" s="50" t="s">
        <v>29</v>
      </c>
      <c r="D3979" s="50" t="s">
        <v>5123</v>
      </c>
      <c r="E3979" s="50" t="s">
        <v>2814</v>
      </c>
      <c r="F3979" s="50" t="s">
        <v>29</v>
      </c>
      <c r="G3979" s="50" t="s">
        <v>29</v>
      </c>
      <c r="H3979" s="50" t="s">
        <v>4028</v>
      </c>
      <c r="I3979" s="58">
        <v>45164</v>
      </c>
      <c r="J3979" s="50" t="s">
        <v>2816</v>
      </c>
      <c r="K3979" s="59">
        <v>432.6</v>
      </c>
      <c r="L3979" s="50" t="s">
        <v>37</v>
      </c>
      <c r="M3979" s="51" t="s">
        <v>2747</v>
      </c>
      <c r="N3979" s="50" t="s">
        <v>29</v>
      </c>
      <c r="O3979" s="50" t="s">
        <v>32</v>
      </c>
      <c r="P3979" s="50" t="s">
        <v>32</v>
      </c>
      <c r="Q3979" s="50" t="s">
        <v>29</v>
      </c>
      <c r="R3979" s="50" t="s">
        <v>29</v>
      </c>
      <c r="S3979" s="50" t="s">
        <v>2770</v>
      </c>
      <c r="T3979" s="50" t="s">
        <v>2415</v>
      </c>
      <c r="U3979" s="50" t="s">
        <v>30</v>
      </c>
      <c r="V3979" s="50" t="str">
        <f>VLOOKUP(A3979,Register!$D$2:$N$1317,11,0)</f>
        <v>CWIP:-VACUUM FILTER STATION</v>
      </c>
      <c r="W3979" s="50" t="s">
        <v>5124</v>
      </c>
      <c r="X3979" s="50" t="s">
        <v>741</v>
      </c>
    </row>
    <row r="3980" spans="1:24" ht="14.1" customHeight="1" x14ac:dyDescent="0.25">
      <c r="A3980" s="50" t="str">
        <f t="shared" si="62"/>
        <v>9200000059-0</v>
      </c>
      <c r="B3980" s="57" t="s">
        <v>29</v>
      </c>
      <c r="C3980" s="50" t="s">
        <v>29</v>
      </c>
      <c r="D3980" s="50" t="s">
        <v>5123</v>
      </c>
      <c r="E3980" s="50" t="s">
        <v>2814</v>
      </c>
      <c r="F3980" s="50" t="s">
        <v>29</v>
      </c>
      <c r="G3980" s="50" t="s">
        <v>29</v>
      </c>
      <c r="H3980" s="50" t="s">
        <v>4028</v>
      </c>
      <c r="I3980" s="58">
        <v>45164</v>
      </c>
      <c r="J3980" s="50" t="s">
        <v>2816</v>
      </c>
      <c r="K3980" s="59">
        <v>635.66</v>
      </c>
      <c r="L3980" s="50" t="s">
        <v>37</v>
      </c>
      <c r="M3980" s="51" t="s">
        <v>2747</v>
      </c>
      <c r="N3980" s="50" t="s">
        <v>29</v>
      </c>
      <c r="O3980" s="50" t="s">
        <v>32</v>
      </c>
      <c r="P3980" s="50" t="s">
        <v>32</v>
      </c>
      <c r="Q3980" s="50" t="s">
        <v>29</v>
      </c>
      <c r="R3980" s="50" t="s">
        <v>29</v>
      </c>
      <c r="S3980" s="50" t="s">
        <v>2770</v>
      </c>
      <c r="T3980" s="50" t="s">
        <v>2415</v>
      </c>
      <c r="U3980" s="50" t="s">
        <v>30</v>
      </c>
      <c r="V3980" s="50" t="str">
        <f>VLOOKUP(A3980,Register!$D$2:$N$1317,11,0)</f>
        <v>CWIP:-VACUUM FILTER STATION</v>
      </c>
      <c r="W3980" s="50" t="s">
        <v>5124</v>
      </c>
      <c r="X3980" s="50" t="s">
        <v>741</v>
      </c>
    </row>
    <row r="3981" spans="1:24" ht="14.1" customHeight="1" x14ac:dyDescent="0.25">
      <c r="A3981" s="50" t="str">
        <f t="shared" si="62"/>
        <v>9200000059-0</v>
      </c>
      <c r="B3981" s="57" t="s">
        <v>29</v>
      </c>
      <c r="C3981" s="50" t="s">
        <v>29</v>
      </c>
      <c r="D3981" s="50" t="s">
        <v>5123</v>
      </c>
      <c r="E3981" s="50" t="s">
        <v>2814</v>
      </c>
      <c r="F3981" s="50" t="s">
        <v>29</v>
      </c>
      <c r="G3981" s="50" t="s">
        <v>29</v>
      </c>
      <c r="H3981" s="50" t="s">
        <v>4028</v>
      </c>
      <c r="I3981" s="58">
        <v>45164</v>
      </c>
      <c r="J3981" s="50" t="s">
        <v>2816</v>
      </c>
      <c r="K3981" s="59">
        <v>825</v>
      </c>
      <c r="L3981" s="50" t="s">
        <v>37</v>
      </c>
      <c r="M3981" s="51" t="s">
        <v>2747</v>
      </c>
      <c r="N3981" s="50" t="s">
        <v>29</v>
      </c>
      <c r="O3981" s="50" t="s">
        <v>32</v>
      </c>
      <c r="P3981" s="50" t="s">
        <v>32</v>
      </c>
      <c r="Q3981" s="50" t="s">
        <v>29</v>
      </c>
      <c r="R3981" s="50" t="s">
        <v>29</v>
      </c>
      <c r="S3981" s="50" t="s">
        <v>2770</v>
      </c>
      <c r="T3981" s="50" t="s">
        <v>2415</v>
      </c>
      <c r="U3981" s="50" t="s">
        <v>30</v>
      </c>
      <c r="V3981" s="50" t="str">
        <f>VLOOKUP(A3981,Register!$D$2:$N$1317,11,0)</f>
        <v>CWIP:-VACUUM FILTER STATION</v>
      </c>
      <c r="W3981" s="50" t="s">
        <v>5124</v>
      </c>
      <c r="X3981" s="50" t="s">
        <v>741</v>
      </c>
    </row>
    <row r="3982" spans="1:24" ht="14.1" customHeight="1" x14ac:dyDescent="0.25">
      <c r="A3982" s="50" t="str">
        <f t="shared" si="62"/>
        <v>9200000059-0</v>
      </c>
      <c r="B3982" s="57" t="s">
        <v>29</v>
      </c>
      <c r="C3982" s="50" t="s">
        <v>29</v>
      </c>
      <c r="D3982" s="50" t="s">
        <v>5125</v>
      </c>
      <c r="E3982" s="50" t="s">
        <v>2814</v>
      </c>
      <c r="F3982" s="50" t="s">
        <v>29</v>
      </c>
      <c r="G3982" s="50" t="s">
        <v>29</v>
      </c>
      <c r="H3982" s="50" t="s">
        <v>4028</v>
      </c>
      <c r="I3982" s="58">
        <v>45282</v>
      </c>
      <c r="J3982" s="50" t="s">
        <v>2816</v>
      </c>
      <c r="K3982" s="59">
        <v>36800.5</v>
      </c>
      <c r="L3982" s="50" t="s">
        <v>37</v>
      </c>
      <c r="M3982" s="51" t="s">
        <v>2747</v>
      </c>
      <c r="N3982" s="50" t="s">
        <v>29</v>
      </c>
      <c r="O3982" s="50" t="s">
        <v>32</v>
      </c>
      <c r="P3982" s="50" t="s">
        <v>32</v>
      </c>
      <c r="Q3982" s="50" t="s">
        <v>29</v>
      </c>
      <c r="R3982" s="50" t="s">
        <v>29</v>
      </c>
      <c r="S3982" s="50" t="s">
        <v>2770</v>
      </c>
      <c r="T3982" s="50" t="s">
        <v>2415</v>
      </c>
      <c r="U3982" s="50" t="s">
        <v>30</v>
      </c>
      <c r="V3982" s="50" t="str">
        <f>VLOOKUP(A3982,Register!$D$2:$N$1317,11,0)</f>
        <v>CWIP:-VACUUM FILTER STATION</v>
      </c>
      <c r="W3982" s="50" t="s">
        <v>5126</v>
      </c>
      <c r="X3982" s="50" t="s">
        <v>2217</v>
      </c>
    </row>
    <row r="3983" spans="1:24" ht="14.1" customHeight="1" x14ac:dyDescent="0.25">
      <c r="A3983" s="50" t="str">
        <f t="shared" si="62"/>
        <v>9200000059-0</v>
      </c>
      <c r="B3983" s="57" t="s">
        <v>29</v>
      </c>
      <c r="C3983" s="50" t="s">
        <v>29</v>
      </c>
      <c r="D3983" s="50" t="s">
        <v>5125</v>
      </c>
      <c r="E3983" s="50" t="s">
        <v>2814</v>
      </c>
      <c r="F3983" s="50" t="s">
        <v>29</v>
      </c>
      <c r="G3983" s="50" t="s">
        <v>29</v>
      </c>
      <c r="H3983" s="50" t="s">
        <v>4028</v>
      </c>
      <c r="I3983" s="58">
        <v>45282</v>
      </c>
      <c r="J3983" s="50" t="s">
        <v>2816</v>
      </c>
      <c r="K3983" s="59">
        <v>12859.14</v>
      </c>
      <c r="L3983" s="50" t="s">
        <v>37</v>
      </c>
      <c r="M3983" s="51" t="s">
        <v>2747</v>
      </c>
      <c r="N3983" s="50" t="s">
        <v>29</v>
      </c>
      <c r="O3983" s="50" t="s">
        <v>32</v>
      </c>
      <c r="P3983" s="50" t="s">
        <v>32</v>
      </c>
      <c r="Q3983" s="50" t="s">
        <v>29</v>
      </c>
      <c r="R3983" s="50" t="s">
        <v>29</v>
      </c>
      <c r="S3983" s="50" t="s">
        <v>2770</v>
      </c>
      <c r="T3983" s="50" t="s">
        <v>2415</v>
      </c>
      <c r="U3983" s="50" t="s">
        <v>30</v>
      </c>
      <c r="V3983" s="50" t="str">
        <f>VLOOKUP(A3983,Register!$D$2:$N$1317,11,0)</f>
        <v>CWIP:-VACUUM FILTER STATION</v>
      </c>
      <c r="W3983" s="50" t="s">
        <v>5126</v>
      </c>
      <c r="X3983" s="50" t="s">
        <v>2217</v>
      </c>
    </row>
    <row r="3984" spans="1:24" ht="14.1" customHeight="1" x14ac:dyDescent="0.25">
      <c r="A3984" s="50" t="str">
        <f t="shared" si="62"/>
        <v>9200000059-0</v>
      </c>
      <c r="B3984" s="57" t="s">
        <v>29</v>
      </c>
      <c r="C3984" s="50" t="s">
        <v>29</v>
      </c>
      <c r="D3984" s="50" t="s">
        <v>5125</v>
      </c>
      <c r="E3984" s="50" t="s">
        <v>2814</v>
      </c>
      <c r="F3984" s="50" t="s">
        <v>29</v>
      </c>
      <c r="G3984" s="50" t="s">
        <v>29</v>
      </c>
      <c r="H3984" s="50" t="s">
        <v>4028</v>
      </c>
      <c r="I3984" s="58">
        <v>45282</v>
      </c>
      <c r="J3984" s="50" t="s">
        <v>2816</v>
      </c>
      <c r="K3984" s="59">
        <v>3923.04</v>
      </c>
      <c r="L3984" s="50" t="s">
        <v>37</v>
      </c>
      <c r="M3984" s="51" t="s">
        <v>2747</v>
      </c>
      <c r="N3984" s="50" t="s">
        <v>29</v>
      </c>
      <c r="O3984" s="50" t="s">
        <v>32</v>
      </c>
      <c r="P3984" s="50" t="s">
        <v>32</v>
      </c>
      <c r="Q3984" s="50" t="s">
        <v>29</v>
      </c>
      <c r="R3984" s="50" t="s">
        <v>29</v>
      </c>
      <c r="S3984" s="50" t="s">
        <v>2770</v>
      </c>
      <c r="T3984" s="50" t="s">
        <v>2415</v>
      </c>
      <c r="U3984" s="50" t="s">
        <v>30</v>
      </c>
      <c r="V3984" s="50" t="str">
        <f>VLOOKUP(A3984,Register!$D$2:$N$1317,11,0)</f>
        <v>CWIP:-VACUUM FILTER STATION</v>
      </c>
      <c r="W3984" s="50" t="s">
        <v>5126</v>
      </c>
      <c r="X3984" s="50" t="s">
        <v>2217</v>
      </c>
    </row>
    <row r="3985" spans="1:24" ht="14.1" customHeight="1" x14ac:dyDescent="0.25">
      <c r="A3985" s="50" t="str">
        <f t="shared" si="62"/>
        <v>9200000059-0</v>
      </c>
      <c r="B3985" s="57" t="s">
        <v>29</v>
      </c>
      <c r="C3985" s="50" t="s">
        <v>29</v>
      </c>
      <c r="D3985" s="50" t="s">
        <v>5125</v>
      </c>
      <c r="E3985" s="50" t="s">
        <v>2814</v>
      </c>
      <c r="F3985" s="50" t="s">
        <v>29</v>
      </c>
      <c r="G3985" s="50" t="s">
        <v>29</v>
      </c>
      <c r="H3985" s="50" t="s">
        <v>4028</v>
      </c>
      <c r="I3985" s="58">
        <v>45282</v>
      </c>
      <c r="J3985" s="50" t="s">
        <v>2816</v>
      </c>
      <c r="K3985" s="59">
        <v>2206.8000000000002</v>
      </c>
      <c r="L3985" s="50" t="s">
        <v>37</v>
      </c>
      <c r="M3985" s="51" t="s">
        <v>2747</v>
      </c>
      <c r="N3985" s="50" t="s">
        <v>29</v>
      </c>
      <c r="O3985" s="50" t="s">
        <v>32</v>
      </c>
      <c r="P3985" s="50" t="s">
        <v>32</v>
      </c>
      <c r="Q3985" s="50" t="s">
        <v>29</v>
      </c>
      <c r="R3985" s="50" t="s">
        <v>29</v>
      </c>
      <c r="S3985" s="50" t="s">
        <v>2770</v>
      </c>
      <c r="T3985" s="50" t="s">
        <v>2415</v>
      </c>
      <c r="U3985" s="50" t="s">
        <v>30</v>
      </c>
      <c r="V3985" s="50" t="str">
        <f>VLOOKUP(A3985,Register!$D$2:$N$1317,11,0)</f>
        <v>CWIP:-VACUUM FILTER STATION</v>
      </c>
      <c r="W3985" s="50" t="s">
        <v>5126</v>
      </c>
      <c r="X3985" s="50" t="s">
        <v>2217</v>
      </c>
    </row>
    <row r="3986" spans="1:24" ht="14.1" customHeight="1" x14ac:dyDescent="0.25">
      <c r="A3986" s="50" t="str">
        <f t="shared" si="62"/>
        <v>9200000059-0</v>
      </c>
      <c r="B3986" s="57" t="s">
        <v>29</v>
      </c>
      <c r="C3986" s="50" t="s">
        <v>29</v>
      </c>
      <c r="D3986" s="50" t="s">
        <v>5125</v>
      </c>
      <c r="E3986" s="50" t="s">
        <v>2814</v>
      </c>
      <c r="F3986" s="50" t="s">
        <v>29</v>
      </c>
      <c r="G3986" s="50" t="s">
        <v>29</v>
      </c>
      <c r="H3986" s="50" t="s">
        <v>4028</v>
      </c>
      <c r="I3986" s="58">
        <v>45282</v>
      </c>
      <c r="J3986" s="50" t="s">
        <v>2816</v>
      </c>
      <c r="K3986" s="59">
        <v>6060.8</v>
      </c>
      <c r="L3986" s="50" t="s">
        <v>37</v>
      </c>
      <c r="M3986" s="51" t="s">
        <v>2747</v>
      </c>
      <c r="N3986" s="50" t="s">
        <v>29</v>
      </c>
      <c r="O3986" s="50" t="s">
        <v>32</v>
      </c>
      <c r="P3986" s="50" t="s">
        <v>32</v>
      </c>
      <c r="Q3986" s="50" t="s">
        <v>29</v>
      </c>
      <c r="R3986" s="50" t="s">
        <v>29</v>
      </c>
      <c r="S3986" s="50" t="s">
        <v>2770</v>
      </c>
      <c r="T3986" s="50" t="s">
        <v>2415</v>
      </c>
      <c r="U3986" s="50" t="s">
        <v>30</v>
      </c>
      <c r="V3986" s="50" t="str">
        <f>VLOOKUP(A3986,Register!$D$2:$N$1317,11,0)</f>
        <v>CWIP:-VACUUM FILTER STATION</v>
      </c>
      <c r="W3986" s="50" t="s">
        <v>5126</v>
      </c>
      <c r="X3986" s="50" t="s">
        <v>2217</v>
      </c>
    </row>
    <row r="3987" spans="1:24" ht="14.1" customHeight="1" x14ac:dyDescent="0.25">
      <c r="A3987" s="50" t="str">
        <f t="shared" si="62"/>
        <v>9200000059-0</v>
      </c>
      <c r="B3987" s="57" t="s">
        <v>29</v>
      </c>
      <c r="C3987" s="50" t="s">
        <v>29</v>
      </c>
      <c r="D3987" s="50" t="s">
        <v>5125</v>
      </c>
      <c r="E3987" s="50" t="s">
        <v>2814</v>
      </c>
      <c r="F3987" s="50" t="s">
        <v>29</v>
      </c>
      <c r="G3987" s="50" t="s">
        <v>29</v>
      </c>
      <c r="H3987" s="50" t="s">
        <v>4028</v>
      </c>
      <c r="I3987" s="58">
        <v>45282</v>
      </c>
      <c r="J3987" s="50" t="s">
        <v>2816</v>
      </c>
      <c r="K3987" s="59">
        <v>9233.42</v>
      </c>
      <c r="L3987" s="50" t="s">
        <v>37</v>
      </c>
      <c r="M3987" s="51" t="s">
        <v>2747</v>
      </c>
      <c r="N3987" s="50" t="s">
        <v>29</v>
      </c>
      <c r="O3987" s="50" t="s">
        <v>32</v>
      </c>
      <c r="P3987" s="50" t="s">
        <v>32</v>
      </c>
      <c r="Q3987" s="50" t="s">
        <v>29</v>
      </c>
      <c r="R3987" s="50" t="s">
        <v>29</v>
      </c>
      <c r="S3987" s="50" t="s">
        <v>2770</v>
      </c>
      <c r="T3987" s="50" t="s">
        <v>2415</v>
      </c>
      <c r="U3987" s="50" t="s">
        <v>30</v>
      </c>
      <c r="V3987" s="50" t="str">
        <f>VLOOKUP(A3987,Register!$D$2:$N$1317,11,0)</f>
        <v>CWIP:-VACUUM FILTER STATION</v>
      </c>
      <c r="W3987" s="50" t="s">
        <v>5126</v>
      </c>
      <c r="X3987" s="50" t="s">
        <v>2217</v>
      </c>
    </row>
    <row r="3988" spans="1:24" ht="14.1" customHeight="1" x14ac:dyDescent="0.25">
      <c r="A3988" s="50" t="str">
        <f t="shared" si="62"/>
        <v>9200000059-0</v>
      </c>
      <c r="B3988" s="57" t="s">
        <v>29</v>
      </c>
      <c r="C3988" s="50" t="s">
        <v>29</v>
      </c>
      <c r="D3988" s="50" t="s">
        <v>5125</v>
      </c>
      <c r="E3988" s="50" t="s">
        <v>2814</v>
      </c>
      <c r="F3988" s="50" t="s">
        <v>29</v>
      </c>
      <c r="G3988" s="50" t="s">
        <v>29</v>
      </c>
      <c r="H3988" s="50" t="s">
        <v>4028</v>
      </c>
      <c r="I3988" s="58">
        <v>45282</v>
      </c>
      <c r="J3988" s="50" t="s">
        <v>2816</v>
      </c>
      <c r="K3988" s="59">
        <v>12551.33</v>
      </c>
      <c r="L3988" s="50" t="s">
        <v>37</v>
      </c>
      <c r="M3988" s="51" t="s">
        <v>2747</v>
      </c>
      <c r="N3988" s="50" t="s">
        <v>29</v>
      </c>
      <c r="O3988" s="50" t="s">
        <v>32</v>
      </c>
      <c r="P3988" s="50" t="s">
        <v>32</v>
      </c>
      <c r="Q3988" s="50" t="s">
        <v>29</v>
      </c>
      <c r="R3988" s="50" t="s">
        <v>29</v>
      </c>
      <c r="S3988" s="50" t="s">
        <v>2770</v>
      </c>
      <c r="T3988" s="50" t="s">
        <v>2415</v>
      </c>
      <c r="U3988" s="50" t="s">
        <v>30</v>
      </c>
      <c r="V3988" s="50" t="str">
        <f>VLOOKUP(A3988,Register!$D$2:$N$1317,11,0)</f>
        <v>CWIP:-VACUUM FILTER STATION</v>
      </c>
      <c r="W3988" s="50" t="s">
        <v>5126</v>
      </c>
      <c r="X3988" s="50" t="s">
        <v>2217</v>
      </c>
    </row>
    <row r="3989" spans="1:24" ht="14.1" customHeight="1" x14ac:dyDescent="0.25">
      <c r="A3989" s="50" t="str">
        <f t="shared" si="62"/>
        <v>9200000059-0</v>
      </c>
      <c r="B3989" s="57" t="s">
        <v>29</v>
      </c>
      <c r="C3989" s="50" t="s">
        <v>29</v>
      </c>
      <c r="D3989" s="50" t="s">
        <v>5125</v>
      </c>
      <c r="E3989" s="50" t="s">
        <v>2814</v>
      </c>
      <c r="F3989" s="50" t="s">
        <v>29</v>
      </c>
      <c r="G3989" s="50" t="s">
        <v>29</v>
      </c>
      <c r="H3989" s="50" t="s">
        <v>4028</v>
      </c>
      <c r="I3989" s="58">
        <v>45282</v>
      </c>
      <c r="J3989" s="50" t="s">
        <v>2816</v>
      </c>
      <c r="K3989" s="59">
        <v>18357.689999999999</v>
      </c>
      <c r="L3989" s="50" t="s">
        <v>37</v>
      </c>
      <c r="M3989" s="51" t="s">
        <v>2747</v>
      </c>
      <c r="N3989" s="50" t="s">
        <v>29</v>
      </c>
      <c r="O3989" s="50" t="s">
        <v>32</v>
      </c>
      <c r="P3989" s="50" t="s">
        <v>32</v>
      </c>
      <c r="Q3989" s="50" t="s">
        <v>29</v>
      </c>
      <c r="R3989" s="50" t="s">
        <v>29</v>
      </c>
      <c r="S3989" s="50" t="s">
        <v>2770</v>
      </c>
      <c r="T3989" s="50" t="s">
        <v>2415</v>
      </c>
      <c r="U3989" s="50" t="s">
        <v>30</v>
      </c>
      <c r="V3989" s="50" t="str">
        <f>VLOOKUP(A3989,Register!$D$2:$N$1317,11,0)</f>
        <v>CWIP:-VACUUM FILTER STATION</v>
      </c>
      <c r="W3989" s="50" t="s">
        <v>5126</v>
      </c>
      <c r="X3989" s="50" t="s">
        <v>2217</v>
      </c>
    </row>
    <row r="3990" spans="1:24" ht="14.1" customHeight="1" x14ac:dyDescent="0.25">
      <c r="A3990" s="50" t="str">
        <f t="shared" si="62"/>
        <v>9200000059-0</v>
      </c>
      <c r="B3990" s="57" t="s">
        <v>29</v>
      </c>
      <c r="C3990" s="50" t="s">
        <v>29</v>
      </c>
      <c r="D3990" s="50" t="s">
        <v>5125</v>
      </c>
      <c r="E3990" s="50" t="s">
        <v>2814</v>
      </c>
      <c r="F3990" s="50" t="s">
        <v>29</v>
      </c>
      <c r="G3990" s="50" t="s">
        <v>29</v>
      </c>
      <c r="H3990" s="50" t="s">
        <v>4028</v>
      </c>
      <c r="I3990" s="58">
        <v>45282</v>
      </c>
      <c r="J3990" s="50" t="s">
        <v>2816</v>
      </c>
      <c r="K3990" s="59">
        <v>17596</v>
      </c>
      <c r="L3990" s="50" t="s">
        <v>37</v>
      </c>
      <c r="M3990" s="51" t="s">
        <v>2747</v>
      </c>
      <c r="N3990" s="50" t="s">
        <v>29</v>
      </c>
      <c r="O3990" s="50" t="s">
        <v>32</v>
      </c>
      <c r="P3990" s="50" t="s">
        <v>32</v>
      </c>
      <c r="Q3990" s="50" t="s">
        <v>29</v>
      </c>
      <c r="R3990" s="50" t="s">
        <v>29</v>
      </c>
      <c r="S3990" s="50" t="s">
        <v>2770</v>
      </c>
      <c r="T3990" s="50" t="s">
        <v>2415</v>
      </c>
      <c r="U3990" s="50" t="s">
        <v>30</v>
      </c>
      <c r="V3990" s="50" t="str">
        <f>VLOOKUP(A3990,Register!$D$2:$N$1317,11,0)</f>
        <v>CWIP:-VACUUM FILTER STATION</v>
      </c>
      <c r="W3990" s="50" t="s">
        <v>5126</v>
      </c>
      <c r="X3990" s="50" t="s">
        <v>2217</v>
      </c>
    </row>
    <row r="3991" spans="1:24" ht="14.1" customHeight="1" x14ac:dyDescent="0.25">
      <c r="A3991" s="50" t="str">
        <f t="shared" si="62"/>
        <v>9200000059-0</v>
      </c>
      <c r="B3991" s="57" t="s">
        <v>29</v>
      </c>
      <c r="C3991" s="50" t="s">
        <v>29</v>
      </c>
      <c r="D3991" s="50" t="s">
        <v>5125</v>
      </c>
      <c r="E3991" s="50" t="s">
        <v>2814</v>
      </c>
      <c r="F3991" s="50" t="s">
        <v>29</v>
      </c>
      <c r="G3991" s="50" t="s">
        <v>29</v>
      </c>
      <c r="H3991" s="50" t="s">
        <v>4028</v>
      </c>
      <c r="I3991" s="58">
        <v>45282</v>
      </c>
      <c r="J3991" s="50" t="s">
        <v>2816</v>
      </c>
      <c r="K3991" s="59">
        <v>2160</v>
      </c>
      <c r="L3991" s="50" t="s">
        <v>37</v>
      </c>
      <c r="M3991" s="51" t="s">
        <v>2747</v>
      </c>
      <c r="N3991" s="50" t="s">
        <v>29</v>
      </c>
      <c r="O3991" s="50" t="s">
        <v>32</v>
      </c>
      <c r="P3991" s="50" t="s">
        <v>32</v>
      </c>
      <c r="Q3991" s="50" t="s">
        <v>29</v>
      </c>
      <c r="R3991" s="50" t="s">
        <v>29</v>
      </c>
      <c r="S3991" s="50" t="s">
        <v>2770</v>
      </c>
      <c r="T3991" s="50" t="s">
        <v>2415</v>
      </c>
      <c r="U3991" s="50" t="s">
        <v>30</v>
      </c>
      <c r="V3991" s="50" t="str">
        <f>VLOOKUP(A3991,Register!$D$2:$N$1317,11,0)</f>
        <v>CWIP:-VACUUM FILTER STATION</v>
      </c>
      <c r="W3991" s="50" t="s">
        <v>5126</v>
      </c>
      <c r="X3991" s="50" t="s">
        <v>2217</v>
      </c>
    </row>
    <row r="3992" spans="1:24" ht="14.1" customHeight="1" x14ac:dyDescent="0.25">
      <c r="A3992" s="50" t="str">
        <f t="shared" si="62"/>
        <v>9200000059-0</v>
      </c>
      <c r="B3992" s="57" t="s">
        <v>29</v>
      </c>
      <c r="C3992" s="50" t="s">
        <v>29</v>
      </c>
      <c r="D3992" s="50" t="s">
        <v>5125</v>
      </c>
      <c r="E3992" s="50" t="s">
        <v>2814</v>
      </c>
      <c r="F3992" s="50" t="s">
        <v>29</v>
      </c>
      <c r="G3992" s="50" t="s">
        <v>29</v>
      </c>
      <c r="H3992" s="50" t="s">
        <v>4028</v>
      </c>
      <c r="I3992" s="58">
        <v>45282</v>
      </c>
      <c r="J3992" s="50" t="s">
        <v>2816</v>
      </c>
      <c r="K3992" s="59">
        <v>2835.56</v>
      </c>
      <c r="L3992" s="50" t="s">
        <v>37</v>
      </c>
      <c r="M3992" s="51" t="s">
        <v>2747</v>
      </c>
      <c r="N3992" s="50" t="s">
        <v>29</v>
      </c>
      <c r="O3992" s="50" t="s">
        <v>32</v>
      </c>
      <c r="P3992" s="50" t="s">
        <v>32</v>
      </c>
      <c r="Q3992" s="50" t="s">
        <v>29</v>
      </c>
      <c r="R3992" s="50" t="s">
        <v>29</v>
      </c>
      <c r="S3992" s="50" t="s">
        <v>2770</v>
      </c>
      <c r="T3992" s="50" t="s">
        <v>2415</v>
      </c>
      <c r="U3992" s="50" t="s">
        <v>30</v>
      </c>
      <c r="V3992" s="50" t="str">
        <f>VLOOKUP(A3992,Register!$D$2:$N$1317,11,0)</f>
        <v>CWIP:-VACUUM FILTER STATION</v>
      </c>
      <c r="W3992" s="50" t="s">
        <v>5126</v>
      </c>
      <c r="X3992" s="50" t="s">
        <v>2217</v>
      </c>
    </row>
    <row r="3993" spans="1:24" ht="14.1" customHeight="1" x14ac:dyDescent="0.25">
      <c r="A3993" s="50" t="str">
        <f t="shared" si="62"/>
        <v>9200000059-0</v>
      </c>
      <c r="B3993" s="57" t="s">
        <v>29</v>
      </c>
      <c r="C3993" s="50" t="s">
        <v>29</v>
      </c>
      <c r="D3993" s="50" t="s">
        <v>5125</v>
      </c>
      <c r="E3993" s="50" t="s">
        <v>2814</v>
      </c>
      <c r="F3993" s="50" t="s">
        <v>29</v>
      </c>
      <c r="G3993" s="50" t="s">
        <v>29</v>
      </c>
      <c r="H3993" s="50" t="s">
        <v>4028</v>
      </c>
      <c r="I3993" s="58">
        <v>45282</v>
      </c>
      <c r="J3993" s="50" t="s">
        <v>2816</v>
      </c>
      <c r="K3993" s="59">
        <v>1778</v>
      </c>
      <c r="L3993" s="50" t="s">
        <v>37</v>
      </c>
      <c r="M3993" s="51" t="s">
        <v>2747</v>
      </c>
      <c r="N3993" s="50" t="s">
        <v>29</v>
      </c>
      <c r="O3993" s="50" t="s">
        <v>32</v>
      </c>
      <c r="P3993" s="50" t="s">
        <v>32</v>
      </c>
      <c r="Q3993" s="50" t="s">
        <v>29</v>
      </c>
      <c r="R3993" s="50" t="s">
        <v>29</v>
      </c>
      <c r="S3993" s="50" t="s">
        <v>2770</v>
      </c>
      <c r="T3993" s="50" t="s">
        <v>2415</v>
      </c>
      <c r="U3993" s="50" t="s">
        <v>30</v>
      </c>
      <c r="V3993" s="50" t="str">
        <f>VLOOKUP(A3993,Register!$D$2:$N$1317,11,0)</f>
        <v>CWIP:-VACUUM FILTER STATION</v>
      </c>
      <c r="W3993" s="50" t="s">
        <v>5126</v>
      </c>
      <c r="X3993" s="50" t="s">
        <v>2217</v>
      </c>
    </row>
    <row r="3994" spans="1:24" ht="14.1" customHeight="1" x14ac:dyDescent="0.25">
      <c r="A3994" s="50" t="str">
        <f t="shared" si="62"/>
        <v>9200000059-0</v>
      </c>
      <c r="B3994" s="57" t="s">
        <v>29</v>
      </c>
      <c r="C3994" s="50" t="s">
        <v>29</v>
      </c>
      <c r="D3994" s="50" t="s">
        <v>5125</v>
      </c>
      <c r="E3994" s="50" t="s">
        <v>2814</v>
      </c>
      <c r="F3994" s="50" t="s">
        <v>29</v>
      </c>
      <c r="G3994" s="50" t="s">
        <v>29</v>
      </c>
      <c r="H3994" s="50" t="s">
        <v>4028</v>
      </c>
      <c r="I3994" s="58">
        <v>45282</v>
      </c>
      <c r="J3994" s="50" t="s">
        <v>2816</v>
      </c>
      <c r="K3994" s="59">
        <v>9230.76</v>
      </c>
      <c r="L3994" s="50" t="s">
        <v>37</v>
      </c>
      <c r="M3994" s="51" t="s">
        <v>2747</v>
      </c>
      <c r="N3994" s="50" t="s">
        <v>29</v>
      </c>
      <c r="O3994" s="50" t="s">
        <v>32</v>
      </c>
      <c r="P3994" s="50" t="s">
        <v>32</v>
      </c>
      <c r="Q3994" s="50" t="s">
        <v>29</v>
      </c>
      <c r="R3994" s="50" t="s">
        <v>29</v>
      </c>
      <c r="S3994" s="50" t="s">
        <v>2770</v>
      </c>
      <c r="T3994" s="50" t="s">
        <v>2415</v>
      </c>
      <c r="U3994" s="50" t="s">
        <v>30</v>
      </c>
      <c r="V3994" s="50" t="str">
        <f>VLOOKUP(A3994,Register!$D$2:$N$1317,11,0)</f>
        <v>CWIP:-VACUUM FILTER STATION</v>
      </c>
      <c r="W3994" s="50" t="s">
        <v>5126</v>
      </c>
      <c r="X3994" s="50" t="s">
        <v>2217</v>
      </c>
    </row>
    <row r="3995" spans="1:24" ht="14.1" customHeight="1" x14ac:dyDescent="0.25">
      <c r="A3995" s="50" t="str">
        <f t="shared" si="62"/>
        <v>9200000059-0</v>
      </c>
      <c r="B3995" s="57" t="s">
        <v>29</v>
      </c>
      <c r="C3995" s="50" t="s">
        <v>29</v>
      </c>
      <c r="D3995" s="50" t="s">
        <v>5125</v>
      </c>
      <c r="E3995" s="50" t="s">
        <v>2814</v>
      </c>
      <c r="F3995" s="50" t="s">
        <v>29</v>
      </c>
      <c r="G3995" s="50" t="s">
        <v>29</v>
      </c>
      <c r="H3995" s="50" t="s">
        <v>4028</v>
      </c>
      <c r="I3995" s="58">
        <v>45282</v>
      </c>
      <c r="J3995" s="50" t="s">
        <v>2816</v>
      </c>
      <c r="K3995" s="59">
        <v>2032</v>
      </c>
      <c r="L3995" s="50" t="s">
        <v>37</v>
      </c>
      <c r="M3995" s="51" t="s">
        <v>2747</v>
      </c>
      <c r="N3995" s="50" t="s">
        <v>29</v>
      </c>
      <c r="O3995" s="50" t="s">
        <v>32</v>
      </c>
      <c r="P3995" s="50" t="s">
        <v>32</v>
      </c>
      <c r="Q3995" s="50" t="s">
        <v>29</v>
      </c>
      <c r="R3995" s="50" t="s">
        <v>29</v>
      </c>
      <c r="S3995" s="50" t="s">
        <v>2770</v>
      </c>
      <c r="T3995" s="50" t="s">
        <v>2415</v>
      </c>
      <c r="U3995" s="50" t="s">
        <v>30</v>
      </c>
      <c r="V3995" s="50" t="str">
        <f>VLOOKUP(A3995,Register!$D$2:$N$1317,11,0)</f>
        <v>CWIP:-VACUUM FILTER STATION</v>
      </c>
      <c r="W3995" s="50" t="s">
        <v>5126</v>
      </c>
      <c r="X3995" s="50" t="s">
        <v>2217</v>
      </c>
    </row>
    <row r="3996" spans="1:24" ht="14.1" customHeight="1" x14ac:dyDescent="0.25">
      <c r="A3996" s="50" t="str">
        <f t="shared" si="62"/>
        <v>9200000059-0</v>
      </c>
      <c r="B3996" s="57" t="s">
        <v>29</v>
      </c>
      <c r="C3996" s="50" t="s">
        <v>29</v>
      </c>
      <c r="D3996" s="50" t="s">
        <v>5125</v>
      </c>
      <c r="E3996" s="50" t="s">
        <v>2814</v>
      </c>
      <c r="F3996" s="50" t="s">
        <v>29</v>
      </c>
      <c r="G3996" s="50" t="s">
        <v>29</v>
      </c>
      <c r="H3996" s="50" t="s">
        <v>4028</v>
      </c>
      <c r="I3996" s="58">
        <v>45282</v>
      </c>
      <c r="J3996" s="50" t="s">
        <v>2816</v>
      </c>
      <c r="K3996" s="59">
        <v>1225</v>
      </c>
      <c r="L3996" s="50" t="s">
        <v>37</v>
      </c>
      <c r="M3996" s="51" t="s">
        <v>2747</v>
      </c>
      <c r="N3996" s="50" t="s">
        <v>29</v>
      </c>
      <c r="O3996" s="50" t="s">
        <v>32</v>
      </c>
      <c r="P3996" s="50" t="s">
        <v>32</v>
      </c>
      <c r="Q3996" s="50" t="s">
        <v>29</v>
      </c>
      <c r="R3996" s="50" t="s">
        <v>29</v>
      </c>
      <c r="S3996" s="50" t="s">
        <v>2770</v>
      </c>
      <c r="T3996" s="50" t="s">
        <v>2415</v>
      </c>
      <c r="U3996" s="50" t="s">
        <v>30</v>
      </c>
      <c r="V3996" s="50" t="str">
        <f>VLOOKUP(A3996,Register!$D$2:$N$1317,11,0)</f>
        <v>CWIP:-VACUUM FILTER STATION</v>
      </c>
      <c r="W3996" s="50" t="s">
        <v>5126</v>
      </c>
      <c r="X3996" s="50" t="s">
        <v>2217</v>
      </c>
    </row>
    <row r="3997" spans="1:24" ht="14.1" customHeight="1" x14ac:dyDescent="0.25">
      <c r="A3997" s="50" t="str">
        <f t="shared" si="62"/>
        <v>9200000059-0</v>
      </c>
      <c r="B3997" s="57" t="s">
        <v>29</v>
      </c>
      <c r="C3997" s="50" t="s">
        <v>29</v>
      </c>
      <c r="D3997" s="50" t="s">
        <v>5125</v>
      </c>
      <c r="E3997" s="50" t="s">
        <v>2814</v>
      </c>
      <c r="F3997" s="50" t="s">
        <v>29</v>
      </c>
      <c r="G3997" s="50" t="s">
        <v>29</v>
      </c>
      <c r="H3997" s="50" t="s">
        <v>4028</v>
      </c>
      <c r="I3997" s="58">
        <v>45282</v>
      </c>
      <c r="J3997" s="50" t="s">
        <v>2816</v>
      </c>
      <c r="K3997" s="59">
        <v>5793.1</v>
      </c>
      <c r="L3997" s="50" t="s">
        <v>37</v>
      </c>
      <c r="M3997" s="51" t="s">
        <v>2747</v>
      </c>
      <c r="N3997" s="50" t="s">
        <v>29</v>
      </c>
      <c r="O3997" s="50" t="s">
        <v>32</v>
      </c>
      <c r="P3997" s="50" t="s">
        <v>32</v>
      </c>
      <c r="Q3997" s="50" t="s">
        <v>29</v>
      </c>
      <c r="R3997" s="50" t="s">
        <v>29</v>
      </c>
      <c r="S3997" s="50" t="s">
        <v>2770</v>
      </c>
      <c r="T3997" s="50" t="s">
        <v>2415</v>
      </c>
      <c r="U3997" s="50" t="s">
        <v>30</v>
      </c>
      <c r="V3997" s="50" t="str">
        <f>VLOOKUP(A3997,Register!$D$2:$N$1317,11,0)</f>
        <v>CWIP:-VACUUM FILTER STATION</v>
      </c>
      <c r="W3997" s="50" t="s">
        <v>5126</v>
      </c>
      <c r="X3997" s="50" t="s">
        <v>2217</v>
      </c>
    </row>
    <row r="3998" spans="1:24" ht="14.1" customHeight="1" x14ac:dyDescent="0.25">
      <c r="A3998" s="50" t="str">
        <f t="shared" si="62"/>
        <v>9200000059-0</v>
      </c>
      <c r="B3998" s="57" t="s">
        <v>29</v>
      </c>
      <c r="C3998" s="50" t="s">
        <v>29</v>
      </c>
      <c r="D3998" s="50" t="s">
        <v>5125</v>
      </c>
      <c r="E3998" s="50" t="s">
        <v>2814</v>
      </c>
      <c r="F3998" s="50" t="s">
        <v>29</v>
      </c>
      <c r="G3998" s="50" t="s">
        <v>29</v>
      </c>
      <c r="H3998" s="50" t="s">
        <v>4028</v>
      </c>
      <c r="I3998" s="58">
        <v>45282</v>
      </c>
      <c r="J3998" s="50" t="s">
        <v>2816</v>
      </c>
      <c r="K3998" s="59">
        <v>19874.400000000001</v>
      </c>
      <c r="L3998" s="50" t="s">
        <v>37</v>
      </c>
      <c r="M3998" s="51" t="s">
        <v>2747</v>
      </c>
      <c r="N3998" s="50" t="s">
        <v>29</v>
      </c>
      <c r="O3998" s="50" t="s">
        <v>32</v>
      </c>
      <c r="P3998" s="50" t="s">
        <v>32</v>
      </c>
      <c r="Q3998" s="50" t="s">
        <v>29</v>
      </c>
      <c r="R3998" s="50" t="s">
        <v>29</v>
      </c>
      <c r="S3998" s="50" t="s">
        <v>2770</v>
      </c>
      <c r="T3998" s="50" t="s">
        <v>2415</v>
      </c>
      <c r="U3998" s="50" t="s">
        <v>30</v>
      </c>
      <c r="V3998" s="50" t="str">
        <f>VLOOKUP(A3998,Register!$D$2:$N$1317,11,0)</f>
        <v>CWIP:-VACUUM FILTER STATION</v>
      </c>
      <c r="W3998" s="50" t="s">
        <v>5126</v>
      </c>
      <c r="X3998" s="50" t="s">
        <v>2217</v>
      </c>
    </row>
    <row r="3999" spans="1:24" ht="14.1" customHeight="1" x14ac:dyDescent="0.25">
      <c r="A3999" s="50" t="str">
        <f t="shared" si="62"/>
        <v>9200000059-0</v>
      </c>
      <c r="B3999" s="57" t="s">
        <v>29</v>
      </c>
      <c r="C3999" s="50" t="s">
        <v>29</v>
      </c>
      <c r="D3999" s="50" t="s">
        <v>5125</v>
      </c>
      <c r="E3999" s="50" t="s">
        <v>2814</v>
      </c>
      <c r="F3999" s="50" t="s">
        <v>29</v>
      </c>
      <c r="G3999" s="50" t="s">
        <v>29</v>
      </c>
      <c r="H3999" s="50" t="s">
        <v>4028</v>
      </c>
      <c r="I3999" s="58">
        <v>45282</v>
      </c>
      <c r="J3999" s="50" t="s">
        <v>2816</v>
      </c>
      <c r="K3999" s="59">
        <v>2032.97</v>
      </c>
      <c r="L3999" s="50" t="s">
        <v>37</v>
      </c>
      <c r="M3999" s="51" t="s">
        <v>2747</v>
      </c>
      <c r="N3999" s="50" t="s">
        <v>29</v>
      </c>
      <c r="O3999" s="50" t="s">
        <v>32</v>
      </c>
      <c r="P3999" s="50" t="s">
        <v>32</v>
      </c>
      <c r="Q3999" s="50" t="s">
        <v>29</v>
      </c>
      <c r="R3999" s="50" t="s">
        <v>29</v>
      </c>
      <c r="S3999" s="50" t="s">
        <v>2770</v>
      </c>
      <c r="T3999" s="50" t="s">
        <v>2415</v>
      </c>
      <c r="U3999" s="50" t="s">
        <v>30</v>
      </c>
      <c r="V3999" s="50" t="str">
        <f>VLOOKUP(A3999,Register!$D$2:$N$1317,11,0)</f>
        <v>CWIP:-VACUUM FILTER STATION</v>
      </c>
      <c r="W3999" s="50" t="s">
        <v>5126</v>
      </c>
      <c r="X3999" s="50" t="s">
        <v>2217</v>
      </c>
    </row>
    <row r="4000" spans="1:24" ht="14.1" customHeight="1" x14ac:dyDescent="0.25">
      <c r="A4000" s="50" t="str">
        <f t="shared" si="62"/>
        <v>9200000059-0</v>
      </c>
      <c r="B4000" s="57" t="s">
        <v>29</v>
      </c>
      <c r="C4000" s="50" t="s">
        <v>29</v>
      </c>
      <c r="D4000" s="50" t="s">
        <v>5125</v>
      </c>
      <c r="E4000" s="50" t="s">
        <v>2814</v>
      </c>
      <c r="F4000" s="50" t="s">
        <v>29</v>
      </c>
      <c r="G4000" s="50" t="s">
        <v>29</v>
      </c>
      <c r="H4000" s="50" t="s">
        <v>4028</v>
      </c>
      <c r="I4000" s="58">
        <v>45282</v>
      </c>
      <c r="J4000" s="50" t="s">
        <v>2816</v>
      </c>
      <c r="K4000" s="59">
        <v>16221.24</v>
      </c>
      <c r="L4000" s="50" t="s">
        <v>37</v>
      </c>
      <c r="M4000" s="51" t="s">
        <v>2747</v>
      </c>
      <c r="N4000" s="50" t="s">
        <v>29</v>
      </c>
      <c r="O4000" s="50" t="s">
        <v>32</v>
      </c>
      <c r="P4000" s="50" t="s">
        <v>32</v>
      </c>
      <c r="Q4000" s="50" t="s">
        <v>29</v>
      </c>
      <c r="R4000" s="50" t="s">
        <v>29</v>
      </c>
      <c r="S4000" s="50" t="s">
        <v>2770</v>
      </c>
      <c r="T4000" s="50" t="s">
        <v>2415</v>
      </c>
      <c r="U4000" s="50" t="s">
        <v>30</v>
      </c>
      <c r="V4000" s="50" t="str">
        <f>VLOOKUP(A4000,Register!$D$2:$N$1317,11,0)</f>
        <v>CWIP:-VACUUM FILTER STATION</v>
      </c>
      <c r="W4000" s="50" t="s">
        <v>5126</v>
      </c>
      <c r="X4000" s="50" t="s">
        <v>2217</v>
      </c>
    </row>
    <row r="4001" spans="1:24" ht="14.1" customHeight="1" x14ac:dyDescent="0.25">
      <c r="A4001" s="50" t="str">
        <f t="shared" si="62"/>
        <v>9200000059-0</v>
      </c>
      <c r="B4001" s="57" t="s">
        <v>29</v>
      </c>
      <c r="C4001" s="50" t="s">
        <v>29</v>
      </c>
      <c r="D4001" s="50" t="s">
        <v>5125</v>
      </c>
      <c r="E4001" s="50" t="s">
        <v>2814</v>
      </c>
      <c r="F4001" s="50" t="s">
        <v>29</v>
      </c>
      <c r="G4001" s="50" t="s">
        <v>29</v>
      </c>
      <c r="H4001" s="50" t="s">
        <v>4028</v>
      </c>
      <c r="I4001" s="58">
        <v>45282</v>
      </c>
      <c r="J4001" s="50" t="s">
        <v>2816</v>
      </c>
      <c r="K4001" s="59">
        <v>20949.78</v>
      </c>
      <c r="L4001" s="50" t="s">
        <v>37</v>
      </c>
      <c r="M4001" s="51" t="s">
        <v>2747</v>
      </c>
      <c r="N4001" s="50" t="s">
        <v>29</v>
      </c>
      <c r="O4001" s="50" t="s">
        <v>32</v>
      </c>
      <c r="P4001" s="50" t="s">
        <v>32</v>
      </c>
      <c r="Q4001" s="50" t="s">
        <v>29</v>
      </c>
      <c r="R4001" s="50" t="s">
        <v>29</v>
      </c>
      <c r="S4001" s="50" t="s">
        <v>2770</v>
      </c>
      <c r="T4001" s="50" t="s">
        <v>2415</v>
      </c>
      <c r="U4001" s="50" t="s">
        <v>30</v>
      </c>
      <c r="V4001" s="50" t="str">
        <f>VLOOKUP(A4001,Register!$D$2:$N$1317,11,0)</f>
        <v>CWIP:-VACUUM FILTER STATION</v>
      </c>
      <c r="W4001" s="50" t="s">
        <v>5126</v>
      </c>
      <c r="X4001" s="50" t="s">
        <v>2217</v>
      </c>
    </row>
    <row r="4002" spans="1:24" ht="14.1" customHeight="1" x14ac:dyDescent="0.25">
      <c r="A4002" s="50" t="str">
        <f t="shared" si="62"/>
        <v>9200000059-0</v>
      </c>
      <c r="B4002" s="57" t="s">
        <v>29</v>
      </c>
      <c r="C4002" s="50" t="s">
        <v>29</v>
      </c>
      <c r="D4002" s="50" t="s">
        <v>5125</v>
      </c>
      <c r="E4002" s="50" t="s">
        <v>2814</v>
      </c>
      <c r="F4002" s="50" t="s">
        <v>29</v>
      </c>
      <c r="G4002" s="50" t="s">
        <v>29</v>
      </c>
      <c r="H4002" s="50" t="s">
        <v>4028</v>
      </c>
      <c r="I4002" s="58">
        <v>45282</v>
      </c>
      <c r="J4002" s="50" t="s">
        <v>2816</v>
      </c>
      <c r="K4002" s="59">
        <v>2463.7600000000002</v>
      </c>
      <c r="L4002" s="50" t="s">
        <v>37</v>
      </c>
      <c r="M4002" s="51" t="s">
        <v>2747</v>
      </c>
      <c r="N4002" s="50" t="s">
        <v>29</v>
      </c>
      <c r="O4002" s="50" t="s">
        <v>32</v>
      </c>
      <c r="P4002" s="50" t="s">
        <v>32</v>
      </c>
      <c r="Q4002" s="50" t="s">
        <v>29</v>
      </c>
      <c r="R4002" s="50" t="s">
        <v>29</v>
      </c>
      <c r="S4002" s="50" t="s">
        <v>2770</v>
      </c>
      <c r="T4002" s="50" t="s">
        <v>2415</v>
      </c>
      <c r="U4002" s="50" t="s">
        <v>30</v>
      </c>
      <c r="V4002" s="50" t="str">
        <f>VLOOKUP(A4002,Register!$D$2:$N$1317,11,0)</f>
        <v>CWIP:-VACUUM FILTER STATION</v>
      </c>
      <c r="W4002" s="50" t="s">
        <v>5126</v>
      </c>
      <c r="X4002" s="50" t="s">
        <v>2217</v>
      </c>
    </row>
    <row r="4003" spans="1:24" ht="14.1" customHeight="1" x14ac:dyDescent="0.25">
      <c r="A4003" s="50" t="str">
        <f t="shared" si="62"/>
        <v>9200000059-0</v>
      </c>
      <c r="B4003" s="57" t="s">
        <v>29</v>
      </c>
      <c r="C4003" s="50" t="s">
        <v>29</v>
      </c>
      <c r="D4003" s="50" t="s">
        <v>5125</v>
      </c>
      <c r="E4003" s="50" t="s">
        <v>2814</v>
      </c>
      <c r="F4003" s="50" t="s">
        <v>29</v>
      </c>
      <c r="G4003" s="50" t="s">
        <v>29</v>
      </c>
      <c r="H4003" s="50" t="s">
        <v>4028</v>
      </c>
      <c r="I4003" s="58">
        <v>45282</v>
      </c>
      <c r="J4003" s="50" t="s">
        <v>2816</v>
      </c>
      <c r="K4003" s="59">
        <v>360.75</v>
      </c>
      <c r="L4003" s="50" t="s">
        <v>37</v>
      </c>
      <c r="M4003" s="51" t="s">
        <v>2747</v>
      </c>
      <c r="N4003" s="50" t="s">
        <v>29</v>
      </c>
      <c r="O4003" s="50" t="s">
        <v>32</v>
      </c>
      <c r="P4003" s="50" t="s">
        <v>32</v>
      </c>
      <c r="Q4003" s="50" t="s">
        <v>29</v>
      </c>
      <c r="R4003" s="50" t="s">
        <v>29</v>
      </c>
      <c r="S4003" s="50" t="s">
        <v>2770</v>
      </c>
      <c r="T4003" s="50" t="s">
        <v>2415</v>
      </c>
      <c r="U4003" s="50" t="s">
        <v>30</v>
      </c>
      <c r="V4003" s="50" t="str">
        <f>VLOOKUP(A4003,Register!$D$2:$N$1317,11,0)</f>
        <v>CWIP:-VACUUM FILTER STATION</v>
      </c>
      <c r="W4003" s="50" t="s">
        <v>5126</v>
      </c>
      <c r="X4003" s="50" t="s">
        <v>2217</v>
      </c>
    </row>
    <row r="4004" spans="1:24" ht="14.1" customHeight="1" x14ac:dyDescent="0.25">
      <c r="A4004" s="50" t="str">
        <f t="shared" si="62"/>
        <v>9200000058-0</v>
      </c>
      <c r="B4004" s="57" t="s">
        <v>29</v>
      </c>
      <c r="C4004" s="50" t="s">
        <v>29</v>
      </c>
      <c r="D4004" s="50" t="s">
        <v>5127</v>
      </c>
      <c r="E4004" s="50" t="s">
        <v>2814</v>
      </c>
      <c r="F4004" s="50" t="s">
        <v>29</v>
      </c>
      <c r="G4004" s="50" t="s">
        <v>29</v>
      </c>
      <c r="H4004" s="50" t="s">
        <v>4028</v>
      </c>
      <c r="I4004" s="58">
        <v>45272</v>
      </c>
      <c r="J4004" s="50" t="s">
        <v>2816</v>
      </c>
      <c r="K4004" s="59">
        <v>9084.9500000000007</v>
      </c>
      <c r="L4004" s="50" t="s">
        <v>37</v>
      </c>
      <c r="M4004" s="51" t="s">
        <v>2747</v>
      </c>
      <c r="N4004" s="50" t="s">
        <v>29</v>
      </c>
      <c r="O4004" s="50" t="s">
        <v>32</v>
      </c>
      <c r="P4004" s="50" t="s">
        <v>32</v>
      </c>
      <c r="Q4004" s="50" t="s">
        <v>29</v>
      </c>
      <c r="R4004" s="50" t="s">
        <v>29</v>
      </c>
      <c r="S4004" s="50" t="s">
        <v>2770</v>
      </c>
      <c r="T4004" s="50" t="s">
        <v>2412</v>
      </c>
      <c r="U4004" s="50" t="s">
        <v>30</v>
      </c>
      <c r="V4004" s="50" t="str">
        <f>VLOOKUP(A4004,Register!$D$2:$N$1317,11,0)</f>
        <v>CWIP-MILK OF LIME</v>
      </c>
      <c r="W4004" s="50" t="s">
        <v>5128</v>
      </c>
      <c r="X4004" s="50" t="s">
        <v>2286</v>
      </c>
    </row>
    <row r="4005" spans="1:24" ht="14.1" customHeight="1" x14ac:dyDescent="0.25">
      <c r="A4005" s="50" t="str">
        <f t="shared" si="62"/>
        <v>9200000058-0</v>
      </c>
      <c r="B4005" s="57" t="s">
        <v>29</v>
      </c>
      <c r="C4005" s="50" t="s">
        <v>29</v>
      </c>
      <c r="D4005" s="50" t="s">
        <v>5127</v>
      </c>
      <c r="E4005" s="50" t="s">
        <v>2814</v>
      </c>
      <c r="F4005" s="50" t="s">
        <v>29</v>
      </c>
      <c r="G4005" s="50" t="s">
        <v>29</v>
      </c>
      <c r="H4005" s="50" t="s">
        <v>4028</v>
      </c>
      <c r="I4005" s="58">
        <v>45272</v>
      </c>
      <c r="J4005" s="50" t="s">
        <v>2816</v>
      </c>
      <c r="K4005" s="59">
        <v>4352.3999999999996</v>
      </c>
      <c r="L4005" s="50" t="s">
        <v>37</v>
      </c>
      <c r="M4005" s="51" t="s">
        <v>2747</v>
      </c>
      <c r="N4005" s="50" t="s">
        <v>29</v>
      </c>
      <c r="O4005" s="50" t="s">
        <v>32</v>
      </c>
      <c r="P4005" s="50" t="s">
        <v>32</v>
      </c>
      <c r="Q4005" s="50" t="s">
        <v>29</v>
      </c>
      <c r="R4005" s="50" t="s">
        <v>29</v>
      </c>
      <c r="S4005" s="50" t="s">
        <v>2770</v>
      </c>
      <c r="T4005" s="50" t="s">
        <v>2412</v>
      </c>
      <c r="U4005" s="50" t="s">
        <v>30</v>
      </c>
      <c r="V4005" s="50" t="str">
        <f>VLOOKUP(A4005,Register!$D$2:$N$1317,11,0)</f>
        <v>CWIP-MILK OF LIME</v>
      </c>
      <c r="W4005" s="50" t="s">
        <v>5128</v>
      </c>
      <c r="X4005" s="50" t="s">
        <v>2286</v>
      </c>
    </row>
    <row r="4006" spans="1:24" ht="14.1" customHeight="1" x14ac:dyDescent="0.25">
      <c r="A4006" s="50" t="str">
        <f t="shared" si="62"/>
        <v>9200000058-0</v>
      </c>
      <c r="B4006" s="57" t="s">
        <v>29</v>
      </c>
      <c r="C4006" s="50" t="s">
        <v>29</v>
      </c>
      <c r="D4006" s="50" t="s">
        <v>5127</v>
      </c>
      <c r="E4006" s="50" t="s">
        <v>2814</v>
      </c>
      <c r="F4006" s="50" t="s">
        <v>29</v>
      </c>
      <c r="G4006" s="50" t="s">
        <v>29</v>
      </c>
      <c r="H4006" s="50" t="s">
        <v>4028</v>
      </c>
      <c r="I4006" s="58">
        <v>45272</v>
      </c>
      <c r="J4006" s="50" t="s">
        <v>2816</v>
      </c>
      <c r="K4006" s="59">
        <v>1283.4000000000001</v>
      </c>
      <c r="L4006" s="50" t="s">
        <v>37</v>
      </c>
      <c r="M4006" s="51" t="s">
        <v>2747</v>
      </c>
      <c r="N4006" s="50" t="s">
        <v>29</v>
      </c>
      <c r="O4006" s="50" t="s">
        <v>32</v>
      </c>
      <c r="P4006" s="50" t="s">
        <v>32</v>
      </c>
      <c r="Q4006" s="50" t="s">
        <v>29</v>
      </c>
      <c r="R4006" s="50" t="s">
        <v>29</v>
      </c>
      <c r="S4006" s="50" t="s">
        <v>2770</v>
      </c>
      <c r="T4006" s="50" t="s">
        <v>2412</v>
      </c>
      <c r="U4006" s="50" t="s">
        <v>30</v>
      </c>
      <c r="V4006" s="50" t="str">
        <f>VLOOKUP(A4006,Register!$D$2:$N$1317,11,0)</f>
        <v>CWIP-MILK OF LIME</v>
      </c>
      <c r="W4006" s="50" t="s">
        <v>5128</v>
      </c>
      <c r="X4006" s="50" t="s">
        <v>2286</v>
      </c>
    </row>
    <row r="4007" spans="1:24" ht="14.1" customHeight="1" x14ac:dyDescent="0.25">
      <c r="A4007" s="50" t="str">
        <f t="shared" si="62"/>
        <v>9200000058-0</v>
      </c>
      <c r="B4007" s="57" t="s">
        <v>29</v>
      </c>
      <c r="C4007" s="50" t="s">
        <v>29</v>
      </c>
      <c r="D4007" s="50" t="s">
        <v>5127</v>
      </c>
      <c r="E4007" s="50" t="s">
        <v>2814</v>
      </c>
      <c r="F4007" s="50" t="s">
        <v>29</v>
      </c>
      <c r="G4007" s="50" t="s">
        <v>29</v>
      </c>
      <c r="H4007" s="50" t="s">
        <v>4028</v>
      </c>
      <c r="I4007" s="58">
        <v>45272</v>
      </c>
      <c r="J4007" s="50" t="s">
        <v>2816</v>
      </c>
      <c r="K4007" s="59">
        <v>135</v>
      </c>
      <c r="L4007" s="50" t="s">
        <v>37</v>
      </c>
      <c r="M4007" s="51" t="s">
        <v>2747</v>
      </c>
      <c r="N4007" s="50" t="s">
        <v>29</v>
      </c>
      <c r="O4007" s="50" t="s">
        <v>32</v>
      </c>
      <c r="P4007" s="50" t="s">
        <v>32</v>
      </c>
      <c r="Q4007" s="50" t="s">
        <v>29</v>
      </c>
      <c r="R4007" s="50" t="s">
        <v>29</v>
      </c>
      <c r="S4007" s="50" t="s">
        <v>2770</v>
      </c>
      <c r="T4007" s="50" t="s">
        <v>2412</v>
      </c>
      <c r="U4007" s="50" t="s">
        <v>30</v>
      </c>
      <c r="V4007" s="50" t="str">
        <f>VLOOKUP(A4007,Register!$D$2:$N$1317,11,0)</f>
        <v>CWIP-MILK OF LIME</v>
      </c>
      <c r="W4007" s="50" t="s">
        <v>5128</v>
      </c>
      <c r="X4007" s="50" t="s">
        <v>2286</v>
      </c>
    </row>
    <row r="4008" spans="1:24" ht="14.1" customHeight="1" x14ac:dyDescent="0.25">
      <c r="A4008" s="50" t="str">
        <f t="shared" si="62"/>
        <v>9200000058-0</v>
      </c>
      <c r="B4008" s="57" t="s">
        <v>29</v>
      </c>
      <c r="C4008" s="50" t="s">
        <v>29</v>
      </c>
      <c r="D4008" s="50" t="s">
        <v>5127</v>
      </c>
      <c r="E4008" s="50" t="s">
        <v>2814</v>
      </c>
      <c r="F4008" s="50" t="s">
        <v>29</v>
      </c>
      <c r="G4008" s="50" t="s">
        <v>29</v>
      </c>
      <c r="H4008" s="50" t="s">
        <v>4028</v>
      </c>
      <c r="I4008" s="58">
        <v>45272</v>
      </c>
      <c r="J4008" s="50" t="s">
        <v>2816</v>
      </c>
      <c r="K4008" s="59">
        <v>1052.4000000000001</v>
      </c>
      <c r="L4008" s="50" t="s">
        <v>37</v>
      </c>
      <c r="M4008" s="51" t="s">
        <v>2747</v>
      </c>
      <c r="N4008" s="50" t="s">
        <v>29</v>
      </c>
      <c r="O4008" s="50" t="s">
        <v>32</v>
      </c>
      <c r="P4008" s="50" t="s">
        <v>32</v>
      </c>
      <c r="Q4008" s="50" t="s">
        <v>29</v>
      </c>
      <c r="R4008" s="50" t="s">
        <v>29</v>
      </c>
      <c r="S4008" s="50" t="s">
        <v>2770</v>
      </c>
      <c r="T4008" s="50" t="s">
        <v>2412</v>
      </c>
      <c r="U4008" s="50" t="s">
        <v>30</v>
      </c>
      <c r="V4008" s="50" t="str">
        <f>VLOOKUP(A4008,Register!$D$2:$N$1317,11,0)</f>
        <v>CWIP-MILK OF LIME</v>
      </c>
      <c r="W4008" s="50" t="s">
        <v>5128</v>
      </c>
      <c r="X4008" s="50" t="s">
        <v>2286</v>
      </c>
    </row>
    <row r="4009" spans="1:24" ht="14.1" customHeight="1" x14ac:dyDescent="0.25">
      <c r="A4009" s="50" t="str">
        <f t="shared" si="62"/>
        <v>9200000058-0</v>
      </c>
      <c r="B4009" s="57" t="s">
        <v>29</v>
      </c>
      <c r="C4009" s="50" t="s">
        <v>29</v>
      </c>
      <c r="D4009" s="50" t="s">
        <v>5127</v>
      </c>
      <c r="E4009" s="50" t="s">
        <v>2814</v>
      </c>
      <c r="F4009" s="50" t="s">
        <v>29</v>
      </c>
      <c r="G4009" s="50" t="s">
        <v>29</v>
      </c>
      <c r="H4009" s="50" t="s">
        <v>4028</v>
      </c>
      <c r="I4009" s="58">
        <v>45272</v>
      </c>
      <c r="J4009" s="50" t="s">
        <v>2816</v>
      </c>
      <c r="K4009" s="59">
        <v>723.2</v>
      </c>
      <c r="L4009" s="50" t="s">
        <v>37</v>
      </c>
      <c r="M4009" s="51" t="s">
        <v>2747</v>
      </c>
      <c r="N4009" s="50" t="s">
        <v>29</v>
      </c>
      <c r="O4009" s="50" t="s">
        <v>32</v>
      </c>
      <c r="P4009" s="50" t="s">
        <v>32</v>
      </c>
      <c r="Q4009" s="50" t="s">
        <v>29</v>
      </c>
      <c r="R4009" s="50" t="s">
        <v>29</v>
      </c>
      <c r="S4009" s="50" t="s">
        <v>2770</v>
      </c>
      <c r="T4009" s="50" t="s">
        <v>2412</v>
      </c>
      <c r="U4009" s="50" t="s">
        <v>30</v>
      </c>
      <c r="V4009" s="50" t="str">
        <f>VLOOKUP(A4009,Register!$D$2:$N$1317,11,0)</f>
        <v>CWIP-MILK OF LIME</v>
      </c>
      <c r="W4009" s="50" t="s">
        <v>5128</v>
      </c>
      <c r="X4009" s="50" t="s">
        <v>2286</v>
      </c>
    </row>
    <row r="4010" spans="1:24" ht="14.1" customHeight="1" x14ac:dyDescent="0.25">
      <c r="A4010" s="50" t="str">
        <f t="shared" si="62"/>
        <v>9200000058-0</v>
      </c>
      <c r="B4010" s="57" t="s">
        <v>29</v>
      </c>
      <c r="C4010" s="50" t="s">
        <v>29</v>
      </c>
      <c r="D4010" s="50" t="s">
        <v>5127</v>
      </c>
      <c r="E4010" s="50" t="s">
        <v>2814</v>
      </c>
      <c r="F4010" s="50" t="s">
        <v>29</v>
      </c>
      <c r="G4010" s="50" t="s">
        <v>29</v>
      </c>
      <c r="H4010" s="50" t="s">
        <v>4028</v>
      </c>
      <c r="I4010" s="58">
        <v>45272</v>
      </c>
      <c r="J4010" s="50" t="s">
        <v>2816</v>
      </c>
      <c r="K4010" s="59">
        <v>6673.16</v>
      </c>
      <c r="L4010" s="50" t="s">
        <v>37</v>
      </c>
      <c r="M4010" s="51" t="s">
        <v>2747</v>
      </c>
      <c r="N4010" s="50" t="s">
        <v>29</v>
      </c>
      <c r="O4010" s="50" t="s">
        <v>32</v>
      </c>
      <c r="P4010" s="50" t="s">
        <v>32</v>
      </c>
      <c r="Q4010" s="50" t="s">
        <v>29</v>
      </c>
      <c r="R4010" s="50" t="s">
        <v>29</v>
      </c>
      <c r="S4010" s="50" t="s">
        <v>2770</v>
      </c>
      <c r="T4010" s="50" t="s">
        <v>2412</v>
      </c>
      <c r="U4010" s="50" t="s">
        <v>30</v>
      </c>
      <c r="V4010" s="50" t="str">
        <f>VLOOKUP(A4010,Register!$D$2:$N$1317,11,0)</f>
        <v>CWIP-MILK OF LIME</v>
      </c>
      <c r="W4010" s="50" t="s">
        <v>5128</v>
      </c>
      <c r="X4010" s="50" t="s">
        <v>2286</v>
      </c>
    </row>
    <row r="4011" spans="1:24" ht="14.1" customHeight="1" x14ac:dyDescent="0.25">
      <c r="A4011" s="50" t="str">
        <f t="shared" si="62"/>
        <v>9200000058-0</v>
      </c>
      <c r="B4011" s="57" t="s">
        <v>29</v>
      </c>
      <c r="C4011" s="50" t="s">
        <v>29</v>
      </c>
      <c r="D4011" s="50" t="s">
        <v>5127</v>
      </c>
      <c r="E4011" s="50" t="s">
        <v>2814</v>
      </c>
      <c r="F4011" s="50" t="s">
        <v>29</v>
      </c>
      <c r="G4011" s="50" t="s">
        <v>29</v>
      </c>
      <c r="H4011" s="50" t="s">
        <v>4028</v>
      </c>
      <c r="I4011" s="58">
        <v>45272</v>
      </c>
      <c r="J4011" s="50" t="s">
        <v>2816</v>
      </c>
      <c r="K4011" s="59">
        <v>1648.5</v>
      </c>
      <c r="L4011" s="50" t="s">
        <v>37</v>
      </c>
      <c r="M4011" s="51" t="s">
        <v>2747</v>
      </c>
      <c r="N4011" s="50" t="s">
        <v>29</v>
      </c>
      <c r="O4011" s="50" t="s">
        <v>32</v>
      </c>
      <c r="P4011" s="50" t="s">
        <v>32</v>
      </c>
      <c r="Q4011" s="50" t="s">
        <v>29</v>
      </c>
      <c r="R4011" s="50" t="s">
        <v>29</v>
      </c>
      <c r="S4011" s="50" t="s">
        <v>2770</v>
      </c>
      <c r="T4011" s="50" t="s">
        <v>2412</v>
      </c>
      <c r="U4011" s="50" t="s">
        <v>30</v>
      </c>
      <c r="V4011" s="50" t="str">
        <f>VLOOKUP(A4011,Register!$D$2:$N$1317,11,0)</f>
        <v>CWIP-MILK OF LIME</v>
      </c>
      <c r="W4011" s="50" t="s">
        <v>5128</v>
      </c>
      <c r="X4011" s="50" t="s">
        <v>2286</v>
      </c>
    </row>
    <row r="4012" spans="1:24" ht="14.1" customHeight="1" x14ac:dyDescent="0.25">
      <c r="A4012" s="50" t="str">
        <f t="shared" si="62"/>
        <v>9200000058-0</v>
      </c>
      <c r="B4012" s="57" t="s">
        <v>29</v>
      </c>
      <c r="C4012" s="50" t="s">
        <v>29</v>
      </c>
      <c r="D4012" s="50" t="s">
        <v>5127</v>
      </c>
      <c r="E4012" s="50" t="s">
        <v>2814</v>
      </c>
      <c r="F4012" s="50" t="s">
        <v>29</v>
      </c>
      <c r="G4012" s="50" t="s">
        <v>29</v>
      </c>
      <c r="H4012" s="50" t="s">
        <v>4028</v>
      </c>
      <c r="I4012" s="58">
        <v>45272</v>
      </c>
      <c r="J4012" s="50" t="s">
        <v>2816</v>
      </c>
      <c r="K4012" s="59">
        <v>5859.24</v>
      </c>
      <c r="L4012" s="50" t="s">
        <v>37</v>
      </c>
      <c r="M4012" s="51" t="s">
        <v>2747</v>
      </c>
      <c r="N4012" s="50" t="s">
        <v>29</v>
      </c>
      <c r="O4012" s="50" t="s">
        <v>32</v>
      </c>
      <c r="P4012" s="50" t="s">
        <v>32</v>
      </c>
      <c r="Q4012" s="50" t="s">
        <v>29</v>
      </c>
      <c r="R4012" s="50" t="s">
        <v>29</v>
      </c>
      <c r="S4012" s="50" t="s">
        <v>2770</v>
      </c>
      <c r="T4012" s="50" t="s">
        <v>2412</v>
      </c>
      <c r="U4012" s="50" t="s">
        <v>30</v>
      </c>
      <c r="V4012" s="50" t="str">
        <f>VLOOKUP(A4012,Register!$D$2:$N$1317,11,0)</f>
        <v>CWIP-MILK OF LIME</v>
      </c>
      <c r="W4012" s="50" t="s">
        <v>5128</v>
      </c>
      <c r="X4012" s="50" t="s">
        <v>2286</v>
      </c>
    </row>
    <row r="4013" spans="1:24" ht="14.1" customHeight="1" x14ac:dyDescent="0.25">
      <c r="A4013" s="50" t="str">
        <f t="shared" si="62"/>
        <v>9200000058-0</v>
      </c>
      <c r="B4013" s="57" t="s">
        <v>29</v>
      </c>
      <c r="C4013" s="50" t="s">
        <v>29</v>
      </c>
      <c r="D4013" s="50" t="s">
        <v>5127</v>
      </c>
      <c r="E4013" s="50" t="s">
        <v>2814</v>
      </c>
      <c r="F4013" s="50" t="s">
        <v>29</v>
      </c>
      <c r="G4013" s="50" t="s">
        <v>29</v>
      </c>
      <c r="H4013" s="50" t="s">
        <v>4028</v>
      </c>
      <c r="I4013" s="58">
        <v>45272</v>
      </c>
      <c r="J4013" s="50" t="s">
        <v>2816</v>
      </c>
      <c r="K4013" s="59">
        <v>303.32</v>
      </c>
      <c r="L4013" s="50" t="s">
        <v>37</v>
      </c>
      <c r="M4013" s="51" t="s">
        <v>2747</v>
      </c>
      <c r="N4013" s="50" t="s">
        <v>29</v>
      </c>
      <c r="O4013" s="50" t="s">
        <v>32</v>
      </c>
      <c r="P4013" s="50" t="s">
        <v>32</v>
      </c>
      <c r="Q4013" s="50" t="s">
        <v>29</v>
      </c>
      <c r="R4013" s="50" t="s">
        <v>29</v>
      </c>
      <c r="S4013" s="50" t="s">
        <v>2770</v>
      </c>
      <c r="T4013" s="50" t="s">
        <v>2412</v>
      </c>
      <c r="U4013" s="50" t="s">
        <v>30</v>
      </c>
      <c r="V4013" s="50" t="str">
        <f>VLOOKUP(A4013,Register!$D$2:$N$1317,11,0)</f>
        <v>CWIP-MILK OF LIME</v>
      </c>
      <c r="W4013" s="50" t="s">
        <v>5128</v>
      </c>
      <c r="X4013" s="50" t="s">
        <v>2286</v>
      </c>
    </row>
    <row r="4014" spans="1:24" ht="14.1" customHeight="1" x14ac:dyDescent="0.25">
      <c r="A4014" s="50" t="str">
        <f t="shared" si="62"/>
        <v>9200000058-0</v>
      </c>
      <c r="B4014" s="57" t="s">
        <v>29</v>
      </c>
      <c r="C4014" s="50" t="s">
        <v>29</v>
      </c>
      <c r="D4014" s="50" t="s">
        <v>5127</v>
      </c>
      <c r="E4014" s="50" t="s">
        <v>2814</v>
      </c>
      <c r="F4014" s="50" t="s">
        <v>29</v>
      </c>
      <c r="G4014" s="50" t="s">
        <v>29</v>
      </c>
      <c r="H4014" s="50" t="s">
        <v>4028</v>
      </c>
      <c r="I4014" s="58">
        <v>45272</v>
      </c>
      <c r="J4014" s="50" t="s">
        <v>2816</v>
      </c>
      <c r="K4014" s="59">
        <v>112.13</v>
      </c>
      <c r="L4014" s="50" t="s">
        <v>37</v>
      </c>
      <c r="M4014" s="51" t="s">
        <v>2747</v>
      </c>
      <c r="N4014" s="50" t="s">
        <v>29</v>
      </c>
      <c r="O4014" s="50" t="s">
        <v>32</v>
      </c>
      <c r="P4014" s="50" t="s">
        <v>32</v>
      </c>
      <c r="Q4014" s="50" t="s">
        <v>29</v>
      </c>
      <c r="R4014" s="50" t="s">
        <v>29</v>
      </c>
      <c r="S4014" s="50" t="s">
        <v>2770</v>
      </c>
      <c r="T4014" s="50" t="s">
        <v>2412</v>
      </c>
      <c r="U4014" s="50" t="s">
        <v>30</v>
      </c>
      <c r="V4014" s="50" t="str">
        <f>VLOOKUP(A4014,Register!$D$2:$N$1317,11,0)</f>
        <v>CWIP-MILK OF LIME</v>
      </c>
      <c r="W4014" s="50" t="s">
        <v>5128</v>
      </c>
      <c r="X4014" s="50" t="s">
        <v>2286</v>
      </c>
    </row>
    <row r="4015" spans="1:24" ht="14.1" customHeight="1" x14ac:dyDescent="0.25">
      <c r="A4015" s="50" t="str">
        <f t="shared" si="62"/>
        <v>9200000058-0</v>
      </c>
      <c r="B4015" s="57" t="s">
        <v>29</v>
      </c>
      <c r="C4015" s="50" t="s">
        <v>29</v>
      </c>
      <c r="D4015" s="50" t="s">
        <v>5127</v>
      </c>
      <c r="E4015" s="50" t="s">
        <v>2814</v>
      </c>
      <c r="F4015" s="50" t="s">
        <v>29</v>
      </c>
      <c r="G4015" s="50" t="s">
        <v>29</v>
      </c>
      <c r="H4015" s="50" t="s">
        <v>4028</v>
      </c>
      <c r="I4015" s="58">
        <v>45272</v>
      </c>
      <c r="J4015" s="50" t="s">
        <v>2816</v>
      </c>
      <c r="K4015" s="59">
        <v>6135.25</v>
      </c>
      <c r="L4015" s="50" t="s">
        <v>37</v>
      </c>
      <c r="M4015" s="51" t="s">
        <v>2747</v>
      </c>
      <c r="N4015" s="50" t="s">
        <v>29</v>
      </c>
      <c r="O4015" s="50" t="s">
        <v>32</v>
      </c>
      <c r="P4015" s="50" t="s">
        <v>32</v>
      </c>
      <c r="Q4015" s="50" t="s">
        <v>29</v>
      </c>
      <c r="R4015" s="50" t="s">
        <v>29</v>
      </c>
      <c r="S4015" s="50" t="s">
        <v>2770</v>
      </c>
      <c r="T4015" s="50" t="s">
        <v>2412</v>
      </c>
      <c r="U4015" s="50" t="s">
        <v>30</v>
      </c>
      <c r="V4015" s="50" t="str">
        <f>VLOOKUP(A4015,Register!$D$2:$N$1317,11,0)</f>
        <v>CWIP-MILK OF LIME</v>
      </c>
      <c r="W4015" s="50" t="s">
        <v>5128</v>
      </c>
      <c r="X4015" s="50" t="s">
        <v>2286</v>
      </c>
    </row>
    <row r="4016" spans="1:24" ht="14.1" customHeight="1" x14ac:dyDescent="0.25">
      <c r="A4016" s="50" t="str">
        <f t="shared" si="62"/>
        <v>9200000058-0</v>
      </c>
      <c r="B4016" s="57" t="s">
        <v>29</v>
      </c>
      <c r="C4016" s="50" t="s">
        <v>29</v>
      </c>
      <c r="D4016" s="50" t="s">
        <v>5127</v>
      </c>
      <c r="E4016" s="50" t="s">
        <v>2814</v>
      </c>
      <c r="F4016" s="50" t="s">
        <v>29</v>
      </c>
      <c r="G4016" s="50" t="s">
        <v>29</v>
      </c>
      <c r="H4016" s="50" t="s">
        <v>4028</v>
      </c>
      <c r="I4016" s="58">
        <v>45272</v>
      </c>
      <c r="J4016" s="50" t="s">
        <v>2816</v>
      </c>
      <c r="K4016" s="59">
        <v>2212.5500000000002</v>
      </c>
      <c r="L4016" s="50" t="s">
        <v>37</v>
      </c>
      <c r="M4016" s="51" t="s">
        <v>2747</v>
      </c>
      <c r="N4016" s="50" t="s">
        <v>29</v>
      </c>
      <c r="O4016" s="50" t="s">
        <v>32</v>
      </c>
      <c r="P4016" s="50" t="s">
        <v>32</v>
      </c>
      <c r="Q4016" s="50" t="s">
        <v>29</v>
      </c>
      <c r="R4016" s="50" t="s">
        <v>29</v>
      </c>
      <c r="S4016" s="50" t="s">
        <v>2770</v>
      </c>
      <c r="T4016" s="50" t="s">
        <v>2412</v>
      </c>
      <c r="U4016" s="50" t="s">
        <v>30</v>
      </c>
      <c r="V4016" s="50" t="str">
        <f>VLOOKUP(A4016,Register!$D$2:$N$1317,11,0)</f>
        <v>CWIP-MILK OF LIME</v>
      </c>
      <c r="W4016" s="50" t="s">
        <v>5128</v>
      </c>
      <c r="X4016" s="50" t="s">
        <v>2286</v>
      </c>
    </row>
    <row r="4017" spans="1:24" ht="14.1" customHeight="1" x14ac:dyDescent="0.25">
      <c r="A4017" s="50" t="str">
        <f t="shared" si="62"/>
        <v>9200000058-0</v>
      </c>
      <c r="B4017" s="57" t="s">
        <v>29</v>
      </c>
      <c r="C4017" s="50" t="s">
        <v>29</v>
      </c>
      <c r="D4017" s="50" t="s">
        <v>5127</v>
      </c>
      <c r="E4017" s="50" t="s">
        <v>2814</v>
      </c>
      <c r="F4017" s="50" t="s">
        <v>29</v>
      </c>
      <c r="G4017" s="50" t="s">
        <v>29</v>
      </c>
      <c r="H4017" s="50" t="s">
        <v>4028</v>
      </c>
      <c r="I4017" s="58">
        <v>45272</v>
      </c>
      <c r="J4017" s="50" t="s">
        <v>2816</v>
      </c>
      <c r="K4017" s="59">
        <v>5641.17</v>
      </c>
      <c r="L4017" s="50" t="s">
        <v>37</v>
      </c>
      <c r="M4017" s="51" t="s">
        <v>2747</v>
      </c>
      <c r="N4017" s="50" t="s">
        <v>29</v>
      </c>
      <c r="O4017" s="50" t="s">
        <v>32</v>
      </c>
      <c r="P4017" s="50" t="s">
        <v>32</v>
      </c>
      <c r="Q4017" s="50" t="s">
        <v>29</v>
      </c>
      <c r="R4017" s="50" t="s">
        <v>29</v>
      </c>
      <c r="S4017" s="50" t="s">
        <v>2770</v>
      </c>
      <c r="T4017" s="50" t="s">
        <v>2412</v>
      </c>
      <c r="U4017" s="50" t="s">
        <v>30</v>
      </c>
      <c r="V4017" s="50" t="str">
        <f>VLOOKUP(A4017,Register!$D$2:$N$1317,11,0)</f>
        <v>CWIP-MILK OF LIME</v>
      </c>
      <c r="W4017" s="50" t="s">
        <v>5128</v>
      </c>
      <c r="X4017" s="50" t="s">
        <v>2286</v>
      </c>
    </row>
    <row r="4018" spans="1:24" ht="14.1" customHeight="1" x14ac:dyDescent="0.25">
      <c r="A4018" s="50" t="str">
        <f t="shared" si="62"/>
        <v>9200000058-0</v>
      </c>
      <c r="B4018" s="57" t="s">
        <v>29</v>
      </c>
      <c r="C4018" s="50" t="s">
        <v>29</v>
      </c>
      <c r="D4018" s="50" t="s">
        <v>5127</v>
      </c>
      <c r="E4018" s="50" t="s">
        <v>2814</v>
      </c>
      <c r="F4018" s="50" t="s">
        <v>29</v>
      </c>
      <c r="G4018" s="50" t="s">
        <v>29</v>
      </c>
      <c r="H4018" s="50" t="s">
        <v>4028</v>
      </c>
      <c r="I4018" s="58">
        <v>45272</v>
      </c>
      <c r="J4018" s="50" t="s">
        <v>2816</v>
      </c>
      <c r="K4018" s="59">
        <v>2034.67</v>
      </c>
      <c r="L4018" s="50" t="s">
        <v>37</v>
      </c>
      <c r="M4018" s="51" t="s">
        <v>2747</v>
      </c>
      <c r="N4018" s="50" t="s">
        <v>29</v>
      </c>
      <c r="O4018" s="50" t="s">
        <v>32</v>
      </c>
      <c r="P4018" s="50" t="s">
        <v>32</v>
      </c>
      <c r="Q4018" s="50" t="s">
        <v>29</v>
      </c>
      <c r="R4018" s="50" t="s">
        <v>29</v>
      </c>
      <c r="S4018" s="50" t="s">
        <v>2770</v>
      </c>
      <c r="T4018" s="50" t="s">
        <v>2412</v>
      </c>
      <c r="U4018" s="50" t="s">
        <v>30</v>
      </c>
      <c r="V4018" s="50" t="str">
        <f>VLOOKUP(A4018,Register!$D$2:$N$1317,11,0)</f>
        <v>CWIP-MILK OF LIME</v>
      </c>
      <c r="W4018" s="50" t="s">
        <v>5128</v>
      </c>
      <c r="X4018" s="50" t="s">
        <v>2286</v>
      </c>
    </row>
    <row r="4019" spans="1:24" ht="14.1" customHeight="1" x14ac:dyDescent="0.25">
      <c r="A4019" s="50" t="str">
        <f t="shared" si="62"/>
        <v>9200000058-0</v>
      </c>
      <c r="B4019" s="57" t="s">
        <v>29</v>
      </c>
      <c r="C4019" s="50" t="s">
        <v>29</v>
      </c>
      <c r="D4019" s="50" t="s">
        <v>5127</v>
      </c>
      <c r="E4019" s="50" t="s">
        <v>2814</v>
      </c>
      <c r="F4019" s="50" t="s">
        <v>29</v>
      </c>
      <c r="G4019" s="50" t="s">
        <v>29</v>
      </c>
      <c r="H4019" s="50" t="s">
        <v>4028</v>
      </c>
      <c r="I4019" s="58">
        <v>45272</v>
      </c>
      <c r="J4019" s="50" t="s">
        <v>2816</v>
      </c>
      <c r="K4019" s="59">
        <v>3753.42</v>
      </c>
      <c r="L4019" s="50" t="s">
        <v>37</v>
      </c>
      <c r="M4019" s="51" t="s">
        <v>2747</v>
      </c>
      <c r="N4019" s="50" t="s">
        <v>29</v>
      </c>
      <c r="O4019" s="50" t="s">
        <v>32</v>
      </c>
      <c r="P4019" s="50" t="s">
        <v>32</v>
      </c>
      <c r="Q4019" s="50" t="s">
        <v>29</v>
      </c>
      <c r="R4019" s="50" t="s">
        <v>29</v>
      </c>
      <c r="S4019" s="50" t="s">
        <v>2770</v>
      </c>
      <c r="T4019" s="50" t="s">
        <v>2412</v>
      </c>
      <c r="U4019" s="50" t="s">
        <v>30</v>
      </c>
      <c r="V4019" s="50" t="str">
        <f>VLOOKUP(A4019,Register!$D$2:$N$1317,11,0)</f>
        <v>CWIP-MILK OF LIME</v>
      </c>
      <c r="W4019" s="50" t="s">
        <v>5128</v>
      </c>
      <c r="X4019" s="50" t="s">
        <v>2286</v>
      </c>
    </row>
    <row r="4020" spans="1:24" ht="14.1" customHeight="1" x14ac:dyDescent="0.25">
      <c r="A4020" s="50" t="str">
        <f t="shared" si="62"/>
        <v>9200000058-0</v>
      </c>
      <c r="B4020" s="57" t="s">
        <v>29</v>
      </c>
      <c r="C4020" s="50" t="s">
        <v>29</v>
      </c>
      <c r="D4020" s="50" t="s">
        <v>5127</v>
      </c>
      <c r="E4020" s="50" t="s">
        <v>2814</v>
      </c>
      <c r="F4020" s="50" t="s">
        <v>29</v>
      </c>
      <c r="G4020" s="50" t="s">
        <v>29</v>
      </c>
      <c r="H4020" s="50" t="s">
        <v>4028</v>
      </c>
      <c r="I4020" s="58">
        <v>45272</v>
      </c>
      <c r="J4020" s="50" t="s">
        <v>2816</v>
      </c>
      <c r="K4020" s="59">
        <v>6597.15</v>
      </c>
      <c r="L4020" s="50" t="s">
        <v>37</v>
      </c>
      <c r="M4020" s="51" t="s">
        <v>2747</v>
      </c>
      <c r="N4020" s="50" t="s">
        <v>29</v>
      </c>
      <c r="O4020" s="50" t="s">
        <v>32</v>
      </c>
      <c r="P4020" s="50" t="s">
        <v>32</v>
      </c>
      <c r="Q4020" s="50" t="s">
        <v>29</v>
      </c>
      <c r="R4020" s="50" t="s">
        <v>29</v>
      </c>
      <c r="S4020" s="50" t="s">
        <v>2770</v>
      </c>
      <c r="T4020" s="50" t="s">
        <v>2412</v>
      </c>
      <c r="U4020" s="50" t="s">
        <v>30</v>
      </c>
      <c r="V4020" s="50" t="str">
        <f>VLOOKUP(A4020,Register!$D$2:$N$1317,11,0)</f>
        <v>CWIP-MILK OF LIME</v>
      </c>
      <c r="W4020" s="50" t="s">
        <v>5128</v>
      </c>
      <c r="X4020" s="50" t="s">
        <v>2286</v>
      </c>
    </row>
    <row r="4021" spans="1:24" ht="14.1" customHeight="1" x14ac:dyDescent="0.25">
      <c r="A4021" s="50" t="str">
        <f t="shared" si="62"/>
        <v>9200000058-0</v>
      </c>
      <c r="B4021" s="57" t="s">
        <v>29</v>
      </c>
      <c r="C4021" s="50" t="s">
        <v>29</v>
      </c>
      <c r="D4021" s="50" t="s">
        <v>5127</v>
      </c>
      <c r="E4021" s="50" t="s">
        <v>2814</v>
      </c>
      <c r="F4021" s="50" t="s">
        <v>29</v>
      </c>
      <c r="G4021" s="50" t="s">
        <v>29</v>
      </c>
      <c r="H4021" s="50" t="s">
        <v>4028</v>
      </c>
      <c r="I4021" s="58">
        <v>45272</v>
      </c>
      <c r="J4021" s="50" t="s">
        <v>2816</v>
      </c>
      <c r="K4021" s="59">
        <v>38727.53</v>
      </c>
      <c r="L4021" s="50" t="s">
        <v>37</v>
      </c>
      <c r="M4021" s="51" t="s">
        <v>2747</v>
      </c>
      <c r="N4021" s="50" t="s">
        <v>29</v>
      </c>
      <c r="O4021" s="50" t="s">
        <v>32</v>
      </c>
      <c r="P4021" s="50" t="s">
        <v>32</v>
      </c>
      <c r="Q4021" s="50" t="s">
        <v>29</v>
      </c>
      <c r="R4021" s="50" t="s">
        <v>29</v>
      </c>
      <c r="S4021" s="50" t="s">
        <v>2770</v>
      </c>
      <c r="T4021" s="50" t="s">
        <v>2412</v>
      </c>
      <c r="U4021" s="50" t="s">
        <v>30</v>
      </c>
      <c r="V4021" s="50" t="str">
        <f>VLOOKUP(A4021,Register!$D$2:$N$1317,11,0)</f>
        <v>CWIP-MILK OF LIME</v>
      </c>
      <c r="W4021" s="50" t="s">
        <v>5128</v>
      </c>
      <c r="X4021" s="50" t="s">
        <v>2286</v>
      </c>
    </row>
    <row r="4022" spans="1:24" ht="14.1" customHeight="1" x14ac:dyDescent="0.25">
      <c r="A4022" s="50" t="str">
        <f t="shared" si="62"/>
        <v>9200000058-0</v>
      </c>
      <c r="B4022" s="57" t="s">
        <v>29</v>
      </c>
      <c r="C4022" s="50" t="s">
        <v>29</v>
      </c>
      <c r="D4022" s="50" t="s">
        <v>5127</v>
      </c>
      <c r="E4022" s="50" t="s">
        <v>2814</v>
      </c>
      <c r="F4022" s="50" t="s">
        <v>29</v>
      </c>
      <c r="G4022" s="50" t="s">
        <v>29</v>
      </c>
      <c r="H4022" s="50" t="s">
        <v>4028</v>
      </c>
      <c r="I4022" s="58">
        <v>45272</v>
      </c>
      <c r="J4022" s="50" t="s">
        <v>2816</v>
      </c>
      <c r="K4022" s="59">
        <v>10852.38</v>
      </c>
      <c r="L4022" s="50" t="s">
        <v>37</v>
      </c>
      <c r="M4022" s="51" t="s">
        <v>2747</v>
      </c>
      <c r="N4022" s="50" t="s">
        <v>29</v>
      </c>
      <c r="O4022" s="50" t="s">
        <v>32</v>
      </c>
      <c r="P4022" s="50" t="s">
        <v>32</v>
      </c>
      <c r="Q4022" s="50" t="s">
        <v>29</v>
      </c>
      <c r="R4022" s="50" t="s">
        <v>29</v>
      </c>
      <c r="S4022" s="50" t="s">
        <v>2770</v>
      </c>
      <c r="T4022" s="50" t="s">
        <v>2412</v>
      </c>
      <c r="U4022" s="50" t="s">
        <v>30</v>
      </c>
      <c r="V4022" s="50" t="str">
        <f>VLOOKUP(A4022,Register!$D$2:$N$1317,11,0)</f>
        <v>CWIP-MILK OF LIME</v>
      </c>
      <c r="W4022" s="50" t="s">
        <v>5128</v>
      </c>
      <c r="X4022" s="50" t="s">
        <v>2286</v>
      </c>
    </row>
    <row r="4023" spans="1:24" ht="14.1" customHeight="1" x14ac:dyDescent="0.25">
      <c r="A4023" s="50" t="str">
        <f t="shared" si="62"/>
        <v>9200000058-0</v>
      </c>
      <c r="B4023" s="57" t="s">
        <v>29</v>
      </c>
      <c r="C4023" s="50" t="s">
        <v>29</v>
      </c>
      <c r="D4023" s="50" t="s">
        <v>5127</v>
      </c>
      <c r="E4023" s="50" t="s">
        <v>2814</v>
      </c>
      <c r="F4023" s="50" t="s">
        <v>29</v>
      </c>
      <c r="G4023" s="50" t="s">
        <v>29</v>
      </c>
      <c r="H4023" s="50" t="s">
        <v>4028</v>
      </c>
      <c r="I4023" s="58">
        <v>45272</v>
      </c>
      <c r="J4023" s="50" t="s">
        <v>2816</v>
      </c>
      <c r="K4023" s="59">
        <v>1038.8</v>
      </c>
      <c r="L4023" s="50" t="s">
        <v>37</v>
      </c>
      <c r="M4023" s="51" t="s">
        <v>2747</v>
      </c>
      <c r="N4023" s="50" t="s">
        <v>29</v>
      </c>
      <c r="O4023" s="50" t="s">
        <v>32</v>
      </c>
      <c r="P4023" s="50" t="s">
        <v>32</v>
      </c>
      <c r="Q4023" s="50" t="s">
        <v>29</v>
      </c>
      <c r="R4023" s="50" t="s">
        <v>29</v>
      </c>
      <c r="S4023" s="50" t="s">
        <v>2770</v>
      </c>
      <c r="T4023" s="50" t="s">
        <v>2412</v>
      </c>
      <c r="U4023" s="50" t="s">
        <v>30</v>
      </c>
      <c r="V4023" s="50" t="str">
        <f>VLOOKUP(A4023,Register!$D$2:$N$1317,11,0)</f>
        <v>CWIP-MILK OF LIME</v>
      </c>
      <c r="W4023" s="50" t="s">
        <v>5128</v>
      </c>
      <c r="X4023" s="50" t="s">
        <v>2286</v>
      </c>
    </row>
    <row r="4024" spans="1:24" ht="14.1" customHeight="1" x14ac:dyDescent="0.25">
      <c r="A4024" s="50" t="str">
        <f t="shared" si="62"/>
        <v>9200000058-0</v>
      </c>
      <c r="B4024" s="57" t="s">
        <v>29</v>
      </c>
      <c r="C4024" s="50" t="s">
        <v>29</v>
      </c>
      <c r="D4024" s="50" t="s">
        <v>5127</v>
      </c>
      <c r="E4024" s="50" t="s">
        <v>2814</v>
      </c>
      <c r="F4024" s="50" t="s">
        <v>29</v>
      </c>
      <c r="G4024" s="50" t="s">
        <v>29</v>
      </c>
      <c r="H4024" s="50" t="s">
        <v>4028</v>
      </c>
      <c r="I4024" s="58">
        <v>45272</v>
      </c>
      <c r="J4024" s="50" t="s">
        <v>2816</v>
      </c>
      <c r="K4024" s="59">
        <v>3810</v>
      </c>
      <c r="L4024" s="50" t="s">
        <v>37</v>
      </c>
      <c r="M4024" s="51" t="s">
        <v>2747</v>
      </c>
      <c r="N4024" s="50" t="s">
        <v>29</v>
      </c>
      <c r="O4024" s="50" t="s">
        <v>32</v>
      </c>
      <c r="P4024" s="50" t="s">
        <v>32</v>
      </c>
      <c r="Q4024" s="50" t="s">
        <v>29</v>
      </c>
      <c r="R4024" s="50" t="s">
        <v>29</v>
      </c>
      <c r="S4024" s="50" t="s">
        <v>2770</v>
      </c>
      <c r="T4024" s="50" t="s">
        <v>2412</v>
      </c>
      <c r="U4024" s="50" t="s">
        <v>30</v>
      </c>
      <c r="V4024" s="50" t="str">
        <f>VLOOKUP(A4024,Register!$D$2:$N$1317,11,0)</f>
        <v>CWIP-MILK OF LIME</v>
      </c>
      <c r="W4024" s="50" t="s">
        <v>5128</v>
      </c>
      <c r="X4024" s="50" t="s">
        <v>2286</v>
      </c>
    </row>
    <row r="4025" spans="1:24" ht="14.1" customHeight="1" x14ac:dyDescent="0.25">
      <c r="A4025" s="50" t="str">
        <f t="shared" si="62"/>
        <v>9200000058-0</v>
      </c>
      <c r="B4025" s="57" t="s">
        <v>29</v>
      </c>
      <c r="C4025" s="50" t="s">
        <v>29</v>
      </c>
      <c r="D4025" s="50" t="s">
        <v>5127</v>
      </c>
      <c r="E4025" s="50" t="s">
        <v>2814</v>
      </c>
      <c r="F4025" s="50" t="s">
        <v>29</v>
      </c>
      <c r="G4025" s="50" t="s">
        <v>29</v>
      </c>
      <c r="H4025" s="50" t="s">
        <v>4028</v>
      </c>
      <c r="I4025" s="58">
        <v>45272</v>
      </c>
      <c r="J4025" s="50" t="s">
        <v>2816</v>
      </c>
      <c r="K4025" s="59">
        <v>4980</v>
      </c>
      <c r="L4025" s="50" t="s">
        <v>37</v>
      </c>
      <c r="M4025" s="51" t="s">
        <v>2747</v>
      </c>
      <c r="N4025" s="50" t="s">
        <v>29</v>
      </c>
      <c r="O4025" s="50" t="s">
        <v>32</v>
      </c>
      <c r="P4025" s="50" t="s">
        <v>32</v>
      </c>
      <c r="Q4025" s="50" t="s">
        <v>29</v>
      </c>
      <c r="R4025" s="50" t="s">
        <v>29</v>
      </c>
      <c r="S4025" s="50" t="s">
        <v>2770</v>
      </c>
      <c r="T4025" s="50" t="s">
        <v>2412</v>
      </c>
      <c r="U4025" s="50" t="s">
        <v>30</v>
      </c>
      <c r="V4025" s="50" t="str">
        <f>VLOOKUP(A4025,Register!$D$2:$N$1317,11,0)</f>
        <v>CWIP-MILK OF LIME</v>
      </c>
      <c r="W4025" s="50" t="s">
        <v>5128</v>
      </c>
      <c r="X4025" s="50" t="s">
        <v>2286</v>
      </c>
    </row>
    <row r="4026" spans="1:24" ht="14.1" customHeight="1" x14ac:dyDescent="0.25">
      <c r="A4026" s="50" t="str">
        <f t="shared" si="62"/>
        <v>9200000058-0</v>
      </c>
      <c r="B4026" s="57" t="s">
        <v>29</v>
      </c>
      <c r="C4026" s="50" t="s">
        <v>29</v>
      </c>
      <c r="D4026" s="50" t="s">
        <v>5127</v>
      </c>
      <c r="E4026" s="50" t="s">
        <v>2814</v>
      </c>
      <c r="F4026" s="50" t="s">
        <v>29</v>
      </c>
      <c r="G4026" s="50" t="s">
        <v>29</v>
      </c>
      <c r="H4026" s="50" t="s">
        <v>4028</v>
      </c>
      <c r="I4026" s="58">
        <v>45272</v>
      </c>
      <c r="J4026" s="50" t="s">
        <v>2816</v>
      </c>
      <c r="K4026" s="59">
        <v>1080</v>
      </c>
      <c r="L4026" s="50" t="s">
        <v>37</v>
      </c>
      <c r="M4026" s="51" t="s">
        <v>2747</v>
      </c>
      <c r="N4026" s="50" t="s">
        <v>29</v>
      </c>
      <c r="O4026" s="50" t="s">
        <v>32</v>
      </c>
      <c r="P4026" s="50" t="s">
        <v>32</v>
      </c>
      <c r="Q4026" s="50" t="s">
        <v>29</v>
      </c>
      <c r="R4026" s="50" t="s">
        <v>29</v>
      </c>
      <c r="S4026" s="50" t="s">
        <v>2770</v>
      </c>
      <c r="T4026" s="50" t="s">
        <v>2412</v>
      </c>
      <c r="U4026" s="50" t="s">
        <v>30</v>
      </c>
      <c r="V4026" s="50" t="str">
        <f>VLOOKUP(A4026,Register!$D$2:$N$1317,11,0)</f>
        <v>CWIP-MILK OF LIME</v>
      </c>
      <c r="W4026" s="50" t="s">
        <v>5128</v>
      </c>
      <c r="X4026" s="50" t="s">
        <v>2286</v>
      </c>
    </row>
    <row r="4027" spans="1:24" ht="14.1" customHeight="1" x14ac:dyDescent="0.25">
      <c r="A4027" s="50" t="str">
        <f t="shared" si="62"/>
        <v>9200000060-0</v>
      </c>
      <c r="B4027" s="57" t="s">
        <v>29</v>
      </c>
      <c r="C4027" s="50" t="s">
        <v>29</v>
      </c>
      <c r="D4027" s="50" t="s">
        <v>5129</v>
      </c>
      <c r="E4027" s="50" t="s">
        <v>2814</v>
      </c>
      <c r="F4027" s="50" t="s">
        <v>29</v>
      </c>
      <c r="G4027" s="50" t="s">
        <v>29</v>
      </c>
      <c r="H4027" s="50" t="s">
        <v>4028</v>
      </c>
      <c r="I4027" s="58">
        <v>45301</v>
      </c>
      <c r="J4027" s="50" t="s">
        <v>2816</v>
      </c>
      <c r="K4027" s="59">
        <v>85000</v>
      </c>
      <c r="L4027" s="50" t="s">
        <v>37</v>
      </c>
      <c r="M4027" s="51" t="s">
        <v>2747</v>
      </c>
      <c r="N4027" s="50" t="s">
        <v>29</v>
      </c>
      <c r="O4027" s="50" t="s">
        <v>32</v>
      </c>
      <c r="P4027" s="50" t="s">
        <v>32</v>
      </c>
      <c r="Q4027" s="50" t="s">
        <v>29</v>
      </c>
      <c r="R4027" s="50" t="s">
        <v>29</v>
      </c>
      <c r="S4027" s="50" t="s">
        <v>2770</v>
      </c>
      <c r="T4027" s="50" t="s">
        <v>2417</v>
      </c>
      <c r="U4027" s="50" t="s">
        <v>30</v>
      </c>
      <c r="V4027" s="50" t="str">
        <f>VLOOKUP(A4027,Register!$D$2:$N$1317,11,0)</f>
        <v>CWIP:-HYDRAULIC CANE UNLOADER FOR 5 TON SWL</v>
      </c>
      <c r="W4027" s="50" t="s">
        <v>5130</v>
      </c>
      <c r="X4027" s="50" t="s">
        <v>2293</v>
      </c>
    </row>
    <row r="4028" spans="1:24" ht="14.1" customHeight="1" x14ac:dyDescent="0.25">
      <c r="A4028" s="50" t="str">
        <f t="shared" si="62"/>
        <v>9200000058-0</v>
      </c>
      <c r="B4028" s="57" t="s">
        <v>29</v>
      </c>
      <c r="C4028" s="50" t="s">
        <v>29</v>
      </c>
      <c r="D4028" s="50" t="s">
        <v>5131</v>
      </c>
      <c r="E4028" s="50" t="s">
        <v>2814</v>
      </c>
      <c r="F4028" s="50" t="s">
        <v>29</v>
      </c>
      <c r="G4028" s="50" t="s">
        <v>29</v>
      </c>
      <c r="H4028" s="50" t="s">
        <v>4028</v>
      </c>
      <c r="I4028" s="58">
        <v>45303</v>
      </c>
      <c r="J4028" s="50" t="s">
        <v>2816</v>
      </c>
      <c r="K4028" s="59">
        <v>6090</v>
      </c>
      <c r="L4028" s="50" t="s">
        <v>37</v>
      </c>
      <c r="M4028" s="51" t="s">
        <v>2747</v>
      </c>
      <c r="N4028" s="50" t="s">
        <v>29</v>
      </c>
      <c r="O4028" s="50" t="s">
        <v>32</v>
      </c>
      <c r="P4028" s="50" t="s">
        <v>32</v>
      </c>
      <c r="Q4028" s="50" t="s">
        <v>29</v>
      </c>
      <c r="R4028" s="50" t="s">
        <v>29</v>
      </c>
      <c r="S4028" s="50" t="s">
        <v>2770</v>
      </c>
      <c r="T4028" s="50" t="s">
        <v>2412</v>
      </c>
      <c r="U4028" s="50" t="s">
        <v>30</v>
      </c>
      <c r="V4028" s="50" t="str">
        <f>VLOOKUP(A4028,Register!$D$2:$N$1317,11,0)</f>
        <v>CWIP-MILK OF LIME</v>
      </c>
      <c r="W4028" s="50" t="s">
        <v>5132</v>
      </c>
      <c r="X4028" s="50" t="s">
        <v>5085</v>
      </c>
    </row>
    <row r="4029" spans="1:24" ht="14.1" customHeight="1" x14ac:dyDescent="0.25">
      <c r="A4029" s="50" t="str">
        <f t="shared" si="62"/>
        <v>9200000058-0</v>
      </c>
      <c r="B4029" s="57" t="s">
        <v>29</v>
      </c>
      <c r="C4029" s="50" t="s">
        <v>29</v>
      </c>
      <c r="D4029" s="50" t="s">
        <v>5131</v>
      </c>
      <c r="E4029" s="50" t="s">
        <v>2814</v>
      </c>
      <c r="F4029" s="50" t="s">
        <v>29</v>
      </c>
      <c r="G4029" s="50" t="s">
        <v>29</v>
      </c>
      <c r="H4029" s="50" t="s">
        <v>4028</v>
      </c>
      <c r="I4029" s="58">
        <v>45303</v>
      </c>
      <c r="J4029" s="50" t="s">
        <v>2816</v>
      </c>
      <c r="K4029" s="59">
        <v>6349</v>
      </c>
      <c r="L4029" s="50" t="s">
        <v>37</v>
      </c>
      <c r="M4029" s="51" t="s">
        <v>2747</v>
      </c>
      <c r="N4029" s="50" t="s">
        <v>29</v>
      </c>
      <c r="O4029" s="50" t="s">
        <v>32</v>
      </c>
      <c r="P4029" s="50" t="s">
        <v>32</v>
      </c>
      <c r="Q4029" s="50" t="s">
        <v>29</v>
      </c>
      <c r="R4029" s="50" t="s">
        <v>29</v>
      </c>
      <c r="S4029" s="50" t="s">
        <v>2770</v>
      </c>
      <c r="T4029" s="50" t="s">
        <v>2412</v>
      </c>
      <c r="U4029" s="50" t="s">
        <v>30</v>
      </c>
      <c r="V4029" s="50" t="str">
        <f>VLOOKUP(A4029,Register!$D$2:$N$1317,11,0)</f>
        <v>CWIP-MILK OF LIME</v>
      </c>
      <c r="W4029" s="50" t="s">
        <v>5132</v>
      </c>
      <c r="X4029" s="50" t="s">
        <v>5085</v>
      </c>
    </row>
    <row r="4030" spans="1:24" ht="14.1" customHeight="1" x14ac:dyDescent="0.25">
      <c r="A4030" s="50" t="str">
        <f t="shared" si="62"/>
        <v>9200000058-0</v>
      </c>
      <c r="B4030" s="57" t="s">
        <v>29</v>
      </c>
      <c r="C4030" s="50" t="s">
        <v>29</v>
      </c>
      <c r="D4030" s="50" t="s">
        <v>5131</v>
      </c>
      <c r="E4030" s="50" t="s">
        <v>2814</v>
      </c>
      <c r="F4030" s="50" t="s">
        <v>29</v>
      </c>
      <c r="G4030" s="50" t="s">
        <v>29</v>
      </c>
      <c r="H4030" s="50" t="s">
        <v>4028</v>
      </c>
      <c r="I4030" s="58">
        <v>45303</v>
      </c>
      <c r="J4030" s="50" t="s">
        <v>2816</v>
      </c>
      <c r="K4030" s="59">
        <v>2880</v>
      </c>
      <c r="L4030" s="50" t="s">
        <v>37</v>
      </c>
      <c r="M4030" s="51" t="s">
        <v>2747</v>
      </c>
      <c r="N4030" s="50" t="s">
        <v>29</v>
      </c>
      <c r="O4030" s="50" t="s">
        <v>32</v>
      </c>
      <c r="P4030" s="50" t="s">
        <v>32</v>
      </c>
      <c r="Q4030" s="50" t="s">
        <v>29</v>
      </c>
      <c r="R4030" s="50" t="s">
        <v>29</v>
      </c>
      <c r="S4030" s="50" t="s">
        <v>2770</v>
      </c>
      <c r="T4030" s="50" t="s">
        <v>2412</v>
      </c>
      <c r="U4030" s="50" t="s">
        <v>30</v>
      </c>
      <c r="V4030" s="50" t="str">
        <f>VLOOKUP(A4030,Register!$D$2:$N$1317,11,0)</f>
        <v>CWIP-MILK OF LIME</v>
      </c>
      <c r="W4030" s="50" t="s">
        <v>5132</v>
      </c>
      <c r="X4030" s="50" t="s">
        <v>5085</v>
      </c>
    </row>
    <row r="4031" spans="1:24" ht="14.1" customHeight="1" x14ac:dyDescent="0.25">
      <c r="A4031" s="50" t="str">
        <f t="shared" si="62"/>
        <v>9200000058-0</v>
      </c>
      <c r="B4031" s="57" t="s">
        <v>29</v>
      </c>
      <c r="C4031" s="50" t="s">
        <v>29</v>
      </c>
      <c r="D4031" s="50" t="s">
        <v>5131</v>
      </c>
      <c r="E4031" s="50" t="s">
        <v>2814</v>
      </c>
      <c r="F4031" s="50" t="s">
        <v>29</v>
      </c>
      <c r="G4031" s="50" t="s">
        <v>29</v>
      </c>
      <c r="H4031" s="50" t="s">
        <v>4028</v>
      </c>
      <c r="I4031" s="58">
        <v>45303</v>
      </c>
      <c r="J4031" s="50" t="s">
        <v>2816</v>
      </c>
      <c r="K4031" s="59">
        <v>2781.99</v>
      </c>
      <c r="L4031" s="50" t="s">
        <v>37</v>
      </c>
      <c r="M4031" s="51" t="s">
        <v>2747</v>
      </c>
      <c r="N4031" s="50" t="s">
        <v>29</v>
      </c>
      <c r="O4031" s="50" t="s">
        <v>32</v>
      </c>
      <c r="P4031" s="50" t="s">
        <v>32</v>
      </c>
      <c r="Q4031" s="50" t="s">
        <v>29</v>
      </c>
      <c r="R4031" s="50" t="s">
        <v>29</v>
      </c>
      <c r="S4031" s="50" t="s">
        <v>2770</v>
      </c>
      <c r="T4031" s="50" t="s">
        <v>2412</v>
      </c>
      <c r="U4031" s="50" t="s">
        <v>30</v>
      </c>
      <c r="V4031" s="50" t="str">
        <f>VLOOKUP(A4031,Register!$D$2:$N$1317,11,0)</f>
        <v>CWIP-MILK OF LIME</v>
      </c>
      <c r="W4031" s="50" t="s">
        <v>5132</v>
      </c>
      <c r="X4031" s="50" t="s">
        <v>5085</v>
      </c>
    </row>
    <row r="4032" spans="1:24" ht="14.1" customHeight="1" x14ac:dyDescent="0.25">
      <c r="A4032" s="50" t="str">
        <f t="shared" si="62"/>
        <v>9200000058-0</v>
      </c>
      <c r="B4032" s="57" t="s">
        <v>29</v>
      </c>
      <c r="C4032" s="50" t="s">
        <v>29</v>
      </c>
      <c r="D4032" s="50" t="s">
        <v>5131</v>
      </c>
      <c r="E4032" s="50" t="s">
        <v>2814</v>
      </c>
      <c r="F4032" s="50" t="s">
        <v>29</v>
      </c>
      <c r="G4032" s="50" t="s">
        <v>29</v>
      </c>
      <c r="H4032" s="50" t="s">
        <v>4028</v>
      </c>
      <c r="I4032" s="58">
        <v>45303</v>
      </c>
      <c r="J4032" s="50" t="s">
        <v>2816</v>
      </c>
      <c r="K4032" s="59">
        <v>2555.7800000000002</v>
      </c>
      <c r="L4032" s="50" t="s">
        <v>37</v>
      </c>
      <c r="M4032" s="51" t="s">
        <v>2747</v>
      </c>
      <c r="N4032" s="50" t="s">
        <v>29</v>
      </c>
      <c r="O4032" s="50" t="s">
        <v>32</v>
      </c>
      <c r="P4032" s="50" t="s">
        <v>32</v>
      </c>
      <c r="Q4032" s="50" t="s">
        <v>29</v>
      </c>
      <c r="R4032" s="50" t="s">
        <v>29</v>
      </c>
      <c r="S4032" s="50" t="s">
        <v>2770</v>
      </c>
      <c r="T4032" s="50" t="s">
        <v>2412</v>
      </c>
      <c r="U4032" s="50" t="s">
        <v>30</v>
      </c>
      <c r="V4032" s="50" t="str">
        <f>VLOOKUP(A4032,Register!$D$2:$N$1317,11,0)</f>
        <v>CWIP-MILK OF LIME</v>
      </c>
      <c r="W4032" s="50" t="s">
        <v>5132</v>
      </c>
      <c r="X4032" s="50" t="s">
        <v>5085</v>
      </c>
    </row>
    <row r="4033" spans="1:24" ht="14.1" customHeight="1" x14ac:dyDescent="0.25">
      <c r="A4033" s="50" t="str">
        <f t="shared" si="62"/>
        <v>9200000058-0</v>
      </c>
      <c r="B4033" s="57" t="s">
        <v>29</v>
      </c>
      <c r="C4033" s="50" t="s">
        <v>29</v>
      </c>
      <c r="D4033" s="50" t="s">
        <v>5131</v>
      </c>
      <c r="E4033" s="50" t="s">
        <v>2814</v>
      </c>
      <c r="F4033" s="50" t="s">
        <v>29</v>
      </c>
      <c r="G4033" s="50" t="s">
        <v>29</v>
      </c>
      <c r="H4033" s="50" t="s">
        <v>4028</v>
      </c>
      <c r="I4033" s="58">
        <v>45303</v>
      </c>
      <c r="J4033" s="50" t="s">
        <v>2816</v>
      </c>
      <c r="K4033" s="59">
        <v>1921.68</v>
      </c>
      <c r="L4033" s="50" t="s">
        <v>37</v>
      </c>
      <c r="M4033" s="51" t="s">
        <v>2747</v>
      </c>
      <c r="N4033" s="50" t="s">
        <v>29</v>
      </c>
      <c r="O4033" s="50" t="s">
        <v>32</v>
      </c>
      <c r="P4033" s="50" t="s">
        <v>32</v>
      </c>
      <c r="Q4033" s="50" t="s">
        <v>29</v>
      </c>
      <c r="R4033" s="50" t="s">
        <v>29</v>
      </c>
      <c r="S4033" s="50" t="s">
        <v>2770</v>
      </c>
      <c r="T4033" s="50" t="s">
        <v>2412</v>
      </c>
      <c r="U4033" s="50" t="s">
        <v>30</v>
      </c>
      <c r="V4033" s="50" t="str">
        <f>VLOOKUP(A4033,Register!$D$2:$N$1317,11,0)</f>
        <v>CWIP-MILK OF LIME</v>
      </c>
      <c r="W4033" s="50" t="s">
        <v>5132</v>
      </c>
      <c r="X4033" s="50" t="s">
        <v>5085</v>
      </c>
    </row>
    <row r="4034" spans="1:24" ht="14.1" customHeight="1" x14ac:dyDescent="0.25">
      <c r="A4034" s="50" t="str">
        <f t="shared" si="62"/>
        <v>9200000058-0</v>
      </c>
      <c r="B4034" s="57" t="s">
        <v>29</v>
      </c>
      <c r="C4034" s="50" t="s">
        <v>29</v>
      </c>
      <c r="D4034" s="50" t="s">
        <v>5131</v>
      </c>
      <c r="E4034" s="50" t="s">
        <v>2814</v>
      </c>
      <c r="F4034" s="50" t="s">
        <v>29</v>
      </c>
      <c r="G4034" s="50" t="s">
        <v>29</v>
      </c>
      <c r="H4034" s="50" t="s">
        <v>4028</v>
      </c>
      <c r="I4034" s="58">
        <v>45303</v>
      </c>
      <c r="J4034" s="50" t="s">
        <v>2816</v>
      </c>
      <c r="K4034" s="59">
        <v>2486.88</v>
      </c>
      <c r="L4034" s="50" t="s">
        <v>37</v>
      </c>
      <c r="M4034" s="51" t="s">
        <v>2747</v>
      </c>
      <c r="N4034" s="50" t="s">
        <v>29</v>
      </c>
      <c r="O4034" s="50" t="s">
        <v>32</v>
      </c>
      <c r="P4034" s="50" t="s">
        <v>32</v>
      </c>
      <c r="Q4034" s="50" t="s">
        <v>29</v>
      </c>
      <c r="R4034" s="50" t="s">
        <v>29</v>
      </c>
      <c r="S4034" s="50" t="s">
        <v>2770</v>
      </c>
      <c r="T4034" s="50" t="s">
        <v>2412</v>
      </c>
      <c r="U4034" s="50" t="s">
        <v>30</v>
      </c>
      <c r="V4034" s="50" t="str">
        <f>VLOOKUP(A4034,Register!$D$2:$N$1317,11,0)</f>
        <v>CWIP-MILK OF LIME</v>
      </c>
      <c r="W4034" s="50" t="s">
        <v>5132</v>
      </c>
      <c r="X4034" s="50" t="s">
        <v>5085</v>
      </c>
    </row>
    <row r="4035" spans="1:24" ht="14.1" customHeight="1" x14ac:dyDescent="0.25">
      <c r="A4035" s="50" t="str">
        <f t="shared" ref="A4035:A4098" si="63">CONCATENATE(T4035,"-",U4035)</f>
        <v>9200000058-0</v>
      </c>
      <c r="B4035" s="57" t="s">
        <v>29</v>
      </c>
      <c r="C4035" s="50" t="s">
        <v>29</v>
      </c>
      <c r="D4035" s="50" t="s">
        <v>5131</v>
      </c>
      <c r="E4035" s="50" t="s">
        <v>2814</v>
      </c>
      <c r="F4035" s="50" t="s">
        <v>29</v>
      </c>
      <c r="G4035" s="50" t="s">
        <v>29</v>
      </c>
      <c r="H4035" s="50" t="s">
        <v>4028</v>
      </c>
      <c r="I4035" s="58">
        <v>45303</v>
      </c>
      <c r="J4035" s="50" t="s">
        <v>2816</v>
      </c>
      <c r="K4035" s="59">
        <v>932.4</v>
      </c>
      <c r="L4035" s="50" t="s">
        <v>37</v>
      </c>
      <c r="M4035" s="51" t="s">
        <v>2747</v>
      </c>
      <c r="N4035" s="50" t="s">
        <v>29</v>
      </c>
      <c r="O4035" s="50" t="s">
        <v>32</v>
      </c>
      <c r="P4035" s="50" t="s">
        <v>32</v>
      </c>
      <c r="Q4035" s="50" t="s">
        <v>29</v>
      </c>
      <c r="R4035" s="50" t="s">
        <v>29</v>
      </c>
      <c r="S4035" s="50" t="s">
        <v>2770</v>
      </c>
      <c r="T4035" s="50" t="s">
        <v>2412</v>
      </c>
      <c r="U4035" s="50" t="s">
        <v>30</v>
      </c>
      <c r="V4035" s="50" t="str">
        <f>VLOOKUP(A4035,Register!$D$2:$N$1317,11,0)</f>
        <v>CWIP-MILK OF LIME</v>
      </c>
      <c r="W4035" s="50" t="s">
        <v>5132</v>
      </c>
      <c r="X4035" s="50" t="s">
        <v>5085</v>
      </c>
    </row>
    <row r="4036" spans="1:24" ht="14.1" customHeight="1" x14ac:dyDescent="0.25">
      <c r="A4036" s="50" t="str">
        <f t="shared" si="63"/>
        <v>9200000058-0</v>
      </c>
      <c r="B4036" s="57" t="s">
        <v>29</v>
      </c>
      <c r="C4036" s="50" t="s">
        <v>29</v>
      </c>
      <c r="D4036" s="50" t="s">
        <v>5131</v>
      </c>
      <c r="E4036" s="50" t="s">
        <v>2814</v>
      </c>
      <c r="F4036" s="50" t="s">
        <v>29</v>
      </c>
      <c r="G4036" s="50" t="s">
        <v>29</v>
      </c>
      <c r="H4036" s="50" t="s">
        <v>4028</v>
      </c>
      <c r="I4036" s="58">
        <v>45303</v>
      </c>
      <c r="J4036" s="50" t="s">
        <v>2816</v>
      </c>
      <c r="K4036" s="59">
        <v>808.73</v>
      </c>
      <c r="L4036" s="50" t="s">
        <v>37</v>
      </c>
      <c r="M4036" s="51" t="s">
        <v>2747</v>
      </c>
      <c r="N4036" s="50" t="s">
        <v>29</v>
      </c>
      <c r="O4036" s="50" t="s">
        <v>32</v>
      </c>
      <c r="P4036" s="50" t="s">
        <v>32</v>
      </c>
      <c r="Q4036" s="50" t="s">
        <v>29</v>
      </c>
      <c r="R4036" s="50" t="s">
        <v>29</v>
      </c>
      <c r="S4036" s="50" t="s">
        <v>2770</v>
      </c>
      <c r="T4036" s="50" t="s">
        <v>2412</v>
      </c>
      <c r="U4036" s="50" t="s">
        <v>30</v>
      </c>
      <c r="V4036" s="50" t="str">
        <f>VLOOKUP(A4036,Register!$D$2:$N$1317,11,0)</f>
        <v>CWIP-MILK OF LIME</v>
      </c>
      <c r="W4036" s="50" t="s">
        <v>5132</v>
      </c>
      <c r="X4036" s="50" t="s">
        <v>5085</v>
      </c>
    </row>
    <row r="4037" spans="1:24" ht="14.1" customHeight="1" x14ac:dyDescent="0.25">
      <c r="A4037" s="50" t="str">
        <f t="shared" si="63"/>
        <v>9200000058-0</v>
      </c>
      <c r="B4037" s="57" t="s">
        <v>29</v>
      </c>
      <c r="C4037" s="50" t="s">
        <v>29</v>
      </c>
      <c r="D4037" s="50" t="s">
        <v>5131</v>
      </c>
      <c r="E4037" s="50" t="s">
        <v>2814</v>
      </c>
      <c r="F4037" s="50" t="s">
        <v>29</v>
      </c>
      <c r="G4037" s="50" t="s">
        <v>29</v>
      </c>
      <c r="H4037" s="50" t="s">
        <v>4028</v>
      </c>
      <c r="I4037" s="58">
        <v>45303</v>
      </c>
      <c r="J4037" s="50" t="s">
        <v>2816</v>
      </c>
      <c r="K4037" s="59">
        <v>468</v>
      </c>
      <c r="L4037" s="50" t="s">
        <v>37</v>
      </c>
      <c r="M4037" s="51" t="s">
        <v>2747</v>
      </c>
      <c r="N4037" s="50" t="s">
        <v>29</v>
      </c>
      <c r="O4037" s="50" t="s">
        <v>32</v>
      </c>
      <c r="P4037" s="50" t="s">
        <v>32</v>
      </c>
      <c r="Q4037" s="50" t="s">
        <v>29</v>
      </c>
      <c r="R4037" s="50" t="s">
        <v>29</v>
      </c>
      <c r="S4037" s="50" t="s">
        <v>2770</v>
      </c>
      <c r="T4037" s="50" t="s">
        <v>2412</v>
      </c>
      <c r="U4037" s="50" t="s">
        <v>30</v>
      </c>
      <c r="V4037" s="50" t="str">
        <f>VLOOKUP(A4037,Register!$D$2:$N$1317,11,0)</f>
        <v>CWIP-MILK OF LIME</v>
      </c>
      <c r="W4037" s="50" t="s">
        <v>5132</v>
      </c>
      <c r="X4037" s="50" t="s">
        <v>5085</v>
      </c>
    </row>
    <row r="4038" spans="1:24" ht="14.1" customHeight="1" x14ac:dyDescent="0.25">
      <c r="A4038" s="50" t="str">
        <f t="shared" si="63"/>
        <v>9200000058-0</v>
      </c>
      <c r="B4038" s="57" t="s">
        <v>29</v>
      </c>
      <c r="C4038" s="50" t="s">
        <v>29</v>
      </c>
      <c r="D4038" s="50" t="s">
        <v>5131</v>
      </c>
      <c r="E4038" s="50" t="s">
        <v>2814</v>
      </c>
      <c r="F4038" s="50" t="s">
        <v>29</v>
      </c>
      <c r="G4038" s="50" t="s">
        <v>29</v>
      </c>
      <c r="H4038" s="50" t="s">
        <v>4028</v>
      </c>
      <c r="I4038" s="58">
        <v>45303</v>
      </c>
      <c r="J4038" s="50" t="s">
        <v>2816</v>
      </c>
      <c r="K4038" s="59">
        <v>2505.5</v>
      </c>
      <c r="L4038" s="50" t="s">
        <v>37</v>
      </c>
      <c r="M4038" s="51" t="s">
        <v>2747</v>
      </c>
      <c r="N4038" s="50" t="s">
        <v>29</v>
      </c>
      <c r="O4038" s="50" t="s">
        <v>32</v>
      </c>
      <c r="P4038" s="50" t="s">
        <v>32</v>
      </c>
      <c r="Q4038" s="50" t="s">
        <v>29</v>
      </c>
      <c r="R4038" s="50" t="s">
        <v>29</v>
      </c>
      <c r="S4038" s="50" t="s">
        <v>2770</v>
      </c>
      <c r="T4038" s="50" t="s">
        <v>2412</v>
      </c>
      <c r="U4038" s="50" t="s">
        <v>30</v>
      </c>
      <c r="V4038" s="50" t="str">
        <f>VLOOKUP(A4038,Register!$D$2:$N$1317,11,0)</f>
        <v>CWIP-MILK OF LIME</v>
      </c>
      <c r="W4038" s="50" t="s">
        <v>5132</v>
      </c>
      <c r="X4038" s="50" t="s">
        <v>5085</v>
      </c>
    </row>
    <row r="4039" spans="1:24" ht="14.1" customHeight="1" x14ac:dyDescent="0.25">
      <c r="A4039" s="50" t="str">
        <f t="shared" si="63"/>
        <v>9200000058-0</v>
      </c>
      <c r="B4039" s="57" t="s">
        <v>29</v>
      </c>
      <c r="C4039" s="50" t="s">
        <v>29</v>
      </c>
      <c r="D4039" s="50" t="s">
        <v>5131</v>
      </c>
      <c r="E4039" s="50" t="s">
        <v>2814</v>
      </c>
      <c r="F4039" s="50" t="s">
        <v>29</v>
      </c>
      <c r="G4039" s="50" t="s">
        <v>29</v>
      </c>
      <c r="H4039" s="50" t="s">
        <v>4028</v>
      </c>
      <c r="I4039" s="58">
        <v>45303</v>
      </c>
      <c r="J4039" s="50" t="s">
        <v>2816</v>
      </c>
      <c r="K4039" s="59">
        <v>1657.92</v>
      </c>
      <c r="L4039" s="50" t="s">
        <v>37</v>
      </c>
      <c r="M4039" s="51" t="s">
        <v>2747</v>
      </c>
      <c r="N4039" s="50" t="s">
        <v>29</v>
      </c>
      <c r="O4039" s="50" t="s">
        <v>32</v>
      </c>
      <c r="P4039" s="50" t="s">
        <v>32</v>
      </c>
      <c r="Q4039" s="50" t="s">
        <v>29</v>
      </c>
      <c r="R4039" s="50" t="s">
        <v>29</v>
      </c>
      <c r="S4039" s="50" t="s">
        <v>2770</v>
      </c>
      <c r="T4039" s="50" t="s">
        <v>2412</v>
      </c>
      <c r="U4039" s="50" t="s">
        <v>30</v>
      </c>
      <c r="V4039" s="50" t="str">
        <f>VLOOKUP(A4039,Register!$D$2:$N$1317,11,0)</f>
        <v>CWIP-MILK OF LIME</v>
      </c>
      <c r="W4039" s="50" t="s">
        <v>5132</v>
      </c>
      <c r="X4039" s="50" t="s">
        <v>5085</v>
      </c>
    </row>
    <row r="4040" spans="1:24" ht="14.1" customHeight="1" x14ac:dyDescent="0.25">
      <c r="A4040" s="50" t="str">
        <f t="shared" si="63"/>
        <v>9200000058-0</v>
      </c>
      <c r="B4040" s="57" t="s">
        <v>29</v>
      </c>
      <c r="C4040" s="50" t="s">
        <v>29</v>
      </c>
      <c r="D4040" s="50" t="s">
        <v>5131</v>
      </c>
      <c r="E4040" s="50" t="s">
        <v>2814</v>
      </c>
      <c r="F4040" s="50" t="s">
        <v>29</v>
      </c>
      <c r="G4040" s="50" t="s">
        <v>29</v>
      </c>
      <c r="H4040" s="50" t="s">
        <v>4028</v>
      </c>
      <c r="I4040" s="58">
        <v>45303</v>
      </c>
      <c r="J4040" s="50" t="s">
        <v>2816</v>
      </c>
      <c r="K4040" s="59">
        <v>3617.28</v>
      </c>
      <c r="L4040" s="50" t="s">
        <v>37</v>
      </c>
      <c r="M4040" s="51" t="s">
        <v>2747</v>
      </c>
      <c r="N4040" s="50" t="s">
        <v>29</v>
      </c>
      <c r="O4040" s="50" t="s">
        <v>32</v>
      </c>
      <c r="P4040" s="50" t="s">
        <v>32</v>
      </c>
      <c r="Q4040" s="50" t="s">
        <v>29</v>
      </c>
      <c r="R4040" s="50" t="s">
        <v>29</v>
      </c>
      <c r="S4040" s="50" t="s">
        <v>2770</v>
      </c>
      <c r="T4040" s="50" t="s">
        <v>2412</v>
      </c>
      <c r="U4040" s="50" t="s">
        <v>30</v>
      </c>
      <c r="V4040" s="50" t="str">
        <f>VLOOKUP(A4040,Register!$D$2:$N$1317,11,0)</f>
        <v>CWIP-MILK OF LIME</v>
      </c>
      <c r="W4040" s="50" t="s">
        <v>5132</v>
      </c>
      <c r="X4040" s="50" t="s">
        <v>5085</v>
      </c>
    </row>
    <row r="4041" spans="1:24" ht="14.1" customHeight="1" x14ac:dyDescent="0.25">
      <c r="A4041" s="50" t="str">
        <f t="shared" si="63"/>
        <v>9200000058-0</v>
      </c>
      <c r="B4041" s="57" t="s">
        <v>29</v>
      </c>
      <c r="C4041" s="50" t="s">
        <v>29</v>
      </c>
      <c r="D4041" s="50" t="s">
        <v>5131</v>
      </c>
      <c r="E4041" s="50" t="s">
        <v>2814</v>
      </c>
      <c r="F4041" s="50" t="s">
        <v>29</v>
      </c>
      <c r="G4041" s="50" t="s">
        <v>29</v>
      </c>
      <c r="H4041" s="50" t="s">
        <v>4028</v>
      </c>
      <c r="I4041" s="58">
        <v>45303</v>
      </c>
      <c r="J4041" s="50" t="s">
        <v>2816</v>
      </c>
      <c r="K4041" s="59">
        <v>165.88</v>
      </c>
      <c r="L4041" s="50" t="s">
        <v>37</v>
      </c>
      <c r="M4041" s="51" t="s">
        <v>2747</v>
      </c>
      <c r="N4041" s="50" t="s">
        <v>29</v>
      </c>
      <c r="O4041" s="50" t="s">
        <v>32</v>
      </c>
      <c r="P4041" s="50" t="s">
        <v>32</v>
      </c>
      <c r="Q4041" s="50" t="s">
        <v>29</v>
      </c>
      <c r="R4041" s="50" t="s">
        <v>29</v>
      </c>
      <c r="S4041" s="50" t="s">
        <v>2770</v>
      </c>
      <c r="T4041" s="50" t="s">
        <v>2412</v>
      </c>
      <c r="U4041" s="50" t="s">
        <v>30</v>
      </c>
      <c r="V4041" s="50" t="str">
        <f>VLOOKUP(A4041,Register!$D$2:$N$1317,11,0)</f>
        <v>CWIP-MILK OF LIME</v>
      </c>
      <c r="W4041" s="50" t="s">
        <v>5132</v>
      </c>
      <c r="X4041" s="50" t="s">
        <v>5085</v>
      </c>
    </row>
    <row r="4042" spans="1:24" ht="14.1" customHeight="1" x14ac:dyDescent="0.25">
      <c r="A4042" s="50" t="str">
        <f t="shared" si="63"/>
        <v>9200000058-0</v>
      </c>
      <c r="B4042" s="57" t="s">
        <v>29</v>
      </c>
      <c r="C4042" s="50" t="s">
        <v>29</v>
      </c>
      <c r="D4042" s="50" t="s">
        <v>5131</v>
      </c>
      <c r="E4042" s="50" t="s">
        <v>2814</v>
      </c>
      <c r="F4042" s="50" t="s">
        <v>29</v>
      </c>
      <c r="G4042" s="50" t="s">
        <v>29</v>
      </c>
      <c r="H4042" s="50" t="s">
        <v>4028</v>
      </c>
      <c r="I4042" s="58">
        <v>45303</v>
      </c>
      <c r="J4042" s="50" t="s">
        <v>2816</v>
      </c>
      <c r="K4042" s="59">
        <v>96</v>
      </c>
      <c r="L4042" s="50" t="s">
        <v>37</v>
      </c>
      <c r="M4042" s="51" t="s">
        <v>2747</v>
      </c>
      <c r="N4042" s="50" t="s">
        <v>29</v>
      </c>
      <c r="O4042" s="50" t="s">
        <v>32</v>
      </c>
      <c r="P4042" s="50" t="s">
        <v>32</v>
      </c>
      <c r="Q4042" s="50" t="s">
        <v>29</v>
      </c>
      <c r="R4042" s="50" t="s">
        <v>29</v>
      </c>
      <c r="S4042" s="50" t="s">
        <v>2770</v>
      </c>
      <c r="T4042" s="50" t="s">
        <v>2412</v>
      </c>
      <c r="U4042" s="50" t="s">
        <v>30</v>
      </c>
      <c r="V4042" s="50" t="str">
        <f>VLOOKUP(A4042,Register!$D$2:$N$1317,11,0)</f>
        <v>CWIP-MILK OF LIME</v>
      </c>
      <c r="W4042" s="50" t="s">
        <v>5132</v>
      </c>
      <c r="X4042" s="50" t="s">
        <v>5085</v>
      </c>
    </row>
    <row r="4043" spans="1:24" ht="14.1" customHeight="1" x14ac:dyDescent="0.25">
      <c r="A4043" s="50" t="str">
        <f t="shared" si="63"/>
        <v>9200000058-0</v>
      </c>
      <c r="B4043" s="57" t="s">
        <v>29</v>
      </c>
      <c r="C4043" s="50" t="s">
        <v>29</v>
      </c>
      <c r="D4043" s="50" t="s">
        <v>5131</v>
      </c>
      <c r="E4043" s="50" t="s">
        <v>2814</v>
      </c>
      <c r="F4043" s="50" t="s">
        <v>29</v>
      </c>
      <c r="G4043" s="50" t="s">
        <v>29</v>
      </c>
      <c r="H4043" s="50" t="s">
        <v>4028</v>
      </c>
      <c r="I4043" s="58">
        <v>45303</v>
      </c>
      <c r="J4043" s="50" t="s">
        <v>2816</v>
      </c>
      <c r="K4043" s="59">
        <v>1740.48</v>
      </c>
      <c r="L4043" s="50" t="s">
        <v>37</v>
      </c>
      <c r="M4043" s="51" t="s">
        <v>2747</v>
      </c>
      <c r="N4043" s="50" t="s">
        <v>29</v>
      </c>
      <c r="O4043" s="50" t="s">
        <v>32</v>
      </c>
      <c r="P4043" s="50" t="s">
        <v>32</v>
      </c>
      <c r="Q4043" s="50" t="s">
        <v>29</v>
      </c>
      <c r="R4043" s="50" t="s">
        <v>29</v>
      </c>
      <c r="S4043" s="50" t="s">
        <v>2770</v>
      </c>
      <c r="T4043" s="50" t="s">
        <v>2412</v>
      </c>
      <c r="U4043" s="50" t="s">
        <v>30</v>
      </c>
      <c r="V4043" s="50" t="str">
        <f>VLOOKUP(A4043,Register!$D$2:$N$1317,11,0)</f>
        <v>CWIP-MILK OF LIME</v>
      </c>
      <c r="W4043" s="50" t="s">
        <v>5132</v>
      </c>
      <c r="X4043" s="50" t="s">
        <v>5085</v>
      </c>
    </row>
    <row r="4044" spans="1:24" ht="14.1" customHeight="1" x14ac:dyDescent="0.25">
      <c r="A4044" s="50" t="str">
        <f t="shared" si="63"/>
        <v>9200000058-0</v>
      </c>
      <c r="B4044" s="57" t="s">
        <v>29</v>
      </c>
      <c r="C4044" s="50" t="s">
        <v>29</v>
      </c>
      <c r="D4044" s="50" t="s">
        <v>5131</v>
      </c>
      <c r="E4044" s="50" t="s">
        <v>2814</v>
      </c>
      <c r="F4044" s="50" t="s">
        <v>29</v>
      </c>
      <c r="G4044" s="50" t="s">
        <v>29</v>
      </c>
      <c r="H4044" s="50" t="s">
        <v>4028</v>
      </c>
      <c r="I4044" s="58">
        <v>45303</v>
      </c>
      <c r="J4044" s="50" t="s">
        <v>2816</v>
      </c>
      <c r="K4044" s="59">
        <v>3134.88</v>
      </c>
      <c r="L4044" s="50" t="s">
        <v>37</v>
      </c>
      <c r="M4044" s="51" t="s">
        <v>2747</v>
      </c>
      <c r="N4044" s="50" t="s">
        <v>29</v>
      </c>
      <c r="O4044" s="50" t="s">
        <v>32</v>
      </c>
      <c r="P4044" s="50" t="s">
        <v>32</v>
      </c>
      <c r="Q4044" s="50" t="s">
        <v>29</v>
      </c>
      <c r="R4044" s="50" t="s">
        <v>29</v>
      </c>
      <c r="S4044" s="50" t="s">
        <v>2770</v>
      </c>
      <c r="T4044" s="50" t="s">
        <v>2412</v>
      </c>
      <c r="U4044" s="50" t="s">
        <v>30</v>
      </c>
      <c r="V4044" s="50" t="str">
        <f>VLOOKUP(A4044,Register!$D$2:$N$1317,11,0)</f>
        <v>CWIP-MILK OF LIME</v>
      </c>
      <c r="W4044" s="50" t="s">
        <v>5132</v>
      </c>
      <c r="X4044" s="50" t="s">
        <v>5085</v>
      </c>
    </row>
    <row r="4045" spans="1:24" ht="14.1" customHeight="1" x14ac:dyDescent="0.25">
      <c r="A4045" s="50" t="str">
        <f t="shared" si="63"/>
        <v>9200000058-0</v>
      </c>
      <c r="B4045" s="57" t="s">
        <v>29</v>
      </c>
      <c r="C4045" s="50" t="s">
        <v>29</v>
      </c>
      <c r="D4045" s="50" t="s">
        <v>5131</v>
      </c>
      <c r="E4045" s="50" t="s">
        <v>2814</v>
      </c>
      <c r="F4045" s="50" t="s">
        <v>29</v>
      </c>
      <c r="G4045" s="50" t="s">
        <v>29</v>
      </c>
      <c r="H4045" s="50" t="s">
        <v>4028</v>
      </c>
      <c r="I4045" s="58">
        <v>45303</v>
      </c>
      <c r="J4045" s="50" t="s">
        <v>2816</v>
      </c>
      <c r="K4045" s="59">
        <v>565.20000000000005</v>
      </c>
      <c r="L4045" s="50" t="s">
        <v>37</v>
      </c>
      <c r="M4045" s="51" t="s">
        <v>2747</v>
      </c>
      <c r="N4045" s="50" t="s">
        <v>29</v>
      </c>
      <c r="O4045" s="50" t="s">
        <v>32</v>
      </c>
      <c r="P4045" s="50" t="s">
        <v>32</v>
      </c>
      <c r="Q4045" s="50" t="s">
        <v>29</v>
      </c>
      <c r="R4045" s="50" t="s">
        <v>29</v>
      </c>
      <c r="S4045" s="50" t="s">
        <v>2770</v>
      </c>
      <c r="T4045" s="50" t="s">
        <v>2412</v>
      </c>
      <c r="U4045" s="50" t="s">
        <v>30</v>
      </c>
      <c r="V4045" s="50" t="str">
        <f>VLOOKUP(A4045,Register!$D$2:$N$1317,11,0)</f>
        <v>CWIP-MILK OF LIME</v>
      </c>
      <c r="W4045" s="50" t="s">
        <v>5132</v>
      </c>
      <c r="X4045" s="50" t="s">
        <v>5085</v>
      </c>
    </row>
    <row r="4046" spans="1:24" ht="14.1" customHeight="1" x14ac:dyDescent="0.25">
      <c r="A4046" s="50" t="str">
        <f t="shared" si="63"/>
        <v>9200000058-0</v>
      </c>
      <c r="B4046" s="57" t="s">
        <v>29</v>
      </c>
      <c r="C4046" s="50" t="s">
        <v>29</v>
      </c>
      <c r="D4046" s="50" t="s">
        <v>5131</v>
      </c>
      <c r="E4046" s="50" t="s">
        <v>2814</v>
      </c>
      <c r="F4046" s="50" t="s">
        <v>29</v>
      </c>
      <c r="G4046" s="50" t="s">
        <v>29</v>
      </c>
      <c r="H4046" s="50" t="s">
        <v>4028</v>
      </c>
      <c r="I4046" s="58">
        <v>45303</v>
      </c>
      <c r="J4046" s="50" t="s">
        <v>2816</v>
      </c>
      <c r="K4046" s="59">
        <v>188.4</v>
      </c>
      <c r="L4046" s="50" t="s">
        <v>37</v>
      </c>
      <c r="M4046" s="51" t="s">
        <v>2747</v>
      </c>
      <c r="N4046" s="50" t="s">
        <v>29</v>
      </c>
      <c r="O4046" s="50" t="s">
        <v>32</v>
      </c>
      <c r="P4046" s="50" t="s">
        <v>32</v>
      </c>
      <c r="Q4046" s="50" t="s">
        <v>29</v>
      </c>
      <c r="R4046" s="50" t="s">
        <v>29</v>
      </c>
      <c r="S4046" s="50" t="s">
        <v>2770</v>
      </c>
      <c r="T4046" s="50" t="s">
        <v>2412</v>
      </c>
      <c r="U4046" s="50" t="s">
        <v>30</v>
      </c>
      <c r="V4046" s="50" t="str">
        <f>VLOOKUP(A4046,Register!$D$2:$N$1317,11,0)</f>
        <v>CWIP-MILK OF LIME</v>
      </c>
      <c r="W4046" s="50" t="s">
        <v>5132</v>
      </c>
      <c r="X4046" s="50" t="s">
        <v>5085</v>
      </c>
    </row>
    <row r="4047" spans="1:24" ht="14.1" customHeight="1" x14ac:dyDescent="0.25">
      <c r="A4047" s="50" t="str">
        <f t="shared" si="63"/>
        <v>9200000058-0</v>
      </c>
      <c r="B4047" s="57" t="s">
        <v>29</v>
      </c>
      <c r="C4047" s="50" t="s">
        <v>29</v>
      </c>
      <c r="D4047" s="50" t="s">
        <v>5131</v>
      </c>
      <c r="E4047" s="50" t="s">
        <v>2814</v>
      </c>
      <c r="F4047" s="50" t="s">
        <v>29</v>
      </c>
      <c r="G4047" s="50" t="s">
        <v>29</v>
      </c>
      <c r="H4047" s="50" t="s">
        <v>4028</v>
      </c>
      <c r="I4047" s="58">
        <v>45303</v>
      </c>
      <c r="J4047" s="50" t="s">
        <v>2816</v>
      </c>
      <c r="K4047" s="59">
        <v>1266.82</v>
      </c>
      <c r="L4047" s="50" t="s">
        <v>37</v>
      </c>
      <c r="M4047" s="51" t="s">
        <v>2747</v>
      </c>
      <c r="N4047" s="50" t="s">
        <v>29</v>
      </c>
      <c r="O4047" s="50" t="s">
        <v>32</v>
      </c>
      <c r="P4047" s="50" t="s">
        <v>32</v>
      </c>
      <c r="Q4047" s="50" t="s">
        <v>29</v>
      </c>
      <c r="R4047" s="50" t="s">
        <v>29</v>
      </c>
      <c r="S4047" s="50" t="s">
        <v>2770</v>
      </c>
      <c r="T4047" s="50" t="s">
        <v>2412</v>
      </c>
      <c r="U4047" s="50" t="s">
        <v>30</v>
      </c>
      <c r="V4047" s="50" t="str">
        <f>VLOOKUP(A4047,Register!$D$2:$N$1317,11,0)</f>
        <v>CWIP-MILK OF LIME</v>
      </c>
      <c r="W4047" s="50" t="s">
        <v>5132</v>
      </c>
      <c r="X4047" s="50" t="s">
        <v>5085</v>
      </c>
    </row>
    <row r="4048" spans="1:24" ht="14.1" customHeight="1" x14ac:dyDescent="0.25">
      <c r="A4048" s="50" t="str">
        <f t="shared" si="63"/>
        <v>9200000058-0</v>
      </c>
      <c r="B4048" s="57" t="s">
        <v>29</v>
      </c>
      <c r="C4048" s="50" t="s">
        <v>29</v>
      </c>
      <c r="D4048" s="50" t="s">
        <v>5131</v>
      </c>
      <c r="E4048" s="50" t="s">
        <v>2814</v>
      </c>
      <c r="F4048" s="50" t="s">
        <v>29</v>
      </c>
      <c r="G4048" s="50" t="s">
        <v>29</v>
      </c>
      <c r="H4048" s="50" t="s">
        <v>4028</v>
      </c>
      <c r="I4048" s="58">
        <v>45303</v>
      </c>
      <c r="J4048" s="50" t="s">
        <v>2816</v>
      </c>
      <c r="K4048" s="59">
        <v>1186.92</v>
      </c>
      <c r="L4048" s="50" t="s">
        <v>37</v>
      </c>
      <c r="M4048" s="51" t="s">
        <v>2747</v>
      </c>
      <c r="N4048" s="50" t="s">
        <v>29</v>
      </c>
      <c r="O4048" s="50" t="s">
        <v>32</v>
      </c>
      <c r="P4048" s="50" t="s">
        <v>32</v>
      </c>
      <c r="Q4048" s="50" t="s">
        <v>29</v>
      </c>
      <c r="R4048" s="50" t="s">
        <v>29</v>
      </c>
      <c r="S4048" s="50" t="s">
        <v>2770</v>
      </c>
      <c r="T4048" s="50" t="s">
        <v>2412</v>
      </c>
      <c r="U4048" s="50" t="s">
        <v>30</v>
      </c>
      <c r="V4048" s="50" t="str">
        <f>VLOOKUP(A4048,Register!$D$2:$N$1317,11,0)</f>
        <v>CWIP-MILK OF LIME</v>
      </c>
      <c r="W4048" s="50" t="s">
        <v>5132</v>
      </c>
      <c r="X4048" s="50" t="s">
        <v>5085</v>
      </c>
    </row>
    <row r="4049" spans="1:24" ht="14.1" customHeight="1" x14ac:dyDescent="0.25">
      <c r="A4049" s="50" t="str">
        <f t="shared" si="63"/>
        <v>9200000058-0</v>
      </c>
      <c r="B4049" s="57" t="s">
        <v>29</v>
      </c>
      <c r="C4049" s="50" t="s">
        <v>29</v>
      </c>
      <c r="D4049" s="50" t="s">
        <v>5131</v>
      </c>
      <c r="E4049" s="50" t="s">
        <v>2814</v>
      </c>
      <c r="F4049" s="50" t="s">
        <v>29</v>
      </c>
      <c r="G4049" s="50" t="s">
        <v>29</v>
      </c>
      <c r="H4049" s="50" t="s">
        <v>4028</v>
      </c>
      <c r="I4049" s="58">
        <v>45303</v>
      </c>
      <c r="J4049" s="50" t="s">
        <v>2816</v>
      </c>
      <c r="K4049" s="59">
        <v>826.87</v>
      </c>
      <c r="L4049" s="50" t="s">
        <v>37</v>
      </c>
      <c r="M4049" s="51" t="s">
        <v>2747</v>
      </c>
      <c r="N4049" s="50" t="s">
        <v>29</v>
      </c>
      <c r="O4049" s="50" t="s">
        <v>32</v>
      </c>
      <c r="P4049" s="50" t="s">
        <v>32</v>
      </c>
      <c r="Q4049" s="50" t="s">
        <v>29</v>
      </c>
      <c r="R4049" s="50" t="s">
        <v>29</v>
      </c>
      <c r="S4049" s="50" t="s">
        <v>2770</v>
      </c>
      <c r="T4049" s="50" t="s">
        <v>2412</v>
      </c>
      <c r="U4049" s="50" t="s">
        <v>30</v>
      </c>
      <c r="V4049" s="50" t="str">
        <f>VLOOKUP(A4049,Register!$D$2:$N$1317,11,0)</f>
        <v>CWIP-MILK OF LIME</v>
      </c>
      <c r="W4049" s="50" t="s">
        <v>5132</v>
      </c>
      <c r="X4049" s="50" t="s">
        <v>5085</v>
      </c>
    </row>
    <row r="4050" spans="1:24" ht="14.1" customHeight="1" x14ac:dyDescent="0.25">
      <c r="A4050" s="50" t="str">
        <f t="shared" si="63"/>
        <v>9200000058-0</v>
      </c>
      <c r="B4050" s="57" t="s">
        <v>29</v>
      </c>
      <c r="C4050" s="50" t="s">
        <v>29</v>
      </c>
      <c r="D4050" s="50" t="s">
        <v>5131</v>
      </c>
      <c r="E4050" s="50" t="s">
        <v>2814</v>
      </c>
      <c r="F4050" s="50" t="s">
        <v>29</v>
      </c>
      <c r="G4050" s="50" t="s">
        <v>29</v>
      </c>
      <c r="H4050" s="50" t="s">
        <v>4028</v>
      </c>
      <c r="I4050" s="58">
        <v>45303</v>
      </c>
      <c r="J4050" s="50" t="s">
        <v>2816</v>
      </c>
      <c r="K4050" s="59">
        <v>56.52</v>
      </c>
      <c r="L4050" s="50" t="s">
        <v>37</v>
      </c>
      <c r="M4050" s="51" t="s">
        <v>2747</v>
      </c>
      <c r="N4050" s="50" t="s">
        <v>29</v>
      </c>
      <c r="O4050" s="50" t="s">
        <v>32</v>
      </c>
      <c r="P4050" s="50" t="s">
        <v>32</v>
      </c>
      <c r="Q4050" s="50" t="s">
        <v>29</v>
      </c>
      <c r="R4050" s="50" t="s">
        <v>29</v>
      </c>
      <c r="S4050" s="50" t="s">
        <v>2770</v>
      </c>
      <c r="T4050" s="50" t="s">
        <v>2412</v>
      </c>
      <c r="U4050" s="50" t="s">
        <v>30</v>
      </c>
      <c r="V4050" s="50" t="str">
        <f>VLOOKUP(A4050,Register!$D$2:$N$1317,11,0)</f>
        <v>CWIP-MILK OF LIME</v>
      </c>
      <c r="W4050" s="50" t="s">
        <v>5132</v>
      </c>
      <c r="X4050" s="50" t="s">
        <v>5085</v>
      </c>
    </row>
    <row r="4051" spans="1:24" ht="14.1" customHeight="1" x14ac:dyDescent="0.25">
      <c r="A4051" s="50" t="str">
        <f t="shared" si="63"/>
        <v>9200000058-0</v>
      </c>
      <c r="B4051" s="57" t="s">
        <v>29</v>
      </c>
      <c r="C4051" s="50" t="s">
        <v>29</v>
      </c>
      <c r="D4051" s="50" t="s">
        <v>5131</v>
      </c>
      <c r="E4051" s="50" t="s">
        <v>2814</v>
      </c>
      <c r="F4051" s="50" t="s">
        <v>29</v>
      </c>
      <c r="G4051" s="50" t="s">
        <v>29</v>
      </c>
      <c r="H4051" s="50" t="s">
        <v>4028</v>
      </c>
      <c r="I4051" s="58">
        <v>45303</v>
      </c>
      <c r="J4051" s="50" t="s">
        <v>2816</v>
      </c>
      <c r="K4051" s="59">
        <v>746.4</v>
      </c>
      <c r="L4051" s="50" t="s">
        <v>37</v>
      </c>
      <c r="M4051" s="51" t="s">
        <v>2747</v>
      </c>
      <c r="N4051" s="50" t="s">
        <v>29</v>
      </c>
      <c r="O4051" s="50" t="s">
        <v>32</v>
      </c>
      <c r="P4051" s="50" t="s">
        <v>32</v>
      </c>
      <c r="Q4051" s="50" t="s">
        <v>29</v>
      </c>
      <c r="R4051" s="50" t="s">
        <v>29</v>
      </c>
      <c r="S4051" s="50" t="s">
        <v>2770</v>
      </c>
      <c r="T4051" s="50" t="s">
        <v>2412</v>
      </c>
      <c r="U4051" s="50" t="s">
        <v>30</v>
      </c>
      <c r="V4051" s="50" t="str">
        <f>VLOOKUP(A4051,Register!$D$2:$N$1317,11,0)</f>
        <v>CWIP-MILK OF LIME</v>
      </c>
      <c r="W4051" s="50" t="s">
        <v>5132</v>
      </c>
      <c r="X4051" s="50" t="s">
        <v>5085</v>
      </c>
    </row>
    <row r="4052" spans="1:24" ht="14.1" customHeight="1" x14ac:dyDescent="0.25">
      <c r="A4052" s="50" t="str">
        <f t="shared" si="63"/>
        <v>9200000058-0</v>
      </c>
      <c r="B4052" s="57" t="s">
        <v>29</v>
      </c>
      <c r="C4052" s="50" t="s">
        <v>29</v>
      </c>
      <c r="D4052" s="50" t="s">
        <v>5131</v>
      </c>
      <c r="E4052" s="50" t="s">
        <v>2814</v>
      </c>
      <c r="F4052" s="50" t="s">
        <v>29</v>
      </c>
      <c r="G4052" s="50" t="s">
        <v>29</v>
      </c>
      <c r="H4052" s="50" t="s">
        <v>4028</v>
      </c>
      <c r="I4052" s="58">
        <v>45303</v>
      </c>
      <c r="J4052" s="50" t="s">
        <v>2816</v>
      </c>
      <c r="K4052" s="59">
        <v>188.4</v>
      </c>
      <c r="L4052" s="50" t="s">
        <v>37</v>
      </c>
      <c r="M4052" s="51" t="s">
        <v>2747</v>
      </c>
      <c r="N4052" s="50" t="s">
        <v>29</v>
      </c>
      <c r="O4052" s="50" t="s">
        <v>32</v>
      </c>
      <c r="P4052" s="50" t="s">
        <v>32</v>
      </c>
      <c r="Q4052" s="50" t="s">
        <v>29</v>
      </c>
      <c r="R4052" s="50" t="s">
        <v>29</v>
      </c>
      <c r="S4052" s="50" t="s">
        <v>2770</v>
      </c>
      <c r="T4052" s="50" t="s">
        <v>2412</v>
      </c>
      <c r="U4052" s="50" t="s">
        <v>30</v>
      </c>
      <c r="V4052" s="50" t="str">
        <f>VLOOKUP(A4052,Register!$D$2:$N$1317,11,0)</f>
        <v>CWIP-MILK OF LIME</v>
      </c>
      <c r="W4052" s="50" t="s">
        <v>5132</v>
      </c>
      <c r="X4052" s="50" t="s">
        <v>5085</v>
      </c>
    </row>
    <row r="4053" spans="1:24" ht="14.1" customHeight="1" x14ac:dyDescent="0.25">
      <c r="A4053" s="50" t="str">
        <f t="shared" si="63"/>
        <v>9200000058-0</v>
      </c>
      <c r="B4053" s="57" t="s">
        <v>29</v>
      </c>
      <c r="C4053" s="50" t="s">
        <v>29</v>
      </c>
      <c r="D4053" s="50" t="s">
        <v>5131</v>
      </c>
      <c r="E4053" s="50" t="s">
        <v>2814</v>
      </c>
      <c r="F4053" s="50" t="s">
        <v>29</v>
      </c>
      <c r="G4053" s="50" t="s">
        <v>29</v>
      </c>
      <c r="H4053" s="50" t="s">
        <v>4028</v>
      </c>
      <c r="I4053" s="58">
        <v>45303</v>
      </c>
      <c r="J4053" s="50" t="s">
        <v>2816</v>
      </c>
      <c r="K4053" s="59">
        <v>684.31</v>
      </c>
      <c r="L4053" s="50" t="s">
        <v>37</v>
      </c>
      <c r="M4053" s="51" t="s">
        <v>2747</v>
      </c>
      <c r="N4053" s="50" t="s">
        <v>29</v>
      </c>
      <c r="O4053" s="50" t="s">
        <v>32</v>
      </c>
      <c r="P4053" s="50" t="s">
        <v>32</v>
      </c>
      <c r="Q4053" s="50" t="s">
        <v>29</v>
      </c>
      <c r="R4053" s="50" t="s">
        <v>29</v>
      </c>
      <c r="S4053" s="50" t="s">
        <v>2770</v>
      </c>
      <c r="T4053" s="50" t="s">
        <v>2412</v>
      </c>
      <c r="U4053" s="50" t="s">
        <v>30</v>
      </c>
      <c r="V4053" s="50" t="str">
        <f>VLOOKUP(A4053,Register!$D$2:$N$1317,11,0)</f>
        <v>CWIP-MILK OF LIME</v>
      </c>
      <c r="W4053" s="50" t="s">
        <v>5132</v>
      </c>
      <c r="X4053" s="50" t="s">
        <v>5085</v>
      </c>
    </row>
    <row r="4054" spans="1:24" ht="14.1" customHeight="1" x14ac:dyDescent="0.25">
      <c r="A4054" s="50" t="str">
        <f t="shared" si="63"/>
        <v>9200000058-0</v>
      </c>
      <c r="B4054" s="57" t="s">
        <v>29</v>
      </c>
      <c r="C4054" s="50" t="s">
        <v>29</v>
      </c>
      <c r="D4054" s="50" t="s">
        <v>5131</v>
      </c>
      <c r="E4054" s="50" t="s">
        <v>2814</v>
      </c>
      <c r="F4054" s="50" t="s">
        <v>29</v>
      </c>
      <c r="G4054" s="50" t="s">
        <v>29</v>
      </c>
      <c r="H4054" s="50" t="s">
        <v>4028</v>
      </c>
      <c r="I4054" s="58">
        <v>45303</v>
      </c>
      <c r="J4054" s="50" t="s">
        <v>2816</v>
      </c>
      <c r="K4054" s="59">
        <v>1205.76</v>
      </c>
      <c r="L4054" s="50" t="s">
        <v>37</v>
      </c>
      <c r="M4054" s="51" t="s">
        <v>2747</v>
      </c>
      <c r="N4054" s="50" t="s">
        <v>29</v>
      </c>
      <c r="O4054" s="50" t="s">
        <v>32</v>
      </c>
      <c r="P4054" s="50" t="s">
        <v>32</v>
      </c>
      <c r="Q4054" s="50" t="s">
        <v>29</v>
      </c>
      <c r="R4054" s="50" t="s">
        <v>29</v>
      </c>
      <c r="S4054" s="50" t="s">
        <v>2770</v>
      </c>
      <c r="T4054" s="50" t="s">
        <v>2412</v>
      </c>
      <c r="U4054" s="50" t="s">
        <v>30</v>
      </c>
      <c r="V4054" s="50" t="str">
        <f>VLOOKUP(A4054,Register!$D$2:$N$1317,11,0)</f>
        <v>CWIP-MILK OF LIME</v>
      </c>
      <c r="W4054" s="50" t="s">
        <v>5132</v>
      </c>
      <c r="X4054" s="50" t="s">
        <v>5085</v>
      </c>
    </row>
    <row r="4055" spans="1:24" ht="14.1" customHeight="1" x14ac:dyDescent="0.25">
      <c r="A4055" s="50" t="str">
        <f t="shared" si="63"/>
        <v>9200000058-0</v>
      </c>
      <c r="B4055" s="57" t="s">
        <v>29</v>
      </c>
      <c r="C4055" s="50" t="s">
        <v>29</v>
      </c>
      <c r="D4055" s="50" t="s">
        <v>5131</v>
      </c>
      <c r="E4055" s="50" t="s">
        <v>2814</v>
      </c>
      <c r="F4055" s="50" t="s">
        <v>29</v>
      </c>
      <c r="G4055" s="50" t="s">
        <v>29</v>
      </c>
      <c r="H4055" s="50" t="s">
        <v>4028</v>
      </c>
      <c r="I4055" s="58">
        <v>45303</v>
      </c>
      <c r="J4055" s="50" t="s">
        <v>2816</v>
      </c>
      <c r="K4055" s="59">
        <v>248.84</v>
      </c>
      <c r="L4055" s="50" t="s">
        <v>37</v>
      </c>
      <c r="M4055" s="51" t="s">
        <v>2747</v>
      </c>
      <c r="N4055" s="50" t="s">
        <v>29</v>
      </c>
      <c r="O4055" s="50" t="s">
        <v>32</v>
      </c>
      <c r="P4055" s="50" t="s">
        <v>32</v>
      </c>
      <c r="Q4055" s="50" t="s">
        <v>29</v>
      </c>
      <c r="R4055" s="50" t="s">
        <v>29</v>
      </c>
      <c r="S4055" s="50" t="s">
        <v>2770</v>
      </c>
      <c r="T4055" s="50" t="s">
        <v>2412</v>
      </c>
      <c r="U4055" s="50" t="s">
        <v>30</v>
      </c>
      <c r="V4055" s="50" t="str">
        <f>VLOOKUP(A4055,Register!$D$2:$N$1317,11,0)</f>
        <v>CWIP-MILK OF LIME</v>
      </c>
      <c r="W4055" s="50" t="s">
        <v>5132</v>
      </c>
      <c r="X4055" s="50" t="s">
        <v>5085</v>
      </c>
    </row>
    <row r="4056" spans="1:24" ht="14.1" customHeight="1" x14ac:dyDescent="0.25">
      <c r="A4056" s="50" t="str">
        <f t="shared" si="63"/>
        <v>9200000058-0</v>
      </c>
      <c r="B4056" s="57" t="s">
        <v>29</v>
      </c>
      <c r="C4056" s="50" t="s">
        <v>29</v>
      </c>
      <c r="D4056" s="50" t="s">
        <v>5131</v>
      </c>
      <c r="E4056" s="50" t="s">
        <v>2814</v>
      </c>
      <c r="F4056" s="50" t="s">
        <v>29</v>
      </c>
      <c r="G4056" s="50" t="s">
        <v>29</v>
      </c>
      <c r="H4056" s="50" t="s">
        <v>4028</v>
      </c>
      <c r="I4056" s="58">
        <v>45303</v>
      </c>
      <c r="J4056" s="50" t="s">
        <v>2816</v>
      </c>
      <c r="K4056" s="59">
        <v>414.7</v>
      </c>
      <c r="L4056" s="50" t="s">
        <v>37</v>
      </c>
      <c r="M4056" s="51" t="s">
        <v>2747</v>
      </c>
      <c r="N4056" s="50" t="s">
        <v>29</v>
      </c>
      <c r="O4056" s="50" t="s">
        <v>32</v>
      </c>
      <c r="P4056" s="50" t="s">
        <v>32</v>
      </c>
      <c r="Q4056" s="50" t="s">
        <v>29</v>
      </c>
      <c r="R4056" s="50" t="s">
        <v>29</v>
      </c>
      <c r="S4056" s="50" t="s">
        <v>2770</v>
      </c>
      <c r="T4056" s="50" t="s">
        <v>2412</v>
      </c>
      <c r="U4056" s="50" t="s">
        <v>30</v>
      </c>
      <c r="V4056" s="50" t="str">
        <f>VLOOKUP(A4056,Register!$D$2:$N$1317,11,0)</f>
        <v>CWIP-MILK OF LIME</v>
      </c>
      <c r="W4056" s="50" t="s">
        <v>5132</v>
      </c>
      <c r="X4056" s="50" t="s">
        <v>5085</v>
      </c>
    </row>
    <row r="4057" spans="1:24" ht="14.1" customHeight="1" x14ac:dyDescent="0.25">
      <c r="A4057" s="50" t="str">
        <f t="shared" si="63"/>
        <v>9200000058-0</v>
      </c>
      <c r="B4057" s="57" t="s">
        <v>29</v>
      </c>
      <c r="C4057" s="50" t="s">
        <v>29</v>
      </c>
      <c r="D4057" s="50" t="s">
        <v>5131</v>
      </c>
      <c r="E4057" s="50" t="s">
        <v>2814</v>
      </c>
      <c r="F4057" s="50" t="s">
        <v>29</v>
      </c>
      <c r="G4057" s="50" t="s">
        <v>29</v>
      </c>
      <c r="H4057" s="50" t="s">
        <v>4028</v>
      </c>
      <c r="I4057" s="58">
        <v>45303</v>
      </c>
      <c r="J4057" s="50" t="s">
        <v>2816</v>
      </c>
      <c r="K4057" s="59">
        <v>82.94</v>
      </c>
      <c r="L4057" s="50" t="s">
        <v>37</v>
      </c>
      <c r="M4057" s="51" t="s">
        <v>2747</v>
      </c>
      <c r="N4057" s="50" t="s">
        <v>29</v>
      </c>
      <c r="O4057" s="50" t="s">
        <v>32</v>
      </c>
      <c r="P4057" s="50" t="s">
        <v>32</v>
      </c>
      <c r="Q4057" s="50" t="s">
        <v>29</v>
      </c>
      <c r="R4057" s="50" t="s">
        <v>29</v>
      </c>
      <c r="S4057" s="50" t="s">
        <v>2770</v>
      </c>
      <c r="T4057" s="50" t="s">
        <v>2412</v>
      </c>
      <c r="U4057" s="50" t="s">
        <v>30</v>
      </c>
      <c r="V4057" s="50" t="str">
        <f>VLOOKUP(A4057,Register!$D$2:$N$1317,11,0)</f>
        <v>CWIP-MILK OF LIME</v>
      </c>
      <c r="W4057" s="50" t="s">
        <v>5132</v>
      </c>
      <c r="X4057" s="50" t="s">
        <v>5085</v>
      </c>
    </row>
    <row r="4058" spans="1:24" ht="14.1" customHeight="1" x14ac:dyDescent="0.25">
      <c r="A4058" s="50" t="str">
        <f t="shared" si="63"/>
        <v>9200000058-0</v>
      </c>
      <c r="B4058" s="57" t="s">
        <v>29</v>
      </c>
      <c r="C4058" s="50" t="s">
        <v>29</v>
      </c>
      <c r="D4058" s="50" t="s">
        <v>5131</v>
      </c>
      <c r="E4058" s="50" t="s">
        <v>2814</v>
      </c>
      <c r="F4058" s="50" t="s">
        <v>29</v>
      </c>
      <c r="G4058" s="50" t="s">
        <v>29</v>
      </c>
      <c r="H4058" s="50" t="s">
        <v>4028</v>
      </c>
      <c r="I4058" s="58">
        <v>45303</v>
      </c>
      <c r="J4058" s="50" t="s">
        <v>2816</v>
      </c>
      <c r="K4058" s="59">
        <v>1393.92</v>
      </c>
      <c r="L4058" s="50" t="s">
        <v>37</v>
      </c>
      <c r="M4058" s="51" t="s">
        <v>2747</v>
      </c>
      <c r="N4058" s="50" t="s">
        <v>29</v>
      </c>
      <c r="O4058" s="50" t="s">
        <v>32</v>
      </c>
      <c r="P4058" s="50" t="s">
        <v>32</v>
      </c>
      <c r="Q4058" s="50" t="s">
        <v>29</v>
      </c>
      <c r="R4058" s="50" t="s">
        <v>29</v>
      </c>
      <c r="S4058" s="50" t="s">
        <v>2770</v>
      </c>
      <c r="T4058" s="50" t="s">
        <v>2412</v>
      </c>
      <c r="U4058" s="50" t="s">
        <v>30</v>
      </c>
      <c r="V4058" s="50" t="str">
        <f>VLOOKUP(A4058,Register!$D$2:$N$1317,11,0)</f>
        <v>CWIP-MILK OF LIME</v>
      </c>
      <c r="W4058" s="50" t="s">
        <v>5132</v>
      </c>
      <c r="X4058" s="50" t="s">
        <v>5085</v>
      </c>
    </row>
    <row r="4059" spans="1:24" ht="14.1" customHeight="1" x14ac:dyDescent="0.25">
      <c r="A4059" s="50" t="str">
        <f t="shared" si="63"/>
        <v>9200000058-0</v>
      </c>
      <c r="B4059" s="57" t="s">
        <v>29</v>
      </c>
      <c r="C4059" s="50" t="s">
        <v>29</v>
      </c>
      <c r="D4059" s="50" t="s">
        <v>5131</v>
      </c>
      <c r="E4059" s="50" t="s">
        <v>2814</v>
      </c>
      <c r="F4059" s="50" t="s">
        <v>29</v>
      </c>
      <c r="G4059" s="50" t="s">
        <v>29</v>
      </c>
      <c r="H4059" s="50" t="s">
        <v>4028</v>
      </c>
      <c r="I4059" s="58">
        <v>45303</v>
      </c>
      <c r="J4059" s="50" t="s">
        <v>2816</v>
      </c>
      <c r="K4059" s="59">
        <v>3089.76</v>
      </c>
      <c r="L4059" s="50" t="s">
        <v>37</v>
      </c>
      <c r="M4059" s="51" t="s">
        <v>2747</v>
      </c>
      <c r="N4059" s="50" t="s">
        <v>29</v>
      </c>
      <c r="O4059" s="50" t="s">
        <v>32</v>
      </c>
      <c r="P4059" s="50" t="s">
        <v>32</v>
      </c>
      <c r="Q4059" s="50" t="s">
        <v>29</v>
      </c>
      <c r="R4059" s="50" t="s">
        <v>29</v>
      </c>
      <c r="S4059" s="50" t="s">
        <v>2770</v>
      </c>
      <c r="T4059" s="50" t="s">
        <v>2412</v>
      </c>
      <c r="U4059" s="50" t="s">
        <v>30</v>
      </c>
      <c r="V4059" s="50" t="str">
        <f>VLOOKUP(A4059,Register!$D$2:$N$1317,11,0)</f>
        <v>CWIP-MILK OF LIME</v>
      </c>
      <c r="W4059" s="50" t="s">
        <v>5132</v>
      </c>
      <c r="X4059" s="50" t="s">
        <v>5085</v>
      </c>
    </row>
    <row r="4060" spans="1:24" ht="14.1" customHeight="1" x14ac:dyDescent="0.25">
      <c r="A4060" s="50" t="str">
        <f t="shared" si="63"/>
        <v>9200000058-0</v>
      </c>
      <c r="B4060" s="57" t="s">
        <v>29</v>
      </c>
      <c r="C4060" s="50" t="s">
        <v>29</v>
      </c>
      <c r="D4060" s="50" t="s">
        <v>5131</v>
      </c>
      <c r="E4060" s="50" t="s">
        <v>2814</v>
      </c>
      <c r="F4060" s="50" t="s">
        <v>29</v>
      </c>
      <c r="G4060" s="50" t="s">
        <v>29</v>
      </c>
      <c r="H4060" s="50" t="s">
        <v>4028</v>
      </c>
      <c r="I4060" s="58">
        <v>45303</v>
      </c>
      <c r="J4060" s="50" t="s">
        <v>2816</v>
      </c>
      <c r="K4060" s="59">
        <v>298.56</v>
      </c>
      <c r="L4060" s="50" t="s">
        <v>37</v>
      </c>
      <c r="M4060" s="51" t="s">
        <v>2747</v>
      </c>
      <c r="N4060" s="50" t="s">
        <v>29</v>
      </c>
      <c r="O4060" s="50" t="s">
        <v>32</v>
      </c>
      <c r="P4060" s="50" t="s">
        <v>32</v>
      </c>
      <c r="Q4060" s="50" t="s">
        <v>29</v>
      </c>
      <c r="R4060" s="50" t="s">
        <v>29</v>
      </c>
      <c r="S4060" s="50" t="s">
        <v>2770</v>
      </c>
      <c r="T4060" s="50" t="s">
        <v>2412</v>
      </c>
      <c r="U4060" s="50" t="s">
        <v>30</v>
      </c>
      <c r="V4060" s="50" t="str">
        <f>VLOOKUP(A4060,Register!$D$2:$N$1317,11,0)</f>
        <v>CWIP-MILK OF LIME</v>
      </c>
      <c r="W4060" s="50" t="s">
        <v>5132</v>
      </c>
      <c r="X4060" s="50" t="s">
        <v>5085</v>
      </c>
    </row>
    <row r="4061" spans="1:24" ht="14.1" customHeight="1" x14ac:dyDescent="0.25">
      <c r="A4061" s="50" t="str">
        <f t="shared" si="63"/>
        <v>9200000058-0</v>
      </c>
      <c r="B4061" s="57" t="s">
        <v>29</v>
      </c>
      <c r="C4061" s="50" t="s">
        <v>29</v>
      </c>
      <c r="D4061" s="50" t="s">
        <v>5131</v>
      </c>
      <c r="E4061" s="50" t="s">
        <v>2814</v>
      </c>
      <c r="F4061" s="50" t="s">
        <v>29</v>
      </c>
      <c r="G4061" s="50" t="s">
        <v>29</v>
      </c>
      <c r="H4061" s="50" t="s">
        <v>4028</v>
      </c>
      <c r="I4061" s="58">
        <v>45303</v>
      </c>
      <c r="J4061" s="50" t="s">
        <v>2816</v>
      </c>
      <c r="K4061" s="59">
        <v>145.18</v>
      </c>
      <c r="L4061" s="50" t="s">
        <v>37</v>
      </c>
      <c r="M4061" s="51" t="s">
        <v>2747</v>
      </c>
      <c r="N4061" s="50" t="s">
        <v>29</v>
      </c>
      <c r="O4061" s="50" t="s">
        <v>32</v>
      </c>
      <c r="P4061" s="50" t="s">
        <v>32</v>
      </c>
      <c r="Q4061" s="50" t="s">
        <v>29</v>
      </c>
      <c r="R4061" s="50" t="s">
        <v>29</v>
      </c>
      <c r="S4061" s="50" t="s">
        <v>2770</v>
      </c>
      <c r="T4061" s="50" t="s">
        <v>2412</v>
      </c>
      <c r="U4061" s="50" t="s">
        <v>30</v>
      </c>
      <c r="V4061" s="50" t="str">
        <f>VLOOKUP(A4061,Register!$D$2:$N$1317,11,0)</f>
        <v>CWIP-MILK OF LIME</v>
      </c>
      <c r="W4061" s="50" t="s">
        <v>5132</v>
      </c>
      <c r="X4061" s="50" t="s">
        <v>5085</v>
      </c>
    </row>
    <row r="4062" spans="1:24" ht="14.1" customHeight="1" x14ac:dyDescent="0.25">
      <c r="A4062" s="50" t="str">
        <f t="shared" si="63"/>
        <v>9200000058-0</v>
      </c>
      <c r="B4062" s="57" t="s">
        <v>29</v>
      </c>
      <c r="C4062" s="50" t="s">
        <v>29</v>
      </c>
      <c r="D4062" s="50" t="s">
        <v>5131</v>
      </c>
      <c r="E4062" s="50" t="s">
        <v>2814</v>
      </c>
      <c r="F4062" s="50" t="s">
        <v>29</v>
      </c>
      <c r="G4062" s="50" t="s">
        <v>29</v>
      </c>
      <c r="H4062" s="50" t="s">
        <v>4028</v>
      </c>
      <c r="I4062" s="58">
        <v>45303</v>
      </c>
      <c r="J4062" s="50" t="s">
        <v>2816</v>
      </c>
      <c r="K4062" s="59">
        <v>526.26</v>
      </c>
      <c r="L4062" s="50" t="s">
        <v>37</v>
      </c>
      <c r="M4062" s="51" t="s">
        <v>2747</v>
      </c>
      <c r="N4062" s="50" t="s">
        <v>29</v>
      </c>
      <c r="O4062" s="50" t="s">
        <v>32</v>
      </c>
      <c r="P4062" s="50" t="s">
        <v>32</v>
      </c>
      <c r="Q4062" s="50" t="s">
        <v>29</v>
      </c>
      <c r="R4062" s="50" t="s">
        <v>29</v>
      </c>
      <c r="S4062" s="50" t="s">
        <v>2770</v>
      </c>
      <c r="T4062" s="50" t="s">
        <v>2412</v>
      </c>
      <c r="U4062" s="50" t="s">
        <v>30</v>
      </c>
      <c r="V4062" s="50" t="str">
        <f>VLOOKUP(A4062,Register!$D$2:$N$1317,11,0)</f>
        <v>CWIP-MILK OF LIME</v>
      </c>
      <c r="W4062" s="50" t="s">
        <v>5132</v>
      </c>
      <c r="X4062" s="50" t="s">
        <v>5085</v>
      </c>
    </row>
    <row r="4063" spans="1:24" ht="14.1" customHeight="1" x14ac:dyDescent="0.25">
      <c r="A4063" s="50" t="str">
        <f t="shared" si="63"/>
        <v>9200000058-0</v>
      </c>
      <c r="B4063" s="57" t="s">
        <v>29</v>
      </c>
      <c r="C4063" s="50" t="s">
        <v>29</v>
      </c>
      <c r="D4063" s="50" t="s">
        <v>5131</v>
      </c>
      <c r="E4063" s="50" t="s">
        <v>2814</v>
      </c>
      <c r="F4063" s="50" t="s">
        <v>29</v>
      </c>
      <c r="G4063" s="50" t="s">
        <v>29</v>
      </c>
      <c r="H4063" s="50" t="s">
        <v>4028</v>
      </c>
      <c r="I4063" s="58">
        <v>45303</v>
      </c>
      <c r="J4063" s="50" t="s">
        <v>2816</v>
      </c>
      <c r="K4063" s="59">
        <v>435.54</v>
      </c>
      <c r="L4063" s="50" t="s">
        <v>37</v>
      </c>
      <c r="M4063" s="51" t="s">
        <v>2747</v>
      </c>
      <c r="N4063" s="50" t="s">
        <v>29</v>
      </c>
      <c r="O4063" s="50" t="s">
        <v>32</v>
      </c>
      <c r="P4063" s="50" t="s">
        <v>32</v>
      </c>
      <c r="Q4063" s="50" t="s">
        <v>29</v>
      </c>
      <c r="R4063" s="50" t="s">
        <v>29</v>
      </c>
      <c r="S4063" s="50" t="s">
        <v>2770</v>
      </c>
      <c r="T4063" s="50" t="s">
        <v>2412</v>
      </c>
      <c r="U4063" s="50" t="s">
        <v>30</v>
      </c>
      <c r="V4063" s="50" t="str">
        <f>VLOOKUP(A4063,Register!$D$2:$N$1317,11,0)</f>
        <v>CWIP-MILK OF LIME</v>
      </c>
      <c r="W4063" s="50" t="s">
        <v>5132</v>
      </c>
      <c r="X4063" s="50" t="s">
        <v>5085</v>
      </c>
    </row>
    <row r="4064" spans="1:24" ht="14.1" customHeight="1" x14ac:dyDescent="0.25">
      <c r="A4064" s="50" t="str">
        <f t="shared" si="63"/>
        <v>9200000058-0</v>
      </c>
      <c r="B4064" s="57" t="s">
        <v>29</v>
      </c>
      <c r="C4064" s="50" t="s">
        <v>29</v>
      </c>
      <c r="D4064" s="50" t="s">
        <v>5131</v>
      </c>
      <c r="E4064" s="50" t="s">
        <v>2814</v>
      </c>
      <c r="F4064" s="50" t="s">
        <v>29</v>
      </c>
      <c r="G4064" s="50" t="s">
        <v>29</v>
      </c>
      <c r="H4064" s="50" t="s">
        <v>4028</v>
      </c>
      <c r="I4064" s="58">
        <v>45303</v>
      </c>
      <c r="J4064" s="50" t="s">
        <v>2816</v>
      </c>
      <c r="K4064" s="59">
        <v>562.17999999999995</v>
      </c>
      <c r="L4064" s="50" t="s">
        <v>37</v>
      </c>
      <c r="M4064" s="51" t="s">
        <v>2747</v>
      </c>
      <c r="N4064" s="50" t="s">
        <v>29</v>
      </c>
      <c r="O4064" s="50" t="s">
        <v>32</v>
      </c>
      <c r="P4064" s="50" t="s">
        <v>32</v>
      </c>
      <c r="Q4064" s="50" t="s">
        <v>29</v>
      </c>
      <c r="R4064" s="50" t="s">
        <v>29</v>
      </c>
      <c r="S4064" s="50" t="s">
        <v>2770</v>
      </c>
      <c r="T4064" s="50" t="s">
        <v>2412</v>
      </c>
      <c r="U4064" s="50" t="s">
        <v>30</v>
      </c>
      <c r="V4064" s="50" t="str">
        <f>VLOOKUP(A4064,Register!$D$2:$N$1317,11,0)</f>
        <v>CWIP-MILK OF LIME</v>
      </c>
      <c r="W4064" s="50" t="s">
        <v>5132</v>
      </c>
      <c r="X4064" s="50" t="s">
        <v>5085</v>
      </c>
    </row>
    <row r="4065" spans="1:24" ht="14.1" customHeight="1" x14ac:dyDescent="0.25">
      <c r="A4065" s="50" t="str">
        <f t="shared" si="63"/>
        <v>9200000058-0</v>
      </c>
      <c r="B4065" s="57" t="s">
        <v>29</v>
      </c>
      <c r="C4065" s="50" t="s">
        <v>29</v>
      </c>
      <c r="D4065" s="50" t="s">
        <v>5131</v>
      </c>
      <c r="E4065" s="50" t="s">
        <v>2814</v>
      </c>
      <c r="F4065" s="50" t="s">
        <v>29</v>
      </c>
      <c r="G4065" s="50" t="s">
        <v>29</v>
      </c>
      <c r="H4065" s="50" t="s">
        <v>4028</v>
      </c>
      <c r="I4065" s="58">
        <v>45303</v>
      </c>
      <c r="J4065" s="50" t="s">
        <v>2816</v>
      </c>
      <c r="K4065" s="59">
        <v>273.60000000000002</v>
      </c>
      <c r="L4065" s="50" t="s">
        <v>37</v>
      </c>
      <c r="M4065" s="51" t="s">
        <v>2747</v>
      </c>
      <c r="N4065" s="50" t="s">
        <v>29</v>
      </c>
      <c r="O4065" s="50" t="s">
        <v>32</v>
      </c>
      <c r="P4065" s="50" t="s">
        <v>32</v>
      </c>
      <c r="Q4065" s="50" t="s">
        <v>29</v>
      </c>
      <c r="R4065" s="50" t="s">
        <v>29</v>
      </c>
      <c r="S4065" s="50" t="s">
        <v>2770</v>
      </c>
      <c r="T4065" s="50" t="s">
        <v>2412</v>
      </c>
      <c r="U4065" s="50" t="s">
        <v>30</v>
      </c>
      <c r="V4065" s="50" t="str">
        <f>VLOOKUP(A4065,Register!$D$2:$N$1317,11,0)</f>
        <v>CWIP-MILK OF LIME</v>
      </c>
      <c r="W4065" s="50" t="s">
        <v>5132</v>
      </c>
      <c r="X4065" s="50" t="s">
        <v>5085</v>
      </c>
    </row>
    <row r="4066" spans="1:24" ht="14.1" customHeight="1" x14ac:dyDescent="0.25">
      <c r="A4066" s="50" t="str">
        <f t="shared" si="63"/>
        <v>9200000058-0</v>
      </c>
      <c r="B4066" s="57" t="s">
        <v>29</v>
      </c>
      <c r="C4066" s="50" t="s">
        <v>29</v>
      </c>
      <c r="D4066" s="50" t="s">
        <v>5131</v>
      </c>
      <c r="E4066" s="50" t="s">
        <v>2814</v>
      </c>
      <c r="F4066" s="50" t="s">
        <v>29</v>
      </c>
      <c r="G4066" s="50" t="s">
        <v>29</v>
      </c>
      <c r="H4066" s="50" t="s">
        <v>4028</v>
      </c>
      <c r="I4066" s="58">
        <v>45303</v>
      </c>
      <c r="J4066" s="50" t="s">
        <v>2816</v>
      </c>
      <c r="K4066" s="59">
        <v>68.400000000000006</v>
      </c>
      <c r="L4066" s="50" t="s">
        <v>37</v>
      </c>
      <c r="M4066" s="51" t="s">
        <v>2747</v>
      </c>
      <c r="N4066" s="50" t="s">
        <v>29</v>
      </c>
      <c r="O4066" s="50" t="s">
        <v>32</v>
      </c>
      <c r="P4066" s="50" t="s">
        <v>32</v>
      </c>
      <c r="Q4066" s="50" t="s">
        <v>29</v>
      </c>
      <c r="R4066" s="50" t="s">
        <v>29</v>
      </c>
      <c r="S4066" s="50" t="s">
        <v>2770</v>
      </c>
      <c r="T4066" s="50" t="s">
        <v>2412</v>
      </c>
      <c r="U4066" s="50" t="s">
        <v>30</v>
      </c>
      <c r="V4066" s="50" t="str">
        <f>VLOOKUP(A4066,Register!$D$2:$N$1317,11,0)</f>
        <v>CWIP-MILK OF LIME</v>
      </c>
      <c r="W4066" s="50" t="s">
        <v>5132</v>
      </c>
      <c r="X4066" s="50" t="s">
        <v>5085</v>
      </c>
    </row>
    <row r="4067" spans="1:24" ht="14.1" customHeight="1" x14ac:dyDescent="0.25">
      <c r="A4067" s="50" t="str">
        <f t="shared" si="63"/>
        <v>9200000058-0</v>
      </c>
      <c r="B4067" s="57" t="s">
        <v>29</v>
      </c>
      <c r="C4067" s="50" t="s">
        <v>29</v>
      </c>
      <c r="D4067" s="50" t="s">
        <v>5131</v>
      </c>
      <c r="E4067" s="50" t="s">
        <v>2814</v>
      </c>
      <c r="F4067" s="50" t="s">
        <v>29</v>
      </c>
      <c r="G4067" s="50" t="s">
        <v>29</v>
      </c>
      <c r="H4067" s="50" t="s">
        <v>4028</v>
      </c>
      <c r="I4067" s="58">
        <v>45303</v>
      </c>
      <c r="J4067" s="50" t="s">
        <v>2816</v>
      </c>
      <c r="K4067" s="59">
        <v>125.3</v>
      </c>
      <c r="L4067" s="50" t="s">
        <v>37</v>
      </c>
      <c r="M4067" s="51" t="s">
        <v>2747</v>
      </c>
      <c r="N4067" s="50" t="s">
        <v>29</v>
      </c>
      <c r="O4067" s="50" t="s">
        <v>32</v>
      </c>
      <c r="P4067" s="50" t="s">
        <v>32</v>
      </c>
      <c r="Q4067" s="50" t="s">
        <v>29</v>
      </c>
      <c r="R4067" s="50" t="s">
        <v>29</v>
      </c>
      <c r="S4067" s="50" t="s">
        <v>2770</v>
      </c>
      <c r="T4067" s="50" t="s">
        <v>2412</v>
      </c>
      <c r="U4067" s="50" t="s">
        <v>30</v>
      </c>
      <c r="V4067" s="50" t="str">
        <f>VLOOKUP(A4067,Register!$D$2:$N$1317,11,0)</f>
        <v>CWIP-MILK OF LIME</v>
      </c>
      <c r="W4067" s="50" t="s">
        <v>5132</v>
      </c>
      <c r="X4067" s="50" t="s">
        <v>5085</v>
      </c>
    </row>
    <row r="4068" spans="1:24" ht="14.1" customHeight="1" x14ac:dyDescent="0.25">
      <c r="A4068" s="50" t="str">
        <f t="shared" si="63"/>
        <v>9200000058-0</v>
      </c>
      <c r="B4068" s="57" t="s">
        <v>29</v>
      </c>
      <c r="C4068" s="50" t="s">
        <v>29</v>
      </c>
      <c r="D4068" s="50" t="s">
        <v>5131</v>
      </c>
      <c r="E4068" s="50" t="s">
        <v>2814</v>
      </c>
      <c r="F4068" s="50" t="s">
        <v>29</v>
      </c>
      <c r="G4068" s="50" t="s">
        <v>29</v>
      </c>
      <c r="H4068" s="50" t="s">
        <v>4028</v>
      </c>
      <c r="I4068" s="58">
        <v>45303</v>
      </c>
      <c r="J4068" s="50" t="s">
        <v>2816</v>
      </c>
      <c r="K4068" s="59">
        <v>103.7</v>
      </c>
      <c r="L4068" s="50" t="s">
        <v>37</v>
      </c>
      <c r="M4068" s="51" t="s">
        <v>2747</v>
      </c>
      <c r="N4068" s="50" t="s">
        <v>29</v>
      </c>
      <c r="O4068" s="50" t="s">
        <v>32</v>
      </c>
      <c r="P4068" s="50" t="s">
        <v>32</v>
      </c>
      <c r="Q4068" s="50" t="s">
        <v>29</v>
      </c>
      <c r="R4068" s="50" t="s">
        <v>29</v>
      </c>
      <c r="S4068" s="50" t="s">
        <v>2770</v>
      </c>
      <c r="T4068" s="50" t="s">
        <v>2412</v>
      </c>
      <c r="U4068" s="50" t="s">
        <v>30</v>
      </c>
      <c r="V4068" s="50" t="str">
        <f>VLOOKUP(A4068,Register!$D$2:$N$1317,11,0)</f>
        <v>CWIP-MILK OF LIME</v>
      </c>
      <c r="W4068" s="50" t="s">
        <v>5132</v>
      </c>
      <c r="X4068" s="50" t="s">
        <v>5085</v>
      </c>
    </row>
    <row r="4069" spans="1:24" ht="14.1" customHeight="1" x14ac:dyDescent="0.25">
      <c r="A4069" s="50" t="str">
        <f t="shared" si="63"/>
        <v>9200000058-0</v>
      </c>
      <c r="B4069" s="57" t="s">
        <v>29</v>
      </c>
      <c r="C4069" s="50" t="s">
        <v>29</v>
      </c>
      <c r="D4069" s="50" t="s">
        <v>5131</v>
      </c>
      <c r="E4069" s="50" t="s">
        <v>2814</v>
      </c>
      <c r="F4069" s="50" t="s">
        <v>29</v>
      </c>
      <c r="G4069" s="50" t="s">
        <v>29</v>
      </c>
      <c r="H4069" s="50" t="s">
        <v>4028</v>
      </c>
      <c r="I4069" s="58">
        <v>45303</v>
      </c>
      <c r="J4069" s="50" t="s">
        <v>2816</v>
      </c>
      <c r="K4069" s="59">
        <v>20809.73</v>
      </c>
      <c r="L4069" s="50" t="s">
        <v>37</v>
      </c>
      <c r="M4069" s="51" t="s">
        <v>2747</v>
      </c>
      <c r="N4069" s="50" t="s">
        <v>29</v>
      </c>
      <c r="O4069" s="50" t="s">
        <v>32</v>
      </c>
      <c r="P4069" s="50" t="s">
        <v>32</v>
      </c>
      <c r="Q4069" s="50" t="s">
        <v>29</v>
      </c>
      <c r="R4069" s="50" t="s">
        <v>29</v>
      </c>
      <c r="S4069" s="50" t="s">
        <v>2770</v>
      </c>
      <c r="T4069" s="50" t="s">
        <v>2412</v>
      </c>
      <c r="U4069" s="50" t="s">
        <v>30</v>
      </c>
      <c r="V4069" s="50" t="str">
        <f>VLOOKUP(A4069,Register!$D$2:$N$1317,11,0)</f>
        <v>CWIP-MILK OF LIME</v>
      </c>
      <c r="W4069" s="50" t="s">
        <v>5132</v>
      </c>
      <c r="X4069" s="50" t="s">
        <v>5085</v>
      </c>
    </row>
    <row r="4070" spans="1:24" ht="14.1" customHeight="1" x14ac:dyDescent="0.25">
      <c r="A4070" s="50" t="str">
        <f t="shared" si="63"/>
        <v>9200000058-0</v>
      </c>
      <c r="B4070" s="57" t="s">
        <v>29</v>
      </c>
      <c r="C4070" s="50" t="s">
        <v>29</v>
      </c>
      <c r="D4070" s="50" t="s">
        <v>5131</v>
      </c>
      <c r="E4070" s="50" t="s">
        <v>2814</v>
      </c>
      <c r="F4070" s="50" t="s">
        <v>29</v>
      </c>
      <c r="G4070" s="50" t="s">
        <v>29</v>
      </c>
      <c r="H4070" s="50" t="s">
        <v>4028</v>
      </c>
      <c r="I4070" s="58">
        <v>45303</v>
      </c>
      <c r="J4070" s="50" t="s">
        <v>2816</v>
      </c>
      <c r="K4070" s="59">
        <v>124.41</v>
      </c>
      <c r="L4070" s="50" t="s">
        <v>37</v>
      </c>
      <c r="M4070" s="51" t="s">
        <v>2747</v>
      </c>
      <c r="N4070" s="50" t="s">
        <v>29</v>
      </c>
      <c r="O4070" s="50" t="s">
        <v>32</v>
      </c>
      <c r="P4070" s="50" t="s">
        <v>32</v>
      </c>
      <c r="Q4070" s="50" t="s">
        <v>29</v>
      </c>
      <c r="R4070" s="50" t="s">
        <v>29</v>
      </c>
      <c r="S4070" s="50" t="s">
        <v>2770</v>
      </c>
      <c r="T4070" s="50" t="s">
        <v>2412</v>
      </c>
      <c r="U4070" s="50" t="s">
        <v>30</v>
      </c>
      <c r="V4070" s="50" t="str">
        <f>VLOOKUP(A4070,Register!$D$2:$N$1317,11,0)</f>
        <v>CWIP-MILK OF LIME</v>
      </c>
      <c r="W4070" s="50" t="s">
        <v>5132</v>
      </c>
      <c r="X4070" s="50" t="s">
        <v>5085</v>
      </c>
    </row>
    <row r="4071" spans="1:24" ht="14.1" customHeight="1" x14ac:dyDescent="0.25">
      <c r="A4071" s="50" t="str">
        <f t="shared" si="63"/>
        <v>9200000058-0</v>
      </c>
      <c r="B4071" s="57" t="s">
        <v>29</v>
      </c>
      <c r="C4071" s="50" t="s">
        <v>29</v>
      </c>
      <c r="D4071" s="50" t="s">
        <v>5131</v>
      </c>
      <c r="E4071" s="50" t="s">
        <v>2814</v>
      </c>
      <c r="F4071" s="50" t="s">
        <v>29</v>
      </c>
      <c r="G4071" s="50" t="s">
        <v>29</v>
      </c>
      <c r="H4071" s="50" t="s">
        <v>4028</v>
      </c>
      <c r="I4071" s="58">
        <v>45303</v>
      </c>
      <c r="J4071" s="50" t="s">
        <v>2816</v>
      </c>
      <c r="K4071" s="59">
        <v>622.1</v>
      </c>
      <c r="L4071" s="50" t="s">
        <v>37</v>
      </c>
      <c r="M4071" s="51" t="s">
        <v>2747</v>
      </c>
      <c r="N4071" s="50" t="s">
        <v>29</v>
      </c>
      <c r="O4071" s="50" t="s">
        <v>32</v>
      </c>
      <c r="P4071" s="50" t="s">
        <v>32</v>
      </c>
      <c r="Q4071" s="50" t="s">
        <v>29</v>
      </c>
      <c r="R4071" s="50" t="s">
        <v>29</v>
      </c>
      <c r="S4071" s="50" t="s">
        <v>2770</v>
      </c>
      <c r="T4071" s="50" t="s">
        <v>2412</v>
      </c>
      <c r="U4071" s="50" t="s">
        <v>30</v>
      </c>
      <c r="V4071" s="50" t="str">
        <f>VLOOKUP(A4071,Register!$D$2:$N$1317,11,0)</f>
        <v>CWIP-MILK OF LIME</v>
      </c>
      <c r="W4071" s="50" t="s">
        <v>5132</v>
      </c>
      <c r="X4071" s="50" t="s">
        <v>5085</v>
      </c>
    </row>
    <row r="4072" spans="1:24" ht="14.1" customHeight="1" x14ac:dyDescent="0.25">
      <c r="A4072" s="50" t="str">
        <f t="shared" si="63"/>
        <v>9200000058-0</v>
      </c>
      <c r="B4072" s="57" t="s">
        <v>29</v>
      </c>
      <c r="C4072" s="50" t="s">
        <v>29</v>
      </c>
      <c r="D4072" s="50" t="s">
        <v>5131</v>
      </c>
      <c r="E4072" s="50" t="s">
        <v>2814</v>
      </c>
      <c r="F4072" s="50" t="s">
        <v>29</v>
      </c>
      <c r="G4072" s="50" t="s">
        <v>29</v>
      </c>
      <c r="H4072" s="50" t="s">
        <v>4028</v>
      </c>
      <c r="I4072" s="58">
        <v>45303</v>
      </c>
      <c r="J4072" s="50" t="s">
        <v>2816</v>
      </c>
      <c r="K4072" s="59">
        <v>410.4</v>
      </c>
      <c r="L4072" s="50" t="s">
        <v>37</v>
      </c>
      <c r="M4072" s="51" t="s">
        <v>2747</v>
      </c>
      <c r="N4072" s="50" t="s">
        <v>29</v>
      </c>
      <c r="O4072" s="50" t="s">
        <v>32</v>
      </c>
      <c r="P4072" s="50" t="s">
        <v>32</v>
      </c>
      <c r="Q4072" s="50" t="s">
        <v>29</v>
      </c>
      <c r="R4072" s="50" t="s">
        <v>29</v>
      </c>
      <c r="S4072" s="50" t="s">
        <v>2770</v>
      </c>
      <c r="T4072" s="50" t="s">
        <v>2412</v>
      </c>
      <c r="U4072" s="50" t="s">
        <v>30</v>
      </c>
      <c r="V4072" s="50" t="str">
        <f>VLOOKUP(A4072,Register!$D$2:$N$1317,11,0)</f>
        <v>CWIP-MILK OF LIME</v>
      </c>
      <c r="W4072" s="50" t="s">
        <v>5132</v>
      </c>
      <c r="X4072" s="50" t="s">
        <v>5085</v>
      </c>
    </row>
    <row r="4073" spans="1:24" ht="14.1" customHeight="1" x14ac:dyDescent="0.25">
      <c r="A4073" s="50" t="str">
        <f t="shared" si="63"/>
        <v>9200000058-0</v>
      </c>
      <c r="B4073" s="57" t="s">
        <v>29</v>
      </c>
      <c r="C4073" s="50" t="s">
        <v>29</v>
      </c>
      <c r="D4073" s="50" t="s">
        <v>5131</v>
      </c>
      <c r="E4073" s="50" t="s">
        <v>2814</v>
      </c>
      <c r="F4073" s="50" t="s">
        <v>29</v>
      </c>
      <c r="G4073" s="50" t="s">
        <v>29</v>
      </c>
      <c r="H4073" s="50" t="s">
        <v>4028</v>
      </c>
      <c r="I4073" s="58">
        <v>45303</v>
      </c>
      <c r="J4073" s="50" t="s">
        <v>2816</v>
      </c>
      <c r="K4073" s="59">
        <v>43.56</v>
      </c>
      <c r="L4073" s="50" t="s">
        <v>37</v>
      </c>
      <c r="M4073" s="51" t="s">
        <v>2747</v>
      </c>
      <c r="N4073" s="50" t="s">
        <v>29</v>
      </c>
      <c r="O4073" s="50" t="s">
        <v>32</v>
      </c>
      <c r="P4073" s="50" t="s">
        <v>32</v>
      </c>
      <c r="Q4073" s="50" t="s">
        <v>29</v>
      </c>
      <c r="R4073" s="50" t="s">
        <v>29</v>
      </c>
      <c r="S4073" s="50" t="s">
        <v>2770</v>
      </c>
      <c r="T4073" s="50" t="s">
        <v>2412</v>
      </c>
      <c r="U4073" s="50" t="s">
        <v>30</v>
      </c>
      <c r="V4073" s="50" t="str">
        <f>VLOOKUP(A4073,Register!$D$2:$N$1317,11,0)</f>
        <v>CWIP-MILK OF LIME</v>
      </c>
      <c r="W4073" s="50" t="s">
        <v>5132</v>
      </c>
      <c r="X4073" s="50" t="s">
        <v>5085</v>
      </c>
    </row>
    <row r="4074" spans="1:24" ht="14.1" customHeight="1" x14ac:dyDescent="0.25">
      <c r="A4074" s="50" t="str">
        <f t="shared" si="63"/>
        <v>9200000058-0</v>
      </c>
      <c r="B4074" s="57" t="s">
        <v>29</v>
      </c>
      <c r="C4074" s="50" t="s">
        <v>29</v>
      </c>
      <c r="D4074" s="50" t="s">
        <v>5131</v>
      </c>
      <c r="E4074" s="50" t="s">
        <v>2814</v>
      </c>
      <c r="F4074" s="50" t="s">
        <v>29</v>
      </c>
      <c r="G4074" s="50" t="s">
        <v>29</v>
      </c>
      <c r="H4074" s="50" t="s">
        <v>4028</v>
      </c>
      <c r="I4074" s="58">
        <v>45303</v>
      </c>
      <c r="J4074" s="50" t="s">
        <v>2816</v>
      </c>
      <c r="K4074" s="59">
        <v>56.52</v>
      </c>
      <c r="L4074" s="50" t="s">
        <v>37</v>
      </c>
      <c r="M4074" s="51" t="s">
        <v>2747</v>
      </c>
      <c r="N4074" s="50" t="s">
        <v>29</v>
      </c>
      <c r="O4074" s="50" t="s">
        <v>32</v>
      </c>
      <c r="P4074" s="50" t="s">
        <v>32</v>
      </c>
      <c r="Q4074" s="50" t="s">
        <v>29</v>
      </c>
      <c r="R4074" s="50" t="s">
        <v>29</v>
      </c>
      <c r="S4074" s="50" t="s">
        <v>2770</v>
      </c>
      <c r="T4074" s="50" t="s">
        <v>2412</v>
      </c>
      <c r="U4074" s="50" t="s">
        <v>30</v>
      </c>
      <c r="V4074" s="50" t="str">
        <f>VLOOKUP(A4074,Register!$D$2:$N$1317,11,0)</f>
        <v>CWIP-MILK OF LIME</v>
      </c>
      <c r="W4074" s="50" t="s">
        <v>5132</v>
      </c>
      <c r="X4074" s="50" t="s">
        <v>5085</v>
      </c>
    </row>
    <row r="4075" spans="1:24" ht="14.1" customHeight="1" x14ac:dyDescent="0.25">
      <c r="A4075" s="50" t="str">
        <f t="shared" si="63"/>
        <v>9200000058-0</v>
      </c>
      <c r="B4075" s="57" t="s">
        <v>29</v>
      </c>
      <c r="C4075" s="50" t="s">
        <v>29</v>
      </c>
      <c r="D4075" s="50" t="s">
        <v>5131</v>
      </c>
      <c r="E4075" s="50" t="s">
        <v>2814</v>
      </c>
      <c r="F4075" s="50" t="s">
        <v>29</v>
      </c>
      <c r="G4075" s="50" t="s">
        <v>29</v>
      </c>
      <c r="H4075" s="50" t="s">
        <v>4028</v>
      </c>
      <c r="I4075" s="58">
        <v>45303</v>
      </c>
      <c r="J4075" s="50" t="s">
        <v>2816</v>
      </c>
      <c r="K4075" s="59">
        <v>829.44</v>
      </c>
      <c r="L4075" s="50" t="s">
        <v>37</v>
      </c>
      <c r="M4075" s="51" t="s">
        <v>2747</v>
      </c>
      <c r="N4075" s="50" t="s">
        <v>29</v>
      </c>
      <c r="O4075" s="50" t="s">
        <v>32</v>
      </c>
      <c r="P4075" s="50" t="s">
        <v>32</v>
      </c>
      <c r="Q4075" s="50" t="s">
        <v>29</v>
      </c>
      <c r="R4075" s="50" t="s">
        <v>29</v>
      </c>
      <c r="S4075" s="50" t="s">
        <v>2770</v>
      </c>
      <c r="T4075" s="50" t="s">
        <v>2412</v>
      </c>
      <c r="U4075" s="50" t="s">
        <v>30</v>
      </c>
      <c r="V4075" s="50" t="str">
        <f>VLOOKUP(A4075,Register!$D$2:$N$1317,11,0)</f>
        <v>CWIP-MILK OF LIME</v>
      </c>
      <c r="W4075" s="50" t="s">
        <v>5132</v>
      </c>
      <c r="X4075" s="50" t="s">
        <v>5085</v>
      </c>
    </row>
    <row r="4076" spans="1:24" ht="14.1" customHeight="1" x14ac:dyDescent="0.25">
      <c r="A4076" s="50" t="str">
        <f t="shared" si="63"/>
        <v>9200000058-0</v>
      </c>
      <c r="B4076" s="57" t="s">
        <v>29</v>
      </c>
      <c r="C4076" s="50" t="s">
        <v>29</v>
      </c>
      <c r="D4076" s="50" t="s">
        <v>5131</v>
      </c>
      <c r="E4076" s="50" t="s">
        <v>2814</v>
      </c>
      <c r="F4076" s="50" t="s">
        <v>29</v>
      </c>
      <c r="G4076" s="50" t="s">
        <v>29</v>
      </c>
      <c r="H4076" s="50" t="s">
        <v>4028</v>
      </c>
      <c r="I4076" s="58">
        <v>45303</v>
      </c>
      <c r="J4076" s="50" t="s">
        <v>2816</v>
      </c>
      <c r="K4076" s="59">
        <v>450.99</v>
      </c>
      <c r="L4076" s="50" t="s">
        <v>37</v>
      </c>
      <c r="M4076" s="51" t="s">
        <v>2747</v>
      </c>
      <c r="N4076" s="50" t="s">
        <v>29</v>
      </c>
      <c r="O4076" s="50" t="s">
        <v>32</v>
      </c>
      <c r="P4076" s="50" t="s">
        <v>32</v>
      </c>
      <c r="Q4076" s="50" t="s">
        <v>29</v>
      </c>
      <c r="R4076" s="50" t="s">
        <v>29</v>
      </c>
      <c r="S4076" s="50" t="s">
        <v>2770</v>
      </c>
      <c r="T4076" s="50" t="s">
        <v>2412</v>
      </c>
      <c r="U4076" s="50" t="s">
        <v>30</v>
      </c>
      <c r="V4076" s="50" t="str">
        <f>VLOOKUP(A4076,Register!$D$2:$N$1317,11,0)</f>
        <v>CWIP-MILK OF LIME</v>
      </c>
      <c r="W4076" s="50" t="s">
        <v>5132</v>
      </c>
      <c r="X4076" s="50" t="s">
        <v>5085</v>
      </c>
    </row>
    <row r="4077" spans="1:24" ht="14.1" customHeight="1" x14ac:dyDescent="0.25">
      <c r="A4077" s="50" t="str">
        <f t="shared" si="63"/>
        <v>9200000058-0</v>
      </c>
      <c r="B4077" s="57" t="s">
        <v>29</v>
      </c>
      <c r="C4077" s="50" t="s">
        <v>29</v>
      </c>
      <c r="D4077" s="50" t="s">
        <v>5131</v>
      </c>
      <c r="E4077" s="50" t="s">
        <v>2814</v>
      </c>
      <c r="F4077" s="50" t="s">
        <v>29</v>
      </c>
      <c r="G4077" s="50" t="s">
        <v>29</v>
      </c>
      <c r="H4077" s="50" t="s">
        <v>4028</v>
      </c>
      <c r="I4077" s="58">
        <v>45303</v>
      </c>
      <c r="J4077" s="50" t="s">
        <v>2816</v>
      </c>
      <c r="K4077" s="59">
        <v>41.47</v>
      </c>
      <c r="L4077" s="50" t="s">
        <v>37</v>
      </c>
      <c r="M4077" s="51" t="s">
        <v>2747</v>
      </c>
      <c r="N4077" s="50" t="s">
        <v>29</v>
      </c>
      <c r="O4077" s="50" t="s">
        <v>32</v>
      </c>
      <c r="P4077" s="50" t="s">
        <v>32</v>
      </c>
      <c r="Q4077" s="50" t="s">
        <v>29</v>
      </c>
      <c r="R4077" s="50" t="s">
        <v>29</v>
      </c>
      <c r="S4077" s="50" t="s">
        <v>2770</v>
      </c>
      <c r="T4077" s="50" t="s">
        <v>2412</v>
      </c>
      <c r="U4077" s="50" t="s">
        <v>30</v>
      </c>
      <c r="V4077" s="50" t="str">
        <f>VLOOKUP(A4077,Register!$D$2:$N$1317,11,0)</f>
        <v>CWIP-MILK OF LIME</v>
      </c>
      <c r="W4077" s="50" t="s">
        <v>5132</v>
      </c>
      <c r="X4077" s="50" t="s">
        <v>5085</v>
      </c>
    </row>
    <row r="4078" spans="1:24" ht="14.1" customHeight="1" x14ac:dyDescent="0.25">
      <c r="A4078" s="50" t="str">
        <f t="shared" si="63"/>
        <v>9200000058-0</v>
      </c>
      <c r="B4078" s="57" t="s">
        <v>29</v>
      </c>
      <c r="C4078" s="50" t="s">
        <v>29</v>
      </c>
      <c r="D4078" s="50" t="s">
        <v>5131</v>
      </c>
      <c r="E4078" s="50" t="s">
        <v>2814</v>
      </c>
      <c r="F4078" s="50" t="s">
        <v>29</v>
      </c>
      <c r="G4078" s="50" t="s">
        <v>29</v>
      </c>
      <c r="H4078" s="50" t="s">
        <v>4028</v>
      </c>
      <c r="I4078" s="58">
        <v>45303</v>
      </c>
      <c r="J4078" s="50" t="s">
        <v>2816</v>
      </c>
      <c r="K4078" s="59">
        <v>124.44</v>
      </c>
      <c r="L4078" s="50" t="s">
        <v>37</v>
      </c>
      <c r="M4078" s="51" t="s">
        <v>2747</v>
      </c>
      <c r="N4078" s="50" t="s">
        <v>29</v>
      </c>
      <c r="O4078" s="50" t="s">
        <v>32</v>
      </c>
      <c r="P4078" s="50" t="s">
        <v>32</v>
      </c>
      <c r="Q4078" s="50" t="s">
        <v>29</v>
      </c>
      <c r="R4078" s="50" t="s">
        <v>29</v>
      </c>
      <c r="S4078" s="50" t="s">
        <v>2770</v>
      </c>
      <c r="T4078" s="50" t="s">
        <v>2412</v>
      </c>
      <c r="U4078" s="50" t="s">
        <v>30</v>
      </c>
      <c r="V4078" s="50" t="str">
        <f>VLOOKUP(A4078,Register!$D$2:$N$1317,11,0)</f>
        <v>CWIP-MILK OF LIME</v>
      </c>
      <c r="W4078" s="50" t="s">
        <v>5132</v>
      </c>
      <c r="X4078" s="50" t="s">
        <v>5085</v>
      </c>
    </row>
    <row r="4079" spans="1:24" ht="14.1" customHeight="1" x14ac:dyDescent="0.25">
      <c r="A4079" s="50" t="str">
        <f t="shared" si="63"/>
        <v>9200000058-0</v>
      </c>
      <c r="B4079" s="57" t="s">
        <v>29</v>
      </c>
      <c r="C4079" s="50" t="s">
        <v>29</v>
      </c>
      <c r="D4079" s="50" t="s">
        <v>5131</v>
      </c>
      <c r="E4079" s="50" t="s">
        <v>2814</v>
      </c>
      <c r="F4079" s="50" t="s">
        <v>29</v>
      </c>
      <c r="G4079" s="50" t="s">
        <v>29</v>
      </c>
      <c r="H4079" s="50" t="s">
        <v>4028</v>
      </c>
      <c r="I4079" s="58">
        <v>45303</v>
      </c>
      <c r="J4079" s="50" t="s">
        <v>2816</v>
      </c>
      <c r="K4079" s="59">
        <v>13.2</v>
      </c>
      <c r="L4079" s="50" t="s">
        <v>37</v>
      </c>
      <c r="M4079" s="51" t="s">
        <v>2747</v>
      </c>
      <c r="N4079" s="50" t="s">
        <v>29</v>
      </c>
      <c r="O4079" s="50" t="s">
        <v>32</v>
      </c>
      <c r="P4079" s="50" t="s">
        <v>32</v>
      </c>
      <c r="Q4079" s="50" t="s">
        <v>29</v>
      </c>
      <c r="R4079" s="50" t="s">
        <v>29</v>
      </c>
      <c r="S4079" s="50" t="s">
        <v>2770</v>
      </c>
      <c r="T4079" s="50" t="s">
        <v>2412</v>
      </c>
      <c r="U4079" s="50" t="s">
        <v>30</v>
      </c>
      <c r="V4079" s="50" t="str">
        <f>VLOOKUP(A4079,Register!$D$2:$N$1317,11,0)</f>
        <v>CWIP-MILK OF LIME</v>
      </c>
      <c r="W4079" s="50" t="s">
        <v>5132</v>
      </c>
      <c r="X4079" s="50" t="s">
        <v>5085</v>
      </c>
    </row>
    <row r="4080" spans="1:24" ht="14.1" customHeight="1" x14ac:dyDescent="0.25">
      <c r="A4080" s="50" t="str">
        <f t="shared" si="63"/>
        <v>9200000058-0</v>
      </c>
      <c r="B4080" s="57" t="s">
        <v>29</v>
      </c>
      <c r="C4080" s="50" t="s">
        <v>29</v>
      </c>
      <c r="D4080" s="50" t="s">
        <v>5131</v>
      </c>
      <c r="E4080" s="50" t="s">
        <v>2814</v>
      </c>
      <c r="F4080" s="50" t="s">
        <v>29</v>
      </c>
      <c r="G4080" s="50" t="s">
        <v>29</v>
      </c>
      <c r="H4080" s="50" t="s">
        <v>4028</v>
      </c>
      <c r="I4080" s="58">
        <v>45303</v>
      </c>
      <c r="J4080" s="50" t="s">
        <v>2816</v>
      </c>
      <c r="K4080" s="59">
        <v>58.08</v>
      </c>
      <c r="L4080" s="50" t="s">
        <v>37</v>
      </c>
      <c r="M4080" s="51" t="s">
        <v>2747</v>
      </c>
      <c r="N4080" s="50" t="s">
        <v>29</v>
      </c>
      <c r="O4080" s="50" t="s">
        <v>32</v>
      </c>
      <c r="P4080" s="50" t="s">
        <v>32</v>
      </c>
      <c r="Q4080" s="50" t="s">
        <v>29</v>
      </c>
      <c r="R4080" s="50" t="s">
        <v>29</v>
      </c>
      <c r="S4080" s="50" t="s">
        <v>2770</v>
      </c>
      <c r="T4080" s="50" t="s">
        <v>2412</v>
      </c>
      <c r="U4080" s="50" t="s">
        <v>30</v>
      </c>
      <c r="V4080" s="50" t="str">
        <f>VLOOKUP(A4080,Register!$D$2:$N$1317,11,0)</f>
        <v>CWIP-MILK OF LIME</v>
      </c>
      <c r="W4080" s="50" t="s">
        <v>5132</v>
      </c>
      <c r="X4080" s="50" t="s">
        <v>5085</v>
      </c>
    </row>
    <row r="4081" spans="1:24" ht="14.1" customHeight="1" x14ac:dyDescent="0.25">
      <c r="A4081" s="50" t="str">
        <f t="shared" si="63"/>
        <v>9200000058-0</v>
      </c>
      <c r="B4081" s="57" t="s">
        <v>29</v>
      </c>
      <c r="C4081" s="50" t="s">
        <v>29</v>
      </c>
      <c r="D4081" s="50" t="s">
        <v>5131</v>
      </c>
      <c r="E4081" s="50" t="s">
        <v>2814</v>
      </c>
      <c r="F4081" s="50" t="s">
        <v>29</v>
      </c>
      <c r="G4081" s="50" t="s">
        <v>29</v>
      </c>
      <c r="H4081" s="50" t="s">
        <v>4028</v>
      </c>
      <c r="I4081" s="58">
        <v>45303</v>
      </c>
      <c r="J4081" s="50" t="s">
        <v>2816</v>
      </c>
      <c r="K4081" s="59">
        <v>226.08</v>
      </c>
      <c r="L4081" s="50" t="s">
        <v>37</v>
      </c>
      <c r="M4081" s="51" t="s">
        <v>2747</v>
      </c>
      <c r="N4081" s="50" t="s">
        <v>29</v>
      </c>
      <c r="O4081" s="50" t="s">
        <v>32</v>
      </c>
      <c r="P4081" s="50" t="s">
        <v>32</v>
      </c>
      <c r="Q4081" s="50" t="s">
        <v>29</v>
      </c>
      <c r="R4081" s="50" t="s">
        <v>29</v>
      </c>
      <c r="S4081" s="50" t="s">
        <v>2770</v>
      </c>
      <c r="T4081" s="50" t="s">
        <v>2412</v>
      </c>
      <c r="U4081" s="50" t="s">
        <v>30</v>
      </c>
      <c r="V4081" s="50" t="str">
        <f>VLOOKUP(A4081,Register!$D$2:$N$1317,11,0)</f>
        <v>CWIP-MILK OF LIME</v>
      </c>
      <c r="W4081" s="50" t="s">
        <v>5132</v>
      </c>
      <c r="X4081" s="50" t="s">
        <v>5085</v>
      </c>
    </row>
    <row r="4082" spans="1:24" ht="14.1" customHeight="1" x14ac:dyDescent="0.25">
      <c r="A4082" s="50" t="str">
        <f t="shared" si="63"/>
        <v>9200000058-0</v>
      </c>
      <c r="B4082" s="57" t="s">
        <v>29</v>
      </c>
      <c r="C4082" s="50" t="s">
        <v>29</v>
      </c>
      <c r="D4082" s="50" t="s">
        <v>5131</v>
      </c>
      <c r="E4082" s="50" t="s">
        <v>2814</v>
      </c>
      <c r="F4082" s="50" t="s">
        <v>29</v>
      </c>
      <c r="G4082" s="50" t="s">
        <v>29</v>
      </c>
      <c r="H4082" s="50" t="s">
        <v>4028</v>
      </c>
      <c r="I4082" s="58">
        <v>45303</v>
      </c>
      <c r="J4082" s="50" t="s">
        <v>2816</v>
      </c>
      <c r="K4082" s="59">
        <v>75.17</v>
      </c>
      <c r="L4082" s="50" t="s">
        <v>37</v>
      </c>
      <c r="M4082" s="51" t="s">
        <v>2747</v>
      </c>
      <c r="N4082" s="50" t="s">
        <v>29</v>
      </c>
      <c r="O4082" s="50" t="s">
        <v>32</v>
      </c>
      <c r="P4082" s="50" t="s">
        <v>32</v>
      </c>
      <c r="Q4082" s="50" t="s">
        <v>29</v>
      </c>
      <c r="R4082" s="50" t="s">
        <v>29</v>
      </c>
      <c r="S4082" s="50" t="s">
        <v>2770</v>
      </c>
      <c r="T4082" s="50" t="s">
        <v>2412</v>
      </c>
      <c r="U4082" s="50" t="s">
        <v>30</v>
      </c>
      <c r="V4082" s="50" t="str">
        <f>VLOOKUP(A4082,Register!$D$2:$N$1317,11,0)</f>
        <v>CWIP-MILK OF LIME</v>
      </c>
      <c r="W4082" s="50" t="s">
        <v>5132</v>
      </c>
      <c r="X4082" s="50" t="s">
        <v>5085</v>
      </c>
    </row>
    <row r="4083" spans="1:24" ht="14.1" customHeight="1" x14ac:dyDescent="0.25">
      <c r="A4083" s="50" t="str">
        <f t="shared" si="63"/>
        <v>9200000058-0</v>
      </c>
      <c r="B4083" s="57" t="s">
        <v>29</v>
      </c>
      <c r="C4083" s="50" t="s">
        <v>29</v>
      </c>
      <c r="D4083" s="50" t="s">
        <v>5131</v>
      </c>
      <c r="E4083" s="50" t="s">
        <v>2814</v>
      </c>
      <c r="F4083" s="50" t="s">
        <v>29</v>
      </c>
      <c r="G4083" s="50" t="s">
        <v>29</v>
      </c>
      <c r="H4083" s="50" t="s">
        <v>4028</v>
      </c>
      <c r="I4083" s="58">
        <v>45303</v>
      </c>
      <c r="J4083" s="50" t="s">
        <v>2816</v>
      </c>
      <c r="K4083" s="59">
        <v>62.21</v>
      </c>
      <c r="L4083" s="50" t="s">
        <v>37</v>
      </c>
      <c r="M4083" s="51" t="s">
        <v>2747</v>
      </c>
      <c r="N4083" s="50" t="s">
        <v>29</v>
      </c>
      <c r="O4083" s="50" t="s">
        <v>32</v>
      </c>
      <c r="P4083" s="50" t="s">
        <v>32</v>
      </c>
      <c r="Q4083" s="50" t="s">
        <v>29</v>
      </c>
      <c r="R4083" s="50" t="s">
        <v>29</v>
      </c>
      <c r="S4083" s="50" t="s">
        <v>2770</v>
      </c>
      <c r="T4083" s="50" t="s">
        <v>2412</v>
      </c>
      <c r="U4083" s="50" t="s">
        <v>30</v>
      </c>
      <c r="V4083" s="50" t="str">
        <f>VLOOKUP(A4083,Register!$D$2:$N$1317,11,0)</f>
        <v>CWIP-MILK OF LIME</v>
      </c>
      <c r="W4083" s="50" t="s">
        <v>5132</v>
      </c>
      <c r="X4083" s="50" t="s">
        <v>5085</v>
      </c>
    </row>
    <row r="4084" spans="1:24" ht="14.1" customHeight="1" x14ac:dyDescent="0.25">
      <c r="A4084" s="50" t="str">
        <f t="shared" si="63"/>
        <v>9200000058-0</v>
      </c>
      <c r="B4084" s="57" t="s">
        <v>29</v>
      </c>
      <c r="C4084" s="50" t="s">
        <v>29</v>
      </c>
      <c r="D4084" s="50" t="s">
        <v>5131</v>
      </c>
      <c r="E4084" s="50" t="s">
        <v>2814</v>
      </c>
      <c r="F4084" s="50" t="s">
        <v>29</v>
      </c>
      <c r="G4084" s="50" t="s">
        <v>29</v>
      </c>
      <c r="H4084" s="50" t="s">
        <v>4028</v>
      </c>
      <c r="I4084" s="58">
        <v>45303</v>
      </c>
      <c r="J4084" s="50" t="s">
        <v>2816</v>
      </c>
      <c r="K4084" s="59">
        <v>62.2</v>
      </c>
      <c r="L4084" s="50" t="s">
        <v>37</v>
      </c>
      <c r="M4084" s="51" t="s">
        <v>2747</v>
      </c>
      <c r="N4084" s="50" t="s">
        <v>29</v>
      </c>
      <c r="O4084" s="50" t="s">
        <v>32</v>
      </c>
      <c r="P4084" s="50" t="s">
        <v>32</v>
      </c>
      <c r="Q4084" s="50" t="s">
        <v>29</v>
      </c>
      <c r="R4084" s="50" t="s">
        <v>29</v>
      </c>
      <c r="S4084" s="50" t="s">
        <v>2770</v>
      </c>
      <c r="T4084" s="50" t="s">
        <v>2412</v>
      </c>
      <c r="U4084" s="50" t="s">
        <v>30</v>
      </c>
      <c r="V4084" s="50" t="str">
        <f>VLOOKUP(A4084,Register!$D$2:$N$1317,11,0)</f>
        <v>CWIP-MILK OF LIME</v>
      </c>
      <c r="W4084" s="50" t="s">
        <v>5132</v>
      </c>
      <c r="X4084" s="50" t="s">
        <v>5085</v>
      </c>
    </row>
    <row r="4085" spans="1:24" ht="14.1" customHeight="1" x14ac:dyDescent="0.25">
      <c r="A4085" s="50" t="str">
        <f t="shared" si="63"/>
        <v>9200000058-0</v>
      </c>
      <c r="B4085" s="57" t="s">
        <v>29</v>
      </c>
      <c r="C4085" s="50" t="s">
        <v>29</v>
      </c>
      <c r="D4085" s="50" t="s">
        <v>5131</v>
      </c>
      <c r="E4085" s="50" t="s">
        <v>2814</v>
      </c>
      <c r="F4085" s="50" t="s">
        <v>29</v>
      </c>
      <c r="G4085" s="50" t="s">
        <v>29</v>
      </c>
      <c r="H4085" s="50" t="s">
        <v>4028</v>
      </c>
      <c r="I4085" s="58">
        <v>45303</v>
      </c>
      <c r="J4085" s="50" t="s">
        <v>2816</v>
      </c>
      <c r="K4085" s="59">
        <v>39.6</v>
      </c>
      <c r="L4085" s="50" t="s">
        <v>37</v>
      </c>
      <c r="M4085" s="51" t="s">
        <v>2747</v>
      </c>
      <c r="N4085" s="50" t="s">
        <v>29</v>
      </c>
      <c r="O4085" s="50" t="s">
        <v>32</v>
      </c>
      <c r="P4085" s="50" t="s">
        <v>32</v>
      </c>
      <c r="Q4085" s="50" t="s">
        <v>29</v>
      </c>
      <c r="R4085" s="50" t="s">
        <v>29</v>
      </c>
      <c r="S4085" s="50" t="s">
        <v>2770</v>
      </c>
      <c r="T4085" s="50" t="s">
        <v>2412</v>
      </c>
      <c r="U4085" s="50" t="s">
        <v>30</v>
      </c>
      <c r="V4085" s="50" t="str">
        <f>VLOOKUP(A4085,Register!$D$2:$N$1317,11,0)</f>
        <v>CWIP-MILK OF LIME</v>
      </c>
      <c r="W4085" s="50" t="s">
        <v>5132</v>
      </c>
      <c r="X4085" s="50" t="s">
        <v>5085</v>
      </c>
    </row>
    <row r="4086" spans="1:24" ht="14.1" customHeight="1" x14ac:dyDescent="0.25">
      <c r="A4086" s="50" t="str">
        <f t="shared" si="63"/>
        <v>9200000058-0</v>
      </c>
      <c r="B4086" s="57" t="s">
        <v>29</v>
      </c>
      <c r="C4086" s="50" t="s">
        <v>29</v>
      </c>
      <c r="D4086" s="50" t="s">
        <v>5131</v>
      </c>
      <c r="E4086" s="50" t="s">
        <v>2814</v>
      </c>
      <c r="F4086" s="50" t="s">
        <v>29</v>
      </c>
      <c r="G4086" s="50" t="s">
        <v>29</v>
      </c>
      <c r="H4086" s="50" t="s">
        <v>4028</v>
      </c>
      <c r="I4086" s="58">
        <v>45303</v>
      </c>
      <c r="J4086" s="50" t="s">
        <v>2816</v>
      </c>
      <c r="K4086" s="59">
        <v>939.5</v>
      </c>
      <c r="L4086" s="50" t="s">
        <v>37</v>
      </c>
      <c r="M4086" s="51" t="s">
        <v>2747</v>
      </c>
      <c r="N4086" s="50" t="s">
        <v>29</v>
      </c>
      <c r="O4086" s="50" t="s">
        <v>32</v>
      </c>
      <c r="P4086" s="50" t="s">
        <v>32</v>
      </c>
      <c r="Q4086" s="50" t="s">
        <v>29</v>
      </c>
      <c r="R4086" s="50" t="s">
        <v>29</v>
      </c>
      <c r="S4086" s="50" t="s">
        <v>2770</v>
      </c>
      <c r="T4086" s="50" t="s">
        <v>2412</v>
      </c>
      <c r="U4086" s="50" t="s">
        <v>30</v>
      </c>
      <c r="V4086" s="50" t="str">
        <f>VLOOKUP(A4086,Register!$D$2:$N$1317,11,0)</f>
        <v>CWIP-MILK OF LIME</v>
      </c>
      <c r="W4086" s="50" t="s">
        <v>5132</v>
      </c>
      <c r="X4086" s="50" t="s">
        <v>5085</v>
      </c>
    </row>
    <row r="4087" spans="1:24" ht="14.1" customHeight="1" x14ac:dyDescent="0.25">
      <c r="A4087" s="50" t="str">
        <f t="shared" si="63"/>
        <v>9200000058-0</v>
      </c>
      <c r="B4087" s="57" t="s">
        <v>29</v>
      </c>
      <c r="C4087" s="50" t="s">
        <v>29</v>
      </c>
      <c r="D4087" s="50" t="s">
        <v>5131</v>
      </c>
      <c r="E4087" s="50" t="s">
        <v>2814</v>
      </c>
      <c r="F4087" s="50" t="s">
        <v>29</v>
      </c>
      <c r="G4087" s="50" t="s">
        <v>29</v>
      </c>
      <c r="H4087" s="50" t="s">
        <v>4028</v>
      </c>
      <c r="I4087" s="58">
        <v>45303</v>
      </c>
      <c r="J4087" s="50" t="s">
        <v>2816</v>
      </c>
      <c r="K4087" s="59">
        <v>248.8</v>
      </c>
      <c r="L4087" s="50" t="s">
        <v>37</v>
      </c>
      <c r="M4087" s="51" t="s">
        <v>2747</v>
      </c>
      <c r="N4087" s="50" t="s">
        <v>29</v>
      </c>
      <c r="O4087" s="50" t="s">
        <v>32</v>
      </c>
      <c r="P4087" s="50" t="s">
        <v>32</v>
      </c>
      <c r="Q4087" s="50" t="s">
        <v>29</v>
      </c>
      <c r="R4087" s="50" t="s">
        <v>29</v>
      </c>
      <c r="S4087" s="50" t="s">
        <v>2770</v>
      </c>
      <c r="T4087" s="50" t="s">
        <v>2412</v>
      </c>
      <c r="U4087" s="50" t="s">
        <v>30</v>
      </c>
      <c r="V4087" s="50" t="str">
        <f>VLOOKUP(A4087,Register!$D$2:$N$1317,11,0)</f>
        <v>CWIP-MILK OF LIME</v>
      </c>
      <c r="W4087" s="50" t="s">
        <v>5132</v>
      </c>
      <c r="X4087" s="50" t="s">
        <v>5085</v>
      </c>
    </row>
    <row r="4088" spans="1:24" ht="14.1" customHeight="1" x14ac:dyDescent="0.25">
      <c r="A4088" s="50" t="str">
        <f t="shared" si="63"/>
        <v>9200000058-0</v>
      </c>
      <c r="B4088" s="57" t="s">
        <v>29</v>
      </c>
      <c r="C4088" s="50" t="s">
        <v>29</v>
      </c>
      <c r="D4088" s="50" t="s">
        <v>5131</v>
      </c>
      <c r="E4088" s="50" t="s">
        <v>2814</v>
      </c>
      <c r="F4088" s="50" t="s">
        <v>29</v>
      </c>
      <c r="G4088" s="50" t="s">
        <v>29</v>
      </c>
      <c r="H4088" s="50" t="s">
        <v>4028</v>
      </c>
      <c r="I4088" s="58">
        <v>45303</v>
      </c>
      <c r="J4088" s="50" t="s">
        <v>2816</v>
      </c>
      <c r="K4088" s="59">
        <v>102.6</v>
      </c>
      <c r="L4088" s="50" t="s">
        <v>37</v>
      </c>
      <c r="M4088" s="51" t="s">
        <v>2747</v>
      </c>
      <c r="N4088" s="50" t="s">
        <v>29</v>
      </c>
      <c r="O4088" s="50" t="s">
        <v>32</v>
      </c>
      <c r="P4088" s="50" t="s">
        <v>32</v>
      </c>
      <c r="Q4088" s="50" t="s">
        <v>29</v>
      </c>
      <c r="R4088" s="50" t="s">
        <v>29</v>
      </c>
      <c r="S4088" s="50" t="s">
        <v>2770</v>
      </c>
      <c r="T4088" s="50" t="s">
        <v>2412</v>
      </c>
      <c r="U4088" s="50" t="s">
        <v>30</v>
      </c>
      <c r="V4088" s="50" t="str">
        <f>VLOOKUP(A4088,Register!$D$2:$N$1317,11,0)</f>
        <v>CWIP-MILK OF LIME</v>
      </c>
      <c r="W4088" s="50" t="s">
        <v>5132</v>
      </c>
      <c r="X4088" s="50" t="s">
        <v>5085</v>
      </c>
    </row>
    <row r="4089" spans="1:24" ht="14.1" customHeight="1" x14ac:dyDescent="0.25">
      <c r="A4089" s="50" t="str">
        <f t="shared" si="63"/>
        <v>9200000058-0</v>
      </c>
      <c r="B4089" s="57" t="s">
        <v>29</v>
      </c>
      <c r="C4089" s="50" t="s">
        <v>29</v>
      </c>
      <c r="D4089" s="50" t="s">
        <v>5131</v>
      </c>
      <c r="E4089" s="50" t="s">
        <v>2814</v>
      </c>
      <c r="F4089" s="50" t="s">
        <v>29</v>
      </c>
      <c r="G4089" s="50" t="s">
        <v>29</v>
      </c>
      <c r="H4089" s="50" t="s">
        <v>4028</v>
      </c>
      <c r="I4089" s="58">
        <v>45303</v>
      </c>
      <c r="J4089" s="50" t="s">
        <v>2816</v>
      </c>
      <c r="K4089" s="59">
        <v>62.2</v>
      </c>
      <c r="L4089" s="50" t="s">
        <v>37</v>
      </c>
      <c r="M4089" s="51" t="s">
        <v>2747</v>
      </c>
      <c r="N4089" s="50" t="s">
        <v>29</v>
      </c>
      <c r="O4089" s="50" t="s">
        <v>32</v>
      </c>
      <c r="P4089" s="50" t="s">
        <v>32</v>
      </c>
      <c r="Q4089" s="50" t="s">
        <v>29</v>
      </c>
      <c r="R4089" s="50" t="s">
        <v>29</v>
      </c>
      <c r="S4089" s="50" t="s">
        <v>2770</v>
      </c>
      <c r="T4089" s="50" t="s">
        <v>2412</v>
      </c>
      <c r="U4089" s="50" t="s">
        <v>30</v>
      </c>
      <c r="V4089" s="50" t="str">
        <f>VLOOKUP(A4089,Register!$D$2:$N$1317,11,0)</f>
        <v>CWIP-MILK OF LIME</v>
      </c>
      <c r="W4089" s="50" t="s">
        <v>5132</v>
      </c>
      <c r="X4089" s="50" t="s">
        <v>5085</v>
      </c>
    </row>
    <row r="4090" spans="1:24" ht="14.1" customHeight="1" x14ac:dyDescent="0.25">
      <c r="A4090" s="50" t="str">
        <f t="shared" si="63"/>
        <v>9200000058-0</v>
      </c>
      <c r="B4090" s="57" t="s">
        <v>29</v>
      </c>
      <c r="C4090" s="50" t="s">
        <v>29</v>
      </c>
      <c r="D4090" s="50" t="s">
        <v>5131</v>
      </c>
      <c r="E4090" s="50" t="s">
        <v>2814</v>
      </c>
      <c r="F4090" s="50" t="s">
        <v>29</v>
      </c>
      <c r="G4090" s="50" t="s">
        <v>29</v>
      </c>
      <c r="H4090" s="50" t="s">
        <v>4028</v>
      </c>
      <c r="I4090" s="58">
        <v>45303</v>
      </c>
      <c r="J4090" s="50" t="s">
        <v>2816</v>
      </c>
      <c r="K4090" s="59">
        <v>43.56</v>
      </c>
      <c r="L4090" s="50" t="s">
        <v>37</v>
      </c>
      <c r="M4090" s="51" t="s">
        <v>2747</v>
      </c>
      <c r="N4090" s="50" t="s">
        <v>29</v>
      </c>
      <c r="O4090" s="50" t="s">
        <v>32</v>
      </c>
      <c r="P4090" s="50" t="s">
        <v>32</v>
      </c>
      <c r="Q4090" s="50" t="s">
        <v>29</v>
      </c>
      <c r="R4090" s="50" t="s">
        <v>29</v>
      </c>
      <c r="S4090" s="50" t="s">
        <v>2770</v>
      </c>
      <c r="T4090" s="50" t="s">
        <v>2412</v>
      </c>
      <c r="U4090" s="50" t="s">
        <v>30</v>
      </c>
      <c r="V4090" s="50" t="str">
        <f>VLOOKUP(A4090,Register!$D$2:$N$1317,11,0)</f>
        <v>CWIP-MILK OF LIME</v>
      </c>
      <c r="W4090" s="50" t="s">
        <v>5132</v>
      </c>
      <c r="X4090" s="50" t="s">
        <v>5085</v>
      </c>
    </row>
    <row r="4091" spans="1:24" ht="14.1" customHeight="1" x14ac:dyDescent="0.25">
      <c r="A4091" s="50" t="str">
        <f t="shared" si="63"/>
        <v>9200000058-0</v>
      </c>
      <c r="B4091" s="57" t="s">
        <v>29</v>
      </c>
      <c r="C4091" s="50" t="s">
        <v>29</v>
      </c>
      <c r="D4091" s="50" t="s">
        <v>5131</v>
      </c>
      <c r="E4091" s="50" t="s">
        <v>2814</v>
      </c>
      <c r="F4091" s="50" t="s">
        <v>29</v>
      </c>
      <c r="G4091" s="50" t="s">
        <v>29</v>
      </c>
      <c r="H4091" s="50" t="s">
        <v>4028</v>
      </c>
      <c r="I4091" s="58">
        <v>45303</v>
      </c>
      <c r="J4091" s="50" t="s">
        <v>2816</v>
      </c>
      <c r="K4091" s="59">
        <v>56.52</v>
      </c>
      <c r="L4091" s="50" t="s">
        <v>37</v>
      </c>
      <c r="M4091" s="51" t="s">
        <v>2747</v>
      </c>
      <c r="N4091" s="50" t="s">
        <v>29</v>
      </c>
      <c r="O4091" s="50" t="s">
        <v>32</v>
      </c>
      <c r="P4091" s="50" t="s">
        <v>32</v>
      </c>
      <c r="Q4091" s="50" t="s">
        <v>29</v>
      </c>
      <c r="R4091" s="50" t="s">
        <v>29</v>
      </c>
      <c r="S4091" s="50" t="s">
        <v>2770</v>
      </c>
      <c r="T4091" s="50" t="s">
        <v>2412</v>
      </c>
      <c r="U4091" s="50" t="s">
        <v>30</v>
      </c>
      <c r="V4091" s="50" t="str">
        <f>VLOOKUP(A4091,Register!$D$2:$N$1317,11,0)</f>
        <v>CWIP-MILK OF LIME</v>
      </c>
      <c r="W4091" s="50" t="s">
        <v>5132</v>
      </c>
      <c r="X4091" s="50" t="s">
        <v>5085</v>
      </c>
    </row>
    <row r="4092" spans="1:24" ht="14.1" customHeight="1" x14ac:dyDescent="0.25">
      <c r="A4092" s="50" t="str">
        <f t="shared" si="63"/>
        <v>9200000058-0</v>
      </c>
      <c r="B4092" s="57" t="s">
        <v>29</v>
      </c>
      <c r="C4092" s="50" t="s">
        <v>29</v>
      </c>
      <c r="D4092" s="50" t="s">
        <v>5131</v>
      </c>
      <c r="E4092" s="50" t="s">
        <v>2814</v>
      </c>
      <c r="F4092" s="50" t="s">
        <v>29</v>
      </c>
      <c r="G4092" s="50" t="s">
        <v>29</v>
      </c>
      <c r="H4092" s="50" t="s">
        <v>4028</v>
      </c>
      <c r="I4092" s="58">
        <v>45303</v>
      </c>
      <c r="J4092" s="50" t="s">
        <v>2816</v>
      </c>
      <c r="K4092" s="59">
        <v>1495.6</v>
      </c>
      <c r="L4092" s="50" t="s">
        <v>37</v>
      </c>
      <c r="M4092" s="51" t="s">
        <v>2747</v>
      </c>
      <c r="N4092" s="50" t="s">
        <v>29</v>
      </c>
      <c r="O4092" s="50" t="s">
        <v>32</v>
      </c>
      <c r="P4092" s="50" t="s">
        <v>32</v>
      </c>
      <c r="Q4092" s="50" t="s">
        <v>29</v>
      </c>
      <c r="R4092" s="50" t="s">
        <v>29</v>
      </c>
      <c r="S4092" s="50" t="s">
        <v>2770</v>
      </c>
      <c r="T4092" s="50" t="s">
        <v>2412</v>
      </c>
      <c r="U4092" s="50" t="s">
        <v>30</v>
      </c>
      <c r="V4092" s="50" t="str">
        <f>VLOOKUP(A4092,Register!$D$2:$N$1317,11,0)</f>
        <v>CWIP-MILK OF LIME</v>
      </c>
      <c r="W4092" s="50" t="s">
        <v>5132</v>
      </c>
      <c r="X4092" s="50" t="s">
        <v>5085</v>
      </c>
    </row>
    <row r="4093" spans="1:24" ht="14.1" customHeight="1" x14ac:dyDescent="0.25">
      <c r="A4093" s="50" t="str">
        <f t="shared" si="63"/>
        <v>9200000058-0</v>
      </c>
      <c r="B4093" s="57" t="s">
        <v>29</v>
      </c>
      <c r="C4093" s="50" t="s">
        <v>29</v>
      </c>
      <c r="D4093" s="50" t="s">
        <v>5131</v>
      </c>
      <c r="E4093" s="50" t="s">
        <v>2814</v>
      </c>
      <c r="F4093" s="50" t="s">
        <v>29</v>
      </c>
      <c r="G4093" s="50" t="s">
        <v>29</v>
      </c>
      <c r="H4093" s="50" t="s">
        <v>4028</v>
      </c>
      <c r="I4093" s="58">
        <v>45303</v>
      </c>
      <c r="J4093" s="50" t="s">
        <v>2816</v>
      </c>
      <c r="K4093" s="59">
        <v>301.44</v>
      </c>
      <c r="L4093" s="50" t="s">
        <v>37</v>
      </c>
      <c r="M4093" s="51" t="s">
        <v>2747</v>
      </c>
      <c r="N4093" s="50" t="s">
        <v>29</v>
      </c>
      <c r="O4093" s="50" t="s">
        <v>32</v>
      </c>
      <c r="P4093" s="50" t="s">
        <v>32</v>
      </c>
      <c r="Q4093" s="50" t="s">
        <v>29</v>
      </c>
      <c r="R4093" s="50" t="s">
        <v>29</v>
      </c>
      <c r="S4093" s="50" t="s">
        <v>2770</v>
      </c>
      <c r="T4093" s="50" t="s">
        <v>2412</v>
      </c>
      <c r="U4093" s="50" t="s">
        <v>30</v>
      </c>
      <c r="V4093" s="50" t="str">
        <f>VLOOKUP(A4093,Register!$D$2:$N$1317,11,0)</f>
        <v>CWIP-MILK OF LIME</v>
      </c>
      <c r="W4093" s="50" t="s">
        <v>5132</v>
      </c>
      <c r="X4093" s="50" t="s">
        <v>5085</v>
      </c>
    </row>
    <row r="4094" spans="1:24" ht="14.1" customHeight="1" x14ac:dyDescent="0.25">
      <c r="A4094" s="50" t="str">
        <f t="shared" si="63"/>
        <v>9200000058-0</v>
      </c>
      <c r="B4094" s="57" t="s">
        <v>29</v>
      </c>
      <c r="C4094" s="50" t="s">
        <v>29</v>
      </c>
      <c r="D4094" s="50" t="s">
        <v>5131</v>
      </c>
      <c r="E4094" s="50" t="s">
        <v>2814</v>
      </c>
      <c r="F4094" s="50" t="s">
        <v>29</v>
      </c>
      <c r="G4094" s="50" t="s">
        <v>29</v>
      </c>
      <c r="H4094" s="50" t="s">
        <v>4028</v>
      </c>
      <c r="I4094" s="58">
        <v>45303</v>
      </c>
      <c r="J4094" s="50" t="s">
        <v>2816</v>
      </c>
      <c r="K4094" s="59">
        <v>372.96</v>
      </c>
      <c r="L4094" s="50" t="s">
        <v>37</v>
      </c>
      <c r="M4094" s="51" t="s">
        <v>2747</v>
      </c>
      <c r="N4094" s="50" t="s">
        <v>29</v>
      </c>
      <c r="O4094" s="50" t="s">
        <v>32</v>
      </c>
      <c r="P4094" s="50" t="s">
        <v>32</v>
      </c>
      <c r="Q4094" s="50" t="s">
        <v>29</v>
      </c>
      <c r="R4094" s="50" t="s">
        <v>29</v>
      </c>
      <c r="S4094" s="50" t="s">
        <v>2770</v>
      </c>
      <c r="T4094" s="50" t="s">
        <v>2412</v>
      </c>
      <c r="U4094" s="50" t="s">
        <v>30</v>
      </c>
      <c r="V4094" s="50" t="str">
        <f>VLOOKUP(A4094,Register!$D$2:$N$1317,11,0)</f>
        <v>CWIP-MILK OF LIME</v>
      </c>
      <c r="W4094" s="50" t="s">
        <v>5132</v>
      </c>
      <c r="X4094" s="50" t="s">
        <v>5085</v>
      </c>
    </row>
    <row r="4095" spans="1:24" ht="14.1" customHeight="1" x14ac:dyDescent="0.25">
      <c r="A4095" s="50" t="str">
        <f t="shared" si="63"/>
        <v>9200000058-0</v>
      </c>
      <c r="B4095" s="57" t="s">
        <v>29</v>
      </c>
      <c r="C4095" s="50" t="s">
        <v>29</v>
      </c>
      <c r="D4095" s="50" t="s">
        <v>5131</v>
      </c>
      <c r="E4095" s="50" t="s">
        <v>2814</v>
      </c>
      <c r="F4095" s="50" t="s">
        <v>29</v>
      </c>
      <c r="G4095" s="50" t="s">
        <v>29</v>
      </c>
      <c r="H4095" s="50" t="s">
        <v>4028</v>
      </c>
      <c r="I4095" s="58">
        <v>45303</v>
      </c>
      <c r="J4095" s="50" t="s">
        <v>2816</v>
      </c>
      <c r="K4095" s="59">
        <v>60</v>
      </c>
      <c r="L4095" s="50" t="s">
        <v>37</v>
      </c>
      <c r="M4095" s="51" t="s">
        <v>2747</v>
      </c>
      <c r="N4095" s="50" t="s">
        <v>29</v>
      </c>
      <c r="O4095" s="50" t="s">
        <v>32</v>
      </c>
      <c r="P4095" s="50" t="s">
        <v>32</v>
      </c>
      <c r="Q4095" s="50" t="s">
        <v>29</v>
      </c>
      <c r="R4095" s="50" t="s">
        <v>29</v>
      </c>
      <c r="S4095" s="50" t="s">
        <v>2770</v>
      </c>
      <c r="T4095" s="50" t="s">
        <v>2412</v>
      </c>
      <c r="U4095" s="50" t="s">
        <v>30</v>
      </c>
      <c r="V4095" s="50" t="str">
        <f>VLOOKUP(A4095,Register!$D$2:$N$1317,11,0)</f>
        <v>CWIP-MILK OF LIME</v>
      </c>
      <c r="W4095" s="50" t="s">
        <v>5132</v>
      </c>
      <c r="X4095" s="50" t="s">
        <v>5085</v>
      </c>
    </row>
    <row r="4096" spans="1:24" ht="14.1" customHeight="1" x14ac:dyDescent="0.25">
      <c r="A4096" s="50" t="str">
        <f t="shared" si="63"/>
        <v>9200000058-0</v>
      </c>
      <c r="B4096" s="57" t="s">
        <v>29</v>
      </c>
      <c r="C4096" s="50" t="s">
        <v>29</v>
      </c>
      <c r="D4096" s="50" t="s">
        <v>5131</v>
      </c>
      <c r="E4096" s="50" t="s">
        <v>2814</v>
      </c>
      <c r="F4096" s="50" t="s">
        <v>29</v>
      </c>
      <c r="G4096" s="50" t="s">
        <v>29</v>
      </c>
      <c r="H4096" s="50" t="s">
        <v>4028</v>
      </c>
      <c r="I4096" s="58">
        <v>45303</v>
      </c>
      <c r="J4096" s="50" t="s">
        <v>2816</v>
      </c>
      <c r="K4096" s="59">
        <v>226.08</v>
      </c>
      <c r="L4096" s="50" t="s">
        <v>37</v>
      </c>
      <c r="M4096" s="51" t="s">
        <v>2747</v>
      </c>
      <c r="N4096" s="50" t="s">
        <v>29</v>
      </c>
      <c r="O4096" s="50" t="s">
        <v>32</v>
      </c>
      <c r="P4096" s="50" t="s">
        <v>32</v>
      </c>
      <c r="Q4096" s="50" t="s">
        <v>29</v>
      </c>
      <c r="R4096" s="50" t="s">
        <v>29</v>
      </c>
      <c r="S4096" s="50" t="s">
        <v>2770</v>
      </c>
      <c r="T4096" s="50" t="s">
        <v>2412</v>
      </c>
      <c r="U4096" s="50" t="s">
        <v>30</v>
      </c>
      <c r="V4096" s="50" t="str">
        <f>VLOOKUP(A4096,Register!$D$2:$N$1317,11,0)</f>
        <v>CWIP-MILK OF LIME</v>
      </c>
      <c r="W4096" s="50" t="s">
        <v>5132</v>
      </c>
      <c r="X4096" s="50" t="s">
        <v>5085</v>
      </c>
    </row>
    <row r="4097" spans="1:24" ht="14.1" customHeight="1" x14ac:dyDescent="0.25">
      <c r="A4097" s="50" t="str">
        <f t="shared" si="63"/>
        <v>9200000058-0</v>
      </c>
      <c r="B4097" s="57" t="s">
        <v>29</v>
      </c>
      <c r="C4097" s="50" t="s">
        <v>29</v>
      </c>
      <c r="D4097" s="50" t="s">
        <v>5131</v>
      </c>
      <c r="E4097" s="50" t="s">
        <v>2814</v>
      </c>
      <c r="F4097" s="50" t="s">
        <v>29</v>
      </c>
      <c r="G4097" s="50" t="s">
        <v>29</v>
      </c>
      <c r="H4097" s="50" t="s">
        <v>4028</v>
      </c>
      <c r="I4097" s="58">
        <v>45303</v>
      </c>
      <c r="J4097" s="50" t="s">
        <v>2816</v>
      </c>
      <c r="K4097" s="59">
        <v>659.53</v>
      </c>
      <c r="L4097" s="50" t="s">
        <v>37</v>
      </c>
      <c r="M4097" s="51" t="s">
        <v>2747</v>
      </c>
      <c r="N4097" s="50" t="s">
        <v>29</v>
      </c>
      <c r="O4097" s="50" t="s">
        <v>32</v>
      </c>
      <c r="P4097" s="50" t="s">
        <v>32</v>
      </c>
      <c r="Q4097" s="50" t="s">
        <v>29</v>
      </c>
      <c r="R4097" s="50" t="s">
        <v>29</v>
      </c>
      <c r="S4097" s="50" t="s">
        <v>2770</v>
      </c>
      <c r="T4097" s="50" t="s">
        <v>2412</v>
      </c>
      <c r="U4097" s="50" t="s">
        <v>30</v>
      </c>
      <c r="V4097" s="50" t="str">
        <f>VLOOKUP(A4097,Register!$D$2:$N$1317,11,0)</f>
        <v>CWIP-MILK OF LIME</v>
      </c>
      <c r="W4097" s="50" t="s">
        <v>5132</v>
      </c>
      <c r="X4097" s="50" t="s">
        <v>5085</v>
      </c>
    </row>
    <row r="4098" spans="1:24" ht="14.1" customHeight="1" x14ac:dyDescent="0.25">
      <c r="A4098" s="50" t="str">
        <f t="shared" si="63"/>
        <v>9200000058-0</v>
      </c>
      <c r="B4098" s="57" t="s">
        <v>29</v>
      </c>
      <c r="C4098" s="50" t="s">
        <v>29</v>
      </c>
      <c r="D4098" s="50" t="s">
        <v>5131</v>
      </c>
      <c r="E4098" s="50" t="s">
        <v>2814</v>
      </c>
      <c r="F4098" s="50" t="s">
        <v>29</v>
      </c>
      <c r="G4098" s="50" t="s">
        <v>29</v>
      </c>
      <c r="H4098" s="50" t="s">
        <v>4028</v>
      </c>
      <c r="I4098" s="58">
        <v>45303</v>
      </c>
      <c r="J4098" s="50" t="s">
        <v>2816</v>
      </c>
      <c r="K4098" s="59">
        <v>466.2</v>
      </c>
      <c r="L4098" s="50" t="s">
        <v>37</v>
      </c>
      <c r="M4098" s="51" t="s">
        <v>2747</v>
      </c>
      <c r="N4098" s="50" t="s">
        <v>29</v>
      </c>
      <c r="O4098" s="50" t="s">
        <v>32</v>
      </c>
      <c r="P4098" s="50" t="s">
        <v>32</v>
      </c>
      <c r="Q4098" s="50" t="s">
        <v>29</v>
      </c>
      <c r="R4098" s="50" t="s">
        <v>29</v>
      </c>
      <c r="S4098" s="50" t="s">
        <v>2770</v>
      </c>
      <c r="T4098" s="50" t="s">
        <v>2412</v>
      </c>
      <c r="U4098" s="50" t="s">
        <v>30</v>
      </c>
      <c r="V4098" s="50" t="str">
        <f>VLOOKUP(A4098,Register!$D$2:$N$1317,11,0)</f>
        <v>CWIP-MILK OF LIME</v>
      </c>
      <c r="W4098" s="50" t="s">
        <v>5132</v>
      </c>
      <c r="X4098" s="50" t="s">
        <v>5085</v>
      </c>
    </row>
    <row r="4099" spans="1:24" ht="14.1" customHeight="1" x14ac:dyDescent="0.25">
      <c r="A4099" s="50" t="str">
        <f t="shared" ref="A4099:A4162" si="64">CONCATENATE(T4099,"-",U4099)</f>
        <v>9200000058-0</v>
      </c>
      <c r="B4099" s="57" t="s">
        <v>29</v>
      </c>
      <c r="C4099" s="50" t="s">
        <v>29</v>
      </c>
      <c r="D4099" s="50" t="s">
        <v>5131</v>
      </c>
      <c r="E4099" s="50" t="s">
        <v>2814</v>
      </c>
      <c r="F4099" s="50" t="s">
        <v>29</v>
      </c>
      <c r="G4099" s="50" t="s">
        <v>29</v>
      </c>
      <c r="H4099" s="50" t="s">
        <v>4028</v>
      </c>
      <c r="I4099" s="58">
        <v>45303</v>
      </c>
      <c r="J4099" s="50" t="s">
        <v>2816</v>
      </c>
      <c r="K4099" s="59">
        <v>801.76</v>
      </c>
      <c r="L4099" s="50" t="s">
        <v>37</v>
      </c>
      <c r="M4099" s="51" t="s">
        <v>2747</v>
      </c>
      <c r="N4099" s="50" t="s">
        <v>29</v>
      </c>
      <c r="O4099" s="50" t="s">
        <v>32</v>
      </c>
      <c r="P4099" s="50" t="s">
        <v>32</v>
      </c>
      <c r="Q4099" s="50" t="s">
        <v>29</v>
      </c>
      <c r="R4099" s="50" t="s">
        <v>29</v>
      </c>
      <c r="S4099" s="50" t="s">
        <v>2770</v>
      </c>
      <c r="T4099" s="50" t="s">
        <v>2412</v>
      </c>
      <c r="U4099" s="50" t="s">
        <v>30</v>
      </c>
      <c r="V4099" s="50" t="str">
        <f>VLOOKUP(A4099,Register!$D$2:$N$1317,11,0)</f>
        <v>CWIP-MILK OF LIME</v>
      </c>
      <c r="W4099" s="50" t="s">
        <v>5132</v>
      </c>
      <c r="X4099" s="50" t="s">
        <v>5085</v>
      </c>
    </row>
    <row r="4100" spans="1:24" ht="14.1" customHeight="1" x14ac:dyDescent="0.25">
      <c r="A4100" s="50" t="str">
        <f t="shared" si="64"/>
        <v>9200000058-0</v>
      </c>
      <c r="B4100" s="57" t="s">
        <v>29</v>
      </c>
      <c r="C4100" s="50" t="s">
        <v>29</v>
      </c>
      <c r="D4100" s="50" t="s">
        <v>5131</v>
      </c>
      <c r="E4100" s="50" t="s">
        <v>2814</v>
      </c>
      <c r="F4100" s="50" t="s">
        <v>29</v>
      </c>
      <c r="G4100" s="50" t="s">
        <v>29</v>
      </c>
      <c r="H4100" s="50" t="s">
        <v>4028</v>
      </c>
      <c r="I4100" s="58">
        <v>45303</v>
      </c>
      <c r="J4100" s="50" t="s">
        <v>2816</v>
      </c>
      <c r="K4100" s="59">
        <v>339.12</v>
      </c>
      <c r="L4100" s="50" t="s">
        <v>37</v>
      </c>
      <c r="M4100" s="51" t="s">
        <v>2747</v>
      </c>
      <c r="N4100" s="50" t="s">
        <v>29</v>
      </c>
      <c r="O4100" s="50" t="s">
        <v>32</v>
      </c>
      <c r="P4100" s="50" t="s">
        <v>32</v>
      </c>
      <c r="Q4100" s="50" t="s">
        <v>29</v>
      </c>
      <c r="R4100" s="50" t="s">
        <v>29</v>
      </c>
      <c r="S4100" s="50" t="s">
        <v>2770</v>
      </c>
      <c r="T4100" s="50" t="s">
        <v>2412</v>
      </c>
      <c r="U4100" s="50" t="s">
        <v>30</v>
      </c>
      <c r="V4100" s="50" t="str">
        <f>VLOOKUP(A4100,Register!$D$2:$N$1317,11,0)</f>
        <v>CWIP-MILK OF LIME</v>
      </c>
      <c r="W4100" s="50" t="s">
        <v>5132</v>
      </c>
      <c r="X4100" s="50" t="s">
        <v>5085</v>
      </c>
    </row>
    <row r="4101" spans="1:24" ht="14.1" customHeight="1" x14ac:dyDescent="0.25">
      <c r="A4101" s="50" t="str">
        <f t="shared" si="64"/>
        <v>9200000058-0</v>
      </c>
      <c r="B4101" s="57" t="s">
        <v>29</v>
      </c>
      <c r="C4101" s="50" t="s">
        <v>29</v>
      </c>
      <c r="D4101" s="50" t="s">
        <v>5131</v>
      </c>
      <c r="E4101" s="50" t="s">
        <v>2814</v>
      </c>
      <c r="F4101" s="50" t="s">
        <v>29</v>
      </c>
      <c r="G4101" s="50" t="s">
        <v>29</v>
      </c>
      <c r="H4101" s="50" t="s">
        <v>4028</v>
      </c>
      <c r="I4101" s="58">
        <v>45303</v>
      </c>
      <c r="J4101" s="50" t="s">
        <v>2816</v>
      </c>
      <c r="K4101" s="59">
        <v>31.08</v>
      </c>
      <c r="L4101" s="50" t="s">
        <v>37</v>
      </c>
      <c r="M4101" s="51" t="s">
        <v>2747</v>
      </c>
      <c r="N4101" s="50" t="s">
        <v>29</v>
      </c>
      <c r="O4101" s="50" t="s">
        <v>32</v>
      </c>
      <c r="P4101" s="50" t="s">
        <v>32</v>
      </c>
      <c r="Q4101" s="50" t="s">
        <v>29</v>
      </c>
      <c r="R4101" s="50" t="s">
        <v>29</v>
      </c>
      <c r="S4101" s="50" t="s">
        <v>2770</v>
      </c>
      <c r="T4101" s="50" t="s">
        <v>2412</v>
      </c>
      <c r="U4101" s="50" t="s">
        <v>30</v>
      </c>
      <c r="V4101" s="50" t="str">
        <f>VLOOKUP(A4101,Register!$D$2:$N$1317,11,0)</f>
        <v>CWIP-MILK OF LIME</v>
      </c>
      <c r="W4101" s="50" t="s">
        <v>5132</v>
      </c>
      <c r="X4101" s="50" t="s">
        <v>5085</v>
      </c>
    </row>
    <row r="4102" spans="1:24" ht="14.1" customHeight="1" x14ac:dyDescent="0.25">
      <c r="A4102" s="50" t="str">
        <f t="shared" si="64"/>
        <v>9200000058-0</v>
      </c>
      <c r="B4102" s="57" t="s">
        <v>29</v>
      </c>
      <c r="C4102" s="50" t="s">
        <v>29</v>
      </c>
      <c r="D4102" s="50" t="s">
        <v>5131</v>
      </c>
      <c r="E4102" s="50" t="s">
        <v>2814</v>
      </c>
      <c r="F4102" s="50" t="s">
        <v>29</v>
      </c>
      <c r="G4102" s="50" t="s">
        <v>29</v>
      </c>
      <c r="H4102" s="50" t="s">
        <v>4028</v>
      </c>
      <c r="I4102" s="58">
        <v>45303</v>
      </c>
      <c r="J4102" s="50" t="s">
        <v>2816</v>
      </c>
      <c r="K4102" s="59">
        <v>50.12</v>
      </c>
      <c r="L4102" s="50" t="s">
        <v>37</v>
      </c>
      <c r="M4102" s="51" t="s">
        <v>2747</v>
      </c>
      <c r="N4102" s="50" t="s">
        <v>29</v>
      </c>
      <c r="O4102" s="50" t="s">
        <v>32</v>
      </c>
      <c r="P4102" s="50" t="s">
        <v>32</v>
      </c>
      <c r="Q4102" s="50" t="s">
        <v>29</v>
      </c>
      <c r="R4102" s="50" t="s">
        <v>29</v>
      </c>
      <c r="S4102" s="50" t="s">
        <v>2770</v>
      </c>
      <c r="T4102" s="50" t="s">
        <v>2412</v>
      </c>
      <c r="U4102" s="50" t="s">
        <v>30</v>
      </c>
      <c r="V4102" s="50" t="str">
        <f>VLOOKUP(A4102,Register!$D$2:$N$1317,11,0)</f>
        <v>CWIP-MILK OF LIME</v>
      </c>
      <c r="W4102" s="50" t="s">
        <v>5132</v>
      </c>
      <c r="X4102" s="50" t="s">
        <v>5085</v>
      </c>
    </row>
    <row r="4103" spans="1:24" ht="14.1" customHeight="1" x14ac:dyDescent="0.25">
      <c r="A4103" s="50" t="str">
        <f t="shared" si="64"/>
        <v>9200000058-0</v>
      </c>
      <c r="B4103" s="57" t="s">
        <v>29</v>
      </c>
      <c r="C4103" s="50" t="s">
        <v>29</v>
      </c>
      <c r="D4103" s="50" t="s">
        <v>5131</v>
      </c>
      <c r="E4103" s="50" t="s">
        <v>2814</v>
      </c>
      <c r="F4103" s="50" t="s">
        <v>29</v>
      </c>
      <c r="G4103" s="50" t="s">
        <v>29</v>
      </c>
      <c r="H4103" s="50" t="s">
        <v>4028</v>
      </c>
      <c r="I4103" s="58">
        <v>45303</v>
      </c>
      <c r="J4103" s="50" t="s">
        <v>2816</v>
      </c>
      <c r="K4103" s="59">
        <v>37.68</v>
      </c>
      <c r="L4103" s="50" t="s">
        <v>37</v>
      </c>
      <c r="M4103" s="51" t="s">
        <v>2747</v>
      </c>
      <c r="N4103" s="50" t="s">
        <v>29</v>
      </c>
      <c r="O4103" s="50" t="s">
        <v>32</v>
      </c>
      <c r="P4103" s="50" t="s">
        <v>32</v>
      </c>
      <c r="Q4103" s="50" t="s">
        <v>29</v>
      </c>
      <c r="R4103" s="50" t="s">
        <v>29</v>
      </c>
      <c r="S4103" s="50" t="s">
        <v>2770</v>
      </c>
      <c r="T4103" s="50" t="s">
        <v>2412</v>
      </c>
      <c r="U4103" s="50" t="s">
        <v>30</v>
      </c>
      <c r="V4103" s="50" t="str">
        <f>VLOOKUP(A4103,Register!$D$2:$N$1317,11,0)</f>
        <v>CWIP-MILK OF LIME</v>
      </c>
      <c r="W4103" s="50" t="s">
        <v>5132</v>
      </c>
      <c r="X4103" s="50" t="s">
        <v>5085</v>
      </c>
    </row>
    <row r="4104" spans="1:24" ht="14.1" customHeight="1" x14ac:dyDescent="0.25">
      <c r="A4104" s="50" t="str">
        <f t="shared" si="64"/>
        <v>9200000058-0</v>
      </c>
      <c r="B4104" s="57" t="s">
        <v>29</v>
      </c>
      <c r="C4104" s="50" t="s">
        <v>29</v>
      </c>
      <c r="D4104" s="50" t="s">
        <v>5131</v>
      </c>
      <c r="E4104" s="50" t="s">
        <v>2814</v>
      </c>
      <c r="F4104" s="50" t="s">
        <v>29</v>
      </c>
      <c r="G4104" s="50" t="s">
        <v>29</v>
      </c>
      <c r="H4104" s="50" t="s">
        <v>4028</v>
      </c>
      <c r="I4104" s="58">
        <v>45303</v>
      </c>
      <c r="J4104" s="50" t="s">
        <v>2816</v>
      </c>
      <c r="K4104" s="59">
        <v>649.98</v>
      </c>
      <c r="L4104" s="50" t="s">
        <v>37</v>
      </c>
      <c r="M4104" s="51" t="s">
        <v>2747</v>
      </c>
      <c r="N4104" s="50" t="s">
        <v>29</v>
      </c>
      <c r="O4104" s="50" t="s">
        <v>32</v>
      </c>
      <c r="P4104" s="50" t="s">
        <v>32</v>
      </c>
      <c r="Q4104" s="50" t="s">
        <v>29</v>
      </c>
      <c r="R4104" s="50" t="s">
        <v>29</v>
      </c>
      <c r="S4104" s="50" t="s">
        <v>2770</v>
      </c>
      <c r="T4104" s="50" t="s">
        <v>2412</v>
      </c>
      <c r="U4104" s="50" t="s">
        <v>30</v>
      </c>
      <c r="V4104" s="50" t="str">
        <f>VLOOKUP(A4104,Register!$D$2:$N$1317,11,0)</f>
        <v>CWIP-MILK OF LIME</v>
      </c>
      <c r="W4104" s="50" t="s">
        <v>5132</v>
      </c>
      <c r="X4104" s="50" t="s">
        <v>5085</v>
      </c>
    </row>
    <row r="4105" spans="1:24" ht="14.1" customHeight="1" x14ac:dyDescent="0.25">
      <c r="A4105" s="50" t="str">
        <f t="shared" si="64"/>
        <v>9200000058-0</v>
      </c>
      <c r="B4105" s="57" t="s">
        <v>29</v>
      </c>
      <c r="C4105" s="50" t="s">
        <v>29</v>
      </c>
      <c r="D4105" s="50" t="s">
        <v>5131</v>
      </c>
      <c r="E4105" s="50" t="s">
        <v>2814</v>
      </c>
      <c r="F4105" s="50" t="s">
        <v>29</v>
      </c>
      <c r="G4105" s="50" t="s">
        <v>29</v>
      </c>
      <c r="H4105" s="50" t="s">
        <v>4028</v>
      </c>
      <c r="I4105" s="58">
        <v>45303</v>
      </c>
      <c r="J4105" s="50" t="s">
        <v>2816</v>
      </c>
      <c r="K4105" s="59">
        <v>282.60000000000002</v>
      </c>
      <c r="L4105" s="50" t="s">
        <v>37</v>
      </c>
      <c r="M4105" s="51" t="s">
        <v>2747</v>
      </c>
      <c r="N4105" s="50" t="s">
        <v>29</v>
      </c>
      <c r="O4105" s="50" t="s">
        <v>32</v>
      </c>
      <c r="P4105" s="50" t="s">
        <v>32</v>
      </c>
      <c r="Q4105" s="50" t="s">
        <v>29</v>
      </c>
      <c r="R4105" s="50" t="s">
        <v>29</v>
      </c>
      <c r="S4105" s="50" t="s">
        <v>2770</v>
      </c>
      <c r="T4105" s="50" t="s">
        <v>2412</v>
      </c>
      <c r="U4105" s="50" t="s">
        <v>30</v>
      </c>
      <c r="V4105" s="50" t="str">
        <f>VLOOKUP(A4105,Register!$D$2:$N$1317,11,0)</f>
        <v>CWIP-MILK OF LIME</v>
      </c>
      <c r="W4105" s="50" t="s">
        <v>5132</v>
      </c>
      <c r="X4105" s="50" t="s">
        <v>5085</v>
      </c>
    </row>
    <row r="4106" spans="1:24" ht="14.1" customHeight="1" x14ac:dyDescent="0.25">
      <c r="A4106" s="50" t="str">
        <f t="shared" si="64"/>
        <v>9200000058-0</v>
      </c>
      <c r="B4106" s="57" t="s">
        <v>29</v>
      </c>
      <c r="C4106" s="50" t="s">
        <v>29</v>
      </c>
      <c r="D4106" s="50" t="s">
        <v>5131</v>
      </c>
      <c r="E4106" s="50" t="s">
        <v>2814</v>
      </c>
      <c r="F4106" s="50" t="s">
        <v>29</v>
      </c>
      <c r="G4106" s="50" t="s">
        <v>29</v>
      </c>
      <c r="H4106" s="50" t="s">
        <v>4028</v>
      </c>
      <c r="I4106" s="58">
        <v>45303</v>
      </c>
      <c r="J4106" s="50" t="s">
        <v>2816</v>
      </c>
      <c r="K4106" s="59">
        <v>248.84</v>
      </c>
      <c r="L4106" s="50" t="s">
        <v>37</v>
      </c>
      <c r="M4106" s="51" t="s">
        <v>2747</v>
      </c>
      <c r="N4106" s="50" t="s">
        <v>29</v>
      </c>
      <c r="O4106" s="50" t="s">
        <v>32</v>
      </c>
      <c r="P4106" s="50" t="s">
        <v>32</v>
      </c>
      <c r="Q4106" s="50" t="s">
        <v>29</v>
      </c>
      <c r="R4106" s="50" t="s">
        <v>29</v>
      </c>
      <c r="S4106" s="50" t="s">
        <v>2770</v>
      </c>
      <c r="T4106" s="50" t="s">
        <v>2412</v>
      </c>
      <c r="U4106" s="50" t="s">
        <v>30</v>
      </c>
      <c r="V4106" s="50" t="str">
        <f>VLOOKUP(A4106,Register!$D$2:$N$1317,11,0)</f>
        <v>CWIP-MILK OF LIME</v>
      </c>
      <c r="W4106" s="50" t="s">
        <v>5132</v>
      </c>
      <c r="X4106" s="50" t="s">
        <v>5085</v>
      </c>
    </row>
    <row r="4107" spans="1:24" ht="14.1" customHeight="1" x14ac:dyDescent="0.25">
      <c r="A4107" s="50" t="str">
        <f t="shared" si="64"/>
        <v>9200000058-0</v>
      </c>
      <c r="B4107" s="57" t="s">
        <v>29</v>
      </c>
      <c r="C4107" s="50" t="s">
        <v>29</v>
      </c>
      <c r="D4107" s="50" t="s">
        <v>5131</v>
      </c>
      <c r="E4107" s="50" t="s">
        <v>2814</v>
      </c>
      <c r="F4107" s="50" t="s">
        <v>29</v>
      </c>
      <c r="G4107" s="50" t="s">
        <v>29</v>
      </c>
      <c r="H4107" s="50" t="s">
        <v>4028</v>
      </c>
      <c r="I4107" s="58">
        <v>45303</v>
      </c>
      <c r="J4107" s="50" t="s">
        <v>2816</v>
      </c>
      <c r="K4107" s="59">
        <v>136.80000000000001</v>
      </c>
      <c r="L4107" s="50" t="s">
        <v>37</v>
      </c>
      <c r="M4107" s="51" t="s">
        <v>2747</v>
      </c>
      <c r="N4107" s="50" t="s">
        <v>29</v>
      </c>
      <c r="O4107" s="50" t="s">
        <v>32</v>
      </c>
      <c r="P4107" s="50" t="s">
        <v>32</v>
      </c>
      <c r="Q4107" s="50" t="s">
        <v>29</v>
      </c>
      <c r="R4107" s="50" t="s">
        <v>29</v>
      </c>
      <c r="S4107" s="50" t="s">
        <v>2770</v>
      </c>
      <c r="T4107" s="50" t="s">
        <v>2412</v>
      </c>
      <c r="U4107" s="50" t="s">
        <v>30</v>
      </c>
      <c r="V4107" s="50" t="str">
        <f>VLOOKUP(A4107,Register!$D$2:$N$1317,11,0)</f>
        <v>CWIP-MILK OF LIME</v>
      </c>
      <c r="W4107" s="50" t="s">
        <v>5132</v>
      </c>
      <c r="X4107" s="50" t="s">
        <v>5085</v>
      </c>
    </row>
    <row r="4108" spans="1:24" ht="14.1" customHeight="1" x14ac:dyDescent="0.25">
      <c r="A4108" s="50" t="str">
        <f t="shared" si="64"/>
        <v>9200000058-0</v>
      </c>
      <c r="B4108" s="57" t="s">
        <v>29</v>
      </c>
      <c r="C4108" s="50" t="s">
        <v>29</v>
      </c>
      <c r="D4108" s="50" t="s">
        <v>5131</v>
      </c>
      <c r="E4108" s="50" t="s">
        <v>2814</v>
      </c>
      <c r="F4108" s="50" t="s">
        <v>29</v>
      </c>
      <c r="G4108" s="50" t="s">
        <v>29</v>
      </c>
      <c r="H4108" s="50" t="s">
        <v>4028</v>
      </c>
      <c r="I4108" s="58">
        <v>45303</v>
      </c>
      <c r="J4108" s="50" t="s">
        <v>2816</v>
      </c>
      <c r="K4108" s="59">
        <v>248.82</v>
      </c>
      <c r="L4108" s="50" t="s">
        <v>37</v>
      </c>
      <c r="M4108" s="51" t="s">
        <v>2747</v>
      </c>
      <c r="N4108" s="50" t="s">
        <v>29</v>
      </c>
      <c r="O4108" s="50" t="s">
        <v>32</v>
      </c>
      <c r="P4108" s="50" t="s">
        <v>32</v>
      </c>
      <c r="Q4108" s="50" t="s">
        <v>29</v>
      </c>
      <c r="R4108" s="50" t="s">
        <v>29</v>
      </c>
      <c r="S4108" s="50" t="s">
        <v>2770</v>
      </c>
      <c r="T4108" s="50" t="s">
        <v>2412</v>
      </c>
      <c r="U4108" s="50" t="s">
        <v>30</v>
      </c>
      <c r="V4108" s="50" t="str">
        <f>VLOOKUP(A4108,Register!$D$2:$N$1317,11,0)</f>
        <v>CWIP-MILK OF LIME</v>
      </c>
      <c r="W4108" s="50" t="s">
        <v>5132</v>
      </c>
      <c r="X4108" s="50" t="s">
        <v>5085</v>
      </c>
    </row>
    <row r="4109" spans="1:24" ht="14.1" customHeight="1" x14ac:dyDescent="0.25">
      <c r="A4109" s="50" t="str">
        <f t="shared" si="64"/>
        <v>9200000058-0</v>
      </c>
      <c r="B4109" s="57" t="s">
        <v>29</v>
      </c>
      <c r="C4109" s="50" t="s">
        <v>29</v>
      </c>
      <c r="D4109" s="50" t="s">
        <v>5131</v>
      </c>
      <c r="E4109" s="50" t="s">
        <v>2814</v>
      </c>
      <c r="F4109" s="50" t="s">
        <v>29</v>
      </c>
      <c r="G4109" s="50" t="s">
        <v>29</v>
      </c>
      <c r="H4109" s="50" t="s">
        <v>4028</v>
      </c>
      <c r="I4109" s="58">
        <v>45303</v>
      </c>
      <c r="J4109" s="50" t="s">
        <v>2816</v>
      </c>
      <c r="K4109" s="59">
        <v>1863.3</v>
      </c>
      <c r="L4109" s="50" t="s">
        <v>37</v>
      </c>
      <c r="M4109" s="51" t="s">
        <v>2747</v>
      </c>
      <c r="N4109" s="50" t="s">
        <v>29</v>
      </c>
      <c r="O4109" s="50" t="s">
        <v>32</v>
      </c>
      <c r="P4109" s="50" t="s">
        <v>32</v>
      </c>
      <c r="Q4109" s="50" t="s">
        <v>29</v>
      </c>
      <c r="R4109" s="50" t="s">
        <v>29</v>
      </c>
      <c r="S4109" s="50" t="s">
        <v>2770</v>
      </c>
      <c r="T4109" s="50" t="s">
        <v>2412</v>
      </c>
      <c r="U4109" s="50" t="s">
        <v>30</v>
      </c>
      <c r="V4109" s="50" t="str">
        <f>VLOOKUP(A4109,Register!$D$2:$N$1317,11,0)</f>
        <v>CWIP-MILK OF LIME</v>
      </c>
      <c r="W4109" s="50" t="s">
        <v>5132</v>
      </c>
      <c r="X4109" s="50" t="s">
        <v>5085</v>
      </c>
    </row>
    <row r="4110" spans="1:24" ht="14.1" customHeight="1" x14ac:dyDescent="0.25">
      <c r="A4110" s="50" t="str">
        <f t="shared" si="64"/>
        <v>9200000058-0</v>
      </c>
      <c r="B4110" s="57" t="s">
        <v>29</v>
      </c>
      <c r="C4110" s="50" t="s">
        <v>29</v>
      </c>
      <c r="D4110" s="50" t="s">
        <v>5131</v>
      </c>
      <c r="E4110" s="50" t="s">
        <v>2814</v>
      </c>
      <c r="F4110" s="50" t="s">
        <v>29</v>
      </c>
      <c r="G4110" s="50" t="s">
        <v>29</v>
      </c>
      <c r="H4110" s="50" t="s">
        <v>4028</v>
      </c>
      <c r="I4110" s="58">
        <v>45303</v>
      </c>
      <c r="J4110" s="50" t="s">
        <v>2816</v>
      </c>
      <c r="K4110" s="59">
        <v>751.7</v>
      </c>
      <c r="L4110" s="50" t="s">
        <v>37</v>
      </c>
      <c r="M4110" s="51" t="s">
        <v>2747</v>
      </c>
      <c r="N4110" s="50" t="s">
        <v>29</v>
      </c>
      <c r="O4110" s="50" t="s">
        <v>32</v>
      </c>
      <c r="P4110" s="50" t="s">
        <v>32</v>
      </c>
      <c r="Q4110" s="50" t="s">
        <v>29</v>
      </c>
      <c r="R4110" s="50" t="s">
        <v>29</v>
      </c>
      <c r="S4110" s="50" t="s">
        <v>2770</v>
      </c>
      <c r="T4110" s="50" t="s">
        <v>2412</v>
      </c>
      <c r="U4110" s="50" t="s">
        <v>30</v>
      </c>
      <c r="V4110" s="50" t="str">
        <f>VLOOKUP(A4110,Register!$D$2:$N$1317,11,0)</f>
        <v>CWIP-MILK OF LIME</v>
      </c>
      <c r="W4110" s="50" t="s">
        <v>5132</v>
      </c>
      <c r="X4110" s="50" t="s">
        <v>5085</v>
      </c>
    </row>
    <row r="4111" spans="1:24" ht="14.1" customHeight="1" x14ac:dyDescent="0.25">
      <c r="A4111" s="50" t="str">
        <f t="shared" si="64"/>
        <v>9200000058-0</v>
      </c>
      <c r="B4111" s="57" t="s">
        <v>29</v>
      </c>
      <c r="C4111" s="50" t="s">
        <v>29</v>
      </c>
      <c r="D4111" s="50" t="s">
        <v>5131</v>
      </c>
      <c r="E4111" s="50" t="s">
        <v>2814</v>
      </c>
      <c r="F4111" s="50" t="s">
        <v>29</v>
      </c>
      <c r="G4111" s="50" t="s">
        <v>29</v>
      </c>
      <c r="H4111" s="50" t="s">
        <v>4028</v>
      </c>
      <c r="I4111" s="58">
        <v>45303</v>
      </c>
      <c r="J4111" s="50" t="s">
        <v>2816</v>
      </c>
      <c r="K4111" s="59">
        <v>565.20000000000005</v>
      </c>
      <c r="L4111" s="50" t="s">
        <v>37</v>
      </c>
      <c r="M4111" s="51" t="s">
        <v>2747</v>
      </c>
      <c r="N4111" s="50" t="s">
        <v>29</v>
      </c>
      <c r="O4111" s="50" t="s">
        <v>32</v>
      </c>
      <c r="P4111" s="50" t="s">
        <v>32</v>
      </c>
      <c r="Q4111" s="50" t="s">
        <v>29</v>
      </c>
      <c r="R4111" s="50" t="s">
        <v>29</v>
      </c>
      <c r="S4111" s="50" t="s">
        <v>2770</v>
      </c>
      <c r="T4111" s="50" t="s">
        <v>2412</v>
      </c>
      <c r="U4111" s="50" t="s">
        <v>30</v>
      </c>
      <c r="V4111" s="50" t="str">
        <f>VLOOKUP(A4111,Register!$D$2:$N$1317,11,0)</f>
        <v>CWIP-MILK OF LIME</v>
      </c>
      <c r="W4111" s="50" t="s">
        <v>5132</v>
      </c>
      <c r="X4111" s="50" t="s">
        <v>5085</v>
      </c>
    </row>
    <row r="4112" spans="1:24" ht="14.1" customHeight="1" x14ac:dyDescent="0.25">
      <c r="A4112" s="50" t="str">
        <f t="shared" si="64"/>
        <v>9200000058-0</v>
      </c>
      <c r="B4112" s="57" t="s">
        <v>29</v>
      </c>
      <c r="C4112" s="50" t="s">
        <v>29</v>
      </c>
      <c r="D4112" s="50" t="s">
        <v>5131</v>
      </c>
      <c r="E4112" s="50" t="s">
        <v>2814</v>
      </c>
      <c r="F4112" s="50" t="s">
        <v>29</v>
      </c>
      <c r="G4112" s="50" t="s">
        <v>29</v>
      </c>
      <c r="H4112" s="50" t="s">
        <v>4028</v>
      </c>
      <c r="I4112" s="58">
        <v>45303</v>
      </c>
      <c r="J4112" s="50" t="s">
        <v>2816</v>
      </c>
      <c r="K4112" s="59">
        <v>300.68</v>
      </c>
      <c r="L4112" s="50" t="s">
        <v>37</v>
      </c>
      <c r="M4112" s="51" t="s">
        <v>2747</v>
      </c>
      <c r="N4112" s="50" t="s">
        <v>29</v>
      </c>
      <c r="O4112" s="50" t="s">
        <v>32</v>
      </c>
      <c r="P4112" s="50" t="s">
        <v>32</v>
      </c>
      <c r="Q4112" s="50" t="s">
        <v>29</v>
      </c>
      <c r="R4112" s="50" t="s">
        <v>29</v>
      </c>
      <c r="S4112" s="50" t="s">
        <v>2770</v>
      </c>
      <c r="T4112" s="50" t="s">
        <v>2412</v>
      </c>
      <c r="U4112" s="50" t="s">
        <v>30</v>
      </c>
      <c r="V4112" s="50" t="str">
        <f>VLOOKUP(A4112,Register!$D$2:$N$1317,11,0)</f>
        <v>CWIP-MILK OF LIME</v>
      </c>
      <c r="W4112" s="50" t="s">
        <v>5132</v>
      </c>
      <c r="X4112" s="50" t="s">
        <v>5085</v>
      </c>
    </row>
    <row r="4113" spans="1:24" ht="14.1" customHeight="1" x14ac:dyDescent="0.25">
      <c r="A4113" s="50" t="str">
        <f t="shared" si="64"/>
        <v>9200000058-0</v>
      </c>
      <c r="B4113" s="57" t="s">
        <v>29</v>
      </c>
      <c r="C4113" s="50" t="s">
        <v>29</v>
      </c>
      <c r="D4113" s="50" t="s">
        <v>5131</v>
      </c>
      <c r="E4113" s="50" t="s">
        <v>2814</v>
      </c>
      <c r="F4113" s="50" t="s">
        <v>29</v>
      </c>
      <c r="G4113" s="50" t="s">
        <v>29</v>
      </c>
      <c r="H4113" s="50" t="s">
        <v>4028</v>
      </c>
      <c r="I4113" s="58">
        <v>45303</v>
      </c>
      <c r="J4113" s="50" t="s">
        <v>2816</v>
      </c>
      <c r="K4113" s="59">
        <v>226.08</v>
      </c>
      <c r="L4113" s="50" t="s">
        <v>37</v>
      </c>
      <c r="M4113" s="51" t="s">
        <v>2747</v>
      </c>
      <c r="N4113" s="50" t="s">
        <v>29</v>
      </c>
      <c r="O4113" s="50" t="s">
        <v>32</v>
      </c>
      <c r="P4113" s="50" t="s">
        <v>32</v>
      </c>
      <c r="Q4113" s="50" t="s">
        <v>29</v>
      </c>
      <c r="R4113" s="50" t="s">
        <v>29</v>
      </c>
      <c r="S4113" s="50" t="s">
        <v>2770</v>
      </c>
      <c r="T4113" s="50" t="s">
        <v>2412</v>
      </c>
      <c r="U4113" s="50" t="s">
        <v>30</v>
      </c>
      <c r="V4113" s="50" t="str">
        <f>VLOOKUP(A4113,Register!$D$2:$N$1317,11,0)</f>
        <v>CWIP-MILK OF LIME</v>
      </c>
      <c r="W4113" s="50" t="s">
        <v>5132</v>
      </c>
      <c r="X4113" s="50" t="s">
        <v>5085</v>
      </c>
    </row>
    <row r="4114" spans="1:24" ht="14.1" customHeight="1" x14ac:dyDescent="0.25">
      <c r="A4114" s="50" t="str">
        <f t="shared" si="64"/>
        <v>9200000058-0</v>
      </c>
      <c r="B4114" s="57" t="s">
        <v>29</v>
      </c>
      <c r="C4114" s="50" t="s">
        <v>29</v>
      </c>
      <c r="D4114" s="50" t="s">
        <v>5131</v>
      </c>
      <c r="E4114" s="50" t="s">
        <v>2814</v>
      </c>
      <c r="F4114" s="50" t="s">
        <v>29</v>
      </c>
      <c r="G4114" s="50" t="s">
        <v>29</v>
      </c>
      <c r="H4114" s="50" t="s">
        <v>4028</v>
      </c>
      <c r="I4114" s="58">
        <v>45303</v>
      </c>
      <c r="J4114" s="50" t="s">
        <v>2816</v>
      </c>
      <c r="K4114" s="59">
        <v>113.04</v>
      </c>
      <c r="L4114" s="50" t="s">
        <v>37</v>
      </c>
      <c r="M4114" s="51" t="s">
        <v>2747</v>
      </c>
      <c r="N4114" s="50" t="s">
        <v>29</v>
      </c>
      <c r="O4114" s="50" t="s">
        <v>32</v>
      </c>
      <c r="P4114" s="50" t="s">
        <v>32</v>
      </c>
      <c r="Q4114" s="50" t="s">
        <v>29</v>
      </c>
      <c r="R4114" s="50" t="s">
        <v>29</v>
      </c>
      <c r="S4114" s="50" t="s">
        <v>2770</v>
      </c>
      <c r="T4114" s="50" t="s">
        <v>2412</v>
      </c>
      <c r="U4114" s="50" t="s">
        <v>30</v>
      </c>
      <c r="V4114" s="50" t="str">
        <f>VLOOKUP(A4114,Register!$D$2:$N$1317,11,0)</f>
        <v>CWIP-MILK OF LIME</v>
      </c>
      <c r="W4114" s="50" t="s">
        <v>5132</v>
      </c>
      <c r="X4114" s="50" t="s">
        <v>5085</v>
      </c>
    </row>
    <row r="4115" spans="1:24" ht="14.1" customHeight="1" x14ac:dyDescent="0.25">
      <c r="A4115" s="50" t="str">
        <f t="shared" si="64"/>
        <v>9200000058-0</v>
      </c>
      <c r="B4115" s="57" t="s">
        <v>29</v>
      </c>
      <c r="C4115" s="50" t="s">
        <v>29</v>
      </c>
      <c r="D4115" s="50" t="s">
        <v>5131</v>
      </c>
      <c r="E4115" s="50" t="s">
        <v>2814</v>
      </c>
      <c r="F4115" s="50" t="s">
        <v>29</v>
      </c>
      <c r="G4115" s="50" t="s">
        <v>29</v>
      </c>
      <c r="H4115" s="50" t="s">
        <v>4028</v>
      </c>
      <c r="I4115" s="58">
        <v>45303</v>
      </c>
      <c r="J4115" s="50" t="s">
        <v>2816</v>
      </c>
      <c r="K4115" s="59">
        <v>200.44</v>
      </c>
      <c r="L4115" s="50" t="s">
        <v>37</v>
      </c>
      <c r="M4115" s="51" t="s">
        <v>2747</v>
      </c>
      <c r="N4115" s="50" t="s">
        <v>29</v>
      </c>
      <c r="O4115" s="50" t="s">
        <v>32</v>
      </c>
      <c r="P4115" s="50" t="s">
        <v>32</v>
      </c>
      <c r="Q4115" s="50" t="s">
        <v>29</v>
      </c>
      <c r="R4115" s="50" t="s">
        <v>29</v>
      </c>
      <c r="S4115" s="50" t="s">
        <v>2770</v>
      </c>
      <c r="T4115" s="50" t="s">
        <v>2412</v>
      </c>
      <c r="U4115" s="50" t="s">
        <v>30</v>
      </c>
      <c r="V4115" s="50" t="str">
        <f>VLOOKUP(A4115,Register!$D$2:$N$1317,11,0)</f>
        <v>CWIP-MILK OF LIME</v>
      </c>
      <c r="W4115" s="50" t="s">
        <v>5132</v>
      </c>
      <c r="X4115" s="50" t="s">
        <v>5085</v>
      </c>
    </row>
    <row r="4116" spans="1:24" ht="14.1" customHeight="1" x14ac:dyDescent="0.25">
      <c r="A4116" s="50" t="str">
        <f t="shared" si="64"/>
        <v>9200000058-0</v>
      </c>
      <c r="B4116" s="57" t="s">
        <v>29</v>
      </c>
      <c r="C4116" s="50" t="s">
        <v>29</v>
      </c>
      <c r="D4116" s="50" t="s">
        <v>5131</v>
      </c>
      <c r="E4116" s="50" t="s">
        <v>2814</v>
      </c>
      <c r="F4116" s="50" t="s">
        <v>29</v>
      </c>
      <c r="G4116" s="50" t="s">
        <v>29</v>
      </c>
      <c r="H4116" s="50" t="s">
        <v>4028</v>
      </c>
      <c r="I4116" s="58">
        <v>45303</v>
      </c>
      <c r="J4116" s="50" t="s">
        <v>2816</v>
      </c>
      <c r="K4116" s="59">
        <v>150.72</v>
      </c>
      <c r="L4116" s="50" t="s">
        <v>37</v>
      </c>
      <c r="M4116" s="51" t="s">
        <v>2747</v>
      </c>
      <c r="N4116" s="50" t="s">
        <v>29</v>
      </c>
      <c r="O4116" s="50" t="s">
        <v>32</v>
      </c>
      <c r="P4116" s="50" t="s">
        <v>32</v>
      </c>
      <c r="Q4116" s="50" t="s">
        <v>29</v>
      </c>
      <c r="R4116" s="50" t="s">
        <v>29</v>
      </c>
      <c r="S4116" s="50" t="s">
        <v>2770</v>
      </c>
      <c r="T4116" s="50" t="s">
        <v>2412</v>
      </c>
      <c r="U4116" s="50" t="s">
        <v>30</v>
      </c>
      <c r="V4116" s="50" t="str">
        <f>VLOOKUP(A4116,Register!$D$2:$N$1317,11,0)</f>
        <v>CWIP-MILK OF LIME</v>
      </c>
      <c r="W4116" s="50" t="s">
        <v>5132</v>
      </c>
      <c r="X4116" s="50" t="s">
        <v>5085</v>
      </c>
    </row>
    <row r="4117" spans="1:24" ht="14.1" customHeight="1" x14ac:dyDescent="0.25">
      <c r="A4117" s="50" t="str">
        <f t="shared" si="64"/>
        <v>9200000058-0</v>
      </c>
      <c r="B4117" s="57" t="s">
        <v>29</v>
      </c>
      <c r="C4117" s="50" t="s">
        <v>29</v>
      </c>
      <c r="D4117" s="50" t="s">
        <v>5131</v>
      </c>
      <c r="E4117" s="50" t="s">
        <v>2814</v>
      </c>
      <c r="F4117" s="50" t="s">
        <v>29</v>
      </c>
      <c r="G4117" s="50" t="s">
        <v>29</v>
      </c>
      <c r="H4117" s="50" t="s">
        <v>4028</v>
      </c>
      <c r="I4117" s="58">
        <v>45303</v>
      </c>
      <c r="J4117" s="50" t="s">
        <v>2816</v>
      </c>
      <c r="K4117" s="59">
        <v>12381.35</v>
      </c>
      <c r="L4117" s="50" t="s">
        <v>37</v>
      </c>
      <c r="M4117" s="51" t="s">
        <v>2747</v>
      </c>
      <c r="N4117" s="50" t="s">
        <v>29</v>
      </c>
      <c r="O4117" s="50" t="s">
        <v>32</v>
      </c>
      <c r="P4117" s="50" t="s">
        <v>32</v>
      </c>
      <c r="Q4117" s="50" t="s">
        <v>29</v>
      </c>
      <c r="R4117" s="50" t="s">
        <v>29</v>
      </c>
      <c r="S4117" s="50" t="s">
        <v>2770</v>
      </c>
      <c r="T4117" s="50" t="s">
        <v>2412</v>
      </c>
      <c r="U4117" s="50" t="s">
        <v>30</v>
      </c>
      <c r="V4117" s="50" t="str">
        <f>VLOOKUP(A4117,Register!$D$2:$N$1317,11,0)</f>
        <v>CWIP-MILK OF LIME</v>
      </c>
      <c r="W4117" s="50" t="s">
        <v>5132</v>
      </c>
      <c r="X4117" s="50" t="s">
        <v>5085</v>
      </c>
    </row>
    <row r="4118" spans="1:24" ht="14.1" customHeight="1" x14ac:dyDescent="0.25">
      <c r="A4118" s="50" t="str">
        <f t="shared" si="64"/>
        <v>9200000058-0</v>
      </c>
      <c r="B4118" s="57" t="s">
        <v>29</v>
      </c>
      <c r="C4118" s="50" t="s">
        <v>29</v>
      </c>
      <c r="D4118" s="50" t="s">
        <v>5131</v>
      </c>
      <c r="E4118" s="50" t="s">
        <v>2814</v>
      </c>
      <c r="F4118" s="50" t="s">
        <v>29</v>
      </c>
      <c r="G4118" s="50" t="s">
        <v>29</v>
      </c>
      <c r="H4118" s="50" t="s">
        <v>4028</v>
      </c>
      <c r="I4118" s="58">
        <v>45303</v>
      </c>
      <c r="J4118" s="50" t="s">
        <v>2816</v>
      </c>
      <c r="K4118" s="59">
        <v>21012.48</v>
      </c>
      <c r="L4118" s="50" t="s">
        <v>37</v>
      </c>
      <c r="M4118" s="51" t="s">
        <v>2747</v>
      </c>
      <c r="N4118" s="50" t="s">
        <v>29</v>
      </c>
      <c r="O4118" s="50" t="s">
        <v>32</v>
      </c>
      <c r="P4118" s="50" t="s">
        <v>32</v>
      </c>
      <c r="Q4118" s="50" t="s">
        <v>29</v>
      </c>
      <c r="R4118" s="50" t="s">
        <v>29</v>
      </c>
      <c r="S4118" s="50" t="s">
        <v>2770</v>
      </c>
      <c r="T4118" s="50" t="s">
        <v>2412</v>
      </c>
      <c r="U4118" s="50" t="s">
        <v>30</v>
      </c>
      <c r="V4118" s="50" t="str">
        <f>VLOOKUP(A4118,Register!$D$2:$N$1317,11,0)</f>
        <v>CWIP-MILK OF LIME</v>
      </c>
      <c r="W4118" s="50" t="s">
        <v>5132</v>
      </c>
      <c r="X4118" s="50" t="s">
        <v>5085</v>
      </c>
    </row>
    <row r="4119" spans="1:24" ht="14.1" customHeight="1" x14ac:dyDescent="0.25">
      <c r="A4119" s="50" t="str">
        <f t="shared" si="64"/>
        <v>9200000058-0</v>
      </c>
      <c r="B4119" s="57" t="s">
        <v>29</v>
      </c>
      <c r="C4119" s="50" t="s">
        <v>29</v>
      </c>
      <c r="D4119" s="50" t="s">
        <v>5131</v>
      </c>
      <c r="E4119" s="50" t="s">
        <v>2814</v>
      </c>
      <c r="F4119" s="50" t="s">
        <v>29</v>
      </c>
      <c r="G4119" s="50" t="s">
        <v>29</v>
      </c>
      <c r="H4119" s="50" t="s">
        <v>4028</v>
      </c>
      <c r="I4119" s="58">
        <v>45303</v>
      </c>
      <c r="J4119" s="50" t="s">
        <v>2816</v>
      </c>
      <c r="K4119" s="59">
        <v>301.44</v>
      </c>
      <c r="L4119" s="50" t="s">
        <v>37</v>
      </c>
      <c r="M4119" s="51" t="s">
        <v>2747</v>
      </c>
      <c r="N4119" s="50" t="s">
        <v>29</v>
      </c>
      <c r="O4119" s="50" t="s">
        <v>32</v>
      </c>
      <c r="P4119" s="50" t="s">
        <v>32</v>
      </c>
      <c r="Q4119" s="50" t="s">
        <v>29</v>
      </c>
      <c r="R4119" s="50" t="s">
        <v>29</v>
      </c>
      <c r="S4119" s="50" t="s">
        <v>2770</v>
      </c>
      <c r="T4119" s="50" t="s">
        <v>2412</v>
      </c>
      <c r="U4119" s="50" t="s">
        <v>30</v>
      </c>
      <c r="V4119" s="50" t="str">
        <f>VLOOKUP(A4119,Register!$D$2:$N$1317,11,0)</f>
        <v>CWIP-MILK OF LIME</v>
      </c>
      <c r="W4119" s="50" t="s">
        <v>5132</v>
      </c>
      <c r="X4119" s="50" t="s">
        <v>5085</v>
      </c>
    </row>
    <row r="4120" spans="1:24" ht="14.1" customHeight="1" x14ac:dyDescent="0.25">
      <c r="A4120" s="50" t="str">
        <f t="shared" si="64"/>
        <v>9200000058-0</v>
      </c>
      <c r="B4120" s="57" t="s">
        <v>29</v>
      </c>
      <c r="C4120" s="50" t="s">
        <v>29</v>
      </c>
      <c r="D4120" s="50" t="s">
        <v>5131</v>
      </c>
      <c r="E4120" s="50" t="s">
        <v>2814</v>
      </c>
      <c r="F4120" s="50" t="s">
        <v>29</v>
      </c>
      <c r="G4120" s="50" t="s">
        <v>29</v>
      </c>
      <c r="H4120" s="50" t="s">
        <v>4028</v>
      </c>
      <c r="I4120" s="58">
        <v>45303</v>
      </c>
      <c r="J4120" s="50" t="s">
        <v>2816</v>
      </c>
      <c r="K4120" s="59">
        <v>400.88</v>
      </c>
      <c r="L4120" s="50" t="s">
        <v>37</v>
      </c>
      <c r="M4120" s="51" t="s">
        <v>2747</v>
      </c>
      <c r="N4120" s="50" t="s">
        <v>29</v>
      </c>
      <c r="O4120" s="50" t="s">
        <v>32</v>
      </c>
      <c r="P4120" s="50" t="s">
        <v>32</v>
      </c>
      <c r="Q4120" s="50" t="s">
        <v>29</v>
      </c>
      <c r="R4120" s="50" t="s">
        <v>29</v>
      </c>
      <c r="S4120" s="50" t="s">
        <v>2770</v>
      </c>
      <c r="T4120" s="50" t="s">
        <v>2412</v>
      </c>
      <c r="U4120" s="50" t="s">
        <v>30</v>
      </c>
      <c r="V4120" s="50" t="str">
        <f>VLOOKUP(A4120,Register!$D$2:$N$1317,11,0)</f>
        <v>CWIP-MILK OF LIME</v>
      </c>
      <c r="W4120" s="50" t="s">
        <v>5132</v>
      </c>
      <c r="X4120" s="50" t="s">
        <v>5085</v>
      </c>
    </row>
    <row r="4121" spans="1:24" ht="14.1" customHeight="1" x14ac:dyDescent="0.25">
      <c r="A4121" s="50" t="str">
        <f t="shared" si="64"/>
        <v>9200000058-0</v>
      </c>
      <c r="B4121" s="57" t="s">
        <v>29</v>
      </c>
      <c r="C4121" s="50" t="s">
        <v>29</v>
      </c>
      <c r="D4121" s="50" t="s">
        <v>5131</v>
      </c>
      <c r="E4121" s="50" t="s">
        <v>2814</v>
      </c>
      <c r="F4121" s="50" t="s">
        <v>29</v>
      </c>
      <c r="G4121" s="50" t="s">
        <v>29</v>
      </c>
      <c r="H4121" s="50" t="s">
        <v>4028</v>
      </c>
      <c r="I4121" s="58">
        <v>45303</v>
      </c>
      <c r="J4121" s="50" t="s">
        <v>2816</v>
      </c>
      <c r="K4121" s="59">
        <v>301.44</v>
      </c>
      <c r="L4121" s="50" t="s">
        <v>37</v>
      </c>
      <c r="M4121" s="51" t="s">
        <v>2747</v>
      </c>
      <c r="N4121" s="50" t="s">
        <v>29</v>
      </c>
      <c r="O4121" s="50" t="s">
        <v>32</v>
      </c>
      <c r="P4121" s="50" t="s">
        <v>32</v>
      </c>
      <c r="Q4121" s="50" t="s">
        <v>29</v>
      </c>
      <c r="R4121" s="50" t="s">
        <v>29</v>
      </c>
      <c r="S4121" s="50" t="s">
        <v>2770</v>
      </c>
      <c r="T4121" s="50" t="s">
        <v>2412</v>
      </c>
      <c r="U4121" s="50" t="s">
        <v>30</v>
      </c>
      <c r="V4121" s="50" t="str">
        <f>VLOOKUP(A4121,Register!$D$2:$N$1317,11,0)</f>
        <v>CWIP-MILK OF LIME</v>
      </c>
      <c r="W4121" s="50" t="s">
        <v>5132</v>
      </c>
      <c r="X4121" s="50" t="s">
        <v>5085</v>
      </c>
    </row>
    <row r="4122" spans="1:24" ht="14.1" customHeight="1" x14ac:dyDescent="0.25">
      <c r="A4122" s="50" t="str">
        <f t="shared" si="64"/>
        <v>9200000058-0</v>
      </c>
      <c r="B4122" s="57" t="s">
        <v>29</v>
      </c>
      <c r="C4122" s="50" t="s">
        <v>29</v>
      </c>
      <c r="D4122" s="50" t="s">
        <v>5131</v>
      </c>
      <c r="E4122" s="50" t="s">
        <v>2814</v>
      </c>
      <c r="F4122" s="50" t="s">
        <v>29</v>
      </c>
      <c r="G4122" s="50" t="s">
        <v>29</v>
      </c>
      <c r="H4122" s="50" t="s">
        <v>4028</v>
      </c>
      <c r="I4122" s="58">
        <v>45303</v>
      </c>
      <c r="J4122" s="50" t="s">
        <v>2816</v>
      </c>
      <c r="K4122" s="59">
        <v>783.72</v>
      </c>
      <c r="L4122" s="50" t="s">
        <v>37</v>
      </c>
      <c r="M4122" s="51" t="s">
        <v>2747</v>
      </c>
      <c r="N4122" s="50" t="s">
        <v>29</v>
      </c>
      <c r="O4122" s="50" t="s">
        <v>32</v>
      </c>
      <c r="P4122" s="50" t="s">
        <v>32</v>
      </c>
      <c r="Q4122" s="50" t="s">
        <v>29</v>
      </c>
      <c r="R4122" s="50" t="s">
        <v>29</v>
      </c>
      <c r="S4122" s="50" t="s">
        <v>2770</v>
      </c>
      <c r="T4122" s="50" t="s">
        <v>2412</v>
      </c>
      <c r="U4122" s="50" t="s">
        <v>30</v>
      </c>
      <c r="V4122" s="50" t="str">
        <f>VLOOKUP(A4122,Register!$D$2:$N$1317,11,0)</f>
        <v>CWIP-MILK OF LIME</v>
      </c>
      <c r="W4122" s="50" t="s">
        <v>5132</v>
      </c>
      <c r="X4122" s="50" t="s">
        <v>5085</v>
      </c>
    </row>
    <row r="4123" spans="1:24" ht="14.1" customHeight="1" x14ac:dyDescent="0.25">
      <c r="A4123" s="50" t="str">
        <f t="shared" si="64"/>
        <v>9200000058-0</v>
      </c>
      <c r="B4123" s="57" t="s">
        <v>29</v>
      </c>
      <c r="C4123" s="50" t="s">
        <v>29</v>
      </c>
      <c r="D4123" s="50" t="s">
        <v>5131</v>
      </c>
      <c r="E4123" s="50" t="s">
        <v>2814</v>
      </c>
      <c r="F4123" s="50" t="s">
        <v>29</v>
      </c>
      <c r="G4123" s="50" t="s">
        <v>29</v>
      </c>
      <c r="H4123" s="50" t="s">
        <v>4028</v>
      </c>
      <c r="I4123" s="58">
        <v>45303</v>
      </c>
      <c r="J4123" s="50" t="s">
        <v>2816</v>
      </c>
      <c r="K4123" s="59">
        <v>72.58</v>
      </c>
      <c r="L4123" s="50" t="s">
        <v>37</v>
      </c>
      <c r="M4123" s="51" t="s">
        <v>2747</v>
      </c>
      <c r="N4123" s="50" t="s">
        <v>29</v>
      </c>
      <c r="O4123" s="50" t="s">
        <v>32</v>
      </c>
      <c r="P4123" s="50" t="s">
        <v>32</v>
      </c>
      <c r="Q4123" s="50" t="s">
        <v>29</v>
      </c>
      <c r="R4123" s="50" t="s">
        <v>29</v>
      </c>
      <c r="S4123" s="50" t="s">
        <v>2770</v>
      </c>
      <c r="T4123" s="50" t="s">
        <v>2412</v>
      </c>
      <c r="U4123" s="50" t="s">
        <v>30</v>
      </c>
      <c r="V4123" s="50" t="str">
        <f>VLOOKUP(A4123,Register!$D$2:$N$1317,11,0)</f>
        <v>CWIP-MILK OF LIME</v>
      </c>
      <c r="W4123" s="50" t="s">
        <v>5132</v>
      </c>
      <c r="X4123" s="50" t="s">
        <v>5085</v>
      </c>
    </row>
    <row r="4124" spans="1:24" ht="14.1" customHeight="1" x14ac:dyDescent="0.25">
      <c r="A4124" s="50" t="str">
        <f t="shared" si="64"/>
        <v>9200000058-0</v>
      </c>
      <c r="B4124" s="57" t="s">
        <v>29</v>
      </c>
      <c r="C4124" s="50" t="s">
        <v>29</v>
      </c>
      <c r="D4124" s="50" t="s">
        <v>5131</v>
      </c>
      <c r="E4124" s="50" t="s">
        <v>2814</v>
      </c>
      <c r="F4124" s="50" t="s">
        <v>29</v>
      </c>
      <c r="G4124" s="50" t="s">
        <v>29</v>
      </c>
      <c r="H4124" s="50" t="s">
        <v>4028</v>
      </c>
      <c r="I4124" s="58">
        <v>45303</v>
      </c>
      <c r="J4124" s="50" t="s">
        <v>2816</v>
      </c>
      <c r="K4124" s="59">
        <v>273.60000000000002</v>
      </c>
      <c r="L4124" s="50" t="s">
        <v>37</v>
      </c>
      <c r="M4124" s="51" t="s">
        <v>2747</v>
      </c>
      <c r="N4124" s="50" t="s">
        <v>29</v>
      </c>
      <c r="O4124" s="50" t="s">
        <v>32</v>
      </c>
      <c r="P4124" s="50" t="s">
        <v>32</v>
      </c>
      <c r="Q4124" s="50" t="s">
        <v>29</v>
      </c>
      <c r="R4124" s="50" t="s">
        <v>29</v>
      </c>
      <c r="S4124" s="50" t="s">
        <v>2770</v>
      </c>
      <c r="T4124" s="50" t="s">
        <v>2412</v>
      </c>
      <c r="U4124" s="50" t="s">
        <v>30</v>
      </c>
      <c r="V4124" s="50" t="str">
        <f>VLOOKUP(A4124,Register!$D$2:$N$1317,11,0)</f>
        <v>CWIP-MILK OF LIME</v>
      </c>
      <c r="W4124" s="50" t="s">
        <v>5132</v>
      </c>
      <c r="X4124" s="50" t="s">
        <v>5085</v>
      </c>
    </row>
    <row r="4125" spans="1:24" ht="14.1" customHeight="1" x14ac:dyDescent="0.25">
      <c r="A4125" s="50" t="str">
        <f t="shared" si="64"/>
        <v>9200000058-0</v>
      </c>
      <c r="B4125" s="57" t="s">
        <v>29</v>
      </c>
      <c r="C4125" s="50" t="s">
        <v>29</v>
      </c>
      <c r="D4125" s="50" t="s">
        <v>5131</v>
      </c>
      <c r="E4125" s="50" t="s">
        <v>2814</v>
      </c>
      <c r="F4125" s="50" t="s">
        <v>29</v>
      </c>
      <c r="G4125" s="50" t="s">
        <v>29</v>
      </c>
      <c r="H4125" s="50" t="s">
        <v>4028</v>
      </c>
      <c r="I4125" s="58">
        <v>45303</v>
      </c>
      <c r="J4125" s="50" t="s">
        <v>2816</v>
      </c>
      <c r="K4125" s="59">
        <v>614.4</v>
      </c>
      <c r="L4125" s="50" t="s">
        <v>37</v>
      </c>
      <c r="M4125" s="51" t="s">
        <v>2747</v>
      </c>
      <c r="N4125" s="50" t="s">
        <v>29</v>
      </c>
      <c r="O4125" s="50" t="s">
        <v>32</v>
      </c>
      <c r="P4125" s="50" t="s">
        <v>32</v>
      </c>
      <c r="Q4125" s="50" t="s">
        <v>29</v>
      </c>
      <c r="R4125" s="50" t="s">
        <v>29</v>
      </c>
      <c r="S4125" s="50" t="s">
        <v>2770</v>
      </c>
      <c r="T4125" s="50" t="s">
        <v>2412</v>
      </c>
      <c r="U4125" s="50" t="s">
        <v>30</v>
      </c>
      <c r="V4125" s="50" t="str">
        <f>VLOOKUP(A4125,Register!$D$2:$N$1317,11,0)</f>
        <v>CWIP-MILK OF LIME</v>
      </c>
      <c r="W4125" s="50" t="s">
        <v>5132</v>
      </c>
      <c r="X4125" s="50" t="s">
        <v>5085</v>
      </c>
    </row>
    <row r="4126" spans="1:24" ht="14.1" customHeight="1" x14ac:dyDescent="0.25">
      <c r="A4126" s="50" t="str">
        <f t="shared" si="64"/>
        <v>9200000058-0</v>
      </c>
      <c r="B4126" s="57" t="s">
        <v>29</v>
      </c>
      <c r="C4126" s="50" t="s">
        <v>29</v>
      </c>
      <c r="D4126" s="50" t="s">
        <v>5131</v>
      </c>
      <c r="E4126" s="50" t="s">
        <v>2814</v>
      </c>
      <c r="F4126" s="50" t="s">
        <v>29</v>
      </c>
      <c r="G4126" s="50" t="s">
        <v>29</v>
      </c>
      <c r="H4126" s="50" t="s">
        <v>4028</v>
      </c>
      <c r="I4126" s="58">
        <v>45303</v>
      </c>
      <c r="J4126" s="50" t="s">
        <v>2816</v>
      </c>
      <c r="K4126" s="59">
        <v>150.72</v>
      </c>
      <c r="L4126" s="50" t="s">
        <v>37</v>
      </c>
      <c r="M4126" s="51" t="s">
        <v>2747</v>
      </c>
      <c r="N4126" s="50" t="s">
        <v>29</v>
      </c>
      <c r="O4126" s="50" t="s">
        <v>32</v>
      </c>
      <c r="P4126" s="50" t="s">
        <v>32</v>
      </c>
      <c r="Q4126" s="50" t="s">
        <v>29</v>
      </c>
      <c r="R4126" s="50" t="s">
        <v>29</v>
      </c>
      <c r="S4126" s="50" t="s">
        <v>2770</v>
      </c>
      <c r="T4126" s="50" t="s">
        <v>2412</v>
      </c>
      <c r="U4126" s="50" t="s">
        <v>30</v>
      </c>
      <c r="V4126" s="50" t="str">
        <f>VLOOKUP(A4126,Register!$D$2:$N$1317,11,0)</f>
        <v>CWIP-MILK OF LIME</v>
      </c>
      <c r="W4126" s="50" t="s">
        <v>5132</v>
      </c>
      <c r="X4126" s="50" t="s">
        <v>5085</v>
      </c>
    </row>
    <row r="4127" spans="1:24" ht="14.1" customHeight="1" x14ac:dyDescent="0.25">
      <c r="A4127" s="50" t="str">
        <f t="shared" si="64"/>
        <v>9200000058-0</v>
      </c>
      <c r="B4127" s="57" t="s">
        <v>29</v>
      </c>
      <c r="C4127" s="50" t="s">
        <v>29</v>
      </c>
      <c r="D4127" s="50" t="s">
        <v>5131</v>
      </c>
      <c r="E4127" s="50" t="s">
        <v>2814</v>
      </c>
      <c r="F4127" s="50" t="s">
        <v>29</v>
      </c>
      <c r="G4127" s="50" t="s">
        <v>29</v>
      </c>
      <c r="H4127" s="50" t="s">
        <v>4028</v>
      </c>
      <c r="I4127" s="58">
        <v>45303</v>
      </c>
      <c r="J4127" s="50" t="s">
        <v>2816</v>
      </c>
      <c r="K4127" s="59">
        <v>818.55</v>
      </c>
      <c r="L4127" s="50" t="s">
        <v>37</v>
      </c>
      <c r="M4127" s="51" t="s">
        <v>2747</v>
      </c>
      <c r="N4127" s="50" t="s">
        <v>29</v>
      </c>
      <c r="O4127" s="50" t="s">
        <v>32</v>
      </c>
      <c r="P4127" s="50" t="s">
        <v>32</v>
      </c>
      <c r="Q4127" s="50" t="s">
        <v>29</v>
      </c>
      <c r="R4127" s="50" t="s">
        <v>29</v>
      </c>
      <c r="S4127" s="50" t="s">
        <v>2770</v>
      </c>
      <c r="T4127" s="50" t="s">
        <v>2412</v>
      </c>
      <c r="U4127" s="50" t="s">
        <v>30</v>
      </c>
      <c r="V4127" s="50" t="str">
        <f>VLOOKUP(A4127,Register!$D$2:$N$1317,11,0)</f>
        <v>CWIP-MILK OF LIME</v>
      </c>
      <c r="W4127" s="50" t="s">
        <v>5132</v>
      </c>
      <c r="X4127" s="50" t="s">
        <v>5085</v>
      </c>
    </row>
    <row r="4128" spans="1:24" ht="14.1" customHeight="1" x14ac:dyDescent="0.25">
      <c r="A4128" s="50" t="str">
        <f t="shared" si="64"/>
        <v>9200000058-0</v>
      </c>
      <c r="B4128" s="57" t="s">
        <v>29</v>
      </c>
      <c r="C4128" s="50" t="s">
        <v>29</v>
      </c>
      <c r="D4128" s="50" t="s">
        <v>5131</v>
      </c>
      <c r="E4128" s="50" t="s">
        <v>2814</v>
      </c>
      <c r="F4128" s="50" t="s">
        <v>29</v>
      </c>
      <c r="G4128" s="50" t="s">
        <v>29</v>
      </c>
      <c r="H4128" s="50" t="s">
        <v>4028</v>
      </c>
      <c r="I4128" s="58">
        <v>45303</v>
      </c>
      <c r="J4128" s="50" t="s">
        <v>2816</v>
      </c>
      <c r="K4128" s="59">
        <v>834.6</v>
      </c>
      <c r="L4128" s="50" t="s">
        <v>37</v>
      </c>
      <c r="M4128" s="51" t="s">
        <v>2747</v>
      </c>
      <c r="N4128" s="50" t="s">
        <v>29</v>
      </c>
      <c r="O4128" s="50" t="s">
        <v>32</v>
      </c>
      <c r="P4128" s="50" t="s">
        <v>32</v>
      </c>
      <c r="Q4128" s="50" t="s">
        <v>29</v>
      </c>
      <c r="R4128" s="50" t="s">
        <v>29</v>
      </c>
      <c r="S4128" s="50" t="s">
        <v>2770</v>
      </c>
      <c r="T4128" s="50" t="s">
        <v>2412</v>
      </c>
      <c r="U4128" s="50" t="s">
        <v>30</v>
      </c>
      <c r="V4128" s="50" t="str">
        <f>VLOOKUP(A4128,Register!$D$2:$N$1317,11,0)</f>
        <v>CWIP-MILK OF LIME</v>
      </c>
      <c r="W4128" s="50" t="s">
        <v>5132</v>
      </c>
      <c r="X4128" s="50" t="s">
        <v>5085</v>
      </c>
    </row>
    <row r="4129" spans="1:24" ht="14.1" customHeight="1" x14ac:dyDescent="0.25">
      <c r="A4129" s="50" t="str">
        <f t="shared" si="64"/>
        <v>9200000058-0</v>
      </c>
      <c r="B4129" s="57" t="s">
        <v>29</v>
      </c>
      <c r="C4129" s="50" t="s">
        <v>29</v>
      </c>
      <c r="D4129" s="50" t="s">
        <v>5131</v>
      </c>
      <c r="E4129" s="50" t="s">
        <v>2814</v>
      </c>
      <c r="F4129" s="50" t="s">
        <v>29</v>
      </c>
      <c r="G4129" s="50" t="s">
        <v>29</v>
      </c>
      <c r="H4129" s="50" t="s">
        <v>4028</v>
      </c>
      <c r="I4129" s="58">
        <v>45303</v>
      </c>
      <c r="J4129" s="50" t="s">
        <v>2816</v>
      </c>
      <c r="K4129" s="59">
        <v>165.88</v>
      </c>
      <c r="L4129" s="50" t="s">
        <v>37</v>
      </c>
      <c r="M4129" s="51" t="s">
        <v>2747</v>
      </c>
      <c r="N4129" s="50" t="s">
        <v>29</v>
      </c>
      <c r="O4129" s="50" t="s">
        <v>32</v>
      </c>
      <c r="P4129" s="50" t="s">
        <v>32</v>
      </c>
      <c r="Q4129" s="50" t="s">
        <v>29</v>
      </c>
      <c r="R4129" s="50" t="s">
        <v>29</v>
      </c>
      <c r="S4129" s="50" t="s">
        <v>2770</v>
      </c>
      <c r="T4129" s="50" t="s">
        <v>2412</v>
      </c>
      <c r="U4129" s="50" t="s">
        <v>30</v>
      </c>
      <c r="V4129" s="50" t="str">
        <f>VLOOKUP(A4129,Register!$D$2:$N$1317,11,0)</f>
        <v>CWIP-MILK OF LIME</v>
      </c>
      <c r="W4129" s="50" t="s">
        <v>5132</v>
      </c>
      <c r="X4129" s="50" t="s">
        <v>5085</v>
      </c>
    </row>
    <row r="4130" spans="1:24" ht="14.1" customHeight="1" x14ac:dyDescent="0.25">
      <c r="A4130" s="50" t="str">
        <f t="shared" si="64"/>
        <v>9200000058-0</v>
      </c>
      <c r="B4130" s="57" t="s">
        <v>29</v>
      </c>
      <c r="C4130" s="50" t="s">
        <v>29</v>
      </c>
      <c r="D4130" s="50" t="s">
        <v>5131</v>
      </c>
      <c r="E4130" s="50" t="s">
        <v>2814</v>
      </c>
      <c r="F4130" s="50" t="s">
        <v>29</v>
      </c>
      <c r="G4130" s="50" t="s">
        <v>29</v>
      </c>
      <c r="H4130" s="50" t="s">
        <v>4028</v>
      </c>
      <c r="I4130" s="58">
        <v>45303</v>
      </c>
      <c r="J4130" s="50" t="s">
        <v>2816</v>
      </c>
      <c r="K4130" s="59">
        <v>178.36</v>
      </c>
      <c r="L4130" s="50" t="s">
        <v>37</v>
      </c>
      <c r="M4130" s="51" t="s">
        <v>2747</v>
      </c>
      <c r="N4130" s="50" t="s">
        <v>29</v>
      </c>
      <c r="O4130" s="50" t="s">
        <v>32</v>
      </c>
      <c r="P4130" s="50" t="s">
        <v>32</v>
      </c>
      <c r="Q4130" s="50" t="s">
        <v>29</v>
      </c>
      <c r="R4130" s="50" t="s">
        <v>29</v>
      </c>
      <c r="S4130" s="50" t="s">
        <v>2770</v>
      </c>
      <c r="T4130" s="50" t="s">
        <v>2412</v>
      </c>
      <c r="U4130" s="50" t="s">
        <v>30</v>
      </c>
      <c r="V4130" s="50" t="str">
        <f>VLOOKUP(A4130,Register!$D$2:$N$1317,11,0)</f>
        <v>CWIP-MILK OF LIME</v>
      </c>
      <c r="W4130" s="50" t="s">
        <v>5132</v>
      </c>
      <c r="X4130" s="50" t="s">
        <v>5085</v>
      </c>
    </row>
    <row r="4131" spans="1:24" ht="14.1" customHeight="1" x14ac:dyDescent="0.25">
      <c r="A4131" s="50" t="str">
        <f t="shared" si="64"/>
        <v>9200000058-0</v>
      </c>
      <c r="B4131" s="57" t="s">
        <v>29</v>
      </c>
      <c r="C4131" s="50" t="s">
        <v>29</v>
      </c>
      <c r="D4131" s="50" t="s">
        <v>5131</v>
      </c>
      <c r="E4131" s="50" t="s">
        <v>2814</v>
      </c>
      <c r="F4131" s="50" t="s">
        <v>29</v>
      </c>
      <c r="G4131" s="50" t="s">
        <v>29</v>
      </c>
      <c r="H4131" s="50" t="s">
        <v>4028</v>
      </c>
      <c r="I4131" s="58">
        <v>45303</v>
      </c>
      <c r="J4131" s="50" t="s">
        <v>2816</v>
      </c>
      <c r="K4131" s="59">
        <v>44.59</v>
      </c>
      <c r="L4131" s="50" t="s">
        <v>37</v>
      </c>
      <c r="M4131" s="51" t="s">
        <v>2747</v>
      </c>
      <c r="N4131" s="50" t="s">
        <v>29</v>
      </c>
      <c r="O4131" s="50" t="s">
        <v>32</v>
      </c>
      <c r="P4131" s="50" t="s">
        <v>32</v>
      </c>
      <c r="Q4131" s="50" t="s">
        <v>29</v>
      </c>
      <c r="R4131" s="50" t="s">
        <v>29</v>
      </c>
      <c r="S4131" s="50" t="s">
        <v>2770</v>
      </c>
      <c r="T4131" s="50" t="s">
        <v>2412</v>
      </c>
      <c r="U4131" s="50" t="s">
        <v>30</v>
      </c>
      <c r="V4131" s="50" t="str">
        <f>VLOOKUP(A4131,Register!$D$2:$N$1317,11,0)</f>
        <v>CWIP-MILK OF LIME</v>
      </c>
      <c r="W4131" s="50" t="s">
        <v>5132</v>
      </c>
      <c r="X4131" s="50" t="s">
        <v>5085</v>
      </c>
    </row>
    <row r="4132" spans="1:24" ht="14.1" customHeight="1" x14ac:dyDescent="0.25">
      <c r="A4132" s="50" t="str">
        <f t="shared" si="64"/>
        <v>9200000058-0</v>
      </c>
      <c r="B4132" s="57" t="s">
        <v>29</v>
      </c>
      <c r="C4132" s="50" t="s">
        <v>29</v>
      </c>
      <c r="D4132" s="50" t="s">
        <v>5131</v>
      </c>
      <c r="E4132" s="50" t="s">
        <v>2814</v>
      </c>
      <c r="F4132" s="50" t="s">
        <v>29</v>
      </c>
      <c r="G4132" s="50" t="s">
        <v>29</v>
      </c>
      <c r="H4132" s="50" t="s">
        <v>4028</v>
      </c>
      <c r="I4132" s="58">
        <v>45303</v>
      </c>
      <c r="J4132" s="50" t="s">
        <v>2816</v>
      </c>
      <c r="K4132" s="59">
        <v>44.59</v>
      </c>
      <c r="L4132" s="50" t="s">
        <v>37</v>
      </c>
      <c r="M4132" s="51" t="s">
        <v>2747</v>
      </c>
      <c r="N4132" s="50" t="s">
        <v>29</v>
      </c>
      <c r="O4132" s="50" t="s">
        <v>32</v>
      </c>
      <c r="P4132" s="50" t="s">
        <v>32</v>
      </c>
      <c r="Q4132" s="50" t="s">
        <v>29</v>
      </c>
      <c r="R4132" s="50" t="s">
        <v>29</v>
      </c>
      <c r="S4132" s="50" t="s">
        <v>2770</v>
      </c>
      <c r="T4132" s="50" t="s">
        <v>2412</v>
      </c>
      <c r="U4132" s="50" t="s">
        <v>30</v>
      </c>
      <c r="V4132" s="50" t="str">
        <f>VLOOKUP(A4132,Register!$D$2:$N$1317,11,0)</f>
        <v>CWIP-MILK OF LIME</v>
      </c>
      <c r="W4132" s="50" t="s">
        <v>5132</v>
      </c>
      <c r="X4132" s="50" t="s">
        <v>5085</v>
      </c>
    </row>
    <row r="4133" spans="1:24" ht="14.1" customHeight="1" x14ac:dyDescent="0.25">
      <c r="A4133" s="50" t="str">
        <f t="shared" si="64"/>
        <v>9200000058-0</v>
      </c>
      <c r="B4133" s="57" t="s">
        <v>29</v>
      </c>
      <c r="C4133" s="50" t="s">
        <v>29</v>
      </c>
      <c r="D4133" s="50" t="s">
        <v>5131</v>
      </c>
      <c r="E4133" s="50" t="s">
        <v>2814</v>
      </c>
      <c r="F4133" s="50" t="s">
        <v>29</v>
      </c>
      <c r="G4133" s="50" t="s">
        <v>29</v>
      </c>
      <c r="H4133" s="50" t="s">
        <v>4028</v>
      </c>
      <c r="I4133" s="58">
        <v>45303</v>
      </c>
      <c r="J4133" s="50" t="s">
        <v>2816</v>
      </c>
      <c r="K4133" s="59">
        <v>25.06</v>
      </c>
      <c r="L4133" s="50" t="s">
        <v>37</v>
      </c>
      <c r="M4133" s="51" t="s">
        <v>2747</v>
      </c>
      <c r="N4133" s="50" t="s">
        <v>29</v>
      </c>
      <c r="O4133" s="50" t="s">
        <v>32</v>
      </c>
      <c r="P4133" s="50" t="s">
        <v>32</v>
      </c>
      <c r="Q4133" s="50" t="s">
        <v>29</v>
      </c>
      <c r="R4133" s="50" t="s">
        <v>29</v>
      </c>
      <c r="S4133" s="50" t="s">
        <v>2770</v>
      </c>
      <c r="T4133" s="50" t="s">
        <v>2412</v>
      </c>
      <c r="U4133" s="50" t="s">
        <v>30</v>
      </c>
      <c r="V4133" s="50" t="str">
        <f>VLOOKUP(A4133,Register!$D$2:$N$1317,11,0)</f>
        <v>CWIP-MILK OF LIME</v>
      </c>
      <c r="W4133" s="50" t="s">
        <v>5132</v>
      </c>
      <c r="X4133" s="50" t="s">
        <v>5085</v>
      </c>
    </row>
    <row r="4134" spans="1:24" ht="14.1" customHeight="1" x14ac:dyDescent="0.25">
      <c r="A4134" s="50" t="str">
        <f t="shared" si="64"/>
        <v>9200000058-0</v>
      </c>
      <c r="B4134" s="57" t="s">
        <v>29</v>
      </c>
      <c r="C4134" s="50" t="s">
        <v>29</v>
      </c>
      <c r="D4134" s="50" t="s">
        <v>5131</v>
      </c>
      <c r="E4134" s="50" t="s">
        <v>2814</v>
      </c>
      <c r="F4134" s="50" t="s">
        <v>29</v>
      </c>
      <c r="G4134" s="50" t="s">
        <v>29</v>
      </c>
      <c r="H4134" s="50" t="s">
        <v>4028</v>
      </c>
      <c r="I4134" s="58">
        <v>45303</v>
      </c>
      <c r="J4134" s="50" t="s">
        <v>2816</v>
      </c>
      <c r="K4134" s="59">
        <v>18.84</v>
      </c>
      <c r="L4134" s="50" t="s">
        <v>37</v>
      </c>
      <c r="M4134" s="51" t="s">
        <v>2747</v>
      </c>
      <c r="N4134" s="50" t="s">
        <v>29</v>
      </c>
      <c r="O4134" s="50" t="s">
        <v>32</v>
      </c>
      <c r="P4134" s="50" t="s">
        <v>32</v>
      </c>
      <c r="Q4134" s="50" t="s">
        <v>29</v>
      </c>
      <c r="R4134" s="50" t="s">
        <v>29</v>
      </c>
      <c r="S4134" s="50" t="s">
        <v>2770</v>
      </c>
      <c r="T4134" s="50" t="s">
        <v>2412</v>
      </c>
      <c r="U4134" s="50" t="s">
        <v>30</v>
      </c>
      <c r="V4134" s="50" t="str">
        <f>VLOOKUP(A4134,Register!$D$2:$N$1317,11,0)</f>
        <v>CWIP-MILK OF LIME</v>
      </c>
      <c r="W4134" s="50" t="s">
        <v>5132</v>
      </c>
      <c r="X4134" s="50" t="s">
        <v>5085</v>
      </c>
    </row>
    <row r="4135" spans="1:24" ht="14.1" customHeight="1" x14ac:dyDescent="0.25">
      <c r="A4135" s="50" t="str">
        <f t="shared" si="64"/>
        <v>9200000058-0</v>
      </c>
      <c r="B4135" s="57" t="s">
        <v>29</v>
      </c>
      <c r="C4135" s="50" t="s">
        <v>29</v>
      </c>
      <c r="D4135" s="50" t="s">
        <v>5131</v>
      </c>
      <c r="E4135" s="50" t="s">
        <v>2814</v>
      </c>
      <c r="F4135" s="50" t="s">
        <v>29</v>
      </c>
      <c r="G4135" s="50" t="s">
        <v>29</v>
      </c>
      <c r="H4135" s="50" t="s">
        <v>4028</v>
      </c>
      <c r="I4135" s="58">
        <v>45303</v>
      </c>
      <c r="J4135" s="50" t="s">
        <v>2816</v>
      </c>
      <c r="K4135" s="59">
        <v>15.54</v>
      </c>
      <c r="L4135" s="50" t="s">
        <v>37</v>
      </c>
      <c r="M4135" s="51" t="s">
        <v>2747</v>
      </c>
      <c r="N4135" s="50" t="s">
        <v>29</v>
      </c>
      <c r="O4135" s="50" t="s">
        <v>32</v>
      </c>
      <c r="P4135" s="50" t="s">
        <v>32</v>
      </c>
      <c r="Q4135" s="50" t="s">
        <v>29</v>
      </c>
      <c r="R4135" s="50" t="s">
        <v>29</v>
      </c>
      <c r="S4135" s="50" t="s">
        <v>2770</v>
      </c>
      <c r="T4135" s="50" t="s">
        <v>2412</v>
      </c>
      <c r="U4135" s="50" t="s">
        <v>30</v>
      </c>
      <c r="V4135" s="50" t="str">
        <f>VLOOKUP(A4135,Register!$D$2:$N$1317,11,0)</f>
        <v>CWIP-MILK OF LIME</v>
      </c>
      <c r="W4135" s="50" t="s">
        <v>5132</v>
      </c>
      <c r="X4135" s="50" t="s">
        <v>5085</v>
      </c>
    </row>
    <row r="4136" spans="1:24" ht="14.1" customHeight="1" x14ac:dyDescent="0.25">
      <c r="A4136" s="50" t="str">
        <f t="shared" si="64"/>
        <v>9200000058-0</v>
      </c>
      <c r="B4136" s="57" t="s">
        <v>29</v>
      </c>
      <c r="C4136" s="50" t="s">
        <v>29</v>
      </c>
      <c r="D4136" s="50" t="s">
        <v>5131</v>
      </c>
      <c r="E4136" s="50" t="s">
        <v>2814</v>
      </c>
      <c r="F4136" s="50" t="s">
        <v>29</v>
      </c>
      <c r="G4136" s="50" t="s">
        <v>29</v>
      </c>
      <c r="H4136" s="50" t="s">
        <v>4028</v>
      </c>
      <c r="I4136" s="58">
        <v>45303</v>
      </c>
      <c r="J4136" s="50" t="s">
        <v>2816</v>
      </c>
      <c r="K4136" s="59">
        <v>3573.36</v>
      </c>
      <c r="L4136" s="50" t="s">
        <v>37</v>
      </c>
      <c r="M4136" s="51" t="s">
        <v>2747</v>
      </c>
      <c r="N4136" s="50" t="s">
        <v>29</v>
      </c>
      <c r="O4136" s="50" t="s">
        <v>32</v>
      </c>
      <c r="P4136" s="50" t="s">
        <v>32</v>
      </c>
      <c r="Q4136" s="50" t="s">
        <v>29</v>
      </c>
      <c r="R4136" s="50" t="s">
        <v>29</v>
      </c>
      <c r="S4136" s="50" t="s">
        <v>2770</v>
      </c>
      <c r="T4136" s="50" t="s">
        <v>2412</v>
      </c>
      <c r="U4136" s="50" t="s">
        <v>30</v>
      </c>
      <c r="V4136" s="50" t="str">
        <f>VLOOKUP(A4136,Register!$D$2:$N$1317,11,0)</f>
        <v>CWIP-MILK OF LIME</v>
      </c>
      <c r="W4136" s="50" t="s">
        <v>5132</v>
      </c>
      <c r="X4136" s="50" t="s">
        <v>5085</v>
      </c>
    </row>
    <row r="4137" spans="1:24" ht="14.1" customHeight="1" x14ac:dyDescent="0.25">
      <c r="A4137" s="50" t="str">
        <f t="shared" si="64"/>
        <v>9200000058-0</v>
      </c>
      <c r="B4137" s="57" t="s">
        <v>29</v>
      </c>
      <c r="C4137" s="50" t="s">
        <v>29</v>
      </c>
      <c r="D4137" s="50" t="s">
        <v>5131</v>
      </c>
      <c r="E4137" s="50" t="s">
        <v>2814</v>
      </c>
      <c r="F4137" s="50" t="s">
        <v>29</v>
      </c>
      <c r="G4137" s="50" t="s">
        <v>29</v>
      </c>
      <c r="H4137" s="50" t="s">
        <v>4028</v>
      </c>
      <c r="I4137" s="58">
        <v>45303</v>
      </c>
      <c r="J4137" s="50" t="s">
        <v>2816</v>
      </c>
      <c r="K4137" s="59">
        <v>156.08000000000001</v>
      </c>
      <c r="L4137" s="50" t="s">
        <v>37</v>
      </c>
      <c r="M4137" s="51" t="s">
        <v>2747</v>
      </c>
      <c r="N4137" s="50" t="s">
        <v>29</v>
      </c>
      <c r="O4137" s="50" t="s">
        <v>32</v>
      </c>
      <c r="P4137" s="50" t="s">
        <v>32</v>
      </c>
      <c r="Q4137" s="50" t="s">
        <v>29</v>
      </c>
      <c r="R4137" s="50" t="s">
        <v>29</v>
      </c>
      <c r="S4137" s="50" t="s">
        <v>2770</v>
      </c>
      <c r="T4137" s="50" t="s">
        <v>2412</v>
      </c>
      <c r="U4137" s="50" t="s">
        <v>30</v>
      </c>
      <c r="V4137" s="50" t="str">
        <f>VLOOKUP(A4137,Register!$D$2:$N$1317,11,0)</f>
        <v>CWIP-MILK OF LIME</v>
      </c>
      <c r="W4137" s="50" t="s">
        <v>5132</v>
      </c>
      <c r="X4137" s="50" t="s">
        <v>5085</v>
      </c>
    </row>
    <row r="4138" spans="1:24" ht="14.1" customHeight="1" x14ac:dyDescent="0.25">
      <c r="A4138" s="50" t="str">
        <f t="shared" si="64"/>
        <v>9200000058-0</v>
      </c>
      <c r="B4138" s="57" t="s">
        <v>29</v>
      </c>
      <c r="C4138" s="50" t="s">
        <v>29</v>
      </c>
      <c r="D4138" s="50" t="s">
        <v>5131</v>
      </c>
      <c r="E4138" s="50" t="s">
        <v>2814</v>
      </c>
      <c r="F4138" s="50" t="s">
        <v>29</v>
      </c>
      <c r="G4138" s="50" t="s">
        <v>29</v>
      </c>
      <c r="H4138" s="50" t="s">
        <v>4028</v>
      </c>
      <c r="I4138" s="58">
        <v>45303</v>
      </c>
      <c r="J4138" s="50" t="s">
        <v>2816</v>
      </c>
      <c r="K4138" s="59">
        <v>770</v>
      </c>
      <c r="L4138" s="50" t="s">
        <v>37</v>
      </c>
      <c r="M4138" s="51" t="s">
        <v>2747</v>
      </c>
      <c r="N4138" s="50" t="s">
        <v>29</v>
      </c>
      <c r="O4138" s="50" t="s">
        <v>32</v>
      </c>
      <c r="P4138" s="50" t="s">
        <v>32</v>
      </c>
      <c r="Q4138" s="50" t="s">
        <v>29</v>
      </c>
      <c r="R4138" s="50" t="s">
        <v>29</v>
      </c>
      <c r="S4138" s="50" t="s">
        <v>2770</v>
      </c>
      <c r="T4138" s="50" t="s">
        <v>2412</v>
      </c>
      <c r="U4138" s="50" t="s">
        <v>30</v>
      </c>
      <c r="V4138" s="50" t="str">
        <f>VLOOKUP(A4138,Register!$D$2:$N$1317,11,0)</f>
        <v>CWIP-MILK OF LIME</v>
      </c>
      <c r="W4138" s="50" t="s">
        <v>5132</v>
      </c>
      <c r="X4138" s="50" t="s">
        <v>5085</v>
      </c>
    </row>
    <row r="4139" spans="1:24" ht="14.1" customHeight="1" x14ac:dyDescent="0.25">
      <c r="A4139" s="50" t="str">
        <f t="shared" si="64"/>
        <v>9200000058-0</v>
      </c>
      <c r="B4139" s="57" t="s">
        <v>29</v>
      </c>
      <c r="C4139" s="50" t="s">
        <v>29</v>
      </c>
      <c r="D4139" s="50" t="s">
        <v>5131</v>
      </c>
      <c r="E4139" s="50" t="s">
        <v>2814</v>
      </c>
      <c r="F4139" s="50" t="s">
        <v>29</v>
      </c>
      <c r="G4139" s="50" t="s">
        <v>29</v>
      </c>
      <c r="H4139" s="50" t="s">
        <v>4028</v>
      </c>
      <c r="I4139" s="58">
        <v>45303</v>
      </c>
      <c r="J4139" s="50" t="s">
        <v>2816</v>
      </c>
      <c r="K4139" s="59">
        <v>133487.82</v>
      </c>
      <c r="L4139" s="50" t="s">
        <v>37</v>
      </c>
      <c r="M4139" s="51" t="s">
        <v>2747</v>
      </c>
      <c r="N4139" s="50" t="s">
        <v>29</v>
      </c>
      <c r="O4139" s="50" t="s">
        <v>32</v>
      </c>
      <c r="P4139" s="50" t="s">
        <v>32</v>
      </c>
      <c r="Q4139" s="50" t="s">
        <v>29</v>
      </c>
      <c r="R4139" s="50" t="s">
        <v>29</v>
      </c>
      <c r="S4139" s="50" t="s">
        <v>2770</v>
      </c>
      <c r="T4139" s="50" t="s">
        <v>2412</v>
      </c>
      <c r="U4139" s="50" t="s">
        <v>30</v>
      </c>
      <c r="V4139" s="50" t="str">
        <f>VLOOKUP(A4139,Register!$D$2:$N$1317,11,0)</f>
        <v>CWIP-MILK OF LIME</v>
      </c>
      <c r="W4139" s="50" t="s">
        <v>5132</v>
      </c>
      <c r="X4139" s="50" t="s">
        <v>5085</v>
      </c>
    </row>
    <row r="4140" spans="1:24" ht="14.1" customHeight="1" x14ac:dyDescent="0.25">
      <c r="A4140" s="50" t="str">
        <f t="shared" si="64"/>
        <v>9200000058-0</v>
      </c>
      <c r="B4140" s="57" t="s">
        <v>29</v>
      </c>
      <c r="C4140" s="50" t="s">
        <v>29</v>
      </c>
      <c r="D4140" s="50" t="s">
        <v>5131</v>
      </c>
      <c r="E4140" s="50" t="s">
        <v>2814</v>
      </c>
      <c r="F4140" s="50" t="s">
        <v>29</v>
      </c>
      <c r="G4140" s="50" t="s">
        <v>29</v>
      </c>
      <c r="H4140" s="50" t="s">
        <v>4028</v>
      </c>
      <c r="I4140" s="58">
        <v>45303</v>
      </c>
      <c r="J4140" s="50" t="s">
        <v>2816</v>
      </c>
      <c r="K4140" s="59">
        <v>45527.01</v>
      </c>
      <c r="L4140" s="50" t="s">
        <v>37</v>
      </c>
      <c r="M4140" s="51" t="s">
        <v>2747</v>
      </c>
      <c r="N4140" s="50" t="s">
        <v>29</v>
      </c>
      <c r="O4140" s="50" t="s">
        <v>32</v>
      </c>
      <c r="P4140" s="50" t="s">
        <v>32</v>
      </c>
      <c r="Q4140" s="50" t="s">
        <v>29</v>
      </c>
      <c r="R4140" s="50" t="s">
        <v>29</v>
      </c>
      <c r="S4140" s="50" t="s">
        <v>2770</v>
      </c>
      <c r="T4140" s="50" t="s">
        <v>2412</v>
      </c>
      <c r="U4140" s="50" t="s">
        <v>30</v>
      </c>
      <c r="V4140" s="50" t="str">
        <f>VLOOKUP(A4140,Register!$D$2:$N$1317,11,0)</f>
        <v>CWIP-MILK OF LIME</v>
      </c>
      <c r="W4140" s="50" t="s">
        <v>5132</v>
      </c>
      <c r="X4140" s="50" t="s">
        <v>5085</v>
      </c>
    </row>
    <row r="4141" spans="1:24" ht="14.1" customHeight="1" x14ac:dyDescent="0.25">
      <c r="A4141" s="50" t="str">
        <f t="shared" si="64"/>
        <v>9200000058-0</v>
      </c>
      <c r="B4141" s="57" t="s">
        <v>29</v>
      </c>
      <c r="C4141" s="50" t="s">
        <v>29</v>
      </c>
      <c r="D4141" s="50" t="s">
        <v>5131</v>
      </c>
      <c r="E4141" s="50" t="s">
        <v>2814</v>
      </c>
      <c r="F4141" s="50" t="s">
        <v>29</v>
      </c>
      <c r="G4141" s="50" t="s">
        <v>29</v>
      </c>
      <c r="H4141" s="50" t="s">
        <v>4028</v>
      </c>
      <c r="I4141" s="58">
        <v>45303</v>
      </c>
      <c r="J4141" s="50" t="s">
        <v>2816</v>
      </c>
      <c r="K4141" s="59">
        <v>20404.79</v>
      </c>
      <c r="L4141" s="50" t="s">
        <v>37</v>
      </c>
      <c r="M4141" s="51" t="s">
        <v>2747</v>
      </c>
      <c r="N4141" s="50" t="s">
        <v>29</v>
      </c>
      <c r="O4141" s="50" t="s">
        <v>32</v>
      </c>
      <c r="P4141" s="50" t="s">
        <v>32</v>
      </c>
      <c r="Q4141" s="50" t="s">
        <v>29</v>
      </c>
      <c r="R4141" s="50" t="s">
        <v>29</v>
      </c>
      <c r="S4141" s="50" t="s">
        <v>2770</v>
      </c>
      <c r="T4141" s="50" t="s">
        <v>2412</v>
      </c>
      <c r="U4141" s="50" t="s">
        <v>30</v>
      </c>
      <c r="V4141" s="50" t="str">
        <f>VLOOKUP(A4141,Register!$D$2:$N$1317,11,0)</f>
        <v>CWIP-MILK OF LIME</v>
      </c>
      <c r="W4141" s="50" t="s">
        <v>5132</v>
      </c>
      <c r="X4141" s="50" t="s">
        <v>5085</v>
      </c>
    </row>
    <row r="4142" spans="1:24" ht="14.1" customHeight="1" x14ac:dyDescent="0.25">
      <c r="A4142" s="50" t="str">
        <f t="shared" si="64"/>
        <v>9200000058-0</v>
      </c>
      <c r="B4142" s="57" t="s">
        <v>29</v>
      </c>
      <c r="C4142" s="50" t="s">
        <v>29</v>
      </c>
      <c r="D4142" s="50" t="s">
        <v>5131</v>
      </c>
      <c r="E4142" s="50" t="s">
        <v>2814</v>
      </c>
      <c r="F4142" s="50" t="s">
        <v>29</v>
      </c>
      <c r="G4142" s="50" t="s">
        <v>29</v>
      </c>
      <c r="H4142" s="50" t="s">
        <v>4028</v>
      </c>
      <c r="I4142" s="58">
        <v>45303</v>
      </c>
      <c r="J4142" s="50" t="s">
        <v>2816</v>
      </c>
      <c r="K4142" s="59">
        <v>17512.47</v>
      </c>
      <c r="L4142" s="50" t="s">
        <v>37</v>
      </c>
      <c r="M4142" s="51" t="s">
        <v>2747</v>
      </c>
      <c r="N4142" s="50" t="s">
        <v>29</v>
      </c>
      <c r="O4142" s="50" t="s">
        <v>32</v>
      </c>
      <c r="P4142" s="50" t="s">
        <v>32</v>
      </c>
      <c r="Q4142" s="50" t="s">
        <v>29</v>
      </c>
      <c r="R4142" s="50" t="s">
        <v>29</v>
      </c>
      <c r="S4142" s="50" t="s">
        <v>2770</v>
      </c>
      <c r="T4142" s="50" t="s">
        <v>2412</v>
      </c>
      <c r="U4142" s="50" t="s">
        <v>30</v>
      </c>
      <c r="V4142" s="50" t="str">
        <f>VLOOKUP(A4142,Register!$D$2:$N$1317,11,0)</f>
        <v>CWIP-MILK OF LIME</v>
      </c>
      <c r="W4142" s="50" t="s">
        <v>5132</v>
      </c>
      <c r="X4142" s="50" t="s">
        <v>5085</v>
      </c>
    </row>
    <row r="4143" spans="1:24" ht="14.1" customHeight="1" x14ac:dyDescent="0.25">
      <c r="A4143" s="50" t="str">
        <f t="shared" si="64"/>
        <v>9200000058-0</v>
      </c>
      <c r="B4143" s="57" t="s">
        <v>29</v>
      </c>
      <c r="C4143" s="50" t="s">
        <v>29</v>
      </c>
      <c r="D4143" s="50" t="s">
        <v>5131</v>
      </c>
      <c r="E4143" s="50" t="s">
        <v>2814</v>
      </c>
      <c r="F4143" s="50" t="s">
        <v>29</v>
      </c>
      <c r="G4143" s="50" t="s">
        <v>29</v>
      </c>
      <c r="H4143" s="50" t="s">
        <v>4028</v>
      </c>
      <c r="I4143" s="58">
        <v>45303</v>
      </c>
      <c r="J4143" s="50" t="s">
        <v>2816</v>
      </c>
      <c r="K4143" s="59">
        <v>1920</v>
      </c>
      <c r="L4143" s="50" t="s">
        <v>37</v>
      </c>
      <c r="M4143" s="51" t="s">
        <v>2747</v>
      </c>
      <c r="N4143" s="50" t="s">
        <v>29</v>
      </c>
      <c r="O4143" s="50" t="s">
        <v>32</v>
      </c>
      <c r="P4143" s="50" t="s">
        <v>32</v>
      </c>
      <c r="Q4143" s="50" t="s">
        <v>29</v>
      </c>
      <c r="R4143" s="50" t="s">
        <v>29</v>
      </c>
      <c r="S4143" s="50" t="s">
        <v>2770</v>
      </c>
      <c r="T4143" s="50" t="s">
        <v>2412</v>
      </c>
      <c r="U4143" s="50" t="s">
        <v>30</v>
      </c>
      <c r="V4143" s="50" t="str">
        <f>VLOOKUP(A4143,Register!$D$2:$N$1317,11,0)</f>
        <v>CWIP-MILK OF LIME</v>
      </c>
      <c r="W4143" s="50" t="s">
        <v>5132</v>
      </c>
      <c r="X4143" s="50" t="s">
        <v>5085</v>
      </c>
    </row>
    <row r="4144" spans="1:24" ht="14.1" customHeight="1" x14ac:dyDescent="0.25">
      <c r="A4144" s="50" t="str">
        <f t="shared" si="64"/>
        <v>9200000058-0</v>
      </c>
      <c r="B4144" s="57" t="s">
        <v>29</v>
      </c>
      <c r="C4144" s="50" t="s">
        <v>29</v>
      </c>
      <c r="D4144" s="50" t="s">
        <v>5131</v>
      </c>
      <c r="E4144" s="50" t="s">
        <v>2814</v>
      </c>
      <c r="F4144" s="50" t="s">
        <v>29</v>
      </c>
      <c r="G4144" s="50" t="s">
        <v>29</v>
      </c>
      <c r="H4144" s="50" t="s">
        <v>4028</v>
      </c>
      <c r="I4144" s="58">
        <v>45303</v>
      </c>
      <c r="J4144" s="50" t="s">
        <v>2816</v>
      </c>
      <c r="K4144" s="59">
        <v>244.8</v>
      </c>
      <c r="L4144" s="50" t="s">
        <v>37</v>
      </c>
      <c r="M4144" s="51" t="s">
        <v>2747</v>
      </c>
      <c r="N4144" s="50" t="s">
        <v>29</v>
      </c>
      <c r="O4144" s="50" t="s">
        <v>32</v>
      </c>
      <c r="P4144" s="50" t="s">
        <v>32</v>
      </c>
      <c r="Q4144" s="50" t="s">
        <v>29</v>
      </c>
      <c r="R4144" s="50" t="s">
        <v>29</v>
      </c>
      <c r="S4144" s="50" t="s">
        <v>2770</v>
      </c>
      <c r="T4144" s="50" t="s">
        <v>2412</v>
      </c>
      <c r="U4144" s="50" t="s">
        <v>30</v>
      </c>
      <c r="V4144" s="50" t="str">
        <f>VLOOKUP(A4144,Register!$D$2:$N$1317,11,0)</f>
        <v>CWIP-MILK OF LIME</v>
      </c>
      <c r="W4144" s="50" t="s">
        <v>5132</v>
      </c>
      <c r="X4144" s="50" t="s">
        <v>5085</v>
      </c>
    </row>
    <row r="4145" spans="1:24" ht="14.1" customHeight="1" x14ac:dyDescent="0.25">
      <c r="A4145" s="50" t="str">
        <f t="shared" si="64"/>
        <v>9200000058-0</v>
      </c>
      <c r="B4145" s="57" t="s">
        <v>29</v>
      </c>
      <c r="C4145" s="50" t="s">
        <v>29</v>
      </c>
      <c r="D4145" s="50" t="s">
        <v>5131</v>
      </c>
      <c r="E4145" s="50" t="s">
        <v>2814</v>
      </c>
      <c r="F4145" s="50" t="s">
        <v>29</v>
      </c>
      <c r="G4145" s="50" t="s">
        <v>29</v>
      </c>
      <c r="H4145" s="50" t="s">
        <v>4028</v>
      </c>
      <c r="I4145" s="58">
        <v>45303</v>
      </c>
      <c r="J4145" s="50" t="s">
        <v>2816</v>
      </c>
      <c r="K4145" s="59">
        <v>970.32</v>
      </c>
      <c r="L4145" s="50" t="s">
        <v>37</v>
      </c>
      <c r="M4145" s="51" t="s">
        <v>2747</v>
      </c>
      <c r="N4145" s="50" t="s">
        <v>29</v>
      </c>
      <c r="O4145" s="50" t="s">
        <v>32</v>
      </c>
      <c r="P4145" s="50" t="s">
        <v>32</v>
      </c>
      <c r="Q4145" s="50" t="s">
        <v>29</v>
      </c>
      <c r="R4145" s="50" t="s">
        <v>29</v>
      </c>
      <c r="S4145" s="50" t="s">
        <v>2770</v>
      </c>
      <c r="T4145" s="50" t="s">
        <v>2412</v>
      </c>
      <c r="U4145" s="50" t="s">
        <v>30</v>
      </c>
      <c r="V4145" s="50" t="str">
        <f>VLOOKUP(A4145,Register!$D$2:$N$1317,11,0)</f>
        <v>CWIP-MILK OF LIME</v>
      </c>
      <c r="W4145" s="50" t="s">
        <v>5132</v>
      </c>
      <c r="X4145" s="50" t="s">
        <v>5085</v>
      </c>
    </row>
    <row r="4146" spans="1:24" ht="14.1" customHeight="1" x14ac:dyDescent="0.25">
      <c r="A4146" s="50" t="str">
        <f t="shared" si="64"/>
        <v>9200000058-0</v>
      </c>
      <c r="B4146" s="57" t="s">
        <v>29</v>
      </c>
      <c r="C4146" s="50" t="s">
        <v>29</v>
      </c>
      <c r="D4146" s="50" t="s">
        <v>5131</v>
      </c>
      <c r="E4146" s="50" t="s">
        <v>2814</v>
      </c>
      <c r="F4146" s="50" t="s">
        <v>29</v>
      </c>
      <c r="G4146" s="50" t="s">
        <v>29</v>
      </c>
      <c r="H4146" s="50" t="s">
        <v>4028</v>
      </c>
      <c r="I4146" s="58">
        <v>45303</v>
      </c>
      <c r="J4146" s="50" t="s">
        <v>2816</v>
      </c>
      <c r="K4146" s="59">
        <v>269.57</v>
      </c>
      <c r="L4146" s="50" t="s">
        <v>37</v>
      </c>
      <c r="M4146" s="51" t="s">
        <v>2747</v>
      </c>
      <c r="N4146" s="50" t="s">
        <v>29</v>
      </c>
      <c r="O4146" s="50" t="s">
        <v>32</v>
      </c>
      <c r="P4146" s="50" t="s">
        <v>32</v>
      </c>
      <c r="Q4146" s="50" t="s">
        <v>29</v>
      </c>
      <c r="R4146" s="50" t="s">
        <v>29</v>
      </c>
      <c r="S4146" s="50" t="s">
        <v>2770</v>
      </c>
      <c r="T4146" s="50" t="s">
        <v>2412</v>
      </c>
      <c r="U4146" s="50" t="s">
        <v>30</v>
      </c>
      <c r="V4146" s="50" t="str">
        <f>VLOOKUP(A4146,Register!$D$2:$N$1317,11,0)</f>
        <v>CWIP-MILK OF LIME</v>
      </c>
      <c r="W4146" s="50" t="s">
        <v>5132</v>
      </c>
      <c r="X4146" s="50" t="s">
        <v>5085</v>
      </c>
    </row>
    <row r="4147" spans="1:24" ht="14.1" customHeight="1" x14ac:dyDescent="0.25">
      <c r="A4147" s="50" t="str">
        <f t="shared" si="64"/>
        <v>9200000058-0</v>
      </c>
      <c r="B4147" s="57" t="s">
        <v>29</v>
      </c>
      <c r="C4147" s="50" t="s">
        <v>29</v>
      </c>
      <c r="D4147" s="50" t="s">
        <v>5131</v>
      </c>
      <c r="E4147" s="50" t="s">
        <v>2814</v>
      </c>
      <c r="F4147" s="50" t="s">
        <v>29</v>
      </c>
      <c r="G4147" s="50" t="s">
        <v>29</v>
      </c>
      <c r="H4147" s="50" t="s">
        <v>4028</v>
      </c>
      <c r="I4147" s="58">
        <v>45303</v>
      </c>
      <c r="J4147" s="50" t="s">
        <v>2816</v>
      </c>
      <c r="K4147" s="59">
        <v>9120</v>
      </c>
      <c r="L4147" s="50" t="s">
        <v>37</v>
      </c>
      <c r="M4147" s="51" t="s">
        <v>2747</v>
      </c>
      <c r="N4147" s="50" t="s">
        <v>29</v>
      </c>
      <c r="O4147" s="50" t="s">
        <v>32</v>
      </c>
      <c r="P4147" s="50" t="s">
        <v>32</v>
      </c>
      <c r="Q4147" s="50" t="s">
        <v>29</v>
      </c>
      <c r="R4147" s="50" t="s">
        <v>29</v>
      </c>
      <c r="S4147" s="50" t="s">
        <v>2770</v>
      </c>
      <c r="T4147" s="50" t="s">
        <v>2412</v>
      </c>
      <c r="U4147" s="50" t="s">
        <v>30</v>
      </c>
      <c r="V4147" s="50" t="str">
        <f>VLOOKUP(A4147,Register!$D$2:$N$1317,11,0)</f>
        <v>CWIP-MILK OF LIME</v>
      </c>
      <c r="W4147" s="50" t="s">
        <v>5132</v>
      </c>
      <c r="X4147" s="50" t="s">
        <v>5085</v>
      </c>
    </row>
    <row r="4148" spans="1:24" ht="14.1" customHeight="1" x14ac:dyDescent="0.25">
      <c r="A4148" s="50" t="str">
        <f t="shared" si="64"/>
        <v>9200000058-0</v>
      </c>
      <c r="B4148" s="57" t="s">
        <v>29</v>
      </c>
      <c r="C4148" s="50" t="s">
        <v>29</v>
      </c>
      <c r="D4148" s="50" t="s">
        <v>5131</v>
      </c>
      <c r="E4148" s="50" t="s">
        <v>2814</v>
      </c>
      <c r="F4148" s="50" t="s">
        <v>29</v>
      </c>
      <c r="G4148" s="50" t="s">
        <v>29</v>
      </c>
      <c r="H4148" s="50" t="s">
        <v>4028</v>
      </c>
      <c r="I4148" s="58">
        <v>45303</v>
      </c>
      <c r="J4148" s="50" t="s">
        <v>2816</v>
      </c>
      <c r="K4148" s="59">
        <v>15732</v>
      </c>
      <c r="L4148" s="50" t="s">
        <v>37</v>
      </c>
      <c r="M4148" s="51" t="s">
        <v>2747</v>
      </c>
      <c r="N4148" s="50" t="s">
        <v>29</v>
      </c>
      <c r="O4148" s="50" t="s">
        <v>32</v>
      </c>
      <c r="P4148" s="50" t="s">
        <v>32</v>
      </c>
      <c r="Q4148" s="50" t="s">
        <v>29</v>
      </c>
      <c r="R4148" s="50" t="s">
        <v>29</v>
      </c>
      <c r="S4148" s="50" t="s">
        <v>2770</v>
      </c>
      <c r="T4148" s="50" t="s">
        <v>2412</v>
      </c>
      <c r="U4148" s="50" t="s">
        <v>30</v>
      </c>
      <c r="V4148" s="50" t="str">
        <f>VLOOKUP(A4148,Register!$D$2:$N$1317,11,0)</f>
        <v>CWIP-MILK OF LIME</v>
      </c>
      <c r="W4148" s="50" t="s">
        <v>5132</v>
      </c>
      <c r="X4148" s="50" t="s">
        <v>5085</v>
      </c>
    </row>
    <row r="4149" spans="1:24" ht="14.1" customHeight="1" x14ac:dyDescent="0.25">
      <c r="A4149" s="50" t="str">
        <f t="shared" si="64"/>
        <v>9200000058-0</v>
      </c>
      <c r="B4149" s="57" t="s">
        <v>29</v>
      </c>
      <c r="C4149" s="50" t="s">
        <v>29</v>
      </c>
      <c r="D4149" s="50" t="s">
        <v>5131</v>
      </c>
      <c r="E4149" s="50" t="s">
        <v>2814</v>
      </c>
      <c r="F4149" s="50" t="s">
        <v>29</v>
      </c>
      <c r="G4149" s="50" t="s">
        <v>29</v>
      </c>
      <c r="H4149" s="50" t="s">
        <v>4028</v>
      </c>
      <c r="I4149" s="58">
        <v>45303</v>
      </c>
      <c r="J4149" s="50" t="s">
        <v>2816</v>
      </c>
      <c r="K4149" s="59">
        <v>11592</v>
      </c>
      <c r="L4149" s="50" t="s">
        <v>37</v>
      </c>
      <c r="M4149" s="51" t="s">
        <v>2747</v>
      </c>
      <c r="N4149" s="50" t="s">
        <v>29</v>
      </c>
      <c r="O4149" s="50" t="s">
        <v>32</v>
      </c>
      <c r="P4149" s="50" t="s">
        <v>32</v>
      </c>
      <c r="Q4149" s="50" t="s">
        <v>29</v>
      </c>
      <c r="R4149" s="50" t="s">
        <v>29</v>
      </c>
      <c r="S4149" s="50" t="s">
        <v>2770</v>
      </c>
      <c r="T4149" s="50" t="s">
        <v>2412</v>
      </c>
      <c r="U4149" s="50" t="s">
        <v>30</v>
      </c>
      <c r="V4149" s="50" t="str">
        <f>VLOOKUP(A4149,Register!$D$2:$N$1317,11,0)</f>
        <v>CWIP-MILK OF LIME</v>
      </c>
      <c r="W4149" s="50" t="s">
        <v>5132</v>
      </c>
      <c r="X4149" s="50" t="s">
        <v>5085</v>
      </c>
    </row>
    <row r="4150" spans="1:24" ht="14.1" customHeight="1" x14ac:dyDescent="0.25">
      <c r="A4150" s="50" t="str">
        <f t="shared" si="64"/>
        <v>9200000058-0</v>
      </c>
      <c r="B4150" s="57" t="s">
        <v>29</v>
      </c>
      <c r="C4150" s="50" t="s">
        <v>29</v>
      </c>
      <c r="D4150" s="50" t="s">
        <v>5131</v>
      </c>
      <c r="E4150" s="50" t="s">
        <v>2814</v>
      </c>
      <c r="F4150" s="50" t="s">
        <v>29</v>
      </c>
      <c r="G4150" s="50" t="s">
        <v>29</v>
      </c>
      <c r="H4150" s="50" t="s">
        <v>4028</v>
      </c>
      <c r="I4150" s="58">
        <v>45303</v>
      </c>
      <c r="J4150" s="50" t="s">
        <v>2816</v>
      </c>
      <c r="K4150" s="59">
        <v>5685.75</v>
      </c>
      <c r="L4150" s="50" t="s">
        <v>37</v>
      </c>
      <c r="M4150" s="51" t="s">
        <v>2747</v>
      </c>
      <c r="N4150" s="50" t="s">
        <v>29</v>
      </c>
      <c r="O4150" s="50" t="s">
        <v>32</v>
      </c>
      <c r="P4150" s="50" t="s">
        <v>32</v>
      </c>
      <c r="Q4150" s="50" t="s">
        <v>29</v>
      </c>
      <c r="R4150" s="50" t="s">
        <v>29</v>
      </c>
      <c r="S4150" s="50" t="s">
        <v>2770</v>
      </c>
      <c r="T4150" s="50" t="s">
        <v>2412</v>
      </c>
      <c r="U4150" s="50" t="s">
        <v>30</v>
      </c>
      <c r="V4150" s="50" t="str">
        <f>VLOOKUP(A4150,Register!$D$2:$N$1317,11,0)</f>
        <v>CWIP-MILK OF LIME</v>
      </c>
      <c r="W4150" s="50" t="s">
        <v>5132</v>
      </c>
      <c r="X4150" s="50" t="s">
        <v>5085</v>
      </c>
    </row>
    <row r="4151" spans="1:24" ht="14.1" customHeight="1" x14ac:dyDescent="0.25">
      <c r="A4151" s="50" t="str">
        <f t="shared" si="64"/>
        <v>9200000058-0</v>
      </c>
      <c r="B4151" s="57" t="s">
        <v>29</v>
      </c>
      <c r="C4151" s="50" t="s">
        <v>29</v>
      </c>
      <c r="D4151" s="50" t="s">
        <v>5131</v>
      </c>
      <c r="E4151" s="50" t="s">
        <v>2814</v>
      </c>
      <c r="F4151" s="50" t="s">
        <v>29</v>
      </c>
      <c r="G4151" s="50" t="s">
        <v>29</v>
      </c>
      <c r="H4151" s="50" t="s">
        <v>4028</v>
      </c>
      <c r="I4151" s="58">
        <v>45303</v>
      </c>
      <c r="J4151" s="50" t="s">
        <v>2816</v>
      </c>
      <c r="K4151" s="59">
        <v>3634.08</v>
      </c>
      <c r="L4151" s="50" t="s">
        <v>37</v>
      </c>
      <c r="M4151" s="51" t="s">
        <v>2747</v>
      </c>
      <c r="N4151" s="50" t="s">
        <v>29</v>
      </c>
      <c r="O4151" s="50" t="s">
        <v>32</v>
      </c>
      <c r="P4151" s="50" t="s">
        <v>32</v>
      </c>
      <c r="Q4151" s="50" t="s">
        <v>29</v>
      </c>
      <c r="R4151" s="50" t="s">
        <v>29</v>
      </c>
      <c r="S4151" s="50" t="s">
        <v>2770</v>
      </c>
      <c r="T4151" s="50" t="s">
        <v>2412</v>
      </c>
      <c r="U4151" s="50" t="s">
        <v>30</v>
      </c>
      <c r="V4151" s="50" t="str">
        <f>VLOOKUP(A4151,Register!$D$2:$N$1317,11,0)</f>
        <v>CWIP-MILK OF LIME</v>
      </c>
      <c r="W4151" s="50" t="s">
        <v>5132</v>
      </c>
      <c r="X4151" s="50" t="s">
        <v>5085</v>
      </c>
    </row>
    <row r="4152" spans="1:24" ht="14.1" customHeight="1" x14ac:dyDescent="0.25">
      <c r="A4152" s="50" t="str">
        <f t="shared" si="64"/>
        <v>9200000058-0</v>
      </c>
      <c r="B4152" s="57" t="s">
        <v>29</v>
      </c>
      <c r="C4152" s="50" t="s">
        <v>29</v>
      </c>
      <c r="D4152" s="50" t="s">
        <v>5131</v>
      </c>
      <c r="E4152" s="50" t="s">
        <v>2814</v>
      </c>
      <c r="F4152" s="50" t="s">
        <v>29</v>
      </c>
      <c r="G4152" s="50" t="s">
        <v>29</v>
      </c>
      <c r="H4152" s="50" t="s">
        <v>4028</v>
      </c>
      <c r="I4152" s="58">
        <v>45303</v>
      </c>
      <c r="J4152" s="50" t="s">
        <v>2816</v>
      </c>
      <c r="K4152" s="59">
        <v>23783.360000000001</v>
      </c>
      <c r="L4152" s="50" t="s">
        <v>37</v>
      </c>
      <c r="M4152" s="51" t="s">
        <v>2747</v>
      </c>
      <c r="N4152" s="50" t="s">
        <v>29</v>
      </c>
      <c r="O4152" s="50" t="s">
        <v>32</v>
      </c>
      <c r="P4152" s="50" t="s">
        <v>32</v>
      </c>
      <c r="Q4152" s="50" t="s">
        <v>29</v>
      </c>
      <c r="R4152" s="50" t="s">
        <v>29</v>
      </c>
      <c r="S4152" s="50" t="s">
        <v>2770</v>
      </c>
      <c r="T4152" s="50" t="s">
        <v>2412</v>
      </c>
      <c r="U4152" s="50" t="s">
        <v>30</v>
      </c>
      <c r="V4152" s="50" t="str">
        <f>VLOOKUP(A4152,Register!$D$2:$N$1317,11,0)</f>
        <v>CWIP-MILK OF LIME</v>
      </c>
      <c r="W4152" s="50" t="s">
        <v>5132</v>
      </c>
      <c r="X4152" s="50" t="s">
        <v>5085</v>
      </c>
    </row>
    <row r="4153" spans="1:24" ht="14.1" customHeight="1" x14ac:dyDescent="0.25">
      <c r="A4153" s="50" t="str">
        <f t="shared" si="64"/>
        <v>9200000058-0</v>
      </c>
      <c r="B4153" s="57" t="s">
        <v>29</v>
      </c>
      <c r="C4153" s="50" t="s">
        <v>29</v>
      </c>
      <c r="D4153" s="50" t="s">
        <v>5131</v>
      </c>
      <c r="E4153" s="50" t="s">
        <v>2814</v>
      </c>
      <c r="F4153" s="50" t="s">
        <v>29</v>
      </c>
      <c r="G4153" s="50" t="s">
        <v>29</v>
      </c>
      <c r="H4153" s="50" t="s">
        <v>4028</v>
      </c>
      <c r="I4153" s="58">
        <v>45303</v>
      </c>
      <c r="J4153" s="50" t="s">
        <v>2816</v>
      </c>
      <c r="K4153" s="59">
        <v>2168</v>
      </c>
      <c r="L4153" s="50" t="s">
        <v>37</v>
      </c>
      <c r="M4153" s="51" t="s">
        <v>2747</v>
      </c>
      <c r="N4153" s="50" t="s">
        <v>29</v>
      </c>
      <c r="O4153" s="50" t="s">
        <v>32</v>
      </c>
      <c r="P4153" s="50" t="s">
        <v>32</v>
      </c>
      <c r="Q4153" s="50" t="s">
        <v>29</v>
      </c>
      <c r="R4153" s="50" t="s">
        <v>29</v>
      </c>
      <c r="S4153" s="50" t="s">
        <v>2770</v>
      </c>
      <c r="T4153" s="50" t="s">
        <v>2412</v>
      </c>
      <c r="U4153" s="50" t="s">
        <v>30</v>
      </c>
      <c r="V4153" s="50" t="str">
        <f>VLOOKUP(A4153,Register!$D$2:$N$1317,11,0)</f>
        <v>CWIP-MILK OF LIME</v>
      </c>
      <c r="W4153" s="50" t="s">
        <v>5132</v>
      </c>
      <c r="X4153" s="50" t="s">
        <v>5085</v>
      </c>
    </row>
    <row r="4154" spans="1:24" ht="14.1" customHeight="1" x14ac:dyDescent="0.25">
      <c r="A4154" s="50" t="str">
        <f t="shared" si="64"/>
        <v>9200000058-0</v>
      </c>
      <c r="B4154" s="57" t="s">
        <v>29</v>
      </c>
      <c r="C4154" s="50" t="s">
        <v>29</v>
      </c>
      <c r="D4154" s="50" t="s">
        <v>5131</v>
      </c>
      <c r="E4154" s="50" t="s">
        <v>2814</v>
      </c>
      <c r="F4154" s="50" t="s">
        <v>29</v>
      </c>
      <c r="G4154" s="50" t="s">
        <v>29</v>
      </c>
      <c r="H4154" s="50" t="s">
        <v>4028</v>
      </c>
      <c r="I4154" s="58">
        <v>45303</v>
      </c>
      <c r="J4154" s="50" t="s">
        <v>2816</v>
      </c>
      <c r="K4154" s="59">
        <v>1725</v>
      </c>
      <c r="L4154" s="50" t="s">
        <v>37</v>
      </c>
      <c r="M4154" s="51" t="s">
        <v>2747</v>
      </c>
      <c r="N4154" s="50" t="s">
        <v>29</v>
      </c>
      <c r="O4154" s="50" t="s">
        <v>32</v>
      </c>
      <c r="P4154" s="50" t="s">
        <v>32</v>
      </c>
      <c r="Q4154" s="50" t="s">
        <v>29</v>
      </c>
      <c r="R4154" s="50" t="s">
        <v>29</v>
      </c>
      <c r="S4154" s="50" t="s">
        <v>2770</v>
      </c>
      <c r="T4154" s="50" t="s">
        <v>2412</v>
      </c>
      <c r="U4154" s="50" t="s">
        <v>30</v>
      </c>
      <c r="V4154" s="50" t="str">
        <f>VLOOKUP(A4154,Register!$D$2:$N$1317,11,0)</f>
        <v>CWIP-MILK OF LIME</v>
      </c>
      <c r="W4154" s="50" t="s">
        <v>5132</v>
      </c>
      <c r="X4154" s="50" t="s">
        <v>5085</v>
      </c>
    </row>
    <row r="4155" spans="1:24" ht="14.1" customHeight="1" x14ac:dyDescent="0.25">
      <c r="A4155" s="50" t="str">
        <f t="shared" si="64"/>
        <v>9200000058-0</v>
      </c>
      <c r="B4155" s="57" t="s">
        <v>29</v>
      </c>
      <c r="C4155" s="50" t="s">
        <v>29</v>
      </c>
      <c r="D4155" s="50" t="s">
        <v>5131</v>
      </c>
      <c r="E4155" s="50" t="s">
        <v>2814</v>
      </c>
      <c r="F4155" s="50" t="s">
        <v>29</v>
      </c>
      <c r="G4155" s="50" t="s">
        <v>29</v>
      </c>
      <c r="H4155" s="50" t="s">
        <v>4028</v>
      </c>
      <c r="I4155" s="58">
        <v>45303</v>
      </c>
      <c r="J4155" s="50" t="s">
        <v>2816</v>
      </c>
      <c r="K4155" s="59">
        <v>1070.19</v>
      </c>
      <c r="L4155" s="50" t="s">
        <v>37</v>
      </c>
      <c r="M4155" s="51" t="s">
        <v>2747</v>
      </c>
      <c r="N4155" s="50" t="s">
        <v>29</v>
      </c>
      <c r="O4155" s="50" t="s">
        <v>32</v>
      </c>
      <c r="P4155" s="50" t="s">
        <v>32</v>
      </c>
      <c r="Q4155" s="50" t="s">
        <v>29</v>
      </c>
      <c r="R4155" s="50" t="s">
        <v>29</v>
      </c>
      <c r="S4155" s="50" t="s">
        <v>2770</v>
      </c>
      <c r="T4155" s="50" t="s">
        <v>2412</v>
      </c>
      <c r="U4155" s="50" t="s">
        <v>30</v>
      </c>
      <c r="V4155" s="50" t="str">
        <f>VLOOKUP(A4155,Register!$D$2:$N$1317,11,0)</f>
        <v>CWIP-MILK OF LIME</v>
      </c>
      <c r="W4155" s="50" t="s">
        <v>5132</v>
      </c>
      <c r="X4155" s="50" t="s">
        <v>5085</v>
      </c>
    </row>
    <row r="4156" spans="1:24" ht="14.1" customHeight="1" x14ac:dyDescent="0.25">
      <c r="A4156" s="50" t="str">
        <f t="shared" si="64"/>
        <v>9200000057-0</v>
      </c>
      <c r="B4156" s="57" t="s">
        <v>29</v>
      </c>
      <c r="C4156" s="50" t="s">
        <v>29</v>
      </c>
      <c r="D4156" s="50" t="s">
        <v>5133</v>
      </c>
      <c r="E4156" s="50" t="s">
        <v>2814</v>
      </c>
      <c r="F4156" s="50" t="s">
        <v>29</v>
      </c>
      <c r="G4156" s="50" t="s">
        <v>29</v>
      </c>
      <c r="H4156" s="50" t="s">
        <v>4028</v>
      </c>
      <c r="I4156" s="58">
        <v>45309</v>
      </c>
      <c r="J4156" s="50" t="s">
        <v>2816</v>
      </c>
      <c r="K4156" s="59">
        <v>7063.09</v>
      </c>
      <c r="L4156" s="50" t="s">
        <v>37</v>
      </c>
      <c r="M4156" s="51" t="s">
        <v>2747</v>
      </c>
      <c r="N4156" s="50" t="s">
        <v>29</v>
      </c>
      <c r="O4156" s="50" t="s">
        <v>32</v>
      </c>
      <c r="P4156" s="50" t="s">
        <v>32</v>
      </c>
      <c r="Q4156" s="50" t="s">
        <v>29</v>
      </c>
      <c r="R4156" s="50" t="s">
        <v>29</v>
      </c>
      <c r="S4156" s="50" t="s">
        <v>2770</v>
      </c>
      <c r="T4156" s="50" t="s">
        <v>2410</v>
      </c>
      <c r="U4156" s="50" t="s">
        <v>30</v>
      </c>
      <c r="V4156" s="50" t="str">
        <f>VLOOKUP(A4156,Register!$D$2:$N$1317,11,0)</f>
        <v>CWIP- NEW JUICE CLARIFIER 42' DIA(DORR)</v>
      </c>
      <c r="W4156" s="50" t="s">
        <v>5134</v>
      </c>
      <c r="X4156" s="50" t="s">
        <v>5135</v>
      </c>
    </row>
    <row r="4157" spans="1:24" ht="14.1" customHeight="1" x14ac:dyDescent="0.25">
      <c r="A4157" s="50" t="str">
        <f t="shared" si="64"/>
        <v>9200000057-0</v>
      </c>
      <c r="B4157" s="57" t="s">
        <v>29</v>
      </c>
      <c r="C4157" s="50" t="s">
        <v>29</v>
      </c>
      <c r="D4157" s="50" t="s">
        <v>5133</v>
      </c>
      <c r="E4157" s="50" t="s">
        <v>2814</v>
      </c>
      <c r="F4157" s="50" t="s">
        <v>29</v>
      </c>
      <c r="G4157" s="50" t="s">
        <v>29</v>
      </c>
      <c r="H4157" s="50" t="s">
        <v>4028</v>
      </c>
      <c r="I4157" s="58">
        <v>45309</v>
      </c>
      <c r="J4157" s="50" t="s">
        <v>2816</v>
      </c>
      <c r="K4157" s="59">
        <v>4088.77</v>
      </c>
      <c r="L4157" s="50" t="s">
        <v>37</v>
      </c>
      <c r="M4157" s="51" t="s">
        <v>2747</v>
      </c>
      <c r="N4157" s="50" t="s">
        <v>29</v>
      </c>
      <c r="O4157" s="50" t="s">
        <v>32</v>
      </c>
      <c r="P4157" s="50" t="s">
        <v>32</v>
      </c>
      <c r="Q4157" s="50" t="s">
        <v>29</v>
      </c>
      <c r="R4157" s="50" t="s">
        <v>29</v>
      </c>
      <c r="S4157" s="50" t="s">
        <v>2770</v>
      </c>
      <c r="T4157" s="50" t="s">
        <v>2410</v>
      </c>
      <c r="U4157" s="50" t="s">
        <v>30</v>
      </c>
      <c r="V4157" s="50" t="str">
        <f>VLOOKUP(A4157,Register!$D$2:$N$1317,11,0)</f>
        <v>CWIP- NEW JUICE CLARIFIER 42' DIA(DORR)</v>
      </c>
      <c r="W4157" s="50" t="s">
        <v>5134</v>
      </c>
      <c r="X4157" s="50" t="s">
        <v>5135</v>
      </c>
    </row>
    <row r="4158" spans="1:24" ht="14.1" customHeight="1" x14ac:dyDescent="0.25">
      <c r="A4158" s="50" t="str">
        <f t="shared" si="64"/>
        <v>9200000039-0</v>
      </c>
      <c r="B4158" s="57" t="s">
        <v>29</v>
      </c>
      <c r="C4158" s="50" t="s">
        <v>29</v>
      </c>
      <c r="D4158" s="50" t="s">
        <v>5136</v>
      </c>
      <c r="E4158" s="50" t="s">
        <v>2814</v>
      </c>
      <c r="F4158" s="50" t="s">
        <v>29</v>
      </c>
      <c r="G4158" s="50" t="s">
        <v>29</v>
      </c>
      <c r="H4158" s="50" t="s">
        <v>4028</v>
      </c>
      <c r="I4158" s="58">
        <v>45309</v>
      </c>
      <c r="J4158" s="50" t="s">
        <v>2816</v>
      </c>
      <c r="K4158" s="59">
        <v>360.08</v>
      </c>
      <c r="L4158" s="50" t="s">
        <v>37</v>
      </c>
      <c r="M4158" s="51" t="s">
        <v>2747</v>
      </c>
      <c r="N4158" s="50" t="s">
        <v>29</v>
      </c>
      <c r="O4158" s="50" t="s">
        <v>32</v>
      </c>
      <c r="P4158" s="50" t="s">
        <v>32</v>
      </c>
      <c r="Q4158" s="50" t="s">
        <v>29</v>
      </c>
      <c r="R4158" s="50" t="s">
        <v>29</v>
      </c>
      <c r="S4158" s="50" t="s">
        <v>2770</v>
      </c>
      <c r="T4158" s="50" t="s">
        <v>2379</v>
      </c>
      <c r="U4158" s="50" t="s">
        <v>30</v>
      </c>
      <c r="V4158" s="50" t="str">
        <f>VLOOKUP(A4158,Register!$D$2:$N$1317,11,0)</f>
        <v>CWIP - NEW SPRAY POND</v>
      </c>
      <c r="W4158" s="50" t="s">
        <v>5137</v>
      </c>
      <c r="X4158" s="50" t="s">
        <v>5135</v>
      </c>
    </row>
    <row r="4159" spans="1:24" ht="14.1" customHeight="1" x14ac:dyDescent="0.25">
      <c r="A4159" s="50" t="str">
        <f t="shared" si="64"/>
        <v>9200000039-0</v>
      </c>
      <c r="B4159" s="57" t="s">
        <v>29</v>
      </c>
      <c r="C4159" s="50" t="s">
        <v>29</v>
      </c>
      <c r="D4159" s="50" t="s">
        <v>5136</v>
      </c>
      <c r="E4159" s="50" t="s">
        <v>2814</v>
      </c>
      <c r="F4159" s="50" t="s">
        <v>29</v>
      </c>
      <c r="G4159" s="50" t="s">
        <v>29</v>
      </c>
      <c r="H4159" s="50" t="s">
        <v>4028</v>
      </c>
      <c r="I4159" s="58">
        <v>45309</v>
      </c>
      <c r="J4159" s="50" t="s">
        <v>2816</v>
      </c>
      <c r="K4159" s="59">
        <v>208.45</v>
      </c>
      <c r="L4159" s="50" t="s">
        <v>37</v>
      </c>
      <c r="M4159" s="51" t="s">
        <v>2747</v>
      </c>
      <c r="N4159" s="50" t="s">
        <v>29</v>
      </c>
      <c r="O4159" s="50" t="s">
        <v>32</v>
      </c>
      <c r="P4159" s="50" t="s">
        <v>32</v>
      </c>
      <c r="Q4159" s="50" t="s">
        <v>29</v>
      </c>
      <c r="R4159" s="50" t="s">
        <v>29</v>
      </c>
      <c r="S4159" s="50" t="s">
        <v>2770</v>
      </c>
      <c r="T4159" s="50" t="s">
        <v>2379</v>
      </c>
      <c r="U4159" s="50" t="s">
        <v>30</v>
      </c>
      <c r="V4159" s="50" t="str">
        <f>VLOOKUP(A4159,Register!$D$2:$N$1317,11,0)</f>
        <v>CWIP - NEW SPRAY POND</v>
      </c>
      <c r="W4159" s="50" t="s">
        <v>5137</v>
      </c>
      <c r="X4159" s="50" t="s">
        <v>5135</v>
      </c>
    </row>
    <row r="4160" spans="1:24" ht="14.1" customHeight="1" x14ac:dyDescent="0.25">
      <c r="A4160" s="50" t="str">
        <f t="shared" si="64"/>
        <v>9200000039-0</v>
      </c>
      <c r="B4160" s="57" t="s">
        <v>29</v>
      </c>
      <c r="C4160" s="50" t="s">
        <v>29</v>
      </c>
      <c r="D4160" s="50" t="s">
        <v>5136</v>
      </c>
      <c r="E4160" s="50" t="s">
        <v>2814</v>
      </c>
      <c r="F4160" s="50" t="s">
        <v>29</v>
      </c>
      <c r="G4160" s="50" t="s">
        <v>29</v>
      </c>
      <c r="H4160" s="50" t="s">
        <v>4028</v>
      </c>
      <c r="I4160" s="58">
        <v>45309</v>
      </c>
      <c r="J4160" s="50" t="s">
        <v>2816</v>
      </c>
      <c r="K4160" s="59">
        <v>3265.25</v>
      </c>
      <c r="L4160" s="50" t="s">
        <v>37</v>
      </c>
      <c r="M4160" s="51" t="s">
        <v>2747</v>
      </c>
      <c r="N4160" s="50" t="s">
        <v>29</v>
      </c>
      <c r="O4160" s="50" t="s">
        <v>32</v>
      </c>
      <c r="P4160" s="50" t="s">
        <v>32</v>
      </c>
      <c r="Q4160" s="50" t="s">
        <v>29</v>
      </c>
      <c r="R4160" s="50" t="s">
        <v>29</v>
      </c>
      <c r="S4160" s="50" t="s">
        <v>2770</v>
      </c>
      <c r="T4160" s="50" t="s">
        <v>2379</v>
      </c>
      <c r="U4160" s="50" t="s">
        <v>30</v>
      </c>
      <c r="V4160" s="50" t="str">
        <f>VLOOKUP(A4160,Register!$D$2:$N$1317,11,0)</f>
        <v>CWIP - NEW SPRAY POND</v>
      </c>
      <c r="W4160" s="50" t="s">
        <v>5137</v>
      </c>
      <c r="X4160" s="50" t="s">
        <v>5135</v>
      </c>
    </row>
    <row r="4161" spans="1:24" ht="14.1" customHeight="1" x14ac:dyDescent="0.25">
      <c r="A4161" s="50" t="str">
        <f t="shared" si="64"/>
        <v>9200000039-0</v>
      </c>
      <c r="B4161" s="57" t="s">
        <v>29</v>
      </c>
      <c r="C4161" s="50" t="s">
        <v>29</v>
      </c>
      <c r="D4161" s="50" t="s">
        <v>5136</v>
      </c>
      <c r="E4161" s="50" t="s">
        <v>2814</v>
      </c>
      <c r="F4161" s="50" t="s">
        <v>29</v>
      </c>
      <c r="G4161" s="50" t="s">
        <v>29</v>
      </c>
      <c r="H4161" s="50" t="s">
        <v>4028</v>
      </c>
      <c r="I4161" s="58">
        <v>45309</v>
      </c>
      <c r="J4161" s="50" t="s">
        <v>2816</v>
      </c>
      <c r="K4161" s="59">
        <v>1503.35</v>
      </c>
      <c r="L4161" s="50" t="s">
        <v>37</v>
      </c>
      <c r="M4161" s="51" t="s">
        <v>2747</v>
      </c>
      <c r="N4161" s="50" t="s">
        <v>29</v>
      </c>
      <c r="O4161" s="50" t="s">
        <v>32</v>
      </c>
      <c r="P4161" s="50" t="s">
        <v>32</v>
      </c>
      <c r="Q4161" s="50" t="s">
        <v>29</v>
      </c>
      <c r="R4161" s="50" t="s">
        <v>29</v>
      </c>
      <c r="S4161" s="50" t="s">
        <v>2770</v>
      </c>
      <c r="T4161" s="50" t="s">
        <v>2379</v>
      </c>
      <c r="U4161" s="50" t="s">
        <v>30</v>
      </c>
      <c r="V4161" s="50" t="str">
        <f>VLOOKUP(A4161,Register!$D$2:$N$1317,11,0)</f>
        <v>CWIP - NEW SPRAY POND</v>
      </c>
      <c r="W4161" s="50" t="s">
        <v>5137</v>
      </c>
      <c r="X4161" s="50" t="s">
        <v>5135</v>
      </c>
    </row>
    <row r="4162" spans="1:24" ht="14.1" customHeight="1" x14ac:dyDescent="0.25">
      <c r="A4162" s="50" t="str">
        <f t="shared" si="64"/>
        <v>9200000039-0</v>
      </c>
      <c r="B4162" s="57" t="s">
        <v>29</v>
      </c>
      <c r="C4162" s="50" t="s">
        <v>29</v>
      </c>
      <c r="D4162" s="50" t="s">
        <v>5136</v>
      </c>
      <c r="E4162" s="50" t="s">
        <v>2814</v>
      </c>
      <c r="F4162" s="50" t="s">
        <v>29</v>
      </c>
      <c r="G4162" s="50" t="s">
        <v>29</v>
      </c>
      <c r="H4162" s="50" t="s">
        <v>4028</v>
      </c>
      <c r="I4162" s="58">
        <v>45309</v>
      </c>
      <c r="J4162" s="50" t="s">
        <v>2816</v>
      </c>
      <c r="K4162" s="59">
        <v>1130.4000000000001</v>
      </c>
      <c r="L4162" s="50" t="s">
        <v>37</v>
      </c>
      <c r="M4162" s="51" t="s">
        <v>2747</v>
      </c>
      <c r="N4162" s="50" t="s">
        <v>29</v>
      </c>
      <c r="O4162" s="50" t="s">
        <v>32</v>
      </c>
      <c r="P4162" s="50" t="s">
        <v>32</v>
      </c>
      <c r="Q4162" s="50" t="s">
        <v>29</v>
      </c>
      <c r="R4162" s="50" t="s">
        <v>29</v>
      </c>
      <c r="S4162" s="50" t="s">
        <v>2770</v>
      </c>
      <c r="T4162" s="50" t="s">
        <v>2379</v>
      </c>
      <c r="U4162" s="50" t="s">
        <v>30</v>
      </c>
      <c r="V4162" s="50" t="str">
        <f>VLOOKUP(A4162,Register!$D$2:$N$1317,11,0)</f>
        <v>CWIP - NEW SPRAY POND</v>
      </c>
      <c r="W4162" s="50" t="s">
        <v>5137</v>
      </c>
      <c r="X4162" s="50" t="s">
        <v>5135</v>
      </c>
    </row>
    <row r="4163" spans="1:24" ht="14.1" customHeight="1" x14ac:dyDescent="0.25">
      <c r="A4163" s="50" t="str">
        <f t="shared" ref="A4163:A4226" si="65">CONCATENATE(T4163,"-",U4163)</f>
        <v>9200000039-0</v>
      </c>
      <c r="B4163" s="57" t="s">
        <v>29</v>
      </c>
      <c r="C4163" s="50" t="s">
        <v>29</v>
      </c>
      <c r="D4163" s="50" t="s">
        <v>5136</v>
      </c>
      <c r="E4163" s="50" t="s">
        <v>2814</v>
      </c>
      <c r="F4163" s="50" t="s">
        <v>29</v>
      </c>
      <c r="G4163" s="50" t="s">
        <v>29</v>
      </c>
      <c r="H4163" s="50" t="s">
        <v>4028</v>
      </c>
      <c r="I4163" s="58">
        <v>45309</v>
      </c>
      <c r="J4163" s="50" t="s">
        <v>2816</v>
      </c>
      <c r="K4163" s="59">
        <v>1244.1500000000001</v>
      </c>
      <c r="L4163" s="50" t="s">
        <v>37</v>
      </c>
      <c r="M4163" s="51" t="s">
        <v>2747</v>
      </c>
      <c r="N4163" s="50" t="s">
        <v>29</v>
      </c>
      <c r="O4163" s="50" t="s">
        <v>32</v>
      </c>
      <c r="P4163" s="50" t="s">
        <v>32</v>
      </c>
      <c r="Q4163" s="50" t="s">
        <v>29</v>
      </c>
      <c r="R4163" s="50" t="s">
        <v>29</v>
      </c>
      <c r="S4163" s="50" t="s">
        <v>2770</v>
      </c>
      <c r="T4163" s="50" t="s">
        <v>2379</v>
      </c>
      <c r="U4163" s="50" t="s">
        <v>30</v>
      </c>
      <c r="V4163" s="50" t="str">
        <f>VLOOKUP(A4163,Register!$D$2:$N$1317,11,0)</f>
        <v>CWIP - NEW SPRAY POND</v>
      </c>
      <c r="W4163" s="50" t="s">
        <v>5137</v>
      </c>
      <c r="X4163" s="50" t="s">
        <v>5135</v>
      </c>
    </row>
    <row r="4164" spans="1:24" ht="14.1" customHeight="1" x14ac:dyDescent="0.25">
      <c r="A4164" s="50" t="str">
        <f t="shared" si="65"/>
        <v>9200000039-0</v>
      </c>
      <c r="B4164" s="57" t="s">
        <v>29</v>
      </c>
      <c r="C4164" s="50" t="s">
        <v>29</v>
      </c>
      <c r="D4164" s="50" t="s">
        <v>5136</v>
      </c>
      <c r="E4164" s="50" t="s">
        <v>2814</v>
      </c>
      <c r="F4164" s="50" t="s">
        <v>29</v>
      </c>
      <c r="G4164" s="50" t="s">
        <v>29</v>
      </c>
      <c r="H4164" s="50" t="s">
        <v>4028</v>
      </c>
      <c r="I4164" s="58">
        <v>45309</v>
      </c>
      <c r="J4164" s="50" t="s">
        <v>2816</v>
      </c>
      <c r="K4164" s="59">
        <v>1130.4000000000001</v>
      </c>
      <c r="L4164" s="50" t="s">
        <v>37</v>
      </c>
      <c r="M4164" s="51" t="s">
        <v>2747</v>
      </c>
      <c r="N4164" s="50" t="s">
        <v>29</v>
      </c>
      <c r="O4164" s="50" t="s">
        <v>32</v>
      </c>
      <c r="P4164" s="50" t="s">
        <v>32</v>
      </c>
      <c r="Q4164" s="50" t="s">
        <v>29</v>
      </c>
      <c r="R4164" s="50" t="s">
        <v>29</v>
      </c>
      <c r="S4164" s="50" t="s">
        <v>2770</v>
      </c>
      <c r="T4164" s="50" t="s">
        <v>2379</v>
      </c>
      <c r="U4164" s="50" t="s">
        <v>30</v>
      </c>
      <c r="V4164" s="50" t="str">
        <f>VLOOKUP(A4164,Register!$D$2:$N$1317,11,0)</f>
        <v>CWIP - NEW SPRAY POND</v>
      </c>
      <c r="W4164" s="50" t="s">
        <v>5137</v>
      </c>
      <c r="X4164" s="50" t="s">
        <v>5135</v>
      </c>
    </row>
    <row r="4165" spans="1:24" ht="14.1" customHeight="1" x14ac:dyDescent="0.25">
      <c r="A4165" s="50" t="str">
        <f t="shared" si="65"/>
        <v>9200000039-0</v>
      </c>
      <c r="B4165" s="57" t="s">
        <v>29</v>
      </c>
      <c r="C4165" s="50" t="s">
        <v>29</v>
      </c>
      <c r="D4165" s="50" t="s">
        <v>5136</v>
      </c>
      <c r="E4165" s="50" t="s">
        <v>2814</v>
      </c>
      <c r="F4165" s="50" t="s">
        <v>29</v>
      </c>
      <c r="G4165" s="50" t="s">
        <v>29</v>
      </c>
      <c r="H4165" s="50" t="s">
        <v>4028</v>
      </c>
      <c r="I4165" s="58">
        <v>45309</v>
      </c>
      <c r="J4165" s="50" t="s">
        <v>2816</v>
      </c>
      <c r="K4165" s="59">
        <v>2687.04</v>
      </c>
      <c r="L4165" s="50" t="s">
        <v>37</v>
      </c>
      <c r="M4165" s="51" t="s">
        <v>2747</v>
      </c>
      <c r="N4165" s="50" t="s">
        <v>29</v>
      </c>
      <c r="O4165" s="50" t="s">
        <v>32</v>
      </c>
      <c r="P4165" s="50" t="s">
        <v>32</v>
      </c>
      <c r="Q4165" s="50" t="s">
        <v>29</v>
      </c>
      <c r="R4165" s="50" t="s">
        <v>29</v>
      </c>
      <c r="S4165" s="50" t="s">
        <v>2770</v>
      </c>
      <c r="T4165" s="50" t="s">
        <v>2379</v>
      </c>
      <c r="U4165" s="50" t="s">
        <v>30</v>
      </c>
      <c r="V4165" s="50" t="str">
        <f>VLOOKUP(A4165,Register!$D$2:$N$1317,11,0)</f>
        <v>CWIP - NEW SPRAY POND</v>
      </c>
      <c r="W4165" s="50" t="s">
        <v>5137</v>
      </c>
      <c r="X4165" s="50" t="s">
        <v>5135</v>
      </c>
    </row>
    <row r="4166" spans="1:24" ht="14.1" customHeight="1" x14ac:dyDescent="0.25">
      <c r="A4166" s="50" t="str">
        <f t="shared" si="65"/>
        <v>9200000039-0</v>
      </c>
      <c r="B4166" s="57" t="s">
        <v>29</v>
      </c>
      <c r="C4166" s="50" t="s">
        <v>29</v>
      </c>
      <c r="D4166" s="50" t="s">
        <v>5136</v>
      </c>
      <c r="E4166" s="50" t="s">
        <v>2814</v>
      </c>
      <c r="F4166" s="50" t="s">
        <v>29</v>
      </c>
      <c r="G4166" s="50" t="s">
        <v>29</v>
      </c>
      <c r="H4166" s="50" t="s">
        <v>4028</v>
      </c>
      <c r="I4166" s="58">
        <v>45309</v>
      </c>
      <c r="J4166" s="50" t="s">
        <v>2816</v>
      </c>
      <c r="K4166" s="59">
        <v>678.24</v>
      </c>
      <c r="L4166" s="50" t="s">
        <v>37</v>
      </c>
      <c r="M4166" s="51" t="s">
        <v>2747</v>
      </c>
      <c r="N4166" s="50" t="s">
        <v>29</v>
      </c>
      <c r="O4166" s="50" t="s">
        <v>32</v>
      </c>
      <c r="P4166" s="50" t="s">
        <v>32</v>
      </c>
      <c r="Q4166" s="50" t="s">
        <v>29</v>
      </c>
      <c r="R4166" s="50" t="s">
        <v>29</v>
      </c>
      <c r="S4166" s="50" t="s">
        <v>2770</v>
      </c>
      <c r="T4166" s="50" t="s">
        <v>2379</v>
      </c>
      <c r="U4166" s="50" t="s">
        <v>30</v>
      </c>
      <c r="V4166" s="50" t="str">
        <f>VLOOKUP(A4166,Register!$D$2:$N$1317,11,0)</f>
        <v>CWIP - NEW SPRAY POND</v>
      </c>
      <c r="W4166" s="50" t="s">
        <v>5137</v>
      </c>
      <c r="X4166" s="50" t="s">
        <v>5135</v>
      </c>
    </row>
    <row r="4167" spans="1:24" ht="14.1" customHeight="1" x14ac:dyDescent="0.25">
      <c r="A4167" s="50" t="str">
        <f t="shared" si="65"/>
        <v>9200000039-0</v>
      </c>
      <c r="B4167" s="57" t="s">
        <v>29</v>
      </c>
      <c r="C4167" s="50" t="s">
        <v>29</v>
      </c>
      <c r="D4167" s="50" t="s">
        <v>5136</v>
      </c>
      <c r="E4167" s="50" t="s">
        <v>2814</v>
      </c>
      <c r="F4167" s="50" t="s">
        <v>29</v>
      </c>
      <c r="G4167" s="50" t="s">
        <v>29</v>
      </c>
      <c r="H4167" s="50" t="s">
        <v>4028</v>
      </c>
      <c r="I4167" s="58">
        <v>45309</v>
      </c>
      <c r="J4167" s="50" t="s">
        <v>2816</v>
      </c>
      <c r="K4167" s="59">
        <v>1814</v>
      </c>
      <c r="L4167" s="50" t="s">
        <v>37</v>
      </c>
      <c r="M4167" s="51" t="s">
        <v>2747</v>
      </c>
      <c r="N4167" s="50" t="s">
        <v>29</v>
      </c>
      <c r="O4167" s="50" t="s">
        <v>32</v>
      </c>
      <c r="P4167" s="50" t="s">
        <v>32</v>
      </c>
      <c r="Q4167" s="50" t="s">
        <v>29</v>
      </c>
      <c r="R4167" s="50" t="s">
        <v>29</v>
      </c>
      <c r="S4167" s="50" t="s">
        <v>2770</v>
      </c>
      <c r="T4167" s="50" t="s">
        <v>2379</v>
      </c>
      <c r="U4167" s="50" t="s">
        <v>30</v>
      </c>
      <c r="V4167" s="50" t="str">
        <f>VLOOKUP(A4167,Register!$D$2:$N$1317,11,0)</f>
        <v>CWIP - NEW SPRAY POND</v>
      </c>
      <c r="W4167" s="50" t="s">
        <v>5137</v>
      </c>
      <c r="X4167" s="50" t="s">
        <v>5135</v>
      </c>
    </row>
    <row r="4168" spans="1:24" ht="14.1" customHeight="1" x14ac:dyDescent="0.25">
      <c r="A4168" s="50" t="str">
        <f t="shared" si="65"/>
        <v>9200000039-0</v>
      </c>
      <c r="B4168" s="57" t="s">
        <v>29</v>
      </c>
      <c r="C4168" s="50" t="s">
        <v>29</v>
      </c>
      <c r="D4168" s="50" t="s">
        <v>5136</v>
      </c>
      <c r="E4168" s="50" t="s">
        <v>2814</v>
      </c>
      <c r="F4168" s="50" t="s">
        <v>29</v>
      </c>
      <c r="G4168" s="50" t="s">
        <v>29</v>
      </c>
      <c r="H4168" s="50" t="s">
        <v>4028</v>
      </c>
      <c r="I4168" s="58">
        <v>45309</v>
      </c>
      <c r="J4168" s="50" t="s">
        <v>2816</v>
      </c>
      <c r="K4168" s="59">
        <v>995.36</v>
      </c>
      <c r="L4168" s="50" t="s">
        <v>37</v>
      </c>
      <c r="M4168" s="51" t="s">
        <v>2747</v>
      </c>
      <c r="N4168" s="50" t="s">
        <v>29</v>
      </c>
      <c r="O4168" s="50" t="s">
        <v>32</v>
      </c>
      <c r="P4168" s="50" t="s">
        <v>32</v>
      </c>
      <c r="Q4168" s="50" t="s">
        <v>29</v>
      </c>
      <c r="R4168" s="50" t="s">
        <v>29</v>
      </c>
      <c r="S4168" s="50" t="s">
        <v>2770</v>
      </c>
      <c r="T4168" s="50" t="s">
        <v>2379</v>
      </c>
      <c r="U4168" s="50" t="s">
        <v>30</v>
      </c>
      <c r="V4168" s="50" t="str">
        <f>VLOOKUP(A4168,Register!$D$2:$N$1317,11,0)</f>
        <v>CWIP - NEW SPRAY POND</v>
      </c>
      <c r="W4168" s="50" t="s">
        <v>5137</v>
      </c>
      <c r="X4168" s="50" t="s">
        <v>5135</v>
      </c>
    </row>
    <row r="4169" spans="1:24" ht="14.1" customHeight="1" x14ac:dyDescent="0.25">
      <c r="A4169" s="50" t="str">
        <f t="shared" si="65"/>
        <v>9200000039-0</v>
      </c>
      <c r="B4169" s="57" t="s">
        <v>29</v>
      </c>
      <c r="C4169" s="50" t="s">
        <v>29</v>
      </c>
      <c r="D4169" s="50" t="s">
        <v>5136</v>
      </c>
      <c r="E4169" s="50" t="s">
        <v>2814</v>
      </c>
      <c r="F4169" s="50" t="s">
        <v>29</v>
      </c>
      <c r="G4169" s="50" t="s">
        <v>29</v>
      </c>
      <c r="H4169" s="50" t="s">
        <v>4028</v>
      </c>
      <c r="I4169" s="58">
        <v>45309</v>
      </c>
      <c r="J4169" s="50" t="s">
        <v>2816</v>
      </c>
      <c r="K4169" s="59">
        <v>576</v>
      </c>
      <c r="L4169" s="50" t="s">
        <v>37</v>
      </c>
      <c r="M4169" s="51" t="s">
        <v>2747</v>
      </c>
      <c r="N4169" s="50" t="s">
        <v>29</v>
      </c>
      <c r="O4169" s="50" t="s">
        <v>32</v>
      </c>
      <c r="P4169" s="50" t="s">
        <v>32</v>
      </c>
      <c r="Q4169" s="50" t="s">
        <v>29</v>
      </c>
      <c r="R4169" s="50" t="s">
        <v>29</v>
      </c>
      <c r="S4169" s="50" t="s">
        <v>2770</v>
      </c>
      <c r="T4169" s="50" t="s">
        <v>2379</v>
      </c>
      <c r="U4169" s="50" t="s">
        <v>30</v>
      </c>
      <c r="V4169" s="50" t="str">
        <f>VLOOKUP(A4169,Register!$D$2:$N$1317,11,0)</f>
        <v>CWIP - NEW SPRAY POND</v>
      </c>
      <c r="W4169" s="50" t="s">
        <v>5137</v>
      </c>
      <c r="X4169" s="50" t="s">
        <v>5135</v>
      </c>
    </row>
    <row r="4170" spans="1:24" ht="14.1" customHeight="1" x14ac:dyDescent="0.25">
      <c r="A4170" s="50" t="str">
        <f t="shared" si="65"/>
        <v>9200000059-0</v>
      </c>
      <c r="B4170" s="57" t="s">
        <v>29</v>
      </c>
      <c r="C4170" s="50" t="s">
        <v>29</v>
      </c>
      <c r="D4170" s="50" t="s">
        <v>5138</v>
      </c>
      <c r="E4170" s="50" t="s">
        <v>2814</v>
      </c>
      <c r="F4170" s="50" t="s">
        <v>29</v>
      </c>
      <c r="G4170" s="50" t="s">
        <v>29</v>
      </c>
      <c r="H4170" s="50" t="s">
        <v>4028</v>
      </c>
      <c r="I4170" s="58">
        <v>45310</v>
      </c>
      <c r="J4170" s="50" t="s">
        <v>2816</v>
      </c>
      <c r="K4170" s="59">
        <v>1296</v>
      </c>
      <c r="L4170" s="50" t="s">
        <v>37</v>
      </c>
      <c r="M4170" s="51" t="s">
        <v>2747</v>
      </c>
      <c r="N4170" s="50" t="s">
        <v>29</v>
      </c>
      <c r="O4170" s="50" t="s">
        <v>32</v>
      </c>
      <c r="P4170" s="50" t="s">
        <v>32</v>
      </c>
      <c r="Q4170" s="50" t="s">
        <v>29</v>
      </c>
      <c r="R4170" s="50" t="s">
        <v>29</v>
      </c>
      <c r="S4170" s="50" t="s">
        <v>2770</v>
      </c>
      <c r="T4170" s="50" t="s">
        <v>2415</v>
      </c>
      <c r="U4170" s="50" t="s">
        <v>30</v>
      </c>
      <c r="V4170" s="50" t="str">
        <f>VLOOKUP(A4170,Register!$D$2:$N$1317,11,0)</f>
        <v>CWIP:-VACUUM FILTER STATION</v>
      </c>
      <c r="W4170" s="50" t="s">
        <v>5139</v>
      </c>
      <c r="X4170" s="50" t="s">
        <v>2336</v>
      </c>
    </row>
    <row r="4171" spans="1:24" ht="14.1" customHeight="1" x14ac:dyDescent="0.25">
      <c r="A4171" s="50" t="str">
        <f t="shared" si="65"/>
        <v>9200000059-0</v>
      </c>
      <c r="B4171" s="57" t="s">
        <v>29</v>
      </c>
      <c r="C4171" s="50" t="s">
        <v>29</v>
      </c>
      <c r="D4171" s="50" t="s">
        <v>5138</v>
      </c>
      <c r="E4171" s="50" t="s">
        <v>2814</v>
      </c>
      <c r="F4171" s="50" t="s">
        <v>29</v>
      </c>
      <c r="G4171" s="50" t="s">
        <v>29</v>
      </c>
      <c r="H4171" s="50" t="s">
        <v>4028</v>
      </c>
      <c r="I4171" s="58">
        <v>45310</v>
      </c>
      <c r="J4171" s="50" t="s">
        <v>2816</v>
      </c>
      <c r="K4171" s="59">
        <v>337</v>
      </c>
      <c r="L4171" s="50" t="s">
        <v>37</v>
      </c>
      <c r="M4171" s="51" t="s">
        <v>2747</v>
      </c>
      <c r="N4171" s="50" t="s">
        <v>29</v>
      </c>
      <c r="O4171" s="50" t="s">
        <v>32</v>
      </c>
      <c r="P4171" s="50" t="s">
        <v>32</v>
      </c>
      <c r="Q4171" s="50" t="s">
        <v>29</v>
      </c>
      <c r="R4171" s="50" t="s">
        <v>29</v>
      </c>
      <c r="S4171" s="50" t="s">
        <v>2770</v>
      </c>
      <c r="T4171" s="50" t="s">
        <v>2415</v>
      </c>
      <c r="U4171" s="50" t="s">
        <v>30</v>
      </c>
      <c r="V4171" s="50" t="str">
        <f>VLOOKUP(A4171,Register!$D$2:$N$1317,11,0)</f>
        <v>CWIP:-VACUUM FILTER STATION</v>
      </c>
      <c r="W4171" s="50" t="s">
        <v>5139</v>
      </c>
      <c r="X4171" s="50" t="s">
        <v>2336</v>
      </c>
    </row>
    <row r="4172" spans="1:24" ht="14.1" customHeight="1" x14ac:dyDescent="0.25">
      <c r="A4172" s="50" t="str">
        <f t="shared" si="65"/>
        <v>9200000059-0</v>
      </c>
      <c r="B4172" s="57" t="s">
        <v>29</v>
      </c>
      <c r="C4172" s="50" t="s">
        <v>29</v>
      </c>
      <c r="D4172" s="50" t="s">
        <v>5138</v>
      </c>
      <c r="E4172" s="50" t="s">
        <v>2814</v>
      </c>
      <c r="F4172" s="50" t="s">
        <v>29</v>
      </c>
      <c r="G4172" s="50" t="s">
        <v>29</v>
      </c>
      <c r="H4172" s="50" t="s">
        <v>4028</v>
      </c>
      <c r="I4172" s="58">
        <v>45310</v>
      </c>
      <c r="J4172" s="50" t="s">
        <v>2816</v>
      </c>
      <c r="K4172" s="59">
        <v>195.09</v>
      </c>
      <c r="L4172" s="50" t="s">
        <v>37</v>
      </c>
      <c r="M4172" s="51" t="s">
        <v>2747</v>
      </c>
      <c r="N4172" s="50" t="s">
        <v>29</v>
      </c>
      <c r="O4172" s="50" t="s">
        <v>32</v>
      </c>
      <c r="P4172" s="50" t="s">
        <v>32</v>
      </c>
      <c r="Q4172" s="50" t="s">
        <v>29</v>
      </c>
      <c r="R4172" s="50" t="s">
        <v>29</v>
      </c>
      <c r="S4172" s="50" t="s">
        <v>2770</v>
      </c>
      <c r="T4172" s="50" t="s">
        <v>2415</v>
      </c>
      <c r="U4172" s="50" t="s">
        <v>30</v>
      </c>
      <c r="V4172" s="50" t="str">
        <f>VLOOKUP(A4172,Register!$D$2:$N$1317,11,0)</f>
        <v>CWIP:-VACUUM FILTER STATION</v>
      </c>
      <c r="W4172" s="50" t="s">
        <v>5139</v>
      </c>
      <c r="X4172" s="50" t="s">
        <v>2336</v>
      </c>
    </row>
    <row r="4173" spans="1:24" ht="14.1" customHeight="1" x14ac:dyDescent="0.25">
      <c r="A4173" s="50" t="str">
        <f t="shared" si="65"/>
        <v>9200000059-0</v>
      </c>
      <c r="B4173" s="57" t="s">
        <v>29</v>
      </c>
      <c r="C4173" s="50" t="s">
        <v>29</v>
      </c>
      <c r="D4173" s="50" t="s">
        <v>5140</v>
      </c>
      <c r="E4173" s="50" t="s">
        <v>2814</v>
      </c>
      <c r="F4173" s="50" t="s">
        <v>29</v>
      </c>
      <c r="G4173" s="50" t="s">
        <v>29</v>
      </c>
      <c r="H4173" s="50" t="s">
        <v>4028</v>
      </c>
      <c r="I4173" s="58">
        <v>45314</v>
      </c>
      <c r="J4173" s="50" t="s">
        <v>2816</v>
      </c>
      <c r="K4173" s="59">
        <v>18410.2</v>
      </c>
      <c r="L4173" s="50" t="s">
        <v>37</v>
      </c>
      <c r="M4173" s="51" t="s">
        <v>2747</v>
      </c>
      <c r="N4173" s="50" t="s">
        <v>29</v>
      </c>
      <c r="O4173" s="50" t="s">
        <v>32</v>
      </c>
      <c r="P4173" s="50" t="s">
        <v>32</v>
      </c>
      <c r="Q4173" s="50" t="s">
        <v>29</v>
      </c>
      <c r="R4173" s="50" t="s">
        <v>29</v>
      </c>
      <c r="S4173" s="50" t="s">
        <v>2770</v>
      </c>
      <c r="T4173" s="50" t="s">
        <v>2415</v>
      </c>
      <c r="U4173" s="50" t="s">
        <v>30</v>
      </c>
      <c r="V4173" s="50" t="str">
        <f>VLOOKUP(A4173,Register!$D$2:$N$1317,11,0)</f>
        <v>CWIP:-VACUUM FILTER STATION</v>
      </c>
      <c r="W4173" s="50" t="s">
        <v>5141</v>
      </c>
      <c r="X4173" s="50" t="s">
        <v>5135</v>
      </c>
    </row>
    <row r="4174" spans="1:24" ht="14.1" customHeight="1" x14ac:dyDescent="0.25">
      <c r="A4174" s="50" t="str">
        <f t="shared" si="65"/>
        <v>9200000059-0</v>
      </c>
      <c r="B4174" s="57" t="s">
        <v>29</v>
      </c>
      <c r="C4174" s="50" t="s">
        <v>29</v>
      </c>
      <c r="D4174" s="50" t="s">
        <v>5140</v>
      </c>
      <c r="E4174" s="50" t="s">
        <v>2814</v>
      </c>
      <c r="F4174" s="50" t="s">
        <v>29</v>
      </c>
      <c r="G4174" s="50" t="s">
        <v>29</v>
      </c>
      <c r="H4174" s="50" t="s">
        <v>4028</v>
      </c>
      <c r="I4174" s="58">
        <v>45314</v>
      </c>
      <c r="J4174" s="50" t="s">
        <v>2816</v>
      </c>
      <c r="K4174" s="59">
        <v>10657.53</v>
      </c>
      <c r="L4174" s="50" t="s">
        <v>37</v>
      </c>
      <c r="M4174" s="51" t="s">
        <v>2747</v>
      </c>
      <c r="N4174" s="50" t="s">
        <v>29</v>
      </c>
      <c r="O4174" s="50" t="s">
        <v>32</v>
      </c>
      <c r="P4174" s="50" t="s">
        <v>32</v>
      </c>
      <c r="Q4174" s="50" t="s">
        <v>29</v>
      </c>
      <c r="R4174" s="50" t="s">
        <v>29</v>
      </c>
      <c r="S4174" s="50" t="s">
        <v>2770</v>
      </c>
      <c r="T4174" s="50" t="s">
        <v>2415</v>
      </c>
      <c r="U4174" s="50" t="s">
        <v>30</v>
      </c>
      <c r="V4174" s="50" t="str">
        <f>VLOOKUP(A4174,Register!$D$2:$N$1317,11,0)</f>
        <v>CWIP:-VACUUM FILTER STATION</v>
      </c>
      <c r="W4174" s="50" t="s">
        <v>5141</v>
      </c>
      <c r="X4174" s="50" t="s">
        <v>5135</v>
      </c>
    </row>
    <row r="4175" spans="1:24" ht="14.1" customHeight="1" x14ac:dyDescent="0.25">
      <c r="A4175" s="50" t="str">
        <f t="shared" si="65"/>
        <v>9200000059-0</v>
      </c>
      <c r="B4175" s="57" t="s">
        <v>29</v>
      </c>
      <c r="C4175" s="50" t="s">
        <v>29</v>
      </c>
      <c r="D4175" s="50" t="s">
        <v>5140</v>
      </c>
      <c r="E4175" s="50" t="s">
        <v>2814</v>
      </c>
      <c r="F4175" s="50" t="s">
        <v>29</v>
      </c>
      <c r="G4175" s="50" t="s">
        <v>29</v>
      </c>
      <c r="H4175" s="50" t="s">
        <v>4028</v>
      </c>
      <c r="I4175" s="58">
        <v>45314</v>
      </c>
      <c r="J4175" s="50" t="s">
        <v>2816</v>
      </c>
      <c r="K4175" s="59">
        <v>1772</v>
      </c>
      <c r="L4175" s="50" t="s">
        <v>37</v>
      </c>
      <c r="M4175" s="51" t="s">
        <v>2747</v>
      </c>
      <c r="N4175" s="50" t="s">
        <v>29</v>
      </c>
      <c r="O4175" s="50" t="s">
        <v>32</v>
      </c>
      <c r="P4175" s="50" t="s">
        <v>32</v>
      </c>
      <c r="Q4175" s="50" t="s">
        <v>29</v>
      </c>
      <c r="R4175" s="50" t="s">
        <v>29</v>
      </c>
      <c r="S4175" s="50" t="s">
        <v>2770</v>
      </c>
      <c r="T4175" s="50" t="s">
        <v>2415</v>
      </c>
      <c r="U4175" s="50" t="s">
        <v>30</v>
      </c>
      <c r="V4175" s="50" t="str">
        <f>VLOOKUP(A4175,Register!$D$2:$N$1317,11,0)</f>
        <v>CWIP:-VACUUM FILTER STATION</v>
      </c>
      <c r="W4175" s="50" t="s">
        <v>5141</v>
      </c>
      <c r="X4175" s="50" t="s">
        <v>5135</v>
      </c>
    </row>
    <row r="4176" spans="1:24" ht="14.1" customHeight="1" x14ac:dyDescent="0.25">
      <c r="A4176" s="50" t="str">
        <f t="shared" si="65"/>
        <v>9200000059-0</v>
      </c>
      <c r="B4176" s="57" t="s">
        <v>29</v>
      </c>
      <c r="C4176" s="50" t="s">
        <v>29</v>
      </c>
      <c r="D4176" s="50" t="s">
        <v>5140</v>
      </c>
      <c r="E4176" s="50" t="s">
        <v>2814</v>
      </c>
      <c r="F4176" s="50" t="s">
        <v>29</v>
      </c>
      <c r="G4176" s="50" t="s">
        <v>29</v>
      </c>
      <c r="H4176" s="50" t="s">
        <v>4028</v>
      </c>
      <c r="I4176" s="58">
        <v>45314</v>
      </c>
      <c r="J4176" s="50" t="s">
        <v>2816</v>
      </c>
      <c r="K4176" s="59">
        <v>287.68</v>
      </c>
      <c r="L4176" s="50" t="s">
        <v>37</v>
      </c>
      <c r="M4176" s="51" t="s">
        <v>2747</v>
      </c>
      <c r="N4176" s="50" t="s">
        <v>29</v>
      </c>
      <c r="O4176" s="50" t="s">
        <v>32</v>
      </c>
      <c r="P4176" s="50" t="s">
        <v>32</v>
      </c>
      <c r="Q4176" s="50" t="s">
        <v>29</v>
      </c>
      <c r="R4176" s="50" t="s">
        <v>29</v>
      </c>
      <c r="S4176" s="50" t="s">
        <v>2770</v>
      </c>
      <c r="T4176" s="50" t="s">
        <v>2415</v>
      </c>
      <c r="U4176" s="50" t="s">
        <v>30</v>
      </c>
      <c r="V4176" s="50" t="str">
        <f>VLOOKUP(A4176,Register!$D$2:$N$1317,11,0)</f>
        <v>CWIP:-VACUUM FILTER STATION</v>
      </c>
      <c r="W4176" s="50" t="s">
        <v>5141</v>
      </c>
      <c r="X4176" s="50" t="s">
        <v>5135</v>
      </c>
    </row>
    <row r="4177" spans="1:24" ht="14.1" customHeight="1" x14ac:dyDescent="0.25">
      <c r="A4177" s="50" t="str">
        <f t="shared" si="65"/>
        <v>9200000065-0</v>
      </c>
      <c r="B4177" s="57" t="s">
        <v>29</v>
      </c>
      <c r="C4177" s="50" t="s">
        <v>29</v>
      </c>
      <c r="D4177" s="50" t="s">
        <v>5142</v>
      </c>
      <c r="E4177" s="50" t="s">
        <v>2814</v>
      </c>
      <c r="F4177" s="50" t="s">
        <v>29</v>
      </c>
      <c r="G4177" s="50" t="s">
        <v>29</v>
      </c>
      <c r="H4177" s="50" t="s">
        <v>4028</v>
      </c>
      <c r="I4177" s="58">
        <v>45329</v>
      </c>
      <c r="J4177" s="50" t="s">
        <v>2816</v>
      </c>
      <c r="K4177" s="59">
        <v>39751.199999999997</v>
      </c>
      <c r="L4177" s="50" t="s">
        <v>37</v>
      </c>
      <c r="M4177" s="51" t="s">
        <v>2747</v>
      </c>
      <c r="N4177" s="50" t="s">
        <v>29</v>
      </c>
      <c r="O4177" s="50" t="s">
        <v>2829</v>
      </c>
      <c r="P4177" s="50" t="s">
        <v>2829</v>
      </c>
      <c r="Q4177" s="50" t="s">
        <v>29</v>
      </c>
      <c r="R4177" s="50" t="s">
        <v>29</v>
      </c>
      <c r="S4177" s="50" t="s">
        <v>2770</v>
      </c>
      <c r="T4177" s="50" t="s">
        <v>2655</v>
      </c>
      <c r="U4177" s="50" t="s">
        <v>30</v>
      </c>
      <c r="V4177" s="50" t="str">
        <f>VLOOKUP(A4177,Register!$D$2:$N$1317,11,0)</f>
        <v>CWIP - Molasses Tank No- 1 for Distillery Plant</v>
      </c>
      <c r="W4177" s="50" t="s">
        <v>5143</v>
      </c>
      <c r="X4177" s="50" t="s">
        <v>741</v>
      </c>
    </row>
    <row r="4178" spans="1:24" ht="14.1" customHeight="1" x14ac:dyDescent="0.25">
      <c r="A4178" s="50" t="str">
        <f t="shared" si="65"/>
        <v>9200000065-0</v>
      </c>
      <c r="B4178" s="57" t="s">
        <v>29</v>
      </c>
      <c r="C4178" s="50" t="s">
        <v>29</v>
      </c>
      <c r="D4178" s="50" t="s">
        <v>5142</v>
      </c>
      <c r="E4178" s="50" t="s">
        <v>2814</v>
      </c>
      <c r="F4178" s="50" t="s">
        <v>29</v>
      </c>
      <c r="G4178" s="50" t="s">
        <v>29</v>
      </c>
      <c r="H4178" s="50" t="s">
        <v>4028</v>
      </c>
      <c r="I4178" s="58">
        <v>45329</v>
      </c>
      <c r="J4178" s="50" t="s">
        <v>2816</v>
      </c>
      <c r="K4178" s="59">
        <v>12272.64</v>
      </c>
      <c r="L4178" s="50" t="s">
        <v>37</v>
      </c>
      <c r="M4178" s="51" t="s">
        <v>2747</v>
      </c>
      <c r="N4178" s="50" t="s">
        <v>29</v>
      </c>
      <c r="O4178" s="50" t="s">
        <v>2829</v>
      </c>
      <c r="P4178" s="50" t="s">
        <v>2829</v>
      </c>
      <c r="Q4178" s="50" t="s">
        <v>29</v>
      </c>
      <c r="R4178" s="50" t="s">
        <v>29</v>
      </c>
      <c r="S4178" s="50" t="s">
        <v>2770</v>
      </c>
      <c r="T4178" s="50" t="s">
        <v>2655</v>
      </c>
      <c r="U4178" s="50" t="s">
        <v>30</v>
      </c>
      <c r="V4178" s="50" t="str">
        <f>VLOOKUP(A4178,Register!$D$2:$N$1317,11,0)</f>
        <v>CWIP - Molasses Tank No- 1 for Distillery Plant</v>
      </c>
      <c r="W4178" s="50" t="s">
        <v>5143</v>
      </c>
      <c r="X4178" s="50" t="s">
        <v>741</v>
      </c>
    </row>
    <row r="4179" spans="1:24" ht="14.1" customHeight="1" x14ac:dyDescent="0.25">
      <c r="A4179" s="50" t="str">
        <f t="shared" si="65"/>
        <v>9200000065-0</v>
      </c>
      <c r="B4179" s="57" t="s">
        <v>29</v>
      </c>
      <c r="C4179" s="50" t="s">
        <v>29</v>
      </c>
      <c r="D4179" s="50" t="s">
        <v>5142</v>
      </c>
      <c r="E4179" s="50" t="s">
        <v>2814</v>
      </c>
      <c r="F4179" s="50" t="s">
        <v>29</v>
      </c>
      <c r="G4179" s="50" t="s">
        <v>29</v>
      </c>
      <c r="H4179" s="50" t="s">
        <v>4028</v>
      </c>
      <c r="I4179" s="58">
        <v>45329</v>
      </c>
      <c r="J4179" s="50" t="s">
        <v>2816</v>
      </c>
      <c r="K4179" s="59">
        <v>48740.88</v>
      </c>
      <c r="L4179" s="50" t="s">
        <v>37</v>
      </c>
      <c r="M4179" s="51" t="s">
        <v>2747</v>
      </c>
      <c r="N4179" s="50" t="s">
        <v>29</v>
      </c>
      <c r="O4179" s="50" t="s">
        <v>2829</v>
      </c>
      <c r="P4179" s="50" t="s">
        <v>2829</v>
      </c>
      <c r="Q4179" s="50" t="s">
        <v>29</v>
      </c>
      <c r="R4179" s="50" t="s">
        <v>29</v>
      </c>
      <c r="S4179" s="50" t="s">
        <v>2770</v>
      </c>
      <c r="T4179" s="50" t="s">
        <v>2655</v>
      </c>
      <c r="U4179" s="50" t="s">
        <v>30</v>
      </c>
      <c r="V4179" s="50" t="str">
        <f>VLOOKUP(A4179,Register!$D$2:$N$1317,11,0)</f>
        <v>CWIP - Molasses Tank No- 1 for Distillery Plant</v>
      </c>
      <c r="W4179" s="50" t="s">
        <v>5143</v>
      </c>
      <c r="X4179" s="50" t="s">
        <v>741</v>
      </c>
    </row>
    <row r="4180" spans="1:24" ht="14.1" customHeight="1" x14ac:dyDescent="0.25">
      <c r="A4180" s="50" t="str">
        <f t="shared" si="65"/>
        <v>9200000065-0</v>
      </c>
      <c r="B4180" s="57" t="s">
        <v>29</v>
      </c>
      <c r="C4180" s="50" t="s">
        <v>29</v>
      </c>
      <c r="D4180" s="50" t="s">
        <v>5142</v>
      </c>
      <c r="E4180" s="50" t="s">
        <v>2814</v>
      </c>
      <c r="F4180" s="50" t="s">
        <v>29</v>
      </c>
      <c r="G4180" s="50" t="s">
        <v>29</v>
      </c>
      <c r="H4180" s="50" t="s">
        <v>4028</v>
      </c>
      <c r="I4180" s="58">
        <v>45329</v>
      </c>
      <c r="J4180" s="50" t="s">
        <v>2816</v>
      </c>
      <c r="K4180" s="59">
        <v>161372.16</v>
      </c>
      <c r="L4180" s="50" t="s">
        <v>37</v>
      </c>
      <c r="M4180" s="51" t="s">
        <v>2747</v>
      </c>
      <c r="N4180" s="50" t="s">
        <v>29</v>
      </c>
      <c r="O4180" s="50" t="s">
        <v>2829</v>
      </c>
      <c r="P4180" s="50" t="s">
        <v>2829</v>
      </c>
      <c r="Q4180" s="50" t="s">
        <v>29</v>
      </c>
      <c r="R4180" s="50" t="s">
        <v>29</v>
      </c>
      <c r="S4180" s="50" t="s">
        <v>2770</v>
      </c>
      <c r="T4180" s="50" t="s">
        <v>2655</v>
      </c>
      <c r="U4180" s="50" t="s">
        <v>30</v>
      </c>
      <c r="V4180" s="50" t="str">
        <f>VLOOKUP(A4180,Register!$D$2:$N$1317,11,0)</f>
        <v>CWIP - Molasses Tank No- 1 for Distillery Plant</v>
      </c>
      <c r="W4180" s="50" t="s">
        <v>5143</v>
      </c>
      <c r="X4180" s="50" t="s">
        <v>741</v>
      </c>
    </row>
    <row r="4181" spans="1:24" ht="14.1" customHeight="1" x14ac:dyDescent="0.25">
      <c r="A4181" s="50" t="str">
        <f t="shared" si="65"/>
        <v>9200000065-0</v>
      </c>
      <c r="B4181" s="57" t="s">
        <v>29</v>
      </c>
      <c r="C4181" s="50" t="s">
        <v>29</v>
      </c>
      <c r="D4181" s="50" t="s">
        <v>5142</v>
      </c>
      <c r="E4181" s="50" t="s">
        <v>2814</v>
      </c>
      <c r="F4181" s="50" t="s">
        <v>29</v>
      </c>
      <c r="G4181" s="50" t="s">
        <v>29</v>
      </c>
      <c r="H4181" s="50" t="s">
        <v>4028</v>
      </c>
      <c r="I4181" s="58">
        <v>45329</v>
      </c>
      <c r="J4181" s="50" t="s">
        <v>2816</v>
      </c>
      <c r="K4181" s="59">
        <v>121640.09</v>
      </c>
      <c r="L4181" s="50" t="s">
        <v>37</v>
      </c>
      <c r="M4181" s="51" t="s">
        <v>2747</v>
      </c>
      <c r="N4181" s="50" t="s">
        <v>29</v>
      </c>
      <c r="O4181" s="50" t="s">
        <v>2829</v>
      </c>
      <c r="P4181" s="50" t="s">
        <v>2829</v>
      </c>
      <c r="Q4181" s="50" t="s">
        <v>29</v>
      </c>
      <c r="R4181" s="50" t="s">
        <v>29</v>
      </c>
      <c r="S4181" s="50" t="s">
        <v>2770</v>
      </c>
      <c r="T4181" s="50" t="s">
        <v>2655</v>
      </c>
      <c r="U4181" s="50" t="s">
        <v>30</v>
      </c>
      <c r="V4181" s="50" t="str">
        <f>VLOOKUP(A4181,Register!$D$2:$N$1317,11,0)</f>
        <v>CWIP - Molasses Tank No- 1 for Distillery Plant</v>
      </c>
      <c r="W4181" s="50" t="s">
        <v>5143</v>
      </c>
      <c r="X4181" s="50" t="s">
        <v>741</v>
      </c>
    </row>
    <row r="4182" spans="1:24" ht="14.1" customHeight="1" x14ac:dyDescent="0.25">
      <c r="A4182" s="50" t="str">
        <f t="shared" si="65"/>
        <v>9200000065-0</v>
      </c>
      <c r="B4182" s="57" t="s">
        <v>29</v>
      </c>
      <c r="C4182" s="50" t="s">
        <v>29</v>
      </c>
      <c r="D4182" s="50" t="s">
        <v>5142</v>
      </c>
      <c r="E4182" s="50" t="s">
        <v>2814</v>
      </c>
      <c r="F4182" s="50" t="s">
        <v>29</v>
      </c>
      <c r="G4182" s="50" t="s">
        <v>29</v>
      </c>
      <c r="H4182" s="50" t="s">
        <v>4028</v>
      </c>
      <c r="I4182" s="58">
        <v>45329</v>
      </c>
      <c r="J4182" s="50" t="s">
        <v>2816</v>
      </c>
      <c r="K4182" s="59">
        <v>6500</v>
      </c>
      <c r="L4182" s="50" t="s">
        <v>37</v>
      </c>
      <c r="M4182" s="51" t="s">
        <v>2747</v>
      </c>
      <c r="N4182" s="50" t="s">
        <v>29</v>
      </c>
      <c r="O4182" s="50" t="s">
        <v>2829</v>
      </c>
      <c r="P4182" s="50" t="s">
        <v>2829</v>
      </c>
      <c r="Q4182" s="50" t="s">
        <v>29</v>
      </c>
      <c r="R4182" s="50" t="s">
        <v>29</v>
      </c>
      <c r="S4182" s="50" t="s">
        <v>2770</v>
      </c>
      <c r="T4182" s="50" t="s">
        <v>2655</v>
      </c>
      <c r="U4182" s="50" t="s">
        <v>30</v>
      </c>
      <c r="V4182" s="50" t="str">
        <f>VLOOKUP(A4182,Register!$D$2:$N$1317,11,0)</f>
        <v>CWIP - Molasses Tank No- 1 for Distillery Plant</v>
      </c>
      <c r="W4182" s="50" t="s">
        <v>5143</v>
      </c>
      <c r="X4182" s="50" t="s">
        <v>741</v>
      </c>
    </row>
    <row r="4183" spans="1:24" ht="14.1" customHeight="1" x14ac:dyDescent="0.25">
      <c r="A4183" s="50" t="str">
        <f t="shared" si="65"/>
        <v>9200000065-0</v>
      </c>
      <c r="B4183" s="57" t="s">
        <v>29</v>
      </c>
      <c r="C4183" s="50" t="s">
        <v>29</v>
      </c>
      <c r="D4183" s="50" t="s">
        <v>5142</v>
      </c>
      <c r="E4183" s="50" t="s">
        <v>2814</v>
      </c>
      <c r="F4183" s="50" t="s">
        <v>29</v>
      </c>
      <c r="G4183" s="50" t="s">
        <v>29</v>
      </c>
      <c r="H4183" s="50" t="s">
        <v>4028</v>
      </c>
      <c r="I4183" s="58">
        <v>45329</v>
      </c>
      <c r="J4183" s="50" t="s">
        <v>2816</v>
      </c>
      <c r="K4183" s="59">
        <v>3808</v>
      </c>
      <c r="L4183" s="50" t="s">
        <v>37</v>
      </c>
      <c r="M4183" s="51" t="s">
        <v>2747</v>
      </c>
      <c r="N4183" s="50" t="s">
        <v>29</v>
      </c>
      <c r="O4183" s="50" t="s">
        <v>2829</v>
      </c>
      <c r="P4183" s="50" t="s">
        <v>2829</v>
      </c>
      <c r="Q4183" s="50" t="s">
        <v>29</v>
      </c>
      <c r="R4183" s="50" t="s">
        <v>29</v>
      </c>
      <c r="S4183" s="50" t="s">
        <v>2770</v>
      </c>
      <c r="T4183" s="50" t="s">
        <v>2655</v>
      </c>
      <c r="U4183" s="50" t="s">
        <v>30</v>
      </c>
      <c r="V4183" s="50" t="str">
        <f>VLOOKUP(A4183,Register!$D$2:$N$1317,11,0)</f>
        <v>CWIP - Molasses Tank No- 1 for Distillery Plant</v>
      </c>
      <c r="W4183" s="50" t="s">
        <v>5143</v>
      </c>
      <c r="X4183" s="50" t="s">
        <v>741</v>
      </c>
    </row>
    <row r="4184" spans="1:24" ht="14.1" customHeight="1" x14ac:dyDescent="0.25">
      <c r="A4184" s="50" t="str">
        <f t="shared" si="65"/>
        <v>9200000065-0</v>
      </c>
      <c r="B4184" s="57" t="s">
        <v>29</v>
      </c>
      <c r="C4184" s="50" t="s">
        <v>29</v>
      </c>
      <c r="D4184" s="50" t="s">
        <v>5142</v>
      </c>
      <c r="E4184" s="50" t="s">
        <v>2814</v>
      </c>
      <c r="F4184" s="50" t="s">
        <v>29</v>
      </c>
      <c r="G4184" s="50" t="s">
        <v>29</v>
      </c>
      <c r="H4184" s="50" t="s">
        <v>4028</v>
      </c>
      <c r="I4184" s="58">
        <v>45329</v>
      </c>
      <c r="J4184" s="50" t="s">
        <v>2816</v>
      </c>
      <c r="K4184" s="59">
        <v>3827.2</v>
      </c>
      <c r="L4184" s="50" t="s">
        <v>37</v>
      </c>
      <c r="M4184" s="51" t="s">
        <v>2747</v>
      </c>
      <c r="N4184" s="50" t="s">
        <v>29</v>
      </c>
      <c r="O4184" s="50" t="s">
        <v>2829</v>
      </c>
      <c r="P4184" s="50" t="s">
        <v>2829</v>
      </c>
      <c r="Q4184" s="50" t="s">
        <v>29</v>
      </c>
      <c r="R4184" s="50" t="s">
        <v>29</v>
      </c>
      <c r="S4184" s="50" t="s">
        <v>2770</v>
      </c>
      <c r="T4184" s="50" t="s">
        <v>2655</v>
      </c>
      <c r="U4184" s="50" t="s">
        <v>30</v>
      </c>
      <c r="V4184" s="50" t="str">
        <f>VLOOKUP(A4184,Register!$D$2:$N$1317,11,0)</f>
        <v>CWIP - Molasses Tank No- 1 for Distillery Plant</v>
      </c>
      <c r="W4184" s="50" t="s">
        <v>5143</v>
      </c>
      <c r="X4184" s="50" t="s">
        <v>741</v>
      </c>
    </row>
    <row r="4185" spans="1:24" ht="14.1" customHeight="1" x14ac:dyDescent="0.25">
      <c r="A4185" s="50" t="str">
        <f t="shared" si="65"/>
        <v>9200000065-0</v>
      </c>
      <c r="B4185" s="57" t="s">
        <v>29</v>
      </c>
      <c r="C4185" s="50" t="s">
        <v>29</v>
      </c>
      <c r="D4185" s="50" t="s">
        <v>5142</v>
      </c>
      <c r="E4185" s="50" t="s">
        <v>2814</v>
      </c>
      <c r="F4185" s="50" t="s">
        <v>29</v>
      </c>
      <c r="G4185" s="50" t="s">
        <v>29</v>
      </c>
      <c r="H4185" s="50" t="s">
        <v>4028</v>
      </c>
      <c r="I4185" s="58">
        <v>45329</v>
      </c>
      <c r="J4185" s="50" t="s">
        <v>2816</v>
      </c>
      <c r="K4185" s="59">
        <v>49896</v>
      </c>
      <c r="L4185" s="50" t="s">
        <v>37</v>
      </c>
      <c r="M4185" s="51" t="s">
        <v>2747</v>
      </c>
      <c r="N4185" s="50" t="s">
        <v>29</v>
      </c>
      <c r="O4185" s="50" t="s">
        <v>2829</v>
      </c>
      <c r="P4185" s="50" t="s">
        <v>2829</v>
      </c>
      <c r="Q4185" s="50" t="s">
        <v>29</v>
      </c>
      <c r="R4185" s="50" t="s">
        <v>29</v>
      </c>
      <c r="S4185" s="50" t="s">
        <v>2770</v>
      </c>
      <c r="T4185" s="50" t="s">
        <v>2655</v>
      </c>
      <c r="U4185" s="50" t="s">
        <v>30</v>
      </c>
      <c r="V4185" s="50" t="str">
        <f>VLOOKUP(A4185,Register!$D$2:$N$1317,11,0)</f>
        <v>CWIP - Molasses Tank No- 1 for Distillery Plant</v>
      </c>
      <c r="W4185" s="50" t="s">
        <v>5143</v>
      </c>
      <c r="X4185" s="50" t="s">
        <v>741</v>
      </c>
    </row>
    <row r="4186" spans="1:24" ht="14.1" customHeight="1" x14ac:dyDescent="0.25">
      <c r="A4186" s="50" t="str">
        <f t="shared" si="65"/>
        <v>9200000065-0</v>
      </c>
      <c r="B4186" s="57" t="s">
        <v>29</v>
      </c>
      <c r="C4186" s="50" t="s">
        <v>29</v>
      </c>
      <c r="D4186" s="50" t="s">
        <v>5142</v>
      </c>
      <c r="E4186" s="50" t="s">
        <v>2814</v>
      </c>
      <c r="F4186" s="50" t="s">
        <v>29</v>
      </c>
      <c r="G4186" s="50" t="s">
        <v>29</v>
      </c>
      <c r="H4186" s="50" t="s">
        <v>4028</v>
      </c>
      <c r="I4186" s="58">
        <v>45329</v>
      </c>
      <c r="J4186" s="50" t="s">
        <v>2816</v>
      </c>
      <c r="K4186" s="59">
        <v>1609.65</v>
      </c>
      <c r="L4186" s="50" t="s">
        <v>37</v>
      </c>
      <c r="M4186" s="51" t="s">
        <v>2747</v>
      </c>
      <c r="N4186" s="50" t="s">
        <v>29</v>
      </c>
      <c r="O4186" s="50" t="s">
        <v>2829</v>
      </c>
      <c r="P4186" s="50" t="s">
        <v>2829</v>
      </c>
      <c r="Q4186" s="50" t="s">
        <v>29</v>
      </c>
      <c r="R4186" s="50" t="s">
        <v>29</v>
      </c>
      <c r="S4186" s="50" t="s">
        <v>2770</v>
      </c>
      <c r="T4186" s="50" t="s">
        <v>2655</v>
      </c>
      <c r="U4186" s="50" t="s">
        <v>30</v>
      </c>
      <c r="V4186" s="50" t="str">
        <f>VLOOKUP(A4186,Register!$D$2:$N$1317,11,0)</f>
        <v>CWIP - Molasses Tank No- 1 for Distillery Plant</v>
      </c>
      <c r="W4186" s="50" t="s">
        <v>5143</v>
      </c>
      <c r="X4186" s="50" t="s">
        <v>741</v>
      </c>
    </row>
    <row r="4187" spans="1:24" ht="14.1" customHeight="1" x14ac:dyDescent="0.25">
      <c r="A4187" s="50" t="str">
        <f t="shared" si="65"/>
        <v>9200000059-0</v>
      </c>
      <c r="B4187" s="57" t="s">
        <v>29</v>
      </c>
      <c r="C4187" s="50" t="s">
        <v>29</v>
      </c>
      <c r="D4187" s="50" t="s">
        <v>5144</v>
      </c>
      <c r="E4187" s="50" t="s">
        <v>2814</v>
      </c>
      <c r="F4187" s="50" t="s">
        <v>29</v>
      </c>
      <c r="G4187" s="50" t="s">
        <v>29</v>
      </c>
      <c r="H4187" s="50" t="s">
        <v>4028</v>
      </c>
      <c r="I4187" s="58">
        <v>45267</v>
      </c>
      <c r="J4187" s="50" t="s">
        <v>2816</v>
      </c>
      <c r="K4187" s="59">
        <v>600000</v>
      </c>
      <c r="L4187" s="50" t="s">
        <v>37</v>
      </c>
      <c r="M4187" s="51" t="s">
        <v>2747</v>
      </c>
      <c r="N4187" s="50" t="s">
        <v>29</v>
      </c>
      <c r="O4187" s="50" t="s">
        <v>32</v>
      </c>
      <c r="P4187" s="50" t="s">
        <v>32</v>
      </c>
      <c r="Q4187" s="50" t="s">
        <v>29</v>
      </c>
      <c r="R4187" s="50" t="s">
        <v>29</v>
      </c>
      <c r="S4187" s="50" t="s">
        <v>2770</v>
      </c>
      <c r="T4187" s="50" t="s">
        <v>2415</v>
      </c>
      <c r="U4187" s="50" t="s">
        <v>30</v>
      </c>
      <c r="V4187" s="50" t="str">
        <f>VLOOKUP(A4187,Register!$D$2:$N$1317,11,0)</f>
        <v>CWIP:-VACUUM FILTER STATION</v>
      </c>
      <c r="W4187" s="50" t="s">
        <v>5119</v>
      </c>
      <c r="X4187" s="50" t="s">
        <v>5120</v>
      </c>
    </row>
    <row r="4188" spans="1:24" ht="14.1" customHeight="1" x14ac:dyDescent="0.25">
      <c r="A4188" s="50" t="str">
        <f t="shared" si="65"/>
        <v>9200000059-0</v>
      </c>
      <c r="B4188" s="57" t="s">
        <v>29</v>
      </c>
      <c r="C4188" s="50" t="s">
        <v>29</v>
      </c>
      <c r="D4188" s="50" t="s">
        <v>5144</v>
      </c>
      <c r="E4188" s="50" t="s">
        <v>2814</v>
      </c>
      <c r="F4188" s="50" t="s">
        <v>29</v>
      </c>
      <c r="G4188" s="50" t="s">
        <v>29</v>
      </c>
      <c r="H4188" s="50" t="s">
        <v>4028</v>
      </c>
      <c r="I4188" s="58">
        <v>45267</v>
      </c>
      <c r="J4188" s="50" t="s">
        <v>2816</v>
      </c>
      <c r="K4188" s="59">
        <v>400000</v>
      </c>
      <c r="L4188" s="50" t="s">
        <v>37</v>
      </c>
      <c r="M4188" s="51" t="s">
        <v>2747</v>
      </c>
      <c r="N4188" s="50" t="s">
        <v>29</v>
      </c>
      <c r="O4188" s="50" t="s">
        <v>32</v>
      </c>
      <c r="P4188" s="50" t="s">
        <v>32</v>
      </c>
      <c r="Q4188" s="50" t="s">
        <v>29</v>
      </c>
      <c r="R4188" s="50" t="s">
        <v>29</v>
      </c>
      <c r="S4188" s="50" t="s">
        <v>2770</v>
      </c>
      <c r="T4188" s="50" t="s">
        <v>2415</v>
      </c>
      <c r="U4188" s="50" t="s">
        <v>30</v>
      </c>
      <c r="V4188" s="50" t="str">
        <f>VLOOKUP(A4188,Register!$D$2:$N$1317,11,0)</f>
        <v>CWIP:-VACUUM FILTER STATION</v>
      </c>
      <c r="W4188" s="50" t="s">
        <v>5119</v>
      </c>
      <c r="X4188" s="50" t="s">
        <v>5120</v>
      </c>
    </row>
    <row r="4189" spans="1:24" ht="14.1" customHeight="1" x14ac:dyDescent="0.25">
      <c r="A4189" s="50" t="str">
        <f t="shared" si="65"/>
        <v>9200000057-0</v>
      </c>
      <c r="B4189" s="57" t="s">
        <v>29</v>
      </c>
      <c r="C4189" s="50" t="s">
        <v>29</v>
      </c>
      <c r="D4189" s="50" t="s">
        <v>5145</v>
      </c>
      <c r="E4189" s="50" t="s">
        <v>2814</v>
      </c>
      <c r="F4189" s="50" t="s">
        <v>29</v>
      </c>
      <c r="G4189" s="50" t="s">
        <v>29</v>
      </c>
      <c r="H4189" s="50" t="s">
        <v>4028</v>
      </c>
      <c r="I4189" s="58">
        <v>45382</v>
      </c>
      <c r="J4189" s="50" t="s">
        <v>2816</v>
      </c>
      <c r="K4189" s="59">
        <v>7812.9</v>
      </c>
      <c r="L4189" s="50" t="s">
        <v>37</v>
      </c>
      <c r="M4189" s="51" t="s">
        <v>2747</v>
      </c>
      <c r="N4189" s="50" t="s">
        <v>29</v>
      </c>
      <c r="O4189" s="50" t="s">
        <v>32</v>
      </c>
      <c r="P4189" s="50" t="s">
        <v>32</v>
      </c>
      <c r="Q4189" s="50" t="s">
        <v>29</v>
      </c>
      <c r="R4189" s="50" t="s">
        <v>29</v>
      </c>
      <c r="S4189" s="50" t="s">
        <v>2770</v>
      </c>
      <c r="T4189" s="50" t="s">
        <v>2410</v>
      </c>
      <c r="U4189" s="50" t="s">
        <v>30</v>
      </c>
      <c r="V4189" s="50" t="str">
        <f>VLOOKUP(A4189,Register!$D$2:$N$1317,11,0)</f>
        <v>CWIP- NEW JUICE CLARIFIER 42' DIA(DORR)</v>
      </c>
      <c r="W4189" s="50" t="s">
        <v>5146</v>
      </c>
      <c r="X4189" s="50" t="s">
        <v>2286</v>
      </c>
    </row>
    <row r="4190" spans="1:24" ht="14.1" customHeight="1" x14ac:dyDescent="0.25">
      <c r="A4190" s="50" t="str">
        <f t="shared" si="65"/>
        <v>9200000057-0</v>
      </c>
      <c r="B4190" s="57" t="s">
        <v>29</v>
      </c>
      <c r="C4190" s="50" t="s">
        <v>29</v>
      </c>
      <c r="D4190" s="50" t="s">
        <v>5145</v>
      </c>
      <c r="E4190" s="50" t="s">
        <v>2814</v>
      </c>
      <c r="F4190" s="50" t="s">
        <v>29</v>
      </c>
      <c r="G4190" s="50" t="s">
        <v>29</v>
      </c>
      <c r="H4190" s="50" t="s">
        <v>4028</v>
      </c>
      <c r="I4190" s="58">
        <v>45382</v>
      </c>
      <c r="J4190" s="50" t="s">
        <v>2816</v>
      </c>
      <c r="K4190" s="59">
        <v>10536.57</v>
      </c>
      <c r="L4190" s="50" t="s">
        <v>37</v>
      </c>
      <c r="M4190" s="51" t="s">
        <v>2747</v>
      </c>
      <c r="N4190" s="50" t="s">
        <v>29</v>
      </c>
      <c r="O4190" s="50" t="s">
        <v>32</v>
      </c>
      <c r="P4190" s="50" t="s">
        <v>32</v>
      </c>
      <c r="Q4190" s="50" t="s">
        <v>29</v>
      </c>
      <c r="R4190" s="50" t="s">
        <v>29</v>
      </c>
      <c r="S4190" s="50" t="s">
        <v>2770</v>
      </c>
      <c r="T4190" s="50" t="s">
        <v>2410</v>
      </c>
      <c r="U4190" s="50" t="s">
        <v>30</v>
      </c>
      <c r="V4190" s="50" t="str">
        <f>VLOOKUP(A4190,Register!$D$2:$N$1317,11,0)</f>
        <v>CWIP- NEW JUICE CLARIFIER 42' DIA(DORR)</v>
      </c>
      <c r="W4190" s="50" t="s">
        <v>5146</v>
      </c>
      <c r="X4190" s="50" t="s">
        <v>2286</v>
      </c>
    </row>
    <row r="4191" spans="1:24" ht="14.1" customHeight="1" x14ac:dyDescent="0.25">
      <c r="A4191" s="50" t="str">
        <f t="shared" si="65"/>
        <v>9200000057-0</v>
      </c>
      <c r="B4191" s="57" t="s">
        <v>29</v>
      </c>
      <c r="C4191" s="50" t="s">
        <v>29</v>
      </c>
      <c r="D4191" s="50" t="s">
        <v>5145</v>
      </c>
      <c r="E4191" s="50" t="s">
        <v>2814</v>
      </c>
      <c r="F4191" s="50" t="s">
        <v>29</v>
      </c>
      <c r="G4191" s="50" t="s">
        <v>29</v>
      </c>
      <c r="H4191" s="50" t="s">
        <v>4028</v>
      </c>
      <c r="I4191" s="58">
        <v>45382</v>
      </c>
      <c r="J4191" s="50" t="s">
        <v>2816</v>
      </c>
      <c r="K4191" s="59">
        <v>1849.6</v>
      </c>
      <c r="L4191" s="50" t="s">
        <v>37</v>
      </c>
      <c r="M4191" s="51" t="s">
        <v>2747</v>
      </c>
      <c r="N4191" s="50" t="s">
        <v>29</v>
      </c>
      <c r="O4191" s="50" t="s">
        <v>32</v>
      </c>
      <c r="P4191" s="50" t="s">
        <v>32</v>
      </c>
      <c r="Q4191" s="50" t="s">
        <v>29</v>
      </c>
      <c r="R4191" s="50" t="s">
        <v>29</v>
      </c>
      <c r="S4191" s="50" t="s">
        <v>2770</v>
      </c>
      <c r="T4191" s="50" t="s">
        <v>2410</v>
      </c>
      <c r="U4191" s="50" t="s">
        <v>30</v>
      </c>
      <c r="V4191" s="50" t="str">
        <f>VLOOKUP(A4191,Register!$D$2:$N$1317,11,0)</f>
        <v>CWIP- NEW JUICE CLARIFIER 42' DIA(DORR)</v>
      </c>
      <c r="W4191" s="50" t="s">
        <v>5146</v>
      </c>
      <c r="X4191" s="50" t="s">
        <v>2286</v>
      </c>
    </row>
    <row r="4192" spans="1:24" ht="14.1" customHeight="1" x14ac:dyDescent="0.25">
      <c r="A4192" s="50" t="str">
        <f t="shared" si="65"/>
        <v>9200000057-0</v>
      </c>
      <c r="B4192" s="57" t="s">
        <v>29</v>
      </c>
      <c r="C4192" s="50" t="s">
        <v>29</v>
      </c>
      <c r="D4192" s="50" t="s">
        <v>5145</v>
      </c>
      <c r="E4192" s="50" t="s">
        <v>2814</v>
      </c>
      <c r="F4192" s="50" t="s">
        <v>29</v>
      </c>
      <c r="G4192" s="50" t="s">
        <v>29</v>
      </c>
      <c r="H4192" s="50" t="s">
        <v>4028</v>
      </c>
      <c r="I4192" s="58">
        <v>45382</v>
      </c>
      <c r="J4192" s="50" t="s">
        <v>2816</v>
      </c>
      <c r="K4192" s="59">
        <v>12019.2</v>
      </c>
      <c r="L4192" s="50" t="s">
        <v>37</v>
      </c>
      <c r="M4192" s="51" t="s">
        <v>2747</v>
      </c>
      <c r="N4192" s="50" t="s">
        <v>29</v>
      </c>
      <c r="O4192" s="50" t="s">
        <v>32</v>
      </c>
      <c r="P4192" s="50" t="s">
        <v>32</v>
      </c>
      <c r="Q4192" s="50" t="s">
        <v>29</v>
      </c>
      <c r="R4192" s="50" t="s">
        <v>29</v>
      </c>
      <c r="S4192" s="50" t="s">
        <v>2770</v>
      </c>
      <c r="T4192" s="50" t="s">
        <v>2410</v>
      </c>
      <c r="U4192" s="50" t="s">
        <v>30</v>
      </c>
      <c r="V4192" s="50" t="str">
        <f>VLOOKUP(A4192,Register!$D$2:$N$1317,11,0)</f>
        <v>CWIP- NEW JUICE CLARIFIER 42' DIA(DORR)</v>
      </c>
      <c r="W4192" s="50" t="s">
        <v>5146</v>
      </c>
      <c r="X4192" s="50" t="s">
        <v>2286</v>
      </c>
    </row>
    <row r="4193" spans="1:24" ht="14.1" customHeight="1" x14ac:dyDescent="0.25">
      <c r="A4193" s="50" t="str">
        <f t="shared" si="65"/>
        <v>9200000057-0</v>
      </c>
      <c r="B4193" s="57" t="s">
        <v>29</v>
      </c>
      <c r="C4193" s="50" t="s">
        <v>29</v>
      </c>
      <c r="D4193" s="50" t="s">
        <v>5145</v>
      </c>
      <c r="E4193" s="50" t="s">
        <v>2814</v>
      </c>
      <c r="F4193" s="50" t="s">
        <v>29</v>
      </c>
      <c r="G4193" s="50" t="s">
        <v>29</v>
      </c>
      <c r="H4193" s="50" t="s">
        <v>4028</v>
      </c>
      <c r="I4193" s="58">
        <v>45382</v>
      </c>
      <c r="J4193" s="50" t="s">
        <v>2816</v>
      </c>
      <c r="K4193" s="59">
        <v>5911.5</v>
      </c>
      <c r="L4193" s="50" t="s">
        <v>37</v>
      </c>
      <c r="M4193" s="51" t="s">
        <v>2747</v>
      </c>
      <c r="N4193" s="50" t="s">
        <v>29</v>
      </c>
      <c r="O4193" s="50" t="s">
        <v>32</v>
      </c>
      <c r="P4193" s="50" t="s">
        <v>32</v>
      </c>
      <c r="Q4193" s="50" t="s">
        <v>29</v>
      </c>
      <c r="R4193" s="50" t="s">
        <v>29</v>
      </c>
      <c r="S4193" s="50" t="s">
        <v>2770</v>
      </c>
      <c r="T4193" s="50" t="s">
        <v>2410</v>
      </c>
      <c r="U4193" s="50" t="s">
        <v>30</v>
      </c>
      <c r="V4193" s="50" t="str">
        <f>VLOOKUP(A4193,Register!$D$2:$N$1317,11,0)</f>
        <v>CWIP- NEW JUICE CLARIFIER 42' DIA(DORR)</v>
      </c>
      <c r="W4193" s="50" t="s">
        <v>5146</v>
      </c>
      <c r="X4193" s="50" t="s">
        <v>2286</v>
      </c>
    </row>
    <row r="4194" spans="1:24" ht="14.1" customHeight="1" x14ac:dyDescent="0.25">
      <c r="A4194" s="50" t="str">
        <f t="shared" si="65"/>
        <v>9200000057-0</v>
      </c>
      <c r="B4194" s="57" t="s">
        <v>29</v>
      </c>
      <c r="C4194" s="50" t="s">
        <v>29</v>
      </c>
      <c r="D4194" s="50" t="s">
        <v>5145</v>
      </c>
      <c r="E4194" s="50" t="s">
        <v>2814</v>
      </c>
      <c r="F4194" s="50" t="s">
        <v>29</v>
      </c>
      <c r="G4194" s="50" t="s">
        <v>29</v>
      </c>
      <c r="H4194" s="50" t="s">
        <v>4028</v>
      </c>
      <c r="I4194" s="58">
        <v>45382</v>
      </c>
      <c r="J4194" s="50" t="s">
        <v>2816</v>
      </c>
      <c r="K4194" s="59">
        <v>111524.92</v>
      </c>
      <c r="L4194" s="50" t="s">
        <v>37</v>
      </c>
      <c r="M4194" s="51" t="s">
        <v>2747</v>
      </c>
      <c r="N4194" s="50" t="s">
        <v>29</v>
      </c>
      <c r="O4194" s="50" t="s">
        <v>32</v>
      </c>
      <c r="P4194" s="50" t="s">
        <v>32</v>
      </c>
      <c r="Q4194" s="50" t="s">
        <v>29</v>
      </c>
      <c r="R4194" s="50" t="s">
        <v>29</v>
      </c>
      <c r="S4194" s="50" t="s">
        <v>2770</v>
      </c>
      <c r="T4194" s="50" t="s">
        <v>2410</v>
      </c>
      <c r="U4194" s="50" t="s">
        <v>30</v>
      </c>
      <c r="V4194" s="50" t="str">
        <f>VLOOKUP(A4194,Register!$D$2:$N$1317,11,0)</f>
        <v>CWIP- NEW JUICE CLARIFIER 42' DIA(DORR)</v>
      </c>
      <c r="W4194" s="50" t="s">
        <v>5146</v>
      </c>
      <c r="X4194" s="50" t="s">
        <v>2286</v>
      </c>
    </row>
    <row r="4195" spans="1:24" ht="14.1" customHeight="1" x14ac:dyDescent="0.25">
      <c r="A4195" s="50" t="str">
        <f t="shared" si="65"/>
        <v>9200000057-0</v>
      </c>
      <c r="B4195" s="57" t="s">
        <v>29</v>
      </c>
      <c r="C4195" s="50" t="s">
        <v>29</v>
      </c>
      <c r="D4195" s="50" t="s">
        <v>5145</v>
      </c>
      <c r="E4195" s="50" t="s">
        <v>2814</v>
      </c>
      <c r="F4195" s="50" t="s">
        <v>29</v>
      </c>
      <c r="G4195" s="50" t="s">
        <v>29</v>
      </c>
      <c r="H4195" s="50" t="s">
        <v>4028</v>
      </c>
      <c r="I4195" s="58">
        <v>45382</v>
      </c>
      <c r="J4195" s="50" t="s">
        <v>2816</v>
      </c>
      <c r="K4195" s="59">
        <v>21761.85</v>
      </c>
      <c r="L4195" s="50" t="s">
        <v>37</v>
      </c>
      <c r="M4195" s="51" t="s">
        <v>2747</v>
      </c>
      <c r="N4195" s="50" t="s">
        <v>29</v>
      </c>
      <c r="O4195" s="50" t="s">
        <v>32</v>
      </c>
      <c r="P4195" s="50" t="s">
        <v>32</v>
      </c>
      <c r="Q4195" s="50" t="s">
        <v>29</v>
      </c>
      <c r="R4195" s="50" t="s">
        <v>29</v>
      </c>
      <c r="S4195" s="50" t="s">
        <v>2770</v>
      </c>
      <c r="T4195" s="50" t="s">
        <v>2410</v>
      </c>
      <c r="U4195" s="50" t="s">
        <v>30</v>
      </c>
      <c r="V4195" s="50" t="str">
        <f>VLOOKUP(A4195,Register!$D$2:$N$1317,11,0)</f>
        <v>CWIP- NEW JUICE CLARIFIER 42' DIA(DORR)</v>
      </c>
      <c r="W4195" s="50" t="s">
        <v>5146</v>
      </c>
      <c r="X4195" s="50" t="s">
        <v>2286</v>
      </c>
    </row>
    <row r="4196" spans="1:24" ht="14.1" customHeight="1" x14ac:dyDescent="0.25">
      <c r="A4196" s="50" t="str">
        <f t="shared" si="65"/>
        <v>9200000057-0</v>
      </c>
      <c r="B4196" s="57" t="s">
        <v>29</v>
      </c>
      <c r="C4196" s="50" t="s">
        <v>29</v>
      </c>
      <c r="D4196" s="50" t="s">
        <v>5145</v>
      </c>
      <c r="E4196" s="50" t="s">
        <v>2814</v>
      </c>
      <c r="F4196" s="50" t="s">
        <v>29</v>
      </c>
      <c r="G4196" s="50" t="s">
        <v>29</v>
      </c>
      <c r="H4196" s="50" t="s">
        <v>4028</v>
      </c>
      <c r="I4196" s="58">
        <v>45382</v>
      </c>
      <c r="J4196" s="50" t="s">
        <v>2816</v>
      </c>
      <c r="K4196" s="59">
        <v>41319.480000000003</v>
      </c>
      <c r="L4196" s="50" t="s">
        <v>37</v>
      </c>
      <c r="M4196" s="51" t="s">
        <v>2747</v>
      </c>
      <c r="N4196" s="50" t="s">
        <v>29</v>
      </c>
      <c r="O4196" s="50" t="s">
        <v>32</v>
      </c>
      <c r="P4196" s="50" t="s">
        <v>32</v>
      </c>
      <c r="Q4196" s="50" t="s">
        <v>29</v>
      </c>
      <c r="R4196" s="50" t="s">
        <v>29</v>
      </c>
      <c r="S4196" s="50" t="s">
        <v>2770</v>
      </c>
      <c r="T4196" s="50" t="s">
        <v>2410</v>
      </c>
      <c r="U4196" s="50" t="s">
        <v>30</v>
      </c>
      <c r="V4196" s="50" t="str">
        <f>VLOOKUP(A4196,Register!$D$2:$N$1317,11,0)</f>
        <v>CWIP- NEW JUICE CLARIFIER 42' DIA(DORR)</v>
      </c>
      <c r="W4196" s="50" t="s">
        <v>5146</v>
      </c>
      <c r="X4196" s="50" t="s">
        <v>2286</v>
      </c>
    </row>
    <row r="4197" spans="1:24" ht="14.1" customHeight="1" x14ac:dyDescent="0.25">
      <c r="A4197" s="50" t="str">
        <f t="shared" si="65"/>
        <v>9200000057-0</v>
      </c>
      <c r="B4197" s="57" t="s">
        <v>29</v>
      </c>
      <c r="C4197" s="50" t="s">
        <v>29</v>
      </c>
      <c r="D4197" s="50" t="s">
        <v>5145</v>
      </c>
      <c r="E4197" s="50" t="s">
        <v>2814</v>
      </c>
      <c r="F4197" s="50" t="s">
        <v>29</v>
      </c>
      <c r="G4197" s="50" t="s">
        <v>29</v>
      </c>
      <c r="H4197" s="50" t="s">
        <v>4028</v>
      </c>
      <c r="I4197" s="58">
        <v>45382</v>
      </c>
      <c r="J4197" s="50" t="s">
        <v>2816</v>
      </c>
      <c r="K4197" s="59">
        <v>70810.740000000005</v>
      </c>
      <c r="L4197" s="50" t="s">
        <v>37</v>
      </c>
      <c r="M4197" s="51" t="s">
        <v>2747</v>
      </c>
      <c r="N4197" s="50" t="s">
        <v>29</v>
      </c>
      <c r="O4197" s="50" t="s">
        <v>32</v>
      </c>
      <c r="P4197" s="50" t="s">
        <v>32</v>
      </c>
      <c r="Q4197" s="50" t="s">
        <v>29</v>
      </c>
      <c r="R4197" s="50" t="s">
        <v>29</v>
      </c>
      <c r="S4197" s="50" t="s">
        <v>2770</v>
      </c>
      <c r="T4197" s="50" t="s">
        <v>2410</v>
      </c>
      <c r="U4197" s="50" t="s">
        <v>30</v>
      </c>
      <c r="V4197" s="50" t="str">
        <f>VLOOKUP(A4197,Register!$D$2:$N$1317,11,0)</f>
        <v>CWIP- NEW JUICE CLARIFIER 42' DIA(DORR)</v>
      </c>
      <c r="W4197" s="50" t="s">
        <v>5146</v>
      </c>
      <c r="X4197" s="50" t="s">
        <v>2286</v>
      </c>
    </row>
    <row r="4198" spans="1:24" ht="14.1" customHeight="1" x14ac:dyDescent="0.25">
      <c r="A4198" s="50" t="str">
        <f t="shared" si="65"/>
        <v>9200000057-0</v>
      </c>
      <c r="B4198" s="57" t="s">
        <v>29</v>
      </c>
      <c r="C4198" s="50" t="s">
        <v>29</v>
      </c>
      <c r="D4198" s="50" t="s">
        <v>5145</v>
      </c>
      <c r="E4198" s="50" t="s">
        <v>2814</v>
      </c>
      <c r="F4198" s="50" t="s">
        <v>29</v>
      </c>
      <c r="G4198" s="50" t="s">
        <v>29</v>
      </c>
      <c r="H4198" s="50" t="s">
        <v>4028</v>
      </c>
      <c r="I4198" s="58">
        <v>45382</v>
      </c>
      <c r="J4198" s="50" t="s">
        <v>2816</v>
      </c>
      <c r="K4198" s="59">
        <v>4140.5</v>
      </c>
      <c r="L4198" s="50" t="s">
        <v>37</v>
      </c>
      <c r="M4198" s="51" t="s">
        <v>2747</v>
      </c>
      <c r="N4198" s="50" t="s">
        <v>29</v>
      </c>
      <c r="O4198" s="50" t="s">
        <v>32</v>
      </c>
      <c r="P4198" s="50" t="s">
        <v>32</v>
      </c>
      <c r="Q4198" s="50" t="s">
        <v>29</v>
      </c>
      <c r="R4198" s="50" t="s">
        <v>29</v>
      </c>
      <c r="S4198" s="50" t="s">
        <v>2770</v>
      </c>
      <c r="T4198" s="50" t="s">
        <v>2410</v>
      </c>
      <c r="U4198" s="50" t="s">
        <v>30</v>
      </c>
      <c r="V4198" s="50" t="str">
        <f>VLOOKUP(A4198,Register!$D$2:$N$1317,11,0)</f>
        <v>CWIP- NEW JUICE CLARIFIER 42' DIA(DORR)</v>
      </c>
      <c r="W4198" s="50" t="s">
        <v>5146</v>
      </c>
      <c r="X4198" s="50" t="s">
        <v>2286</v>
      </c>
    </row>
    <row r="4199" spans="1:24" ht="14.1" customHeight="1" x14ac:dyDescent="0.25">
      <c r="A4199" s="50" t="str">
        <f t="shared" si="65"/>
        <v>9200000057-0</v>
      </c>
      <c r="B4199" s="57" t="s">
        <v>29</v>
      </c>
      <c r="C4199" s="50" t="s">
        <v>29</v>
      </c>
      <c r="D4199" s="50" t="s">
        <v>5145</v>
      </c>
      <c r="E4199" s="50" t="s">
        <v>2814</v>
      </c>
      <c r="F4199" s="50" t="s">
        <v>29</v>
      </c>
      <c r="G4199" s="50" t="s">
        <v>29</v>
      </c>
      <c r="H4199" s="50" t="s">
        <v>4028</v>
      </c>
      <c r="I4199" s="58">
        <v>45382</v>
      </c>
      <c r="J4199" s="50" t="s">
        <v>2816</v>
      </c>
      <c r="K4199" s="59">
        <v>46761.36</v>
      </c>
      <c r="L4199" s="50" t="s">
        <v>37</v>
      </c>
      <c r="M4199" s="51" t="s">
        <v>2747</v>
      </c>
      <c r="N4199" s="50" t="s">
        <v>29</v>
      </c>
      <c r="O4199" s="50" t="s">
        <v>32</v>
      </c>
      <c r="P4199" s="50" t="s">
        <v>32</v>
      </c>
      <c r="Q4199" s="50" t="s">
        <v>29</v>
      </c>
      <c r="R4199" s="50" t="s">
        <v>29</v>
      </c>
      <c r="S4199" s="50" t="s">
        <v>2770</v>
      </c>
      <c r="T4199" s="50" t="s">
        <v>2410</v>
      </c>
      <c r="U4199" s="50" t="s">
        <v>30</v>
      </c>
      <c r="V4199" s="50" t="str">
        <f>VLOOKUP(A4199,Register!$D$2:$N$1317,11,0)</f>
        <v>CWIP- NEW JUICE CLARIFIER 42' DIA(DORR)</v>
      </c>
      <c r="W4199" s="50" t="s">
        <v>5146</v>
      </c>
      <c r="X4199" s="50" t="s">
        <v>2286</v>
      </c>
    </row>
    <row r="4200" spans="1:24" ht="14.1" customHeight="1" x14ac:dyDescent="0.25">
      <c r="A4200" s="50" t="str">
        <f t="shared" si="65"/>
        <v>9200000057-0</v>
      </c>
      <c r="B4200" s="57" t="s">
        <v>29</v>
      </c>
      <c r="C4200" s="50" t="s">
        <v>29</v>
      </c>
      <c r="D4200" s="50" t="s">
        <v>5145</v>
      </c>
      <c r="E4200" s="50" t="s">
        <v>2814</v>
      </c>
      <c r="F4200" s="50" t="s">
        <v>29</v>
      </c>
      <c r="G4200" s="50" t="s">
        <v>29</v>
      </c>
      <c r="H4200" s="50" t="s">
        <v>4028</v>
      </c>
      <c r="I4200" s="58">
        <v>45382</v>
      </c>
      <c r="J4200" s="50" t="s">
        <v>2816</v>
      </c>
      <c r="K4200" s="59">
        <v>81304.08</v>
      </c>
      <c r="L4200" s="50" t="s">
        <v>37</v>
      </c>
      <c r="M4200" s="51" t="s">
        <v>2747</v>
      </c>
      <c r="N4200" s="50" t="s">
        <v>29</v>
      </c>
      <c r="O4200" s="50" t="s">
        <v>32</v>
      </c>
      <c r="P4200" s="50" t="s">
        <v>32</v>
      </c>
      <c r="Q4200" s="50" t="s">
        <v>29</v>
      </c>
      <c r="R4200" s="50" t="s">
        <v>29</v>
      </c>
      <c r="S4200" s="50" t="s">
        <v>2770</v>
      </c>
      <c r="T4200" s="50" t="s">
        <v>2410</v>
      </c>
      <c r="U4200" s="50" t="s">
        <v>30</v>
      </c>
      <c r="V4200" s="50" t="str">
        <f>VLOOKUP(A4200,Register!$D$2:$N$1317,11,0)</f>
        <v>CWIP- NEW JUICE CLARIFIER 42' DIA(DORR)</v>
      </c>
      <c r="W4200" s="50" t="s">
        <v>5146</v>
      </c>
      <c r="X4200" s="50" t="s">
        <v>2286</v>
      </c>
    </row>
    <row r="4201" spans="1:24" ht="14.1" customHeight="1" x14ac:dyDescent="0.25">
      <c r="A4201" s="50" t="str">
        <f t="shared" si="65"/>
        <v>9200000057-0</v>
      </c>
      <c r="B4201" s="57" t="s">
        <v>29</v>
      </c>
      <c r="C4201" s="50" t="s">
        <v>29</v>
      </c>
      <c r="D4201" s="50" t="s">
        <v>5145</v>
      </c>
      <c r="E4201" s="50" t="s">
        <v>2814</v>
      </c>
      <c r="F4201" s="50" t="s">
        <v>29</v>
      </c>
      <c r="G4201" s="50" t="s">
        <v>29</v>
      </c>
      <c r="H4201" s="50" t="s">
        <v>4028</v>
      </c>
      <c r="I4201" s="58">
        <v>45382</v>
      </c>
      <c r="J4201" s="50" t="s">
        <v>2816</v>
      </c>
      <c r="K4201" s="59">
        <v>25916.81</v>
      </c>
      <c r="L4201" s="50" t="s">
        <v>37</v>
      </c>
      <c r="M4201" s="51" t="s">
        <v>2747</v>
      </c>
      <c r="N4201" s="50" t="s">
        <v>29</v>
      </c>
      <c r="O4201" s="50" t="s">
        <v>32</v>
      </c>
      <c r="P4201" s="50" t="s">
        <v>32</v>
      </c>
      <c r="Q4201" s="50" t="s">
        <v>29</v>
      </c>
      <c r="R4201" s="50" t="s">
        <v>29</v>
      </c>
      <c r="S4201" s="50" t="s">
        <v>2770</v>
      </c>
      <c r="T4201" s="50" t="s">
        <v>2410</v>
      </c>
      <c r="U4201" s="50" t="s">
        <v>30</v>
      </c>
      <c r="V4201" s="50" t="str">
        <f>VLOOKUP(A4201,Register!$D$2:$N$1317,11,0)</f>
        <v>CWIP- NEW JUICE CLARIFIER 42' DIA(DORR)</v>
      </c>
      <c r="W4201" s="50" t="s">
        <v>5146</v>
      </c>
      <c r="X4201" s="50" t="s">
        <v>2286</v>
      </c>
    </row>
    <row r="4202" spans="1:24" ht="14.1" customHeight="1" x14ac:dyDescent="0.25">
      <c r="A4202" s="50" t="str">
        <f t="shared" si="65"/>
        <v>9200000057-0</v>
      </c>
      <c r="B4202" s="57" t="s">
        <v>29</v>
      </c>
      <c r="C4202" s="50" t="s">
        <v>29</v>
      </c>
      <c r="D4202" s="50" t="s">
        <v>5145</v>
      </c>
      <c r="E4202" s="50" t="s">
        <v>2814</v>
      </c>
      <c r="F4202" s="50" t="s">
        <v>29</v>
      </c>
      <c r="G4202" s="50" t="s">
        <v>29</v>
      </c>
      <c r="H4202" s="50" t="s">
        <v>4028</v>
      </c>
      <c r="I4202" s="58">
        <v>45382</v>
      </c>
      <c r="J4202" s="50" t="s">
        <v>2816</v>
      </c>
      <c r="K4202" s="59">
        <v>143182.32999999999</v>
      </c>
      <c r="L4202" s="50" t="s">
        <v>37</v>
      </c>
      <c r="M4202" s="51" t="s">
        <v>2747</v>
      </c>
      <c r="N4202" s="50" t="s">
        <v>29</v>
      </c>
      <c r="O4202" s="50" t="s">
        <v>32</v>
      </c>
      <c r="P4202" s="50" t="s">
        <v>32</v>
      </c>
      <c r="Q4202" s="50" t="s">
        <v>29</v>
      </c>
      <c r="R4202" s="50" t="s">
        <v>29</v>
      </c>
      <c r="S4202" s="50" t="s">
        <v>2770</v>
      </c>
      <c r="T4202" s="50" t="s">
        <v>2410</v>
      </c>
      <c r="U4202" s="50" t="s">
        <v>30</v>
      </c>
      <c r="V4202" s="50" t="str">
        <f>VLOOKUP(A4202,Register!$D$2:$N$1317,11,0)</f>
        <v>CWIP- NEW JUICE CLARIFIER 42' DIA(DORR)</v>
      </c>
      <c r="W4202" s="50" t="s">
        <v>5146</v>
      </c>
      <c r="X4202" s="50" t="s">
        <v>2286</v>
      </c>
    </row>
    <row r="4203" spans="1:24" ht="14.1" customHeight="1" x14ac:dyDescent="0.25">
      <c r="A4203" s="50" t="str">
        <f t="shared" si="65"/>
        <v>9200000057-0</v>
      </c>
      <c r="B4203" s="57" t="s">
        <v>29</v>
      </c>
      <c r="C4203" s="50" t="s">
        <v>29</v>
      </c>
      <c r="D4203" s="50" t="s">
        <v>5145</v>
      </c>
      <c r="E4203" s="50" t="s">
        <v>2814</v>
      </c>
      <c r="F4203" s="50" t="s">
        <v>29</v>
      </c>
      <c r="G4203" s="50" t="s">
        <v>29</v>
      </c>
      <c r="H4203" s="50" t="s">
        <v>4028</v>
      </c>
      <c r="I4203" s="58">
        <v>45382</v>
      </c>
      <c r="J4203" s="50" t="s">
        <v>2816</v>
      </c>
      <c r="K4203" s="59">
        <v>130673.01</v>
      </c>
      <c r="L4203" s="50" t="s">
        <v>37</v>
      </c>
      <c r="M4203" s="51" t="s">
        <v>2747</v>
      </c>
      <c r="N4203" s="50" t="s">
        <v>29</v>
      </c>
      <c r="O4203" s="50" t="s">
        <v>32</v>
      </c>
      <c r="P4203" s="50" t="s">
        <v>32</v>
      </c>
      <c r="Q4203" s="50" t="s">
        <v>29</v>
      </c>
      <c r="R4203" s="50" t="s">
        <v>29</v>
      </c>
      <c r="S4203" s="50" t="s">
        <v>2770</v>
      </c>
      <c r="T4203" s="50" t="s">
        <v>2410</v>
      </c>
      <c r="U4203" s="50" t="s">
        <v>30</v>
      </c>
      <c r="V4203" s="50" t="str">
        <f>VLOOKUP(A4203,Register!$D$2:$N$1317,11,0)</f>
        <v>CWIP- NEW JUICE CLARIFIER 42' DIA(DORR)</v>
      </c>
      <c r="W4203" s="50" t="s">
        <v>5146</v>
      </c>
      <c r="X4203" s="50" t="s">
        <v>2286</v>
      </c>
    </row>
    <row r="4204" spans="1:24" ht="14.1" customHeight="1" x14ac:dyDescent="0.25">
      <c r="A4204" s="50" t="str">
        <f t="shared" si="65"/>
        <v>9200000057-0</v>
      </c>
      <c r="B4204" s="57" t="s">
        <v>29</v>
      </c>
      <c r="C4204" s="50" t="s">
        <v>29</v>
      </c>
      <c r="D4204" s="50" t="s">
        <v>5145</v>
      </c>
      <c r="E4204" s="50" t="s">
        <v>2814</v>
      </c>
      <c r="F4204" s="50" t="s">
        <v>29</v>
      </c>
      <c r="G4204" s="50" t="s">
        <v>29</v>
      </c>
      <c r="H4204" s="50" t="s">
        <v>4028</v>
      </c>
      <c r="I4204" s="58">
        <v>45382</v>
      </c>
      <c r="J4204" s="50" t="s">
        <v>2816</v>
      </c>
      <c r="K4204" s="59">
        <v>115999.88</v>
      </c>
      <c r="L4204" s="50" t="s">
        <v>37</v>
      </c>
      <c r="M4204" s="51" t="s">
        <v>2747</v>
      </c>
      <c r="N4204" s="50" t="s">
        <v>29</v>
      </c>
      <c r="O4204" s="50" t="s">
        <v>32</v>
      </c>
      <c r="P4204" s="50" t="s">
        <v>32</v>
      </c>
      <c r="Q4204" s="50" t="s">
        <v>29</v>
      </c>
      <c r="R4204" s="50" t="s">
        <v>29</v>
      </c>
      <c r="S4204" s="50" t="s">
        <v>2770</v>
      </c>
      <c r="T4204" s="50" t="s">
        <v>2410</v>
      </c>
      <c r="U4204" s="50" t="s">
        <v>30</v>
      </c>
      <c r="V4204" s="50" t="str">
        <f>VLOOKUP(A4204,Register!$D$2:$N$1317,11,0)</f>
        <v>CWIP- NEW JUICE CLARIFIER 42' DIA(DORR)</v>
      </c>
      <c r="W4204" s="50" t="s">
        <v>5146</v>
      </c>
      <c r="X4204" s="50" t="s">
        <v>2286</v>
      </c>
    </row>
    <row r="4205" spans="1:24" ht="14.1" customHeight="1" x14ac:dyDescent="0.25">
      <c r="A4205" s="50" t="str">
        <f t="shared" si="65"/>
        <v>9200000057-0</v>
      </c>
      <c r="B4205" s="57" t="s">
        <v>29</v>
      </c>
      <c r="C4205" s="50" t="s">
        <v>29</v>
      </c>
      <c r="D4205" s="50" t="s">
        <v>5145</v>
      </c>
      <c r="E4205" s="50" t="s">
        <v>2814</v>
      </c>
      <c r="F4205" s="50" t="s">
        <v>29</v>
      </c>
      <c r="G4205" s="50" t="s">
        <v>29</v>
      </c>
      <c r="H4205" s="50" t="s">
        <v>4028</v>
      </c>
      <c r="I4205" s="58">
        <v>45382</v>
      </c>
      <c r="J4205" s="50" t="s">
        <v>2816</v>
      </c>
      <c r="K4205" s="59">
        <v>3224.2</v>
      </c>
      <c r="L4205" s="50" t="s">
        <v>37</v>
      </c>
      <c r="M4205" s="51" t="s">
        <v>2747</v>
      </c>
      <c r="N4205" s="50" t="s">
        <v>29</v>
      </c>
      <c r="O4205" s="50" t="s">
        <v>32</v>
      </c>
      <c r="P4205" s="50" t="s">
        <v>32</v>
      </c>
      <c r="Q4205" s="50" t="s">
        <v>29</v>
      </c>
      <c r="R4205" s="50" t="s">
        <v>29</v>
      </c>
      <c r="S4205" s="50" t="s">
        <v>2770</v>
      </c>
      <c r="T4205" s="50" t="s">
        <v>2410</v>
      </c>
      <c r="U4205" s="50" t="s">
        <v>30</v>
      </c>
      <c r="V4205" s="50" t="str">
        <f>VLOOKUP(A4205,Register!$D$2:$N$1317,11,0)</f>
        <v>CWIP- NEW JUICE CLARIFIER 42' DIA(DORR)</v>
      </c>
      <c r="W4205" s="50" t="s">
        <v>5146</v>
      </c>
      <c r="X4205" s="50" t="s">
        <v>2286</v>
      </c>
    </row>
    <row r="4206" spans="1:24" ht="14.1" customHeight="1" x14ac:dyDescent="0.25">
      <c r="A4206" s="50" t="str">
        <f t="shared" si="65"/>
        <v>9200000057-0</v>
      </c>
      <c r="B4206" s="57" t="s">
        <v>29</v>
      </c>
      <c r="C4206" s="50" t="s">
        <v>29</v>
      </c>
      <c r="D4206" s="50" t="s">
        <v>5145</v>
      </c>
      <c r="E4206" s="50" t="s">
        <v>2814</v>
      </c>
      <c r="F4206" s="50" t="s">
        <v>29</v>
      </c>
      <c r="G4206" s="50" t="s">
        <v>29</v>
      </c>
      <c r="H4206" s="50" t="s">
        <v>4028</v>
      </c>
      <c r="I4206" s="58">
        <v>45382</v>
      </c>
      <c r="J4206" s="50" t="s">
        <v>2816</v>
      </c>
      <c r="K4206" s="59">
        <v>1016</v>
      </c>
      <c r="L4206" s="50" t="s">
        <v>37</v>
      </c>
      <c r="M4206" s="51" t="s">
        <v>2747</v>
      </c>
      <c r="N4206" s="50" t="s">
        <v>29</v>
      </c>
      <c r="O4206" s="50" t="s">
        <v>32</v>
      </c>
      <c r="P4206" s="50" t="s">
        <v>32</v>
      </c>
      <c r="Q4206" s="50" t="s">
        <v>29</v>
      </c>
      <c r="R4206" s="50" t="s">
        <v>29</v>
      </c>
      <c r="S4206" s="50" t="s">
        <v>2770</v>
      </c>
      <c r="T4206" s="50" t="s">
        <v>2410</v>
      </c>
      <c r="U4206" s="50" t="s">
        <v>30</v>
      </c>
      <c r="V4206" s="50" t="str">
        <f>VLOOKUP(A4206,Register!$D$2:$N$1317,11,0)</f>
        <v>CWIP- NEW JUICE CLARIFIER 42' DIA(DORR)</v>
      </c>
      <c r="W4206" s="50" t="s">
        <v>5146</v>
      </c>
      <c r="X4206" s="50" t="s">
        <v>2286</v>
      </c>
    </row>
    <row r="4207" spans="1:24" ht="14.1" customHeight="1" x14ac:dyDescent="0.25">
      <c r="A4207" s="50" t="str">
        <f t="shared" si="65"/>
        <v>9200000057-0</v>
      </c>
      <c r="B4207" s="57" t="s">
        <v>29</v>
      </c>
      <c r="C4207" s="50" t="s">
        <v>29</v>
      </c>
      <c r="D4207" s="50" t="s">
        <v>5145</v>
      </c>
      <c r="E4207" s="50" t="s">
        <v>2814</v>
      </c>
      <c r="F4207" s="50" t="s">
        <v>29</v>
      </c>
      <c r="G4207" s="50" t="s">
        <v>29</v>
      </c>
      <c r="H4207" s="50" t="s">
        <v>4028</v>
      </c>
      <c r="I4207" s="58">
        <v>45382</v>
      </c>
      <c r="J4207" s="50" t="s">
        <v>2816</v>
      </c>
      <c r="K4207" s="59">
        <v>332</v>
      </c>
      <c r="L4207" s="50" t="s">
        <v>37</v>
      </c>
      <c r="M4207" s="51" t="s">
        <v>2747</v>
      </c>
      <c r="N4207" s="50" t="s">
        <v>29</v>
      </c>
      <c r="O4207" s="50" t="s">
        <v>32</v>
      </c>
      <c r="P4207" s="50" t="s">
        <v>32</v>
      </c>
      <c r="Q4207" s="50" t="s">
        <v>29</v>
      </c>
      <c r="R4207" s="50" t="s">
        <v>29</v>
      </c>
      <c r="S4207" s="50" t="s">
        <v>2770</v>
      </c>
      <c r="T4207" s="50" t="s">
        <v>2410</v>
      </c>
      <c r="U4207" s="50" t="s">
        <v>30</v>
      </c>
      <c r="V4207" s="50" t="str">
        <f>VLOOKUP(A4207,Register!$D$2:$N$1317,11,0)</f>
        <v>CWIP- NEW JUICE CLARIFIER 42' DIA(DORR)</v>
      </c>
      <c r="W4207" s="50" t="s">
        <v>5146</v>
      </c>
      <c r="X4207" s="50" t="s">
        <v>2286</v>
      </c>
    </row>
    <row r="4208" spans="1:24" ht="14.1" customHeight="1" x14ac:dyDescent="0.25">
      <c r="A4208" s="50" t="str">
        <f t="shared" si="65"/>
        <v>9200000057-0</v>
      </c>
      <c r="B4208" s="57" t="s">
        <v>29</v>
      </c>
      <c r="C4208" s="50" t="s">
        <v>29</v>
      </c>
      <c r="D4208" s="50" t="s">
        <v>5145</v>
      </c>
      <c r="E4208" s="50" t="s">
        <v>2814</v>
      </c>
      <c r="F4208" s="50" t="s">
        <v>29</v>
      </c>
      <c r="G4208" s="50" t="s">
        <v>29</v>
      </c>
      <c r="H4208" s="50" t="s">
        <v>4028</v>
      </c>
      <c r="I4208" s="58">
        <v>45382</v>
      </c>
      <c r="J4208" s="50" t="s">
        <v>2816</v>
      </c>
      <c r="K4208" s="59">
        <v>90</v>
      </c>
      <c r="L4208" s="50" t="s">
        <v>37</v>
      </c>
      <c r="M4208" s="51" t="s">
        <v>2747</v>
      </c>
      <c r="N4208" s="50" t="s">
        <v>29</v>
      </c>
      <c r="O4208" s="50" t="s">
        <v>32</v>
      </c>
      <c r="P4208" s="50" t="s">
        <v>32</v>
      </c>
      <c r="Q4208" s="50" t="s">
        <v>29</v>
      </c>
      <c r="R4208" s="50" t="s">
        <v>29</v>
      </c>
      <c r="S4208" s="50" t="s">
        <v>2770</v>
      </c>
      <c r="T4208" s="50" t="s">
        <v>2410</v>
      </c>
      <c r="U4208" s="50" t="s">
        <v>30</v>
      </c>
      <c r="V4208" s="50" t="str">
        <f>VLOOKUP(A4208,Register!$D$2:$N$1317,11,0)</f>
        <v>CWIP- NEW JUICE CLARIFIER 42' DIA(DORR)</v>
      </c>
      <c r="W4208" s="50" t="s">
        <v>5146</v>
      </c>
      <c r="X4208" s="50" t="s">
        <v>2286</v>
      </c>
    </row>
    <row r="4209" spans="1:24" ht="14.1" customHeight="1" x14ac:dyDescent="0.25">
      <c r="A4209" s="50" t="str">
        <f t="shared" si="65"/>
        <v>9200000057-0</v>
      </c>
      <c r="B4209" s="57" t="s">
        <v>29</v>
      </c>
      <c r="C4209" s="50" t="s">
        <v>29</v>
      </c>
      <c r="D4209" s="50" t="s">
        <v>5147</v>
      </c>
      <c r="E4209" s="50" t="s">
        <v>2814</v>
      </c>
      <c r="F4209" s="50" t="s">
        <v>29</v>
      </c>
      <c r="G4209" s="50" t="s">
        <v>29</v>
      </c>
      <c r="H4209" s="50" t="s">
        <v>4028</v>
      </c>
      <c r="I4209" s="58">
        <v>45382</v>
      </c>
      <c r="J4209" s="50" t="s">
        <v>2816</v>
      </c>
      <c r="K4209" s="59">
        <v>23438.7</v>
      </c>
      <c r="L4209" s="50" t="s">
        <v>37</v>
      </c>
      <c r="M4209" s="51" t="s">
        <v>2747</v>
      </c>
      <c r="N4209" s="50" t="s">
        <v>29</v>
      </c>
      <c r="O4209" s="50" t="s">
        <v>32</v>
      </c>
      <c r="P4209" s="50" t="s">
        <v>32</v>
      </c>
      <c r="Q4209" s="50" t="s">
        <v>29</v>
      </c>
      <c r="R4209" s="50" t="s">
        <v>29</v>
      </c>
      <c r="S4209" s="50" t="s">
        <v>2770</v>
      </c>
      <c r="T4209" s="50" t="s">
        <v>2410</v>
      </c>
      <c r="U4209" s="50" t="s">
        <v>30</v>
      </c>
      <c r="V4209" s="50" t="str">
        <f>VLOOKUP(A4209,Register!$D$2:$N$1317,11,0)</f>
        <v>CWIP- NEW JUICE CLARIFIER 42' DIA(DORR)</v>
      </c>
      <c r="W4209" s="50" t="s">
        <v>5148</v>
      </c>
      <c r="X4209" s="50" t="s">
        <v>2217</v>
      </c>
    </row>
    <row r="4210" spans="1:24" ht="14.1" customHeight="1" x14ac:dyDescent="0.25">
      <c r="A4210" s="50" t="str">
        <f t="shared" si="65"/>
        <v>9200000057-0</v>
      </c>
      <c r="B4210" s="57" t="s">
        <v>29</v>
      </c>
      <c r="C4210" s="50" t="s">
        <v>29</v>
      </c>
      <c r="D4210" s="50" t="s">
        <v>5147</v>
      </c>
      <c r="E4210" s="50" t="s">
        <v>2814</v>
      </c>
      <c r="F4210" s="50" t="s">
        <v>29</v>
      </c>
      <c r="G4210" s="50" t="s">
        <v>29</v>
      </c>
      <c r="H4210" s="50" t="s">
        <v>4028</v>
      </c>
      <c r="I4210" s="58">
        <v>45382</v>
      </c>
      <c r="J4210" s="50" t="s">
        <v>2816</v>
      </c>
      <c r="K4210" s="59">
        <v>9672.6</v>
      </c>
      <c r="L4210" s="50" t="s">
        <v>37</v>
      </c>
      <c r="M4210" s="51" t="s">
        <v>2747</v>
      </c>
      <c r="N4210" s="50" t="s">
        <v>29</v>
      </c>
      <c r="O4210" s="50" t="s">
        <v>32</v>
      </c>
      <c r="P4210" s="50" t="s">
        <v>32</v>
      </c>
      <c r="Q4210" s="50" t="s">
        <v>29</v>
      </c>
      <c r="R4210" s="50" t="s">
        <v>29</v>
      </c>
      <c r="S4210" s="50" t="s">
        <v>2770</v>
      </c>
      <c r="T4210" s="50" t="s">
        <v>2410</v>
      </c>
      <c r="U4210" s="50" t="s">
        <v>30</v>
      </c>
      <c r="V4210" s="50" t="str">
        <f>VLOOKUP(A4210,Register!$D$2:$N$1317,11,0)</f>
        <v>CWIP- NEW JUICE CLARIFIER 42' DIA(DORR)</v>
      </c>
      <c r="W4210" s="50" t="s">
        <v>5148</v>
      </c>
      <c r="X4210" s="50" t="s">
        <v>2217</v>
      </c>
    </row>
    <row r="4211" spans="1:24" ht="14.1" customHeight="1" x14ac:dyDescent="0.25">
      <c r="A4211" s="50" t="str">
        <f t="shared" si="65"/>
        <v>9200000057-0</v>
      </c>
      <c r="B4211" s="57" t="s">
        <v>29</v>
      </c>
      <c r="C4211" s="50" t="s">
        <v>29</v>
      </c>
      <c r="D4211" s="50" t="s">
        <v>5147</v>
      </c>
      <c r="E4211" s="50" t="s">
        <v>2814</v>
      </c>
      <c r="F4211" s="50" t="s">
        <v>29</v>
      </c>
      <c r="G4211" s="50" t="s">
        <v>29</v>
      </c>
      <c r="H4211" s="50" t="s">
        <v>4028</v>
      </c>
      <c r="I4211" s="58">
        <v>45382</v>
      </c>
      <c r="J4211" s="50" t="s">
        <v>2816</v>
      </c>
      <c r="K4211" s="59">
        <v>31609.71</v>
      </c>
      <c r="L4211" s="50" t="s">
        <v>37</v>
      </c>
      <c r="M4211" s="51" t="s">
        <v>2747</v>
      </c>
      <c r="N4211" s="50" t="s">
        <v>29</v>
      </c>
      <c r="O4211" s="50" t="s">
        <v>32</v>
      </c>
      <c r="P4211" s="50" t="s">
        <v>32</v>
      </c>
      <c r="Q4211" s="50" t="s">
        <v>29</v>
      </c>
      <c r="R4211" s="50" t="s">
        <v>29</v>
      </c>
      <c r="S4211" s="50" t="s">
        <v>2770</v>
      </c>
      <c r="T4211" s="50" t="s">
        <v>2410</v>
      </c>
      <c r="U4211" s="50" t="s">
        <v>30</v>
      </c>
      <c r="V4211" s="50" t="str">
        <f>VLOOKUP(A4211,Register!$D$2:$N$1317,11,0)</f>
        <v>CWIP- NEW JUICE CLARIFIER 42' DIA(DORR)</v>
      </c>
      <c r="W4211" s="50" t="s">
        <v>5148</v>
      </c>
      <c r="X4211" s="50" t="s">
        <v>2217</v>
      </c>
    </row>
    <row r="4212" spans="1:24" ht="14.1" customHeight="1" x14ac:dyDescent="0.25">
      <c r="A4212" s="50" t="str">
        <f t="shared" si="65"/>
        <v>9200000057-0</v>
      </c>
      <c r="B4212" s="57" t="s">
        <v>29</v>
      </c>
      <c r="C4212" s="50" t="s">
        <v>29</v>
      </c>
      <c r="D4212" s="50" t="s">
        <v>5147</v>
      </c>
      <c r="E4212" s="50" t="s">
        <v>2814</v>
      </c>
      <c r="F4212" s="50" t="s">
        <v>29</v>
      </c>
      <c r="G4212" s="50" t="s">
        <v>29</v>
      </c>
      <c r="H4212" s="50" t="s">
        <v>4028</v>
      </c>
      <c r="I4212" s="58">
        <v>45382</v>
      </c>
      <c r="J4212" s="50" t="s">
        <v>2816</v>
      </c>
      <c r="K4212" s="59">
        <v>2963.2</v>
      </c>
      <c r="L4212" s="50" t="s">
        <v>37</v>
      </c>
      <c r="M4212" s="51" t="s">
        <v>2747</v>
      </c>
      <c r="N4212" s="50" t="s">
        <v>29</v>
      </c>
      <c r="O4212" s="50" t="s">
        <v>32</v>
      </c>
      <c r="P4212" s="50" t="s">
        <v>32</v>
      </c>
      <c r="Q4212" s="50" t="s">
        <v>29</v>
      </c>
      <c r="R4212" s="50" t="s">
        <v>29</v>
      </c>
      <c r="S4212" s="50" t="s">
        <v>2770</v>
      </c>
      <c r="T4212" s="50" t="s">
        <v>2410</v>
      </c>
      <c r="U4212" s="50" t="s">
        <v>30</v>
      </c>
      <c r="V4212" s="50" t="str">
        <f>VLOOKUP(A4212,Register!$D$2:$N$1317,11,0)</f>
        <v>CWIP- NEW JUICE CLARIFIER 42' DIA(DORR)</v>
      </c>
      <c r="W4212" s="50" t="s">
        <v>5148</v>
      </c>
      <c r="X4212" s="50" t="s">
        <v>2217</v>
      </c>
    </row>
    <row r="4213" spans="1:24" ht="14.1" customHeight="1" x14ac:dyDescent="0.25">
      <c r="A4213" s="50" t="str">
        <f t="shared" si="65"/>
        <v>9200000057-0</v>
      </c>
      <c r="B4213" s="57" t="s">
        <v>29</v>
      </c>
      <c r="C4213" s="50" t="s">
        <v>29</v>
      </c>
      <c r="D4213" s="50" t="s">
        <v>5147</v>
      </c>
      <c r="E4213" s="50" t="s">
        <v>2814</v>
      </c>
      <c r="F4213" s="50" t="s">
        <v>29</v>
      </c>
      <c r="G4213" s="50" t="s">
        <v>29</v>
      </c>
      <c r="H4213" s="50" t="s">
        <v>4028</v>
      </c>
      <c r="I4213" s="58">
        <v>45382</v>
      </c>
      <c r="J4213" s="50" t="s">
        <v>2816</v>
      </c>
      <c r="K4213" s="59">
        <v>1087.32</v>
      </c>
      <c r="L4213" s="50" t="s">
        <v>37</v>
      </c>
      <c r="M4213" s="51" t="s">
        <v>2747</v>
      </c>
      <c r="N4213" s="50" t="s">
        <v>29</v>
      </c>
      <c r="O4213" s="50" t="s">
        <v>32</v>
      </c>
      <c r="P4213" s="50" t="s">
        <v>32</v>
      </c>
      <c r="Q4213" s="50" t="s">
        <v>29</v>
      </c>
      <c r="R4213" s="50" t="s">
        <v>29</v>
      </c>
      <c r="S4213" s="50" t="s">
        <v>2770</v>
      </c>
      <c r="T4213" s="50" t="s">
        <v>2410</v>
      </c>
      <c r="U4213" s="50" t="s">
        <v>30</v>
      </c>
      <c r="V4213" s="50" t="str">
        <f>VLOOKUP(A4213,Register!$D$2:$N$1317,11,0)</f>
        <v>CWIP- NEW JUICE CLARIFIER 42' DIA(DORR)</v>
      </c>
      <c r="W4213" s="50" t="s">
        <v>5148</v>
      </c>
      <c r="X4213" s="50" t="s">
        <v>2217</v>
      </c>
    </row>
    <row r="4214" spans="1:24" ht="14.1" customHeight="1" x14ac:dyDescent="0.25">
      <c r="A4214" s="50" t="str">
        <f t="shared" si="65"/>
        <v>9200000057-0</v>
      </c>
      <c r="B4214" s="57" t="s">
        <v>29</v>
      </c>
      <c r="C4214" s="50" t="s">
        <v>29</v>
      </c>
      <c r="D4214" s="50" t="s">
        <v>5147</v>
      </c>
      <c r="E4214" s="50" t="s">
        <v>2814</v>
      </c>
      <c r="F4214" s="50" t="s">
        <v>29</v>
      </c>
      <c r="G4214" s="50" t="s">
        <v>29</v>
      </c>
      <c r="H4214" s="50" t="s">
        <v>4028</v>
      </c>
      <c r="I4214" s="58">
        <v>45382</v>
      </c>
      <c r="J4214" s="50" t="s">
        <v>2816</v>
      </c>
      <c r="K4214" s="59">
        <v>423.5</v>
      </c>
      <c r="L4214" s="50" t="s">
        <v>37</v>
      </c>
      <c r="M4214" s="51" t="s">
        <v>2747</v>
      </c>
      <c r="N4214" s="50" t="s">
        <v>29</v>
      </c>
      <c r="O4214" s="50" t="s">
        <v>32</v>
      </c>
      <c r="P4214" s="50" t="s">
        <v>32</v>
      </c>
      <c r="Q4214" s="50" t="s">
        <v>29</v>
      </c>
      <c r="R4214" s="50" t="s">
        <v>29</v>
      </c>
      <c r="S4214" s="50" t="s">
        <v>2770</v>
      </c>
      <c r="T4214" s="50" t="s">
        <v>2410</v>
      </c>
      <c r="U4214" s="50" t="s">
        <v>30</v>
      </c>
      <c r="V4214" s="50" t="str">
        <f>VLOOKUP(A4214,Register!$D$2:$N$1317,11,0)</f>
        <v>CWIP- NEW JUICE CLARIFIER 42' DIA(DORR)</v>
      </c>
      <c r="W4214" s="50" t="s">
        <v>5148</v>
      </c>
      <c r="X4214" s="50" t="s">
        <v>2217</v>
      </c>
    </row>
    <row r="4215" spans="1:24" ht="14.1" customHeight="1" x14ac:dyDescent="0.25">
      <c r="A4215" s="50" t="str">
        <f t="shared" si="65"/>
        <v>9200000057-0</v>
      </c>
      <c r="B4215" s="57" t="s">
        <v>29</v>
      </c>
      <c r="C4215" s="50" t="s">
        <v>29</v>
      </c>
      <c r="D4215" s="50" t="s">
        <v>5147</v>
      </c>
      <c r="E4215" s="50" t="s">
        <v>2814</v>
      </c>
      <c r="F4215" s="50" t="s">
        <v>29</v>
      </c>
      <c r="G4215" s="50" t="s">
        <v>29</v>
      </c>
      <c r="H4215" s="50" t="s">
        <v>4028</v>
      </c>
      <c r="I4215" s="58">
        <v>45382</v>
      </c>
      <c r="J4215" s="50" t="s">
        <v>2816</v>
      </c>
      <c r="K4215" s="59">
        <v>625.57000000000005</v>
      </c>
      <c r="L4215" s="50" t="s">
        <v>37</v>
      </c>
      <c r="M4215" s="51" t="s">
        <v>2747</v>
      </c>
      <c r="N4215" s="50" t="s">
        <v>29</v>
      </c>
      <c r="O4215" s="50" t="s">
        <v>32</v>
      </c>
      <c r="P4215" s="50" t="s">
        <v>32</v>
      </c>
      <c r="Q4215" s="50" t="s">
        <v>29</v>
      </c>
      <c r="R4215" s="50" t="s">
        <v>29</v>
      </c>
      <c r="S4215" s="50" t="s">
        <v>2770</v>
      </c>
      <c r="T4215" s="50" t="s">
        <v>2410</v>
      </c>
      <c r="U4215" s="50" t="s">
        <v>30</v>
      </c>
      <c r="V4215" s="50" t="str">
        <f>VLOOKUP(A4215,Register!$D$2:$N$1317,11,0)</f>
        <v>CWIP- NEW JUICE CLARIFIER 42' DIA(DORR)</v>
      </c>
      <c r="W4215" s="50" t="s">
        <v>5148</v>
      </c>
      <c r="X4215" s="50" t="s">
        <v>2217</v>
      </c>
    </row>
    <row r="4216" spans="1:24" ht="14.1" customHeight="1" x14ac:dyDescent="0.25">
      <c r="A4216" s="50" t="str">
        <f t="shared" si="65"/>
        <v>9200000057-0</v>
      </c>
      <c r="B4216" s="57" t="s">
        <v>29</v>
      </c>
      <c r="C4216" s="50" t="s">
        <v>29</v>
      </c>
      <c r="D4216" s="50" t="s">
        <v>5147</v>
      </c>
      <c r="E4216" s="50" t="s">
        <v>2814</v>
      </c>
      <c r="F4216" s="50" t="s">
        <v>29</v>
      </c>
      <c r="G4216" s="50" t="s">
        <v>29</v>
      </c>
      <c r="H4216" s="50" t="s">
        <v>4028</v>
      </c>
      <c r="I4216" s="58">
        <v>45382</v>
      </c>
      <c r="J4216" s="50" t="s">
        <v>2816</v>
      </c>
      <c r="K4216" s="59">
        <v>582.12</v>
      </c>
      <c r="L4216" s="50" t="s">
        <v>37</v>
      </c>
      <c r="M4216" s="51" t="s">
        <v>2747</v>
      </c>
      <c r="N4216" s="50" t="s">
        <v>29</v>
      </c>
      <c r="O4216" s="50" t="s">
        <v>32</v>
      </c>
      <c r="P4216" s="50" t="s">
        <v>32</v>
      </c>
      <c r="Q4216" s="50" t="s">
        <v>29</v>
      </c>
      <c r="R4216" s="50" t="s">
        <v>29</v>
      </c>
      <c r="S4216" s="50" t="s">
        <v>2770</v>
      </c>
      <c r="T4216" s="50" t="s">
        <v>2410</v>
      </c>
      <c r="U4216" s="50" t="s">
        <v>30</v>
      </c>
      <c r="V4216" s="50" t="str">
        <f>VLOOKUP(A4216,Register!$D$2:$N$1317,11,0)</f>
        <v>CWIP- NEW JUICE CLARIFIER 42' DIA(DORR)</v>
      </c>
      <c r="W4216" s="50" t="s">
        <v>5148</v>
      </c>
      <c r="X4216" s="50" t="s">
        <v>2217</v>
      </c>
    </row>
    <row r="4217" spans="1:24" ht="14.1" customHeight="1" x14ac:dyDescent="0.25">
      <c r="A4217" s="50" t="str">
        <f t="shared" si="65"/>
        <v>9200000057-0</v>
      </c>
      <c r="B4217" s="57" t="s">
        <v>29</v>
      </c>
      <c r="C4217" s="50" t="s">
        <v>29</v>
      </c>
      <c r="D4217" s="50" t="s">
        <v>5147</v>
      </c>
      <c r="E4217" s="50" t="s">
        <v>2814</v>
      </c>
      <c r="F4217" s="50" t="s">
        <v>29</v>
      </c>
      <c r="G4217" s="50" t="s">
        <v>29</v>
      </c>
      <c r="H4217" s="50" t="s">
        <v>4028</v>
      </c>
      <c r="I4217" s="58">
        <v>45382</v>
      </c>
      <c r="J4217" s="50" t="s">
        <v>2816</v>
      </c>
      <c r="K4217" s="59">
        <v>508</v>
      </c>
      <c r="L4217" s="50" t="s">
        <v>37</v>
      </c>
      <c r="M4217" s="51" t="s">
        <v>2747</v>
      </c>
      <c r="N4217" s="50" t="s">
        <v>29</v>
      </c>
      <c r="O4217" s="50" t="s">
        <v>32</v>
      </c>
      <c r="P4217" s="50" t="s">
        <v>32</v>
      </c>
      <c r="Q4217" s="50" t="s">
        <v>29</v>
      </c>
      <c r="R4217" s="50" t="s">
        <v>29</v>
      </c>
      <c r="S4217" s="50" t="s">
        <v>2770</v>
      </c>
      <c r="T4217" s="50" t="s">
        <v>2410</v>
      </c>
      <c r="U4217" s="50" t="s">
        <v>30</v>
      </c>
      <c r="V4217" s="50" t="str">
        <f>VLOOKUP(A4217,Register!$D$2:$N$1317,11,0)</f>
        <v>CWIP- NEW JUICE CLARIFIER 42' DIA(DORR)</v>
      </c>
      <c r="W4217" s="50" t="s">
        <v>5148</v>
      </c>
      <c r="X4217" s="50" t="s">
        <v>2217</v>
      </c>
    </row>
    <row r="4218" spans="1:24" ht="14.1" customHeight="1" x14ac:dyDescent="0.25">
      <c r="A4218" s="50" t="str">
        <f t="shared" si="65"/>
        <v>9200000057-0</v>
      </c>
      <c r="B4218" s="57" t="s">
        <v>29</v>
      </c>
      <c r="C4218" s="50" t="s">
        <v>29</v>
      </c>
      <c r="D4218" s="50" t="s">
        <v>5147</v>
      </c>
      <c r="E4218" s="50" t="s">
        <v>2814</v>
      </c>
      <c r="F4218" s="50" t="s">
        <v>29</v>
      </c>
      <c r="G4218" s="50" t="s">
        <v>29</v>
      </c>
      <c r="H4218" s="50" t="s">
        <v>4028</v>
      </c>
      <c r="I4218" s="58">
        <v>45382</v>
      </c>
      <c r="J4218" s="50" t="s">
        <v>2816</v>
      </c>
      <c r="K4218" s="59">
        <v>332</v>
      </c>
      <c r="L4218" s="50" t="s">
        <v>37</v>
      </c>
      <c r="M4218" s="51" t="s">
        <v>2747</v>
      </c>
      <c r="N4218" s="50" t="s">
        <v>29</v>
      </c>
      <c r="O4218" s="50" t="s">
        <v>32</v>
      </c>
      <c r="P4218" s="50" t="s">
        <v>32</v>
      </c>
      <c r="Q4218" s="50" t="s">
        <v>29</v>
      </c>
      <c r="R4218" s="50" t="s">
        <v>29</v>
      </c>
      <c r="S4218" s="50" t="s">
        <v>2770</v>
      </c>
      <c r="T4218" s="50" t="s">
        <v>2410</v>
      </c>
      <c r="U4218" s="50" t="s">
        <v>30</v>
      </c>
      <c r="V4218" s="50" t="str">
        <f>VLOOKUP(A4218,Register!$D$2:$N$1317,11,0)</f>
        <v>CWIP- NEW JUICE CLARIFIER 42' DIA(DORR)</v>
      </c>
      <c r="W4218" s="50" t="s">
        <v>5148</v>
      </c>
      <c r="X4218" s="50" t="s">
        <v>2217</v>
      </c>
    </row>
    <row r="4219" spans="1:24" ht="14.1" customHeight="1" x14ac:dyDescent="0.25">
      <c r="A4219" s="50" t="str">
        <f t="shared" si="65"/>
        <v>9200000057-0</v>
      </c>
      <c r="B4219" s="57" t="s">
        <v>29</v>
      </c>
      <c r="C4219" s="50" t="s">
        <v>29</v>
      </c>
      <c r="D4219" s="50" t="s">
        <v>5147</v>
      </c>
      <c r="E4219" s="50" t="s">
        <v>2814</v>
      </c>
      <c r="F4219" s="50" t="s">
        <v>29</v>
      </c>
      <c r="G4219" s="50" t="s">
        <v>29</v>
      </c>
      <c r="H4219" s="50" t="s">
        <v>4028</v>
      </c>
      <c r="I4219" s="58">
        <v>45382</v>
      </c>
      <c r="J4219" s="50" t="s">
        <v>2816</v>
      </c>
      <c r="K4219" s="59">
        <v>90</v>
      </c>
      <c r="L4219" s="50" t="s">
        <v>37</v>
      </c>
      <c r="M4219" s="51" t="s">
        <v>2747</v>
      </c>
      <c r="N4219" s="50" t="s">
        <v>29</v>
      </c>
      <c r="O4219" s="50" t="s">
        <v>32</v>
      </c>
      <c r="P4219" s="50" t="s">
        <v>32</v>
      </c>
      <c r="Q4219" s="50" t="s">
        <v>29</v>
      </c>
      <c r="R4219" s="50" t="s">
        <v>29</v>
      </c>
      <c r="S4219" s="50" t="s">
        <v>2770</v>
      </c>
      <c r="T4219" s="50" t="s">
        <v>2410</v>
      </c>
      <c r="U4219" s="50" t="s">
        <v>30</v>
      </c>
      <c r="V4219" s="50" t="str">
        <f>VLOOKUP(A4219,Register!$D$2:$N$1317,11,0)</f>
        <v>CWIP- NEW JUICE CLARIFIER 42' DIA(DORR)</v>
      </c>
      <c r="W4219" s="50" t="s">
        <v>5148</v>
      </c>
      <c r="X4219" s="50" t="s">
        <v>2217</v>
      </c>
    </row>
    <row r="4220" spans="1:24" ht="14.1" customHeight="1" x14ac:dyDescent="0.25">
      <c r="A4220" s="50" t="str">
        <f t="shared" si="65"/>
        <v>9200000057-0</v>
      </c>
      <c r="B4220" s="57" t="s">
        <v>29</v>
      </c>
      <c r="C4220" s="50" t="s">
        <v>29</v>
      </c>
      <c r="D4220" s="50" t="s">
        <v>5147</v>
      </c>
      <c r="E4220" s="50" t="s">
        <v>2814</v>
      </c>
      <c r="F4220" s="50" t="s">
        <v>29</v>
      </c>
      <c r="G4220" s="50" t="s">
        <v>29</v>
      </c>
      <c r="H4220" s="50" t="s">
        <v>4028</v>
      </c>
      <c r="I4220" s="58">
        <v>45382</v>
      </c>
      <c r="J4220" s="50" t="s">
        <v>2816</v>
      </c>
      <c r="K4220" s="59">
        <v>1134.03</v>
      </c>
      <c r="L4220" s="50" t="s">
        <v>37</v>
      </c>
      <c r="M4220" s="51" t="s">
        <v>2747</v>
      </c>
      <c r="N4220" s="50" t="s">
        <v>29</v>
      </c>
      <c r="O4220" s="50" t="s">
        <v>32</v>
      </c>
      <c r="P4220" s="50" t="s">
        <v>32</v>
      </c>
      <c r="Q4220" s="50" t="s">
        <v>29</v>
      </c>
      <c r="R4220" s="50" t="s">
        <v>29</v>
      </c>
      <c r="S4220" s="50" t="s">
        <v>2770</v>
      </c>
      <c r="T4220" s="50" t="s">
        <v>2410</v>
      </c>
      <c r="U4220" s="50" t="s">
        <v>30</v>
      </c>
      <c r="V4220" s="50" t="str">
        <f>VLOOKUP(A4220,Register!$D$2:$N$1317,11,0)</f>
        <v>CWIP- NEW JUICE CLARIFIER 42' DIA(DORR)</v>
      </c>
      <c r="W4220" s="50" t="s">
        <v>5148</v>
      </c>
      <c r="X4220" s="50" t="s">
        <v>2217</v>
      </c>
    </row>
    <row r="4221" spans="1:24" ht="14.1" customHeight="1" x14ac:dyDescent="0.25">
      <c r="A4221" s="50" t="str">
        <f t="shared" si="65"/>
        <v>9200000041-0</v>
      </c>
      <c r="B4221" s="57" t="s">
        <v>29</v>
      </c>
      <c r="C4221" s="50" t="s">
        <v>29</v>
      </c>
      <c r="D4221" s="50" t="s">
        <v>5149</v>
      </c>
      <c r="E4221" s="50" t="s">
        <v>2814</v>
      </c>
      <c r="F4221" s="50" t="s">
        <v>29</v>
      </c>
      <c r="G4221" s="50" t="s">
        <v>29</v>
      </c>
      <c r="H4221" s="50" t="s">
        <v>4028</v>
      </c>
      <c r="I4221" s="58">
        <v>45311</v>
      </c>
      <c r="J4221" s="50" t="s">
        <v>2816</v>
      </c>
      <c r="K4221" s="59">
        <v>3242.16</v>
      </c>
      <c r="L4221" s="50" t="s">
        <v>37</v>
      </c>
      <c r="M4221" s="51" t="s">
        <v>2747</v>
      </c>
      <c r="N4221" s="50" t="s">
        <v>29</v>
      </c>
      <c r="O4221" s="50" t="s">
        <v>32</v>
      </c>
      <c r="P4221" s="50" t="s">
        <v>32</v>
      </c>
      <c r="Q4221" s="50" t="s">
        <v>29</v>
      </c>
      <c r="R4221" s="50" t="s">
        <v>29</v>
      </c>
      <c r="S4221" s="50" t="s">
        <v>2770</v>
      </c>
      <c r="T4221" s="50" t="s">
        <v>2383</v>
      </c>
      <c r="U4221" s="50" t="s">
        <v>30</v>
      </c>
      <c r="V4221" s="50" t="str">
        <f>VLOOKUP(A4221,Register!$D$2:$N$1317,11,0)</f>
        <v>CWIP - CURTAIN CONDENSER &amp; AIR EJECTOR</v>
      </c>
      <c r="W4221" s="50" t="s">
        <v>5150</v>
      </c>
      <c r="X4221" s="50" t="s">
        <v>5110</v>
      </c>
    </row>
    <row r="4222" spans="1:24" ht="14.1" customHeight="1" x14ac:dyDescent="0.25">
      <c r="A4222" s="50" t="str">
        <f t="shared" si="65"/>
        <v>9400000035-0</v>
      </c>
      <c r="B4222" s="57" t="s">
        <v>29</v>
      </c>
      <c r="C4222" s="50" t="s">
        <v>29</v>
      </c>
      <c r="D4222" s="50" t="s">
        <v>5151</v>
      </c>
      <c r="E4222" s="50" t="s">
        <v>2814</v>
      </c>
      <c r="F4222" s="50" t="s">
        <v>29</v>
      </c>
      <c r="G4222" s="50" t="s">
        <v>29</v>
      </c>
      <c r="H4222" s="50" t="s">
        <v>2821</v>
      </c>
      <c r="I4222" s="58">
        <v>45100</v>
      </c>
      <c r="J4222" s="50" t="s">
        <v>2872</v>
      </c>
      <c r="K4222" s="59">
        <v>-22034</v>
      </c>
      <c r="L4222" s="50" t="s">
        <v>37</v>
      </c>
      <c r="M4222" s="50" t="s">
        <v>2748</v>
      </c>
      <c r="N4222" s="50" t="s">
        <v>2635</v>
      </c>
      <c r="O4222" s="50" t="s">
        <v>32</v>
      </c>
      <c r="P4222" s="50" t="s">
        <v>32</v>
      </c>
      <c r="Q4222" s="50" t="s">
        <v>5152</v>
      </c>
      <c r="R4222" s="50" t="s">
        <v>29</v>
      </c>
      <c r="S4222" s="50" t="s">
        <v>2788</v>
      </c>
      <c r="T4222" s="50" t="s">
        <v>2484</v>
      </c>
      <c r="U4222" s="50" t="s">
        <v>30</v>
      </c>
      <c r="V4222" s="50" t="str">
        <f>VLOOKUP(A4222,Register!$D$2:$N$1317,11,0)</f>
        <v>Steel Almirah Official rake Type</v>
      </c>
      <c r="W4222" s="50" t="s">
        <v>29</v>
      </c>
      <c r="X4222" s="50" t="s">
        <v>29</v>
      </c>
    </row>
    <row r="4223" spans="1:24" ht="14.1" customHeight="1" x14ac:dyDescent="0.25">
      <c r="A4223" s="50" t="str">
        <f t="shared" si="65"/>
        <v>9400000014-0</v>
      </c>
      <c r="B4223" s="57" t="s">
        <v>29</v>
      </c>
      <c r="C4223" s="50" t="s">
        <v>29</v>
      </c>
      <c r="D4223" s="50" t="s">
        <v>5153</v>
      </c>
      <c r="E4223" s="50" t="s">
        <v>2814</v>
      </c>
      <c r="F4223" s="50" t="s">
        <v>29</v>
      </c>
      <c r="G4223" s="50" t="s">
        <v>29</v>
      </c>
      <c r="H4223" s="50" t="s">
        <v>2821</v>
      </c>
      <c r="I4223" s="58">
        <v>45316</v>
      </c>
      <c r="J4223" s="50" t="s">
        <v>2872</v>
      </c>
      <c r="K4223" s="59">
        <v>-13728.81</v>
      </c>
      <c r="L4223" s="50" t="s">
        <v>37</v>
      </c>
      <c r="M4223" s="50" t="s">
        <v>2748</v>
      </c>
      <c r="N4223" s="50" t="s">
        <v>2635</v>
      </c>
      <c r="O4223" s="50" t="s">
        <v>32</v>
      </c>
      <c r="P4223" s="50" t="s">
        <v>32</v>
      </c>
      <c r="Q4223" s="50" t="s">
        <v>5154</v>
      </c>
      <c r="R4223" s="50" t="s">
        <v>29</v>
      </c>
      <c r="S4223" s="50" t="s">
        <v>2788</v>
      </c>
      <c r="T4223" s="50" t="s">
        <v>2445</v>
      </c>
      <c r="U4223" s="50" t="s">
        <v>30</v>
      </c>
      <c r="V4223" s="50" t="str">
        <f>VLOOKUP(A4223,Register!$D$2:$N$1317,11,0)</f>
        <v>CWIP Revolving Chair</v>
      </c>
      <c r="W4223" s="50" t="s">
        <v>29</v>
      </c>
      <c r="X4223" s="50" t="s">
        <v>29</v>
      </c>
    </row>
    <row r="4224" spans="1:24" ht="14.1" customHeight="1" x14ac:dyDescent="0.25">
      <c r="A4224" s="50" t="str">
        <f t="shared" si="65"/>
        <v>9400000035-0</v>
      </c>
      <c r="B4224" s="57" t="s">
        <v>29</v>
      </c>
      <c r="C4224" s="50" t="s">
        <v>29</v>
      </c>
      <c r="D4224" s="50" t="s">
        <v>5155</v>
      </c>
      <c r="E4224" s="50" t="s">
        <v>2814</v>
      </c>
      <c r="F4224" s="50" t="s">
        <v>29</v>
      </c>
      <c r="G4224" s="50" t="s">
        <v>29</v>
      </c>
      <c r="H4224" s="50" t="s">
        <v>2904</v>
      </c>
      <c r="I4224" s="58">
        <v>45100</v>
      </c>
      <c r="J4224" s="50" t="s">
        <v>2816</v>
      </c>
      <c r="K4224" s="59">
        <v>22034</v>
      </c>
      <c r="L4224" s="50" t="s">
        <v>37</v>
      </c>
      <c r="M4224" s="51" t="s">
        <v>2747</v>
      </c>
      <c r="N4224" s="50" t="s">
        <v>29</v>
      </c>
      <c r="O4224" s="50" t="s">
        <v>32</v>
      </c>
      <c r="P4224" s="50" t="s">
        <v>32</v>
      </c>
      <c r="Q4224" s="50" t="s">
        <v>5156</v>
      </c>
      <c r="R4224" s="50" t="s">
        <v>29</v>
      </c>
      <c r="S4224" s="50" t="s">
        <v>2788</v>
      </c>
      <c r="T4224" s="50" t="s">
        <v>2484</v>
      </c>
      <c r="U4224" s="50" t="s">
        <v>30</v>
      </c>
      <c r="V4224" s="50" t="str">
        <f>VLOOKUP(A4224,Register!$D$2:$N$1317,11,0)</f>
        <v>Steel Almirah Official rake Type</v>
      </c>
      <c r="W4224" s="50" t="s">
        <v>29</v>
      </c>
      <c r="X4224" s="50" t="s">
        <v>29</v>
      </c>
    </row>
    <row r="4225" spans="1:24" ht="14.1" customHeight="1" x14ac:dyDescent="0.25">
      <c r="A4225" s="50" t="str">
        <f t="shared" si="65"/>
        <v>9400000014-0</v>
      </c>
      <c r="B4225" s="57" t="s">
        <v>29</v>
      </c>
      <c r="C4225" s="50" t="s">
        <v>29</v>
      </c>
      <c r="D4225" s="50" t="s">
        <v>5157</v>
      </c>
      <c r="E4225" s="50" t="s">
        <v>2814</v>
      </c>
      <c r="F4225" s="50" t="s">
        <v>29</v>
      </c>
      <c r="G4225" s="50" t="s">
        <v>29</v>
      </c>
      <c r="H4225" s="50" t="s">
        <v>2904</v>
      </c>
      <c r="I4225" s="58">
        <v>45247</v>
      </c>
      <c r="J4225" s="50" t="s">
        <v>2816</v>
      </c>
      <c r="K4225" s="59">
        <v>4576.2700000000004</v>
      </c>
      <c r="L4225" s="50" t="s">
        <v>37</v>
      </c>
      <c r="M4225" s="51" t="s">
        <v>2747</v>
      </c>
      <c r="N4225" s="50" t="s">
        <v>29</v>
      </c>
      <c r="O4225" s="50" t="s">
        <v>32</v>
      </c>
      <c r="P4225" s="50" t="s">
        <v>32</v>
      </c>
      <c r="Q4225" s="50" t="s">
        <v>5158</v>
      </c>
      <c r="R4225" s="50" t="s">
        <v>29</v>
      </c>
      <c r="S4225" s="50" t="s">
        <v>2788</v>
      </c>
      <c r="T4225" s="50" t="s">
        <v>2445</v>
      </c>
      <c r="U4225" s="50" t="s">
        <v>30</v>
      </c>
      <c r="V4225" s="50" t="str">
        <f>VLOOKUP(A4225,Register!$D$2:$N$1317,11,0)</f>
        <v>CWIP Revolving Chair</v>
      </c>
      <c r="W4225" s="50" t="s">
        <v>29</v>
      </c>
      <c r="X4225" s="50" t="s">
        <v>29</v>
      </c>
    </row>
    <row r="4226" spans="1:24" ht="14.1" customHeight="1" x14ac:dyDescent="0.25">
      <c r="A4226" s="50" t="str">
        <f t="shared" si="65"/>
        <v>9400000014-0</v>
      </c>
      <c r="B4226" s="57" t="s">
        <v>29</v>
      </c>
      <c r="C4226" s="50" t="s">
        <v>29</v>
      </c>
      <c r="D4226" s="50" t="s">
        <v>5159</v>
      </c>
      <c r="E4226" s="50" t="s">
        <v>2814</v>
      </c>
      <c r="F4226" s="50" t="s">
        <v>29</v>
      </c>
      <c r="G4226" s="50" t="s">
        <v>29</v>
      </c>
      <c r="H4226" s="50" t="s">
        <v>2904</v>
      </c>
      <c r="I4226" s="58">
        <v>45265</v>
      </c>
      <c r="J4226" s="50" t="s">
        <v>2816</v>
      </c>
      <c r="K4226" s="59">
        <v>4576.2700000000004</v>
      </c>
      <c r="L4226" s="50" t="s">
        <v>37</v>
      </c>
      <c r="M4226" s="51" t="s">
        <v>2747</v>
      </c>
      <c r="N4226" s="50" t="s">
        <v>29</v>
      </c>
      <c r="O4226" s="50" t="s">
        <v>32</v>
      </c>
      <c r="P4226" s="50" t="s">
        <v>32</v>
      </c>
      <c r="Q4226" s="50" t="s">
        <v>5160</v>
      </c>
      <c r="R4226" s="50" t="s">
        <v>29</v>
      </c>
      <c r="S4226" s="50" t="s">
        <v>2788</v>
      </c>
      <c r="T4226" s="50" t="s">
        <v>2445</v>
      </c>
      <c r="U4226" s="50" t="s">
        <v>30</v>
      </c>
      <c r="V4226" s="50" t="str">
        <f>VLOOKUP(A4226,Register!$D$2:$N$1317,11,0)</f>
        <v>CWIP Revolving Chair</v>
      </c>
      <c r="W4226" s="50" t="s">
        <v>29</v>
      </c>
      <c r="X4226" s="50" t="s">
        <v>29</v>
      </c>
    </row>
    <row r="4227" spans="1:24" ht="14.1" customHeight="1" x14ac:dyDescent="0.25">
      <c r="A4227" s="50" t="str">
        <f t="shared" ref="A4227:A4237" si="66">CONCATENATE(T4227,"-",U4227)</f>
        <v>9400000014-0</v>
      </c>
      <c r="B4227" s="57" t="s">
        <v>29</v>
      </c>
      <c r="C4227" s="50" t="s">
        <v>29</v>
      </c>
      <c r="D4227" s="50" t="s">
        <v>5161</v>
      </c>
      <c r="E4227" s="50" t="s">
        <v>2814</v>
      </c>
      <c r="F4227" s="50" t="s">
        <v>29</v>
      </c>
      <c r="G4227" s="50" t="s">
        <v>29</v>
      </c>
      <c r="H4227" s="50" t="s">
        <v>2904</v>
      </c>
      <c r="I4227" s="58">
        <v>45313</v>
      </c>
      <c r="J4227" s="50" t="s">
        <v>2816</v>
      </c>
      <c r="K4227" s="59">
        <v>4576.2700000000004</v>
      </c>
      <c r="L4227" s="50" t="s">
        <v>37</v>
      </c>
      <c r="M4227" s="51" t="s">
        <v>2747</v>
      </c>
      <c r="N4227" s="50" t="s">
        <v>29</v>
      </c>
      <c r="O4227" s="50" t="s">
        <v>32</v>
      </c>
      <c r="P4227" s="50" t="s">
        <v>32</v>
      </c>
      <c r="Q4227" s="50" t="s">
        <v>5162</v>
      </c>
      <c r="R4227" s="50" t="s">
        <v>29</v>
      </c>
      <c r="S4227" s="50" t="s">
        <v>2788</v>
      </c>
      <c r="T4227" s="50" t="s">
        <v>2445</v>
      </c>
      <c r="U4227" s="50" t="s">
        <v>30</v>
      </c>
      <c r="V4227" s="50" t="str">
        <f>VLOOKUP(A4227,Register!$D$2:$N$1317,11,0)</f>
        <v>CWIP Revolving Chair</v>
      </c>
      <c r="W4227" s="50" t="s">
        <v>29</v>
      </c>
      <c r="X4227" s="50" t="s">
        <v>29</v>
      </c>
    </row>
    <row r="4228" spans="1:24" ht="14.1" customHeight="1" x14ac:dyDescent="0.25">
      <c r="A4228" s="50" t="str">
        <f t="shared" si="66"/>
        <v>9800000003-0</v>
      </c>
      <c r="B4228" s="57" t="s">
        <v>29</v>
      </c>
      <c r="C4228" s="50" t="s">
        <v>29</v>
      </c>
      <c r="D4228" s="50" t="s">
        <v>5163</v>
      </c>
      <c r="E4228" s="50" t="s">
        <v>2814</v>
      </c>
      <c r="F4228" s="50" t="s">
        <v>29</v>
      </c>
      <c r="G4228" s="50" t="s">
        <v>29</v>
      </c>
      <c r="H4228" s="50" t="s">
        <v>2815</v>
      </c>
      <c r="I4228" s="58">
        <v>45157</v>
      </c>
      <c r="J4228" s="50" t="s">
        <v>2816</v>
      </c>
      <c r="K4228" s="59">
        <v>27000</v>
      </c>
      <c r="L4228" s="50" t="s">
        <v>37</v>
      </c>
      <c r="M4228" s="51" t="s">
        <v>2747</v>
      </c>
      <c r="N4228" s="50" t="s">
        <v>29</v>
      </c>
      <c r="O4228" s="50" t="s">
        <v>32</v>
      </c>
      <c r="P4228" s="50" t="s">
        <v>32</v>
      </c>
      <c r="Q4228" s="50" t="s">
        <v>4136</v>
      </c>
      <c r="R4228" s="50" t="s">
        <v>29</v>
      </c>
      <c r="S4228" s="50" t="s">
        <v>2792</v>
      </c>
      <c r="T4228" s="50" t="s">
        <v>2639</v>
      </c>
      <c r="U4228" s="50" t="s">
        <v>30</v>
      </c>
      <c r="V4228" s="50" t="str">
        <f>VLOOKUP(A4228,Register!$D$2:$N$1317,11,0)</f>
        <v>CWIP - New Smart Weighing Software</v>
      </c>
      <c r="W4228" s="50" t="s">
        <v>29</v>
      </c>
      <c r="X4228" s="50" t="s">
        <v>29</v>
      </c>
    </row>
    <row r="4229" spans="1:24" ht="14.1" customHeight="1" x14ac:dyDescent="0.25">
      <c r="A4229" s="50" t="str">
        <f t="shared" si="66"/>
        <v>9800000003-0</v>
      </c>
      <c r="B4229" s="57" t="s">
        <v>29</v>
      </c>
      <c r="C4229" s="50" t="s">
        <v>29</v>
      </c>
      <c r="D4229" s="50" t="s">
        <v>5164</v>
      </c>
      <c r="E4229" s="50" t="s">
        <v>2814</v>
      </c>
      <c r="F4229" s="50" t="s">
        <v>29</v>
      </c>
      <c r="G4229" s="50" t="s">
        <v>29</v>
      </c>
      <c r="H4229" s="50" t="s">
        <v>2815</v>
      </c>
      <c r="I4229" s="58">
        <v>45159</v>
      </c>
      <c r="J4229" s="50" t="s">
        <v>2816</v>
      </c>
      <c r="K4229" s="59">
        <v>813000</v>
      </c>
      <c r="L4229" s="50" t="s">
        <v>37</v>
      </c>
      <c r="M4229" s="51" t="s">
        <v>2747</v>
      </c>
      <c r="N4229" s="50" t="s">
        <v>29</v>
      </c>
      <c r="O4229" s="50" t="s">
        <v>32</v>
      </c>
      <c r="P4229" s="50" t="s">
        <v>32</v>
      </c>
      <c r="Q4229" s="50" t="s">
        <v>4136</v>
      </c>
      <c r="R4229" s="50" t="s">
        <v>29</v>
      </c>
      <c r="S4229" s="50" t="s">
        <v>2792</v>
      </c>
      <c r="T4229" s="50" t="s">
        <v>2639</v>
      </c>
      <c r="U4229" s="50" t="s">
        <v>30</v>
      </c>
      <c r="V4229" s="50" t="str">
        <f>VLOOKUP(A4229,Register!$D$2:$N$1317,11,0)</f>
        <v>CWIP - New Smart Weighing Software</v>
      </c>
      <c r="W4229" s="50" t="s">
        <v>29</v>
      </c>
      <c r="X4229" s="50" t="s">
        <v>29</v>
      </c>
    </row>
    <row r="4230" spans="1:24" ht="14.1" customHeight="1" x14ac:dyDescent="0.25">
      <c r="A4230" s="50" t="str">
        <f t="shared" si="66"/>
        <v>9800000003-0</v>
      </c>
      <c r="B4230" s="57" t="s">
        <v>29</v>
      </c>
      <c r="C4230" s="50" t="s">
        <v>29</v>
      </c>
      <c r="D4230" s="50" t="s">
        <v>5165</v>
      </c>
      <c r="E4230" s="50" t="s">
        <v>2814</v>
      </c>
      <c r="F4230" s="50" t="s">
        <v>29</v>
      </c>
      <c r="G4230" s="50" t="s">
        <v>29</v>
      </c>
      <c r="H4230" s="50" t="s">
        <v>2815</v>
      </c>
      <c r="I4230" s="58">
        <v>45169</v>
      </c>
      <c r="J4230" s="50" t="s">
        <v>2816</v>
      </c>
      <c r="K4230" s="59">
        <v>384000</v>
      </c>
      <c r="L4230" s="50" t="s">
        <v>37</v>
      </c>
      <c r="M4230" s="51" t="s">
        <v>2747</v>
      </c>
      <c r="N4230" s="50" t="s">
        <v>29</v>
      </c>
      <c r="O4230" s="50" t="s">
        <v>32</v>
      </c>
      <c r="P4230" s="50" t="s">
        <v>32</v>
      </c>
      <c r="Q4230" s="50" t="s">
        <v>4136</v>
      </c>
      <c r="R4230" s="50" t="s">
        <v>29</v>
      </c>
      <c r="S4230" s="50" t="s">
        <v>2792</v>
      </c>
      <c r="T4230" s="50" t="s">
        <v>2639</v>
      </c>
      <c r="U4230" s="50" t="s">
        <v>30</v>
      </c>
      <c r="V4230" s="50" t="str">
        <f>VLOOKUP(A4230,Register!$D$2:$N$1317,11,0)</f>
        <v>CWIP - New Smart Weighing Software</v>
      </c>
      <c r="W4230" s="50" t="s">
        <v>29</v>
      </c>
      <c r="X4230" s="50" t="s">
        <v>29</v>
      </c>
    </row>
    <row r="4231" spans="1:24" ht="14.1" customHeight="1" x14ac:dyDescent="0.25">
      <c r="A4231" s="50" t="str">
        <f t="shared" si="66"/>
        <v>9800000003-0</v>
      </c>
      <c r="B4231" s="57" t="s">
        <v>29</v>
      </c>
      <c r="C4231" s="50" t="s">
        <v>29</v>
      </c>
      <c r="D4231" s="50" t="s">
        <v>5166</v>
      </c>
      <c r="E4231" s="50" t="s">
        <v>2814</v>
      </c>
      <c r="F4231" s="50" t="s">
        <v>29</v>
      </c>
      <c r="G4231" s="50" t="s">
        <v>29</v>
      </c>
      <c r="H4231" s="50" t="s">
        <v>2815</v>
      </c>
      <c r="I4231" s="58">
        <v>45196</v>
      </c>
      <c r="J4231" s="50" t="s">
        <v>2816</v>
      </c>
      <c r="K4231" s="59">
        <v>90000</v>
      </c>
      <c r="L4231" s="50" t="s">
        <v>37</v>
      </c>
      <c r="M4231" s="51" t="s">
        <v>2747</v>
      </c>
      <c r="N4231" s="50" t="s">
        <v>29</v>
      </c>
      <c r="O4231" s="50" t="s">
        <v>32</v>
      </c>
      <c r="P4231" s="50" t="s">
        <v>32</v>
      </c>
      <c r="Q4231" s="50" t="s">
        <v>4136</v>
      </c>
      <c r="R4231" s="50" t="s">
        <v>29</v>
      </c>
      <c r="S4231" s="50" t="s">
        <v>2792</v>
      </c>
      <c r="T4231" s="50" t="s">
        <v>2639</v>
      </c>
      <c r="U4231" s="50" t="s">
        <v>30</v>
      </c>
      <c r="V4231" s="50" t="str">
        <f>VLOOKUP(A4231,Register!$D$2:$N$1317,11,0)</f>
        <v>CWIP - New Smart Weighing Software</v>
      </c>
      <c r="W4231" s="50" t="s">
        <v>29</v>
      </c>
      <c r="X4231" s="50" t="s">
        <v>29</v>
      </c>
    </row>
    <row r="4232" spans="1:24" ht="14.1" customHeight="1" x14ac:dyDescent="0.25">
      <c r="A4232" s="50" t="str">
        <f t="shared" si="66"/>
        <v>9800000003-0</v>
      </c>
      <c r="B4232" s="57" t="s">
        <v>29</v>
      </c>
      <c r="C4232" s="50" t="s">
        <v>29</v>
      </c>
      <c r="D4232" s="50" t="s">
        <v>5167</v>
      </c>
      <c r="E4232" s="50" t="s">
        <v>2814</v>
      </c>
      <c r="F4232" s="50" t="s">
        <v>29</v>
      </c>
      <c r="G4232" s="50" t="s">
        <v>29</v>
      </c>
      <c r="H4232" s="50" t="s">
        <v>2815</v>
      </c>
      <c r="I4232" s="58">
        <v>45199</v>
      </c>
      <c r="J4232" s="50" t="s">
        <v>2816</v>
      </c>
      <c r="K4232" s="59">
        <v>302400</v>
      </c>
      <c r="L4232" s="50" t="s">
        <v>37</v>
      </c>
      <c r="M4232" s="51" t="s">
        <v>2747</v>
      </c>
      <c r="N4232" s="50" t="s">
        <v>29</v>
      </c>
      <c r="O4232" s="50" t="s">
        <v>32</v>
      </c>
      <c r="P4232" s="50" t="s">
        <v>32</v>
      </c>
      <c r="Q4232" s="50" t="s">
        <v>4136</v>
      </c>
      <c r="R4232" s="50" t="s">
        <v>29</v>
      </c>
      <c r="S4232" s="50" t="s">
        <v>2792</v>
      </c>
      <c r="T4232" s="50" t="s">
        <v>2639</v>
      </c>
      <c r="U4232" s="50" t="s">
        <v>30</v>
      </c>
      <c r="V4232" s="50" t="str">
        <f>VLOOKUP(A4232,Register!$D$2:$N$1317,11,0)</f>
        <v>CWIP - New Smart Weighing Software</v>
      </c>
      <c r="W4232" s="50" t="s">
        <v>29</v>
      </c>
      <c r="X4232" s="50" t="s">
        <v>29</v>
      </c>
    </row>
    <row r="4233" spans="1:24" ht="14.1" customHeight="1" x14ac:dyDescent="0.25">
      <c r="A4233" s="50" t="str">
        <f t="shared" si="66"/>
        <v>9800000003-0</v>
      </c>
      <c r="B4233" s="57" t="s">
        <v>29</v>
      </c>
      <c r="C4233" s="50" t="s">
        <v>29</v>
      </c>
      <c r="D4233" s="50" t="s">
        <v>4177</v>
      </c>
      <c r="E4233" s="50" t="s">
        <v>2814</v>
      </c>
      <c r="F4233" s="50" t="s">
        <v>29</v>
      </c>
      <c r="G4233" s="50" t="s">
        <v>29</v>
      </c>
      <c r="H4233" s="50" t="s">
        <v>2821</v>
      </c>
      <c r="I4233" s="58">
        <v>45224</v>
      </c>
      <c r="J4233" s="50" t="s">
        <v>2816</v>
      </c>
      <c r="K4233" s="59">
        <v>266400</v>
      </c>
      <c r="L4233" s="50" t="s">
        <v>37</v>
      </c>
      <c r="M4233" s="51" t="s">
        <v>2747</v>
      </c>
      <c r="N4233" s="50" t="s">
        <v>29</v>
      </c>
      <c r="O4233" s="50" t="s">
        <v>32</v>
      </c>
      <c r="P4233" s="50" t="s">
        <v>32</v>
      </c>
      <c r="Q4233" s="50" t="s">
        <v>4178</v>
      </c>
      <c r="R4233" s="50" t="s">
        <v>29</v>
      </c>
      <c r="S4233" s="50" t="s">
        <v>2792</v>
      </c>
      <c r="T4233" s="50" t="s">
        <v>2639</v>
      </c>
      <c r="U4233" s="50" t="s">
        <v>30</v>
      </c>
      <c r="V4233" s="50" t="str">
        <f>VLOOKUP(A4233,Register!$D$2:$N$1317,11,0)</f>
        <v>CWIP - New Smart Weighing Software</v>
      </c>
      <c r="W4233" s="50" t="s">
        <v>29</v>
      </c>
      <c r="X4233" s="50" t="s">
        <v>29</v>
      </c>
    </row>
    <row r="4234" spans="1:24" ht="14.1" customHeight="1" x14ac:dyDescent="0.25">
      <c r="A4234" s="50" t="str">
        <f t="shared" si="66"/>
        <v>9800000003-0</v>
      </c>
      <c r="B4234" s="57" t="s">
        <v>29</v>
      </c>
      <c r="C4234" s="50" t="s">
        <v>29</v>
      </c>
      <c r="D4234" s="50" t="s">
        <v>4179</v>
      </c>
      <c r="E4234" s="50" t="s">
        <v>2814</v>
      </c>
      <c r="F4234" s="50" t="s">
        <v>29</v>
      </c>
      <c r="G4234" s="50" t="s">
        <v>29</v>
      </c>
      <c r="H4234" s="50" t="s">
        <v>2821</v>
      </c>
      <c r="I4234" s="58">
        <v>45239</v>
      </c>
      <c r="J4234" s="50" t="s">
        <v>2816</v>
      </c>
      <c r="K4234" s="59">
        <v>198000</v>
      </c>
      <c r="L4234" s="50" t="s">
        <v>37</v>
      </c>
      <c r="M4234" s="51" t="s">
        <v>2747</v>
      </c>
      <c r="N4234" s="50" t="s">
        <v>29</v>
      </c>
      <c r="O4234" s="50" t="s">
        <v>32</v>
      </c>
      <c r="P4234" s="50" t="s">
        <v>32</v>
      </c>
      <c r="Q4234" s="50" t="s">
        <v>4178</v>
      </c>
      <c r="R4234" s="50" t="s">
        <v>29</v>
      </c>
      <c r="S4234" s="50" t="s">
        <v>2792</v>
      </c>
      <c r="T4234" s="50" t="s">
        <v>2639</v>
      </c>
      <c r="U4234" s="50" t="s">
        <v>30</v>
      </c>
      <c r="V4234" s="50" t="str">
        <f>VLOOKUP(A4234,Register!$D$2:$N$1317,11,0)</f>
        <v>CWIP - New Smart Weighing Software</v>
      </c>
      <c r="W4234" s="50" t="s">
        <v>29</v>
      </c>
      <c r="X4234" s="50" t="s">
        <v>29</v>
      </c>
    </row>
    <row r="4235" spans="1:24" ht="14.1" customHeight="1" x14ac:dyDescent="0.25">
      <c r="A4235" s="50" t="str">
        <f t="shared" si="66"/>
        <v>9800000004-0</v>
      </c>
      <c r="B4235" s="57" t="s">
        <v>29</v>
      </c>
      <c r="C4235" s="50" t="s">
        <v>29</v>
      </c>
      <c r="D4235" s="50" t="s">
        <v>4180</v>
      </c>
      <c r="E4235" s="50" t="s">
        <v>2814</v>
      </c>
      <c r="F4235" s="50" t="s">
        <v>29</v>
      </c>
      <c r="G4235" s="50" t="s">
        <v>29</v>
      </c>
      <c r="H4235" s="50" t="s">
        <v>2821</v>
      </c>
      <c r="I4235" s="58">
        <v>45216</v>
      </c>
      <c r="J4235" s="50" t="s">
        <v>2816</v>
      </c>
      <c r="K4235" s="59">
        <v>333000</v>
      </c>
      <c r="L4235" s="50" t="s">
        <v>37</v>
      </c>
      <c r="M4235" s="51" t="s">
        <v>2747</v>
      </c>
      <c r="N4235" s="50" t="s">
        <v>29</v>
      </c>
      <c r="O4235" s="50" t="s">
        <v>32</v>
      </c>
      <c r="P4235" s="50" t="s">
        <v>32</v>
      </c>
      <c r="Q4235" s="50" t="s">
        <v>4181</v>
      </c>
      <c r="R4235" s="50" t="s">
        <v>29</v>
      </c>
      <c r="S4235" s="50" t="s">
        <v>2792</v>
      </c>
      <c r="T4235" s="50" t="s">
        <v>2709</v>
      </c>
      <c r="U4235" s="50" t="s">
        <v>30</v>
      </c>
      <c r="V4235" s="50" t="str">
        <f>VLOOKUP(A4235,Register!$D$2:$N$1317,11,0)</f>
        <v>CWIP - New Smart Weighing Software (Avery India)</v>
      </c>
      <c r="W4235" s="50" t="s">
        <v>29</v>
      </c>
      <c r="X4235" s="50" t="s">
        <v>29</v>
      </c>
    </row>
    <row r="4236" spans="1:24" ht="14.1" customHeight="1" x14ac:dyDescent="0.25">
      <c r="A4236" s="50" t="str">
        <f t="shared" si="66"/>
        <v>9800000003-0</v>
      </c>
      <c r="B4236" s="57" t="s">
        <v>29</v>
      </c>
      <c r="C4236" s="50" t="s">
        <v>29</v>
      </c>
      <c r="D4236" s="50" t="s">
        <v>5168</v>
      </c>
      <c r="E4236" s="50" t="s">
        <v>2814</v>
      </c>
      <c r="F4236" s="50" t="s">
        <v>29</v>
      </c>
      <c r="G4236" s="50" t="s">
        <v>29</v>
      </c>
      <c r="H4236" s="50" t="s">
        <v>2815</v>
      </c>
      <c r="I4236" s="58">
        <v>45280</v>
      </c>
      <c r="J4236" s="50" t="s">
        <v>2872</v>
      </c>
      <c r="K4236" s="59">
        <v>-2080800</v>
      </c>
      <c r="L4236" s="50" t="s">
        <v>37</v>
      </c>
      <c r="M4236" s="50" t="s">
        <v>2748</v>
      </c>
      <c r="N4236" s="51" t="s">
        <v>2626</v>
      </c>
      <c r="O4236" s="50" t="s">
        <v>32</v>
      </c>
      <c r="P4236" s="50" t="s">
        <v>32</v>
      </c>
      <c r="Q4236" s="50" t="s">
        <v>5169</v>
      </c>
      <c r="R4236" s="50" t="s">
        <v>29</v>
      </c>
      <c r="S4236" s="50" t="s">
        <v>2792</v>
      </c>
      <c r="T4236" s="50" t="s">
        <v>2639</v>
      </c>
      <c r="U4236" s="50" t="s">
        <v>30</v>
      </c>
      <c r="V4236" s="50" t="str">
        <f>VLOOKUP(A4236,Register!$D$2:$N$1317,11,0)</f>
        <v>CWIP - New Smart Weighing Software</v>
      </c>
      <c r="W4236" s="50" t="s">
        <v>29</v>
      </c>
      <c r="X4236" s="50" t="s">
        <v>29</v>
      </c>
    </row>
    <row r="4237" spans="1:24" ht="14.1" customHeight="1" x14ac:dyDescent="0.25">
      <c r="A4237" s="50" t="str">
        <f t="shared" si="66"/>
        <v>9800000001-0</v>
      </c>
      <c r="B4237" s="57" t="s">
        <v>29</v>
      </c>
      <c r="C4237" s="50" t="s">
        <v>29</v>
      </c>
      <c r="D4237" s="50" t="s">
        <v>5170</v>
      </c>
      <c r="E4237" s="50" t="s">
        <v>2814</v>
      </c>
      <c r="F4237" s="50" t="s">
        <v>29</v>
      </c>
      <c r="G4237" s="50" t="s">
        <v>29</v>
      </c>
      <c r="H4237" s="50" t="s">
        <v>4028</v>
      </c>
      <c r="I4237" s="58">
        <v>45202</v>
      </c>
      <c r="J4237" s="50" t="s">
        <v>2816</v>
      </c>
      <c r="K4237" s="59">
        <v>210000</v>
      </c>
      <c r="L4237" s="50" t="s">
        <v>37</v>
      </c>
      <c r="M4237" s="51" t="s">
        <v>2747</v>
      </c>
      <c r="N4237" s="50" t="s">
        <v>29</v>
      </c>
      <c r="O4237" s="50" t="s">
        <v>32</v>
      </c>
      <c r="P4237" s="50" t="s">
        <v>32</v>
      </c>
      <c r="Q4237" s="50" t="s">
        <v>29</v>
      </c>
      <c r="R4237" s="50" t="s">
        <v>29</v>
      </c>
      <c r="S4237" s="50" t="s">
        <v>2792</v>
      </c>
      <c r="T4237" s="50" t="s">
        <v>2587</v>
      </c>
      <c r="U4237" s="50" t="s">
        <v>30</v>
      </c>
      <c r="V4237" s="50" t="str">
        <f>VLOOKUP(A4237,Register!$D$2:$N$1317,11,0)</f>
        <v>CWIP - HR MANAGEMENT SOFTWARE.</v>
      </c>
      <c r="W4237" s="50" t="s">
        <v>5171</v>
      </c>
      <c r="X4237" s="50" t="s">
        <v>5172</v>
      </c>
    </row>
  </sheetData>
  <autoFilter ref="B1:X4237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B1304"/>
  <sheetViews>
    <sheetView workbookViewId="0"/>
  </sheetViews>
  <sheetFormatPr defaultRowHeight="15" x14ac:dyDescent="0.25"/>
  <sheetData>
    <row r="1" spans="1:2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</row>
    <row r="2" spans="1:28" x14ac:dyDescent="0.25">
      <c r="A2" s="2" t="s">
        <v>28</v>
      </c>
      <c r="B2" s="3" t="s">
        <v>29</v>
      </c>
      <c r="C2" s="3" t="s">
        <v>29</v>
      </c>
      <c r="D2" s="2" t="s">
        <v>30</v>
      </c>
      <c r="E2" s="3" t="s">
        <v>31</v>
      </c>
      <c r="F2" s="3" t="s">
        <v>32</v>
      </c>
      <c r="G2" s="4">
        <v>43190</v>
      </c>
      <c r="H2" s="5">
        <v>43190</v>
      </c>
      <c r="I2" s="3" t="s">
        <v>33</v>
      </c>
      <c r="J2" s="6" t="s">
        <v>34</v>
      </c>
      <c r="K2" s="3" t="s">
        <v>35</v>
      </c>
      <c r="L2" s="3" t="s">
        <v>29</v>
      </c>
      <c r="M2" s="7">
        <v>105860908</v>
      </c>
      <c r="N2" s="5"/>
      <c r="O2" s="3" t="s">
        <v>29</v>
      </c>
      <c r="P2" s="8">
        <v>0</v>
      </c>
      <c r="Q2" s="8">
        <v>6</v>
      </c>
      <c r="R2" s="3" t="s">
        <v>29</v>
      </c>
      <c r="S2" s="7">
        <v>105860908</v>
      </c>
      <c r="T2" s="3" t="s">
        <v>36</v>
      </c>
      <c r="U2" s="3" t="s">
        <v>29</v>
      </c>
      <c r="V2" s="3" t="s">
        <v>37</v>
      </c>
      <c r="W2" s="3" t="s">
        <v>29</v>
      </c>
      <c r="X2" s="8">
        <v>0</v>
      </c>
      <c r="Y2" s="8">
        <v>0</v>
      </c>
      <c r="Z2" s="8">
        <v>0</v>
      </c>
      <c r="AA2" s="8">
        <v>0</v>
      </c>
      <c r="AB2" s="7">
        <v>105860908</v>
      </c>
    </row>
    <row r="3" spans="1:28" x14ac:dyDescent="0.25">
      <c r="A3" s="9" t="s">
        <v>38</v>
      </c>
      <c r="B3" s="10" t="s">
        <v>29</v>
      </c>
      <c r="C3" s="10" t="s">
        <v>29</v>
      </c>
      <c r="D3" s="9" t="s">
        <v>30</v>
      </c>
      <c r="E3" s="10" t="s">
        <v>31</v>
      </c>
      <c r="F3" s="10" t="s">
        <v>32</v>
      </c>
      <c r="G3" s="11">
        <v>43309</v>
      </c>
      <c r="H3" s="12">
        <v>43282</v>
      </c>
      <c r="I3" s="10" t="s">
        <v>33</v>
      </c>
      <c r="J3" s="13" t="s">
        <v>39</v>
      </c>
      <c r="K3" s="10" t="s">
        <v>40</v>
      </c>
      <c r="L3" s="10" t="s">
        <v>29</v>
      </c>
      <c r="M3" s="14">
        <v>225926</v>
      </c>
      <c r="N3" s="12"/>
      <c r="O3" s="10" t="s">
        <v>29</v>
      </c>
      <c r="P3" s="15">
        <v>0</v>
      </c>
      <c r="Q3" s="15"/>
      <c r="R3" s="10" t="s">
        <v>29</v>
      </c>
      <c r="S3" s="14">
        <v>225926</v>
      </c>
      <c r="T3" s="10" t="s">
        <v>29</v>
      </c>
      <c r="U3" s="10" t="s">
        <v>29</v>
      </c>
      <c r="V3" s="10" t="s">
        <v>37</v>
      </c>
      <c r="W3" s="10" t="s">
        <v>29</v>
      </c>
      <c r="X3" s="15">
        <v>0</v>
      </c>
      <c r="Y3" s="15">
        <v>0</v>
      </c>
      <c r="Z3" s="15">
        <v>0</v>
      </c>
      <c r="AA3" s="15">
        <v>0</v>
      </c>
      <c r="AB3" s="14">
        <v>225926</v>
      </c>
    </row>
    <row r="4" spans="1:28" x14ac:dyDescent="0.25">
      <c r="A4" s="9" t="s">
        <v>41</v>
      </c>
      <c r="B4" s="10" t="s">
        <v>29</v>
      </c>
      <c r="C4" s="10" t="s">
        <v>29</v>
      </c>
      <c r="D4" s="9" t="s">
        <v>30</v>
      </c>
      <c r="E4" s="10" t="s">
        <v>31</v>
      </c>
      <c r="F4" s="10" t="s">
        <v>32</v>
      </c>
      <c r="G4" s="11">
        <v>43361</v>
      </c>
      <c r="H4" s="12">
        <v>43344</v>
      </c>
      <c r="I4" s="10" t="s">
        <v>33</v>
      </c>
      <c r="J4" s="13" t="s">
        <v>42</v>
      </c>
      <c r="K4" s="10" t="s">
        <v>40</v>
      </c>
      <c r="L4" s="10" t="s">
        <v>29</v>
      </c>
      <c r="M4" s="14">
        <v>1904850</v>
      </c>
      <c r="N4" s="12"/>
      <c r="O4" s="10" t="s">
        <v>29</v>
      </c>
      <c r="P4" s="15">
        <v>0</v>
      </c>
      <c r="Q4" s="15"/>
      <c r="R4" s="10" t="s">
        <v>29</v>
      </c>
      <c r="S4" s="14">
        <v>1904850</v>
      </c>
      <c r="T4" s="10" t="s">
        <v>29</v>
      </c>
      <c r="U4" s="10" t="s">
        <v>29</v>
      </c>
      <c r="V4" s="10" t="s">
        <v>37</v>
      </c>
      <c r="W4" s="10" t="s">
        <v>29</v>
      </c>
      <c r="X4" s="15">
        <v>0</v>
      </c>
      <c r="Y4" s="15">
        <v>0</v>
      </c>
      <c r="Z4" s="15">
        <v>0</v>
      </c>
      <c r="AA4" s="15">
        <v>0</v>
      </c>
      <c r="AB4" s="14">
        <v>1904850</v>
      </c>
    </row>
    <row r="5" spans="1:28" x14ac:dyDescent="0.25">
      <c r="A5" s="9" t="s">
        <v>43</v>
      </c>
      <c r="B5" s="10" t="s">
        <v>29</v>
      </c>
      <c r="C5" s="10" t="s">
        <v>29</v>
      </c>
      <c r="D5" s="9" t="s">
        <v>30</v>
      </c>
      <c r="E5" s="10" t="s">
        <v>31</v>
      </c>
      <c r="F5" s="10" t="s">
        <v>32</v>
      </c>
      <c r="G5" s="11">
        <v>43371</v>
      </c>
      <c r="H5" s="12">
        <v>43344</v>
      </c>
      <c r="I5" s="10" t="s">
        <v>33</v>
      </c>
      <c r="J5" s="13" t="s">
        <v>44</v>
      </c>
      <c r="K5" s="10" t="s">
        <v>40</v>
      </c>
      <c r="L5" s="10" t="s">
        <v>29</v>
      </c>
      <c r="M5" s="14">
        <v>646400</v>
      </c>
      <c r="N5" s="12"/>
      <c r="O5" s="10" t="s">
        <v>29</v>
      </c>
      <c r="P5" s="15">
        <v>0</v>
      </c>
      <c r="Q5" s="15"/>
      <c r="R5" s="10" t="s">
        <v>29</v>
      </c>
      <c r="S5" s="14">
        <v>646400</v>
      </c>
      <c r="T5" s="10" t="s">
        <v>29</v>
      </c>
      <c r="U5" s="10" t="s">
        <v>29</v>
      </c>
      <c r="V5" s="10" t="s">
        <v>37</v>
      </c>
      <c r="W5" s="10" t="s">
        <v>29</v>
      </c>
      <c r="X5" s="15">
        <v>0</v>
      </c>
      <c r="Y5" s="15">
        <v>0</v>
      </c>
      <c r="Z5" s="15">
        <v>0</v>
      </c>
      <c r="AA5" s="15">
        <v>0</v>
      </c>
      <c r="AB5" s="14">
        <v>646400</v>
      </c>
    </row>
    <row r="6" spans="1:28" x14ac:dyDescent="0.25">
      <c r="A6" s="9" t="s">
        <v>45</v>
      </c>
      <c r="B6" s="10" t="s">
        <v>29</v>
      </c>
      <c r="C6" s="10" t="s">
        <v>29</v>
      </c>
      <c r="D6" s="9" t="s">
        <v>30</v>
      </c>
      <c r="E6" s="10" t="s">
        <v>31</v>
      </c>
      <c r="F6" s="10" t="s">
        <v>32</v>
      </c>
      <c r="G6" s="11">
        <v>43371</v>
      </c>
      <c r="H6" s="12">
        <v>43344</v>
      </c>
      <c r="I6" s="10" t="s">
        <v>33</v>
      </c>
      <c r="J6" s="13" t="s">
        <v>46</v>
      </c>
      <c r="K6" s="10" t="s">
        <v>40</v>
      </c>
      <c r="L6" s="10" t="s">
        <v>29</v>
      </c>
      <c r="M6" s="14">
        <v>2202450</v>
      </c>
      <c r="N6" s="12"/>
      <c r="O6" s="10" t="s">
        <v>29</v>
      </c>
      <c r="P6" s="15">
        <v>0</v>
      </c>
      <c r="Q6" s="15"/>
      <c r="R6" s="10" t="s">
        <v>29</v>
      </c>
      <c r="S6" s="14">
        <v>2202450</v>
      </c>
      <c r="T6" s="10" t="s">
        <v>29</v>
      </c>
      <c r="U6" s="10" t="s">
        <v>29</v>
      </c>
      <c r="V6" s="10" t="s">
        <v>37</v>
      </c>
      <c r="W6" s="10" t="s">
        <v>29</v>
      </c>
      <c r="X6" s="15">
        <v>0</v>
      </c>
      <c r="Y6" s="15">
        <v>0</v>
      </c>
      <c r="Z6" s="15">
        <v>0</v>
      </c>
      <c r="AA6" s="15">
        <v>0</v>
      </c>
      <c r="AB6" s="14">
        <v>2202450</v>
      </c>
    </row>
    <row r="7" spans="1:28" x14ac:dyDescent="0.25">
      <c r="A7" s="9" t="s">
        <v>47</v>
      </c>
      <c r="B7" s="10" t="s">
        <v>29</v>
      </c>
      <c r="C7" s="10" t="s">
        <v>29</v>
      </c>
      <c r="D7" s="9" t="s">
        <v>30</v>
      </c>
      <c r="E7" s="10" t="s">
        <v>31</v>
      </c>
      <c r="F7" s="10" t="s">
        <v>32</v>
      </c>
      <c r="G7" s="11">
        <v>43349</v>
      </c>
      <c r="H7" s="12">
        <v>43344</v>
      </c>
      <c r="I7" s="10" t="s">
        <v>33</v>
      </c>
      <c r="J7" s="13" t="s">
        <v>48</v>
      </c>
      <c r="K7" s="10" t="s">
        <v>40</v>
      </c>
      <c r="L7" s="10" t="s">
        <v>29</v>
      </c>
      <c r="M7" s="14">
        <v>980000</v>
      </c>
      <c r="N7" s="12"/>
      <c r="O7" s="10" t="s">
        <v>29</v>
      </c>
      <c r="P7" s="15">
        <v>0</v>
      </c>
      <c r="Q7" s="15"/>
      <c r="R7" s="10" t="s">
        <v>29</v>
      </c>
      <c r="S7" s="14">
        <v>980000</v>
      </c>
      <c r="T7" s="10" t="s">
        <v>29</v>
      </c>
      <c r="U7" s="10" t="s">
        <v>29</v>
      </c>
      <c r="V7" s="10" t="s">
        <v>37</v>
      </c>
      <c r="W7" s="10" t="s">
        <v>29</v>
      </c>
      <c r="X7" s="15">
        <v>0</v>
      </c>
      <c r="Y7" s="15">
        <v>0</v>
      </c>
      <c r="Z7" s="15">
        <v>0</v>
      </c>
      <c r="AA7" s="15">
        <v>0</v>
      </c>
      <c r="AB7" s="14">
        <v>980000</v>
      </c>
    </row>
    <row r="8" spans="1:28" x14ac:dyDescent="0.25">
      <c r="A8" s="9" t="s">
        <v>49</v>
      </c>
      <c r="B8" s="10" t="s">
        <v>29</v>
      </c>
      <c r="C8" s="10" t="s">
        <v>29</v>
      </c>
      <c r="D8" s="9" t="s">
        <v>30</v>
      </c>
      <c r="E8" s="10" t="s">
        <v>31</v>
      </c>
      <c r="F8" s="10" t="s">
        <v>32</v>
      </c>
      <c r="G8" s="11">
        <v>43373</v>
      </c>
      <c r="H8" s="12">
        <v>43344</v>
      </c>
      <c r="I8" s="10" t="s">
        <v>33</v>
      </c>
      <c r="J8" s="13" t="s">
        <v>50</v>
      </c>
      <c r="K8" s="10" t="s">
        <v>40</v>
      </c>
      <c r="L8" s="10" t="s">
        <v>29</v>
      </c>
      <c r="M8" s="14">
        <v>3250</v>
      </c>
      <c r="N8" s="12"/>
      <c r="O8" s="10" t="s">
        <v>51</v>
      </c>
      <c r="P8" s="15">
        <v>0</v>
      </c>
      <c r="Q8" s="15"/>
      <c r="R8" s="10" t="s">
        <v>29</v>
      </c>
      <c r="S8" s="14">
        <v>3250</v>
      </c>
      <c r="T8" s="10" t="s">
        <v>29</v>
      </c>
      <c r="U8" s="10" t="s">
        <v>29</v>
      </c>
      <c r="V8" s="10" t="s">
        <v>37</v>
      </c>
      <c r="W8" s="10" t="s">
        <v>29</v>
      </c>
      <c r="X8" s="15">
        <v>0</v>
      </c>
      <c r="Y8" s="15">
        <v>0</v>
      </c>
      <c r="Z8" s="15">
        <v>0</v>
      </c>
      <c r="AA8" s="15">
        <v>0</v>
      </c>
      <c r="AB8" s="14">
        <v>3250</v>
      </c>
    </row>
    <row r="9" spans="1:28" x14ac:dyDescent="0.25">
      <c r="A9" s="9" t="s">
        <v>52</v>
      </c>
      <c r="B9" s="10" t="s">
        <v>29</v>
      </c>
      <c r="C9" s="10" t="s">
        <v>29</v>
      </c>
      <c r="D9" s="9" t="s">
        <v>30</v>
      </c>
      <c r="E9" s="10" t="s">
        <v>31</v>
      </c>
      <c r="F9" s="10" t="s">
        <v>32</v>
      </c>
      <c r="G9" s="11">
        <v>43400</v>
      </c>
      <c r="H9" s="12">
        <v>43374</v>
      </c>
      <c r="I9" s="10" t="s">
        <v>33</v>
      </c>
      <c r="J9" s="13" t="s">
        <v>53</v>
      </c>
      <c r="K9" s="10" t="s">
        <v>40</v>
      </c>
      <c r="L9" s="10" t="s">
        <v>29</v>
      </c>
      <c r="M9" s="14">
        <v>605250</v>
      </c>
      <c r="N9" s="12"/>
      <c r="O9" s="10" t="s">
        <v>29</v>
      </c>
      <c r="P9" s="15">
        <v>0</v>
      </c>
      <c r="Q9" s="15"/>
      <c r="R9" s="10" t="s">
        <v>29</v>
      </c>
      <c r="S9" s="14">
        <v>605250</v>
      </c>
      <c r="T9" s="10" t="s">
        <v>29</v>
      </c>
      <c r="U9" s="10" t="s">
        <v>29</v>
      </c>
      <c r="V9" s="10" t="s">
        <v>37</v>
      </c>
      <c r="W9" s="10" t="s">
        <v>29</v>
      </c>
      <c r="X9" s="15">
        <v>0</v>
      </c>
      <c r="Y9" s="15">
        <v>0</v>
      </c>
      <c r="Z9" s="15">
        <v>0</v>
      </c>
      <c r="AA9" s="15">
        <v>0</v>
      </c>
      <c r="AB9" s="14">
        <v>605250</v>
      </c>
    </row>
    <row r="10" spans="1:28" x14ac:dyDescent="0.25">
      <c r="A10" s="9" t="s">
        <v>54</v>
      </c>
      <c r="B10" s="10" t="s">
        <v>29</v>
      </c>
      <c r="C10" s="10" t="s">
        <v>29</v>
      </c>
      <c r="D10" s="9" t="s">
        <v>30</v>
      </c>
      <c r="E10" s="10" t="s">
        <v>31</v>
      </c>
      <c r="F10" s="10" t="s">
        <v>32</v>
      </c>
      <c r="G10" s="11">
        <v>43388</v>
      </c>
      <c r="H10" s="12">
        <v>43374</v>
      </c>
      <c r="I10" s="10" t="s">
        <v>33</v>
      </c>
      <c r="J10" s="13" t="s">
        <v>55</v>
      </c>
      <c r="K10" s="10" t="s">
        <v>40</v>
      </c>
      <c r="L10" s="10" t="s">
        <v>29</v>
      </c>
      <c r="M10" s="14">
        <v>755150</v>
      </c>
      <c r="N10" s="12"/>
      <c r="O10" s="10" t="s">
        <v>29</v>
      </c>
      <c r="P10" s="15">
        <v>0</v>
      </c>
      <c r="Q10" s="15"/>
      <c r="R10" s="10" t="s">
        <v>29</v>
      </c>
      <c r="S10" s="14">
        <v>755150</v>
      </c>
      <c r="T10" s="10" t="s">
        <v>29</v>
      </c>
      <c r="U10" s="10" t="s">
        <v>29</v>
      </c>
      <c r="V10" s="10" t="s">
        <v>37</v>
      </c>
      <c r="W10" s="10" t="s">
        <v>29</v>
      </c>
      <c r="X10" s="15">
        <v>0</v>
      </c>
      <c r="Y10" s="15">
        <v>0</v>
      </c>
      <c r="Z10" s="15">
        <v>0</v>
      </c>
      <c r="AA10" s="15">
        <v>0</v>
      </c>
      <c r="AB10" s="14">
        <v>755150</v>
      </c>
    </row>
    <row r="11" spans="1:28" x14ac:dyDescent="0.25">
      <c r="A11" s="9" t="s">
        <v>56</v>
      </c>
      <c r="B11" s="10" t="s">
        <v>29</v>
      </c>
      <c r="C11" s="10" t="s">
        <v>29</v>
      </c>
      <c r="D11" s="9" t="s">
        <v>30</v>
      </c>
      <c r="E11" s="10" t="s">
        <v>31</v>
      </c>
      <c r="F11" s="10" t="s">
        <v>32</v>
      </c>
      <c r="G11" s="11">
        <v>43381</v>
      </c>
      <c r="H11" s="12">
        <v>43374</v>
      </c>
      <c r="I11" s="10" t="s">
        <v>33</v>
      </c>
      <c r="J11" s="13" t="s">
        <v>57</v>
      </c>
      <c r="K11" s="10" t="s">
        <v>40</v>
      </c>
      <c r="L11" s="10" t="s">
        <v>29</v>
      </c>
      <c r="M11" s="14">
        <v>253985</v>
      </c>
      <c r="N11" s="12"/>
      <c r="O11" s="10" t="s">
        <v>29</v>
      </c>
      <c r="P11" s="15">
        <v>0</v>
      </c>
      <c r="Q11" s="15"/>
      <c r="R11" s="10" t="s">
        <v>29</v>
      </c>
      <c r="S11" s="14">
        <v>253985</v>
      </c>
      <c r="T11" s="10" t="s">
        <v>29</v>
      </c>
      <c r="U11" s="10" t="s">
        <v>29</v>
      </c>
      <c r="V11" s="10" t="s">
        <v>37</v>
      </c>
      <c r="W11" s="10" t="s">
        <v>29</v>
      </c>
      <c r="X11" s="15">
        <v>0</v>
      </c>
      <c r="Y11" s="15">
        <v>0</v>
      </c>
      <c r="Z11" s="15">
        <v>0</v>
      </c>
      <c r="AA11" s="15">
        <v>0</v>
      </c>
      <c r="AB11" s="14">
        <v>253985</v>
      </c>
    </row>
    <row r="12" spans="1:28" x14ac:dyDescent="0.25">
      <c r="A12" s="9" t="s">
        <v>58</v>
      </c>
      <c r="B12" s="10" t="s">
        <v>29</v>
      </c>
      <c r="C12" s="10" t="s">
        <v>29</v>
      </c>
      <c r="D12" s="9" t="s">
        <v>30</v>
      </c>
      <c r="E12" s="10" t="s">
        <v>31</v>
      </c>
      <c r="F12" s="10" t="s">
        <v>32</v>
      </c>
      <c r="G12" s="11">
        <v>43381</v>
      </c>
      <c r="H12" s="12">
        <v>43374</v>
      </c>
      <c r="I12" s="10" t="s">
        <v>33</v>
      </c>
      <c r="J12" s="13" t="s">
        <v>59</v>
      </c>
      <c r="K12" s="10" t="s">
        <v>40</v>
      </c>
      <c r="L12" s="10" t="s">
        <v>29</v>
      </c>
      <c r="M12" s="14">
        <v>657950</v>
      </c>
      <c r="N12" s="12"/>
      <c r="O12" s="10" t="s">
        <v>29</v>
      </c>
      <c r="P12" s="15">
        <v>0</v>
      </c>
      <c r="Q12" s="15"/>
      <c r="R12" s="10" t="s">
        <v>29</v>
      </c>
      <c r="S12" s="14">
        <v>657950</v>
      </c>
      <c r="T12" s="10" t="s">
        <v>29</v>
      </c>
      <c r="U12" s="10" t="s">
        <v>29</v>
      </c>
      <c r="V12" s="10" t="s">
        <v>37</v>
      </c>
      <c r="W12" s="10" t="s">
        <v>29</v>
      </c>
      <c r="X12" s="15">
        <v>0</v>
      </c>
      <c r="Y12" s="15">
        <v>0</v>
      </c>
      <c r="Z12" s="15">
        <v>0</v>
      </c>
      <c r="AA12" s="15">
        <v>0</v>
      </c>
      <c r="AB12" s="14">
        <v>657950</v>
      </c>
    </row>
    <row r="13" spans="1:28" x14ac:dyDescent="0.25">
      <c r="A13" s="9" t="s">
        <v>60</v>
      </c>
      <c r="B13" s="10" t="s">
        <v>29</v>
      </c>
      <c r="C13" s="10" t="s">
        <v>29</v>
      </c>
      <c r="D13" s="9" t="s">
        <v>30</v>
      </c>
      <c r="E13" s="10" t="s">
        <v>31</v>
      </c>
      <c r="F13" s="10" t="s">
        <v>32</v>
      </c>
      <c r="G13" s="11">
        <v>43377</v>
      </c>
      <c r="H13" s="12">
        <v>43374</v>
      </c>
      <c r="I13" s="10" t="s">
        <v>33</v>
      </c>
      <c r="J13" s="13" t="s">
        <v>61</v>
      </c>
      <c r="K13" s="10" t="s">
        <v>40</v>
      </c>
      <c r="L13" s="10" t="s">
        <v>29</v>
      </c>
      <c r="M13" s="14">
        <v>346400</v>
      </c>
      <c r="N13" s="12"/>
      <c r="O13" s="10" t="s">
        <v>29</v>
      </c>
      <c r="P13" s="15">
        <v>0</v>
      </c>
      <c r="Q13" s="15"/>
      <c r="R13" s="10" t="s">
        <v>29</v>
      </c>
      <c r="S13" s="14">
        <v>346400</v>
      </c>
      <c r="T13" s="10" t="s">
        <v>29</v>
      </c>
      <c r="U13" s="10" t="s">
        <v>29</v>
      </c>
      <c r="V13" s="10" t="s">
        <v>37</v>
      </c>
      <c r="W13" s="10" t="s">
        <v>29</v>
      </c>
      <c r="X13" s="15">
        <v>0</v>
      </c>
      <c r="Y13" s="15">
        <v>0</v>
      </c>
      <c r="Z13" s="15">
        <v>0</v>
      </c>
      <c r="AA13" s="15">
        <v>0</v>
      </c>
      <c r="AB13" s="14">
        <v>346400</v>
      </c>
    </row>
    <row r="14" spans="1:28" x14ac:dyDescent="0.25">
      <c r="A14" s="9" t="s">
        <v>62</v>
      </c>
      <c r="B14" s="10" t="s">
        <v>29</v>
      </c>
      <c r="C14" s="10" t="s">
        <v>29</v>
      </c>
      <c r="D14" s="9" t="s">
        <v>30</v>
      </c>
      <c r="E14" s="10" t="s">
        <v>31</v>
      </c>
      <c r="F14" s="10" t="s">
        <v>32</v>
      </c>
      <c r="G14" s="11">
        <v>43400</v>
      </c>
      <c r="H14" s="12">
        <v>43374</v>
      </c>
      <c r="I14" s="10" t="s">
        <v>33</v>
      </c>
      <c r="J14" s="13" t="s">
        <v>63</v>
      </c>
      <c r="K14" s="10" t="s">
        <v>40</v>
      </c>
      <c r="L14" s="10" t="s">
        <v>29</v>
      </c>
      <c r="M14" s="14">
        <v>305150</v>
      </c>
      <c r="N14" s="12"/>
      <c r="O14" s="10" t="s">
        <v>64</v>
      </c>
      <c r="P14" s="15">
        <v>0</v>
      </c>
      <c r="Q14" s="15"/>
      <c r="R14" s="10" t="s">
        <v>29</v>
      </c>
      <c r="S14" s="14">
        <v>305150</v>
      </c>
      <c r="T14" s="10" t="s">
        <v>29</v>
      </c>
      <c r="U14" s="10" t="s">
        <v>29</v>
      </c>
      <c r="V14" s="10" t="s">
        <v>37</v>
      </c>
      <c r="W14" s="10" t="s">
        <v>29</v>
      </c>
      <c r="X14" s="15">
        <v>0</v>
      </c>
      <c r="Y14" s="15">
        <v>0</v>
      </c>
      <c r="Z14" s="15">
        <v>0</v>
      </c>
      <c r="AA14" s="15">
        <v>0</v>
      </c>
      <c r="AB14" s="14">
        <v>305150</v>
      </c>
    </row>
    <row r="15" spans="1:28" x14ac:dyDescent="0.25">
      <c r="A15" s="9" t="s">
        <v>65</v>
      </c>
      <c r="B15" s="10" t="s">
        <v>29</v>
      </c>
      <c r="C15" s="10" t="s">
        <v>29</v>
      </c>
      <c r="D15" s="9" t="s">
        <v>30</v>
      </c>
      <c r="E15" s="10" t="s">
        <v>31</v>
      </c>
      <c r="F15" s="10" t="s">
        <v>32</v>
      </c>
      <c r="G15" s="11">
        <v>43383</v>
      </c>
      <c r="H15" s="12">
        <v>43374</v>
      </c>
      <c r="I15" s="10" t="s">
        <v>33</v>
      </c>
      <c r="J15" s="13" t="s">
        <v>66</v>
      </c>
      <c r="K15" s="10" t="s">
        <v>40</v>
      </c>
      <c r="L15" s="10" t="s">
        <v>29</v>
      </c>
      <c r="M15" s="14">
        <v>913800</v>
      </c>
      <c r="N15" s="12"/>
      <c r="O15" s="10" t="s">
        <v>29</v>
      </c>
      <c r="P15" s="15">
        <v>0</v>
      </c>
      <c r="Q15" s="15"/>
      <c r="R15" s="10" t="s">
        <v>29</v>
      </c>
      <c r="S15" s="14">
        <v>913800</v>
      </c>
      <c r="T15" s="10" t="s">
        <v>29</v>
      </c>
      <c r="U15" s="10" t="s">
        <v>29</v>
      </c>
      <c r="V15" s="10" t="s">
        <v>37</v>
      </c>
      <c r="W15" s="10" t="s">
        <v>29</v>
      </c>
      <c r="X15" s="15">
        <v>0</v>
      </c>
      <c r="Y15" s="15">
        <v>0</v>
      </c>
      <c r="Z15" s="15">
        <v>0</v>
      </c>
      <c r="AA15" s="15">
        <v>0</v>
      </c>
      <c r="AB15" s="14">
        <v>913800</v>
      </c>
    </row>
    <row r="16" spans="1:28" x14ac:dyDescent="0.25">
      <c r="A16" s="9" t="s">
        <v>67</v>
      </c>
      <c r="B16" s="10" t="s">
        <v>29</v>
      </c>
      <c r="C16" s="10" t="s">
        <v>29</v>
      </c>
      <c r="D16" s="9" t="s">
        <v>30</v>
      </c>
      <c r="E16" s="10" t="s">
        <v>31</v>
      </c>
      <c r="F16" s="10" t="s">
        <v>32</v>
      </c>
      <c r="G16" s="11">
        <v>43376</v>
      </c>
      <c r="H16" s="12">
        <v>43374</v>
      </c>
      <c r="I16" s="10" t="s">
        <v>33</v>
      </c>
      <c r="J16" s="13" t="s">
        <v>68</v>
      </c>
      <c r="K16" s="10" t="s">
        <v>40</v>
      </c>
      <c r="L16" s="10" t="s">
        <v>29</v>
      </c>
      <c r="M16" s="14">
        <v>249375</v>
      </c>
      <c r="N16" s="12"/>
      <c r="O16" s="10" t="s">
        <v>29</v>
      </c>
      <c r="P16" s="15">
        <v>0</v>
      </c>
      <c r="Q16" s="15"/>
      <c r="R16" s="10" t="s">
        <v>29</v>
      </c>
      <c r="S16" s="14">
        <v>249375</v>
      </c>
      <c r="T16" s="10" t="s">
        <v>29</v>
      </c>
      <c r="U16" s="10" t="s">
        <v>29</v>
      </c>
      <c r="V16" s="10" t="s">
        <v>37</v>
      </c>
      <c r="W16" s="10" t="s">
        <v>29</v>
      </c>
      <c r="X16" s="15">
        <v>0</v>
      </c>
      <c r="Y16" s="15">
        <v>0</v>
      </c>
      <c r="Z16" s="15">
        <v>0</v>
      </c>
      <c r="AA16" s="15">
        <v>0</v>
      </c>
      <c r="AB16" s="14">
        <v>249375</v>
      </c>
    </row>
    <row r="17" spans="1:28" x14ac:dyDescent="0.25">
      <c r="A17" s="9" t="s">
        <v>69</v>
      </c>
      <c r="B17" s="10" t="s">
        <v>29</v>
      </c>
      <c r="C17" s="10" t="s">
        <v>29</v>
      </c>
      <c r="D17" s="9" t="s">
        <v>30</v>
      </c>
      <c r="E17" s="10" t="s">
        <v>31</v>
      </c>
      <c r="F17" s="10" t="s">
        <v>32</v>
      </c>
      <c r="G17" s="11">
        <v>43376</v>
      </c>
      <c r="H17" s="12">
        <v>43374</v>
      </c>
      <c r="I17" s="10" t="s">
        <v>33</v>
      </c>
      <c r="J17" s="13" t="s">
        <v>70</v>
      </c>
      <c r="K17" s="10" t="s">
        <v>40</v>
      </c>
      <c r="L17" s="10" t="s">
        <v>29</v>
      </c>
      <c r="M17" s="14">
        <v>249375</v>
      </c>
      <c r="N17" s="12"/>
      <c r="O17" s="10" t="s">
        <v>29</v>
      </c>
      <c r="P17" s="15">
        <v>0</v>
      </c>
      <c r="Q17" s="15"/>
      <c r="R17" s="10" t="s">
        <v>29</v>
      </c>
      <c r="S17" s="14">
        <v>249375</v>
      </c>
      <c r="T17" s="10" t="s">
        <v>29</v>
      </c>
      <c r="U17" s="10" t="s">
        <v>29</v>
      </c>
      <c r="V17" s="10" t="s">
        <v>37</v>
      </c>
      <c r="W17" s="10" t="s">
        <v>29</v>
      </c>
      <c r="X17" s="15">
        <v>0</v>
      </c>
      <c r="Y17" s="15">
        <v>0</v>
      </c>
      <c r="Z17" s="15">
        <v>0</v>
      </c>
      <c r="AA17" s="15">
        <v>0</v>
      </c>
      <c r="AB17" s="14">
        <v>249375</v>
      </c>
    </row>
    <row r="18" spans="1:28" x14ac:dyDescent="0.25">
      <c r="A18" s="9" t="s">
        <v>71</v>
      </c>
      <c r="B18" s="10" t="s">
        <v>29</v>
      </c>
      <c r="C18" s="10" t="s">
        <v>29</v>
      </c>
      <c r="D18" s="9" t="s">
        <v>30</v>
      </c>
      <c r="E18" s="10" t="s">
        <v>31</v>
      </c>
      <c r="F18" s="10" t="s">
        <v>32</v>
      </c>
      <c r="G18" s="11">
        <v>43376</v>
      </c>
      <c r="H18" s="12">
        <v>43374</v>
      </c>
      <c r="I18" s="10" t="s">
        <v>33</v>
      </c>
      <c r="J18" s="13" t="s">
        <v>72</v>
      </c>
      <c r="K18" s="10" t="s">
        <v>40</v>
      </c>
      <c r="L18" s="10" t="s">
        <v>29</v>
      </c>
      <c r="M18" s="14">
        <v>249375</v>
      </c>
      <c r="N18" s="12"/>
      <c r="O18" s="10" t="s">
        <v>29</v>
      </c>
      <c r="P18" s="15">
        <v>0</v>
      </c>
      <c r="Q18" s="15"/>
      <c r="R18" s="10" t="s">
        <v>29</v>
      </c>
      <c r="S18" s="14">
        <v>249375</v>
      </c>
      <c r="T18" s="10" t="s">
        <v>29</v>
      </c>
      <c r="U18" s="10" t="s">
        <v>29</v>
      </c>
      <c r="V18" s="10" t="s">
        <v>37</v>
      </c>
      <c r="W18" s="10" t="s">
        <v>29</v>
      </c>
      <c r="X18" s="15">
        <v>0</v>
      </c>
      <c r="Y18" s="15">
        <v>0</v>
      </c>
      <c r="Z18" s="15">
        <v>0</v>
      </c>
      <c r="AA18" s="15">
        <v>0</v>
      </c>
      <c r="AB18" s="14">
        <v>249375</v>
      </c>
    </row>
    <row r="19" spans="1:28" x14ac:dyDescent="0.25">
      <c r="A19" s="9" t="s">
        <v>73</v>
      </c>
      <c r="B19" s="10" t="s">
        <v>29</v>
      </c>
      <c r="C19" s="10" t="s">
        <v>29</v>
      </c>
      <c r="D19" s="9" t="s">
        <v>30</v>
      </c>
      <c r="E19" s="10" t="s">
        <v>31</v>
      </c>
      <c r="F19" s="10" t="s">
        <v>32</v>
      </c>
      <c r="G19" s="11">
        <v>43377</v>
      </c>
      <c r="H19" s="12">
        <v>43374</v>
      </c>
      <c r="I19" s="10" t="s">
        <v>33</v>
      </c>
      <c r="J19" s="13" t="s">
        <v>74</v>
      </c>
      <c r="K19" s="10" t="s">
        <v>40</v>
      </c>
      <c r="L19" s="10" t="s">
        <v>29</v>
      </c>
      <c r="M19" s="14">
        <v>652500</v>
      </c>
      <c r="N19" s="12"/>
      <c r="O19" s="10" t="s">
        <v>29</v>
      </c>
      <c r="P19" s="15">
        <v>0</v>
      </c>
      <c r="Q19" s="15"/>
      <c r="R19" s="10" t="s">
        <v>29</v>
      </c>
      <c r="S19" s="14">
        <v>652500</v>
      </c>
      <c r="T19" s="10" t="s">
        <v>29</v>
      </c>
      <c r="U19" s="10" t="s">
        <v>29</v>
      </c>
      <c r="V19" s="10" t="s">
        <v>37</v>
      </c>
      <c r="W19" s="10" t="s">
        <v>29</v>
      </c>
      <c r="X19" s="15">
        <v>0</v>
      </c>
      <c r="Y19" s="15">
        <v>0</v>
      </c>
      <c r="Z19" s="15">
        <v>0</v>
      </c>
      <c r="AA19" s="15">
        <v>0</v>
      </c>
      <c r="AB19" s="14">
        <v>652500</v>
      </c>
    </row>
    <row r="20" spans="1:28" x14ac:dyDescent="0.25">
      <c r="A20" s="9" t="s">
        <v>75</v>
      </c>
      <c r="B20" s="10" t="s">
        <v>29</v>
      </c>
      <c r="C20" s="10" t="s">
        <v>29</v>
      </c>
      <c r="D20" s="9" t="s">
        <v>30</v>
      </c>
      <c r="E20" s="10" t="s">
        <v>31</v>
      </c>
      <c r="F20" s="10" t="s">
        <v>32</v>
      </c>
      <c r="G20" s="11">
        <v>43406</v>
      </c>
      <c r="H20" s="12">
        <v>43405</v>
      </c>
      <c r="I20" s="10" t="s">
        <v>33</v>
      </c>
      <c r="J20" s="13" t="s">
        <v>76</v>
      </c>
      <c r="K20" s="10" t="s">
        <v>40</v>
      </c>
      <c r="L20" s="10" t="s">
        <v>29</v>
      </c>
      <c r="M20" s="14">
        <v>305350</v>
      </c>
      <c r="N20" s="12"/>
      <c r="O20" s="10" t="s">
        <v>29</v>
      </c>
      <c r="P20" s="15">
        <v>0</v>
      </c>
      <c r="Q20" s="15"/>
      <c r="R20" s="10" t="s">
        <v>29</v>
      </c>
      <c r="S20" s="14">
        <v>305350</v>
      </c>
      <c r="T20" s="10" t="s">
        <v>29</v>
      </c>
      <c r="U20" s="10" t="s">
        <v>29</v>
      </c>
      <c r="V20" s="10" t="s">
        <v>37</v>
      </c>
      <c r="W20" s="10" t="s">
        <v>29</v>
      </c>
      <c r="X20" s="15">
        <v>0</v>
      </c>
      <c r="Y20" s="15">
        <v>0</v>
      </c>
      <c r="Z20" s="15">
        <v>0</v>
      </c>
      <c r="AA20" s="15">
        <v>0</v>
      </c>
      <c r="AB20" s="14">
        <v>305350</v>
      </c>
    </row>
    <row r="21" spans="1:28" x14ac:dyDescent="0.25">
      <c r="A21" s="9" t="s">
        <v>77</v>
      </c>
      <c r="B21" s="10" t="s">
        <v>29</v>
      </c>
      <c r="C21" s="10" t="s">
        <v>29</v>
      </c>
      <c r="D21" s="9" t="s">
        <v>30</v>
      </c>
      <c r="E21" s="10" t="s">
        <v>31</v>
      </c>
      <c r="F21" s="10" t="s">
        <v>32</v>
      </c>
      <c r="G21" s="11">
        <v>43407</v>
      </c>
      <c r="H21" s="12">
        <v>43405</v>
      </c>
      <c r="I21" s="10" t="s">
        <v>33</v>
      </c>
      <c r="J21" s="13" t="s">
        <v>78</v>
      </c>
      <c r="K21" s="10" t="s">
        <v>40</v>
      </c>
      <c r="L21" s="10" t="s">
        <v>29</v>
      </c>
      <c r="M21" s="14">
        <v>450000</v>
      </c>
      <c r="N21" s="12"/>
      <c r="O21" s="10" t="s">
        <v>29</v>
      </c>
      <c r="P21" s="15">
        <v>0</v>
      </c>
      <c r="Q21" s="15"/>
      <c r="R21" s="10" t="s">
        <v>29</v>
      </c>
      <c r="S21" s="14">
        <v>450000</v>
      </c>
      <c r="T21" s="10" t="s">
        <v>29</v>
      </c>
      <c r="U21" s="10" t="s">
        <v>29</v>
      </c>
      <c r="V21" s="10" t="s">
        <v>37</v>
      </c>
      <c r="W21" s="10" t="s">
        <v>29</v>
      </c>
      <c r="X21" s="15">
        <v>0</v>
      </c>
      <c r="Y21" s="15">
        <v>0</v>
      </c>
      <c r="Z21" s="15">
        <v>0</v>
      </c>
      <c r="AA21" s="15">
        <v>0</v>
      </c>
      <c r="AB21" s="14">
        <v>450000</v>
      </c>
    </row>
    <row r="22" spans="1:28" x14ac:dyDescent="0.25">
      <c r="A22" s="9" t="s">
        <v>79</v>
      </c>
      <c r="B22" s="10" t="s">
        <v>29</v>
      </c>
      <c r="C22" s="10" t="s">
        <v>29</v>
      </c>
      <c r="D22" s="9" t="s">
        <v>30</v>
      </c>
      <c r="E22" s="10" t="s">
        <v>31</v>
      </c>
      <c r="F22" s="10" t="s">
        <v>32</v>
      </c>
      <c r="G22" s="11">
        <v>43424</v>
      </c>
      <c r="H22" s="12">
        <v>43405</v>
      </c>
      <c r="I22" s="10" t="s">
        <v>33</v>
      </c>
      <c r="J22" s="13" t="s">
        <v>80</v>
      </c>
      <c r="K22" s="10" t="s">
        <v>40</v>
      </c>
      <c r="L22" s="10" t="s">
        <v>29</v>
      </c>
      <c r="M22" s="14">
        <v>313333</v>
      </c>
      <c r="N22" s="12"/>
      <c r="O22" s="10" t="s">
        <v>29</v>
      </c>
      <c r="P22" s="15">
        <v>0</v>
      </c>
      <c r="Q22" s="15"/>
      <c r="R22" s="10" t="s">
        <v>29</v>
      </c>
      <c r="S22" s="14">
        <v>313333</v>
      </c>
      <c r="T22" s="10" t="s">
        <v>29</v>
      </c>
      <c r="U22" s="10" t="s">
        <v>29</v>
      </c>
      <c r="V22" s="10" t="s">
        <v>37</v>
      </c>
      <c r="W22" s="10" t="s">
        <v>29</v>
      </c>
      <c r="X22" s="15">
        <v>0</v>
      </c>
      <c r="Y22" s="15">
        <v>0</v>
      </c>
      <c r="Z22" s="15">
        <v>0</v>
      </c>
      <c r="AA22" s="15">
        <v>0</v>
      </c>
      <c r="AB22" s="14">
        <v>313333</v>
      </c>
    </row>
    <row r="23" spans="1:28" x14ac:dyDescent="0.25">
      <c r="A23" s="9" t="s">
        <v>81</v>
      </c>
      <c r="B23" s="10" t="s">
        <v>29</v>
      </c>
      <c r="C23" s="10" t="s">
        <v>29</v>
      </c>
      <c r="D23" s="9" t="s">
        <v>30</v>
      </c>
      <c r="E23" s="10" t="s">
        <v>31</v>
      </c>
      <c r="F23" s="10" t="s">
        <v>32</v>
      </c>
      <c r="G23" s="11">
        <v>43424</v>
      </c>
      <c r="H23" s="12">
        <v>43405</v>
      </c>
      <c r="I23" s="10" t="s">
        <v>33</v>
      </c>
      <c r="J23" s="13" t="s">
        <v>82</v>
      </c>
      <c r="K23" s="10" t="s">
        <v>40</v>
      </c>
      <c r="L23" s="10" t="s">
        <v>29</v>
      </c>
      <c r="M23" s="14">
        <v>318483</v>
      </c>
      <c r="N23" s="12"/>
      <c r="O23" s="10" t="s">
        <v>29</v>
      </c>
      <c r="P23" s="15">
        <v>0</v>
      </c>
      <c r="Q23" s="15"/>
      <c r="R23" s="10" t="s">
        <v>29</v>
      </c>
      <c r="S23" s="14">
        <v>318483</v>
      </c>
      <c r="T23" s="10" t="s">
        <v>29</v>
      </c>
      <c r="U23" s="10" t="s">
        <v>29</v>
      </c>
      <c r="V23" s="10" t="s">
        <v>37</v>
      </c>
      <c r="W23" s="10" t="s">
        <v>29</v>
      </c>
      <c r="X23" s="15">
        <v>0</v>
      </c>
      <c r="Y23" s="15">
        <v>0</v>
      </c>
      <c r="Z23" s="15">
        <v>0</v>
      </c>
      <c r="AA23" s="15">
        <v>0</v>
      </c>
      <c r="AB23" s="14">
        <v>318483</v>
      </c>
    </row>
    <row r="24" spans="1:28" x14ac:dyDescent="0.25">
      <c r="A24" s="9" t="s">
        <v>83</v>
      </c>
      <c r="B24" s="10" t="s">
        <v>29</v>
      </c>
      <c r="C24" s="10" t="s">
        <v>29</v>
      </c>
      <c r="D24" s="9" t="s">
        <v>30</v>
      </c>
      <c r="E24" s="10" t="s">
        <v>31</v>
      </c>
      <c r="F24" s="10" t="s">
        <v>29</v>
      </c>
      <c r="G24" s="11">
        <v>43424</v>
      </c>
      <c r="H24" s="12">
        <v>43405</v>
      </c>
      <c r="I24" s="10" t="s">
        <v>33</v>
      </c>
      <c r="J24" s="13" t="s">
        <v>84</v>
      </c>
      <c r="K24" s="10" t="s">
        <v>40</v>
      </c>
      <c r="L24" s="10" t="s">
        <v>29</v>
      </c>
      <c r="M24" s="14">
        <v>313333</v>
      </c>
      <c r="N24" s="12"/>
      <c r="O24" s="10" t="s">
        <v>29</v>
      </c>
      <c r="P24" s="15">
        <v>0</v>
      </c>
      <c r="Q24" s="15"/>
      <c r="R24" s="10" t="s">
        <v>29</v>
      </c>
      <c r="S24" s="14">
        <v>313333</v>
      </c>
      <c r="T24" s="10" t="s">
        <v>29</v>
      </c>
      <c r="U24" s="10" t="s">
        <v>29</v>
      </c>
      <c r="V24" s="10" t="s">
        <v>37</v>
      </c>
      <c r="W24" s="10" t="s">
        <v>29</v>
      </c>
      <c r="X24" s="15">
        <v>0</v>
      </c>
      <c r="Y24" s="15">
        <v>0</v>
      </c>
      <c r="Z24" s="15">
        <v>0</v>
      </c>
      <c r="AA24" s="15">
        <v>0</v>
      </c>
      <c r="AB24" s="14">
        <v>313333</v>
      </c>
    </row>
    <row r="25" spans="1:28" x14ac:dyDescent="0.25">
      <c r="A25" s="9" t="s">
        <v>85</v>
      </c>
      <c r="B25" s="10" t="s">
        <v>29</v>
      </c>
      <c r="C25" s="10" t="s">
        <v>29</v>
      </c>
      <c r="D25" s="9" t="s">
        <v>30</v>
      </c>
      <c r="E25" s="10" t="s">
        <v>31</v>
      </c>
      <c r="F25" s="10" t="s">
        <v>32</v>
      </c>
      <c r="G25" s="11">
        <v>43433</v>
      </c>
      <c r="H25" s="12">
        <v>43405</v>
      </c>
      <c r="I25" s="10" t="s">
        <v>33</v>
      </c>
      <c r="J25" s="13" t="s">
        <v>86</v>
      </c>
      <c r="K25" s="10" t="s">
        <v>40</v>
      </c>
      <c r="L25" s="10" t="s">
        <v>29</v>
      </c>
      <c r="M25" s="14">
        <v>18366130</v>
      </c>
      <c r="N25" s="12"/>
      <c r="O25" s="10" t="s">
        <v>29</v>
      </c>
      <c r="P25" s="15">
        <v>0</v>
      </c>
      <c r="Q25" s="15"/>
      <c r="R25" s="10" t="s">
        <v>29</v>
      </c>
      <c r="S25" s="14">
        <v>18366130</v>
      </c>
      <c r="T25" s="10" t="s">
        <v>29</v>
      </c>
      <c r="U25" s="10" t="s">
        <v>29</v>
      </c>
      <c r="V25" s="10" t="s">
        <v>37</v>
      </c>
      <c r="W25" s="10" t="s">
        <v>29</v>
      </c>
      <c r="X25" s="15">
        <v>0</v>
      </c>
      <c r="Y25" s="15">
        <v>0</v>
      </c>
      <c r="Z25" s="15">
        <v>0</v>
      </c>
      <c r="AA25" s="15">
        <v>0</v>
      </c>
      <c r="AB25" s="14">
        <v>18366130</v>
      </c>
    </row>
    <row r="26" spans="1:28" x14ac:dyDescent="0.25">
      <c r="A26" s="9" t="s">
        <v>87</v>
      </c>
      <c r="B26" s="10" t="s">
        <v>29</v>
      </c>
      <c r="C26" s="10" t="s">
        <v>29</v>
      </c>
      <c r="D26" s="9" t="s">
        <v>30</v>
      </c>
      <c r="E26" s="10" t="s">
        <v>31</v>
      </c>
      <c r="F26" s="10" t="s">
        <v>32</v>
      </c>
      <c r="G26" s="11">
        <v>43406</v>
      </c>
      <c r="H26" s="12">
        <v>43405</v>
      </c>
      <c r="I26" s="10" t="s">
        <v>33</v>
      </c>
      <c r="J26" s="13" t="s">
        <v>88</v>
      </c>
      <c r="K26" s="10" t="s">
        <v>40</v>
      </c>
      <c r="L26" s="10" t="s">
        <v>29</v>
      </c>
      <c r="M26" s="14">
        <v>342850</v>
      </c>
      <c r="N26" s="12"/>
      <c r="O26" s="10" t="s">
        <v>64</v>
      </c>
      <c r="P26" s="15">
        <v>0</v>
      </c>
      <c r="Q26" s="15"/>
      <c r="R26" s="10" t="s">
        <v>29</v>
      </c>
      <c r="S26" s="14">
        <v>342850</v>
      </c>
      <c r="T26" s="10" t="s">
        <v>29</v>
      </c>
      <c r="U26" s="10" t="s">
        <v>29</v>
      </c>
      <c r="V26" s="10" t="s">
        <v>37</v>
      </c>
      <c r="W26" s="10" t="s">
        <v>29</v>
      </c>
      <c r="X26" s="15">
        <v>0</v>
      </c>
      <c r="Y26" s="15">
        <v>0</v>
      </c>
      <c r="Z26" s="15">
        <v>0</v>
      </c>
      <c r="AA26" s="15">
        <v>0</v>
      </c>
      <c r="AB26" s="14">
        <v>342850</v>
      </c>
    </row>
    <row r="27" spans="1:28" x14ac:dyDescent="0.25">
      <c r="A27" s="9" t="s">
        <v>89</v>
      </c>
      <c r="B27" s="10" t="s">
        <v>29</v>
      </c>
      <c r="C27" s="10" t="s">
        <v>29</v>
      </c>
      <c r="D27" s="9" t="s">
        <v>30</v>
      </c>
      <c r="E27" s="10" t="s">
        <v>31</v>
      </c>
      <c r="F27" s="10" t="s">
        <v>32</v>
      </c>
      <c r="G27" s="11">
        <v>43409</v>
      </c>
      <c r="H27" s="12">
        <v>43405</v>
      </c>
      <c r="I27" s="10" t="s">
        <v>33</v>
      </c>
      <c r="J27" s="13" t="s">
        <v>90</v>
      </c>
      <c r="K27" s="10" t="s">
        <v>40</v>
      </c>
      <c r="L27" s="10" t="s">
        <v>29</v>
      </c>
      <c r="M27" s="14">
        <v>5350</v>
      </c>
      <c r="N27" s="12"/>
      <c r="O27" s="10" t="s">
        <v>29</v>
      </c>
      <c r="P27" s="15">
        <v>0</v>
      </c>
      <c r="Q27" s="15"/>
      <c r="R27" s="10" t="s">
        <v>29</v>
      </c>
      <c r="S27" s="14">
        <v>5350</v>
      </c>
      <c r="T27" s="10" t="s">
        <v>29</v>
      </c>
      <c r="U27" s="10" t="s">
        <v>29</v>
      </c>
      <c r="V27" s="10" t="s">
        <v>37</v>
      </c>
      <c r="W27" s="10" t="s">
        <v>29</v>
      </c>
      <c r="X27" s="15">
        <v>0</v>
      </c>
      <c r="Y27" s="15">
        <v>0</v>
      </c>
      <c r="Z27" s="15">
        <v>0</v>
      </c>
      <c r="AA27" s="15">
        <v>0</v>
      </c>
      <c r="AB27" s="14">
        <v>5350</v>
      </c>
    </row>
    <row r="28" spans="1:28" x14ac:dyDescent="0.25">
      <c r="A28" s="9" t="s">
        <v>91</v>
      </c>
      <c r="B28" s="10" t="s">
        <v>29</v>
      </c>
      <c r="C28" s="10" t="s">
        <v>29</v>
      </c>
      <c r="D28" s="9" t="s">
        <v>30</v>
      </c>
      <c r="E28" s="10" t="s">
        <v>31</v>
      </c>
      <c r="F28" s="10" t="s">
        <v>32</v>
      </c>
      <c r="G28" s="11">
        <v>43449</v>
      </c>
      <c r="H28" s="12">
        <v>43435</v>
      </c>
      <c r="I28" s="10" t="s">
        <v>33</v>
      </c>
      <c r="J28" s="13" t="s">
        <v>92</v>
      </c>
      <c r="K28" s="10" t="s">
        <v>40</v>
      </c>
      <c r="L28" s="10" t="s">
        <v>29</v>
      </c>
      <c r="M28" s="14">
        <v>1032040</v>
      </c>
      <c r="N28" s="12"/>
      <c r="O28" s="10" t="s">
        <v>29</v>
      </c>
      <c r="P28" s="15">
        <v>0</v>
      </c>
      <c r="Q28" s="15"/>
      <c r="R28" s="10" t="s">
        <v>29</v>
      </c>
      <c r="S28" s="14">
        <v>1032040</v>
      </c>
      <c r="T28" s="10" t="s">
        <v>29</v>
      </c>
      <c r="U28" s="10" t="s">
        <v>29</v>
      </c>
      <c r="V28" s="10" t="s">
        <v>37</v>
      </c>
      <c r="W28" s="10" t="s">
        <v>29</v>
      </c>
      <c r="X28" s="15">
        <v>0</v>
      </c>
      <c r="Y28" s="15">
        <v>0</v>
      </c>
      <c r="Z28" s="15">
        <v>0</v>
      </c>
      <c r="AA28" s="15">
        <v>0</v>
      </c>
      <c r="AB28" s="14">
        <v>1032040</v>
      </c>
    </row>
    <row r="29" spans="1:28" x14ac:dyDescent="0.25">
      <c r="A29" s="9" t="s">
        <v>93</v>
      </c>
      <c r="B29" s="10" t="s">
        <v>29</v>
      </c>
      <c r="C29" s="10" t="s">
        <v>29</v>
      </c>
      <c r="D29" s="9" t="s">
        <v>30</v>
      </c>
      <c r="E29" s="10" t="s">
        <v>31</v>
      </c>
      <c r="F29" s="10" t="s">
        <v>32</v>
      </c>
      <c r="G29" s="11">
        <v>43449</v>
      </c>
      <c r="H29" s="12">
        <v>43435</v>
      </c>
      <c r="I29" s="10" t="s">
        <v>33</v>
      </c>
      <c r="J29" s="13" t="s">
        <v>94</v>
      </c>
      <c r="K29" s="10" t="s">
        <v>40</v>
      </c>
      <c r="L29" s="10" t="s">
        <v>29</v>
      </c>
      <c r="M29" s="14">
        <v>3755150</v>
      </c>
      <c r="N29" s="12"/>
      <c r="O29" s="10" t="s">
        <v>29</v>
      </c>
      <c r="P29" s="15">
        <v>0</v>
      </c>
      <c r="Q29" s="15"/>
      <c r="R29" s="10" t="s">
        <v>29</v>
      </c>
      <c r="S29" s="14">
        <v>3755150</v>
      </c>
      <c r="T29" s="10" t="s">
        <v>29</v>
      </c>
      <c r="U29" s="10" t="s">
        <v>29</v>
      </c>
      <c r="V29" s="10" t="s">
        <v>37</v>
      </c>
      <c r="W29" s="10" t="s">
        <v>29</v>
      </c>
      <c r="X29" s="15">
        <v>0</v>
      </c>
      <c r="Y29" s="15">
        <v>0</v>
      </c>
      <c r="Z29" s="15">
        <v>0</v>
      </c>
      <c r="AA29" s="15">
        <v>0</v>
      </c>
      <c r="AB29" s="14">
        <v>3755150</v>
      </c>
    </row>
    <row r="30" spans="1:28" x14ac:dyDescent="0.25">
      <c r="A30" s="9" t="s">
        <v>95</v>
      </c>
      <c r="B30" s="10" t="s">
        <v>29</v>
      </c>
      <c r="C30" s="10" t="s">
        <v>29</v>
      </c>
      <c r="D30" s="9" t="s">
        <v>30</v>
      </c>
      <c r="E30" s="10" t="s">
        <v>31</v>
      </c>
      <c r="F30" s="10" t="s">
        <v>32</v>
      </c>
      <c r="G30" s="11">
        <v>43456</v>
      </c>
      <c r="H30" s="12">
        <v>43435</v>
      </c>
      <c r="I30" s="10" t="s">
        <v>33</v>
      </c>
      <c r="J30" s="13" t="s">
        <v>96</v>
      </c>
      <c r="K30" s="10" t="s">
        <v>40</v>
      </c>
      <c r="L30" s="10" t="s">
        <v>29</v>
      </c>
      <c r="M30" s="14">
        <v>809700</v>
      </c>
      <c r="N30" s="12"/>
      <c r="O30" s="10" t="s">
        <v>51</v>
      </c>
      <c r="P30" s="15">
        <v>0</v>
      </c>
      <c r="Q30" s="15"/>
      <c r="R30" s="10" t="s">
        <v>29</v>
      </c>
      <c r="S30" s="14">
        <v>809700</v>
      </c>
      <c r="T30" s="10" t="s">
        <v>29</v>
      </c>
      <c r="U30" s="10" t="s">
        <v>29</v>
      </c>
      <c r="V30" s="10" t="s">
        <v>37</v>
      </c>
      <c r="W30" s="10" t="s">
        <v>29</v>
      </c>
      <c r="X30" s="15">
        <v>0</v>
      </c>
      <c r="Y30" s="15">
        <v>0</v>
      </c>
      <c r="Z30" s="15">
        <v>0</v>
      </c>
      <c r="AA30" s="15">
        <v>0</v>
      </c>
      <c r="AB30" s="14">
        <v>809700</v>
      </c>
    </row>
    <row r="31" spans="1:28" x14ac:dyDescent="0.25">
      <c r="A31" s="9" t="s">
        <v>97</v>
      </c>
      <c r="B31" s="10" t="s">
        <v>29</v>
      </c>
      <c r="C31" s="10" t="s">
        <v>29</v>
      </c>
      <c r="D31" s="9" t="s">
        <v>30</v>
      </c>
      <c r="E31" s="10" t="s">
        <v>31</v>
      </c>
      <c r="F31" s="10" t="s">
        <v>32</v>
      </c>
      <c r="G31" s="11">
        <v>43452</v>
      </c>
      <c r="H31" s="12">
        <v>43435</v>
      </c>
      <c r="I31" s="10" t="s">
        <v>33</v>
      </c>
      <c r="J31" s="13" t="s">
        <v>98</v>
      </c>
      <c r="K31" s="10" t="s">
        <v>40</v>
      </c>
      <c r="L31" s="10" t="s">
        <v>29</v>
      </c>
      <c r="M31" s="14">
        <v>390000</v>
      </c>
      <c r="N31" s="12"/>
      <c r="O31" s="10" t="s">
        <v>29</v>
      </c>
      <c r="P31" s="15">
        <v>0</v>
      </c>
      <c r="Q31" s="15"/>
      <c r="R31" s="10" t="s">
        <v>29</v>
      </c>
      <c r="S31" s="14">
        <v>390000</v>
      </c>
      <c r="T31" s="10" t="s">
        <v>29</v>
      </c>
      <c r="U31" s="10" t="s">
        <v>29</v>
      </c>
      <c r="V31" s="10" t="s">
        <v>37</v>
      </c>
      <c r="W31" s="10" t="s">
        <v>29</v>
      </c>
      <c r="X31" s="15">
        <v>0</v>
      </c>
      <c r="Y31" s="15">
        <v>0</v>
      </c>
      <c r="Z31" s="15">
        <v>0</v>
      </c>
      <c r="AA31" s="15">
        <v>0</v>
      </c>
      <c r="AB31" s="14">
        <v>390000</v>
      </c>
    </row>
    <row r="32" spans="1:28" x14ac:dyDescent="0.25">
      <c r="A32" s="9" t="s">
        <v>99</v>
      </c>
      <c r="B32" s="10" t="s">
        <v>29</v>
      </c>
      <c r="C32" s="10" t="s">
        <v>29</v>
      </c>
      <c r="D32" s="9" t="s">
        <v>30</v>
      </c>
      <c r="E32" s="10" t="s">
        <v>31</v>
      </c>
      <c r="F32" s="10" t="s">
        <v>32</v>
      </c>
      <c r="G32" s="11">
        <v>43452</v>
      </c>
      <c r="H32" s="12">
        <v>43435</v>
      </c>
      <c r="I32" s="10" t="s">
        <v>33</v>
      </c>
      <c r="J32" s="13" t="s">
        <v>100</v>
      </c>
      <c r="K32" s="10" t="s">
        <v>40</v>
      </c>
      <c r="L32" s="10" t="s">
        <v>29</v>
      </c>
      <c r="M32" s="14">
        <v>390000</v>
      </c>
      <c r="N32" s="12"/>
      <c r="O32" s="10" t="s">
        <v>29</v>
      </c>
      <c r="P32" s="15">
        <v>0</v>
      </c>
      <c r="Q32" s="15"/>
      <c r="R32" s="10" t="s">
        <v>29</v>
      </c>
      <c r="S32" s="14">
        <v>390000</v>
      </c>
      <c r="T32" s="10" t="s">
        <v>29</v>
      </c>
      <c r="U32" s="10" t="s">
        <v>29</v>
      </c>
      <c r="V32" s="10" t="s">
        <v>37</v>
      </c>
      <c r="W32" s="10" t="s">
        <v>29</v>
      </c>
      <c r="X32" s="15">
        <v>0</v>
      </c>
      <c r="Y32" s="15">
        <v>0</v>
      </c>
      <c r="Z32" s="15">
        <v>0</v>
      </c>
      <c r="AA32" s="15">
        <v>0</v>
      </c>
      <c r="AB32" s="14">
        <v>390000</v>
      </c>
    </row>
    <row r="33" spans="1:28" x14ac:dyDescent="0.25">
      <c r="A33" s="9" t="s">
        <v>101</v>
      </c>
      <c r="B33" s="10" t="s">
        <v>29</v>
      </c>
      <c r="C33" s="10" t="s">
        <v>29</v>
      </c>
      <c r="D33" s="9" t="s">
        <v>30</v>
      </c>
      <c r="E33" s="10" t="s">
        <v>31</v>
      </c>
      <c r="F33" s="10" t="s">
        <v>32</v>
      </c>
      <c r="G33" s="11">
        <v>43452</v>
      </c>
      <c r="H33" s="12">
        <v>43435</v>
      </c>
      <c r="I33" s="10" t="s">
        <v>33</v>
      </c>
      <c r="J33" s="13" t="s">
        <v>102</v>
      </c>
      <c r="K33" s="10" t="s">
        <v>40</v>
      </c>
      <c r="L33" s="10" t="s">
        <v>29</v>
      </c>
      <c r="M33" s="14">
        <v>390000</v>
      </c>
      <c r="N33" s="12"/>
      <c r="O33" s="10" t="s">
        <v>29</v>
      </c>
      <c r="P33" s="15">
        <v>0</v>
      </c>
      <c r="Q33" s="15"/>
      <c r="R33" s="10" t="s">
        <v>29</v>
      </c>
      <c r="S33" s="14">
        <v>390000</v>
      </c>
      <c r="T33" s="10" t="s">
        <v>29</v>
      </c>
      <c r="U33" s="10" t="s">
        <v>29</v>
      </c>
      <c r="V33" s="10" t="s">
        <v>37</v>
      </c>
      <c r="W33" s="10" t="s">
        <v>29</v>
      </c>
      <c r="X33" s="15">
        <v>0</v>
      </c>
      <c r="Y33" s="15">
        <v>0</v>
      </c>
      <c r="Z33" s="15">
        <v>0</v>
      </c>
      <c r="AA33" s="15">
        <v>0</v>
      </c>
      <c r="AB33" s="14">
        <v>390000</v>
      </c>
    </row>
    <row r="34" spans="1:28" x14ac:dyDescent="0.25">
      <c r="A34" s="9" t="s">
        <v>103</v>
      </c>
      <c r="B34" s="10" t="s">
        <v>29</v>
      </c>
      <c r="C34" s="10" t="s">
        <v>29</v>
      </c>
      <c r="D34" s="9" t="s">
        <v>30</v>
      </c>
      <c r="E34" s="10" t="s">
        <v>31</v>
      </c>
      <c r="F34" s="10" t="s">
        <v>32</v>
      </c>
      <c r="G34" s="11">
        <v>43452</v>
      </c>
      <c r="H34" s="12">
        <v>43435</v>
      </c>
      <c r="I34" s="10" t="s">
        <v>33</v>
      </c>
      <c r="J34" s="13" t="s">
        <v>104</v>
      </c>
      <c r="K34" s="10" t="s">
        <v>40</v>
      </c>
      <c r="L34" s="10" t="s">
        <v>29</v>
      </c>
      <c r="M34" s="14">
        <v>904050</v>
      </c>
      <c r="N34" s="12"/>
      <c r="O34" s="10" t="s">
        <v>29</v>
      </c>
      <c r="P34" s="15">
        <v>0</v>
      </c>
      <c r="Q34" s="15"/>
      <c r="R34" s="10" t="s">
        <v>29</v>
      </c>
      <c r="S34" s="14">
        <v>904050</v>
      </c>
      <c r="T34" s="10" t="s">
        <v>29</v>
      </c>
      <c r="U34" s="10" t="s">
        <v>29</v>
      </c>
      <c r="V34" s="10" t="s">
        <v>37</v>
      </c>
      <c r="W34" s="10" t="s">
        <v>29</v>
      </c>
      <c r="X34" s="15">
        <v>0</v>
      </c>
      <c r="Y34" s="15">
        <v>0</v>
      </c>
      <c r="Z34" s="15">
        <v>0</v>
      </c>
      <c r="AA34" s="15">
        <v>0</v>
      </c>
      <c r="AB34" s="14">
        <v>904050</v>
      </c>
    </row>
    <row r="35" spans="1:28" x14ac:dyDescent="0.25">
      <c r="A35" s="9" t="s">
        <v>105</v>
      </c>
      <c r="B35" s="10" t="s">
        <v>29</v>
      </c>
      <c r="C35" s="10" t="s">
        <v>29</v>
      </c>
      <c r="D35" s="9" t="s">
        <v>30</v>
      </c>
      <c r="E35" s="10" t="s">
        <v>31</v>
      </c>
      <c r="F35" s="10" t="s">
        <v>32</v>
      </c>
      <c r="G35" s="11">
        <v>43452</v>
      </c>
      <c r="H35" s="12">
        <v>43435</v>
      </c>
      <c r="I35" s="10" t="s">
        <v>33</v>
      </c>
      <c r="J35" s="13" t="s">
        <v>106</v>
      </c>
      <c r="K35" s="10" t="s">
        <v>40</v>
      </c>
      <c r="L35" s="10" t="s">
        <v>29</v>
      </c>
      <c r="M35" s="14">
        <v>390000</v>
      </c>
      <c r="N35" s="12"/>
      <c r="O35" s="10" t="s">
        <v>29</v>
      </c>
      <c r="P35" s="15">
        <v>0</v>
      </c>
      <c r="Q35" s="15"/>
      <c r="R35" s="10" t="s">
        <v>29</v>
      </c>
      <c r="S35" s="14">
        <v>390000</v>
      </c>
      <c r="T35" s="10" t="s">
        <v>29</v>
      </c>
      <c r="U35" s="10" t="s">
        <v>29</v>
      </c>
      <c r="V35" s="10" t="s">
        <v>37</v>
      </c>
      <c r="W35" s="10" t="s">
        <v>29</v>
      </c>
      <c r="X35" s="15">
        <v>0</v>
      </c>
      <c r="Y35" s="15">
        <v>0</v>
      </c>
      <c r="Z35" s="15">
        <v>0</v>
      </c>
      <c r="AA35" s="15">
        <v>0</v>
      </c>
      <c r="AB35" s="14">
        <v>390000</v>
      </c>
    </row>
    <row r="36" spans="1:28" x14ac:dyDescent="0.25">
      <c r="A36" s="9" t="s">
        <v>107</v>
      </c>
      <c r="B36" s="10" t="s">
        <v>29</v>
      </c>
      <c r="C36" s="10" t="s">
        <v>29</v>
      </c>
      <c r="D36" s="9" t="s">
        <v>30</v>
      </c>
      <c r="E36" s="10" t="s">
        <v>31</v>
      </c>
      <c r="F36" s="10" t="s">
        <v>32</v>
      </c>
      <c r="G36" s="11">
        <v>43510</v>
      </c>
      <c r="H36" s="12">
        <v>43497</v>
      </c>
      <c r="I36" s="10" t="s">
        <v>33</v>
      </c>
      <c r="J36" s="13" t="s">
        <v>108</v>
      </c>
      <c r="K36" s="10" t="s">
        <v>40</v>
      </c>
      <c r="L36" s="10" t="s">
        <v>29</v>
      </c>
      <c r="M36" s="14">
        <v>755150</v>
      </c>
      <c r="N36" s="12"/>
      <c r="O36" s="10" t="s">
        <v>29</v>
      </c>
      <c r="P36" s="15">
        <v>0</v>
      </c>
      <c r="Q36" s="15"/>
      <c r="R36" s="10" t="s">
        <v>29</v>
      </c>
      <c r="S36" s="14">
        <v>755150</v>
      </c>
      <c r="T36" s="10" t="s">
        <v>29</v>
      </c>
      <c r="U36" s="10" t="s">
        <v>29</v>
      </c>
      <c r="V36" s="10" t="s">
        <v>37</v>
      </c>
      <c r="W36" s="10" t="s">
        <v>29</v>
      </c>
      <c r="X36" s="15">
        <v>0</v>
      </c>
      <c r="Y36" s="15">
        <v>0</v>
      </c>
      <c r="Z36" s="15">
        <v>0</v>
      </c>
      <c r="AA36" s="15">
        <v>0</v>
      </c>
      <c r="AB36" s="14">
        <v>755150</v>
      </c>
    </row>
    <row r="37" spans="1:28" x14ac:dyDescent="0.25">
      <c r="A37" s="9" t="s">
        <v>109</v>
      </c>
      <c r="B37" s="10" t="s">
        <v>29</v>
      </c>
      <c r="C37" s="10" t="s">
        <v>29</v>
      </c>
      <c r="D37" s="9" t="s">
        <v>30</v>
      </c>
      <c r="E37" s="10" t="s">
        <v>32</v>
      </c>
      <c r="F37" s="10" t="s">
        <v>32</v>
      </c>
      <c r="G37" s="11">
        <v>43652</v>
      </c>
      <c r="H37" s="12">
        <v>43652</v>
      </c>
      <c r="I37" s="10" t="s">
        <v>110</v>
      </c>
      <c r="J37" s="13" t="s">
        <v>111</v>
      </c>
      <c r="K37" s="10" t="s">
        <v>40</v>
      </c>
      <c r="L37" s="10" t="s">
        <v>29</v>
      </c>
      <c r="M37" s="15">
        <v>0</v>
      </c>
      <c r="N37" s="12"/>
      <c r="O37" s="10" t="s">
        <v>29</v>
      </c>
      <c r="P37" s="15">
        <v>0</v>
      </c>
      <c r="Q37" s="15">
        <v>17.329999999999998</v>
      </c>
      <c r="R37" s="10" t="s">
        <v>29</v>
      </c>
      <c r="S37" s="15">
        <v>0</v>
      </c>
      <c r="T37" s="10" t="s">
        <v>112</v>
      </c>
      <c r="U37" s="10" t="s">
        <v>29</v>
      </c>
      <c r="V37" s="10" t="s">
        <v>37</v>
      </c>
      <c r="W37" s="10" t="s">
        <v>29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</row>
    <row r="38" spans="1:28" x14ac:dyDescent="0.25">
      <c r="A38" s="9" t="s">
        <v>113</v>
      </c>
      <c r="B38" s="10" t="s">
        <v>29</v>
      </c>
      <c r="C38" s="10" t="s">
        <v>29</v>
      </c>
      <c r="D38" s="9" t="s">
        <v>30</v>
      </c>
      <c r="E38" s="10" t="s">
        <v>32</v>
      </c>
      <c r="F38" s="10" t="s">
        <v>32</v>
      </c>
      <c r="G38" s="11">
        <v>43652</v>
      </c>
      <c r="H38" s="12">
        <v>43652</v>
      </c>
      <c r="I38" s="10" t="s">
        <v>110</v>
      </c>
      <c r="J38" s="13" t="s">
        <v>114</v>
      </c>
      <c r="K38" s="10" t="s">
        <v>40</v>
      </c>
      <c r="L38" s="10" t="s">
        <v>29</v>
      </c>
      <c r="M38" s="15">
        <v>0</v>
      </c>
      <c r="N38" s="12"/>
      <c r="O38" s="10" t="s">
        <v>51</v>
      </c>
      <c r="P38" s="15">
        <v>0</v>
      </c>
      <c r="Q38" s="15">
        <v>14</v>
      </c>
      <c r="R38" s="10" t="s">
        <v>29</v>
      </c>
      <c r="S38" s="15">
        <v>0</v>
      </c>
      <c r="T38" s="10" t="s">
        <v>112</v>
      </c>
      <c r="U38" s="10" t="s">
        <v>29</v>
      </c>
      <c r="V38" s="10" t="s">
        <v>37</v>
      </c>
      <c r="W38" s="10" t="s">
        <v>29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</row>
    <row r="39" spans="1:28" x14ac:dyDescent="0.25">
      <c r="A39" s="9" t="s">
        <v>115</v>
      </c>
      <c r="B39" s="10" t="s">
        <v>29</v>
      </c>
      <c r="C39" s="10" t="s">
        <v>29</v>
      </c>
      <c r="D39" s="9" t="s">
        <v>30</v>
      </c>
      <c r="E39" s="10" t="s">
        <v>32</v>
      </c>
      <c r="F39" s="10" t="s">
        <v>32</v>
      </c>
      <c r="G39" s="11">
        <v>43816</v>
      </c>
      <c r="H39" s="12">
        <v>43816</v>
      </c>
      <c r="I39" s="10" t="s">
        <v>33</v>
      </c>
      <c r="J39" s="13" t="s">
        <v>116</v>
      </c>
      <c r="K39" s="10" t="s">
        <v>40</v>
      </c>
      <c r="L39" s="10" t="s">
        <v>29</v>
      </c>
      <c r="M39" s="14">
        <v>464900</v>
      </c>
      <c r="N39" s="12"/>
      <c r="O39" s="10" t="s">
        <v>51</v>
      </c>
      <c r="P39" s="15">
        <v>0</v>
      </c>
      <c r="Q39" s="15"/>
      <c r="R39" s="10" t="s">
        <v>29</v>
      </c>
      <c r="S39" s="14">
        <v>464900</v>
      </c>
      <c r="T39" s="10" t="s">
        <v>29</v>
      </c>
      <c r="U39" s="10" t="s">
        <v>29</v>
      </c>
      <c r="V39" s="10" t="s">
        <v>37</v>
      </c>
      <c r="W39" s="10" t="s">
        <v>29</v>
      </c>
      <c r="X39" s="15">
        <v>0</v>
      </c>
      <c r="Y39" s="15">
        <v>0</v>
      </c>
      <c r="Z39" s="15">
        <v>0</v>
      </c>
      <c r="AA39" s="15">
        <v>0</v>
      </c>
      <c r="AB39" s="14">
        <v>464900</v>
      </c>
    </row>
    <row r="40" spans="1:28" x14ac:dyDescent="0.25">
      <c r="A40" s="9" t="s">
        <v>117</v>
      </c>
      <c r="B40" s="10" t="s">
        <v>29</v>
      </c>
      <c r="C40" s="10" t="s">
        <v>29</v>
      </c>
      <c r="D40" s="9" t="s">
        <v>30</v>
      </c>
      <c r="E40" s="10" t="s">
        <v>32</v>
      </c>
      <c r="F40" s="10" t="s">
        <v>32</v>
      </c>
      <c r="G40" s="11">
        <v>43957</v>
      </c>
      <c r="H40" s="12">
        <v>43957</v>
      </c>
      <c r="I40" s="10" t="s">
        <v>33</v>
      </c>
      <c r="J40" s="13" t="s">
        <v>118</v>
      </c>
      <c r="K40" s="10" t="s">
        <v>40</v>
      </c>
      <c r="L40" s="10" t="s">
        <v>29</v>
      </c>
      <c r="M40" s="14">
        <v>1204900</v>
      </c>
      <c r="N40" s="12"/>
      <c r="O40" s="10" t="s">
        <v>51</v>
      </c>
      <c r="P40" s="15">
        <v>0</v>
      </c>
      <c r="Q40" s="15">
        <v>1.79</v>
      </c>
      <c r="R40" s="10" t="s">
        <v>29</v>
      </c>
      <c r="S40" s="14">
        <v>1204900</v>
      </c>
      <c r="T40" s="10" t="s">
        <v>119</v>
      </c>
      <c r="U40" s="10" t="s">
        <v>29</v>
      </c>
      <c r="V40" s="10" t="s">
        <v>37</v>
      </c>
      <c r="W40" s="10" t="s">
        <v>29</v>
      </c>
      <c r="X40" s="15">
        <v>0</v>
      </c>
      <c r="Y40" s="15">
        <v>0</v>
      </c>
      <c r="Z40" s="15">
        <v>0</v>
      </c>
      <c r="AA40" s="15">
        <v>0</v>
      </c>
      <c r="AB40" s="14">
        <v>1204900</v>
      </c>
    </row>
    <row r="41" spans="1:28" x14ac:dyDescent="0.25">
      <c r="A41" s="9" t="s">
        <v>120</v>
      </c>
      <c r="B41" s="10" t="s">
        <v>29</v>
      </c>
      <c r="C41" s="10" t="s">
        <v>29</v>
      </c>
      <c r="D41" s="9" t="s">
        <v>30</v>
      </c>
      <c r="E41" s="10" t="s">
        <v>32</v>
      </c>
      <c r="F41" s="10" t="s">
        <v>32</v>
      </c>
      <c r="G41" s="11">
        <v>43960</v>
      </c>
      <c r="H41" s="12">
        <v>43960</v>
      </c>
      <c r="I41" s="10" t="s">
        <v>33</v>
      </c>
      <c r="J41" s="13" t="s">
        <v>121</v>
      </c>
      <c r="K41" s="10" t="s">
        <v>40</v>
      </c>
      <c r="L41" s="10" t="s">
        <v>29</v>
      </c>
      <c r="M41" s="14">
        <v>1009900</v>
      </c>
      <c r="N41" s="12"/>
      <c r="O41" s="10" t="s">
        <v>51</v>
      </c>
      <c r="P41" s="15">
        <v>0</v>
      </c>
      <c r="Q41" s="15">
        <v>4.5</v>
      </c>
      <c r="R41" s="10" t="s">
        <v>29</v>
      </c>
      <c r="S41" s="14">
        <v>1009900</v>
      </c>
      <c r="T41" s="10" t="s">
        <v>119</v>
      </c>
      <c r="U41" s="10" t="s">
        <v>29</v>
      </c>
      <c r="V41" s="10" t="s">
        <v>37</v>
      </c>
      <c r="W41" s="10" t="s">
        <v>29</v>
      </c>
      <c r="X41" s="15">
        <v>0</v>
      </c>
      <c r="Y41" s="15">
        <v>0</v>
      </c>
      <c r="Z41" s="15">
        <v>0</v>
      </c>
      <c r="AA41" s="15">
        <v>0</v>
      </c>
      <c r="AB41" s="14">
        <v>1009900</v>
      </c>
    </row>
    <row r="42" spans="1:28" x14ac:dyDescent="0.25">
      <c r="A42" s="9" t="s">
        <v>122</v>
      </c>
      <c r="B42" s="10" t="s">
        <v>29</v>
      </c>
      <c r="C42" s="10" t="s">
        <v>29</v>
      </c>
      <c r="D42" s="9" t="s">
        <v>30</v>
      </c>
      <c r="E42" s="10" t="s">
        <v>32</v>
      </c>
      <c r="F42" s="10" t="s">
        <v>32</v>
      </c>
      <c r="G42" s="11">
        <v>43960</v>
      </c>
      <c r="H42" s="12">
        <v>43960</v>
      </c>
      <c r="I42" s="10" t="s">
        <v>33</v>
      </c>
      <c r="J42" s="13" t="s">
        <v>123</v>
      </c>
      <c r="K42" s="10" t="s">
        <v>40</v>
      </c>
      <c r="L42" s="10" t="s">
        <v>29</v>
      </c>
      <c r="M42" s="14">
        <v>409900</v>
      </c>
      <c r="N42" s="12"/>
      <c r="O42" s="10" t="s">
        <v>51</v>
      </c>
      <c r="P42" s="15">
        <v>0</v>
      </c>
      <c r="Q42" s="15">
        <v>0.57999999999999996</v>
      </c>
      <c r="R42" s="10" t="s">
        <v>29</v>
      </c>
      <c r="S42" s="14">
        <v>409900</v>
      </c>
      <c r="T42" s="10" t="s">
        <v>119</v>
      </c>
      <c r="U42" s="10" t="s">
        <v>29</v>
      </c>
      <c r="V42" s="10" t="s">
        <v>37</v>
      </c>
      <c r="W42" s="10" t="s">
        <v>29</v>
      </c>
      <c r="X42" s="15">
        <v>0</v>
      </c>
      <c r="Y42" s="15">
        <v>0</v>
      </c>
      <c r="Z42" s="15">
        <v>0</v>
      </c>
      <c r="AA42" s="15">
        <v>0</v>
      </c>
      <c r="AB42" s="14">
        <v>409900</v>
      </c>
    </row>
    <row r="43" spans="1:28" x14ac:dyDescent="0.25">
      <c r="A43" s="9" t="s">
        <v>124</v>
      </c>
      <c r="B43" s="10" t="s">
        <v>29</v>
      </c>
      <c r="C43" s="10" t="s">
        <v>29</v>
      </c>
      <c r="D43" s="9" t="s">
        <v>30</v>
      </c>
      <c r="E43" s="10" t="s">
        <v>32</v>
      </c>
      <c r="F43" s="10" t="s">
        <v>32</v>
      </c>
      <c r="G43" s="11">
        <v>43963</v>
      </c>
      <c r="H43" s="12">
        <v>43963</v>
      </c>
      <c r="I43" s="10" t="s">
        <v>33</v>
      </c>
      <c r="J43" s="13" t="s">
        <v>125</v>
      </c>
      <c r="K43" s="10" t="s">
        <v>40</v>
      </c>
      <c r="L43" s="10" t="s">
        <v>29</v>
      </c>
      <c r="M43" s="14">
        <v>4054900</v>
      </c>
      <c r="N43" s="12"/>
      <c r="O43" s="10" t="s">
        <v>51</v>
      </c>
      <c r="P43" s="15">
        <v>0</v>
      </c>
      <c r="Q43" s="15">
        <v>6.14</v>
      </c>
      <c r="R43" s="10" t="s">
        <v>29</v>
      </c>
      <c r="S43" s="14">
        <v>4054900</v>
      </c>
      <c r="T43" s="10" t="s">
        <v>119</v>
      </c>
      <c r="U43" s="10" t="s">
        <v>29</v>
      </c>
      <c r="V43" s="10" t="s">
        <v>37</v>
      </c>
      <c r="W43" s="10" t="s">
        <v>29</v>
      </c>
      <c r="X43" s="15">
        <v>0</v>
      </c>
      <c r="Y43" s="15">
        <v>0</v>
      </c>
      <c r="Z43" s="15">
        <v>0</v>
      </c>
      <c r="AA43" s="15">
        <v>0</v>
      </c>
      <c r="AB43" s="14">
        <v>4054900</v>
      </c>
    </row>
    <row r="44" spans="1:28" x14ac:dyDescent="0.25">
      <c r="A44" s="9" t="s">
        <v>126</v>
      </c>
      <c r="B44" s="10" t="s">
        <v>29</v>
      </c>
      <c r="C44" s="10" t="s">
        <v>29</v>
      </c>
      <c r="D44" s="9" t="s">
        <v>30</v>
      </c>
      <c r="E44" s="10" t="s">
        <v>32</v>
      </c>
      <c r="F44" s="10" t="s">
        <v>32</v>
      </c>
      <c r="G44" s="11">
        <v>43966</v>
      </c>
      <c r="H44" s="12">
        <v>43966</v>
      </c>
      <c r="I44" s="10" t="s">
        <v>33</v>
      </c>
      <c r="J44" s="13" t="s">
        <v>127</v>
      </c>
      <c r="K44" s="10" t="s">
        <v>40</v>
      </c>
      <c r="L44" s="10" t="s">
        <v>29</v>
      </c>
      <c r="M44" s="14">
        <v>1394900</v>
      </c>
      <c r="N44" s="12"/>
      <c r="O44" s="10" t="s">
        <v>51</v>
      </c>
      <c r="P44" s="15">
        <v>0</v>
      </c>
      <c r="Q44" s="15">
        <v>2.15</v>
      </c>
      <c r="R44" s="10" t="s">
        <v>29</v>
      </c>
      <c r="S44" s="14">
        <v>1394900</v>
      </c>
      <c r="T44" s="10" t="s">
        <v>119</v>
      </c>
      <c r="U44" s="10" t="s">
        <v>29</v>
      </c>
      <c r="V44" s="10" t="s">
        <v>37</v>
      </c>
      <c r="W44" s="10" t="s">
        <v>29</v>
      </c>
      <c r="X44" s="15">
        <v>0</v>
      </c>
      <c r="Y44" s="15">
        <v>0</v>
      </c>
      <c r="Z44" s="15">
        <v>0</v>
      </c>
      <c r="AA44" s="15">
        <v>0</v>
      </c>
      <c r="AB44" s="14">
        <v>1394900</v>
      </c>
    </row>
    <row r="45" spans="1:28" x14ac:dyDescent="0.25">
      <c r="A45" s="9" t="s">
        <v>128</v>
      </c>
      <c r="B45" s="10" t="s">
        <v>29</v>
      </c>
      <c r="C45" s="10" t="s">
        <v>29</v>
      </c>
      <c r="D45" s="9" t="s">
        <v>30</v>
      </c>
      <c r="E45" s="10" t="s">
        <v>32</v>
      </c>
      <c r="F45" s="10" t="s">
        <v>32</v>
      </c>
      <c r="G45" s="11">
        <v>43969</v>
      </c>
      <c r="H45" s="12">
        <v>43969</v>
      </c>
      <c r="I45" s="10" t="s">
        <v>33</v>
      </c>
      <c r="J45" s="13" t="s">
        <v>129</v>
      </c>
      <c r="K45" s="10" t="s">
        <v>40</v>
      </c>
      <c r="L45" s="10" t="s">
        <v>29</v>
      </c>
      <c r="M45" s="14">
        <v>4754900</v>
      </c>
      <c r="N45" s="12"/>
      <c r="O45" s="10" t="s">
        <v>51</v>
      </c>
      <c r="P45" s="15">
        <v>0</v>
      </c>
      <c r="Q45" s="15">
        <v>7.32</v>
      </c>
      <c r="R45" s="10" t="s">
        <v>29</v>
      </c>
      <c r="S45" s="14">
        <v>4754900</v>
      </c>
      <c r="T45" s="10" t="s">
        <v>119</v>
      </c>
      <c r="U45" s="10" t="s">
        <v>29</v>
      </c>
      <c r="V45" s="10" t="s">
        <v>37</v>
      </c>
      <c r="W45" s="10" t="s">
        <v>29</v>
      </c>
      <c r="X45" s="15">
        <v>0</v>
      </c>
      <c r="Y45" s="15">
        <v>0</v>
      </c>
      <c r="Z45" s="15">
        <v>0</v>
      </c>
      <c r="AA45" s="15">
        <v>0</v>
      </c>
      <c r="AB45" s="14">
        <v>4754900</v>
      </c>
    </row>
    <row r="46" spans="1:28" x14ac:dyDescent="0.25">
      <c r="A46" s="9" t="s">
        <v>130</v>
      </c>
      <c r="B46" s="10" t="s">
        <v>29</v>
      </c>
      <c r="C46" s="10" t="s">
        <v>29</v>
      </c>
      <c r="D46" s="9" t="s">
        <v>30</v>
      </c>
      <c r="E46" s="10" t="s">
        <v>32</v>
      </c>
      <c r="F46" s="10" t="s">
        <v>32</v>
      </c>
      <c r="G46" s="11">
        <v>43969</v>
      </c>
      <c r="H46" s="12">
        <v>43969</v>
      </c>
      <c r="I46" s="10" t="s">
        <v>33</v>
      </c>
      <c r="J46" s="13" t="s">
        <v>129</v>
      </c>
      <c r="K46" s="10" t="s">
        <v>40</v>
      </c>
      <c r="L46" s="10" t="s">
        <v>29</v>
      </c>
      <c r="M46" s="14">
        <v>4254900</v>
      </c>
      <c r="N46" s="12"/>
      <c r="O46" s="10" t="s">
        <v>51</v>
      </c>
      <c r="P46" s="15">
        <v>0</v>
      </c>
      <c r="Q46" s="15">
        <v>6.52</v>
      </c>
      <c r="R46" s="10" t="s">
        <v>29</v>
      </c>
      <c r="S46" s="14">
        <v>4254900</v>
      </c>
      <c r="T46" s="10" t="s">
        <v>119</v>
      </c>
      <c r="U46" s="10" t="s">
        <v>29</v>
      </c>
      <c r="V46" s="10" t="s">
        <v>37</v>
      </c>
      <c r="W46" s="10" t="s">
        <v>29</v>
      </c>
      <c r="X46" s="15">
        <v>0</v>
      </c>
      <c r="Y46" s="15">
        <v>0</v>
      </c>
      <c r="Z46" s="15">
        <v>0</v>
      </c>
      <c r="AA46" s="15">
        <v>0</v>
      </c>
      <c r="AB46" s="14">
        <v>4254900</v>
      </c>
    </row>
    <row r="47" spans="1:28" x14ac:dyDescent="0.25">
      <c r="A47" s="9" t="s">
        <v>131</v>
      </c>
      <c r="B47" s="10" t="s">
        <v>29</v>
      </c>
      <c r="C47" s="10" t="s">
        <v>29</v>
      </c>
      <c r="D47" s="9" t="s">
        <v>30</v>
      </c>
      <c r="E47" s="10" t="s">
        <v>32</v>
      </c>
      <c r="F47" s="10" t="s">
        <v>32</v>
      </c>
      <c r="G47" s="11">
        <v>43971</v>
      </c>
      <c r="H47" s="12">
        <v>43971</v>
      </c>
      <c r="I47" s="10" t="s">
        <v>33</v>
      </c>
      <c r="J47" s="13" t="s">
        <v>132</v>
      </c>
      <c r="K47" s="10" t="s">
        <v>40</v>
      </c>
      <c r="L47" s="10" t="s">
        <v>29</v>
      </c>
      <c r="M47" s="14">
        <v>1905150</v>
      </c>
      <c r="N47" s="12"/>
      <c r="O47" s="10" t="s">
        <v>51</v>
      </c>
      <c r="P47" s="15">
        <v>0</v>
      </c>
      <c r="Q47" s="15">
        <v>2.92</v>
      </c>
      <c r="R47" s="10" t="s">
        <v>29</v>
      </c>
      <c r="S47" s="14">
        <v>1905150</v>
      </c>
      <c r="T47" s="10" t="s">
        <v>119</v>
      </c>
      <c r="U47" s="10" t="s">
        <v>29</v>
      </c>
      <c r="V47" s="10" t="s">
        <v>37</v>
      </c>
      <c r="W47" s="10" t="s">
        <v>29</v>
      </c>
      <c r="X47" s="15">
        <v>0</v>
      </c>
      <c r="Y47" s="15">
        <v>0</v>
      </c>
      <c r="Z47" s="15">
        <v>0</v>
      </c>
      <c r="AA47" s="15">
        <v>0</v>
      </c>
      <c r="AB47" s="14">
        <v>1905150</v>
      </c>
    </row>
    <row r="48" spans="1:28" x14ac:dyDescent="0.25">
      <c r="A48" s="9" t="s">
        <v>133</v>
      </c>
      <c r="B48" s="10" t="s">
        <v>29</v>
      </c>
      <c r="C48" s="10" t="s">
        <v>29</v>
      </c>
      <c r="D48" s="9" t="s">
        <v>30</v>
      </c>
      <c r="E48" s="10" t="s">
        <v>32</v>
      </c>
      <c r="F48" s="10" t="s">
        <v>32</v>
      </c>
      <c r="G48" s="11">
        <v>43973</v>
      </c>
      <c r="H48" s="12">
        <v>43973</v>
      </c>
      <c r="I48" s="10" t="s">
        <v>33</v>
      </c>
      <c r="J48" s="13" t="s">
        <v>134</v>
      </c>
      <c r="K48" s="10" t="s">
        <v>40</v>
      </c>
      <c r="L48" s="10" t="s">
        <v>29</v>
      </c>
      <c r="M48" s="14">
        <v>9085150</v>
      </c>
      <c r="N48" s="12"/>
      <c r="O48" s="10" t="s">
        <v>51</v>
      </c>
      <c r="P48" s="15">
        <v>0</v>
      </c>
      <c r="Q48" s="15">
        <v>21</v>
      </c>
      <c r="R48" s="10" t="s">
        <v>29</v>
      </c>
      <c r="S48" s="14">
        <v>9085150</v>
      </c>
      <c r="T48" s="10" t="s">
        <v>119</v>
      </c>
      <c r="U48" s="10" t="s">
        <v>29</v>
      </c>
      <c r="V48" s="10" t="s">
        <v>37</v>
      </c>
      <c r="W48" s="10" t="s">
        <v>29</v>
      </c>
      <c r="X48" s="15">
        <v>0</v>
      </c>
      <c r="Y48" s="15">
        <v>0</v>
      </c>
      <c r="Z48" s="15">
        <v>0</v>
      </c>
      <c r="AA48" s="15">
        <v>0</v>
      </c>
      <c r="AB48" s="14">
        <v>9085150</v>
      </c>
    </row>
    <row r="49" spans="1:28" x14ac:dyDescent="0.25">
      <c r="A49" s="9" t="s">
        <v>135</v>
      </c>
      <c r="B49" s="10" t="s">
        <v>29</v>
      </c>
      <c r="C49" s="10" t="s">
        <v>29</v>
      </c>
      <c r="D49" s="9" t="s">
        <v>30</v>
      </c>
      <c r="E49" s="10" t="s">
        <v>32</v>
      </c>
      <c r="F49" s="10" t="s">
        <v>32</v>
      </c>
      <c r="G49" s="11">
        <v>43974</v>
      </c>
      <c r="H49" s="12">
        <v>43974</v>
      </c>
      <c r="I49" s="10" t="s">
        <v>33</v>
      </c>
      <c r="J49" s="13" t="s">
        <v>136</v>
      </c>
      <c r="K49" s="10" t="s">
        <v>40</v>
      </c>
      <c r="L49" s="10" t="s">
        <v>29</v>
      </c>
      <c r="M49" s="14">
        <v>464900</v>
      </c>
      <c r="N49" s="12"/>
      <c r="O49" s="10" t="s">
        <v>51</v>
      </c>
      <c r="P49" s="15">
        <v>0</v>
      </c>
      <c r="Q49" s="15">
        <v>0.7</v>
      </c>
      <c r="R49" s="10" t="s">
        <v>29</v>
      </c>
      <c r="S49" s="14">
        <v>464900</v>
      </c>
      <c r="T49" s="10" t="s">
        <v>119</v>
      </c>
      <c r="U49" s="10" t="s">
        <v>29</v>
      </c>
      <c r="V49" s="10" t="s">
        <v>37</v>
      </c>
      <c r="W49" s="10" t="s">
        <v>29</v>
      </c>
      <c r="X49" s="15">
        <v>0</v>
      </c>
      <c r="Y49" s="15">
        <v>0</v>
      </c>
      <c r="Z49" s="15">
        <v>0</v>
      </c>
      <c r="AA49" s="15">
        <v>0</v>
      </c>
      <c r="AB49" s="14">
        <v>464900</v>
      </c>
    </row>
    <row r="50" spans="1:28" x14ac:dyDescent="0.25">
      <c r="A50" s="9" t="s">
        <v>137</v>
      </c>
      <c r="B50" s="10" t="s">
        <v>29</v>
      </c>
      <c r="C50" s="10" t="s">
        <v>29</v>
      </c>
      <c r="D50" s="9" t="s">
        <v>30</v>
      </c>
      <c r="E50" s="10" t="s">
        <v>32</v>
      </c>
      <c r="F50" s="10" t="s">
        <v>32</v>
      </c>
      <c r="G50" s="11">
        <v>43979</v>
      </c>
      <c r="H50" s="12">
        <v>43979</v>
      </c>
      <c r="I50" s="10" t="s">
        <v>33</v>
      </c>
      <c r="J50" s="13" t="s">
        <v>138</v>
      </c>
      <c r="K50" s="10" t="s">
        <v>40</v>
      </c>
      <c r="L50" s="10" t="s">
        <v>29</v>
      </c>
      <c r="M50" s="14">
        <v>1905150</v>
      </c>
      <c r="N50" s="12"/>
      <c r="O50" s="10" t="s">
        <v>51</v>
      </c>
      <c r="P50" s="15">
        <v>0</v>
      </c>
      <c r="Q50" s="15">
        <v>2.82</v>
      </c>
      <c r="R50" s="10" t="s">
        <v>29</v>
      </c>
      <c r="S50" s="14">
        <v>1905150</v>
      </c>
      <c r="T50" s="10" t="s">
        <v>119</v>
      </c>
      <c r="U50" s="10" t="s">
        <v>29</v>
      </c>
      <c r="V50" s="10" t="s">
        <v>37</v>
      </c>
      <c r="W50" s="10" t="s">
        <v>29</v>
      </c>
      <c r="X50" s="15">
        <v>0</v>
      </c>
      <c r="Y50" s="15">
        <v>0</v>
      </c>
      <c r="Z50" s="15">
        <v>0</v>
      </c>
      <c r="AA50" s="15">
        <v>0</v>
      </c>
      <c r="AB50" s="14">
        <v>1905150</v>
      </c>
    </row>
    <row r="51" spans="1:28" x14ac:dyDescent="0.25">
      <c r="A51" s="9" t="s">
        <v>139</v>
      </c>
      <c r="B51" s="10" t="s">
        <v>29</v>
      </c>
      <c r="C51" s="10" t="s">
        <v>29</v>
      </c>
      <c r="D51" s="9" t="s">
        <v>30</v>
      </c>
      <c r="E51" s="10" t="s">
        <v>32</v>
      </c>
      <c r="F51" s="10" t="s">
        <v>32</v>
      </c>
      <c r="G51" s="11">
        <v>43999</v>
      </c>
      <c r="H51" s="12">
        <v>43999</v>
      </c>
      <c r="I51" s="10" t="s">
        <v>33</v>
      </c>
      <c r="J51" s="13" t="s">
        <v>140</v>
      </c>
      <c r="K51" s="10" t="s">
        <v>40</v>
      </c>
      <c r="L51" s="10" t="s">
        <v>29</v>
      </c>
      <c r="M51" s="14">
        <v>545150</v>
      </c>
      <c r="N51" s="12"/>
      <c r="O51" s="10" t="s">
        <v>51</v>
      </c>
      <c r="P51" s="15">
        <v>0</v>
      </c>
      <c r="Q51" s="15">
        <v>1.05</v>
      </c>
      <c r="R51" s="10" t="s">
        <v>29</v>
      </c>
      <c r="S51" s="14">
        <v>545150</v>
      </c>
      <c r="T51" s="10" t="s">
        <v>119</v>
      </c>
      <c r="U51" s="10" t="s">
        <v>29</v>
      </c>
      <c r="V51" s="10" t="s">
        <v>37</v>
      </c>
      <c r="W51" s="10" t="s">
        <v>29</v>
      </c>
      <c r="X51" s="15">
        <v>0</v>
      </c>
      <c r="Y51" s="15">
        <v>0</v>
      </c>
      <c r="Z51" s="15">
        <v>0</v>
      </c>
      <c r="AA51" s="15">
        <v>0</v>
      </c>
      <c r="AB51" s="14">
        <v>545150</v>
      </c>
    </row>
    <row r="52" spans="1:28" x14ac:dyDescent="0.25">
      <c r="A52" s="9" t="s">
        <v>141</v>
      </c>
      <c r="B52" s="10" t="s">
        <v>29</v>
      </c>
      <c r="C52" s="10" t="s">
        <v>29</v>
      </c>
      <c r="D52" s="9" t="s">
        <v>30</v>
      </c>
      <c r="E52" s="10" t="s">
        <v>32</v>
      </c>
      <c r="F52" s="10" t="s">
        <v>32</v>
      </c>
      <c r="G52" s="11">
        <v>44005</v>
      </c>
      <c r="H52" s="12">
        <v>44005</v>
      </c>
      <c r="I52" s="10" t="s">
        <v>33</v>
      </c>
      <c r="J52" s="13" t="s">
        <v>142</v>
      </c>
      <c r="K52" s="10" t="s">
        <v>40</v>
      </c>
      <c r="L52" s="10" t="s">
        <v>29</v>
      </c>
      <c r="M52" s="14">
        <v>355150</v>
      </c>
      <c r="N52" s="12"/>
      <c r="O52" s="10" t="s">
        <v>51</v>
      </c>
      <c r="P52" s="15">
        <v>0</v>
      </c>
      <c r="Q52" s="15">
        <v>1.18</v>
      </c>
      <c r="R52" s="10" t="s">
        <v>29</v>
      </c>
      <c r="S52" s="14">
        <v>355150</v>
      </c>
      <c r="T52" s="10" t="s">
        <v>119</v>
      </c>
      <c r="U52" s="10" t="s">
        <v>29</v>
      </c>
      <c r="V52" s="10" t="s">
        <v>37</v>
      </c>
      <c r="W52" s="10" t="s">
        <v>29</v>
      </c>
      <c r="X52" s="15">
        <v>0</v>
      </c>
      <c r="Y52" s="15">
        <v>0</v>
      </c>
      <c r="Z52" s="15">
        <v>0</v>
      </c>
      <c r="AA52" s="15">
        <v>0</v>
      </c>
      <c r="AB52" s="14">
        <v>355150</v>
      </c>
    </row>
    <row r="53" spans="1:28" x14ac:dyDescent="0.25">
      <c r="A53" s="9" t="s">
        <v>143</v>
      </c>
      <c r="B53" s="10" t="s">
        <v>29</v>
      </c>
      <c r="C53" s="10" t="s">
        <v>29</v>
      </c>
      <c r="D53" s="9" t="s">
        <v>30</v>
      </c>
      <c r="E53" s="10" t="s">
        <v>32</v>
      </c>
      <c r="F53" s="10" t="s">
        <v>32</v>
      </c>
      <c r="G53" s="11">
        <v>44020</v>
      </c>
      <c r="H53" s="12">
        <v>44020</v>
      </c>
      <c r="I53" s="10" t="s">
        <v>33</v>
      </c>
      <c r="J53" s="13" t="s">
        <v>144</v>
      </c>
      <c r="K53" s="10" t="s">
        <v>40</v>
      </c>
      <c r="L53" s="10" t="s">
        <v>29</v>
      </c>
      <c r="M53" s="14">
        <v>1010150</v>
      </c>
      <c r="N53" s="12"/>
      <c r="O53" s="10" t="s">
        <v>51</v>
      </c>
      <c r="P53" s="15">
        <v>0</v>
      </c>
      <c r="Q53" s="15">
        <v>1.52</v>
      </c>
      <c r="R53" s="10" t="s">
        <v>29</v>
      </c>
      <c r="S53" s="14">
        <v>1010150</v>
      </c>
      <c r="T53" s="10" t="s">
        <v>119</v>
      </c>
      <c r="U53" s="10" t="s">
        <v>29</v>
      </c>
      <c r="V53" s="10" t="s">
        <v>37</v>
      </c>
      <c r="W53" s="10" t="s">
        <v>29</v>
      </c>
      <c r="X53" s="15">
        <v>0</v>
      </c>
      <c r="Y53" s="15">
        <v>0</v>
      </c>
      <c r="Z53" s="15">
        <v>0</v>
      </c>
      <c r="AA53" s="15">
        <v>0</v>
      </c>
      <c r="AB53" s="14">
        <v>1010150</v>
      </c>
    </row>
    <row r="54" spans="1:28" x14ac:dyDescent="0.25">
      <c r="A54" s="9" t="s">
        <v>145</v>
      </c>
      <c r="B54" s="10" t="s">
        <v>29</v>
      </c>
      <c r="C54" s="10" t="s">
        <v>29</v>
      </c>
      <c r="D54" s="9" t="s">
        <v>30</v>
      </c>
      <c r="E54" s="10" t="s">
        <v>32</v>
      </c>
      <c r="F54" s="10" t="s">
        <v>32</v>
      </c>
      <c r="G54" s="11">
        <v>44020</v>
      </c>
      <c r="H54" s="12">
        <v>44020</v>
      </c>
      <c r="I54" s="10" t="s">
        <v>33</v>
      </c>
      <c r="J54" s="13" t="s">
        <v>146</v>
      </c>
      <c r="K54" s="10" t="s">
        <v>40</v>
      </c>
      <c r="L54" s="10" t="s">
        <v>29</v>
      </c>
      <c r="M54" s="14">
        <v>909400</v>
      </c>
      <c r="N54" s="12"/>
      <c r="O54" s="10" t="s">
        <v>51</v>
      </c>
      <c r="P54" s="15">
        <v>0</v>
      </c>
      <c r="Q54" s="15">
        <v>1.49</v>
      </c>
      <c r="R54" s="10" t="s">
        <v>29</v>
      </c>
      <c r="S54" s="14">
        <v>909400</v>
      </c>
      <c r="T54" s="10" t="s">
        <v>119</v>
      </c>
      <c r="U54" s="10" t="s">
        <v>29</v>
      </c>
      <c r="V54" s="10" t="s">
        <v>37</v>
      </c>
      <c r="W54" s="10" t="s">
        <v>29</v>
      </c>
      <c r="X54" s="15">
        <v>0</v>
      </c>
      <c r="Y54" s="15">
        <v>0</v>
      </c>
      <c r="Z54" s="15">
        <v>0</v>
      </c>
      <c r="AA54" s="15">
        <v>0</v>
      </c>
      <c r="AB54" s="14">
        <v>909400</v>
      </c>
    </row>
    <row r="55" spans="1:28" x14ac:dyDescent="0.25">
      <c r="A55" s="9" t="s">
        <v>147</v>
      </c>
      <c r="B55" s="10" t="s">
        <v>29</v>
      </c>
      <c r="C55" s="10" t="s">
        <v>29</v>
      </c>
      <c r="D55" s="9" t="s">
        <v>30</v>
      </c>
      <c r="E55" s="10" t="s">
        <v>32</v>
      </c>
      <c r="F55" s="10" t="s">
        <v>32</v>
      </c>
      <c r="G55" s="11">
        <v>44026</v>
      </c>
      <c r="H55" s="12">
        <v>44026</v>
      </c>
      <c r="I55" s="10" t="s">
        <v>33</v>
      </c>
      <c r="J55" s="13" t="s">
        <v>148</v>
      </c>
      <c r="K55" s="10" t="s">
        <v>40</v>
      </c>
      <c r="L55" s="10" t="s">
        <v>29</v>
      </c>
      <c r="M55" s="14">
        <v>306400</v>
      </c>
      <c r="N55" s="12"/>
      <c r="O55" s="10" t="s">
        <v>51</v>
      </c>
      <c r="P55" s="15">
        <v>0</v>
      </c>
      <c r="Q55" s="15">
        <v>0.32</v>
      </c>
      <c r="R55" s="10" t="s">
        <v>29</v>
      </c>
      <c r="S55" s="14">
        <v>306400</v>
      </c>
      <c r="T55" s="10" t="s">
        <v>119</v>
      </c>
      <c r="U55" s="10" t="s">
        <v>29</v>
      </c>
      <c r="V55" s="10" t="s">
        <v>37</v>
      </c>
      <c r="W55" s="10" t="s">
        <v>29</v>
      </c>
      <c r="X55" s="15">
        <v>0</v>
      </c>
      <c r="Y55" s="15">
        <v>0</v>
      </c>
      <c r="Z55" s="15">
        <v>0</v>
      </c>
      <c r="AA55" s="15">
        <v>0</v>
      </c>
      <c r="AB55" s="14">
        <v>306400</v>
      </c>
    </row>
    <row r="56" spans="1:28" x14ac:dyDescent="0.25">
      <c r="A56" s="9" t="s">
        <v>149</v>
      </c>
      <c r="B56" s="10" t="s">
        <v>29</v>
      </c>
      <c r="C56" s="10" t="s">
        <v>29</v>
      </c>
      <c r="D56" s="9" t="s">
        <v>30</v>
      </c>
      <c r="E56" s="10" t="s">
        <v>32</v>
      </c>
      <c r="F56" s="10" t="s">
        <v>32</v>
      </c>
      <c r="G56" s="11">
        <v>44029</v>
      </c>
      <c r="H56" s="12">
        <v>44029</v>
      </c>
      <c r="I56" s="10" t="s">
        <v>33</v>
      </c>
      <c r="J56" s="13" t="s">
        <v>150</v>
      </c>
      <c r="K56" s="10" t="s">
        <v>40</v>
      </c>
      <c r="L56" s="10" t="s">
        <v>29</v>
      </c>
      <c r="M56" s="14">
        <v>545150</v>
      </c>
      <c r="N56" s="12"/>
      <c r="O56" s="10" t="s">
        <v>51</v>
      </c>
      <c r="P56" s="15">
        <v>0</v>
      </c>
      <c r="Q56" s="15">
        <v>0.84</v>
      </c>
      <c r="R56" s="10" t="s">
        <v>29</v>
      </c>
      <c r="S56" s="14">
        <v>545150</v>
      </c>
      <c r="T56" s="10" t="s">
        <v>119</v>
      </c>
      <c r="U56" s="10" t="s">
        <v>29</v>
      </c>
      <c r="V56" s="10" t="s">
        <v>37</v>
      </c>
      <c r="W56" s="10" t="s">
        <v>29</v>
      </c>
      <c r="X56" s="15">
        <v>0</v>
      </c>
      <c r="Y56" s="15">
        <v>0</v>
      </c>
      <c r="Z56" s="15">
        <v>0</v>
      </c>
      <c r="AA56" s="15">
        <v>0</v>
      </c>
      <c r="AB56" s="14">
        <v>545150</v>
      </c>
    </row>
    <row r="57" spans="1:28" x14ac:dyDescent="0.25">
      <c r="A57" s="9" t="s">
        <v>151</v>
      </c>
      <c r="B57" s="10" t="s">
        <v>29</v>
      </c>
      <c r="C57" s="10" t="s">
        <v>29</v>
      </c>
      <c r="D57" s="9" t="s">
        <v>30</v>
      </c>
      <c r="E57" s="10" t="s">
        <v>32</v>
      </c>
      <c r="F57" s="10" t="s">
        <v>32</v>
      </c>
      <c r="G57" s="11">
        <v>44030</v>
      </c>
      <c r="H57" s="12">
        <v>44030</v>
      </c>
      <c r="I57" s="10" t="s">
        <v>33</v>
      </c>
      <c r="J57" s="13" t="s">
        <v>152</v>
      </c>
      <c r="K57" s="10" t="s">
        <v>40</v>
      </c>
      <c r="L57" s="10" t="s">
        <v>29</v>
      </c>
      <c r="M57" s="14">
        <v>2945150</v>
      </c>
      <c r="N57" s="12"/>
      <c r="O57" s="10" t="s">
        <v>51</v>
      </c>
      <c r="P57" s="15">
        <v>0</v>
      </c>
      <c r="Q57" s="15">
        <v>9.0399999999999991</v>
      </c>
      <c r="R57" s="10" t="s">
        <v>29</v>
      </c>
      <c r="S57" s="14">
        <v>2945150</v>
      </c>
      <c r="T57" s="10" t="s">
        <v>119</v>
      </c>
      <c r="U57" s="10" t="s">
        <v>29</v>
      </c>
      <c r="V57" s="10" t="s">
        <v>37</v>
      </c>
      <c r="W57" s="10" t="s">
        <v>29</v>
      </c>
      <c r="X57" s="15">
        <v>0</v>
      </c>
      <c r="Y57" s="15">
        <v>0</v>
      </c>
      <c r="Z57" s="15">
        <v>0</v>
      </c>
      <c r="AA57" s="15">
        <v>0</v>
      </c>
      <c r="AB57" s="14">
        <v>2945150</v>
      </c>
    </row>
    <row r="58" spans="1:28" x14ac:dyDescent="0.25">
      <c r="A58" s="9" t="s">
        <v>153</v>
      </c>
      <c r="B58" s="10" t="s">
        <v>29</v>
      </c>
      <c r="C58" s="10" t="s">
        <v>29</v>
      </c>
      <c r="D58" s="9" t="s">
        <v>30</v>
      </c>
      <c r="E58" s="10" t="s">
        <v>32</v>
      </c>
      <c r="F58" s="10" t="s">
        <v>32</v>
      </c>
      <c r="G58" s="11">
        <v>44068</v>
      </c>
      <c r="H58" s="12">
        <v>44068</v>
      </c>
      <c r="I58" s="10" t="s">
        <v>33</v>
      </c>
      <c r="J58" s="13" t="s">
        <v>154</v>
      </c>
      <c r="K58" s="10" t="s">
        <v>40</v>
      </c>
      <c r="L58" s="10" t="s">
        <v>29</v>
      </c>
      <c r="M58" s="14">
        <v>2195150</v>
      </c>
      <c r="N58" s="12"/>
      <c r="O58" s="10" t="s">
        <v>51</v>
      </c>
      <c r="P58" s="15">
        <v>0</v>
      </c>
      <c r="Q58" s="15">
        <v>3.4</v>
      </c>
      <c r="R58" s="10" t="s">
        <v>29</v>
      </c>
      <c r="S58" s="14">
        <v>2195150</v>
      </c>
      <c r="T58" s="10" t="s">
        <v>119</v>
      </c>
      <c r="U58" s="10" t="s">
        <v>29</v>
      </c>
      <c r="V58" s="10" t="s">
        <v>37</v>
      </c>
      <c r="W58" s="10" t="s">
        <v>29</v>
      </c>
      <c r="X58" s="15">
        <v>0</v>
      </c>
      <c r="Y58" s="15">
        <v>0</v>
      </c>
      <c r="Z58" s="15">
        <v>0</v>
      </c>
      <c r="AA58" s="15">
        <v>0</v>
      </c>
      <c r="AB58" s="14">
        <v>2195150</v>
      </c>
    </row>
    <row r="59" spans="1:28" x14ac:dyDescent="0.25">
      <c r="A59" s="9" t="s">
        <v>155</v>
      </c>
      <c r="B59" s="10" t="s">
        <v>29</v>
      </c>
      <c r="C59" s="10" t="s">
        <v>29</v>
      </c>
      <c r="D59" s="9" t="s">
        <v>30</v>
      </c>
      <c r="E59" s="10" t="s">
        <v>32</v>
      </c>
      <c r="F59" s="10" t="s">
        <v>32</v>
      </c>
      <c r="G59" s="11">
        <v>44086</v>
      </c>
      <c r="H59" s="12">
        <v>44086</v>
      </c>
      <c r="I59" s="10" t="s">
        <v>33</v>
      </c>
      <c r="J59" s="13" t="s">
        <v>156</v>
      </c>
      <c r="K59" s="10" t="s">
        <v>40</v>
      </c>
      <c r="L59" s="10" t="s">
        <v>29</v>
      </c>
      <c r="M59" s="14">
        <v>6535350</v>
      </c>
      <c r="N59" s="12"/>
      <c r="O59" s="10" t="s">
        <v>51</v>
      </c>
      <c r="P59" s="15">
        <v>0</v>
      </c>
      <c r="Q59" s="15">
        <v>9.83</v>
      </c>
      <c r="R59" s="10" t="s">
        <v>29</v>
      </c>
      <c r="S59" s="14">
        <v>6535350</v>
      </c>
      <c r="T59" s="10" t="s">
        <v>119</v>
      </c>
      <c r="U59" s="10" t="s">
        <v>29</v>
      </c>
      <c r="V59" s="10" t="s">
        <v>37</v>
      </c>
      <c r="W59" s="10" t="s">
        <v>29</v>
      </c>
      <c r="X59" s="15">
        <v>0</v>
      </c>
      <c r="Y59" s="15">
        <v>0</v>
      </c>
      <c r="Z59" s="15">
        <v>0</v>
      </c>
      <c r="AA59" s="15">
        <v>0</v>
      </c>
      <c r="AB59" s="14">
        <v>6535350</v>
      </c>
    </row>
    <row r="60" spans="1:28" x14ac:dyDescent="0.25">
      <c r="A60" s="9" t="s">
        <v>157</v>
      </c>
      <c r="B60" s="10" t="s">
        <v>29</v>
      </c>
      <c r="C60" s="10" t="s">
        <v>29</v>
      </c>
      <c r="D60" s="9" t="s">
        <v>30</v>
      </c>
      <c r="E60" s="10" t="s">
        <v>32</v>
      </c>
      <c r="F60" s="10" t="s">
        <v>32</v>
      </c>
      <c r="G60" s="11">
        <v>44147</v>
      </c>
      <c r="H60" s="12">
        <v>44147</v>
      </c>
      <c r="I60" s="10" t="s">
        <v>33</v>
      </c>
      <c r="J60" s="13" t="s">
        <v>158</v>
      </c>
      <c r="K60" s="10" t="s">
        <v>40</v>
      </c>
      <c r="L60" s="10" t="s">
        <v>29</v>
      </c>
      <c r="M60" s="14">
        <v>395150</v>
      </c>
      <c r="N60" s="12"/>
      <c r="O60" s="10" t="s">
        <v>51</v>
      </c>
      <c r="P60" s="15">
        <v>0</v>
      </c>
      <c r="Q60" s="15">
        <v>1.89</v>
      </c>
      <c r="R60" s="10" t="s">
        <v>29</v>
      </c>
      <c r="S60" s="14">
        <v>395150</v>
      </c>
      <c r="T60" s="10" t="s">
        <v>119</v>
      </c>
      <c r="U60" s="10" t="s">
        <v>29</v>
      </c>
      <c r="V60" s="10" t="s">
        <v>37</v>
      </c>
      <c r="W60" s="10" t="s">
        <v>29</v>
      </c>
      <c r="X60" s="15">
        <v>0</v>
      </c>
      <c r="Y60" s="15">
        <v>0</v>
      </c>
      <c r="Z60" s="15">
        <v>0</v>
      </c>
      <c r="AA60" s="15">
        <v>0</v>
      </c>
      <c r="AB60" s="14">
        <v>395150</v>
      </c>
    </row>
    <row r="61" spans="1:28" x14ac:dyDescent="0.25">
      <c r="A61" s="9" t="s">
        <v>159</v>
      </c>
      <c r="B61" s="10" t="s">
        <v>29</v>
      </c>
      <c r="C61" s="10" t="s">
        <v>29</v>
      </c>
      <c r="D61" s="9" t="s">
        <v>30</v>
      </c>
      <c r="E61" s="10" t="s">
        <v>32</v>
      </c>
      <c r="F61" s="10" t="s">
        <v>32</v>
      </c>
      <c r="G61" s="11">
        <v>44261</v>
      </c>
      <c r="H61" s="12">
        <v>44261</v>
      </c>
      <c r="I61" s="10" t="s">
        <v>33</v>
      </c>
      <c r="J61" s="13" t="s">
        <v>160</v>
      </c>
      <c r="K61" s="10" t="s">
        <v>40</v>
      </c>
      <c r="L61" s="10" t="s">
        <v>29</v>
      </c>
      <c r="M61" s="14">
        <v>2005150</v>
      </c>
      <c r="N61" s="12"/>
      <c r="O61" s="10" t="s">
        <v>161</v>
      </c>
      <c r="P61" s="15">
        <v>0</v>
      </c>
      <c r="Q61" s="15">
        <v>3.85</v>
      </c>
      <c r="R61" s="10" t="s">
        <v>29</v>
      </c>
      <c r="S61" s="14">
        <v>2005150</v>
      </c>
      <c r="T61" s="10" t="s">
        <v>119</v>
      </c>
      <c r="U61" s="10" t="s">
        <v>29</v>
      </c>
      <c r="V61" s="10" t="s">
        <v>37</v>
      </c>
      <c r="W61" s="10" t="s">
        <v>29</v>
      </c>
      <c r="X61" s="15">
        <v>0</v>
      </c>
      <c r="Y61" s="15">
        <v>0</v>
      </c>
      <c r="Z61" s="15">
        <v>0</v>
      </c>
      <c r="AA61" s="15">
        <v>0</v>
      </c>
      <c r="AB61" s="14">
        <v>2005150</v>
      </c>
    </row>
    <row r="62" spans="1:28" x14ac:dyDescent="0.25">
      <c r="A62" s="9" t="s">
        <v>162</v>
      </c>
      <c r="B62" s="10" t="s">
        <v>29</v>
      </c>
      <c r="C62" s="10" t="s">
        <v>29</v>
      </c>
      <c r="D62" s="9" t="s">
        <v>30</v>
      </c>
      <c r="E62" s="10" t="s">
        <v>32</v>
      </c>
      <c r="F62" s="10" t="s">
        <v>32</v>
      </c>
      <c r="G62" s="11">
        <v>44282</v>
      </c>
      <c r="H62" s="12">
        <v>44282</v>
      </c>
      <c r="I62" s="10" t="s">
        <v>33</v>
      </c>
      <c r="J62" s="13" t="s">
        <v>163</v>
      </c>
      <c r="K62" s="10" t="s">
        <v>40</v>
      </c>
      <c r="L62" s="10" t="s">
        <v>29</v>
      </c>
      <c r="M62" s="14">
        <v>4243251.42</v>
      </c>
      <c r="N62" s="12"/>
      <c r="O62" s="10" t="s">
        <v>29</v>
      </c>
      <c r="P62" s="15">
        <v>0</v>
      </c>
      <c r="Q62" s="15">
        <v>1</v>
      </c>
      <c r="R62" s="10" t="s">
        <v>29</v>
      </c>
      <c r="S62" s="14">
        <v>4243251.42</v>
      </c>
      <c r="T62" s="10" t="s">
        <v>164</v>
      </c>
      <c r="U62" s="10" t="s">
        <v>29</v>
      </c>
      <c r="V62" s="10" t="s">
        <v>37</v>
      </c>
      <c r="W62" s="10" t="s">
        <v>29</v>
      </c>
      <c r="X62" s="15">
        <v>0</v>
      </c>
      <c r="Y62" s="14">
        <v>2808177.06</v>
      </c>
      <c r="Z62" s="15">
        <v>0</v>
      </c>
      <c r="AA62" s="15">
        <v>0</v>
      </c>
      <c r="AB62" s="14">
        <v>7051428.4800000004</v>
      </c>
    </row>
    <row r="63" spans="1:28" x14ac:dyDescent="0.25">
      <c r="A63" s="9" t="s">
        <v>165</v>
      </c>
      <c r="B63" s="10" t="s">
        <v>29</v>
      </c>
      <c r="C63" s="10" t="s">
        <v>29</v>
      </c>
      <c r="D63" s="9" t="s">
        <v>30</v>
      </c>
      <c r="E63" s="10" t="s">
        <v>32</v>
      </c>
      <c r="F63" s="10" t="s">
        <v>32</v>
      </c>
      <c r="G63" s="11">
        <v>44352</v>
      </c>
      <c r="H63" s="12">
        <v>44352</v>
      </c>
      <c r="I63" s="10" t="s">
        <v>33</v>
      </c>
      <c r="J63" s="13" t="s">
        <v>166</v>
      </c>
      <c r="K63" s="10" t="s">
        <v>40</v>
      </c>
      <c r="L63" s="10" t="s">
        <v>29</v>
      </c>
      <c r="M63" s="14">
        <v>2825150</v>
      </c>
      <c r="N63" s="12"/>
      <c r="O63" s="10" t="s">
        <v>161</v>
      </c>
      <c r="P63" s="15">
        <v>0</v>
      </c>
      <c r="Q63" s="15">
        <v>3.36</v>
      </c>
      <c r="R63" s="10" t="s">
        <v>29</v>
      </c>
      <c r="S63" s="14">
        <v>2825150</v>
      </c>
      <c r="T63" s="10" t="s">
        <v>119</v>
      </c>
      <c r="U63" s="10" t="s">
        <v>29</v>
      </c>
      <c r="V63" s="10" t="s">
        <v>37</v>
      </c>
      <c r="W63" s="10" t="s">
        <v>29</v>
      </c>
      <c r="X63" s="15">
        <v>0</v>
      </c>
      <c r="Y63" s="15">
        <v>0</v>
      </c>
      <c r="Z63" s="15">
        <v>0</v>
      </c>
      <c r="AA63" s="15">
        <v>0</v>
      </c>
      <c r="AB63" s="14">
        <v>2825150</v>
      </c>
    </row>
    <row r="64" spans="1:28" x14ac:dyDescent="0.25">
      <c r="A64" s="9" t="s">
        <v>167</v>
      </c>
      <c r="B64" s="10" t="s">
        <v>29</v>
      </c>
      <c r="C64" s="10" t="s">
        <v>29</v>
      </c>
      <c r="D64" s="9" t="s">
        <v>30</v>
      </c>
      <c r="E64" s="10" t="s">
        <v>32</v>
      </c>
      <c r="F64" s="10" t="s">
        <v>32</v>
      </c>
      <c r="G64" s="11">
        <v>44455</v>
      </c>
      <c r="H64" s="12">
        <v>44455</v>
      </c>
      <c r="I64" s="10" t="s">
        <v>33</v>
      </c>
      <c r="J64" s="13" t="s">
        <v>168</v>
      </c>
      <c r="K64" s="10" t="s">
        <v>40</v>
      </c>
      <c r="L64" s="10" t="s">
        <v>29</v>
      </c>
      <c r="M64" s="14">
        <v>996900</v>
      </c>
      <c r="N64" s="12"/>
      <c r="O64" s="10" t="s">
        <v>161</v>
      </c>
      <c r="P64" s="15">
        <v>0</v>
      </c>
      <c r="Q64" s="15">
        <v>1.04</v>
      </c>
      <c r="R64" s="10" t="s">
        <v>29</v>
      </c>
      <c r="S64" s="14">
        <v>996900</v>
      </c>
      <c r="T64" s="10" t="s">
        <v>119</v>
      </c>
      <c r="U64" s="10" t="s">
        <v>29</v>
      </c>
      <c r="V64" s="10" t="s">
        <v>37</v>
      </c>
      <c r="W64" s="10" t="s">
        <v>29</v>
      </c>
      <c r="X64" s="15">
        <v>0</v>
      </c>
      <c r="Y64" s="15">
        <v>0</v>
      </c>
      <c r="Z64" s="15">
        <v>0</v>
      </c>
      <c r="AA64" s="15">
        <v>0</v>
      </c>
      <c r="AB64" s="14">
        <v>996900</v>
      </c>
    </row>
    <row r="65" spans="1:28" x14ac:dyDescent="0.25">
      <c r="A65" s="9" t="s">
        <v>169</v>
      </c>
      <c r="B65" s="10" t="s">
        <v>29</v>
      </c>
      <c r="C65" s="10" t="s">
        <v>29</v>
      </c>
      <c r="D65" s="9" t="s">
        <v>30</v>
      </c>
      <c r="E65" s="10" t="s">
        <v>32</v>
      </c>
      <c r="F65" s="10" t="s">
        <v>32</v>
      </c>
      <c r="G65" s="11">
        <v>44496</v>
      </c>
      <c r="H65" s="12">
        <v>44496</v>
      </c>
      <c r="I65" s="10" t="s">
        <v>33</v>
      </c>
      <c r="J65" s="13" t="s">
        <v>170</v>
      </c>
      <c r="K65" s="10" t="s">
        <v>40</v>
      </c>
      <c r="L65" s="10" t="s">
        <v>29</v>
      </c>
      <c r="M65" s="14">
        <v>4000700</v>
      </c>
      <c r="N65" s="12"/>
      <c r="O65" s="10" t="s">
        <v>161</v>
      </c>
      <c r="P65" s="15">
        <v>0</v>
      </c>
      <c r="Q65" s="15">
        <v>1.54</v>
      </c>
      <c r="R65" s="10" t="s">
        <v>29</v>
      </c>
      <c r="S65" s="14">
        <v>4000700</v>
      </c>
      <c r="T65" s="10" t="s">
        <v>119</v>
      </c>
      <c r="U65" s="10" t="s">
        <v>29</v>
      </c>
      <c r="V65" s="10" t="s">
        <v>37</v>
      </c>
      <c r="W65" s="10" t="s">
        <v>29</v>
      </c>
      <c r="X65" s="15">
        <v>0</v>
      </c>
      <c r="Y65" s="15">
        <v>0</v>
      </c>
      <c r="Z65" s="15">
        <v>0</v>
      </c>
      <c r="AA65" s="15">
        <v>0</v>
      </c>
      <c r="AB65" s="14">
        <v>4000700</v>
      </c>
    </row>
    <row r="66" spans="1:28" x14ac:dyDescent="0.25">
      <c r="A66" s="9" t="s">
        <v>171</v>
      </c>
      <c r="B66" s="10" t="s">
        <v>29</v>
      </c>
      <c r="C66" s="10" t="s">
        <v>29</v>
      </c>
      <c r="D66" s="9" t="s">
        <v>30</v>
      </c>
      <c r="E66" s="10" t="s">
        <v>31</v>
      </c>
      <c r="F66" s="10" t="s">
        <v>32</v>
      </c>
      <c r="G66" s="11">
        <v>44566</v>
      </c>
      <c r="H66" s="12">
        <v>44562</v>
      </c>
      <c r="I66" s="10" t="s">
        <v>33</v>
      </c>
      <c r="J66" s="13" t="s">
        <v>172</v>
      </c>
      <c r="K66" s="10" t="s">
        <v>173</v>
      </c>
      <c r="L66" s="10" t="s">
        <v>29</v>
      </c>
      <c r="M66" s="14">
        <v>924950</v>
      </c>
      <c r="N66" s="12"/>
      <c r="O66" s="10" t="s">
        <v>161</v>
      </c>
      <c r="P66" s="15">
        <v>0</v>
      </c>
      <c r="Q66" s="15"/>
      <c r="R66" s="10" t="s">
        <v>29</v>
      </c>
      <c r="S66" s="14">
        <v>924950</v>
      </c>
      <c r="T66" s="10" t="s">
        <v>29</v>
      </c>
      <c r="U66" s="10" t="s">
        <v>29</v>
      </c>
      <c r="V66" s="10" t="s">
        <v>37</v>
      </c>
      <c r="W66" s="10" t="s">
        <v>29</v>
      </c>
      <c r="X66" s="15">
        <v>0</v>
      </c>
      <c r="Y66" s="15">
        <v>0</v>
      </c>
      <c r="Z66" s="15">
        <v>0</v>
      </c>
      <c r="AA66" s="15">
        <v>0</v>
      </c>
      <c r="AB66" s="14">
        <v>924950</v>
      </c>
    </row>
    <row r="67" spans="1:28" x14ac:dyDescent="0.25">
      <c r="A67" s="9" t="s">
        <v>174</v>
      </c>
      <c r="B67" s="10" t="s">
        <v>29</v>
      </c>
      <c r="C67" s="10" t="s">
        <v>29</v>
      </c>
      <c r="D67" s="9" t="s">
        <v>30</v>
      </c>
      <c r="E67" s="10" t="s">
        <v>32</v>
      </c>
      <c r="F67" s="10" t="s">
        <v>32</v>
      </c>
      <c r="G67" s="11">
        <v>44747</v>
      </c>
      <c r="H67" s="12">
        <v>44747</v>
      </c>
      <c r="I67" s="10" t="s">
        <v>175</v>
      </c>
      <c r="J67" s="13" t="s">
        <v>176</v>
      </c>
      <c r="K67" s="10" t="s">
        <v>40</v>
      </c>
      <c r="L67" s="10" t="s">
        <v>29</v>
      </c>
      <c r="M67" s="14">
        <v>442500</v>
      </c>
      <c r="N67" s="12"/>
      <c r="O67" s="10" t="s">
        <v>161</v>
      </c>
      <c r="P67" s="15">
        <v>0</v>
      </c>
      <c r="Q67" s="15">
        <v>1.085</v>
      </c>
      <c r="R67" s="10" t="s">
        <v>29</v>
      </c>
      <c r="S67" s="14">
        <v>442500</v>
      </c>
      <c r="T67" s="10" t="s">
        <v>119</v>
      </c>
      <c r="U67" s="10" t="s">
        <v>29</v>
      </c>
      <c r="V67" s="10" t="s">
        <v>37</v>
      </c>
      <c r="W67" s="10" t="s">
        <v>29</v>
      </c>
      <c r="X67" s="15">
        <v>0</v>
      </c>
      <c r="Y67" s="15">
        <v>0</v>
      </c>
      <c r="Z67" s="15">
        <v>0</v>
      </c>
      <c r="AA67" s="15">
        <v>0</v>
      </c>
      <c r="AB67" s="14">
        <v>442500</v>
      </c>
    </row>
    <row r="68" spans="1:28" x14ac:dyDescent="0.25">
      <c r="A68" s="9" t="s">
        <v>177</v>
      </c>
      <c r="B68" s="10" t="s">
        <v>29</v>
      </c>
      <c r="C68" s="10" t="s">
        <v>29</v>
      </c>
      <c r="D68" s="9" t="s">
        <v>30</v>
      </c>
      <c r="E68" s="10" t="s">
        <v>32</v>
      </c>
      <c r="F68" s="10" t="s">
        <v>32</v>
      </c>
      <c r="G68" s="11">
        <v>44809</v>
      </c>
      <c r="H68" s="12">
        <v>44809</v>
      </c>
      <c r="I68" s="10" t="s">
        <v>175</v>
      </c>
      <c r="J68" s="13" t="s">
        <v>178</v>
      </c>
      <c r="K68" s="10" t="s">
        <v>40</v>
      </c>
      <c r="L68" s="10" t="s">
        <v>29</v>
      </c>
      <c r="M68" s="14">
        <v>643380</v>
      </c>
      <c r="N68" s="12"/>
      <c r="O68" s="10" t="s">
        <v>161</v>
      </c>
      <c r="P68" s="15">
        <v>0</v>
      </c>
      <c r="Q68" s="15">
        <v>1.2749999999999999</v>
      </c>
      <c r="R68" s="10" t="s">
        <v>29</v>
      </c>
      <c r="S68" s="14">
        <v>643380</v>
      </c>
      <c r="T68" s="10" t="s">
        <v>119</v>
      </c>
      <c r="U68" s="10" t="s">
        <v>29</v>
      </c>
      <c r="V68" s="10" t="s">
        <v>37</v>
      </c>
      <c r="W68" s="10" t="s">
        <v>29</v>
      </c>
      <c r="X68" s="15">
        <v>0</v>
      </c>
      <c r="Y68" s="15">
        <v>0</v>
      </c>
      <c r="Z68" s="15">
        <v>0</v>
      </c>
      <c r="AA68" s="15">
        <v>0</v>
      </c>
      <c r="AB68" s="14">
        <v>643380</v>
      </c>
    </row>
    <row r="69" spans="1:28" x14ac:dyDescent="0.25">
      <c r="A69" s="9" t="s">
        <v>179</v>
      </c>
      <c r="B69" s="10" t="s">
        <v>29</v>
      </c>
      <c r="C69" s="10" t="s">
        <v>29</v>
      </c>
      <c r="D69" s="9" t="s">
        <v>30</v>
      </c>
      <c r="E69" s="10" t="s">
        <v>32</v>
      </c>
      <c r="F69" s="10" t="s">
        <v>32</v>
      </c>
      <c r="G69" s="11">
        <v>44921</v>
      </c>
      <c r="H69" s="12">
        <v>44921</v>
      </c>
      <c r="I69" s="10" t="s">
        <v>180</v>
      </c>
      <c r="J69" s="13" t="s">
        <v>181</v>
      </c>
      <c r="K69" s="10" t="s">
        <v>182</v>
      </c>
      <c r="L69" s="10" t="s">
        <v>29</v>
      </c>
      <c r="M69" s="14">
        <v>1875200</v>
      </c>
      <c r="N69" s="12"/>
      <c r="O69" s="10" t="s">
        <v>161</v>
      </c>
      <c r="P69" s="15">
        <v>0</v>
      </c>
      <c r="Q69" s="15">
        <v>5.6</v>
      </c>
      <c r="R69" s="10" t="s">
        <v>29</v>
      </c>
      <c r="S69" s="14">
        <v>1875200</v>
      </c>
      <c r="T69" s="10" t="s">
        <v>119</v>
      </c>
      <c r="U69" s="10" t="s">
        <v>29</v>
      </c>
      <c r="V69" s="10" t="s">
        <v>37</v>
      </c>
      <c r="W69" s="10" t="s">
        <v>29</v>
      </c>
      <c r="X69" s="15">
        <v>0</v>
      </c>
      <c r="Y69" s="15">
        <v>0</v>
      </c>
      <c r="Z69" s="15">
        <v>0</v>
      </c>
      <c r="AA69" s="15">
        <v>0</v>
      </c>
      <c r="AB69" s="14">
        <v>1875200</v>
      </c>
    </row>
    <row r="70" spans="1:28" x14ac:dyDescent="0.25">
      <c r="A70" s="9" t="s">
        <v>183</v>
      </c>
      <c r="B70" s="10" t="s">
        <v>29</v>
      </c>
      <c r="C70" s="10" t="s">
        <v>29</v>
      </c>
      <c r="D70" s="9" t="s">
        <v>30</v>
      </c>
      <c r="E70" s="10" t="s">
        <v>32</v>
      </c>
      <c r="F70" s="10" t="s">
        <v>32</v>
      </c>
      <c r="G70" s="11">
        <v>44914</v>
      </c>
      <c r="H70" s="12">
        <v>44914</v>
      </c>
      <c r="I70" s="10" t="s">
        <v>175</v>
      </c>
      <c r="J70" s="13" t="s">
        <v>184</v>
      </c>
      <c r="K70" s="10" t="s">
        <v>182</v>
      </c>
      <c r="L70" s="10" t="s">
        <v>29</v>
      </c>
      <c r="M70" s="14">
        <v>2250100</v>
      </c>
      <c r="N70" s="12"/>
      <c r="O70" s="10" t="s">
        <v>161</v>
      </c>
      <c r="P70" s="15">
        <v>0</v>
      </c>
      <c r="Q70" s="15">
        <v>7.8</v>
      </c>
      <c r="R70" s="10" t="s">
        <v>29</v>
      </c>
      <c r="S70" s="14">
        <v>2250100</v>
      </c>
      <c r="T70" s="10" t="s">
        <v>119</v>
      </c>
      <c r="U70" s="10" t="s">
        <v>29</v>
      </c>
      <c r="V70" s="10" t="s">
        <v>37</v>
      </c>
      <c r="W70" s="10" t="s">
        <v>29</v>
      </c>
      <c r="X70" s="15">
        <v>0</v>
      </c>
      <c r="Y70" s="15">
        <v>0</v>
      </c>
      <c r="Z70" s="15">
        <v>0</v>
      </c>
      <c r="AA70" s="15">
        <v>0</v>
      </c>
      <c r="AB70" s="14">
        <v>2250100</v>
      </c>
    </row>
    <row r="71" spans="1:28" x14ac:dyDescent="0.25">
      <c r="A71" s="16" t="s">
        <v>185</v>
      </c>
      <c r="B71" s="17" t="s">
        <v>29</v>
      </c>
      <c r="C71" s="17" t="s">
        <v>29</v>
      </c>
      <c r="D71" s="17" t="s">
        <v>29</v>
      </c>
      <c r="E71" s="17" t="s">
        <v>29</v>
      </c>
      <c r="F71" s="17" t="s">
        <v>29</v>
      </c>
      <c r="G71" s="18"/>
      <c r="H71" s="18"/>
      <c r="I71" s="17" t="s">
        <v>29</v>
      </c>
      <c r="J71" s="17" t="s">
        <v>29</v>
      </c>
      <c r="K71" s="17" t="s">
        <v>29</v>
      </c>
      <c r="L71" s="17" t="s">
        <v>29</v>
      </c>
      <c r="M71" s="19">
        <v>213152044.41999999</v>
      </c>
      <c r="N71" s="18"/>
      <c r="O71" s="17" t="s">
        <v>29</v>
      </c>
      <c r="P71" s="20">
        <v>0</v>
      </c>
      <c r="Q71" s="20"/>
      <c r="R71" s="17" t="s">
        <v>29</v>
      </c>
      <c r="S71" s="19">
        <v>213152044.41999999</v>
      </c>
      <c r="T71" s="17" t="s">
        <v>29</v>
      </c>
      <c r="U71" s="17" t="s">
        <v>29</v>
      </c>
      <c r="V71" s="17" t="s">
        <v>37</v>
      </c>
      <c r="W71" s="17" t="s">
        <v>29</v>
      </c>
      <c r="X71" s="20">
        <v>0</v>
      </c>
      <c r="Y71" s="19">
        <v>2808177.06</v>
      </c>
      <c r="Z71" s="20">
        <v>0</v>
      </c>
      <c r="AA71" s="20">
        <v>0</v>
      </c>
      <c r="AB71" s="19">
        <v>215960221.47999999</v>
      </c>
    </row>
    <row r="72" spans="1:28" x14ac:dyDescent="0.25">
      <c r="A72" s="16" t="s">
        <v>186</v>
      </c>
      <c r="B72" s="17" t="s">
        <v>29</v>
      </c>
      <c r="C72" s="17" t="s">
        <v>29</v>
      </c>
      <c r="D72" s="17" t="s">
        <v>29</v>
      </c>
      <c r="E72" s="17" t="s">
        <v>29</v>
      </c>
      <c r="F72" s="17" t="s">
        <v>29</v>
      </c>
      <c r="G72" s="18"/>
      <c r="H72" s="18"/>
      <c r="I72" s="17" t="s">
        <v>29</v>
      </c>
      <c r="J72" s="17" t="s">
        <v>29</v>
      </c>
      <c r="K72" s="17" t="s">
        <v>29</v>
      </c>
      <c r="L72" s="17" t="s">
        <v>29</v>
      </c>
      <c r="M72" s="19">
        <v>213152044.41999999</v>
      </c>
      <c r="N72" s="18"/>
      <c r="O72" s="17" t="s">
        <v>29</v>
      </c>
      <c r="P72" s="20">
        <v>0</v>
      </c>
      <c r="Q72" s="20"/>
      <c r="R72" s="17" t="s">
        <v>29</v>
      </c>
      <c r="S72" s="19">
        <v>213152044.41999999</v>
      </c>
      <c r="T72" s="17" t="s">
        <v>29</v>
      </c>
      <c r="U72" s="17" t="s">
        <v>29</v>
      </c>
      <c r="V72" s="17" t="s">
        <v>37</v>
      </c>
      <c r="W72" s="17" t="s">
        <v>29</v>
      </c>
      <c r="X72" s="20">
        <v>0</v>
      </c>
      <c r="Y72" s="19">
        <v>2808177.06</v>
      </c>
      <c r="Z72" s="20">
        <v>0</v>
      </c>
      <c r="AA72" s="20">
        <v>0</v>
      </c>
      <c r="AB72" s="19">
        <v>215960221.47999999</v>
      </c>
    </row>
    <row r="73" spans="1:28" x14ac:dyDescent="0.25">
      <c r="A73" s="9" t="s">
        <v>187</v>
      </c>
      <c r="B73" s="10" t="s">
        <v>29</v>
      </c>
      <c r="C73" s="10" t="s">
        <v>29</v>
      </c>
      <c r="D73" s="9" t="s">
        <v>30</v>
      </c>
      <c r="E73" s="10" t="s">
        <v>188</v>
      </c>
      <c r="F73" s="10" t="s">
        <v>32</v>
      </c>
      <c r="G73" s="11">
        <v>39173</v>
      </c>
      <c r="H73" s="12">
        <v>39173</v>
      </c>
      <c r="I73" s="10" t="s">
        <v>110</v>
      </c>
      <c r="J73" s="13" t="s">
        <v>189</v>
      </c>
      <c r="K73" s="10" t="s">
        <v>190</v>
      </c>
      <c r="L73" s="10" t="s">
        <v>29</v>
      </c>
      <c r="M73" s="15">
        <v>0</v>
      </c>
      <c r="N73" s="12"/>
      <c r="O73" s="10" t="s">
        <v>29</v>
      </c>
      <c r="P73" s="15">
        <v>0</v>
      </c>
      <c r="Q73" s="15">
        <v>1</v>
      </c>
      <c r="R73" s="10" t="s">
        <v>29</v>
      </c>
      <c r="S73" s="15">
        <v>0</v>
      </c>
      <c r="T73" s="10" t="s">
        <v>36</v>
      </c>
      <c r="U73" s="10" t="s">
        <v>29</v>
      </c>
      <c r="V73" s="10" t="s">
        <v>37</v>
      </c>
      <c r="W73" s="10" t="s">
        <v>29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</row>
    <row r="74" spans="1:28" x14ac:dyDescent="0.25">
      <c r="A74" s="9" t="s">
        <v>191</v>
      </c>
      <c r="B74" s="10" t="s">
        <v>29</v>
      </c>
      <c r="C74" s="10" t="s">
        <v>29</v>
      </c>
      <c r="D74" s="9" t="s">
        <v>30</v>
      </c>
      <c r="E74" s="10" t="s">
        <v>32</v>
      </c>
      <c r="F74" s="10" t="s">
        <v>32</v>
      </c>
      <c r="G74" s="11">
        <v>39173</v>
      </c>
      <c r="H74" s="12">
        <v>39173</v>
      </c>
      <c r="I74" s="10" t="s">
        <v>110</v>
      </c>
      <c r="J74" s="13" t="s">
        <v>189</v>
      </c>
      <c r="K74" s="10" t="s">
        <v>192</v>
      </c>
      <c r="L74" s="10" t="s">
        <v>29</v>
      </c>
      <c r="M74" s="14">
        <v>147296408</v>
      </c>
      <c r="N74" s="12"/>
      <c r="O74" s="10" t="s">
        <v>29</v>
      </c>
      <c r="P74" s="14">
        <v>-139931587</v>
      </c>
      <c r="Q74" s="15">
        <v>1</v>
      </c>
      <c r="R74" s="10" t="s">
        <v>29</v>
      </c>
      <c r="S74" s="14">
        <v>7364821</v>
      </c>
      <c r="T74" s="10" t="s">
        <v>36</v>
      </c>
      <c r="U74" s="10" t="s">
        <v>29</v>
      </c>
      <c r="V74" s="10" t="s">
        <v>37</v>
      </c>
      <c r="W74" s="10" t="s">
        <v>29</v>
      </c>
      <c r="X74" s="15">
        <v>0</v>
      </c>
      <c r="Y74" s="15">
        <v>0</v>
      </c>
      <c r="Z74" s="15">
        <v>0</v>
      </c>
      <c r="AA74" s="15">
        <v>0</v>
      </c>
      <c r="AB74" s="14">
        <v>7364821</v>
      </c>
    </row>
    <row r="75" spans="1:28" x14ac:dyDescent="0.25">
      <c r="A75" s="9" t="s">
        <v>193</v>
      </c>
      <c r="B75" s="10" t="s">
        <v>29</v>
      </c>
      <c r="C75" s="10" t="s">
        <v>29</v>
      </c>
      <c r="D75" s="9" t="s">
        <v>30</v>
      </c>
      <c r="E75" s="10" t="s">
        <v>188</v>
      </c>
      <c r="F75" s="10" t="s">
        <v>32</v>
      </c>
      <c r="G75" s="11">
        <v>40148</v>
      </c>
      <c r="H75" s="12">
        <v>40148</v>
      </c>
      <c r="I75" s="10" t="s">
        <v>194</v>
      </c>
      <c r="J75" s="13" t="s">
        <v>195</v>
      </c>
      <c r="K75" s="10" t="s">
        <v>190</v>
      </c>
      <c r="L75" s="10" t="s">
        <v>29</v>
      </c>
      <c r="M75" s="14">
        <v>2683330.69</v>
      </c>
      <c r="N75" s="12"/>
      <c r="O75" s="10" t="s">
        <v>29</v>
      </c>
      <c r="P75" s="14">
        <v>-1987314.69</v>
      </c>
      <c r="Q75" s="15">
        <v>1</v>
      </c>
      <c r="R75" s="10" t="s">
        <v>29</v>
      </c>
      <c r="S75" s="14">
        <v>696016</v>
      </c>
      <c r="T75" s="10" t="s">
        <v>36</v>
      </c>
      <c r="U75" s="10" t="s">
        <v>29</v>
      </c>
      <c r="V75" s="10" t="s">
        <v>37</v>
      </c>
      <c r="W75" s="10" t="s">
        <v>29</v>
      </c>
      <c r="X75" s="15">
        <v>0</v>
      </c>
      <c r="Y75" s="15">
        <v>0</v>
      </c>
      <c r="Z75" s="15">
        <v>0</v>
      </c>
      <c r="AA75" s="14">
        <v>-33061</v>
      </c>
      <c r="AB75" s="14">
        <v>662955</v>
      </c>
    </row>
    <row r="76" spans="1:28" x14ac:dyDescent="0.25">
      <c r="A76" s="9" t="s">
        <v>196</v>
      </c>
      <c r="B76" s="10" t="s">
        <v>29</v>
      </c>
      <c r="C76" s="10" t="s">
        <v>29</v>
      </c>
      <c r="D76" s="9" t="s">
        <v>30</v>
      </c>
      <c r="E76" s="10" t="s">
        <v>188</v>
      </c>
      <c r="F76" s="10" t="s">
        <v>32</v>
      </c>
      <c r="G76" s="11">
        <v>40148</v>
      </c>
      <c r="H76" s="12">
        <v>40148</v>
      </c>
      <c r="I76" s="10" t="s">
        <v>197</v>
      </c>
      <c r="J76" s="13" t="s">
        <v>198</v>
      </c>
      <c r="K76" s="10" t="s">
        <v>190</v>
      </c>
      <c r="L76" s="10" t="s">
        <v>29</v>
      </c>
      <c r="M76" s="14">
        <v>64476.14</v>
      </c>
      <c r="N76" s="12"/>
      <c r="O76" s="10" t="s">
        <v>29</v>
      </c>
      <c r="P76" s="14">
        <v>-47752.14</v>
      </c>
      <c r="Q76" s="15">
        <v>1</v>
      </c>
      <c r="R76" s="10" t="s">
        <v>29</v>
      </c>
      <c r="S76" s="14">
        <v>16724</v>
      </c>
      <c r="T76" s="10" t="s">
        <v>36</v>
      </c>
      <c r="U76" s="10" t="s">
        <v>29</v>
      </c>
      <c r="V76" s="10" t="s">
        <v>37</v>
      </c>
      <c r="W76" s="10" t="s">
        <v>29</v>
      </c>
      <c r="X76" s="15">
        <v>0</v>
      </c>
      <c r="Y76" s="15">
        <v>0</v>
      </c>
      <c r="Z76" s="15">
        <v>0</v>
      </c>
      <c r="AA76" s="15">
        <v>-794</v>
      </c>
      <c r="AB76" s="14">
        <v>15930</v>
      </c>
    </row>
    <row r="77" spans="1:28" x14ac:dyDescent="0.25">
      <c r="A77" s="9" t="s">
        <v>199</v>
      </c>
      <c r="B77" s="10" t="s">
        <v>29</v>
      </c>
      <c r="C77" s="10" t="s">
        <v>29</v>
      </c>
      <c r="D77" s="9" t="s">
        <v>30</v>
      </c>
      <c r="E77" s="10" t="s">
        <v>32</v>
      </c>
      <c r="F77" s="10" t="s">
        <v>32</v>
      </c>
      <c r="G77" s="11">
        <v>40148</v>
      </c>
      <c r="H77" s="12">
        <v>40148</v>
      </c>
      <c r="I77" s="10" t="s">
        <v>110</v>
      </c>
      <c r="J77" s="13" t="s">
        <v>200</v>
      </c>
      <c r="K77" s="10" t="s">
        <v>190</v>
      </c>
      <c r="L77" s="10" t="s">
        <v>29</v>
      </c>
      <c r="M77" s="14">
        <v>323232.90000000002</v>
      </c>
      <c r="N77" s="12"/>
      <c r="O77" s="10" t="s">
        <v>29</v>
      </c>
      <c r="P77" s="14">
        <v>-307070.90000000002</v>
      </c>
      <c r="Q77" s="15">
        <v>1</v>
      </c>
      <c r="R77" s="10" t="s">
        <v>29</v>
      </c>
      <c r="S77" s="14">
        <v>16162</v>
      </c>
      <c r="T77" s="10" t="s">
        <v>36</v>
      </c>
      <c r="U77" s="10" t="s">
        <v>29</v>
      </c>
      <c r="V77" s="10" t="s">
        <v>37</v>
      </c>
      <c r="W77" s="10" t="s">
        <v>29</v>
      </c>
      <c r="X77" s="15">
        <v>0</v>
      </c>
      <c r="Y77" s="15">
        <v>0</v>
      </c>
      <c r="Z77" s="15">
        <v>0</v>
      </c>
      <c r="AA77" s="15">
        <v>0</v>
      </c>
      <c r="AB77" s="14">
        <v>16162</v>
      </c>
    </row>
    <row r="78" spans="1:28" x14ac:dyDescent="0.25">
      <c r="A78" s="9" t="s">
        <v>201</v>
      </c>
      <c r="B78" s="10" t="s">
        <v>29</v>
      </c>
      <c r="C78" s="10" t="s">
        <v>29</v>
      </c>
      <c r="D78" s="9" t="s">
        <v>30</v>
      </c>
      <c r="E78" s="10" t="s">
        <v>32</v>
      </c>
      <c r="F78" s="10" t="s">
        <v>32</v>
      </c>
      <c r="G78" s="11">
        <v>40148</v>
      </c>
      <c r="H78" s="12">
        <v>40148</v>
      </c>
      <c r="I78" s="10" t="s">
        <v>202</v>
      </c>
      <c r="J78" s="13" t="s">
        <v>203</v>
      </c>
      <c r="K78" s="10" t="s">
        <v>190</v>
      </c>
      <c r="L78" s="10" t="s">
        <v>29</v>
      </c>
      <c r="M78" s="14">
        <v>25171.93</v>
      </c>
      <c r="N78" s="12"/>
      <c r="O78" s="10" t="s">
        <v>29</v>
      </c>
      <c r="P78" s="14">
        <v>-23912.93</v>
      </c>
      <c r="Q78" s="15">
        <v>1</v>
      </c>
      <c r="R78" s="10" t="s">
        <v>29</v>
      </c>
      <c r="S78" s="14">
        <v>1259</v>
      </c>
      <c r="T78" s="10" t="s">
        <v>36</v>
      </c>
      <c r="U78" s="10" t="s">
        <v>29</v>
      </c>
      <c r="V78" s="10" t="s">
        <v>37</v>
      </c>
      <c r="W78" s="10" t="s">
        <v>29</v>
      </c>
      <c r="X78" s="15">
        <v>0</v>
      </c>
      <c r="Y78" s="15">
        <v>0</v>
      </c>
      <c r="Z78" s="15">
        <v>0</v>
      </c>
      <c r="AA78" s="15">
        <v>0</v>
      </c>
      <c r="AB78" s="14">
        <v>1259</v>
      </c>
    </row>
    <row r="79" spans="1:28" x14ac:dyDescent="0.25">
      <c r="A79" s="9" t="s">
        <v>204</v>
      </c>
      <c r="B79" s="10" t="s">
        <v>29</v>
      </c>
      <c r="C79" s="10" t="s">
        <v>29</v>
      </c>
      <c r="D79" s="9" t="s">
        <v>30</v>
      </c>
      <c r="E79" s="10" t="s">
        <v>188</v>
      </c>
      <c r="F79" s="10" t="s">
        <v>32</v>
      </c>
      <c r="G79" s="11">
        <v>40148</v>
      </c>
      <c r="H79" s="12">
        <v>40148</v>
      </c>
      <c r="I79" s="10" t="s">
        <v>197</v>
      </c>
      <c r="J79" s="13" t="s">
        <v>205</v>
      </c>
      <c r="K79" s="10" t="s">
        <v>190</v>
      </c>
      <c r="L79" s="10" t="s">
        <v>29</v>
      </c>
      <c r="M79" s="14">
        <v>441639.11</v>
      </c>
      <c r="N79" s="12"/>
      <c r="O79" s="10" t="s">
        <v>29</v>
      </c>
      <c r="P79" s="14">
        <v>-327084.11</v>
      </c>
      <c r="Q79" s="15">
        <v>1</v>
      </c>
      <c r="R79" s="10" t="s">
        <v>29</v>
      </c>
      <c r="S79" s="14">
        <v>114555</v>
      </c>
      <c r="T79" s="10" t="s">
        <v>36</v>
      </c>
      <c r="U79" s="10" t="s">
        <v>29</v>
      </c>
      <c r="V79" s="10" t="s">
        <v>37</v>
      </c>
      <c r="W79" s="10" t="s">
        <v>29</v>
      </c>
      <c r="X79" s="15">
        <v>0</v>
      </c>
      <c r="Y79" s="15">
        <v>0</v>
      </c>
      <c r="Z79" s="15">
        <v>0</v>
      </c>
      <c r="AA79" s="14">
        <v>-5441</v>
      </c>
      <c r="AB79" s="14">
        <v>109114</v>
      </c>
    </row>
    <row r="80" spans="1:28" x14ac:dyDescent="0.25">
      <c r="A80" s="9" t="s">
        <v>206</v>
      </c>
      <c r="B80" s="10" t="s">
        <v>29</v>
      </c>
      <c r="C80" s="10" t="s">
        <v>29</v>
      </c>
      <c r="D80" s="9" t="s">
        <v>30</v>
      </c>
      <c r="E80" s="10" t="s">
        <v>207</v>
      </c>
      <c r="F80" s="10" t="s">
        <v>32</v>
      </c>
      <c r="G80" s="11">
        <v>40148</v>
      </c>
      <c r="H80" s="12">
        <v>40148</v>
      </c>
      <c r="I80" s="10" t="s">
        <v>202</v>
      </c>
      <c r="J80" s="13" t="s">
        <v>208</v>
      </c>
      <c r="K80" s="10" t="s">
        <v>190</v>
      </c>
      <c r="L80" s="10" t="s">
        <v>29</v>
      </c>
      <c r="M80" s="14">
        <v>429360.94</v>
      </c>
      <c r="N80" s="12"/>
      <c r="O80" s="10" t="s">
        <v>29</v>
      </c>
      <c r="P80" s="14">
        <v>-317998.94</v>
      </c>
      <c r="Q80" s="15">
        <v>1</v>
      </c>
      <c r="R80" s="10" t="s">
        <v>29</v>
      </c>
      <c r="S80" s="14">
        <v>111362</v>
      </c>
      <c r="T80" s="10" t="s">
        <v>36</v>
      </c>
      <c r="U80" s="10" t="s">
        <v>29</v>
      </c>
      <c r="V80" s="10" t="s">
        <v>37</v>
      </c>
      <c r="W80" s="10" t="s">
        <v>29</v>
      </c>
      <c r="X80" s="15">
        <v>0</v>
      </c>
      <c r="Y80" s="14">
        <v>6093.24</v>
      </c>
      <c r="Z80" s="15">
        <v>0</v>
      </c>
      <c r="AA80" s="14">
        <v>-5342</v>
      </c>
      <c r="AB80" s="14">
        <v>112113.24</v>
      </c>
    </row>
    <row r="81" spans="1:28" x14ac:dyDescent="0.25">
      <c r="A81" s="9" t="s">
        <v>209</v>
      </c>
      <c r="B81" s="10" t="s">
        <v>29</v>
      </c>
      <c r="C81" s="10" t="s">
        <v>29</v>
      </c>
      <c r="D81" s="9" t="s">
        <v>30</v>
      </c>
      <c r="E81" s="10" t="s">
        <v>32</v>
      </c>
      <c r="F81" s="10" t="s">
        <v>32</v>
      </c>
      <c r="G81" s="11">
        <v>40148</v>
      </c>
      <c r="H81" s="12">
        <v>40148</v>
      </c>
      <c r="I81" s="10" t="s">
        <v>210</v>
      </c>
      <c r="J81" s="13" t="s">
        <v>211</v>
      </c>
      <c r="K81" s="10" t="s">
        <v>190</v>
      </c>
      <c r="L81" s="10" t="s">
        <v>29</v>
      </c>
      <c r="M81" s="14">
        <v>149854.01999999999</v>
      </c>
      <c r="N81" s="12"/>
      <c r="O81" s="10" t="s">
        <v>29</v>
      </c>
      <c r="P81" s="14">
        <v>-142361.01999999999</v>
      </c>
      <c r="Q81" s="15">
        <v>1</v>
      </c>
      <c r="R81" s="10" t="s">
        <v>29</v>
      </c>
      <c r="S81" s="14">
        <v>7493</v>
      </c>
      <c r="T81" s="10" t="s">
        <v>36</v>
      </c>
      <c r="U81" s="10" t="s">
        <v>29</v>
      </c>
      <c r="V81" s="10" t="s">
        <v>37</v>
      </c>
      <c r="W81" s="10" t="s">
        <v>29</v>
      </c>
      <c r="X81" s="15">
        <v>0</v>
      </c>
      <c r="Y81" s="15">
        <v>0</v>
      </c>
      <c r="Z81" s="15">
        <v>0</v>
      </c>
      <c r="AA81" s="15">
        <v>0</v>
      </c>
      <c r="AB81" s="14">
        <v>7493</v>
      </c>
    </row>
    <row r="82" spans="1:28" x14ac:dyDescent="0.25">
      <c r="A82" s="9" t="s">
        <v>212</v>
      </c>
      <c r="B82" s="10" t="s">
        <v>29</v>
      </c>
      <c r="C82" s="10" t="s">
        <v>29</v>
      </c>
      <c r="D82" s="9" t="s">
        <v>30</v>
      </c>
      <c r="E82" s="10" t="s">
        <v>188</v>
      </c>
      <c r="F82" s="10" t="s">
        <v>32</v>
      </c>
      <c r="G82" s="11">
        <v>40148</v>
      </c>
      <c r="H82" s="12">
        <v>40148</v>
      </c>
      <c r="I82" s="10" t="s">
        <v>110</v>
      </c>
      <c r="J82" s="13" t="s">
        <v>213</v>
      </c>
      <c r="K82" s="10" t="s">
        <v>190</v>
      </c>
      <c r="L82" s="10" t="s">
        <v>29</v>
      </c>
      <c r="M82" s="14">
        <v>441364</v>
      </c>
      <c r="N82" s="12"/>
      <c r="O82" s="10" t="s">
        <v>29</v>
      </c>
      <c r="P82" s="14">
        <v>-303213</v>
      </c>
      <c r="Q82" s="15">
        <v>1</v>
      </c>
      <c r="R82" s="10" t="s">
        <v>29</v>
      </c>
      <c r="S82" s="14">
        <v>138151</v>
      </c>
      <c r="T82" s="10" t="s">
        <v>36</v>
      </c>
      <c r="U82" s="10" t="s">
        <v>29</v>
      </c>
      <c r="V82" s="10" t="s">
        <v>37</v>
      </c>
      <c r="W82" s="10" t="s">
        <v>29</v>
      </c>
      <c r="X82" s="15">
        <v>0</v>
      </c>
      <c r="Y82" s="15">
        <v>0</v>
      </c>
      <c r="Z82" s="15">
        <v>0</v>
      </c>
      <c r="AA82" s="14">
        <v>-6562</v>
      </c>
      <c r="AB82" s="14">
        <v>131589</v>
      </c>
    </row>
    <row r="83" spans="1:28" x14ac:dyDescent="0.25">
      <c r="A83" s="9" t="s">
        <v>214</v>
      </c>
      <c r="B83" s="10" t="s">
        <v>29</v>
      </c>
      <c r="C83" s="10" t="s">
        <v>29</v>
      </c>
      <c r="D83" s="9" t="s">
        <v>30</v>
      </c>
      <c r="E83" s="10" t="s">
        <v>188</v>
      </c>
      <c r="F83" s="10" t="s">
        <v>32</v>
      </c>
      <c r="G83" s="11">
        <v>40148</v>
      </c>
      <c r="H83" s="12">
        <v>40148</v>
      </c>
      <c r="I83" s="10" t="s">
        <v>215</v>
      </c>
      <c r="J83" s="13" t="s">
        <v>216</v>
      </c>
      <c r="K83" s="10" t="s">
        <v>190</v>
      </c>
      <c r="L83" s="10" t="s">
        <v>29</v>
      </c>
      <c r="M83" s="14">
        <v>83359.25</v>
      </c>
      <c r="N83" s="12"/>
      <c r="O83" s="10" t="s">
        <v>29</v>
      </c>
      <c r="P83" s="14">
        <v>-57267.25</v>
      </c>
      <c r="Q83" s="15">
        <v>1</v>
      </c>
      <c r="R83" s="10" t="s">
        <v>29</v>
      </c>
      <c r="S83" s="14">
        <v>26092</v>
      </c>
      <c r="T83" s="10" t="s">
        <v>36</v>
      </c>
      <c r="U83" s="10" t="s">
        <v>29</v>
      </c>
      <c r="V83" s="10" t="s">
        <v>37</v>
      </c>
      <c r="W83" s="10" t="s">
        <v>29</v>
      </c>
      <c r="X83" s="15">
        <v>0</v>
      </c>
      <c r="Y83" s="15">
        <v>0</v>
      </c>
      <c r="Z83" s="15">
        <v>0</v>
      </c>
      <c r="AA83" s="14">
        <v>-1239</v>
      </c>
      <c r="AB83" s="14">
        <v>24853</v>
      </c>
    </row>
    <row r="84" spans="1:28" x14ac:dyDescent="0.25">
      <c r="A84" s="9" t="s">
        <v>217</v>
      </c>
      <c r="B84" s="10" t="s">
        <v>29</v>
      </c>
      <c r="C84" s="10" t="s">
        <v>29</v>
      </c>
      <c r="D84" s="9" t="s">
        <v>30</v>
      </c>
      <c r="E84" s="10" t="s">
        <v>32</v>
      </c>
      <c r="F84" s="10" t="s">
        <v>32</v>
      </c>
      <c r="G84" s="11">
        <v>40148</v>
      </c>
      <c r="H84" s="12">
        <v>40148</v>
      </c>
      <c r="I84" s="10" t="s">
        <v>218</v>
      </c>
      <c r="J84" s="13" t="s">
        <v>219</v>
      </c>
      <c r="K84" s="10" t="s">
        <v>190</v>
      </c>
      <c r="L84" s="10" t="s">
        <v>29</v>
      </c>
      <c r="M84" s="14">
        <v>58179.93</v>
      </c>
      <c r="N84" s="12"/>
      <c r="O84" s="10" t="s">
        <v>29</v>
      </c>
      <c r="P84" s="14">
        <v>-55270.93</v>
      </c>
      <c r="Q84" s="15">
        <v>1</v>
      </c>
      <c r="R84" s="10" t="s">
        <v>29</v>
      </c>
      <c r="S84" s="14">
        <v>2909</v>
      </c>
      <c r="T84" s="10" t="s">
        <v>36</v>
      </c>
      <c r="U84" s="10" t="s">
        <v>29</v>
      </c>
      <c r="V84" s="10" t="s">
        <v>37</v>
      </c>
      <c r="W84" s="10" t="s">
        <v>29</v>
      </c>
      <c r="X84" s="15">
        <v>0</v>
      </c>
      <c r="Y84" s="15">
        <v>0</v>
      </c>
      <c r="Z84" s="15">
        <v>0</v>
      </c>
      <c r="AA84" s="15">
        <v>0</v>
      </c>
      <c r="AB84" s="14">
        <v>2909</v>
      </c>
    </row>
    <row r="85" spans="1:28" x14ac:dyDescent="0.25">
      <c r="A85" s="9" t="s">
        <v>220</v>
      </c>
      <c r="B85" s="10" t="s">
        <v>29</v>
      </c>
      <c r="C85" s="10" t="s">
        <v>29</v>
      </c>
      <c r="D85" s="9" t="s">
        <v>30</v>
      </c>
      <c r="E85" s="10" t="s">
        <v>188</v>
      </c>
      <c r="F85" s="10" t="s">
        <v>32</v>
      </c>
      <c r="G85" s="11">
        <v>40148</v>
      </c>
      <c r="H85" s="12">
        <v>40148</v>
      </c>
      <c r="I85" s="10" t="s">
        <v>221</v>
      </c>
      <c r="J85" s="13" t="s">
        <v>222</v>
      </c>
      <c r="K85" s="10" t="s">
        <v>190</v>
      </c>
      <c r="L85" s="10" t="s">
        <v>29</v>
      </c>
      <c r="M85" s="14">
        <v>32396.13</v>
      </c>
      <c r="N85" s="12"/>
      <c r="O85" s="10" t="s">
        <v>29</v>
      </c>
      <c r="P85" s="14">
        <v>-22256.13</v>
      </c>
      <c r="Q85" s="15">
        <v>1</v>
      </c>
      <c r="R85" s="10" t="s">
        <v>29</v>
      </c>
      <c r="S85" s="14">
        <v>10140</v>
      </c>
      <c r="T85" s="10" t="s">
        <v>36</v>
      </c>
      <c r="U85" s="10" t="s">
        <v>29</v>
      </c>
      <c r="V85" s="10" t="s">
        <v>37</v>
      </c>
      <c r="W85" s="10" t="s">
        <v>29</v>
      </c>
      <c r="X85" s="15">
        <v>0</v>
      </c>
      <c r="Y85" s="14">
        <v>32627.13</v>
      </c>
      <c r="Z85" s="15">
        <v>0</v>
      </c>
      <c r="AA85" s="15">
        <v>-632</v>
      </c>
      <c r="AB85" s="14">
        <v>42135.13</v>
      </c>
    </row>
    <row r="86" spans="1:28" x14ac:dyDescent="0.25">
      <c r="A86" s="9" t="s">
        <v>223</v>
      </c>
      <c r="B86" s="10" t="s">
        <v>29</v>
      </c>
      <c r="C86" s="10" t="s">
        <v>29</v>
      </c>
      <c r="D86" s="9" t="s">
        <v>30</v>
      </c>
      <c r="E86" s="10" t="s">
        <v>188</v>
      </c>
      <c r="F86" s="10" t="s">
        <v>32</v>
      </c>
      <c r="G86" s="11">
        <v>40148</v>
      </c>
      <c r="H86" s="12">
        <v>40148</v>
      </c>
      <c r="I86" s="10" t="s">
        <v>224</v>
      </c>
      <c r="J86" s="13" t="s">
        <v>225</v>
      </c>
      <c r="K86" s="10" t="s">
        <v>190</v>
      </c>
      <c r="L86" s="10" t="s">
        <v>29</v>
      </c>
      <c r="M86" s="14">
        <v>100861.47</v>
      </c>
      <c r="N86" s="12"/>
      <c r="O86" s="10" t="s">
        <v>29</v>
      </c>
      <c r="P86" s="14">
        <v>-69291.47</v>
      </c>
      <c r="Q86" s="15">
        <v>1</v>
      </c>
      <c r="R86" s="10" t="s">
        <v>29</v>
      </c>
      <c r="S86" s="14">
        <v>31570</v>
      </c>
      <c r="T86" s="10" t="s">
        <v>36</v>
      </c>
      <c r="U86" s="10" t="s">
        <v>29</v>
      </c>
      <c r="V86" s="10" t="s">
        <v>37</v>
      </c>
      <c r="W86" s="10" t="s">
        <v>29</v>
      </c>
      <c r="X86" s="15">
        <v>0</v>
      </c>
      <c r="Y86" s="15">
        <v>0</v>
      </c>
      <c r="Z86" s="15">
        <v>0</v>
      </c>
      <c r="AA86" s="14">
        <v>-1500</v>
      </c>
      <c r="AB86" s="14">
        <v>30070</v>
      </c>
    </row>
    <row r="87" spans="1:28" x14ac:dyDescent="0.25">
      <c r="A87" s="9" t="s">
        <v>226</v>
      </c>
      <c r="B87" s="10" t="s">
        <v>29</v>
      </c>
      <c r="C87" s="10" t="s">
        <v>29</v>
      </c>
      <c r="D87" s="9" t="s">
        <v>30</v>
      </c>
      <c r="E87" s="10" t="s">
        <v>188</v>
      </c>
      <c r="F87" s="10" t="s">
        <v>32</v>
      </c>
      <c r="G87" s="11">
        <v>40148</v>
      </c>
      <c r="H87" s="12">
        <v>40148</v>
      </c>
      <c r="I87" s="10" t="s">
        <v>227</v>
      </c>
      <c r="J87" s="13" t="s">
        <v>228</v>
      </c>
      <c r="K87" s="10" t="s">
        <v>190</v>
      </c>
      <c r="L87" s="10" t="s">
        <v>29</v>
      </c>
      <c r="M87" s="14">
        <v>100658.13</v>
      </c>
      <c r="N87" s="12"/>
      <c r="O87" s="10" t="s">
        <v>29</v>
      </c>
      <c r="P87" s="14">
        <v>-69151.13</v>
      </c>
      <c r="Q87" s="15">
        <v>1</v>
      </c>
      <c r="R87" s="10" t="s">
        <v>29</v>
      </c>
      <c r="S87" s="14">
        <v>31507</v>
      </c>
      <c r="T87" s="10" t="s">
        <v>36</v>
      </c>
      <c r="U87" s="10" t="s">
        <v>29</v>
      </c>
      <c r="V87" s="10" t="s">
        <v>37</v>
      </c>
      <c r="W87" s="10" t="s">
        <v>29</v>
      </c>
      <c r="X87" s="15">
        <v>0</v>
      </c>
      <c r="Y87" s="15">
        <v>0</v>
      </c>
      <c r="Z87" s="15">
        <v>0</v>
      </c>
      <c r="AA87" s="14">
        <v>-1497</v>
      </c>
      <c r="AB87" s="14">
        <v>30010</v>
      </c>
    </row>
    <row r="88" spans="1:28" x14ac:dyDescent="0.25">
      <c r="A88" s="9" t="s">
        <v>229</v>
      </c>
      <c r="B88" s="10" t="s">
        <v>29</v>
      </c>
      <c r="C88" s="10" t="s">
        <v>29</v>
      </c>
      <c r="D88" s="9" t="s">
        <v>30</v>
      </c>
      <c r="E88" s="10" t="s">
        <v>188</v>
      </c>
      <c r="F88" s="10" t="s">
        <v>32</v>
      </c>
      <c r="G88" s="11">
        <v>40148</v>
      </c>
      <c r="H88" s="12">
        <v>40148</v>
      </c>
      <c r="I88" s="10" t="s">
        <v>110</v>
      </c>
      <c r="J88" s="13" t="s">
        <v>230</v>
      </c>
      <c r="K88" s="10" t="s">
        <v>190</v>
      </c>
      <c r="L88" s="10" t="s">
        <v>29</v>
      </c>
      <c r="M88" s="14">
        <v>107166.93</v>
      </c>
      <c r="N88" s="12"/>
      <c r="O88" s="10" t="s">
        <v>29</v>
      </c>
      <c r="P88" s="14">
        <v>-73622.929999999993</v>
      </c>
      <c r="Q88" s="15">
        <v>1</v>
      </c>
      <c r="R88" s="10" t="s">
        <v>29</v>
      </c>
      <c r="S88" s="14">
        <v>33544</v>
      </c>
      <c r="T88" s="10" t="s">
        <v>36</v>
      </c>
      <c r="U88" s="10" t="s">
        <v>29</v>
      </c>
      <c r="V88" s="10" t="s">
        <v>37</v>
      </c>
      <c r="W88" s="10" t="s">
        <v>29</v>
      </c>
      <c r="X88" s="15">
        <v>0</v>
      </c>
      <c r="Y88" s="15">
        <v>0</v>
      </c>
      <c r="Z88" s="15">
        <v>0</v>
      </c>
      <c r="AA88" s="14">
        <v>-1593</v>
      </c>
      <c r="AB88" s="14">
        <v>31951</v>
      </c>
    </row>
    <row r="89" spans="1:28" x14ac:dyDescent="0.25">
      <c r="A89" s="9" t="s">
        <v>231</v>
      </c>
      <c r="B89" s="10" t="s">
        <v>29</v>
      </c>
      <c r="C89" s="10" t="s">
        <v>29</v>
      </c>
      <c r="D89" s="9" t="s">
        <v>30</v>
      </c>
      <c r="E89" s="10" t="s">
        <v>32</v>
      </c>
      <c r="F89" s="10" t="s">
        <v>32</v>
      </c>
      <c r="G89" s="11">
        <v>40148</v>
      </c>
      <c r="H89" s="12">
        <v>40148</v>
      </c>
      <c r="I89" s="10" t="s">
        <v>232</v>
      </c>
      <c r="J89" s="13" t="s">
        <v>233</v>
      </c>
      <c r="K89" s="10" t="s">
        <v>190</v>
      </c>
      <c r="L89" s="10" t="s">
        <v>29</v>
      </c>
      <c r="M89" s="14">
        <v>47835.35</v>
      </c>
      <c r="N89" s="12"/>
      <c r="O89" s="10" t="s">
        <v>29</v>
      </c>
      <c r="P89" s="14">
        <v>-45443.35</v>
      </c>
      <c r="Q89" s="15">
        <v>1</v>
      </c>
      <c r="R89" s="10" t="s">
        <v>29</v>
      </c>
      <c r="S89" s="14">
        <v>2392</v>
      </c>
      <c r="T89" s="10" t="s">
        <v>36</v>
      </c>
      <c r="U89" s="10" t="s">
        <v>29</v>
      </c>
      <c r="V89" s="10" t="s">
        <v>37</v>
      </c>
      <c r="W89" s="10" t="s">
        <v>29</v>
      </c>
      <c r="X89" s="15">
        <v>0</v>
      </c>
      <c r="Y89" s="15">
        <v>0</v>
      </c>
      <c r="Z89" s="15">
        <v>0</v>
      </c>
      <c r="AA89" s="15">
        <v>0</v>
      </c>
      <c r="AB89" s="14">
        <v>2392</v>
      </c>
    </row>
    <row r="90" spans="1:28" x14ac:dyDescent="0.25">
      <c r="A90" s="9" t="s">
        <v>234</v>
      </c>
      <c r="B90" s="10" t="s">
        <v>29</v>
      </c>
      <c r="C90" s="10" t="s">
        <v>29</v>
      </c>
      <c r="D90" s="9" t="s">
        <v>30</v>
      </c>
      <c r="E90" s="10" t="s">
        <v>188</v>
      </c>
      <c r="F90" s="10" t="s">
        <v>32</v>
      </c>
      <c r="G90" s="11">
        <v>40148</v>
      </c>
      <c r="H90" s="12">
        <v>40148</v>
      </c>
      <c r="I90" s="10" t="s">
        <v>235</v>
      </c>
      <c r="J90" s="13" t="s">
        <v>236</v>
      </c>
      <c r="K90" s="10" t="s">
        <v>190</v>
      </c>
      <c r="L90" s="10" t="s">
        <v>29</v>
      </c>
      <c r="M90" s="14">
        <v>1466543</v>
      </c>
      <c r="N90" s="12"/>
      <c r="O90" s="10" t="s">
        <v>29</v>
      </c>
      <c r="P90" s="14">
        <v>-1007506</v>
      </c>
      <c r="Q90" s="15">
        <v>1</v>
      </c>
      <c r="R90" s="10" t="s">
        <v>29</v>
      </c>
      <c r="S90" s="14">
        <v>459037</v>
      </c>
      <c r="T90" s="10" t="s">
        <v>36</v>
      </c>
      <c r="U90" s="10" t="s">
        <v>29</v>
      </c>
      <c r="V90" s="10" t="s">
        <v>37</v>
      </c>
      <c r="W90" s="10" t="s">
        <v>29</v>
      </c>
      <c r="X90" s="15">
        <v>0</v>
      </c>
      <c r="Y90" s="15">
        <v>0</v>
      </c>
      <c r="Z90" s="15">
        <v>0</v>
      </c>
      <c r="AA90" s="14">
        <v>-21804</v>
      </c>
      <c r="AB90" s="14">
        <v>437233</v>
      </c>
    </row>
    <row r="91" spans="1:28" x14ac:dyDescent="0.25">
      <c r="A91" s="9" t="s">
        <v>237</v>
      </c>
      <c r="B91" s="10" t="s">
        <v>29</v>
      </c>
      <c r="C91" s="10" t="s">
        <v>29</v>
      </c>
      <c r="D91" s="9" t="s">
        <v>30</v>
      </c>
      <c r="E91" s="10" t="s">
        <v>188</v>
      </c>
      <c r="F91" s="10" t="s">
        <v>32</v>
      </c>
      <c r="G91" s="11">
        <v>40513</v>
      </c>
      <c r="H91" s="12">
        <v>40513</v>
      </c>
      <c r="I91" s="10" t="s">
        <v>110</v>
      </c>
      <c r="J91" s="13" t="s">
        <v>230</v>
      </c>
      <c r="K91" s="10" t="s">
        <v>190</v>
      </c>
      <c r="L91" s="10" t="s">
        <v>29</v>
      </c>
      <c r="M91" s="14">
        <v>8532274.0199999996</v>
      </c>
      <c r="N91" s="12"/>
      <c r="O91" s="10" t="s">
        <v>29</v>
      </c>
      <c r="P91" s="14">
        <v>-5690985.0199999996</v>
      </c>
      <c r="Q91" s="15">
        <v>1</v>
      </c>
      <c r="R91" s="10" t="s">
        <v>29</v>
      </c>
      <c r="S91" s="14">
        <v>2841289</v>
      </c>
      <c r="T91" s="10" t="s">
        <v>36</v>
      </c>
      <c r="U91" s="10" t="s">
        <v>29</v>
      </c>
      <c r="V91" s="10" t="s">
        <v>37</v>
      </c>
      <c r="W91" s="10" t="s">
        <v>29</v>
      </c>
      <c r="X91" s="15">
        <v>0</v>
      </c>
      <c r="Y91" s="15">
        <v>0</v>
      </c>
      <c r="Z91" s="15">
        <v>0</v>
      </c>
      <c r="AA91" s="14">
        <v>-134961</v>
      </c>
      <c r="AB91" s="14">
        <v>2706328</v>
      </c>
    </row>
    <row r="92" spans="1:28" x14ac:dyDescent="0.25">
      <c r="A92" s="9" t="s">
        <v>238</v>
      </c>
      <c r="B92" s="10" t="s">
        <v>29</v>
      </c>
      <c r="C92" s="10" t="s">
        <v>29</v>
      </c>
      <c r="D92" s="9" t="s">
        <v>30</v>
      </c>
      <c r="E92" s="10" t="s">
        <v>32</v>
      </c>
      <c r="F92" s="10" t="s">
        <v>32</v>
      </c>
      <c r="G92" s="11">
        <v>40513</v>
      </c>
      <c r="H92" s="12">
        <v>40513</v>
      </c>
      <c r="I92" s="10" t="s">
        <v>218</v>
      </c>
      <c r="J92" s="13" t="s">
        <v>219</v>
      </c>
      <c r="K92" s="10" t="s">
        <v>190</v>
      </c>
      <c r="L92" s="10" t="s">
        <v>29</v>
      </c>
      <c r="M92" s="14">
        <v>1579831.13</v>
      </c>
      <c r="N92" s="12"/>
      <c r="O92" s="10" t="s">
        <v>29</v>
      </c>
      <c r="P92" s="14">
        <v>-1500839.13</v>
      </c>
      <c r="Q92" s="15">
        <v>1</v>
      </c>
      <c r="R92" s="10" t="s">
        <v>29</v>
      </c>
      <c r="S92" s="14">
        <v>78992</v>
      </c>
      <c r="T92" s="10" t="s">
        <v>36</v>
      </c>
      <c r="U92" s="10" t="s">
        <v>29</v>
      </c>
      <c r="V92" s="10" t="s">
        <v>37</v>
      </c>
      <c r="W92" s="10" t="s">
        <v>29</v>
      </c>
      <c r="X92" s="15">
        <v>0</v>
      </c>
      <c r="Y92" s="15">
        <v>0</v>
      </c>
      <c r="Z92" s="15">
        <v>0</v>
      </c>
      <c r="AA92" s="15">
        <v>0</v>
      </c>
      <c r="AB92" s="14">
        <v>78992</v>
      </c>
    </row>
    <row r="93" spans="1:28" x14ac:dyDescent="0.25">
      <c r="A93" s="9" t="s">
        <v>239</v>
      </c>
      <c r="B93" s="10" t="s">
        <v>29</v>
      </c>
      <c r="C93" s="10" t="s">
        <v>29</v>
      </c>
      <c r="D93" s="9" t="s">
        <v>30</v>
      </c>
      <c r="E93" s="10" t="s">
        <v>188</v>
      </c>
      <c r="F93" s="10" t="s">
        <v>32</v>
      </c>
      <c r="G93" s="11">
        <v>40513</v>
      </c>
      <c r="H93" s="12">
        <v>40513</v>
      </c>
      <c r="I93" s="10" t="s">
        <v>227</v>
      </c>
      <c r="J93" s="13" t="s">
        <v>240</v>
      </c>
      <c r="K93" s="10" t="s">
        <v>190</v>
      </c>
      <c r="L93" s="10" t="s">
        <v>29</v>
      </c>
      <c r="M93" s="14">
        <v>780456.99</v>
      </c>
      <c r="N93" s="12"/>
      <c r="O93" s="10" t="s">
        <v>29</v>
      </c>
      <c r="P93" s="14">
        <v>-520560.99</v>
      </c>
      <c r="Q93" s="15">
        <v>1</v>
      </c>
      <c r="R93" s="10" t="s">
        <v>29</v>
      </c>
      <c r="S93" s="14">
        <v>259896</v>
      </c>
      <c r="T93" s="10" t="s">
        <v>36</v>
      </c>
      <c r="U93" s="10" t="s">
        <v>29</v>
      </c>
      <c r="V93" s="10" t="s">
        <v>37</v>
      </c>
      <c r="W93" s="10" t="s">
        <v>29</v>
      </c>
      <c r="X93" s="15">
        <v>0</v>
      </c>
      <c r="Y93" s="15">
        <v>0</v>
      </c>
      <c r="Z93" s="15">
        <v>0</v>
      </c>
      <c r="AA93" s="14">
        <v>-12345</v>
      </c>
      <c r="AB93" s="14">
        <v>247551</v>
      </c>
    </row>
    <row r="94" spans="1:28" x14ac:dyDescent="0.25">
      <c r="A94" s="9" t="s">
        <v>241</v>
      </c>
      <c r="B94" s="10" t="s">
        <v>29</v>
      </c>
      <c r="C94" s="10" t="s">
        <v>29</v>
      </c>
      <c r="D94" s="9" t="s">
        <v>30</v>
      </c>
      <c r="E94" s="10" t="s">
        <v>188</v>
      </c>
      <c r="F94" s="10" t="s">
        <v>32</v>
      </c>
      <c r="G94" s="11">
        <v>40513</v>
      </c>
      <c r="H94" s="12">
        <v>40513</v>
      </c>
      <c r="I94" s="10" t="s">
        <v>110</v>
      </c>
      <c r="J94" s="13" t="s">
        <v>230</v>
      </c>
      <c r="K94" s="10" t="s">
        <v>190</v>
      </c>
      <c r="L94" s="10" t="s">
        <v>29</v>
      </c>
      <c r="M94" s="14">
        <v>4469698</v>
      </c>
      <c r="N94" s="12"/>
      <c r="O94" s="10" t="s">
        <v>29</v>
      </c>
      <c r="P94" s="14">
        <v>-2923267</v>
      </c>
      <c r="Q94" s="15">
        <v>1</v>
      </c>
      <c r="R94" s="10" t="s">
        <v>29</v>
      </c>
      <c r="S94" s="14">
        <v>1546431</v>
      </c>
      <c r="T94" s="10" t="s">
        <v>36</v>
      </c>
      <c r="U94" s="10" t="s">
        <v>29</v>
      </c>
      <c r="V94" s="10" t="s">
        <v>37</v>
      </c>
      <c r="W94" s="10" t="s">
        <v>29</v>
      </c>
      <c r="X94" s="15">
        <v>0</v>
      </c>
      <c r="Y94" s="15">
        <v>0</v>
      </c>
      <c r="Z94" s="15">
        <v>0</v>
      </c>
      <c r="AA94" s="14">
        <v>-73455</v>
      </c>
      <c r="AB94" s="14">
        <v>1472976</v>
      </c>
    </row>
    <row r="95" spans="1:28" x14ac:dyDescent="0.25">
      <c r="A95" s="9" t="s">
        <v>242</v>
      </c>
      <c r="B95" s="10" t="s">
        <v>29</v>
      </c>
      <c r="C95" s="10" t="s">
        <v>29</v>
      </c>
      <c r="D95" s="9" t="s">
        <v>30</v>
      </c>
      <c r="E95" s="10" t="s">
        <v>188</v>
      </c>
      <c r="F95" s="10" t="s">
        <v>32</v>
      </c>
      <c r="G95" s="11">
        <v>40848</v>
      </c>
      <c r="H95" s="12">
        <v>40848</v>
      </c>
      <c r="I95" s="10" t="s">
        <v>232</v>
      </c>
      <c r="J95" s="13" t="s">
        <v>243</v>
      </c>
      <c r="K95" s="10" t="s">
        <v>190</v>
      </c>
      <c r="L95" s="10" t="s">
        <v>29</v>
      </c>
      <c r="M95" s="14">
        <v>10565790</v>
      </c>
      <c r="N95" s="12"/>
      <c r="O95" s="10" t="s">
        <v>29</v>
      </c>
      <c r="P95" s="14">
        <v>-6844453</v>
      </c>
      <c r="Q95" s="15">
        <v>1</v>
      </c>
      <c r="R95" s="10" t="s">
        <v>29</v>
      </c>
      <c r="S95" s="14">
        <v>3721337</v>
      </c>
      <c r="T95" s="10" t="s">
        <v>36</v>
      </c>
      <c r="U95" s="10" t="s">
        <v>29</v>
      </c>
      <c r="V95" s="10" t="s">
        <v>37</v>
      </c>
      <c r="W95" s="10" t="s">
        <v>29</v>
      </c>
      <c r="X95" s="15">
        <v>0</v>
      </c>
      <c r="Y95" s="15">
        <v>0</v>
      </c>
      <c r="Z95" s="15">
        <v>0</v>
      </c>
      <c r="AA95" s="14">
        <v>-176764</v>
      </c>
      <c r="AB95" s="14">
        <v>3544573</v>
      </c>
    </row>
    <row r="96" spans="1:28" x14ac:dyDescent="0.25">
      <c r="A96" s="9" t="s">
        <v>244</v>
      </c>
      <c r="B96" s="10" t="s">
        <v>29</v>
      </c>
      <c r="C96" s="10" t="s">
        <v>29</v>
      </c>
      <c r="D96" s="9" t="s">
        <v>30</v>
      </c>
      <c r="E96" s="10" t="s">
        <v>188</v>
      </c>
      <c r="F96" s="10" t="s">
        <v>32</v>
      </c>
      <c r="G96" s="11">
        <v>40878</v>
      </c>
      <c r="H96" s="12">
        <v>40878</v>
      </c>
      <c r="I96" s="10" t="s">
        <v>110</v>
      </c>
      <c r="J96" s="13" t="s">
        <v>213</v>
      </c>
      <c r="K96" s="10" t="s">
        <v>190</v>
      </c>
      <c r="L96" s="10" t="s">
        <v>29</v>
      </c>
      <c r="M96" s="14">
        <v>871439</v>
      </c>
      <c r="N96" s="12"/>
      <c r="O96" s="10" t="s">
        <v>29</v>
      </c>
      <c r="P96" s="14">
        <v>-562942</v>
      </c>
      <c r="Q96" s="15">
        <v>1</v>
      </c>
      <c r="R96" s="10" t="s">
        <v>29</v>
      </c>
      <c r="S96" s="14">
        <v>308497</v>
      </c>
      <c r="T96" s="10" t="s">
        <v>36</v>
      </c>
      <c r="U96" s="10" t="s">
        <v>29</v>
      </c>
      <c r="V96" s="10" t="s">
        <v>37</v>
      </c>
      <c r="W96" s="10" t="s">
        <v>29</v>
      </c>
      <c r="X96" s="15">
        <v>0</v>
      </c>
      <c r="Y96" s="15">
        <v>0</v>
      </c>
      <c r="Z96" s="15">
        <v>0</v>
      </c>
      <c r="AA96" s="14">
        <v>-14654</v>
      </c>
      <c r="AB96" s="14">
        <v>293843</v>
      </c>
    </row>
    <row r="97" spans="1:28" x14ac:dyDescent="0.25">
      <c r="A97" s="9" t="s">
        <v>245</v>
      </c>
      <c r="B97" s="10" t="s">
        <v>29</v>
      </c>
      <c r="C97" s="10" t="s">
        <v>29</v>
      </c>
      <c r="D97" s="9" t="s">
        <v>30</v>
      </c>
      <c r="E97" s="10" t="s">
        <v>188</v>
      </c>
      <c r="F97" s="10" t="s">
        <v>32</v>
      </c>
      <c r="G97" s="11">
        <v>40878</v>
      </c>
      <c r="H97" s="12">
        <v>40878</v>
      </c>
      <c r="I97" s="10" t="s">
        <v>246</v>
      </c>
      <c r="J97" s="13" t="s">
        <v>247</v>
      </c>
      <c r="K97" s="10" t="s">
        <v>190</v>
      </c>
      <c r="L97" s="10" t="s">
        <v>29</v>
      </c>
      <c r="M97" s="14">
        <v>2165244</v>
      </c>
      <c r="N97" s="12"/>
      <c r="O97" s="10" t="s">
        <v>29</v>
      </c>
      <c r="P97" s="14">
        <v>-1473473</v>
      </c>
      <c r="Q97" s="15">
        <v>1</v>
      </c>
      <c r="R97" s="10" t="s">
        <v>29</v>
      </c>
      <c r="S97" s="14">
        <v>691771</v>
      </c>
      <c r="T97" s="10" t="s">
        <v>36</v>
      </c>
      <c r="U97" s="10" t="s">
        <v>29</v>
      </c>
      <c r="V97" s="10" t="s">
        <v>37</v>
      </c>
      <c r="W97" s="10" t="s">
        <v>29</v>
      </c>
      <c r="X97" s="15">
        <v>0</v>
      </c>
      <c r="Y97" s="15">
        <v>0</v>
      </c>
      <c r="Z97" s="15">
        <v>0</v>
      </c>
      <c r="AA97" s="14">
        <v>-32859</v>
      </c>
      <c r="AB97" s="14">
        <v>658912</v>
      </c>
    </row>
    <row r="98" spans="1:28" x14ac:dyDescent="0.25">
      <c r="A98" s="9" t="s">
        <v>248</v>
      </c>
      <c r="B98" s="10" t="s">
        <v>29</v>
      </c>
      <c r="C98" s="10" t="s">
        <v>29</v>
      </c>
      <c r="D98" s="9" t="s">
        <v>30</v>
      </c>
      <c r="E98" s="10" t="s">
        <v>188</v>
      </c>
      <c r="F98" s="10" t="s">
        <v>32</v>
      </c>
      <c r="G98" s="11">
        <v>40878</v>
      </c>
      <c r="H98" s="12">
        <v>40878</v>
      </c>
      <c r="I98" s="10" t="s">
        <v>249</v>
      </c>
      <c r="J98" s="13" t="s">
        <v>250</v>
      </c>
      <c r="K98" s="10" t="s">
        <v>190</v>
      </c>
      <c r="L98" s="10" t="s">
        <v>29</v>
      </c>
      <c r="M98" s="14">
        <v>890687</v>
      </c>
      <c r="N98" s="12"/>
      <c r="O98" s="10" t="s">
        <v>29</v>
      </c>
      <c r="P98" s="14">
        <v>-606123</v>
      </c>
      <c r="Q98" s="15">
        <v>1</v>
      </c>
      <c r="R98" s="10" t="s">
        <v>29</v>
      </c>
      <c r="S98" s="14">
        <v>284564</v>
      </c>
      <c r="T98" s="10" t="s">
        <v>36</v>
      </c>
      <c r="U98" s="10" t="s">
        <v>29</v>
      </c>
      <c r="V98" s="10" t="s">
        <v>37</v>
      </c>
      <c r="W98" s="10" t="s">
        <v>29</v>
      </c>
      <c r="X98" s="15">
        <v>0</v>
      </c>
      <c r="Y98" s="15">
        <v>0</v>
      </c>
      <c r="Z98" s="15">
        <v>0</v>
      </c>
      <c r="AA98" s="14">
        <v>-13517</v>
      </c>
      <c r="AB98" s="14">
        <v>271047</v>
      </c>
    </row>
    <row r="99" spans="1:28" x14ac:dyDescent="0.25">
      <c r="A99" s="9" t="s">
        <v>251</v>
      </c>
      <c r="B99" s="10" t="s">
        <v>29</v>
      </c>
      <c r="C99" s="10" t="s">
        <v>29</v>
      </c>
      <c r="D99" s="9" t="s">
        <v>30</v>
      </c>
      <c r="E99" s="10" t="s">
        <v>188</v>
      </c>
      <c r="F99" s="10" t="s">
        <v>32</v>
      </c>
      <c r="G99" s="11">
        <v>40909</v>
      </c>
      <c r="H99" s="12">
        <v>40909</v>
      </c>
      <c r="I99" s="10" t="s">
        <v>232</v>
      </c>
      <c r="J99" s="13" t="s">
        <v>252</v>
      </c>
      <c r="K99" s="10" t="s">
        <v>190</v>
      </c>
      <c r="L99" s="10" t="s">
        <v>29</v>
      </c>
      <c r="M99" s="14">
        <v>19825021</v>
      </c>
      <c r="N99" s="12"/>
      <c r="O99" s="10" t="s">
        <v>29</v>
      </c>
      <c r="P99" s="14">
        <v>-12771853</v>
      </c>
      <c r="Q99" s="15">
        <v>1</v>
      </c>
      <c r="R99" s="10" t="s">
        <v>29</v>
      </c>
      <c r="S99" s="14">
        <v>7053168</v>
      </c>
      <c r="T99" s="10" t="s">
        <v>36</v>
      </c>
      <c r="U99" s="10" t="s">
        <v>29</v>
      </c>
      <c r="V99" s="10" t="s">
        <v>37</v>
      </c>
      <c r="W99" s="10" t="s">
        <v>29</v>
      </c>
      <c r="X99" s="15">
        <v>0</v>
      </c>
      <c r="Y99" s="15">
        <v>0</v>
      </c>
      <c r="Z99" s="15">
        <v>0</v>
      </c>
      <c r="AA99" s="14">
        <v>-335025</v>
      </c>
      <c r="AB99" s="14">
        <v>6718143</v>
      </c>
    </row>
    <row r="100" spans="1:28" x14ac:dyDescent="0.25">
      <c r="A100" s="9" t="s">
        <v>253</v>
      </c>
      <c r="B100" s="10" t="s">
        <v>29</v>
      </c>
      <c r="C100" s="10" t="s">
        <v>29</v>
      </c>
      <c r="D100" s="9" t="s">
        <v>30</v>
      </c>
      <c r="E100" s="10" t="s">
        <v>188</v>
      </c>
      <c r="F100" s="10" t="s">
        <v>32</v>
      </c>
      <c r="G100" s="11">
        <v>40940</v>
      </c>
      <c r="H100" s="12">
        <v>40940</v>
      </c>
      <c r="I100" s="10" t="s">
        <v>254</v>
      </c>
      <c r="J100" s="13" t="s">
        <v>255</v>
      </c>
      <c r="K100" s="10" t="s">
        <v>190</v>
      </c>
      <c r="L100" s="10" t="s">
        <v>29</v>
      </c>
      <c r="M100" s="14">
        <v>596263</v>
      </c>
      <c r="N100" s="12"/>
      <c r="O100" s="10" t="s">
        <v>29</v>
      </c>
      <c r="P100" s="14">
        <v>-383038</v>
      </c>
      <c r="Q100" s="15">
        <v>1</v>
      </c>
      <c r="R100" s="10" t="s">
        <v>29</v>
      </c>
      <c r="S100" s="14">
        <v>213225</v>
      </c>
      <c r="T100" s="10" t="s">
        <v>36</v>
      </c>
      <c r="U100" s="10" t="s">
        <v>29</v>
      </c>
      <c r="V100" s="10" t="s">
        <v>37</v>
      </c>
      <c r="W100" s="10" t="s">
        <v>29</v>
      </c>
      <c r="X100" s="15">
        <v>0</v>
      </c>
      <c r="Y100" s="15">
        <v>0</v>
      </c>
      <c r="Z100" s="15">
        <v>0</v>
      </c>
      <c r="AA100" s="14">
        <v>-10128</v>
      </c>
      <c r="AB100" s="14">
        <v>203097</v>
      </c>
    </row>
    <row r="101" spans="1:28" x14ac:dyDescent="0.25">
      <c r="A101" s="9" t="s">
        <v>256</v>
      </c>
      <c r="B101" s="10" t="s">
        <v>29</v>
      </c>
      <c r="C101" s="10" t="s">
        <v>29</v>
      </c>
      <c r="D101" s="9" t="s">
        <v>30</v>
      </c>
      <c r="E101" s="10" t="s">
        <v>188</v>
      </c>
      <c r="F101" s="10" t="s">
        <v>32</v>
      </c>
      <c r="G101" s="11">
        <v>40940</v>
      </c>
      <c r="H101" s="12">
        <v>40940</v>
      </c>
      <c r="I101" s="10" t="s">
        <v>215</v>
      </c>
      <c r="J101" s="13" t="s">
        <v>216</v>
      </c>
      <c r="K101" s="10" t="s">
        <v>190</v>
      </c>
      <c r="L101" s="10" t="s">
        <v>29</v>
      </c>
      <c r="M101" s="14">
        <v>251914</v>
      </c>
      <c r="N101" s="12"/>
      <c r="O101" s="10" t="s">
        <v>29</v>
      </c>
      <c r="P101" s="14">
        <v>-161828</v>
      </c>
      <c r="Q101" s="15">
        <v>1</v>
      </c>
      <c r="R101" s="10" t="s">
        <v>29</v>
      </c>
      <c r="S101" s="14">
        <v>90086</v>
      </c>
      <c r="T101" s="10" t="s">
        <v>36</v>
      </c>
      <c r="U101" s="10" t="s">
        <v>29</v>
      </c>
      <c r="V101" s="10" t="s">
        <v>37</v>
      </c>
      <c r="W101" s="10" t="s">
        <v>29</v>
      </c>
      <c r="X101" s="15">
        <v>0</v>
      </c>
      <c r="Y101" s="15">
        <v>0</v>
      </c>
      <c r="Z101" s="15">
        <v>0</v>
      </c>
      <c r="AA101" s="14">
        <v>-4279</v>
      </c>
      <c r="AB101" s="14">
        <v>85807</v>
      </c>
    </row>
    <row r="102" spans="1:28" x14ac:dyDescent="0.25">
      <c r="A102" s="9" t="s">
        <v>257</v>
      </c>
      <c r="B102" s="10" t="s">
        <v>29</v>
      </c>
      <c r="C102" s="10" t="s">
        <v>29</v>
      </c>
      <c r="D102" s="9" t="s">
        <v>30</v>
      </c>
      <c r="E102" s="10" t="s">
        <v>188</v>
      </c>
      <c r="F102" s="10" t="s">
        <v>32</v>
      </c>
      <c r="G102" s="11">
        <v>40940</v>
      </c>
      <c r="H102" s="12">
        <v>40940</v>
      </c>
      <c r="I102" s="10" t="s">
        <v>175</v>
      </c>
      <c r="J102" s="13" t="s">
        <v>258</v>
      </c>
      <c r="K102" s="10" t="s">
        <v>190</v>
      </c>
      <c r="L102" s="10" t="s">
        <v>29</v>
      </c>
      <c r="M102" s="14">
        <v>1717350</v>
      </c>
      <c r="N102" s="12"/>
      <c r="O102" s="10" t="s">
        <v>29</v>
      </c>
      <c r="P102" s="14">
        <v>-1103223</v>
      </c>
      <c r="Q102" s="15">
        <v>1</v>
      </c>
      <c r="R102" s="10" t="s">
        <v>29</v>
      </c>
      <c r="S102" s="14">
        <v>614127</v>
      </c>
      <c r="T102" s="10" t="s">
        <v>36</v>
      </c>
      <c r="U102" s="10" t="s">
        <v>29</v>
      </c>
      <c r="V102" s="10" t="s">
        <v>37</v>
      </c>
      <c r="W102" s="10" t="s">
        <v>29</v>
      </c>
      <c r="X102" s="15">
        <v>0</v>
      </c>
      <c r="Y102" s="15">
        <v>0</v>
      </c>
      <c r="Z102" s="15">
        <v>0</v>
      </c>
      <c r="AA102" s="14">
        <v>-29171</v>
      </c>
      <c r="AB102" s="14">
        <v>584956</v>
      </c>
    </row>
    <row r="103" spans="1:28" x14ac:dyDescent="0.25">
      <c r="A103" s="9" t="s">
        <v>259</v>
      </c>
      <c r="B103" s="10" t="s">
        <v>29</v>
      </c>
      <c r="C103" s="10" t="s">
        <v>29</v>
      </c>
      <c r="D103" s="9" t="s">
        <v>30</v>
      </c>
      <c r="E103" s="10" t="s">
        <v>188</v>
      </c>
      <c r="F103" s="10" t="s">
        <v>32</v>
      </c>
      <c r="G103" s="11">
        <v>41214</v>
      </c>
      <c r="H103" s="12">
        <v>41214</v>
      </c>
      <c r="I103" s="10" t="s">
        <v>110</v>
      </c>
      <c r="J103" s="13" t="s">
        <v>230</v>
      </c>
      <c r="K103" s="10" t="s">
        <v>190</v>
      </c>
      <c r="L103" s="10" t="s">
        <v>29</v>
      </c>
      <c r="M103" s="14">
        <v>5679286</v>
      </c>
      <c r="N103" s="12"/>
      <c r="O103" s="10" t="s">
        <v>29</v>
      </c>
      <c r="P103" s="14">
        <v>-3553934</v>
      </c>
      <c r="Q103" s="15">
        <v>1</v>
      </c>
      <c r="R103" s="10" t="s">
        <v>29</v>
      </c>
      <c r="S103" s="14">
        <v>2125352</v>
      </c>
      <c r="T103" s="10" t="s">
        <v>36</v>
      </c>
      <c r="U103" s="10" t="s">
        <v>29</v>
      </c>
      <c r="V103" s="10" t="s">
        <v>37</v>
      </c>
      <c r="W103" s="10" t="s">
        <v>29</v>
      </c>
      <c r="X103" s="15">
        <v>0</v>
      </c>
      <c r="Y103" s="15">
        <v>0</v>
      </c>
      <c r="Z103" s="15">
        <v>0</v>
      </c>
      <c r="AA103" s="14">
        <v>-100954</v>
      </c>
      <c r="AB103" s="14">
        <v>2024398</v>
      </c>
    </row>
    <row r="104" spans="1:28" x14ac:dyDescent="0.25">
      <c r="A104" s="9" t="s">
        <v>260</v>
      </c>
      <c r="B104" s="10" t="s">
        <v>29</v>
      </c>
      <c r="C104" s="10" t="s">
        <v>29</v>
      </c>
      <c r="D104" s="9" t="s">
        <v>30</v>
      </c>
      <c r="E104" s="10" t="s">
        <v>188</v>
      </c>
      <c r="F104" s="10" t="s">
        <v>32</v>
      </c>
      <c r="G104" s="11">
        <v>41214</v>
      </c>
      <c r="H104" s="12">
        <v>41214</v>
      </c>
      <c r="I104" s="10" t="s">
        <v>110</v>
      </c>
      <c r="J104" s="13" t="s">
        <v>261</v>
      </c>
      <c r="K104" s="10" t="s">
        <v>190</v>
      </c>
      <c r="L104" s="10" t="s">
        <v>29</v>
      </c>
      <c r="M104" s="14">
        <v>3398280</v>
      </c>
      <c r="N104" s="12"/>
      <c r="O104" s="10" t="s">
        <v>29</v>
      </c>
      <c r="P104" s="14">
        <v>-2126545</v>
      </c>
      <c r="Q104" s="15">
        <v>1</v>
      </c>
      <c r="R104" s="10" t="s">
        <v>29</v>
      </c>
      <c r="S104" s="14">
        <v>1271735</v>
      </c>
      <c r="T104" s="10" t="s">
        <v>36</v>
      </c>
      <c r="U104" s="10" t="s">
        <v>29</v>
      </c>
      <c r="V104" s="10" t="s">
        <v>37</v>
      </c>
      <c r="W104" s="10" t="s">
        <v>29</v>
      </c>
      <c r="X104" s="15">
        <v>0</v>
      </c>
      <c r="Y104" s="15">
        <v>0</v>
      </c>
      <c r="Z104" s="15">
        <v>0</v>
      </c>
      <c r="AA104" s="14">
        <v>-60407</v>
      </c>
      <c r="AB104" s="14">
        <v>1211328</v>
      </c>
    </row>
    <row r="105" spans="1:28" x14ac:dyDescent="0.25">
      <c r="A105" s="9" t="s">
        <v>262</v>
      </c>
      <c r="B105" s="10" t="s">
        <v>29</v>
      </c>
      <c r="C105" s="10" t="s">
        <v>29</v>
      </c>
      <c r="D105" s="9" t="s">
        <v>30</v>
      </c>
      <c r="E105" s="10" t="s">
        <v>188</v>
      </c>
      <c r="F105" s="10" t="s">
        <v>32</v>
      </c>
      <c r="G105" s="11">
        <v>41214</v>
      </c>
      <c r="H105" s="12">
        <v>41214</v>
      </c>
      <c r="I105" s="10" t="s">
        <v>263</v>
      </c>
      <c r="J105" s="13" t="s">
        <v>264</v>
      </c>
      <c r="K105" s="10" t="s">
        <v>190</v>
      </c>
      <c r="L105" s="10" t="s">
        <v>29</v>
      </c>
      <c r="M105" s="14">
        <v>150372</v>
      </c>
      <c r="N105" s="12"/>
      <c r="O105" s="10" t="s">
        <v>29</v>
      </c>
      <c r="P105" s="14">
        <v>-97500</v>
      </c>
      <c r="Q105" s="15">
        <v>1</v>
      </c>
      <c r="R105" s="10" t="s">
        <v>29</v>
      </c>
      <c r="S105" s="14">
        <v>52872</v>
      </c>
      <c r="T105" s="10" t="s">
        <v>36</v>
      </c>
      <c r="U105" s="10" t="s">
        <v>29</v>
      </c>
      <c r="V105" s="10" t="s">
        <v>37</v>
      </c>
      <c r="W105" s="10" t="s">
        <v>29</v>
      </c>
      <c r="X105" s="15">
        <v>0</v>
      </c>
      <c r="Y105" s="15">
        <v>0</v>
      </c>
      <c r="Z105" s="15">
        <v>0</v>
      </c>
      <c r="AA105" s="14">
        <v>-2511</v>
      </c>
      <c r="AB105" s="14">
        <v>50361</v>
      </c>
    </row>
    <row r="106" spans="1:28" x14ac:dyDescent="0.25">
      <c r="A106" s="9" t="s">
        <v>265</v>
      </c>
      <c r="B106" s="10" t="s">
        <v>29</v>
      </c>
      <c r="C106" s="10" t="s">
        <v>29</v>
      </c>
      <c r="D106" s="9" t="s">
        <v>30</v>
      </c>
      <c r="E106" s="10" t="s">
        <v>188</v>
      </c>
      <c r="F106" s="10" t="s">
        <v>32</v>
      </c>
      <c r="G106" s="11">
        <v>41609</v>
      </c>
      <c r="H106" s="12">
        <v>41609</v>
      </c>
      <c r="I106" s="10" t="s">
        <v>110</v>
      </c>
      <c r="J106" s="13" t="s">
        <v>230</v>
      </c>
      <c r="K106" s="10" t="s">
        <v>190</v>
      </c>
      <c r="L106" s="10" t="s">
        <v>29</v>
      </c>
      <c r="M106" s="14">
        <v>354134</v>
      </c>
      <c r="N106" s="12"/>
      <c r="O106" s="10" t="s">
        <v>29</v>
      </c>
      <c r="P106" s="14">
        <v>-212737</v>
      </c>
      <c r="Q106" s="15">
        <v>1</v>
      </c>
      <c r="R106" s="10" t="s">
        <v>29</v>
      </c>
      <c r="S106" s="14">
        <v>141397</v>
      </c>
      <c r="T106" s="10" t="s">
        <v>36</v>
      </c>
      <c r="U106" s="10" t="s">
        <v>29</v>
      </c>
      <c r="V106" s="10" t="s">
        <v>37</v>
      </c>
      <c r="W106" s="10" t="s">
        <v>29</v>
      </c>
      <c r="X106" s="15">
        <v>0</v>
      </c>
      <c r="Y106" s="15">
        <v>0</v>
      </c>
      <c r="Z106" s="15">
        <v>0</v>
      </c>
      <c r="AA106" s="14">
        <v>-6716</v>
      </c>
      <c r="AB106" s="14">
        <v>134681</v>
      </c>
    </row>
    <row r="107" spans="1:28" x14ac:dyDescent="0.25">
      <c r="A107" s="9" t="s">
        <v>266</v>
      </c>
      <c r="B107" s="10" t="s">
        <v>29</v>
      </c>
      <c r="C107" s="10" t="s">
        <v>29</v>
      </c>
      <c r="D107" s="9" t="s">
        <v>30</v>
      </c>
      <c r="E107" s="10" t="s">
        <v>188</v>
      </c>
      <c r="F107" s="10" t="s">
        <v>32</v>
      </c>
      <c r="G107" s="11">
        <v>41609</v>
      </c>
      <c r="H107" s="12">
        <v>41609</v>
      </c>
      <c r="I107" s="10" t="s">
        <v>249</v>
      </c>
      <c r="J107" s="13" t="s">
        <v>267</v>
      </c>
      <c r="K107" s="10" t="s">
        <v>190</v>
      </c>
      <c r="L107" s="10" t="s">
        <v>29</v>
      </c>
      <c r="M107" s="14">
        <v>2415398</v>
      </c>
      <c r="N107" s="12"/>
      <c r="O107" s="10" t="s">
        <v>29</v>
      </c>
      <c r="P107" s="14">
        <v>-1717300</v>
      </c>
      <c r="Q107" s="15">
        <v>1</v>
      </c>
      <c r="R107" s="10" t="s">
        <v>29</v>
      </c>
      <c r="S107" s="14">
        <v>698098</v>
      </c>
      <c r="T107" s="10" t="s">
        <v>36</v>
      </c>
      <c r="U107" s="10" t="s">
        <v>29</v>
      </c>
      <c r="V107" s="10" t="s">
        <v>37</v>
      </c>
      <c r="W107" s="10" t="s">
        <v>29</v>
      </c>
      <c r="X107" s="15">
        <v>0</v>
      </c>
      <c r="Y107" s="15">
        <v>0</v>
      </c>
      <c r="Z107" s="15">
        <v>0</v>
      </c>
      <c r="AA107" s="14">
        <v>-33160</v>
      </c>
      <c r="AB107" s="14">
        <v>664938</v>
      </c>
    </row>
    <row r="108" spans="1:28" x14ac:dyDescent="0.25">
      <c r="A108" s="9" t="s">
        <v>268</v>
      </c>
      <c r="B108" s="10" t="s">
        <v>29</v>
      </c>
      <c r="C108" s="10" t="s">
        <v>29</v>
      </c>
      <c r="D108" s="9" t="s">
        <v>30</v>
      </c>
      <c r="E108" s="10" t="s">
        <v>188</v>
      </c>
      <c r="F108" s="10" t="s">
        <v>32</v>
      </c>
      <c r="G108" s="11">
        <v>41609</v>
      </c>
      <c r="H108" s="12">
        <v>41609</v>
      </c>
      <c r="I108" s="10" t="s">
        <v>232</v>
      </c>
      <c r="J108" s="13" t="s">
        <v>269</v>
      </c>
      <c r="K108" s="10" t="s">
        <v>190</v>
      </c>
      <c r="L108" s="10" t="s">
        <v>29</v>
      </c>
      <c r="M108" s="14">
        <v>1165874</v>
      </c>
      <c r="N108" s="12"/>
      <c r="O108" s="10" t="s">
        <v>29</v>
      </c>
      <c r="P108" s="14">
        <v>-700366</v>
      </c>
      <c r="Q108" s="15">
        <v>1</v>
      </c>
      <c r="R108" s="10" t="s">
        <v>29</v>
      </c>
      <c r="S108" s="14">
        <v>465508</v>
      </c>
      <c r="T108" s="10" t="s">
        <v>36</v>
      </c>
      <c r="U108" s="10" t="s">
        <v>29</v>
      </c>
      <c r="V108" s="10" t="s">
        <v>37</v>
      </c>
      <c r="W108" s="10" t="s">
        <v>29</v>
      </c>
      <c r="X108" s="15">
        <v>0</v>
      </c>
      <c r="Y108" s="15">
        <v>0</v>
      </c>
      <c r="Z108" s="15">
        <v>0</v>
      </c>
      <c r="AA108" s="14">
        <v>-22112</v>
      </c>
      <c r="AB108" s="14">
        <v>443396</v>
      </c>
    </row>
    <row r="109" spans="1:28" x14ac:dyDescent="0.25">
      <c r="A109" s="9" t="s">
        <v>270</v>
      </c>
      <c r="B109" s="10" t="s">
        <v>29</v>
      </c>
      <c r="C109" s="10" t="s">
        <v>29</v>
      </c>
      <c r="D109" s="9" t="s">
        <v>30</v>
      </c>
      <c r="E109" s="10" t="s">
        <v>188</v>
      </c>
      <c r="F109" s="10" t="s">
        <v>32</v>
      </c>
      <c r="G109" s="11">
        <v>41640</v>
      </c>
      <c r="H109" s="12">
        <v>41640</v>
      </c>
      <c r="I109" s="10" t="s">
        <v>110</v>
      </c>
      <c r="J109" s="13" t="s">
        <v>261</v>
      </c>
      <c r="K109" s="10" t="s">
        <v>190</v>
      </c>
      <c r="L109" s="10" t="s">
        <v>29</v>
      </c>
      <c r="M109" s="14">
        <v>2608910</v>
      </c>
      <c r="N109" s="12"/>
      <c r="O109" s="10" t="s">
        <v>29</v>
      </c>
      <c r="P109" s="14">
        <v>-1562085</v>
      </c>
      <c r="Q109" s="15">
        <v>1</v>
      </c>
      <c r="R109" s="10" t="s">
        <v>29</v>
      </c>
      <c r="S109" s="14">
        <v>1046825</v>
      </c>
      <c r="T109" s="10" t="s">
        <v>36</v>
      </c>
      <c r="U109" s="10" t="s">
        <v>29</v>
      </c>
      <c r="V109" s="10" t="s">
        <v>37</v>
      </c>
      <c r="W109" s="10" t="s">
        <v>29</v>
      </c>
      <c r="X109" s="15">
        <v>0</v>
      </c>
      <c r="Y109" s="15">
        <v>0</v>
      </c>
      <c r="Z109" s="15">
        <v>0</v>
      </c>
      <c r="AA109" s="14">
        <v>-49724</v>
      </c>
      <c r="AB109" s="14">
        <v>997101</v>
      </c>
    </row>
    <row r="110" spans="1:28" x14ac:dyDescent="0.25">
      <c r="A110" s="9" t="s">
        <v>271</v>
      </c>
      <c r="B110" s="10" t="s">
        <v>29</v>
      </c>
      <c r="C110" s="10" t="s">
        <v>29</v>
      </c>
      <c r="D110" s="9" t="s">
        <v>30</v>
      </c>
      <c r="E110" s="10" t="s">
        <v>188</v>
      </c>
      <c r="F110" s="10" t="s">
        <v>32</v>
      </c>
      <c r="G110" s="11">
        <v>41944</v>
      </c>
      <c r="H110" s="12">
        <v>41944</v>
      </c>
      <c r="I110" s="10" t="s">
        <v>110</v>
      </c>
      <c r="J110" s="13" t="s">
        <v>272</v>
      </c>
      <c r="K110" s="10" t="s">
        <v>190</v>
      </c>
      <c r="L110" s="10" t="s">
        <v>29</v>
      </c>
      <c r="M110" s="14">
        <v>3325082.52</v>
      </c>
      <c r="N110" s="12"/>
      <c r="O110" s="10" t="s">
        <v>29</v>
      </c>
      <c r="P110" s="14">
        <v>-1888077.52</v>
      </c>
      <c r="Q110" s="15">
        <v>1</v>
      </c>
      <c r="R110" s="10" t="s">
        <v>29</v>
      </c>
      <c r="S110" s="14">
        <v>1437005</v>
      </c>
      <c r="T110" s="10" t="s">
        <v>36</v>
      </c>
      <c r="U110" s="10" t="s">
        <v>29</v>
      </c>
      <c r="V110" s="10" t="s">
        <v>37</v>
      </c>
      <c r="W110" s="10" t="s">
        <v>29</v>
      </c>
      <c r="X110" s="15">
        <v>0</v>
      </c>
      <c r="Y110" s="15">
        <v>0</v>
      </c>
      <c r="Z110" s="15">
        <v>0</v>
      </c>
      <c r="AA110" s="14">
        <v>-68258</v>
      </c>
      <c r="AB110" s="14">
        <v>1368747</v>
      </c>
    </row>
    <row r="111" spans="1:28" x14ac:dyDescent="0.25">
      <c r="A111" s="9" t="s">
        <v>273</v>
      </c>
      <c r="B111" s="10" t="s">
        <v>29</v>
      </c>
      <c r="C111" s="10" t="s">
        <v>29</v>
      </c>
      <c r="D111" s="9" t="s">
        <v>30</v>
      </c>
      <c r="E111" s="10" t="s">
        <v>274</v>
      </c>
      <c r="F111" s="10" t="s">
        <v>32</v>
      </c>
      <c r="G111" s="11">
        <v>41944</v>
      </c>
      <c r="H111" s="12">
        <v>41944</v>
      </c>
      <c r="I111" s="10" t="s">
        <v>232</v>
      </c>
      <c r="J111" s="13" t="s">
        <v>275</v>
      </c>
      <c r="K111" s="10" t="s">
        <v>276</v>
      </c>
      <c r="L111" s="10" t="s">
        <v>29</v>
      </c>
      <c r="M111" s="14">
        <v>7712401.3099999996</v>
      </c>
      <c r="N111" s="12"/>
      <c r="O111" s="10" t="s">
        <v>29</v>
      </c>
      <c r="P111" s="14">
        <v>-2643881.31</v>
      </c>
      <c r="Q111" s="15">
        <v>1</v>
      </c>
      <c r="R111" s="10" t="s">
        <v>29</v>
      </c>
      <c r="S111" s="14">
        <v>5068520</v>
      </c>
      <c r="T111" s="10" t="s">
        <v>36</v>
      </c>
      <c r="U111" s="10" t="s">
        <v>29</v>
      </c>
      <c r="V111" s="10" t="s">
        <v>37</v>
      </c>
      <c r="W111" s="10" t="s">
        <v>29</v>
      </c>
      <c r="X111" s="15">
        <v>0</v>
      </c>
      <c r="Y111" s="15">
        <v>0</v>
      </c>
      <c r="Z111" s="15">
        <v>0</v>
      </c>
      <c r="AA111" s="14">
        <v>-123418</v>
      </c>
      <c r="AB111" s="14">
        <v>4945102</v>
      </c>
    </row>
    <row r="112" spans="1:28" x14ac:dyDescent="0.25">
      <c r="A112" s="9" t="s">
        <v>277</v>
      </c>
      <c r="B112" s="10" t="s">
        <v>29</v>
      </c>
      <c r="C112" s="10" t="s">
        <v>29</v>
      </c>
      <c r="D112" s="9" t="s">
        <v>30</v>
      </c>
      <c r="E112" s="10" t="s">
        <v>188</v>
      </c>
      <c r="F112" s="10" t="s">
        <v>32</v>
      </c>
      <c r="G112" s="11">
        <v>41944</v>
      </c>
      <c r="H112" s="12">
        <v>41944</v>
      </c>
      <c r="I112" s="10" t="s">
        <v>110</v>
      </c>
      <c r="J112" s="13" t="s">
        <v>278</v>
      </c>
      <c r="K112" s="10" t="s">
        <v>190</v>
      </c>
      <c r="L112" s="10" t="s">
        <v>29</v>
      </c>
      <c r="M112" s="14">
        <v>699920.93</v>
      </c>
      <c r="N112" s="12"/>
      <c r="O112" s="10" t="s">
        <v>29</v>
      </c>
      <c r="P112" s="14">
        <v>-397435.93</v>
      </c>
      <c r="Q112" s="15">
        <v>1</v>
      </c>
      <c r="R112" s="10" t="s">
        <v>29</v>
      </c>
      <c r="S112" s="14">
        <v>302485</v>
      </c>
      <c r="T112" s="10" t="s">
        <v>36</v>
      </c>
      <c r="U112" s="10" t="s">
        <v>29</v>
      </c>
      <c r="V112" s="10" t="s">
        <v>37</v>
      </c>
      <c r="W112" s="10" t="s">
        <v>29</v>
      </c>
      <c r="X112" s="15">
        <v>0</v>
      </c>
      <c r="Y112" s="15">
        <v>0</v>
      </c>
      <c r="Z112" s="15">
        <v>0</v>
      </c>
      <c r="AA112" s="14">
        <v>-14368</v>
      </c>
      <c r="AB112" s="14">
        <v>288117</v>
      </c>
    </row>
    <row r="113" spans="1:28" x14ac:dyDescent="0.25">
      <c r="A113" s="9" t="s">
        <v>279</v>
      </c>
      <c r="B113" s="10" t="s">
        <v>29</v>
      </c>
      <c r="C113" s="10" t="s">
        <v>29</v>
      </c>
      <c r="D113" s="9" t="s">
        <v>30</v>
      </c>
      <c r="E113" s="10" t="s">
        <v>188</v>
      </c>
      <c r="F113" s="10" t="s">
        <v>32</v>
      </c>
      <c r="G113" s="11">
        <v>41944</v>
      </c>
      <c r="H113" s="12">
        <v>41944</v>
      </c>
      <c r="I113" s="10" t="s">
        <v>110</v>
      </c>
      <c r="J113" s="13" t="s">
        <v>280</v>
      </c>
      <c r="K113" s="10" t="s">
        <v>190</v>
      </c>
      <c r="L113" s="10" t="s">
        <v>29</v>
      </c>
      <c r="M113" s="14">
        <v>1070933.9099999999</v>
      </c>
      <c r="N113" s="12"/>
      <c r="O113" s="10" t="s">
        <v>29</v>
      </c>
      <c r="P113" s="14">
        <v>-1007396.91</v>
      </c>
      <c r="Q113" s="15">
        <v>1</v>
      </c>
      <c r="R113" s="10" t="s">
        <v>29</v>
      </c>
      <c r="S113" s="14">
        <v>63537</v>
      </c>
      <c r="T113" s="10" t="s">
        <v>36</v>
      </c>
      <c r="U113" s="10" t="s">
        <v>29</v>
      </c>
      <c r="V113" s="10" t="s">
        <v>37</v>
      </c>
      <c r="W113" s="10" t="s">
        <v>29</v>
      </c>
      <c r="X113" s="15">
        <v>0</v>
      </c>
      <c r="Y113" s="15">
        <v>0</v>
      </c>
      <c r="Z113" s="15">
        <v>0</v>
      </c>
      <c r="AA113" s="14">
        <v>-3018</v>
      </c>
      <c r="AB113" s="14">
        <v>60519</v>
      </c>
    </row>
    <row r="114" spans="1:28" x14ac:dyDescent="0.25">
      <c r="A114" s="9" t="s">
        <v>281</v>
      </c>
      <c r="B114" s="10" t="s">
        <v>29</v>
      </c>
      <c r="C114" s="10" t="s">
        <v>29</v>
      </c>
      <c r="D114" s="9" t="s">
        <v>30</v>
      </c>
      <c r="E114" s="10" t="s">
        <v>282</v>
      </c>
      <c r="F114" s="10" t="s">
        <v>32</v>
      </c>
      <c r="G114" s="11">
        <v>41944</v>
      </c>
      <c r="H114" s="12">
        <v>41944</v>
      </c>
      <c r="I114" s="10" t="s">
        <v>249</v>
      </c>
      <c r="J114" s="13" t="s">
        <v>283</v>
      </c>
      <c r="K114" s="10" t="s">
        <v>284</v>
      </c>
      <c r="L114" s="10" t="s">
        <v>29</v>
      </c>
      <c r="M114" s="14">
        <v>4093091.12</v>
      </c>
      <c r="N114" s="12"/>
      <c r="O114" s="10" t="s">
        <v>29</v>
      </c>
      <c r="P114" s="14">
        <v>-3888436.12</v>
      </c>
      <c r="Q114" s="15">
        <v>1</v>
      </c>
      <c r="R114" s="10" t="s">
        <v>29</v>
      </c>
      <c r="S114" s="14">
        <v>204655</v>
      </c>
      <c r="T114" s="10" t="s">
        <v>36</v>
      </c>
      <c r="U114" s="10" t="s">
        <v>29</v>
      </c>
      <c r="V114" s="10" t="s">
        <v>37</v>
      </c>
      <c r="W114" s="10" t="s">
        <v>29</v>
      </c>
      <c r="X114" s="15">
        <v>0</v>
      </c>
      <c r="Y114" s="15">
        <v>0</v>
      </c>
      <c r="Z114" s="15">
        <v>0</v>
      </c>
      <c r="AA114" s="15">
        <v>0</v>
      </c>
      <c r="AB114" s="14">
        <v>204655</v>
      </c>
    </row>
    <row r="115" spans="1:28" x14ac:dyDescent="0.25">
      <c r="A115" s="9" t="s">
        <v>285</v>
      </c>
      <c r="B115" s="10" t="s">
        <v>29</v>
      </c>
      <c r="C115" s="10" t="s">
        <v>29</v>
      </c>
      <c r="D115" s="9" t="s">
        <v>30</v>
      </c>
      <c r="E115" s="10" t="s">
        <v>282</v>
      </c>
      <c r="F115" s="10" t="s">
        <v>32</v>
      </c>
      <c r="G115" s="11">
        <v>41944</v>
      </c>
      <c r="H115" s="12">
        <v>41944</v>
      </c>
      <c r="I115" s="10" t="s">
        <v>224</v>
      </c>
      <c r="J115" s="13" t="s">
        <v>286</v>
      </c>
      <c r="K115" s="10" t="s">
        <v>284</v>
      </c>
      <c r="L115" s="10" t="s">
        <v>29</v>
      </c>
      <c r="M115" s="14">
        <v>2432975.4700000002</v>
      </c>
      <c r="N115" s="12"/>
      <c r="O115" s="10" t="s">
        <v>29</v>
      </c>
      <c r="P115" s="14">
        <v>-2311326.4700000002</v>
      </c>
      <c r="Q115" s="15">
        <v>1</v>
      </c>
      <c r="R115" s="10" t="s">
        <v>29</v>
      </c>
      <c r="S115" s="14">
        <v>121649</v>
      </c>
      <c r="T115" s="10" t="s">
        <v>36</v>
      </c>
      <c r="U115" s="10" t="s">
        <v>29</v>
      </c>
      <c r="V115" s="10" t="s">
        <v>37</v>
      </c>
      <c r="W115" s="10" t="s">
        <v>29</v>
      </c>
      <c r="X115" s="15">
        <v>0</v>
      </c>
      <c r="Y115" s="15">
        <v>0</v>
      </c>
      <c r="Z115" s="15">
        <v>0</v>
      </c>
      <c r="AA115" s="15">
        <v>0</v>
      </c>
      <c r="AB115" s="14">
        <v>121649</v>
      </c>
    </row>
    <row r="116" spans="1:28" x14ac:dyDescent="0.25">
      <c r="A116" s="9" t="s">
        <v>287</v>
      </c>
      <c r="B116" s="10" t="s">
        <v>29</v>
      </c>
      <c r="C116" s="10" t="s">
        <v>29</v>
      </c>
      <c r="D116" s="9" t="s">
        <v>30</v>
      </c>
      <c r="E116" s="10" t="s">
        <v>188</v>
      </c>
      <c r="F116" s="10" t="s">
        <v>32</v>
      </c>
      <c r="G116" s="11">
        <v>42156</v>
      </c>
      <c r="H116" s="12">
        <v>42156</v>
      </c>
      <c r="I116" s="10" t="s">
        <v>232</v>
      </c>
      <c r="J116" s="13" t="s">
        <v>288</v>
      </c>
      <c r="K116" s="10" t="s">
        <v>190</v>
      </c>
      <c r="L116" s="10" t="s">
        <v>29</v>
      </c>
      <c r="M116" s="14">
        <v>604923.4</v>
      </c>
      <c r="N116" s="12"/>
      <c r="O116" s="10" t="s">
        <v>29</v>
      </c>
      <c r="P116" s="14">
        <v>-328070.40000000002</v>
      </c>
      <c r="Q116" s="15">
        <v>1</v>
      </c>
      <c r="R116" s="10" t="s">
        <v>29</v>
      </c>
      <c r="S116" s="14">
        <v>276853</v>
      </c>
      <c r="T116" s="10" t="s">
        <v>36</v>
      </c>
      <c r="U116" s="10" t="s">
        <v>29</v>
      </c>
      <c r="V116" s="10" t="s">
        <v>37</v>
      </c>
      <c r="W116" s="10" t="s">
        <v>29</v>
      </c>
      <c r="X116" s="15">
        <v>0</v>
      </c>
      <c r="Y116" s="15">
        <v>0</v>
      </c>
      <c r="Z116" s="15">
        <v>0</v>
      </c>
      <c r="AA116" s="14">
        <v>-13151</v>
      </c>
      <c r="AB116" s="14">
        <v>263702</v>
      </c>
    </row>
    <row r="117" spans="1:28" x14ac:dyDescent="0.25">
      <c r="A117" s="9" t="s">
        <v>289</v>
      </c>
      <c r="B117" s="10" t="s">
        <v>29</v>
      </c>
      <c r="C117" s="10" t="s">
        <v>29</v>
      </c>
      <c r="D117" s="9" t="s">
        <v>30</v>
      </c>
      <c r="E117" s="10" t="s">
        <v>282</v>
      </c>
      <c r="F117" s="10" t="s">
        <v>32</v>
      </c>
      <c r="G117" s="11">
        <v>42339</v>
      </c>
      <c r="H117" s="12">
        <v>42339</v>
      </c>
      <c r="I117" s="10" t="s">
        <v>224</v>
      </c>
      <c r="J117" s="13" t="s">
        <v>290</v>
      </c>
      <c r="K117" s="10" t="s">
        <v>284</v>
      </c>
      <c r="L117" s="10" t="s">
        <v>29</v>
      </c>
      <c r="M117" s="14">
        <v>1263649.6000000001</v>
      </c>
      <c r="N117" s="12"/>
      <c r="O117" s="10" t="s">
        <v>29</v>
      </c>
      <c r="P117" s="14">
        <v>-1200467.6000000001</v>
      </c>
      <c r="Q117" s="15">
        <v>1</v>
      </c>
      <c r="R117" s="10" t="s">
        <v>29</v>
      </c>
      <c r="S117" s="14">
        <v>63182</v>
      </c>
      <c r="T117" s="10" t="s">
        <v>36</v>
      </c>
      <c r="U117" s="10" t="s">
        <v>29</v>
      </c>
      <c r="V117" s="10" t="s">
        <v>37</v>
      </c>
      <c r="W117" s="10" t="s">
        <v>29</v>
      </c>
      <c r="X117" s="15">
        <v>0</v>
      </c>
      <c r="Y117" s="15">
        <v>0</v>
      </c>
      <c r="Z117" s="15">
        <v>0</v>
      </c>
      <c r="AA117" s="15">
        <v>0</v>
      </c>
      <c r="AB117" s="14">
        <v>63182</v>
      </c>
    </row>
    <row r="118" spans="1:28" x14ac:dyDescent="0.25">
      <c r="A118" s="9" t="s">
        <v>291</v>
      </c>
      <c r="B118" s="10" t="s">
        <v>29</v>
      </c>
      <c r="C118" s="10" t="s">
        <v>29</v>
      </c>
      <c r="D118" s="9" t="s">
        <v>30</v>
      </c>
      <c r="E118" s="10" t="s">
        <v>188</v>
      </c>
      <c r="F118" s="10" t="s">
        <v>32</v>
      </c>
      <c r="G118" s="11">
        <v>42370</v>
      </c>
      <c r="H118" s="12">
        <v>42370</v>
      </c>
      <c r="I118" s="10" t="s">
        <v>110</v>
      </c>
      <c r="J118" s="13" t="s">
        <v>272</v>
      </c>
      <c r="K118" s="10" t="s">
        <v>190</v>
      </c>
      <c r="L118" s="10" t="s">
        <v>29</v>
      </c>
      <c r="M118" s="14">
        <v>781729.89</v>
      </c>
      <c r="N118" s="12"/>
      <c r="O118" s="10" t="s">
        <v>29</v>
      </c>
      <c r="P118" s="14">
        <v>-401214.89</v>
      </c>
      <c r="Q118" s="15">
        <v>1</v>
      </c>
      <c r="R118" s="10" t="s">
        <v>29</v>
      </c>
      <c r="S118" s="14">
        <v>380515</v>
      </c>
      <c r="T118" s="10" t="s">
        <v>36</v>
      </c>
      <c r="U118" s="10" t="s">
        <v>29</v>
      </c>
      <c r="V118" s="10" t="s">
        <v>37</v>
      </c>
      <c r="W118" s="10" t="s">
        <v>29</v>
      </c>
      <c r="X118" s="15">
        <v>0</v>
      </c>
      <c r="Y118" s="15">
        <v>0</v>
      </c>
      <c r="Z118" s="15">
        <v>0</v>
      </c>
      <c r="AA118" s="14">
        <v>-18074</v>
      </c>
      <c r="AB118" s="14">
        <v>362441</v>
      </c>
    </row>
    <row r="119" spans="1:28" x14ac:dyDescent="0.25">
      <c r="A119" s="9" t="s">
        <v>292</v>
      </c>
      <c r="B119" s="10" t="s">
        <v>29</v>
      </c>
      <c r="C119" s="10" t="s">
        <v>29</v>
      </c>
      <c r="D119" s="9" t="s">
        <v>30</v>
      </c>
      <c r="E119" s="10" t="s">
        <v>282</v>
      </c>
      <c r="F119" s="10" t="s">
        <v>32</v>
      </c>
      <c r="G119" s="11">
        <v>42430</v>
      </c>
      <c r="H119" s="12">
        <v>42430</v>
      </c>
      <c r="I119" s="10" t="s">
        <v>110</v>
      </c>
      <c r="J119" s="13" t="s">
        <v>293</v>
      </c>
      <c r="K119" s="10" t="s">
        <v>284</v>
      </c>
      <c r="L119" s="10" t="s">
        <v>29</v>
      </c>
      <c r="M119" s="14">
        <v>2210942.64</v>
      </c>
      <c r="N119" s="12"/>
      <c r="O119" s="10" t="s">
        <v>29</v>
      </c>
      <c r="P119" s="14">
        <v>-2100395.64</v>
      </c>
      <c r="Q119" s="15">
        <v>1</v>
      </c>
      <c r="R119" s="10" t="s">
        <v>29</v>
      </c>
      <c r="S119" s="14">
        <v>110547</v>
      </c>
      <c r="T119" s="10" t="s">
        <v>36</v>
      </c>
      <c r="U119" s="10" t="s">
        <v>29</v>
      </c>
      <c r="V119" s="10" t="s">
        <v>37</v>
      </c>
      <c r="W119" s="10" t="s">
        <v>29</v>
      </c>
      <c r="X119" s="15">
        <v>0</v>
      </c>
      <c r="Y119" s="15">
        <v>0</v>
      </c>
      <c r="Z119" s="15">
        <v>0</v>
      </c>
      <c r="AA119" s="15">
        <v>0</v>
      </c>
      <c r="AB119" s="14">
        <v>110547</v>
      </c>
    </row>
    <row r="120" spans="1:28" x14ac:dyDescent="0.25">
      <c r="A120" s="9" t="s">
        <v>294</v>
      </c>
      <c r="B120" s="10" t="s">
        <v>29</v>
      </c>
      <c r="C120" s="10" t="s">
        <v>29</v>
      </c>
      <c r="D120" s="9" t="s">
        <v>30</v>
      </c>
      <c r="E120" s="10" t="s">
        <v>188</v>
      </c>
      <c r="F120" s="10" t="s">
        <v>32</v>
      </c>
      <c r="G120" s="11">
        <v>42694</v>
      </c>
      <c r="H120" s="12">
        <v>42694</v>
      </c>
      <c r="I120" s="10" t="s">
        <v>249</v>
      </c>
      <c r="J120" s="13" t="s">
        <v>295</v>
      </c>
      <c r="K120" s="10" t="s">
        <v>190</v>
      </c>
      <c r="L120" s="10" t="s">
        <v>29</v>
      </c>
      <c r="M120" s="14">
        <v>57223113.799999997</v>
      </c>
      <c r="N120" s="12"/>
      <c r="O120" s="10" t="s">
        <v>29</v>
      </c>
      <c r="P120" s="14">
        <v>-26869294.800000001</v>
      </c>
      <c r="Q120" s="15">
        <v>1</v>
      </c>
      <c r="R120" s="10" t="s">
        <v>29</v>
      </c>
      <c r="S120" s="14">
        <v>30353819</v>
      </c>
      <c r="T120" s="10" t="s">
        <v>36</v>
      </c>
      <c r="U120" s="10" t="s">
        <v>29</v>
      </c>
      <c r="V120" s="10" t="s">
        <v>37</v>
      </c>
      <c r="W120" s="10" t="s">
        <v>29</v>
      </c>
      <c r="X120" s="15">
        <v>0</v>
      </c>
      <c r="Y120" s="15">
        <v>0</v>
      </c>
      <c r="Z120" s="15">
        <v>0</v>
      </c>
      <c r="AA120" s="14">
        <v>-1441806</v>
      </c>
      <c r="AB120" s="14">
        <v>28912013</v>
      </c>
    </row>
    <row r="121" spans="1:28" x14ac:dyDescent="0.25">
      <c r="A121" s="9" t="s">
        <v>296</v>
      </c>
      <c r="B121" s="10" t="s">
        <v>29</v>
      </c>
      <c r="C121" s="10" t="s">
        <v>29</v>
      </c>
      <c r="D121" s="9" t="s">
        <v>30</v>
      </c>
      <c r="E121" s="10" t="s">
        <v>188</v>
      </c>
      <c r="F121" s="10" t="s">
        <v>32</v>
      </c>
      <c r="G121" s="11">
        <v>42736</v>
      </c>
      <c r="H121" s="12">
        <v>42736</v>
      </c>
      <c r="I121" s="10" t="s">
        <v>297</v>
      </c>
      <c r="J121" s="13" t="s">
        <v>298</v>
      </c>
      <c r="K121" s="10" t="s">
        <v>190</v>
      </c>
      <c r="L121" s="10" t="s">
        <v>29</v>
      </c>
      <c r="M121" s="14">
        <v>1644371.77</v>
      </c>
      <c r="N121" s="12"/>
      <c r="O121" s="10" t="s">
        <v>29</v>
      </c>
      <c r="P121" s="14">
        <v>-760000.77</v>
      </c>
      <c r="Q121" s="15">
        <v>0</v>
      </c>
      <c r="R121" s="10" t="s">
        <v>29</v>
      </c>
      <c r="S121" s="14">
        <v>884371</v>
      </c>
      <c r="T121" s="10" t="s">
        <v>36</v>
      </c>
      <c r="U121" s="10" t="s">
        <v>29</v>
      </c>
      <c r="V121" s="10" t="s">
        <v>37</v>
      </c>
      <c r="W121" s="10" t="s">
        <v>29</v>
      </c>
      <c r="X121" s="15">
        <v>0</v>
      </c>
      <c r="Y121" s="15">
        <v>0</v>
      </c>
      <c r="Z121" s="15">
        <v>0</v>
      </c>
      <c r="AA121" s="14">
        <v>-42008</v>
      </c>
      <c r="AB121" s="14">
        <v>842363</v>
      </c>
    </row>
    <row r="122" spans="1:28" x14ac:dyDescent="0.25">
      <c r="A122" s="9" t="s">
        <v>299</v>
      </c>
      <c r="B122" s="10" t="s">
        <v>29</v>
      </c>
      <c r="C122" s="10" t="s">
        <v>29</v>
      </c>
      <c r="D122" s="9" t="s">
        <v>30</v>
      </c>
      <c r="E122" s="10" t="s">
        <v>188</v>
      </c>
      <c r="F122" s="10" t="s">
        <v>32</v>
      </c>
      <c r="G122" s="11">
        <v>42766</v>
      </c>
      <c r="H122" s="12">
        <v>42766</v>
      </c>
      <c r="I122" s="10" t="s">
        <v>110</v>
      </c>
      <c r="J122" s="13" t="s">
        <v>272</v>
      </c>
      <c r="K122" s="10" t="s">
        <v>190</v>
      </c>
      <c r="L122" s="10" t="s">
        <v>29</v>
      </c>
      <c r="M122" s="14">
        <v>1578662.41</v>
      </c>
      <c r="N122" s="12"/>
      <c r="O122" s="10" t="s">
        <v>29</v>
      </c>
      <c r="P122" s="14">
        <v>-724966.41</v>
      </c>
      <c r="Q122" s="15">
        <v>1</v>
      </c>
      <c r="R122" s="10" t="s">
        <v>29</v>
      </c>
      <c r="S122" s="14">
        <v>853696</v>
      </c>
      <c r="T122" s="10" t="s">
        <v>36</v>
      </c>
      <c r="U122" s="10" t="s">
        <v>29</v>
      </c>
      <c r="V122" s="10" t="s">
        <v>37</v>
      </c>
      <c r="W122" s="10" t="s">
        <v>29</v>
      </c>
      <c r="X122" s="15">
        <v>0</v>
      </c>
      <c r="Y122" s="15">
        <v>0</v>
      </c>
      <c r="Z122" s="15">
        <v>0</v>
      </c>
      <c r="AA122" s="14">
        <v>-40551</v>
      </c>
      <c r="AB122" s="14">
        <v>813145</v>
      </c>
    </row>
    <row r="123" spans="1:28" x14ac:dyDescent="0.25">
      <c r="A123" s="9" t="s">
        <v>300</v>
      </c>
      <c r="B123" s="10" t="s">
        <v>29</v>
      </c>
      <c r="C123" s="10" t="s">
        <v>29</v>
      </c>
      <c r="D123" s="9" t="s">
        <v>30</v>
      </c>
      <c r="E123" s="10" t="s">
        <v>207</v>
      </c>
      <c r="F123" s="10" t="s">
        <v>32</v>
      </c>
      <c r="G123" s="11">
        <v>42814</v>
      </c>
      <c r="H123" s="12">
        <v>42814</v>
      </c>
      <c r="I123" s="10" t="s">
        <v>110</v>
      </c>
      <c r="J123" s="13" t="s">
        <v>280</v>
      </c>
      <c r="K123" s="10" t="s">
        <v>284</v>
      </c>
      <c r="L123" s="10" t="s">
        <v>29</v>
      </c>
      <c r="M123" s="14">
        <v>1652398.43</v>
      </c>
      <c r="N123" s="12"/>
      <c r="O123" s="10" t="s">
        <v>29</v>
      </c>
      <c r="P123" s="14">
        <v>-1569778.51</v>
      </c>
      <c r="Q123" s="15">
        <v>1</v>
      </c>
      <c r="R123" s="10" t="s">
        <v>29</v>
      </c>
      <c r="S123" s="14">
        <v>82619.92</v>
      </c>
      <c r="T123" s="10" t="s">
        <v>36</v>
      </c>
      <c r="U123" s="10" t="s">
        <v>29</v>
      </c>
      <c r="V123" s="10" t="s">
        <v>37</v>
      </c>
      <c r="W123" s="10" t="s">
        <v>29</v>
      </c>
      <c r="X123" s="15">
        <v>0</v>
      </c>
      <c r="Y123" s="15">
        <v>0</v>
      </c>
      <c r="Z123" s="15">
        <v>0</v>
      </c>
      <c r="AA123" s="15">
        <v>0</v>
      </c>
      <c r="AB123" s="14">
        <v>82619.92</v>
      </c>
    </row>
    <row r="124" spans="1:28" x14ac:dyDescent="0.25">
      <c r="A124" s="9" t="s">
        <v>301</v>
      </c>
      <c r="B124" s="10" t="s">
        <v>29</v>
      </c>
      <c r="C124" s="10" t="s">
        <v>29</v>
      </c>
      <c r="D124" s="9" t="s">
        <v>30</v>
      </c>
      <c r="E124" s="10" t="s">
        <v>188</v>
      </c>
      <c r="F124" s="10" t="s">
        <v>32</v>
      </c>
      <c r="G124" s="11">
        <v>42815</v>
      </c>
      <c r="H124" s="12">
        <v>42815</v>
      </c>
      <c r="I124" s="10" t="s">
        <v>232</v>
      </c>
      <c r="J124" s="13" t="s">
        <v>302</v>
      </c>
      <c r="K124" s="10" t="s">
        <v>190</v>
      </c>
      <c r="L124" s="10" t="s">
        <v>29</v>
      </c>
      <c r="M124" s="14">
        <v>2261638.4</v>
      </c>
      <c r="N124" s="12"/>
      <c r="O124" s="10" t="s">
        <v>29</v>
      </c>
      <c r="P124" s="14">
        <v>-1022747.4</v>
      </c>
      <c r="Q124" s="15">
        <v>1</v>
      </c>
      <c r="R124" s="10" t="s">
        <v>29</v>
      </c>
      <c r="S124" s="14">
        <v>1238891</v>
      </c>
      <c r="T124" s="10" t="s">
        <v>36</v>
      </c>
      <c r="U124" s="10" t="s">
        <v>29</v>
      </c>
      <c r="V124" s="10" t="s">
        <v>37</v>
      </c>
      <c r="W124" s="10" t="s">
        <v>29</v>
      </c>
      <c r="X124" s="15">
        <v>0</v>
      </c>
      <c r="Y124" s="15">
        <v>0</v>
      </c>
      <c r="Z124" s="15">
        <v>0</v>
      </c>
      <c r="AA124" s="14">
        <v>-58847</v>
      </c>
      <c r="AB124" s="14">
        <v>1180044</v>
      </c>
    </row>
    <row r="125" spans="1:28" x14ac:dyDescent="0.25">
      <c r="A125" s="9" t="s">
        <v>303</v>
      </c>
      <c r="B125" s="10" t="s">
        <v>29</v>
      </c>
      <c r="C125" s="10" t="s">
        <v>29</v>
      </c>
      <c r="D125" s="9" t="s">
        <v>30</v>
      </c>
      <c r="E125" s="10" t="s">
        <v>188</v>
      </c>
      <c r="F125" s="10" t="s">
        <v>32</v>
      </c>
      <c r="G125" s="11">
        <v>42826</v>
      </c>
      <c r="H125" s="12">
        <v>42826</v>
      </c>
      <c r="I125" s="10" t="s">
        <v>254</v>
      </c>
      <c r="J125" s="13" t="s">
        <v>304</v>
      </c>
      <c r="K125" s="10" t="s">
        <v>190</v>
      </c>
      <c r="L125" s="10" t="s">
        <v>29</v>
      </c>
      <c r="M125" s="14">
        <v>193621.49</v>
      </c>
      <c r="N125" s="12"/>
      <c r="O125" s="10" t="s">
        <v>29</v>
      </c>
      <c r="P125" s="14">
        <v>-87254.49</v>
      </c>
      <c r="Q125" s="15">
        <v>1</v>
      </c>
      <c r="R125" s="10" t="s">
        <v>29</v>
      </c>
      <c r="S125" s="14">
        <v>106367</v>
      </c>
      <c r="T125" s="10" t="s">
        <v>36</v>
      </c>
      <c r="U125" s="10" t="s">
        <v>29</v>
      </c>
      <c r="V125" s="10" t="s">
        <v>37</v>
      </c>
      <c r="W125" s="10" t="s">
        <v>29</v>
      </c>
      <c r="X125" s="15">
        <v>0</v>
      </c>
      <c r="Y125" s="15">
        <v>0</v>
      </c>
      <c r="Z125" s="15">
        <v>0</v>
      </c>
      <c r="AA125" s="14">
        <v>-5052</v>
      </c>
      <c r="AB125" s="14">
        <v>101315</v>
      </c>
    </row>
    <row r="126" spans="1:28" x14ac:dyDescent="0.25">
      <c r="A126" s="9" t="s">
        <v>305</v>
      </c>
      <c r="B126" s="10" t="s">
        <v>29</v>
      </c>
      <c r="C126" s="10" t="s">
        <v>29</v>
      </c>
      <c r="D126" s="9" t="s">
        <v>30</v>
      </c>
      <c r="E126" s="10" t="s">
        <v>274</v>
      </c>
      <c r="F126" s="10" t="s">
        <v>32</v>
      </c>
      <c r="G126" s="11">
        <v>42978</v>
      </c>
      <c r="H126" s="12">
        <v>42978</v>
      </c>
      <c r="I126" s="10" t="s">
        <v>175</v>
      </c>
      <c r="J126" s="13" t="s">
        <v>306</v>
      </c>
      <c r="K126" s="10" t="s">
        <v>276</v>
      </c>
      <c r="L126" s="10" t="s">
        <v>29</v>
      </c>
      <c r="M126" s="14">
        <v>19275200</v>
      </c>
      <c r="N126" s="12"/>
      <c r="O126" s="10" t="s">
        <v>29</v>
      </c>
      <c r="P126" s="14">
        <v>-4684968</v>
      </c>
      <c r="Q126" s="15">
        <v>1</v>
      </c>
      <c r="R126" s="10" t="s">
        <v>29</v>
      </c>
      <c r="S126" s="14">
        <v>14590232</v>
      </c>
      <c r="T126" s="10" t="s">
        <v>36</v>
      </c>
      <c r="U126" s="10" t="s">
        <v>29</v>
      </c>
      <c r="V126" s="10" t="s">
        <v>37</v>
      </c>
      <c r="W126" s="10" t="s">
        <v>29</v>
      </c>
      <c r="X126" s="15">
        <v>0</v>
      </c>
      <c r="Y126" s="15">
        <v>0</v>
      </c>
      <c r="Z126" s="15">
        <v>0</v>
      </c>
      <c r="AA126" s="14">
        <v>-355272</v>
      </c>
      <c r="AB126" s="14">
        <v>14234960</v>
      </c>
    </row>
    <row r="127" spans="1:28" x14ac:dyDescent="0.25">
      <c r="A127" s="9" t="s">
        <v>307</v>
      </c>
      <c r="B127" s="10" t="s">
        <v>29</v>
      </c>
      <c r="C127" s="10" t="s">
        <v>29</v>
      </c>
      <c r="D127" s="9" t="s">
        <v>30</v>
      </c>
      <c r="E127" s="10" t="s">
        <v>188</v>
      </c>
      <c r="F127" s="10" t="s">
        <v>32</v>
      </c>
      <c r="G127" s="11">
        <v>43054</v>
      </c>
      <c r="H127" s="12">
        <v>43054</v>
      </c>
      <c r="I127" s="10" t="s">
        <v>110</v>
      </c>
      <c r="J127" s="13" t="s">
        <v>308</v>
      </c>
      <c r="K127" s="10" t="s">
        <v>190</v>
      </c>
      <c r="L127" s="10" t="s">
        <v>29</v>
      </c>
      <c r="M127" s="14">
        <v>6738143.3600000003</v>
      </c>
      <c r="N127" s="12"/>
      <c r="O127" s="10" t="s">
        <v>29</v>
      </c>
      <c r="P127" s="14">
        <v>-2793722.36</v>
      </c>
      <c r="Q127" s="15">
        <v>1</v>
      </c>
      <c r="R127" s="10" t="s">
        <v>29</v>
      </c>
      <c r="S127" s="14">
        <v>3944421</v>
      </c>
      <c r="T127" s="10" t="s">
        <v>36</v>
      </c>
      <c r="U127" s="10" t="s">
        <v>29</v>
      </c>
      <c r="V127" s="10" t="s">
        <v>37</v>
      </c>
      <c r="W127" s="10" t="s">
        <v>29</v>
      </c>
      <c r="X127" s="15">
        <v>0</v>
      </c>
      <c r="Y127" s="15">
        <v>0</v>
      </c>
      <c r="Z127" s="15">
        <v>0</v>
      </c>
      <c r="AA127" s="14">
        <v>-187360</v>
      </c>
      <c r="AB127" s="14">
        <v>3757061</v>
      </c>
    </row>
    <row r="128" spans="1:28" x14ac:dyDescent="0.25">
      <c r="A128" s="9" t="s">
        <v>309</v>
      </c>
      <c r="B128" s="10" t="s">
        <v>29</v>
      </c>
      <c r="C128" s="10" t="s">
        <v>29</v>
      </c>
      <c r="D128" s="9" t="s">
        <v>30</v>
      </c>
      <c r="E128" s="10" t="s">
        <v>188</v>
      </c>
      <c r="F128" s="10" t="s">
        <v>32</v>
      </c>
      <c r="G128" s="11">
        <v>43079</v>
      </c>
      <c r="H128" s="12">
        <v>43079</v>
      </c>
      <c r="I128" s="10" t="s">
        <v>254</v>
      </c>
      <c r="J128" s="13" t="s">
        <v>310</v>
      </c>
      <c r="K128" s="10" t="s">
        <v>190</v>
      </c>
      <c r="L128" s="10" t="s">
        <v>29</v>
      </c>
      <c r="M128" s="14">
        <v>301293.55</v>
      </c>
      <c r="N128" s="12"/>
      <c r="O128" s="10" t="s">
        <v>29</v>
      </c>
      <c r="P128" s="14">
        <v>-123727.55</v>
      </c>
      <c r="Q128" s="15">
        <v>1</v>
      </c>
      <c r="R128" s="10" t="s">
        <v>29</v>
      </c>
      <c r="S128" s="14">
        <v>177566</v>
      </c>
      <c r="T128" s="10" t="s">
        <v>36</v>
      </c>
      <c r="U128" s="10" t="s">
        <v>29</v>
      </c>
      <c r="V128" s="10" t="s">
        <v>37</v>
      </c>
      <c r="W128" s="10" t="s">
        <v>29</v>
      </c>
      <c r="X128" s="15">
        <v>0</v>
      </c>
      <c r="Y128" s="15">
        <v>0</v>
      </c>
      <c r="Z128" s="15">
        <v>0</v>
      </c>
      <c r="AA128" s="14">
        <v>-8434</v>
      </c>
      <c r="AB128" s="14">
        <v>169132</v>
      </c>
    </row>
    <row r="129" spans="1:28" x14ac:dyDescent="0.25">
      <c r="A129" s="9" t="s">
        <v>311</v>
      </c>
      <c r="B129" s="10" t="s">
        <v>29</v>
      </c>
      <c r="C129" s="10" t="s">
        <v>29</v>
      </c>
      <c r="D129" s="9" t="s">
        <v>30</v>
      </c>
      <c r="E129" s="10" t="s">
        <v>312</v>
      </c>
      <c r="F129" s="10" t="s">
        <v>32</v>
      </c>
      <c r="G129" s="11">
        <v>43101</v>
      </c>
      <c r="H129" s="12">
        <v>43101</v>
      </c>
      <c r="I129" s="10" t="s">
        <v>215</v>
      </c>
      <c r="J129" s="13" t="s">
        <v>313</v>
      </c>
      <c r="K129" s="10" t="s">
        <v>173</v>
      </c>
      <c r="L129" s="10" t="s">
        <v>29</v>
      </c>
      <c r="M129" s="14">
        <v>3425416.71</v>
      </c>
      <c r="N129" s="12"/>
      <c r="O129" s="10" t="s">
        <v>29</v>
      </c>
      <c r="P129" s="14">
        <v>-3254147.45</v>
      </c>
      <c r="Q129" s="15">
        <v>4</v>
      </c>
      <c r="R129" s="10" t="s">
        <v>29</v>
      </c>
      <c r="S129" s="14">
        <v>171269.26</v>
      </c>
      <c r="T129" s="10" t="s">
        <v>36</v>
      </c>
      <c r="U129" s="10" t="s">
        <v>29</v>
      </c>
      <c r="V129" s="10" t="s">
        <v>37</v>
      </c>
      <c r="W129" s="10" t="s">
        <v>29</v>
      </c>
      <c r="X129" s="15">
        <v>0</v>
      </c>
      <c r="Y129" s="15">
        <v>0</v>
      </c>
      <c r="Z129" s="15">
        <v>0</v>
      </c>
      <c r="AA129" s="15">
        <v>0</v>
      </c>
      <c r="AB129" s="14">
        <v>171269.26</v>
      </c>
    </row>
    <row r="130" spans="1:28" x14ac:dyDescent="0.25">
      <c r="A130" s="9" t="s">
        <v>314</v>
      </c>
      <c r="B130" s="10" t="s">
        <v>29</v>
      </c>
      <c r="C130" s="10" t="s">
        <v>29</v>
      </c>
      <c r="D130" s="9" t="s">
        <v>30</v>
      </c>
      <c r="E130" s="10" t="s">
        <v>32</v>
      </c>
      <c r="F130" s="10" t="s">
        <v>32</v>
      </c>
      <c r="G130" s="11">
        <v>40148</v>
      </c>
      <c r="H130" s="12">
        <v>40148</v>
      </c>
      <c r="I130" s="10" t="s">
        <v>232</v>
      </c>
      <c r="J130" s="13" t="s">
        <v>233</v>
      </c>
      <c r="K130" s="10" t="s">
        <v>190</v>
      </c>
      <c r="L130" s="10" t="s">
        <v>29</v>
      </c>
      <c r="M130" s="14">
        <v>696286.51</v>
      </c>
      <c r="N130" s="12"/>
      <c r="O130" s="10" t="s">
        <v>29</v>
      </c>
      <c r="P130" s="14">
        <v>-661472.51</v>
      </c>
      <c r="Q130" s="15">
        <v>1</v>
      </c>
      <c r="R130" s="10" t="s">
        <v>29</v>
      </c>
      <c r="S130" s="14">
        <v>34814</v>
      </c>
      <c r="T130" s="10" t="s">
        <v>36</v>
      </c>
      <c r="U130" s="10" t="s">
        <v>29</v>
      </c>
      <c r="V130" s="10" t="s">
        <v>37</v>
      </c>
      <c r="W130" s="10" t="s">
        <v>29</v>
      </c>
      <c r="X130" s="15">
        <v>0</v>
      </c>
      <c r="Y130" s="15">
        <v>0</v>
      </c>
      <c r="Z130" s="15">
        <v>0</v>
      </c>
      <c r="AA130" s="15">
        <v>0</v>
      </c>
      <c r="AB130" s="14">
        <v>34814</v>
      </c>
    </row>
    <row r="131" spans="1:28" x14ac:dyDescent="0.25">
      <c r="A131" s="9" t="s">
        <v>315</v>
      </c>
      <c r="B131" s="10" t="s">
        <v>29</v>
      </c>
      <c r="C131" s="10" t="s">
        <v>29</v>
      </c>
      <c r="D131" s="9" t="s">
        <v>30</v>
      </c>
      <c r="E131" s="10" t="s">
        <v>32</v>
      </c>
      <c r="F131" s="10" t="s">
        <v>32</v>
      </c>
      <c r="G131" s="11">
        <v>40148</v>
      </c>
      <c r="H131" s="12">
        <v>40148</v>
      </c>
      <c r="I131" s="10" t="s">
        <v>218</v>
      </c>
      <c r="J131" s="13" t="s">
        <v>316</v>
      </c>
      <c r="K131" s="10" t="s">
        <v>190</v>
      </c>
      <c r="L131" s="10" t="s">
        <v>29</v>
      </c>
      <c r="M131" s="14">
        <v>1115565.3600000001</v>
      </c>
      <c r="N131" s="12"/>
      <c r="O131" s="10" t="s">
        <v>29</v>
      </c>
      <c r="P131" s="14">
        <v>-1059787.3600000001</v>
      </c>
      <c r="Q131" s="15">
        <v>1</v>
      </c>
      <c r="R131" s="10" t="s">
        <v>29</v>
      </c>
      <c r="S131" s="14">
        <v>55778</v>
      </c>
      <c r="T131" s="10" t="s">
        <v>36</v>
      </c>
      <c r="U131" s="10" t="s">
        <v>29</v>
      </c>
      <c r="V131" s="10" t="s">
        <v>37</v>
      </c>
      <c r="W131" s="10" t="s">
        <v>29</v>
      </c>
      <c r="X131" s="15">
        <v>0</v>
      </c>
      <c r="Y131" s="15">
        <v>0</v>
      </c>
      <c r="Z131" s="15">
        <v>0</v>
      </c>
      <c r="AA131" s="15">
        <v>0</v>
      </c>
      <c r="AB131" s="14">
        <v>55778</v>
      </c>
    </row>
    <row r="132" spans="1:28" x14ac:dyDescent="0.25">
      <c r="A132" s="9" t="s">
        <v>317</v>
      </c>
      <c r="B132" s="10" t="s">
        <v>29</v>
      </c>
      <c r="C132" s="10" t="s">
        <v>29</v>
      </c>
      <c r="D132" s="9" t="s">
        <v>30</v>
      </c>
      <c r="E132" s="10" t="s">
        <v>32</v>
      </c>
      <c r="F132" s="10" t="s">
        <v>32</v>
      </c>
      <c r="G132" s="11">
        <v>40148</v>
      </c>
      <c r="H132" s="12">
        <v>40148</v>
      </c>
      <c r="I132" s="10" t="s">
        <v>249</v>
      </c>
      <c r="J132" s="13" t="s">
        <v>318</v>
      </c>
      <c r="K132" s="10" t="s">
        <v>190</v>
      </c>
      <c r="L132" s="10" t="s">
        <v>29</v>
      </c>
      <c r="M132" s="14">
        <v>109603.34</v>
      </c>
      <c r="N132" s="12"/>
      <c r="O132" s="10" t="s">
        <v>29</v>
      </c>
      <c r="P132" s="14">
        <v>-104123.34</v>
      </c>
      <c r="Q132" s="15">
        <v>1</v>
      </c>
      <c r="R132" s="10" t="s">
        <v>29</v>
      </c>
      <c r="S132" s="14">
        <v>5480</v>
      </c>
      <c r="T132" s="10" t="s">
        <v>36</v>
      </c>
      <c r="U132" s="10" t="s">
        <v>29</v>
      </c>
      <c r="V132" s="10" t="s">
        <v>37</v>
      </c>
      <c r="W132" s="10" t="s">
        <v>29</v>
      </c>
      <c r="X132" s="15">
        <v>0</v>
      </c>
      <c r="Y132" s="15">
        <v>0</v>
      </c>
      <c r="Z132" s="15">
        <v>0</v>
      </c>
      <c r="AA132" s="15">
        <v>0</v>
      </c>
      <c r="AB132" s="14">
        <v>5480</v>
      </c>
    </row>
    <row r="133" spans="1:28" x14ac:dyDescent="0.25">
      <c r="A133" s="9" t="s">
        <v>319</v>
      </c>
      <c r="B133" s="10" t="s">
        <v>29</v>
      </c>
      <c r="C133" s="10" t="s">
        <v>29</v>
      </c>
      <c r="D133" s="9" t="s">
        <v>30</v>
      </c>
      <c r="E133" s="10" t="s">
        <v>282</v>
      </c>
      <c r="F133" s="10" t="s">
        <v>32</v>
      </c>
      <c r="G133" s="11">
        <v>43555</v>
      </c>
      <c r="H133" s="12">
        <v>43465</v>
      </c>
      <c r="I133" s="10" t="s">
        <v>110</v>
      </c>
      <c r="J133" s="13" t="s">
        <v>320</v>
      </c>
      <c r="K133" s="10" t="s">
        <v>284</v>
      </c>
      <c r="L133" s="10" t="s">
        <v>29</v>
      </c>
      <c r="M133" s="14">
        <v>3218664.01</v>
      </c>
      <c r="N133" s="12"/>
      <c r="O133" s="10" t="s">
        <v>29</v>
      </c>
      <c r="P133" s="14">
        <v>-3025121</v>
      </c>
      <c r="Q133" s="15"/>
      <c r="R133" s="10" t="s">
        <v>29</v>
      </c>
      <c r="S133" s="14">
        <v>193543.01</v>
      </c>
      <c r="T133" s="10" t="s">
        <v>29</v>
      </c>
      <c r="U133" s="10" t="s">
        <v>29</v>
      </c>
      <c r="V133" s="10" t="s">
        <v>37</v>
      </c>
      <c r="W133" s="10" t="s">
        <v>29</v>
      </c>
      <c r="X133" s="15">
        <v>0</v>
      </c>
      <c r="Y133" s="15">
        <v>0</v>
      </c>
      <c r="Z133" s="15">
        <v>0</v>
      </c>
      <c r="AA133" s="15">
        <v>0</v>
      </c>
      <c r="AB133" s="14">
        <v>193543.01</v>
      </c>
    </row>
    <row r="134" spans="1:28" x14ac:dyDescent="0.25">
      <c r="A134" s="9" t="s">
        <v>321</v>
      </c>
      <c r="B134" s="10" t="s">
        <v>29</v>
      </c>
      <c r="C134" s="10" t="s">
        <v>29</v>
      </c>
      <c r="D134" s="9" t="s">
        <v>30</v>
      </c>
      <c r="E134" s="10" t="s">
        <v>188</v>
      </c>
      <c r="F134" s="10" t="s">
        <v>32</v>
      </c>
      <c r="G134" s="11">
        <v>43555</v>
      </c>
      <c r="H134" s="12">
        <v>43282</v>
      </c>
      <c r="I134" s="10" t="s">
        <v>110</v>
      </c>
      <c r="J134" s="13" t="s">
        <v>322</v>
      </c>
      <c r="K134" s="10" t="s">
        <v>190</v>
      </c>
      <c r="L134" s="10" t="s">
        <v>29</v>
      </c>
      <c r="M134" s="14">
        <v>1480456.8</v>
      </c>
      <c r="N134" s="12"/>
      <c r="O134" s="10" t="s">
        <v>29</v>
      </c>
      <c r="P134" s="14">
        <v>-558212</v>
      </c>
      <c r="Q134" s="15"/>
      <c r="R134" s="10" t="s">
        <v>29</v>
      </c>
      <c r="S134" s="14">
        <v>922244.8</v>
      </c>
      <c r="T134" s="10" t="s">
        <v>29</v>
      </c>
      <c r="U134" s="10" t="s">
        <v>29</v>
      </c>
      <c r="V134" s="10" t="s">
        <v>37</v>
      </c>
      <c r="W134" s="10" t="s">
        <v>29</v>
      </c>
      <c r="X134" s="15">
        <v>0</v>
      </c>
      <c r="Y134" s="15">
        <v>0</v>
      </c>
      <c r="Z134" s="15">
        <v>0</v>
      </c>
      <c r="AA134" s="14">
        <v>-43807</v>
      </c>
      <c r="AB134" s="14">
        <v>878437.8</v>
      </c>
    </row>
    <row r="135" spans="1:28" x14ac:dyDescent="0.25">
      <c r="A135" s="9" t="s">
        <v>323</v>
      </c>
      <c r="B135" s="10" t="s">
        <v>29</v>
      </c>
      <c r="C135" s="10" t="s">
        <v>29</v>
      </c>
      <c r="D135" s="9" t="s">
        <v>30</v>
      </c>
      <c r="E135" s="10" t="s">
        <v>188</v>
      </c>
      <c r="F135" s="10" t="s">
        <v>32</v>
      </c>
      <c r="G135" s="11">
        <v>43555</v>
      </c>
      <c r="H135" s="12">
        <v>43405</v>
      </c>
      <c r="I135" s="10" t="s">
        <v>110</v>
      </c>
      <c r="J135" s="13" t="s">
        <v>324</v>
      </c>
      <c r="K135" s="10" t="s">
        <v>190</v>
      </c>
      <c r="L135" s="10" t="s">
        <v>29</v>
      </c>
      <c r="M135" s="14">
        <v>12661436.49</v>
      </c>
      <c r="N135" s="12"/>
      <c r="O135" s="10" t="s">
        <v>29</v>
      </c>
      <c r="P135" s="14">
        <v>-4477715</v>
      </c>
      <c r="Q135" s="15"/>
      <c r="R135" s="10" t="s">
        <v>29</v>
      </c>
      <c r="S135" s="14">
        <v>8183721.4900000002</v>
      </c>
      <c r="T135" s="10" t="s">
        <v>29</v>
      </c>
      <c r="U135" s="10" t="s">
        <v>29</v>
      </c>
      <c r="V135" s="10" t="s">
        <v>37</v>
      </c>
      <c r="W135" s="10" t="s">
        <v>29</v>
      </c>
      <c r="X135" s="15">
        <v>0</v>
      </c>
      <c r="Y135" s="15">
        <v>0</v>
      </c>
      <c r="Z135" s="15">
        <v>0</v>
      </c>
      <c r="AA135" s="14">
        <v>-388727</v>
      </c>
      <c r="AB135" s="14">
        <v>7794994.4900000002</v>
      </c>
    </row>
    <row r="136" spans="1:28" x14ac:dyDescent="0.25">
      <c r="A136" s="9" t="s">
        <v>325</v>
      </c>
      <c r="B136" s="10" t="s">
        <v>29</v>
      </c>
      <c r="C136" s="10" t="s">
        <v>29</v>
      </c>
      <c r="D136" s="9" t="s">
        <v>30</v>
      </c>
      <c r="E136" s="10" t="s">
        <v>188</v>
      </c>
      <c r="F136" s="10" t="s">
        <v>32</v>
      </c>
      <c r="G136" s="11">
        <v>43555</v>
      </c>
      <c r="H136" s="12">
        <v>43282</v>
      </c>
      <c r="I136" s="10" t="s">
        <v>110</v>
      </c>
      <c r="J136" s="13" t="s">
        <v>326</v>
      </c>
      <c r="K136" s="10" t="s">
        <v>190</v>
      </c>
      <c r="L136" s="10" t="s">
        <v>29</v>
      </c>
      <c r="M136" s="14">
        <v>4869765.92</v>
      </c>
      <c r="N136" s="12"/>
      <c r="O136" s="10" t="s">
        <v>29</v>
      </c>
      <c r="P136" s="14">
        <v>-1836162</v>
      </c>
      <c r="Q136" s="15"/>
      <c r="R136" s="10" t="s">
        <v>29</v>
      </c>
      <c r="S136" s="14">
        <v>3033603.92</v>
      </c>
      <c r="T136" s="10" t="s">
        <v>29</v>
      </c>
      <c r="U136" s="10" t="s">
        <v>29</v>
      </c>
      <c r="V136" s="10" t="s">
        <v>37</v>
      </c>
      <c r="W136" s="10" t="s">
        <v>29</v>
      </c>
      <c r="X136" s="15">
        <v>0</v>
      </c>
      <c r="Y136" s="15">
        <v>0</v>
      </c>
      <c r="Z136" s="15">
        <v>0</v>
      </c>
      <c r="AA136" s="14">
        <v>-144096</v>
      </c>
      <c r="AB136" s="14">
        <v>2889507.92</v>
      </c>
    </row>
    <row r="137" spans="1:28" x14ac:dyDescent="0.25">
      <c r="A137" s="9" t="s">
        <v>327</v>
      </c>
      <c r="B137" s="10" t="s">
        <v>29</v>
      </c>
      <c r="C137" s="10" t="s">
        <v>29</v>
      </c>
      <c r="D137" s="9" t="s">
        <v>30</v>
      </c>
      <c r="E137" s="10" t="s">
        <v>188</v>
      </c>
      <c r="F137" s="10" t="s">
        <v>32</v>
      </c>
      <c r="G137" s="11">
        <v>43555</v>
      </c>
      <c r="H137" s="12">
        <v>43405</v>
      </c>
      <c r="I137" s="10" t="s">
        <v>110</v>
      </c>
      <c r="J137" s="13" t="s">
        <v>328</v>
      </c>
      <c r="K137" s="10" t="s">
        <v>190</v>
      </c>
      <c r="L137" s="10" t="s">
        <v>29</v>
      </c>
      <c r="M137" s="14">
        <v>41073197.520000003</v>
      </c>
      <c r="N137" s="12"/>
      <c r="O137" s="10" t="s">
        <v>329</v>
      </c>
      <c r="P137" s="14">
        <v>-14524014</v>
      </c>
      <c r="Q137" s="15"/>
      <c r="R137" s="10" t="s">
        <v>29</v>
      </c>
      <c r="S137" s="14">
        <v>26549183.52</v>
      </c>
      <c r="T137" s="10" t="s">
        <v>29</v>
      </c>
      <c r="U137" s="10" t="s">
        <v>29</v>
      </c>
      <c r="V137" s="10" t="s">
        <v>37</v>
      </c>
      <c r="W137" s="10" t="s">
        <v>29</v>
      </c>
      <c r="X137" s="15">
        <v>0</v>
      </c>
      <c r="Y137" s="15">
        <v>0</v>
      </c>
      <c r="Z137" s="15">
        <v>0</v>
      </c>
      <c r="AA137" s="14">
        <v>-1261086</v>
      </c>
      <c r="AB137" s="14">
        <v>25288097.52</v>
      </c>
    </row>
    <row r="138" spans="1:28" x14ac:dyDescent="0.25">
      <c r="A138" s="9" t="s">
        <v>330</v>
      </c>
      <c r="B138" s="10" t="s">
        <v>29</v>
      </c>
      <c r="C138" s="10" t="s">
        <v>29</v>
      </c>
      <c r="D138" s="9" t="s">
        <v>30</v>
      </c>
      <c r="E138" s="10" t="s">
        <v>188</v>
      </c>
      <c r="F138" s="10" t="s">
        <v>32</v>
      </c>
      <c r="G138" s="11">
        <v>43555</v>
      </c>
      <c r="H138" s="12">
        <v>43360</v>
      </c>
      <c r="I138" s="10" t="s">
        <v>110</v>
      </c>
      <c r="J138" s="13" t="s">
        <v>331</v>
      </c>
      <c r="K138" s="10" t="s">
        <v>190</v>
      </c>
      <c r="L138" s="10" t="s">
        <v>29</v>
      </c>
      <c r="M138" s="14">
        <v>2123040.39</v>
      </c>
      <c r="N138" s="12"/>
      <c r="O138" s="10" t="s">
        <v>29</v>
      </c>
      <c r="P138" s="14">
        <v>-771577</v>
      </c>
      <c r="Q138" s="15"/>
      <c r="R138" s="10" t="s">
        <v>29</v>
      </c>
      <c r="S138" s="14">
        <v>1351463.39</v>
      </c>
      <c r="T138" s="10" t="s">
        <v>29</v>
      </c>
      <c r="U138" s="10" t="s">
        <v>29</v>
      </c>
      <c r="V138" s="10" t="s">
        <v>37</v>
      </c>
      <c r="W138" s="10" t="s">
        <v>29</v>
      </c>
      <c r="X138" s="15">
        <v>0</v>
      </c>
      <c r="Y138" s="15">
        <v>0</v>
      </c>
      <c r="Z138" s="15">
        <v>0</v>
      </c>
      <c r="AA138" s="14">
        <v>-64195</v>
      </c>
      <c r="AB138" s="14">
        <v>1287268.3899999999</v>
      </c>
    </row>
    <row r="139" spans="1:28" x14ac:dyDescent="0.25">
      <c r="A139" s="9" t="s">
        <v>332</v>
      </c>
      <c r="B139" s="10" t="s">
        <v>29</v>
      </c>
      <c r="C139" s="10" t="s">
        <v>29</v>
      </c>
      <c r="D139" s="9" t="s">
        <v>30</v>
      </c>
      <c r="E139" s="10" t="s">
        <v>207</v>
      </c>
      <c r="F139" s="10" t="s">
        <v>32</v>
      </c>
      <c r="G139" s="11">
        <v>43555</v>
      </c>
      <c r="H139" s="12">
        <v>43435</v>
      </c>
      <c r="I139" s="10" t="s">
        <v>110</v>
      </c>
      <c r="J139" s="13" t="s">
        <v>333</v>
      </c>
      <c r="K139" s="10" t="s">
        <v>190</v>
      </c>
      <c r="L139" s="10" t="s">
        <v>29</v>
      </c>
      <c r="M139" s="14">
        <v>12331515.960000001</v>
      </c>
      <c r="N139" s="12"/>
      <c r="O139" s="10" t="s">
        <v>29</v>
      </c>
      <c r="P139" s="14">
        <v>-4321014</v>
      </c>
      <c r="Q139" s="15"/>
      <c r="R139" s="10" t="s">
        <v>29</v>
      </c>
      <c r="S139" s="14">
        <v>8010501.96</v>
      </c>
      <c r="T139" s="10" t="s">
        <v>29</v>
      </c>
      <c r="U139" s="10" t="s">
        <v>29</v>
      </c>
      <c r="V139" s="10" t="s">
        <v>37</v>
      </c>
      <c r="W139" s="10" t="s">
        <v>29</v>
      </c>
      <c r="X139" s="15">
        <v>0</v>
      </c>
      <c r="Y139" s="15">
        <v>0</v>
      </c>
      <c r="Z139" s="15">
        <v>0</v>
      </c>
      <c r="AA139" s="14">
        <v>-381626</v>
      </c>
      <c r="AB139" s="14">
        <v>7628875.96</v>
      </c>
    </row>
    <row r="140" spans="1:28" x14ac:dyDescent="0.25">
      <c r="A140" s="9" t="s">
        <v>334</v>
      </c>
      <c r="B140" s="10" t="s">
        <v>29</v>
      </c>
      <c r="C140" s="10" t="s">
        <v>29</v>
      </c>
      <c r="D140" s="9" t="s">
        <v>30</v>
      </c>
      <c r="E140" s="10" t="s">
        <v>207</v>
      </c>
      <c r="F140" s="10" t="s">
        <v>32</v>
      </c>
      <c r="G140" s="11">
        <v>43555</v>
      </c>
      <c r="H140" s="12">
        <v>43405</v>
      </c>
      <c r="I140" s="10" t="s">
        <v>110</v>
      </c>
      <c r="J140" s="13" t="s">
        <v>335</v>
      </c>
      <c r="K140" s="10" t="s">
        <v>173</v>
      </c>
      <c r="L140" s="10" t="s">
        <v>29</v>
      </c>
      <c r="M140" s="14">
        <v>1936194.64</v>
      </c>
      <c r="N140" s="12"/>
      <c r="O140" s="10" t="s">
        <v>29</v>
      </c>
      <c r="P140" s="14">
        <v>-1839384.91</v>
      </c>
      <c r="Q140" s="15"/>
      <c r="R140" s="10" t="s">
        <v>29</v>
      </c>
      <c r="S140" s="14">
        <v>96809.73</v>
      </c>
      <c r="T140" s="10" t="s">
        <v>29</v>
      </c>
      <c r="U140" s="10" t="s">
        <v>29</v>
      </c>
      <c r="V140" s="10" t="s">
        <v>37</v>
      </c>
      <c r="W140" s="10" t="s">
        <v>29</v>
      </c>
      <c r="X140" s="15">
        <v>0</v>
      </c>
      <c r="Y140" s="15">
        <v>0</v>
      </c>
      <c r="Z140" s="15">
        <v>0</v>
      </c>
      <c r="AA140" s="15">
        <v>0</v>
      </c>
      <c r="AB140" s="14">
        <v>96809.73</v>
      </c>
    </row>
    <row r="141" spans="1:28" x14ac:dyDescent="0.25">
      <c r="A141" s="9" t="s">
        <v>336</v>
      </c>
      <c r="B141" s="10" t="s">
        <v>29</v>
      </c>
      <c r="C141" s="10" t="s">
        <v>29</v>
      </c>
      <c r="D141" s="9" t="s">
        <v>30</v>
      </c>
      <c r="E141" s="10" t="s">
        <v>188</v>
      </c>
      <c r="F141" s="10" t="s">
        <v>32</v>
      </c>
      <c r="G141" s="11">
        <v>43850</v>
      </c>
      <c r="H141" s="12">
        <v>43850</v>
      </c>
      <c r="I141" s="10" t="s">
        <v>337</v>
      </c>
      <c r="J141" s="13" t="s">
        <v>338</v>
      </c>
      <c r="K141" s="10" t="s">
        <v>190</v>
      </c>
      <c r="L141" s="10" t="s">
        <v>29</v>
      </c>
      <c r="M141" s="14">
        <v>770281.87</v>
      </c>
      <c r="N141" s="12"/>
      <c r="O141" s="10" t="s">
        <v>29</v>
      </c>
      <c r="P141" s="14">
        <v>-210005</v>
      </c>
      <c r="Q141" s="15">
        <v>2</v>
      </c>
      <c r="R141" s="10" t="s">
        <v>29</v>
      </c>
      <c r="S141" s="14">
        <v>560276.87</v>
      </c>
      <c r="T141" s="10" t="s">
        <v>339</v>
      </c>
      <c r="U141" s="10" t="s">
        <v>29</v>
      </c>
      <c r="V141" s="10" t="s">
        <v>37</v>
      </c>
      <c r="W141" s="10" t="s">
        <v>29</v>
      </c>
      <c r="X141" s="15">
        <v>0</v>
      </c>
      <c r="Y141" s="15">
        <v>0</v>
      </c>
      <c r="Z141" s="15">
        <v>0</v>
      </c>
      <c r="AA141" s="14">
        <v>-26613</v>
      </c>
      <c r="AB141" s="14">
        <v>533663.87</v>
      </c>
    </row>
    <row r="142" spans="1:28" x14ac:dyDescent="0.25">
      <c r="A142" s="9" t="s">
        <v>340</v>
      </c>
      <c r="B142" s="10" t="s">
        <v>29</v>
      </c>
      <c r="C142" s="10" t="s">
        <v>29</v>
      </c>
      <c r="D142" s="9" t="s">
        <v>30</v>
      </c>
      <c r="E142" s="10" t="s">
        <v>188</v>
      </c>
      <c r="F142" s="10" t="s">
        <v>32</v>
      </c>
      <c r="G142" s="11">
        <v>43906</v>
      </c>
      <c r="H142" s="12">
        <v>43906</v>
      </c>
      <c r="I142" s="10" t="s">
        <v>110</v>
      </c>
      <c r="J142" s="13" t="s">
        <v>341</v>
      </c>
      <c r="K142" s="10" t="s">
        <v>190</v>
      </c>
      <c r="L142" s="10" t="s">
        <v>29</v>
      </c>
      <c r="M142" s="14">
        <v>292964.63</v>
      </c>
      <c r="N142" s="12"/>
      <c r="O142" s="10" t="s">
        <v>29</v>
      </c>
      <c r="P142" s="14">
        <v>-76716</v>
      </c>
      <c r="Q142" s="15">
        <v>12</v>
      </c>
      <c r="R142" s="10" t="s">
        <v>29</v>
      </c>
      <c r="S142" s="14">
        <v>216248.63</v>
      </c>
      <c r="T142" s="10" t="s">
        <v>339</v>
      </c>
      <c r="U142" s="10" t="s">
        <v>29</v>
      </c>
      <c r="V142" s="10" t="s">
        <v>37</v>
      </c>
      <c r="W142" s="10" t="s">
        <v>29</v>
      </c>
      <c r="X142" s="15">
        <v>0</v>
      </c>
      <c r="Y142" s="15">
        <v>0</v>
      </c>
      <c r="Z142" s="15">
        <v>0</v>
      </c>
      <c r="AA142" s="14">
        <v>-10272</v>
      </c>
      <c r="AB142" s="14">
        <v>205976.63</v>
      </c>
    </row>
    <row r="143" spans="1:28" x14ac:dyDescent="0.25">
      <c r="A143" s="9" t="s">
        <v>342</v>
      </c>
      <c r="B143" s="10" t="s">
        <v>29</v>
      </c>
      <c r="C143" s="10" t="s">
        <v>29</v>
      </c>
      <c r="D143" s="9" t="s">
        <v>30</v>
      </c>
      <c r="E143" s="10" t="s">
        <v>282</v>
      </c>
      <c r="F143" s="10" t="s">
        <v>32</v>
      </c>
      <c r="G143" s="11">
        <v>43777</v>
      </c>
      <c r="H143" s="12">
        <v>43777</v>
      </c>
      <c r="I143" s="10" t="s">
        <v>235</v>
      </c>
      <c r="J143" s="13" t="s">
        <v>343</v>
      </c>
      <c r="K143" s="10" t="s">
        <v>284</v>
      </c>
      <c r="L143" s="10" t="s">
        <v>29</v>
      </c>
      <c r="M143" s="14">
        <v>1851804.54</v>
      </c>
      <c r="N143" s="12"/>
      <c r="O143" s="10" t="s">
        <v>29</v>
      </c>
      <c r="P143" s="14">
        <v>-1735430</v>
      </c>
      <c r="Q143" s="15"/>
      <c r="R143" s="10" t="s">
        <v>29</v>
      </c>
      <c r="S143" s="14">
        <v>116374.54</v>
      </c>
      <c r="T143" s="10" t="s">
        <v>29</v>
      </c>
      <c r="U143" s="10" t="s">
        <v>29</v>
      </c>
      <c r="V143" s="10" t="s">
        <v>37</v>
      </c>
      <c r="W143" s="10" t="s">
        <v>29</v>
      </c>
      <c r="X143" s="15">
        <v>0</v>
      </c>
      <c r="Y143" s="15">
        <v>0</v>
      </c>
      <c r="Z143" s="15">
        <v>0</v>
      </c>
      <c r="AA143" s="15">
        <v>0</v>
      </c>
      <c r="AB143" s="14">
        <v>116374.54</v>
      </c>
    </row>
    <row r="144" spans="1:28" x14ac:dyDescent="0.25">
      <c r="A144" s="9" t="s">
        <v>344</v>
      </c>
      <c r="B144" s="10" t="s">
        <v>29</v>
      </c>
      <c r="C144" s="10" t="s">
        <v>29</v>
      </c>
      <c r="D144" s="9" t="s">
        <v>30</v>
      </c>
      <c r="E144" s="10" t="s">
        <v>274</v>
      </c>
      <c r="F144" s="10" t="s">
        <v>32</v>
      </c>
      <c r="G144" s="11">
        <v>43738</v>
      </c>
      <c r="H144" s="12">
        <v>43738</v>
      </c>
      <c r="I144" s="10" t="s">
        <v>110</v>
      </c>
      <c r="J144" s="13" t="s">
        <v>345</v>
      </c>
      <c r="K144" s="10" t="s">
        <v>276</v>
      </c>
      <c r="L144" s="10" t="s">
        <v>29</v>
      </c>
      <c r="M144" s="15">
        <v>0</v>
      </c>
      <c r="N144" s="12"/>
      <c r="O144" s="10" t="s">
        <v>29</v>
      </c>
      <c r="P144" s="15">
        <v>0</v>
      </c>
      <c r="Q144" s="15"/>
      <c r="R144" s="10" t="s">
        <v>29</v>
      </c>
      <c r="S144" s="15">
        <v>0</v>
      </c>
      <c r="T144" s="10" t="s">
        <v>29</v>
      </c>
      <c r="U144" s="10" t="s">
        <v>29</v>
      </c>
      <c r="V144" s="10" t="s">
        <v>37</v>
      </c>
      <c r="W144" s="10" t="s">
        <v>29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</row>
    <row r="145" spans="1:28" x14ac:dyDescent="0.25">
      <c r="A145" s="9" t="s">
        <v>346</v>
      </c>
      <c r="B145" s="10" t="s">
        <v>29</v>
      </c>
      <c r="C145" s="10" t="s">
        <v>29</v>
      </c>
      <c r="D145" s="9" t="s">
        <v>30</v>
      </c>
      <c r="E145" s="10" t="s">
        <v>188</v>
      </c>
      <c r="F145" s="10" t="s">
        <v>32</v>
      </c>
      <c r="G145" s="11">
        <v>43861</v>
      </c>
      <c r="H145" s="12">
        <v>43861</v>
      </c>
      <c r="I145" s="10" t="s">
        <v>110</v>
      </c>
      <c r="J145" s="13" t="s">
        <v>347</v>
      </c>
      <c r="K145" s="10" t="s">
        <v>190</v>
      </c>
      <c r="L145" s="10" t="s">
        <v>29</v>
      </c>
      <c r="M145" s="14">
        <v>1227431.25</v>
      </c>
      <c r="N145" s="12"/>
      <c r="O145" s="10" t="s">
        <v>29</v>
      </c>
      <c r="P145" s="14">
        <v>-332043</v>
      </c>
      <c r="Q145" s="15"/>
      <c r="R145" s="10" t="s">
        <v>29</v>
      </c>
      <c r="S145" s="14">
        <v>895388.25</v>
      </c>
      <c r="T145" s="10" t="s">
        <v>29</v>
      </c>
      <c r="U145" s="10" t="s">
        <v>29</v>
      </c>
      <c r="V145" s="10" t="s">
        <v>37</v>
      </c>
      <c r="W145" s="10" t="s">
        <v>29</v>
      </c>
      <c r="X145" s="15">
        <v>0</v>
      </c>
      <c r="Y145" s="15">
        <v>0</v>
      </c>
      <c r="Z145" s="15">
        <v>0</v>
      </c>
      <c r="AA145" s="14">
        <v>-42531</v>
      </c>
      <c r="AB145" s="14">
        <v>852857.25</v>
      </c>
    </row>
    <row r="146" spans="1:28" x14ac:dyDescent="0.25">
      <c r="A146" s="9" t="s">
        <v>348</v>
      </c>
      <c r="B146" s="10" t="s">
        <v>29</v>
      </c>
      <c r="C146" s="10" t="s">
        <v>29</v>
      </c>
      <c r="D146" s="9" t="s">
        <v>30</v>
      </c>
      <c r="E146" s="10" t="s">
        <v>282</v>
      </c>
      <c r="F146" s="10" t="s">
        <v>32</v>
      </c>
      <c r="G146" s="11">
        <v>43891</v>
      </c>
      <c r="H146" s="12">
        <v>43891</v>
      </c>
      <c r="I146" s="10" t="s">
        <v>110</v>
      </c>
      <c r="J146" s="13" t="s">
        <v>349</v>
      </c>
      <c r="K146" s="10" t="s">
        <v>284</v>
      </c>
      <c r="L146" s="10" t="s">
        <v>29</v>
      </c>
      <c r="M146" s="14">
        <v>8122832.6799999997</v>
      </c>
      <c r="N146" s="12"/>
      <c r="O146" s="10" t="s">
        <v>29</v>
      </c>
      <c r="P146" s="14">
        <v>-7682455</v>
      </c>
      <c r="Q146" s="15"/>
      <c r="R146" s="10" t="s">
        <v>29</v>
      </c>
      <c r="S146" s="14">
        <v>440377.68</v>
      </c>
      <c r="T146" s="10" t="s">
        <v>29</v>
      </c>
      <c r="U146" s="10" t="s">
        <v>29</v>
      </c>
      <c r="V146" s="10" t="s">
        <v>37</v>
      </c>
      <c r="W146" s="10" t="s">
        <v>29</v>
      </c>
      <c r="X146" s="15">
        <v>0</v>
      </c>
      <c r="Y146" s="15">
        <v>0</v>
      </c>
      <c r="Z146" s="15">
        <v>0</v>
      </c>
      <c r="AA146" s="15">
        <v>0</v>
      </c>
      <c r="AB146" s="14">
        <v>440377.68</v>
      </c>
    </row>
    <row r="147" spans="1:28" x14ac:dyDescent="0.25">
      <c r="A147" s="9" t="s">
        <v>350</v>
      </c>
      <c r="B147" s="10" t="s">
        <v>29</v>
      </c>
      <c r="C147" s="10" t="s">
        <v>29</v>
      </c>
      <c r="D147" s="9" t="s">
        <v>30</v>
      </c>
      <c r="E147" s="10" t="s">
        <v>188</v>
      </c>
      <c r="F147" s="10" t="s">
        <v>32</v>
      </c>
      <c r="G147" s="11">
        <v>43905</v>
      </c>
      <c r="H147" s="12">
        <v>43905</v>
      </c>
      <c r="I147" s="10" t="s">
        <v>110</v>
      </c>
      <c r="J147" s="13" t="s">
        <v>230</v>
      </c>
      <c r="K147" s="10" t="s">
        <v>190</v>
      </c>
      <c r="L147" s="10" t="s">
        <v>29</v>
      </c>
      <c r="M147" s="14">
        <v>8428347.9800000004</v>
      </c>
      <c r="N147" s="12"/>
      <c r="O147" s="10" t="s">
        <v>29</v>
      </c>
      <c r="P147" s="14">
        <v>-2208675</v>
      </c>
      <c r="Q147" s="15"/>
      <c r="R147" s="10" t="s">
        <v>29</v>
      </c>
      <c r="S147" s="14">
        <v>6219672.9800000004</v>
      </c>
      <c r="T147" s="10" t="s">
        <v>29</v>
      </c>
      <c r="U147" s="10" t="s">
        <v>29</v>
      </c>
      <c r="V147" s="10" t="s">
        <v>37</v>
      </c>
      <c r="W147" s="10" t="s">
        <v>29</v>
      </c>
      <c r="X147" s="15">
        <v>0</v>
      </c>
      <c r="Y147" s="15">
        <v>0</v>
      </c>
      <c r="Z147" s="15">
        <v>0</v>
      </c>
      <c r="AA147" s="14">
        <v>-295434</v>
      </c>
      <c r="AB147" s="14">
        <v>5924238.9800000004</v>
      </c>
    </row>
    <row r="148" spans="1:28" x14ac:dyDescent="0.25">
      <c r="A148" s="9" t="s">
        <v>351</v>
      </c>
      <c r="B148" s="10" t="s">
        <v>29</v>
      </c>
      <c r="C148" s="10" t="s">
        <v>29</v>
      </c>
      <c r="D148" s="9" t="s">
        <v>30</v>
      </c>
      <c r="E148" s="10" t="s">
        <v>188</v>
      </c>
      <c r="F148" s="10" t="s">
        <v>32</v>
      </c>
      <c r="G148" s="11">
        <v>43646</v>
      </c>
      <c r="H148" s="12">
        <v>43646</v>
      </c>
      <c r="I148" s="10" t="s">
        <v>110</v>
      </c>
      <c r="J148" s="13" t="s">
        <v>352</v>
      </c>
      <c r="K148" s="10" t="s">
        <v>190</v>
      </c>
      <c r="L148" s="10" t="s">
        <v>29</v>
      </c>
      <c r="M148" s="14">
        <v>659923.68999999994</v>
      </c>
      <c r="N148" s="12"/>
      <c r="O148" s="10" t="s">
        <v>29</v>
      </c>
      <c r="P148" s="14">
        <v>-205819</v>
      </c>
      <c r="Q148" s="15"/>
      <c r="R148" s="10" t="s">
        <v>29</v>
      </c>
      <c r="S148" s="14">
        <v>454104.69</v>
      </c>
      <c r="T148" s="10" t="s">
        <v>29</v>
      </c>
      <c r="U148" s="10" t="s">
        <v>29</v>
      </c>
      <c r="V148" s="10" t="s">
        <v>37</v>
      </c>
      <c r="W148" s="10" t="s">
        <v>29</v>
      </c>
      <c r="X148" s="15">
        <v>0</v>
      </c>
      <c r="Y148" s="15">
        <v>0</v>
      </c>
      <c r="Z148" s="15">
        <v>0</v>
      </c>
      <c r="AA148" s="14">
        <v>-21570</v>
      </c>
      <c r="AB148" s="14">
        <v>432534.69</v>
      </c>
    </row>
    <row r="149" spans="1:28" x14ac:dyDescent="0.25">
      <c r="A149" s="9" t="s">
        <v>353</v>
      </c>
      <c r="B149" s="10" t="s">
        <v>29</v>
      </c>
      <c r="C149" s="10" t="s">
        <v>29</v>
      </c>
      <c r="D149" s="9" t="s">
        <v>30</v>
      </c>
      <c r="E149" s="10" t="s">
        <v>282</v>
      </c>
      <c r="F149" s="10" t="s">
        <v>32</v>
      </c>
      <c r="G149" s="11">
        <v>43617</v>
      </c>
      <c r="H149" s="12">
        <v>43617</v>
      </c>
      <c r="I149" s="10" t="s">
        <v>110</v>
      </c>
      <c r="J149" s="13" t="s">
        <v>354</v>
      </c>
      <c r="K149" s="10" t="s">
        <v>284</v>
      </c>
      <c r="L149" s="10" t="s">
        <v>29</v>
      </c>
      <c r="M149" s="14">
        <v>914139.64</v>
      </c>
      <c r="N149" s="12"/>
      <c r="O149" s="10" t="s">
        <v>29</v>
      </c>
      <c r="P149" s="14">
        <v>-861577</v>
      </c>
      <c r="Q149" s="15"/>
      <c r="R149" s="10" t="s">
        <v>29</v>
      </c>
      <c r="S149" s="14">
        <v>52562.64</v>
      </c>
      <c r="T149" s="10" t="s">
        <v>29</v>
      </c>
      <c r="U149" s="10" t="s">
        <v>29</v>
      </c>
      <c r="V149" s="10" t="s">
        <v>37</v>
      </c>
      <c r="W149" s="10" t="s">
        <v>29</v>
      </c>
      <c r="X149" s="15">
        <v>0</v>
      </c>
      <c r="Y149" s="15">
        <v>0</v>
      </c>
      <c r="Z149" s="15">
        <v>0</v>
      </c>
      <c r="AA149" s="15">
        <v>0</v>
      </c>
      <c r="AB149" s="14">
        <v>52562.64</v>
      </c>
    </row>
    <row r="150" spans="1:28" x14ac:dyDescent="0.25">
      <c r="A150" s="9" t="s">
        <v>355</v>
      </c>
      <c r="B150" s="10" t="s">
        <v>29</v>
      </c>
      <c r="C150" s="10" t="s">
        <v>29</v>
      </c>
      <c r="D150" s="9" t="s">
        <v>30</v>
      </c>
      <c r="E150" s="10" t="s">
        <v>207</v>
      </c>
      <c r="F150" s="10" t="s">
        <v>32</v>
      </c>
      <c r="G150" s="11">
        <v>44166</v>
      </c>
      <c r="H150" s="12">
        <v>44166</v>
      </c>
      <c r="I150" s="10" t="s">
        <v>235</v>
      </c>
      <c r="J150" s="13" t="s">
        <v>356</v>
      </c>
      <c r="K150" s="10" t="s">
        <v>357</v>
      </c>
      <c r="L150" s="10" t="s">
        <v>29</v>
      </c>
      <c r="M150" s="14">
        <v>21472830</v>
      </c>
      <c r="N150" s="12"/>
      <c r="O150" s="10" t="s">
        <v>29</v>
      </c>
      <c r="P150" s="14">
        <v>-10691695</v>
      </c>
      <c r="Q150" s="15"/>
      <c r="R150" s="10" t="s">
        <v>29</v>
      </c>
      <c r="S150" s="14">
        <v>10781135</v>
      </c>
      <c r="T150" s="10" t="s">
        <v>29</v>
      </c>
      <c r="U150" s="10" t="s">
        <v>29</v>
      </c>
      <c r="V150" s="10" t="s">
        <v>37</v>
      </c>
      <c r="W150" s="10" t="s">
        <v>29</v>
      </c>
      <c r="X150" s="15">
        <v>0</v>
      </c>
      <c r="Y150" s="15">
        <v>0</v>
      </c>
      <c r="Z150" s="15">
        <v>0</v>
      </c>
      <c r="AA150" s="14">
        <v>-1398710</v>
      </c>
      <c r="AB150" s="14">
        <v>9382425</v>
      </c>
    </row>
    <row r="151" spans="1:28" x14ac:dyDescent="0.25">
      <c r="A151" s="9" t="s">
        <v>358</v>
      </c>
      <c r="B151" s="10" t="s">
        <v>29</v>
      </c>
      <c r="C151" s="10" t="s">
        <v>29</v>
      </c>
      <c r="D151" s="9" t="s">
        <v>30</v>
      </c>
      <c r="E151" s="10" t="s">
        <v>207</v>
      </c>
      <c r="F151" s="10" t="s">
        <v>32</v>
      </c>
      <c r="G151" s="11">
        <v>44136</v>
      </c>
      <c r="H151" s="12">
        <v>44136</v>
      </c>
      <c r="I151" s="10" t="s">
        <v>110</v>
      </c>
      <c r="J151" s="13" t="s">
        <v>359</v>
      </c>
      <c r="K151" s="10" t="s">
        <v>190</v>
      </c>
      <c r="L151" s="10" t="s">
        <v>29</v>
      </c>
      <c r="M151" s="14">
        <v>496009</v>
      </c>
      <c r="N151" s="12"/>
      <c r="O151" s="10" t="s">
        <v>29</v>
      </c>
      <c r="P151" s="14">
        <v>-105766</v>
      </c>
      <c r="Q151" s="15"/>
      <c r="R151" s="10" t="s">
        <v>29</v>
      </c>
      <c r="S151" s="14">
        <v>390243</v>
      </c>
      <c r="T151" s="10" t="s">
        <v>29</v>
      </c>
      <c r="U151" s="10" t="s">
        <v>29</v>
      </c>
      <c r="V151" s="10" t="s">
        <v>37</v>
      </c>
      <c r="W151" s="10" t="s">
        <v>29</v>
      </c>
      <c r="X151" s="15">
        <v>0</v>
      </c>
      <c r="Y151" s="15">
        <v>0</v>
      </c>
      <c r="Z151" s="15">
        <v>0</v>
      </c>
      <c r="AA151" s="14">
        <v>-18591</v>
      </c>
      <c r="AB151" s="14">
        <v>371652</v>
      </c>
    </row>
    <row r="152" spans="1:28" x14ac:dyDescent="0.25">
      <c r="A152" s="9" t="s">
        <v>360</v>
      </c>
      <c r="B152" s="10" t="s">
        <v>29</v>
      </c>
      <c r="C152" s="10" t="s">
        <v>29</v>
      </c>
      <c r="D152" s="9" t="s">
        <v>30</v>
      </c>
      <c r="E152" s="10" t="s">
        <v>207</v>
      </c>
      <c r="F152" s="10" t="s">
        <v>32</v>
      </c>
      <c r="G152" s="11">
        <v>44256</v>
      </c>
      <c r="H152" s="12">
        <v>44256</v>
      </c>
      <c r="I152" s="10" t="s">
        <v>337</v>
      </c>
      <c r="J152" s="13" t="s">
        <v>361</v>
      </c>
      <c r="K152" s="10" t="s">
        <v>276</v>
      </c>
      <c r="L152" s="10" t="s">
        <v>29</v>
      </c>
      <c r="M152" s="14">
        <v>4664396</v>
      </c>
      <c r="N152" s="12"/>
      <c r="O152" s="10" t="s">
        <v>29</v>
      </c>
      <c r="P152" s="14">
        <v>-460736</v>
      </c>
      <c r="Q152" s="15"/>
      <c r="R152" s="10" t="s">
        <v>29</v>
      </c>
      <c r="S152" s="14">
        <v>4203660</v>
      </c>
      <c r="T152" s="10" t="s">
        <v>29</v>
      </c>
      <c r="U152" s="10" t="s">
        <v>29</v>
      </c>
      <c r="V152" s="10" t="s">
        <v>37</v>
      </c>
      <c r="W152" s="10" t="s">
        <v>29</v>
      </c>
      <c r="X152" s="15">
        <v>0</v>
      </c>
      <c r="Y152" s="15">
        <v>0</v>
      </c>
      <c r="Z152" s="15">
        <v>0</v>
      </c>
      <c r="AA152" s="14">
        <v>-102639</v>
      </c>
      <c r="AB152" s="14">
        <v>4101021</v>
      </c>
    </row>
    <row r="153" spans="1:28" x14ac:dyDescent="0.25">
      <c r="A153" s="9" t="s">
        <v>362</v>
      </c>
      <c r="B153" s="10" t="s">
        <v>29</v>
      </c>
      <c r="C153" s="10" t="s">
        <v>29</v>
      </c>
      <c r="D153" s="9" t="s">
        <v>30</v>
      </c>
      <c r="E153" s="10" t="s">
        <v>207</v>
      </c>
      <c r="F153" s="10" t="s">
        <v>32</v>
      </c>
      <c r="G153" s="11">
        <v>44256</v>
      </c>
      <c r="H153" s="12">
        <v>44256</v>
      </c>
      <c r="I153" s="10" t="s">
        <v>363</v>
      </c>
      <c r="J153" s="13" t="s">
        <v>364</v>
      </c>
      <c r="K153" s="10" t="s">
        <v>276</v>
      </c>
      <c r="L153" s="10" t="s">
        <v>29</v>
      </c>
      <c r="M153" s="14">
        <v>34106562</v>
      </c>
      <c r="N153" s="12"/>
      <c r="O153" s="10" t="s">
        <v>29</v>
      </c>
      <c r="P153" s="14">
        <v>-3368950</v>
      </c>
      <c r="Q153" s="15"/>
      <c r="R153" s="10" t="s">
        <v>29</v>
      </c>
      <c r="S153" s="14">
        <v>30737612</v>
      </c>
      <c r="T153" s="10" t="s">
        <v>29</v>
      </c>
      <c r="U153" s="10" t="s">
        <v>29</v>
      </c>
      <c r="V153" s="10" t="s">
        <v>37</v>
      </c>
      <c r="W153" s="10" t="s">
        <v>29</v>
      </c>
      <c r="X153" s="15">
        <v>0</v>
      </c>
      <c r="Y153" s="15">
        <v>0</v>
      </c>
      <c r="Z153" s="15">
        <v>0</v>
      </c>
      <c r="AA153" s="14">
        <v>-750505</v>
      </c>
      <c r="AB153" s="14">
        <v>29987107</v>
      </c>
    </row>
    <row r="154" spans="1:28" x14ac:dyDescent="0.25">
      <c r="A154" s="9" t="s">
        <v>365</v>
      </c>
      <c r="B154" s="10" t="s">
        <v>29</v>
      </c>
      <c r="C154" s="10" t="s">
        <v>29</v>
      </c>
      <c r="D154" s="9" t="s">
        <v>30</v>
      </c>
      <c r="E154" s="10" t="s">
        <v>207</v>
      </c>
      <c r="F154" s="10" t="s">
        <v>32</v>
      </c>
      <c r="G154" s="11">
        <v>44286</v>
      </c>
      <c r="H154" s="12">
        <v>44286</v>
      </c>
      <c r="I154" s="10" t="s">
        <v>110</v>
      </c>
      <c r="J154" s="13" t="s">
        <v>366</v>
      </c>
      <c r="K154" s="10" t="s">
        <v>190</v>
      </c>
      <c r="L154" s="10" t="s">
        <v>29</v>
      </c>
      <c r="M154" s="14">
        <v>20536168</v>
      </c>
      <c r="N154" s="12"/>
      <c r="O154" s="10" t="s">
        <v>29</v>
      </c>
      <c r="P154" s="14">
        <v>-3722170</v>
      </c>
      <c r="Q154" s="15"/>
      <c r="R154" s="10" t="s">
        <v>29</v>
      </c>
      <c r="S154" s="14">
        <v>16813998</v>
      </c>
      <c r="T154" s="10" t="s">
        <v>29</v>
      </c>
      <c r="U154" s="10" t="s">
        <v>29</v>
      </c>
      <c r="V154" s="10" t="s">
        <v>37</v>
      </c>
      <c r="W154" s="10" t="s">
        <v>29</v>
      </c>
      <c r="X154" s="15">
        <v>0</v>
      </c>
      <c r="Y154" s="15">
        <v>0</v>
      </c>
      <c r="Z154" s="15">
        <v>0</v>
      </c>
      <c r="AA154" s="14">
        <v>-801031</v>
      </c>
      <c r="AB154" s="14">
        <v>16012967</v>
      </c>
    </row>
    <row r="155" spans="1:28" x14ac:dyDescent="0.25">
      <c r="A155" s="9" t="s">
        <v>367</v>
      </c>
      <c r="B155" s="10" t="s">
        <v>29</v>
      </c>
      <c r="C155" s="10" t="s">
        <v>29</v>
      </c>
      <c r="D155" s="9" t="s">
        <v>30</v>
      </c>
      <c r="E155" s="10" t="s">
        <v>207</v>
      </c>
      <c r="F155" s="10" t="s">
        <v>32</v>
      </c>
      <c r="G155" s="11">
        <v>44286</v>
      </c>
      <c r="H155" s="12">
        <v>44286</v>
      </c>
      <c r="I155" s="10" t="s">
        <v>110</v>
      </c>
      <c r="J155" s="13" t="s">
        <v>349</v>
      </c>
      <c r="K155" s="10" t="s">
        <v>357</v>
      </c>
      <c r="L155" s="10" t="s">
        <v>29</v>
      </c>
      <c r="M155" s="14">
        <v>49432808</v>
      </c>
      <c r="N155" s="12"/>
      <c r="O155" s="10" t="s">
        <v>29</v>
      </c>
      <c r="P155" s="14">
        <v>-22299599</v>
      </c>
      <c r="Q155" s="15"/>
      <c r="R155" s="10" t="s">
        <v>29</v>
      </c>
      <c r="S155" s="14">
        <v>27133209</v>
      </c>
      <c r="T155" s="10" t="s">
        <v>29</v>
      </c>
      <c r="U155" s="10" t="s">
        <v>29</v>
      </c>
      <c r="V155" s="10" t="s">
        <v>37</v>
      </c>
      <c r="W155" s="10" t="s">
        <v>29</v>
      </c>
      <c r="X155" s="15">
        <v>0</v>
      </c>
      <c r="Y155" s="15">
        <v>0</v>
      </c>
      <c r="Z155" s="15">
        <v>0</v>
      </c>
      <c r="AA155" s="14">
        <v>-3520176</v>
      </c>
      <c r="AB155" s="14">
        <v>23613033</v>
      </c>
    </row>
    <row r="156" spans="1:28" x14ac:dyDescent="0.25">
      <c r="A156" s="9" t="s">
        <v>368</v>
      </c>
      <c r="B156" s="10" t="s">
        <v>29</v>
      </c>
      <c r="C156" s="10" t="s">
        <v>29</v>
      </c>
      <c r="D156" s="9" t="s">
        <v>30</v>
      </c>
      <c r="E156" s="10" t="s">
        <v>207</v>
      </c>
      <c r="F156" s="10" t="s">
        <v>32</v>
      </c>
      <c r="G156" s="11">
        <v>43922</v>
      </c>
      <c r="H156" s="12">
        <v>43922</v>
      </c>
      <c r="I156" s="10" t="s">
        <v>175</v>
      </c>
      <c r="J156" s="13" t="s">
        <v>369</v>
      </c>
      <c r="K156" s="10" t="s">
        <v>276</v>
      </c>
      <c r="L156" s="10" t="s">
        <v>370</v>
      </c>
      <c r="M156" s="14">
        <v>6000000</v>
      </c>
      <c r="N156" s="12"/>
      <c r="O156" s="10" t="s">
        <v>371</v>
      </c>
      <c r="P156" s="14">
        <v>-834650</v>
      </c>
      <c r="Q156" s="15"/>
      <c r="R156" s="10" t="s">
        <v>29</v>
      </c>
      <c r="S156" s="14">
        <v>5165350</v>
      </c>
      <c r="T156" s="10" t="s">
        <v>29</v>
      </c>
      <c r="U156" s="10" t="s">
        <v>29</v>
      </c>
      <c r="V156" s="10" t="s">
        <v>37</v>
      </c>
      <c r="W156" s="10" t="s">
        <v>29</v>
      </c>
      <c r="X156" s="15">
        <v>0</v>
      </c>
      <c r="Y156" s="15">
        <v>0</v>
      </c>
      <c r="Z156" s="15">
        <v>0</v>
      </c>
      <c r="AA156" s="14">
        <v>-126120</v>
      </c>
      <c r="AB156" s="14">
        <v>5039230</v>
      </c>
    </row>
    <row r="157" spans="1:28" x14ac:dyDescent="0.25">
      <c r="A157" s="9" t="s">
        <v>372</v>
      </c>
      <c r="B157" s="10" t="s">
        <v>29</v>
      </c>
      <c r="C157" s="10" t="s">
        <v>29</v>
      </c>
      <c r="D157" s="9" t="s">
        <v>30</v>
      </c>
      <c r="E157" s="10" t="s">
        <v>207</v>
      </c>
      <c r="F157" s="10" t="s">
        <v>32</v>
      </c>
      <c r="G157" s="11">
        <v>44287</v>
      </c>
      <c r="H157" s="12">
        <v>44287</v>
      </c>
      <c r="I157" s="10" t="s">
        <v>33</v>
      </c>
      <c r="J157" s="13" t="s">
        <v>373</v>
      </c>
      <c r="K157" s="10" t="s">
        <v>276</v>
      </c>
      <c r="L157" s="10" t="s">
        <v>29</v>
      </c>
      <c r="M157" s="14">
        <v>8156423</v>
      </c>
      <c r="N157" s="12"/>
      <c r="O157" s="10" t="s">
        <v>29</v>
      </c>
      <c r="P157" s="14">
        <v>-775137</v>
      </c>
      <c r="Q157" s="15"/>
      <c r="R157" s="10" t="s">
        <v>29</v>
      </c>
      <c r="S157" s="14">
        <v>7381286</v>
      </c>
      <c r="T157" s="10" t="s">
        <v>29</v>
      </c>
      <c r="U157" s="10" t="s">
        <v>29</v>
      </c>
      <c r="V157" s="10" t="s">
        <v>37</v>
      </c>
      <c r="W157" s="10" t="s">
        <v>29</v>
      </c>
      <c r="X157" s="15">
        <v>0</v>
      </c>
      <c r="Y157" s="15">
        <v>0</v>
      </c>
      <c r="Z157" s="15">
        <v>0</v>
      </c>
      <c r="AA157" s="14">
        <v>-180225</v>
      </c>
      <c r="AB157" s="14">
        <v>7201061</v>
      </c>
    </row>
    <row r="158" spans="1:28" x14ac:dyDescent="0.25">
      <c r="A158" s="9" t="s">
        <v>374</v>
      </c>
      <c r="B158" s="10" t="s">
        <v>29</v>
      </c>
      <c r="C158" s="10" t="s">
        <v>29</v>
      </c>
      <c r="D158" s="9" t="s">
        <v>30</v>
      </c>
      <c r="E158" s="10" t="s">
        <v>207</v>
      </c>
      <c r="F158" s="10" t="s">
        <v>32</v>
      </c>
      <c r="G158" s="11">
        <v>44651</v>
      </c>
      <c r="H158" s="12">
        <v>44635</v>
      </c>
      <c r="I158" s="10" t="s">
        <v>363</v>
      </c>
      <c r="J158" s="13" t="s">
        <v>293</v>
      </c>
      <c r="K158" s="10" t="s">
        <v>357</v>
      </c>
      <c r="L158" s="10" t="s">
        <v>29</v>
      </c>
      <c r="M158" s="14">
        <v>12195559</v>
      </c>
      <c r="N158" s="12"/>
      <c r="O158" s="10" t="s">
        <v>29</v>
      </c>
      <c r="P158" s="14">
        <v>-3265986</v>
      </c>
      <c r="Q158" s="15"/>
      <c r="R158" s="10" t="s">
        <v>29</v>
      </c>
      <c r="S158" s="14">
        <v>8929573</v>
      </c>
      <c r="T158" s="10" t="s">
        <v>29</v>
      </c>
      <c r="U158" s="10" t="s">
        <v>29</v>
      </c>
      <c r="V158" s="10" t="s">
        <v>37</v>
      </c>
      <c r="W158" s="10" t="s">
        <v>29</v>
      </c>
      <c r="X158" s="15">
        <v>0</v>
      </c>
      <c r="Y158" s="15">
        <v>0</v>
      </c>
      <c r="Z158" s="15">
        <v>0</v>
      </c>
      <c r="AA158" s="14">
        <v>-1158494</v>
      </c>
      <c r="AB158" s="14">
        <v>7771079</v>
      </c>
    </row>
    <row r="159" spans="1:28" x14ac:dyDescent="0.25">
      <c r="A159" s="9" t="s">
        <v>374</v>
      </c>
      <c r="B159" s="10" t="s">
        <v>29</v>
      </c>
      <c r="C159" s="10" t="s">
        <v>29</v>
      </c>
      <c r="D159" s="9" t="s">
        <v>375</v>
      </c>
      <c r="E159" s="10" t="s">
        <v>207</v>
      </c>
      <c r="F159" s="10" t="s">
        <v>32</v>
      </c>
      <c r="G159" s="11">
        <v>44926</v>
      </c>
      <c r="H159" s="12">
        <v>44926</v>
      </c>
      <c r="I159" s="10" t="s">
        <v>363</v>
      </c>
      <c r="J159" s="13" t="s">
        <v>293</v>
      </c>
      <c r="K159" s="10" t="s">
        <v>357</v>
      </c>
      <c r="L159" s="10" t="s">
        <v>29</v>
      </c>
      <c r="M159" s="14">
        <v>12343721.23</v>
      </c>
      <c r="N159" s="12"/>
      <c r="O159" s="10" t="s">
        <v>29</v>
      </c>
      <c r="P159" s="14">
        <v>-796652</v>
      </c>
      <c r="Q159" s="15"/>
      <c r="R159" s="10" t="s">
        <v>29</v>
      </c>
      <c r="S159" s="14">
        <v>11547069.23</v>
      </c>
      <c r="T159" s="10" t="s">
        <v>29</v>
      </c>
      <c r="U159" s="10" t="s">
        <v>29</v>
      </c>
      <c r="V159" s="10" t="s">
        <v>37</v>
      </c>
      <c r="W159" s="10" t="s">
        <v>29</v>
      </c>
      <c r="X159" s="15">
        <v>0</v>
      </c>
      <c r="Y159" s="15">
        <v>0</v>
      </c>
      <c r="Z159" s="15">
        <v>0</v>
      </c>
      <c r="AA159" s="14">
        <v>-1498080</v>
      </c>
      <c r="AB159" s="14">
        <v>10048989.23</v>
      </c>
    </row>
    <row r="160" spans="1:28" x14ac:dyDescent="0.25">
      <c r="A160" s="9" t="s">
        <v>374</v>
      </c>
      <c r="B160" s="10" t="s">
        <v>29</v>
      </c>
      <c r="C160" s="10" t="s">
        <v>29</v>
      </c>
      <c r="D160" s="9" t="s">
        <v>376</v>
      </c>
      <c r="E160" s="10" t="s">
        <v>207</v>
      </c>
      <c r="F160" s="10" t="s">
        <v>32</v>
      </c>
      <c r="G160" s="11">
        <v>45016</v>
      </c>
      <c r="H160" s="12">
        <v>45016</v>
      </c>
      <c r="I160" s="10" t="s">
        <v>363</v>
      </c>
      <c r="J160" s="13" t="s">
        <v>293</v>
      </c>
      <c r="K160" s="10" t="s">
        <v>357</v>
      </c>
      <c r="L160" s="10" t="s">
        <v>29</v>
      </c>
      <c r="M160" s="14">
        <v>17880650.559999999</v>
      </c>
      <c r="N160" s="12"/>
      <c r="O160" s="10" t="s">
        <v>29</v>
      </c>
      <c r="P160" s="14">
        <v>-12681</v>
      </c>
      <c r="Q160" s="15"/>
      <c r="R160" s="10" t="s">
        <v>29</v>
      </c>
      <c r="S160" s="14">
        <v>17867969.559999999</v>
      </c>
      <c r="T160" s="10" t="s">
        <v>29</v>
      </c>
      <c r="U160" s="10" t="s">
        <v>29</v>
      </c>
      <c r="V160" s="10" t="s">
        <v>37</v>
      </c>
      <c r="W160" s="10" t="s">
        <v>29</v>
      </c>
      <c r="X160" s="15">
        <v>0</v>
      </c>
      <c r="Y160" s="15">
        <v>0</v>
      </c>
      <c r="Z160" s="15">
        <v>0</v>
      </c>
      <c r="AA160" s="14">
        <v>-2318133</v>
      </c>
      <c r="AB160" s="14">
        <v>15549836.560000001</v>
      </c>
    </row>
    <row r="161" spans="1:28" x14ac:dyDescent="0.25">
      <c r="A161" s="9" t="s">
        <v>377</v>
      </c>
      <c r="B161" s="10" t="s">
        <v>29</v>
      </c>
      <c r="C161" s="10" t="s">
        <v>29</v>
      </c>
      <c r="D161" s="9" t="s">
        <v>30</v>
      </c>
      <c r="E161" s="10" t="s">
        <v>207</v>
      </c>
      <c r="F161" s="10" t="s">
        <v>32</v>
      </c>
      <c r="G161" s="11">
        <v>44507</v>
      </c>
      <c r="H161" s="12">
        <v>44507</v>
      </c>
      <c r="I161" s="10" t="s">
        <v>378</v>
      </c>
      <c r="J161" s="13" t="s">
        <v>379</v>
      </c>
      <c r="K161" s="10" t="s">
        <v>190</v>
      </c>
      <c r="L161" s="10" t="s">
        <v>29</v>
      </c>
      <c r="M161" s="14">
        <v>29351188</v>
      </c>
      <c r="N161" s="12"/>
      <c r="O161" s="10" t="s">
        <v>329</v>
      </c>
      <c r="P161" s="14">
        <v>-3792150</v>
      </c>
      <c r="Q161" s="15"/>
      <c r="R161" s="10" t="s">
        <v>29</v>
      </c>
      <c r="S161" s="14">
        <v>25559038</v>
      </c>
      <c r="T161" s="10" t="s">
        <v>29</v>
      </c>
      <c r="U161" s="10" t="s">
        <v>29</v>
      </c>
      <c r="V161" s="10" t="s">
        <v>37</v>
      </c>
      <c r="W161" s="10" t="s">
        <v>29</v>
      </c>
      <c r="X161" s="15">
        <v>0</v>
      </c>
      <c r="Y161" s="15">
        <v>0</v>
      </c>
      <c r="Z161" s="15">
        <v>0</v>
      </c>
      <c r="AA161" s="14">
        <v>-1217650</v>
      </c>
      <c r="AB161" s="14">
        <v>24341388</v>
      </c>
    </row>
    <row r="162" spans="1:28" x14ac:dyDescent="0.25">
      <c r="A162" s="9" t="s">
        <v>380</v>
      </c>
      <c r="B162" s="10" t="s">
        <v>29</v>
      </c>
      <c r="C162" s="10" t="s">
        <v>29</v>
      </c>
      <c r="D162" s="9" t="s">
        <v>30</v>
      </c>
      <c r="E162" s="10" t="s">
        <v>207</v>
      </c>
      <c r="F162" s="10" t="s">
        <v>32</v>
      </c>
      <c r="G162" s="11">
        <v>44576</v>
      </c>
      <c r="H162" s="12">
        <v>44576</v>
      </c>
      <c r="I162" s="10" t="s">
        <v>235</v>
      </c>
      <c r="J162" s="13" t="s">
        <v>356</v>
      </c>
      <c r="K162" s="10" t="s">
        <v>357</v>
      </c>
      <c r="L162" s="10" t="s">
        <v>29</v>
      </c>
      <c r="M162" s="14">
        <v>5152495</v>
      </c>
      <c r="N162" s="12"/>
      <c r="O162" s="10" t="s">
        <v>29</v>
      </c>
      <c r="P162" s="14">
        <v>-1539634</v>
      </c>
      <c r="Q162" s="15"/>
      <c r="R162" s="10" t="s">
        <v>29</v>
      </c>
      <c r="S162" s="14">
        <v>3612861</v>
      </c>
      <c r="T162" s="10" t="s">
        <v>29</v>
      </c>
      <c r="U162" s="10" t="s">
        <v>29</v>
      </c>
      <c r="V162" s="10" t="s">
        <v>37</v>
      </c>
      <c r="W162" s="10" t="s">
        <v>29</v>
      </c>
      <c r="X162" s="15">
        <v>0</v>
      </c>
      <c r="Y162" s="15">
        <v>0</v>
      </c>
      <c r="Z162" s="15">
        <v>0</v>
      </c>
      <c r="AA162" s="14">
        <v>-468721</v>
      </c>
      <c r="AB162" s="14">
        <v>3144140</v>
      </c>
    </row>
    <row r="163" spans="1:28" x14ac:dyDescent="0.25">
      <c r="A163" s="9" t="s">
        <v>380</v>
      </c>
      <c r="B163" s="10" t="s">
        <v>29</v>
      </c>
      <c r="C163" s="10" t="s">
        <v>29</v>
      </c>
      <c r="D163" s="9" t="s">
        <v>375</v>
      </c>
      <c r="E163" s="10" t="s">
        <v>207</v>
      </c>
      <c r="F163" s="10" t="s">
        <v>32</v>
      </c>
      <c r="G163" s="11">
        <v>44926</v>
      </c>
      <c r="H163" s="12">
        <v>44926</v>
      </c>
      <c r="I163" s="10" t="s">
        <v>235</v>
      </c>
      <c r="J163" s="13" t="s">
        <v>356</v>
      </c>
      <c r="K163" s="10" t="s">
        <v>357</v>
      </c>
      <c r="L163" s="10" t="s">
        <v>29</v>
      </c>
      <c r="M163" s="14">
        <v>16068058.24</v>
      </c>
      <c r="N163" s="12"/>
      <c r="O163" s="10" t="s">
        <v>29</v>
      </c>
      <c r="P163" s="14">
        <v>-1037018</v>
      </c>
      <c r="Q163" s="15"/>
      <c r="R163" s="10" t="s">
        <v>29</v>
      </c>
      <c r="S163" s="14">
        <v>15031040.24</v>
      </c>
      <c r="T163" s="10" t="s">
        <v>29</v>
      </c>
      <c r="U163" s="10" t="s">
        <v>29</v>
      </c>
      <c r="V163" s="10" t="s">
        <v>37</v>
      </c>
      <c r="W163" s="10" t="s">
        <v>29</v>
      </c>
      <c r="X163" s="15">
        <v>0</v>
      </c>
      <c r="Y163" s="15">
        <v>0</v>
      </c>
      <c r="Z163" s="15">
        <v>0</v>
      </c>
      <c r="AA163" s="14">
        <v>-1950079</v>
      </c>
      <c r="AB163" s="14">
        <v>13080961.24</v>
      </c>
    </row>
    <row r="164" spans="1:28" x14ac:dyDescent="0.25">
      <c r="A164" s="9" t="s">
        <v>381</v>
      </c>
      <c r="B164" s="10" t="s">
        <v>29</v>
      </c>
      <c r="C164" s="10" t="s">
        <v>29</v>
      </c>
      <c r="D164" s="9" t="s">
        <v>30</v>
      </c>
      <c r="E164" s="10" t="s">
        <v>207</v>
      </c>
      <c r="F164" s="10" t="s">
        <v>32</v>
      </c>
      <c r="G164" s="11">
        <v>44501</v>
      </c>
      <c r="H164" s="12">
        <v>44501</v>
      </c>
      <c r="I164" s="10" t="s">
        <v>363</v>
      </c>
      <c r="J164" s="13" t="s">
        <v>382</v>
      </c>
      <c r="K164" s="10" t="s">
        <v>357</v>
      </c>
      <c r="L164" s="10" t="s">
        <v>29</v>
      </c>
      <c r="M164" s="14">
        <v>1498685</v>
      </c>
      <c r="N164" s="12"/>
      <c r="O164" s="10" t="s">
        <v>29</v>
      </c>
      <c r="P164" s="14">
        <v>-506909</v>
      </c>
      <c r="Q164" s="15"/>
      <c r="R164" s="10" t="s">
        <v>29</v>
      </c>
      <c r="S164" s="14">
        <v>991776</v>
      </c>
      <c r="T164" s="10" t="s">
        <v>29</v>
      </c>
      <c r="U164" s="10" t="s">
        <v>29</v>
      </c>
      <c r="V164" s="10" t="s">
        <v>37</v>
      </c>
      <c r="W164" s="10" t="s">
        <v>29</v>
      </c>
      <c r="X164" s="15">
        <v>0</v>
      </c>
      <c r="Y164" s="15">
        <v>0</v>
      </c>
      <c r="Z164" s="15">
        <v>0</v>
      </c>
      <c r="AA164" s="14">
        <v>-128670</v>
      </c>
      <c r="AB164" s="14">
        <v>863106</v>
      </c>
    </row>
    <row r="165" spans="1:28" x14ac:dyDescent="0.25">
      <c r="A165" s="9" t="s">
        <v>383</v>
      </c>
      <c r="B165" s="10" t="s">
        <v>29</v>
      </c>
      <c r="C165" s="10" t="s">
        <v>29</v>
      </c>
      <c r="D165" s="9" t="s">
        <v>30</v>
      </c>
      <c r="E165" s="10" t="s">
        <v>207</v>
      </c>
      <c r="F165" s="10" t="s">
        <v>32</v>
      </c>
      <c r="G165" s="11">
        <v>44545</v>
      </c>
      <c r="H165" s="12">
        <v>44545</v>
      </c>
      <c r="I165" s="10" t="s">
        <v>363</v>
      </c>
      <c r="J165" s="13" t="s">
        <v>384</v>
      </c>
      <c r="K165" s="10" t="s">
        <v>190</v>
      </c>
      <c r="L165" s="10" t="s">
        <v>29</v>
      </c>
      <c r="M165" s="14">
        <v>1657199</v>
      </c>
      <c r="N165" s="12"/>
      <c r="O165" s="10" t="s">
        <v>385</v>
      </c>
      <c r="P165" s="14">
        <v>-199270</v>
      </c>
      <c r="Q165" s="15">
        <v>5</v>
      </c>
      <c r="R165" s="10" t="s">
        <v>29</v>
      </c>
      <c r="S165" s="14">
        <v>1457929</v>
      </c>
      <c r="T165" s="10" t="s">
        <v>339</v>
      </c>
      <c r="U165" s="10" t="s">
        <v>29</v>
      </c>
      <c r="V165" s="10" t="s">
        <v>37</v>
      </c>
      <c r="W165" s="10" t="s">
        <v>29</v>
      </c>
      <c r="X165" s="15">
        <v>0</v>
      </c>
      <c r="Y165" s="15">
        <v>0</v>
      </c>
      <c r="Z165" s="15">
        <v>0</v>
      </c>
      <c r="AA165" s="14">
        <v>-69457</v>
      </c>
      <c r="AB165" s="14">
        <v>1388472</v>
      </c>
    </row>
    <row r="166" spans="1:28" x14ac:dyDescent="0.25">
      <c r="A166" s="9" t="s">
        <v>386</v>
      </c>
      <c r="B166" s="10" t="s">
        <v>29</v>
      </c>
      <c r="C166" s="10" t="s">
        <v>29</v>
      </c>
      <c r="D166" s="9" t="s">
        <v>30</v>
      </c>
      <c r="E166" s="10" t="s">
        <v>207</v>
      </c>
      <c r="F166" s="10" t="s">
        <v>32</v>
      </c>
      <c r="G166" s="11">
        <v>44651</v>
      </c>
      <c r="H166" s="12">
        <v>44635</v>
      </c>
      <c r="I166" s="10" t="s">
        <v>363</v>
      </c>
      <c r="J166" s="13" t="s">
        <v>230</v>
      </c>
      <c r="K166" s="10" t="s">
        <v>190</v>
      </c>
      <c r="L166" s="10" t="s">
        <v>29</v>
      </c>
      <c r="M166" s="14">
        <v>1731793</v>
      </c>
      <c r="N166" s="12"/>
      <c r="O166" s="10" t="s">
        <v>29</v>
      </c>
      <c r="P166" s="14">
        <v>-171516</v>
      </c>
      <c r="Q166" s="15"/>
      <c r="R166" s="10" t="s">
        <v>29</v>
      </c>
      <c r="S166" s="14">
        <v>1560277</v>
      </c>
      <c r="T166" s="10" t="s">
        <v>29</v>
      </c>
      <c r="U166" s="10" t="s">
        <v>29</v>
      </c>
      <c r="V166" s="10" t="s">
        <v>37</v>
      </c>
      <c r="W166" s="10" t="s">
        <v>29</v>
      </c>
      <c r="X166" s="15">
        <v>0</v>
      </c>
      <c r="Y166" s="15">
        <v>0</v>
      </c>
      <c r="Z166" s="15">
        <v>0</v>
      </c>
      <c r="AA166" s="14">
        <v>-74333</v>
      </c>
      <c r="AB166" s="14">
        <v>1485944</v>
      </c>
    </row>
    <row r="167" spans="1:28" x14ac:dyDescent="0.25">
      <c r="A167" s="9" t="s">
        <v>386</v>
      </c>
      <c r="B167" s="10" t="s">
        <v>29</v>
      </c>
      <c r="C167" s="10" t="s">
        <v>29</v>
      </c>
      <c r="D167" s="9" t="s">
        <v>375</v>
      </c>
      <c r="E167" s="10" t="s">
        <v>207</v>
      </c>
      <c r="F167" s="10" t="s">
        <v>32</v>
      </c>
      <c r="G167" s="11">
        <v>44926</v>
      </c>
      <c r="H167" s="12">
        <v>44926</v>
      </c>
      <c r="I167" s="10" t="s">
        <v>363</v>
      </c>
      <c r="J167" s="13" t="s">
        <v>230</v>
      </c>
      <c r="K167" s="10" t="s">
        <v>190</v>
      </c>
      <c r="L167" s="10" t="s">
        <v>29</v>
      </c>
      <c r="M167" s="14">
        <v>5016802.49</v>
      </c>
      <c r="N167" s="12"/>
      <c r="O167" s="10" t="s">
        <v>29</v>
      </c>
      <c r="P167" s="14">
        <v>-118865</v>
      </c>
      <c r="Q167" s="15"/>
      <c r="R167" s="10" t="s">
        <v>29</v>
      </c>
      <c r="S167" s="14">
        <v>4897937.49</v>
      </c>
      <c r="T167" s="10" t="s">
        <v>29</v>
      </c>
      <c r="U167" s="10" t="s">
        <v>29</v>
      </c>
      <c r="V167" s="10" t="s">
        <v>37</v>
      </c>
      <c r="W167" s="10" t="s">
        <v>29</v>
      </c>
      <c r="X167" s="15">
        <v>0</v>
      </c>
      <c r="Y167" s="15">
        <v>0</v>
      </c>
      <c r="Z167" s="15">
        <v>0</v>
      </c>
      <c r="AA167" s="14">
        <v>-233341</v>
      </c>
      <c r="AB167" s="14">
        <v>4664596.49</v>
      </c>
    </row>
    <row r="168" spans="1:28" x14ac:dyDescent="0.25">
      <c r="A168" s="9" t="s">
        <v>386</v>
      </c>
      <c r="B168" s="10" t="s">
        <v>29</v>
      </c>
      <c r="C168" s="10" t="s">
        <v>29</v>
      </c>
      <c r="D168" s="9" t="s">
        <v>376</v>
      </c>
      <c r="E168" s="10" t="s">
        <v>207</v>
      </c>
      <c r="F168" s="10" t="s">
        <v>32</v>
      </c>
      <c r="G168" s="11">
        <v>45016</v>
      </c>
      <c r="H168" s="12">
        <v>45016</v>
      </c>
      <c r="I168" s="10" t="s">
        <v>363</v>
      </c>
      <c r="J168" s="13" t="s">
        <v>230</v>
      </c>
      <c r="K168" s="10" t="s">
        <v>190</v>
      </c>
      <c r="L168" s="10" t="s">
        <v>29</v>
      </c>
      <c r="M168" s="14">
        <v>3078599.71</v>
      </c>
      <c r="N168" s="12"/>
      <c r="O168" s="10" t="s">
        <v>29</v>
      </c>
      <c r="P168" s="15">
        <v>-802</v>
      </c>
      <c r="Q168" s="15"/>
      <c r="R168" s="10" t="s">
        <v>29</v>
      </c>
      <c r="S168" s="14">
        <v>3077797.71</v>
      </c>
      <c r="T168" s="10" t="s">
        <v>29</v>
      </c>
      <c r="U168" s="10" t="s">
        <v>29</v>
      </c>
      <c r="V168" s="10" t="s">
        <v>37</v>
      </c>
      <c r="W168" s="10" t="s">
        <v>29</v>
      </c>
      <c r="X168" s="15">
        <v>0</v>
      </c>
      <c r="Y168" s="15">
        <v>0</v>
      </c>
      <c r="Z168" s="15">
        <v>0</v>
      </c>
      <c r="AA168" s="14">
        <v>-146628</v>
      </c>
      <c r="AB168" s="14">
        <v>2931169.71</v>
      </c>
    </row>
    <row r="169" spans="1:28" x14ac:dyDescent="0.25">
      <c r="A169" s="9" t="s">
        <v>387</v>
      </c>
      <c r="B169" s="10" t="s">
        <v>29</v>
      </c>
      <c r="C169" s="10" t="s">
        <v>29</v>
      </c>
      <c r="D169" s="9" t="s">
        <v>30</v>
      </c>
      <c r="E169" s="10" t="s">
        <v>207</v>
      </c>
      <c r="F169" s="10" t="s">
        <v>32</v>
      </c>
      <c r="G169" s="11">
        <v>44607</v>
      </c>
      <c r="H169" s="12">
        <v>44607</v>
      </c>
      <c r="I169" s="10" t="s">
        <v>388</v>
      </c>
      <c r="J169" s="13" t="s">
        <v>389</v>
      </c>
      <c r="K169" s="10" t="s">
        <v>190</v>
      </c>
      <c r="L169" s="10" t="s">
        <v>29</v>
      </c>
      <c r="M169" s="14">
        <v>18198515</v>
      </c>
      <c r="N169" s="12"/>
      <c r="O169" s="10" t="s">
        <v>29</v>
      </c>
      <c r="P169" s="14">
        <v>-1922435</v>
      </c>
      <c r="Q169" s="15"/>
      <c r="R169" s="10" t="s">
        <v>29</v>
      </c>
      <c r="S169" s="14">
        <v>16276080</v>
      </c>
      <c r="T169" s="10" t="s">
        <v>29</v>
      </c>
      <c r="U169" s="10" t="s">
        <v>29</v>
      </c>
      <c r="V169" s="10" t="s">
        <v>37</v>
      </c>
      <c r="W169" s="10" t="s">
        <v>29</v>
      </c>
      <c r="X169" s="15">
        <v>0</v>
      </c>
      <c r="Y169" s="15">
        <v>0</v>
      </c>
      <c r="Z169" s="15">
        <v>0</v>
      </c>
      <c r="AA169" s="14">
        <v>-775404</v>
      </c>
      <c r="AB169" s="14">
        <v>15500676</v>
      </c>
    </row>
    <row r="170" spans="1:28" x14ac:dyDescent="0.25">
      <c r="A170" s="9" t="s">
        <v>390</v>
      </c>
      <c r="B170" s="10" t="s">
        <v>29</v>
      </c>
      <c r="C170" s="10" t="s">
        <v>29</v>
      </c>
      <c r="D170" s="9" t="s">
        <v>30</v>
      </c>
      <c r="E170" s="10" t="s">
        <v>207</v>
      </c>
      <c r="F170" s="10" t="s">
        <v>32</v>
      </c>
      <c r="G170" s="11">
        <v>44866</v>
      </c>
      <c r="H170" s="12">
        <v>44866</v>
      </c>
      <c r="I170" s="10" t="s">
        <v>218</v>
      </c>
      <c r="J170" s="13" t="s">
        <v>391</v>
      </c>
      <c r="K170" s="10" t="s">
        <v>190</v>
      </c>
      <c r="L170" s="10" t="s">
        <v>370</v>
      </c>
      <c r="M170" s="14">
        <v>15036035.550000001</v>
      </c>
      <c r="N170" s="12"/>
      <c r="O170" s="10" t="s">
        <v>29</v>
      </c>
      <c r="P170" s="14">
        <v>-591147</v>
      </c>
      <c r="Q170" s="15"/>
      <c r="R170" s="10" t="s">
        <v>29</v>
      </c>
      <c r="S170" s="14">
        <v>14444888.550000001</v>
      </c>
      <c r="T170" s="10" t="s">
        <v>29</v>
      </c>
      <c r="U170" s="10" t="s">
        <v>29</v>
      </c>
      <c r="V170" s="10" t="s">
        <v>37</v>
      </c>
      <c r="W170" s="10" t="s">
        <v>29</v>
      </c>
      <c r="X170" s="15">
        <v>0</v>
      </c>
      <c r="Y170" s="14">
        <v>203527.66</v>
      </c>
      <c r="Z170" s="15">
        <v>0</v>
      </c>
      <c r="AA170" s="14">
        <v>-688271</v>
      </c>
      <c r="AB170" s="14">
        <v>13960145.210000001</v>
      </c>
    </row>
    <row r="171" spans="1:28" x14ac:dyDescent="0.25">
      <c r="A171" s="9" t="s">
        <v>392</v>
      </c>
      <c r="B171" s="10" t="s">
        <v>29</v>
      </c>
      <c r="C171" s="10" t="s">
        <v>29</v>
      </c>
      <c r="D171" s="9" t="s">
        <v>30</v>
      </c>
      <c r="E171" s="10" t="s">
        <v>207</v>
      </c>
      <c r="F171" s="10" t="s">
        <v>32</v>
      </c>
      <c r="G171" s="11">
        <v>44866</v>
      </c>
      <c r="H171" s="12">
        <v>44866</v>
      </c>
      <c r="I171" s="10" t="s">
        <v>175</v>
      </c>
      <c r="J171" s="13" t="s">
        <v>393</v>
      </c>
      <c r="K171" s="10" t="s">
        <v>190</v>
      </c>
      <c r="L171" s="10" t="s">
        <v>29</v>
      </c>
      <c r="M171" s="14">
        <v>18931906.199999999</v>
      </c>
      <c r="N171" s="12"/>
      <c r="O171" s="10" t="s">
        <v>29</v>
      </c>
      <c r="P171" s="14">
        <v>-744315</v>
      </c>
      <c r="Q171" s="15"/>
      <c r="R171" s="10" t="s">
        <v>29</v>
      </c>
      <c r="S171" s="14">
        <v>18187591.199999999</v>
      </c>
      <c r="T171" s="10" t="s">
        <v>29</v>
      </c>
      <c r="U171" s="10" t="s">
        <v>29</v>
      </c>
      <c r="V171" s="10" t="s">
        <v>37</v>
      </c>
      <c r="W171" s="10" t="s">
        <v>29</v>
      </c>
      <c r="X171" s="15">
        <v>0</v>
      </c>
      <c r="Y171" s="15">
        <v>0</v>
      </c>
      <c r="Z171" s="15">
        <v>0</v>
      </c>
      <c r="AA171" s="14">
        <v>-866470</v>
      </c>
      <c r="AB171" s="14">
        <v>17321121.199999999</v>
      </c>
    </row>
    <row r="172" spans="1:28" x14ac:dyDescent="0.25">
      <c r="A172" s="9" t="s">
        <v>392</v>
      </c>
      <c r="B172" s="10" t="s">
        <v>29</v>
      </c>
      <c r="C172" s="10" t="s">
        <v>29</v>
      </c>
      <c r="D172" s="9" t="s">
        <v>375</v>
      </c>
      <c r="E172" s="10" t="s">
        <v>207</v>
      </c>
      <c r="F172" s="10" t="s">
        <v>32</v>
      </c>
      <c r="G172" s="11">
        <v>45016</v>
      </c>
      <c r="H172" s="12">
        <v>45016</v>
      </c>
      <c r="I172" s="10" t="s">
        <v>175</v>
      </c>
      <c r="J172" s="13" t="s">
        <v>393</v>
      </c>
      <c r="K172" s="10" t="s">
        <v>190</v>
      </c>
      <c r="L172" s="10" t="s">
        <v>29</v>
      </c>
      <c r="M172" s="14">
        <v>7073612.46</v>
      </c>
      <c r="N172" s="12"/>
      <c r="O172" s="10" t="s">
        <v>29</v>
      </c>
      <c r="P172" s="14">
        <v>-1842</v>
      </c>
      <c r="Q172" s="15"/>
      <c r="R172" s="10" t="s">
        <v>29</v>
      </c>
      <c r="S172" s="14">
        <v>7071770.46</v>
      </c>
      <c r="T172" s="10" t="s">
        <v>29</v>
      </c>
      <c r="U172" s="10" t="s">
        <v>29</v>
      </c>
      <c r="V172" s="10" t="s">
        <v>37</v>
      </c>
      <c r="W172" s="10" t="s">
        <v>29</v>
      </c>
      <c r="X172" s="15">
        <v>0</v>
      </c>
      <c r="Y172" s="15">
        <v>0</v>
      </c>
      <c r="Z172" s="15">
        <v>0</v>
      </c>
      <c r="AA172" s="14">
        <v>-336904</v>
      </c>
      <c r="AB172" s="14">
        <v>6734866.46</v>
      </c>
    </row>
    <row r="173" spans="1:28" x14ac:dyDescent="0.25">
      <c r="A173" s="16" t="s">
        <v>394</v>
      </c>
      <c r="B173" s="17" t="s">
        <v>29</v>
      </c>
      <c r="C173" s="17" t="s">
        <v>29</v>
      </c>
      <c r="D173" s="17" t="s">
        <v>29</v>
      </c>
      <c r="E173" s="17" t="s">
        <v>29</v>
      </c>
      <c r="F173" s="17" t="s">
        <v>29</v>
      </c>
      <c r="G173" s="18"/>
      <c r="H173" s="18"/>
      <c r="I173" s="17" t="s">
        <v>29</v>
      </c>
      <c r="J173" s="17" t="s">
        <v>29</v>
      </c>
      <c r="K173" s="17" t="s">
        <v>29</v>
      </c>
      <c r="L173" s="17" t="s">
        <v>29</v>
      </c>
      <c r="M173" s="19">
        <v>754323040.42999995</v>
      </c>
      <c r="N173" s="18"/>
      <c r="O173" s="17" t="s">
        <v>29</v>
      </c>
      <c r="P173" s="19">
        <v>-350809694.70999998</v>
      </c>
      <c r="Q173" s="20"/>
      <c r="R173" s="17" t="s">
        <v>29</v>
      </c>
      <c r="S173" s="19">
        <v>403513345.72000003</v>
      </c>
      <c r="T173" s="17" t="s">
        <v>29</v>
      </c>
      <c r="U173" s="17" t="s">
        <v>29</v>
      </c>
      <c r="V173" s="17" t="s">
        <v>37</v>
      </c>
      <c r="W173" s="17" t="s">
        <v>29</v>
      </c>
      <c r="X173" s="20">
        <v>0</v>
      </c>
      <c r="Y173" s="19">
        <v>242248.03</v>
      </c>
      <c r="Z173" s="20">
        <v>0</v>
      </c>
      <c r="AA173" s="19">
        <v>-25080413</v>
      </c>
      <c r="AB173" s="19">
        <v>378675180.75</v>
      </c>
    </row>
    <row r="174" spans="1:28" x14ac:dyDescent="0.25">
      <c r="A174" s="16" t="s">
        <v>395</v>
      </c>
      <c r="B174" s="17" t="s">
        <v>29</v>
      </c>
      <c r="C174" s="17" t="s">
        <v>29</v>
      </c>
      <c r="D174" s="17" t="s">
        <v>29</v>
      </c>
      <c r="E174" s="17" t="s">
        <v>29</v>
      </c>
      <c r="F174" s="17" t="s">
        <v>29</v>
      </c>
      <c r="G174" s="18"/>
      <c r="H174" s="18"/>
      <c r="I174" s="17" t="s">
        <v>29</v>
      </c>
      <c r="J174" s="17" t="s">
        <v>29</v>
      </c>
      <c r="K174" s="17" t="s">
        <v>29</v>
      </c>
      <c r="L174" s="17" t="s">
        <v>29</v>
      </c>
      <c r="M174" s="19">
        <v>754323040.42999995</v>
      </c>
      <c r="N174" s="18"/>
      <c r="O174" s="17" t="s">
        <v>29</v>
      </c>
      <c r="P174" s="19">
        <v>-350809694.70999998</v>
      </c>
      <c r="Q174" s="20"/>
      <c r="R174" s="17" t="s">
        <v>29</v>
      </c>
      <c r="S174" s="19">
        <v>403513345.72000003</v>
      </c>
      <c r="T174" s="17" t="s">
        <v>29</v>
      </c>
      <c r="U174" s="17" t="s">
        <v>29</v>
      </c>
      <c r="V174" s="17" t="s">
        <v>37</v>
      </c>
      <c r="W174" s="17" t="s">
        <v>29</v>
      </c>
      <c r="X174" s="20">
        <v>0</v>
      </c>
      <c r="Y174" s="19">
        <v>242248.03</v>
      </c>
      <c r="Z174" s="20">
        <v>0</v>
      </c>
      <c r="AA174" s="19">
        <v>-25080413</v>
      </c>
      <c r="AB174" s="19">
        <v>378675180.75</v>
      </c>
    </row>
    <row r="175" spans="1:28" x14ac:dyDescent="0.25">
      <c r="A175" s="9" t="s">
        <v>396</v>
      </c>
      <c r="B175" s="10" t="s">
        <v>29</v>
      </c>
      <c r="C175" s="10" t="s">
        <v>29</v>
      </c>
      <c r="D175" s="9" t="s">
        <v>30</v>
      </c>
      <c r="E175" s="10" t="s">
        <v>207</v>
      </c>
      <c r="F175" s="10" t="s">
        <v>32</v>
      </c>
      <c r="G175" s="11">
        <v>39721</v>
      </c>
      <c r="H175" s="12">
        <v>39721</v>
      </c>
      <c r="I175" s="10" t="s">
        <v>197</v>
      </c>
      <c r="J175" s="13" t="s">
        <v>397</v>
      </c>
      <c r="K175" s="10" t="s">
        <v>398</v>
      </c>
      <c r="L175" s="10" t="s">
        <v>29</v>
      </c>
      <c r="M175" s="14">
        <v>162995</v>
      </c>
      <c r="N175" s="12"/>
      <c r="O175" s="10" t="s">
        <v>29</v>
      </c>
      <c r="P175" s="14">
        <v>-152945</v>
      </c>
      <c r="Q175" s="15">
        <v>1</v>
      </c>
      <c r="R175" s="10" t="s">
        <v>29</v>
      </c>
      <c r="S175" s="14">
        <v>10050</v>
      </c>
      <c r="T175" s="10" t="s">
        <v>36</v>
      </c>
      <c r="U175" s="10" t="s">
        <v>29</v>
      </c>
      <c r="V175" s="10" t="s">
        <v>37</v>
      </c>
      <c r="W175" s="10" t="s">
        <v>29</v>
      </c>
      <c r="X175" s="15">
        <v>0</v>
      </c>
      <c r="Y175" s="15">
        <v>0</v>
      </c>
      <c r="Z175" s="15">
        <v>0</v>
      </c>
      <c r="AA175" s="15">
        <v>-912</v>
      </c>
      <c r="AB175" s="14">
        <v>9138</v>
      </c>
    </row>
    <row r="176" spans="1:28" x14ac:dyDescent="0.25">
      <c r="A176" s="9" t="s">
        <v>399</v>
      </c>
      <c r="B176" s="10" t="s">
        <v>29</v>
      </c>
      <c r="C176" s="10" t="s">
        <v>29</v>
      </c>
      <c r="D176" s="9" t="s">
        <v>30</v>
      </c>
      <c r="E176" s="10" t="s">
        <v>207</v>
      </c>
      <c r="F176" s="10" t="s">
        <v>32</v>
      </c>
      <c r="G176" s="11">
        <v>39782</v>
      </c>
      <c r="H176" s="12">
        <v>39782</v>
      </c>
      <c r="I176" s="10" t="s">
        <v>400</v>
      </c>
      <c r="J176" s="13" t="s">
        <v>401</v>
      </c>
      <c r="K176" s="10" t="s">
        <v>398</v>
      </c>
      <c r="L176" s="10" t="s">
        <v>29</v>
      </c>
      <c r="M176" s="14">
        <v>1142135</v>
      </c>
      <c r="N176" s="12"/>
      <c r="O176" s="10" t="s">
        <v>29</v>
      </c>
      <c r="P176" s="14">
        <v>-1072635</v>
      </c>
      <c r="Q176" s="15">
        <v>1</v>
      </c>
      <c r="R176" s="10" t="s">
        <v>29</v>
      </c>
      <c r="S176" s="14">
        <v>69500</v>
      </c>
      <c r="T176" s="10" t="s">
        <v>36</v>
      </c>
      <c r="U176" s="10" t="s">
        <v>29</v>
      </c>
      <c r="V176" s="10" t="s">
        <v>37</v>
      </c>
      <c r="W176" s="10" t="s">
        <v>29</v>
      </c>
      <c r="X176" s="15">
        <v>0</v>
      </c>
      <c r="Y176" s="15">
        <v>0</v>
      </c>
      <c r="Z176" s="15">
        <v>0</v>
      </c>
      <c r="AA176" s="14">
        <v>-6307</v>
      </c>
      <c r="AB176" s="14">
        <v>63193</v>
      </c>
    </row>
    <row r="177" spans="1:28" x14ac:dyDescent="0.25">
      <c r="A177" s="9" t="s">
        <v>402</v>
      </c>
      <c r="B177" s="10" t="s">
        <v>29</v>
      </c>
      <c r="C177" s="10" t="s">
        <v>29</v>
      </c>
      <c r="D177" s="9" t="s">
        <v>30</v>
      </c>
      <c r="E177" s="10" t="s">
        <v>207</v>
      </c>
      <c r="F177" s="10" t="s">
        <v>32</v>
      </c>
      <c r="G177" s="11">
        <v>39782</v>
      </c>
      <c r="H177" s="12">
        <v>39782</v>
      </c>
      <c r="I177" s="10" t="s">
        <v>215</v>
      </c>
      <c r="J177" s="13" t="s">
        <v>403</v>
      </c>
      <c r="K177" s="10" t="s">
        <v>398</v>
      </c>
      <c r="L177" s="10" t="s">
        <v>29</v>
      </c>
      <c r="M177" s="14">
        <v>729617</v>
      </c>
      <c r="N177" s="12"/>
      <c r="O177" s="10" t="s">
        <v>29</v>
      </c>
      <c r="P177" s="14">
        <v>-685219</v>
      </c>
      <c r="Q177" s="15">
        <v>1</v>
      </c>
      <c r="R177" s="10" t="s">
        <v>29</v>
      </c>
      <c r="S177" s="14">
        <v>44398</v>
      </c>
      <c r="T177" s="10" t="s">
        <v>36</v>
      </c>
      <c r="U177" s="10" t="s">
        <v>29</v>
      </c>
      <c r="V177" s="10" t="s">
        <v>37</v>
      </c>
      <c r="W177" s="10" t="s">
        <v>29</v>
      </c>
      <c r="X177" s="15">
        <v>0</v>
      </c>
      <c r="Y177" s="15">
        <v>0</v>
      </c>
      <c r="Z177" s="15">
        <v>0</v>
      </c>
      <c r="AA177" s="14">
        <v>-4029</v>
      </c>
      <c r="AB177" s="14">
        <v>40369</v>
      </c>
    </row>
    <row r="178" spans="1:28" x14ac:dyDescent="0.25">
      <c r="A178" s="9" t="s">
        <v>404</v>
      </c>
      <c r="B178" s="10" t="s">
        <v>29</v>
      </c>
      <c r="C178" s="10" t="s">
        <v>29</v>
      </c>
      <c r="D178" s="9" t="s">
        <v>30</v>
      </c>
      <c r="E178" s="10" t="s">
        <v>207</v>
      </c>
      <c r="F178" s="10" t="s">
        <v>32</v>
      </c>
      <c r="G178" s="11">
        <v>39782</v>
      </c>
      <c r="H178" s="12">
        <v>39782</v>
      </c>
      <c r="I178" s="10" t="s">
        <v>197</v>
      </c>
      <c r="J178" s="13" t="s">
        <v>405</v>
      </c>
      <c r="K178" s="10" t="s">
        <v>398</v>
      </c>
      <c r="L178" s="10" t="s">
        <v>29</v>
      </c>
      <c r="M178" s="14">
        <v>744255</v>
      </c>
      <c r="N178" s="12"/>
      <c r="O178" s="10" t="s">
        <v>29</v>
      </c>
      <c r="P178" s="14">
        <v>-698966</v>
      </c>
      <c r="Q178" s="15">
        <v>1</v>
      </c>
      <c r="R178" s="10" t="s">
        <v>29</v>
      </c>
      <c r="S178" s="14">
        <v>45289</v>
      </c>
      <c r="T178" s="10" t="s">
        <v>36</v>
      </c>
      <c r="U178" s="10" t="s">
        <v>29</v>
      </c>
      <c r="V178" s="10" t="s">
        <v>37</v>
      </c>
      <c r="W178" s="10" t="s">
        <v>29</v>
      </c>
      <c r="X178" s="15">
        <v>0</v>
      </c>
      <c r="Y178" s="15">
        <v>0</v>
      </c>
      <c r="Z178" s="15">
        <v>0</v>
      </c>
      <c r="AA178" s="14">
        <v>-4110</v>
      </c>
      <c r="AB178" s="14">
        <v>41179</v>
      </c>
    </row>
    <row r="179" spans="1:28" x14ac:dyDescent="0.25">
      <c r="A179" s="9" t="s">
        <v>406</v>
      </c>
      <c r="B179" s="10" t="s">
        <v>29</v>
      </c>
      <c r="C179" s="10" t="s">
        <v>29</v>
      </c>
      <c r="D179" s="9" t="s">
        <v>30</v>
      </c>
      <c r="E179" s="10" t="s">
        <v>207</v>
      </c>
      <c r="F179" s="10" t="s">
        <v>32</v>
      </c>
      <c r="G179" s="11">
        <v>39782</v>
      </c>
      <c r="H179" s="12">
        <v>39782</v>
      </c>
      <c r="I179" s="10" t="s">
        <v>407</v>
      </c>
      <c r="J179" s="13" t="s">
        <v>408</v>
      </c>
      <c r="K179" s="10" t="s">
        <v>398</v>
      </c>
      <c r="L179" s="10" t="s">
        <v>29</v>
      </c>
      <c r="M179" s="14">
        <v>979120</v>
      </c>
      <c r="N179" s="12"/>
      <c r="O179" s="10" t="s">
        <v>29</v>
      </c>
      <c r="P179" s="14">
        <v>-919540</v>
      </c>
      <c r="Q179" s="15">
        <v>1</v>
      </c>
      <c r="R179" s="10" t="s">
        <v>29</v>
      </c>
      <c r="S179" s="14">
        <v>59580</v>
      </c>
      <c r="T179" s="10" t="s">
        <v>36</v>
      </c>
      <c r="U179" s="10" t="s">
        <v>29</v>
      </c>
      <c r="V179" s="10" t="s">
        <v>37</v>
      </c>
      <c r="W179" s="10" t="s">
        <v>29</v>
      </c>
      <c r="X179" s="15">
        <v>0</v>
      </c>
      <c r="Y179" s="15">
        <v>0</v>
      </c>
      <c r="Z179" s="15">
        <v>0</v>
      </c>
      <c r="AA179" s="14">
        <v>-5406</v>
      </c>
      <c r="AB179" s="14">
        <v>54174</v>
      </c>
    </row>
    <row r="180" spans="1:28" x14ac:dyDescent="0.25">
      <c r="A180" s="9" t="s">
        <v>409</v>
      </c>
      <c r="B180" s="10" t="s">
        <v>29</v>
      </c>
      <c r="C180" s="10" t="s">
        <v>29</v>
      </c>
      <c r="D180" s="9" t="s">
        <v>30</v>
      </c>
      <c r="E180" s="10" t="s">
        <v>207</v>
      </c>
      <c r="F180" s="10" t="s">
        <v>32</v>
      </c>
      <c r="G180" s="11">
        <v>39782</v>
      </c>
      <c r="H180" s="12">
        <v>39782</v>
      </c>
      <c r="I180" s="10" t="s">
        <v>407</v>
      </c>
      <c r="J180" s="13" t="s">
        <v>410</v>
      </c>
      <c r="K180" s="10" t="s">
        <v>398</v>
      </c>
      <c r="L180" s="10" t="s">
        <v>29</v>
      </c>
      <c r="M180" s="14">
        <v>425243</v>
      </c>
      <c r="N180" s="12"/>
      <c r="O180" s="10" t="s">
        <v>29</v>
      </c>
      <c r="P180" s="14">
        <v>-399367</v>
      </c>
      <c r="Q180" s="15">
        <v>1</v>
      </c>
      <c r="R180" s="10" t="s">
        <v>29</v>
      </c>
      <c r="S180" s="14">
        <v>25876</v>
      </c>
      <c r="T180" s="10" t="s">
        <v>36</v>
      </c>
      <c r="U180" s="10" t="s">
        <v>29</v>
      </c>
      <c r="V180" s="10" t="s">
        <v>37</v>
      </c>
      <c r="W180" s="10" t="s">
        <v>29</v>
      </c>
      <c r="X180" s="15">
        <v>0</v>
      </c>
      <c r="Y180" s="15">
        <v>0</v>
      </c>
      <c r="Z180" s="15">
        <v>0</v>
      </c>
      <c r="AA180" s="14">
        <v>-2348</v>
      </c>
      <c r="AB180" s="14">
        <v>23528</v>
      </c>
    </row>
    <row r="181" spans="1:28" x14ac:dyDescent="0.25">
      <c r="A181" s="9" t="s">
        <v>411</v>
      </c>
      <c r="B181" s="10" t="s">
        <v>29</v>
      </c>
      <c r="C181" s="10" t="s">
        <v>29</v>
      </c>
      <c r="D181" s="9" t="s">
        <v>30</v>
      </c>
      <c r="E181" s="10" t="s">
        <v>207</v>
      </c>
      <c r="F181" s="10" t="s">
        <v>32</v>
      </c>
      <c r="G181" s="11">
        <v>39782</v>
      </c>
      <c r="H181" s="12">
        <v>39782</v>
      </c>
      <c r="I181" s="10" t="s">
        <v>246</v>
      </c>
      <c r="J181" s="13" t="s">
        <v>412</v>
      </c>
      <c r="K181" s="10" t="s">
        <v>398</v>
      </c>
      <c r="L181" s="10" t="s">
        <v>29</v>
      </c>
      <c r="M181" s="14">
        <v>123226</v>
      </c>
      <c r="N181" s="12"/>
      <c r="O181" s="10" t="s">
        <v>29</v>
      </c>
      <c r="P181" s="14">
        <v>-115728</v>
      </c>
      <c r="Q181" s="15">
        <v>1</v>
      </c>
      <c r="R181" s="10" t="s">
        <v>29</v>
      </c>
      <c r="S181" s="14">
        <v>7498</v>
      </c>
      <c r="T181" s="10" t="s">
        <v>36</v>
      </c>
      <c r="U181" s="10" t="s">
        <v>29</v>
      </c>
      <c r="V181" s="10" t="s">
        <v>37</v>
      </c>
      <c r="W181" s="10" t="s">
        <v>29</v>
      </c>
      <c r="X181" s="15">
        <v>0</v>
      </c>
      <c r="Y181" s="15">
        <v>0</v>
      </c>
      <c r="Z181" s="15">
        <v>0</v>
      </c>
      <c r="AA181" s="15">
        <v>-680</v>
      </c>
      <c r="AB181" s="14">
        <v>6818</v>
      </c>
    </row>
    <row r="182" spans="1:28" x14ac:dyDescent="0.25">
      <c r="A182" s="9" t="s">
        <v>413</v>
      </c>
      <c r="B182" s="10" t="s">
        <v>29</v>
      </c>
      <c r="C182" s="10" t="s">
        <v>29</v>
      </c>
      <c r="D182" s="9" t="s">
        <v>30</v>
      </c>
      <c r="E182" s="10" t="s">
        <v>207</v>
      </c>
      <c r="F182" s="10" t="s">
        <v>32</v>
      </c>
      <c r="G182" s="11">
        <v>39785</v>
      </c>
      <c r="H182" s="12">
        <v>39785</v>
      </c>
      <c r="I182" s="10" t="s">
        <v>414</v>
      </c>
      <c r="J182" s="13" t="s">
        <v>415</v>
      </c>
      <c r="K182" s="10" t="s">
        <v>398</v>
      </c>
      <c r="L182" s="10" t="s">
        <v>29</v>
      </c>
      <c r="M182" s="14">
        <v>31897</v>
      </c>
      <c r="N182" s="12"/>
      <c r="O182" s="10" t="s">
        <v>29</v>
      </c>
      <c r="P182" s="14">
        <v>-29864</v>
      </c>
      <c r="Q182" s="15">
        <v>2</v>
      </c>
      <c r="R182" s="10" t="s">
        <v>29</v>
      </c>
      <c r="S182" s="14">
        <v>2033</v>
      </c>
      <c r="T182" s="10" t="s">
        <v>36</v>
      </c>
      <c r="U182" s="10" t="s">
        <v>29</v>
      </c>
      <c r="V182" s="10" t="s">
        <v>37</v>
      </c>
      <c r="W182" s="10" t="s">
        <v>29</v>
      </c>
      <c r="X182" s="15">
        <v>0</v>
      </c>
      <c r="Y182" s="15">
        <v>0</v>
      </c>
      <c r="Z182" s="15">
        <v>0</v>
      </c>
      <c r="AA182" s="15">
        <v>-184</v>
      </c>
      <c r="AB182" s="14">
        <v>1849</v>
      </c>
    </row>
    <row r="183" spans="1:28" x14ac:dyDescent="0.25">
      <c r="A183" s="9" t="s">
        <v>416</v>
      </c>
      <c r="B183" s="10" t="s">
        <v>29</v>
      </c>
      <c r="C183" s="10" t="s">
        <v>29</v>
      </c>
      <c r="D183" s="9" t="s">
        <v>30</v>
      </c>
      <c r="E183" s="10" t="s">
        <v>207</v>
      </c>
      <c r="F183" s="10" t="s">
        <v>32</v>
      </c>
      <c r="G183" s="11">
        <v>39794</v>
      </c>
      <c r="H183" s="12">
        <v>39794</v>
      </c>
      <c r="I183" s="10" t="s">
        <v>414</v>
      </c>
      <c r="J183" s="13" t="s">
        <v>417</v>
      </c>
      <c r="K183" s="10" t="s">
        <v>398</v>
      </c>
      <c r="L183" s="10" t="s">
        <v>29</v>
      </c>
      <c r="M183" s="14">
        <v>309763</v>
      </c>
      <c r="N183" s="12"/>
      <c r="O183" s="10" t="s">
        <v>29</v>
      </c>
      <c r="P183" s="14">
        <v>-289951</v>
      </c>
      <c r="Q183" s="15">
        <v>2</v>
      </c>
      <c r="R183" s="10" t="s">
        <v>29</v>
      </c>
      <c r="S183" s="14">
        <v>19812</v>
      </c>
      <c r="T183" s="10" t="s">
        <v>36</v>
      </c>
      <c r="U183" s="10" t="s">
        <v>29</v>
      </c>
      <c r="V183" s="10" t="s">
        <v>37</v>
      </c>
      <c r="W183" s="10" t="s">
        <v>29</v>
      </c>
      <c r="X183" s="15">
        <v>0</v>
      </c>
      <c r="Y183" s="15">
        <v>0</v>
      </c>
      <c r="Z183" s="15">
        <v>0</v>
      </c>
      <c r="AA183" s="14">
        <v>-1798</v>
      </c>
      <c r="AB183" s="14">
        <v>18014</v>
      </c>
    </row>
    <row r="184" spans="1:28" x14ac:dyDescent="0.25">
      <c r="A184" s="9" t="s">
        <v>418</v>
      </c>
      <c r="B184" s="10" t="s">
        <v>29</v>
      </c>
      <c r="C184" s="10" t="s">
        <v>29</v>
      </c>
      <c r="D184" s="9" t="s">
        <v>30</v>
      </c>
      <c r="E184" s="10" t="s">
        <v>207</v>
      </c>
      <c r="F184" s="10" t="s">
        <v>32</v>
      </c>
      <c r="G184" s="11">
        <v>39803</v>
      </c>
      <c r="H184" s="12">
        <v>39803</v>
      </c>
      <c r="I184" s="10" t="s">
        <v>419</v>
      </c>
      <c r="J184" s="13" t="s">
        <v>420</v>
      </c>
      <c r="K184" s="10" t="s">
        <v>398</v>
      </c>
      <c r="L184" s="10" t="s">
        <v>29</v>
      </c>
      <c r="M184" s="14">
        <v>16476</v>
      </c>
      <c r="N184" s="12"/>
      <c r="O184" s="10" t="s">
        <v>29</v>
      </c>
      <c r="P184" s="14">
        <v>-15420</v>
      </c>
      <c r="Q184" s="15">
        <v>3</v>
      </c>
      <c r="R184" s="10" t="s">
        <v>29</v>
      </c>
      <c r="S184" s="14">
        <v>1056</v>
      </c>
      <c r="T184" s="10" t="s">
        <v>36</v>
      </c>
      <c r="U184" s="10" t="s">
        <v>29</v>
      </c>
      <c r="V184" s="10" t="s">
        <v>37</v>
      </c>
      <c r="W184" s="10" t="s">
        <v>29</v>
      </c>
      <c r="X184" s="15">
        <v>0</v>
      </c>
      <c r="Y184" s="15">
        <v>0</v>
      </c>
      <c r="Z184" s="15">
        <v>0</v>
      </c>
      <c r="AA184" s="15">
        <v>-96</v>
      </c>
      <c r="AB184" s="15">
        <v>960</v>
      </c>
    </row>
    <row r="185" spans="1:28" x14ac:dyDescent="0.25">
      <c r="A185" s="9" t="s">
        <v>421</v>
      </c>
      <c r="B185" s="10" t="s">
        <v>29</v>
      </c>
      <c r="C185" s="10" t="s">
        <v>29</v>
      </c>
      <c r="D185" s="9" t="s">
        <v>30</v>
      </c>
      <c r="E185" s="10" t="s">
        <v>207</v>
      </c>
      <c r="F185" s="10" t="s">
        <v>32</v>
      </c>
      <c r="G185" s="11">
        <v>39804</v>
      </c>
      <c r="H185" s="12">
        <v>39804</v>
      </c>
      <c r="I185" s="10" t="s">
        <v>414</v>
      </c>
      <c r="J185" s="13" t="s">
        <v>422</v>
      </c>
      <c r="K185" s="10" t="s">
        <v>398</v>
      </c>
      <c r="L185" s="10" t="s">
        <v>29</v>
      </c>
      <c r="M185" s="14">
        <v>309763</v>
      </c>
      <c r="N185" s="12"/>
      <c r="O185" s="10" t="s">
        <v>29</v>
      </c>
      <c r="P185" s="14">
        <v>-289901</v>
      </c>
      <c r="Q185" s="15">
        <v>2</v>
      </c>
      <c r="R185" s="10" t="s">
        <v>29</v>
      </c>
      <c r="S185" s="14">
        <v>19862</v>
      </c>
      <c r="T185" s="10" t="s">
        <v>36</v>
      </c>
      <c r="U185" s="10" t="s">
        <v>29</v>
      </c>
      <c r="V185" s="10" t="s">
        <v>37</v>
      </c>
      <c r="W185" s="10" t="s">
        <v>29</v>
      </c>
      <c r="X185" s="15">
        <v>0</v>
      </c>
      <c r="Y185" s="15">
        <v>0</v>
      </c>
      <c r="Z185" s="15">
        <v>0</v>
      </c>
      <c r="AA185" s="14">
        <v>-1802</v>
      </c>
      <c r="AB185" s="14">
        <v>18060</v>
      </c>
    </row>
    <row r="186" spans="1:28" x14ac:dyDescent="0.25">
      <c r="A186" s="9" t="s">
        <v>423</v>
      </c>
      <c r="B186" s="10" t="s">
        <v>29</v>
      </c>
      <c r="C186" s="10" t="s">
        <v>29</v>
      </c>
      <c r="D186" s="9" t="s">
        <v>30</v>
      </c>
      <c r="E186" s="10" t="s">
        <v>207</v>
      </c>
      <c r="F186" s="10" t="s">
        <v>32</v>
      </c>
      <c r="G186" s="11">
        <v>39807</v>
      </c>
      <c r="H186" s="12">
        <v>39807</v>
      </c>
      <c r="I186" s="10" t="s">
        <v>414</v>
      </c>
      <c r="J186" s="13" t="s">
        <v>424</v>
      </c>
      <c r="K186" s="10" t="s">
        <v>398</v>
      </c>
      <c r="L186" s="10" t="s">
        <v>29</v>
      </c>
      <c r="M186" s="14">
        <v>28177</v>
      </c>
      <c r="N186" s="12"/>
      <c r="O186" s="10" t="s">
        <v>29</v>
      </c>
      <c r="P186" s="14">
        <v>-26369</v>
      </c>
      <c r="Q186" s="15">
        <v>2</v>
      </c>
      <c r="R186" s="10" t="s">
        <v>29</v>
      </c>
      <c r="S186" s="14">
        <v>1808</v>
      </c>
      <c r="T186" s="10" t="s">
        <v>36</v>
      </c>
      <c r="U186" s="10" t="s">
        <v>29</v>
      </c>
      <c r="V186" s="10" t="s">
        <v>37</v>
      </c>
      <c r="W186" s="10" t="s">
        <v>29</v>
      </c>
      <c r="X186" s="15">
        <v>0</v>
      </c>
      <c r="Y186" s="15">
        <v>0</v>
      </c>
      <c r="Z186" s="15">
        <v>0</v>
      </c>
      <c r="AA186" s="15">
        <v>-164</v>
      </c>
      <c r="AB186" s="14">
        <v>1644</v>
      </c>
    </row>
    <row r="187" spans="1:28" x14ac:dyDescent="0.25">
      <c r="A187" s="9" t="s">
        <v>425</v>
      </c>
      <c r="B187" s="10" t="s">
        <v>29</v>
      </c>
      <c r="C187" s="10" t="s">
        <v>29</v>
      </c>
      <c r="D187" s="9" t="s">
        <v>30</v>
      </c>
      <c r="E187" s="10" t="s">
        <v>207</v>
      </c>
      <c r="F187" s="10" t="s">
        <v>32</v>
      </c>
      <c r="G187" s="11">
        <v>39808</v>
      </c>
      <c r="H187" s="12">
        <v>39808</v>
      </c>
      <c r="I187" s="10" t="s">
        <v>419</v>
      </c>
      <c r="J187" s="13" t="s">
        <v>426</v>
      </c>
      <c r="K187" s="10" t="s">
        <v>398</v>
      </c>
      <c r="L187" s="10" t="s">
        <v>29</v>
      </c>
      <c r="M187" s="14">
        <v>7114</v>
      </c>
      <c r="N187" s="12"/>
      <c r="O187" s="10" t="s">
        <v>29</v>
      </c>
      <c r="P187" s="14">
        <v>-6657</v>
      </c>
      <c r="Q187" s="15">
        <v>1</v>
      </c>
      <c r="R187" s="10" t="s">
        <v>29</v>
      </c>
      <c r="S187" s="15">
        <v>457</v>
      </c>
      <c r="T187" s="10" t="s">
        <v>36</v>
      </c>
      <c r="U187" s="10" t="s">
        <v>29</v>
      </c>
      <c r="V187" s="10" t="s">
        <v>37</v>
      </c>
      <c r="W187" s="10" t="s">
        <v>29</v>
      </c>
      <c r="X187" s="15">
        <v>0</v>
      </c>
      <c r="Y187" s="15">
        <v>0</v>
      </c>
      <c r="Z187" s="15">
        <v>0</v>
      </c>
      <c r="AA187" s="15">
        <v>-41</v>
      </c>
      <c r="AB187" s="15">
        <v>416</v>
      </c>
    </row>
    <row r="188" spans="1:28" x14ac:dyDescent="0.25">
      <c r="A188" s="9" t="s">
        <v>427</v>
      </c>
      <c r="B188" s="10" t="s">
        <v>29</v>
      </c>
      <c r="C188" s="10" t="s">
        <v>29</v>
      </c>
      <c r="D188" s="9" t="s">
        <v>30</v>
      </c>
      <c r="E188" s="10" t="s">
        <v>207</v>
      </c>
      <c r="F188" s="10" t="s">
        <v>32</v>
      </c>
      <c r="G188" s="11">
        <v>39814</v>
      </c>
      <c r="H188" s="12">
        <v>39814</v>
      </c>
      <c r="I188" s="10" t="s">
        <v>414</v>
      </c>
      <c r="J188" s="13" t="s">
        <v>428</v>
      </c>
      <c r="K188" s="10" t="s">
        <v>398</v>
      </c>
      <c r="L188" s="10" t="s">
        <v>29</v>
      </c>
      <c r="M188" s="14">
        <v>4650</v>
      </c>
      <c r="N188" s="12"/>
      <c r="O188" s="10" t="s">
        <v>29</v>
      </c>
      <c r="P188" s="14">
        <v>-4349</v>
      </c>
      <c r="Q188" s="15">
        <v>1</v>
      </c>
      <c r="R188" s="10" t="s">
        <v>29</v>
      </c>
      <c r="S188" s="15">
        <v>301</v>
      </c>
      <c r="T188" s="10" t="s">
        <v>36</v>
      </c>
      <c r="U188" s="10" t="s">
        <v>29</v>
      </c>
      <c r="V188" s="10" t="s">
        <v>37</v>
      </c>
      <c r="W188" s="10" t="s">
        <v>29</v>
      </c>
      <c r="X188" s="15">
        <v>0</v>
      </c>
      <c r="Y188" s="15">
        <v>0</v>
      </c>
      <c r="Z188" s="15">
        <v>0</v>
      </c>
      <c r="AA188" s="15">
        <v>-27</v>
      </c>
      <c r="AB188" s="15">
        <v>274</v>
      </c>
    </row>
    <row r="189" spans="1:28" x14ac:dyDescent="0.25">
      <c r="A189" s="9" t="s">
        <v>429</v>
      </c>
      <c r="B189" s="10" t="s">
        <v>29</v>
      </c>
      <c r="C189" s="10" t="s">
        <v>29</v>
      </c>
      <c r="D189" s="9" t="s">
        <v>30</v>
      </c>
      <c r="E189" s="10" t="s">
        <v>207</v>
      </c>
      <c r="F189" s="10" t="s">
        <v>32</v>
      </c>
      <c r="G189" s="11">
        <v>39995</v>
      </c>
      <c r="H189" s="12">
        <v>39995</v>
      </c>
      <c r="I189" s="10" t="s">
        <v>414</v>
      </c>
      <c r="J189" s="13" t="s">
        <v>430</v>
      </c>
      <c r="K189" s="10" t="s">
        <v>398</v>
      </c>
      <c r="L189" s="10" t="s">
        <v>29</v>
      </c>
      <c r="M189" s="14">
        <v>916663</v>
      </c>
      <c r="N189" s="12"/>
      <c r="O189" s="10" t="s">
        <v>29</v>
      </c>
      <c r="P189" s="14">
        <v>-851256</v>
      </c>
      <c r="Q189" s="15">
        <v>1</v>
      </c>
      <c r="R189" s="10" t="s">
        <v>29</v>
      </c>
      <c r="S189" s="14">
        <v>65407</v>
      </c>
      <c r="T189" s="10" t="s">
        <v>36</v>
      </c>
      <c r="U189" s="10" t="s">
        <v>29</v>
      </c>
      <c r="V189" s="10" t="s">
        <v>37</v>
      </c>
      <c r="W189" s="10" t="s">
        <v>29</v>
      </c>
      <c r="X189" s="15">
        <v>0</v>
      </c>
      <c r="Y189" s="15">
        <v>0</v>
      </c>
      <c r="Z189" s="15">
        <v>0</v>
      </c>
      <c r="AA189" s="14">
        <v>-5935</v>
      </c>
      <c r="AB189" s="14">
        <v>59472</v>
      </c>
    </row>
    <row r="190" spans="1:28" x14ac:dyDescent="0.25">
      <c r="A190" s="9" t="s">
        <v>431</v>
      </c>
      <c r="B190" s="10" t="s">
        <v>29</v>
      </c>
      <c r="C190" s="10" t="s">
        <v>29</v>
      </c>
      <c r="D190" s="9" t="s">
        <v>30</v>
      </c>
      <c r="E190" s="10" t="s">
        <v>207</v>
      </c>
      <c r="F190" s="10" t="s">
        <v>32</v>
      </c>
      <c r="G190" s="11">
        <v>40087</v>
      </c>
      <c r="H190" s="12">
        <v>40087</v>
      </c>
      <c r="I190" s="10" t="s">
        <v>432</v>
      </c>
      <c r="J190" s="13" t="s">
        <v>433</v>
      </c>
      <c r="K190" s="10" t="s">
        <v>398</v>
      </c>
      <c r="L190" s="10" t="s">
        <v>29</v>
      </c>
      <c r="M190" s="14">
        <v>2303695</v>
      </c>
      <c r="N190" s="12"/>
      <c r="O190" s="10" t="s">
        <v>29</v>
      </c>
      <c r="P190" s="14">
        <v>-2131187</v>
      </c>
      <c r="Q190" s="15">
        <v>1</v>
      </c>
      <c r="R190" s="10" t="s">
        <v>29</v>
      </c>
      <c r="S190" s="14">
        <v>172508</v>
      </c>
      <c r="T190" s="10" t="s">
        <v>36</v>
      </c>
      <c r="U190" s="10" t="s">
        <v>29</v>
      </c>
      <c r="V190" s="10" t="s">
        <v>37</v>
      </c>
      <c r="W190" s="10" t="s">
        <v>29</v>
      </c>
      <c r="X190" s="15">
        <v>0</v>
      </c>
      <c r="Y190" s="15">
        <v>0</v>
      </c>
      <c r="Z190" s="15">
        <v>0</v>
      </c>
      <c r="AA190" s="14">
        <v>-15654</v>
      </c>
      <c r="AB190" s="14">
        <v>156854</v>
      </c>
    </row>
    <row r="191" spans="1:28" x14ac:dyDescent="0.25">
      <c r="A191" s="9" t="s">
        <v>434</v>
      </c>
      <c r="B191" s="10" t="s">
        <v>29</v>
      </c>
      <c r="C191" s="10" t="s">
        <v>29</v>
      </c>
      <c r="D191" s="9" t="s">
        <v>30</v>
      </c>
      <c r="E191" s="10" t="s">
        <v>207</v>
      </c>
      <c r="F191" s="10" t="s">
        <v>32</v>
      </c>
      <c r="G191" s="11">
        <v>40087</v>
      </c>
      <c r="H191" s="12">
        <v>40087</v>
      </c>
      <c r="I191" s="10" t="s">
        <v>419</v>
      </c>
      <c r="J191" s="13" t="s">
        <v>435</v>
      </c>
      <c r="K191" s="10" t="s">
        <v>398</v>
      </c>
      <c r="L191" s="10" t="s">
        <v>29</v>
      </c>
      <c r="M191" s="14">
        <v>87076</v>
      </c>
      <c r="N191" s="12"/>
      <c r="O191" s="10" t="s">
        <v>29</v>
      </c>
      <c r="P191" s="14">
        <v>-80555</v>
      </c>
      <c r="Q191" s="15">
        <v>1</v>
      </c>
      <c r="R191" s="10" t="s">
        <v>29</v>
      </c>
      <c r="S191" s="14">
        <v>6521</v>
      </c>
      <c r="T191" s="10" t="s">
        <v>36</v>
      </c>
      <c r="U191" s="10" t="s">
        <v>29</v>
      </c>
      <c r="V191" s="10" t="s">
        <v>37</v>
      </c>
      <c r="W191" s="10" t="s">
        <v>29</v>
      </c>
      <c r="X191" s="15">
        <v>0</v>
      </c>
      <c r="Y191" s="15">
        <v>0</v>
      </c>
      <c r="Z191" s="15">
        <v>0</v>
      </c>
      <c r="AA191" s="15">
        <v>-592</v>
      </c>
      <c r="AB191" s="14">
        <v>5929</v>
      </c>
    </row>
    <row r="192" spans="1:28" x14ac:dyDescent="0.25">
      <c r="A192" s="9" t="s">
        <v>436</v>
      </c>
      <c r="B192" s="10" t="s">
        <v>29</v>
      </c>
      <c r="C192" s="10" t="s">
        <v>29</v>
      </c>
      <c r="D192" s="9" t="s">
        <v>30</v>
      </c>
      <c r="E192" s="10" t="s">
        <v>207</v>
      </c>
      <c r="F192" s="10" t="s">
        <v>32</v>
      </c>
      <c r="G192" s="11">
        <v>40087</v>
      </c>
      <c r="H192" s="12">
        <v>40087</v>
      </c>
      <c r="I192" s="10" t="s">
        <v>414</v>
      </c>
      <c r="J192" s="13" t="s">
        <v>437</v>
      </c>
      <c r="K192" s="10" t="s">
        <v>398</v>
      </c>
      <c r="L192" s="10" t="s">
        <v>29</v>
      </c>
      <c r="M192" s="14">
        <v>641298</v>
      </c>
      <c r="N192" s="12"/>
      <c r="O192" s="10" t="s">
        <v>29</v>
      </c>
      <c r="P192" s="14">
        <v>-593276</v>
      </c>
      <c r="Q192" s="15">
        <v>5</v>
      </c>
      <c r="R192" s="10" t="s">
        <v>29</v>
      </c>
      <c r="S192" s="14">
        <v>48022</v>
      </c>
      <c r="T192" s="10" t="s">
        <v>36</v>
      </c>
      <c r="U192" s="10" t="s">
        <v>29</v>
      </c>
      <c r="V192" s="10" t="s">
        <v>37</v>
      </c>
      <c r="W192" s="10" t="s">
        <v>29</v>
      </c>
      <c r="X192" s="15">
        <v>0</v>
      </c>
      <c r="Y192" s="15">
        <v>0</v>
      </c>
      <c r="Z192" s="15">
        <v>0</v>
      </c>
      <c r="AA192" s="14">
        <v>-4358</v>
      </c>
      <c r="AB192" s="14">
        <v>43664</v>
      </c>
    </row>
    <row r="193" spans="1:28" x14ac:dyDescent="0.25">
      <c r="A193" s="9" t="s">
        <v>438</v>
      </c>
      <c r="B193" s="10" t="s">
        <v>29</v>
      </c>
      <c r="C193" s="10" t="s">
        <v>29</v>
      </c>
      <c r="D193" s="9" t="s">
        <v>30</v>
      </c>
      <c r="E193" s="10" t="s">
        <v>207</v>
      </c>
      <c r="F193" s="10" t="s">
        <v>32</v>
      </c>
      <c r="G193" s="11">
        <v>40087</v>
      </c>
      <c r="H193" s="12">
        <v>40087</v>
      </c>
      <c r="I193" s="10" t="s">
        <v>414</v>
      </c>
      <c r="J193" s="13" t="s">
        <v>439</v>
      </c>
      <c r="K193" s="10" t="s">
        <v>398</v>
      </c>
      <c r="L193" s="10" t="s">
        <v>29</v>
      </c>
      <c r="M193" s="14">
        <v>513040</v>
      </c>
      <c r="N193" s="12"/>
      <c r="O193" s="10" t="s">
        <v>29</v>
      </c>
      <c r="P193" s="14">
        <v>-474622</v>
      </c>
      <c r="Q193" s="15">
        <v>4</v>
      </c>
      <c r="R193" s="10" t="s">
        <v>29</v>
      </c>
      <c r="S193" s="14">
        <v>38418</v>
      </c>
      <c r="T193" s="10" t="s">
        <v>36</v>
      </c>
      <c r="U193" s="10" t="s">
        <v>29</v>
      </c>
      <c r="V193" s="10" t="s">
        <v>37</v>
      </c>
      <c r="W193" s="10" t="s">
        <v>29</v>
      </c>
      <c r="X193" s="15">
        <v>0</v>
      </c>
      <c r="Y193" s="15">
        <v>0</v>
      </c>
      <c r="Z193" s="15">
        <v>0</v>
      </c>
      <c r="AA193" s="14">
        <v>-3486</v>
      </c>
      <c r="AB193" s="14">
        <v>34932</v>
      </c>
    </row>
    <row r="194" spans="1:28" x14ac:dyDescent="0.25">
      <c r="A194" s="9" t="s">
        <v>440</v>
      </c>
      <c r="B194" s="10" t="s">
        <v>29</v>
      </c>
      <c r="C194" s="10" t="s">
        <v>29</v>
      </c>
      <c r="D194" s="9" t="s">
        <v>30</v>
      </c>
      <c r="E194" s="10" t="s">
        <v>207</v>
      </c>
      <c r="F194" s="10" t="s">
        <v>32</v>
      </c>
      <c r="G194" s="11">
        <v>40087</v>
      </c>
      <c r="H194" s="12">
        <v>40087</v>
      </c>
      <c r="I194" s="10" t="s">
        <v>414</v>
      </c>
      <c r="J194" s="13" t="s">
        <v>441</v>
      </c>
      <c r="K194" s="10" t="s">
        <v>398</v>
      </c>
      <c r="L194" s="10" t="s">
        <v>29</v>
      </c>
      <c r="M194" s="14">
        <v>769558</v>
      </c>
      <c r="N194" s="12"/>
      <c r="O194" s="10" t="s">
        <v>29</v>
      </c>
      <c r="P194" s="14">
        <v>-711931</v>
      </c>
      <c r="Q194" s="15">
        <v>6</v>
      </c>
      <c r="R194" s="10" t="s">
        <v>29</v>
      </c>
      <c r="S194" s="14">
        <v>57627</v>
      </c>
      <c r="T194" s="10" t="s">
        <v>36</v>
      </c>
      <c r="U194" s="10" t="s">
        <v>29</v>
      </c>
      <c r="V194" s="10" t="s">
        <v>37</v>
      </c>
      <c r="W194" s="10" t="s">
        <v>29</v>
      </c>
      <c r="X194" s="15">
        <v>0</v>
      </c>
      <c r="Y194" s="15">
        <v>0</v>
      </c>
      <c r="Z194" s="15">
        <v>0</v>
      </c>
      <c r="AA194" s="14">
        <v>-5229</v>
      </c>
      <c r="AB194" s="14">
        <v>52398</v>
      </c>
    </row>
    <row r="195" spans="1:28" x14ac:dyDescent="0.25">
      <c r="A195" s="9" t="s">
        <v>442</v>
      </c>
      <c r="B195" s="10" t="s">
        <v>29</v>
      </c>
      <c r="C195" s="10" t="s">
        <v>29</v>
      </c>
      <c r="D195" s="9" t="s">
        <v>30</v>
      </c>
      <c r="E195" s="10" t="s">
        <v>207</v>
      </c>
      <c r="F195" s="10" t="s">
        <v>32</v>
      </c>
      <c r="G195" s="11">
        <v>40148</v>
      </c>
      <c r="H195" s="12">
        <v>40148</v>
      </c>
      <c r="I195" s="10" t="s">
        <v>443</v>
      </c>
      <c r="J195" s="13" t="s">
        <v>444</v>
      </c>
      <c r="K195" s="10" t="s">
        <v>398</v>
      </c>
      <c r="L195" s="10" t="s">
        <v>29</v>
      </c>
      <c r="M195" s="14">
        <v>9744701</v>
      </c>
      <c r="N195" s="12"/>
      <c r="O195" s="10" t="s">
        <v>29</v>
      </c>
      <c r="P195" s="14">
        <v>-9020714</v>
      </c>
      <c r="Q195" s="15">
        <v>1</v>
      </c>
      <c r="R195" s="10" t="s">
        <v>29</v>
      </c>
      <c r="S195" s="14">
        <v>723987</v>
      </c>
      <c r="T195" s="10" t="s">
        <v>36</v>
      </c>
      <c r="U195" s="10" t="s">
        <v>29</v>
      </c>
      <c r="V195" s="10" t="s">
        <v>37</v>
      </c>
      <c r="W195" s="10" t="s">
        <v>29</v>
      </c>
      <c r="X195" s="15">
        <v>0</v>
      </c>
      <c r="Y195" s="15">
        <v>0</v>
      </c>
      <c r="Z195" s="15">
        <v>0</v>
      </c>
      <c r="AA195" s="14">
        <v>-65696</v>
      </c>
      <c r="AB195" s="14">
        <v>658291</v>
      </c>
    </row>
    <row r="196" spans="1:28" x14ac:dyDescent="0.25">
      <c r="A196" s="9" t="s">
        <v>445</v>
      </c>
      <c r="B196" s="10" t="s">
        <v>29</v>
      </c>
      <c r="C196" s="10" t="s">
        <v>29</v>
      </c>
      <c r="D196" s="9" t="s">
        <v>30</v>
      </c>
      <c r="E196" s="10" t="s">
        <v>207</v>
      </c>
      <c r="F196" s="10" t="s">
        <v>32</v>
      </c>
      <c r="G196" s="11">
        <v>40148</v>
      </c>
      <c r="H196" s="12">
        <v>40148</v>
      </c>
      <c r="I196" s="10" t="s">
        <v>443</v>
      </c>
      <c r="J196" s="13" t="s">
        <v>446</v>
      </c>
      <c r="K196" s="10" t="s">
        <v>398</v>
      </c>
      <c r="L196" s="10" t="s">
        <v>29</v>
      </c>
      <c r="M196" s="14">
        <v>12970148</v>
      </c>
      <c r="N196" s="12"/>
      <c r="O196" s="10" t="s">
        <v>29</v>
      </c>
      <c r="P196" s="14">
        <v>-12006526</v>
      </c>
      <c r="Q196" s="15">
        <v>1</v>
      </c>
      <c r="R196" s="10" t="s">
        <v>29</v>
      </c>
      <c r="S196" s="14">
        <v>963622</v>
      </c>
      <c r="T196" s="10" t="s">
        <v>36</v>
      </c>
      <c r="U196" s="10" t="s">
        <v>29</v>
      </c>
      <c r="V196" s="10" t="s">
        <v>37</v>
      </c>
      <c r="W196" s="10" t="s">
        <v>29</v>
      </c>
      <c r="X196" s="15">
        <v>0</v>
      </c>
      <c r="Y196" s="15">
        <v>0</v>
      </c>
      <c r="Z196" s="15">
        <v>0</v>
      </c>
      <c r="AA196" s="14">
        <v>-87441</v>
      </c>
      <c r="AB196" s="14">
        <v>876181</v>
      </c>
    </row>
    <row r="197" spans="1:28" x14ac:dyDescent="0.25">
      <c r="A197" s="9" t="s">
        <v>447</v>
      </c>
      <c r="B197" s="10" t="s">
        <v>29</v>
      </c>
      <c r="C197" s="10" t="s">
        <v>29</v>
      </c>
      <c r="D197" s="9" t="s">
        <v>30</v>
      </c>
      <c r="E197" s="10" t="s">
        <v>207</v>
      </c>
      <c r="F197" s="10" t="s">
        <v>32</v>
      </c>
      <c r="G197" s="11">
        <v>40148</v>
      </c>
      <c r="H197" s="12">
        <v>40148</v>
      </c>
      <c r="I197" s="10" t="s">
        <v>448</v>
      </c>
      <c r="J197" s="13" t="s">
        <v>449</v>
      </c>
      <c r="K197" s="10" t="s">
        <v>398</v>
      </c>
      <c r="L197" s="10" t="s">
        <v>29</v>
      </c>
      <c r="M197" s="14">
        <v>6564675</v>
      </c>
      <c r="N197" s="12"/>
      <c r="O197" s="10" t="s">
        <v>29</v>
      </c>
      <c r="P197" s="14">
        <v>-6076949</v>
      </c>
      <c r="Q197" s="15">
        <v>1</v>
      </c>
      <c r="R197" s="10" t="s">
        <v>29</v>
      </c>
      <c r="S197" s="14">
        <v>487726</v>
      </c>
      <c r="T197" s="10" t="s">
        <v>36</v>
      </c>
      <c r="U197" s="10" t="s">
        <v>29</v>
      </c>
      <c r="V197" s="10" t="s">
        <v>37</v>
      </c>
      <c r="W197" s="10" t="s">
        <v>29</v>
      </c>
      <c r="X197" s="15">
        <v>0</v>
      </c>
      <c r="Y197" s="15">
        <v>0</v>
      </c>
      <c r="Z197" s="15">
        <v>0</v>
      </c>
      <c r="AA197" s="14">
        <v>-44257</v>
      </c>
      <c r="AB197" s="14">
        <v>443469</v>
      </c>
    </row>
    <row r="198" spans="1:28" x14ac:dyDescent="0.25">
      <c r="A198" s="9" t="s">
        <v>450</v>
      </c>
      <c r="B198" s="10" t="s">
        <v>29</v>
      </c>
      <c r="C198" s="10" t="s">
        <v>29</v>
      </c>
      <c r="D198" s="9" t="s">
        <v>30</v>
      </c>
      <c r="E198" s="10" t="s">
        <v>207</v>
      </c>
      <c r="F198" s="10" t="s">
        <v>32</v>
      </c>
      <c r="G198" s="11">
        <v>40148</v>
      </c>
      <c r="H198" s="12">
        <v>40148</v>
      </c>
      <c r="I198" s="10" t="s">
        <v>407</v>
      </c>
      <c r="J198" s="13" t="s">
        <v>408</v>
      </c>
      <c r="K198" s="10" t="s">
        <v>398</v>
      </c>
      <c r="L198" s="10" t="s">
        <v>29</v>
      </c>
      <c r="M198" s="14">
        <v>2893791</v>
      </c>
      <c r="N198" s="12"/>
      <c r="O198" s="10" t="s">
        <v>29</v>
      </c>
      <c r="P198" s="14">
        <v>-2678796</v>
      </c>
      <c r="Q198" s="15">
        <v>1</v>
      </c>
      <c r="R198" s="10" t="s">
        <v>29</v>
      </c>
      <c r="S198" s="14">
        <v>214995</v>
      </c>
      <c r="T198" s="10" t="s">
        <v>36</v>
      </c>
      <c r="U198" s="10" t="s">
        <v>29</v>
      </c>
      <c r="V198" s="10" t="s">
        <v>37</v>
      </c>
      <c r="W198" s="10" t="s">
        <v>29</v>
      </c>
      <c r="X198" s="15">
        <v>0</v>
      </c>
      <c r="Y198" s="15">
        <v>0</v>
      </c>
      <c r="Z198" s="15">
        <v>0</v>
      </c>
      <c r="AA198" s="14">
        <v>-19509</v>
      </c>
      <c r="AB198" s="14">
        <v>195486</v>
      </c>
    </row>
    <row r="199" spans="1:28" x14ac:dyDescent="0.25">
      <c r="A199" s="9" t="s">
        <v>451</v>
      </c>
      <c r="B199" s="10" t="s">
        <v>29</v>
      </c>
      <c r="C199" s="10" t="s">
        <v>29</v>
      </c>
      <c r="D199" s="9" t="s">
        <v>30</v>
      </c>
      <c r="E199" s="10" t="s">
        <v>207</v>
      </c>
      <c r="F199" s="10" t="s">
        <v>32</v>
      </c>
      <c r="G199" s="11">
        <v>40148</v>
      </c>
      <c r="H199" s="12">
        <v>40148</v>
      </c>
      <c r="I199" s="10" t="s">
        <v>407</v>
      </c>
      <c r="J199" s="13" t="s">
        <v>410</v>
      </c>
      <c r="K199" s="10" t="s">
        <v>398</v>
      </c>
      <c r="L199" s="10" t="s">
        <v>29</v>
      </c>
      <c r="M199" s="14">
        <v>506188.5</v>
      </c>
      <c r="N199" s="12"/>
      <c r="O199" s="10" t="s">
        <v>29</v>
      </c>
      <c r="P199" s="14">
        <v>-468580.5</v>
      </c>
      <c r="Q199" s="15">
        <v>1</v>
      </c>
      <c r="R199" s="10" t="s">
        <v>29</v>
      </c>
      <c r="S199" s="14">
        <v>37608</v>
      </c>
      <c r="T199" s="10" t="s">
        <v>36</v>
      </c>
      <c r="U199" s="10" t="s">
        <v>29</v>
      </c>
      <c r="V199" s="10" t="s">
        <v>37</v>
      </c>
      <c r="W199" s="10" t="s">
        <v>29</v>
      </c>
      <c r="X199" s="15">
        <v>0</v>
      </c>
      <c r="Y199" s="15">
        <v>0</v>
      </c>
      <c r="Z199" s="15">
        <v>0</v>
      </c>
      <c r="AA199" s="14">
        <v>-3413</v>
      </c>
      <c r="AB199" s="14">
        <v>34195</v>
      </c>
    </row>
    <row r="200" spans="1:28" x14ac:dyDescent="0.25">
      <c r="A200" s="9" t="s">
        <v>452</v>
      </c>
      <c r="B200" s="10" t="s">
        <v>29</v>
      </c>
      <c r="C200" s="10" t="s">
        <v>29</v>
      </c>
      <c r="D200" s="9" t="s">
        <v>30</v>
      </c>
      <c r="E200" s="10" t="s">
        <v>207</v>
      </c>
      <c r="F200" s="10" t="s">
        <v>32</v>
      </c>
      <c r="G200" s="11">
        <v>40148</v>
      </c>
      <c r="H200" s="12">
        <v>40148</v>
      </c>
      <c r="I200" s="10" t="s">
        <v>407</v>
      </c>
      <c r="J200" s="13" t="s">
        <v>453</v>
      </c>
      <c r="K200" s="10" t="s">
        <v>398</v>
      </c>
      <c r="L200" s="10" t="s">
        <v>29</v>
      </c>
      <c r="M200" s="14">
        <v>506514.5</v>
      </c>
      <c r="N200" s="12"/>
      <c r="O200" s="10" t="s">
        <v>29</v>
      </c>
      <c r="P200" s="14">
        <v>-468882.5</v>
      </c>
      <c r="Q200" s="15">
        <v>1</v>
      </c>
      <c r="R200" s="10" t="s">
        <v>29</v>
      </c>
      <c r="S200" s="14">
        <v>37632</v>
      </c>
      <c r="T200" s="10" t="s">
        <v>36</v>
      </c>
      <c r="U200" s="10" t="s">
        <v>29</v>
      </c>
      <c r="V200" s="10" t="s">
        <v>37</v>
      </c>
      <c r="W200" s="10" t="s">
        <v>29</v>
      </c>
      <c r="X200" s="15">
        <v>0</v>
      </c>
      <c r="Y200" s="15">
        <v>0</v>
      </c>
      <c r="Z200" s="15">
        <v>0</v>
      </c>
      <c r="AA200" s="14">
        <v>-3415</v>
      </c>
      <c r="AB200" s="14">
        <v>34217</v>
      </c>
    </row>
    <row r="201" spans="1:28" x14ac:dyDescent="0.25">
      <c r="A201" s="9" t="s">
        <v>454</v>
      </c>
      <c r="B201" s="10" t="s">
        <v>29</v>
      </c>
      <c r="C201" s="10" t="s">
        <v>29</v>
      </c>
      <c r="D201" s="9" t="s">
        <v>30</v>
      </c>
      <c r="E201" s="10" t="s">
        <v>207</v>
      </c>
      <c r="F201" s="10" t="s">
        <v>32</v>
      </c>
      <c r="G201" s="11">
        <v>40148</v>
      </c>
      <c r="H201" s="12">
        <v>40148</v>
      </c>
      <c r="I201" s="10" t="s">
        <v>455</v>
      </c>
      <c r="J201" s="13" t="s">
        <v>456</v>
      </c>
      <c r="K201" s="10" t="s">
        <v>398</v>
      </c>
      <c r="L201" s="10" t="s">
        <v>29</v>
      </c>
      <c r="M201" s="14">
        <v>8062268</v>
      </c>
      <c r="N201" s="12"/>
      <c r="O201" s="10" t="s">
        <v>29</v>
      </c>
      <c r="P201" s="14">
        <v>-7463279</v>
      </c>
      <c r="Q201" s="15">
        <v>1</v>
      </c>
      <c r="R201" s="10" t="s">
        <v>29</v>
      </c>
      <c r="S201" s="14">
        <v>598989</v>
      </c>
      <c r="T201" s="10" t="s">
        <v>36</v>
      </c>
      <c r="U201" s="10" t="s">
        <v>29</v>
      </c>
      <c r="V201" s="10" t="s">
        <v>37</v>
      </c>
      <c r="W201" s="10" t="s">
        <v>29</v>
      </c>
      <c r="X201" s="15">
        <v>0</v>
      </c>
      <c r="Y201" s="15">
        <v>0</v>
      </c>
      <c r="Z201" s="15">
        <v>0</v>
      </c>
      <c r="AA201" s="14">
        <v>-54354</v>
      </c>
      <c r="AB201" s="14">
        <v>544635</v>
      </c>
    </row>
    <row r="202" spans="1:28" x14ac:dyDescent="0.25">
      <c r="A202" s="9" t="s">
        <v>457</v>
      </c>
      <c r="B202" s="10" t="s">
        <v>29</v>
      </c>
      <c r="C202" s="10" t="s">
        <v>29</v>
      </c>
      <c r="D202" s="9" t="s">
        <v>30</v>
      </c>
      <c r="E202" s="10" t="s">
        <v>207</v>
      </c>
      <c r="F202" s="10" t="s">
        <v>32</v>
      </c>
      <c r="G202" s="11">
        <v>40148</v>
      </c>
      <c r="H202" s="12">
        <v>40148</v>
      </c>
      <c r="I202" s="10" t="s">
        <v>448</v>
      </c>
      <c r="J202" s="13" t="s">
        <v>458</v>
      </c>
      <c r="K202" s="10" t="s">
        <v>398</v>
      </c>
      <c r="L202" s="10" t="s">
        <v>29</v>
      </c>
      <c r="M202" s="14">
        <v>2394585</v>
      </c>
      <c r="N202" s="12"/>
      <c r="O202" s="10" t="s">
        <v>29</v>
      </c>
      <c r="P202" s="14">
        <v>-2216678</v>
      </c>
      <c r="Q202" s="15">
        <v>1</v>
      </c>
      <c r="R202" s="10" t="s">
        <v>29</v>
      </c>
      <c r="S202" s="14">
        <v>177907</v>
      </c>
      <c r="T202" s="10" t="s">
        <v>36</v>
      </c>
      <c r="U202" s="10" t="s">
        <v>29</v>
      </c>
      <c r="V202" s="10" t="s">
        <v>37</v>
      </c>
      <c r="W202" s="10" t="s">
        <v>29</v>
      </c>
      <c r="X202" s="15">
        <v>0</v>
      </c>
      <c r="Y202" s="15">
        <v>0</v>
      </c>
      <c r="Z202" s="15">
        <v>0</v>
      </c>
      <c r="AA202" s="14">
        <v>-16144</v>
      </c>
      <c r="AB202" s="14">
        <v>161763</v>
      </c>
    </row>
    <row r="203" spans="1:28" x14ac:dyDescent="0.25">
      <c r="A203" s="9" t="s">
        <v>459</v>
      </c>
      <c r="B203" s="10" t="s">
        <v>29</v>
      </c>
      <c r="C203" s="10" t="s">
        <v>29</v>
      </c>
      <c r="D203" s="9" t="s">
        <v>30</v>
      </c>
      <c r="E203" s="10" t="s">
        <v>207</v>
      </c>
      <c r="F203" s="10" t="s">
        <v>32</v>
      </c>
      <c r="G203" s="11">
        <v>40148</v>
      </c>
      <c r="H203" s="12">
        <v>40148</v>
      </c>
      <c r="I203" s="10" t="s">
        <v>448</v>
      </c>
      <c r="J203" s="13" t="s">
        <v>460</v>
      </c>
      <c r="K203" s="10" t="s">
        <v>398</v>
      </c>
      <c r="L203" s="10" t="s">
        <v>29</v>
      </c>
      <c r="M203" s="14">
        <v>2299779</v>
      </c>
      <c r="N203" s="12"/>
      <c r="O203" s="10" t="s">
        <v>29</v>
      </c>
      <c r="P203" s="14">
        <v>-2128916</v>
      </c>
      <c r="Q203" s="15">
        <v>1</v>
      </c>
      <c r="R203" s="10" t="s">
        <v>29</v>
      </c>
      <c r="S203" s="14">
        <v>170863</v>
      </c>
      <c r="T203" s="10" t="s">
        <v>36</v>
      </c>
      <c r="U203" s="10" t="s">
        <v>29</v>
      </c>
      <c r="V203" s="10" t="s">
        <v>37</v>
      </c>
      <c r="W203" s="10" t="s">
        <v>29</v>
      </c>
      <c r="X203" s="15">
        <v>0</v>
      </c>
      <c r="Y203" s="15">
        <v>0</v>
      </c>
      <c r="Z203" s="15">
        <v>0</v>
      </c>
      <c r="AA203" s="14">
        <v>-15504</v>
      </c>
      <c r="AB203" s="14">
        <v>155359</v>
      </c>
    </row>
    <row r="204" spans="1:28" x14ac:dyDescent="0.25">
      <c r="A204" s="9" t="s">
        <v>461</v>
      </c>
      <c r="B204" s="10" t="s">
        <v>29</v>
      </c>
      <c r="C204" s="10" t="s">
        <v>29</v>
      </c>
      <c r="D204" s="9" t="s">
        <v>30</v>
      </c>
      <c r="E204" s="10" t="s">
        <v>207</v>
      </c>
      <c r="F204" s="10" t="s">
        <v>32</v>
      </c>
      <c r="G204" s="11">
        <v>40148</v>
      </c>
      <c r="H204" s="12">
        <v>40148</v>
      </c>
      <c r="I204" s="10" t="s">
        <v>407</v>
      </c>
      <c r="J204" s="13" t="s">
        <v>462</v>
      </c>
      <c r="K204" s="10" t="s">
        <v>398</v>
      </c>
      <c r="L204" s="10" t="s">
        <v>29</v>
      </c>
      <c r="M204" s="14">
        <v>331112.53000000003</v>
      </c>
      <c r="N204" s="12"/>
      <c r="O204" s="10" t="s">
        <v>29</v>
      </c>
      <c r="P204" s="14">
        <v>-306512.53000000003</v>
      </c>
      <c r="Q204" s="15">
        <v>1</v>
      </c>
      <c r="R204" s="10" t="s">
        <v>29</v>
      </c>
      <c r="S204" s="14">
        <v>24600</v>
      </c>
      <c r="T204" s="10" t="s">
        <v>36</v>
      </c>
      <c r="U204" s="10" t="s">
        <v>29</v>
      </c>
      <c r="V204" s="10" t="s">
        <v>37</v>
      </c>
      <c r="W204" s="10" t="s">
        <v>29</v>
      </c>
      <c r="X204" s="15">
        <v>0</v>
      </c>
      <c r="Y204" s="15">
        <v>0</v>
      </c>
      <c r="Z204" s="15">
        <v>0</v>
      </c>
      <c r="AA204" s="14">
        <v>-2232</v>
      </c>
      <c r="AB204" s="14">
        <v>22368</v>
      </c>
    </row>
    <row r="205" spans="1:28" x14ac:dyDescent="0.25">
      <c r="A205" s="9" t="s">
        <v>463</v>
      </c>
      <c r="B205" s="10" t="s">
        <v>29</v>
      </c>
      <c r="C205" s="10" t="s">
        <v>29</v>
      </c>
      <c r="D205" s="9" t="s">
        <v>30</v>
      </c>
      <c r="E205" s="10" t="s">
        <v>207</v>
      </c>
      <c r="F205" s="10" t="s">
        <v>32</v>
      </c>
      <c r="G205" s="11">
        <v>40148</v>
      </c>
      <c r="H205" s="12">
        <v>40148</v>
      </c>
      <c r="I205" s="10" t="s">
        <v>448</v>
      </c>
      <c r="J205" s="13" t="s">
        <v>464</v>
      </c>
      <c r="K205" s="10" t="s">
        <v>398</v>
      </c>
      <c r="L205" s="10" t="s">
        <v>29</v>
      </c>
      <c r="M205" s="14">
        <v>6166461.5</v>
      </c>
      <c r="N205" s="12"/>
      <c r="O205" s="10" t="s">
        <v>29</v>
      </c>
      <c r="P205" s="14">
        <v>-5708321.5</v>
      </c>
      <c r="Q205" s="15">
        <v>1</v>
      </c>
      <c r="R205" s="10" t="s">
        <v>29</v>
      </c>
      <c r="S205" s="14">
        <v>458140</v>
      </c>
      <c r="T205" s="10" t="s">
        <v>36</v>
      </c>
      <c r="U205" s="10" t="s">
        <v>29</v>
      </c>
      <c r="V205" s="10" t="s">
        <v>37</v>
      </c>
      <c r="W205" s="10" t="s">
        <v>29</v>
      </c>
      <c r="X205" s="15">
        <v>0</v>
      </c>
      <c r="Y205" s="15">
        <v>0</v>
      </c>
      <c r="Z205" s="15">
        <v>0</v>
      </c>
      <c r="AA205" s="14">
        <v>-41573</v>
      </c>
      <c r="AB205" s="14">
        <v>416567</v>
      </c>
    </row>
    <row r="206" spans="1:28" x14ac:dyDescent="0.25">
      <c r="A206" s="9" t="s">
        <v>465</v>
      </c>
      <c r="B206" s="10" t="s">
        <v>29</v>
      </c>
      <c r="C206" s="10" t="s">
        <v>29</v>
      </c>
      <c r="D206" s="9" t="s">
        <v>30</v>
      </c>
      <c r="E206" s="10" t="s">
        <v>207</v>
      </c>
      <c r="F206" s="10" t="s">
        <v>32</v>
      </c>
      <c r="G206" s="11">
        <v>40148</v>
      </c>
      <c r="H206" s="12">
        <v>40148</v>
      </c>
      <c r="I206" s="10" t="s">
        <v>466</v>
      </c>
      <c r="J206" s="13" t="s">
        <v>467</v>
      </c>
      <c r="K206" s="10" t="s">
        <v>398</v>
      </c>
      <c r="L206" s="10" t="s">
        <v>29</v>
      </c>
      <c r="M206" s="14">
        <v>1501978</v>
      </c>
      <c r="N206" s="12"/>
      <c r="O206" s="10" t="s">
        <v>29</v>
      </c>
      <c r="P206" s="14">
        <v>-1390388</v>
      </c>
      <c r="Q206" s="15">
        <v>1</v>
      </c>
      <c r="R206" s="10" t="s">
        <v>29</v>
      </c>
      <c r="S206" s="14">
        <v>111590</v>
      </c>
      <c r="T206" s="10" t="s">
        <v>36</v>
      </c>
      <c r="U206" s="10" t="s">
        <v>29</v>
      </c>
      <c r="V206" s="10" t="s">
        <v>37</v>
      </c>
      <c r="W206" s="10" t="s">
        <v>29</v>
      </c>
      <c r="X206" s="15">
        <v>0</v>
      </c>
      <c r="Y206" s="15">
        <v>0</v>
      </c>
      <c r="Z206" s="15">
        <v>0</v>
      </c>
      <c r="AA206" s="14">
        <v>-10126</v>
      </c>
      <c r="AB206" s="14">
        <v>101464</v>
      </c>
    </row>
    <row r="207" spans="1:28" x14ac:dyDescent="0.25">
      <c r="A207" s="9" t="s">
        <v>468</v>
      </c>
      <c r="B207" s="10" t="s">
        <v>29</v>
      </c>
      <c r="C207" s="10" t="s">
        <v>29</v>
      </c>
      <c r="D207" s="9" t="s">
        <v>30</v>
      </c>
      <c r="E207" s="10" t="s">
        <v>207</v>
      </c>
      <c r="F207" s="10" t="s">
        <v>32</v>
      </c>
      <c r="G207" s="11">
        <v>40148</v>
      </c>
      <c r="H207" s="12">
        <v>40148</v>
      </c>
      <c r="I207" s="10" t="s">
        <v>469</v>
      </c>
      <c r="J207" s="13" t="s">
        <v>470</v>
      </c>
      <c r="K207" s="10" t="s">
        <v>398</v>
      </c>
      <c r="L207" s="10" t="s">
        <v>29</v>
      </c>
      <c r="M207" s="14">
        <v>987529</v>
      </c>
      <c r="N207" s="12"/>
      <c r="O207" s="10" t="s">
        <v>29</v>
      </c>
      <c r="P207" s="14">
        <v>-914161</v>
      </c>
      <c r="Q207" s="15">
        <v>1</v>
      </c>
      <c r="R207" s="10" t="s">
        <v>29</v>
      </c>
      <c r="S207" s="14">
        <v>73368</v>
      </c>
      <c r="T207" s="10" t="s">
        <v>36</v>
      </c>
      <c r="U207" s="10" t="s">
        <v>29</v>
      </c>
      <c r="V207" s="10" t="s">
        <v>37</v>
      </c>
      <c r="W207" s="10" t="s">
        <v>29</v>
      </c>
      <c r="X207" s="15">
        <v>0</v>
      </c>
      <c r="Y207" s="15">
        <v>0</v>
      </c>
      <c r="Z207" s="15">
        <v>0</v>
      </c>
      <c r="AA207" s="14">
        <v>-6658</v>
      </c>
      <c r="AB207" s="14">
        <v>66710</v>
      </c>
    </row>
    <row r="208" spans="1:28" x14ac:dyDescent="0.25">
      <c r="A208" s="9" t="s">
        <v>471</v>
      </c>
      <c r="B208" s="10" t="s">
        <v>29</v>
      </c>
      <c r="C208" s="10" t="s">
        <v>29</v>
      </c>
      <c r="D208" s="9" t="s">
        <v>30</v>
      </c>
      <c r="E208" s="10" t="s">
        <v>207</v>
      </c>
      <c r="F208" s="10" t="s">
        <v>32</v>
      </c>
      <c r="G208" s="11">
        <v>40148</v>
      </c>
      <c r="H208" s="12">
        <v>40148</v>
      </c>
      <c r="I208" s="10" t="s">
        <v>407</v>
      </c>
      <c r="J208" s="13" t="s">
        <v>472</v>
      </c>
      <c r="K208" s="10" t="s">
        <v>398</v>
      </c>
      <c r="L208" s="10" t="s">
        <v>29</v>
      </c>
      <c r="M208" s="14">
        <v>97987</v>
      </c>
      <c r="N208" s="12"/>
      <c r="O208" s="10" t="s">
        <v>29</v>
      </c>
      <c r="P208" s="14">
        <v>-90706</v>
      </c>
      <c r="Q208" s="15">
        <v>1</v>
      </c>
      <c r="R208" s="10" t="s">
        <v>29</v>
      </c>
      <c r="S208" s="14">
        <v>7281</v>
      </c>
      <c r="T208" s="10" t="s">
        <v>36</v>
      </c>
      <c r="U208" s="10" t="s">
        <v>29</v>
      </c>
      <c r="V208" s="10" t="s">
        <v>37</v>
      </c>
      <c r="W208" s="10" t="s">
        <v>29</v>
      </c>
      <c r="X208" s="15">
        <v>0</v>
      </c>
      <c r="Y208" s="15">
        <v>0</v>
      </c>
      <c r="Z208" s="15">
        <v>0</v>
      </c>
      <c r="AA208" s="15">
        <v>-661</v>
      </c>
      <c r="AB208" s="14">
        <v>6620</v>
      </c>
    </row>
    <row r="209" spans="1:28" x14ac:dyDescent="0.25">
      <c r="A209" s="9" t="s">
        <v>473</v>
      </c>
      <c r="B209" s="10" t="s">
        <v>29</v>
      </c>
      <c r="C209" s="10" t="s">
        <v>29</v>
      </c>
      <c r="D209" s="9" t="s">
        <v>30</v>
      </c>
      <c r="E209" s="10" t="s">
        <v>207</v>
      </c>
      <c r="F209" s="10" t="s">
        <v>32</v>
      </c>
      <c r="G209" s="11">
        <v>40148</v>
      </c>
      <c r="H209" s="12">
        <v>40148</v>
      </c>
      <c r="I209" s="10" t="s">
        <v>443</v>
      </c>
      <c r="J209" s="13" t="s">
        <v>474</v>
      </c>
      <c r="K209" s="10" t="s">
        <v>398</v>
      </c>
      <c r="L209" s="10" t="s">
        <v>29</v>
      </c>
      <c r="M209" s="14">
        <v>1999823</v>
      </c>
      <c r="N209" s="12"/>
      <c r="O209" s="10" t="s">
        <v>29</v>
      </c>
      <c r="P209" s="14">
        <v>-1851245</v>
      </c>
      <c r="Q209" s="15">
        <v>1</v>
      </c>
      <c r="R209" s="10" t="s">
        <v>29</v>
      </c>
      <c r="S209" s="14">
        <v>148578</v>
      </c>
      <c r="T209" s="10" t="s">
        <v>36</v>
      </c>
      <c r="U209" s="10" t="s">
        <v>29</v>
      </c>
      <c r="V209" s="10" t="s">
        <v>37</v>
      </c>
      <c r="W209" s="10" t="s">
        <v>29</v>
      </c>
      <c r="X209" s="15">
        <v>0</v>
      </c>
      <c r="Y209" s="15">
        <v>0</v>
      </c>
      <c r="Z209" s="15">
        <v>0</v>
      </c>
      <c r="AA209" s="14">
        <v>-13482</v>
      </c>
      <c r="AB209" s="14">
        <v>135096</v>
      </c>
    </row>
    <row r="210" spans="1:28" x14ac:dyDescent="0.25">
      <c r="A210" s="9" t="s">
        <v>475</v>
      </c>
      <c r="B210" s="10" t="s">
        <v>29</v>
      </c>
      <c r="C210" s="10" t="s">
        <v>29</v>
      </c>
      <c r="D210" s="9" t="s">
        <v>30</v>
      </c>
      <c r="E210" s="10" t="s">
        <v>207</v>
      </c>
      <c r="F210" s="10" t="s">
        <v>32</v>
      </c>
      <c r="G210" s="11">
        <v>40148</v>
      </c>
      <c r="H210" s="12">
        <v>40148</v>
      </c>
      <c r="I210" s="10" t="s">
        <v>455</v>
      </c>
      <c r="J210" s="13" t="s">
        <v>476</v>
      </c>
      <c r="K210" s="10" t="s">
        <v>398</v>
      </c>
      <c r="L210" s="10" t="s">
        <v>29</v>
      </c>
      <c r="M210" s="14">
        <v>3380666</v>
      </c>
      <c r="N210" s="12"/>
      <c r="O210" s="10" t="s">
        <v>29</v>
      </c>
      <c r="P210" s="14">
        <v>-3129498</v>
      </c>
      <c r="Q210" s="15">
        <v>1</v>
      </c>
      <c r="R210" s="10" t="s">
        <v>29</v>
      </c>
      <c r="S210" s="14">
        <v>251168</v>
      </c>
      <c r="T210" s="10" t="s">
        <v>36</v>
      </c>
      <c r="U210" s="10" t="s">
        <v>29</v>
      </c>
      <c r="V210" s="10" t="s">
        <v>37</v>
      </c>
      <c r="W210" s="10" t="s">
        <v>29</v>
      </c>
      <c r="X210" s="15">
        <v>0</v>
      </c>
      <c r="Y210" s="15">
        <v>0</v>
      </c>
      <c r="Z210" s="15">
        <v>0</v>
      </c>
      <c r="AA210" s="14">
        <v>-22792</v>
      </c>
      <c r="AB210" s="14">
        <v>228376</v>
      </c>
    </row>
    <row r="211" spans="1:28" x14ac:dyDescent="0.25">
      <c r="A211" s="9" t="s">
        <v>477</v>
      </c>
      <c r="B211" s="10" t="s">
        <v>29</v>
      </c>
      <c r="C211" s="10" t="s">
        <v>29</v>
      </c>
      <c r="D211" s="9" t="s">
        <v>30</v>
      </c>
      <c r="E211" s="10" t="s">
        <v>207</v>
      </c>
      <c r="F211" s="10" t="s">
        <v>32</v>
      </c>
      <c r="G211" s="11">
        <v>40148</v>
      </c>
      <c r="H211" s="12">
        <v>40148</v>
      </c>
      <c r="I211" s="10" t="s">
        <v>469</v>
      </c>
      <c r="J211" s="13" t="s">
        <v>478</v>
      </c>
      <c r="K211" s="10" t="s">
        <v>398</v>
      </c>
      <c r="L211" s="10" t="s">
        <v>29</v>
      </c>
      <c r="M211" s="14">
        <v>1932983</v>
      </c>
      <c r="N211" s="12"/>
      <c r="O211" s="10" t="s">
        <v>29</v>
      </c>
      <c r="P211" s="14">
        <v>-1789372</v>
      </c>
      <c r="Q211" s="15">
        <v>1</v>
      </c>
      <c r="R211" s="10" t="s">
        <v>29</v>
      </c>
      <c r="S211" s="14">
        <v>143611</v>
      </c>
      <c r="T211" s="10" t="s">
        <v>36</v>
      </c>
      <c r="U211" s="10" t="s">
        <v>29</v>
      </c>
      <c r="V211" s="10" t="s">
        <v>37</v>
      </c>
      <c r="W211" s="10" t="s">
        <v>29</v>
      </c>
      <c r="X211" s="15">
        <v>0</v>
      </c>
      <c r="Y211" s="15">
        <v>0</v>
      </c>
      <c r="Z211" s="15">
        <v>0</v>
      </c>
      <c r="AA211" s="14">
        <v>-13032</v>
      </c>
      <c r="AB211" s="14">
        <v>130579</v>
      </c>
    </row>
    <row r="212" spans="1:28" x14ac:dyDescent="0.25">
      <c r="A212" s="9" t="s">
        <v>479</v>
      </c>
      <c r="B212" s="10" t="s">
        <v>29</v>
      </c>
      <c r="C212" s="10" t="s">
        <v>29</v>
      </c>
      <c r="D212" s="9" t="s">
        <v>30</v>
      </c>
      <c r="E212" s="10" t="s">
        <v>207</v>
      </c>
      <c r="F212" s="10" t="s">
        <v>32</v>
      </c>
      <c r="G212" s="11">
        <v>40148</v>
      </c>
      <c r="H212" s="12">
        <v>40148</v>
      </c>
      <c r="I212" s="10" t="s">
        <v>480</v>
      </c>
      <c r="J212" s="13" t="s">
        <v>481</v>
      </c>
      <c r="K212" s="10" t="s">
        <v>398</v>
      </c>
      <c r="L212" s="10" t="s">
        <v>29</v>
      </c>
      <c r="M212" s="14">
        <v>988858</v>
      </c>
      <c r="N212" s="12"/>
      <c r="O212" s="10" t="s">
        <v>29</v>
      </c>
      <c r="P212" s="14">
        <v>-915390</v>
      </c>
      <c r="Q212" s="15">
        <v>1</v>
      </c>
      <c r="R212" s="10" t="s">
        <v>29</v>
      </c>
      <c r="S212" s="14">
        <v>73468</v>
      </c>
      <c r="T212" s="10" t="s">
        <v>36</v>
      </c>
      <c r="U212" s="10" t="s">
        <v>29</v>
      </c>
      <c r="V212" s="10" t="s">
        <v>37</v>
      </c>
      <c r="W212" s="10" t="s">
        <v>29</v>
      </c>
      <c r="X212" s="15">
        <v>0</v>
      </c>
      <c r="Y212" s="15">
        <v>0</v>
      </c>
      <c r="Z212" s="15">
        <v>0</v>
      </c>
      <c r="AA212" s="14">
        <v>-6667</v>
      </c>
      <c r="AB212" s="14">
        <v>66801</v>
      </c>
    </row>
    <row r="213" spans="1:28" x14ac:dyDescent="0.25">
      <c r="A213" s="9" t="s">
        <v>482</v>
      </c>
      <c r="B213" s="10" t="s">
        <v>29</v>
      </c>
      <c r="C213" s="10" t="s">
        <v>29</v>
      </c>
      <c r="D213" s="9" t="s">
        <v>30</v>
      </c>
      <c r="E213" s="10" t="s">
        <v>207</v>
      </c>
      <c r="F213" s="10" t="s">
        <v>32</v>
      </c>
      <c r="G213" s="11">
        <v>40148</v>
      </c>
      <c r="H213" s="12">
        <v>40148</v>
      </c>
      <c r="I213" s="10" t="s">
        <v>400</v>
      </c>
      <c r="J213" s="13" t="s">
        <v>483</v>
      </c>
      <c r="K213" s="10" t="s">
        <v>398</v>
      </c>
      <c r="L213" s="10" t="s">
        <v>29</v>
      </c>
      <c r="M213" s="14">
        <v>756701</v>
      </c>
      <c r="N213" s="12"/>
      <c r="O213" s="10" t="s">
        <v>29</v>
      </c>
      <c r="P213" s="14">
        <v>-700482</v>
      </c>
      <c r="Q213" s="15">
        <v>1</v>
      </c>
      <c r="R213" s="10" t="s">
        <v>29</v>
      </c>
      <c r="S213" s="14">
        <v>56219</v>
      </c>
      <c r="T213" s="10" t="s">
        <v>36</v>
      </c>
      <c r="U213" s="10" t="s">
        <v>29</v>
      </c>
      <c r="V213" s="10" t="s">
        <v>37</v>
      </c>
      <c r="W213" s="10" t="s">
        <v>29</v>
      </c>
      <c r="X213" s="15">
        <v>0</v>
      </c>
      <c r="Y213" s="15">
        <v>0</v>
      </c>
      <c r="Z213" s="15">
        <v>0</v>
      </c>
      <c r="AA213" s="14">
        <v>-5101</v>
      </c>
      <c r="AB213" s="14">
        <v>51118</v>
      </c>
    </row>
    <row r="214" spans="1:28" x14ac:dyDescent="0.25">
      <c r="A214" s="9" t="s">
        <v>484</v>
      </c>
      <c r="B214" s="10" t="s">
        <v>29</v>
      </c>
      <c r="C214" s="10" t="s">
        <v>29</v>
      </c>
      <c r="D214" s="9" t="s">
        <v>30</v>
      </c>
      <c r="E214" s="10" t="s">
        <v>207</v>
      </c>
      <c r="F214" s="10" t="s">
        <v>32</v>
      </c>
      <c r="G214" s="11">
        <v>40148</v>
      </c>
      <c r="H214" s="12">
        <v>40148</v>
      </c>
      <c r="I214" s="10" t="s">
        <v>194</v>
      </c>
      <c r="J214" s="13" t="s">
        <v>485</v>
      </c>
      <c r="K214" s="10" t="s">
        <v>398</v>
      </c>
      <c r="L214" s="10" t="s">
        <v>29</v>
      </c>
      <c r="M214" s="14">
        <v>638713</v>
      </c>
      <c r="N214" s="12"/>
      <c r="O214" s="10" t="s">
        <v>29</v>
      </c>
      <c r="P214" s="14">
        <v>-591260</v>
      </c>
      <c r="Q214" s="15">
        <v>1</v>
      </c>
      <c r="R214" s="10" t="s">
        <v>29</v>
      </c>
      <c r="S214" s="14">
        <v>47453</v>
      </c>
      <c r="T214" s="10" t="s">
        <v>36</v>
      </c>
      <c r="U214" s="10" t="s">
        <v>29</v>
      </c>
      <c r="V214" s="10" t="s">
        <v>37</v>
      </c>
      <c r="W214" s="10" t="s">
        <v>29</v>
      </c>
      <c r="X214" s="15">
        <v>0</v>
      </c>
      <c r="Y214" s="15">
        <v>0</v>
      </c>
      <c r="Z214" s="15">
        <v>0</v>
      </c>
      <c r="AA214" s="14">
        <v>-4306</v>
      </c>
      <c r="AB214" s="14">
        <v>43147</v>
      </c>
    </row>
    <row r="215" spans="1:28" x14ac:dyDescent="0.25">
      <c r="A215" s="9" t="s">
        <v>486</v>
      </c>
      <c r="B215" s="10" t="s">
        <v>29</v>
      </c>
      <c r="C215" s="10" t="s">
        <v>29</v>
      </c>
      <c r="D215" s="9" t="s">
        <v>30</v>
      </c>
      <c r="E215" s="10" t="s">
        <v>207</v>
      </c>
      <c r="F215" s="10" t="s">
        <v>32</v>
      </c>
      <c r="G215" s="11">
        <v>40148</v>
      </c>
      <c r="H215" s="12">
        <v>40148</v>
      </c>
      <c r="I215" s="10" t="s">
        <v>194</v>
      </c>
      <c r="J215" s="13" t="s">
        <v>487</v>
      </c>
      <c r="K215" s="10" t="s">
        <v>398</v>
      </c>
      <c r="L215" s="10" t="s">
        <v>29</v>
      </c>
      <c r="M215" s="14">
        <v>1371536</v>
      </c>
      <c r="N215" s="12"/>
      <c r="O215" s="10" t="s">
        <v>29</v>
      </c>
      <c r="P215" s="14">
        <v>-1269637</v>
      </c>
      <c r="Q215" s="15">
        <v>1</v>
      </c>
      <c r="R215" s="10" t="s">
        <v>29</v>
      </c>
      <c r="S215" s="14">
        <v>101899</v>
      </c>
      <c r="T215" s="10" t="s">
        <v>36</v>
      </c>
      <c r="U215" s="10" t="s">
        <v>29</v>
      </c>
      <c r="V215" s="10" t="s">
        <v>37</v>
      </c>
      <c r="W215" s="10" t="s">
        <v>29</v>
      </c>
      <c r="X215" s="15">
        <v>0</v>
      </c>
      <c r="Y215" s="15">
        <v>0</v>
      </c>
      <c r="Z215" s="15">
        <v>0</v>
      </c>
      <c r="AA215" s="14">
        <v>-9247</v>
      </c>
      <c r="AB215" s="14">
        <v>92652</v>
      </c>
    </row>
    <row r="216" spans="1:28" x14ac:dyDescent="0.25">
      <c r="A216" s="9" t="s">
        <v>488</v>
      </c>
      <c r="B216" s="10" t="s">
        <v>29</v>
      </c>
      <c r="C216" s="10" t="s">
        <v>29</v>
      </c>
      <c r="D216" s="9" t="s">
        <v>30</v>
      </c>
      <c r="E216" s="10" t="s">
        <v>207</v>
      </c>
      <c r="F216" s="10" t="s">
        <v>32</v>
      </c>
      <c r="G216" s="11">
        <v>40148</v>
      </c>
      <c r="H216" s="12">
        <v>40148</v>
      </c>
      <c r="I216" s="10" t="s">
        <v>489</v>
      </c>
      <c r="J216" s="13" t="s">
        <v>490</v>
      </c>
      <c r="K216" s="10" t="s">
        <v>398</v>
      </c>
      <c r="L216" s="10" t="s">
        <v>29</v>
      </c>
      <c r="M216" s="14">
        <v>670690</v>
      </c>
      <c r="N216" s="12"/>
      <c r="O216" s="10" t="s">
        <v>29</v>
      </c>
      <c r="P216" s="14">
        <v>-620861</v>
      </c>
      <c r="Q216" s="15">
        <v>1</v>
      </c>
      <c r="R216" s="10" t="s">
        <v>29</v>
      </c>
      <c r="S216" s="14">
        <v>49829</v>
      </c>
      <c r="T216" s="10" t="s">
        <v>36</v>
      </c>
      <c r="U216" s="10" t="s">
        <v>29</v>
      </c>
      <c r="V216" s="10" t="s">
        <v>37</v>
      </c>
      <c r="W216" s="10" t="s">
        <v>29</v>
      </c>
      <c r="X216" s="15">
        <v>0</v>
      </c>
      <c r="Y216" s="15">
        <v>0</v>
      </c>
      <c r="Z216" s="15">
        <v>0</v>
      </c>
      <c r="AA216" s="14">
        <v>-4522</v>
      </c>
      <c r="AB216" s="14">
        <v>45307</v>
      </c>
    </row>
    <row r="217" spans="1:28" x14ac:dyDescent="0.25">
      <c r="A217" s="9" t="s">
        <v>491</v>
      </c>
      <c r="B217" s="10" t="s">
        <v>29</v>
      </c>
      <c r="C217" s="10" t="s">
        <v>29</v>
      </c>
      <c r="D217" s="9" t="s">
        <v>30</v>
      </c>
      <c r="E217" s="10" t="s">
        <v>207</v>
      </c>
      <c r="F217" s="10" t="s">
        <v>32</v>
      </c>
      <c r="G217" s="11">
        <v>40148</v>
      </c>
      <c r="H217" s="12">
        <v>40148</v>
      </c>
      <c r="I217" s="10" t="s">
        <v>480</v>
      </c>
      <c r="J217" s="13" t="s">
        <v>492</v>
      </c>
      <c r="K217" s="10" t="s">
        <v>398</v>
      </c>
      <c r="L217" s="10" t="s">
        <v>29</v>
      </c>
      <c r="M217" s="14">
        <v>337255</v>
      </c>
      <c r="N217" s="12"/>
      <c r="O217" s="10" t="s">
        <v>29</v>
      </c>
      <c r="P217" s="14">
        <v>-312198</v>
      </c>
      <c r="Q217" s="15">
        <v>1</v>
      </c>
      <c r="R217" s="10" t="s">
        <v>29</v>
      </c>
      <c r="S217" s="14">
        <v>25057</v>
      </c>
      <c r="T217" s="10" t="s">
        <v>36</v>
      </c>
      <c r="U217" s="10" t="s">
        <v>29</v>
      </c>
      <c r="V217" s="10" t="s">
        <v>37</v>
      </c>
      <c r="W217" s="10" t="s">
        <v>29</v>
      </c>
      <c r="X217" s="15">
        <v>0</v>
      </c>
      <c r="Y217" s="15">
        <v>730.36</v>
      </c>
      <c r="Z217" s="15">
        <v>0</v>
      </c>
      <c r="AA217" s="14">
        <v>-2289</v>
      </c>
      <c r="AB217" s="14">
        <v>23498.36</v>
      </c>
    </row>
    <row r="218" spans="1:28" x14ac:dyDescent="0.25">
      <c r="A218" s="9" t="s">
        <v>493</v>
      </c>
      <c r="B218" s="10" t="s">
        <v>29</v>
      </c>
      <c r="C218" s="10" t="s">
        <v>29</v>
      </c>
      <c r="D218" s="9" t="s">
        <v>30</v>
      </c>
      <c r="E218" s="10" t="s">
        <v>207</v>
      </c>
      <c r="F218" s="10" t="s">
        <v>32</v>
      </c>
      <c r="G218" s="11">
        <v>40148</v>
      </c>
      <c r="H218" s="12">
        <v>40148</v>
      </c>
      <c r="I218" s="10" t="s">
        <v>448</v>
      </c>
      <c r="J218" s="13" t="s">
        <v>494</v>
      </c>
      <c r="K218" s="10" t="s">
        <v>398</v>
      </c>
      <c r="L218" s="10" t="s">
        <v>29</v>
      </c>
      <c r="M218" s="14">
        <v>4554898.58</v>
      </c>
      <c r="N218" s="12"/>
      <c r="O218" s="10" t="s">
        <v>29</v>
      </c>
      <c r="P218" s="14">
        <v>-4216489.58</v>
      </c>
      <c r="Q218" s="15">
        <v>1</v>
      </c>
      <c r="R218" s="10" t="s">
        <v>29</v>
      </c>
      <c r="S218" s="14">
        <v>338409</v>
      </c>
      <c r="T218" s="10" t="s">
        <v>36</v>
      </c>
      <c r="U218" s="10" t="s">
        <v>29</v>
      </c>
      <c r="V218" s="10" t="s">
        <v>37</v>
      </c>
      <c r="W218" s="10" t="s">
        <v>29</v>
      </c>
      <c r="X218" s="15">
        <v>0</v>
      </c>
      <c r="Y218" s="15">
        <v>0</v>
      </c>
      <c r="Z218" s="15">
        <v>0</v>
      </c>
      <c r="AA218" s="14">
        <v>-30708</v>
      </c>
      <c r="AB218" s="14">
        <v>307701</v>
      </c>
    </row>
    <row r="219" spans="1:28" x14ac:dyDescent="0.25">
      <c r="A219" s="9" t="s">
        <v>495</v>
      </c>
      <c r="B219" s="10" t="s">
        <v>29</v>
      </c>
      <c r="C219" s="10" t="s">
        <v>29</v>
      </c>
      <c r="D219" s="9" t="s">
        <v>30</v>
      </c>
      <c r="E219" s="10" t="s">
        <v>207</v>
      </c>
      <c r="F219" s="10" t="s">
        <v>32</v>
      </c>
      <c r="G219" s="11">
        <v>40148</v>
      </c>
      <c r="H219" s="12">
        <v>40148</v>
      </c>
      <c r="I219" s="10" t="s">
        <v>496</v>
      </c>
      <c r="J219" s="13" t="s">
        <v>497</v>
      </c>
      <c r="K219" s="10" t="s">
        <v>398</v>
      </c>
      <c r="L219" s="10" t="s">
        <v>29</v>
      </c>
      <c r="M219" s="14">
        <v>1003490</v>
      </c>
      <c r="N219" s="12"/>
      <c r="O219" s="10" t="s">
        <v>29</v>
      </c>
      <c r="P219" s="14">
        <v>-928935</v>
      </c>
      <c r="Q219" s="15">
        <v>1</v>
      </c>
      <c r="R219" s="10" t="s">
        <v>29</v>
      </c>
      <c r="S219" s="14">
        <v>74555</v>
      </c>
      <c r="T219" s="10" t="s">
        <v>36</v>
      </c>
      <c r="U219" s="10" t="s">
        <v>29</v>
      </c>
      <c r="V219" s="10" t="s">
        <v>37</v>
      </c>
      <c r="W219" s="10" t="s">
        <v>29</v>
      </c>
      <c r="X219" s="15">
        <v>0</v>
      </c>
      <c r="Y219" s="15">
        <v>0</v>
      </c>
      <c r="Z219" s="15">
        <v>0</v>
      </c>
      <c r="AA219" s="14">
        <v>-6765</v>
      </c>
      <c r="AB219" s="14">
        <v>67790</v>
      </c>
    </row>
    <row r="220" spans="1:28" x14ac:dyDescent="0.25">
      <c r="A220" s="9" t="s">
        <v>498</v>
      </c>
      <c r="B220" s="10" t="s">
        <v>29</v>
      </c>
      <c r="C220" s="10" t="s">
        <v>29</v>
      </c>
      <c r="D220" s="9" t="s">
        <v>30</v>
      </c>
      <c r="E220" s="10" t="s">
        <v>207</v>
      </c>
      <c r="F220" s="10" t="s">
        <v>32</v>
      </c>
      <c r="G220" s="11">
        <v>40148</v>
      </c>
      <c r="H220" s="12">
        <v>40148</v>
      </c>
      <c r="I220" s="10" t="s">
        <v>194</v>
      </c>
      <c r="J220" s="13" t="s">
        <v>499</v>
      </c>
      <c r="K220" s="10" t="s">
        <v>398</v>
      </c>
      <c r="L220" s="10" t="s">
        <v>29</v>
      </c>
      <c r="M220" s="14">
        <v>2230444</v>
      </c>
      <c r="N220" s="12"/>
      <c r="O220" s="10" t="s">
        <v>29</v>
      </c>
      <c r="P220" s="14">
        <v>-2064732</v>
      </c>
      <c r="Q220" s="15">
        <v>1</v>
      </c>
      <c r="R220" s="10" t="s">
        <v>29</v>
      </c>
      <c r="S220" s="14">
        <v>165712</v>
      </c>
      <c r="T220" s="10" t="s">
        <v>36</v>
      </c>
      <c r="U220" s="10" t="s">
        <v>29</v>
      </c>
      <c r="V220" s="10" t="s">
        <v>37</v>
      </c>
      <c r="W220" s="10" t="s">
        <v>29</v>
      </c>
      <c r="X220" s="15">
        <v>0</v>
      </c>
      <c r="Y220" s="15">
        <v>0</v>
      </c>
      <c r="Z220" s="15">
        <v>0</v>
      </c>
      <c r="AA220" s="14">
        <v>-15037</v>
      </c>
      <c r="AB220" s="14">
        <v>150675</v>
      </c>
    </row>
    <row r="221" spans="1:28" x14ac:dyDescent="0.25">
      <c r="A221" s="9" t="s">
        <v>500</v>
      </c>
      <c r="B221" s="10" t="s">
        <v>29</v>
      </c>
      <c r="C221" s="10" t="s">
        <v>29</v>
      </c>
      <c r="D221" s="9" t="s">
        <v>30</v>
      </c>
      <c r="E221" s="10" t="s">
        <v>207</v>
      </c>
      <c r="F221" s="10" t="s">
        <v>32</v>
      </c>
      <c r="G221" s="11">
        <v>40148</v>
      </c>
      <c r="H221" s="12">
        <v>40148</v>
      </c>
      <c r="I221" s="10" t="s">
        <v>496</v>
      </c>
      <c r="J221" s="13" t="s">
        <v>501</v>
      </c>
      <c r="K221" s="10" t="s">
        <v>398</v>
      </c>
      <c r="L221" s="10" t="s">
        <v>29</v>
      </c>
      <c r="M221" s="14">
        <v>634084</v>
      </c>
      <c r="N221" s="12"/>
      <c r="O221" s="10" t="s">
        <v>29</v>
      </c>
      <c r="P221" s="14">
        <v>-586975</v>
      </c>
      <c r="Q221" s="15">
        <v>1</v>
      </c>
      <c r="R221" s="10" t="s">
        <v>29</v>
      </c>
      <c r="S221" s="14">
        <v>47109</v>
      </c>
      <c r="T221" s="10" t="s">
        <v>36</v>
      </c>
      <c r="U221" s="10" t="s">
        <v>29</v>
      </c>
      <c r="V221" s="10" t="s">
        <v>37</v>
      </c>
      <c r="W221" s="10" t="s">
        <v>29</v>
      </c>
      <c r="X221" s="15">
        <v>0</v>
      </c>
      <c r="Y221" s="15">
        <v>0</v>
      </c>
      <c r="Z221" s="15">
        <v>0</v>
      </c>
      <c r="AA221" s="14">
        <v>-4275</v>
      </c>
      <c r="AB221" s="14">
        <v>42834</v>
      </c>
    </row>
    <row r="222" spans="1:28" x14ac:dyDescent="0.25">
      <c r="A222" s="9" t="s">
        <v>502</v>
      </c>
      <c r="B222" s="10" t="s">
        <v>29</v>
      </c>
      <c r="C222" s="10" t="s">
        <v>29</v>
      </c>
      <c r="D222" s="9" t="s">
        <v>30</v>
      </c>
      <c r="E222" s="10" t="s">
        <v>207</v>
      </c>
      <c r="F222" s="10" t="s">
        <v>32</v>
      </c>
      <c r="G222" s="11">
        <v>40148</v>
      </c>
      <c r="H222" s="12">
        <v>40148</v>
      </c>
      <c r="I222" s="10" t="s">
        <v>503</v>
      </c>
      <c r="J222" s="13" t="s">
        <v>504</v>
      </c>
      <c r="K222" s="10" t="s">
        <v>398</v>
      </c>
      <c r="L222" s="10" t="s">
        <v>29</v>
      </c>
      <c r="M222" s="14">
        <v>63981</v>
      </c>
      <c r="N222" s="12"/>
      <c r="O222" s="10" t="s">
        <v>29</v>
      </c>
      <c r="P222" s="14">
        <v>-59228</v>
      </c>
      <c r="Q222" s="15">
        <v>1</v>
      </c>
      <c r="R222" s="10" t="s">
        <v>29</v>
      </c>
      <c r="S222" s="14">
        <v>4753</v>
      </c>
      <c r="T222" s="10" t="s">
        <v>36</v>
      </c>
      <c r="U222" s="10" t="s">
        <v>29</v>
      </c>
      <c r="V222" s="10" t="s">
        <v>37</v>
      </c>
      <c r="W222" s="10" t="s">
        <v>29</v>
      </c>
      <c r="X222" s="15">
        <v>0</v>
      </c>
      <c r="Y222" s="15">
        <v>0</v>
      </c>
      <c r="Z222" s="15">
        <v>0</v>
      </c>
      <c r="AA222" s="15">
        <v>-431</v>
      </c>
      <c r="AB222" s="14">
        <v>4322</v>
      </c>
    </row>
    <row r="223" spans="1:28" x14ac:dyDescent="0.25">
      <c r="A223" s="9" t="s">
        <v>505</v>
      </c>
      <c r="B223" s="10" t="s">
        <v>29</v>
      </c>
      <c r="C223" s="10" t="s">
        <v>29</v>
      </c>
      <c r="D223" s="9" t="s">
        <v>30</v>
      </c>
      <c r="E223" s="10" t="s">
        <v>207</v>
      </c>
      <c r="F223" s="10" t="s">
        <v>32</v>
      </c>
      <c r="G223" s="11">
        <v>40148</v>
      </c>
      <c r="H223" s="12">
        <v>40148</v>
      </c>
      <c r="I223" s="10" t="s">
        <v>202</v>
      </c>
      <c r="J223" s="13" t="s">
        <v>506</v>
      </c>
      <c r="K223" s="10" t="s">
        <v>398</v>
      </c>
      <c r="L223" s="10" t="s">
        <v>29</v>
      </c>
      <c r="M223" s="14">
        <v>2602972</v>
      </c>
      <c r="N223" s="12"/>
      <c r="O223" s="10" t="s">
        <v>29</v>
      </c>
      <c r="P223" s="14">
        <v>-2409584</v>
      </c>
      <c r="Q223" s="15">
        <v>1</v>
      </c>
      <c r="R223" s="10" t="s">
        <v>29</v>
      </c>
      <c r="S223" s="14">
        <v>193388</v>
      </c>
      <c r="T223" s="10" t="s">
        <v>36</v>
      </c>
      <c r="U223" s="10" t="s">
        <v>29</v>
      </c>
      <c r="V223" s="10" t="s">
        <v>37</v>
      </c>
      <c r="W223" s="10" t="s">
        <v>29</v>
      </c>
      <c r="X223" s="15">
        <v>0</v>
      </c>
      <c r="Y223" s="15">
        <v>0</v>
      </c>
      <c r="Z223" s="15">
        <v>0</v>
      </c>
      <c r="AA223" s="14">
        <v>-17548</v>
      </c>
      <c r="AB223" s="14">
        <v>175840</v>
      </c>
    </row>
    <row r="224" spans="1:28" x14ac:dyDescent="0.25">
      <c r="A224" s="9" t="s">
        <v>507</v>
      </c>
      <c r="B224" s="10" t="s">
        <v>29</v>
      </c>
      <c r="C224" s="10" t="s">
        <v>29</v>
      </c>
      <c r="D224" s="9" t="s">
        <v>30</v>
      </c>
      <c r="E224" s="10" t="s">
        <v>207</v>
      </c>
      <c r="F224" s="10" t="s">
        <v>32</v>
      </c>
      <c r="G224" s="11">
        <v>40148</v>
      </c>
      <c r="H224" s="12">
        <v>40148</v>
      </c>
      <c r="I224" s="10" t="s">
        <v>202</v>
      </c>
      <c r="J224" s="13" t="s">
        <v>508</v>
      </c>
      <c r="K224" s="10" t="s">
        <v>398</v>
      </c>
      <c r="L224" s="10" t="s">
        <v>29</v>
      </c>
      <c r="M224" s="14">
        <v>18101908</v>
      </c>
      <c r="N224" s="12"/>
      <c r="O224" s="10" t="s">
        <v>29</v>
      </c>
      <c r="P224" s="14">
        <v>-16757019</v>
      </c>
      <c r="Q224" s="15">
        <v>1</v>
      </c>
      <c r="R224" s="10" t="s">
        <v>29</v>
      </c>
      <c r="S224" s="14">
        <v>1344889</v>
      </c>
      <c r="T224" s="10" t="s">
        <v>36</v>
      </c>
      <c r="U224" s="10" t="s">
        <v>29</v>
      </c>
      <c r="V224" s="10" t="s">
        <v>37</v>
      </c>
      <c r="W224" s="10" t="s">
        <v>29</v>
      </c>
      <c r="X224" s="15">
        <v>0</v>
      </c>
      <c r="Y224" s="15">
        <v>0</v>
      </c>
      <c r="Z224" s="15">
        <v>0</v>
      </c>
      <c r="AA224" s="14">
        <v>-122038</v>
      </c>
      <c r="AB224" s="14">
        <v>1222851</v>
      </c>
    </row>
    <row r="225" spans="1:28" x14ac:dyDescent="0.25">
      <c r="A225" s="9" t="s">
        <v>509</v>
      </c>
      <c r="B225" s="10" t="s">
        <v>29</v>
      </c>
      <c r="C225" s="10" t="s">
        <v>29</v>
      </c>
      <c r="D225" s="9" t="s">
        <v>30</v>
      </c>
      <c r="E225" s="10" t="s">
        <v>207</v>
      </c>
      <c r="F225" s="10" t="s">
        <v>32</v>
      </c>
      <c r="G225" s="11">
        <v>40148</v>
      </c>
      <c r="H225" s="12">
        <v>40148</v>
      </c>
      <c r="I225" s="10" t="s">
        <v>202</v>
      </c>
      <c r="J225" s="13" t="s">
        <v>510</v>
      </c>
      <c r="K225" s="10" t="s">
        <v>398</v>
      </c>
      <c r="L225" s="10" t="s">
        <v>29</v>
      </c>
      <c r="M225" s="14">
        <v>1233592</v>
      </c>
      <c r="N225" s="12"/>
      <c r="O225" s="10" t="s">
        <v>29</v>
      </c>
      <c r="P225" s="14">
        <v>-1141942</v>
      </c>
      <c r="Q225" s="15">
        <v>1</v>
      </c>
      <c r="R225" s="10" t="s">
        <v>29</v>
      </c>
      <c r="S225" s="14">
        <v>91650</v>
      </c>
      <c r="T225" s="10" t="s">
        <v>36</v>
      </c>
      <c r="U225" s="10" t="s">
        <v>29</v>
      </c>
      <c r="V225" s="10" t="s">
        <v>37</v>
      </c>
      <c r="W225" s="10" t="s">
        <v>29</v>
      </c>
      <c r="X225" s="15">
        <v>0</v>
      </c>
      <c r="Y225" s="15">
        <v>0</v>
      </c>
      <c r="Z225" s="15">
        <v>0</v>
      </c>
      <c r="AA225" s="14">
        <v>-8317</v>
      </c>
      <c r="AB225" s="14">
        <v>83333</v>
      </c>
    </row>
    <row r="226" spans="1:28" x14ac:dyDescent="0.25">
      <c r="A226" s="9" t="s">
        <v>511</v>
      </c>
      <c r="B226" s="10" t="s">
        <v>29</v>
      </c>
      <c r="C226" s="10" t="s">
        <v>29</v>
      </c>
      <c r="D226" s="9" t="s">
        <v>30</v>
      </c>
      <c r="E226" s="10" t="s">
        <v>207</v>
      </c>
      <c r="F226" s="10" t="s">
        <v>32</v>
      </c>
      <c r="G226" s="11">
        <v>40148</v>
      </c>
      <c r="H226" s="12">
        <v>40148</v>
      </c>
      <c r="I226" s="10" t="s">
        <v>197</v>
      </c>
      <c r="J226" s="13" t="s">
        <v>512</v>
      </c>
      <c r="K226" s="10" t="s">
        <v>398</v>
      </c>
      <c r="L226" s="10" t="s">
        <v>29</v>
      </c>
      <c r="M226" s="14">
        <v>1642778</v>
      </c>
      <c r="N226" s="12"/>
      <c r="O226" s="10" t="s">
        <v>29</v>
      </c>
      <c r="P226" s="14">
        <v>-1520727</v>
      </c>
      <c r="Q226" s="15">
        <v>1</v>
      </c>
      <c r="R226" s="10" t="s">
        <v>29</v>
      </c>
      <c r="S226" s="14">
        <v>122051</v>
      </c>
      <c r="T226" s="10" t="s">
        <v>36</v>
      </c>
      <c r="U226" s="10" t="s">
        <v>29</v>
      </c>
      <c r="V226" s="10" t="s">
        <v>37</v>
      </c>
      <c r="W226" s="10" t="s">
        <v>29</v>
      </c>
      <c r="X226" s="15">
        <v>0</v>
      </c>
      <c r="Y226" s="15">
        <v>0</v>
      </c>
      <c r="Z226" s="15">
        <v>0</v>
      </c>
      <c r="AA226" s="14">
        <v>-11075</v>
      </c>
      <c r="AB226" s="14">
        <v>110976</v>
      </c>
    </row>
    <row r="227" spans="1:28" x14ac:dyDescent="0.25">
      <c r="A227" s="9" t="s">
        <v>513</v>
      </c>
      <c r="B227" s="10" t="s">
        <v>29</v>
      </c>
      <c r="C227" s="10" t="s">
        <v>29</v>
      </c>
      <c r="D227" s="9" t="s">
        <v>30</v>
      </c>
      <c r="E227" s="10" t="s">
        <v>207</v>
      </c>
      <c r="F227" s="10" t="s">
        <v>32</v>
      </c>
      <c r="G227" s="11">
        <v>40148</v>
      </c>
      <c r="H227" s="12">
        <v>40148</v>
      </c>
      <c r="I227" s="10" t="s">
        <v>407</v>
      </c>
      <c r="J227" s="13" t="s">
        <v>514</v>
      </c>
      <c r="K227" s="10" t="s">
        <v>398</v>
      </c>
      <c r="L227" s="10" t="s">
        <v>29</v>
      </c>
      <c r="M227" s="14">
        <v>760339</v>
      </c>
      <c r="N227" s="12"/>
      <c r="O227" s="10" t="s">
        <v>29</v>
      </c>
      <c r="P227" s="14">
        <v>-703442</v>
      </c>
      <c r="Q227" s="15">
        <v>1</v>
      </c>
      <c r="R227" s="10" t="s">
        <v>29</v>
      </c>
      <c r="S227" s="14">
        <v>56897</v>
      </c>
      <c r="T227" s="10" t="s">
        <v>36</v>
      </c>
      <c r="U227" s="10" t="s">
        <v>29</v>
      </c>
      <c r="V227" s="10" t="s">
        <v>37</v>
      </c>
      <c r="W227" s="10" t="s">
        <v>29</v>
      </c>
      <c r="X227" s="15">
        <v>0</v>
      </c>
      <c r="Y227" s="15">
        <v>0</v>
      </c>
      <c r="Z227" s="15">
        <v>0</v>
      </c>
      <c r="AA227" s="14">
        <v>-5163</v>
      </c>
      <c r="AB227" s="14">
        <v>51734</v>
      </c>
    </row>
    <row r="228" spans="1:28" x14ac:dyDescent="0.25">
      <c r="A228" s="9" t="s">
        <v>515</v>
      </c>
      <c r="B228" s="10" t="s">
        <v>29</v>
      </c>
      <c r="C228" s="10" t="s">
        <v>29</v>
      </c>
      <c r="D228" s="9" t="s">
        <v>30</v>
      </c>
      <c r="E228" s="10" t="s">
        <v>207</v>
      </c>
      <c r="F228" s="10" t="s">
        <v>32</v>
      </c>
      <c r="G228" s="11">
        <v>40148</v>
      </c>
      <c r="H228" s="12">
        <v>40148</v>
      </c>
      <c r="I228" s="10" t="s">
        <v>448</v>
      </c>
      <c r="J228" s="13" t="s">
        <v>516</v>
      </c>
      <c r="K228" s="10" t="s">
        <v>398</v>
      </c>
      <c r="L228" s="10" t="s">
        <v>29</v>
      </c>
      <c r="M228" s="14">
        <v>800366</v>
      </c>
      <c r="N228" s="12"/>
      <c r="O228" s="10" t="s">
        <v>29</v>
      </c>
      <c r="P228" s="14">
        <v>-740902</v>
      </c>
      <c r="Q228" s="15">
        <v>1</v>
      </c>
      <c r="R228" s="10" t="s">
        <v>29</v>
      </c>
      <c r="S228" s="14">
        <v>59464</v>
      </c>
      <c r="T228" s="10" t="s">
        <v>36</v>
      </c>
      <c r="U228" s="10" t="s">
        <v>29</v>
      </c>
      <c r="V228" s="10" t="s">
        <v>37</v>
      </c>
      <c r="W228" s="10" t="s">
        <v>29</v>
      </c>
      <c r="X228" s="15">
        <v>0</v>
      </c>
      <c r="Y228" s="15">
        <v>0</v>
      </c>
      <c r="Z228" s="15">
        <v>0</v>
      </c>
      <c r="AA228" s="14">
        <v>-5396</v>
      </c>
      <c r="AB228" s="14">
        <v>54068</v>
      </c>
    </row>
    <row r="229" spans="1:28" x14ac:dyDescent="0.25">
      <c r="A229" s="9" t="s">
        <v>517</v>
      </c>
      <c r="B229" s="10" t="s">
        <v>29</v>
      </c>
      <c r="C229" s="10" t="s">
        <v>29</v>
      </c>
      <c r="D229" s="9" t="s">
        <v>30</v>
      </c>
      <c r="E229" s="10" t="s">
        <v>207</v>
      </c>
      <c r="F229" s="10" t="s">
        <v>32</v>
      </c>
      <c r="G229" s="11">
        <v>40148</v>
      </c>
      <c r="H229" s="12">
        <v>40148</v>
      </c>
      <c r="I229" s="10" t="s">
        <v>194</v>
      </c>
      <c r="J229" s="13" t="s">
        <v>518</v>
      </c>
      <c r="K229" s="10" t="s">
        <v>398</v>
      </c>
      <c r="L229" s="10" t="s">
        <v>29</v>
      </c>
      <c r="M229" s="14">
        <v>457019</v>
      </c>
      <c r="N229" s="12"/>
      <c r="O229" s="10" t="s">
        <v>29</v>
      </c>
      <c r="P229" s="14">
        <v>-423065</v>
      </c>
      <c r="Q229" s="15">
        <v>1</v>
      </c>
      <c r="R229" s="10" t="s">
        <v>29</v>
      </c>
      <c r="S229" s="14">
        <v>33954</v>
      </c>
      <c r="T229" s="10" t="s">
        <v>36</v>
      </c>
      <c r="U229" s="10" t="s">
        <v>29</v>
      </c>
      <c r="V229" s="10" t="s">
        <v>37</v>
      </c>
      <c r="W229" s="10" t="s">
        <v>29</v>
      </c>
      <c r="X229" s="15">
        <v>0</v>
      </c>
      <c r="Y229" s="15">
        <v>0</v>
      </c>
      <c r="Z229" s="15">
        <v>0</v>
      </c>
      <c r="AA229" s="14">
        <v>-3081</v>
      </c>
      <c r="AB229" s="14">
        <v>30873</v>
      </c>
    </row>
    <row r="230" spans="1:28" x14ac:dyDescent="0.25">
      <c r="A230" s="9" t="s">
        <v>519</v>
      </c>
      <c r="B230" s="10" t="s">
        <v>29</v>
      </c>
      <c r="C230" s="10" t="s">
        <v>29</v>
      </c>
      <c r="D230" s="9" t="s">
        <v>30</v>
      </c>
      <c r="E230" s="10" t="s">
        <v>207</v>
      </c>
      <c r="F230" s="10" t="s">
        <v>32</v>
      </c>
      <c r="G230" s="11">
        <v>40148</v>
      </c>
      <c r="H230" s="12">
        <v>40148</v>
      </c>
      <c r="I230" s="10" t="s">
        <v>520</v>
      </c>
      <c r="J230" s="13" t="s">
        <v>521</v>
      </c>
      <c r="K230" s="10" t="s">
        <v>398</v>
      </c>
      <c r="L230" s="10" t="s">
        <v>29</v>
      </c>
      <c r="M230" s="14">
        <v>752276.38</v>
      </c>
      <c r="N230" s="12"/>
      <c r="O230" s="10" t="s">
        <v>29</v>
      </c>
      <c r="P230" s="14">
        <v>-696385</v>
      </c>
      <c r="Q230" s="15">
        <v>1</v>
      </c>
      <c r="R230" s="10" t="s">
        <v>29</v>
      </c>
      <c r="S230" s="14">
        <v>55891.38</v>
      </c>
      <c r="T230" s="10" t="s">
        <v>36</v>
      </c>
      <c r="U230" s="10" t="s">
        <v>29</v>
      </c>
      <c r="V230" s="10" t="s">
        <v>37</v>
      </c>
      <c r="W230" s="10" t="s">
        <v>29</v>
      </c>
      <c r="X230" s="15">
        <v>0</v>
      </c>
      <c r="Y230" s="15">
        <v>0</v>
      </c>
      <c r="Z230" s="15">
        <v>0</v>
      </c>
      <c r="AA230" s="14">
        <v>-5072</v>
      </c>
      <c r="AB230" s="14">
        <v>50819.38</v>
      </c>
    </row>
    <row r="231" spans="1:28" x14ac:dyDescent="0.25">
      <c r="A231" s="9" t="s">
        <v>522</v>
      </c>
      <c r="B231" s="10" t="s">
        <v>29</v>
      </c>
      <c r="C231" s="10" t="s">
        <v>29</v>
      </c>
      <c r="D231" s="9" t="s">
        <v>30</v>
      </c>
      <c r="E231" s="10" t="s">
        <v>207</v>
      </c>
      <c r="F231" s="10" t="s">
        <v>32</v>
      </c>
      <c r="G231" s="11">
        <v>40148</v>
      </c>
      <c r="H231" s="12">
        <v>40148</v>
      </c>
      <c r="I231" s="10" t="s">
        <v>197</v>
      </c>
      <c r="J231" s="13" t="s">
        <v>523</v>
      </c>
      <c r="K231" s="10" t="s">
        <v>398</v>
      </c>
      <c r="L231" s="10" t="s">
        <v>29</v>
      </c>
      <c r="M231" s="14">
        <v>453894</v>
      </c>
      <c r="N231" s="12"/>
      <c r="O231" s="10" t="s">
        <v>29</v>
      </c>
      <c r="P231" s="14">
        <v>-420172</v>
      </c>
      <c r="Q231" s="15">
        <v>1</v>
      </c>
      <c r="R231" s="10" t="s">
        <v>29</v>
      </c>
      <c r="S231" s="14">
        <v>33722</v>
      </c>
      <c r="T231" s="10" t="s">
        <v>36</v>
      </c>
      <c r="U231" s="10" t="s">
        <v>29</v>
      </c>
      <c r="V231" s="10" t="s">
        <v>37</v>
      </c>
      <c r="W231" s="10" t="s">
        <v>29</v>
      </c>
      <c r="X231" s="15">
        <v>0</v>
      </c>
      <c r="Y231" s="15">
        <v>0</v>
      </c>
      <c r="Z231" s="15">
        <v>0</v>
      </c>
      <c r="AA231" s="14">
        <v>-3060</v>
      </c>
      <c r="AB231" s="14">
        <v>30662</v>
      </c>
    </row>
    <row r="232" spans="1:28" x14ac:dyDescent="0.25">
      <c r="A232" s="9" t="s">
        <v>524</v>
      </c>
      <c r="B232" s="10" t="s">
        <v>29</v>
      </c>
      <c r="C232" s="10" t="s">
        <v>29</v>
      </c>
      <c r="D232" s="9" t="s">
        <v>30</v>
      </c>
      <c r="E232" s="10" t="s">
        <v>207</v>
      </c>
      <c r="F232" s="10" t="s">
        <v>32</v>
      </c>
      <c r="G232" s="11">
        <v>40148</v>
      </c>
      <c r="H232" s="12">
        <v>40148</v>
      </c>
      <c r="I232" s="10" t="s">
        <v>480</v>
      </c>
      <c r="J232" s="13" t="s">
        <v>525</v>
      </c>
      <c r="K232" s="10" t="s">
        <v>398</v>
      </c>
      <c r="L232" s="10" t="s">
        <v>29</v>
      </c>
      <c r="M232" s="14">
        <v>330174.2</v>
      </c>
      <c r="N232" s="12"/>
      <c r="O232" s="10" t="s">
        <v>29</v>
      </c>
      <c r="P232" s="14">
        <v>-305644.2</v>
      </c>
      <c r="Q232" s="15">
        <v>1</v>
      </c>
      <c r="R232" s="10" t="s">
        <v>29</v>
      </c>
      <c r="S232" s="14">
        <v>24530</v>
      </c>
      <c r="T232" s="10" t="s">
        <v>36</v>
      </c>
      <c r="U232" s="10" t="s">
        <v>29</v>
      </c>
      <c r="V232" s="10" t="s">
        <v>37</v>
      </c>
      <c r="W232" s="10" t="s">
        <v>29</v>
      </c>
      <c r="X232" s="15">
        <v>0</v>
      </c>
      <c r="Y232" s="15">
        <v>0</v>
      </c>
      <c r="Z232" s="15">
        <v>0</v>
      </c>
      <c r="AA232" s="14">
        <v>-2226</v>
      </c>
      <c r="AB232" s="14">
        <v>22304</v>
      </c>
    </row>
    <row r="233" spans="1:28" x14ac:dyDescent="0.25">
      <c r="A233" s="9" t="s">
        <v>526</v>
      </c>
      <c r="B233" s="10" t="s">
        <v>29</v>
      </c>
      <c r="C233" s="10" t="s">
        <v>29</v>
      </c>
      <c r="D233" s="9" t="s">
        <v>30</v>
      </c>
      <c r="E233" s="10" t="s">
        <v>207</v>
      </c>
      <c r="F233" s="10" t="s">
        <v>32</v>
      </c>
      <c r="G233" s="11">
        <v>40148</v>
      </c>
      <c r="H233" s="12">
        <v>40148</v>
      </c>
      <c r="I233" s="10" t="s">
        <v>263</v>
      </c>
      <c r="J233" s="13" t="s">
        <v>527</v>
      </c>
      <c r="K233" s="10" t="s">
        <v>398</v>
      </c>
      <c r="L233" s="10" t="s">
        <v>29</v>
      </c>
      <c r="M233" s="14">
        <v>983680</v>
      </c>
      <c r="N233" s="12"/>
      <c r="O233" s="10" t="s">
        <v>29</v>
      </c>
      <c r="P233" s="14">
        <v>-910597</v>
      </c>
      <c r="Q233" s="15">
        <v>1</v>
      </c>
      <c r="R233" s="10" t="s">
        <v>29</v>
      </c>
      <c r="S233" s="14">
        <v>73083</v>
      </c>
      <c r="T233" s="10" t="s">
        <v>36</v>
      </c>
      <c r="U233" s="10" t="s">
        <v>29</v>
      </c>
      <c r="V233" s="10" t="s">
        <v>37</v>
      </c>
      <c r="W233" s="10" t="s">
        <v>29</v>
      </c>
      <c r="X233" s="15">
        <v>0</v>
      </c>
      <c r="Y233" s="15">
        <v>0</v>
      </c>
      <c r="Z233" s="15">
        <v>0</v>
      </c>
      <c r="AA233" s="14">
        <v>-6632</v>
      </c>
      <c r="AB233" s="14">
        <v>66451</v>
      </c>
    </row>
    <row r="234" spans="1:28" x14ac:dyDescent="0.25">
      <c r="A234" s="9" t="s">
        <v>528</v>
      </c>
      <c r="B234" s="10" t="s">
        <v>29</v>
      </c>
      <c r="C234" s="10" t="s">
        <v>29</v>
      </c>
      <c r="D234" s="9" t="s">
        <v>30</v>
      </c>
      <c r="E234" s="10" t="s">
        <v>207</v>
      </c>
      <c r="F234" s="10" t="s">
        <v>32</v>
      </c>
      <c r="G234" s="11">
        <v>40148</v>
      </c>
      <c r="H234" s="12">
        <v>40148</v>
      </c>
      <c r="I234" s="10" t="s">
        <v>529</v>
      </c>
      <c r="J234" s="13" t="s">
        <v>530</v>
      </c>
      <c r="K234" s="10" t="s">
        <v>398</v>
      </c>
      <c r="L234" s="10" t="s">
        <v>29</v>
      </c>
      <c r="M234" s="14">
        <v>6630576</v>
      </c>
      <c r="N234" s="12"/>
      <c r="O234" s="10" t="s">
        <v>29</v>
      </c>
      <c r="P234" s="14">
        <v>-6137955</v>
      </c>
      <c r="Q234" s="15">
        <v>1</v>
      </c>
      <c r="R234" s="10" t="s">
        <v>29</v>
      </c>
      <c r="S234" s="14">
        <v>492621</v>
      </c>
      <c r="T234" s="10" t="s">
        <v>36</v>
      </c>
      <c r="U234" s="10" t="s">
        <v>29</v>
      </c>
      <c r="V234" s="10" t="s">
        <v>37</v>
      </c>
      <c r="W234" s="10" t="s">
        <v>29</v>
      </c>
      <c r="X234" s="15">
        <v>0</v>
      </c>
      <c r="Y234" s="15">
        <v>0</v>
      </c>
      <c r="Z234" s="15">
        <v>0</v>
      </c>
      <c r="AA234" s="14">
        <v>-44701</v>
      </c>
      <c r="AB234" s="14">
        <v>447920</v>
      </c>
    </row>
    <row r="235" spans="1:28" x14ac:dyDescent="0.25">
      <c r="A235" s="9" t="s">
        <v>531</v>
      </c>
      <c r="B235" s="10" t="s">
        <v>29</v>
      </c>
      <c r="C235" s="10" t="s">
        <v>29</v>
      </c>
      <c r="D235" s="9" t="s">
        <v>30</v>
      </c>
      <c r="E235" s="10" t="s">
        <v>207</v>
      </c>
      <c r="F235" s="10" t="s">
        <v>32</v>
      </c>
      <c r="G235" s="11">
        <v>40148</v>
      </c>
      <c r="H235" s="12">
        <v>40148</v>
      </c>
      <c r="I235" s="10" t="s">
        <v>529</v>
      </c>
      <c r="J235" s="13" t="s">
        <v>532</v>
      </c>
      <c r="K235" s="10" t="s">
        <v>398</v>
      </c>
      <c r="L235" s="10" t="s">
        <v>29</v>
      </c>
      <c r="M235" s="14">
        <v>306606</v>
      </c>
      <c r="N235" s="12"/>
      <c r="O235" s="10" t="s">
        <v>29</v>
      </c>
      <c r="P235" s="14">
        <v>-283827</v>
      </c>
      <c r="Q235" s="15">
        <v>1</v>
      </c>
      <c r="R235" s="10" t="s">
        <v>29</v>
      </c>
      <c r="S235" s="14">
        <v>22779</v>
      </c>
      <c r="T235" s="10" t="s">
        <v>36</v>
      </c>
      <c r="U235" s="10" t="s">
        <v>29</v>
      </c>
      <c r="V235" s="10" t="s">
        <v>37</v>
      </c>
      <c r="W235" s="10" t="s">
        <v>29</v>
      </c>
      <c r="X235" s="15">
        <v>0</v>
      </c>
      <c r="Y235" s="15">
        <v>0</v>
      </c>
      <c r="Z235" s="15">
        <v>0</v>
      </c>
      <c r="AA235" s="14">
        <v>-2067</v>
      </c>
      <c r="AB235" s="14">
        <v>20712</v>
      </c>
    </row>
    <row r="236" spans="1:28" x14ac:dyDescent="0.25">
      <c r="A236" s="9" t="s">
        <v>533</v>
      </c>
      <c r="B236" s="10" t="s">
        <v>29</v>
      </c>
      <c r="C236" s="10" t="s">
        <v>29</v>
      </c>
      <c r="D236" s="9" t="s">
        <v>30</v>
      </c>
      <c r="E236" s="10" t="s">
        <v>207</v>
      </c>
      <c r="F236" s="10" t="s">
        <v>32</v>
      </c>
      <c r="G236" s="11">
        <v>40148</v>
      </c>
      <c r="H236" s="12">
        <v>40148</v>
      </c>
      <c r="I236" s="10" t="s">
        <v>414</v>
      </c>
      <c r="J236" s="13" t="s">
        <v>534</v>
      </c>
      <c r="K236" s="10" t="s">
        <v>398</v>
      </c>
      <c r="L236" s="10" t="s">
        <v>29</v>
      </c>
      <c r="M236" s="14">
        <v>769558</v>
      </c>
      <c r="N236" s="12"/>
      <c r="O236" s="10" t="s">
        <v>29</v>
      </c>
      <c r="P236" s="14">
        <v>-710064</v>
      </c>
      <c r="Q236" s="15">
        <v>6</v>
      </c>
      <c r="R236" s="10" t="s">
        <v>29</v>
      </c>
      <c r="S236" s="14">
        <v>59494</v>
      </c>
      <c r="T236" s="10" t="s">
        <v>36</v>
      </c>
      <c r="U236" s="10" t="s">
        <v>29</v>
      </c>
      <c r="V236" s="10" t="s">
        <v>37</v>
      </c>
      <c r="W236" s="10" t="s">
        <v>29</v>
      </c>
      <c r="X236" s="15">
        <v>0</v>
      </c>
      <c r="Y236" s="15">
        <v>0</v>
      </c>
      <c r="Z236" s="15">
        <v>0</v>
      </c>
      <c r="AA236" s="14">
        <v>-5399</v>
      </c>
      <c r="AB236" s="14">
        <v>54095</v>
      </c>
    </row>
    <row r="237" spans="1:28" x14ac:dyDescent="0.25">
      <c r="A237" s="9" t="s">
        <v>535</v>
      </c>
      <c r="B237" s="10" t="s">
        <v>29</v>
      </c>
      <c r="C237" s="10" t="s">
        <v>29</v>
      </c>
      <c r="D237" s="9" t="s">
        <v>30</v>
      </c>
      <c r="E237" s="10" t="s">
        <v>207</v>
      </c>
      <c r="F237" s="10" t="s">
        <v>32</v>
      </c>
      <c r="G237" s="11">
        <v>40148</v>
      </c>
      <c r="H237" s="12">
        <v>40148</v>
      </c>
      <c r="I237" s="10" t="s">
        <v>536</v>
      </c>
      <c r="J237" s="13" t="s">
        <v>537</v>
      </c>
      <c r="K237" s="10" t="s">
        <v>398</v>
      </c>
      <c r="L237" s="10" t="s">
        <v>29</v>
      </c>
      <c r="M237" s="14">
        <v>4483123.55</v>
      </c>
      <c r="N237" s="12"/>
      <c r="O237" s="10" t="s">
        <v>29</v>
      </c>
      <c r="P237" s="14">
        <v>-4136541.55</v>
      </c>
      <c r="Q237" s="15">
        <v>1</v>
      </c>
      <c r="R237" s="10" t="s">
        <v>29</v>
      </c>
      <c r="S237" s="14">
        <v>346582</v>
      </c>
      <c r="T237" s="10" t="s">
        <v>36</v>
      </c>
      <c r="U237" s="10" t="s">
        <v>29</v>
      </c>
      <c r="V237" s="10" t="s">
        <v>37</v>
      </c>
      <c r="W237" s="10" t="s">
        <v>29</v>
      </c>
      <c r="X237" s="15">
        <v>0</v>
      </c>
      <c r="Y237" s="15">
        <v>0</v>
      </c>
      <c r="Z237" s="15">
        <v>0</v>
      </c>
      <c r="AA237" s="14">
        <v>-31450</v>
      </c>
      <c r="AB237" s="14">
        <v>315132</v>
      </c>
    </row>
    <row r="238" spans="1:28" x14ac:dyDescent="0.25">
      <c r="A238" s="9" t="s">
        <v>538</v>
      </c>
      <c r="B238" s="10" t="s">
        <v>29</v>
      </c>
      <c r="C238" s="10" t="s">
        <v>29</v>
      </c>
      <c r="D238" s="9" t="s">
        <v>30</v>
      </c>
      <c r="E238" s="10" t="s">
        <v>207</v>
      </c>
      <c r="F238" s="10" t="s">
        <v>32</v>
      </c>
      <c r="G238" s="11">
        <v>40148</v>
      </c>
      <c r="H238" s="12">
        <v>40148</v>
      </c>
      <c r="I238" s="10" t="s">
        <v>414</v>
      </c>
      <c r="J238" s="13" t="s">
        <v>539</v>
      </c>
      <c r="K238" s="10" t="s">
        <v>398</v>
      </c>
      <c r="L238" s="10" t="s">
        <v>29</v>
      </c>
      <c r="M238" s="14">
        <v>29033</v>
      </c>
      <c r="N238" s="12"/>
      <c r="O238" s="10" t="s">
        <v>29</v>
      </c>
      <c r="P238" s="14">
        <v>-26789</v>
      </c>
      <c r="Q238" s="15">
        <v>1</v>
      </c>
      <c r="R238" s="10" t="s">
        <v>29</v>
      </c>
      <c r="S238" s="14">
        <v>2244</v>
      </c>
      <c r="T238" s="10" t="s">
        <v>36</v>
      </c>
      <c r="U238" s="10" t="s">
        <v>29</v>
      </c>
      <c r="V238" s="10" t="s">
        <v>37</v>
      </c>
      <c r="W238" s="10" t="s">
        <v>29</v>
      </c>
      <c r="X238" s="15">
        <v>0</v>
      </c>
      <c r="Y238" s="15">
        <v>0</v>
      </c>
      <c r="Z238" s="15">
        <v>0</v>
      </c>
      <c r="AA238" s="15">
        <v>-204</v>
      </c>
      <c r="AB238" s="14">
        <v>2040</v>
      </c>
    </row>
    <row r="239" spans="1:28" x14ac:dyDescent="0.25">
      <c r="A239" s="9" t="s">
        <v>540</v>
      </c>
      <c r="B239" s="10" t="s">
        <v>29</v>
      </c>
      <c r="C239" s="10" t="s">
        <v>29</v>
      </c>
      <c r="D239" s="9" t="s">
        <v>30</v>
      </c>
      <c r="E239" s="10" t="s">
        <v>207</v>
      </c>
      <c r="F239" s="10" t="s">
        <v>32</v>
      </c>
      <c r="G239" s="11">
        <v>40148</v>
      </c>
      <c r="H239" s="12">
        <v>40148</v>
      </c>
      <c r="I239" s="10" t="s">
        <v>419</v>
      </c>
      <c r="J239" s="13" t="s">
        <v>426</v>
      </c>
      <c r="K239" s="10" t="s">
        <v>398</v>
      </c>
      <c r="L239" s="10" t="s">
        <v>29</v>
      </c>
      <c r="M239" s="14">
        <v>5691</v>
      </c>
      <c r="N239" s="12"/>
      <c r="O239" s="10" t="s">
        <v>29</v>
      </c>
      <c r="P239" s="14">
        <v>-5251</v>
      </c>
      <c r="Q239" s="15">
        <v>1</v>
      </c>
      <c r="R239" s="10" t="s">
        <v>29</v>
      </c>
      <c r="S239" s="15">
        <v>440</v>
      </c>
      <c r="T239" s="10" t="s">
        <v>36</v>
      </c>
      <c r="U239" s="10" t="s">
        <v>29</v>
      </c>
      <c r="V239" s="10" t="s">
        <v>37</v>
      </c>
      <c r="W239" s="10" t="s">
        <v>29</v>
      </c>
      <c r="X239" s="15">
        <v>0</v>
      </c>
      <c r="Y239" s="15">
        <v>0</v>
      </c>
      <c r="Z239" s="15">
        <v>0</v>
      </c>
      <c r="AA239" s="15">
        <v>-40</v>
      </c>
      <c r="AB239" s="15">
        <v>400</v>
      </c>
    </row>
    <row r="240" spans="1:28" x14ac:dyDescent="0.25">
      <c r="A240" s="9" t="s">
        <v>541</v>
      </c>
      <c r="B240" s="10" t="s">
        <v>29</v>
      </c>
      <c r="C240" s="10" t="s">
        <v>29</v>
      </c>
      <c r="D240" s="9" t="s">
        <v>30</v>
      </c>
      <c r="E240" s="10" t="s">
        <v>207</v>
      </c>
      <c r="F240" s="10" t="s">
        <v>32</v>
      </c>
      <c r="G240" s="11">
        <v>40148</v>
      </c>
      <c r="H240" s="12">
        <v>40148</v>
      </c>
      <c r="I240" s="10" t="s">
        <v>210</v>
      </c>
      <c r="J240" s="13" t="s">
        <v>542</v>
      </c>
      <c r="K240" s="10" t="s">
        <v>398</v>
      </c>
      <c r="L240" s="10" t="s">
        <v>29</v>
      </c>
      <c r="M240" s="14">
        <v>5644</v>
      </c>
      <c r="N240" s="12"/>
      <c r="O240" s="10" t="s">
        <v>29</v>
      </c>
      <c r="P240" s="14">
        <v>-5207</v>
      </c>
      <c r="Q240" s="15">
        <v>1</v>
      </c>
      <c r="R240" s="10" t="s">
        <v>29</v>
      </c>
      <c r="S240" s="15">
        <v>437</v>
      </c>
      <c r="T240" s="10" t="s">
        <v>36</v>
      </c>
      <c r="U240" s="10" t="s">
        <v>29</v>
      </c>
      <c r="V240" s="10" t="s">
        <v>37</v>
      </c>
      <c r="W240" s="10" t="s">
        <v>29</v>
      </c>
      <c r="X240" s="15">
        <v>0</v>
      </c>
      <c r="Y240" s="15">
        <v>0</v>
      </c>
      <c r="Z240" s="15">
        <v>0</v>
      </c>
      <c r="AA240" s="15">
        <v>-40</v>
      </c>
      <c r="AB240" s="15">
        <v>397</v>
      </c>
    </row>
    <row r="241" spans="1:28" x14ac:dyDescent="0.25">
      <c r="A241" s="9" t="s">
        <v>543</v>
      </c>
      <c r="B241" s="10" t="s">
        <v>29</v>
      </c>
      <c r="C241" s="10" t="s">
        <v>29</v>
      </c>
      <c r="D241" s="9" t="s">
        <v>30</v>
      </c>
      <c r="E241" s="10" t="s">
        <v>207</v>
      </c>
      <c r="F241" s="10" t="s">
        <v>32</v>
      </c>
      <c r="G241" s="11">
        <v>40179</v>
      </c>
      <c r="H241" s="12">
        <v>40179</v>
      </c>
      <c r="I241" s="10" t="s">
        <v>210</v>
      </c>
      <c r="J241" s="13" t="s">
        <v>544</v>
      </c>
      <c r="K241" s="10" t="s">
        <v>398</v>
      </c>
      <c r="L241" s="10" t="s">
        <v>29</v>
      </c>
      <c r="M241" s="14">
        <v>6245.96</v>
      </c>
      <c r="N241" s="12"/>
      <c r="O241" s="10" t="s">
        <v>29</v>
      </c>
      <c r="P241" s="14">
        <v>-5707.96</v>
      </c>
      <c r="Q241" s="15">
        <v>1</v>
      </c>
      <c r="R241" s="10" t="s">
        <v>29</v>
      </c>
      <c r="S241" s="15">
        <v>538</v>
      </c>
      <c r="T241" s="10" t="s">
        <v>36</v>
      </c>
      <c r="U241" s="10" t="s">
        <v>29</v>
      </c>
      <c r="V241" s="10" t="s">
        <v>37</v>
      </c>
      <c r="W241" s="10" t="s">
        <v>29</v>
      </c>
      <c r="X241" s="15">
        <v>0</v>
      </c>
      <c r="Y241" s="15">
        <v>0</v>
      </c>
      <c r="Z241" s="15">
        <v>0</v>
      </c>
      <c r="AA241" s="15">
        <v>-49</v>
      </c>
      <c r="AB241" s="15">
        <v>489</v>
      </c>
    </row>
    <row r="242" spans="1:28" x14ac:dyDescent="0.25">
      <c r="A242" s="9" t="s">
        <v>545</v>
      </c>
      <c r="B242" s="10" t="s">
        <v>29</v>
      </c>
      <c r="C242" s="10" t="s">
        <v>29</v>
      </c>
      <c r="D242" s="9" t="s">
        <v>30</v>
      </c>
      <c r="E242" s="10" t="s">
        <v>207</v>
      </c>
      <c r="F242" s="10" t="s">
        <v>32</v>
      </c>
      <c r="G242" s="11">
        <v>40299</v>
      </c>
      <c r="H242" s="12">
        <v>40299</v>
      </c>
      <c r="I242" s="10" t="s">
        <v>210</v>
      </c>
      <c r="J242" s="13" t="s">
        <v>546</v>
      </c>
      <c r="K242" s="10" t="s">
        <v>398</v>
      </c>
      <c r="L242" s="10" t="s">
        <v>29</v>
      </c>
      <c r="M242" s="14">
        <v>17407</v>
      </c>
      <c r="N242" s="12"/>
      <c r="O242" s="10" t="s">
        <v>29</v>
      </c>
      <c r="P242" s="14">
        <v>-15953</v>
      </c>
      <c r="Q242" s="15">
        <v>1</v>
      </c>
      <c r="R242" s="10" t="s">
        <v>29</v>
      </c>
      <c r="S242" s="14">
        <v>1454</v>
      </c>
      <c r="T242" s="10" t="s">
        <v>36</v>
      </c>
      <c r="U242" s="10" t="s">
        <v>29</v>
      </c>
      <c r="V242" s="10" t="s">
        <v>37</v>
      </c>
      <c r="W242" s="10" t="s">
        <v>29</v>
      </c>
      <c r="X242" s="15">
        <v>0</v>
      </c>
      <c r="Y242" s="15">
        <v>0</v>
      </c>
      <c r="Z242" s="15">
        <v>0</v>
      </c>
      <c r="AA242" s="15">
        <v>-132</v>
      </c>
      <c r="AB242" s="14">
        <v>1322</v>
      </c>
    </row>
    <row r="243" spans="1:28" x14ac:dyDescent="0.25">
      <c r="A243" s="9" t="s">
        <v>547</v>
      </c>
      <c r="B243" s="10" t="s">
        <v>29</v>
      </c>
      <c r="C243" s="10" t="s">
        <v>29</v>
      </c>
      <c r="D243" s="9" t="s">
        <v>30</v>
      </c>
      <c r="E243" s="10" t="s">
        <v>32</v>
      </c>
      <c r="F243" s="10" t="s">
        <v>32</v>
      </c>
      <c r="G243" s="11">
        <v>40299</v>
      </c>
      <c r="H243" s="12">
        <v>40299</v>
      </c>
      <c r="I243" s="10" t="s">
        <v>210</v>
      </c>
      <c r="J243" s="13" t="s">
        <v>548</v>
      </c>
      <c r="K243" s="10" t="s">
        <v>549</v>
      </c>
      <c r="L243" s="10" t="s">
        <v>29</v>
      </c>
      <c r="M243" s="14">
        <v>3000</v>
      </c>
      <c r="N243" s="12"/>
      <c r="O243" s="10" t="s">
        <v>29</v>
      </c>
      <c r="P243" s="14">
        <v>-2850</v>
      </c>
      <c r="Q243" s="15">
        <v>1</v>
      </c>
      <c r="R243" s="10" t="s">
        <v>29</v>
      </c>
      <c r="S243" s="15">
        <v>150</v>
      </c>
      <c r="T243" s="10" t="s">
        <v>36</v>
      </c>
      <c r="U243" s="10" t="s">
        <v>29</v>
      </c>
      <c r="V243" s="10" t="s">
        <v>37</v>
      </c>
      <c r="W243" s="10" t="s">
        <v>29</v>
      </c>
      <c r="X243" s="15">
        <v>0</v>
      </c>
      <c r="Y243" s="15">
        <v>0</v>
      </c>
      <c r="Z243" s="15">
        <v>0</v>
      </c>
      <c r="AA243" s="15">
        <v>0</v>
      </c>
      <c r="AB243" s="15">
        <v>150</v>
      </c>
    </row>
    <row r="244" spans="1:28" x14ac:dyDescent="0.25">
      <c r="A244" s="9" t="s">
        <v>550</v>
      </c>
      <c r="B244" s="10" t="s">
        <v>29</v>
      </c>
      <c r="C244" s="10" t="s">
        <v>29</v>
      </c>
      <c r="D244" s="9" t="s">
        <v>30</v>
      </c>
      <c r="E244" s="10" t="s">
        <v>32</v>
      </c>
      <c r="F244" s="10" t="s">
        <v>32</v>
      </c>
      <c r="G244" s="11">
        <v>40299</v>
      </c>
      <c r="H244" s="12">
        <v>40299</v>
      </c>
      <c r="I244" s="10" t="s">
        <v>210</v>
      </c>
      <c r="J244" s="13" t="s">
        <v>551</v>
      </c>
      <c r="K244" s="10" t="s">
        <v>549</v>
      </c>
      <c r="L244" s="10" t="s">
        <v>29</v>
      </c>
      <c r="M244" s="14">
        <v>3700</v>
      </c>
      <c r="N244" s="12"/>
      <c r="O244" s="10" t="s">
        <v>29</v>
      </c>
      <c r="P244" s="14">
        <v>-3515</v>
      </c>
      <c r="Q244" s="15">
        <v>4</v>
      </c>
      <c r="R244" s="10" t="s">
        <v>29</v>
      </c>
      <c r="S244" s="15">
        <v>185</v>
      </c>
      <c r="T244" s="10" t="s">
        <v>36</v>
      </c>
      <c r="U244" s="10" t="s">
        <v>29</v>
      </c>
      <c r="V244" s="10" t="s">
        <v>37</v>
      </c>
      <c r="W244" s="10" t="s">
        <v>29</v>
      </c>
      <c r="X244" s="15">
        <v>0</v>
      </c>
      <c r="Y244" s="15">
        <v>0</v>
      </c>
      <c r="Z244" s="15">
        <v>0</v>
      </c>
      <c r="AA244" s="15">
        <v>0</v>
      </c>
      <c r="AB244" s="15">
        <v>185</v>
      </c>
    </row>
    <row r="245" spans="1:28" x14ac:dyDescent="0.25">
      <c r="A245" s="9" t="s">
        <v>552</v>
      </c>
      <c r="B245" s="10" t="s">
        <v>29</v>
      </c>
      <c r="C245" s="10" t="s">
        <v>29</v>
      </c>
      <c r="D245" s="9" t="s">
        <v>30</v>
      </c>
      <c r="E245" s="10" t="s">
        <v>32</v>
      </c>
      <c r="F245" s="10" t="s">
        <v>32</v>
      </c>
      <c r="G245" s="11">
        <v>40299</v>
      </c>
      <c r="H245" s="12">
        <v>40299</v>
      </c>
      <c r="I245" s="10" t="s">
        <v>210</v>
      </c>
      <c r="J245" s="13" t="s">
        <v>553</v>
      </c>
      <c r="K245" s="10" t="s">
        <v>549</v>
      </c>
      <c r="L245" s="10" t="s">
        <v>29</v>
      </c>
      <c r="M245" s="14">
        <v>3500</v>
      </c>
      <c r="N245" s="12"/>
      <c r="O245" s="10" t="s">
        <v>29</v>
      </c>
      <c r="P245" s="14">
        <v>-3325</v>
      </c>
      <c r="Q245" s="15">
        <v>1</v>
      </c>
      <c r="R245" s="10" t="s">
        <v>29</v>
      </c>
      <c r="S245" s="15">
        <v>175</v>
      </c>
      <c r="T245" s="10" t="s">
        <v>36</v>
      </c>
      <c r="U245" s="10" t="s">
        <v>29</v>
      </c>
      <c r="V245" s="10" t="s">
        <v>37</v>
      </c>
      <c r="W245" s="10" t="s">
        <v>29</v>
      </c>
      <c r="X245" s="15">
        <v>0</v>
      </c>
      <c r="Y245" s="15">
        <v>0</v>
      </c>
      <c r="Z245" s="15">
        <v>0</v>
      </c>
      <c r="AA245" s="15">
        <v>0</v>
      </c>
      <c r="AB245" s="15">
        <v>175</v>
      </c>
    </row>
    <row r="246" spans="1:28" x14ac:dyDescent="0.25">
      <c r="A246" s="9" t="s">
        <v>554</v>
      </c>
      <c r="B246" s="10" t="s">
        <v>29</v>
      </c>
      <c r="C246" s="10" t="s">
        <v>29</v>
      </c>
      <c r="D246" s="9" t="s">
        <v>30</v>
      </c>
      <c r="E246" s="10" t="s">
        <v>32</v>
      </c>
      <c r="F246" s="10" t="s">
        <v>32</v>
      </c>
      <c r="G246" s="11">
        <v>40330</v>
      </c>
      <c r="H246" s="12">
        <v>40330</v>
      </c>
      <c r="I246" s="10" t="s">
        <v>210</v>
      </c>
      <c r="J246" s="13" t="s">
        <v>555</v>
      </c>
      <c r="K246" s="10" t="s">
        <v>549</v>
      </c>
      <c r="L246" s="10" t="s">
        <v>29</v>
      </c>
      <c r="M246" s="14">
        <v>1800</v>
      </c>
      <c r="N246" s="12"/>
      <c r="O246" s="10" t="s">
        <v>29</v>
      </c>
      <c r="P246" s="14">
        <v>-1710</v>
      </c>
      <c r="Q246" s="15">
        <v>2</v>
      </c>
      <c r="R246" s="10" t="s">
        <v>29</v>
      </c>
      <c r="S246" s="15">
        <v>90</v>
      </c>
      <c r="T246" s="10" t="s">
        <v>36</v>
      </c>
      <c r="U246" s="10" t="s">
        <v>29</v>
      </c>
      <c r="V246" s="10" t="s">
        <v>37</v>
      </c>
      <c r="W246" s="10" t="s">
        <v>29</v>
      </c>
      <c r="X246" s="15">
        <v>0</v>
      </c>
      <c r="Y246" s="15">
        <v>0</v>
      </c>
      <c r="Z246" s="15">
        <v>0</v>
      </c>
      <c r="AA246" s="15">
        <v>0</v>
      </c>
      <c r="AB246" s="15">
        <v>90</v>
      </c>
    </row>
    <row r="247" spans="1:28" x14ac:dyDescent="0.25">
      <c r="A247" s="9" t="s">
        <v>556</v>
      </c>
      <c r="B247" s="10" t="s">
        <v>29</v>
      </c>
      <c r="C247" s="10" t="s">
        <v>29</v>
      </c>
      <c r="D247" s="9" t="s">
        <v>30</v>
      </c>
      <c r="E247" s="10" t="s">
        <v>32</v>
      </c>
      <c r="F247" s="10" t="s">
        <v>32</v>
      </c>
      <c r="G247" s="11">
        <v>40330</v>
      </c>
      <c r="H247" s="12">
        <v>40330</v>
      </c>
      <c r="I247" s="10" t="s">
        <v>210</v>
      </c>
      <c r="J247" s="13" t="s">
        <v>557</v>
      </c>
      <c r="K247" s="10" t="s">
        <v>549</v>
      </c>
      <c r="L247" s="10" t="s">
        <v>29</v>
      </c>
      <c r="M247" s="14">
        <v>7100</v>
      </c>
      <c r="N247" s="12"/>
      <c r="O247" s="10" t="s">
        <v>29</v>
      </c>
      <c r="P247" s="14">
        <v>-6745</v>
      </c>
      <c r="Q247" s="15">
        <v>2</v>
      </c>
      <c r="R247" s="10" t="s">
        <v>29</v>
      </c>
      <c r="S247" s="15">
        <v>355</v>
      </c>
      <c r="T247" s="10" t="s">
        <v>36</v>
      </c>
      <c r="U247" s="10" t="s">
        <v>29</v>
      </c>
      <c r="V247" s="10" t="s">
        <v>37</v>
      </c>
      <c r="W247" s="10" t="s">
        <v>29</v>
      </c>
      <c r="X247" s="15">
        <v>0</v>
      </c>
      <c r="Y247" s="15">
        <v>0</v>
      </c>
      <c r="Z247" s="15">
        <v>0</v>
      </c>
      <c r="AA247" s="15">
        <v>0</v>
      </c>
      <c r="AB247" s="15">
        <v>355</v>
      </c>
    </row>
    <row r="248" spans="1:28" x14ac:dyDescent="0.25">
      <c r="A248" s="9" t="s">
        <v>558</v>
      </c>
      <c r="B248" s="10" t="s">
        <v>29</v>
      </c>
      <c r="C248" s="10" t="s">
        <v>29</v>
      </c>
      <c r="D248" s="9" t="s">
        <v>30</v>
      </c>
      <c r="E248" s="10" t="s">
        <v>32</v>
      </c>
      <c r="F248" s="10" t="s">
        <v>32</v>
      </c>
      <c r="G248" s="11">
        <v>40330</v>
      </c>
      <c r="H248" s="12">
        <v>40330</v>
      </c>
      <c r="I248" s="10" t="s">
        <v>210</v>
      </c>
      <c r="J248" s="13" t="s">
        <v>559</v>
      </c>
      <c r="K248" s="10" t="s">
        <v>549</v>
      </c>
      <c r="L248" s="10" t="s">
        <v>29</v>
      </c>
      <c r="M248" s="14">
        <v>7100</v>
      </c>
      <c r="N248" s="12"/>
      <c r="O248" s="10" t="s">
        <v>29</v>
      </c>
      <c r="P248" s="14">
        <v>-6745</v>
      </c>
      <c r="Q248" s="15">
        <v>2</v>
      </c>
      <c r="R248" s="10" t="s">
        <v>29</v>
      </c>
      <c r="S248" s="15">
        <v>355</v>
      </c>
      <c r="T248" s="10" t="s">
        <v>36</v>
      </c>
      <c r="U248" s="10" t="s">
        <v>29</v>
      </c>
      <c r="V248" s="10" t="s">
        <v>37</v>
      </c>
      <c r="W248" s="10" t="s">
        <v>29</v>
      </c>
      <c r="X248" s="15">
        <v>0</v>
      </c>
      <c r="Y248" s="15">
        <v>0</v>
      </c>
      <c r="Z248" s="15">
        <v>0</v>
      </c>
      <c r="AA248" s="15">
        <v>0</v>
      </c>
      <c r="AB248" s="15">
        <v>355</v>
      </c>
    </row>
    <row r="249" spans="1:28" x14ac:dyDescent="0.25">
      <c r="A249" s="9" t="s">
        <v>560</v>
      </c>
      <c r="B249" s="10" t="s">
        <v>29</v>
      </c>
      <c r="C249" s="10" t="s">
        <v>29</v>
      </c>
      <c r="D249" s="9" t="s">
        <v>30</v>
      </c>
      <c r="E249" s="10" t="s">
        <v>32</v>
      </c>
      <c r="F249" s="10" t="s">
        <v>32</v>
      </c>
      <c r="G249" s="11">
        <v>40330</v>
      </c>
      <c r="H249" s="12">
        <v>40330</v>
      </c>
      <c r="I249" s="10" t="s">
        <v>210</v>
      </c>
      <c r="J249" s="13" t="s">
        <v>553</v>
      </c>
      <c r="K249" s="10" t="s">
        <v>549</v>
      </c>
      <c r="L249" s="10" t="s">
        <v>29</v>
      </c>
      <c r="M249" s="14">
        <v>3550</v>
      </c>
      <c r="N249" s="12"/>
      <c r="O249" s="10" t="s">
        <v>29</v>
      </c>
      <c r="P249" s="14">
        <v>-3372</v>
      </c>
      <c r="Q249" s="15">
        <v>1</v>
      </c>
      <c r="R249" s="10" t="s">
        <v>29</v>
      </c>
      <c r="S249" s="15">
        <v>178</v>
      </c>
      <c r="T249" s="10" t="s">
        <v>36</v>
      </c>
      <c r="U249" s="10" t="s">
        <v>29</v>
      </c>
      <c r="V249" s="10" t="s">
        <v>37</v>
      </c>
      <c r="W249" s="10" t="s">
        <v>29</v>
      </c>
      <c r="X249" s="15">
        <v>0</v>
      </c>
      <c r="Y249" s="15">
        <v>0</v>
      </c>
      <c r="Z249" s="15">
        <v>0</v>
      </c>
      <c r="AA249" s="15">
        <v>0</v>
      </c>
      <c r="AB249" s="15">
        <v>178</v>
      </c>
    </row>
    <row r="250" spans="1:28" x14ac:dyDescent="0.25">
      <c r="A250" s="9" t="s">
        <v>561</v>
      </c>
      <c r="B250" s="10" t="s">
        <v>29</v>
      </c>
      <c r="C250" s="10" t="s">
        <v>29</v>
      </c>
      <c r="D250" s="9" t="s">
        <v>30</v>
      </c>
      <c r="E250" s="10" t="s">
        <v>32</v>
      </c>
      <c r="F250" s="10" t="s">
        <v>32</v>
      </c>
      <c r="G250" s="11">
        <v>40360</v>
      </c>
      <c r="H250" s="12">
        <v>40360</v>
      </c>
      <c r="I250" s="10" t="s">
        <v>210</v>
      </c>
      <c r="J250" s="13" t="s">
        <v>562</v>
      </c>
      <c r="K250" s="10" t="s">
        <v>549</v>
      </c>
      <c r="L250" s="10" t="s">
        <v>29</v>
      </c>
      <c r="M250" s="15">
        <v>900</v>
      </c>
      <c r="N250" s="12"/>
      <c r="O250" s="10" t="s">
        <v>29</v>
      </c>
      <c r="P250" s="15">
        <v>-855</v>
      </c>
      <c r="Q250" s="15">
        <v>1</v>
      </c>
      <c r="R250" s="10" t="s">
        <v>29</v>
      </c>
      <c r="S250" s="15">
        <v>45</v>
      </c>
      <c r="T250" s="10" t="s">
        <v>36</v>
      </c>
      <c r="U250" s="10" t="s">
        <v>29</v>
      </c>
      <c r="V250" s="10" t="s">
        <v>37</v>
      </c>
      <c r="W250" s="10" t="s">
        <v>29</v>
      </c>
      <c r="X250" s="15">
        <v>0</v>
      </c>
      <c r="Y250" s="15">
        <v>0</v>
      </c>
      <c r="Z250" s="15">
        <v>0</v>
      </c>
      <c r="AA250" s="15">
        <v>0</v>
      </c>
      <c r="AB250" s="15">
        <v>45</v>
      </c>
    </row>
    <row r="251" spans="1:28" x14ac:dyDescent="0.25">
      <c r="A251" s="9" t="s">
        <v>563</v>
      </c>
      <c r="B251" s="10" t="s">
        <v>29</v>
      </c>
      <c r="C251" s="10" t="s">
        <v>29</v>
      </c>
      <c r="D251" s="9" t="s">
        <v>30</v>
      </c>
      <c r="E251" s="10" t="s">
        <v>32</v>
      </c>
      <c r="F251" s="10" t="s">
        <v>32</v>
      </c>
      <c r="G251" s="11">
        <v>40360</v>
      </c>
      <c r="H251" s="12">
        <v>40360</v>
      </c>
      <c r="I251" s="10" t="s">
        <v>210</v>
      </c>
      <c r="J251" s="13" t="s">
        <v>562</v>
      </c>
      <c r="K251" s="10" t="s">
        <v>549</v>
      </c>
      <c r="L251" s="10" t="s">
        <v>29</v>
      </c>
      <c r="M251" s="15">
        <v>900</v>
      </c>
      <c r="N251" s="12"/>
      <c r="O251" s="10" t="s">
        <v>29</v>
      </c>
      <c r="P251" s="15">
        <v>-855</v>
      </c>
      <c r="Q251" s="15">
        <v>1</v>
      </c>
      <c r="R251" s="10" t="s">
        <v>29</v>
      </c>
      <c r="S251" s="15">
        <v>45</v>
      </c>
      <c r="T251" s="10" t="s">
        <v>36</v>
      </c>
      <c r="U251" s="10" t="s">
        <v>29</v>
      </c>
      <c r="V251" s="10" t="s">
        <v>37</v>
      </c>
      <c r="W251" s="10" t="s">
        <v>29</v>
      </c>
      <c r="X251" s="15">
        <v>0</v>
      </c>
      <c r="Y251" s="15">
        <v>0</v>
      </c>
      <c r="Z251" s="15">
        <v>0</v>
      </c>
      <c r="AA251" s="15">
        <v>0</v>
      </c>
      <c r="AB251" s="15">
        <v>45</v>
      </c>
    </row>
    <row r="252" spans="1:28" x14ac:dyDescent="0.25">
      <c r="A252" s="9" t="s">
        <v>564</v>
      </c>
      <c r="B252" s="10" t="s">
        <v>29</v>
      </c>
      <c r="C252" s="10" t="s">
        <v>29</v>
      </c>
      <c r="D252" s="9" t="s">
        <v>30</v>
      </c>
      <c r="E252" s="10" t="s">
        <v>32</v>
      </c>
      <c r="F252" s="10" t="s">
        <v>32</v>
      </c>
      <c r="G252" s="11">
        <v>40360</v>
      </c>
      <c r="H252" s="12">
        <v>40360</v>
      </c>
      <c r="I252" s="10" t="s">
        <v>210</v>
      </c>
      <c r="J252" s="13" t="s">
        <v>565</v>
      </c>
      <c r="K252" s="10" t="s">
        <v>549</v>
      </c>
      <c r="L252" s="10" t="s">
        <v>29</v>
      </c>
      <c r="M252" s="14">
        <v>1550</v>
      </c>
      <c r="N252" s="12"/>
      <c r="O252" s="10" t="s">
        <v>29</v>
      </c>
      <c r="P252" s="14">
        <v>-1472</v>
      </c>
      <c r="Q252" s="15">
        <v>1</v>
      </c>
      <c r="R252" s="10" t="s">
        <v>29</v>
      </c>
      <c r="S252" s="15">
        <v>78</v>
      </c>
      <c r="T252" s="10" t="s">
        <v>36</v>
      </c>
      <c r="U252" s="10" t="s">
        <v>29</v>
      </c>
      <c r="V252" s="10" t="s">
        <v>37</v>
      </c>
      <c r="W252" s="10" t="s">
        <v>29</v>
      </c>
      <c r="X252" s="15">
        <v>0</v>
      </c>
      <c r="Y252" s="15">
        <v>0</v>
      </c>
      <c r="Z252" s="15">
        <v>0</v>
      </c>
      <c r="AA252" s="15">
        <v>0</v>
      </c>
      <c r="AB252" s="15">
        <v>78</v>
      </c>
    </row>
    <row r="253" spans="1:28" x14ac:dyDescent="0.25">
      <c r="A253" s="9" t="s">
        <v>566</v>
      </c>
      <c r="B253" s="10" t="s">
        <v>29</v>
      </c>
      <c r="C253" s="10" t="s">
        <v>29</v>
      </c>
      <c r="D253" s="9" t="s">
        <v>30</v>
      </c>
      <c r="E253" s="10" t="s">
        <v>32</v>
      </c>
      <c r="F253" s="10" t="s">
        <v>32</v>
      </c>
      <c r="G253" s="11">
        <v>40391</v>
      </c>
      <c r="H253" s="12">
        <v>40391</v>
      </c>
      <c r="I253" s="10" t="s">
        <v>210</v>
      </c>
      <c r="J253" s="13" t="s">
        <v>562</v>
      </c>
      <c r="K253" s="10" t="s">
        <v>549</v>
      </c>
      <c r="L253" s="10" t="s">
        <v>29</v>
      </c>
      <c r="M253" s="15">
        <v>900</v>
      </c>
      <c r="N253" s="12"/>
      <c r="O253" s="10" t="s">
        <v>29</v>
      </c>
      <c r="P253" s="15">
        <v>-855</v>
      </c>
      <c r="Q253" s="15">
        <v>1</v>
      </c>
      <c r="R253" s="10" t="s">
        <v>29</v>
      </c>
      <c r="S253" s="15">
        <v>45</v>
      </c>
      <c r="T253" s="10" t="s">
        <v>36</v>
      </c>
      <c r="U253" s="10" t="s">
        <v>29</v>
      </c>
      <c r="V253" s="10" t="s">
        <v>37</v>
      </c>
      <c r="W253" s="10" t="s">
        <v>29</v>
      </c>
      <c r="X253" s="15">
        <v>0</v>
      </c>
      <c r="Y253" s="15">
        <v>0</v>
      </c>
      <c r="Z253" s="15">
        <v>0</v>
      </c>
      <c r="AA253" s="15">
        <v>0</v>
      </c>
      <c r="AB253" s="15">
        <v>45</v>
      </c>
    </row>
    <row r="254" spans="1:28" x14ac:dyDescent="0.25">
      <c r="A254" s="9" t="s">
        <v>567</v>
      </c>
      <c r="B254" s="10" t="s">
        <v>29</v>
      </c>
      <c r="C254" s="10" t="s">
        <v>29</v>
      </c>
      <c r="D254" s="9" t="s">
        <v>30</v>
      </c>
      <c r="E254" s="10" t="s">
        <v>32</v>
      </c>
      <c r="F254" s="10" t="s">
        <v>32</v>
      </c>
      <c r="G254" s="11">
        <v>40391</v>
      </c>
      <c r="H254" s="12">
        <v>40391</v>
      </c>
      <c r="I254" s="10" t="s">
        <v>210</v>
      </c>
      <c r="J254" s="13" t="s">
        <v>562</v>
      </c>
      <c r="K254" s="10" t="s">
        <v>549</v>
      </c>
      <c r="L254" s="10" t="s">
        <v>29</v>
      </c>
      <c r="M254" s="15">
        <v>950</v>
      </c>
      <c r="N254" s="12"/>
      <c r="O254" s="10" t="s">
        <v>29</v>
      </c>
      <c r="P254" s="15">
        <v>-902</v>
      </c>
      <c r="Q254" s="15">
        <v>1</v>
      </c>
      <c r="R254" s="10" t="s">
        <v>29</v>
      </c>
      <c r="S254" s="15">
        <v>48</v>
      </c>
      <c r="T254" s="10" t="s">
        <v>36</v>
      </c>
      <c r="U254" s="10" t="s">
        <v>29</v>
      </c>
      <c r="V254" s="10" t="s">
        <v>37</v>
      </c>
      <c r="W254" s="10" t="s">
        <v>29</v>
      </c>
      <c r="X254" s="15">
        <v>0</v>
      </c>
      <c r="Y254" s="15">
        <v>0</v>
      </c>
      <c r="Z254" s="15">
        <v>0</v>
      </c>
      <c r="AA254" s="15">
        <v>0</v>
      </c>
      <c r="AB254" s="15">
        <v>48</v>
      </c>
    </row>
    <row r="255" spans="1:28" x14ac:dyDescent="0.25">
      <c r="A255" s="9" t="s">
        <v>568</v>
      </c>
      <c r="B255" s="10" t="s">
        <v>29</v>
      </c>
      <c r="C255" s="10" t="s">
        <v>29</v>
      </c>
      <c r="D255" s="9" t="s">
        <v>30</v>
      </c>
      <c r="E255" s="10" t="s">
        <v>207</v>
      </c>
      <c r="F255" s="10" t="s">
        <v>32</v>
      </c>
      <c r="G255" s="11">
        <v>40422</v>
      </c>
      <c r="H255" s="12">
        <v>40422</v>
      </c>
      <c r="I255" s="10" t="s">
        <v>210</v>
      </c>
      <c r="J255" s="13" t="s">
        <v>569</v>
      </c>
      <c r="K255" s="10" t="s">
        <v>398</v>
      </c>
      <c r="L255" s="10" t="s">
        <v>29</v>
      </c>
      <c r="M255" s="14">
        <v>5350</v>
      </c>
      <c r="N255" s="12"/>
      <c r="O255" s="10" t="s">
        <v>29</v>
      </c>
      <c r="P255" s="14">
        <v>-4870</v>
      </c>
      <c r="Q255" s="15">
        <v>1</v>
      </c>
      <c r="R255" s="10" t="s">
        <v>29</v>
      </c>
      <c r="S255" s="15">
        <v>480</v>
      </c>
      <c r="T255" s="10" t="s">
        <v>36</v>
      </c>
      <c r="U255" s="10" t="s">
        <v>29</v>
      </c>
      <c r="V255" s="10" t="s">
        <v>37</v>
      </c>
      <c r="W255" s="10" t="s">
        <v>29</v>
      </c>
      <c r="X255" s="15">
        <v>0</v>
      </c>
      <c r="Y255" s="15">
        <v>0</v>
      </c>
      <c r="Z255" s="15">
        <v>0</v>
      </c>
      <c r="AA255" s="15">
        <v>-44</v>
      </c>
      <c r="AB255" s="15">
        <v>436</v>
      </c>
    </row>
    <row r="256" spans="1:28" x14ac:dyDescent="0.25">
      <c r="A256" s="9" t="s">
        <v>570</v>
      </c>
      <c r="B256" s="10" t="s">
        <v>29</v>
      </c>
      <c r="C256" s="10" t="s">
        <v>29</v>
      </c>
      <c r="D256" s="9" t="s">
        <v>30</v>
      </c>
      <c r="E256" s="10" t="s">
        <v>207</v>
      </c>
      <c r="F256" s="10" t="s">
        <v>32</v>
      </c>
      <c r="G256" s="11">
        <v>40422</v>
      </c>
      <c r="H256" s="12">
        <v>40422</v>
      </c>
      <c r="I256" s="10" t="s">
        <v>202</v>
      </c>
      <c r="J256" s="13" t="s">
        <v>571</v>
      </c>
      <c r="K256" s="10" t="s">
        <v>398</v>
      </c>
      <c r="L256" s="10" t="s">
        <v>29</v>
      </c>
      <c r="M256" s="14">
        <v>959344</v>
      </c>
      <c r="N256" s="12"/>
      <c r="O256" s="10" t="s">
        <v>29</v>
      </c>
      <c r="P256" s="14">
        <v>-873951</v>
      </c>
      <c r="Q256" s="15">
        <v>1</v>
      </c>
      <c r="R256" s="10" t="s">
        <v>29</v>
      </c>
      <c r="S256" s="14">
        <v>85393</v>
      </c>
      <c r="T256" s="10" t="s">
        <v>36</v>
      </c>
      <c r="U256" s="10" t="s">
        <v>29</v>
      </c>
      <c r="V256" s="10" t="s">
        <v>37</v>
      </c>
      <c r="W256" s="10" t="s">
        <v>29</v>
      </c>
      <c r="X256" s="15">
        <v>0</v>
      </c>
      <c r="Y256" s="15">
        <v>0</v>
      </c>
      <c r="Z256" s="15">
        <v>0</v>
      </c>
      <c r="AA256" s="14">
        <v>-7749</v>
      </c>
      <c r="AB256" s="14">
        <v>77644</v>
      </c>
    </row>
    <row r="257" spans="1:28" x14ac:dyDescent="0.25">
      <c r="A257" s="9" t="s">
        <v>572</v>
      </c>
      <c r="B257" s="10" t="s">
        <v>29</v>
      </c>
      <c r="C257" s="10" t="s">
        <v>29</v>
      </c>
      <c r="D257" s="9" t="s">
        <v>30</v>
      </c>
      <c r="E257" s="10" t="s">
        <v>207</v>
      </c>
      <c r="F257" s="10" t="s">
        <v>32</v>
      </c>
      <c r="G257" s="11">
        <v>40452</v>
      </c>
      <c r="H257" s="12">
        <v>40452</v>
      </c>
      <c r="I257" s="10" t="s">
        <v>573</v>
      </c>
      <c r="J257" s="13" t="s">
        <v>574</v>
      </c>
      <c r="K257" s="10" t="s">
        <v>398</v>
      </c>
      <c r="L257" s="10" t="s">
        <v>29</v>
      </c>
      <c r="M257" s="14">
        <v>192969</v>
      </c>
      <c r="N257" s="12"/>
      <c r="O257" s="10" t="s">
        <v>29</v>
      </c>
      <c r="P257" s="14">
        <v>-176103</v>
      </c>
      <c r="Q257" s="15">
        <v>1</v>
      </c>
      <c r="R257" s="10" t="s">
        <v>29</v>
      </c>
      <c r="S257" s="14">
        <v>16866</v>
      </c>
      <c r="T257" s="10" t="s">
        <v>36</v>
      </c>
      <c r="U257" s="10" t="s">
        <v>29</v>
      </c>
      <c r="V257" s="10" t="s">
        <v>37</v>
      </c>
      <c r="W257" s="10" t="s">
        <v>29</v>
      </c>
      <c r="X257" s="15">
        <v>0</v>
      </c>
      <c r="Y257" s="15">
        <v>0</v>
      </c>
      <c r="Z257" s="15">
        <v>0</v>
      </c>
      <c r="AA257" s="14">
        <v>-1530</v>
      </c>
      <c r="AB257" s="14">
        <v>15336</v>
      </c>
    </row>
    <row r="258" spans="1:28" x14ac:dyDescent="0.25">
      <c r="A258" s="9" t="s">
        <v>575</v>
      </c>
      <c r="B258" s="10" t="s">
        <v>29</v>
      </c>
      <c r="C258" s="10" t="s">
        <v>29</v>
      </c>
      <c r="D258" s="9" t="s">
        <v>30</v>
      </c>
      <c r="E258" s="10" t="s">
        <v>32</v>
      </c>
      <c r="F258" s="10" t="s">
        <v>32</v>
      </c>
      <c r="G258" s="11">
        <v>40452</v>
      </c>
      <c r="H258" s="12">
        <v>40452</v>
      </c>
      <c r="I258" s="10" t="s">
        <v>210</v>
      </c>
      <c r="J258" s="13" t="s">
        <v>555</v>
      </c>
      <c r="K258" s="10" t="s">
        <v>549</v>
      </c>
      <c r="L258" s="10" t="s">
        <v>29</v>
      </c>
      <c r="M258" s="14">
        <v>2100</v>
      </c>
      <c r="N258" s="12"/>
      <c r="O258" s="10" t="s">
        <v>29</v>
      </c>
      <c r="P258" s="14">
        <v>-1995</v>
      </c>
      <c r="Q258" s="15">
        <v>2</v>
      </c>
      <c r="R258" s="10" t="s">
        <v>29</v>
      </c>
      <c r="S258" s="15">
        <v>105</v>
      </c>
      <c r="T258" s="10" t="s">
        <v>36</v>
      </c>
      <c r="U258" s="10" t="s">
        <v>29</v>
      </c>
      <c r="V258" s="10" t="s">
        <v>37</v>
      </c>
      <c r="W258" s="10" t="s">
        <v>29</v>
      </c>
      <c r="X258" s="15">
        <v>0</v>
      </c>
      <c r="Y258" s="15">
        <v>0</v>
      </c>
      <c r="Z258" s="15">
        <v>0</v>
      </c>
      <c r="AA258" s="15">
        <v>0</v>
      </c>
      <c r="AB258" s="15">
        <v>105</v>
      </c>
    </row>
    <row r="259" spans="1:28" x14ac:dyDescent="0.25">
      <c r="A259" s="9" t="s">
        <v>576</v>
      </c>
      <c r="B259" s="10" t="s">
        <v>29</v>
      </c>
      <c r="C259" s="10" t="s">
        <v>29</v>
      </c>
      <c r="D259" s="9" t="s">
        <v>30</v>
      </c>
      <c r="E259" s="10" t="s">
        <v>32</v>
      </c>
      <c r="F259" s="10" t="s">
        <v>32</v>
      </c>
      <c r="G259" s="11">
        <v>40452</v>
      </c>
      <c r="H259" s="12">
        <v>40452</v>
      </c>
      <c r="I259" s="10" t="s">
        <v>573</v>
      </c>
      <c r="J259" s="13" t="s">
        <v>577</v>
      </c>
      <c r="K259" s="10" t="s">
        <v>549</v>
      </c>
      <c r="L259" s="10" t="s">
        <v>29</v>
      </c>
      <c r="M259" s="14">
        <v>3500</v>
      </c>
      <c r="N259" s="12"/>
      <c r="O259" s="10" t="s">
        <v>29</v>
      </c>
      <c r="P259" s="14">
        <v>-3325</v>
      </c>
      <c r="Q259" s="15">
        <v>1</v>
      </c>
      <c r="R259" s="10" t="s">
        <v>29</v>
      </c>
      <c r="S259" s="15">
        <v>175</v>
      </c>
      <c r="T259" s="10" t="s">
        <v>36</v>
      </c>
      <c r="U259" s="10" t="s">
        <v>29</v>
      </c>
      <c r="V259" s="10" t="s">
        <v>37</v>
      </c>
      <c r="W259" s="10" t="s">
        <v>29</v>
      </c>
      <c r="X259" s="15">
        <v>0</v>
      </c>
      <c r="Y259" s="15">
        <v>0</v>
      </c>
      <c r="Z259" s="15">
        <v>0</v>
      </c>
      <c r="AA259" s="15">
        <v>0</v>
      </c>
      <c r="AB259" s="15">
        <v>175</v>
      </c>
    </row>
    <row r="260" spans="1:28" x14ac:dyDescent="0.25">
      <c r="A260" s="9" t="s">
        <v>578</v>
      </c>
      <c r="B260" s="10" t="s">
        <v>29</v>
      </c>
      <c r="C260" s="10" t="s">
        <v>29</v>
      </c>
      <c r="D260" s="9" t="s">
        <v>30</v>
      </c>
      <c r="E260" s="10" t="s">
        <v>32</v>
      </c>
      <c r="F260" s="10" t="s">
        <v>32</v>
      </c>
      <c r="G260" s="11">
        <v>40452</v>
      </c>
      <c r="H260" s="12">
        <v>40452</v>
      </c>
      <c r="I260" s="10" t="s">
        <v>202</v>
      </c>
      <c r="J260" s="13" t="s">
        <v>579</v>
      </c>
      <c r="K260" s="10" t="s">
        <v>549</v>
      </c>
      <c r="L260" s="10" t="s">
        <v>29</v>
      </c>
      <c r="M260" s="14">
        <v>425913</v>
      </c>
      <c r="N260" s="12"/>
      <c r="O260" s="10" t="s">
        <v>29</v>
      </c>
      <c r="P260" s="14">
        <v>-404617</v>
      </c>
      <c r="Q260" s="15">
        <v>100</v>
      </c>
      <c r="R260" s="10" t="s">
        <v>29</v>
      </c>
      <c r="S260" s="14">
        <v>21296</v>
      </c>
      <c r="T260" s="10" t="s">
        <v>36</v>
      </c>
      <c r="U260" s="10" t="s">
        <v>29</v>
      </c>
      <c r="V260" s="10" t="s">
        <v>37</v>
      </c>
      <c r="W260" s="10" t="s">
        <v>29</v>
      </c>
      <c r="X260" s="15">
        <v>0</v>
      </c>
      <c r="Y260" s="15">
        <v>0</v>
      </c>
      <c r="Z260" s="15">
        <v>0</v>
      </c>
      <c r="AA260" s="15">
        <v>0</v>
      </c>
      <c r="AB260" s="14">
        <v>21296</v>
      </c>
    </row>
    <row r="261" spans="1:28" x14ac:dyDescent="0.25">
      <c r="A261" s="9" t="s">
        <v>580</v>
      </c>
      <c r="B261" s="10" t="s">
        <v>29</v>
      </c>
      <c r="C261" s="10" t="s">
        <v>29</v>
      </c>
      <c r="D261" s="9" t="s">
        <v>30</v>
      </c>
      <c r="E261" s="10" t="s">
        <v>207</v>
      </c>
      <c r="F261" s="10" t="s">
        <v>32</v>
      </c>
      <c r="G261" s="11">
        <v>40483</v>
      </c>
      <c r="H261" s="12">
        <v>40483</v>
      </c>
      <c r="I261" s="10" t="s">
        <v>529</v>
      </c>
      <c r="J261" s="13" t="s">
        <v>530</v>
      </c>
      <c r="K261" s="10" t="s">
        <v>398</v>
      </c>
      <c r="L261" s="10" t="s">
        <v>29</v>
      </c>
      <c r="M261" s="14">
        <v>2581214.83</v>
      </c>
      <c r="N261" s="12"/>
      <c r="O261" s="10" t="s">
        <v>29</v>
      </c>
      <c r="P261" s="14">
        <v>-2351972.83</v>
      </c>
      <c r="Q261" s="15">
        <v>1</v>
      </c>
      <c r="R261" s="10" t="s">
        <v>29</v>
      </c>
      <c r="S261" s="14">
        <v>229242</v>
      </c>
      <c r="T261" s="10" t="s">
        <v>36</v>
      </c>
      <c r="U261" s="10" t="s">
        <v>29</v>
      </c>
      <c r="V261" s="10" t="s">
        <v>37</v>
      </c>
      <c r="W261" s="10" t="s">
        <v>29</v>
      </c>
      <c r="X261" s="15">
        <v>0</v>
      </c>
      <c r="Y261" s="15">
        <v>0</v>
      </c>
      <c r="Z261" s="15">
        <v>0</v>
      </c>
      <c r="AA261" s="14">
        <v>-20802</v>
      </c>
      <c r="AB261" s="14">
        <v>208440</v>
      </c>
    </row>
    <row r="262" spans="1:28" x14ac:dyDescent="0.25">
      <c r="A262" s="9" t="s">
        <v>581</v>
      </c>
      <c r="B262" s="10" t="s">
        <v>29</v>
      </c>
      <c r="C262" s="10" t="s">
        <v>29</v>
      </c>
      <c r="D262" s="9" t="s">
        <v>30</v>
      </c>
      <c r="E262" s="10" t="s">
        <v>207</v>
      </c>
      <c r="F262" s="10" t="s">
        <v>32</v>
      </c>
      <c r="G262" s="11">
        <v>40483</v>
      </c>
      <c r="H262" s="12">
        <v>40483</v>
      </c>
      <c r="I262" s="10" t="s">
        <v>419</v>
      </c>
      <c r="J262" s="13" t="s">
        <v>582</v>
      </c>
      <c r="K262" s="10" t="s">
        <v>398</v>
      </c>
      <c r="L262" s="10" t="s">
        <v>29</v>
      </c>
      <c r="M262" s="14">
        <v>280768</v>
      </c>
      <c r="N262" s="12"/>
      <c r="O262" s="10" t="s">
        <v>29</v>
      </c>
      <c r="P262" s="14">
        <v>-255003</v>
      </c>
      <c r="Q262" s="15">
        <v>2</v>
      </c>
      <c r="R262" s="10" t="s">
        <v>29</v>
      </c>
      <c r="S262" s="14">
        <v>25765</v>
      </c>
      <c r="T262" s="10" t="s">
        <v>36</v>
      </c>
      <c r="U262" s="10" t="s">
        <v>29</v>
      </c>
      <c r="V262" s="10" t="s">
        <v>37</v>
      </c>
      <c r="W262" s="10" t="s">
        <v>29</v>
      </c>
      <c r="X262" s="15">
        <v>0</v>
      </c>
      <c r="Y262" s="15">
        <v>0</v>
      </c>
      <c r="Z262" s="15">
        <v>0</v>
      </c>
      <c r="AA262" s="14">
        <v>-2338</v>
      </c>
      <c r="AB262" s="14">
        <v>23427</v>
      </c>
    </row>
    <row r="263" spans="1:28" x14ac:dyDescent="0.25">
      <c r="A263" s="9" t="s">
        <v>583</v>
      </c>
      <c r="B263" s="10" t="s">
        <v>29</v>
      </c>
      <c r="C263" s="10" t="s">
        <v>29</v>
      </c>
      <c r="D263" s="9" t="s">
        <v>30</v>
      </c>
      <c r="E263" s="10" t="s">
        <v>207</v>
      </c>
      <c r="F263" s="10" t="s">
        <v>32</v>
      </c>
      <c r="G263" s="11">
        <v>40483</v>
      </c>
      <c r="H263" s="12">
        <v>40483</v>
      </c>
      <c r="I263" s="10" t="s">
        <v>419</v>
      </c>
      <c r="J263" s="13" t="s">
        <v>426</v>
      </c>
      <c r="K263" s="10" t="s">
        <v>398</v>
      </c>
      <c r="L263" s="10" t="s">
        <v>29</v>
      </c>
      <c r="M263" s="14">
        <v>5691</v>
      </c>
      <c r="N263" s="12"/>
      <c r="O263" s="10" t="s">
        <v>29</v>
      </c>
      <c r="P263" s="14">
        <v>-5169</v>
      </c>
      <c r="Q263" s="15">
        <v>1</v>
      </c>
      <c r="R263" s="10" t="s">
        <v>29</v>
      </c>
      <c r="S263" s="15">
        <v>522</v>
      </c>
      <c r="T263" s="10" t="s">
        <v>36</v>
      </c>
      <c r="U263" s="10" t="s">
        <v>29</v>
      </c>
      <c r="V263" s="10" t="s">
        <v>37</v>
      </c>
      <c r="W263" s="10" t="s">
        <v>29</v>
      </c>
      <c r="X263" s="15">
        <v>0</v>
      </c>
      <c r="Y263" s="15">
        <v>0</v>
      </c>
      <c r="Z263" s="15">
        <v>0</v>
      </c>
      <c r="AA263" s="15">
        <v>-47</v>
      </c>
      <c r="AB263" s="15">
        <v>475</v>
      </c>
    </row>
    <row r="264" spans="1:28" x14ac:dyDescent="0.25">
      <c r="A264" s="9" t="s">
        <v>584</v>
      </c>
      <c r="B264" s="10" t="s">
        <v>29</v>
      </c>
      <c r="C264" s="10" t="s">
        <v>29</v>
      </c>
      <c r="D264" s="9" t="s">
        <v>30</v>
      </c>
      <c r="E264" s="10" t="s">
        <v>207</v>
      </c>
      <c r="F264" s="10" t="s">
        <v>32</v>
      </c>
      <c r="G264" s="11">
        <v>40483</v>
      </c>
      <c r="H264" s="12">
        <v>40483</v>
      </c>
      <c r="I264" s="10" t="s">
        <v>585</v>
      </c>
      <c r="J264" s="13" t="s">
        <v>586</v>
      </c>
      <c r="K264" s="10" t="s">
        <v>398</v>
      </c>
      <c r="L264" s="10" t="s">
        <v>29</v>
      </c>
      <c r="M264" s="14">
        <v>29534326.899999999</v>
      </c>
      <c r="N264" s="12"/>
      <c r="O264" s="10" t="s">
        <v>29</v>
      </c>
      <c r="P264" s="14">
        <v>-26911337.899999999</v>
      </c>
      <c r="Q264" s="15">
        <v>1</v>
      </c>
      <c r="R264" s="10" t="s">
        <v>29</v>
      </c>
      <c r="S264" s="14">
        <v>2622989</v>
      </c>
      <c r="T264" s="10" t="s">
        <v>36</v>
      </c>
      <c r="U264" s="10" t="s">
        <v>29</v>
      </c>
      <c r="V264" s="10" t="s">
        <v>37</v>
      </c>
      <c r="W264" s="10" t="s">
        <v>29</v>
      </c>
      <c r="X264" s="15">
        <v>0</v>
      </c>
      <c r="Y264" s="15">
        <v>0</v>
      </c>
      <c r="Z264" s="15">
        <v>0</v>
      </c>
      <c r="AA264" s="14">
        <v>-238016</v>
      </c>
      <c r="AB264" s="14">
        <v>2384973</v>
      </c>
    </row>
    <row r="265" spans="1:28" x14ac:dyDescent="0.25">
      <c r="A265" s="9" t="s">
        <v>587</v>
      </c>
      <c r="B265" s="10" t="s">
        <v>29</v>
      </c>
      <c r="C265" s="10" t="s">
        <v>29</v>
      </c>
      <c r="D265" s="9" t="s">
        <v>30</v>
      </c>
      <c r="E265" s="10" t="s">
        <v>207</v>
      </c>
      <c r="F265" s="10" t="s">
        <v>32</v>
      </c>
      <c r="G265" s="11">
        <v>40483</v>
      </c>
      <c r="H265" s="12">
        <v>40483</v>
      </c>
      <c r="I265" s="10" t="s">
        <v>414</v>
      </c>
      <c r="J265" s="13" t="s">
        <v>588</v>
      </c>
      <c r="K265" s="10" t="s">
        <v>398</v>
      </c>
      <c r="L265" s="10" t="s">
        <v>29</v>
      </c>
      <c r="M265" s="14">
        <v>1887625.05</v>
      </c>
      <c r="N265" s="12"/>
      <c r="O265" s="10" t="s">
        <v>29</v>
      </c>
      <c r="P265" s="14">
        <v>-1714399.05</v>
      </c>
      <c r="Q265" s="15">
        <v>1</v>
      </c>
      <c r="R265" s="10" t="s">
        <v>29</v>
      </c>
      <c r="S265" s="14">
        <v>173226</v>
      </c>
      <c r="T265" s="10" t="s">
        <v>36</v>
      </c>
      <c r="U265" s="10" t="s">
        <v>29</v>
      </c>
      <c r="V265" s="10" t="s">
        <v>37</v>
      </c>
      <c r="W265" s="10" t="s">
        <v>29</v>
      </c>
      <c r="X265" s="15">
        <v>0</v>
      </c>
      <c r="Y265" s="15">
        <v>0</v>
      </c>
      <c r="Z265" s="15">
        <v>0</v>
      </c>
      <c r="AA265" s="14">
        <v>-15719</v>
      </c>
      <c r="AB265" s="14">
        <v>157507</v>
      </c>
    </row>
    <row r="266" spans="1:28" x14ac:dyDescent="0.25">
      <c r="A266" s="9" t="s">
        <v>589</v>
      </c>
      <c r="B266" s="10" t="s">
        <v>29</v>
      </c>
      <c r="C266" s="10" t="s">
        <v>29</v>
      </c>
      <c r="D266" s="9" t="s">
        <v>30</v>
      </c>
      <c r="E266" s="10" t="s">
        <v>32</v>
      </c>
      <c r="F266" s="10" t="s">
        <v>32</v>
      </c>
      <c r="G266" s="11">
        <v>40483</v>
      </c>
      <c r="H266" s="12">
        <v>40483</v>
      </c>
      <c r="I266" s="10" t="s">
        <v>573</v>
      </c>
      <c r="J266" s="13" t="s">
        <v>590</v>
      </c>
      <c r="K266" s="10" t="s">
        <v>549</v>
      </c>
      <c r="L266" s="10" t="s">
        <v>29</v>
      </c>
      <c r="M266" s="14">
        <v>1400</v>
      </c>
      <c r="N266" s="12"/>
      <c r="O266" s="10" t="s">
        <v>29</v>
      </c>
      <c r="P266" s="14">
        <v>-1330</v>
      </c>
      <c r="Q266" s="15">
        <v>0</v>
      </c>
      <c r="R266" s="10" t="s">
        <v>29</v>
      </c>
      <c r="S266" s="15">
        <v>70</v>
      </c>
      <c r="T266" s="10" t="s">
        <v>36</v>
      </c>
      <c r="U266" s="10" t="s">
        <v>29</v>
      </c>
      <c r="V266" s="10" t="s">
        <v>37</v>
      </c>
      <c r="W266" s="10" t="s">
        <v>29</v>
      </c>
      <c r="X266" s="15">
        <v>0</v>
      </c>
      <c r="Y266" s="15">
        <v>0</v>
      </c>
      <c r="Z266" s="15">
        <v>0</v>
      </c>
      <c r="AA266" s="15">
        <v>0</v>
      </c>
      <c r="AB266" s="15">
        <v>70</v>
      </c>
    </row>
    <row r="267" spans="1:28" x14ac:dyDescent="0.25">
      <c r="A267" s="9" t="s">
        <v>591</v>
      </c>
      <c r="B267" s="10" t="s">
        <v>29</v>
      </c>
      <c r="C267" s="10" t="s">
        <v>29</v>
      </c>
      <c r="D267" s="9" t="s">
        <v>30</v>
      </c>
      <c r="E267" s="10" t="s">
        <v>207</v>
      </c>
      <c r="F267" s="10" t="s">
        <v>32</v>
      </c>
      <c r="G267" s="11">
        <v>40483</v>
      </c>
      <c r="H267" s="12">
        <v>40483</v>
      </c>
      <c r="I267" s="10" t="s">
        <v>218</v>
      </c>
      <c r="J267" s="13" t="s">
        <v>592</v>
      </c>
      <c r="K267" s="10" t="s">
        <v>398</v>
      </c>
      <c r="L267" s="10" t="s">
        <v>29</v>
      </c>
      <c r="M267" s="14">
        <v>10800</v>
      </c>
      <c r="N267" s="12"/>
      <c r="O267" s="10" t="s">
        <v>29</v>
      </c>
      <c r="P267" s="14">
        <v>-9802</v>
      </c>
      <c r="Q267" s="15">
        <v>2</v>
      </c>
      <c r="R267" s="10" t="s">
        <v>29</v>
      </c>
      <c r="S267" s="15">
        <v>998</v>
      </c>
      <c r="T267" s="10" t="s">
        <v>36</v>
      </c>
      <c r="U267" s="10" t="s">
        <v>29</v>
      </c>
      <c r="V267" s="10" t="s">
        <v>37</v>
      </c>
      <c r="W267" s="10" t="s">
        <v>29</v>
      </c>
      <c r="X267" s="15">
        <v>0</v>
      </c>
      <c r="Y267" s="15">
        <v>0</v>
      </c>
      <c r="Z267" s="15">
        <v>0</v>
      </c>
      <c r="AA267" s="15">
        <v>-91</v>
      </c>
      <c r="AB267" s="15">
        <v>907</v>
      </c>
    </row>
    <row r="268" spans="1:28" x14ac:dyDescent="0.25">
      <c r="A268" s="9" t="s">
        <v>593</v>
      </c>
      <c r="B268" s="10" t="s">
        <v>29</v>
      </c>
      <c r="C268" s="10" t="s">
        <v>29</v>
      </c>
      <c r="D268" s="9" t="s">
        <v>30</v>
      </c>
      <c r="E268" s="10" t="s">
        <v>207</v>
      </c>
      <c r="F268" s="10" t="s">
        <v>32</v>
      </c>
      <c r="G268" s="11">
        <v>40483</v>
      </c>
      <c r="H268" s="12">
        <v>40483</v>
      </c>
      <c r="I268" s="10" t="s">
        <v>419</v>
      </c>
      <c r="J268" s="13" t="s">
        <v>594</v>
      </c>
      <c r="K268" s="10" t="s">
        <v>398</v>
      </c>
      <c r="L268" s="10" t="s">
        <v>29</v>
      </c>
      <c r="M268" s="14">
        <v>3183555.94</v>
      </c>
      <c r="N268" s="12"/>
      <c r="O268" s="10" t="s">
        <v>29</v>
      </c>
      <c r="P268" s="14">
        <v>-2900818.94</v>
      </c>
      <c r="Q268" s="15">
        <v>1</v>
      </c>
      <c r="R268" s="10" t="s">
        <v>29</v>
      </c>
      <c r="S268" s="14">
        <v>282737</v>
      </c>
      <c r="T268" s="10" t="s">
        <v>36</v>
      </c>
      <c r="U268" s="10" t="s">
        <v>29</v>
      </c>
      <c r="V268" s="10" t="s">
        <v>37</v>
      </c>
      <c r="W268" s="10" t="s">
        <v>29</v>
      </c>
      <c r="X268" s="15">
        <v>0</v>
      </c>
      <c r="Y268" s="15">
        <v>0</v>
      </c>
      <c r="Z268" s="15">
        <v>0</v>
      </c>
      <c r="AA268" s="14">
        <v>-25656</v>
      </c>
      <c r="AB268" s="14">
        <v>257081</v>
      </c>
    </row>
    <row r="269" spans="1:28" x14ac:dyDescent="0.25">
      <c r="A269" s="9" t="s">
        <v>595</v>
      </c>
      <c r="B269" s="10" t="s">
        <v>29</v>
      </c>
      <c r="C269" s="10" t="s">
        <v>29</v>
      </c>
      <c r="D269" s="9" t="s">
        <v>30</v>
      </c>
      <c r="E269" s="10" t="s">
        <v>207</v>
      </c>
      <c r="F269" s="10" t="s">
        <v>32</v>
      </c>
      <c r="G269" s="11">
        <v>40483</v>
      </c>
      <c r="H269" s="12">
        <v>40483</v>
      </c>
      <c r="I269" s="10" t="s">
        <v>596</v>
      </c>
      <c r="J269" s="13" t="s">
        <v>597</v>
      </c>
      <c r="K269" s="10" t="s">
        <v>398</v>
      </c>
      <c r="L269" s="10" t="s">
        <v>29</v>
      </c>
      <c r="M269" s="14">
        <v>20121154.579999998</v>
      </c>
      <c r="N269" s="12"/>
      <c r="O269" s="10" t="s">
        <v>29</v>
      </c>
      <c r="P269" s="14">
        <v>-18334163.579999998</v>
      </c>
      <c r="Q269" s="15">
        <v>1</v>
      </c>
      <c r="R269" s="10" t="s">
        <v>29</v>
      </c>
      <c r="S269" s="14">
        <v>1786991</v>
      </c>
      <c r="T269" s="10" t="s">
        <v>36</v>
      </c>
      <c r="U269" s="10" t="s">
        <v>29</v>
      </c>
      <c r="V269" s="10" t="s">
        <v>37</v>
      </c>
      <c r="W269" s="10" t="s">
        <v>29</v>
      </c>
      <c r="X269" s="15">
        <v>0</v>
      </c>
      <c r="Y269" s="15">
        <v>0</v>
      </c>
      <c r="Z269" s="15">
        <v>0</v>
      </c>
      <c r="AA269" s="14">
        <v>-162155</v>
      </c>
      <c r="AB269" s="14">
        <v>1624836</v>
      </c>
    </row>
    <row r="270" spans="1:28" x14ac:dyDescent="0.25">
      <c r="A270" s="9" t="s">
        <v>598</v>
      </c>
      <c r="B270" s="10" t="s">
        <v>29</v>
      </c>
      <c r="C270" s="10" t="s">
        <v>29</v>
      </c>
      <c r="D270" s="9" t="s">
        <v>30</v>
      </c>
      <c r="E270" s="10" t="s">
        <v>207</v>
      </c>
      <c r="F270" s="10" t="s">
        <v>32</v>
      </c>
      <c r="G270" s="11">
        <v>40483</v>
      </c>
      <c r="H270" s="12">
        <v>40483</v>
      </c>
      <c r="I270" s="10" t="s">
        <v>448</v>
      </c>
      <c r="J270" s="13" t="s">
        <v>599</v>
      </c>
      <c r="K270" s="10" t="s">
        <v>398</v>
      </c>
      <c r="L270" s="10" t="s">
        <v>29</v>
      </c>
      <c r="M270" s="14">
        <v>5302816.5999999996</v>
      </c>
      <c r="N270" s="12"/>
      <c r="O270" s="10" t="s">
        <v>29</v>
      </c>
      <c r="P270" s="14">
        <v>-4881544.5999999996</v>
      </c>
      <c r="Q270" s="15">
        <v>1</v>
      </c>
      <c r="R270" s="10" t="s">
        <v>29</v>
      </c>
      <c r="S270" s="14">
        <v>421272</v>
      </c>
      <c r="T270" s="10" t="s">
        <v>36</v>
      </c>
      <c r="U270" s="10" t="s">
        <v>29</v>
      </c>
      <c r="V270" s="10" t="s">
        <v>37</v>
      </c>
      <c r="W270" s="10" t="s">
        <v>29</v>
      </c>
      <c r="X270" s="15">
        <v>0</v>
      </c>
      <c r="Y270" s="15">
        <v>0</v>
      </c>
      <c r="Z270" s="15">
        <v>0</v>
      </c>
      <c r="AA270" s="14">
        <v>-38227</v>
      </c>
      <c r="AB270" s="14">
        <v>383045</v>
      </c>
    </row>
    <row r="271" spans="1:28" x14ac:dyDescent="0.25">
      <c r="A271" s="9" t="s">
        <v>600</v>
      </c>
      <c r="B271" s="10" t="s">
        <v>29</v>
      </c>
      <c r="C271" s="10" t="s">
        <v>29</v>
      </c>
      <c r="D271" s="9" t="s">
        <v>30</v>
      </c>
      <c r="E271" s="10" t="s">
        <v>207</v>
      </c>
      <c r="F271" s="10" t="s">
        <v>32</v>
      </c>
      <c r="G271" s="11">
        <v>40483</v>
      </c>
      <c r="H271" s="12">
        <v>40483</v>
      </c>
      <c r="I271" s="10" t="s">
        <v>480</v>
      </c>
      <c r="J271" s="13" t="s">
        <v>601</v>
      </c>
      <c r="K271" s="10" t="s">
        <v>398</v>
      </c>
      <c r="L271" s="10" t="s">
        <v>29</v>
      </c>
      <c r="M271" s="14">
        <v>2043638.51</v>
      </c>
      <c r="N271" s="12"/>
      <c r="O271" s="10" t="s">
        <v>29</v>
      </c>
      <c r="P271" s="14">
        <v>-1862139.51</v>
      </c>
      <c r="Q271" s="15">
        <v>1</v>
      </c>
      <c r="R271" s="10" t="s">
        <v>29</v>
      </c>
      <c r="S271" s="14">
        <v>181499</v>
      </c>
      <c r="T271" s="10" t="s">
        <v>36</v>
      </c>
      <c r="U271" s="10" t="s">
        <v>29</v>
      </c>
      <c r="V271" s="10" t="s">
        <v>37</v>
      </c>
      <c r="W271" s="10" t="s">
        <v>29</v>
      </c>
      <c r="X271" s="15">
        <v>0</v>
      </c>
      <c r="Y271" s="15">
        <v>0</v>
      </c>
      <c r="Z271" s="15">
        <v>0</v>
      </c>
      <c r="AA271" s="14">
        <v>-16470</v>
      </c>
      <c r="AB271" s="14">
        <v>165029</v>
      </c>
    </row>
    <row r="272" spans="1:28" x14ac:dyDescent="0.25">
      <c r="A272" s="9" t="s">
        <v>602</v>
      </c>
      <c r="B272" s="10" t="s">
        <v>29</v>
      </c>
      <c r="C272" s="10" t="s">
        <v>29</v>
      </c>
      <c r="D272" s="9" t="s">
        <v>30</v>
      </c>
      <c r="E272" s="10" t="s">
        <v>207</v>
      </c>
      <c r="F272" s="10" t="s">
        <v>32</v>
      </c>
      <c r="G272" s="11">
        <v>40483</v>
      </c>
      <c r="H272" s="12">
        <v>40483</v>
      </c>
      <c r="I272" s="10" t="s">
        <v>194</v>
      </c>
      <c r="J272" s="13" t="s">
        <v>603</v>
      </c>
      <c r="K272" s="10" t="s">
        <v>398</v>
      </c>
      <c r="L272" s="10" t="s">
        <v>29</v>
      </c>
      <c r="M272" s="14">
        <v>1587778.92</v>
      </c>
      <c r="N272" s="12"/>
      <c r="O272" s="10" t="s">
        <v>29</v>
      </c>
      <c r="P272" s="14">
        <v>-1446765.92</v>
      </c>
      <c r="Q272" s="15">
        <v>1</v>
      </c>
      <c r="R272" s="10" t="s">
        <v>29</v>
      </c>
      <c r="S272" s="14">
        <v>141013</v>
      </c>
      <c r="T272" s="10" t="s">
        <v>36</v>
      </c>
      <c r="U272" s="10" t="s">
        <v>29</v>
      </c>
      <c r="V272" s="10" t="s">
        <v>37</v>
      </c>
      <c r="W272" s="10" t="s">
        <v>29</v>
      </c>
      <c r="X272" s="15">
        <v>0</v>
      </c>
      <c r="Y272" s="15">
        <v>0</v>
      </c>
      <c r="Z272" s="15">
        <v>0</v>
      </c>
      <c r="AA272" s="14">
        <v>-12796</v>
      </c>
      <c r="AB272" s="14">
        <v>128217</v>
      </c>
    </row>
    <row r="273" spans="1:28" x14ac:dyDescent="0.25">
      <c r="A273" s="9" t="s">
        <v>604</v>
      </c>
      <c r="B273" s="10" t="s">
        <v>29</v>
      </c>
      <c r="C273" s="10" t="s">
        <v>29</v>
      </c>
      <c r="D273" s="9" t="s">
        <v>30</v>
      </c>
      <c r="E273" s="10" t="s">
        <v>207</v>
      </c>
      <c r="F273" s="10" t="s">
        <v>32</v>
      </c>
      <c r="G273" s="11">
        <v>40483</v>
      </c>
      <c r="H273" s="12">
        <v>40483</v>
      </c>
      <c r="I273" s="10" t="s">
        <v>194</v>
      </c>
      <c r="J273" s="13" t="s">
        <v>605</v>
      </c>
      <c r="K273" s="10" t="s">
        <v>398</v>
      </c>
      <c r="L273" s="10" t="s">
        <v>29</v>
      </c>
      <c r="M273" s="14">
        <v>6011216.4000000004</v>
      </c>
      <c r="N273" s="12"/>
      <c r="O273" s="10" t="s">
        <v>29</v>
      </c>
      <c r="P273" s="14">
        <v>-5477351.4000000004</v>
      </c>
      <c r="Q273" s="15">
        <v>1</v>
      </c>
      <c r="R273" s="10" t="s">
        <v>29</v>
      </c>
      <c r="S273" s="14">
        <v>533865</v>
      </c>
      <c r="T273" s="10" t="s">
        <v>36</v>
      </c>
      <c r="U273" s="10" t="s">
        <v>29</v>
      </c>
      <c r="V273" s="10" t="s">
        <v>37</v>
      </c>
      <c r="W273" s="10" t="s">
        <v>29</v>
      </c>
      <c r="X273" s="15">
        <v>0</v>
      </c>
      <c r="Y273" s="15">
        <v>0</v>
      </c>
      <c r="Z273" s="15">
        <v>0</v>
      </c>
      <c r="AA273" s="14">
        <v>-48444</v>
      </c>
      <c r="AB273" s="14">
        <v>485421</v>
      </c>
    </row>
    <row r="274" spans="1:28" x14ac:dyDescent="0.25">
      <c r="A274" s="9" t="s">
        <v>606</v>
      </c>
      <c r="B274" s="10" t="s">
        <v>29</v>
      </c>
      <c r="C274" s="10" t="s">
        <v>29</v>
      </c>
      <c r="D274" s="9" t="s">
        <v>30</v>
      </c>
      <c r="E274" s="10" t="s">
        <v>207</v>
      </c>
      <c r="F274" s="10" t="s">
        <v>32</v>
      </c>
      <c r="G274" s="11">
        <v>40483</v>
      </c>
      <c r="H274" s="12">
        <v>40483</v>
      </c>
      <c r="I274" s="10" t="s">
        <v>197</v>
      </c>
      <c r="J274" s="13" t="s">
        <v>512</v>
      </c>
      <c r="K274" s="10" t="s">
        <v>398</v>
      </c>
      <c r="L274" s="10" t="s">
        <v>29</v>
      </c>
      <c r="M274" s="14">
        <v>3049007.02</v>
      </c>
      <c r="N274" s="12"/>
      <c r="O274" s="10" t="s">
        <v>29</v>
      </c>
      <c r="P274" s="14">
        <v>-2778220.02</v>
      </c>
      <c r="Q274" s="15">
        <v>1</v>
      </c>
      <c r="R274" s="10" t="s">
        <v>29</v>
      </c>
      <c r="S274" s="14">
        <v>270787</v>
      </c>
      <c r="T274" s="10" t="s">
        <v>36</v>
      </c>
      <c r="U274" s="10" t="s">
        <v>29</v>
      </c>
      <c r="V274" s="10" t="s">
        <v>37</v>
      </c>
      <c r="W274" s="10" t="s">
        <v>29</v>
      </c>
      <c r="X274" s="15">
        <v>0</v>
      </c>
      <c r="Y274" s="15">
        <v>0</v>
      </c>
      <c r="Z274" s="15">
        <v>0</v>
      </c>
      <c r="AA274" s="14">
        <v>-24572</v>
      </c>
      <c r="AB274" s="14">
        <v>246215</v>
      </c>
    </row>
    <row r="275" spans="1:28" x14ac:dyDescent="0.25">
      <c r="A275" s="9" t="s">
        <v>607</v>
      </c>
      <c r="B275" s="10" t="s">
        <v>29</v>
      </c>
      <c r="C275" s="10" t="s">
        <v>29</v>
      </c>
      <c r="D275" s="9" t="s">
        <v>30</v>
      </c>
      <c r="E275" s="10" t="s">
        <v>207</v>
      </c>
      <c r="F275" s="10" t="s">
        <v>32</v>
      </c>
      <c r="G275" s="11">
        <v>40483</v>
      </c>
      <c r="H275" s="12">
        <v>40483</v>
      </c>
      <c r="I275" s="10" t="s">
        <v>608</v>
      </c>
      <c r="J275" s="13" t="s">
        <v>609</v>
      </c>
      <c r="K275" s="10" t="s">
        <v>398</v>
      </c>
      <c r="L275" s="10" t="s">
        <v>29</v>
      </c>
      <c r="M275" s="14">
        <v>1776030.55</v>
      </c>
      <c r="N275" s="12"/>
      <c r="O275" s="10" t="s">
        <v>29</v>
      </c>
      <c r="P275" s="14">
        <v>-1618298.55</v>
      </c>
      <c r="Q275" s="15">
        <v>1</v>
      </c>
      <c r="R275" s="10" t="s">
        <v>29</v>
      </c>
      <c r="S275" s="14">
        <v>157732</v>
      </c>
      <c r="T275" s="10" t="s">
        <v>36</v>
      </c>
      <c r="U275" s="10" t="s">
        <v>29</v>
      </c>
      <c r="V275" s="10" t="s">
        <v>37</v>
      </c>
      <c r="W275" s="10" t="s">
        <v>29</v>
      </c>
      <c r="X275" s="15">
        <v>0</v>
      </c>
      <c r="Y275" s="15">
        <v>0</v>
      </c>
      <c r="Z275" s="15">
        <v>0</v>
      </c>
      <c r="AA275" s="14">
        <v>-14313</v>
      </c>
      <c r="AB275" s="14">
        <v>143419</v>
      </c>
    </row>
    <row r="276" spans="1:28" x14ac:dyDescent="0.25">
      <c r="A276" s="9" t="s">
        <v>610</v>
      </c>
      <c r="B276" s="10" t="s">
        <v>29</v>
      </c>
      <c r="C276" s="10" t="s">
        <v>29</v>
      </c>
      <c r="D276" s="9" t="s">
        <v>30</v>
      </c>
      <c r="E276" s="10" t="s">
        <v>207</v>
      </c>
      <c r="F276" s="10" t="s">
        <v>32</v>
      </c>
      <c r="G276" s="11">
        <v>40483</v>
      </c>
      <c r="H276" s="12">
        <v>40483</v>
      </c>
      <c r="I276" s="10" t="s">
        <v>194</v>
      </c>
      <c r="J276" s="13" t="s">
        <v>487</v>
      </c>
      <c r="K276" s="10" t="s">
        <v>398</v>
      </c>
      <c r="L276" s="10" t="s">
        <v>29</v>
      </c>
      <c r="M276" s="14">
        <v>290641.64</v>
      </c>
      <c r="N276" s="12"/>
      <c r="O276" s="10" t="s">
        <v>29</v>
      </c>
      <c r="P276" s="14">
        <v>-264828.64</v>
      </c>
      <c r="Q276" s="15">
        <v>1</v>
      </c>
      <c r="R276" s="10" t="s">
        <v>29</v>
      </c>
      <c r="S276" s="14">
        <v>25813</v>
      </c>
      <c r="T276" s="10" t="s">
        <v>36</v>
      </c>
      <c r="U276" s="10" t="s">
        <v>29</v>
      </c>
      <c r="V276" s="10" t="s">
        <v>37</v>
      </c>
      <c r="W276" s="10" t="s">
        <v>29</v>
      </c>
      <c r="X276" s="15">
        <v>0</v>
      </c>
      <c r="Y276" s="15">
        <v>0</v>
      </c>
      <c r="Z276" s="15">
        <v>0</v>
      </c>
      <c r="AA276" s="14">
        <v>-2342</v>
      </c>
      <c r="AB276" s="14">
        <v>23471</v>
      </c>
    </row>
    <row r="277" spans="1:28" x14ac:dyDescent="0.25">
      <c r="A277" s="9" t="s">
        <v>611</v>
      </c>
      <c r="B277" s="10" t="s">
        <v>29</v>
      </c>
      <c r="C277" s="10" t="s">
        <v>29</v>
      </c>
      <c r="D277" s="9" t="s">
        <v>30</v>
      </c>
      <c r="E277" s="10" t="s">
        <v>207</v>
      </c>
      <c r="F277" s="10" t="s">
        <v>32</v>
      </c>
      <c r="G277" s="11">
        <v>40483</v>
      </c>
      <c r="H277" s="12">
        <v>40483</v>
      </c>
      <c r="I277" s="10" t="s">
        <v>448</v>
      </c>
      <c r="J277" s="13" t="s">
        <v>612</v>
      </c>
      <c r="K277" s="10" t="s">
        <v>398</v>
      </c>
      <c r="L277" s="10" t="s">
        <v>29</v>
      </c>
      <c r="M277" s="14">
        <v>421793.39</v>
      </c>
      <c r="N277" s="12"/>
      <c r="O277" s="10" t="s">
        <v>29</v>
      </c>
      <c r="P277" s="14">
        <v>-384333.39</v>
      </c>
      <c r="Q277" s="15">
        <v>1</v>
      </c>
      <c r="R277" s="10" t="s">
        <v>29</v>
      </c>
      <c r="S277" s="14">
        <v>37460</v>
      </c>
      <c r="T277" s="10" t="s">
        <v>36</v>
      </c>
      <c r="U277" s="10" t="s">
        <v>29</v>
      </c>
      <c r="V277" s="10" t="s">
        <v>37</v>
      </c>
      <c r="W277" s="10" t="s">
        <v>29</v>
      </c>
      <c r="X277" s="15">
        <v>0</v>
      </c>
      <c r="Y277" s="15">
        <v>0</v>
      </c>
      <c r="Z277" s="15">
        <v>0</v>
      </c>
      <c r="AA277" s="14">
        <v>-3399</v>
      </c>
      <c r="AB277" s="14">
        <v>34061</v>
      </c>
    </row>
    <row r="278" spans="1:28" x14ac:dyDescent="0.25">
      <c r="A278" s="9" t="s">
        <v>613</v>
      </c>
      <c r="B278" s="10" t="s">
        <v>29</v>
      </c>
      <c r="C278" s="10" t="s">
        <v>29</v>
      </c>
      <c r="D278" s="9" t="s">
        <v>30</v>
      </c>
      <c r="E278" s="10" t="s">
        <v>207</v>
      </c>
      <c r="F278" s="10" t="s">
        <v>32</v>
      </c>
      <c r="G278" s="11">
        <v>40483</v>
      </c>
      <c r="H278" s="12">
        <v>40483</v>
      </c>
      <c r="I278" s="10" t="s">
        <v>443</v>
      </c>
      <c r="J278" s="13" t="s">
        <v>614</v>
      </c>
      <c r="K278" s="10" t="s">
        <v>398</v>
      </c>
      <c r="L278" s="10" t="s">
        <v>29</v>
      </c>
      <c r="M278" s="14">
        <v>1064571.56</v>
      </c>
      <c r="N278" s="12"/>
      <c r="O278" s="10" t="s">
        <v>29</v>
      </c>
      <c r="P278" s="14">
        <v>-970024.56</v>
      </c>
      <c r="Q278" s="15">
        <v>1</v>
      </c>
      <c r="R278" s="10" t="s">
        <v>29</v>
      </c>
      <c r="S278" s="14">
        <v>94547</v>
      </c>
      <c r="T278" s="10" t="s">
        <v>36</v>
      </c>
      <c r="U278" s="10" t="s">
        <v>29</v>
      </c>
      <c r="V278" s="10" t="s">
        <v>37</v>
      </c>
      <c r="W278" s="10" t="s">
        <v>29</v>
      </c>
      <c r="X278" s="15">
        <v>0</v>
      </c>
      <c r="Y278" s="15">
        <v>0</v>
      </c>
      <c r="Z278" s="15">
        <v>0</v>
      </c>
      <c r="AA278" s="14">
        <v>-8579</v>
      </c>
      <c r="AB278" s="14">
        <v>85968</v>
      </c>
    </row>
    <row r="279" spans="1:28" x14ac:dyDescent="0.25">
      <c r="A279" s="9" t="s">
        <v>615</v>
      </c>
      <c r="B279" s="10" t="s">
        <v>29</v>
      </c>
      <c r="C279" s="10" t="s">
        <v>29</v>
      </c>
      <c r="D279" s="9" t="s">
        <v>30</v>
      </c>
      <c r="E279" s="10" t="s">
        <v>207</v>
      </c>
      <c r="F279" s="10" t="s">
        <v>32</v>
      </c>
      <c r="G279" s="11">
        <v>40483</v>
      </c>
      <c r="H279" s="12">
        <v>40483</v>
      </c>
      <c r="I279" s="10" t="s">
        <v>197</v>
      </c>
      <c r="J279" s="13" t="s">
        <v>476</v>
      </c>
      <c r="K279" s="10" t="s">
        <v>398</v>
      </c>
      <c r="L279" s="10" t="s">
        <v>29</v>
      </c>
      <c r="M279" s="14">
        <v>3484477.85</v>
      </c>
      <c r="N279" s="12"/>
      <c r="O279" s="10" t="s">
        <v>29</v>
      </c>
      <c r="P279" s="14">
        <v>-3175015.85</v>
      </c>
      <c r="Q279" s="15">
        <v>1</v>
      </c>
      <c r="R279" s="10" t="s">
        <v>29</v>
      </c>
      <c r="S279" s="14">
        <v>309462</v>
      </c>
      <c r="T279" s="10" t="s">
        <v>36</v>
      </c>
      <c r="U279" s="10" t="s">
        <v>29</v>
      </c>
      <c r="V279" s="10" t="s">
        <v>37</v>
      </c>
      <c r="W279" s="10" t="s">
        <v>29</v>
      </c>
      <c r="X279" s="15">
        <v>0</v>
      </c>
      <c r="Y279" s="15">
        <v>0</v>
      </c>
      <c r="Z279" s="15">
        <v>0</v>
      </c>
      <c r="AA279" s="14">
        <v>-28081</v>
      </c>
      <c r="AB279" s="14">
        <v>281381</v>
      </c>
    </row>
    <row r="280" spans="1:28" x14ac:dyDescent="0.25">
      <c r="A280" s="9" t="s">
        <v>616</v>
      </c>
      <c r="B280" s="10" t="s">
        <v>29</v>
      </c>
      <c r="C280" s="10" t="s">
        <v>29</v>
      </c>
      <c r="D280" s="9" t="s">
        <v>30</v>
      </c>
      <c r="E280" s="10" t="s">
        <v>207</v>
      </c>
      <c r="F280" s="10" t="s">
        <v>32</v>
      </c>
      <c r="G280" s="11">
        <v>40483</v>
      </c>
      <c r="H280" s="12">
        <v>40483</v>
      </c>
      <c r="I280" s="10" t="s">
        <v>194</v>
      </c>
      <c r="J280" s="13" t="s">
        <v>617</v>
      </c>
      <c r="K280" s="10" t="s">
        <v>398</v>
      </c>
      <c r="L280" s="10" t="s">
        <v>29</v>
      </c>
      <c r="M280" s="14">
        <v>313226.56</v>
      </c>
      <c r="N280" s="12"/>
      <c r="O280" s="10" t="s">
        <v>29</v>
      </c>
      <c r="P280" s="14">
        <v>-284481.56</v>
      </c>
      <c r="Q280" s="15">
        <v>1</v>
      </c>
      <c r="R280" s="10" t="s">
        <v>29</v>
      </c>
      <c r="S280" s="14">
        <v>28745</v>
      </c>
      <c r="T280" s="10" t="s">
        <v>36</v>
      </c>
      <c r="U280" s="10" t="s">
        <v>29</v>
      </c>
      <c r="V280" s="10" t="s">
        <v>37</v>
      </c>
      <c r="W280" s="10" t="s">
        <v>29</v>
      </c>
      <c r="X280" s="15">
        <v>0</v>
      </c>
      <c r="Y280" s="15">
        <v>0</v>
      </c>
      <c r="Z280" s="15">
        <v>0</v>
      </c>
      <c r="AA280" s="14">
        <v>-2608</v>
      </c>
      <c r="AB280" s="14">
        <v>26137</v>
      </c>
    </row>
    <row r="281" spans="1:28" x14ac:dyDescent="0.25">
      <c r="A281" s="9" t="s">
        <v>618</v>
      </c>
      <c r="B281" s="10" t="s">
        <v>29</v>
      </c>
      <c r="C281" s="10" t="s">
        <v>29</v>
      </c>
      <c r="D281" s="9" t="s">
        <v>30</v>
      </c>
      <c r="E281" s="10" t="s">
        <v>207</v>
      </c>
      <c r="F281" s="10" t="s">
        <v>32</v>
      </c>
      <c r="G281" s="11">
        <v>40483</v>
      </c>
      <c r="H281" s="12">
        <v>40483</v>
      </c>
      <c r="I281" s="10" t="s">
        <v>197</v>
      </c>
      <c r="J281" s="13" t="s">
        <v>619</v>
      </c>
      <c r="K281" s="10" t="s">
        <v>398</v>
      </c>
      <c r="L281" s="10" t="s">
        <v>29</v>
      </c>
      <c r="M281" s="14">
        <v>3109554.64</v>
      </c>
      <c r="N281" s="12"/>
      <c r="O281" s="10" t="s">
        <v>29</v>
      </c>
      <c r="P281" s="14">
        <v>-2833390.64</v>
      </c>
      <c r="Q281" s="15">
        <v>1</v>
      </c>
      <c r="R281" s="10" t="s">
        <v>29</v>
      </c>
      <c r="S281" s="14">
        <v>276164</v>
      </c>
      <c r="T281" s="10" t="s">
        <v>36</v>
      </c>
      <c r="U281" s="10" t="s">
        <v>29</v>
      </c>
      <c r="V281" s="10" t="s">
        <v>37</v>
      </c>
      <c r="W281" s="10" t="s">
        <v>29</v>
      </c>
      <c r="X281" s="15">
        <v>0</v>
      </c>
      <c r="Y281" s="15">
        <v>0</v>
      </c>
      <c r="Z281" s="15">
        <v>0</v>
      </c>
      <c r="AA281" s="14">
        <v>-25060</v>
      </c>
      <c r="AB281" s="14">
        <v>251104</v>
      </c>
    </row>
    <row r="282" spans="1:28" x14ac:dyDescent="0.25">
      <c r="A282" s="9" t="s">
        <v>620</v>
      </c>
      <c r="B282" s="10" t="s">
        <v>29</v>
      </c>
      <c r="C282" s="10" t="s">
        <v>29</v>
      </c>
      <c r="D282" s="9" t="s">
        <v>30</v>
      </c>
      <c r="E282" s="10" t="s">
        <v>207</v>
      </c>
      <c r="F282" s="10" t="s">
        <v>32</v>
      </c>
      <c r="G282" s="11">
        <v>40483</v>
      </c>
      <c r="H282" s="12">
        <v>40483</v>
      </c>
      <c r="I282" s="10" t="s">
        <v>596</v>
      </c>
      <c r="J282" s="13" t="s">
        <v>621</v>
      </c>
      <c r="K282" s="10" t="s">
        <v>398</v>
      </c>
      <c r="L282" s="10" t="s">
        <v>29</v>
      </c>
      <c r="M282" s="14">
        <v>254001.77</v>
      </c>
      <c r="N282" s="12"/>
      <c r="O282" s="10" t="s">
        <v>29</v>
      </c>
      <c r="P282" s="14">
        <v>-230692.77</v>
      </c>
      <c r="Q282" s="15">
        <v>1</v>
      </c>
      <c r="R282" s="10" t="s">
        <v>29</v>
      </c>
      <c r="S282" s="14">
        <v>23309</v>
      </c>
      <c r="T282" s="10" t="s">
        <v>36</v>
      </c>
      <c r="U282" s="10" t="s">
        <v>29</v>
      </c>
      <c r="V282" s="10" t="s">
        <v>37</v>
      </c>
      <c r="W282" s="10" t="s">
        <v>29</v>
      </c>
      <c r="X282" s="15">
        <v>0</v>
      </c>
      <c r="Y282" s="15">
        <v>0</v>
      </c>
      <c r="Z282" s="15">
        <v>0</v>
      </c>
      <c r="AA282" s="14">
        <v>-2115</v>
      </c>
      <c r="AB282" s="14">
        <v>21194</v>
      </c>
    </row>
    <row r="283" spans="1:28" x14ac:dyDescent="0.25">
      <c r="A283" s="9" t="s">
        <v>622</v>
      </c>
      <c r="B283" s="10" t="s">
        <v>29</v>
      </c>
      <c r="C283" s="10" t="s">
        <v>29</v>
      </c>
      <c r="D283" s="9" t="s">
        <v>30</v>
      </c>
      <c r="E283" s="10" t="s">
        <v>207</v>
      </c>
      <c r="F283" s="10" t="s">
        <v>32</v>
      </c>
      <c r="G283" s="11">
        <v>40483</v>
      </c>
      <c r="H283" s="12">
        <v>40483</v>
      </c>
      <c r="I283" s="10" t="s">
        <v>407</v>
      </c>
      <c r="J283" s="13" t="s">
        <v>410</v>
      </c>
      <c r="K283" s="10" t="s">
        <v>398</v>
      </c>
      <c r="L283" s="10" t="s">
        <v>29</v>
      </c>
      <c r="M283" s="14">
        <v>2107089.7799999998</v>
      </c>
      <c r="N283" s="12"/>
      <c r="O283" s="10" t="s">
        <v>29</v>
      </c>
      <c r="P283" s="14">
        <v>-1919955.78</v>
      </c>
      <c r="Q283" s="15">
        <v>1</v>
      </c>
      <c r="R283" s="10" t="s">
        <v>29</v>
      </c>
      <c r="S283" s="14">
        <v>187134</v>
      </c>
      <c r="T283" s="10" t="s">
        <v>36</v>
      </c>
      <c r="U283" s="10" t="s">
        <v>29</v>
      </c>
      <c r="V283" s="10" t="s">
        <v>37</v>
      </c>
      <c r="W283" s="10" t="s">
        <v>29</v>
      </c>
      <c r="X283" s="15">
        <v>0</v>
      </c>
      <c r="Y283" s="15">
        <v>0</v>
      </c>
      <c r="Z283" s="15">
        <v>0</v>
      </c>
      <c r="AA283" s="14">
        <v>-16981</v>
      </c>
      <c r="AB283" s="14">
        <v>170153</v>
      </c>
    </row>
    <row r="284" spans="1:28" x14ac:dyDescent="0.25">
      <c r="A284" s="9" t="s">
        <v>623</v>
      </c>
      <c r="B284" s="10" t="s">
        <v>29</v>
      </c>
      <c r="C284" s="10" t="s">
        <v>29</v>
      </c>
      <c r="D284" s="9" t="s">
        <v>30</v>
      </c>
      <c r="E284" s="10" t="s">
        <v>207</v>
      </c>
      <c r="F284" s="10" t="s">
        <v>32</v>
      </c>
      <c r="G284" s="11">
        <v>40483</v>
      </c>
      <c r="H284" s="12">
        <v>40483</v>
      </c>
      <c r="I284" s="10" t="s">
        <v>407</v>
      </c>
      <c r="J284" s="13" t="s">
        <v>453</v>
      </c>
      <c r="K284" s="10" t="s">
        <v>398</v>
      </c>
      <c r="L284" s="10" t="s">
        <v>29</v>
      </c>
      <c r="M284" s="14">
        <v>1620993.86</v>
      </c>
      <c r="N284" s="12"/>
      <c r="O284" s="10" t="s">
        <v>29</v>
      </c>
      <c r="P284" s="14">
        <v>-1477031.86</v>
      </c>
      <c r="Q284" s="15">
        <v>1</v>
      </c>
      <c r="R284" s="10" t="s">
        <v>29</v>
      </c>
      <c r="S284" s="14">
        <v>143962</v>
      </c>
      <c r="T284" s="10" t="s">
        <v>36</v>
      </c>
      <c r="U284" s="10" t="s">
        <v>29</v>
      </c>
      <c r="V284" s="10" t="s">
        <v>37</v>
      </c>
      <c r="W284" s="10" t="s">
        <v>29</v>
      </c>
      <c r="X284" s="15">
        <v>0</v>
      </c>
      <c r="Y284" s="15">
        <v>0</v>
      </c>
      <c r="Z284" s="15">
        <v>0</v>
      </c>
      <c r="AA284" s="14">
        <v>-13063</v>
      </c>
      <c r="AB284" s="14">
        <v>130899</v>
      </c>
    </row>
    <row r="285" spans="1:28" x14ac:dyDescent="0.25">
      <c r="A285" s="9" t="s">
        <v>624</v>
      </c>
      <c r="B285" s="10" t="s">
        <v>29</v>
      </c>
      <c r="C285" s="10" t="s">
        <v>29</v>
      </c>
      <c r="D285" s="9" t="s">
        <v>30</v>
      </c>
      <c r="E285" s="10" t="s">
        <v>207</v>
      </c>
      <c r="F285" s="10" t="s">
        <v>32</v>
      </c>
      <c r="G285" s="11">
        <v>40483</v>
      </c>
      <c r="H285" s="12">
        <v>40483</v>
      </c>
      <c r="I285" s="10" t="s">
        <v>529</v>
      </c>
      <c r="J285" s="13" t="s">
        <v>625</v>
      </c>
      <c r="K285" s="10" t="s">
        <v>398</v>
      </c>
      <c r="L285" s="10" t="s">
        <v>29</v>
      </c>
      <c r="M285" s="14">
        <v>18166115.010000002</v>
      </c>
      <c r="N285" s="12"/>
      <c r="O285" s="10" t="s">
        <v>29</v>
      </c>
      <c r="P285" s="14">
        <v>-16552754.01</v>
      </c>
      <c r="Q285" s="15">
        <v>1</v>
      </c>
      <c r="R285" s="10" t="s">
        <v>29</v>
      </c>
      <c r="S285" s="14">
        <v>1613361</v>
      </c>
      <c r="T285" s="10" t="s">
        <v>36</v>
      </c>
      <c r="U285" s="10" t="s">
        <v>29</v>
      </c>
      <c r="V285" s="10" t="s">
        <v>37</v>
      </c>
      <c r="W285" s="10" t="s">
        <v>29</v>
      </c>
      <c r="X285" s="15">
        <v>0</v>
      </c>
      <c r="Y285" s="15">
        <v>0</v>
      </c>
      <c r="Z285" s="15">
        <v>0</v>
      </c>
      <c r="AA285" s="14">
        <v>-146400</v>
      </c>
      <c r="AB285" s="14">
        <v>1466961</v>
      </c>
    </row>
    <row r="286" spans="1:28" x14ac:dyDescent="0.25">
      <c r="A286" s="9" t="s">
        <v>626</v>
      </c>
      <c r="B286" s="10" t="s">
        <v>29</v>
      </c>
      <c r="C286" s="10" t="s">
        <v>29</v>
      </c>
      <c r="D286" s="9" t="s">
        <v>30</v>
      </c>
      <c r="E286" s="10" t="s">
        <v>207</v>
      </c>
      <c r="F286" s="10" t="s">
        <v>32</v>
      </c>
      <c r="G286" s="11">
        <v>40513</v>
      </c>
      <c r="H286" s="12">
        <v>40513</v>
      </c>
      <c r="I286" s="10" t="s">
        <v>414</v>
      </c>
      <c r="J286" s="13" t="s">
        <v>627</v>
      </c>
      <c r="K286" s="10" t="s">
        <v>398</v>
      </c>
      <c r="L286" s="10" t="s">
        <v>29</v>
      </c>
      <c r="M286" s="14">
        <v>646309</v>
      </c>
      <c r="N286" s="12"/>
      <c r="O286" s="10" t="s">
        <v>29</v>
      </c>
      <c r="P286" s="14">
        <v>-586066</v>
      </c>
      <c r="Q286" s="15">
        <v>4</v>
      </c>
      <c r="R286" s="10" t="s">
        <v>29</v>
      </c>
      <c r="S286" s="14">
        <v>60243</v>
      </c>
      <c r="T286" s="10" t="s">
        <v>36</v>
      </c>
      <c r="U286" s="10" t="s">
        <v>29</v>
      </c>
      <c r="V286" s="10" t="s">
        <v>37</v>
      </c>
      <c r="W286" s="10" t="s">
        <v>29</v>
      </c>
      <c r="X286" s="15">
        <v>0</v>
      </c>
      <c r="Y286" s="15">
        <v>0</v>
      </c>
      <c r="Z286" s="15">
        <v>0</v>
      </c>
      <c r="AA286" s="14">
        <v>-5467</v>
      </c>
      <c r="AB286" s="14">
        <v>54776</v>
      </c>
    </row>
    <row r="287" spans="1:28" x14ac:dyDescent="0.25">
      <c r="A287" s="9" t="s">
        <v>628</v>
      </c>
      <c r="B287" s="10" t="s">
        <v>29</v>
      </c>
      <c r="C287" s="10" t="s">
        <v>29</v>
      </c>
      <c r="D287" s="9" t="s">
        <v>30</v>
      </c>
      <c r="E287" s="10" t="s">
        <v>32</v>
      </c>
      <c r="F287" s="10" t="s">
        <v>32</v>
      </c>
      <c r="G287" s="11">
        <v>40513</v>
      </c>
      <c r="H287" s="12">
        <v>40513</v>
      </c>
      <c r="I287" s="10" t="s">
        <v>573</v>
      </c>
      <c r="J287" s="13" t="s">
        <v>577</v>
      </c>
      <c r="K287" s="10" t="s">
        <v>549</v>
      </c>
      <c r="L287" s="10" t="s">
        <v>29</v>
      </c>
      <c r="M287" s="14">
        <v>3500</v>
      </c>
      <c r="N287" s="12"/>
      <c r="O287" s="10" t="s">
        <v>29</v>
      </c>
      <c r="P287" s="14">
        <v>-3325</v>
      </c>
      <c r="Q287" s="15">
        <v>1</v>
      </c>
      <c r="R287" s="10" t="s">
        <v>29</v>
      </c>
      <c r="S287" s="15">
        <v>175</v>
      </c>
      <c r="T287" s="10" t="s">
        <v>36</v>
      </c>
      <c r="U287" s="10" t="s">
        <v>29</v>
      </c>
      <c r="V287" s="10" t="s">
        <v>37</v>
      </c>
      <c r="W287" s="10" t="s">
        <v>29</v>
      </c>
      <c r="X287" s="15">
        <v>0</v>
      </c>
      <c r="Y287" s="15">
        <v>0</v>
      </c>
      <c r="Z287" s="15">
        <v>0</v>
      </c>
      <c r="AA287" s="15">
        <v>0</v>
      </c>
      <c r="AB287" s="15">
        <v>175</v>
      </c>
    </row>
    <row r="288" spans="1:28" x14ac:dyDescent="0.25">
      <c r="A288" s="9" t="s">
        <v>629</v>
      </c>
      <c r="B288" s="10" t="s">
        <v>29</v>
      </c>
      <c r="C288" s="10" t="s">
        <v>29</v>
      </c>
      <c r="D288" s="9" t="s">
        <v>30</v>
      </c>
      <c r="E288" s="10" t="s">
        <v>207</v>
      </c>
      <c r="F288" s="10" t="s">
        <v>32</v>
      </c>
      <c r="G288" s="11">
        <v>40575</v>
      </c>
      <c r="H288" s="12">
        <v>40575</v>
      </c>
      <c r="I288" s="10" t="s">
        <v>573</v>
      </c>
      <c r="J288" s="13" t="s">
        <v>630</v>
      </c>
      <c r="K288" s="10" t="s">
        <v>398</v>
      </c>
      <c r="L288" s="10" t="s">
        <v>29</v>
      </c>
      <c r="M288" s="14">
        <v>6000</v>
      </c>
      <c r="N288" s="12"/>
      <c r="O288" s="10" t="s">
        <v>29</v>
      </c>
      <c r="P288" s="14">
        <v>-5420</v>
      </c>
      <c r="Q288" s="15">
        <v>1</v>
      </c>
      <c r="R288" s="10" t="s">
        <v>29</v>
      </c>
      <c r="S288" s="15">
        <v>580</v>
      </c>
      <c r="T288" s="10" t="s">
        <v>36</v>
      </c>
      <c r="U288" s="10" t="s">
        <v>29</v>
      </c>
      <c r="V288" s="10" t="s">
        <v>37</v>
      </c>
      <c r="W288" s="10" t="s">
        <v>29</v>
      </c>
      <c r="X288" s="15">
        <v>0</v>
      </c>
      <c r="Y288" s="15">
        <v>0</v>
      </c>
      <c r="Z288" s="15">
        <v>0</v>
      </c>
      <c r="AA288" s="15">
        <v>-53</v>
      </c>
      <c r="AB288" s="15">
        <v>527</v>
      </c>
    </row>
    <row r="289" spans="1:28" x14ac:dyDescent="0.25">
      <c r="A289" s="9" t="s">
        <v>631</v>
      </c>
      <c r="B289" s="10" t="s">
        <v>29</v>
      </c>
      <c r="C289" s="10" t="s">
        <v>29</v>
      </c>
      <c r="D289" s="9" t="s">
        <v>30</v>
      </c>
      <c r="E289" s="10" t="s">
        <v>32</v>
      </c>
      <c r="F289" s="10" t="s">
        <v>32</v>
      </c>
      <c r="G289" s="11">
        <v>40603</v>
      </c>
      <c r="H289" s="12">
        <v>40603</v>
      </c>
      <c r="I289" s="10" t="s">
        <v>218</v>
      </c>
      <c r="J289" s="13" t="s">
        <v>555</v>
      </c>
      <c r="K289" s="10" t="s">
        <v>549</v>
      </c>
      <c r="L289" s="10" t="s">
        <v>29</v>
      </c>
      <c r="M289" s="14">
        <v>2000</v>
      </c>
      <c r="N289" s="12"/>
      <c r="O289" s="10" t="s">
        <v>29</v>
      </c>
      <c r="P289" s="14">
        <v>-1900</v>
      </c>
      <c r="Q289" s="15">
        <v>2</v>
      </c>
      <c r="R289" s="10" t="s">
        <v>29</v>
      </c>
      <c r="S289" s="15">
        <v>100</v>
      </c>
      <c r="T289" s="10" t="s">
        <v>36</v>
      </c>
      <c r="U289" s="10" t="s">
        <v>29</v>
      </c>
      <c r="V289" s="10" t="s">
        <v>37</v>
      </c>
      <c r="W289" s="10" t="s">
        <v>29</v>
      </c>
      <c r="X289" s="15">
        <v>0</v>
      </c>
      <c r="Y289" s="15">
        <v>0</v>
      </c>
      <c r="Z289" s="15">
        <v>0</v>
      </c>
      <c r="AA289" s="15">
        <v>0</v>
      </c>
      <c r="AB289" s="15">
        <v>100</v>
      </c>
    </row>
    <row r="290" spans="1:28" x14ac:dyDescent="0.25">
      <c r="A290" s="9" t="s">
        <v>632</v>
      </c>
      <c r="B290" s="10" t="s">
        <v>29</v>
      </c>
      <c r="C290" s="10" t="s">
        <v>29</v>
      </c>
      <c r="D290" s="9" t="s">
        <v>30</v>
      </c>
      <c r="E290" s="10" t="s">
        <v>207</v>
      </c>
      <c r="F290" s="10" t="s">
        <v>32</v>
      </c>
      <c r="G290" s="11">
        <v>40756</v>
      </c>
      <c r="H290" s="12">
        <v>40756</v>
      </c>
      <c r="I290" s="10" t="s">
        <v>407</v>
      </c>
      <c r="J290" s="13" t="s">
        <v>633</v>
      </c>
      <c r="K290" s="10" t="s">
        <v>398</v>
      </c>
      <c r="L290" s="10" t="s">
        <v>29</v>
      </c>
      <c r="M290" s="14">
        <v>3213072</v>
      </c>
      <c r="N290" s="12"/>
      <c r="O290" s="10" t="s">
        <v>29</v>
      </c>
      <c r="P290" s="14">
        <v>-2874920</v>
      </c>
      <c r="Q290" s="15">
        <v>1</v>
      </c>
      <c r="R290" s="10" t="s">
        <v>29</v>
      </c>
      <c r="S290" s="14">
        <v>338152</v>
      </c>
      <c r="T290" s="10" t="s">
        <v>36</v>
      </c>
      <c r="U290" s="10" t="s">
        <v>29</v>
      </c>
      <c r="V290" s="10" t="s">
        <v>37</v>
      </c>
      <c r="W290" s="10" t="s">
        <v>29</v>
      </c>
      <c r="X290" s="15">
        <v>0</v>
      </c>
      <c r="Y290" s="15">
        <v>0</v>
      </c>
      <c r="Z290" s="15">
        <v>0</v>
      </c>
      <c r="AA290" s="14">
        <v>-30685</v>
      </c>
      <c r="AB290" s="14">
        <v>307467</v>
      </c>
    </row>
    <row r="291" spans="1:28" x14ac:dyDescent="0.25">
      <c r="A291" s="9" t="s">
        <v>634</v>
      </c>
      <c r="B291" s="10" t="s">
        <v>29</v>
      </c>
      <c r="C291" s="10" t="s">
        <v>29</v>
      </c>
      <c r="D291" s="9" t="s">
        <v>30</v>
      </c>
      <c r="E291" s="10" t="s">
        <v>207</v>
      </c>
      <c r="F291" s="10" t="s">
        <v>32</v>
      </c>
      <c r="G291" s="11">
        <v>40878</v>
      </c>
      <c r="H291" s="12">
        <v>40878</v>
      </c>
      <c r="I291" s="10" t="s">
        <v>529</v>
      </c>
      <c r="J291" s="13" t="s">
        <v>532</v>
      </c>
      <c r="K291" s="10" t="s">
        <v>398</v>
      </c>
      <c r="L291" s="10" t="s">
        <v>29</v>
      </c>
      <c r="M291" s="14">
        <v>20314343</v>
      </c>
      <c r="N291" s="12"/>
      <c r="O291" s="10" t="s">
        <v>29</v>
      </c>
      <c r="P291" s="14">
        <v>-18094338</v>
      </c>
      <c r="Q291" s="15">
        <v>1</v>
      </c>
      <c r="R291" s="10" t="s">
        <v>29</v>
      </c>
      <c r="S291" s="14">
        <v>2220005</v>
      </c>
      <c r="T291" s="10" t="s">
        <v>36</v>
      </c>
      <c r="U291" s="10" t="s">
        <v>29</v>
      </c>
      <c r="V291" s="10" t="s">
        <v>37</v>
      </c>
      <c r="W291" s="10" t="s">
        <v>29</v>
      </c>
      <c r="X291" s="15">
        <v>0</v>
      </c>
      <c r="Y291" s="15">
        <v>0</v>
      </c>
      <c r="Z291" s="15">
        <v>0</v>
      </c>
      <c r="AA291" s="14">
        <v>-201448</v>
      </c>
      <c r="AB291" s="14">
        <v>2018557</v>
      </c>
    </row>
    <row r="292" spans="1:28" x14ac:dyDescent="0.25">
      <c r="A292" s="9" t="s">
        <v>635</v>
      </c>
      <c r="B292" s="10" t="s">
        <v>29</v>
      </c>
      <c r="C292" s="10" t="s">
        <v>29</v>
      </c>
      <c r="D292" s="9" t="s">
        <v>30</v>
      </c>
      <c r="E292" s="10" t="s">
        <v>207</v>
      </c>
      <c r="F292" s="10" t="s">
        <v>32</v>
      </c>
      <c r="G292" s="11">
        <v>40878</v>
      </c>
      <c r="H292" s="12">
        <v>40878</v>
      </c>
      <c r="I292" s="10" t="s">
        <v>636</v>
      </c>
      <c r="J292" s="13" t="s">
        <v>586</v>
      </c>
      <c r="K292" s="10" t="s">
        <v>398</v>
      </c>
      <c r="L292" s="10" t="s">
        <v>29</v>
      </c>
      <c r="M292" s="14">
        <v>19334383</v>
      </c>
      <c r="N292" s="12"/>
      <c r="O292" s="10" t="s">
        <v>29</v>
      </c>
      <c r="P292" s="14">
        <v>-17221470</v>
      </c>
      <c r="Q292" s="15">
        <v>1</v>
      </c>
      <c r="R292" s="10" t="s">
        <v>29</v>
      </c>
      <c r="S292" s="14">
        <v>2112913</v>
      </c>
      <c r="T292" s="10" t="s">
        <v>36</v>
      </c>
      <c r="U292" s="10" t="s">
        <v>29</v>
      </c>
      <c r="V292" s="10" t="s">
        <v>37</v>
      </c>
      <c r="W292" s="10" t="s">
        <v>29</v>
      </c>
      <c r="X292" s="15">
        <v>0</v>
      </c>
      <c r="Y292" s="15">
        <v>0</v>
      </c>
      <c r="Z292" s="15">
        <v>0</v>
      </c>
      <c r="AA292" s="14">
        <v>-191730</v>
      </c>
      <c r="AB292" s="14">
        <v>1921183</v>
      </c>
    </row>
    <row r="293" spans="1:28" x14ac:dyDescent="0.25">
      <c r="A293" s="9" t="s">
        <v>637</v>
      </c>
      <c r="B293" s="10" t="s">
        <v>29</v>
      </c>
      <c r="C293" s="10" t="s">
        <v>29</v>
      </c>
      <c r="D293" s="9" t="s">
        <v>30</v>
      </c>
      <c r="E293" s="10" t="s">
        <v>207</v>
      </c>
      <c r="F293" s="10" t="s">
        <v>32</v>
      </c>
      <c r="G293" s="11">
        <v>40878</v>
      </c>
      <c r="H293" s="12">
        <v>40878</v>
      </c>
      <c r="I293" s="10" t="s">
        <v>638</v>
      </c>
      <c r="J293" s="13" t="s">
        <v>639</v>
      </c>
      <c r="K293" s="10" t="s">
        <v>398</v>
      </c>
      <c r="L293" s="10" t="s">
        <v>29</v>
      </c>
      <c r="M293" s="14">
        <v>50370974</v>
      </c>
      <c r="N293" s="12"/>
      <c r="O293" s="10" t="s">
        <v>29</v>
      </c>
      <c r="P293" s="14">
        <v>-44866299</v>
      </c>
      <c r="Q293" s="15">
        <v>1</v>
      </c>
      <c r="R293" s="10" t="s">
        <v>29</v>
      </c>
      <c r="S293" s="14">
        <v>5504675</v>
      </c>
      <c r="T293" s="10" t="s">
        <v>36</v>
      </c>
      <c r="U293" s="10" t="s">
        <v>29</v>
      </c>
      <c r="V293" s="10" t="s">
        <v>37</v>
      </c>
      <c r="W293" s="10" t="s">
        <v>29</v>
      </c>
      <c r="X293" s="15">
        <v>0</v>
      </c>
      <c r="Y293" s="15">
        <v>0</v>
      </c>
      <c r="Z293" s="15">
        <v>0</v>
      </c>
      <c r="AA293" s="14">
        <v>-499506</v>
      </c>
      <c r="AB293" s="14">
        <v>5005169</v>
      </c>
    </row>
    <row r="294" spans="1:28" x14ac:dyDescent="0.25">
      <c r="A294" s="9" t="s">
        <v>640</v>
      </c>
      <c r="B294" s="10" t="s">
        <v>29</v>
      </c>
      <c r="C294" s="10" t="s">
        <v>29</v>
      </c>
      <c r="D294" s="9" t="s">
        <v>30</v>
      </c>
      <c r="E294" s="10" t="s">
        <v>207</v>
      </c>
      <c r="F294" s="10" t="s">
        <v>32</v>
      </c>
      <c r="G294" s="11">
        <v>40878</v>
      </c>
      <c r="H294" s="12">
        <v>40878</v>
      </c>
      <c r="I294" s="10" t="s">
        <v>529</v>
      </c>
      <c r="J294" s="13" t="s">
        <v>530</v>
      </c>
      <c r="K294" s="10" t="s">
        <v>398</v>
      </c>
      <c r="L294" s="10" t="s">
        <v>29</v>
      </c>
      <c r="M294" s="14">
        <v>4219116</v>
      </c>
      <c r="N294" s="12"/>
      <c r="O294" s="10" t="s">
        <v>29</v>
      </c>
      <c r="P294" s="14">
        <v>-3758039</v>
      </c>
      <c r="Q294" s="15">
        <v>1</v>
      </c>
      <c r="R294" s="10" t="s">
        <v>29</v>
      </c>
      <c r="S294" s="14">
        <v>461077</v>
      </c>
      <c r="T294" s="10" t="s">
        <v>36</v>
      </c>
      <c r="U294" s="10" t="s">
        <v>29</v>
      </c>
      <c r="V294" s="10" t="s">
        <v>37</v>
      </c>
      <c r="W294" s="10" t="s">
        <v>29</v>
      </c>
      <c r="X294" s="15">
        <v>0</v>
      </c>
      <c r="Y294" s="15">
        <v>0</v>
      </c>
      <c r="Z294" s="15">
        <v>0</v>
      </c>
      <c r="AA294" s="14">
        <v>-41839</v>
      </c>
      <c r="AB294" s="14">
        <v>419238</v>
      </c>
    </row>
    <row r="295" spans="1:28" x14ac:dyDescent="0.25">
      <c r="A295" s="9" t="s">
        <v>641</v>
      </c>
      <c r="B295" s="10" t="s">
        <v>29</v>
      </c>
      <c r="C295" s="10" t="s">
        <v>29</v>
      </c>
      <c r="D295" s="9" t="s">
        <v>30</v>
      </c>
      <c r="E295" s="10" t="s">
        <v>207</v>
      </c>
      <c r="F295" s="10" t="s">
        <v>32</v>
      </c>
      <c r="G295" s="11">
        <v>40878</v>
      </c>
      <c r="H295" s="12">
        <v>40878</v>
      </c>
      <c r="I295" s="10" t="s">
        <v>489</v>
      </c>
      <c r="J295" s="13" t="s">
        <v>412</v>
      </c>
      <c r="K295" s="10" t="s">
        <v>398</v>
      </c>
      <c r="L295" s="10" t="s">
        <v>29</v>
      </c>
      <c r="M295" s="14">
        <v>25306539</v>
      </c>
      <c r="N295" s="12"/>
      <c r="O295" s="10" t="s">
        <v>29</v>
      </c>
      <c r="P295" s="14">
        <v>-22540972</v>
      </c>
      <c r="Q295" s="15">
        <v>1</v>
      </c>
      <c r="R295" s="10" t="s">
        <v>29</v>
      </c>
      <c r="S295" s="14">
        <v>2765567</v>
      </c>
      <c r="T295" s="10" t="s">
        <v>36</v>
      </c>
      <c r="U295" s="10" t="s">
        <v>29</v>
      </c>
      <c r="V295" s="10" t="s">
        <v>37</v>
      </c>
      <c r="W295" s="10" t="s">
        <v>29</v>
      </c>
      <c r="X295" s="15">
        <v>0</v>
      </c>
      <c r="Y295" s="15">
        <v>0</v>
      </c>
      <c r="Z295" s="15">
        <v>0</v>
      </c>
      <c r="AA295" s="14">
        <v>-250953</v>
      </c>
      <c r="AB295" s="14">
        <v>2514614</v>
      </c>
    </row>
    <row r="296" spans="1:28" x14ac:dyDescent="0.25">
      <c r="A296" s="9" t="s">
        <v>642</v>
      </c>
      <c r="B296" s="10" t="s">
        <v>29</v>
      </c>
      <c r="C296" s="10" t="s">
        <v>29</v>
      </c>
      <c r="D296" s="9" t="s">
        <v>30</v>
      </c>
      <c r="E296" s="10" t="s">
        <v>207</v>
      </c>
      <c r="F296" s="10" t="s">
        <v>32</v>
      </c>
      <c r="G296" s="11">
        <v>40878</v>
      </c>
      <c r="H296" s="12">
        <v>40878</v>
      </c>
      <c r="I296" s="10" t="s">
        <v>466</v>
      </c>
      <c r="J296" s="13" t="s">
        <v>643</v>
      </c>
      <c r="K296" s="10" t="s">
        <v>398</v>
      </c>
      <c r="L296" s="10" t="s">
        <v>29</v>
      </c>
      <c r="M296" s="14">
        <v>1308714</v>
      </c>
      <c r="N296" s="12"/>
      <c r="O296" s="10" t="s">
        <v>29</v>
      </c>
      <c r="P296" s="14">
        <v>-1165695</v>
      </c>
      <c r="Q296" s="15">
        <v>1</v>
      </c>
      <c r="R296" s="10" t="s">
        <v>29</v>
      </c>
      <c r="S296" s="14">
        <v>143019</v>
      </c>
      <c r="T296" s="10" t="s">
        <v>36</v>
      </c>
      <c r="U296" s="10" t="s">
        <v>29</v>
      </c>
      <c r="V296" s="10" t="s">
        <v>37</v>
      </c>
      <c r="W296" s="10" t="s">
        <v>29</v>
      </c>
      <c r="X296" s="15">
        <v>0</v>
      </c>
      <c r="Y296" s="15">
        <v>0</v>
      </c>
      <c r="Z296" s="15">
        <v>0</v>
      </c>
      <c r="AA296" s="14">
        <v>-12978</v>
      </c>
      <c r="AB296" s="14">
        <v>130041</v>
      </c>
    </row>
    <row r="297" spans="1:28" x14ac:dyDescent="0.25">
      <c r="A297" s="9" t="s">
        <v>644</v>
      </c>
      <c r="B297" s="10" t="s">
        <v>29</v>
      </c>
      <c r="C297" s="10" t="s">
        <v>29</v>
      </c>
      <c r="D297" s="9" t="s">
        <v>30</v>
      </c>
      <c r="E297" s="10" t="s">
        <v>207</v>
      </c>
      <c r="F297" s="10" t="s">
        <v>32</v>
      </c>
      <c r="G297" s="11">
        <v>40878</v>
      </c>
      <c r="H297" s="12">
        <v>40878</v>
      </c>
      <c r="I297" s="10" t="s">
        <v>194</v>
      </c>
      <c r="J297" s="13" t="s">
        <v>645</v>
      </c>
      <c r="K297" s="10" t="s">
        <v>398</v>
      </c>
      <c r="L297" s="10" t="s">
        <v>29</v>
      </c>
      <c r="M297" s="14">
        <v>472570</v>
      </c>
      <c r="N297" s="12"/>
      <c r="O297" s="10" t="s">
        <v>29</v>
      </c>
      <c r="P297" s="14">
        <v>-420927</v>
      </c>
      <c r="Q297" s="15">
        <v>1</v>
      </c>
      <c r="R297" s="10" t="s">
        <v>29</v>
      </c>
      <c r="S297" s="14">
        <v>51643</v>
      </c>
      <c r="T297" s="10" t="s">
        <v>36</v>
      </c>
      <c r="U297" s="10" t="s">
        <v>29</v>
      </c>
      <c r="V297" s="10" t="s">
        <v>37</v>
      </c>
      <c r="W297" s="10" t="s">
        <v>29</v>
      </c>
      <c r="X297" s="15">
        <v>0</v>
      </c>
      <c r="Y297" s="15">
        <v>0</v>
      </c>
      <c r="Z297" s="15">
        <v>0</v>
      </c>
      <c r="AA297" s="14">
        <v>-4686</v>
      </c>
      <c r="AB297" s="14">
        <v>46957</v>
      </c>
    </row>
    <row r="298" spans="1:28" x14ac:dyDescent="0.25">
      <c r="A298" s="9" t="s">
        <v>646</v>
      </c>
      <c r="B298" s="10" t="s">
        <v>29</v>
      </c>
      <c r="C298" s="10" t="s">
        <v>29</v>
      </c>
      <c r="D298" s="9" t="s">
        <v>30</v>
      </c>
      <c r="E298" s="10" t="s">
        <v>207</v>
      </c>
      <c r="F298" s="10" t="s">
        <v>32</v>
      </c>
      <c r="G298" s="11">
        <v>40878</v>
      </c>
      <c r="H298" s="12">
        <v>40878</v>
      </c>
      <c r="I298" s="10" t="s">
        <v>448</v>
      </c>
      <c r="J298" s="13" t="s">
        <v>449</v>
      </c>
      <c r="K298" s="10" t="s">
        <v>398</v>
      </c>
      <c r="L298" s="10" t="s">
        <v>29</v>
      </c>
      <c r="M298" s="14">
        <v>28652282</v>
      </c>
      <c r="N298" s="12"/>
      <c r="O298" s="10" t="s">
        <v>29</v>
      </c>
      <c r="P298" s="14">
        <v>-25757004</v>
      </c>
      <c r="Q298" s="15">
        <v>1</v>
      </c>
      <c r="R298" s="10" t="s">
        <v>29</v>
      </c>
      <c r="S298" s="14">
        <v>2895278</v>
      </c>
      <c r="T298" s="10" t="s">
        <v>36</v>
      </c>
      <c r="U298" s="10" t="s">
        <v>29</v>
      </c>
      <c r="V298" s="10" t="s">
        <v>37</v>
      </c>
      <c r="W298" s="10" t="s">
        <v>29</v>
      </c>
      <c r="X298" s="15">
        <v>0</v>
      </c>
      <c r="Y298" s="15">
        <v>0</v>
      </c>
      <c r="Z298" s="15">
        <v>0</v>
      </c>
      <c r="AA298" s="14">
        <v>-262724</v>
      </c>
      <c r="AB298" s="14">
        <v>2632554</v>
      </c>
    </row>
    <row r="299" spans="1:28" x14ac:dyDescent="0.25">
      <c r="A299" s="9" t="s">
        <v>647</v>
      </c>
      <c r="B299" s="10" t="s">
        <v>29</v>
      </c>
      <c r="C299" s="10" t="s">
        <v>29</v>
      </c>
      <c r="D299" s="9" t="s">
        <v>30</v>
      </c>
      <c r="E299" s="10" t="s">
        <v>207</v>
      </c>
      <c r="F299" s="10" t="s">
        <v>32</v>
      </c>
      <c r="G299" s="11">
        <v>40878</v>
      </c>
      <c r="H299" s="12">
        <v>40878</v>
      </c>
      <c r="I299" s="10" t="s">
        <v>480</v>
      </c>
      <c r="J299" s="13" t="s">
        <v>601</v>
      </c>
      <c r="K299" s="10" t="s">
        <v>398</v>
      </c>
      <c r="L299" s="10" t="s">
        <v>29</v>
      </c>
      <c r="M299" s="14">
        <v>4757700</v>
      </c>
      <c r="N299" s="12"/>
      <c r="O299" s="10" t="s">
        <v>29</v>
      </c>
      <c r="P299" s="14">
        <v>-4237765</v>
      </c>
      <c r="Q299" s="15">
        <v>1</v>
      </c>
      <c r="R299" s="10" t="s">
        <v>29</v>
      </c>
      <c r="S299" s="14">
        <v>519935</v>
      </c>
      <c r="T299" s="10" t="s">
        <v>36</v>
      </c>
      <c r="U299" s="10" t="s">
        <v>29</v>
      </c>
      <c r="V299" s="10" t="s">
        <v>37</v>
      </c>
      <c r="W299" s="10" t="s">
        <v>29</v>
      </c>
      <c r="X299" s="15">
        <v>0</v>
      </c>
      <c r="Y299" s="15">
        <v>0</v>
      </c>
      <c r="Z299" s="15">
        <v>0</v>
      </c>
      <c r="AA299" s="14">
        <v>-47180</v>
      </c>
      <c r="AB299" s="14">
        <v>472755</v>
      </c>
    </row>
    <row r="300" spans="1:28" x14ac:dyDescent="0.25">
      <c r="A300" s="9" t="s">
        <v>648</v>
      </c>
      <c r="B300" s="10" t="s">
        <v>29</v>
      </c>
      <c r="C300" s="10" t="s">
        <v>29</v>
      </c>
      <c r="D300" s="9" t="s">
        <v>30</v>
      </c>
      <c r="E300" s="10" t="s">
        <v>207</v>
      </c>
      <c r="F300" s="10" t="s">
        <v>32</v>
      </c>
      <c r="G300" s="11">
        <v>40878</v>
      </c>
      <c r="H300" s="12">
        <v>40878</v>
      </c>
      <c r="I300" s="10" t="s">
        <v>194</v>
      </c>
      <c r="J300" s="13" t="s">
        <v>603</v>
      </c>
      <c r="K300" s="10" t="s">
        <v>398</v>
      </c>
      <c r="L300" s="10" t="s">
        <v>29</v>
      </c>
      <c r="M300" s="14">
        <v>1789836</v>
      </c>
      <c r="N300" s="12"/>
      <c r="O300" s="10" t="s">
        <v>29</v>
      </c>
      <c r="P300" s="14">
        <v>-1594238</v>
      </c>
      <c r="Q300" s="15">
        <v>1</v>
      </c>
      <c r="R300" s="10" t="s">
        <v>29</v>
      </c>
      <c r="S300" s="14">
        <v>195598</v>
      </c>
      <c r="T300" s="10" t="s">
        <v>36</v>
      </c>
      <c r="U300" s="10" t="s">
        <v>29</v>
      </c>
      <c r="V300" s="10" t="s">
        <v>37</v>
      </c>
      <c r="W300" s="10" t="s">
        <v>29</v>
      </c>
      <c r="X300" s="15">
        <v>0</v>
      </c>
      <c r="Y300" s="15">
        <v>0</v>
      </c>
      <c r="Z300" s="15">
        <v>0</v>
      </c>
      <c r="AA300" s="14">
        <v>-17749</v>
      </c>
      <c r="AB300" s="14">
        <v>177849</v>
      </c>
    </row>
    <row r="301" spans="1:28" x14ac:dyDescent="0.25">
      <c r="A301" s="9" t="s">
        <v>649</v>
      </c>
      <c r="B301" s="10" t="s">
        <v>29</v>
      </c>
      <c r="C301" s="10" t="s">
        <v>29</v>
      </c>
      <c r="D301" s="9" t="s">
        <v>30</v>
      </c>
      <c r="E301" s="10" t="s">
        <v>207</v>
      </c>
      <c r="F301" s="10" t="s">
        <v>32</v>
      </c>
      <c r="G301" s="11">
        <v>40878</v>
      </c>
      <c r="H301" s="12">
        <v>40878</v>
      </c>
      <c r="I301" s="10" t="s">
        <v>194</v>
      </c>
      <c r="J301" s="13" t="s">
        <v>650</v>
      </c>
      <c r="K301" s="10" t="s">
        <v>398</v>
      </c>
      <c r="L301" s="10" t="s">
        <v>29</v>
      </c>
      <c r="M301" s="14">
        <v>64016272</v>
      </c>
      <c r="N301" s="12"/>
      <c r="O301" s="10" t="s">
        <v>29</v>
      </c>
      <c r="P301" s="14">
        <v>-57020402</v>
      </c>
      <c r="Q301" s="15">
        <v>1</v>
      </c>
      <c r="R301" s="10" t="s">
        <v>29</v>
      </c>
      <c r="S301" s="14">
        <v>6995870</v>
      </c>
      <c r="T301" s="10" t="s">
        <v>36</v>
      </c>
      <c r="U301" s="10" t="s">
        <v>29</v>
      </c>
      <c r="V301" s="10" t="s">
        <v>37</v>
      </c>
      <c r="W301" s="10" t="s">
        <v>29</v>
      </c>
      <c r="X301" s="15">
        <v>0</v>
      </c>
      <c r="Y301" s="15">
        <v>0</v>
      </c>
      <c r="Z301" s="15">
        <v>0</v>
      </c>
      <c r="AA301" s="14">
        <v>-634820</v>
      </c>
      <c r="AB301" s="14">
        <v>6361050</v>
      </c>
    </row>
    <row r="302" spans="1:28" x14ac:dyDescent="0.25">
      <c r="A302" s="9" t="s">
        <v>651</v>
      </c>
      <c r="B302" s="10" t="s">
        <v>29</v>
      </c>
      <c r="C302" s="10" t="s">
        <v>29</v>
      </c>
      <c r="D302" s="9" t="s">
        <v>30</v>
      </c>
      <c r="E302" s="10" t="s">
        <v>207</v>
      </c>
      <c r="F302" s="10" t="s">
        <v>32</v>
      </c>
      <c r="G302" s="11">
        <v>40878</v>
      </c>
      <c r="H302" s="12">
        <v>40878</v>
      </c>
      <c r="I302" s="10" t="s">
        <v>194</v>
      </c>
      <c r="J302" s="13" t="s">
        <v>605</v>
      </c>
      <c r="K302" s="10" t="s">
        <v>398</v>
      </c>
      <c r="L302" s="10" t="s">
        <v>29</v>
      </c>
      <c r="M302" s="14">
        <v>4391239</v>
      </c>
      <c r="N302" s="12"/>
      <c r="O302" s="10" t="s">
        <v>29</v>
      </c>
      <c r="P302" s="14">
        <v>-3911352</v>
      </c>
      <c r="Q302" s="15">
        <v>1</v>
      </c>
      <c r="R302" s="10" t="s">
        <v>29</v>
      </c>
      <c r="S302" s="14">
        <v>479887</v>
      </c>
      <c r="T302" s="10" t="s">
        <v>36</v>
      </c>
      <c r="U302" s="10" t="s">
        <v>29</v>
      </c>
      <c r="V302" s="10" t="s">
        <v>37</v>
      </c>
      <c r="W302" s="10" t="s">
        <v>29</v>
      </c>
      <c r="X302" s="15">
        <v>0</v>
      </c>
      <c r="Y302" s="15">
        <v>0</v>
      </c>
      <c r="Z302" s="15">
        <v>0</v>
      </c>
      <c r="AA302" s="14">
        <v>-43546</v>
      </c>
      <c r="AB302" s="14">
        <v>436341</v>
      </c>
    </row>
    <row r="303" spans="1:28" x14ac:dyDescent="0.25">
      <c r="A303" s="9" t="s">
        <v>652</v>
      </c>
      <c r="B303" s="10" t="s">
        <v>29</v>
      </c>
      <c r="C303" s="10" t="s">
        <v>29</v>
      </c>
      <c r="D303" s="9" t="s">
        <v>30</v>
      </c>
      <c r="E303" s="10" t="s">
        <v>207</v>
      </c>
      <c r="F303" s="10" t="s">
        <v>32</v>
      </c>
      <c r="G303" s="11">
        <v>40878</v>
      </c>
      <c r="H303" s="12">
        <v>40878</v>
      </c>
      <c r="I303" s="10" t="s">
        <v>202</v>
      </c>
      <c r="J303" s="13" t="s">
        <v>510</v>
      </c>
      <c r="K303" s="10" t="s">
        <v>398</v>
      </c>
      <c r="L303" s="10" t="s">
        <v>29</v>
      </c>
      <c r="M303" s="14">
        <v>47099106</v>
      </c>
      <c r="N303" s="12"/>
      <c r="O303" s="10" t="s">
        <v>29</v>
      </c>
      <c r="P303" s="14">
        <v>-41951989</v>
      </c>
      <c r="Q303" s="15">
        <v>1</v>
      </c>
      <c r="R303" s="10" t="s">
        <v>29</v>
      </c>
      <c r="S303" s="14">
        <v>5147117</v>
      </c>
      <c r="T303" s="10" t="s">
        <v>36</v>
      </c>
      <c r="U303" s="10" t="s">
        <v>29</v>
      </c>
      <c r="V303" s="10" t="s">
        <v>37</v>
      </c>
      <c r="W303" s="10" t="s">
        <v>29</v>
      </c>
      <c r="X303" s="15">
        <v>0</v>
      </c>
      <c r="Y303" s="15">
        <v>0</v>
      </c>
      <c r="Z303" s="15">
        <v>0</v>
      </c>
      <c r="AA303" s="14">
        <v>-467060</v>
      </c>
      <c r="AB303" s="14">
        <v>4680057</v>
      </c>
    </row>
    <row r="304" spans="1:28" x14ac:dyDescent="0.25">
      <c r="A304" s="9" t="s">
        <v>653</v>
      </c>
      <c r="B304" s="10" t="s">
        <v>29</v>
      </c>
      <c r="C304" s="10" t="s">
        <v>29</v>
      </c>
      <c r="D304" s="9" t="s">
        <v>30</v>
      </c>
      <c r="E304" s="10" t="s">
        <v>207</v>
      </c>
      <c r="F304" s="10" t="s">
        <v>32</v>
      </c>
      <c r="G304" s="11">
        <v>40878</v>
      </c>
      <c r="H304" s="12">
        <v>40878</v>
      </c>
      <c r="I304" s="10" t="s">
        <v>608</v>
      </c>
      <c r="J304" s="13" t="s">
        <v>512</v>
      </c>
      <c r="K304" s="10" t="s">
        <v>398</v>
      </c>
      <c r="L304" s="10" t="s">
        <v>29</v>
      </c>
      <c r="M304" s="14">
        <v>5419975</v>
      </c>
      <c r="N304" s="12"/>
      <c r="O304" s="10" t="s">
        <v>29</v>
      </c>
      <c r="P304" s="14">
        <v>-4827666</v>
      </c>
      <c r="Q304" s="15">
        <v>1</v>
      </c>
      <c r="R304" s="10" t="s">
        <v>29</v>
      </c>
      <c r="S304" s="14">
        <v>592309</v>
      </c>
      <c r="T304" s="10" t="s">
        <v>36</v>
      </c>
      <c r="U304" s="10" t="s">
        <v>29</v>
      </c>
      <c r="V304" s="10" t="s">
        <v>37</v>
      </c>
      <c r="W304" s="10" t="s">
        <v>29</v>
      </c>
      <c r="X304" s="15">
        <v>0</v>
      </c>
      <c r="Y304" s="15">
        <v>0</v>
      </c>
      <c r="Z304" s="15">
        <v>0</v>
      </c>
      <c r="AA304" s="14">
        <v>-53747</v>
      </c>
      <c r="AB304" s="14">
        <v>538562</v>
      </c>
    </row>
    <row r="305" spans="1:28" x14ac:dyDescent="0.25">
      <c r="A305" s="9" t="s">
        <v>654</v>
      </c>
      <c r="B305" s="10" t="s">
        <v>29</v>
      </c>
      <c r="C305" s="10" t="s">
        <v>29</v>
      </c>
      <c r="D305" s="9" t="s">
        <v>30</v>
      </c>
      <c r="E305" s="10" t="s">
        <v>207</v>
      </c>
      <c r="F305" s="10" t="s">
        <v>32</v>
      </c>
      <c r="G305" s="11">
        <v>40878</v>
      </c>
      <c r="H305" s="12">
        <v>40878</v>
      </c>
      <c r="I305" s="10" t="s">
        <v>432</v>
      </c>
      <c r="J305" s="13" t="s">
        <v>655</v>
      </c>
      <c r="K305" s="10" t="s">
        <v>398</v>
      </c>
      <c r="L305" s="10" t="s">
        <v>29</v>
      </c>
      <c r="M305" s="14">
        <v>6383816</v>
      </c>
      <c r="N305" s="12"/>
      <c r="O305" s="10" t="s">
        <v>29</v>
      </c>
      <c r="P305" s="14">
        <v>-5669899</v>
      </c>
      <c r="Q305" s="15">
        <v>1</v>
      </c>
      <c r="R305" s="10" t="s">
        <v>29</v>
      </c>
      <c r="S305" s="14">
        <v>713917</v>
      </c>
      <c r="T305" s="10" t="s">
        <v>36</v>
      </c>
      <c r="U305" s="10" t="s">
        <v>29</v>
      </c>
      <c r="V305" s="10" t="s">
        <v>37</v>
      </c>
      <c r="W305" s="10" t="s">
        <v>29</v>
      </c>
      <c r="X305" s="15">
        <v>0</v>
      </c>
      <c r="Y305" s="15">
        <v>0</v>
      </c>
      <c r="Z305" s="15">
        <v>0</v>
      </c>
      <c r="AA305" s="14">
        <v>-64782</v>
      </c>
      <c r="AB305" s="14">
        <v>649135</v>
      </c>
    </row>
    <row r="306" spans="1:28" x14ac:dyDescent="0.25">
      <c r="A306" s="9" t="s">
        <v>656</v>
      </c>
      <c r="B306" s="10" t="s">
        <v>29</v>
      </c>
      <c r="C306" s="10" t="s">
        <v>29</v>
      </c>
      <c r="D306" s="9" t="s">
        <v>30</v>
      </c>
      <c r="E306" s="10" t="s">
        <v>207</v>
      </c>
      <c r="F306" s="10" t="s">
        <v>32</v>
      </c>
      <c r="G306" s="11">
        <v>40878</v>
      </c>
      <c r="H306" s="12">
        <v>40878</v>
      </c>
      <c r="I306" s="10" t="s">
        <v>596</v>
      </c>
      <c r="J306" s="13" t="s">
        <v>657</v>
      </c>
      <c r="K306" s="10" t="s">
        <v>398</v>
      </c>
      <c r="L306" s="10" t="s">
        <v>29</v>
      </c>
      <c r="M306" s="14">
        <v>714428</v>
      </c>
      <c r="N306" s="12"/>
      <c r="O306" s="10" t="s">
        <v>29</v>
      </c>
      <c r="P306" s="14">
        <v>-634532</v>
      </c>
      <c r="Q306" s="15">
        <v>1</v>
      </c>
      <c r="R306" s="10" t="s">
        <v>29</v>
      </c>
      <c r="S306" s="14">
        <v>79896</v>
      </c>
      <c r="T306" s="10" t="s">
        <v>36</v>
      </c>
      <c r="U306" s="10" t="s">
        <v>29</v>
      </c>
      <c r="V306" s="10" t="s">
        <v>37</v>
      </c>
      <c r="W306" s="10" t="s">
        <v>29</v>
      </c>
      <c r="X306" s="15">
        <v>0</v>
      </c>
      <c r="Y306" s="15">
        <v>0</v>
      </c>
      <c r="Z306" s="15">
        <v>0</v>
      </c>
      <c r="AA306" s="14">
        <v>-7250</v>
      </c>
      <c r="AB306" s="14">
        <v>72646</v>
      </c>
    </row>
    <row r="307" spans="1:28" x14ac:dyDescent="0.25">
      <c r="A307" s="9" t="s">
        <v>658</v>
      </c>
      <c r="B307" s="10" t="s">
        <v>29</v>
      </c>
      <c r="C307" s="10" t="s">
        <v>29</v>
      </c>
      <c r="D307" s="9" t="s">
        <v>30</v>
      </c>
      <c r="E307" s="10" t="s">
        <v>207</v>
      </c>
      <c r="F307" s="10" t="s">
        <v>32</v>
      </c>
      <c r="G307" s="11">
        <v>40878</v>
      </c>
      <c r="H307" s="12">
        <v>40878</v>
      </c>
      <c r="I307" s="10" t="s">
        <v>608</v>
      </c>
      <c r="J307" s="13" t="s">
        <v>659</v>
      </c>
      <c r="K307" s="10" t="s">
        <v>398</v>
      </c>
      <c r="L307" s="10" t="s">
        <v>29</v>
      </c>
      <c r="M307" s="14">
        <v>143022281</v>
      </c>
      <c r="N307" s="12"/>
      <c r="O307" s="10" t="s">
        <v>29</v>
      </c>
      <c r="P307" s="14">
        <v>-127392423</v>
      </c>
      <c r="Q307" s="15">
        <v>1</v>
      </c>
      <c r="R307" s="10" t="s">
        <v>29</v>
      </c>
      <c r="S307" s="14">
        <v>15629858</v>
      </c>
      <c r="T307" s="10" t="s">
        <v>36</v>
      </c>
      <c r="U307" s="10" t="s">
        <v>29</v>
      </c>
      <c r="V307" s="10" t="s">
        <v>37</v>
      </c>
      <c r="W307" s="10" t="s">
        <v>29</v>
      </c>
      <c r="X307" s="15">
        <v>0</v>
      </c>
      <c r="Y307" s="15">
        <v>0</v>
      </c>
      <c r="Z307" s="15">
        <v>0</v>
      </c>
      <c r="AA307" s="14">
        <v>-1418287</v>
      </c>
      <c r="AB307" s="14">
        <v>14211571</v>
      </c>
    </row>
    <row r="308" spans="1:28" x14ac:dyDescent="0.25">
      <c r="A308" s="9" t="s">
        <v>660</v>
      </c>
      <c r="B308" s="10" t="s">
        <v>29</v>
      </c>
      <c r="C308" s="10" t="s">
        <v>29</v>
      </c>
      <c r="D308" s="9" t="s">
        <v>30</v>
      </c>
      <c r="E308" s="10" t="s">
        <v>207</v>
      </c>
      <c r="F308" s="10" t="s">
        <v>32</v>
      </c>
      <c r="G308" s="11">
        <v>40878</v>
      </c>
      <c r="H308" s="12">
        <v>40878</v>
      </c>
      <c r="I308" s="10" t="s">
        <v>608</v>
      </c>
      <c r="J308" s="13" t="s">
        <v>661</v>
      </c>
      <c r="K308" s="10" t="s">
        <v>398</v>
      </c>
      <c r="L308" s="10" t="s">
        <v>29</v>
      </c>
      <c r="M308" s="14">
        <v>597002</v>
      </c>
      <c r="N308" s="12"/>
      <c r="O308" s="10" t="s">
        <v>29</v>
      </c>
      <c r="P308" s="14">
        <v>-531760</v>
      </c>
      <c r="Q308" s="15">
        <v>1</v>
      </c>
      <c r="R308" s="10" t="s">
        <v>29</v>
      </c>
      <c r="S308" s="14">
        <v>65242</v>
      </c>
      <c r="T308" s="10" t="s">
        <v>36</v>
      </c>
      <c r="U308" s="10" t="s">
        <v>29</v>
      </c>
      <c r="V308" s="10" t="s">
        <v>37</v>
      </c>
      <c r="W308" s="10" t="s">
        <v>29</v>
      </c>
      <c r="X308" s="15">
        <v>0</v>
      </c>
      <c r="Y308" s="15">
        <v>0</v>
      </c>
      <c r="Z308" s="15">
        <v>0</v>
      </c>
      <c r="AA308" s="14">
        <v>-5920</v>
      </c>
      <c r="AB308" s="14">
        <v>59322</v>
      </c>
    </row>
    <row r="309" spans="1:28" x14ac:dyDescent="0.25">
      <c r="A309" s="9" t="s">
        <v>662</v>
      </c>
      <c r="B309" s="10" t="s">
        <v>29</v>
      </c>
      <c r="C309" s="10" t="s">
        <v>29</v>
      </c>
      <c r="D309" s="9" t="s">
        <v>30</v>
      </c>
      <c r="E309" s="10" t="s">
        <v>207</v>
      </c>
      <c r="F309" s="10" t="s">
        <v>32</v>
      </c>
      <c r="G309" s="11">
        <v>40878</v>
      </c>
      <c r="H309" s="12">
        <v>40878</v>
      </c>
      <c r="I309" s="10" t="s">
        <v>194</v>
      </c>
      <c r="J309" s="13" t="s">
        <v>663</v>
      </c>
      <c r="K309" s="10" t="s">
        <v>398</v>
      </c>
      <c r="L309" s="10" t="s">
        <v>29</v>
      </c>
      <c r="M309" s="14">
        <v>1263235</v>
      </c>
      <c r="N309" s="12"/>
      <c r="O309" s="10" t="s">
        <v>29</v>
      </c>
      <c r="P309" s="14">
        <v>-1125186</v>
      </c>
      <c r="Q309" s="15">
        <v>1</v>
      </c>
      <c r="R309" s="10" t="s">
        <v>29</v>
      </c>
      <c r="S309" s="14">
        <v>138049</v>
      </c>
      <c r="T309" s="10" t="s">
        <v>36</v>
      </c>
      <c r="U309" s="10" t="s">
        <v>29</v>
      </c>
      <c r="V309" s="10" t="s">
        <v>37</v>
      </c>
      <c r="W309" s="10" t="s">
        <v>29</v>
      </c>
      <c r="X309" s="15">
        <v>0</v>
      </c>
      <c r="Y309" s="15">
        <v>0</v>
      </c>
      <c r="Z309" s="15">
        <v>0</v>
      </c>
      <c r="AA309" s="14">
        <v>-12527</v>
      </c>
      <c r="AB309" s="14">
        <v>125522</v>
      </c>
    </row>
    <row r="310" spans="1:28" x14ac:dyDescent="0.25">
      <c r="A310" s="9" t="s">
        <v>664</v>
      </c>
      <c r="B310" s="10" t="s">
        <v>29</v>
      </c>
      <c r="C310" s="10" t="s">
        <v>29</v>
      </c>
      <c r="D310" s="9" t="s">
        <v>30</v>
      </c>
      <c r="E310" s="10" t="s">
        <v>207</v>
      </c>
      <c r="F310" s="10" t="s">
        <v>32</v>
      </c>
      <c r="G310" s="11">
        <v>40878</v>
      </c>
      <c r="H310" s="12">
        <v>40878</v>
      </c>
      <c r="I310" s="10" t="s">
        <v>432</v>
      </c>
      <c r="J310" s="13" t="s">
        <v>665</v>
      </c>
      <c r="K310" s="10" t="s">
        <v>398</v>
      </c>
      <c r="L310" s="10" t="s">
        <v>29</v>
      </c>
      <c r="M310" s="14">
        <v>1632514</v>
      </c>
      <c r="N310" s="12"/>
      <c r="O310" s="10" t="s">
        <v>29</v>
      </c>
      <c r="P310" s="14">
        <v>-1449947</v>
      </c>
      <c r="Q310" s="15">
        <v>1</v>
      </c>
      <c r="R310" s="10" t="s">
        <v>29</v>
      </c>
      <c r="S310" s="14">
        <v>182567</v>
      </c>
      <c r="T310" s="10" t="s">
        <v>36</v>
      </c>
      <c r="U310" s="10" t="s">
        <v>29</v>
      </c>
      <c r="V310" s="10" t="s">
        <v>37</v>
      </c>
      <c r="W310" s="10" t="s">
        <v>29</v>
      </c>
      <c r="X310" s="15">
        <v>0</v>
      </c>
      <c r="Y310" s="15">
        <v>0</v>
      </c>
      <c r="Z310" s="15">
        <v>0</v>
      </c>
      <c r="AA310" s="14">
        <v>-16567</v>
      </c>
      <c r="AB310" s="14">
        <v>166000</v>
      </c>
    </row>
    <row r="311" spans="1:28" x14ac:dyDescent="0.25">
      <c r="A311" s="9" t="s">
        <v>666</v>
      </c>
      <c r="B311" s="10" t="s">
        <v>29</v>
      </c>
      <c r="C311" s="10" t="s">
        <v>29</v>
      </c>
      <c r="D311" s="9" t="s">
        <v>30</v>
      </c>
      <c r="E311" s="10" t="s">
        <v>207</v>
      </c>
      <c r="F311" s="10" t="s">
        <v>32</v>
      </c>
      <c r="G311" s="11">
        <v>40878</v>
      </c>
      <c r="H311" s="12">
        <v>40878</v>
      </c>
      <c r="I311" s="10" t="s">
        <v>448</v>
      </c>
      <c r="J311" s="13" t="s">
        <v>667</v>
      </c>
      <c r="K311" s="10" t="s">
        <v>398</v>
      </c>
      <c r="L311" s="10" t="s">
        <v>29</v>
      </c>
      <c r="M311" s="14">
        <v>12060459</v>
      </c>
      <c r="N311" s="12"/>
      <c r="O311" s="10" t="s">
        <v>29</v>
      </c>
      <c r="P311" s="14">
        <v>-10742460</v>
      </c>
      <c r="Q311" s="15">
        <v>1</v>
      </c>
      <c r="R311" s="10" t="s">
        <v>29</v>
      </c>
      <c r="S311" s="14">
        <v>1317999</v>
      </c>
      <c r="T311" s="10" t="s">
        <v>36</v>
      </c>
      <c r="U311" s="10" t="s">
        <v>29</v>
      </c>
      <c r="V311" s="10" t="s">
        <v>37</v>
      </c>
      <c r="W311" s="10" t="s">
        <v>29</v>
      </c>
      <c r="X311" s="15">
        <v>0</v>
      </c>
      <c r="Y311" s="15">
        <v>0</v>
      </c>
      <c r="Z311" s="15">
        <v>0</v>
      </c>
      <c r="AA311" s="14">
        <v>-119598</v>
      </c>
      <c r="AB311" s="14">
        <v>1198401</v>
      </c>
    </row>
    <row r="312" spans="1:28" x14ac:dyDescent="0.25">
      <c r="A312" s="9" t="s">
        <v>668</v>
      </c>
      <c r="B312" s="10" t="s">
        <v>29</v>
      </c>
      <c r="C312" s="10" t="s">
        <v>29</v>
      </c>
      <c r="D312" s="9" t="s">
        <v>30</v>
      </c>
      <c r="E312" s="10" t="s">
        <v>207</v>
      </c>
      <c r="F312" s="10" t="s">
        <v>32</v>
      </c>
      <c r="G312" s="11">
        <v>40878</v>
      </c>
      <c r="H312" s="12">
        <v>40878</v>
      </c>
      <c r="I312" s="10" t="s">
        <v>448</v>
      </c>
      <c r="J312" s="13" t="s">
        <v>669</v>
      </c>
      <c r="K312" s="10" t="s">
        <v>398</v>
      </c>
      <c r="L312" s="10" t="s">
        <v>29</v>
      </c>
      <c r="M312" s="14">
        <v>2390800</v>
      </c>
      <c r="N312" s="12"/>
      <c r="O312" s="10" t="s">
        <v>29</v>
      </c>
      <c r="P312" s="14">
        <v>-2129527</v>
      </c>
      <c r="Q312" s="15">
        <v>1</v>
      </c>
      <c r="R312" s="10" t="s">
        <v>29</v>
      </c>
      <c r="S312" s="14">
        <v>261273</v>
      </c>
      <c r="T312" s="10" t="s">
        <v>36</v>
      </c>
      <c r="U312" s="10" t="s">
        <v>29</v>
      </c>
      <c r="V312" s="10" t="s">
        <v>37</v>
      </c>
      <c r="W312" s="10" t="s">
        <v>29</v>
      </c>
      <c r="X312" s="15">
        <v>0</v>
      </c>
      <c r="Y312" s="15">
        <v>0</v>
      </c>
      <c r="Z312" s="15">
        <v>0</v>
      </c>
      <c r="AA312" s="14">
        <v>-23708</v>
      </c>
      <c r="AB312" s="14">
        <v>237565</v>
      </c>
    </row>
    <row r="313" spans="1:28" x14ac:dyDescent="0.25">
      <c r="A313" s="9" t="s">
        <v>670</v>
      </c>
      <c r="B313" s="10" t="s">
        <v>29</v>
      </c>
      <c r="C313" s="10" t="s">
        <v>29</v>
      </c>
      <c r="D313" s="9" t="s">
        <v>30</v>
      </c>
      <c r="E313" s="10" t="s">
        <v>207</v>
      </c>
      <c r="F313" s="10" t="s">
        <v>32</v>
      </c>
      <c r="G313" s="11">
        <v>40878</v>
      </c>
      <c r="H313" s="12">
        <v>40878</v>
      </c>
      <c r="I313" s="10" t="s">
        <v>448</v>
      </c>
      <c r="J313" s="13" t="s">
        <v>671</v>
      </c>
      <c r="K313" s="10" t="s">
        <v>398</v>
      </c>
      <c r="L313" s="10" t="s">
        <v>29</v>
      </c>
      <c r="M313" s="14">
        <v>5053245</v>
      </c>
      <c r="N313" s="12"/>
      <c r="O313" s="10" t="s">
        <v>29</v>
      </c>
      <c r="P313" s="14">
        <v>-4501013</v>
      </c>
      <c r="Q313" s="15">
        <v>1</v>
      </c>
      <c r="R313" s="10" t="s">
        <v>29</v>
      </c>
      <c r="S313" s="14">
        <v>552232</v>
      </c>
      <c r="T313" s="10" t="s">
        <v>36</v>
      </c>
      <c r="U313" s="10" t="s">
        <v>29</v>
      </c>
      <c r="V313" s="10" t="s">
        <v>37</v>
      </c>
      <c r="W313" s="10" t="s">
        <v>29</v>
      </c>
      <c r="X313" s="15">
        <v>0</v>
      </c>
      <c r="Y313" s="15">
        <v>0</v>
      </c>
      <c r="Z313" s="15">
        <v>0</v>
      </c>
      <c r="AA313" s="14">
        <v>-50111</v>
      </c>
      <c r="AB313" s="14">
        <v>502121</v>
      </c>
    </row>
    <row r="314" spans="1:28" x14ac:dyDescent="0.25">
      <c r="A314" s="9" t="s">
        <v>672</v>
      </c>
      <c r="B314" s="10" t="s">
        <v>29</v>
      </c>
      <c r="C314" s="10" t="s">
        <v>29</v>
      </c>
      <c r="D314" s="9" t="s">
        <v>30</v>
      </c>
      <c r="E314" s="10" t="s">
        <v>207</v>
      </c>
      <c r="F314" s="10" t="s">
        <v>32</v>
      </c>
      <c r="G314" s="11">
        <v>40878</v>
      </c>
      <c r="H314" s="12">
        <v>40878</v>
      </c>
      <c r="I314" s="10" t="s">
        <v>443</v>
      </c>
      <c r="J314" s="13" t="s">
        <v>444</v>
      </c>
      <c r="K314" s="10" t="s">
        <v>398</v>
      </c>
      <c r="L314" s="10" t="s">
        <v>29</v>
      </c>
      <c r="M314" s="14">
        <v>19040865</v>
      </c>
      <c r="N314" s="12"/>
      <c r="O314" s="10" t="s">
        <v>29</v>
      </c>
      <c r="P314" s="14">
        <v>-16960028</v>
      </c>
      <c r="Q314" s="15">
        <v>1</v>
      </c>
      <c r="R314" s="10" t="s">
        <v>29</v>
      </c>
      <c r="S314" s="14">
        <v>2080837</v>
      </c>
      <c r="T314" s="10" t="s">
        <v>36</v>
      </c>
      <c r="U314" s="10" t="s">
        <v>29</v>
      </c>
      <c r="V314" s="10" t="s">
        <v>37</v>
      </c>
      <c r="W314" s="10" t="s">
        <v>29</v>
      </c>
      <c r="X314" s="15">
        <v>0</v>
      </c>
      <c r="Y314" s="15">
        <v>0</v>
      </c>
      <c r="Z314" s="15">
        <v>0</v>
      </c>
      <c r="AA314" s="14">
        <v>-188820</v>
      </c>
      <c r="AB314" s="14">
        <v>1892017</v>
      </c>
    </row>
    <row r="315" spans="1:28" x14ac:dyDescent="0.25">
      <c r="A315" s="9" t="s">
        <v>673</v>
      </c>
      <c r="B315" s="10" t="s">
        <v>29</v>
      </c>
      <c r="C315" s="10" t="s">
        <v>29</v>
      </c>
      <c r="D315" s="9" t="s">
        <v>30</v>
      </c>
      <c r="E315" s="10" t="s">
        <v>207</v>
      </c>
      <c r="F315" s="10" t="s">
        <v>32</v>
      </c>
      <c r="G315" s="11">
        <v>40878</v>
      </c>
      <c r="H315" s="12">
        <v>40878</v>
      </c>
      <c r="I315" s="10" t="s">
        <v>496</v>
      </c>
      <c r="J315" s="13" t="s">
        <v>674</v>
      </c>
      <c r="K315" s="10" t="s">
        <v>398</v>
      </c>
      <c r="L315" s="10" t="s">
        <v>29</v>
      </c>
      <c r="M315" s="14">
        <v>14656904</v>
      </c>
      <c r="N315" s="12"/>
      <c r="O315" s="10" t="s">
        <v>29</v>
      </c>
      <c r="P315" s="14">
        <v>-13055158</v>
      </c>
      <c r="Q315" s="15">
        <v>1</v>
      </c>
      <c r="R315" s="10" t="s">
        <v>29</v>
      </c>
      <c r="S315" s="14">
        <v>1601746</v>
      </c>
      <c r="T315" s="10" t="s">
        <v>36</v>
      </c>
      <c r="U315" s="10" t="s">
        <v>29</v>
      </c>
      <c r="V315" s="10" t="s">
        <v>37</v>
      </c>
      <c r="W315" s="10" t="s">
        <v>29</v>
      </c>
      <c r="X315" s="15">
        <v>0</v>
      </c>
      <c r="Y315" s="15">
        <v>0</v>
      </c>
      <c r="Z315" s="15">
        <v>0</v>
      </c>
      <c r="AA315" s="14">
        <v>-145346</v>
      </c>
      <c r="AB315" s="14">
        <v>1456400</v>
      </c>
    </row>
    <row r="316" spans="1:28" x14ac:dyDescent="0.25">
      <c r="A316" s="9" t="s">
        <v>675</v>
      </c>
      <c r="B316" s="10" t="s">
        <v>29</v>
      </c>
      <c r="C316" s="10" t="s">
        <v>29</v>
      </c>
      <c r="D316" s="9" t="s">
        <v>30</v>
      </c>
      <c r="E316" s="10" t="s">
        <v>207</v>
      </c>
      <c r="F316" s="10" t="s">
        <v>32</v>
      </c>
      <c r="G316" s="11">
        <v>40878</v>
      </c>
      <c r="H316" s="12">
        <v>40878</v>
      </c>
      <c r="I316" s="10" t="s">
        <v>194</v>
      </c>
      <c r="J316" s="13" t="s">
        <v>470</v>
      </c>
      <c r="K316" s="10" t="s">
        <v>398</v>
      </c>
      <c r="L316" s="10" t="s">
        <v>29</v>
      </c>
      <c r="M316" s="14">
        <v>2638642</v>
      </c>
      <c r="N316" s="12"/>
      <c r="O316" s="10" t="s">
        <v>29</v>
      </c>
      <c r="P316" s="14">
        <v>-2350284</v>
      </c>
      <c r="Q316" s="15">
        <v>1</v>
      </c>
      <c r="R316" s="10" t="s">
        <v>29</v>
      </c>
      <c r="S316" s="14">
        <v>288358</v>
      </c>
      <c r="T316" s="10" t="s">
        <v>36</v>
      </c>
      <c r="U316" s="10" t="s">
        <v>29</v>
      </c>
      <c r="V316" s="10" t="s">
        <v>37</v>
      </c>
      <c r="W316" s="10" t="s">
        <v>29</v>
      </c>
      <c r="X316" s="15">
        <v>0</v>
      </c>
      <c r="Y316" s="15">
        <v>0</v>
      </c>
      <c r="Z316" s="15">
        <v>0</v>
      </c>
      <c r="AA316" s="14">
        <v>-26166</v>
      </c>
      <c r="AB316" s="14">
        <v>262192</v>
      </c>
    </row>
    <row r="317" spans="1:28" x14ac:dyDescent="0.25">
      <c r="A317" s="9" t="s">
        <v>676</v>
      </c>
      <c r="B317" s="10" t="s">
        <v>29</v>
      </c>
      <c r="C317" s="10" t="s">
        <v>29</v>
      </c>
      <c r="D317" s="9" t="s">
        <v>30</v>
      </c>
      <c r="E317" s="10" t="s">
        <v>207</v>
      </c>
      <c r="F317" s="10" t="s">
        <v>32</v>
      </c>
      <c r="G317" s="11">
        <v>40878</v>
      </c>
      <c r="H317" s="12">
        <v>40878</v>
      </c>
      <c r="I317" s="10" t="s">
        <v>407</v>
      </c>
      <c r="J317" s="13" t="s">
        <v>408</v>
      </c>
      <c r="K317" s="10" t="s">
        <v>398</v>
      </c>
      <c r="L317" s="10" t="s">
        <v>29</v>
      </c>
      <c r="M317" s="14">
        <v>15857883</v>
      </c>
      <c r="N317" s="12"/>
      <c r="O317" s="10" t="s">
        <v>29</v>
      </c>
      <c r="P317" s="14">
        <v>-14124891</v>
      </c>
      <c r="Q317" s="15">
        <v>1</v>
      </c>
      <c r="R317" s="10" t="s">
        <v>29</v>
      </c>
      <c r="S317" s="14">
        <v>1732992</v>
      </c>
      <c r="T317" s="10" t="s">
        <v>36</v>
      </c>
      <c r="U317" s="10" t="s">
        <v>29</v>
      </c>
      <c r="V317" s="10" t="s">
        <v>37</v>
      </c>
      <c r="W317" s="10" t="s">
        <v>29</v>
      </c>
      <c r="X317" s="15">
        <v>0</v>
      </c>
      <c r="Y317" s="15">
        <v>0</v>
      </c>
      <c r="Z317" s="15">
        <v>0</v>
      </c>
      <c r="AA317" s="14">
        <v>-157255</v>
      </c>
      <c r="AB317" s="14">
        <v>1575737</v>
      </c>
    </row>
    <row r="318" spans="1:28" x14ac:dyDescent="0.25">
      <c r="A318" s="9" t="s">
        <v>677</v>
      </c>
      <c r="B318" s="10" t="s">
        <v>29</v>
      </c>
      <c r="C318" s="10" t="s">
        <v>29</v>
      </c>
      <c r="D318" s="9" t="s">
        <v>30</v>
      </c>
      <c r="E318" s="10" t="s">
        <v>207</v>
      </c>
      <c r="F318" s="10" t="s">
        <v>32</v>
      </c>
      <c r="G318" s="11">
        <v>40878</v>
      </c>
      <c r="H318" s="12">
        <v>40878</v>
      </c>
      <c r="I318" s="10" t="s">
        <v>678</v>
      </c>
      <c r="J318" s="13" t="s">
        <v>679</v>
      </c>
      <c r="K318" s="10" t="s">
        <v>398</v>
      </c>
      <c r="L318" s="10" t="s">
        <v>29</v>
      </c>
      <c r="M318" s="14">
        <v>13368490</v>
      </c>
      <c r="N318" s="12"/>
      <c r="O318" s="10" t="s">
        <v>29</v>
      </c>
      <c r="P318" s="14">
        <v>-11907546</v>
      </c>
      <c r="Q318" s="15">
        <v>1</v>
      </c>
      <c r="R318" s="10" t="s">
        <v>29</v>
      </c>
      <c r="S318" s="14">
        <v>1460944</v>
      </c>
      <c r="T318" s="10" t="s">
        <v>36</v>
      </c>
      <c r="U318" s="10" t="s">
        <v>29</v>
      </c>
      <c r="V318" s="10" t="s">
        <v>37</v>
      </c>
      <c r="W318" s="10" t="s">
        <v>29</v>
      </c>
      <c r="X318" s="15">
        <v>0</v>
      </c>
      <c r="Y318" s="15">
        <v>0</v>
      </c>
      <c r="Z318" s="15">
        <v>0</v>
      </c>
      <c r="AA318" s="14">
        <v>-132569</v>
      </c>
      <c r="AB318" s="14">
        <v>1328375</v>
      </c>
    </row>
    <row r="319" spans="1:28" x14ac:dyDescent="0.25">
      <c r="A319" s="9" t="s">
        <v>680</v>
      </c>
      <c r="B319" s="10" t="s">
        <v>29</v>
      </c>
      <c r="C319" s="10" t="s">
        <v>29</v>
      </c>
      <c r="D319" s="9" t="s">
        <v>30</v>
      </c>
      <c r="E319" s="10" t="s">
        <v>207</v>
      </c>
      <c r="F319" s="10" t="s">
        <v>32</v>
      </c>
      <c r="G319" s="11">
        <v>40878</v>
      </c>
      <c r="H319" s="12">
        <v>40878</v>
      </c>
      <c r="I319" s="10" t="s">
        <v>681</v>
      </c>
      <c r="J319" s="13" t="s">
        <v>682</v>
      </c>
      <c r="K319" s="10" t="s">
        <v>398</v>
      </c>
      <c r="L319" s="10" t="s">
        <v>29</v>
      </c>
      <c r="M319" s="14">
        <v>22806642</v>
      </c>
      <c r="N319" s="12"/>
      <c r="O319" s="10" t="s">
        <v>29</v>
      </c>
      <c r="P319" s="14">
        <v>-20314272</v>
      </c>
      <c r="Q319" s="15">
        <v>1</v>
      </c>
      <c r="R319" s="10" t="s">
        <v>29</v>
      </c>
      <c r="S319" s="14">
        <v>2492370</v>
      </c>
      <c r="T319" s="10" t="s">
        <v>36</v>
      </c>
      <c r="U319" s="10" t="s">
        <v>29</v>
      </c>
      <c r="V319" s="10" t="s">
        <v>37</v>
      </c>
      <c r="W319" s="10" t="s">
        <v>29</v>
      </c>
      <c r="X319" s="15">
        <v>0</v>
      </c>
      <c r="Y319" s="15">
        <v>0</v>
      </c>
      <c r="Z319" s="15">
        <v>0</v>
      </c>
      <c r="AA319" s="14">
        <v>-226163</v>
      </c>
      <c r="AB319" s="14">
        <v>2266207</v>
      </c>
    </row>
    <row r="320" spans="1:28" x14ac:dyDescent="0.25">
      <c r="A320" s="9" t="s">
        <v>683</v>
      </c>
      <c r="B320" s="10" t="s">
        <v>29</v>
      </c>
      <c r="C320" s="10" t="s">
        <v>29</v>
      </c>
      <c r="D320" s="9" t="s">
        <v>30</v>
      </c>
      <c r="E320" s="10" t="s">
        <v>207</v>
      </c>
      <c r="F320" s="10" t="s">
        <v>32</v>
      </c>
      <c r="G320" s="11">
        <v>40878</v>
      </c>
      <c r="H320" s="12">
        <v>40878</v>
      </c>
      <c r="I320" s="10" t="s">
        <v>529</v>
      </c>
      <c r="J320" s="13" t="s">
        <v>684</v>
      </c>
      <c r="K320" s="10" t="s">
        <v>398</v>
      </c>
      <c r="L320" s="10" t="s">
        <v>29</v>
      </c>
      <c r="M320" s="14">
        <v>29317237</v>
      </c>
      <c r="N320" s="12"/>
      <c r="O320" s="10" t="s">
        <v>29</v>
      </c>
      <c r="P320" s="14">
        <v>-26113371.620000001</v>
      </c>
      <c r="Q320" s="15">
        <v>1</v>
      </c>
      <c r="R320" s="10" t="s">
        <v>29</v>
      </c>
      <c r="S320" s="14">
        <v>3203865.38</v>
      </c>
      <c r="T320" s="10" t="s">
        <v>36</v>
      </c>
      <c r="U320" s="10" t="s">
        <v>29</v>
      </c>
      <c r="V320" s="10" t="s">
        <v>37</v>
      </c>
      <c r="W320" s="10" t="s">
        <v>29</v>
      </c>
      <c r="X320" s="15">
        <v>0</v>
      </c>
      <c r="Y320" s="15">
        <v>0</v>
      </c>
      <c r="Z320" s="15">
        <v>0</v>
      </c>
      <c r="AA320" s="14">
        <v>-290726</v>
      </c>
      <c r="AB320" s="14">
        <v>2913139.38</v>
      </c>
    </row>
    <row r="321" spans="1:28" x14ac:dyDescent="0.25">
      <c r="A321" s="9" t="s">
        <v>685</v>
      </c>
      <c r="B321" s="10" t="s">
        <v>29</v>
      </c>
      <c r="C321" s="10" t="s">
        <v>29</v>
      </c>
      <c r="D321" s="9" t="s">
        <v>30</v>
      </c>
      <c r="E321" s="10" t="s">
        <v>207</v>
      </c>
      <c r="F321" s="10" t="s">
        <v>32</v>
      </c>
      <c r="G321" s="11">
        <v>40878</v>
      </c>
      <c r="H321" s="12">
        <v>40878</v>
      </c>
      <c r="I321" s="10" t="s">
        <v>686</v>
      </c>
      <c r="J321" s="13" t="s">
        <v>453</v>
      </c>
      <c r="K321" s="10" t="s">
        <v>398</v>
      </c>
      <c r="L321" s="10" t="s">
        <v>29</v>
      </c>
      <c r="M321" s="14">
        <v>8332853</v>
      </c>
      <c r="N321" s="12"/>
      <c r="O321" s="10" t="s">
        <v>29</v>
      </c>
      <c r="P321" s="14">
        <v>-7422217</v>
      </c>
      <c r="Q321" s="15">
        <v>1</v>
      </c>
      <c r="R321" s="10" t="s">
        <v>29</v>
      </c>
      <c r="S321" s="14">
        <v>910636</v>
      </c>
      <c r="T321" s="10" t="s">
        <v>36</v>
      </c>
      <c r="U321" s="10" t="s">
        <v>29</v>
      </c>
      <c r="V321" s="10" t="s">
        <v>37</v>
      </c>
      <c r="W321" s="10" t="s">
        <v>29</v>
      </c>
      <c r="X321" s="15">
        <v>0</v>
      </c>
      <c r="Y321" s="15">
        <v>0</v>
      </c>
      <c r="Z321" s="15">
        <v>0</v>
      </c>
      <c r="AA321" s="14">
        <v>-82633</v>
      </c>
      <c r="AB321" s="14">
        <v>828003</v>
      </c>
    </row>
    <row r="322" spans="1:28" x14ac:dyDescent="0.25">
      <c r="A322" s="9" t="s">
        <v>687</v>
      </c>
      <c r="B322" s="10" t="s">
        <v>29</v>
      </c>
      <c r="C322" s="10" t="s">
        <v>29</v>
      </c>
      <c r="D322" s="9" t="s">
        <v>30</v>
      </c>
      <c r="E322" s="10" t="s">
        <v>207</v>
      </c>
      <c r="F322" s="10" t="s">
        <v>32</v>
      </c>
      <c r="G322" s="11">
        <v>40878</v>
      </c>
      <c r="H322" s="12">
        <v>40878</v>
      </c>
      <c r="I322" s="10" t="s">
        <v>496</v>
      </c>
      <c r="J322" s="13" t="s">
        <v>401</v>
      </c>
      <c r="K322" s="10" t="s">
        <v>398</v>
      </c>
      <c r="L322" s="10" t="s">
        <v>29</v>
      </c>
      <c r="M322" s="14">
        <v>27596652</v>
      </c>
      <c r="N322" s="12"/>
      <c r="O322" s="10" t="s">
        <v>29</v>
      </c>
      <c r="P322" s="14">
        <v>-24580816</v>
      </c>
      <c r="Q322" s="15">
        <v>1</v>
      </c>
      <c r="R322" s="10" t="s">
        <v>29</v>
      </c>
      <c r="S322" s="14">
        <v>3015836</v>
      </c>
      <c r="T322" s="10" t="s">
        <v>36</v>
      </c>
      <c r="U322" s="10" t="s">
        <v>29</v>
      </c>
      <c r="V322" s="10" t="s">
        <v>37</v>
      </c>
      <c r="W322" s="10" t="s">
        <v>29</v>
      </c>
      <c r="X322" s="15">
        <v>0</v>
      </c>
      <c r="Y322" s="15">
        <v>0</v>
      </c>
      <c r="Z322" s="15">
        <v>0</v>
      </c>
      <c r="AA322" s="14">
        <v>-273663</v>
      </c>
      <c r="AB322" s="14">
        <v>2742173</v>
      </c>
    </row>
    <row r="323" spans="1:28" x14ac:dyDescent="0.25">
      <c r="A323" s="9" t="s">
        <v>688</v>
      </c>
      <c r="B323" s="10" t="s">
        <v>29</v>
      </c>
      <c r="C323" s="10" t="s">
        <v>29</v>
      </c>
      <c r="D323" s="9" t="s">
        <v>30</v>
      </c>
      <c r="E323" s="10" t="s">
        <v>207</v>
      </c>
      <c r="F323" s="10" t="s">
        <v>32</v>
      </c>
      <c r="G323" s="11">
        <v>40878</v>
      </c>
      <c r="H323" s="12">
        <v>40878</v>
      </c>
      <c r="I323" s="10" t="s">
        <v>455</v>
      </c>
      <c r="J323" s="13" t="s">
        <v>456</v>
      </c>
      <c r="K323" s="10" t="s">
        <v>398</v>
      </c>
      <c r="L323" s="10" t="s">
        <v>29</v>
      </c>
      <c r="M323" s="14">
        <v>12360192</v>
      </c>
      <c r="N323" s="12"/>
      <c r="O323" s="10" t="s">
        <v>29</v>
      </c>
      <c r="P323" s="14">
        <v>-11009437</v>
      </c>
      <c r="Q323" s="15">
        <v>1</v>
      </c>
      <c r="R323" s="10" t="s">
        <v>29</v>
      </c>
      <c r="S323" s="14">
        <v>1350755</v>
      </c>
      <c r="T323" s="10" t="s">
        <v>36</v>
      </c>
      <c r="U323" s="10" t="s">
        <v>29</v>
      </c>
      <c r="V323" s="10" t="s">
        <v>37</v>
      </c>
      <c r="W323" s="10" t="s">
        <v>29</v>
      </c>
      <c r="X323" s="15">
        <v>0</v>
      </c>
      <c r="Y323" s="15">
        <v>0</v>
      </c>
      <c r="Z323" s="15">
        <v>0</v>
      </c>
      <c r="AA323" s="14">
        <v>-122570</v>
      </c>
      <c r="AB323" s="14">
        <v>1228185</v>
      </c>
    </row>
    <row r="324" spans="1:28" x14ac:dyDescent="0.25">
      <c r="A324" s="9" t="s">
        <v>689</v>
      </c>
      <c r="B324" s="10" t="s">
        <v>29</v>
      </c>
      <c r="C324" s="10" t="s">
        <v>29</v>
      </c>
      <c r="D324" s="9" t="s">
        <v>30</v>
      </c>
      <c r="E324" s="10" t="s">
        <v>207</v>
      </c>
      <c r="F324" s="10" t="s">
        <v>32</v>
      </c>
      <c r="G324" s="11">
        <v>40878</v>
      </c>
      <c r="H324" s="12">
        <v>40878</v>
      </c>
      <c r="I324" s="10" t="s">
        <v>197</v>
      </c>
      <c r="J324" s="13" t="s">
        <v>690</v>
      </c>
      <c r="K324" s="10" t="s">
        <v>398</v>
      </c>
      <c r="L324" s="10" t="s">
        <v>29</v>
      </c>
      <c r="M324" s="14">
        <v>3187998</v>
      </c>
      <c r="N324" s="12"/>
      <c r="O324" s="10" t="s">
        <v>29</v>
      </c>
      <c r="P324" s="14">
        <v>-2839605</v>
      </c>
      <c r="Q324" s="15">
        <v>1</v>
      </c>
      <c r="R324" s="10" t="s">
        <v>29</v>
      </c>
      <c r="S324" s="14">
        <v>348393</v>
      </c>
      <c r="T324" s="10" t="s">
        <v>36</v>
      </c>
      <c r="U324" s="10" t="s">
        <v>29</v>
      </c>
      <c r="V324" s="10" t="s">
        <v>37</v>
      </c>
      <c r="W324" s="10" t="s">
        <v>29</v>
      </c>
      <c r="X324" s="15">
        <v>0</v>
      </c>
      <c r="Y324" s="15">
        <v>0</v>
      </c>
      <c r="Z324" s="15">
        <v>0</v>
      </c>
      <c r="AA324" s="14">
        <v>-31614</v>
      </c>
      <c r="AB324" s="14">
        <v>316779</v>
      </c>
    </row>
    <row r="325" spans="1:28" x14ac:dyDescent="0.25">
      <c r="A325" s="9" t="s">
        <v>691</v>
      </c>
      <c r="B325" s="10" t="s">
        <v>29</v>
      </c>
      <c r="C325" s="10" t="s">
        <v>29</v>
      </c>
      <c r="D325" s="9" t="s">
        <v>30</v>
      </c>
      <c r="E325" s="10" t="s">
        <v>207</v>
      </c>
      <c r="F325" s="10" t="s">
        <v>32</v>
      </c>
      <c r="G325" s="11">
        <v>40878</v>
      </c>
      <c r="H325" s="12">
        <v>40878</v>
      </c>
      <c r="I325" s="10" t="s">
        <v>692</v>
      </c>
      <c r="J325" s="13" t="s">
        <v>693</v>
      </c>
      <c r="K325" s="10" t="s">
        <v>398</v>
      </c>
      <c r="L325" s="10" t="s">
        <v>29</v>
      </c>
      <c r="M325" s="14">
        <v>2202833</v>
      </c>
      <c r="N325" s="12"/>
      <c r="O325" s="10" t="s">
        <v>29</v>
      </c>
      <c r="P325" s="14">
        <v>-1962101</v>
      </c>
      <c r="Q325" s="15">
        <v>1</v>
      </c>
      <c r="R325" s="10" t="s">
        <v>29</v>
      </c>
      <c r="S325" s="14">
        <v>240732</v>
      </c>
      <c r="T325" s="10" t="s">
        <v>36</v>
      </c>
      <c r="U325" s="10" t="s">
        <v>29</v>
      </c>
      <c r="V325" s="10" t="s">
        <v>37</v>
      </c>
      <c r="W325" s="10" t="s">
        <v>29</v>
      </c>
      <c r="X325" s="15">
        <v>0</v>
      </c>
      <c r="Y325" s="15">
        <v>0</v>
      </c>
      <c r="Z325" s="15">
        <v>0</v>
      </c>
      <c r="AA325" s="14">
        <v>-21845</v>
      </c>
      <c r="AB325" s="14">
        <v>218887</v>
      </c>
    </row>
    <row r="326" spans="1:28" x14ac:dyDescent="0.25">
      <c r="A326" s="9" t="s">
        <v>694</v>
      </c>
      <c r="B326" s="10" t="s">
        <v>29</v>
      </c>
      <c r="C326" s="10" t="s">
        <v>29</v>
      </c>
      <c r="D326" s="9" t="s">
        <v>30</v>
      </c>
      <c r="E326" s="10" t="s">
        <v>207</v>
      </c>
      <c r="F326" s="10" t="s">
        <v>32</v>
      </c>
      <c r="G326" s="11">
        <v>40878</v>
      </c>
      <c r="H326" s="12">
        <v>40878</v>
      </c>
      <c r="I326" s="10" t="s">
        <v>194</v>
      </c>
      <c r="J326" s="13" t="s">
        <v>695</v>
      </c>
      <c r="K326" s="10" t="s">
        <v>398</v>
      </c>
      <c r="L326" s="10" t="s">
        <v>29</v>
      </c>
      <c r="M326" s="14">
        <v>6507603</v>
      </c>
      <c r="N326" s="12"/>
      <c r="O326" s="10" t="s">
        <v>29</v>
      </c>
      <c r="P326" s="14">
        <v>-5796435</v>
      </c>
      <c r="Q326" s="15">
        <v>1</v>
      </c>
      <c r="R326" s="10" t="s">
        <v>29</v>
      </c>
      <c r="S326" s="14">
        <v>711168</v>
      </c>
      <c r="T326" s="10" t="s">
        <v>36</v>
      </c>
      <c r="U326" s="10" t="s">
        <v>29</v>
      </c>
      <c r="V326" s="10" t="s">
        <v>37</v>
      </c>
      <c r="W326" s="10" t="s">
        <v>29</v>
      </c>
      <c r="X326" s="15">
        <v>0</v>
      </c>
      <c r="Y326" s="15">
        <v>0</v>
      </c>
      <c r="Z326" s="15">
        <v>0</v>
      </c>
      <c r="AA326" s="14">
        <v>-64533</v>
      </c>
      <c r="AB326" s="14">
        <v>646635</v>
      </c>
    </row>
    <row r="327" spans="1:28" x14ac:dyDescent="0.25">
      <c r="A327" s="9" t="s">
        <v>696</v>
      </c>
      <c r="B327" s="10" t="s">
        <v>29</v>
      </c>
      <c r="C327" s="10" t="s">
        <v>29</v>
      </c>
      <c r="D327" s="9" t="s">
        <v>30</v>
      </c>
      <c r="E327" s="10" t="s">
        <v>207</v>
      </c>
      <c r="F327" s="10" t="s">
        <v>32</v>
      </c>
      <c r="G327" s="11">
        <v>40878</v>
      </c>
      <c r="H327" s="12">
        <v>40878</v>
      </c>
      <c r="I327" s="10" t="s">
        <v>520</v>
      </c>
      <c r="J327" s="13" t="s">
        <v>697</v>
      </c>
      <c r="K327" s="10" t="s">
        <v>398</v>
      </c>
      <c r="L327" s="10" t="s">
        <v>29</v>
      </c>
      <c r="M327" s="14">
        <v>2593438</v>
      </c>
      <c r="N327" s="12"/>
      <c r="O327" s="10" t="s">
        <v>29</v>
      </c>
      <c r="P327" s="14">
        <v>-2310020</v>
      </c>
      <c r="Q327" s="15">
        <v>1</v>
      </c>
      <c r="R327" s="10" t="s">
        <v>29</v>
      </c>
      <c r="S327" s="14">
        <v>283418</v>
      </c>
      <c r="T327" s="10" t="s">
        <v>36</v>
      </c>
      <c r="U327" s="10" t="s">
        <v>29</v>
      </c>
      <c r="V327" s="10" t="s">
        <v>37</v>
      </c>
      <c r="W327" s="10" t="s">
        <v>29</v>
      </c>
      <c r="X327" s="15">
        <v>0</v>
      </c>
      <c r="Y327" s="15">
        <v>0</v>
      </c>
      <c r="Z327" s="15">
        <v>0</v>
      </c>
      <c r="AA327" s="14">
        <v>-25718</v>
      </c>
      <c r="AB327" s="14">
        <v>257700</v>
      </c>
    </row>
    <row r="328" spans="1:28" x14ac:dyDescent="0.25">
      <c r="A328" s="9" t="s">
        <v>698</v>
      </c>
      <c r="B328" s="10" t="s">
        <v>29</v>
      </c>
      <c r="C328" s="10" t="s">
        <v>29</v>
      </c>
      <c r="D328" s="9" t="s">
        <v>30</v>
      </c>
      <c r="E328" s="10" t="s">
        <v>207</v>
      </c>
      <c r="F328" s="10" t="s">
        <v>32</v>
      </c>
      <c r="G328" s="11">
        <v>40878</v>
      </c>
      <c r="H328" s="12">
        <v>40878</v>
      </c>
      <c r="I328" s="10" t="s">
        <v>419</v>
      </c>
      <c r="J328" s="13" t="s">
        <v>699</v>
      </c>
      <c r="K328" s="10" t="s">
        <v>398</v>
      </c>
      <c r="L328" s="10" t="s">
        <v>29</v>
      </c>
      <c r="M328" s="14">
        <v>1506937</v>
      </c>
      <c r="N328" s="12"/>
      <c r="O328" s="10" t="s">
        <v>29</v>
      </c>
      <c r="P328" s="14">
        <v>-1338412</v>
      </c>
      <c r="Q328" s="15">
        <v>1</v>
      </c>
      <c r="R328" s="10" t="s">
        <v>29</v>
      </c>
      <c r="S328" s="14">
        <v>168525</v>
      </c>
      <c r="T328" s="10" t="s">
        <v>36</v>
      </c>
      <c r="U328" s="10" t="s">
        <v>29</v>
      </c>
      <c r="V328" s="10" t="s">
        <v>37</v>
      </c>
      <c r="W328" s="10" t="s">
        <v>29</v>
      </c>
      <c r="X328" s="15">
        <v>0</v>
      </c>
      <c r="Y328" s="15">
        <v>0</v>
      </c>
      <c r="Z328" s="15">
        <v>0</v>
      </c>
      <c r="AA328" s="14">
        <v>-15292</v>
      </c>
      <c r="AB328" s="14">
        <v>153233</v>
      </c>
    </row>
    <row r="329" spans="1:28" x14ac:dyDescent="0.25">
      <c r="A329" s="9" t="s">
        <v>698</v>
      </c>
      <c r="B329" s="10" t="s">
        <v>29</v>
      </c>
      <c r="C329" s="10" t="s">
        <v>29</v>
      </c>
      <c r="D329" s="9" t="s">
        <v>375</v>
      </c>
      <c r="E329" s="10" t="s">
        <v>207</v>
      </c>
      <c r="F329" s="10" t="s">
        <v>32</v>
      </c>
      <c r="G329" s="11">
        <v>44930</v>
      </c>
      <c r="H329" s="12">
        <v>44930</v>
      </c>
      <c r="I329" s="10" t="s">
        <v>419</v>
      </c>
      <c r="J329" s="13" t="s">
        <v>700</v>
      </c>
      <c r="K329" s="10" t="s">
        <v>398</v>
      </c>
      <c r="L329" s="10" t="s">
        <v>29</v>
      </c>
      <c r="M329" s="14">
        <v>545000</v>
      </c>
      <c r="N329" s="12"/>
      <c r="O329" s="10" t="s">
        <v>29</v>
      </c>
      <c r="P329" s="14">
        <v>-23517</v>
      </c>
      <c r="Q329" s="15">
        <v>4</v>
      </c>
      <c r="R329" s="10" t="s">
        <v>29</v>
      </c>
      <c r="S329" s="14">
        <v>521483</v>
      </c>
      <c r="T329" s="10" t="s">
        <v>36</v>
      </c>
      <c r="U329" s="10" t="s">
        <v>29</v>
      </c>
      <c r="V329" s="10" t="s">
        <v>37</v>
      </c>
      <c r="W329" s="10" t="s">
        <v>29</v>
      </c>
      <c r="X329" s="15">
        <v>0</v>
      </c>
      <c r="Y329" s="15">
        <v>0</v>
      </c>
      <c r="Z329" s="15">
        <v>0</v>
      </c>
      <c r="AA329" s="14">
        <v>-47320</v>
      </c>
      <c r="AB329" s="14">
        <v>474163</v>
      </c>
    </row>
    <row r="330" spans="1:28" x14ac:dyDescent="0.25">
      <c r="A330" s="9" t="s">
        <v>701</v>
      </c>
      <c r="B330" s="10" t="s">
        <v>29</v>
      </c>
      <c r="C330" s="10" t="s">
        <v>29</v>
      </c>
      <c r="D330" s="9" t="s">
        <v>30</v>
      </c>
      <c r="E330" s="10" t="s">
        <v>207</v>
      </c>
      <c r="F330" s="10" t="s">
        <v>32</v>
      </c>
      <c r="G330" s="11">
        <v>40878</v>
      </c>
      <c r="H330" s="12">
        <v>40878</v>
      </c>
      <c r="I330" s="10" t="s">
        <v>419</v>
      </c>
      <c r="J330" s="13" t="s">
        <v>702</v>
      </c>
      <c r="K330" s="10" t="s">
        <v>398</v>
      </c>
      <c r="L330" s="10" t="s">
        <v>29</v>
      </c>
      <c r="M330" s="14">
        <v>1743812</v>
      </c>
      <c r="N330" s="12"/>
      <c r="O330" s="10" t="s">
        <v>29</v>
      </c>
      <c r="P330" s="14">
        <v>-1548797</v>
      </c>
      <c r="Q330" s="15">
        <v>1</v>
      </c>
      <c r="R330" s="10" t="s">
        <v>29</v>
      </c>
      <c r="S330" s="14">
        <v>195015</v>
      </c>
      <c r="T330" s="10" t="s">
        <v>36</v>
      </c>
      <c r="U330" s="10" t="s">
        <v>29</v>
      </c>
      <c r="V330" s="10" t="s">
        <v>37</v>
      </c>
      <c r="W330" s="10" t="s">
        <v>29</v>
      </c>
      <c r="X330" s="15">
        <v>0</v>
      </c>
      <c r="Y330" s="15">
        <v>0</v>
      </c>
      <c r="Z330" s="15">
        <v>0</v>
      </c>
      <c r="AA330" s="14">
        <v>-17696</v>
      </c>
      <c r="AB330" s="14">
        <v>177319</v>
      </c>
    </row>
    <row r="331" spans="1:28" x14ac:dyDescent="0.25">
      <c r="A331" s="9" t="s">
        <v>703</v>
      </c>
      <c r="B331" s="10" t="s">
        <v>29</v>
      </c>
      <c r="C331" s="10" t="s">
        <v>29</v>
      </c>
      <c r="D331" s="9" t="s">
        <v>30</v>
      </c>
      <c r="E331" s="10" t="s">
        <v>207</v>
      </c>
      <c r="F331" s="10" t="s">
        <v>32</v>
      </c>
      <c r="G331" s="11">
        <v>40878</v>
      </c>
      <c r="H331" s="12">
        <v>40878</v>
      </c>
      <c r="I331" s="10" t="s">
        <v>419</v>
      </c>
      <c r="J331" s="13" t="s">
        <v>704</v>
      </c>
      <c r="K331" s="10" t="s">
        <v>398</v>
      </c>
      <c r="L331" s="10" t="s">
        <v>29</v>
      </c>
      <c r="M331" s="14">
        <v>1095115</v>
      </c>
      <c r="N331" s="12"/>
      <c r="O331" s="10" t="s">
        <v>29</v>
      </c>
      <c r="P331" s="14">
        <v>-972646</v>
      </c>
      <c r="Q331" s="15">
        <v>1</v>
      </c>
      <c r="R331" s="10" t="s">
        <v>29</v>
      </c>
      <c r="S331" s="14">
        <v>122469</v>
      </c>
      <c r="T331" s="10" t="s">
        <v>36</v>
      </c>
      <c r="U331" s="10" t="s">
        <v>29</v>
      </c>
      <c r="V331" s="10" t="s">
        <v>37</v>
      </c>
      <c r="W331" s="10" t="s">
        <v>29</v>
      </c>
      <c r="X331" s="15">
        <v>0</v>
      </c>
      <c r="Y331" s="15">
        <v>0</v>
      </c>
      <c r="Z331" s="15">
        <v>0</v>
      </c>
      <c r="AA331" s="14">
        <v>-11113</v>
      </c>
      <c r="AB331" s="14">
        <v>111356</v>
      </c>
    </row>
    <row r="332" spans="1:28" x14ac:dyDescent="0.25">
      <c r="A332" s="9" t="s">
        <v>703</v>
      </c>
      <c r="B332" s="10" t="s">
        <v>29</v>
      </c>
      <c r="C332" s="10" t="s">
        <v>29</v>
      </c>
      <c r="D332" s="9" t="s">
        <v>375</v>
      </c>
      <c r="E332" s="10" t="s">
        <v>207</v>
      </c>
      <c r="F332" s="10" t="s">
        <v>32</v>
      </c>
      <c r="G332" s="11">
        <v>44929</v>
      </c>
      <c r="H332" s="12">
        <v>44929</v>
      </c>
      <c r="I332" s="10" t="s">
        <v>419</v>
      </c>
      <c r="J332" s="13" t="s">
        <v>705</v>
      </c>
      <c r="K332" s="10" t="s">
        <v>398</v>
      </c>
      <c r="L332" s="10" t="s">
        <v>29</v>
      </c>
      <c r="M332" s="14">
        <v>555000</v>
      </c>
      <c r="N332" s="12"/>
      <c r="O332" s="10" t="s">
        <v>29</v>
      </c>
      <c r="P332" s="14">
        <v>-24224</v>
      </c>
      <c r="Q332" s="15">
        <v>1</v>
      </c>
      <c r="R332" s="10" t="s">
        <v>29</v>
      </c>
      <c r="S332" s="14">
        <v>530776</v>
      </c>
      <c r="T332" s="10" t="s">
        <v>36</v>
      </c>
      <c r="U332" s="10" t="s">
        <v>29</v>
      </c>
      <c r="V332" s="10" t="s">
        <v>37</v>
      </c>
      <c r="W332" s="10" t="s">
        <v>29</v>
      </c>
      <c r="X332" s="15">
        <v>0</v>
      </c>
      <c r="Y332" s="15">
        <v>0</v>
      </c>
      <c r="Z332" s="15">
        <v>0</v>
      </c>
      <c r="AA332" s="14">
        <v>-48164</v>
      </c>
      <c r="AB332" s="14">
        <v>482612</v>
      </c>
    </row>
    <row r="333" spans="1:28" x14ac:dyDescent="0.25">
      <c r="A333" s="9" t="s">
        <v>706</v>
      </c>
      <c r="B333" s="10" t="s">
        <v>29</v>
      </c>
      <c r="C333" s="10" t="s">
        <v>29</v>
      </c>
      <c r="D333" s="9" t="s">
        <v>30</v>
      </c>
      <c r="E333" s="10" t="s">
        <v>207</v>
      </c>
      <c r="F333" s="10" t="s">
        <v>32</v>
      </c>
      <c r="G333" s="11">
        <v>40878</v>
      </c>
      <c r="H333" s="12">
        <v>40878</v>
      </c>
      <c r="I333" s="10" t="s">
        <v>414</v>
      </c>
      <c r="J333" s="13" t="s">
        <v>707</v>
      </c>
      <c r="K333" s="10" t="s">
        <v>398</v>
      </c>
      <c r="L333" s="10" t="s">
        <v>29</v>
      </c>
      <c r="M333" s="14">
        <v>4483582</v>
      </c>
      <c r="N333" s="12"/>
      <c r="O333" s="10" t="s">
        <v>29</v>
      </c>
      <c r="P333" s="14">
        <v>-3982173</v>
      </c>
      <c r="Q333" s="15">
        <v>1</v>
      </c>
      <c r="R333" s="10" t="s">
        <v>29</v>
      </c>
      <c r="S333" s="14">
        <v>501409</v>
      </c>
      <c r="T333" s="10" t="s">
        <v>36</v>
      </c>
      <c r="U333" s="10" t="s">
        <v>29</v>
      </c>
      <c r="V333" s="10" t="s">
        <v>37</v>
      </c>
      <c r="W333" s="10" t="s">
        <v>29</v>
      </c>
      <c r="X333" s="15">
        <v>0</v>
      </c>
      <c r="Y333" s="15">
        <v>0</v>
      </c>
      <c r="Z333" s="15">
        <v>0</v>
      </c>
      <c r="AA333" s="14">
        <v>-45499</v>
      </c>
      <c r="AB333" s="14">
        <v>455910</v>
      </c>
    </row>
    <row r="334" spans="1:28" x14ac:dyDescent="0.25">
      <c r="A334" s="9" t="s">
        <v>708</v>
      </c>
      <c r="B334" s="10" t="s">
        <v>29</v>
      </c>
      <c r="C334" s="10" t="s">
        <v>29</v>
      </c>
      <c r="D334" s="9" t="s">
        <v>30</v>
      </c>
      <c r="E334" s="10" t="s">
        <v>207</v>
      </c>
      <c r="F334" s="10" t="s">
        <v>32</v>
      </c>
      <c r="G334" s="11">
        <v>40878</v>
      </c>
      <c r="H334" s="12">
        <v>40878</v>
      </c>
      <c r="I334" s="10" t="s">
        <v>709</v>
      </c>
      <c r="J334" s="13" t="s">
        <v>710</v>
      </c>
      <c r="K334" s="10" t="s">
        <v>398</v>
      </c>
      <c r="L334" s="10" t="s">
        <v>29</v>
      </c>
      <c r="M334" s="14">
        <v>675408</v>
      </c>
      <c r="N334" s="12"/>
      <c r="O334" s="10" t="s">
        <v>29</v>
      </c>
      <c r="P334" s="14">
        <v>-599876</v>
      </c>
      <c r="Q334" s="15">
        <v>1</v>
      </c>
      <c r="R334" s="10" t="s">
        <v>29</v>
      </c>
      <c r="S334" s="14">
        <v>75532</v>
      </c>
      <c r="T334" s="10" t="s">
        <v>36</v>
      </c>
      <c r="U334" s="10" t="s">
        <v>29</v>
      </c>
      <c r="V334" s="10" t="s">
        <v>37</v>
      </c>
      <c r="W334" s="10" t="s">
        <v>29</v>
      </c>
      <c r="X334" s="15">
        <v>0</v>
      </c>
      <c r="Y334" s="15">
        <v>0</v>
      </c>
      <c r="Z334" s="15">
        <v>0</v>
      </c>
      <c r="AA334" s="14">
        <v>-6854</v>
      </c>
      <c r="AB334" s="14">
        <v>68678</v>
      </c>
    </row>
    <row r="335" spans="1:28" x14ac:dyDescent="0.25">
      <c r="A335" s="9" t="s">
        <v>711</v>
      </c>
      <c r="B335" s="10" t="s">
        <v>29</v>
      </c>
      <c r="C335" s="10" t="s">
        <v>29</v>
      </c>
      <c r="D335" s="9" t="s">
        <v>30</v>
      </c>
      <c r="E335" s="10" t="s">
        <v>207</v>
      </c>
      <c r="F335" s="10" t="s">
        <v>32</v>
      </c>
      <c r="G335" s="11">
        <v>40909</v>
      </c>
      <c r="H335" s="12">
        <v>40909</v>
      </c>
      <c r="I335" s="10" t="s">
        <v>197</v>
      </c>
      <c r="J335" s="13" t="s">
        <v>619</v>
      </c>
      <c r="K335" s="10" t="s">
        <v>398</v>
      </c>
      <c r="L335" s="10" t="s">
        <v>29</v>
      </c>
      <c r="M335" s="14">
        <v>5632035</v>
      </c>
      <c r="N335" s="12"/>
      <c r="O335" s="10" t="s">
        <v>29</v>
      </c>
      <c r="P335" s="14">
        <v>-5007127</v>
      </c>
      <c r="Q335" s="15">
        <v>1</v>
      </c>
      <c r="R335" s="10" t="s">
        <v>29</v>
      </c>
      <c r="S335" s="14">
        <v>624908</v>
      </c>
      <c r="T335" s="10" t="s">
        <v>36</v>
      </c>
      <c r="U335" s="10" t="s">
        <v>29</v>
      </c>
      <c r="V335" s="10" t="s">
        <v>37</v>
      </c>
      <c r="W335" s="10" t="s">
        <v>29</v>
      </c>
      <c r="X335" s="15">
        <v>0</v>
      </c>
      <c r="Y335" s="15">
        <v>0</v>
      </c>
      <c r="Z335" s="15">
        <v>0</v>
      </c>
      <c r="AA335" s="14">
        <v>-56705</v>
      </c>
      <c r="AB335" s="14">
        <v>568203</v>
      </c>
    </row>
    <row r="336" spans="1:28" x14ac:dyDescent="0.25">
      <c r="A336" s="9" t="s">
        <v>712</v>
      </c>
      <c r="B336" s="10" t="s">
        <v>29</v>
      </c>
      <c r="C336" s="10" t="s">
        <v>29</v>
      </c>
      <c r="D336" s="9" t="s">
        <v>30</v>
      </c>
      <c r="E336" s="10" t="s">
        <v>207</v>
      </c>
      <c r="F336" s="10" t="s">
        <v>32</v>
      </c>
      <c r="G336" s="11">
        <v>40909</v>
      </c>
      <c r="H336" s="12">
        <v>40909</v>
      </c>
      <c r="I336" s="10" t="s">
        <v>608</v>
      </c>
      <c r="J336" s="13" t="s">
        <v>713</v>
      </c>
      <c r="K336" s="10" t="s">
        <v>398</v>
      </c>
      <c r="L336" s="10" t="s">
        <v>29</v>
      </c>
      <c r="M336" s="14">
        <v>9776496</v>
      </c>
      <c r="N336" s="12"/>
      <c r="O336" s="10" t="s">
        <v>29</v>
      </c>
      <c r="P336" s="14">
        <v>-8701164</v>
      </c>
      <c r="Q336" s="15">
        <v>1</v>
      </c>
      <c r="R336" s="10" t="s">
        <v>29</v>
      </c>
      <c r="S336" s="14">
        <v>1075332</v>
      </c>
      <c r="T336" s="10" t="s">
        <v>36</v>
      </c>
      <c r="U336" s="10" t="s">
        <v>29</v>
      </c>
      <c r="V336" s="10" t="s">
        <v>37</v>
      </c>
      <c r="W336" s="10" t="s">
        <v>29</v>
      </c>
      <c r="X336" s="15">
        <v>0</v>
      </c>
      <c r="Y336" s="15">
        <v>0</v>
      </c>
      <c r="Z336" s="15">
        <v>0</v>
      </c>
      <c r="AA336" s="14">
        <v>-97578</v>
      </c>
      <c r="AB336" s="14">
        <v>977754</v>
      </c>
    </row>
    <row r="337" spans="1:28" x14ac:dyDescent="0.25">
      <c r="A337" s="9" t="s">
        <v>714</v>
      </c>
      <c r="B337" s="10" t="s">
        <v>29</v>
      </c>
      <c r="C337" s="10" t="s">
        <v>29</v>
      </c>
      <c r="D337" s="9" t="s">
        <v>30</v>
      </c>
      <c r="E337" s="10" t="s">
        <v>207</v>
      </c>
      <c r="F337" s="10" t="s">
        <v>32</v>
      </c>
      <c r="G337" s="11">
        <v>41000</v>
      </c>
      <c r="H337" s="12">
        <v>41000</v>
      </c>
      <c r="I337" s="10" t="s">
        <v>432</v>
      </c>
      <c r="J337" s="13" t="s">
        <v>715</v>
      </c>
      <c r="K337" s="10" t="s">
        <v>398</v>
      </c>
      <c r="L337" s="10" t="s">
        <v>29</v>
      </c>
      <c r="M337" s="14">
        <v>1002820</v>
      </c>
      <c r="N337" s="12"/>
      <c r="O337" s="10" t="s">
        <v>29</v>
      </c>
      <c r="P337" s="14">
        <v>-884286</v>
      </c>
      <c r="Q337" s="15">
        <v>1</v>
      </c>
      <c r="R337" s="10" t="s">
        <v>29</v>
      </c>
      <c r="S337" s="14">
        <v>118534</v>
      </c>
      <c r="T337" s="10" t="s">
        <v>36</v>
      </c>
      <c r="U337" s="10" t="s">
        <v>29</v>
      </c>
      <c r="V337" s="10" t="s">
        <v>37</v>
      </c>
      <c r="W337" s="10" t="s">
        <v>29</v>
      </c>
      <c r="X337" s="15">
        <v>0</v>
      </c>
      <c r="Y337" s="15">
        <v>0</v>
      </c>
      <c r="Z337" s="15">
        <v>0</v>
      </c>
      <c r="AA337" s="14">
        <v>-10756</v>
      </c>
      <c r="AB337" s="14">
        <v>107778</v>
      </c>
    </row>
    <row r="338" spans="1:28" x14ac:dyDescent="0.25">
      <c r="A338" s="9" t="s">
        <v>716</v>
      </c>
      <c r="B338" s="10" t="s">
        <v>29</v>
      </c>
      <c r="C338" s="10" t="s">
        <v>29</v>
      </c>
      <c r="D338" s="9" t="s">
        <v>30</v>
      </c>
      <c r="E338" s="10" t="s">
        <v>207</v>
      </c>
      <c r="F338" s="10" t="s">
        <v>32</v>
      </c>
      <c r="G338" s="11">
        <v>41214</v>
      </c>
      <c r="H338" s="12">
        <v>41214</v>
      </c>
      <c r="I338" s="10" t="s">
        <v>407</v>
      </c>
      <c r="J338" s="13" t="s">
        <v>408</v>
      </c>
      <c r="K338" s="10" t="s">
        <v>398</v>
      </c>
      <c r="L338" s="10" t="s">
        <v>29</v>
      </c>
      <c r="M338" s="14">
        <v>150000</v>
      </c>
      <c r="N338" s="12"/>
      <c r="O338" s="10" t="s">
        <v>29</v>
      </c>
      <c r="P338" s="14">
        <v>-130650</v>
      </c>
      <c r="Q338" s="15">
        <v>1</v>
      </c>
      <c r="R338" s="10" t="s">
        <v>29</v>
      </c>
      <c r="S338" s="14">
        <v>19350</v>
      </c>
      <c r="T338" s="10" t="s">
        <v>36</v>
      </c>
      <c r="U338" s="10" t="s">
        <v>29</v>
      </c>
      <c r="V338" s="10" t="s">
        <v>37</v>
      </c>
      <c r="W338" s="10" t="s">
        <v>29</v>
      </c>
      <c r="X338" s="15">
        <v>0</v>
      </c>
      <c r="Y338" s="15">
        <v>0</v>
      </c>
      <c r="Z338" s="15">
        <v>0</v>
      </c>
      <c r="AA338" s="14">
        <v>-1756</v>
      </c>
      <c r="AB338" s="14">
        <v>17594</v>
      </c>
    </row>
    <row r="339" spans="1:28" x14ac:dyDescent="0.25">
      <c r="A339" s="9" t="s">
        <v>717</v>
      </c>
      <c r="B339" s="10" t="s">
        <v>29</v>
      </c>
      <c r="C339" s="10" t="s">
        <v>29</v>
      </c>
      <c r="D339" s="9" t="s">
        <v>30</v>
      </c>
      <c r="E339" s="10" t="s">
        <v>207</v>
      </c>
      <c r="F339" s="10" t="s">
        <v>32</v>
      </c>
      <c r="G339" s="11">
        <v>41214</v>
      </c>
      <c r="H339" s="12">
        <v>41214</v>
      </c>
      <c r="I339" s="10" t="s">
        <v>197</v>
      </c>
      <c r="J339" s="13" t="s">
        <v>619</v>
      </c>
      <c r="K339" s="10" t="s">
        <v>398</v>
      </c>
      <c r="L339" s="10" t="s">
        <v>29</v>
      </c>
      <c r="M339" s="14">
        <v>450000</v>
      </c>
      <c r="N339" s="12"/>
      <c r="O339" s="10" t="s">
        <v>29</v>
      </c>
      <c r="P339" s="14">
        <v>-391948</v>
      </c>
      <c r="Q339" s="15">
        <v>1</v>
      </c>
      <c r="R339" s="10" t="s">
        <v>29</v>
      </c>
      <c r="S339" s="14">
        <v>58052</v>
      </c>
      <c r="T339" s="10" t="s">
        <v>36</v>
      </c>
      <c r="U339" s="10" t="s">
        <v>29</v>
      </c>
      <c r="V339" s="10" t="s">
        <v>37</v>
      </c>
      <c r="W339" s="10" t="s">
        <v>29</v>
      </c>
      <c r="X339" s="15">
        <v>0</v>
      </c>
      <c r="Y339" s="15">
        <v>0</v>
      </c>
      <c r="Z339" s="15">
        <v>0</v>
      </c>
      <c r="AA339" s="14">
        <v>-5268</v>
      </c>
      <c r="AB339" s="14">
        <v>52784</v>
      </c>
    </row>
    <row r="340" spans="1:28" x14ac:dyDescent="0.25">
      <c r="A340" s="9" t="s">
        <v>718</v>
      </c>
      <c r="B340" s="10" t="s">
        <v>29</v>
      </c>
      <c r="C340" s="10" t="s">
        <v>29</v>
      </c>
      <c r="D340" s="9" t="s">
        <v>30</v>
      </c>
      <c r="E340" s="10" t="s">
        <v>207</v>
      </c>
      <c r="F340" s="10" t="s">
        <v>32</v>
      </c>
      <c r="G340" s="11">
        <v>41214</v>
      </c>
      <c r="H340" s="12">
        <v>41214</v>
      </c>
      <c r="I340" s="10" t="s">
        <v>263</v>
      </c>
      <c r="J340" s="13" t="s">
        <v>510</v>
      </c>
      <c r="K340" s="10" t="s">
        <v>398</v>
      </c>
      <c r="L340" s="10" t="s">
        <v>29</v>
      </c>
      <c r="M340" s="14">
        <v>4902749</v>
      </c>
      <c r="N340" s="12"/>
      <c r="O340" s="10" t="s">
        <v>29</v>
      </c>
      <c r="P340" s="14">
        <v>-4270271</v>
      </c>
      <c r="Q340" s="15">
        <v>1</v>
      </c>
      <c r="R340" s="10" t="s">
        <v>29</v>
      </c>
      <c r="S340" s="14">
        <v>632478</v>
      </c>
      <c r="T340" s="10" t="s">
        <v>36</v>
      </c>
      <c r="U340" s="10" t="s">
        <v>29</v>
      </c>
      <c r="V340" s="10" t="s">
        <v>37</v>
      </c>
      <c r="W340" s="10" t="s">
        <v>29</v>
      </c>
      <c r="X340" s="15">
        <v>0</v>
      </c>
      <c r="Y340" s="15">
        <v>0</v>
      </c>
      <c r="Z340" s="15">
        <v>0</v>
      </c>
      <c r="AA340" s="14">
        <v>-57392</v>
      </c>
      <c r="AB340" s="14">
        <v>575086</v>
      </c>
    </row>
    <row r="341" spans="1:28" x14ac:dyDescent="0.25">
      <c r="A341" s="9" t="s">
        <v>719</v>
      </c>
      <c r="B341" s="10" t="s">
        <v>29</v>
      </c>
      <c r="C341" s="10" t="s">
        <v>29</v>
      </c>
      <c r="D341" s="9" t="s">
        <v>30</v>
      </c>
      <c r="E341" s="10" t="s">
        <v>32</v>
      </c>
      <c r="F341" s="10" t="s">
        <v>32</v>
      </c>
      <c r="G341" s="11">
        <v>41214</v>
      </c>
      <c r="H341" s="12">
        <v>41214</v>
      </c>
      <c r="I341" s="10" t="s">
        <v>400</v>
      </c>
      <c r="J341" s="13" t="s">
        <v>720</v>
      </c>
      <c r="K341" s="10" t="s">
        <v>549</v>
      </c>
      <c r="L341" s="10" t="s">
        <v>29</v>
      </c>
      <c r="M341" s="14">
        <v>3914694</v>
      </c>
      <c r="N341" s="12"/>
      <c r="O341" s="10" t="s">
        <v>29</v>
      </c>
      <c r="P341" s="14">
        <v>-3718959</v>
      </c>
      <c r="Q341" s="15">
        <v>1</v>
      </c>
      <c r="R341" s="10" t="s">
        <v>29</v>
      </c>
      <c r="S341" s="14">
        <v>195735</v>
      </c>
      <c r="T341" s="10" t="s">
        <v>36</v>
      </c>
      <c r="U341" s="10" t="s">
        <v>29</v>
      </c>
      <c r="V341" s="10" t="s">
        <v>37</v>
      </c>
      <c r="W341" s="10" t="s">
        <v>29</v>
      </c>
      <c r="X341" s="15">
        <v>0</v>
      </c>
      <c r="Y341" s="15">
        <v>0</v>
      </c>
      <c r="Z341" s="15">
        <v>0</v>
      </c>
      <c r="AA341" s="15">
        <v>0</v>
      </c>
      <c r="AB341" s="14">
        <v>195735</v>
      </c>
    </row>
    <row r="342" spans="1:28" x14ac:dyDescent="0.25">
      <c r="A342" s="9" t="s">
        <v>721</v>
      </c>
      <c r="B342" s="10" t="s">
        <v>29</v>
      </c>
      <c r="C342" s="10" t="s">
        <v>29</v>
      </c>
      <c r="D342" s="9" t="s">
        <v>30</v>
      </c>
      <c r="E342" s="10" t="s">
        <v>207</v>
      </c>
      <c r="F342" s="10" t="s">
        <v>32</v>
      </c>
      <c r="G342" s="11">
        <v>41214</v>
      </c>
      <c r="H342" s="12">
        <v>41214</v>
      </c>
      <c r="I342" s="10" t="s">
        <v>608</v>
      </c>
      <c r="J342" s="13" t="s">
        <v>722</v>
      </c>
      <c r="K342" s="10" t="s">
        <v>398</v>
      </c>
      <c r="L342" s="10" t="s">
        <v>29</v>
      </c>
      <c r="M342" s="14">
        <v>1773750</v>
      </c>
      <c r="N342" s="12"/>
      <c r="O342" s="10" t="s">
        <v>29</v>
      </c>
      <c r="P342" s="14">
        <v>-1544927</v>
      </c>
      <c r="Q342" s="15">
        <v>1</v>
      </c>
      <c r="R342" s="10" t="s">
        <v>29</v>
      </c>
      <c r="S342" s="14">
        <v>228823</v>
      </c>
      <c r="T342" s="10" t="s">
        <v>36</v>
      </c>
      <c r="U342" s="10" t="s">
        <v>29</v>
      </c>
      <c r="V342" s="10" t="s">
        <v>37</v>
      </c>
      <c r="W342" s="10" t="s">
        <v>29</v>
      </c>
      <c r="X342" s="15">
        <v>0</v>
      </c>
      <c r="Y342" s="15">
        <v>0</v>
      </c>
      <c r="Z342" s="15">
        <v>0</v>
      </c>
      <c r="AA342" s="14">
        <v>-20764</v>
      </c>
      <c r="AB342" s="14">
        <v>208059</v>
      </c>
    </row>
    <row r="343" spans="1:28" x14ac:dyDescent="0.25">
      <c r="A343" s="9" t="s">
        <v>723</v>
      </c>
      <c r="B343" s="10" t="s">
        <v>29</v>
      </c>
      <c r="C343" s="10" t="s">
        <v>29</v>
      </c>
      <c r="D343" s="9" t="s">
        <v>30</v>
      </c>
      <c r="E343" s="10" t="s">
        <v>207</v>
      </c>
      <c r="F343" s="10" t="s">
        <v>32</v>
      </c>
      <c r="G343" s="11">
        <v>41214</v>
      </c>
      <c r="H343" s="12">
        <v>41214</v>
      </c>
      <c r="I343" s="10" t="s">
        <v>529</v>
      </c>
      <c r="J343" s="13" t="s">
        <v>532</v>
      </c>
      <c r="K343" s="10" t="s">
        <v>398</v>
      </c>
      <c r="L343" s="10" t="s">
        <v>29</v>
      </c>
      <c r="M343" s="14">
        <v>1846624</v>
      </c>
      <c r="N343" s="12"/>
      <c r="O343" s="10" t="s">
        <v>29</v>
      </c>
      <c r="P343" s="14">
        <v>-1608401</v>
      </c>
      <c r="Q343" s="15">
        <v>1</v>
      </c>
      <c r="R343" s="10" t="s">
        <v>29</v>
      </c>
      <c r="S343" s="14">
        <v>238223</v>
      </c>
      <c r="T343" s="10" t="s">
        <v>36</v>
      </c>
      <c r="U343" s="10" t="s">
        <v>29</v>
      </c>
      <c r="V343" s="10" t="s">
        <v>37</v>
      </c>
      <c r="W343" s="10" t="s">
        <v>29</v>
      </c>
      <c r="X343" s="15">
        <v>0</v>
      </c>
      <c r="Y343" s="15">
        <v>0</v>
      </c>
      <c r="Z343" s="15">
        <v>0</v>
      </c>
      <c r="AA343" s="14">
        <v>-21617</v>
      </c>
      <c r="AB343" s="14">
        <v>216606</v>
      </c>
    </row>
    <row r="344" spans="1:28" x14ac:dyDescent="0.25">
      <c r="A344" s="9" t="s">
        <v>724</v>
      </c>
      <c r="B344" s="10" t="s">
        <v>29</v>
      </c>
      <c r="C344" s="10" t="s">
        <v>29</v>
      </c>
      <c r="D344" s="9" t="s">
        <v>30</v>
      </c>
      <c r="E344" s="10" t="s">
        <v>207</v>
      </c>
      <c r="F344" s="10" t="s">
        <v>32</v>
      </c>
      <c r="G344" s="11">
        <v>41214</v>
      </c>
      <c r="H344" s="12">
        <v>41214</v>
      </c>
      <c r="I344" s="10" t="s">
        <v>443</v>
      </c>
      <c r="J344" s="13" t="s">
        <v>446</v>
      </c>
      <c r="K344" s="10" t="s">
        <v>398</v>
      </c>
      <c r="L344" s="10" t="s">
        <v>29</v>
      </c>
      <c r="M344" s="14">
        <v>3568127</v>
      </c>
      <c r="N344" s="12"/>
      <c r="O344" s="10" t="s">
        <v>29</v>
      </c>
      <c r="P344" s="14">
        <v>-3107821</v>
      </c>
      <c r="Q344" s="15">
        <v>1</v>
      </c>
      <c r="R344" s="10" t="s">
        <v>29</v>
      </c>
      <c r="S344" s="14">
        <v>460306</v>
      </c>
      <c r="T344" s="10" t="s">
        <v>36</v>
      </c>
      <c r="U344" s="10" t="s">
        <v>29</v>
      </c>
      <c r="V344" s="10" t="s">
        <v>37</v>
      </c>
      <c r="W344" s="10" t="s">
        <v>29</v>
      </c>
      <c r="X344" s="15">
        <v>0</v>
      </c>
      <c r="Y344" s="15">
        <v>0</v>
      </c>
      <c r="Z344" s="15">
        <v>0</v>
      </c>
      <c r="AA344" s="14">
        <v>-41769</v>
      </c>
      <c r="AB344" s="14">
        <v>418537</v>
      </c>
    </row>
    <row r="345" spans="1:28" x14ac:dyDescent="0.25">
      <c r="A345" s="9" t="s">
        <v>725</v>
      </c>
      <c r="B345" s="10" t="s">
        <v>29</v>
      </c>
      <c r="C345" s="10" t="s">
        <v>29</v>
      </c>
      <c r="D345" s="9" t="s">
        <v>30</v>
      </c>
      <c r="E345" s="10" t="s">
        <v>207</v>
      </c>
      <c r="F345" s="10" t="s">
        <v>32</v>
      </c>
      <c r="G345" s="11">
        <v>41214</v>
      </c>
      <c r="H345" s="12">
        <v>41214</v>
      </c>
      <c r="I345" s="10" t="s">
        <v>194</v>
      </c>
      <c r="J345" s="13" t="s">
        <v>726</v>
      </c>
      <c r="K345" s="10" t="s">
        <v>398</v>
      </c>
      <c r="L345" s="10" t="s">
        <v>29</v>
      </c>
      <c r="M345" s="14">
        <v>4485775</v>
      </c>
      <c r="N345" s="12"/>
      <c r="O345" s="10" t="s">
        <v>29</v>
      </c>
      <c r="P345" s="14">
        <v>-3907089</v>
      </c>
      <c r="Q345" s="15">
        <v>1</v>
      </c>
      <c r="R345" s="10" t="s">
        <v>29</v>
      </c>
      <c r="S345" s="14">
        <v>578686</v>
      </c>
      <c r="T345" s="10" t="s">
        <v>36</v>
      </c>
      <c r="U345" s="10" t="s">
        <v>29</v>
      </c>
      <c r="V345" s="10" t="s">
        <v>37</v>
      </c>
      <c r="W345" s="10" t="s">
        <v>29</v>
      </c>
      <c r="X345" s="15">
        <v>0</v>
      </c>
      <c r="Y345" s="15">
        <v>0</v>
      </c>
      <c r="Z345" s="15">
        <v>0</v>
      </c>
      <c r="AA345" s="14">
        <v>-52511</v>
      </c>
      <c r="AB345" s="14">
        <v>526175</v>
      </c>
    </row>
    <row r="346" spans="1:28" x14ac:dyDescent="0.25">
      <c r="A346" s="9" t="s">
        <v>727</v>
      </c>
      <c r="B346" s="10" t="s">
        <v>29</v>
      </c>
      <c r="C346" s="10" t="s">
        <v>29</v>
      </c>
      <c r="D346" s="9" t="s">
        <v>30</v>
      </c>
      <c r="E346" s="10" t="s">
        <v>207</v>
      </c>
      <c r="F346" s="10" t="s">
        <v>32</v>
      </c>
      <c r="G346" s="11">
        <v>41214</v>
      </c>
      <c r="H346" s="12">
        <v>41214</v>
      </c>
      <c r="I346" s="10" t="s">
        <v>202</v>
      </c>
      <c r="J346" s="13" t="s">
        <v>412</v>
      </c>
      <c r="K346" s="10" t="s">
        <v>398</v>
      </c>
      <c r="L346" s="10" t="s">
        <v>29</v>
      </c>
      <c r="M346" s="14">
        <v>2349658</v>
      </c>
      <c r="N346" s="12"/>
      <c r="O346" s="10" t="s">
        <v>29</v>
      </c>
      <c r="P346" s="14">
        <v>-2046542</v>
      </c>
      <c r="Q346" s="15">
        <v>1</v>
      </c>
      <c r="R346" s="10" t="s">
        <v>29</v>
      </c>
      <c r="S346" s="14">
        <v>303116</v>
      </c>
      <c r="T346" s="10" t="s">
        <v>36</v>
      </c>
      <c r="U346" s="10" t="s">
        <v>29</v>
      </c>
      <c r="V346" s="10" t="s">
        <v>37</v>
      </c>
      <c r="W346" s="10" t="s">
        <v>29</v>
      </c>
      <c r="X346" s="15">
        <v>0</v>
      </c>
      <c r="Y346" s="15">
        <v>0</v>
      </c>
      <c r="Z346" s="15">
        <v>0</v>
      </c>
      <c r="AA346" s="14">
        <v>-27505</v>
      </c>
      <c r="AB346" s="14">
        <v>275611</v>
      </c>
    </row>
    <row r="347" spans="1:28" x14ac:dyDescent="0.25">
      <c r="A347" s="9" t="s">
        <v>728</v>
      </c>
      <c r="B347" s="10" t="s">
        <v>29</v>
      </c>
      <c r="C347" s="10" t="s">
        <v>29</v>
      </c>
      <c r="D347" s="9" t="s">
        <v>30</v>
      </c>
      <c r="E347" s="10" t="s">
        <v>207</v>
      </c>
      <c r="F347" s="10" t="s">
        <v>32</v>
      </c>
      <c r="G347" s="11">
        <v>41214</v>
      </c>
      <c r="H347" s="12">
        <v>41214</v>
      </c>
      <c r="I347" s="10" t="s">
        <v>596</v>
      </c>
      <c r="J347" s="13" t="s">
        <v>729</v>
      </c>
      <c r="K347" s="10" t="s">
        <v>398</v>
      </c>
      <c r="L347" s="10" t="s">
        <v>29</v>
      </c>
      <c r="M347" s="14">
        <v>14578221</v>
      </c>
      <c r="N347" s="12"/>
      <c r="O347" s="10" t="s">
        <v>29</v>
      </c>
      <c r="P347" s="14">
        <v>-12697560</v>
      </c>
      <c r="Q347" s="15">
        <v>1</v>
      </c>
      <c r="R347" s="10" t="s">
        <v>29</v>
      </c>
      <c r="S347" s="14">
        <v>1880661</v>
      </c>
      <c r="T347" s="10" t="s">
        <v>36</v>
      </c>
      <c r="U347" s="10" t="s">
        <v>29</v>
      </c>
      <c r="V347" s="10" t="s">
        <v>37</v>
      </c>
      <c r="W347" s="10" t="s">
        <v>29</v>
      </c>
      <c r="X347" s="15">
        <v>0</v>
      </c>
      <c r="Y347" s="15">
        <v>0</v>
      </c>
      <c r="Z347" s="15">
        <v>0</v>
      </c>
      <c r="AA347" s="14">
        <v>-170655</v>
      </c>
      <c r="AB347" s="14">
        <v>1710006</v>
      </c>
    </row>
    <row r="348" spans="1:28" x14ac:dyDescent="0.25">
      <c r="A348" s="9" t="s">
        <v>730</v>
      </c>
      <c r="B348" s="10" t="s">
        <v>29</v>
      </c>
      <c r="C348" s="10" t="s">
        <v>29</v>
      </c>
      <c r="D348" s="9" t="s">
        <v>30</v>
      </c>
      <c r="E348" s="10" t="s">
        <v>207</v>
      </c>
      <c r="F348" s="10" t="s">
        <v>32</v>
      </c>
      <c r="G348" s="11">
        <v>41214</v>
      </c>
      <c r="H348" s="12">
        <v>41214</v>
      </c>
      <c r="I348" s="10" t="s">
        <v>194</v>
      </c>
      <c r="J348" s="13" t="s">
        <v>499</v>
      </c>
      <c r="K348" s="10" t="s">
        <v>398</v>
      </c>
      <c r="L348" s="10" t="s">
        <v>29</v>
      </c>
      <c r="M348" s="14">
        <v>598248</v>
      </c>
      <c r="N348" s="12"/>
      <c r="O348" s="10" t="s">
        <v>29</v>
      </c>
      <c r="P348" s="14">
        <v>-521071</v>
      </c>
      <c r="Q348" s="15">
        <v>1</v>
      </c>
      <c r="R348" s="10" t="s">
        <v>29</v>
      </c>
      <c r="S348" s="14">
        <v>77177</v>
      </c>
      <c r="T348" s="10" t="s">
        <v>36</v>
      </c>
      <c r="U348" s="10" t="s">
        <v>29</v>
      </c>
      <c r="V348" s="10" t="s">
        <v>37</v>
      </c>
      <c r="W348" s="10" t="s">
        <v>29</v>
      </c>
      <c r="X348" s="15">
        <v>0</v>
      </c>
      <c r="Y348" s="15">
        <v>0</v>
      </c>
      <c r="Z348" s="15">
        <v>0</v>
      </c>
      <c r="AA348" s="14">
        <v>-7003</v>
      </c>
      <c r="AB348" s="14">
        <v>70174</v>
      </c>
    </row>
    <row r="349" spans="1:28" x14ac:dyDescent="0.25">
      <c r="A349" s="9" t="s">
        <v>731</v>
      </c>
      <c r="B349" s="10" t="s">
        <v>29</v>
      </c>
      <c r="C349" s="10" t="s">
        <v>29</v>
      </c>
      <c r="D349" s="9" t="s">
        <v>30</v>
      </c>
      <c r="E349" s="10" t="s">
        <v>207</v>
      </c>
      <c r="F349" s="10" t="s">
        <v>32</v>
      </c>
      <c r="G349" s="11">
        <v>41214</v>
      </c>
      <c r="H349" s="12">
        <v>41214</v>
      </c>
      <c r="I349" s="10" t="s">
        <v>400</v>
      </c>
      <c r="J349" s="13" t="s">
        <v>732</v>
      </c>
      <c r="K349" s="10" t="s">
        <v>398</v>
      </c>
      <c r="L349" s="10" t="s">
        <v>29</v>
      </c>
      <c r="M349" s="14">
        <v>553955</v>
      </c>
      <c r="N349" s="12"/>
      <c r="O349" s="10" t="s">
        <v>29</v>
      </c>
      <c r="P349" s="14">
        <v>-482491</v>
      </c>
      <c r="Q349" s="15">
        <v>1</v>
      </c>
      <c r="R349" s="10" t="s">
        <v>29</v>
      </c>
      <c r="S349" s="14">
        <v>71464</v>
      </c>
      <c r="T349" s="10" t="s">
        <v>36</v>
      </c>
      <c r="U349" s="10" t="s">
        <v>29</v>
      </c>
      <c r="V349" s="10" t="s">
        <v>37</v>
      </c>
      <c r="W349" s="10" t="s">
        <v>29</v>
      </c>
      <c r="X349" s="15">
        <v>0</v>
      </c>
      <c r="Y349" s="15">
        <v>0</v>
      </c>
      <c r="Z349" s="15">
        <v>0</v>
      </c>
      <c r="AA349" s="14">
        <v>-6485</v>
      </c>
      <c r="AB349" s="14">
        <v>64979</v>
      </c>
    </row>
    <row r="350" spans="1:28" x14ac:dyDescent="0.25">
      <c r="A350" s="9" t="s">
        <v>733</v>
      </c>
      <c r="B350" s="10" t="s">
        <v>29</v>
      </c>
      <c r="C350" s="10" t="s">
        <v>29</v>
      </c>
      <c r="D350" s="9" t="s">
        <v>30</v>
      </c>
      <c r="E350" s="10" t="s">
        <v>207</v>
      </c>
      <c r="F350" s="10" t="s">
        <v>32</v>
      </c>
      <c r="G350" s="11">
        <v>41214</v>
      </c>
      <c r="H350" s="12">
        <v>41214</v>
      </c>
      <c r="I350" s="10" t="s">
        <v>194</v>
      </c>
      <c r="J350" s="13" t="s">
        <v>734</v>
      </c>
      <c r="K350" s="10" t="s">
        <v>398</v>
      </c>
      <c r="L350" s="10" t="s">
        <v>29</v>
      </c>
      <c r="M350" s="14">
        <v>2271558</v>
      </c>
      <c r="N350" s="12"/>
      <c r="O350" s="10" t="s">
        <v>29</v>
      </c>
      <c r="P350" s="14">
        <v>-1978516</v>
      </c>
      <c r="Q350" s="15">
        <v>1</v>
      </c>
      <c r="R350" s="10" t="s">
        <v>29</v>
      </c>
      <c r="S350" s="14">
        <v>293042</v>
      </c>
      <c r="T350" s="10" t="s">
        <v>36</v>
      </c>
      <c r="U350" s="10" t="s">
        <v>29</v>
      </c>
      <c r="V350" s="10" t="s">
        <v>37</v>
      </c>
      <c r="W350" s="10" t="s">
        <v>29</v>
      </c>
      <c r="X350" s="15">
        <v>0</v>
      </c>
      <c r="Y350" s="15">
        <v>0</v>
      </c>
      <c r="Z350" s="15">
        <v>0</v>
      </c>
      <c r="AA350" s="14">
        <v>-26591</v>
      </c>
      <c r="AB350" s="14">
        <v>266451</v>
      </c>
    </row>
    <row r="351" spans="1:28" x14ac:dyDescent="0.25">
      <c r="A351" s="9" t="s">
        <v>735</v>
      </c>
      <c r="B351" s="10" t="s">
        <v>29</v>
      </c>
      <c r="C351" s="10" t="s">
        <v>29</v>
      </c>
      <c r="D351" s="9" t="s">
        <v>30</v>
      </c>
      <c r="E351" s="10" t="s">
        <v>207</v>
      </c>
      <c r="F351" s="10" t="s">
        <v>32</v>
      </c>
      <c r="G351" s="11">
        <v>41214</v>
      </c>
      <c r="H351" s="12">
        <v>41214</v>
      </c>
      <c r="I351" s="10" t="s">
        <v>194</v>
      </c>
      <c r="J351" s="13" t="s">
        <v>736</v>
      </c>
      <c r="K351" s="10" t="s">
        <v>398</v>
      </c>
      <c r="L351" s="10" t="s">
        <v>29</v>
      </c>
      <c r="M351" s="14">
        <v>217126</v>
      </c>
      <c r="N351" s="12"/>
      <c r="O351" s="10" t="s">
        <v>29</v>
      </c>
      <c r="P351" s="14">
        <v>-189116</v>
      </c>
      <c r="Q351" s="15">
        <v>1</v>
      </c>
      <c r="R351" s="10" t="s">
        <v>29</v>
      </c>
      <c r="S351" s="14">
        <v>28010</v>
      </c>
      <c r="T351" s="10" t="s">
        <v>36</v>
      </c>
      <c r="U351" s="10" t="s">
        <v>29</v>
      </c>
      <c r="V351" s="10" t="s">
        <v>37</v>
      </c>
      <c r="W351" s="10" t="s">
        <v>29</v>
      </c>
      <c r="X351" s="15">
        <v>0</v>
      </c>
      <c r="Y351" s="15">
        <v>0</v>
      </c>
      <c r="Z351" s="15">
        <v>0</v>
      </c>
      <c r="AA351" s="14">
        <v>-2542</v>
      </c>
      <c r="AB351" s="14">
        <v>25468</v>
      </c>
    </row>
    <row r="352" spans="1:28" x14ac:dyDescent="0.25">
      <c r="A352" s="9" t="s">
        <v>737</v>
      </c>
      <c r="B352" s="10" t="s">
        <v>29</v>
      </c>
      <c r="C352" s="10" t="s">
        <v>29</v>
      </c>
      <c r="D352" s="9" t="s">
        <v>30</v>
      </c>
      <c r="E352" s="10" t="s">
        <v>207</v>
      </c>
      <c r="F352" s="10" t="s">
        <v>32</v>
      </c>
      <c r="G352" s="11">
        <v>41244</v>
      </c>
      <c r="H352" s="12">
        <v>41244</v>
      </c>
      <c r="I352" s="10" t="s">
        <v>455</v>
      </c>
      <c r="J352" s="13" t="s">
        <v>738</v>
      </c>
      <c r="K352" s="10" t="s">
        <v>398</v>
      </c>
      <c r="L352" s="10" t="s">
        <v>29</v>
      </c>
      <c r="M352" s="14">
        <v>2230815</v>
      </c>
      <c r="N352" s="12"/>
      <c r="O352" s="10" t="s">
        <v>29</v>
      </c>
      <c r="P352" s="14">
        <v>-1938813</v>
      </c>
      <c r="Q352" s="15">
        <v>1</v>
      </c>
      <c r="R352" s="10" t="s">
        <v>29</v>
      </c>
      <c r="S352" s="14">
        <v>292002</v>
      </c>
      <c r="T352" s="10" t="s">
        <v>36</v>
      </c>
      <c r="U352" s="10" t="s">
        <v>29</v>
      </c>
      <c r="V352" s="10" t="s">
        <v>37</v>
      </c>
      <c r="W352" s="10" t="s">
        <v>29</v>
      </c>
      <c r="X352" s="15">
        <v>0</v>
      </c>
      <c r="Y352" s="15">
        <v>0</v>
      </c>
      <c r="Z352" s="15">
        <v>0</v>
      </c>
      <c r="AA352" s="14">
        <v>-26497</v>
      </c>
      <c r="AB352" s="14">
        <v>265505</v>
      </c>
    </row>
    <row r="353" spans="1:28" x14ac:dyDescent="0.25">
      <c r="A353" s="9" t="s">
        <v>739</v>
      </c>
      <c r="B353" s="10" t="s">
        <v>29</v>
      </c>
      <c r="C353" s="10" t="s">
        <v>29</v>
      </c>
      <c r="D353" s="9" t="s">
        <v>30</v>
      </c>
      <c r="E353" s="10" t="s">
        <v>207</v>
      </c>
      <c r="F353" s="10" t="s">
        <v>32</v>
      </c>
      <c r="G353" s="11">
        <v>41275</v>
      </c>
      <c r="H353" s="12">
        <v>41275</v>
      </c>
      <c r="I353" s="10" t="s">
        <v>215</v>
      </c>
      <c r="J353" s="13" t="s">
        <v>740</v>
      </c>
      <c r="K353" s="10" t="s">
        <v>398</v>
      </c>
      <c r="L353" s="10" t="s">
        <v>29</v>
      </c>
      <c r="M353" s="14">
        <v>26715964</v>
      </c>
      <c r="N353" s="12"/>
      <c r="O353" s="10" t="s">
        <v>741</v>
      </c>
      <c r="P353" s="14">
        <v>-23167406</v>
      </c>
      <c r="Q353" s="15">
        <v>1</v>
      </c>
      <c r="R353" s="10" t="s">
        <v>29</v>
      </c>
      <c r="S353" s="14">
        <v>3548558</v>
      </c>
      <c r="T353" s="10" t="s">
        <v>36</v>
      </c>
      <c r="U353" s="10" t="s">
        <v>29</v>
      </c>
      <c r="V353" s="10" t="s">
        <v>37</v>
      </c>
      <c r="W353" s="10" t="s">
        <v>29</v>
      </c>
      <c r="X353" s="15">
        <v>0</v>
      </c>
      <c r="Y353" s="15">
        <v>0</v>
      </c>
      <c r="Z353" s="15">
        <v>0</v>
      </c>
      <c r="AA353" s="14">
        <v>-322004</v>
      </c>
      <c r="AB353" s="14">
        <v>3226554</v>
      </c>
    </row>
    <row r="354" spans="1:28" x14ac:dyDescent="0.25">
      <c r="A354" s="9" t="s">
        <v>742</v>
      </c>
      <c r="B354" s="10" t="s">
        <v>29</v>
      </c>
      <c r="C354" s="10" t="s">
        <v>29</v>
      </c>
      <c r="D354" s="9" t="s">
        <v>30</v>
      </c>
      <c r="E354" s="10" t="s">
        <v>207</v>
      </c>
      <c r="F354" s="10" t="s">
        <v>32</v>
      </c>
      <c r="G354" s="11">
        <v>41306</v>
      </c>
      <c r="H354" s="12">
        <v>41306</v>
      </c>
      <c r="I354" s="10" t="s">
        <v>432</v>
      </c>
      <c r="J354" s="13" t="s">
        <v>743</v>
      </c>
      <c r="K354" s="10" t="s">
        <v>398</v>
      </c>
      <c r="L354" s="10" t="s">
        <v>29</v>
      </c>
      <c r="M354" s="14">
        <v>2719776</v>
      </c>
      <c r="N354" s="12"/>
      <c r="O354" s="10" t="s">
        <v>29</v>
      </c>
      <c r="P354" s="14">
        <v>-2348641</v>
      </c>
      <c r="Q354" s="15">
        <v>1</v>
      </c>
      <c r="R354" s="10" t="s">
        <v>29</v>
      </c>
      <c r="S354" s="14">
        <v>371135</v>
      </c>
      <c r="T354" s="10" t="s">
        <v>36</v>
      </c>
      <c r="U354" s="10" t="s">
        <v>29</v>
      </c>
      <c r="V354" s="10" t="s">
        <v>37</v>
      </c>
      <c r="W354" s="10" t="s">
        <v>29</v>
      </c>
      <c r="X354" s="15">
        <v>0</v>
      </c>
      <c r="Y354" s="15">
        <v>0</v>
      </c>
      <c r="Z354" s="15">
        <v>0</v>
      </c>
      <c r="AA354" s="14">
        <v>-33678</v>
      </c>
      <c r="AB354" s="14">
        <v>337457</v>
      </c>
    </row>
    <row r="355" spans="1:28" x14ac:dyDescent="0.25">
      <c r="A355" s="9" t="s">
        <v>744</v>
      </c>
      <c r="B355" s="10" t="s">
        <v>29</v>
      </c>
      <c r="C355" s="10" t="s">
        <v>29</v>
      </c>
      <c r="D355" s="9" t="s">
        <v>30</v>
      </c>
      <c r="E355" s="10" t="s">
        <v>207</v>
      </c>
      <c r="F355" s="10" t="s">
        <v>32</v>
      </c>
      <c r="G355" s="11">
        <v>42491</v>
      </c>
      <c r="H355" s="12">
        <v>41395</v>
      </c>
      <c r="I355" s="10" t="s">
        <v>432</v>
      </c>
      <c r="J355" s="13" t="s">
        <v>745</v>
      </c>
      <c r="K355" s="10" t="s">
        <v>398</v>
      </c>
      <c r="L355" s="10" t="s">
        <v>29</v>
      </c>
      <c r="M355" s="14">
        <v>1090082</v>
      </c>
      <c r="N355" s="12"/>
      <c r="O355" s="10" t="s">
        <v>29</v>
      </c>
      <c r="P355" s="14">
        <v>-935086</v>
      </c>
      <c r="Q355" s="15">
        <v>1</v>
      </c>
      <c r="R355" s="10" t="s">
        <v>29</v>
      </c>
      <c r="S355" s="14">
        <v>154996</v>
      </c>
      <c r="T355" s="10" t="s">
        <v>36</v>
      </c>
      <c r="U355" s="10" t="s">
        <v>29</v>
      </c>
      <c r="V355" s="10" t="s">
        <v>37</v>
      </c>
      <c r="W355" s="10" t="s">
        <v>29</v>
      </c>
      <c r="X355" s="15">
        <v>0</v>
      </c>
      <c r="Y355" s="15">
        <v>0</v>
      </c>
      <c r="Z355" s="15">
        <v>0</v>
      </c>
      <c r="AA355" s="14">
        <v>-14065</v>
      </c>
      <c r="AB355" s="14">
        <v>140931</v>
      </c>
    </row>
    <row r="356" spans="1:28" x14ac:dyDescent="0.25">
      <c r="A356" s="9" t="s">
        <v>746</v>
      </c>
      <c r="B356" s="10" t="s">
        <v>29</v>
      </c>
      <c r="C356" s="10" t="s">
        <v>29</v>
      </c>
      <c r="D356" s="9" t="s">
        <v>30</v>
      </c>
      <c r="E356" s="10" t="s">
        <v>207</v>
      </c>
      <c r="F356" s="10" t="s">
        <v>32</v>
      </c>
      <c r="G356" s="11">
        <v>41609</v>
      </c>
      <c r="H356" s="12">
        <v>41609</v>
      </c>
      <c r="I356" s="10" t="s">
        <v>466</v>
      </c>
      <c r="J356" s="13" t="s">
        <v>467</v>
      </c>
      <c r="K356" s="10" t="s">
        <v>398</v>
      </c>
      <c r="L356" s="10" t="s">
        <v>29</v>
      </c>
      <c r="M356" s="14">
        <v>5288823</v>
      </c>
      <c r="N356" s="12"/>
      <c r="O356" s="10" t="s">
        <v>29</v>
      </c>
      <c r="P356" s="14">
        <v>-4460901</v>
      </c>
      <c r="Q356" s="15">
        <v>1</v>
      </c>
      <c r="R356" s="10" t="s">
        <v>29</v>
      </c>
      <c r="S356" s="14">
        <v>827922</v>
      </c>
      <c r="T356" s="10" t="s">
        <v>36</v>
      </c>
      <c r="U356" s="10" t="s">
        <v>29</v>
      </c>
      <c r="V356" s="10" t="s">
        <v>37</v>
      </c>
      <c r="W356" s="10" t="s">
        <v>29</v>
      </c>
      <c r="X356" s="15">
        <v>0</v>
      </c>
      <c r="Y356" s="15">
        <v>0</v>
      </c>
      <c r="Z356" s="15">
        <v>0</v>
      </c>
      <c r="AA356" s="14">
        <v>-75127</v>
      </c>
      <c r="AB356" s="14">
        <v>752795</v>
      </c>
    </row>
    <row r="357" spans="1:28" x14ac:dyDescent="0.25">
      <c r="A357" s="9" t="s">
        <v>747</v>
      </c>
      <c r="B357" s="10" t="s">
        <v>29</v>
      </c>
      <c r="C357" s="10" t="s">
        <v>29</v>
      </c>
      <c r="D357" s="9" t="s">
        <v>30</v>
      </c>
      <c r="E357" s="10" t="s">
        <v>207</v>
      </c>
      <c r="F357" s="10" t="s">
        <v>32</v>
      </c>
      <c r="G357" s="11">
        <v>41609</v>
      </c>
      <c r="H357" s="12">
        <v>41609</v>
      </c>
      <c r="I357" s="10" t="s">
        <v>197</v>
      </c>
      <c r="J357" s="13" t="s">
        <v>476</v>
      </c>
      <c r="K357" s="10" t="s">
        <v>398</v>
      </c>
      <c r="L357" s="10" t="s">
        <v>29</v>
      </c>
      <c r="M357" s="14">
        <v>4443506</v>
      </c>
      <c r="N357" s="12"/>
      <c r="O357" s="10" t="s">
        <v>29</v>
      </c>
      <c r="P357" s="14">
        <v>-3747912</v>
      </c>
      <c r="Q357" s="15">
        <v>1</v>
      </c>
      <c r="R357" s="10" t="s">
        <v>29</v>
      </c>
      <c r="S357" s="14">
        <v>695594</v>
      </c>
      <c r="T357" s="10" t="s">
        <v>36</v>
      </c>
      <c r="U357" s="10" t="s">
        <v>29</v>
      </c>
      <c r="V357" s="10" t="s">
        <v>37</v>
      </c>
      <c r="W357" s="10" t="s">
        <v>29</v>
      </c>
      <c r="X357" s="15">
        <v>0</v>
      </c>
      <c r="Y357" s="15">
        <v>0</v>
      </c>
      <c r="Z357" s="15">
        <v>0</v>
      </c>
      <c r="AA357" s="14">
        <v>-63120</v>
      </c>
      <c r="AB357" s="14">
        <v>632474</v>
      </c>
    </row>
    <row r="358" spans="1:28" x14ac:dyDescent="0.25">
      <c r="A358" s="9" t="s">
        <v>748</v>
      </c>
      <c r="B358" s="10" t="s">
        <v>29</v>
      </c>
      <c r="C358" s="10" t="s">
        <v>29</v>
      </c>
      <c r="D358" s="9" t="s">
        <v>30</v>
      </c>
      <c r="E358" s="10" t="s">
        <v>207</v>
      </c>
      <c r="F358" s="10" t="s">
        <v>32</v>
      </c>
      <c r="G358" s="11">
        <v>41609</v>
      </c>
      <c r="H358" s="12">
        <v>41609</v>
      </c>
      <c r="I358" s="10" t="s">
        <v>194</v>
      </c>
      <c r="J358" s="13" t="s">
        <v>499</v>
      </c>
      <c r="K358" s="10" t="s">
        <v>398</v>
      </c>
      <c r="L358" s="10" t="s">
        <v>29</v>
      </c>
      <c r="M358" s="14">
        <v>1084557</v>
      </c>
      <c r="N358" s="12"/>
      <c r="O358" s="10" t="s">
        <v>29</v>
      </c>
      <c r="P358" s="14">
        <v>-914779</v>
      </c>
      <c r="Q358" s="15">
        <v>1</v>
      </c>
      <c r="R358" s="10" t="s">
        <v>29</v>
      </c>
      <c r="S358" s="14">
        <v>169778</v>
      </c>
      <c r="T358" s="10" t="s">
        <v>36</v>
      </c>
      <c r="U358" s="10" t="s">
        <v>29</v>
      </c>
      <c r="V358" s="10" t="s">
        <v>37</v>
      </c>
      <c r="W358" s="10" t="s">
        <v>29</v>
      </c>
      <c r="X358" s="15">
        <v>0</v>
      </c>
      <c r="Y358" s="15">
        <v>0</v>
      </c>
      <c r="Z358" s="15">
        <v>0</v>
      </c>
      <c r="AA358" s="14">
        <v>-15406</v>
      </c>
      <c r="AB358" s="14">
        <v>154372</v>
      </c>
    </row>
    <row r="359" spans="1:28" x14ac:dyDescent="0.25">
      <c r="A359" s="9" t="s">
        <v>749</v>
      </c>
      <c r="B359" s="10" t="s">
        <v>29</v>
      </c>
      <c r="C359" s="10" t="s">
        <v>29</v>
      </c>
      <c r="D359" s="9" t="s">
        <v>30</v>
      </c>
      <c r="E359" s="10" t="s">
        <v>207</v>
      </c>
      <c r="F359" s="10" t="s">
        <v>32</v>
      </c>
      <c r="G359" s="11">
        <v>41609</v>
      </c>
      <c r="H359" s="12">
        <v>41609</v>
      </c>
      <c r="I359" s="10" t="s">
        <v>194</v>
      </c>
      <c r="J359" s="13" t="s">
        <v>506</v>
      </c>
      <c r="K359" s="10" t="s">
        <v>398</v>
      </c>
      <c r="L359" s="10" t="s">
        <v>29</v>
      </c>
      <c r="M359" s="14">
        <v>237939</v>
      </c>
      <c r="N359" s="12"/>
      <c r="O359" s="10" t="s">
        <v>29</v>
      </c>
      <c r="P359" s="14">
        <v>-200692</v>
      </c>
      <c r="Q359" s="15">
        <v>1</v>
      </c>
      <c r="R359" s="10" t="s">
        <v>29</v>
      </c>
      <c r="S359" s="14">
        <v>37247</v>
      </c>
      <c r="T359" s="10" t="s">
        <v>36</v>
      </c>
      <c r="U359" s="10" t="s">
        <v>29</v>
      </c>
      <c r="V359" s="10" t="s">
        <v>37</v>
      </c>
      <c r="W359" s="10" t="s">
        <v>29</v>
      </c>
      <c r="X359" s="15">
        <v>0</v>
      </c>
      <c r="Y359" s="15">
        <v>0</v>
      </c>
      <c r="Z359" s="15">
        <v>0</v>
      </c>
      <c r="AA359" s="14">
        <v>-3380</v>
      </c>
      <c r="AB359" s="14">
        <v>33867</v>
      </c>
    </row>
    <row r="360" spans="1:28" x14ac:dyDescent="0.25">
      <c r="A360" s="9" t="s">
        <v>750</v>
      </c>
      <c r="B360" s="10" t="s">
        <v>29</v>
      </c>
      <c r="C360" s="10" t="s">
        <v>29</v>
      </c>
      <c r="D360" s="9" t="s">
        <v>30</v>
      </c>
      <c r="E360" s="10" t="s">
        <v>207</v>
      </c>
      <c r="F360" s="10" t="s">
        <v>32</v>
      </c>
      <c r="G360" s="11">
        <v>41609</v>
      </c>
      <c r="H360" s="12">
        <v>41609</v>
      </c>
      <c r="I360" s="10" t="s">
        <v>202</v>
      </c>
      <c r="J360" s="13" t="s">
        <v>508</v>
      </c>
      <c r="K360" s="10" t="s">
        <v>398</v>
      </c>
      <c r="L360" s="10" t="s">
        <v>29</v>
      </c>
      <c r="M360" s="14">
        <v>3167489</v>
      </c>
      <c r="N360" s="12"/>
      <c r="O360" s="10" t="s">
        <v>29</v>
      </c>
      <c r="P360" s="14">
        <v>-2671645</v>
      </c>
      <c r="Q360" s="15">
        <v>1</v>
      </c>
      <c r="R360" s="10" t="s">
        <v>29</v>
      </c>
      <c r="S360" s="14">
        <v>495844</v>
      </c>
      <c r="T360" s="10" t="s">
        <v>36</v>
      </c>
      <c r="U360" s="10" t="s">
        <v>29</v>
      </c>
      <c r="V360" s="10" t="s">
        <v>37</v>
      </c>
      <c r="W360" s="10" t="s">
        <v>29</v>
      </c>
      <c r="X360" s="15">
        <v>0</v>
      </c>
      <c r="Y360" s="15">
        <v>0</v>
      </c>
      <c r="Z360" s="15">
        <v>0</v>
      </c>
      <c r="AA360" s="14">
        <v>-44994</v>
      </c>
      <c r="AB360" s="14">
        <v>450850</v>
      </c>
    </row>
    <row r="361" spans="1:28" x14ac:dyDescent="0.25">
      <c r="A361" s="9" t="s">
        <v>751</v>
      </c>
      <c r="B361" s="10" t="s">
        <v>29</v>
      </c>
      <c r="C361" s="10" t="s">
        <v>29</v>
      </c>
      <c r="D361" s="9" t="s">
        <v>30</v>
      </c>
      <c r="E361" s="10" t="s">
        <v>207</v>
      </c>
      <c r="F361" s="10" t="s">
        <v>32</v>
      </c>
      <c r="G361" s="11">
        <v>41609</v>
      </c>
      <c r="H361" s="12">
        <v>41609</v>
      </c>
      <c r="I361" s="10" t="s">
        <v>197</v>
      </c>
      <c r="J361" s="13" t="s">
        <v>523</v>
      </c>
      <c r="K361" s="10" t="s">
        <v>398</v>
      </c>
      <c r="L361" s="10" t="s">
        <v>29</v>
      </c>
      <c r="M361" s="14">
        <v>200000</v>
      </c>
      <c r="N361" s="12"/>
      <c r="O361" s="10" t="s">
        <v>29</v>
      </c>
      <c r="P361" s="14">
        <v>-168692</v>
      </c>
      <c r="Q361" s="15">
        <v>1</v>
      </c>
      <c r="R361" s="10" t="s">
        <v>29</v>
      </c>
      <c r="S361" s="14">
        <v>31308</v>
      </c>
      <c r="T361" s="10" t="s">
        <v>36</v>
      </c>
      <c r="U361" s="10" t="s">
        <v>29</v>
      </c>
      <c r="V361" s="10" t="s">
        <v>37</v>
      </c>
      <c r="W361" s="10" t="s">
        <v>29</v>
      </c>
      <c r="X361" s="15">
        <v>0</v>
      </c>
      <c r="Y361" s="15">
        <v>0</v>
      </c>
      <c r="Z361" s="15">
        <v>0</v>
      </c>
      <c r="AA361" s="14">
        <v>-2841</v>
      </c>
      <c r="AB361" s="14">
        <v>28467</v>
      </c>
    </row>
    <row r="362" spans="1:28" x14ac:dyDescent="0.25">
      <c r="A362" s="9" t="s">
        <v>752</v>
      </c>
      <c r="B362" s="10" t="s">
        <v>29</v>
      </c>
      <c r="C362" s="10" t="s">
        <v>29</v>
      </c>
      <c r="D362" s="9" t="s">
        <v>30</v>
      </c>
      <c r="E362" s="10" t="s">
        <v>207</v>
      </c>
      <c r="F362" s="10" t="s">
        <v>32</v>
      </c>
      <c r="G362" s="11">
        <v>41609</v>
      </c>
      <c r="H362" s="12">
        <v>41609</v>
      </c>
      <c r="I362" s="10" t="s">
        <v>263</v>
      </c>
      <c r="J362" s="13" t="s">
        <v>527</v>
      </c>
      <c r="K362" s="10" t="s">
        <v>398</v>
      </c>
      <c r="L362" s="10" t="s">
        <v>29</v>
      </c>
      <c r="M362" s="14">
        <v>1097639</v>
      </c>
      <c r="N362" s="12"/>
      <c r="O362" s="10" t="s">
        <v>29</v>
      </c>
      <c r="P362" s="14">
        <v>-925813</v>
      </c>
      <c r="Q362" s="15">
        <v>1</v>
      </c>
      <c r="R362" s="10" t="s">
        <v>29</v>
      </c>
      <c r="S362" s="14">
        <v>171826</v>
      </c>
      <c r="T362" s="10" t="s">
        <v>36</v>
      </c>
      <c r="U362" s="10" t="s">
        <v>29</v>
      </c>
      <c r="V362" s="10" t="s">
        <v>37</v>
      </c>
      <c r="W362" s="10" t="s">
        <v>29</v>
      </c>
      <c r="X362" s="15">
        <v>0</v>
      </c>
      <c r="Y362" s="15">
        <v>0</v>
      </c>
      <c r="Z362" s="15">
        <v>0</v>
      </c>
      <c r="AA362" s="14">
        <v>-15592</v>
      </c>
      <c r="AB362" s="14">
        <v>156234</v>
      </c>
    </row>
    <row r="363" spans="1:28" x14ac:dyDescent="0.25">
      <c r="A363" s="9" t="s">
        <v>753</v>
      </c>
      <c r="B363" s="10" t="s">
        <v>29</v>
      </c>
      <c r="C363" s="10" t="s">
        <v>29</v>
      </c>
      <c r="D363" s="9" t="s">
        <v>30</v>
      </c>
      <c r="E363" s="10" t="s">
        <v>207</v>
      </c>
      <c r="F363" s="10" t="s">
        <v>32</v>
      </c>
      <c r="G363" s="11">
        <v>41609</v>
      </c>
      <c r="H363" s="12">
        <v>41609</v>
      </c>
      <c r="I363" s="10" t="s">
        <v>529</v>
      </c>
      <c r="J363" s="13" t="s">
        <v>532</v>
      </c>
      <c r="K363" s="10" t="s">
        <v>398</v>
      </c>
      <c r="L363" s="10" t="s">
        <v>29</v>
      </c>
      <c r="M363" s="14">
        <v>2160146</v>
      </c>
      <c r="N363" s="12"/>
      <c r="O363" s="10" t="s">
        <v>29</v>
      </c>
      <c r="P363" s="14">
        <v>-1821993</v>
      </c>
      <c r="Q363" s="15">
        <v>1</v>
      </c>
      <c r="R363" s="10" t="s">
        <v>29</v>
      </c>
      <c r="S363" s="14">
        <v>338153</v>
      </c>
      <c r="T363" s="10" t="s">
        <v>36</v>
      </c>
      <c r="U363" s="10" t="s">
        <v>29</v>
      </c>
      <c r="V363" s="10" t="s">
        <v>37</v>
      </c>
      <c r="W363" s="10" t="s">
        <v>29</v>
      </c>
      <c r="X363" s="15">
        <v>0</v>
      </c>
      <c r="Y363" s="15">
        <v>0</v>
      </c>
      <c r="Z363" s="15">
        <v>0</v>
      </c>
      <c r="AA363" s="14">
        <v>-30685</v>
      </c>
      <c r="AB363" s="14">
        <v>307468</v>
      </c>
    </row>
    <row r="364" spans="1:28" x14ac:dyDescent="0.25">
      <c r="A364" s="9" t="s">
        <v>754</v>
      </c>
      <c r="B364" s="10" t="s">
        <v>29</v>
      </c>
      <c r="C364" s="10" t="s">
        <v>29</v>
      </c>
      <c r="D364" s="9" t="s">
        <v>30</v>
      </c>
      <c r="E364" s="10" t="s">
        <v>207</v>
      </c>
      <c r="F364" s="10" t="s">
        <v>32</v>
      </c>
      <c r="G364" s="11">
        <v>41609</v>
      </c>
      <c r="H364" s="12">
        <v>41609</v>
      </c>
      <c r="I364" s="10" t="s">
        <v>529</v>
      </c>
      <c r="J364" s="13" t="s">
        <v>530</v>
      </c>
      <c r="K364" s="10" t="s">
        <v>398</v>
      </c>
      <c r="L364" s="10" t="s">
        <v>29</v>
      </c>
      <c r="M364" s="14">
        <v>558056</v>
      </c>
      <c r="N364" s="12"/>
      <c r="O364" s="10" t="s">
        <v>29</v>
      </c>
      <c r="P364" s="14">
        <v>-470697</v>
      </c>
      <c r="Q364" s="15">
        <v>1</v>
      </c>
      <c r="R364" s="10" t="s">
        <v>29</v>
      </c>
      <c r="S364" s="14">
        <v>87359</v>
      </c>
      <c r="T364" s="10" t="s">
        <v>36</v>
      </c>
      <c r="U364" s="10" t="s">
        <v>29</v>
      </c>
      <c r="V364" s="10" t="s">
        <v>37</v>
      </c>
      <c r="W364" s="10" t="s">
        <v>29</v>
      </c>
      <c r="X364" s="15">
        <v>0</v>
      </c>
      <c r="Y364" s="15">
        <v>0</v>
      </c>
      <c r="Z364" s="15">
        <v>0</v>
      </c>
      <c r="AA364" s="14">
        <v>-7927</v>
      </c>
      <c r="AB364" s="14">
        <v>79432</v>
      </c>
    </row>
    <row r="365" spans="1:28" x14ac:dyDescent="0.25">
      <c r="A365" s="9" t="s">
        <v>755</v>
      </c>
      <c r="B365" s="10" t="s">
        <v>29</v>
      </c>
      <c r="C365" s="10" t="s">
        <v>29</v>
      </c>
      <c r="D365" s="9" t="s">
        <v>30</v>
      </c>
      <c r="E365" s="10" t="s">
        <v>207</v>
      </c>
      <c r="F365" s="10" t="s">
        <v>32</v>
      </c>
      <c r="G365" s="11">
        <v>41609</v>
      </c>
      <c r="H365" s="12">
        <v>41609</v>
      </c>
      <c r="I365" s="10" t="s">
        <v>448</v>
      </c>
      <c r="J365" s="13" t="s">
        <v>599</v>
      </c>
      <c r="K365" s="10" t="s">
        <v>398</v>
      </c>
      <c r="L365" s="10" t="s">
        <v>29</v>
      </c>
      <c r="M365" s="14">
        <v>287476</v>
      </c>
      <c r="N365" s="12"/>
      <c r="O365" s="10" t="s">
        <v>29</v>
      </c>
      <c r="P365" s="14">
        <v>-242961</v>
      </c>
      <c r="Q365" s="15">
        <v>1</v>
      </c>
      <c r="R365" s="10" t="s">
        <v>29</v>
      </c>
      <c r="S365" s="14">
        <v>44515</v>
      </c>
      <c r="T365" s="10" t="s">
        <v>36</v>
      </c>
      <c r="U365" s="10" t="s">
        <v>29</v>
      </c>
      <c r="V365" s="10" t="s">
        <v>37</v>
      </c>
      <c r="W365" s="10" t="s">
        <v>29</v>
      </c>
      <c r="X365" s="15">
        <v>0</v>
      </c>
      <c r="Y365" s="15">
        <v>0</v>
      </c>
      <c r="Z365" s="15">
        <v>0</v>
      </c>
      <c r="AA365" s="14">
        <v>-4039</v>
      </c>
      <c r="AB365" s="14">
        <v>40476</v>
      </c>
    </row>
    <row r="366" spans="1:28" x14ac:dyDescent="0.25">
      <c r="A366" s="9" t="s">
        <v>756</v>
      </c>
      <c r="B366" s="10" t="s">
        <v>29</v>
      </c>
      <c r="C366" s="10" t="s">
        <v>29</v>
      </c>
      <c r="D366" s="9" t="s">
        <v>30</v>
      </c>
      <c r="E366" s="10" t="s">
        <v>207</v>
      </c>
      <c r="F366" s="10" t="s">
        <v>32</v>
      </c>
      <c r="G366" s="11">
        <v>41609</v>
      </c>
      <c r="H366" s="12">
        <v>41609</v>
      </c>
      <c r="I366" s="10" t="s">
        <v>194</v>
      </c>
      <c r="J366" s="13" t="s">
        <v>603</v>
      </c>
      <c r="K366" s="10" t="s">
        <v>398</v>
      </c>
      <c r="L366" s="10" t="s">
        <v>29</v>
      </c>
      <c r="M366" s="14">
        <v>814817</v>
      </c>
      <c r="N366" s="12"/>
      <c r="O366" s="10" t="s">
        <v>29</v>
      </c>
      <c r="P366" s="14">
        <v>-687264</v>
      </c>
      <c r="Q366" s="15">
        <v>1</v>
      </c>
      <c r="R366" s="10" t="s">
        <v>29</v>
      </c>
      <c r="S366" s="14">
        <v>127553</v>
      </c>
      <c r="T366" s="10" t="s">
        <v>36</v>
      </c>
      <c r="U366" s="10" t="s">
        <v>29</v>
      </c>
      <c r="V366" s="10" t="s">
        <v>37</v>
      </c>
      <c r="W366" s="10" t="s">
        <v>29</v>
      </c>
      <c r="X366" s="15">
        <v>0</v>
      </c>
      <c r="Y366" s="15">
        <v>0</v>
      </c>
      <c r="Z366" s="15">
        <v>0</v>
      </c>
      <c r="AA366" s="14">
        <v>-11574</v>
      </c>
      <c r="AB366" s="14">
        <v>115979</v>
      </c>
    </row>
    <row r="367" spans="1:28" x14ac:dyDescent="0.25">
      <c r="A367" s="9" t="s">
        <v>757</v>
      </c>
      <c r="B367" s="10" t="s">
        <v>29</v>
      </c>
      <c r="C367" s="10" t="s">
        <v>29</v>
      </c>
      <c r="D367" s="9" t="s">
        <v>30</v>
      </c>
      <c r="E367" s="10" t="s">
        <v>207</v>
      </c>
      <c r="F367" s="10" t="s">
        <v>32</v>
      </c>
      <c r="G367" s="11">
        <v>41609</v>
      </c>
      <c r="H367" s="12">
        <v>41609</v>
      </c>
      <c r="I367" s="10" t="s">
        <v>443</v>
      </c>
      <c r="J367" s="13" t="s">
        <v>614</v>
      </c>
      <c r="K367" s="10" t="s">
        <v>398</v>
      </c>
      <c r="L367" s="10" t="s">
        <v>29</v>
      </c>
      <c r="M367" s="14">
        <v>224729</v>
      </c>
      <c r="N367" s="12"/>
      <c r="O367" s="10" t="s">
        <v>29</v>
      </c>
      <c r="P367" s="14">
        <v>-189550</v>
      </c>
      <c r="Q367" s="15">
        <v>1</v>
      </c>
      <c r="R367" s="10" t="s">
        <v>29</v>
      </c>
      <c r="S367" s="14">
        <v>35179</v>
      </c>
      <c r="T367" s="10" t="s">
        <v>36</v>
      </c>
      <c r="U367" s="10" t="s">
        <v>29</v>
      </c>
      <c r="V367" s="10" t="s">
        <v>37</v>
      </c>
      <c r="W367" s="10" t="s">
        <v>29</v>
      </c>
      <c r="X367" s="15">
        <v>0</v>
      </c>
      <c r="Y367" s="15">
        <v>0</v>
      </c>
      <c r="Z367" s="15">
        <v>0</v>
      </c>
      <c r="AA367" s="14">
        <v>-3192</v>
      </c>
      <c r="AB367" s="14">
        <v>31987</v>
      </c>
    </row>
    <row r="368" spans="1:28" x14ac:dyDescent="0.25">
      <c r="A368" s="9" t="s">
        <v>758</v>
      </c>
      <c r="B368" s="10" t="s">
        <v>29</v>
      </c>
      <c r="C368" s="10" t="s">
        <v>29</v>
      </c>
      <c r="D368" s="9" t="s">
        <v>30</v>
      </c>
      <c r="E368" s="10" t="s">
        <v>207</v>
      </c>
      <c r="F368" s="10" t="s">
        <v>32</v>
      </c>
      <c r="G368" s="11">
        <v>41609</v>
      </c>
      <c r="H368" s="12">
        <v>41609</v>
      </c>
      <c r="I368" s="10" t="s">
        <v>466</v>
      </c>
      <c r="J368" s="13" t="s">
        <v>643</v>
      </c>
      <c r="K368" s="10" t="s">
        <v>398</v>
      </c>
      <c r="L368" s="10" t="s">
        <v>29</v>
      </c>
      <c r="M368" s="14">
        <v>1033691</v>
      </c>
      <c r="N368" s="12"/>
      <c r="O368" s="10" t="s">
        <v>29</v>
      </c>
      <c r="P368" s="14">
        <v>-871875</v>
      </c>
      <c r="Q368" s="15">
        <v>1</v>
      </c>
      <c r="R368" s="10" t="s">
        <v>29</v>
      </c>
      <c r="S368" s="14">
        <v>161816</v>
      </c>
      <c r="T368" s="10" t="s">
        <v>36</v>
      </c>
      <c r="U368" s="10" t="s">
        <v>29</v>
      </c>
      <c r="V368" s="10" t="s">
        <v>37</v>
      </c>
      <c r="W368" s="10" t="s">
        <v>29</v>
      </c>
      <c r="X368" s="15">
        <v>0</v>
      </c>
      <c r="Y368" s="15">
        <v>0</v>
      </c>
      <c r="Z368" s="15">
        <v>0</v>
      </c>
      <c r="AA368" s="14">
        <v>-14684</v>
      </c>
      <c r="AB368" s="14">
        <v>147132</v>
      </c>
    </row>
    <row r="369" spans="1:28" x14ac:dyDescent="0.25">
      <c r="A369" s="9" t="s">
        <v>759</v>
      </c>
      <c r="B369" s="10" t="s">
        <v>29</v>
      </c>
      <c r="C369" s="10" t="s">
        <v>29</v>
      </c>
      <c r="D369" s="9" t="s">
        <v>30</v>
      </c>
      <c r="E369" s="10" t="s">
        <v>207</v>
      </c>
      <c r="F369" s="10" t="s">
        <v>32</v>
      </c>
      <c r="G369" s="11">
        <v>41609</v>
      </c>
      <c r="H369" s="12">
        <v>41609</v>
      </c>
      <c r="I369" s="10" t="s">
        <v>529</v>
      </c>
      <c r="J369" s="13" t="s">
        <v>760</v>
      </c>
      <c r="K369" s="10" t="s">
        <v>398</v>
      </c>
      <c r="L369" s="10" t="s">
        <v>29</v>
      </c>
      <c r="M369" s="14">
        <v>2057414</v>
      </c>
      <c r="N369" s="12"/>
      <c r="O369" s="10" t="s">
        <v>29</v>
      </c>
      <c r="P369" s="14">
        <v>-1802206</v>
      </c>
      <c r="Q369" s="15">
        <v>1</v>
      </c>
      <c r="R369" s="10" t="s">
        <v>29</v>
      </c>
      <c r="S369" s="14">
        <v>255208</v>
      </c>
      <c r="T369" s="10" t="s">
        <v>36</v>
      </c>
      <c r="U369" s="10" t="s">
        <v>29</v>
      </c>
      <c r="V369" s="10" t="s">
        <v>37</v>
      </c>
      <c r="W369" s="10" t="s">
        <v>29</v>
      </c>
      <c r="X369" s="15">
        <v>0</v>
      </c>
      <c r="Y369" s="15">
        <v>0</v>
      </c>
      <c r="Z369" s="15">
        <v>0</v>
      </c>
      <c r="AA369" s="14">
        <v>-23158</v>
      </c>
      <c r="AB369" s="14">
        <v>232050</v>
      </c>
    </row>
    <row r="370" spans="1:28" x14ac:dyDescent="0.25">
      <c r="A370" s="9" t="s">
        <v>761</v>
      </c>
      <c r="B370" s="10" t="s">
        <v>29</v>
      </c>
      <c r="C370" s="10" t="s">
        <v>29</v>
      </c>
      <c r="D370" s="9" t="s">
        <v>30</v>
      </c>
      <c r="E370" s="10" t="s">
        <v>207</v>
      </c>
      <c r="F370" s="10" t="s">
        <v>32</v>
      </c>
      <c r="G370" s="11">
        <v>41609</v>
      </c>
      <c r="H370" s="12">
        <v>41609</v>
      </c>
      <c r="I370" s="10" t="s">
        <v>608</v>
      </c>
      <c r="J370" s="13" t="s">
        <v>512</v>
      </c>
      <c r="K370" s="10" t="s">
        <v>398</v>
      </c>
      <c r="L370" s="10" t="s">
        <v>29</v>
      </c>
      <c r="M370" s="14">
        <v>1222719</v>
      </c>
      <c r="N370" s="12"/>
      <c r="O370" s="10" t="s">
        <v>29</v>
      </c>
      <c r="P370" s="14">
        <v>-1031312</v>
      </c>
      <c r="Q370" s="15">
        <v>1</v>
      </c>
      <c r="R370" s="10" t="s">
        <v>29</v>
      </c>
      <c r="S370" s="14">
        <v>191407</v>
      </c>
      <c r="T370" s="10" t="s">
        <v>36</v>
      </c>
      <c r="U370" s="10" t="s">
        <v>29</v>
      </c>
      <c r="V370" s="10" t="s">
        <v>37</v>
      </c>
      <c r="W370" s="10" t="s">
        <v>29</v>
      </c>
      <c r="X370" s="15">
        <v>0</v>
      </c>
      <c r="Y370" s="15">
        <v>0</v>
      </c>
      <c r="Z370" s="15">
        <v>0</v>
      </c>
      <c r="AA370" s="14">
        <v>-17369</v>
      </c>
      <c r="AB370" s="14">
        <v>174038</v>
      </c>
    </row>
    <row r="371" spans="1:28" x14ac:dyDescent="0.25">
      <c r="A371" s="9" t="s">
        <v>762</v>
      </c>
      <c r="B371" s="10" t="s">
        <v>29</v>
      </c>
      <c r="C371" s="10" t="s">
        <v>29</v>
      </c>
      <c r="D371" s="9" t="s">
        <v>30</v>
      </c>
      <c r="E371" s="10" t="s">
        <v>207</v>
      </c>
      <c r="F371" s="10" t="s">
        <v>32</v>
      </c>
      <c r="G371" s="11">
        <v>41609</v>
      </c>
      <c r="H371" s="12">
        <v>41609</v>
      </c>
      <c r="I371" s="10" t="s">
        <v>596</v>
      </c>
      <c r="J371" s="13" t="s">
        <v>763</v>
      </c>
      <c r="K371" s="10" t="s">
        <v>398</v>
      </c>
      <c r="L371" s="10" t="s">
        <v>29</v>
      </c>
      <c r="M371" s="14">
        <v>683876</v>
      </c>
      <c r="N371" s="12"/>
      <c r="O371" s="10" t="s">
        <v>29</v>
      </c>
      <c r="P371" s="14">
        <v>-576469</v>
      </c>
      <c r="Q371" s="15">
        <v>1</v>
      </c>
      <c r="R371" s="10" t="s">
        <v>29</v>
      </c>
      <c r="S371" s="14">
        <v>107407</v>
      </c>
      <c r="T371" s="10" t="s">
        <v>36</v>
      </c>
      <c r="U371" s="10" t="s">
        <v>29</v>
      </c>
      <c r="V371" s="10" t="s">
        <v>37</v>
      </c>
      <c r="W371" s="10" t="s">
        <v>29</v>
      </c>
      <c r="X371" s="15">
        <v>0</v>
      </c>
      <c r="Y371" s="15">
        <v>0</v>
      </c>
      <c r="Z371" s="15">
        <v>0</v>
      </c>
      <c r="AA371" s="14">
        <v>-9746</v>
      </c>
      <c r="AB371" s="14">
        <v>97661</v>
      </c>
    </row>
    <row r="372" spans="1:28" x14ac:dyDescent="0.25">
      <c r="A372" s="9" t="s">
        <v>764</v>
      </c>
      <c r="B372" s="10" t="s">
        <v>29</v>
      </c>
      <c r="C372" s="10" t="s">
        <v>29</v>
      </c>
      <c r="D372" s="9" t="s">
        <v>30</v>
      </c>
      <c r="E372" s="10" t="s">
        <v>207</v>
      </c>
      <c r="F372" s="10" t="s">
        <v>32</v>
      </c>
      <c r="G372" s="11">
        <v>41609</v>
      </c>
      <c r="H372" s="12">
        <v>41609</v>
      </c>
      <c r="I372" s="10" t="s">
        <v>443</v>
      </c>
      <c r="J372" s="13" t="s">
        <v>444</v>
      </c>
      <c r="K372" s="10" t="s">
        <v>398</v>
      </c>
      <c r="L372" s="10" t="s">
        <v>29</v>
      </c>
      <c r="M372" s="14">
        <v>5042616</v>
      </c>
      <c r="N372" s="12"/>
      <c r="O372" s="10" t="s">
        <v>29</v>
      </c>
      <c r="P372" s="14">
        <v>-4253237</v>
      </c>
      <c r="Q372" s="15">
        <v>1</v>
      </c>
      <c r="R372" s="10" t="s">
        <v>29</v>
      </c>
      <c r="S372" s="14">
        <v>789379</v>
      </c>
      <c r="T372" s="10" t="s">
        <v>36</v>
      </c>
      <c r="U372" s="10" t="s">
        <v>29</v>
      </c>
      <c r="V372" s="10" t="s">
        <v>37</v>
      </c>
      <c r="W372" s="10" t="s">
        <v>29</v>
      </c>
      <c r="X372" s="15">
        <v>0</v>
      </c>
      <c r="Y372" s="15">
        <v>0</v>
      </c>
      <c r="Z372" s="15">
        <v>0</v>
      </c>
      <c r="AA372" s="14">
        <v>-71630</v>
      </c>
      <c r="AB372" s="14">
        <v>717749</v>
      </c>
    </row>
    <row r="373" spans="1:28" x14ac:dyDescent="0.25">
      <c r="A373" s="9" t="s">
        <v>765</v>
      </c>
      <c r="B373" s="10" t="s">
        <v>29</v>
      </c>
      <c r="C373" s="10" t="s">
        <v>29</v>
      </c>
      <c r="D373" s="9" t="s">
        <v>30</v>
      </c>
      <c r="E373" s="10" t="s">
        <v>207</v>
      </c>
      <c r="F373" s="10" t="s">
        <v>32</v>
      </c>
      <c r="G373" s="11">
        <v>41609</v>
      </c>
      <c r="H373" s="12">
        <v>41609</v>
      </c>
      <c r="I373" s="10" t="s">
        <v>496</v>
      </c>
      <c r="J373" s="13" t="s">
        <v>674</v>
      </c>
      <c r="K373" s="10" t="s">
        <v>398</v>
      </c>
      <c r="L373" s="10" t="s">
        <v>29</v>
      </c>
      <c r="M373" s="14">
        <v>3027454</v>
      </c>
      <c r="N373" s="12"/>
      <c r="O373" s="10" t="s">
        <v>29</v>
      </c>
      <c r="P373" s="14">
        <v>-2553531</v>
      </c>
      <c r="Q373" s="15">
        <v>1</v>
      </c>
      <c r="R373" s="10" t="s">
        <v>29</v>
      </c>
      <c r="S373" s="14">
        <v>473923</v>
      </c>
      <c r="T373" s="10" t="s">
        <v>36</v>
      </c>
      <c r="U373" s="10" t="s">
        <v>29</v>
      </c>
      <c r="V373" s="10" t="s">
        <v>37</v>
      </c>
      <c r="W373" s="10" t="s">
        <v>29</v>
      </c>
      <c r="X373" s="15">
        <v>0</v>
      </c>
      <c r="Y373" s="15">
        <v>0</v>
      </c>
      <c r="Z373" s="15">
        <v>0</v>
      </c>
      <c r="AA373" s="14">
        <v>-43005</v>
      </c>
      <c r="AB373" s="14">
        <v>430918</v>
      </c>
    </row>
    <row r="374" spans="1:28" x14ac:dyDescent="0.25">
      <c r="A374" s="9" t="s">
        <v>766</v>
      </c>
      <c r="B374" s="10" t="s">
        <v>29</v>
      </c>
      <c r="C374" s="10" t="s">
        <v>29</v>
      </c>
      <c r="D374" s="9" t="s">
        <v>30</v>
      </c>
      <c r="E374" s="10" t="s">
        <v>207</v>
      </c>
      <c r="F374" s="10" t="s">
        <v>32</v>
      </c>
      <c r="G374" s="11">
        <v>41609</v>
      </c>
      <c r="H374" s="12">
        <v>41609</v>
      </c>
      <c r="I374" s="10" t="s">
        <v>400</v>
      </c>
      <c r="J374" s="13" t="s">
        <v>684</v>
      </c>
      <c r="K374" s="10" t="s">
        <v>398</v>
      </c>
      <c r="L374" s="10" t="s">
        <v>29</v>
      </c>
      <c r="M374" s="14">
        <v>15343243</v>
      </c>
      <c r="N374" s="12"/>
      <c r="O374" s="10" t="s">
        <v>29</v>
      </c>
      <c r="P374" s="14">
        <v>-12941385</v>
      </c>
      <c r="Q374" s="15">
        <v>1</v>
      </c>
      <c r="R374" s="10" t="s">
        <v>29</v>
      </c>
      <c r="S374" s="14">
        <v>2401858</v>
      </c>
      <c r="T374" s="10" t="s">
        <v>36</v>
      </c>
      <c r="U374" s="10" t="s">
        <v>29</v>
      </c>
      <c r="V374" s="10" t="s">
        <v>37</v>
      </c>
      <c r="W374" s="10" t="s">
        <v>29</v>
      </c>
      <c r="X374" s="15">
        <v>0</v>
      </c>
      <c r="Y374" s="15">
        <v>0</v>
      </c>
      <c r="Z374" s="15">
        <v>0</v>
      </c>
      <c r="AA374" s="14">
        <v>-217950</v>
      </c>
      <c r="AB374" s="14">
        <v>2183908</v>
      </c>
    </row>
    <row r="375" spans="1:28" x14ac:dyDescent="0.25">
      <c r="A375" s="9" t="s">
        <v>767</v>
      </c>
      <c r="B375" s="10" t="s">
        <v>29</v>
      </c>
      <c r="C375" s="10" t="s">
        <v>29</v>
      </c>
      <c r="D375" s="9" t="s">
        <v>30</v>
      </c>
      <c r="E375" s="10" t="s">
        <v>207</v>
      </c>
      <c r="F375" s="10" t="s">
        <v>32</v>
      </c>
      <c r="G375" s="11">
        <v>41609</v>
      </c>
      <c r="H375" s="12">
        <v>41609</v>
      </c>
      <c r="I375" s="10" t="s">
        <v>215</v>
      </c>
      <c r="J375" s="13" t="s">
        <v>740</v>
      </c>
      <c r="K375" s="10" t="s">
        <v>398</v>
      </c>
      <c r="L375" s="10" t="s">
        <v>29</v>
      </c>
      <c r="M375" s="14">
        <v>738708</v>
      </c>
      <c r="N375" s="12"/>
      <c r="O375" s="10" t="s">
        <v>29</v>
      </c>
      <c r="P375" s="14">
        <v>-623069</v>
      </c>
      <c r="Q375" s="15">
        <v>1</v>
      </c>
      <c r="R375" s="10" t="s">
        <v>29</v>
      </c>
      <c r="S375" s="14">
        <v>115639</v>
      </c>
      <c r="T375" s="10" t="s">
        <v>36</v>
      </c>
      <c r="U375" s="10" t="s">
        <v>29</v>
      </c>
      <c r="V375" s="10" t="s">
        <v>37</v>
      </c>
      <c r="W375" s="10" t="s">
        <v>29</v>
      </c>
      <c r="X375" s="15">
        <v>0</v>
      </c>
      <c r="Y375" s="15">
        <v>0</v>
      </c>
      <c r="Z375" s="15">
        <v>0</v>
      </c>
      <c r="AA375" s="14">
        <v>-10493</v>
      </c>
      <c r="AB375" s="14">
        <v>105146</v>
      </c>
    </row>
    <row r="376" spans="1:28" x14ac:dyDescent="0.25">
      <c r="A376" s="9" t="s">
        <v>768</v>
      </c>
      <c r="B376" s="10" t="s">
        <v>29</v>
      </c>
      <c r="C376" s="10" t="s">
        <v>29</v>
      </c>
      <c r="D376" s="9" t="s">
        <v>30</v>
      </c>
      <c r="E376" s="10" t="s">
        <v>207</v>
      </c>
      <c r="F376" s="10" t="s">
        <v>32</v>
      </c>
      <c r="G376" s="11">
        <v>41609</v>
      </c>
      <c r="H376" s="12">
        <v>41609</v>
      </c>
      <c r="I376" s="10" t="s">
        <v>414</v>
      </c>
      <c r="J376" s="13" t="s">
        <v>534</v>
      </c>
      <c r="K376" s="10" t="s">
        <v>398</v>
      </c>
      <c r="L376" s="10" t="s">
        <v>29</v>
      </c>
      <c r="M376" s="14">
        <v>1832584</v>
      </c>
      <c r="N376" s="12"/>
      <c r="O376" s="10" t="s">
        <v>29</v>
      </c>
      <c r="P376" s="14">
        <v>-1544766</v>
      </c>
      <c r="Q376" s="15">
        <v>6</v>
      </c>
      <c r="R376" s="10" t="s">
        <v>29</v>
      </c>
      <c r="S376" s="14">
        <v>287818</v>
      </c>
      <c r="T376" s="10" t="s">
        <v>36</v>
      </c>
      <c r="U376" s="10" t="s">
        <v>29</v>
      </c>
      <c r="V376" s="10" t="s">
        <v>37</v>
      </c>
      <c r="W376" s="10" t="s">
        <v>29</v>
      </c>
      <c r="X376" s="15">
        <v>0</v>
      </c>
      <c r="Y376" s="15">
        <v>0</v>
      </c>
      <c r="Z376" s="15">
        <v>0</v>
      </c>
      <c r="AA376" s="14">
        <v>-26117</v>
      </c>
      <c r="AB376" s="14">
        <v>261701</v>
      </c>
    </row>
    <row r="377" spans="1:28" x14ac:dyDescent="0.25">
      <c r="A377" s="9" t="s">
        <v>769</v>
      </c>
      <c r="B377" s="10" t="s">
        <v>29</v>
      </c>
      <c r="C377" s="10" t="s">
        <v>29</v>
      </c>
      <c r="D377" s="9" t="s">
        <v>30</v>
      </c>
      <c r="E377" s="10" t="s">
        <v>207</v>
      </c>
      <c r="F377" s="10" t="s">
        <v>32</v>
      </c>
      <c r="G377" s="11">
        <v>41609</v>
      </c>
      <c r="H377" s="12">
        <v>41609</v>
      </c>
      <c r="I377" s="10" t="s">
        <v>400</v>
      </c>
      <c r="J377" s="13" t="s">
        <v>770</v>
      </c>
      <c r="K377" s="10" t="s">
        <v>398</v>
      </c>
      <c r="L377" s="10" t="s">
        <v>29</v>
      </c>
      <c r="M377" s="14">
        <v>1749350</v>
      </c>
      <c r="N377" s="12"/>
      <c r="O377" s="10" t="s">
        <v>29</v>
      </c>
      <c r="P377" s="14">
        <v>-1475504</v>
      </c>
      <c r="Q377" s="15">
        <v>1</v>
      </c>
      <c r="R377" s="10" t="s">
        <v>29</v>
      </c>
      <c r="S377" s="14">
        <v>273846</v>
      </c>
      <c r="T377" s="10" t="s">
        <v>36</v>
      </c>
      <c r="U377" s="10" t="s">
        <v>29</v>
      </c>
      <c r="V377" s="10" t="s">
        <v>37</v>
      </c>
      <c r="W377" s="10" t="s">
        <v>29</v>
      </c>
      <c r="X377" s="15">
        <v>0</v>
      </c>
      <c r="Y377" s="15">
        <v>0</v>
      </c>
      <c r="Z377" s="15">
        <v>0</v>
      </c>
      <c r="AA377" s="14">
        <v>-24849</v>
      </c>
      <c r="AB377" s="14">
        <v>248997</v>
      </c>
    </row>
    <row r="378" spans="1:28" x14ac:dyDescent="0.25">
      <c r="A378" s="9" t="s">
        <v>771</v>
      </c>
      <c r="B378" s="10" t="s">
        <v>29</v>
      </c>
      <c r="C378" s="10" t="s">
        <v>29</v>
      </c>
      <c r="D378" s="9" t="s">
        <v>30</v>
      </c>
      <c r="E378" s="10" t="s">
        <v>207</v>
      </c>
      <c r="F378" s="10" t="s">
        <v>32</v>
      </c>
      <c r="G378" s="11">
        <v>41609</v>
      </c>
      <c r="H378" s="12">
        <v>41609</v>
      </c>
      <c r="I378" s="10" t="s">
        <v>400</v>
      </c>
      <c r="J378" s="13" t="s">
        <v>772</v>
      </c>
      <c r="K378" s="10" t="s">
        <v>398</v>
      </c>
      <c r="L378" s="10" t="s">
        <v>29</v>
      </c>
      <c r="M378" s="14">
        <v>529388</v>
      </c>
      <c r="N378" s="12"/>
      <c r="O378" s="10" t="s">
        <v>29</v>
      </c>
      <c r="P378" s="14">
        <v>-446516</v>
      </c>
      <c r="Q378" s="15">
        <v>1</v>
      </c>
      <c r="R378" s="10" t="s">
        <v>29</v>
      </c>
      <c r="S378" s="14">
        <v>82872</v>
      </c>
      <c r="T378" s="10" t="s">
        <v>36</v>
      </c>
      <c r="U378" s="10" t="s">
        <v>29</v>
      </c>
      <c r="V378" s="10" t="s">
        <v>37</v>
      </c>
      <c r="W378" s="10" t="s">
        <v>29</v>
      </c>
      <c r="X378" s="15">
        <v>0</v>
      </c>
      <c r="Y378" s="15">
        <v>0</v>
      </c>
      <c r="Z378" s="15">
        <v>0</v>
      </c>
      <c r="AA378" s="14">
        <v>-7520</v>
      </c>
      <c r="AB378" s="14">
        <v>75352</v>
      </c>
    </row>
    <row r="379" spans="1:28" x14ac:dyDescent="0.25">
      <c r="A379" s="9" t="s">
        <v>773</v>
      </c>
      <c r="B379" s="10" t="s">
        <v>29</v>
      </c>
      <c r="C379" s="10" t="s">
        <v>29</v>
      </c>
      <c r="D379" s="9" t="s">
        <v>30</v>
      </c>
      <c r="E379" s="10" t="s">
        <v>207</v>
      </c>
      <c r="F379" s="10" t="s">
        <v>32</v>
      </c>
      <c r="G379" s="11">
        <v>41609</v>
      </c>
      <c r="H379" s="12">
        <v>41609</v>
      </c>
      <c r="I379" s="10" t="s">
        <v>210</v>
      </c>
      <c r="J379" s="13" t="s">
        <v>537</v>
      </c>
      <c r="K379" s="10" t="s">
        <v>398</v>
      </c>
      <c r="L379" s="10" t="s">
        <v>29</v>
      </c>
      <c r="M379" s="14">
        <v>623881</v>
      </c>
      <c r="N379" s="12"/>
      <c r="O379" s="10" t="s">
        <v>29</v>
      </c>
      <c r="P379" s="14">
        <v>-525897</v>
      </c>
      <c r="Q379" s="15">
        <v>1</v>
      </c>
      <c r="R379" s="10" t="s">
        <v>29</v>
      </c>
      <c r="S379" s="14">
        <v>97984</v>
      </c>
      <c r="T379" s="10" t="s">
        <v>36</v>
      </c>
      <c r="U379" s="10" t="s">
        <v>29</v>
      </c>
      <c r="V379" s="10" t="s">
        <v>37</v>
      </c>
      <c r="W379" s="10" t="s">
        <v>29</v>
      </c>
      <c r="X379" s="15">
        <v>0</v>
      </c>
      <c r="Y379" s="15">
        <v>0</v>
      </c>
      <c r="Z379" s="15">
        <v>0</v>
      </c>
      <c r="AA379" s="14">
        <v>-8891</v>
      </c>
      <c r="AB379" s="14">
        <v>89093</v>
      </c>
    </row>
    <row r="380" spans="1:28" x14ac:dyDescent="0.25">
      <c r="A380" s="9" t="s">
        <v>774</v>
      </c>
      <c r="B380" s="10" t="s">
        <v>29</v>
      </c>
      <c r="C380" s="10" t="s">
        <v>29</v>
      </c>
      <c r="D380" s="9" t="s">
        <v>30</v>
      </c>
      <c r="E380" s="10" t="s">
        <v>207</v>
      </c>
      <c r="F380" s="10" t="s">
        <v>32</v>
      </c>
      <c r="G380" s="11">
        <v>41913</v>
      </c>
      <c r="H380" s="12">
        <v>41913</v>
      </c>
      <c r="I380" s="10" t="s">
        <v>414</v>
      </c>
      <c r="J380" s="13" t="s">
        <v>775</v>
      </c>
      <c r="K380" s="10" t="s">
        <v>398</v>
      </c>
      <c r="L380" s="10" t="s">
        <v>29</v>
      </c>
      <c r="M380" s="14">
        <v>525940</v>
      </c>
      <c r="N380" s="12"/>
      <c r="O380" s="10" t="s">
        <v>29</v>
      </c>
      <c r="P380" s="14">
        <v>-429256</v>
      </c>
      <c r="Q380" s="15">
        <v>1</v>
      </c>
      <c r="R380" s="10" t="s">
        <v>29</v>
      </c>
      <c r="S380" s="14">
        <v>96684</v>
      </c>
      <c r="T380" s="10" t="s">
        <v>36</v>
      </c>
      <c r="U380" s="10" t="s">
        <v>29</v>
      </c>
      <c r="V380" s="10" t="s">
        <v>37</v>
      </c>
      <c r="W380" s="10" t="s">
        <v>29</v>
      </c>
      <c r="X380" s="15">
        <v>0</v>
      </c>
      <c r="Y380" s="15">
        <v>0</v>
      </c>
      <c r="Z380" s="15">
        <v>0</v>
      </c>
      <c r="AA380" s="14">
        <v>-8773</v>
      </c>
      <c r="AB380" s="14">
        <v>87911</v>
      </c>
    </row>
    <row r="381" spans="1:28" x14ac:dyDescent="0.25">
      <c r="A381" s="9" t="s">
        <v>776</v>
      </c>
      <c r="B381" s="10" t="s">
        <v>29</v>
      </c>
      <c r="C381" s="10" t="s">
        <v>29</v>
      </c>
      <c r="D381" s="9" t="s">
        <v>30</v>
      </c>
      <c r="E381" s="10" t="s">
        <v>207</v>
      </c>
      <c r="F381" s="10" t="s">
        <v>32</v>
      </c>
      <c r="G381" s="11">
        <v>41944</v>
      </c>
      <c r="H381" s="12">
        <v>41944</v>
      </c>
      <c r="I381" s="10" t="s">
        <v>194</v>
      </c>
      <c r="J381" s="13" t="s">
        <v>777</v>
      </c>
      <c r="K381" s="10" t="s">
        <v>398</v>
      </c>
      <c r="L381" s="10" t="s">
        <v>29</v>
      </c>
      <c r="M381" s="14">
        <v>1836557.51</v>
      </c>
      <c r="N381" s="12"/>
      <c r="O381" s="10" t="s">
        <v>29</v>
      </c>
      <c r="P381" s="14">
        <v>-1493116.51</v>
      </c>
      <c r="Q381" s="15">
        <v>1</v>
      </c>
      <c r="R381" s="10" t="s">
        <v>29</v>
      </c>
      <c r="S381" s="14">
        <v>343441</v>
      </c>
      <c r="T381" s="10" t="s">
        <v>36</v>
      </c>
      <c r="U381" s="10" t="s">
        <v>29</v>
      </c>
      <c r="V381" s="10" t="s">
        <v>37</v>
      </c>
      <c r="W381" s="10" t="s">
        <v>29</v>
      </c>
      <c r="X381" s="15">
        <v>0</v>
      </c>
      <c r="Y381" s="15">
        <v>0</v>
      </c>
      <c r="Z381" s="15">
        <v>0</v>
      </c>
      <c r="AA381" s="14">
        <v>-31165</v>
      </c>
      <c r="AB381" s="14">
        <v>312276</v>
      </c>
    </row>
    <row r="382" spans="1:28" x14ac:dyDescent="0.25">
      <c r="A382" s="9" t="s">
        <v>778</v>
      </c>
      <c r="B382" s="10" t="s">
        <v>29</v>
      </c>
      <c r="C382" s="10" t="s">
        <v>29</v>
      </c>
      <c r="D382" s="9" t="s">
        <v>30</v>
      </c>
      <c r="E382" s="10" t="s">
        <v>207</v>
      </c>
      <c r="F382" s="10" t="s">
        <v>32</v>
      </c>
      <c r="G382" s="11">
        <v>41944</v>
      </c>
      <c r="H382" s="12">
        <v>41944</v>
      </c>
      <c r="I382" s="10" t="s">
        <v>194</v>
      </c>
      <c r="J382" s="13" t="s">
        <v>779</v>
      </c>
      <c r="K382" s="10" t="s">
        <v>398</v>
      </c>
      <c r="L382" s="10" t="s">
        <v>29</v>
      </c>
      <c r="M382" s="14">
        <v>406612.89</v>
      </c>
      <c r="N382" s="12"/>
      <c r="O382" s="10" t="s">
        <v>29</v>
      </c>
      <c r="P382" s="14">
        <v>-330574.89</v>
      </c>
      <c r="Q382" s="15">
        <v>1</v>
      </c>
      <c r="R382" s="10" t="s">
        <v>29</v>
      </c>
      <c r="S382" s="14">
        <v>76038</v>
      </c>
      <c r="T382" s="10" t="s">
        <v>36</v>
      </c>
      <c r="U382" s="10" t="s">
        <v>29</v>
      </c>
      <c r="V382" s="10" t="s">
        <v>37</v>
      </c>
      <c r="W382" s="10" t="s">
        <v>29</v>
      </c>
      <c r="X382" s="15">
        <v>0</v>
      </c>
      <c r="Y382" s="15">
        <v>0</v>
      </c>
      <c r="Z382" s="15">
        <v>0</v>
      </c>
      <c r="AA382" s="14">
        <v>-6900</v>
      </c>
      <c r="AB382" s="14">
        <v>69138</v>
      </c>
    </row>
    <row r="383" spans="1:28" x14ac:dyDescent="0.25">
      <c r="A383" s="9" t="s">
        <v>780</v>
      </c>
      <c r="B383" s="10" t="s">
        <v>29</v>
      </c>
      <c r="C383" s="10" t="s">
        <v>29</v>
      </c>
      <c r="D383" s="9" t="s">
        <v>30</v>
      </c>
      <c r="E383" s="10" t="s">
        <v>207</v>
      </c>
      <c r="F383" s="10" t="s">
        <v>32</v>
      </c>
      <c r="G383" s="11">
        <v>41944</v>
      </c>
      <c r="H383" s="12">
        <v>41944</v>
      </c>
      <c r="I383" s="10" t="s">
        <v>503</v>
      </c>
      <c r="J383" s="13" t="s">
        <v>781</v>
      </c>
      <c r="K383" s="10" t="s">
        <v>398</v>
      </c>
      <c r="L383" s="10" t="s">
        <v>29</v>
      </c>
      <c r="M383" s="14">
        <v>182194.14</v>
      </c>
      <c r="N383" s="12"/>
      <c r="O383" s="10" t="s">
        <v>29</v>
      </c>
      <c r="P383" s="14">
        <v>-148123.14000000001</v>
      </c>
      <c r="Q383" s="15">
        <v>1</v>
      </c>
      <c r="R383" s="10" t="s">
        <v>29</v>
      </c>
      <c r="S383" s="14">
        <v>34071</v>
      </c>
      <c r="T383" s="10" t="s">
        <v>36</v>
      </c>
      <c r="U383" s="10" t="s">
        <v>29</v>
      </c>
      <c r="V383" s="10" t="s">
        <v>37</v>
      </c>
      <c r="W383" s="10" t="s">
        <v>29</v>
      </c>
      <c r="X383" s="15">
        <v>0</v>
      </c>
      <c r="Y383" s="15">
        <v>0</v>
      </c>
      <c r="Z383" s="15">
        <v>0</v>
      </c>
      <c r="AA383" s="14">
        <v>-3092</v>
      </c>
      <c r="AB383" s="14">
        <v>30979</v>
      </c>
    </row>
    <row r="384" spans="1:28" x14ac:dyDescent="0.25">
      <c r="A384" s="9" t="s">
        <v>782</v>
      </c>
      <c r="B384" s="10" t="s">
        <v>29</v>
      </c>
      <c r="C384" s="10" t="s">
        <v>29</v>
      </c>
      <c r="D384" s="9" t="s">
        <v>30</v>
      </c>
      <c r="E384" s="10" t="s">
        <v>207</v>
      </c>
      <c r="F384" s="10" t="s">
        <v>32</v>
      </c>
      <c r="G384" s="11">
        <v>41944</v>
      </c>
      <c r="H384" s="12">
        <v>41944</v>
      </c>
      <c r="I384" s="10" t="s">
        <v>263</v>
      </c>
      <c r="J384" s="13" t="s">
        <v>783</v>
      </c>
      <c r="K384" s="10" t="s">
        <v>398</v>
      </c>
      <c r="L384" s="10" t="s">
        <v>29</v>
      </c>
      <c r="M384" s="14">
        <v>1050727.3999999999</v>
      </c>
      <c r="N384" s="12"/>
      <c r="O384" s="10" t="s">
        <v>29</v>
      </c>
      <c r="P384" s="14">
        <v>-854238.4</v>
      </c>
      <c r="Q384" s="15">
        <v>1</v>
      </c>
      <c r="R384" s="10" t="s">
        <v>29</v>
      </c>
      <c r="S384" s="14">
        <v>196489</v>
      </c>
      <c r="T384" s="10" t="s">
        <v>36</v>
      </c>
      <c r="U384" s="10" t="s">
        <v>29</v>
      </c>
      <c r="V384" s="10" t="s">
        <v>37</v>
      </c>
      <c r="W384" s="10" t="s">
        <v>29</v>
      </c>
      <c r="X384" s="15">
        <v>0</v>
      </c>
      <c r="Y384" s="15">
        <v>0</v>
      </c>
      <c r="Z384" s="15">
        <v>0</v>
      </c>
      <c r="AA384" s="14">
        <v>-17830</v>
      </c>
      <c r="AB384" s="14">
        <v>178659</v>
      </c>
    </row>
    <row r="385" spans="1:28" x14ac:dyDescent="0.25">
      <c r="A385" s="9" t="s">
        <v>784</v>
      </c>
      <c r="B385" s="10" t="s">
        <v>29</v>
      </c>
      <c r="C385" s="10" t="s">
        <v>29</v>
      </c>
      <c r="D385" s="9" t="s">
        <v>30</v>
      </c>
      <c r="E385" s="10" t="s">
        <v>207</v>
      </c>
      <c r="F385" s="10" t="s">
        <v>32</v>
      </c>
      <c r="G385" s="11">
        <v>41944</v>
      </c>
      <c r="H385" s="12">
        <v>41944</v>
      </c>
      <c r="I385" s="10" t="s">
        <v>496</v>
      </c>
      <c r="J385" s="13" t="s">
        <v>674</v>
      </c>
      <c r="K385" s="10" t="s">
        <v>398</v>
      </c>
      <c r="L385" s="10" t="s">
        <v>29</v>
      </c>
      <c r="M385" s="14">
        <v>3674880.18</v>
      </c>
      <c r="N385" s="12"/>
      <c r="O385" s="10" t="s">
        <v>29</v>
      </c>
      <c r="P385" s="14">
        <v>-2987669.18</v>
      </c>
      <c r="Q385" s="15">
        <v>1</v>
      </c>
      <c r="R385" s="10" t="s">
        <v>29</v>
      </c>
      <c r="S385" s="14">
        <v>687211</v>
      </c>
      <c r="T385" s="10" t="s">
        <v>36</v>
      </c>
      <c r="U385" s="10" t="s">
        <v>29</v>
      </c>
      <c r="V385" s="10" t="s">
        <v>37</v>
      </c>
      <c r="W385" s="10" t="s">
        <v>29</v>
      </c>
      <c r="X385" s="15">
        <v>0</v>
      </c>
      <c r="Y385" s="15">
        <v>0</v>
      </c>
      <c r="Z385" s="15">
        <v>0</v>
      </c>
      <c r="AA385" s="14">
        <v>-62359</v>
      </c>
      <c r="AB385" s="14">
        <v>624852</v>
      </c>
    </row>
    <row r="386" spans="1:28" x14ac:dyDescent="0.25">
      <c r="A386" s="9" t="s">
        <v>785</v>
      </c>
      <c r="B386" s="10" t="s">
        <v>29</v>
      </c>
      <c r="C386" s="10" t="s">
        <v>29</v>
      </c>
      <c r="D386" s="9" t="s">
        <v>30</v>
      </c>
      <c r="E386" s="10" t="s">
        <v>207</v>
      </c>
      <c r="F386" s="10" t="s">
        <v>32</v>
      </c>
      <c r="G386" s="11">
        <v>41944</v>
      </c>
      <c r="H386" s="12">
        <v>41944</v>
      </c>
      <c r="I386" s="10" t="s">
        <v>407</v>
      </c>
      <c r="J386" s="13" t="s">
        <v>786</v>
      </c>
      <c r="K386" s="10" t="s">
        <v>398</v>
      </c>
      <c r="L386" s="10" t="s">
        <v>29</v>
      </c>
      <c r="M386" s="14">
        <v>492132</v>
      </c>
      <c r="N386" s="12"/>
      <c r="O386" s="10" t="s">
        <v>29</v>
      </c>
      <c r="P386" s="14">
        <v>-400102</v>
      </c>
      <c r="Q386" s="15">
        <v>1</v>
      </c>
      <c r="R386" s="10" t="s">
        <v>29</v>
      </c>
      <c r="S386" s="14">
        <v>92030</v>
      </c>
      <c r="T386" s="10" t="s">
        <v>36</v>
      </c>
      <c r="U386" s="10" t="s">
        <v>29</v>
      </c>
      <c r="V386" s="10" t="s">
        <v>37</v>
      </c>
      <c r="W386" s="10" t="s">
        <v>29</v>
      </c>
      <c r="X386" s="15">
        <v>0</v>
      </c>
      <c r="Y386" s="15">
        <v>0</v>
      </c>
      <c r="Z386" s="15">
        <v>0</v>
      </c>
      <c r="AA386" s="14">
        <v>-8351</v>
      </c>
      <c r="AB386" s="14">
        <v>83679</v>
      </c>
    </row>
    <row r="387" spans="1:28" x14ac:dyDescent="0.25">
      <c r="A387" s="9" t="s">
        <v>787</v>
      </c>
      <c r="B387" s="10" t="s">
        <v>29</v>
      </c>
      <c r="C387" s="10" t="s">
        <v>29</v>
      </c>
      <c r="D387" s="9" t="s">
        <v>30</v>
      </c>
      <c r="E387" s="10" t="s">
        <v>207</v>
      </c>
      <c r="F387" s="10" t="s">
        <v>32</v>
      </c>
      <c r="G387" s="11">
        <v>41944</v>
      </c>
      <c r="H387" s="12">
        <v>41944</v>
      </c>
      <c r="I387" s="10" t="s">
        <v>197</v>
      </c>
      <c r="J387" s="13" t="s">
        <v>788</v>
      </c>
      <c r="K387" s="10" t="s">
        <v>398</v>
      </c>
      <c r="L387" s="10" t="s">
        <v>29</v>
      </c>
      <c r="M387" s="14">
        <v>13264891.470000001</v>
      </c>
      <c r="N387" s="12"/>
      <c r="O387" s="10" t="s">
        <v>29</v>
      </c>
      <c r="P387" s="14">
        <v>-10784324.470000001</v>
      </c>
      <c r="Q387" s="15">
        <v>1</v>
      </c>
      <c r="R387" s="10" t="s">
        <v>29</v>
      </c>
      <c r="S387" s="14">
        <v>2480567</v>
      </c>
      <c r="T387" s="10" t="s">
        <v>36</v>
      </c>
      <c r="U387" s="10" t="s">
        <v>29</v>
      </c>
      <c r="V387" s="10" t="s">
        <v>37</v>
      </c>
      <c r="W387" s="10" t="s">
        <v>29</v>
      </c>
      <c r="X387" s="15">
        <v>0</v>
      </c>
      <c r="Y387" s="15">
        <v>0</v>
      </c>
      <c r="Z387" s="15">
        <v>0</v>
      </c>
      <c r="AA387" s="14">
        <v>-225092</v>
      </c>
      <c r="AB387" s="14">
        <v>2255475</v>
      </c>
    </row>
    <row r="388" spans="1:28" x14ac:dyDescent="0.25">
      <c r="A388" s="9" t="s">
        <v>789</v>
      </c>
      <c r="B388" s="10" t="s">
        <v>29</v>
      </c>
      <c r="C388" s="10" t="s">
        <v>29</v>
      </c>
      <c r="D388" s="9" t="s">
        <v>30</v>
      </c>
      <c r="E388" s="10" t="s">
        <v>207</v>
      </c>
      <c r="F388" s="10" t="s">
        <v>32</v>
      </c>
      <c r="G388" s="11">
        <v>41944</v>
      </c>
      <c r="H388" s="12">
        <v>41944</v>
      </c>
      <c r="I388" s="10" t="s">
        <v>194</v>
      </c>
      <c r="J388" s="13" t="s">
        <v>790</v>
      </c>
      <c r="K388" s="10" t="s">
        <v>398</v>
      </c>
      <c r="L388" s="10" t="s">
        <v>29</v>
      </c>
      <c r="M388" s="14">
        <v>259940</v>
      </c>
      <c r="N388" s="12"/>
      <c r="O388" s="10" t="s">
        <v>29</v>
      </c>
      <c r="P388" s="14">
        <v>-211331</v>
      </c>
      <c r="Q388" s="15">
        <v>1</v>
      </c>
      <c r="R388" s="10" t="s">
        <v>29</v>
      </c>
      <c r="S388" s="14">
        <v>48609</v>
      </c>
      <c r="T388" s="10" t="s">
        <v>36</v>
      </c>
      <c r="U388" s="10" t="s">
        <v>29</v>
      </c>
      <c r="V388" s="10" t="s">
        <v>37</v>
      </c>
      <c r="W388" s="10" t="s">
        <v>29</v>
      </c>
      <c r="X388" s="15">
        <v>0</v>
      </c>
      <c r="Y388" s="15">
        <v>0</v>
      </c>
      <c r="Z388" s="15">
        <v>0</v>
      </c>
      <c r="AA388" s="14">
        <v>-4411</v>
      </c>
      <c r="AB388" s="14">
        <v>44198</v>
      </c>
    </row>
    <row r="389" spans="1:28" x14ac:dyDescent="0.25">
      <c r="A389" s="9" t="s">
        <v>791</v>
      </c>
      <c r="B389" s="10" t="s">
        <v>29</v>
      </c>
      <c r="C389" s="10" t="s">
        <v>29</v>
      </c>
      <c r="D389" s="9" t="s">
        <v>30</v>
      </c>
      <c r="E389" s="10" t="s">
        <v>207</v>
      </c>
      <c r="F389" s="10" t="s">
        <v>32</v>
      </c>
      <c r="G389" s="11">
        <v>41944</v>
      </c>
      <c r="H389" s="12">
        <v>41944</v>
      </c>
      <c r="I389" s="10" t="s">
        <v>608</v>
      </c>
      <c r="J389" s="13" t="s">
        <v>792</v>
      </c>
      <c r="K389" s="10" t="s">
        <v>398</v>
      </c>
      <c r="L389" s="10" t="s">
        <v>29</v>
      </c>
      <c r="M389" s="14">
        <v>3446058.95</v>
      </c>
      <c r="N389" s="12"/>
      <c r="O389" s="10" t="s">
        <v>29</v>
      </c>
      <c r="P389" s="14">
        <v>-2801637.95</v>
      </c>
      <c r="Q389" s="15">
        <v>1</v>
      </c>
      <c r="R389" s="10" t="s">
        <v>29</v>
      </c>
      <c r="S389" s="14">
        <v>644421</v>
      </c>
      <c r="T389" s="10" t="s">
        <v>36</v>
      </c>
      <c r="U389" s="10" t="s">
        <v>29</v>
      </c>
      <c r="V389" s="10" t="s">
        <v>37</v>
      </c>
      <c r="W389" s="10" t="s">
        <v>29</v>
      </c>
      <c r="X389" s="15">
        <v>0</v>
      </c>
      <c r="Y389" s="15">
        <v>0</v>
      </c>
      <c r="Z389" s="15">
        <v>0</v>
      </c>
      <c r="AA389" s="14">
        <v>-58476</v>
      </c>
      <c r="AB389" s="14">
        <v>585945</v>
      </c>
    </row>
    <row r="390" spans="1:28" x14ac:dyDescent="0.25">
      <c r="A390" s="9" t="s">
        <v>793</v>
      </c>
      <c r="B390" s="10" t="s">
        <v>29</v>
      </c>
      <c r="C390" s="10" t="s">
        <v>29</v>
      </c>
      <c r="D390" s="9" t="s">
        <v>30</v>
      </c>
      <c r="E390" s="10" t="s">
        <v>207</v>
      </c>
      <c r="F390" s="10" t="s">
        <v>32</v>
      </c>
      <c r="G390" s="11">
        <v>41944</v>
      </c>
      <c r="H390" s="12">
        <v>41944</v>
      </c>
      <c r="I390" s="10" t="s">
        <v>608</v>
      </c>
      <c r="J390" s="13" t="s">
        <v>794</v>
      </c>
      <c r="K390" s="10" t="s">
        <v>398</v>
      </c>
      <c r="L390" s="10" t="s">
        <v>29</v>
      </c>
      <c r="M390" s="14">
        <v>2080537.4</v>
      </c>
      <c r="N390" s="12"/>
      <c r="O390" s="10" t="s">
        <v>29</v>
      </c>
      <c r="P390" s="14">
        <v>-1691471.4</v>
      </c>
      <c r="Q390" s="15">
        <v>1</v>
      </c>
      <c r="R390" s="10" t="s">
        <v>29</v>
      </c>
      <c r="S390" s="14">
        <v>389066</v>
      </c>
      <c r="T390" s="10" t="s">
        <v>36</v>
      </c>
      <c r="U390" s="10" t="s">
        <v>29</v>
      </c>
      <c r="V390" s="10" t="s">
        <v>37</v>
      </c>
      <c r="W390" s="10" t="s">
        <v>29</v>
      </c>
      <c r="X390" s="15">
        <v>0</v>
      </c>
      <c r="Y390" s="15">
        <v>0</v>
      </c>
      <c r="Z390" s="15">
        <v>0</v>
      </c>
      <c r="AA390" s="14">
        <v>-35305</v>
      </c>
      <c r="AB390" s="14">
        <v>353761</v>
      </c>
    </row>
    <row r="391" spans="1:28" x14ac:dyDescent="0.25">
      <c r="A391" s="9" t="s">
        <v>795</v>
      </c>
      <c r="B391" s="10" t="s">
        <v>29</v>
      </c>
      <c r="C391" s="10" t="s">
        <v>29</v>
      </c>
      <c r="D391" s="9" t="s">
        <v>30</v>
      </c>
      <c r="E391" s="10" t="s">
        <v>207</v>
      </c>
      <c r="F391" s="10" t="s">
        <v>32</v>
      </c>
      <c r="G391" s="11">
        <v>41944</v>
      </c>
      <c r="H391" s="12">
        <v>41944</v>
      </c>
      <c r="I391" s="10" t="s">
        <v>215</v>
      </c>
      <c r="J391" s="13" t="s">
        <v>740</v>
      </c>
      <c r="K391" s="10" t="s">
        <v>398</v>
      </c>
      <c r="L391" s="10" t="s">
        <v>29</v>
      </c>
      <c r="M391" s="14">
        <v>22841834</v>
      </c>
      <c r="N391" s="12"/>
      <c r="O391" s="10" t="s">
        <v>29</v>
      </c>
      <c r="P391" s="14">
        <v>-18570355</v>
      </c>
      <c r="Q391" s="15">
        <v>1</v>
      </c>
      <c r="R391" s="10" t="s">
        <v>29</v>
      </c>
      <c r="S391" s="14">
        <v>4271479</v>
      </c>
      <c r="T391" s="10" t="s">
        <v>36</v>
      </c>
      <c r="U391" s="10" t="s">
        <v>29</v>
      </c>
      <c r="V391" s="10" t="s">
        <v>37</v>
      </c>
      <c r="W391" s="10" t="s">
        <v>29</v>
      </c>
      <c r="X391" s="15">
        <v>0</v>
      </c>
      <c r="Y391" s="15">
        <v>0</v>
      </c>
      <c r="Z391" s="15">
        <v>0</v>
      </c>
      <c r="AA391" s="14">
        <v>-387603</v>
      </c>
      <c r="AB391" s="14">
        <v>3883876</v>
      </c>
    </row>
    <row r="392" spans="1:28" x14ac:dyDescent="0.25">
      <c r="A392" s="9" t="s">
        <v>796</v>
      </c>
      <c r="B392" s="10" t="s">
        <v>29</v>
      </c>
      <c r="C392" s="10" t="s">
        <v>29</v>
      </c>
      <c r="D392" s="9" t="s">
        <v>30</v>
      </c>
      <c r="E392" s="10" t="s">
        <v>207</v>
      </c>
      <c r="F392" s="10" t="s">
        <v>32</v>
      </c>
      <c r="G392" s="11">
        <v>41944</v>
      </c>
      <c r="H392" s="12">
        <v>41944</v>
      </c>
      <c r="I392" s="10" t="s">
        <v>529</v>
      </c>
      <c r="J392" s="13" t="s">
        <v>797</v>
      </c>
      <c r="K392" s="10" t="s">
        <v>398</v>
      </c>
      <c r="L392" s="10" t="s">
        <v>29</v>
      </c>
      <c r="M392" s="14">
        <v>2355052.5499999998</v>
      </c>
      <c r="N392" s="12"/>
      <c r="O392" s="10" t="s">
        <v>29</v>
      </c>
      <c r="P392" s="14">
        <v>-1914652.55</v>
      </c>
      <c r="Q392" s="15">
        <v>1</v>
      </c>
      <c r="R392" s="10" t="s">
        <v>29</v>
      </c>
      <c r="S392" s="14">
        <v>440400</v>
      </c>
      <c r="T392" s="10" t="s">
        <v>36</v>
      </c>
      <c r="U392" s="10" t="s">
        <v>29</v>
      </c>
      <c r="V392" s="10" t="s">
        <v>37</v>
      </c>
      <c r="W392" s="10" t="s">
        <v>29</v>
      </c>
      <c r="X392" s="15">
        <v>0</v>
      </c>
      <c r="Y392" s="15">
        <v>0</v>
      </c>
      <c r="Z392" s="15">
        <v>0</v>
      </c>
      <c r="AA392" s="14">
        <v>-39963</v>
      </c>
      <c r="AB392" s="14">
        <v>400437</v>
      </c>
    </row>
    <row r="393" spans="1:28" x14ac:dyDescent="0.25">
      <c r="A393" s="9" t="s">
        <v>798</v>
      </c>
      <c r="B393" s="10" t="s">
        <v>29</v>
      </c>
      <c r="C393" s="10" t="s">
        <v>29</v>
      </c>
      <c r="D393" s="9" t="s">
        <v>30</v>
      </c>
      <c r="E393" s="10" t="s">
        <v>207</v>
      </c>
      <c r="F393" s="10" t="s">
        <v>32</v>
      </c>
      <c r="G393" s="11">
        <v>41944</v>
      </c>
      <c r="H393" s="12">
        <v>41944</v>
      </c>
      <c r="I393" s="10" t="s">
        <v>443</v>
      </c>
      <c r="J393" s="13" t="s">
        <v>799</v>
      </c>
      <c r="K393" s="10" t="s">
        <v>398</v>
      </c>
      <c r="L393" s="10" t="s">
        <v>29</v>
      </c>
      <c r="M393" s="14">
        <v>6139214.7699999996</v>
      </c>
      <c r="N393" s="12"/>
      <c r="O393" s="10" t="s">
        <v>29</v>
      </c>
      <c r="P393" s="14">
        <v>-4991166.7699999996</v>
      </c>
      <c r="Q393" s="15">
        <v>1</v>
      </c>
      <c r="R393" s="10" t="s">
        <v>29</v>
      </c>
      <c r="S393" s="14">
        <v>1148048</v>
      </c>
      <c r="T393" s="10" t="s">
        <v>36</v>
      </c>
      <c r="U393" s="10" t="s">
        <v>29</v>
      </c>
      <c r="V393" s="10" t="s">
        <v>37</v>
      </c>
      <c r="W393" s="10" t="s">
        <v>29</v>
      </c>
      <c r="X393" s="15">
        <v>0</v>
      </c>
      <c r="Y393" s="15">
        <v>0</v>
      </c>
      <c r="Z393" s="15">
        <v>0</v>
      </c>
      <c r="AA393" s="14">
        <v>-104176</v>
      </c>
      <c r="AB393" s="14">
        <v>1043872</v>
      </c>
    </row>
    <row r="394" spans="1:28" x14ac:dyDescent="0.25">
      <c r="A394" s="9" t="s">
        <v>800</v>
      </c>
      <c r="B394" s="10" t="s">
        <v>29</v>
      </c>
      <c r="C394" s="10" t="s">
        <v>29</v>
      </c>
      <c r="D394" s="9" t="s">
        <v>30</v>
      </c>
      <c r="E394" s="10" t="s">
        <v>207</v>
      </c>
      <c r="F394" s="10" t="s">
        <v>32</v>
      </c>
      <c r="G394" s="11">
        <v>41944</v>
      </c>
      <c r="H394" s="12">
        <v>41944</v>
      </c>
      <c r="I394" s="10" t="s">
        <v>801</v>
      </c>
      <c r="J394" s="13" t="s">
        <v>802</v>
      </c>
      <c r="K394" s="10" t="s">
        <v>398</v>
      </c>
      <c r="L394" s="10" t="s">
        <v>29</v>
      </c>
      <c r="M394" s="14">
        <v>97424.91</v>
      </c>
      <c r="N394" s="12"/>
      <c r="O394" s="10" t="s">
        <v>29</v>
      </c>
      <c r="P394" s="14">
        <v>-79205.91</v>
      </c>
      <c r="Q394" s="15">
        <v>1</v>
      </c>
      <c r="R394" s="10" t="s">
        <v>29</v>
      </c>
      <c r="S394" s="14">
        <v>18219</v>
      </c>
      <c r="T394" s="10" t="s">
        <v>36</v>
      </c>
      <c r="U394" s="10" t="s">
        <v>29</v>
      </c>
      <c r="V394" s="10" t="s">
        <v>37</v>
      </c>
      <c r="W394" s="10" t="s">
        <v>29</v>
      </c>
      <c r="X394" s="15">
        <v>0</v>
      </c>
      <c r="Y394" s="15">
        <v>0</v>
      </c>
      <c r="Z394" s="15">
        <v>0</v>
      </c>
      <c r="AA394" s="14">
        <v>-1653</v>
      </c>
      <c r="AB394" s="14">
        <v>16566</v>
      </c>
    </row>
    <row r="395" spans="1:28" x14ac:dyDescent="0.25">
      <c r="A395" s="9" t="s">
        <v>803</v>
      </c>
      <c r="B395" s="10" t="s">
        <v>29</v>
      </c>
      <c r="C395" s="10" t="s">
        <v>29</v>
      </c>
      <c r="D395" s="9" t="s">
        <v>30</v>
      </c>
      <c r="E395" s="10" t="s">
        <v>207</v>
      </c>
      <c r="F395" s="10" t="s">
        <v>32</v>
      </c>
      <c r="G395" s="11">
        <v>41944</v>
      </c>
      <c r="H395" s="12">
        <v>41944</v>
      </c>
      <c r="I395" s="10" t="s">
        <v>443</v>
      </c>
      <c r="J395" s="13" t="s">
        <v>804</v>
      </c>
      <c r="K395" s="10" t="s">
        <v>398</v>
      </c>
      <c r="L395" s="10" t="s">
        <v>29</v>
      </c>
      <c r="M395" s="14">
        <v>3017513.14</v>
      </c>
      <c r="N395" s="12"/>
      <c r="O395" s="10" t="s">
        <v>29</v>
      </c>
      <c r="P395" s="14">
        <v>-2453231.14</v>
      </c>
      <c r="Q395" s="15">
        <v>1</v>
      </c>
      <c r="R395" s="10" t="s">
        <v>29</v>
      </c>
      <c r="S395" s="14">
        <v>564282</v>
      </c>
      <c r="T395" s="10" t="s">
        <v>36</v>
      </c>
      <c r="U395" s="10" t="s">
        <v>29</v>
      </c>
      <c r="V395" s="10" t="s">
        <v>37</v>
      </c>
      <c r="W395" s="10" t="s">
        <v>29</v>
      </c>
      <c r="X395" s="15">
        <v>0</v>
      </c>
      <c r="Y395" s="15">
        <v>0</v>
      </c>
      <c r="Z395" s="15">
        <v>0</v>
      </c>
      <c r="AA395" s="14">
        <v>-51204</v>
      </c>
      <c r="AB395" s="14">
        <v>513078</v>
      </c>
    </row>
    <row r="396" spans="1:28" x14ac:dyDescent="0.25">
      <c r="A396" s="9" t="s">
        <v>805</v>
      </c>
      <c r="B396" s="10" t="s">
        <v>29</v>
      </c>
      <c r="C396" s="10" t="s">
        <v>29</v>
      </c>
      <c r="D396" s="9" t="s">
        <v>30</v>
      </c>
      <c r="E396" s="10" t="s">
        <v>207</v>
      </c>
      <c r="F396" s="10" t="s">
        <v>32</v>
      </c>
      <c r="G396" s="11">
        <v>41944</v>
      </c>
      <c r="H396" s="12">
        <v>41944</v>
      </c>
      <c r="I396" s="10" t="s">
        <v>197</v>
      </c>
      <c r="J396" s="13" t="s">
        <v>806</v>
      </c>
      <c r="K396" s="10" t="s">
        <v>398</v>
      </c>
      <c r="L396" s="10" t="s">
        <v>29</v>
      </c>
      <c r="M396" s="14">
        <v>10309584.939999999</v>
      </c>
      <c r="N396" s="12"/>
      <c r="O396" s="10" t="s">
        <v>29</v>
      </c>
      <c r="P396" s="14">
        <v>-8381666.9400000004</v>
      </c>
      <c r="Q396" s="15">
        <v>1</v>
      </c>
      <c r="R396" s="10" t="s">
        <v>29</v>
      </c>
      <c r="S396" s="14">
        <v>1927918</v>
      </c>
      <c r="T396" s="10" t="s">
        <v>36</v>
      </c>
      <c r="U396" s="10" t="s">
        <v>29</v>
      </c>
      <c r="V396" s="10" t="s">
        <v>37</v>
      </c>
      <c r="W396" s="10" t="s">
        <v>29</v>
      </c>
      <c r="X396" s="15">
        <v>0</v>
      </c>
      <c r="Y396" s="15">
        <v>0</v>
      </c>
      <c r="Z396" s="15">
        <v>0</v>
      </c>
      <c r="AA396" s="14">
        <v>-174943</v>
      </c>
      <c r="AB396" s="14">
        <v>1752975</v>
      </c>
    </row>
    <row r="397" spans="1:28" x14ac:dyDescent="0.25">
      <c r="A397" s="9" t="s">
        <v>807</v>
      </c>
      <c r="B397" s="10" t="s">
        <v>29</v>
      </c>
      <c r="C397" s="10" t="s">
        <v>29</v>
      </c>
      <c r="D397" s="9" t="s">
        <v>30</v>
      </c>
      <c r="E397" s="10" t="s">
        <v>207</v>
      </c>
      <c r="F397" s="10" t="s">
        <v>32</v>
      </c>
      <c r="G397" s="11">
        <v>41944</v>
      </c>
      <c r="H397" s="12">
        <v>41944</v>
      </c>
      <c r="I397" s="10" t="s">
        <v>480</v>
      </c>
      <c r="J397" s="13" t="s">
        <v>808</v>
      </c>
      <c r="K397" s="10" t="s">
        <v>398</v>
      </c>
      <c r="L397" s="10" t="s">
        <v>29</v>
      </c>
      <c r="M397" s="14">
        <v>1325616.96</v>
      </c>
      <c r="N397" s="12"/>
      <c r="O397" s="10" t="s">
        <v>29</v>
      </c>
      <c r="P397" s="14">
        <v>-1077722.96</v>
      </c>
      <c r="Q397" s="15">
        <v>1</v>
      </c>
      <c r="R397" s="10" t="s">
        <v>29</v>
      </c>
      <c r="S397" s="14">
        <v>247894</v>
      </c>
      <c r="T397" s="10" t="s">
        <v>36</v>
      </c>
      <c r="U397" s="10" t="s">
        <v>29</v>
      </c>
      <c r="V397" s="10" t="s">
        <v>37</v>
      </c>
      <c r="W397" s="10" t="s">
        <v>29</v>
      </c>
      <c r="X397" s="15">
        <v>0</v>
      </c>
      <c r="Y397" s="15">
        <v>0</v>
      </c>
      <c r="Z397" s="15">
        <v>0</v>
      </c>
      <c r="AA397" s="14">
        <v>-22494</v>
      </c>
      <c r="AB397" s="14">
        <v>225400</v>
      </c>
    </row>
    <row r="398" spans="1:28" x14ac:dyDescent="0.25">
      <c r="A398" s="9" t="s">
        <v>809</v>
      </c>
      <c r="B398" s="10" t="s">
        <v>29</v>
      </c>
      <c r="C398" s="10" t="s">
        <v>29</v>
      </c>
      <c r="D398" s="9" t="s">
        <v>30</v>
      </c>
      <c r="E398" s="10" t="s">
        <v>207</v>
      </c>
      <c r="F398" s="10" t="s">
        <v>32</v>
      </c>
      <c r="G398" s="11">
        <v>41944</v>
      </c>
      <c r="H398" s="12">
        <v>41944</v>
      </c>
      <c r="I398" s="10" t="s">
        <v>194</v>
      </c>
      <c r="J398" s="13" t="s">
        <v>810</v>
      </c>
      <c r="K398" s="10" t="s">
        <v>398</v>
      </c>
      <c r="L398" s="10" t="s">
        <v>29</v>
      </c>
      <c r="M398" s="14">
        <v>1684091.23</v>
      </c>
      <c r="N398" s="12"/>
      <c r="O398" s="10" t="s">
        <v>29</v>
      </c>
      <c r="P398" s="14">
        <v>-1369163.23</v>
      </c>
      <c r="Q398" s="15">
        <v>1</v>
      </c>
      <c r="R398" s="10" t="s">
        <v>29</v>
      </c>
      <c r="S398" s="14">
        <v>314928</v>
      </c>
      <c r="T398" s="10" t="s">
        <v>36</v>
      </c>
      <c r="U398" s="10" t="s">
        <v>29</v>
      </c>
      <c r="V398" s="10" t="s">
        <v>37</v>
      </c>
      <c r="W398" s="10" t="s">
        <v>29</v>
      </c>
      <c r="X398" s="15">
        <v>0</v>
      </c>
      <c r="Y398" s="15">
        <v>0</v>
      </c>
      <c r="Z398" s="15">
        <v>0</v>
      </c>
      <c r="AA398" s="14">
        <v>-28577</v>
      </c>
      <c r="AB398" s="14">
        <v>286351</v>
      </c>
    </row>
    <row r="399" spans="1:28" x14ac:dyDescent="0.25">
      <c r="A399" s="9" t="s">
        <v>811</v>
      </c>
      <c r="B399" s="10" t="s">
        <v>29</v>
      </c>
      <c r="C399" s="10" t="s">
        <v>29</v>
      </c>
      <c r="D399" s="9" t="s">
        <v>30</v>
      </c>
      <c r="E399" s="10" t="s">
        <v>207</v>
      </c>
      <c r="F399" s="10" t="s">
        <v>32</v>
      </c>
      <c r="G399" s="11">
        <v>41944</v>
      </c>
      <c r="H399" s="12">
        <v>41944</v>
      </c>
      <c r="I399" s="10" t="s">
        <v>194</v>
      </c>
      <c r="J399" s="13" t="s">
        <v>812</v>
      </c>
      <c r="K399" s="10" t="s">
        <v>398</v>
      </c>
      <c r="L399" s="10" t="s">
        <v>29</v>
      </c>
      <c r="M399" s="14">
        <v>2364809.62</v>
      </c>
      <c r="N399" s="12"/>
      <c r="O399" s="10" t="s">
        <v>29</v>
      </c>
      <c r="P399" s="14">
        <v>-1922584.62</v>
      </c>
      <c r="Q399" s="15">
        <v>1</v>
      </c>
      <c r="R399" s="10" t="s">
        <v>29</v>
      </c>
      <c r="S399" s="14">
        <v>442225</v>
      </c>
      <c r="T399" s="10" t="s">
        <v>36</v>
      </c>
      <c r="U399" s="10" t="s">
        <v>29</v>
      </c>
      <c r="V399" s="10" t="s">
        <v>37</v>
      </c>
      <c r="W399" s="10" t="s">
        <v>29</v>
      </c>
      <c r="X399" s="15">
        <v>0</v>
      </c>
      <c r="Y399" s="15">
        <v>0</v>
      </c>
      <c r="Z399" s="15">
        <v>0</v>
      </c>
      <c r="AA399" s="14">
        <v>-40128</v>
      </c>
      <c r="AB399" s="14">
        <v>402097</v>
      </c>
    </row>
    <row r="400" spans="1:28" x14ac:dyDescent="0.25">
      <c r="A400" s="9" t="s">
        <v>813</v>
      </c>
      <c r="B400" s="10" t="s">
        <v>29</v>
      </c>
      <c r="C400" s="10" t="s">
        <v>29</v>
      </c>
      <c r="D400" s="9" t="s">
        <v>30</v>
      </c>
      <c r="E400" s="10" t="s">
        <v>207</v>
      </c>
      <c r="F400" s="10" t="s">
        <v>32</v>
      </c>
      <c r="G400" s="11">
        <v>41944</v>
      </c>
      <c r="H400" s="12">
        <v>41944</v>
      </c>
      <c r="I400" s="10" t="s">
        <v>448</v>
      </c>
      <c r="J400" s="13" t="s">
        <v>814</v>
      </c>
      <c r="K400" s="10" t="s">
        <v>398</v>
      </c>
      <c r="L400" s="10" t="s">
        <v>29</v>
      </c>
      <c r="M400" s="14">
        <v>16570716.5</v>
      </c>
      <c r="N400" s="12"/>
      <c r="O400" s="10" t="s">
        <v>29</v>
      </c>
      <c r="P400" s="14">
        <v>-13471951.5</v>
      </c>
      <c r="Q400" s="15">
        <v>1</v>
      </c>
      <c r="R400" s="10" t="s">
        <v>29</v>
      </c>
      <c r="S400" s="14">
        <v>3098765</v>
      </c>
      <c r="T400" s="10" t="s">
        <v>36</v>
      </c>
      <c r="U400" s="10" t="s">
        <v>29</v>
      </c>
      <c r="V400" s="10" t="s">
        <v>37</v>
      </c>
      <c r="W400" s="10" t="s">
        <v>29</v>
      </c>
      <c r="X400" s="15">
        <v>0</v>
      </c>
      <c r="Y400" s="15">
        <v>0</v>
      </c>
      <c r="Z400" s="15">
        <v>0</v>
      </c>
      <c r="AA400" s="14">
        <v>-281189</v>
      </c>
      <c r="AB400" s="14">
        <v>2817576</v>
      </c>
    </row>
    <row r="401" spans="1:28" x14ac:dyDescent="0.25">
      <c r="A401" s="9" t="s">
        <v>815</v>
      </c>
      <c r="B401" s="10" t="s">
        <v>29</v>
      </c>
      <c r="C401" s="10" t="s">
        <v>29</v>
      </c>
      <c r="D401" s="9" t="s">
        <v>30</v>
      </c>
      <c r="E401" s="10" t="s">
        <v>207</v>
      </c>
      <c r="F401" s="10" t="s">
        <v>32</v>
      </c>
      <c r="G401" s="11">
        <v>41944</v>
      </c>
      <c r="H401" s="12">
        <v>41944</v>
      </c>
      <c r="I401" s="10" t="s">
        <v>529</v>
      </c>
      <c r="J401" s="13" t="s">
        <v>816</v>
      </c>
      <c r="K401" s="10" t="s">
        <v>398</v>
      </c>
      <c r="L401" s="10" t="s">
        <v>29</v>
      </c>
      <c r="M401" s="14">
        <v>3725662</v>
      </c>
      <c r="N401" s="12"/>
      <c r="O401" s="10" t="s">
        <v>29</v>
      </c>
      <c r="P401" s="14">
        <v>-3028954</v>
      </c>
      <c r="Q401" s="15">
        <v>1</v>
      </c>
      <c r="R401" s="10" t="s">
        <v>29</v>
      </c>
      <c r="S401" s="14">
        <v>696708</v>
      </c>
      <c r="T401" s="10" t="s">
        <v>36</v>
      </c>
      <c r="U401" s="10" t="s">
        <v>29</v>
      </c>
      <c r="V401" s="10" t="s">
        <v>37</v>
      </c>
      <c r="W401" s="10" t="s">
        <v>29</v>
      </c>
      <c r="X401" s="15">
        <v>0</v>
      </c>
      <c r="Y401" s="15">
        <v>0</v>
      </c>
      <c r="Z401" s="15">
        <v>0</v>
      </c>
      <c r="AA401" s="14">
        <v>-63221</v>
      </c>
      <c r="AB401" s="14">
        <v>633487</v>
      </c>
    </row>
    <row r="402" spans="1:28" x14ac:dyDescent="0.25">
      <c r="A402" s="9" t="s">
        <v>817</v>
      </c>
      <c r="B402" s="10" t="s">
        <v>29</v>
      </c>
      <c r="C402" s="10" t="s">
        <v>29</v>
      </c>
      <c r="D402" s="9" t="s">
        <v>30</v>
      </c>
      <c r="E402" s="10" t="s">
        <v>207</v>
      </c>
      <c r="F402" s="10" t="s">
        <v>32</v>
      </c>
      <c r="G402" s="11">
        <v>41944</v>
      </c>
      <c r="H402" s="12">
        <v>41944</v>
      </c>
      <c r="I402" s="10" t="s">
        <v>246</v>
      </c>
      <c r="J402" s="13" t="s">
        <v>818</v>
      </c>
      <c r="K402" s="10" t="s">
        <v>398</v>
      </c>
      <c r="L402" s="10" t="s">
        <v>29</v>
      </c>
      <c r="M402" s="14">
        <v>3611022.83</v>
      </c>
      <c r="N402" s="12"/>
      <c r="O402" s="10" t="s">
        <v>29</v>
      </c>
      <c r="P402" s="14">
        <v>-2935752.83</v>
      </c>
      <c r="Q402" s="15">
        <v>1</v>
      </c>
      <c r="R402" s="10" t="s">
        <v>29</v>
      </c>
      <c r="S402" s="14">
        <v>675270</v>
      </c>
      <c r="T402" s="10" t="s">
        <v>36</v>
      </c>
      <c r="U402" s="10" t="s">
        <v>29</v>
      </c>
      <c r="V402" s="10" t="s">
        <v>37</v>
      </c>
      <c r="W402" s="10" t="s">
        <v>29</v>
      </c>
      <c r="X402" s="15">
        <v>0</v>
      </c>
      <c r="Y402" s="15">
        <v>0</v>
      </c>
      <c r="Z402" s="15">
        <v>0</v>
      </c>
      <c r="AA402" s="14">
        <v>-61275</v>
      </c>
      <c r="AB402" s="14">
        <v>613995</v>
      </c>
    </row>
    <row r="403" spans="1:28" x14ac:dyDescent="0.25">
      <c r="A403" s="9" t="s">
        <v>819</v>
      </c>
      <c r="B403" s="10" t="s">
        <v>29</v>
      </c>
      <c r="C403" s="10" t="s">
        <v>29</v>
      </c>
      <c r="D403" s="9" t="s">
        <v>30</v>
      </c>
      <c r="E403" s="10" t="s">
        <v>207</v>
      </c>
      <c r="F403" s="10" t="s">
        <v>32</v>
      </c>
      <c r="G403" s="11">
        <v>41944</v>
      </c>
      <c r="H403" s="12">
        <v>41944</v>
      </c>
      <c r="I403" s="10" t="s">
        <v>529</v>
      </c>
      <c r="J403" s="13" t="s">
        <v>820</v>
      </c>
      <c r="K403" s="10" t="s">
        <v>398</v>
      </c>
      <c r="L403" s="10" t="s">
        <v>29</v>
      </c>
      <c r="M403" s="14">
        <v>8026846</v>
      </c>
      <c r="N403" s="12"/>
      <c r="O403" s="10" t="s">
        <v>29</v>
      </c>
      <c r="P403" s="14">
        <v>-6525807</v>
      </c>
      <c r="Q403" s="15">
        <v>1</v>
      </c>
      <c r="R403" s="10" t="s">
        <v>29</v>
      </c>
      <c r="S403" s="14">
        <v>1501039</v>
      </c>
      <c r="T403" s="10" t="s">
        <v>36</v>
      </c>
      <c r="U403" s="10" t="s">
        <v>29</v>
      </c>
      <c r="V403" s="10" t="s">
        <v>37</v>
      </c>
      <c r="W403" s="10" t="s">
        <v>29</v>
      </c>
      <c r="X403" s="15">
        <v>0</v>
      </c>
      <c r="Y403" s="15">
        <v>0</v>
      </c>
      <c r="Z403" s="15">
        <v>0</v>
      </c>
      <c r="AA403" s="14">
        <v>-136207</v>
      </c>
      <c r="AB403" s="14">
        <v>1364832</v>
      </c>
    </row>
    <row r="404" spans="1:28" x14ac:dyDescent="0.25">
      <c r="A404" s="9" t="s">
        <v>821</v>
      </c>
      <c r="B404" s="10" t="s">
        <v>29</v>
      </c>
      <c r="C404" s="10" t="s">
        <v>29</v>
      </c>
      <c r="D404" s="9" t="s">
        <v>30</v>
      </c>
      <c r="E404" s="10" t="s">
        <v>207</v>
      </c>
      <c r="F404" s="10" t="s">
        <v>32</v>
      </c>
      <c r="G404" s="11">
        <v>41944</v>
      </c>
      <c r="H404" s="12">
        <v>41944</v>
      </c>
      <c r="I404" s="10" t="s">
        <v>194</v>
      </c>
      <c r="J404" s="13" t="s">
        <v>822</v>
      </c>
      <c r="K404" s="10" t="s">
        <v>398</v>
      </c>
      <c r="L404" s="10" t="s">
        <v>29</v>
      </c>
      <c r="M404" s="14">
        <v>205939.97</v>
      </c>
      <c r="N404" s="12"/>
      <c r="O404" s="10" t="s">
        <v>29</v>
      </c>
      <c r="P404" s="14">
        <v>-167428.97</v>
      </c>
      <c r="Q404" s="15">
        <v>1</v>
      </c>
      <c r="R404" s="10" t="s">
        <v>29</v>
      </c>
      <c r="S404" s="14">
        <v>38511</v>
      </c>
      <c r="T404" s="10" t="s">
        <v>36</v>
      </c>
      <c r="U404" s="10" t="s">
        <v>29</v>
      </c>
      <c r="V404" s="10" t="s">
        <v>37</v>
      </c>
      <c r="W404" s="10" t="s">
        <v>29</v>
      </c>
      <c r="X404" s="15">
        <v>0</v>
      </c>
      <c r="Y404" s="15">
        <v>0</v>
      </c>
      <c r="Z404" s="15">
        <v>0</v>
      </c>
      <c r="AA404" s="14">
        <v>-3495</v>
      </c>
      <c r="AB404" s="14">
        <v>35016</v>
      </c>
    </row>
    <row r="405" spans="1:28" x14ac:dyDescent="0.25">
      <c r="A405" s="9" t="s">
        <v>823</v>
      </c>
      <c r="B405" s="10" t="s">
        <v>29</v>
      </c>
      <c r="C405" s="10" t="s">
        <v>29</v>
      </c>
      <c r="D405" s="9" t="s">
        <v>30</v>
      </c>
      <c r="E405" s="10" t="s">
        <v>207</v>
      </c>
      <c r="F405" s="10" t="s">
        <v>32</v>
      </c>
      <c r="G405" s="11">
        <v>41944</v>
      </c>
      <c r="H405" s="12">
        <v>41944</v>
      </c>
      <c r="I405" s="10" t="s">
        <v>455</v>
      </c>
      <c r="J405" s="13" t="s">
        <v>824</v>
      </c>
      <c r="K405" s="10" t="s">
        <v>398</v>
      </c>
      <c r="L405" s="10" t="s">
        <v>29</v>
      </c>
      <c r="M405" s="14">
        <v>12312760.380000001</v>
      </c>
      <c r="N405" s="12"/>
      <c r="O405" s="10" t="s">
        <v>29</v>
      </c>
      <c r="P405" s="14">
        <v>-10010243.380000001</v>
      </c>
      <c r="Q405" s="15">
        <v>1</v>
      </c>
      <c r="R405" s="10" t="s">
        <v>29</v>
      </c>
      <c r="S405" s="14">
        <v>2302517</v>
      </c>
      <c r="T405" s="10" t="s">
        <v>36</v>
      </c>
      <c r="U405" s="10" t="s">
        <v>29</v>
      </c>
      <c r="V405" s="10" t="s">
        <v>37</v>
      </c>
      <c r="W405" s="10" t="s">
        <v>29</v>
      </c>
      <c r="X405" s="15">
        <v>0</v>
      </c>
      <c r="Y405" s="15">
        <v>0</v>
      </c>
      <c r="Z405" s="15">
        <v>0</v>
      </c>
      <c r="AA405" s="14">
        <v>-208935</v>
      </c>
      <c r="AB405" s="14">
        <v>2093582</v>
      </c>
    </row>
    <row r="406" spans="1:28" x14ac:dyDescent="0.25">
      <c r="A406" s="9" t="s">
        <v>825</v>
      </c>
      <c r="B406" s="10" t="s">
        <v>29</v>
      </c>
      <c r="C406" s="10" t="s">
        <v>29</v>
      </c>
      <c r="D406" s="9" t="s">
        <v>30</v>
      </c>
      <c r="E406" s="10" t="s">
        <v>207</v>
      </c>
      <c r="F406" s="10" t="s">
        <v>32</v>
      </c>
      <c r="G406" s="11">
        <v>41944</v>
      </c>
      <c r="H406" s="12">
        <v>41944</v>
      </c>
      <c r="I406" s="10" t="s">
        <v>194</v>
      </c>
      <c r="J406" s="13" t="s">
        <v>826</v>
      </c>
      <c r="K406" s="10" t="s">
        <v>398</v>
      </c>
      <c r="L406" s="10" t="s">
        <v>29</v>
      </c>
      <c r="M406" s="14">
        <v>11787394.439999999</v>
      </c>
      <c r="N406" s="12"/>
      <c r="O406" s="10" t="s">
        <v>29</v>
      </c>
      <c r="P406" s="14">
        <v>-9583123.4399999995</v>
      </c>
      <c r="Q406" s="15">
        <v>1</v>
      </c>
      <c r="R406" s="10" t="s">
        <v>29</v>
      </c>
      <c r="S406" s="14">
        <v>2204271</v>
      </c>
      <c r="T406" s="10" t="s">
        <v>36</v>
      </c>
      <c r="U406" s="10" t="s">
        <v>29</v>
      </c>
      <c r="V406" s="10" t="s">
        <v>37</v>
      </c>
      <c r="W406" s="10" t="s">
        <v>29</v>
      </c>
      <c r="X406" s="15">
        <v>0</v>
      </c>
      <c r="Y406" s="15">
        <v>0</v>
      </c>
      <c r="Z406" s="15">
        <v>0</v>
      </c>
      <c r="AA406" s="14">
        <v>-200020</v>
      </c>
      <c r="AB406" s="14">
        <v>2004251</v>
      </c>
    </row>
    <row r="407" spans="1:28" x14ac:dyDescent="0.25">
      <c r="A407" s="9" t="s">
        <v>827</v>
      </c>
      <c r="B407" s="10" t="s">
        <v>29</v>
      </c>
      <c r="C407" s="10" t="s">
        <v>29</v>
      </c>
      <c r="D407" s="9" t="s">
        <v>30</v>
      </c>
      <c r="E407" s="10" t="s">
        <v>207</v>
      </c>
      <c r="F407" s="10" t="s">
        <v>32</v>
      </c>
      <c r="G407" s="11">
        <v>41944</v>
      </c>
      <c r="H407" s="12">
        <v>41944</v>
      </c>
      <c r="I407" s="10" t="s">
        <v>828</v>
      </c>
      <c r="J407" s="13" t="s">
        <v>829</v>
      </c>
      <c r="K407" s="10" t="s">
        <v>398</v>
      </c>
      <c r="L407" s="10" t="s">
        <v>29</v>
      </c>
      <c r="M407" s="14">
        <v>63573203.490000002</v>
      </c>
      <c r="N407" s="12"/>
      <c r="O407" s="10" t="s">
        <v>29</v>
      </c>
      <c r="P407" s="14">
        <v>-51684859.490000002</v>
      </c>
      <c r="Q407" s="15">
        <v>1</v>
      </c>
      <c r="R407" s="10" t="s">
        <v>29</v>
      </c>
      <c r="S407" s="14">
        <v>11888344</v>
      </c>
      <c r="T407" s="10" t="s">
        <v>36</v>
      </c>
      <c r="U407" s="10" t="s">
        <v>29</v>
      </c>
      <c r="V407" s="10" t="s">
        <v>37</v>
      </c>
      <c r="W407" s="10" t="s">
        <v>29</v>
      </c>
      <c r="X407" s="15">
        <v>0</v>
      </c>
      <c r="Y407" s="15">
        <v>0</v>
      </c>
      <c r="Z407" s="15">
        <v>0</v>
      </c>
      <c r="AA407" s="14">
        <v>-1078774</v>
      </c>
      <c r="AB407" s="14">
        <v>10809570</v>
      </c>
    </row>
    <row r="408" spans="1:28" x14ac:dyDescent="0.25">
      <c r="A408" s="9" t="s">
        <v>830</v>
      </c>
      <c r="B408" s="10" t="s">
        <v>29</v>
      </c>
      <c r="C408" s="10" t="s">
        <v>29</v>
      </c>
      <c r="D408" s="9" t="s">
        <v>30</v>
      </c>
      <c r="E408" s="10" t="s">
        <v>207</v>
      </c>
      <c r="F408" s="10" t="s">
        <v>32</v>
      </c>
      <c r="G408" s="11">
        <v>41974</v>
      </c>
      <c r="H408" s="12">
        <v>41974</v>
      </c>
      <c r="I408" s="10" t="s">
        <v>235</v>
      </c>
      <c r="J408" s="13" t="s">
        <v>831</v>
      </c>
      <c r="K408" s="10" t="s">
        <v>398</v>
      </c>
      <c r="L408" s="10" t="s">
        <v>29</v>
      </c>
      <c r="M408" s="14">
        <v>63503</v>
      </c>
      <c r="N408" s="12"/>
      <c r="O408" s="10" t="s">
        <v>29</v>
      </c>
      <c r="P408" s="14">
        <v>-51437</v>
      </c>
      <c r="Q408" s="15">
        <v>1</v>
      </c>
      <c r="R408" s="10" t="s">
        <v>29</v>
      </c>
      <c r="S408" s="14">
        <v>12066</v>
      </c>
      <c r="T408" s="10" t="s">
        <v>36</v>
      </c>
      <c r="U408" s="10" t="s">
        <v>29</v>
      </c>
      <c r="V408" s="10" t="s">
        <v>37</v>
      </c>
      <c r="W408" s="10" t="s">
        <v>29</v>
      </c>
      <c r="X408" s="15">
        <v>0</v>
      </c>
      <c r="Y408" s="15">
        <v>0</v>
      </c>
      <c r="Z408" s="15">
        <v>0</v>
      </c>
      <c r="AA408" s="14">
        <v>-1095</v>
      </c>
      <c r="AB408" s="14">
        <v>10971</v>
      </c>
    </row>
    <row r="409" spans="1:28" x14ac:dyDescent="0.25">
      <c r="A409" s="9" t="s">
        <v>832</v>
      </c>
      <c r="B409" s="10" t="s">
        <v>29</v>
      </c>
      <c r="C409" s="10" t="s">
        <v>29</v>
      </c>
      <c r="D409" s="9" t="s">
        <v>30</v>
      </c>
      <c r="E409" s="10" t="s">
        <v>207</v>
      </c>
      <c r="F409" s="10" t="s">
        <v>32</v>
      </c>
      <c r="G409" s="11">
        <v>41974</v>
      </c>
      <c r="H409" s="12">
        <v>41974</v>
      </c>
      <c r="I409" s="10" t="s">
        <v>194</v>
      </c>
      <c r="J409" s="13" t="s">
        <v>833</v>
      </c>
      <c r="K409" s="10" t="s">
        <v>398</v>
      </c>
      <c r="L409" s="10" t="s">
        <v>29</v>
      </c>
      <c r="M409" s="14">
        <v>514887</v>
      </c>
      <c r="N409" s="12"/>
      <c r="O409" s="10" t="s">
        <v>29</v>
      </c>
      <c r="P409" s="14">
        <v>-417052</v>
      </c>
      <c r="Q409" s="15">
        <v>1</v>
      </c>
      <c r="R409" s="10" t="s">
        <v>29</v>
      </c>
      <c r="S409" s="14">
        <v>97835</v>
      </c>
      <c r="T409" s="10" t="s">
        <v>36</v>
      </c>
      <c r="U409" s="10" t="s">
        <v>29</v>
      </c>
      <c r="V409" s="10" t="s">
        <v>37</v>
      </c>
      <c r="W409" s="10" t="s">
        <v>29</v>
      </c>
      <c r="X409" s="15">
        <v>0</v>
      </c>
      <c r="Y409" s="15">
        <v>0</v>
      </c>
      <c r="Z409" s="15">
        <v>0</v>
      </c>
      <c r="AA409" s="14">
        <v>-8878</v>
      </c>
      <c r="AB409" s="14">
        <v>88957</v>
      </c>
    </row>
    <row r="410" spans="1:28" x14ac:dyDescent="0.25">
      <c r="A410" s="9" t="s">
        <v>834</v>
      </c>
      <c r="B410" s="10" t="s">
        <v>29</v>
      </c>
      <c r="C410" s="10" t="s">
        <v>29</v>
      </c>
      <c r="D410" s="9" t="s">
        <v>30</v>
      </c>
      <c r="E410" s="10" t="s">
        <v>207</v>
      </c>
      <c r="F410" s="10" t="s">
        <v>32</v>
      </c>
      <c r="G410" s="11">
        <v>42309</v>
      </c>
      <c r="H410" s="12">
        <v>42309</v>
      </c>
      <c r="I410" s="10" t="s">
        <v>194</v>
      </c>
      <c r="J410" s="13" t="s">
        <v>650</v>
      </c>
      <c r="K410" s="10" t="s">
        <v>398</v>
      </c>
      <c r="L410" s="10" t="s">
        <v>29</v>
      </c>
      <c r="M410" s="14">
        <v>2084128.28</v>
      </c>
      <c r="N410" s="12"/>
      <c r="O410" s="10" t="s">
        <v>29</v>
      </c>
      <c r="P410" s="14">
        <v>-1608308.28</v>
      </c>
      <c r="Q410" s="15">
        <v>1</v>
      </c>
      <c r="R410" s="10" t="s">
        <v>29</v>
      </c>
      <c r="S410" s="14">
        <v>475820</v>
      </c>
      <c r="T410" s="10" t="s">
        <v>36</v>
      </c>
      <c r="U410" s="10" t="s">
        <v>29</v>
      </c>
      <c r="V410" s="10" t="s">
        <v>37</v>
      </c>
      <c r="W410" s="10" t="s">
        <v>29</v>
      </c>
      <c r="X410" s="15">
        <v>0</v>
      </c>
      <c r="Y410" s="15">
        <v>0</v>
      </c>
      <c r="Z410" s="15">
        <v>0</v>
      </c>
      <c r="AA410" s="14">
        <v>-43177</v>
      </c>
      <c r="AB410" s="14">
        <v>432643</v>
      </c>
    </row>
    <row r="411" spans="1:28" x14ac:dyDescent="0.25">
      <c r="A411" s="9" t="s">
        <v>835</v>
      </c>
      <c r="B411" s="10" t="s">
        <v>29</v>
      </c>
      <c r="C411" s="10" t="s">
        <v>29</v>
      </c>
      <c r="D411" s="9" t="s">
        <v>30</v>
      </c>
      <c r="E411" s="10" t="s">
        <v>207</v>
      </c>
      <c r="F411" s="10" t="s">
        <v>32</v>
      </c>
      <c r="G411" s="11">
        <v>42309</v>
      </c>
      <c r="H411" s="12">
        <v>42309</v>
      </c>
      <c r="I411" s="10" t="s">
        <v>202</v>
      </c>
      <c r="J411" s="13" t="s">
        <v>836</v>
      </c>
      <c r="K411" s="10" t="s">
        <v>398</v>
      </c>
      <c r="L411" s="10" t="s">
        <v>29</v>
      </c>
      <c r="M411" s="14">
        <v>95224.99</v>
      </c>
      <c r="N411" s="12"/>
      <c r="O411" s="10" t="s">
        <v>29</v>
      </c>
      <c r="P411" s="14">
        <v>-73483.990000000005</v>
      </c>
      <c r="Q411" s="15">
        <v>1</v>
      </c>
      <c r="R411" s="10" t="s">
        <v>29</v>
      </c>
      <c r="S411" s="14">
        <v>21741</v>
      </c>
      <c r="T411" s="10" t="s">
        <v>36</v>
      </c>
      <c r="U411" s="10" t="s">
        <v>29</v>
      </c>
      <c r="V411" s="10" t="s">
        <v>37</v>
      </c>
      <c r="W411" s="10" t="s">
        <v>29</v>
      </c>
      <c r="X411" s="15">
        <v>0</v>
      </c>
      <c r="Y411" s="15">
        <v>0</v>
      </c>
      <c r="Z411" s="15">
        <v>0</v>
      </c>
      <c r="AA411" s="14">
        <v>-1973</v>
      </c>
      <c r="AB411" s="14">
        <v>19768</v>
      </c>
    </row>
    <row r="412" spans="1:28" x14ac:dyDescent="0.25">
      <c r="A412" s="9" t="s">
        <v>837</v>
      </c>
      <c r="B412" s="10" t="s">
        <v>29</v>
      </c>
      <c r="C412" s="10" t="s">
        <v>29</v>
      </c>
      <c r="D412" s="9" t="s">
        <v>30</v>
      </c>
      <c r="E412" s="10" t="s">
        <v>207</v>
      </c>
      <c r="F412" s="10" t="s">
        <v>32</v>
      </c>
      <c r="G412" s="11">
        <v>42309</v>
      </c>
      <c r="H412" s="12">
        <v>42309</v>
      </c>
      <c r="I412" s="10" t="s">
        <v>838</v>
      </c>
      <c r="J412" s="13" t="s">
        <v>839</v>
      </c>
      <c r="K412" s="10" t="s">
        <v>398</v>
      </c>
      <c r="L412" s="10" t="s">
        <v>29</v>
      </c>
      <c r="M412" s="14">
        <v>2911242.08</v>
      </c>
      <c r="N412" s="12"/>
      <c r="O412" s="10" t="s">
        <v>29</v>
      </c>
      <c r="P412" s="14">
        <v>-2246587.08</v>
      </c>
      <c r="Q412" s="15">
        <v>1</v>
      </c>
      <c r="R412" s="10" t="s">
        <v>29</v>
      </c>
      <c r="S412" s="14">
        <v>664655</v>
      </c>
      <c r="T412" s="10" t="s">
        <v>36</v>
      </c>
      <c r="U412" s="10" t="s">
        <v>29</v>
      </c>
      <c r="V412" s="10" t="s">
        <v>37</v>
      </c>
      <c r="W412" s="10" t="s">
        <v>29</v>
      </c>
      <c r="X412" s="15">
        <v>0</v>
      </c>
      <c r="Y412" s="15">
        <v>0</v>
      </c>
      <c r="Z412" s="15">
        <v>0</v>
      </c>
      <c r="AA412" s="14">
        <v>-60312</v>
      </c>
      <c r="AB412" s="14">
        <v>604343</v>
      </c>
    </row>
    <row r="413" spans="1:28" x14ac:dyDescent="0.25">
      <c r="A413" s="9" t="s">
        <v>840</v>
      </c>
      <c r="B413" s="10" t="s">
        <v>29</v>
      </c>
      <c r="C413" s="10" t="s">
        <v>29</v>
      </c>
      <c r="D413" s="9" t="s">
        <v>30</v>
      </c>
      <c r="E413" s="10" t="s">
        <v>207</v>
      </c>
      <c r="F413" s="10" t="s">
        <v>32</v>
      </c>
      <c r="G413" s="11">
        <v>42309</v>
      </c>
      <c r="H413" s="12">
        <v>42309</v>
      </c>
      <c r="I413" s="10" t="s">
        <v>503</v>
      </c>
      <c r="J413" s="13" t="s">
        <v>841</v>
      </c>
      <c r="K413" s="10" t="s">
        <v>398</v>
      </c>
      <c r="L413" s="10" t="s">
        <v>29</v>
      </c>
      <c r="M413" s="14">
        <v>2415998.27</v>
      </c>
      <c r="N413" s="12"/>
      <c r="O413" s="10" t="s">
        <v>29</v>
      </c>
      <c r="P413" s="14">
        <v>-1864411.27</v>
      </c>
      <c r="Q413" s="15">
        <v>1</v>
      </c>
      <c r="R413" s="10" t="s">
        <v>29</v>
      </c>
      <c r="S413" s="14">
        <v>551587</v>
      </c>
      <c r="T413" s="10" t="s">
        <v>36</v>
      </c>
      <c r="U413" s="10" t="s">
        <v>29</v>
      </c>
      <c r="V413" s="10" t="s">
        <v>37</v>
      </c>
      <c r="W413" s="10" t="s">
        <v>29</v>
      </c>
      <c r="X413" s="15">
        <v>0</v>
      </c>
      <c r="Y413" s="15">
        <v>0</v>
      </c>
      <c r="Z413" s="15">
        <v>0</v>
      </c>
      <c r="AA413" s="14">
        <v>-50052</v>
      </c>
      <c r="AB413" s="14">
        <v>501535</v>
      </c>
    </row>
    <row r="414" spans="1:28" x14ac:dyDescent="0.25">
      <c r="A414" s="9" t="s">
        <v>842</v>
      </c>
      <c r="B414" s="10" t="s">
        <v>29</v>
      </c>
      <c r="C414" s="10" t="s">
        <v>29</v>
      </c>
      <c r="D414" s="9" t="s">
        <v>30</v>
      </c>
      <c r="E414" s="10" t="s">
        <v>207</v>
      </c>
      <c r="F414" s="10" t="s">
        <v>32</v>
      </c>
      <c r="G414" s="11">
        <v>42309</v>
      </c>
      <c r="H414" s="12">
        <v>42309</v>
      </c>
      <c r="I414" s="10" t="s">
        <v>414</v>
      </c>
      <c r="J414" s="13" t="s">
        <v>843</v>
      </c>
      <c r="K414" s="10" t="s">
        <v>398</v>
      </c>
      <c r="L414" s="10" t="s">
        <v>29</v>
      </c>
      <c r="M414" s="14">
        <v>730342</v>
      </c>
      <c r="N414" s="12"/>
      <c r="O414" s="10" t="s">
        <v>29</v>
      </c>
      <c r="P414" s="14">
        <v>-563600</v>
      </c>
      <c r="Q414" s="15">
        <v>1</v>
      </c>
      <c r="R414" s="10" t="s">
        <v>29</v>
      </c>
      <c r="S414" s="14">
        <v>166742</v>
      </c>
      <c r="T414" s="10" t="s">
        <v>36</v>
      </c>
      <c r="U414" s="10" t="s">
        <v>29</v>
      </c>
      <c r="V414" s="10" t="s">
        <v>37</v>
      </c>
      <c r="W414" s="10" t="s">
        <v>29</v>
      </c>
      <c r="X414" s="15">
        <v>0</v>
      </c>
      <c r="Y414" s="15">
        <v>0</v>
      </c>
      <c r="Z414" s="15">
        <v>0</v>
      </c>
      <c r="AA414" s="14">
        <v>-15131</v>
      </c>
      <c r="AB414" s="14">
        <v>151611</v>
      </c>
    </row>
    <row r="415" spans="1:28" x14ac:dyDescent="0.25">
      <c r="A415" s="9" t="s">
        <v>844</v>
      </c>
      <c r="B415" s="10" t="s">
        <v>29</v>
      </c>
      <c r="C415" s="10" t="s">
        <v>29</v>
      </c>
      <c r="D415" s="9" t="s">
        <v>30</v>
      </c>
      <c r="E415" s="10" t="s">
        <v>207</v>
      </c>
      <c r="F415" s="10" t="s">
        <v>32</v>
      </c>
      <c r="G415" s="11">
        <v>42309</v>
      </c>
      <c r="H415" s="12">
        <v>42309</v>
      </c>
      <c r="I415" s="10" t="s">
        <v>608</v>
      </c>
      <c r="J415" s="13" t="s">
        <v>845</v>
      </c>
      <c r="K415" s="10" t="s">
        <v>398</v>
      </c>
      <c r="L415" s="10" t="s">
        <v>29</v>
      </c>
      <c r="M415" s="14">
        <v>3123131.51</v>
      </c>
      <c r="N415" s="12"/>
      <c r="O415" s="10" t="s">
        <v>29</v>
      </c>
      <c r="P415" s="14">
        <v>-2410101.5099999998</v>
      </c>
      <c r="Q415" s="15">
        <v>1</v>
      </c>
      <c r="R415" s="10" t="s">
        <v>29</v>
      </c>
      <c r="S415" s="14">
        <v>713030</v>
      </c>
      <c r="T415" s="10" t="s">
        <v>36</v>
      </c>
      <c r="U415" s="10" t="s">
        <v>29</v>
      </c>
      <c r="V415" s="10" t="s">
        <v>37</v>
      </c>
      <c r="W415" s="10" t="s">
        <v>29</v>
      </c>
      <c r="X415" s="15">
        <v>0</v>
      </c>
      <c r="Y415" s="15">
        <v>0</v>
      </c>
      <c r="Z415" s="15">
        <v>0</v>
      </c>
      <c r="AA415" s="14">
        <v>-64702</v>
      </c>
      <c r="AB415" s="14">
        <v>648328</v>
      </c>
    </row>
    <row r="416" spans="1:28" x14ac:dyDescent="0.25">
      <c r="A416" s="9" t="s">
        <v>846</v>
      </c>
      <c r="B416" s="10" t="s">
        <v>29</v>
      </c>
      <c r="C416" s="10" t="s">
        <v>29</v>
      </c>
      <c r="D416" s="9" t="s">
        <v>30</v>
      </c>
      <c r="E416" s="10" t="s">
        <v>207</v>
      </c>
      <c r="F416" s="10" t="s">
        <v>32</v>
      </c>
      <c r="G416" s="11">
        <v>42309</v>
      </c>
      <c r="H416" s="12">
        <v>42309</v>
      </c>
      <c r="I416" s="10" t="s">
        <v>443</v>
      </c>
      <c r="J416" s="13" t="s">
        <v>847</v>
      </c>
      <c r="K416" s="10" t="s">
        <v>398</v>
      </c>
      <c r="L416" s="10" t="s">
        <v>29</v>
      </c>
      <c r="M416" s="14">
        <v>430843.4</v>
      </c>
      <c r="N416" s="12"/>
      <c r="O416" s="10" t="s">
        <v>29</v>
      </c>
      <c r="P416" s="14">
        <v>-332479.40000000002</v>
      </c>
      <c r="Q416" s="15">
        <v>1</v>
      </c>
      <c r="R416" s="10" t="s">
        <v>29</v>
      </c>
      <c r="S416" s="14">
        <v>98364</v>
      </c>
      <c r="T416" s="10" t="s">
        <v>36</v>
      </c>
      <c r="U416" s="10" t="s">
        <v>29</v>
      </c>
      <c r="V416" s="10" t="s">
        <v>37</v>
      </c>
      <c r="W416" s="10" t="s">
        <v>29</v>
      </c>
      <c r="X416" s="15">
        <v>0</v>
      </c>
      <c r="Y416" s="15">
        <v>0</v>
      </c>
      <c r="Z416" s="15">
        <v>0</v>
      </c>
      <c r="AA416" s="14">
        <v>-8926</v>
      </c>
      <c r="AB416" s="14">
        <v>89438</v>
      </c>
    </row>
    <row r="417" spans="1:28" x14ac:dyDescent="0.25">
      <c r="A417" s="9" t="s">
        <v>848</v>
      </c>
      <c r="B417" s="10" t="s">
        <v>29</v>
      </c>
      <c r="C417" s="10" t="s">
        <v>29</v>
      </c>
      <c r="D417" s="9" t="s">
        <v>30</v>
      </c>
      <c r="E417" s="10" t="s">
        <v>207</v>
      </c>
      <c r="F417" s="10" t="s">
        <v>32</v>
      </c>
      <c r="G417" s="11">
        <v>42309</v>
      </c>
      <c r="H417" s="12">
        <v>42309</v>
      </c>
      <c r="I417" s="10" t="s">
        <v>709</v>
      </c>
      <c r="J417" s="13" t="s">
        <v>849</v>
      </c>
      <c r="K417" s="10" t="s">
        <v>398</v>
      </c>
      <c r="L417" s="10" t="s">
        <v>29</v>
      </c>
      <c r="M417" s="14">
        <v>500037.8</v>
      </c>
      <c r="N417" s="12"/>
      <c r="O417" s="10" t="s">
        <v>29</v>
      </c>
      <c r="P417" s="14">
        <v>-385875.8</v>
      </c>
      <c r="Q417" s="15">
        <v>1</v>
      </c>
      <c r="R417" s="10" t="s">
        <v>29</v>
      </c>
      <c r="S417" s="14">
        <v>114162</v>
      </c>
      <c r="T417" s="10" t="s">
        <v>36</v>
      </c>
      <c r="U417" s="10" t="s">
        <v>29</v>
      </c>
      <c r="V417" s="10" t="s">
        <v>37</v>
      </c>
      <c r="W417" s="10" t="s">
        <v>29</v>
      </c>
      <c r="X417" s="15">
        <v>0</v>
      </c>
      <c r="Y417" s="15">
        <v>0</v>
      </c>
      <c r="Z417" s="15">
        <v>0</v>
      </c>
      <c r="AA417" s="14">
        <v>-10359</v>
      </c>
      <c r="AB417" s="14">
        <v>103803</v>
      </c>
    </row>
    <row r="418" spans="1:28" x14ac:dyDescent="0.25">
      <c r="A418" s="9" t="s">
        <v>850</v>
      </c>
      <c r="B418" s="10" t="s">
        <v>29</v>
      </c>
      <c r="C418" s="10" t="s">
        <v>29</v>
      </c>
      <c r="D418" s="9" t="s">
        <v>30</v>
      </c>
      <c r="E418" s="10" t="s">
        <v>207</v>
      </c>
      <c r="F418" s="10" t="s">
        <v>32</v>
      </c>
      <c r="G418" s="11">
        <v>42337</v>
      </c>
      <c r="H418" s="12">
        <v>42337</v>
      </c>
      <c r="I418" s="10" t="s">
        <v>503</v>
      </c>
      <c r="J418" s="13" t="s">
        <v>851</v>
      </c>
      <c r="K418" s="10" t="s">
        <v>398</v>
      </c>
      <c r="L418" s="10" t="s">
        <v>29</v>
      </c>
      <c r="M418" s="14">
        <v>21678829.32</v>
      </c>
      <c r="N418" s="12"/>
      <c r="O418" s="10" t="s">
        <v>29</v>
      </c>
      <c r="P418" s="14">
        <v>-16656014.32</v>
      </c>
      <c r="Q418" s="15">
        <v>0</v>
      </c>
      <c r="R418" s="10" t="s">
        <v>29</v>
      </c>
      <c r="S418" s="14">
        <v>5022815</v>
      </c>
      <c r="T418" s="10" t="s">
        <v>36</v>
      </c>
      <c r="U418" s="10" t="s">
        <v>29</v>
      </c>
      <c r="V418" s="10" t="s">
        <v>37</v>
      </c>
      <c r="W418" s="10" t="s">
        <v>29</v>
      </c>
      <c r="X418" s="15">
        <v>0</v>
      </c>
      <c r="Y418" s="15">
        <v>999.64</v>
      </c>
      <c r="Z418" s="15">
        <v>0</v>
      </c>
      <c r="AA418" s="14">
        <v>-455867</v>
      </c>
      <c r="AB418" s="14">
        <v>4567947.6399999997</v>
      </c>
    </row>
    <row r="419" spans="1:28" x14ac:dyDescent="0.25">
      <c r="A419" s="9" t="s">
        <v>852</v>
      </c>
      <c r="B419" s="10" t="s">
        <v>29</v>
      </c>
      <c r="C419" s="10" t="s">
        <v>29</v>
      </c>
      <c r="D419" s="9" t="s">
        <v>30</v>
      </c>
      <c r="E419" s="10" t="s">
        <v>207</v>
      </c>
      <c r="F419" s="10" t="s">
        <v>32</v>
      </c>
      <c r="G419" s="11">
        <v>42694</v>
      </c>
      <c r="H419" s="12">
        <v>42694</v>
      </c>
      <c r="I419" s="10" t="s">
        <v>414</v>
      </c>
      <c r="J419" s="13" t="s">
        <v>853</v>
      </c>
      <c r="K419" s="10" t="s">
        <v>398</v>
      </c>
      <c r="L419" s="10" t="s">
        <v>29</v>
      </c>
      <c r="M419" s="14">
        <v>690963.58</v>
      </c>
      <c r="N419" s="12"/>
      <c r="O419" s="10" t="s">
        <v>29</v>
      </c>
      <c r="P419" s="14">
        <v>-496245.58</v>
      </c>
      <c r="Q419" s="15">
        <v>1</v>
      </c>
      <c r="R419" s="10" t="s">
        <v>29</v>
      </c>
      <c r="S419" s="14">
        <v>194718</v>
      </c>
      <c r="T419" s="10" t="s">
        <v>36</v>
      </c>
      <c r="U419" s="10" t="s">
        <v>29</v>
      </c>
      <c r="V419" s="10" t="s">
        <v>37</v>
      </c>
      <c r="W419" s="10" t="s">
        <v>29</v>
      </c>
      <c r="X419" s="15">
        <v>0</v>
      </c>
      <c r="Y419" s="15">
        <v>0</v>
      </c>
      <c r="Z419" s="15">
        <v>0</v>
      </c>
      <c r="AA419" s="14">
        <v>-17669</v>
      </c>
      <c r="AB419" s="14">
        <v>177049</v>
      </c>
    </row>
    <row r="420" spans="1:28" x14ac:dyDescent="0.25">
      <c r="A420" s="9" t="s">
        <v>854</v>
      </c>
      <c r="B420" s="10" t="s">
        <v>29</v>
      </c>
      <c r="C420" s="10" t="s">
        <v>29</v>
      </c>
      <c r="D420" s="9" t="s">
        <v>30</v>
      </c>
      <c r="E420" s="10" t="s">
        <v>207</v>
      </c>
      <c r="F420" s="10" t="s">
        <v>32</v>
      </c>
      <c r="G420" s="11">
        <v>42699</v>
      </c>
      <c r="H420" s="12">
        <v>42699</v>
      </c>
      <c r="I420" s="10" t="s">
        <v>197</v>
      </c>
      <c r="J420" s="13" t="s">
        <v>855</v>
      </c>
      <c r="K420" s="10" t="s">
        <v>398</v>
      </c>
      <c r="L420" s="10" t="s">
        <v>29</v>
      </c>
      <c r="M420" s="14">
        <v>1600035.87</v>
      </c>
      <c r="N420" s="12"/>
      <c r="O420" s="10" t="s">
        <v>29</v>
      </c>
      <c r="P420" s="14">
        <v>-1147977.8700000001</v>
      </c>
      <c r="Q420" s="15">
        <v>1</v>
      </c>
      <c r="R420" s="10" t="s">
        <v>29</v>
      </c>
      <c r="S420" s="14">
        <v>452058</v>
      </c>
      <c r="T420" s="10" t="s">
        <v>36</v>
      </c>
      <c r="U420" s="10" t="s">
        <v>29</v>
      </c>
      <c r="V420" s="10" t="s">
        <v>37</v>
      </c>
      <c r="W420" s="10" t="s">
        <v>29</v>
      </c>
      <c r="X420" s="15">
        <v>0</v>
      </c>
      <c r="Y420" s="15">
        <v>0</v>
      </c>
      <c r="Z420" s="15">
        <v>0</v>
      </c>
      <c r="AA420" s="14">
        <v>-41021</v>
      </c>
      <c r="AB420" s="14">
        <v>411037</v>
      </c>
    </row>
    <row r="421" spans="1:28" x14ac:dyDescent="0.25">
      <c r="A421" s="9" t="s">
        <v>856</v>
      </c>
      <c r="B421" s="10" t="s">
        <v>29</v>
      </c>
      <c r="C421" s="10" t="s">
        <v>29</v>
      </c>
      <c r="D421" s="9" t="s">
        <v>30</v>
      </c>
      <c r="E421" s="10" t="s">
        <v>207</v>
      </c>
      <c r="F421" s="10" t="s">
        <v>32</v>
      </c>
      <c r="G421" s="11">
        <v>42699</v>
      </c>
      <c r="H421" s="12">
        <v>42699</v>
      </c>
      <c r="I421" s="10" t="s">
        <v>443</v>
      </c>
      <c r="J421" s="13" t="s">
        <v>857</v>
      </c>
      <c r="K421" s="10" t="s">
        <v>398</v>
      </c>
      <c r="L421" s="10" t="s">
        <v>29</v>
      </c>
      <c r="M421" s="14">
        <v>3697415.94</v>
      </c>
      <c r="N421" s="12"/>
      <c r="O421" s="10" t="s">
        <v>29</v>
      </c>
      <c r="P421" s="14">
        <v>-2652785.94</v>
      </c>
      <c r="Q421" s="15">
        <v>1</v>
      </c>
      <c r="R421" s="10" t="s">
        <v>29</v>
      </c>
      <c r="S421" s="14">
        <v>1044630</v>
      </c>
      <c r="T421" s="10" t="s">
        <v>36</v>
      </c>
      <c r="U421" s="10" t="s">
        <v>29</v>
      </c>
      <c r="V421" s="10" t="s">
        <v>37</v>
      </c>
      <c r="W421" s="10" t="s">
        <v>29</v>
      </c>
      <c r="X421" s="15">
        <v>0</v>
      </c>
      <c r="Y421" s="15">
        <v>0</v>
      </c>
      <c r="Z421" s="15">
        <v>0</v>
      </c>
      <c r="AA421" s="14">
        <v>-94792</v>
      </c>
      <c r="AB421" s="14">
        <v>949838</v>
      </c>
    </row>
    <row r="422" spans="1:28" x14ac:dyDescent="0.25">
      <c r="A422" s="9" t="s">
        <v>858</v>
      </c>
      <c r="B422" s="10" t="s">
        <v>29</v>
      </c>
      <c r="C422" s="10" t="s">
        <v>29</v>
      </c>
      <c r="D422" s="9" t="s">
        <v>30</v>
      </c>
      <c r="E422" s="10" t="s">
        <v>207</v>
      </c>
      <c r="F422" s="10" t="s">
        <v>32</v>
      </c>
      <c r="G422" s="11">
        <v>42699</v>
      </c>
      <c r="H422" s="12">
        <v>42699</v>
      </c>
      <c r="I422" s="10" t="s">
        <v>448</v>
      </c>
      <c r="J422" s="13" t="s">
        <v>859</v>
      </c>
      <c r="K422" s="10" t="s">
        <v>398</v>
      </c>
      <c r="L422" s="10" t="s">
        <v>29</v>
      </c>
      <c r="M422" s="14">
        <v>2422386.6</v>
      </c>
      <c r="N422" s="12"/>
      <c r="O422" s="10" t="s">
        <v>29</v>
      </c>
      <c r="P422" s="14">
        <v>-1737990.6</v>
      </c>
      <c r="Q422" s="15">
        <v>1</v>
      </c>
      <c r="R422" s="10" t="s">
        <v>29</v>
      </c>
      <c r="S422" s="14">
        <v>684396</v>
      </c>
      <c r="T422" s="10" t="s">
        <v>36</v>
      </c>
      <c r="U422" s="10" t="s">
        <v>29</v>
      </c>
      <c r="V422" s="10" t="s">
        <v>37</v>
      </c>
      <c r="W422" s="10" t="s">
        <v>29</v>
      </c>
      <c r="X422" s="15">
        <v>0</v>
      </c>
      <c r="Y422" s="15">
        <v>0</v>
      </c>
      <c r="Z422" s="15">
        <v>0</v>
      </c>
      <c r="AA422" s="14">
        <v>-62104</v>
      </c>
      <c r="AB422" s="14">
        <v>622292</v>
      </c>
    </row>
    <row r="423" spans="1:28" x14ac:dyDescent="0.25">
      <c r="A423" s="9" t="s">
        <v>860</v>
      </c>
      <c r="B423" s="10" t="s">
        <v>29</v>
      </c>
      <c r="C423" s="10" t="s">
        <v>29</v>
      </c>
      <c r="D423" s="9" t="s">
        <v>30</v>
      </c>
      <c r="E423" s="10" t="s">
        <v>207</v>
      </c>
      <c r="F423" s="10" t="s">
        <v>32</v>
      </c>
      <c r="G423" s="11">
        <v>42729</v>
      </c>
      <c r="H423" s="12">
        <v>42729</v>
      </c>
      <c r="I423" s="10" t="s">
        <v>194</v>
      </c>
      <c r="J423" s="13" t="s">
        <v>861</v>
      </c>
      <c r="K423" s="10" t="s">
        <v>398</v>
      </c>
      <c r="L423" s="10" t="s">
        <v>29</v>
      </c>
      <c r="M423" s="14">
        <v>14688329.6</v>
      </c>
      <c r="N423" s="12"/>
      <c r="O423" s="10" t="s">
        <v>29</v>
      </c>
      <c r="P423" s="14">
        <v>-10471251.6</v>
      </c>
      <c r="Q423" s="15">
        <v>1</v>
      </c>
      <c r="R423" s="10" t="s">
        <v>29</v>
      </c>
      <c r="S423" s="14">
        <v>4217078</v>
      </c>
      <c r="T423" s="10" t="s">
        <v>36</v>
      </c>
      <c r="U423" s="10" t="s">
        <v>29</v>
      </c>
      <c r="V423" s="10" t="s">
        <v>37</v>
      </c>
      <c r="W423" s="10" t="s">
        <v>29</v>
      </c>
      <c r="X423" s="15">
        <v>0</v>
      </c>
      <c r="Y423" s="15">
        <v>0</v>
      </c>
      <c r="Z423" s="15">
        <v>0</v>
      </c>
      <c r="AA423" s="14">
        <v>-382667</v>
      </c>
      <c r="AB423" s="14">
        <v>3834411</v>
      </c>
    </row>
    <row r="424" spans="1:28" x14ac:dyDescent="0.25">
      <c r="A424" s="9" t="s">
        <v>862</v>
      </c>
      <c r="B424" s="10" t="s">
        <v>29</v>
      </c>
      <c r="C424" s="10" t="s">
        <v>29</v>
      </c>
      <c r="D424" s="9" t="s">
        <v>30</v>
      </c>
      <c r="E424" s="10" t="s">
        <v>207</v>
      </c>
      <c r="F424" s="10" t="s">
        <v>32</v>
      </c>
      <c r="G424" s="11">
        <v>43010</v>
      </c>
      <c r="H424" s="12">
        <v>43010</v>
      </c>
      <c r="I424" s="10" t="s">
        <v>194</v>
      </c>
      <c r="J424" s="13" t="s">
        <v>863</v>
      </c>
      <c r="K424" s="10" t="s">
        <v>398</v>
      </c>
      <c r="L424" s="10" t="s">
        <v>29</v>
      </c>
      <c r="M424" s="14">
        <v>3020162.04</v>
      </c>
      <c r="N424" s="12"/>
      <c r="O424" s="10" t="s">
        <v>29</v>
      </c>
      <c r="P424" s="14">
        <v>-2007630.04</v>
      </c>
      <c r="Q424" s="15">
        <v>1</v>
      </c>
      <c r="R424" s="10" t="s">
        <v>29</v>
      </c>
      <c r="S424" s="14">
        <v>1012532</v>
      </c>
      <c r="T424" s="10" t="s">
        <v>36</v>
      </c>
      <c r="U424" s="10" t="s">
        <v>29</v>
      </c>
      <c r="V424" s="10" t="s">
        <v>37</v>
      </c>
      <c r="W424" s="10" t="s">
        <v>29</v>
      </c>
      <c r="X424" s="15">
        <v>0</v>
      </c>
      <c r="Y424" s="15">
        <v>0</v>
      </c>
      <c r="Z424" s="15">
        <v>0</v>
      </c>
      <c r="AA424" s="14">
        <v>-91879</v>
      </c>
      <c r="AB424" s="14">
        <v>920653</v>
      </c>
    </row>
    <row r="425" spans="1:28" x14ac:dyDescent="0.25">
      <c r="A425" s="9" t="s">
        <v>864</v>
      </c>
      <c r="B425" s="10" t="s">
        <v>29</v>
      </c>
      <c r="C425" s="10" t="s">
        <v>29</v>
      </c>
      <c r="D425" s="9" t="s">
        <v>30</v>
      </c>
      <c r="E425" s="10" t="s">
        <v>207</v>
      </c>
      <c r="F425" s="10" t="s">
        <v>32</v>
      </c>
      <c r="G425" s="11">
        <v>43023</v>
      </c>
      <c r="H425" s="12">
        <v>43023</v>
      </c>
      <c r="I425" s="10" t="s">
        <v>407</v>
      </c>
      <c r="J425" s="13" t="s">
        <v>865</v>
      </c>
      <c r="K425" s="10" t="s">
        <v>398</v>
      </c>
      <c r="L425" s="10" t="s">
        <v>29</v>
      </c>
      <c r="M425" s="14">
        <v>6459578.6299999999</v>
      </c>
      <c r="N425" s="12"/>
      <c r="O425" s="10" t="s">
        <v>29</v>
      </c>
      <c r="P425" s="14">
        <v>-4278777.63</v>
      </c>
      <c r="Q425" s="15">
        <v>1</v>
      </c>
      <c r="R425" s="10" t="s">
        <v>29</v>
      </c>
      <c r="S425" s="14">
        <v>2180801</v>
      </c>
      <c r="T425" s="10" t="s">
        <v>36</v>
      </c>
      <c r="U425" s="10" t="s">
        <v>29</v>
      </c>
      <c r="V425" s="10" t="s">
        <v>37</v>
      </c>
      <c r="W425" s="10" t="s">
        <v>29</v>
      </c>
      <c r="X425" s="15">
        <v>0</v>
      </c>
      <c r="Y425" s="15">
        <v>0</v>
      </c>
      <c r="Z425" s="15">
        <v>0</v>
      </c>
      <c r="AA425" s="14">
        <v>-197891</v>
      </c>
      <c r="AB425" s="14">
        <v>1982910</v>
      </c>
    </row>
    <row r="426" spans="1:28" x14ac:dyDescent="0.25">
      <c r="A426" s="9" t="s">
        <v>866</v>
      </c>
      <c r="B426" s="10" t="s">
        <v>29</v>
      </c>
      <c r="C426" s="10" t="s">
        <v>29</v>
      </c>
      <c r="D426" s="9" t="s">
        <v>30</v>
      </c>
      <c r="E426" s="10" t="s">
        <v>207</v>
      </c>
      <c r="F426" s="10" t="s">
        <v>32</v>
      </c>
      <c r="G426" s="11">
        <v>43023</v>
      </c>
      <c r="H426" s="12">
        <v>43023</v>
      </c>
      <c r="I426" s="10" t="s">
        <v>202</v>
      </c>
      <c r="J426" s="13" t="s">
        <v>867</v>
      </c>
      <c r="K426" s="10" t="s">
        <v>398</v>
      </c>
      <c r="L426" s="10" t="s">
        <v>29</v>
      </c>
      <c r="M426" s="14">
        <v>6846075.1799999997</v>
      </c>
      <c r="N426" s="12"/>
      <c r="O426" s="10" t="s">
        <v>29</v>
      </c>
      <c r="P426" s="14">
        <v>-4534789.78</v>
      </c>
      <c r="Q426" s="15">
        <v>1</v>
      </c>
      <c r="R426" s="10" t="s">
        <v>29</v>
      </c>
      <c r="S426" s="14">
        <v>2311285.4</v>
      </c>
      <c r="T426" s="10" t="s">
        <v>36</v>
      </c>
      <c r="U426" s="10" t="s">
        <v>29</v>
      </c>
      <c r="V426" s="10" t="s">
        <v>37</v>
      </c>
      <c r="W426" s="10" t="s">
        <v>29</v>
      </c>
      <c r="X426" s="15">
        <v>0</v>
      </c>
      <c r="Y426" s="15">
        <v>0</v>
      </c>
      <c r="Z426" s="15">
        <v>0</v>
      </c>
      <c r="AA426" s="14">
        <v>-209731</v>
      </c>
      <c r="AB426" s="14">
        <v>2101554.4</v>
      </c>
    </row>
    <row r="427" spans="1:28" x14ac:dyDescent="0.25">
      <c r="A427" s="9" t="s">
        <v>868</v>
      </c>
      <c r="B427" s="10" t="s">
        <v>29</v>
      </c>
      <c r="C427" s="10" t="s">
        <v>29</v>
      </c>
      <c r="D427" s="9" t="s">
        <v>30</v>
      </c>
      <c r="E427" s="10" t="s">
        <v>207</v>
      </c>
      <c r="F427" s="10" t="s">
        <v>32</v>
      </c>
      <c r="G427" s="11">
        <v>43023</v>
      </c>
      <c r="H427" s="12">
        <v>43023</v>
      </c>
      <c r="I427" s="10" t="s">
        <v>608</v>
      </c>
      <c r="J427" s="13" t="s">
        <v>869</v>
      </c>
      <c r="K427" s="10" t="s">
        <v>398</v>
      </c>
      <c r="L427" s="10" t="s">
        <v>29</v>
      </c>
      <c r="M427" s="14">
        <v>6359734.0800000001</v>
      </c>
      <c r="N427" s="12"/>
      <c r="O427" s="10" t="s">
        <v>29</v>
      </c>
      <c r="P427" s="14">
        <v>-4212640.08</v>
      </c>
      <c r="Q427" s="15">
        <v>1</v>
      </c>
      <c r="R427" s="10" t="s">
        <v>29</v>
      </c>
      <c r="S427" s="14">
        <v>2147094</v>
      </c>
      <c r="T427" s="10" t="s">
        <v>36</v>
      </c>
      <c r="U427" s="10" t="s">
        <v>29</v>
      </c>
      <c r="V427" s="10" t="s">
        <v>37</v>
      </c>
      <c r="W427" s="10" t="s">
        <v>29</v>
      </c>
      <c r="X427" s="15">
        <v>0</v>
      </c>
      <c r="Y427" s="15">
        <v>0</v>
      </c>
      <c r="Z427" s="15">
        <v>0</v>
      </c>
      <c r="AA427" s="14">
        <v>-194832</v>
      </c>
      <c r="AB427" s="14">
        <v>1952262</v>
      </c>
    </row>
    <row r="428" spans="1:28" x14ac:dyDescent="0.25">
      <c r="A428" s="9" t="s">
        <v>870</v>
      </c>
      <c r="B428" s="10" t="s">
        <v>29</v>
      </c>
      <c r="C428" s="10" t="s">
        <v>29</v>
      </c>
      <c r="D428" s="9" t="s">
        <v>30</v>
      </c>
      <c r="E428" s="10" t="s">
        <v>207</v>
      </c>
      <c r="F428" s="10" t="s">
        <v>32</v>
      </c>
      <c r="G428" s="11">
        <v>43028</v>
      </c>
      <c r="H428" s="12">
        <v>43028</v>
      </c>
      <c r="I428" s="10" t="s">
        <v>503</v>
      </c>
      <c r="J428" s="13" t="s">
        <v>871</v>
      </c>
      <c r="K428" s="10" t="s">
        <v>398</v>
      </c>
      <c r="L428" s="10" t="s">
        <v>29</v>
      </c>
      <c r="M428" s="14">
        <v>977058.15</v>
      </c>
      <c r="N428" s="12"/>
      <c r="O428" s="10" t="s">
        <v>29</v>
      </c>
      <c r="P428" s="14">
        <v>-646274.15</v>
      </c>
      <c r="Q428" s="15">
        <v>1</v>
      </c>
      <c r="R428" s="10" t="s">
        <v>29</v>
      </c>
      <c r="S428" s="14">
        <v>330784</v>
      </c>
      <c r="T428" s="10" t="s">
        <v>36</v>
      </c>
      <c r="U428" s="10" t="s">
        <v>29</v>
      </c>
      <c r="V428" s="10" t="s">
        <v>37</v>
      </c>
      <c r="W428" s="10" t="s">
        <v>29</v>
      </c>
      <c r="X428" s="15">
        <v>0</v>
      </c>
      <c r="Y428" s="15">
        <v>0</v>
      </c>
      <c r="Z428" s="15">
        <v>0</v>
      </c>
      <c r="AA428" s="14">
        <v>-30016</v>
      </c>
      <c r="AB428" s="14">
        <v>300768</v>
      </c>
    </row>
    <row r="429" spans="1:28" x14ac:dyDescent="0.25">
      <c r="A429" s="9" t="s">
        <v>872</v>
      </c>
      <c r="B429" s="10" t="s">
        <v>29</v>
      </c>
      <c r="C429" s="10" t="s">
        <v>29</v>
      </c>
      <c r="D429" s="9" t="s">
        <v>30</v>
      </c>
      <c r="E429" s="10" t="s">
        <v>207</v>
      </c>
      <c r="F429" s="10" t="s">
        <v>32</v>
      </c>
      <c r="G429" s="11">
        <v>43051</v>
      </c>
      <c r="H429" s="12">
        <v>43051</v>
      </c>
      <c r="I429" s="10" t="s">
        <v>414</v>
      </c>
      <c r="J429" s="13" t="s">
        <v>873</v>
      </c>
      <c r="K429" s="10" t="s">
        <v>398</v>
      </c>
      <c r="L429" s="10" t="s">
        <v>29</v>
      </c>
      <c r="M429" s="14">
        <v>1756901.31</v>
      </c>
      <c r="N429" s="12"/>
      <c r="O429" s="10" t="s">
        <v>29</v>
      </c>
      <c r="P429" s="14">
        <v>-1154733.31</v>
      </c>
      <c r="Q429" s="15">
        <v>1</v>
      </c>
      <c r="R429" s="10" t="s">
        <v>29</v>
      </c>
      <c r="S429" s="14">
        <v>602168</v>
      </c>
      <c r="T429" s="10" t="s">
        <v>36</v>
      </c>
      <c r="U429" s="10" t="s">
        <v>29</v>
      </c>
      <c r="V429" s="10" t="s">
        <v>37</v>
      </c>
      <c r="W429" s="10" t="s">
        <v>29</v>
      </c>
      <c r="X429" s="15">
        <v>0</v>
      </c>
      <c r="Y429" s="15">
        <v>0</v>
      </c>
      <c r="Z429" s="15">
        <v>0</v>
      </c>
      <c r="AA429" s="14">
        <v>-54642</v>
      </c>
      <c r="AB429" s="14">
        <v>547526</v>
      </c>
    </row>
    <row r="430" spans="1:28" x14ac:dyDescent="0.25">
      <c r="A430" s="9" t="s">
        <v>874</v>
      </c>
      <c r="B430" s="10" t="s">
        <v>29</v>
      </c>
      <c r="C430" s="10" t="s">
        <v>29</v>
      </c>
      <c r="D430" s="9" t="s">
        <v>30</v>
      </c>
      <c r="E430" s="10" t="s">
        <v>207</v>
      </c>
      <c r="F430" s="10" t="s">
        <v>32</v>
      </c>
      <c r="G430" s="11">
        <v>43051</v>
      </c>
      <c r="H430" s="12">
        <v>43051</v>
      </c>
      <c r="I430" s="10" t="s">
        <v>235</v>
      </c>
      <c r="J430" s="13" t="s">
        <v>875</v>
      </c>
      <c r="K430" s="10" t="s">
        <v>398</v>
      </c>
      <c r="L430" s="10" t="s">
        <v>29</v>
      </c>
      <c r="M430" s="14">
        <v>161700</v>
      </c>
      <c r="N430" s="12"/>
      <c r="O430" s="10" t="s">
        <v>29</v>
      </c>
      <c r="P430" s="14">
        <v>-106278</v>
      </c>
      <c r="Q430" s="15">
        <v>1</v>
      </c>
      <c r="R430" s="10" t="s">
        <v>29</v>
      </c>
      <c r="S430" s="14">
        <v>55422</v>
      </c>
      <c r="T430" s="10" t="s">
        <v>36</v>
      </c>
      <c r="U430" s="10" t="s">
        <v>29</v>
      </c>
      <c r="V430" s="10" t="s">
        <v>37</v>
      </c>
      <c r="W430" s="10" t="s">
        <v>29</v>
      </c>
      <c r="X430" s="15">
        <v>0</v>
      </c>
      <c r="Y430" s="15">
        <v>0</v>
      </c>
      <c r="Z430" s="15">
        <v>0</v>
      </c>
      <c r="AA430" s="14">
        <v>-5029</v>
      </c>
      <c r="AB430" s="14">
        <v>50393</v>
      </c>
    </row>
    <row r="431" spans="1:28" x14ac:dyDescent="0.25">
      <c r="A431" s="9" t="s">
        <v>876</v>
      </c>
      <c r="B431" s="10" t="s">
        <v>29</v>
      </c>
      <c r="C431" s="10" t="s">
        <v>29</v>
      </c>
      <c r="D431" s="9" t="s">
        <v>30</v>
      </c>
      <c r="E431" s="10" t="s">
        <v>207</v>
      </c>
      <c r="F431" s="10" t="s">
        <v>32</v>
      </c>
      <c r="G431" s="11">
        <v>43054</v>
      </c>
      <c r="H431" s="12">
        <v>43054</v>
      </c>
      <c r="I431" s="10" t="s">
        <v>194</v>
      </c>
      <c r="J431" s="13" t="s">
        <v>877</v>
      </c>
      <c r="K431" s="10" t="s">
        <v>398</v>
      </c>
      <c r="L431" s="10" t="s">
        <v>29</v>
      </c>
      <c r="M431" s="14">
        <v>1157058.8400000001</v>
      </c>
      <c r="N431" s="12"/>
      <c r="O431" s="10" t="s">
        <v>29</v>
      </c>
      <c r="P431" s="14">
        <v>-759837.84</v>
      </c>
      <c r="Q431" s="15">
        <v>1</v>
      </c>
      <c r="R431" s="10" t="s">
        <v>29</v>
      </c>
      <c r="S431" s="14">
        <v>397221</v>
      </c>
      <c r="T431" s="10" t="s">
        <v>36</v>
      </c>
      <c r="U431" s="10" t="s">
        <v>29</v>
      </c>
      <c r="V431" s="10" t="s">
        <v>37</v>
      </c>
      <c r="W431" s="10" t="s">
        <v>29</v>
      </c>
      <c r="X431" s="15">
        <v>0</v>
      </c>
      <c r="Y431" s="15">
        <v>0</v>
      </c>
      <c r="Z431" s="15">
        <v>0</v>
      </c>
      <c r="AA431" s="14">
        <v>-36045</v>
      </c>
      <c r="AB431" s="14">
        <v>361176</v>
      </c>
    </row>
    <row r="432" spans="1:28" x14ac:dyDescent="0.25">
      <c r="A432" s="9" t="s">
        <v>878</v>
      </c>
      <c r="B432" s="10" t="s">
        <v>29</v>
      </c>
      <c r="C432" s="10" t="s">
        <v>29</v>
      </c>
      <c r="D432" s="9" t="s">
        <v>30</v>
      </c>
      <c r="E432" s="10" t="s">
        <v>207</v>
      </c>
      <c r="F432" s="10" t="s">
        <v>32</v>
      </c>
      <c r="G432" s="11">
        <v>43054</v>
      </c>
      <c r="H432" s="12">
        <v>43054</v>
      </c>
      <c r="I432" s="10" t="s">
        <v>194</v>
      </c>
      <c r="J432" s="13" t="s">
        <v>879</v>
      </c>
      <c r="K432" s="10" t="s">
        <v>398</v>
      </c>
      <c r="L432" s="10" t="s">
        <v>29</v>
      </c>
      <c r="M432" s="14">
        <v>3115311.4</v>
      </c>
      <c r="N432" s="12"/>
      <c r="O432" s="10" t="s">
        <v>29</v>
      </c>
      <c r="P432" s="14">
        <v>-2045817.4</v>
      </c>
      <c r="Q432" s="15">
        <v>1</v>
      </c>
      <c r="R432" s="10" t="s">
        <v>29</v>
      </c>
      <c r="S432" s="14">
        <v>1069494</v>
      </c>
      <c r="T432" s="10" t="s">
        <v>36</v>
      </c>
      <c r="U432" s="10" t="s">
        <v>29</v>
      </c>
      <c r="V432" s="10" t="s">
        <v>37</v>
      </c>
      <c r="W432" s="10" t="s">
        <v>29</v>
      </c>
      <c r="X432" s="15">
        <v>0</v>
      </c>
      <c r="Y432" s="15">
        <v>0</v>
      </c>
      <c r="Z432" s="15">
        <v>0</v>
      </c>
      <c r="AA432" s="14">
        <v>-97048</v>
      </c>
      <c r="AB432" s="14">
        <v>972446</v>
      </c>
    </row>
    <row r="433" spans="1:28" x14ac:dyDescent="0.25">
      <c r="A433" s="9" t="s">
        <v>880</v>
      </c>
      <c r="B433" s="10" t="s">
        <v>29</v>
      </c>
      <c r="C433" s="10" t="s">
        <v>29</v>
      </c>
      <c r="D433" s="9" t="s">
        <v>30</v>
      </c>
      <c r="E433" s="10" t="s">
        <v>207</v>
      </c>
      <c r="F433" s="10" t="s">
        <v>32</v>
      </c>
      <c r="G433" s="11">
        <v>43054</v>
      </c>
      <c r="H433" s="12">
        <v>43054</v>
      </c>
      <c r="I433" s="10" t="s">
        <v>529</v>
      </c>
      <c r="J433" s="13" t="s">
        <v>881</v>
      </c>
      <c r="K433" s="10" t="s">
        <v>398</v>
      </c>
      <c r="L433" s="10" t="s">
        <v>29</v>
      </c>
      <c r="M433" s="14">
        <v>77201124.829999998</v>
      </c>
      <c r="N433" s="12"/>
      <c r="O433" s="10" t="s">
        <v>29</v>
      </c>
      <c r="P433" s="14">
        <v>-50697791.829999998</v>
      </c>
      <c r="Q433" s="15">
        <v>1</v>
      </c>
      <c r="R433" s="10" t="s">
        <v>29</v>
      </c>
      <c r="S433" s="14">
        <v>26503333</v>
      </c>
      <c r="T433" s="10" t="s">
        <v>36</v>
      </c>
      <c r="U433" s="10" t="s">
        <v>29</v>
      </c>
      <c r="V433" s="10" t="s">
        <v>37</v>
      </c>
      <c r="W433" s="10" t="s">
        <v>29</v>
      </c>
      <c r="X433" s="15">
        <v>0</v>
      </c>
      <c r="Y433" s="15">
        <v>0</v>
      </c>
      <c r="Z433" s="15">
        <v>0</v>
      </c>
      <c r="AA433" s="14">
        <v>-2404969</v>
      </c>
      <c r="AB433" s="14">
        <v>24098364</v>
      </c>
    </row>
    <row r="434" spans="1:28" x14ac:dyDescent="0.25">
      <c r="A434" s="9" t="s">
        <v>882</v>
      </c>
      <c r="B434" s="10" t="s">
        <v>29</v>
      </c>
      <c r="C434" s="10" t="s">
        <v>29</v>
      </c>
      <c r="D434" s="9" t="s">
        <v>30</v>
      </c>
      <c r="E434" s="10" t="s">
        <v>207</v>
      </c>
      <c r="F434" s="10" t="s">
        <v>32</v>
      </c>
      <c r="G434" s="11">
        <v>43054</v>
      </c>
      <c r="H434" s="12">
        <v>43054</v>
      </c>
      <c r="I434" s="10" t="s">
        <v>448</v>
      </c>
      <c r="J434" s="13" t="s">
        <v>883</v>
      </c>
      <c r="K434" s="10" t="s">
        <v>398</v>
      </c>
      <c r="L434" s="10" t="s">
        <v>29</v>
      </c>
      <c r="M434" s="14">
        <v>15690846.369999999</v>
      </c>
      <c r="N434" s="12"/>
      <c r="O434" s="10" t="s">
        <v>29</v>
      </c>
      <c r="P434" s="14">
        <v>-10304141.369999999</v>
      </c>
      <c r="Q434" s="15">
        <v>1</v>
      </c>
      <c r="R434" s="10" t="s">
        <v>29</v>
      </c>
      <c r="S434" s="14">
        <v>5386705</v>
      </c>
      <c r="T434" s="10" t="s">
        <v>36</v>
      </c>
      <c r="U434" s="10" t="s">
        <v>29</v>
      </c>
      <c r="V434" s="10" t="s">
        <v>37</v>
      </c>
      <c r="W434" s="10" t="s">
        <v>29</v>
      </c>
      <c r="X434" s="15">
        <v>0</v>
      </c>
      <c r="Y434" s="15">
        <v>0</v>
      </c>
      <c r="Z434" s="15">
        <v>0</v>
      </c>
      <c r="AA434" s="14">
        <v>-488801</v>
      </c>
      <c r="AB434" s="14">
        <v>4897904</v>
      </c>
    </row>
    <row r="435" spans="1:28" x14ac:dyDescent="0.25">
      <c r="A435" s="9" t="s">
        <v>884</v>
      </c>
      <c r="B435" s="10" t="s">
        <v>29</v>
      </c>
      <c r="C435" s="10" t="s">
        <v>29</v>
      </c>
      <c r="D435" s="9" t="s">
        <v>30</v>
      </c>
      <c r="E435" s="10" t="s">
        <v>207</v>
      </c>
      <c r="F435" s="10" t="s">
        <v>32</v>
      </c>
      <c r="G435" s="11">
        <v>43054</v>
      </c>
      <c r="H435" s="12">
        <v>43054</v>
      </c>
      <c r="I435" s="10" t="s">
        <v>529</v>
      </c>
      <c r="J435" s="13" t="s">
        <v>820</v>
      </c>
      <c r="K435" s="10" t="s">
        <v>398</v>
      </c>
      <c r="L435" s="10" t="s">
        <v>29</v>
      </c>
      <c r="M435" s="14">
        <v>2289123.88</v>
      </c>
      <c r="N435" s="12"/>
      <c r="O435" s="10" t="s">
        <v>29</v>
      </c>
      <c r="P435" s="14">
        <v>-1503261.88</v>
      </c>
      <c r="Q435" s="15">
        <v>1</v>
      </c>
      <c r="R435" s="10" t="s">
        <v>29</v>
      </c>
      <c r="S435" s="14">
        <v>785862</v>
      </c>
      <c r="T435" s="10" t="s">
        <v>36</v>
      </c>
      <c r="U435" s="10" t="s">
        <v>29</v>
      </c>
      <c r="V435" s="10" t="s">
        <v>37</v>
      </c>
      <c r="W435" s="10" t="s">
        <v>29</v>
      </c>
      <c r="X435" s="15">
        <v>0</v>
      </c>
      <c r="Y435" s="15">
        <v>0</v>
      </c>
      <c r="Z435" s="15">
        <v>0</v>
      </c>
      <c r="AA435" s="14">
        <v>-71311</v>
      </c>
      <c r="AB435" s="14">
        <v>714551</v>
      </c>
    </row>
    <row r="436" spans="1:28" x14ac:dyDescent="0.25">
      <c r="A436" s="9" t="s">
        <v>885</v>
      </c>
      <c r="B436" s="10" t="s">
        <v>29</v>
      </c>
      <c r="C436" s="10" t="s">
        <v>29</v>
      </c>
      <c r="D436" s="9" t="s">
        <v>30</v>
      </c>
      <c r="E436" s="10" t="s">
        <v>207</v>
      </c>
      <c r="F436" s="10" t="s">
        <v>32</v>
      </c>
      <c r="G436" s="11">
        <v>43054</v>
      </c>
      <c r="H436" s="12">
        <v>43054</v>
      </c>
      <c r="I436" s="10" t="s">
        <v>194</v>
      </c>
      <c r="J436" s="13" t="s">
        <v>886</v>
      </c>
      <c r="K436" s="10" t="s">
        <v>398</v>
      </c>
      <c r="L436" s="10" t="s">
        <v>29</v>
      </c>
      <c r="M436" s="14">
        <v>836417.9</v>
      </c>
      <c r="N436" s="12"/>
      <c r="O436" s="10" t="s">
        <v>29</v>
      </c>
      <c r="P436" s="14">
        <v>-549273.9</v>
      </c>
      <c r="Q436" s="15">
        <v>1</v>
      </c>
      <c r="R436" s="10" t="s">
        <v>29</v>
      </c>
      <c r="S436" s="14">
        <v>287144</v>
      </c>
      <c r="T436" s="10" t="s">
        <v>36</v>
      </c>
      <c r="U436" s="10" t="s">
        <v>29</v>
      </c>
      <c r="V436" s="10" t="s">
        <v>37</v>
      </c>
      <c r="W436" s="10" t="s">
        <v>29</v>
      </c>
      <c r="X436" s="15">
        <v>0</v>
      </c>
      <c r="Y436" s="15">
        <v>0</v>
      </c>
      <c r="Z436" s="15">
        <v>0</v>
      </c>
      <c r="AA436" s="14">
        <v>-26056</v>
      </c>
      <c r="AB436" s="14">
        <v>261088</v>
      </c>
    </row>
    <row r="437" spans="1:28" x14ac:dyDescent="0.25">
      <c r="A437" s="9" t="s">
        <v>887</v>
      </c>
      <c r="B437" s="10" t="s">
        <v>29</v>
      </c>
      <c r="C437" s="10" t="s">
        <v>29</v>
      </c>
      <c r="D437" s="9" t="s">
        <v>30</v>
      </c>
      <c r="E437" s="10" t="s">
        <v>207</v>
      </c>
      <c r="F437" s="10" t="s">
        <v>32</v>
      </c>
      <c r="G437" s="11">
        <v>43054</v>
      </c>
      <c r="H437" s="12">
        <v>43054</v>
      </c>
      <c r="I437" s="10" t="s">
        <v>419</v>
      </c>
      <c r="J437" s="13" t="s">
        <v>888</v>
      </c>
      <c r="K437" s="10" t="s">
        <v>398</v>
      </c>
      <c r="L437" s="10" t="s">
        <v>29</v>
      </c>
      <c r="M437" s="14">
        <v>2400940</v>
      </c>
      <c r="N437" s="12"/>
      <c r="O437" s="10" t="s">
        <v>29</v>
      </c>
      <c r="P437" s="14">
        <v>-1576692</v>
      </c>
      <c r="Q437" s="15">
        <v>1</v>
      </c>
      <c r="R437" s="10" t="s">
        <v>29</v>
      </c>
      <c r="S437" s="14">
        <v>824248</v>
      </c>
      <c r="T437" s="10" t="s">
        <v>36</v>
      </c>
      <c r="U437" s="10" t="s">
        <v>29</v>
      </c>
      <c r="V437" s="10" t="s">
        <v>37</v>
      </c>
      <c r="W437" s="10" t="s">
        <v>29</v>
      </c>
      <c r="X437" s="15">
        <v>0</v>
      </c>
      <c r="Y437" s="15">
        <v>0</v>
      </c>
      <c r="Z437" s="15">
        <v>0</v>
      </c>
      <c r="AA437" s="14">
        <v>-74794</v>
      </c>
      <c r="AB437" s="14">
        <v>749454</v>
      </c>
    </row>
    <row r="438" spans="1:28" x14ac:dyDescent="0.25">
      <c r="A438" s="9" t="s">
        <v>889</v>
      </c>
      <c r="B438" s="10" t="s">
        <v>29</v>
      </c>
      <c r="C438" s="10" t="s">
        <v>29</v>
      </c>
      <c r="D438" s="9" t="s">
        <v>30</v>
      </c>
      <c r="E438" s="10" t="s">
        <v>207</v>
      </c>
      <c r="F438" s="10" t="s">
        <v>32</v>
      </c>
      <c r="G438" s="11">
        <v>43059</v>
      </c>
      <c r="H438" s="12">
        <v>43059</v>
      </c>
      <c r="I438" s="10" t="s">
        <v>890</v>
      </c>
      <c r="J438" s="13" t="s">
        <v>891</v>
      </c>
      <c r="K438" s="10" t="s">
        <v>398</v>
      </c>
      <c r="L438" s="10" t="s">
        <v>29</v>
      </c>
      <c r="M438" s="14">
        <v>4066383.94</v>
      </c>
      <c r="N438" s="12"/>
      <c r="O438" s="10" t="s">
        <v>29</v>
      </c>
      <c r="P438" s="14">
        <v>-2666732.5</v>
      </c>
      <c r="Q438" s="15">
        <v>1</v>
      </c>
      <c r="R438" s="10" t="s">
        <v>29</v>
      </c>
      <c r="S438" s="14">
        <v>1399651.44</v>
      </c>
      <c r="T438" s="10" t="s">
        <v>36</v>
      </c>
      <c r="U438" s="10" t="s">
        <v>29</v>
      </c>
      <c r="V438" s="10" t="s">
        <v>37</v>
      </c>
      <c r="W438" s="10" t="s">
        <v>29</v>
      </c>
      <c r="X438" s="15">
        <v>0</v>
      </c>
      <c r="Y438" s="15">
        <v>0</v>
      </c>
      <c r="Z438" s="15">
        <v>0</v>
      </c>
      <c r="AA438" s="14">
        <v>-127007</v>
      </c>
      <c r="AB438" s="14">
        <v>1272644.44</v>
      </c>
    </row>
    <row r="439" spans="1:28" x14ac:dyDescent="0.25">
      <c r="A439" s="9" t="s">
        <v>892</v>
      </c>
      <c r="B439" s="10" t="s">
        <v>29</v>
      </c>
      <c r="C439" s="10" t="s">
        <v>29</v>
      </c>
      <c r="D439" s="9" t="s">
        <v>30</v>
      </c>
      <c r="E439" s="10" t="s">
        <v>207</v>
      </c>
      <c r="F439" s="10" t="s">
        <v>32</v>
      </c>
      <c r="G439" s="11">
        <v>43084</v>
      </c>
      <c r="H439" s="12">
        <v>43084</v>
      </c>
      <c r="I439" s="10" t="s">
        <v>503</v>
      </c>
      <c r="J439" s="13" t="s">
        <v>893</v>
      </c>
      <c r="K439" s="10" t="s">
        <v>398</v>
      </c>
      <c r="L439" s="10" t="s">
        <v>29</v>
      </c>
      <c r="M439" s="14">
        <v>8157640.3799999999</v>
      </c>
      <c r="N439" s="12"/>
      <c r="O439" s="10" t="s">
        <v>894</v>
      </c>
      <c r="P439" s="14">
        <v>-5312398.38</v>
      </c>
      <c r="Q439" s="15">
        <v>0</v>
      </c>
      <c r="R439" s="10" t="s">
        <v>29</v>
      </c>
      <c r="S439" s="14">
        <v>2845242</v>
      </c>
      <c r="T439" s="10" t="s">
        <v>36</v>
      </c>
      <c r="U439" s="10" t="s">
        <v>29</v>
      </c>
      <c r="V439" s="10" t="s">
        <v>37</v>
      </c>
      <c r="W439" s="10" t="s">
        <v>29</v>
      </c>
      <c r="X439" s="15">
        <v>0</v>
      </c>
      <c r="Y439" s="15">
        <v>0</v>
      </c>
      <c r="Z439" s="15">
        <v>0</v>
      </c>
      <c r="AA439" s="14">
        <v>-258183</v>
      </c>
      <c r="AB439" s="14">
        <v>2587059</v>
      </c>
    </row>
    <row r="440" spans="1:28" x14ac:dyDescent="0.25">
      <c r="A440" s="9" t="s">
        <v>895</v>
      </c>
      <c r="B440" s="10" t="s">
        <v>29</v>
      </c>
      <c r="C440" s="10" t="s">
        <v>29</v>
      </c>
      <c r="D440" s="9" t="s">
        <v>30</v>
      </c>
      <c r="E440" s="10" t="s">
        <v>207</v>
      </c>
      <c r="F440" s="10" t="s">
        <v>32</v>
      </c>
      <c r="G440" s="11">
        <v>43173</v>
      </c>
      <c r="H440" s="12">
        <v>43173</v>
      </c>
      <c r="I440" s="10" t="s">
        <v>388</v>
      </c>
      <c r="J440" s="13" t="s">
        <v>896</v>
      </c>
      <c r="K440" s="10" t="s">
        <v>398</v>
      </c>
      <c r="L440" s="10" t="s">
        <v>29</v>
      </c>
      <c r="M440" s="14">
        <v>8026724.7999999998</v>
      </c>
      <c r="N440" s="12"/>
      <c r="O440" s="10" t="s">
        <v>29</v>
      </c>
      <c r="P440" s="14">
        <v>-5096123.4000000004</v>
      </c>
      <c r="Q440" s="15">
        <v>1</v>
      </c>
      <c r="R440" s="10" t="s">
        <v>29</v>
      </c>
      <c r="S440" s="14">
        <v>2930601.4</v>
      </c>
      <c r="T440" s="10" t="s">
        <v>36</v>
      </c>
      <c r="U440" s="10" t="s">
        <v>29</v>
      </c>
      <c r="V440" s="10" t="s">
        <v>37</v>
      </c>
      <c r="W440" s="10" t="s">
        <v>29</v>
      </c>
      <c r="X440" s="15">
        <v>0</v>
      </c>
      <c r="Y440" s="15">
        <v>0</v>
      </c>
      <c r="Z440" s="15">
        <v>0</v>
      </c>
      <c r="AA440" s="14">
        <v>-265929</v>
      </c>
      <c r="AB440" s="14">
        <v>2664672.4</v>
      </c>
    </row>
    <row r="441" spans="1:28" x14ac:dyDescent="0.25">
      <c r="A441" s="9" t="s">
        <v>897</v>
      </c>
      <c r="B441" s="10" t="s">
        <v>29</v>
      </c>
      <c r="C441" s="10" t="s">
        <v>29</v>
      </c>
      <c r="D441" s="9" t="s">
        <v>30</v>
      </c>
      <c r="E441" s="10" t="s">
        <v>32</v>
      </c>
      <c r="F441" s="10" t="s">
        <v>32</v>
      </c>
      <c r="G441" s="11">
        <v>39173</v>
      </c>
      <c r="H441" s="12">
        <v>39173</v>
      </c>
      <c r="I441" s="10" t="s">
        <v>194</v>
      </c>
      <c r="J441" s="13" t="s">
        <v>898</v>
      </c>
      <c r="K441" s="10" t="s">
        <v>173</v>
      </c>
      <c r="L441" s="10" t="s">
        <v>29</v>
      </c>
      <c r="M441" s="14">
        <v>410002185</v>
      </c>
      <c r="N441" s="12"/>
      <c r="O441" s="10" t="s">
        <v>29</v>
      </c>
      <c r="P441" s="14">
        <v>-389502078.31999999</v>
      </c>
      <c r="Q441" s="15">
        <v>1</v>
      </c>
      <c r="R441" s="10" t="s">
        <v>29</v>
      </c>
      <c r="S441" s="14">
        <v>20500106.68</v>
      </c>
      <c r="T441" s="10" t="s">
        <v>36</v>
      </c>
      <c r="U441" s="10" t="s">
        <v>29</v>
      </c>
      <c r="V441" s="10" t="s">
        <v>37</v>
      </c>
      <c r="W441" s="10" t="s">
        <v>29</v>
      </c>
      <c r="X441" s="15">
        <v>0</v>
      </c>
      <c r="Y441" s="15">
        <v>0</v>
      </c>
      <c r="Z441" s="15">
        <v>0</v>
      </c>
      <c r="AA441" s="15">
        <v>0</v>
      </c>
      <c r="AB441" s="14">
        <v>20500106.68</v>
      </c>
    </row>
    <row r="442" spans="1:28" x14ac:dyDescent="0.25">
      <c r="A442" s="9" t="s">
        <v>899</v>
      </c>
      <c r="B442" s="10" t="s">
        <v>29</v>
      </c>
      <c r="C442" s="10" t="s">
        <v>29</v>
      </c>
      <c r="D442" s="9" t="s">
        <v>30</v>
      </c>
      <c r="E442" s="10" t="s">
        <v>32</v>
      </c>
      <c r="F442" s="10" t="s">
        <v>32</v>
      </c>
      <c r="G442" s="11">
        <v>40269</v>
      </c>
      <c r="H442" s="12">
        <v>40269</v>
      </c>
      <c r="I442" s="10" t="s">
        <v>210</v>
      </c>
      <c r="J442" s="13" t="s">
        <v>900</v>
      </c>
      <c r="K442" s="10" t="s">
        <v>549</v>
      </c>
      <c r="L442" s="10" t="s">
        <v>29</v>
      </c>
      <c r="M442" s="14">
        <v>2925</v>
      </c>
      <c r="N442" s="12"/>
      <c r="O442" s="10" t="s">
        <v>29</v>
      </c>
      <c r="P442" s="14">
        <v>-2779</v>
      </c>
      <c r="Q442" s="15">
        <v>4</v>
      </c>
      <c r="R442" s="10" t="s">
        <v>29</v>
      </c>
      <c r="S442" s="15">
        <v>146</v>
      </c>
      <c r="T442" s="10" t="s">
        <v>36</v>
      </c>
      <c r="U442" s="10" t="s">
        <v>29</v>
      </c>
      <c r="V442" s="10" t="s">
        <v>37</v>
      </c>
      <c r="W442" s="10" t="s">
        <v>29</v>
      </c>
      <c r="X442" s="15">
        <v>0</v>
      </c>
      <c r="Y442" s="15">
        <v>0</v>
      </c>
      <c r="Z442" s="15">
        <v>0</v>
      </c>
      <c r="AA442" s="15">
        <v>0</v>
      </c>
      <c r="AB442" s="15">
        <v>146</v>
      </c>
    </row>
    <row r="443" spans="1:28" x14ac:dyDescent="0.25">
      <c r="A443" s="9" t="s">
        <v>901</v>
      </c>
      <c r="B443" s="10" t="s">
        <v>29</v>
      </c>
      <c r="C443" s="10" t="s">
        <v>29</v>
      </c>
      <c r="D443" s="9" t="s">
        <v>30</v>
      </c>
      <c r="E443" s="10" t="s">
        <v>32</v>
      </c>
      <c r="F443" s="10" t="s">
        <v>32</v>
      </c>
      <c r="G443" s="11">
        <v>40360</v>
      </c>
      <c r="H443" s="12">
        <v>40360</v>
      </c>
      <c r="I443" s="10" t="s">
        <v>210</v>
      </c>
      <c r="J443" s="13" t="s">
        <v>902</v>
      </c>
      <c r="K443" s="10" t="s">
        <v>549</v>
      </c>
      <c r="L443" s="10" t="s">
        <v>29</v>
      </c>
      <c r="M443" s="14">
        <v>42963</v>
      </c>
      <c r="N443" s="12"/>
      <c r="O443" s="10" t="s">
        <v>29</v>
      </c>
      <c r="P443" s="14">
        <v>-40815</v>
      </c>
      <c r="Q443" s="15">
        <v>14</v>
      </c>
      <c r="R443" s="10" t="s">
        <v>29</v>
      </c>
      <c r="S443" s="14">
        <v>2148</v>
      </c>
      <c r="T443" s="10" t="s">
        <v>36</v>
      </c>
      <c r="U443" s="10" t="s">
        <v>29</v>
      </c>
      <c r="V443" s="10" t="s">
        <v>37</v>
      </c>
      <c r="W443" s="10" t="s">
        <v>29</v>
      </c>
      <c r="X443" s="15">
        <v>0</v>
      </c>
      <c r="Y443" s="15">
        <v>0</v>
      </c>
      <c r="Z443" s="15">
        <v>0</v>
      </c>
      <c r="AA443" s="15">
        <v>0</v>
      </c>
      <c r="AB443" s="14">
        <v>2148</v>
      </c>
    </row>
    <row r="444" spans="1:28" x14ac:dyDescent="0.25">
      <c r="A444" s="9" t="s">
        <v>903</v>
      </c>
      <c r="B444" s="10" t="s">
        <v>29</v>
      </c>
      <c r="C444" s="10" t="s">
        <v>29</v>
      </c>
      <c r="D444" s="9" t="s">
        <v>30</v>
      </c>
      <c r="E444" s="10" t="s">
        <v>32</v>
      </c>
      <c r="F444" s="10" t="s">
        <v>32</v>
      </c>
      <c r="G444" s="11">
        <v>40452</v>
      </c>
      <c r="H444" s="12">
        <v>40452</v>
      </c>
      <c r="I444" s="10" t="s">
        <v>210</v>
      </c>
      <c r="J444" s="13" t="s">
        <v>562</v>
      </c>
      <c r="K444" s="10" t="s">
        <v>549</v>
      </c>
      <c r="L444" s="10" t="s">
        <v>29</v>
      </c>
      <c r="M444" s="15">
        <v>925</v>
      </c>
      <c r="N444" s="12"/>
      <c r="O444" s="10" t="s">
        <v>29</v>
      </c>
      <c r="P444" s="15">
        <v>-879</v>
      </c>
      <c r="Q444" s="15">
        <v>1</v>
      </c>
      <c r="R444" s="10" t="s">
        <v>29</v>
      </c>
      <c r="S444" s="15">
        <v>46</v>
      </c>
      <c r="T444" s="10" t="s">
        <v>36</v>
      </c>
      <c r="U444" s="10" t="s">
        <v>29</v>
      </c>
      <c r="V444" s="10" t="s">
        <v>37</v>
      </c>
      <c r="W444" s="10" t="s">
        <v>29</v>
      </c>
      <c r="X444" s="15">
        <v>0</v>
      </c>
      <c r="Y444" s="15">
        <v>0</v>
      </c>
      <c r="Z444" s="15">
        <v>0</v>
      </c>
      <c r="AA444" s="15">
        <v>0</v>
      </c>
      <c r="AB444" s="15">
        <v>46</v>
      </c>
    </row>
    <row r="445" spans="1:28" x14ac:dyDescent="0.25">
      <c r="A445" s="9" t="s">
        <v>904</v>
      </c>
      <c r="B445" s="10" t="s">
        <v>29</v>
      </c>
      <c r="C445" s="10" t="s">
        <v>29</v>
      </c>
      <c r="D445" s="9" t="s">
        <v>30</v>
      </c>
      <c r="E445" s="10" t="s">
        <v>207</v>
      </c>
      <c r="F445" s="10" t="s">
        <v>32</v>
      </c>
      <c r="G445" s="11">
        <v>43555</v>
      </c>
      <c r="H445" s="12">
        <v>43191</v>
      </c>
      <c r="I445" s="10" t="s">
        <v>905</v>
      </c>
      <c r="J445" s="13" t="s">
        <v>891</v>
      </c>
      <c r="K445" s="10" t="s">
        <v>398</v>
      </c>
      <c r="L445" s="10" t="s">
        <v>29</v>
      </c>
      <c r="M445" s="14">
        <v>1654606</v>
      </c>
      <c r="N445" s="12"/>
      <c r="O445" s="10" t="s">
        <v>29</v>
      </c>
      <c r="P445" s="14">
        <v>-1045017</v>
      </c>
      <c r="Q445" s="15"/>
      <c r="R445" s="10" t="s">
        <v>29</v>
      </c>
      <c r="S445" s="14">
        <v>609589</v>
      </c>
      <c r="T445" s="10" t="s">
        <v>29</v>
      </c>
      <c r="U445" s="10" t="s">
        <v>29</v>
      </c>
      <c r="V445" s="10" t="s">
        <v>37</v>
      </c>
      <c r="W445" s="10" t="s">
        <v>29</v>
      </c>
      <c r="X445" s="15">
        <v>0</v>
      </c>
      <c r="Y445" s="15">
        <v>0</v>
      </c>
      <c r="Z445" s="15">
        <v>0</v>
      </c>
      <c r="AA445" s="14">
        <v>-55315</v>
      </c>
      <c r="AB445" s="14">
        <v>554274</v>
      </c>
    </row>
    <row r="446" spans="1:28" x14ac:dyDescent="0.25">
      <c r="A446" s="9" t="s">
        <v>906</v>
      </c>
      <c r="B446" s="10" t="s">
        <v>29</v>
      </c>
      <c r="C446" s="10" t="s">
        <v>29</v>
      </c>
      <c r="D446" s="9" t="s">
        <v>30</v>
      </c>
      <c r="E446" s="10" t="s">
        <v>207</v>
      </c>
      <c r="F446" s="10" t="s">
        <v>32</v>
      </c>
      <c r="G446" s="11">
        <v>43555</v>
      </c>
      <c r="H446" s="12">
        <v>43405</v>
      </c>
      <c r="I446" s="10" t="s">
        <v>608</v>
      </c>
      <c r="J446" s="13" t="s">
        <v>907</v>
      </c>
      <c r="K446" s="10" t="s">
        <v>398</v>
      </c>
      <c r="L446" s="10" t="s">
        <v>29</v>
      </c>
      <c r="M446" s="14">
        <v>731322.31</v>
      </c>
      <c r="N446" s="12"/>
      <c r="O446" s="10" t="s">
        <v>29</v>
      </c>
      <c r="P446" s="14">
        <v>-426969</v>
      </c>
      <c r="Q446" s="15"/>
      <c r="R446" s="10" t="s">
        <v>29</v>
      </c>
      <c r="S446" s="14">
        <v>304353.31</v>
      </c>
      <c r="T446" s="10" t="s">
        <v>29</v>
      </c>
      <c r="U446" s="10" t="s">
        <v>29</v>
      </c>
      <c r="V446" s="10" t="s">
        <v>37</v>
      </c>
      <c r="W446" s="10" t="s">
        <v>29</v>
      </c>
      <c r="X446" s="15">
        <v>0</v>
      </c>
      <c r="Y446" s="15">
        <v>0</v>
      </c>
      <c r="Z446" s="15">
        <v>0</v>
      </c>
      <c r="AA446" s="14">
        <v>-27618</v>
      </c>
      <c r="AB446" s="14">
        <v>276735.31</v>
      </c>
    </row>
    <row r="447" spans="1:28" x14ac:dyDescent="0.25">
      <c r="A447" s="9" t="s">
        <v>906</v>
      </c>
      <c r="B447" s="10" t="s">
        <v>29</v>
      </c>
      <c r="C447" s="10" t="s">
        <v>29</v>
      </c>
      <c r="D447" s="9" t="s">
        <v>375</v>
      </c>
      <c r="E447" s="10" t="s">
        <v>207</v>
      </c>
      <c r="F447" s="10" t="s">
        <v>32</v>
      </c>
      <c r="G447" s="11">
        <v>44985</v>
      </c>
      <c r="H447" s="12">
        <v>44985</v>
      </c>
      <c r="I447" s="10" t="s">
        <v>692</v>
      </c>
      <c r="J447" s="13" t="s">
        <v>908</v>
      </c>
      <c r="K447" s="10" t="s">
        <v>398</v>
      </c>
      <c r="L447" s="10" t="s">
        <v>29</v>
      </c>
      <c r="M447" s="14">
        <v>4086964.37</v>
      </c>
      <c r="N447" s="12"/>
      <c r="O447" s="10" t="s">
        <v>29</v>
      </c>
      <c r="P447" s="14">
        <v>-64867</v>
      </c>
      <c r="Q447" s="15"/>
      <c r="R447" s="10" t="s">
        <v>29</v>
      </c>
      <c r="S447" s="14">
        <v>4022097.37</v>
      </c>
      <c r="T447" s="10" t="s">
        <v>29</v>
      </c>
      <c r="U447" s="10" t="s">
        <v>29</v>
      </c>
      <c r="V447" s="10" t="s">
        <v>37</v>
      </c>
      <c r="W447" s="10" t="s">
        <v>29</v>
      </c>
      <c r="X447" s="15">
        <v>0</v>
      </c>
      <c r="Y447" s="15">
        <v>0</v>
      </c>
      <c r="Z447" s="15">
        <v>0</v>
      </c>
      <c r="AA447" s="14">
        <v>-364974</v>
      </c>
      <c r="AB447" s="14">
        <v>3657123.37</v>
      </c>
    </row>
    <row r="448" spans="1:28" x14ac:dyDescent="0.25">
      <c r="A448" s="9" t="s">
        <v>909</v>
      </c>
      <c r="B448" s="10" t="s">
        <v>29</v>
      </c>
      <c r="C448" s="10" t="s">
        <v>29</v>
      </c>
      <c r="D448" s="9" t="s">
        <v>30</v>
      </c>
      <c r="E448" s="10" t="s">
        <v>207</v>
      </c>
      <c r="F448" s="10" t="s">
        <v>32</v>
      </c>
      <c r="G448" s="11">
        <v>43555</v>
      </c>
      <c r="H448" s="12">
        <v>43405</v>
      </c>
      <c r="I448" s="10" t="s">
        <v>215</v>
      </c>
      <c r="J448" s="13" t="s">
        <v>910</v>
      </c>
      <c r="K448" s="10" t="s">
        <v>398</v>
      </c>
      <c r="L448" s="10" t="s">
        <v>29</v>
      </c>
      <c r="M448" s="14">
        <v>24367221.75</v>
      </c>
      <c r="N448" s="12"/>
      <c r="O448" s="10" t="s">
        <v>29</v>
      </c>
      <c r="P448" s="14">
        <v>-14226352</v>
      </c>
      <c r="Q448" s="15"/>
      <c r="R448" s="10" t="s">
        <v>29</v>
      </c>
      <c r="S448" s="14">
        <v>10140869.75</v>
      </c>
      <c r="T448" s="10" t="s">
        <v>29</v>
      </c>
      <c r="U448" s="10" t="s">
        <v>29</v>
      </c>
      <c r="V448" s="10" t="s">
        <v>37</v>
      </c>
      <c r="W448" s="10" t="s">
        <v>29</v>
      </c>
      <c r="X448" s="15">
        <v>0</v>
      </c>
      <c r="Y448" s="15">
        <v>0</v>
      </c>
      <c r="Z448" s="15">
        <v>0</v>
      </c>
      <c r="AA448" s="14">
        <v>-920204</v>
      </c>
      <c r="AB448" s="14">
        <v>9220665.75</v>
      </c>
    </row>
    <row r="449" spans="1:28" x14ac:dyDescent="0.25">
      <c r="A449" s="9" t="s">
        <v>911</v>
      </c>
      <c r="B449" s="10" t="s">
        <v>29</v>
      </c>
      <c r="C449" s="10" t="s">
        <v>29</v>
      </c>
      <c r="D449" s="9" t="s">
        <v>30</v>
      </c>
      <c r="E449" s="10" t="s">
        <v>207</v>
      </c>
      <c r="F449" s="10" t="s">
        <v>32</v>
      </c>
      <c r="G449" s="11">
        <v>43555</v>
      </c>
      <c r="H449" s="12">
        <v>43497</v>
      </c>
      <c r="I449" s="10" t="s">
        <v>215</v>
      </c>
      <c r="J449" s="13" t="s">
        <v>912</v>
      </c>
      <c r="K449" s="10" t="s">
        <v>398</v>
      </c>
      <c r="L449" s="10" t="s">
        <v>29</v>
      </c>
      <c r="M449" s="14">
        <v>25019024.640000001</v>
      </c>
      <c r="N449" s="12"/>
      <c r="O449" s="10" t="s">
        <v>29</v>
      </c>
      <c r="P449" s="14">
        <v>-14093315</v>
      </c>
      <c r="Q449" s="15"/>
      <c r="R449" s="10" t="s">
        <v>29</v>
      </c>
      <c r="S449" s="14">
        <v>10925709.640000001</v>
      </c>
      <c r="T449" s="10" t="s">
        <v>29</v>
      </c>
      <c r="U449" s="10" t="s">
        <v>29</v>
      </c>
      <c r="V449" s="10" t="s">
        <v>37</v>
      </c>
      <c r="W449" s="10" t="s">
        <v>29</v>
      </c>
      <c r="X449" s="15">
        <v>0</v>
      </c>
      <c r="Y449" s="15">
        <v>0</v>
      </c>
      <c r="Z449" s="15">
        <v>0</v>
      </c>
      <c r="AA449" s="14">
        <v>-991422</v>
      </c>
      <c r="AB449" s="14">
        <v>9934287.6400000006</v>
      </c>
    </row>
    <row r="450" spans="1:28" x14ac:dyDescent="0.25">
      <c r="A450" s="9" t="s">
        <v>913</v>
      </c>
      <c r="B450" s="10" t="s">
        <v>29</v>
      </c>
      <c r="C450" s="10" t="s">
        <v>29</v>
      </c>
      <c r="D450" s="9" t="s">
        <v>30</v>
      </c>
      <c r="E450" s="10" t="s">
        <v>207</v>
      </c>
      <c r="F450" s="10" t="s">
        <v>32</v>
      </c>
      <c r="G450" s="11">
        <v>43555</v>
      </c>
      <c r="H450" s="12">
        <v>43405</v>
      </c>
      <c r="I450" s="10" t="s">
        <v>215</v>
      </c>
      <c r="J450" s="13" t="s">
        <v>914</v>
      </c>
      <c r="K450" s="10" t="s">
        <v>398</v>
      </c>
      <c r="L450" s="10" t="s">
        <v>29</v>
      </c>
      <c r="M450" s="14">
        <v>24513072.16</v>
      </c>
      <c r="N450" s="12"/>
      <c r="O450" s="10" t="s">
        <v>29</v>
      </c>
      <c r="P450" s="14">
        <v>-14311504</v>
      </c>
      <c r="Q450" s="15"/>
      <c r="R450" s="10" t="s">
        <v>29</v>
      </c>
      <c r="S450" s="14">
        <v>10201568.16</v>
      </c>
      <c r="T450" s="10" t="s">
        <v>29</v>
      </c>
      <c r="U450" s="10" t="s">
        <v>29</v>
      </c>
      <c r="V450" s="10" t="s">
        <v>37</v>
      </c>
      <c r="W450" s="10" t="s">
        <v>29</v>
      </c>
      <c r="X450" s="15">
        <v>0</v>
      </c>
      <c r="Y450" s="15">
        <v>0</v>
      </c>
      <c r="Z450" s="15">
        <v>0</v>
      </c>
      <c r="AA450" s="14">
        <v>-925712</v>
      </c>
      <c r="AB450" s="14">
        <v>9275856.1600000001</v>
      </c>
    </row>
    <row r="451" spans="1:28" x14ac:dyDescent="0.25">
      <c r="A451" s="9" t="s">
        <v>915</v>
      </c>
      <c r="B451" s="10" t="s">
        <v>29</v>
      </c>
      <c r="C451" s="10" t="s">
        <v>29</v>
      </c>
      <c r="D451" s="9" t="s">
        <v>30</v>
      </c>
      <c r="E451" s="10" t="s">
        <v>916</v>
      </c>
      <c r="F451" s="10" t="s">
        <v>32</v>
      </c>
      <c r="G451" s="11">
        <v>43555</v>
      </c>
      <c r="H451" s="12">
        <v>43405</v>
      </c>
      <c r="I451" s="10" t="s">
        <v>608</v>
      </c>
      <c r="J451" s="13" t="s">
        <v>917</v>
      </c>
      <c r="K451" s="10" t="s">
        <v>398</v>
      </c>
      <c r="L451" s="10" t="s">
        <v>29</v>
      </c>
      <c r="M451" s="14">
        <v>3348564.57</v>
      </c>
      <c r="N451" s="12"/>
      <c r="O451" s="10" t="s">
        <v>29</v>
      </c>
      <c r="P451" s="14">
        <v>-1954812</v>
      </c>
      <c r="Q451" s="15"/>
      <c r="R451" s="10" t="s">
        <v>29</v>
      </c>
      <c r="S451" s="14">
        <v>1393752.57</v>
      </c>
      <c r="T451" s="10" t="s">
        <v>29</v>
      </c>
      <c r="U451" s="10" t="s">
        <v>29</v>
      </c>
      <c r="V451" s="10" t="s">
        <v>37</v>
      </c>
      <c r="W451" s="10" t="s">
        <v>29</v>
      </c>
      <c r="X451" s="15">
        <v>0</v>
      </c>
      <c r="Y451" s="15">
        <v>0</v>
      </c>
      <c r="Z451" s="15">
        <v>0</v>
      </c>
      <c r="AA451" s="14">
        <v>-126135</v>
      </c>
      <c r="AB451" s="14">
        <v>1267617.57</v>
      </c>
    </row>
    <row r="452" spans="1:28" x14ac:dyDescent="0.25">
      <c r="A452" s="9" t="s">
        <v>918</v>
      </c>
      <c r="B452" s="10" t="s">
        <v>29</v>
      </c>
      <c r="C452" s="10" t="s">
        <v>29</v>
      </c>
      <c r="D452" s="9" t="s">
        <v>30</v>
      </c>
      <c r="E452" s="10" t="s">
        <v>207</v>
      </c>
      <c r="F452" s="10" t="s">
        <v>32</v>
      </c>
      <c r="G452" s="11">
        <v>43555</v>
      </c>
      <c r="H452" s="12">
        <v>43554</v>
      </c>
      <c r="I452" s="10" t="s">
        <v>215</v>
      </c>
      <c r="J452" s="13" t="s">
        <v>919</v>
      </c>
      <c r="K452" s="10" t="s">
        <v>398</v>
      </c>
      <c r="L452" s="10" t="s">
        <v>29</v>
      </c>
      <c r="M452" s="14">
        <v>24399013.059999999</v>
      </c>
      <c r="N452" s="12"/>
      <c r="O452" s="10" t="s">
        <v>29</v>
      </c>
      <c r="P452" s="14">
        <v>-13433748</v>
      </c>
      <c r="Q452" s="15"/>
      <c r="R452" s="10" t="s">
        <v>29</v>
      </c>
      <c r="S452" s="14">
        <v>10965265.060000001</v>
      </c>
      <c r="T452" s="10" t="s">
        <v>29</v>
      </c>
      <c r="U452" s="10" t="s">
        <v>29</v>
      </c>
      <c r="V452" s="10" t="s">
        <v>37</v>
      </c>
      <c r="W452" s="10" t="s">
        <v>29</v>
      </c>
      <c r="X452" s="15">
        <v>0</v>
      </c>
      <c r="Y452" s="15">
        <v>0</v>
      </c>
      <c r="Z452" s="15">
        <v>0</v>
      </c>
      <c r="AA452" s="14">
        <v>-995012</v>
      </c>
      <c r="AB452" s="14">
        <v>9970253.0600000005</v>
      </c>
    </row>
    <row r="453" spans="1:28" x14ac:dyDescent="0.25">
      <c r="A453" s="9" t="s">
        <v>920</v>
      </c>
      <c r="B453" s="10" t="s">
        <v>29</v>
      </c>
      <c r="C453" s="10" t="s">
        <v>29</v>
      </c>
      <c r="D453" s="9" t="s">
        <v>30</v>
      </c>
      <c r="E453" s="10" t="s">
        <v>207</v>
      </c>
      <c r="F453" s="10" t="s">
        <v>32</v>
      </c>
      <c r="G453" s="11">
        <v>43555</v>
      </c>
      <c r="H453" s="12">
        <v>43405</v>
      </c>
      <c r="I453" s="10" t="s">
        <v>215</v>
      </c>
      <c r="J453" s="13" t="s">
        <v>921</v>
      </c>
      <c r="K453" s="10" t="s">
        <v>398</v>
      </c>
      <c r="L453" s="10" t="s">
        <v>29</v>
      </c>
      <c r="M453" s="14">
        <v>1671244.69</v>
      </c>
      <c r="N453" s="12"/>
      <c r="O453" s="10" t="s">
        <v>29</v>
      </c>
      <c r="P453" s="14">
        <v>-975725</v>
      </c>
      <c r="Q453" s="15"/>
      <c r="R453" s="10" t="s">
        <v>29</v>
      </c>
      <c r="S453" s="14">
        <v>695519.69</v>
      </c>
      <c r="T453" s="10" t="s">
        <v>29</v>
      </c>
      <c r="U453" s="10" t="s">
        <v>29</v>
      </c>
      <c r="V453" s="10" t="s">
        <v>37</v>
      </c>
      <c r="W453" s="10" t="s">
        <v>29</v>
      </c>
      <c r="X453" s="15">
        <v>0</v>
      </c>
      <c r="Y453" s="15">
        <v>0</v>
      </c>
      <c r="Z453" s="15">
        <v>0</v>
      </c>
      <c r="AA453" s="14">
        <v>-63113</v>
      </c>
      <c r="AB453" s="14">
        <v>632406.68999999994</v>
      </c>
    </row>
    <row r="454" spans="1:28" x14ac:dyDescent="0.25">
      <c r="A454" s="9" t="s">
        <v>922</v>
      </c>
      <c r="B454" s="10" t="s">
        <v>29</v>
      </c>
      <c r="C454" s="10" t="s">
        <v>29</v>
      </c>
      <c r="D454" s="9" t="s">
        <v>30</v>
      </c>
      <c r="E454" s="10" t="s">
        <v>207</v>
      </c>
      <c r="F454" s="10" t="s">
        <v>32</v>
      </c>
      <c r="G454" s="11">
        <v>43555</v>
      </c>
      <c r="H454" s="12">
        <v>43405</v>
      </c>
      <c r="I454" s="10" t="s">
        <v>905</v>
      </c>
      <c r="J454" s="13" t="s">
        <v>923</v>
      </c>
      <c r="K454" s="10" t="s">
        <v>398</v>
      </c>
      <c r="L454" s="10" t="s">
        <v>29</v>
      </c>
      <c r="M454" s="14">
        <v>620000</v>
      </c>
      <c r="N454" s="12"/>
      <c r="O454" s="10" t="s">
        <v>29</v>
      </c>
      <c r="P454" s="14">
        <v>-361976</v>
      </c>
      <c r="Q454" s="15"/>
      <c r="R454" s="10" t="s">
        <v>29</v>
      </c>
      <c r="S454" s="14">
        <v>258024</v>
      </c>
      <c r="T454" s="10" t="s">
        <v>29</v>
      </c>
      <c r="U454" s="10" t="s">
        <v>29</v>
      </c>
      <c r="V454" s="10" t="s">
        <v>37</v>
      </c>
      <c r="W454" s="10" t="s">
        <v>29</v>
      </c>
      <c r="X454" s="15">
        <v>0</v>
      </c>
      <c r="Y454" s="15">
        <v>0</v>
      </c>
      <c r="Z454" s="15">
        <v>0</v>
      </c>
      <c r="AA454" s="14">
        <v>-23414</v>
      </c>
      <c r="AB454" s="14">
        <v>234610</v>
      </c>
    </row>
    <row r="455" spans="1:28" x14ac:dyDescent="0.25">
      <c r="A455" s="9" t="s">
        <v>924</v>
      </c>
      <c r="B455" s="10" t="s">
        <v>29</v>
      </c>
      <c r="C455" s="10" t="s">
        <v>29</v>
      </c>
      <c r="D455" s="9" t="s">
        <v>30</v>
      </c>
      <c r="E455" s="10" t="s">
        <v>207</v>
      </c>
      <c r="F455" s="10" t="s">
        <v>32</v>
      </c>
      <c r="G455" s="11">
        <v>43555</v>
      </c>
      <c r="H455" s="12">
        <v>43405</v>
      </c>
      <c r="I455" s="10" t="s">
        <v>905</v>
      </c>
      <c r="J455" s="13" t="s">
        <v>925</v>
      </c>
      <c r="K455" s="10" t="s">
        <v>398</v>
      </c>
      <c r="L455" s="10" t="s">
        <v>29</v>
      </c>
      <c r="M455" s="14">
        <v>640000</v>
      </c>
      <c r="N455" s="12"/>
      <c r="O455" s="10" t="s">
        <v>29</v>
      </c>
      <c r="P455" s="14">
        <v>-373652</v>
      </c>
      <c r="Q455" s="15"/>
      <c r="R455" s="10" t="s">
        <v>29</v>
      </c>
      <c r="S455" s="14">
        <v>266348</v>
      </c>
      <c r="T455" s="10" t="s">
        <v>29</v>
      </c>
      <c r="U455" s="10" t="s">
        <v>29</v>
      </c>
      <c r="V455" s="10" t="s">
        <v>37</v>
      </c>
      <c r="W455" s="10" t="s">
        <v>29</v>
      </c>
      <c r="X455" s="15">
        <v>0</v>
      </c>
      <c r="Y455" s="15">
        <v>0</v>
      </c>
      <c r="Z455" s="15">
        <v>0</v>
      </c>
      <c r="AA455" s="14">
        <v>-24169</v>
      </c>
      <c r="AB455" s="14">
        <v>242179</v>
      </c>
    </row>
    <row r="456" spans="1:28" x14ac:dyDescent="0.25">
      <c r="A456" s="9" t="s">
        <v>926</v>
      </c>
      <c r="B456" s="10" t="s">
        <v>29</v>
      </c>
      <c r="C456" s="10" t="s">
        <v>29</v>
      </c>
      <c r="D456" s="9" t="s">
        <v>30</v>
      </c>
      <c r="E456" s="10" t="s">
        <v>207</v>
      </c>
      <c r="F456" s="10" t="s">
        <v>32</v>
      </c>
      <c r="G456" s="11">
        <v>43555</v>
      </c>
      <c r="H456" s="12">
        <v>43405</v>
      </c>
      <c r="I456" s="10" t="s">
        <v>608</v>
      </c>
      <c r="J456" s="13" t="s">
        <v>927</v>
      </c>
      <c r="K456" s="10" t="s">
        <v>398</v>
      </c>
      <c r="L456" s="10" t="s">
        <v>29</v>
      </c>
      <c r="M456" s="14">
        <v>1244500</v>
      </c>
      <c r="N456" s="12"/>
      <c r="O456" s="10" t="s">
        <v>29</v>
      </c>
      <c r="P456" s="14">
        <v>-726578</v>
      </c>
      <c r="Q456" s="15"/>
      <c r="R456" s="10" t="s">
        <v>29</v>
      </c>
      <c r="S456" s="14">
        <v>517922</v>
      </c>
      <c r="T456" s="10" t="s">
        <v>29</v>
      </c>
      <c r="U456" s="10" t="s">
        <v>29</v>
      </c>
      <c r="V456" s="10" t="s">
        <v>37</v>
      </c>
      <c r="W456" s="10" t="s">
        <v>29</v>
      </c>
      <c r="X456" s="15">
        <v>0</v>
      </c>
      <c r="Y456" s="15">
        <v>0</v>
      </c>
      <c r="Z456" s="15">
        <v>0</v>
      </c>
      <c r="AA456" s="14">
        <v>-46997</v>
      </c>
      <c r="AB456" s="14">
        <v>470925</v>
      </c>
    </row>
    <row r="457" spans="1:28" x14ac:dyDescent="0.25">
      <c r="A457" s="9" t="s">
        <v>928</v>
      </c>
      <c r="B457" s="10" t="s">
        <v>29</v>
      </c>
      <c r="C457" s="10" t="s">
        <v>29</v>
      </c>
      <c r="D457" s="9" t="s">
        <v>30</v>
      </c>
      <c r="E457" s="10" t="s">
        <v>207</v>
      </c>
      <c r="F457" s="10" t="s">
        <v>32</v>
      </c>
      <c r="G457" s="11">
        <v>43555</v>
      </c>
      <c r="H457" s="12">
        <v>43405</v>
      </c>
      <c r="I457" s="10" t="s">
        <v>503</v>
      </c>
      <c r="J457" s="13" t="s">
        <v>929</v>
      </c>
      <c r="K457" s="10" t="s">
        <v>398</v>
      </c>
      <c r="L457" s="10" t="s">
        <v>29</v>
      </c>
      <c r="M457" s="14">
        <v>2372716.7999999998</v>
      </c>
      <c r="N457" s="12"/>
      <c r="O457" s="10" t="s">
        <v>29</v>
      </c>
      <c r="P457" s="14">
        <v>-1385267</v>
      </c>
      <c r="Q457" s="15"/>
      <c r="R457" s="10" t="s">
        <v>29</v>
      </c>
      <c r="S457" s="14">
        <v>987449.8</v>
      </c>
      <c r="T457" s="10" t="s">
        <v>29</v>
      </c>
      <c r="U457" s="10" t="s">
        <v>29</v>
      </c>
      <c r="V457" s="10" t="s">
        <v>37</v>
      </c>
      <c r="W457" s="10" t="s">
        <v>29</v>
      </c>
      <c r="X457" s="15">
        <v>0</v>
      </c>
      <c r="Y457" s="15">
        <v>0</v>
      </c>
      <c r="Z457" s="15">
        <v>0</v>
      </c>
      <c r="AA457" s="14">
        <v>-89603</v>
      </c>
      <c r="AB457" s="14">
        <v>897846.8</v>
      </c>
    </row>
    <row r="458" spans="1:28" x14ac:dyDescent="0.25">
      <c r="A458" s="9" t="s">
        <v>930</v>
      </c>
      <c r="B458" s="10" t="s">
        <v>29</v>
      </c>
      <c r="C458" s="10" t="s">
        <v>29</v>
      </c>
      <c r="D458" s="9" t="s">
        <v>30</v>
      </c>
      <c r="E458" s="10" t="s">
        <v>207</v>
      </c>
      <c r="F458" s="10" t="s">
        <v>32</v>
      </c>
      <c r="G458" s="11">
        <v>43555</v>
      </c>
      <c r="H458" s="12">
        <v>43405</v>
      </c>
      <c r="I458" s="10" t="s">
        <v>503</v>
      </c>
      <c r="J458" s="13" t="s">
        <v>931</v>
      </c>
      <c r="K458" s="10" t="s">
        <v>398</v>
      </c>
      <c r="L458" s="10" t="s">
        <v>29</v>
      </c>
      <c r="M458" s="14">
        <v>16213400.960000001</v>
      </c>
      <c r="N458" s="12"/>
      <c r="O458" s="10" t="s">
        <v>29</v>
      </c>
      <c r="P458" s="14">
        <v>-9465894</v>
      </c>
      <c r="Q458" s="15"/>
      <c r="R458" s="10" t="s">
        <v>29</v>
      </c>
      <c r="S458" s="14">
        <v>6747506.96</v>
      </c>
      <c r="T458" s="10" t="s">
        <v>29</v>
      </c>
      <c r="U458" s="10" t="s">
        <v>29</v>
      </c>
      <c r="V458" s="10" t="s">
        <v>37</v>
      </c>
      <c r="W458" s="10" t="s">
        <v>29</v>
      </c>
      <c r="X458" s="15">
        <v>0</v>
      </c>
      <c r="Y458" s="15">
        <v>0</v>
      </c>
      <c r="Z458" s="15">
        <v>0</v>
      </c>
      <c r="AA458" s="14">
        <v>-612283</v>
      </c>
      <c r="AB458" s="14">
        <v>6135223.96</v>
      </c>
    </row>
    <row r="459" spans="1:28" x14ac:dyDescent="0.25">
      <c r="A459" s="9" t="s">
        <v>932</v>
      </c>
      <c r="B459" s="10" t="s">
        <v>29</v>
      </c>
      <c r="C459" s="10" t="s">
        <v>29</v>
      </c>
      <c r="D459" s="9" t="s">
        <v>30</v>
      </c>
      <c r="E459" s="10" t="s">
        <v>207</v>
      </c>
      <c r="F459" s="10" t="s">
        <v>32</v>
      </c>
      <c r="G459" s="11">
        <v>43831</v>
      </c>
      <c r="H459" s="12">
        <v>43831</v>
      </c>
      <c r="I459" s="10" t="s">
        <v>210</v>
      </c>
      <c r="J459" s="13" t="s">
        <v>933</v>
      </c>
      <c r="K459" s="10" t="s">
        <v>398</v>
      </c>
      <c r="L459" s="10" t="s">
        <v>934</v>
      </c>
      <c r="M459" s="14">
        <v>3740000</v>
      </c>
      <c r="N459" s="12"/>
      <c r="O459" s="10" t="s">
        <v>935</v>
      </c>
      <c r="P459" s="14">
        <v>-1778140</v>
      </c>
      <c r="Q459" s="15">
        <v>2</v>
      </c>
      <c r="R459" s="10" t="s">
        <v>29</v>
      </c>
      <c r="S459" s="14">
        <v>1961860</v>
      </c>
      <c r="T459" s="10" t="s">
        <v>339</v>
      </c>
      <c r="U459" s="10" t="s">
        <v>29</v>
      </c>
      <c r="V459" s="10" t="s">
        <v>37</v>
      </c>
      <c r="W459" s="10" t="s">
        <v>29</v>
      </c>
      <c r="X459" s="15">
        <v>0</v>
      </c>
      <c r="Y459" s="15">
        <v>0</v>
      </c>
      <c r="Z459" s="15">
        <v>0</v>
      </c>
      <c r="AA459" s="14">
        <v>-178023</v>
      </c>
      <c r="AB459" s="14">
        <v>1783837</v>
      </c>
    </row>
    <row r="460" spans="1:28" x14ac:dyDescent="0.25">
      <c r="A460" s="9" t="s">
        <v>936</v>
      </c>
      <c r="B460" s="10" t="s">
        <v>29</v>
      </c>
      <c r="C460" s="10" t="s">
        <v>29</v>
      </c>
      <c r="D460" s="9" t="s">
        <v>30</v>
      </c>
      <c r="E460" s="10" t="s">
        <v>207</v>
      </c>
      <c r="F460" s="10" t="s">
        <v>32</v>
      </c>
      <c r="G460" s="11">
        <v>43776</v>
      </c>
      <c r="H460" s="12">
        <v>43776</v>
      </c>
      <c r="I460" s="10" t="s">
        <v>419</v>
      </c>
      <c r="J460" s="13" t="s">
        <v>937</v>
      </c>
      <c r="K460" s="10" t="s">
        <v>398</v>
      </c>
      <c r="L460" s="10" t="s">
        <v>29</v>
      </c>
      <c r="M460" s="14">
        <v>2922135.77</v>
      </c>
      <c r="N460" s="12"/>
      <c r="O460" s="10" t="s">
        <v>938</v>
      </c>
      <c r="P460" s="14">
        <v>-1432954</v>
      </c>
      <c r="Q460" s="15">
        <v>2</v>
      </c>
      <c r="R460" s="10" t="s">
        <v>29</v>
      </c>
      <c r="S460" s="14">
        <v>1489181.77</v>
      </c>
      <c r="T460" s="10" t="s">
        <v>339</v>
      </c>
      <c r="U460" s="10" t="s">
        <v>29</v>
      </c>
      <c r="V460" s="10" t="s">
        <v>37</v>
      </c>
      <c r="W460" s="10" t="s">
        <v>29</v>
      </c>
      <c r="X460" s="15">
        <v>0</v>
      </c>
      <c r="Y460" s="15">
        <v>0</v>
      </c>
      <c r="Z460" s="15">
        <v>0</v>
      </c>
      <c r="AA460" s="14">
        <v>-135132</v>
      </c>
      <c r="AB460" s="14">
        <v>1354049.77</v>
      </c>
    </row>
    <row r="461" spans="1:28" x14ac:dyDescent="0.25">
      <c r="A461" s="9" t="s">
        <v>939</v>
      </c>
      <c r="B461" s="10" t="s">
        <v>29</v>
      </c>
      <c r="C461" s="10" t="s">
        <v>29</v>
      </c>
      <c r="D461" s="9" t="s">
        <v>30</v>
      </c>
      <c r="E461" s="10" t="s">
        <v>207</v>
      </c>
      <c r="F461" s="10" t="s">
        <v>32</v>
      </c>
      <c r="G461" s="11">
        <v>43776</v>
      </c>
      <c r="H461" s="12">
        <v>43776</v>
      </c>
      <c r="I461" s="10" t="s">
        <v>503</v>
      </c>
      <c r="J461" s="13" t="s">
        <v>940</v>
      </c>
      <c r="K461" s="10" t="s">
        <v>398</v>
      </c>
      <c r="L461" s="10" t="s">
        <v>29</v>
      </c>
      <c r="M461" s="14">
        <v>249020.4</v>
      </c>
      <c r="N461" s="12"/>
      <c r="O461" s="10" t="s">
        <v>941</v>
      </c>
      <c r="P461" s="14">
        <v>-122114</v>
      </c>
      <c r="Q461" s="15">
        <v>2</v>
      </c>
      <c r="R461" s="10" t="s">
        <v>29</v>
      </c>
      <c r="S461" s="14">
        <v>126906.4</v>
      </c>
      <c r="T461" s="10" t="s">
        <v>339</v>
      </c>
      <c r="U461" s="10" t="s">
        <v>29</v>
      </c>
      <c r="V461" s="10" t="s">
        <v>37</v>
      </c>
      <c r="W461" s="10" t="s">
        <v>29</v>
      </c>
      <c r="X461" s="15">
        <v>0</v>
      </c>
      <c r="Y461" s="15">
        <v>0</v>
      </c>
      <c r="Z461" s="15">
        <v>0</v>
      </c>
      <c r="AA461" s="14">
        <v>-11516</v>
      </c>
      <c r="AB461" s="14">
        <v>115390.39999999999</v>
      </c>
    </row>
    <row r="462" spans="1:28" x14ac:dyDescent="0.25">
      <c r="A462" s="9" t="s">
        <v>942</v>
      </c>
      <c r="B462" s="10" t="s">
        <v>29</v>
      </c>
      <c r="C462" s="10" t="s">
        <v>29</v>
      </c>
      <c r="D462" s="9" t="s">
        <v>30</v>
      </c>
      <c r="E462" s="10" t="s">
        <v>207</v>
      </c>
      <c r="F462" s="10" t="s">
        <v>32</v>
      </c>
      <c r="G462" s="11">
        <v>43776</v>
      </c>
      <c r="H462" s="12">
        <v>43776</v>
      </c>
      <c r="I462" s="10" t="s">
        <v>608</v>
      </c>
      <c r="J462" s="13" t="s">
        <v>943</v>
      </c>
      <c r="K462" s="10" t="s">
        <v>398</v>
      </c>
      <c r="L462" s="10" t="s">
        <v>29</v>
      </c>
      <c r="M462" s="14">
        <v>208340</v>
      </c>
      <c r="N462" s="12"/>
      <c r="O462" s="10" t="s">
        <v>944</v>
      </c>
      <c r="P462" s="14">
        <v>-102166</v>
      </c>
      <c r="Q462" s="15">
        <v>2</v>
      </c>
      <c r="R462" s="10" t="s">
        <v>29</v>
      </c>
      <c r="S462" s="14">
        <v>106174</v>
      </c>
      <c r="T462" s="10" t="s">
        <v>339</v>
      </c>
      <c r="U462" s="10" t="s">
        <v>29</v>
      </c>
      <c r="V462" s="10" t="s">
        <v>37</v>
      </c>
      <c r="W462" s="10" t="s">
        <v>29</v>
      </c>
      <c r="X462" s="15">
        <v>0</v>
      </c>
      <c r="Y462" s="15">
        <v>0</v>
      </c>
      <c r="Z462" s="15">
        <v>0</v>
      </c>
      <c r="AA462" s="14">
        <v>-9634</v>
      </c>
      <c r="AB462" s="14">
        <v>96540</v>
      </c>
    </row>
    <row r="463" spans="1:28" x14ac:dyDescent="0.25">
      <c r="A463" s="9" t="s">
        <v>945</v>
      </c>
      <c r="B463" s="10" t="s">
        <v>29</v>
      </c>
      <c r="C463" s="10" t="s">
        <v>29</v>
      </c>
      <c r="D463" s="9" t="s">
        <v>30</v>
      </c>
      <c r="E463" s="10" t="s">
        <v>207</v>
      </c>
      <c r="F463" s="10" t="s">
        <v>32</v>
      </c>
      <c r="G463" s="11">
        <v>43776</v>
      </c>
      <c r="H463" s="12">
        <v>43776</v>
      </c>
      <c r="I463" s="10" t="s">
        <v>202</v>
      </c>
      <c r="J463" s="13" t="s">
        <v>946</v>
      </c>
      <c r="K463" s="10" t="s">
        <v>398</v>
      </c>
      <c r="L463" s="10" t="s">
        <v>29</v>
      </c>
      <c r="M463" s="14">
        <v>4259195.8099999996</v>
      </c>
      <c r="N463" s="12"/>
      <c r="O463" s="10" t="s">
        <v>741</v>
      </c>
      <c r="P463" s="14">
        <v>-2088619</v>
      </c>
      <c r="Q463" s="15">
        <v>2</v>
      </c>
      <c r="R463" s="10" t="s">
        <v>29</v>
      </c>
      <c r="S463" s="14">
        <v>2170576.81</v>
      </c>
      <c r="T463" s="10" t="s">
        <v>339</v>
      </c>
      <c r="U463" s="10" t="s">
        <v>29</v>
      </c>
      <c r="V463" s="10" t="s">
        <v>37</v>
      </c>
      <c r="W463" s="10" t="s">
        <v>29</v>
      </c>
      <c r="X463" s="15">
        <v>0</v>
      </c>
      <c r="Y463" s="15">
        <v>0</v>
      </c>
      <c r="Z463" s="15">
        <v>0</v>
      </c>
      <c r="AA463" s="14">
        <v>-196963</v>
      </c>
      <c r="AB463" s="14">
        <v>1973613.81</v>
      </c>
    </row>
    <row r="464" spans="1:28" x14ac:dyDescent="0.25">
      <c r="A464" s="9" t="s">
        <v>947</v>
      </c>
      <c r="B464" s="10" t="s">
        <v>29</v>
      </c>
      <c r="C464" s="10" t="s">
        <v>29</v>
      </c>
      <c r="D464" s="9" t="s">
        <v>30</v>
      </c>
      <c r="E464" s="10" t="s">
        <v>207</v>
      </c>
      <c r="F464" s="10" t="s">
        <v>32</v>
      </c>
      <c r="G464" s="11">
        <v>43776</v>
      </c>
      <c r="H464" s="12">
        <v>43776</v>
      </c>
      <c r="I464" s="10" t="s">
        <v>709</v>
      </c>
      <c r="J464" s="13" t="s">
        <v>948</v>
      </c>
      <c r="K464" s="10" t="s">
        <v>398</v>
      </c>
      <c r="L464" s="10" t="s">
        <v>29</v>
      </c>
      <c r="M464" s="14">
        <v>351069.84</v>
      </c>
      <c r="N464" s="12"/>
      <c r="O464" s="10" t="s">
        <v>949</v>
      </c>
      <c r="P464" s="14">
        <v>-172157</v>
      </c>
      <c r="Q464" s="15"/>
      <c r="R464" s="10" t="s">
        <v>29</v>
      </c>
      <c r="S464" s="14">
        <v>178912.84</v>
      </c>
      <c r="T464" s="10" t="s">
        <v>29</v>
      </c>
      <c r="U464" s="10" t="s">
        <v>29</v>
      </c>
      <c r="V464" s="10" t="s">
        <v>37</v>
      </c>
      <c r="W464" s="10" t="s">
        <v>29</v>
      </c>
      <c r="X464" s="15">
        <v>0</v>
      </c>
      <c r="Y464" s="15">
        <v>0</v>
      </c>
      <c r="Z464" s="15">
        <v>0</v>
      </c>
      <c r="AA464" s="14">
        <v>-16235</v>
      </c>
      <c r="AB464" s="14">
        <v>162677.84</v>
      </c>
    </row>
    <row r="465" spans="1:28" x14ac:dyDescent="0.25">
      <c r="A465" s="9" t="s">
        <v>950</v>
      </c>
      <c r="B465" s="10" t="s">
        <v>29</v>
      </c>
      <c r="C465" s="10" t="s">
        <v>29</v>
      </c>
      <c r="D465" s="9" t="s">
        <v>30</v>
      </c>
      <c r="E465" s="10" t="s">
        <v>207</v>
      </c>
      <c r="F465" s="10" t="s">
        <v>32</v>
      </c>
      <c r="G465" s="11">
        <v>43842</v>
      </c>
      <c r="H465" s="12">
        <v>43842</v>
      </c>
      <c r="I465" s="10" t="s">
        <v>951</v>
      </c>
      <c r="J465" s="13" t="s">
        <v>952</v>
      </c>
      <c r="K465" s="10" t="s">
        <v>398</v>
      </c>
      <c r="L465" s="10" t="s">
        <v>29</v>
      </c>
      <c r="M465" s="14">
        <v>2316634.7799999998</v>
      </c>
      <c r="N465" s="12"/>
      <c r="O465" s="10" t="s">
        <v>953</v>
      </c>
      <c r="P465" s="14">
        <v>-1094496</v>
      </c>
      <c r="Q465" s="15">
        <v>2</v>
      </c>
      <c r="R465" s="10" t="s">
        <v>29</v>
      </c>
      <c r="S465" s="14">
        <v>1222138.78</v>
      </c>
      <c r="T465" s="10" t="s">
        <v>339</v>
      </c>
      <c r="U465" s="10" t="s">
        <v>29</v>
      </c>
      <c r="V465" s="10" t="s">
        <v>37</v>
      </c>
      <c r="W465" s="10" t="s">
        <v>29</v>
      </c>
      <c r="X465" s="15">
        <v>0</v>
      </c>
      <c r="Y465" s="15">
        <v>0</v>
      </c>
      <c r="Z465" s="15">
        <v>0</v>
      </c>
      <c r="AA465" s="14">
        <v>-110899</v>
      </c>
      <c r="AB465" s="14">
        <v>1111239.78</v>
      </c>
    </row>
    <row r="466" spans="1:28" x14ac:dyDescent="0.25">
      <c r="A466" s="9" t="s">
        <v>954</v>
      </c>
      <c r="B466" s="10" t="s">
        <v>29</v>
      </c>
      <c r="C466" s="10" t="s">
        <v>29</v>
      </c>
      <c r="D466" s="9" t="s">
        <v>30</v>
      </c>
      <c r="E466" s="10" t="s">
        <v>207</v>
      </c>
      <c r="F466" s="10" t="s">
        <v>32</v>
      </c>
      <c r="G466" s="11">
        <v>43897</v>
      </c>
      <c r="H466" s="12">
        <v>43897</v>
      </c>
      <c r="I466" s="10" t="s">
        <v>503</v>
      </c>
      <c r="J466" s="13" t="s">
        <v>955</v>
      </c>
      <c r="K466" s="10" t="s">
        <v>398</v>
      </c>
      <c r="L466" s="10" t="s">
        <v>29</v>
      </c>
      <c r="M466" s="14">
        <v>3113868.76</v>
      </c>
      <c r="N466" s="12"/>
      <c r="O466" s="10" t="s">
        <v>956</v>
      </c>
      <c r="P466" s="14">
        <v>-1424629</v>
      </c>
      <c r="Q466" s="15">
        <v>2</v>
      </c>
      <c r="R466" s="10" t="s">
        <v>29</v>
      </c>
      <c r="S466" s="14">
        <v>1689239.76</v>
      </c>
      <c r="T466" s="10" t="s">
        <v>339</v>
      </c>
      <c r="U466" s="10" t="s">
        <v>29</v>
      </c>
      <c r="V466" s="10" t="s">
        <v>37</v>
      </c>
      <c r="W466" s="10" t="s">
        <v>29</v>
      </c>
      <c r="X466" s="15">
        <v>0</v>
      </c>
      <c r="Y466" s="15">
        <v>0</v>
      </c>
      <c r="Z466" s="15">
        <v>0</v>
      </c>
      <c r="AA466" s="14">
        <v>-153285</v>
      </c>
      <c r="AB466" s="14">
        <v>1535954.76</v>
      </c>
    </row>
    <row r="467" spans="1:28" x14ac:dyDescent="0.25">
      <c r="A467" s="9" t="s">
        <v>957</v>
      </c>
      <c r="B467" s="10" t="s">
        <v>29</v>
      </c>
      <c r="C467" s="10" t="s">
        <v>29</v>
      </c>
      <c r="D467" s="9" t="s">
        <v>30</v>
      </c>
      <c r="E467" s="10" t="s">
        <v>207</v>
      </c>
      <c r="F467" s="10" t="s">
        <v>32</v>
      </c>
      <c r="G467" s="11">
        <v>43820</v>
      </c>
      <c r="H467" s="12">
        <v>43820</v>
      </c>
      <c r="I467" s="10" t="s">
        <v>466</v>
      </c>
      <c r="J467" s="13" t="s">
        <v>958</v>
      </c>
      <c r="K467" s="10" t="s">
        <v>398</v>
      </c>
      <c r="L467" s="10" t="s">
        <v>29</v>
      </c>
      <c r="M467" s="14">
        <v>12505013.77</v>
      </c>
      <c r="N467" s="12"/>
      <c r="O467" s="10" t="s">
        <v>959</v>
      </c>
      <c r="P467" s="14">
        <v>-5982734</v>
      </c>
      <c r="Q467" s="15">
        <v>2</v>
      </c>
      <c r="R467" s="10" t="s">
        <v>29</v>
      </c>
      <c r="S467" s="14">
        <v>6522279.7699999996</v>
      </c>
      <c r="T467" s="10" t="s">
        <v>339</v>
      </c>
      <c r="U467" s="10" t="s">
        <v>29</v>
      </c>
      <c r="V467" s="10" t="s">
        <v>37</v>
      </c>
      <c r="W467" s="10" t="s">
        <v>29</v>
      </c>
      <c r="X467" s="15">
        <v>0</v>
      </c>
      <c r="Y467" s="15">
        <v>0</v>
      </c>
      <c r="Z467" s="15">
        <v>0</v>
      </c>
      <c r="AA467" s="14">
        <v>-591846</v>
      </c>
      <c r="AB467" s="14">
        <v>5930433.7699999996</v>
      </c>
    </row>
    <row r="468" spans="1:28" x14ac:dyDescent="0.25">
      <c r="A468" s="9" t="s">
        <v>960</v>
      </c>
      <c r="B468" s="10" t="s">
        <v>29</v>
      </c>
      <c r="C468" s="10" t="s">
        <v>29</v>
      </c>
      <c r="D468" s="9" t="s">
        <v>30</v>
      </c>
      <c r="E468" s="10" t="s">
        <v>207</v>
      </c>
      <c r="F468" s="10" t="s">
        <v>32</v>
      </c>
      <c r="G468" s="11">
        <v>43837</v>
      </c>
      <c r="H468" s="12">
        <v>43837</v>
      </c>
      <c r="I468" s="10" t="s">
        <v>838</v>
      </c>
      <c r="J468" s="13" t="s">
        <v>961</v>
      </c>
      <c r="K468" s="10" t="s">
        <v>398</v>
      </c>
      <c r="L468" s="10" t="s">
        <v>29</v>
      </c>
      <c r="M468" s="14">
        <v>369467.62</v>
      </c>
      <c r="N468" s="12"/>
      <c r="O468" s="10" t="s">
        <v>962</v>
      </c>
      <c r="P468" s="14">
        <v>-175057</v>
      </c>
      <c r="Q468" s="15">
        <v>2</v>
      </c>
      <c r="R468" s="10" t="s">
        <v>29</v>
      </c>
      <c r="S468" s="14">
        <v>194410.62</v>
      </c>
      <c r="T468" s="10" t="s">
        <v>339</v>
      </c>
      <c r="U468" s="10" t="s">
        <v>29</v>
      </c>
      <c r="V468" s="10" t="s">
        <v>37</v>
      </c>
      <c r="W468" s="10" t="s">
        <v>29</v>
      </c>
      <c r="X468" s="15">
        <v>0</v>
      </c>
      <c r="Y468" s="15">
        <v>0</v>
      </c>
      <c r="Z468" s="15">
        <v>0</v>
      </c>
      <c r="AA468" s="14">
        <v>-17641</v>
      </c>
      <c r="AB468" s="14">
        <v>176769.62</v>
      </c>
    </row>
    <row r="469" spans="1:28" x14ac:dyDescent="0.25">
      <c r="A469" s="9" t="s">
        <v>963</v>
      </c>
      <c r="B469" s="10" t="s">
        <v>29</v>
      </c>
      <c r="C469" s="10" t="s">
        <v>29</v>
      </c>
      <c r="D469" s="9" t="s">
        <v>30</v>
      </c>
      <c r="E469" s="10" t="s">
        <v>207</v>
      </c>
      <c r="F469" s="10" t="s">
        <v>32</v>
      </c>
      <c r="G469" s="11">
        <v>43813</v>
      </c>
      <c r="H469" s="12">
        <v>43813</v>
      </c>
      <c r="I469" s="10" t="s">
        <v>363</v>
      </c>
      <c r="J469" s="13" t="s">
        <v>964</v>
      </c>
      <c r="K469" s="10" t="s">
        <v>398</v>
      </c>
      <c r="L469" s="10" t="s">
        <v>29</v>
      </c>
      <c r="M469" s="14">
        <v>1302604.6599999999</v>
      </c>
      <c r="N469" s="12"/>
      <c r="O469" s="10" t="s">
        <v>965</v>
      </c>
      <c r="P469" s="14">
        <v>-625678</v>
      </c>
      <c r="Q469" s="15"/>
      <c r="R469" s="10" t="s">
        <v>29</v>
      </c>
      <c r="S469" s="14">
        <v>676926.66</v>
      </c>
      <c r="T469" s="10" t="s">
        <v>29</v>
      </c>
      <c r="U469" s="10" t="s">
        <v>29</v>
      </c>
      <c r="V469" s="10" t="s">
        <v>37</v>
      </c>
      <c r="W469" s="10" t="s">
        <v>29</v>
      </c>
      <c r="X469" s="15">
        <v>0</v>
      </c>
      <c r="Y469" s="15">
        <v>0</v>
      </c>
      <c r="Z469" s="15">
        <v>0</v>
      </c>
      <c r="AA469" s="14">
        <v>-61426</v>
      </c>
      <c r="AB469" s="14">
        <v>615500.66</v>
      </c>
    </row>
    <row r="470" spans="1:28" x14ac:dyDescent="0.25">
      <c r="A470" s="9" t="s">
        <v>966</v>
      </c>
      <c r="B470" s="10" t="s">
        <v>29</v>
      </c>
      <c r="C470" s="10" t="s">
        <v>29</v>
      </c>
      <c r="D470" s="9" t="s">
        <v>30</v>
      </c>
      <c r="E470" s="10" t="s">
        <v>207</v>
      </c>
      <c r="F470" s="10" t="s">
        <v>32</v>
      </c>
      <c r="G470" s="11">
        <v>43885</v>
      </c>
      <c r="H470" s="12">
        <v>43885</v>
      </c>
      <c r="I470" s="10" t="s">
        <v>448</v>
      </c>
      <c r="J470" s="13" t="s">
        <v>967</v>
      </c>
      <c r="K470" s="10" t="s">
        <v>398</v>
      </c>
      <c r="L470" s="10" t="s">
        <v>29</v>
      </c>
      <c r="M470" s="14">
        <v>674203.73</v>
      </c>
      <c r="N470" s="12"/>
      <c r="O470" s="10" t="s">
        <v>968</v>
      </c>
      <c r="P470" s="14">
        <v>-310653</v>
      </c>
      <c r="Q470" s="15"/>
      <c r="R470" s="10" t="s">
        <v>29</v>
      </c>
      <c r="S470" s="14">
        <v>363550.73</v>
      </c>
      <c r="T470" s="10" t="s">
        <v>29</v>
      </c>
      <c r="U470" s="10" t="s">
        <v>29</v>
      </c>
      <c r="V470" s="10" t="s">
        <v>37</v>
      </c>
      <c r="W470" s="10" t="s">
        <v>29</v>
      </c>
      <c r="X470" s="15">
        <v>0</v>
      </c>
      <c r="Y470" s="15">
        <v>0</v>
      </c>
      <c r="Z470" s="15">
        <v>0</v>
      </c>
      <c r="AA470" s="14">
        <v>-32989</v>
      </c>
      <c r="AB470" s="14">
        <v>330561.73</v>
      </c>
    </row>
    <row r="471" spans="1:28" x14ac:dyDescent="0.25">
      <c r="A471" s="9" t="s">
        <v>969</v>
      </c>
      <c r="B471" s="10" t="s">
        <v>29</v>
      </c>
      <c r="C471" s="10" t="s">
        <v>29</v>
      </c>
      <c r="D471" s="9" t="s">
        <v>30</v>
      </c>
      <c r="E471" s="10" t="s">
        <v>207</v>
      </c>
      <c r="F471" s="10" t="s">
        <v>32</v>
      </c>
      <c r="G471" s="11">
        <v>44143</v>
      </c>
      <c r="H471" s="12">
        <v>44143</v>
      </c>
      <c r="I471" s="10" t="s">
        <v>407</v>
      </c>
      <c r="J471" s="13" t="s">
        <v>970</v>
      </c>
      <c r="K471" s="10" t="s">
        <v>398</v>
      </c>
      <c r="L471" s="10" t="s">
        <v>29</v>
      </c>
      <c r="M471" s="14">
        <v>2023000</v>
      </c>
      <c r="N471" s="12"/>
      <c r="O471" s="10" t="s">
        <v>971</v>
      </c>
      <c r="P471" s="14">
        <v>-763079</v>
      </c>
      <c r="Q471" s="15">
        <v>1</v>
      </c>
      <c r="R471" s="10" t="s">
        <v>29</v>
      </c>
      <c r="S471" s="14">
        <v>1259921</v>
      </c>
      <c r="T471" s="10" t="s">
        <v>339</v>
      </c>
      <c r="U471" s="10" t="s">
        <v>29</v>
      </c>
      <c r="V471" s="10" t="s">
        <v>37</v>
      </c>
      <c r="W471" s="10" t="s">
        <v>29</v>
      </c>
      <c r="X471" s="15">
        <v>0</v>
      </c>
      <c r="Y471" s="15">
        <v>0</v>
      </c>
      <c r="Z471" s="15">
        <v>0</v>
      </c>
      <c r="AA471" s="14">
        <v>-114328</v>
      </c>
      <c r="AB471" s="14">
        <v>1145593</v>
      </c>
    </row>
    <row r="472" spans="1:28" x14ac:dyDescent="0.25">
      <c r="A472" s="9" t="s">
        <v>972</v>
      </c>
      <c r="B472" s="10" t="s">
        <v>29</v>
      </c>
      <c r="C472" s="10" t="s">
        <v>29</v>
      </c>
      <c r="D472" s="9" t="s">
        <v>30</v>
      </c>
      <c r="E472" s="10" t="s">
        <v>207</v>
      </c>
      <c r="F472" s="10" t="s">
        <v>32</v>
      </c>
      <c r="G472" s="11">
        <v>44143</v>
      </c>
      <c r="H472" s="12">
        <v>44143</v>
      </c>
      <c r="I472" s="10" t="s">
        <v>973</v>
      </c>
      <c r="J472" s="13" t="s">
        <v>974</v>
      </c>
      <c r="K472" s="10" t="s">
        <v>398</v>
      </c>
      <c r="L472" s="10" t="s">
        <v>29</v>
      </c>
      <c r="M472" s="14">
        <v>33850</v>
      </c>
      <c r="N472" s="12"/>
      <c r="O472" s="10" t="s">
        <v>975</v>
      </c>
      <c r="P472" s="14">
        <v>-12768</v>
      </c>
      <c r="Q472" s="15">
        <v>1</v>
      </c>
      <c r="R472" s="10" t="s">
        <v>29</v>
      </c>
      <c r="S472" s="14">
        <v>21082</v>
      </c>
      <c r="T472" s="10" t="s">
        <v>339</v>
      </c>
      <c r="U472" s="10" t="s">
        <v>29</v>
      </c>
      <c r="V472" s="10" t="s">
        <v>37</v>
      </c>
      <c r="W472" s="10" t="s">
        <v>29</v>
      </c>
      <c r="X472" s="15">
        <v>0</v>
      </c>
      <c r="Y472" s="15">
        <v>0</v>
      </c>
      <c r="Z472" s="15">
        <v>0</v>
      </c>
      <c r="AA472" s="14">
        <v>-1913</v>
      </c>
      <c r="AB472" s="14">
        <v>19169</v>
      </c>
    </row>
    <row r="473" spans="1:28" x14ac:dyDescent="0.25">
      <c r="A473" s="9" t="s">
        <v>976</v>
      </c>
      <c r="B473" s="10" t="s">
        <v>29</v>
      </c>
      <c r="C473" s="10" t="s">
        <v>29</v>
      </c>
      <c r="D473" s="9" t="s">
        <v>30</v>
      </c>
      <c r="E473" s="10" t="s">
        <v>207</v>
      </c>
      <c r="F473" s="10" t="s">
        <v>32</v>
      </c>
      <c r="G473" s="11">
        <v>44143</v>
      </c>
      <c r="H473" s="12">
        <v>44143</v>
      </c>
      <c r="I473" s="10" t="s">
        <v>977</v>
      </c>
      <c r="J473" s="13" t="s">
        <v>978</v>
      </c>
      <c r="K473" s="10" t="s">
        <v>398</v>
      </c>
      <c r="L473" s="10" t="s">
        <v>29</v>
      </c>
      <c r="M473" s="14">
        <v>2505432</v>
      </c>
      <c r="N473" s="12"/>
      <c r="O473" s="10" t="s">
        <v>979</v>
      </c>
      <c r="P473" s="14">
        <v>-945053</v>
      </c>
      <c r="Q473" s="15">
        <v>1</v>
      </c>
      <c r="R473" s="10" t="s">
        <v>29</v>
      </c>
      <c r="S473" s="14">
        <v>1560379</v>
      </c>
      <c r="T473" s="10" t="s">
        <v>339</v>
      </c>
      <c r="U473" s="10" t="s">
        <v>29</v>
      </c>
      <c r="V473" s="10" t="s">
        <v>37</v>
      </c>
      <c r="W473" s="10" t="s">
        <v>29</v>
      </c>
      <c r="X473" s="15">
        <v>0</v>
      </c>
      <c r="Y473" s="15">
        <v>0</v>
      </c>
      <c r="Z473" s="15">
        <v>0</v>
      </c>
      <c r="AA473" s="14">
        <v>-141592</v>
      </c>
      <c r="AB473" s="14">
        <v>1418787</v>
      </c>
    </row>
    <row r="474" spans="1:28" x14ac:dyDescent="0.25">
      <c r="A474" s="9" t="s">
        <v>980</v>
      </c>
      <c r="B474" s="10" t="s">
        <v>29</v>
      </c>
      <c r="C474" s="10" t="s">
        <v>29</v>
      </c>
      <c r="D474" s="9" t="s">
        <v>30</v>
      </c>
      <c r="E474" s="10" t="s">
        <v>207</v>
      </c>
      <c r="F474" s="10" t="s">
        <v>32</v>
      </c>
      <c r="G474" s="11">
        <v>44221</v>
      </c>
      <c r="H474" s="12">
        <v>44221</v>
      </c>
      <c r="I474" s="10" t="s">
        <v>443</v>
      </c>
      <c r="J474" s="13" t="s">
        <v>981</v>
      </c>
      <c r="K474" s="10" t="s">
        <v>398</v>
      </c>
      <c r="L474" s="10" t="s">
        <v>29</v>
      </c>
      <c r="M474" s="14">
        <v>6938282</v>
      </c>
      <c r="N474" s="12"/>
      <c r="O474" s="10" t="s">
        <v>982</v>
      </c>
      <c r="P474" s="14">
        <v>-2437099</v>
      </c>
      <c r="Q474" s="15">
        <v>1</v>
      </c>
      <c r="R474" s="10" t="s">
        <v>29</v>
      </c>
      <c r="S474" s="14">
        <v>4501183</v>
      </c>
      <c r="T474" s="10" t="s">
        <v>339</v>
      </c>
      <c r="U474" s="10" t="s">
        <v>29</v>
      </c>
      <c r="V474" s="10" t="s">
        <v>37</v>
      </c>
      <c r="W474" s="10" t="s">
        <v>29</v>
      </c>
      <c r="X474" s="15">
        <v>0</v>
      </c>
      <c r="Y474" s="15">
        <v>0</v>
      </c>
      <c r="Z474" s="15">
        <v>0</v>
      </c>
      <c r="AA474" s="14">
        <v>-408447</v>
      </c>
      <c r="AB474" s="14">
        <v>4092736</v>
      </c>
    </row>
    <row r="475" spans="1:28" x14ac:dyDescent="0.25">
      <c r="A475" s="9" t="s">
        <v>980</v>
      </c>
      <c r="B475" s="10" t="s">
        <v>29</v>
      </c>
      <c r="C475" s="10" t="s">
        <v>29</v>
      </c>
      <c r="D475" s="9" t="s">
        <v>375</v>
      </c>
      <c r="E475" s="10" t="s">
        <v>207</v>
      </c>
      <c r="F475" s="10" t="s">
        <v>32</v>
      </c>
      <c r="G475" s="11">
        <v>44981</v>
      </c>
      <c r="H475" s="12">
        <v>44981</v>
      </c>
      <c r="I475" s="10" t="s">
        <v>443</v>
      </c>
      <c r="J475" s="13" t="s">
        <v>983</v>
      </c>
      <c r="K475" s="10" t="s">
        <v>398</v>
      </c>
      <c r="L475" s="10" t="s">
        <v>29</v>
      </c>
      <c r="M475" s="14">
        <v>11171293.76</v>
      </c>
      <c r="N475" s="12"/>
      <c r="O475" s="10" t="s">
        <v>984</v>
      </c>
      <c r="P475" s="14">
        <v>-199471</v>
      </c>
      <c r="Q475" s="15">
        <v>2</v>
      </c>
      <c r="R475" s="10" t="s">
        <v>29</v>
      </c>
      <c r="S475" s="14">
        <v>10971822.76</v>
      </c>
      <c r="T475" s="10" t="s">
        <v>339</v>
      </c>
      <c r="U475" s="10" t="s">
        <v>29</v>
      </c>
      <c r="V475" s="10" t="s">
        <v>37</v>
      </c>
      <c r="W475" s="10" t="s">
        <v>29</v>
      </c>
      <c r="X475" s="15">
        <v>0</v>
      </c>
      <c r="Y475" s="15">
        <v>0</v>
      </c>
      <c r="Z475" s="15">
        <v>0</v>
      </c>
      <c r="AA475" s="14">
        <v>-995607</v>
      </c>
      <c r="AB475" s="14">
        <v>9976215.7599999998</v>
      </c>
    </row>
    <row r="476" spans="1:28" x14ac:dyDescent="0.25">
      <c r="A476" s="9" t="s">
        <v>985</v>
      </c>
      <c r="B476" s="10" t="s">
        <v>29</v>
      </c>
      <c r="C476" s="10" t="s">
        <v>29</v>
      </c>
      <c r="D476" s="9" t="s">
        <v>30</v>
      </c>
      <c r="E476" s="10" t="s">
        <v>207</v>
      </c>
      <c r="F476" s="10" t="s">
        <v>32</v>
      </c>
      <c r="G476" s="11">
        <v>44143</v>
      </c>
      <c r="H476" s="12">
        <v>44143</v>
      </c>
      <c r="I476" s="10" t="s">
        <v>202</v>
      </c>
      <c r="J476" s="13" t="s">
        <v>986</v>
      </c>
      <c r="K476" s="10" t="s">
        <v>398</v>
      </c>
      <c r="L476" s="10" t="s">
        <v>29</v>
      </c>
      <c r="M476" s="14">
        <v>3888887</v>
      </c>
      <c r="N476" s="12"/>
      <c r="O476" s="10" t="s">
        <v>29</v>
      </c>
      <c r="P476" s="14">
        <v>-1466894</v>
      </c>
      <c r="Q476" s="15"/>
      <c r="R476" s="10" t="s">
        <v>29</v>
      </c>
      <c r="S476" s="14">
        <v>2421993</v>
      </c>
      <c r="T476" s="10" t="s">
        <v>29</v>
      </c>
      <c r="U476" s="10" t="s">
        <v>29</v>
      </c>
      <c r="V476" s="10" t="s">
        <v>37</v>
      </c>
      <c r="W476" s="10" t="s">
        <v>29</v>
      </c>
      <c r="X476" s="15">
        <v>0</v>
      </c>
      <c r="Y476" s="15">
        <v>0</v>
      </c>
      <c r="Z476" s="15">
        <v>0</v>
      </c>
      <c r="AA476" s="14">
        <v>-219777</v>
      </c>
      <c r="AB476" s="14">
        <v>2202216</v>
      </c>
    </row>
    <row r="477" spans="1:28" x14ac:dyDescent="0.25">
      <c r="A477" s="9" t="s">
        <v>987</v>
      </c>
      <c r="B477" s="10" t="s">
        <v>29</v>
      </c>
      <c r="C477" s="10" t="s">
        <v>29</v>
      </c>
      <c r="D477" s="9" t="s">
        <v>30</v>
      </c>
      <c r="E477" s="10" t="s">
        <v>207</v>
      </c>
      <c r="F477" s="10" t="s">
        <v>32</v>
      </c>
      <c r="G477" s="11">
        <v>44373</v>
      </c>
      <c r="H477" s="12">
        <v>44373</v>
      </c>
      <c r="I477" s="10" t="s">
        <v>202</v>
      </c>
      <c r="J477" s="13" t="s">
        <v>988</v>
      </c>
      <c r="K477" s="10" t="s">
        <v>398</v>
      </c>
      <c r="L477" s="10" t="s">
        <v>29</v>
      </c>
      <c r="M477" s="14">
        <v>2850000</v>
      </c>
      <c r="N477" s="12"/>
      <c r="O477" s="10" t="s">
        <v>989</v>
      </c>
      <c r="P477" s="14">
        <v>-838941</v>
      </c>
      <c r="Q477" s="15">
        <v>1</v>
      </c>
      <c r="R477" s="10" t="s">
        <v>29</v>
      </c>
      <c r="S477" s="14">
        <v>2011059</v>
      </c>
      <c r="T477" s="10" t="s">
        <v>339</v>
      </c>
      <c r="U477" s="10" t="s">
        <v>29</v>
      </c>
      <c r="V477" s="10" t="s">
        <v>37</v>
      </c>
      <c r="W477" s="10" t="s">
        <v>29</v>
      </c>
      <c r="X477" s="15">
        <v>0</v>
      </c>
      <c r="Y477" s="15">
        <v>0</v>
      </c>
      <c r="Z477" s="15">
        <v>0</v>
      </c>
      <c r="AA477" s="14">
        <v>-182488</v>
      </c>
      <c r="AB477" s="14">
        <v>1828571</v>
      </c>
    </row>
    <row r="478" spans="1:28" x14ac:dyDescent="0.25">
      <c r="A478" s="9" t="s">
        <v>990</v>
      </c>
      <c r="B478" s="10" t="s">
        <v>29</v>
      </c>
      <c r="C478" s="10" t="s">
        <v>29</v>
      </c>
      <c r="D478" s="9" t="s">
        <v>30</v>
      </c>
      <c r="E478" s="10" t="s">
        <v>207</v>
      </c>
      <c r="F478" s="10" t="s">
        <v>32</v>
      </c>
      <c r="G478" s="11">
        <v>44470</v>
      </c>
      <c r="H478" s="12">
        <v>44470</v>
      </c>
      <c r="I478" s="10" t="s">
        <v>709</v>
      </c>
      <c r="J478" s="13" t="s">
        <v>849</v>
      </c>
      <c r="K478" s="10" t="s">
        <v>398</v>
      </c>
      <c r="L478" s="10" t="s">
        <v>29</v>
      </c>
      <c r="M478" s="14">
        <v>901584</v>
      </c>
      <c r="N478" s="12"/>
      <c r="O478" s="10" t="s">
        <v>29</v>
      </c>
      <c r="P478" s="14">
        <v>-229872</v>
      </c>
      <c r="Q478" s="15">
        <v>1</v>
      </c>
      <c r="R478" s="10" t="s">
        <v>29</v>
      </c>
      <c r="S478" s="14">
        <v>671712</v>
      </c>
      <c r="T478" s="10" t="s">
        <v>339</v>
      </c>
      <c r="U478" s="10" t="s">
        <v>29</v>
      </c>
      <c r="V478" s="10" t="s">
        <v>37</v>
      </c>
      <c r="W478" s="10" t="s">
        <v>29</v>
      </c>
      <c r="X478" s="15">
        <v>0</v>
      </c>
      <c r="Y478" s="15">
        <v>0</v>
      </c>
      <c r="Z478" s="15">
        <v>0</v>
      </c>
      <c r="AA478" s="14">
        <v>-60953</v>
      </c>
      <c r="AB478" s="14">
        <v>610759</v>
      </c>
    </row>
    <row r="479" spans="1:28" x14ac:dyDescent="0.25">
      <c r="A479" s="9" t="s">
        <v>990</v>
      </c>
      <c r="B479" s="10" t="s">
        <v>29</v>
      </c>
      <c r="C479" s="10" t="s">
        <v>29</v>
      </c>
      <c r="D479" s="9" t="s">
        <v>375</v>
      </c>
      <c r="E479" s="10" t="s">
        <v>207</v>
      </c>
      <c r="F479" s="10" t="s">
        <v>32</v>
      </c>
      <c r="G479" s="11">
        <v>44985</v>
      </c>
      <c r="H479" s="12">
        <v>44985</v>
      </c>
      <c r="I479" s="10" t="s">
        <v>709</v>
      </c>
      <c r="J479" s="13" t="s">
        <v>849</v>
      </c>
      <c r="K479" s="10" t="s">
        <v>398</v>
      </c>
      <c r="L479" s="10" t="s">
        <v>29</v>
      </c>
      <c r="M479" s="14">
        <v>178000</v>
      </c>
      <c r="N479" s="12"/>
      <c r="O479" s="10" t="s">
        <v>29</v>
      </c>
      <c r="P479" s="14">
        <v>-2825</v>
      </c>
      <c r="Q479" s="15">
        <v>1</v>
      </c>
      <c r="R479" s="10" t="s">
        <v>29</v>
      </c>
      <c r="S479" s="14">
        <v>175175</v>
      </c>
      <c r="T479" s="10" t="s">
        <v>339</v>
      </c>
      <c r="U479" s="10" t="s">
        <v>29</v>
      </c>
      <c r="V479" s="10" t="s">
        <v>37</v>
      </c>
      <c r="W479" s="10" t="s">
        <v>29</v>
      </c>
      <c r="X479" s="15">
        <v>0</v>
      </c>
      <c r="Y479" s="15">
        <v>0</v>
      </c>
      <c r="Z479" s="15">
        <v>0</v>
      </c>
      <c r="AA479" s="14">
        <v>-15896</v>
      </c>
      <c r="AB479" s="14">
        <v>159279</v>
      </c>
    </row>
    <row r="480" spans="1:28" x14ac:dyDescent="0.25">
      <c r="A480" s="9" t="s">
        <v>991</v>
      </c>
      <c r="B480" s="10" t="s">
        <v>29</v>
      </c>
      <c r="C480" s="10" t="s">
        <v>29</v>
      </c>
      <c r="D480" s="9" t="s">
        <v>30</v>
      </c>
      <c r="E480" s="10" t="s">
        <v>207</v>
      </c>
      <c r="F480" s="10" t="s">
        <v>32</v>
      </c>
      <c r="G480" s="11">
        <v>44651</v>
      </c>
      <c r="H480" s="12">
        <v>44635</v>
      </c>
      <c r="I480" s="10" t="s">
        <v>414</v>
      </c>
      <c r="J480" s="13" t="s">
        <v>992</v>
      </c>
      <c r="K480" s="10" t="s">
        <v>398</v>
      </c>
      <c r="L480" s="10" t="s">
        <v>29</v>
      </c>
      <c r="M480" s="14">
        <v>3559693</v>
      </c>
      <c r="N480" s="12"/>
      <c r="O480" s="10" t="s">
        <v>993</v>
      </c>
      <c r="P480" s="14">
        <v>-669015</v>
      </c>
      <c r="Q480" s="15">
        <v>0</v>
      </c>
      <c r="R480" s="10" t="s">
        <v>29</v>
      </c>
      <c r="S480" s="14">
        <v>2890678</v>
      </c>
      <c r="T480" s="10" t="s">
        <v>339</v>
      </c>
      <c r="U480" s="10" t="s">
        <v>29</v>
      </c>
      <c r="V480" s="10" t="s">
        <v>37</v>
      </c>
      <c r="W480" s="10" t="s">
        <v>29</v>
      </c>
      <c r="X480" s="15">
        <v>0</v>
      </c>
      <c r="Y480" s="15">
        <v>0</v>
      </c>
      <c r="Z480" s="15">
        <v>0</v>
      </c>
      <c r="AA480" s="14">
        <v>-262306</v>
      </c>
      <c r="AB480" s="14">
        <v>2628372</v>
      </c>
    </row>
    <row r="481" spans="1:28" x14ac:dyDescent="0.25">
      <c r="A481" s="9" t="s">
        <v>991</v>
      </c>
      <c r="B481" s="10" t="s">
        <v>29</v>
      </c>
      <c r="C481" s="10" t="s">
        <v>29</v>
      </c>
      <c r="D481" s="9" t="s">
        <v>375</v>
      </c>
      <c r="E481" s="10" t="s">
        <v>207</v>
      </c>
      <c r="F481" s="10" t="s">
        <v>32</v>
      </c>
      <c r="G481" s="11">
        <v>44965</v>
      </c>
      <c r="H481" s="12">
        <v>44965</v>
      </c>
      <c r="I481" s="10" t="s">
        <v>414</v>
      </c>
      <c r="J481" s="13" t="s">
        <v>992</v>
      </c>
      <c r="K481" s="10" t="s">
        <v>398</v>
      </c>
      <c r="L481" s="10" t="s">
        <v>29</v>
      </c>
      <c r="M481" s="14">
        <v>563069.68999999994</v>
      </c>
      <c r="N481" s="12"/>
      <c r="O481" s="10" t="s">
        <v>29</v>
      </c>
      <c r="P481" s="14">
        <v>-14522</v>
      </c>
      <c r="Q481" s="15">
        <v>4</v>
      </c>
      <c r="R481" s="10" t="s">
        <v>29</v>
      </c>
      <c r="S481" s="14">
        <v>548547.68999999994</v>
      </c>
      <c r="T481" s="10" t="s">
        <v>339</v>
      </c>
      <c r="U481" s="10" t="s">
        <v>29</v>
      </c>
      <c r="V481" s="10" t="s">
        <v>37</v>
      </c>
      <c r="W481" s="10" t="s">
        <v>29</v>
      </c>
      <c r="X481" s="15">
        <v>0</v>
      </c>
      <c r="Y481" s="15">
        <v>0</v>
      </c>
      <c r="Z481" s="15">
        <v>0</v>
      </c>
      <c r="AA481" s="14">
        <v>-49776</v>
      </c>
      <c r="AB481" s="14">
        <v>498771.69</v>
      </c>
    </row>
    <row r="482" spans="1:28" x14ac:dyDescent="0.25">
      <c r="A482" s="9" t="s">
        <v>994</v>
      </c>
      <c r="B482" s="10" t="s">
        <v>29</v>
      </c>
      <c r="C482" s="10" t="s">
        <v>29</v>
      </c>
      <c r="D482" s="9" t="s">
        <v>30</v>
      </c>
      <c r="E482" s="10" t="s">
        <v>207</v>
      </c>
      <c r="F482" s="10" t="s">
        <v>32</v>
      </c>
      <c r="G482" s="11">
        <v>44378</v>
      </c>
      <c r="H482" s="12">
        <v>44378</v>
      </c>
      <c r="I482" s="10" t="s">
        <v>709</v>
      </c>
      <c r="J482" s="13" t="s">
        <v>995</v>
      </c>
      <c r="K482" s="10" t="s">
        <v>398</v>
      </c>
      <c r="L482" s="10" t="s">
        <v>29</v>
      </c>
      <c r="M482" s="14">
        <v>347889</v>
      </c>
      <c r="N482" s="12"/>
      <c r="O482" s="10" t="s">
        <v>29</v>
      </c>
      <c r="P482" s="14">
        <v>-101700</v>
      </c>
      <c r="Q482" s="15"/>
      <c r="R482" s="10" t="s">
        <v>29</v>
      </c>
      <c r="S482" s="14">
        <v>246189</v>
      </c>
      <c r="T482" s="10" t="s">
        <v>29</v>
      </c>
      <c r="U482" s="10" t="s">
        <v>29</v>
      </c>
      <c r="V482" s="10" t="s">
        <v>37</v>
      </c>
      <c r="W482" s="10" t="s">
        <v>29</v>
      </c>
      <c r="X482" s="15">
        <v>0</v>
      </c>
      <c r="Y482" s="15">
        <v>0</v>
      </c>
      <c r="Z482" s="15">
        <v>0</v>
      </c>
      <c r="AA482" s="14">
        <v>-22340</v>
      </c>
      <c r="AB482" s="14">
        <v>223849</v>
      </c>
    </row>
    <row r="483" spans="1:28" x14ac:dyDescent="0.25">
      <c r="A483" s="9" t="s">
        <v>996</v>
      </c>
      <c r="B483" s="10" t="s">
        <v>29</v>
      </c>
      <c r="C483" s="10" t="s">
        <v>29</v>
      </c>
      <c r="D483" s="9" t="s">
        <v>30</v>
      </c>
      <c r="E483" s="10" t="s">
        <v>207</v>
      </c>
      <c r="F483" s="10" t="s">
        <v>32</v>
      </c>
      <c r="G483" s="11">
        <v>44607</v>
      </c>
      <c r="H483" s="12">
        <v>44607</v>
      </c>
      <c r="I483" s="10" t="s">
        <v>388</v>
      </c>
      <c r="J483" s="13" t="s">
        <v>997</v>
      </c>
      <c r="K483" s="10" t="s">
        <v>398</v>
      </c>
      <c r="L483" s="10" t="s">
        <v>29</v>
      </c>
      <c r="M483" s="14">
        <v>2324988</v>
      </c>
      <c r="N483" s="12"/>
      <c r="O483" s="10" t="s">
        <v>998</v>
      </c>
      <c r="P483" s="14">
        <v>-463406</v>
      </c>
      <c r="Q483" s="15">
        <v>1</v>
      </c>
      <c r="R483" s="10" t="s">
        <v>29</v>
      </c>
      <c r="S483" s="14">
        <v>1861582</v>
      </c>
      <c r="T483" s="10" t="s">
        <v>339</v>
      </c>
      <c r="U483" s="10" t="s">
        <v>29</v>
      </c>
      <c r="V483" s="10" t="s">
        <v>37</v>
      </c>
      <c r="W483" s="10" t="s">
        <v>29</v>
      </c>
      <c r="X483" s="15">
        <v>0</v>
      </c>
      <c r="Y483" s="15">
        <v>0</v>
      </c>
      <c r="Z483" s="15">
        <v>0</v>
      </c>
      <c r="AA483" s="14">
        <v>-168924</v>
      </c>
      <c r="AB483" s="14">
        <v>1692658</v>
      </c>
    </row>
    <row r="484" spans="1:28" x14ac:dyDescent="0.25">
      <c r="A484" s="9" t="s">
        <v>999</v>
      </c>
      <c r="B484" s="10" t="s">
        <v>29</v>
      </c>
      <c r="C484" s="10" t="s">
        <v>29</v>
      </c>
      <c r="D484" s="9" t="s">
        <v>30</v>
      </c>
      <c r="E484" s="10" t="s">
        <v>207</v>
      </c>
      <c r="F484" s="10" t="s">
        <v>32</v>
      </c>
      <c r="G484" s="11">
        <v>44607</v>
      </c>
      <c r="H484" s="12">
        <v>44607</v>
      </c>
      <c r="I484" s="10" t="s">
        <v>378</v>
      </c>
      <c r="J484" s="13" t="s">
        <v>1000</v>
      </c>
      <c r="K484" s="10" t="s">
        <v>398</v>
      </c>
      <c r="L484" s="10" t="s">
        <v>29</v>
      </c>
      <c r="M484" s="14">
        <v>9500</v>
      </c>
      <c r="N484" s="12"/>
      <c r="O484" s="10" t="s">
        <v>1001</v>
      </c>
      <c r="P484" s="14">
        <v>-1893</v>
      </c>
      <c r="Q484" s="15">
        <v>1</v>
      </c>
      <c r="R484" s="10" t="s">
        <v>29</v>
      </c>
      <c r="S484" s="14">
        <v>7607</v>
      </c>
      <c r="T484" s="10" t="s">
        <v>339</v>
      </c>
      <c r="U484" s="10" t="s">
        <v>29</v>
      </c>
      <c r="V484" s="10" t="s">
        <v>37</v>
      </c>
      <c r="W484" s="10" t="s">
        <v>29</v>
      </c>
      <c r="X484" s="15">
        <v>0</v>
      </c>
      <c r="Y484" s="15">
        <v>0</v>
      </c>
      <c r="Z484" s="15">
        <v>0</v>
      </c>
      <c r="AA484" s="15">
        <v>-690</v>
      </c>
      <c r="AB484" s="14">
        <v>6917</v>
      </c>
    </row>
    <row r="485" spans="1:28" x14ac:dyDescent="0.25">
      <c r="A485" s="9" t="s">
        <v>1002</v>
      </c>
      <c r="B485" s="10" t="s">
        <v>29</v>
      </c>
      <c r="C485" s="10" t="s">
        <v>29</v>
      </c>
      <c r="D485" s="9" t="s">
        <v>30</v>
      </c>
      <c r="E485" s="10" t="s">
        <v>207</v>
      </c>
      <c r="F485" s="10" t="s">
        <v>32</v>
      </c>
      <c r="G485" s="11">
        <v>44287</v>
      </c>
      <c r="H485" s="12">
        <v>44287</v>
      </c>
      <c r="I485" s="10" t="s">
        <v>218</v>
      </c>
      <c r="J485" s="13" t="s">
        <v>1003</v>
      </c>
      <c r="K485" s="10" t="s">
        <v>398</v>
      </c>
      <c r="L485" s="10" t="s">
        <v>29</v>
      </c>
      <c r="M485" s="14">
        <v>49999</v>
      </c>
      <c r="N485" s="12"/>
      <c r="O485" s="10" t="s">
        <v>1004</v>
      </c>
      <c r="P485" s="14">
        <v>-16465</v>
      </c>
      <c r="Q485" s="15">
        <v>1</v>
      </c>
      <c r="R485" s="10" t="s">
        <v>29</v>
      </c>
      <c r="S485" s="14">
        <v>33534</v>
      </c>
      <c r="T485" s="10" t="s">
        <v>339</v>
      </c>
      <c r="U485" s="10" t="s">
        <v>29</v>
      </c>
      <c r="V485" s="10" t="s">
        <v>37</v>
      </c>
      <c r="W485" s="10" t="s">
        <v>29</v>
      </c>
      <c r="X485" s="15">
        <v>0</v>
      </c>
      <c r="Y485" s="15">
        <v>0</v>
      </c>
      <c r="Z485" s="15">
        <v>0</v>
      </c>
      <c r="AA485" s="14">
        <v>-3043</v>
      </c>
      <c r="AB485" s="14">
        <v>30491</v>
      </c>
    </row>
    <row r="486" spans="1:28" x14ac:dyDescent="0.25">
      <c r="A486" s="9" t="s">
        <v>1005</v>
      </c>
      <c r="B486" s="10" t="s">
        <v>29</v>
      </c>
      <c r="C486" s="10" t="s">
        <v>29</v>
      </c>
      <c r="D486" s="9" t="s">
        <v>30</v>
      </c>
      <c r="E486" s="10" t="s">
        <v>207</v>
      </c>
      <c r="F486" s="10" t="s">
        <v>32</v>
      </c>
      <c r="G486" s="11">
        <v>44507</v>
      </c>
      <c r="H486" s="12">
        <v>44507</v>
      </c>
      <c r="I486" s="10" t="s">
        <v>297</v>
      </c>
      <c r="J486" s="13" t="s">
        <v>1003</v>
      </c>
      <c r="K486" s="10" t="s">
        <v>398</v>
      </c>
      <c r="L486" s="10" t="s">
        <v>29</v>
      </c>
      <c r="M486" s="14">
        <v>42372</v>
      </c>
      <c r="N486" s="12"/>
      <c r="O486" s="10" t="s">
        <v>1004</v>
      </c>
      <c r="P486" s="14">
        <v>-10166</v>
      </c>
      <c r="Q486" s="15">
        <v>1</v>
      </c>
      <c r="R486" s="10" t="s">
        <v>29</v>
      </c>
      <c r="S486" s="14">
        <v>32206</v>
      </c>
      <c r="T486" s="10" t="s">
        <v>339</v>
      </c>
      <c r="U486" s="10" t="s">
        <v>29</v>
      </c>
      <c r="V486" s="10" t="s">
        <v>37</v>
      </c>
      <c r="W486" s="10" t="s">
        <v>29</v>
      </c>
      <c r="X486" s="15">
        <v>0</v>
      </c>
      <c r="Y486" s="15">
        <v>0</v>
      </c>
      <c r="Z486" s="15">
        <v>0</v>
      </c>
      <c r="AA486" s="14">
        <v>-2922</v>
      </c>
      <c r="AB486" s="14">
        <v>29284</v>
      </c>
    </row>
    <row r="487" spans="1:28" x14ac:dyDescent="0.25">
      <c r="A487" s="9" t="s">
        <v>1006</v>
      </c>
      <c r="B487" s="10" t="s">
        <v>29</v>
      </c>
      <c r="C487" s="10" t="s">
        <v>29</v>
      </c>
      <c r="D487" s="9" t="s">
        <v>30</v>
      </c>
      <c r="E487" s="10" t="s">
        <v>207</v>
      </c>
      <c r="F487" s="10" t="s">
        <v>32</v>
      </c>
      <c r="G487" s="11">
        <v>44496</v>
      </c>
      <c r="H487" s="12">
        <v>44496</v>
      </c>
      <c r="I487" s="10" t="s">
        <v>1007</v>
      </c>
      <c r="J487" s="13" t="s">
        <v>1008</v>
      </c>
      <c r="K487" s="10" t="s">
        <v>398</v>
      </c>
      <c r="L487" s="10" t="s">
        <v>29</v>
      </c>
      <c r="M487" s="14">
        <v>595000</v>
      </c>
      <c r="N487" s="12"/>
      <c r="O487" s="10" t="s">
        <v>1009</v>
      </c>
      <c r="P487" s="14">
        <v>-145420</v>
      </c>
      <c r="Q487" s="15">
        <v>1</v>
      </c>
      <c r="R487" s="10" t="s">
        <v>29</v>
      </c>
      <c r="S487" s="14">
        <v>449580</v>
      </c>
      <c r="T487" s="10" t="s">
        <v>339</v>
      </c>
      <c r="U487" s="10" t="s">
        <v>29</v>
      </c>
      <c r="V487" s="10" t="s">
        <v>37</v>
      </c>
      <c r="W487" s="10" t="s">
        <v>29</v>
      </c>
      <c r="X487" s="15">
        <v>0</v>
      </c>
      <c r="Y487" s="15">
        <v>0</v>
      </c>
      <c r="Z487" s="15">
        <v>0</v>
      </c>
      <c r="AA487" s="14">
        <v>-40796</v>
      </c>
      <c r="AB487" s="14">
        <v>408784</v>
      </c>
    </row>
    <row r="488" spans="1:28" x14ac:dyDescent="0.25">
      <c r="A488" s="9" t="s">
        <v>1010</v>
      </c>
      <c r="B488" s="10" t="s">
        <v>29</v>
      </c>
      <c r="C488" s="10" t="s">
        <v>29</v>
      </c>
      <c r="D488" s="9" t="s">
        <v>30</v>
      </c>
      <c r="E488" s="10" t="s">
        <v>207</v>
      </c>
      <c r="F488" s="10" t="s">
        <v>32</v>
      </c>
      <c r="G488" s="11">
        <v>44635</v>
      </c>
      <c r="H488" s="12">
        <v>44635</v>
      </c>
      <c r="I488" s="10" t="s">
        <v>388</v>
      </c>
      <c r="J488" s="13" t="s">
        <v>1011</v>
      </c>
      <c r="K488" s="10" t="s">
        <v>398</v>
      </c>
      <c r="L488" s="10" t="s">
        <v>29</v>
      </c>
      <c r="M488" s="14">
        <v>1744048</v>
      </c>
      <c r="N488" s="12"/>
      <c r="O488" s="10" t="s">
        <v>1012</v>
      </c>
      <c r="P488" s="14">
        <v>-327780</v>
      </c>
      <c r="Q488" s="15">
        <v>1</v>
      </c>
      <c r="R488" s="10" t="s">
        <v>29</v>
      </c>
      <c r="S488" s="14">
        <v>1416268</v>
      </c>
      <c r="T488" s="10" t="s">
        <v>339</v>
      </c>
      <c r="U488" s="10" t="s">
        <v>29</v>
      </c>
      <c r="V488" s="10" t="s">
        <v>37</v>
      </c>
      <c r="W488" s="10" t="s">
        <v>29</v>
      </c>
      <c r="X488" s="15">
        <v>0</v>
      </c>
      <c r="Y488" s="15">
        <v>0</v>
      </c>
      <c r="Z488" s="15">
        <v>0</v>
      </c>
      <c r="AA488" s="14">
        <v>-128515</v>
      </c>
      <c r="AB488" s="14">
        <v>1287753</v>
      </c>
    </row>
    <row r="489" spans="1:28" x14ac:dyDescent="0.25">
      <c r="A489" s="9" t="s">
        <v>1013</v>
      </c>
      <c r="B489" s="10" t="s">
        <v>29</v>
      </c>
      <c r="C489" s="10" t="s">
        <v>29</v>
      </c>
      <c r="D489" s="9" t="s">
        <v>30</v>
      </c>
      <c r="E489" s="10" t="s">
        <v>1014</v>
      </c>
      <c r="F489" s="10" t="s">
        <v>32</v>
      </c>
      <c r="G489" s="11">
        <v>45178</v>
      </c>
      <c r="H489" s="12">
        <v>45178</v>
      </c>
      <c r="I489" s="10" t="s">
        <v>977</v>
      </c>
      <c r="J489" s="13" t="s">
        <v>1015</v>
      </c>
      <c r="K489" s="10" t="s">
        <v>357</v>
      </c>
      <c r="L489" s="10" t="s">
        <v>1016</v>
      </c>
      <c r="M489" s="15">
        <v>0</v>
      </c>
      <c r="N489" s="12"/>
      <c r="O489" s="10" t="s">
        <v>1017</v>
      </c>
      <c r="P489" s="15">
        <v>0</v>
      </c>
      <c r="Q489" s="15"/>
      <c r="R489" s="10" t="s">
        <v>29</v>
      </c>
      <c r="S489" s="15">
        <v>0</v>
      </c>
      <c r="T489" s="10" t="s">
        <v>29</v>
      </c>
      <c r="U489" s="10" t="s">
        <v>29</v>
      </c>
      <c r="V489" s="10" t="s">
        <v>37</v>
      </c>
      <c r="W489" s="10" t="s">
        <v>29</v>
      </c>
      <c r="X489" s="15">
        <v>0</v>
      </c>
      <c r="Y489" s="14">
        <v>2199999.79</v>
      </c>
      <c r="Z489" s="15">
        <v>0</v>
      </c>
      <c r="AA489" s="14">
        <v>-23936</v>
      </c>
      <c r="AB489" s="14">
        <v>2176063.79</v>
      </c>
    </row>
    <row r="490" spans="1:28" x14ac:dyDescent="0.25">
      <c r="A490" s="9" t="s">
        <v>1018</v>
      </c>
      <c r="B490" s="10" t="s">
        <v>29</v>
      </c>
      <c r="C490" s="10" t="s">
        <v>29</v>
      </c>
      <c r="D490" s="9" t="s">
        <v>30</v>
      </c>
      <c r="E490" s="10" t="s">
        <v>207</v>
      </c>
      <c r="F490" s="10" t="s">
        <v>32</v>
      </c>
      <c r="G490" s="11">
        <v>44874</v>
      </c>
      <c r="H490" s="12">
        <v>44874</v>
      </c>
      <c r="I490" s="10" t="s">
        <v>520</v>
      </c>
      <c r="J490" s="13" t="s">
        <v>1019</v>
      </c>
      <c r="K490" s="10" t="s">
        <v>398</v>
      </c>
      <c r="L490" s="10" t="s">
        <v>29</v>
      </c>
      <c r="M490" s="14">
        <v>129849237.23</v>
      </c>
      <c r="N490" s="12"/>
      <c r="O490" s="10" t="s">
        <v>29</v>
      </c>
      <c r="P490" s="14">
        <v>-9209757</v>
      </c>
      <c r="Q490" s="15">
        <v>2</v>
      </c>
      <c r="R490" s="10" t="s">
        <v>29</v>
      </c>
      <c r="S490" s="14">
        <v>120639480.23</v>
      </c>
      <c r="T490" s="10" t="s">
        <v>1020</v>
      </c>
      <c r="U490" s="10" t="s">
        <v>29</v>
      </c>
      <c r="V490" s="10" t="s">
        <v>37</v>
      </c>
      <c r="W490" s="10" t="s">
        <v>29</v>
      </c>
      <c r="X490" s="15">
        <v>0</v>
      </c>
      <c r="Y490" s="15">
        <v>12.8</v>
      </c>
      <c r="Z490" s="15">
        <v>0</v>
      </c>
      <c r="AA490" s="14">
        <v>-10947084</v>
      </c>
      <c r="AB490" s="14">
        <v>109692409.03</v>
      </c>
    </row>
    <row r="491" spans="1:28" x14ac:dyDescent="0.25">
      <c r="A491" s="9" t="s">
        <v>1018</v>
      </c>
      <c r="B491" s="10" t="s">
        <v>29</v>
      </c>
      <c r="C491" s="10" t="s">
        <v>29</v>
      </c>
      <c r="D491" s="9" t="s">
        <v>375</v>
      </c>
      <c r="E491" s="10" t="s">
        <v>207</v>
      </c>
      <c r="F491" s="10" t="s">
        <v>32</v>
      </c>
      <c r="G491" s="11">
        <v>45016</v>
      </c>
      <c r="H491" s="12">
        <v>45016</v>
      </c>
      <c r="I491" s="10" t="s">
        <v>520</v>
      </c>
      <c r="J491" s="13" t="s">
        <v>1019</v>
      </c>
      <c r="K491" s="10" t="s">
        <v>398</v>
      </c>
      <c r="L491" s="10" t="s">
        <v>29</v>
      </c>
      <c r="M491" s="14">
        <v>14927172.029999999</v>
      </c>
      <c r="N491" s="12"/>
      <c r="O491" s="10" t="s">
        <v>29</v>
      </c>
      <c r="P491" s="14">
        <v>-7404</v>
      </c>
      <c r="Q491" s="15">
        <v>2</v>
      </c>
      <c r="R491" s="10" t="s">
        <v>29</v>
      </c>
      <c r="S491" s="14">
        <v>14919768.029999999</v>
      </c>
      <c r="T491" s="10" t="s">
        <v>1020</v>
      </c>
      <c r="U491" s="10" t="s">
        <v>29</v>
      </c>
      <c r="V491" s="10" t="s">
        <v>37</v>
      </c>
      <c r="W491" s="10" t="s">
        <v>29</v>
      </c>
      <c r="X491" s="15">
        <v>0</v>
      </c>
      <c r="Y491" s="15">
        <v>568.66</v>
      </c>
      <c r="Z491" s="15">
        <v>0</v>
      </c>
      <c r="AA491" s="14">
        <v>-1353884</v>
      </c>
      <c r="AB491" s="14">
        <v>13566452.689999999</v>
      </c>
    </row>
    <row r="492" spans="1:28" x14ac:dyDescent="0.25">
      <c r="A492" s="9" t="s">
        <v>1021</v>
      </c>
      <c r="B492" s="10" t="s">
        <v>29</v>
      </c>
      <c r="C492" s="10" t="s">
        <v>29</v>
      </c>
      <c r="D492" s="9" t="s">
        <v>30</v>
      </c>
      <c r="E492" s="10" t="s">
        <v>207</v>
      </c>
      <c r="F492" s="10" t="s">
        <v>29</v>
      </c>
      <c r="G492" s="11">
        <v>44985</v>
      </c>
      <c r="H492" s="12">
        <v>44985</v>
      </c>
      <c r="I492" s="10" t="s">
        <v>448</v>
      </c>
      <c r="J492" s="13" t="s">
        <v>1022</v>
      </c>
      <c r="K492" s="10" t="s">
        <v>398</v>
      </c>
      <c r="L492" s="10" t="s">
        <v>29</v>
      </c>
      <c r="M492" s="14">
        <v>25046247.670000002</v>
      </c>
      <c r="N492" s="12"/>
      <c r="O492" s="10" t="s">
        <v>29</v>
      </c>
      <c r="P492" s="14">
        <v>-397526</v>
      </c>
      <c r="Q492" s="15">
        <v>2</v>
      </c>
      <c r="R492" s="10" t="s">
        <v>29</v>
      </c>
      <c r="S492" s="14">
        <v>24648721.670000002</v>
      </c>
      <c r="T492" s="10" t="s">
        <v>1020</v>
      </c>
      <c r="U492" s="10" t="s">
        <v>29</v>
      </c>
      <c r="V492" s="10" t="s">
        <v>37</v>
      </c>
      <c r="W492" s="10" t="s">
        <v>29</v>
      </c>
      <c r="X492" s="15">
        <v>0</v>
      </c>
      <c r="Y492" s="14">
        <v>65816.28</v>
      </c>
      <c r="Z492" s="15">
        <v>0</v>
      </c>
      <c r="AA492" s="14">
        <v>-2238213</v>
      </c>
      <c r="AB492" s="14">
        <v>22476324.949999999</v>
      </c>
    </row>
    <row r="493" spans="1:28" x14ac:dyDescent="0.25">
      <c r="A493" s="9" t="s">
        <v>1023</v>
      </c>
      <c r="B493" s="10" t="s">
        <v>29</v>
      </c>
      <c r="C493" s="10" t="s">
        <v>29</v>
      </c>
      <c r="D493" s="9" t="s">
        <v>30</v>
      </c>
      <c r="E493" s="10" t="s">
        <v>207</v>
      </c>
      <c r="F493" s="10" t="s">
        <v>29</v>
      </c>
      <c r="G493" s="11">
        <v>44908</v>
      </c>
      <c r="H493" s="12">
        <v>44908</v>
      </c>
      <c r="I493" s="10" t="s">
        <v>503</v>
      </c>
      <c r="J493" s="13" t="s">
        <v>1024</v>
      </c>
      <c r="K493" s="10" t="s">
        <v>398</v>
      </c>
      <c r="L493" s="10" t="s">
        <v>29</v>
      </c>
      <c r="M493" s="14">
        <v>5679360.1200000001</v>
      </c>
      <c r="N493" s="12"/>
      <c r="O493" s="10" t="s">
        <v>29</v>
      </c>
      <c r="P493" s="14">
        <v>-307043</v>
      </c>
      <c r="Q493" s="15"/>
      <c r="R493" s="10" t="s">
        <v>29</v>
      </c>
      <c r="S493" s="14">
        <v>5372317.1200000001</v>
      </c>
      <c r="T493" s="10" t="s">
        <v>29</v>
      </c>
      <c r="U493" s="10" t="s">
        <v>29</v>
      </c>
      <c r="V493" s="10" t="s">
        <v>37</v>
      </c>
      <c r="W493" s="10" t="s">
        <v>29</v>
      </c>
      <c r="X493" s="15">
        <v>0</v>
      </c>
      <c r="Y493" s="15">
        <v>0</v>
      </c>
      <c r="Z493" s="15">
        <v>0</v>
      </c>
      <c r="AA493" s="14">
        <v>-487496</v>
      </c>
      <c r="AB493" s="14">
        <v>4884821.12</v>
      </c>
    </row>
    <row r="494" spans="1:28" x14ac:dyDescent="0.25">
      <c r="A494" s="9" t="s">
        <v>1025</v>
      </c>
      <c r="B494" s="10" t="s">
        <v>29</v>
      </c>
      <c r="C494" s="10" t="s">
        <v>29</v>
      </c>
      <c r="D494" s="9" t="s">
        <v>30</v>
      </c>
      <c r="E494" s="10" t="s">
        <v>207</v>
      </c>
      <c r="F494" s="10" t="s">
        <v>29</v>
      </c>
      <c r="G494" s="11">
        <v>44866</v>
      </c>
      <c r="H494" s="12">
        <v>44866</v>
      </c>
      <c r="I494" s="10" t="s">
        <v>977</v>
      </c>
      <c r="J494" s="13" t="s">
        <v>1026</v>
      </c>
      <c r="K494" s="10" t="s">
        <v>398</v>
      </c>
      <c r="L494" s="10" t="s">
        <v>29</v>
      </c>
      <c r="M494" s="14">
        <v>1190163.8999999999</v>
      </c>
      <c r="N494" s="12"/>
      <c r="O494" s="10" t="s">
        <v>29</v>
      </c>
      <c r="P494" s="14">
        <v>-89137</v>
      </c>
      <c r="Q494" s="15"/>
      <c r="R494" s="10" t="s">
        <v>29</v>
      </c>
      <c r="S494" s="14">
        <v>1101026.8999999999</v>
      </c>
      <c r="T494" s="10" t="s">
        <v>29</v>
      </c>
      <c r="U494" s="10" t="s">
        <v>29</v>
      </c>
      <c r="V494" s="10" t="s">
        <v>37</v>
      </c>
      <c r="W494" s="10" t="s">
        <v>29</v>
      </c>
      <c r="X494" s="15">
        <v>0</v>
      </c>
      <c r="Y494" s="15">
        <v>0</v>
      </c>
      <c r="Z494" s="15">
        <v>0</v>
      </c>
      <c r="AA494" s="14">
        <v>-99910</v>
      </c>
      <c r="AB494" s="14">
        <v>1001116.9</v>
      </c>
    </row>
    <row r="495" spans="1:28" x14ac:dyDescent="0.25">
      <c r="A495" s="9" t="s">
        <v>1027</v>
      </c>
      <c r="B495" s="10" t="s">
        <v>29</v>
      </c>
      <c r="C495" s="10" t="s">
        <v>29</v>
      </c>
      <c r="D495" s="9" t="s">
        <v>30</v>
      </c>
      <c r="E495" s="10" t="s">
        <v>207</v>
      </c>
      <c r="F495" s="10" t="s">
        <v>29</v>
      </c>
      <c r="G495" s="11">
        <v>44874</v>
      </c>
      <c r="H495" s="12">
        <v>44874</v>
      </c>
      <c r="I495" s="10" t="s">
        <v>202</v>
      </c>
      <c r="J495" s="13" t="s">
        <v>1028</v>
      </c>
      <c r="K495" s="10" t="s">
        <v>398</v>
      </c>
      <c r="L495" s="10" t="s">
        <v>29</v>
      </c>
      <c r="M495" s="14">
        <v>97808302.069999993</v>
      </c>
      <c r="N495" s="12"/>
      <c r="O495" s="10" t="s">
        <v>1029</v>
      </c>
      <c r="P495" s="14">
        <v>-6937204</v>
      </c>
      <c r="Q495" s="15"/>
      <c r="R495" s="10" t="s">
        <v>29</v>
      </c>
      <c r="S495" s="14">
        <v>90871098.069999993</v>
      </c>
      <c r="T495" s="10" t="s">
        <v>29</v>
      </c>
      <c r="U495" s="10" t="s">
        <v>29</v>
      </c>
      <c r="V495" s="10" t="s">
        <v>37</v>
      </c>
      <c r="W495" s="10" t="s">
        <v>29</v>
      </c>
      <c r="X495" s="15">
        <v>0</v>
      </c>
      <c r="Y495" s="15">
        <v>0</v>
      </c>
      <c r="Z495" s="15">
        <v>0</v>
      </c>
      <c r="AA495" s="14">
        <v>-8245837</v>
      </c>
      <c r="AB495" s="14">
        <v>82625261.069999993</v>
      </c>
    </row>
    <row r="496" spans="1:28" x14ac:dyDescent="0.25">
      <c r="A496" s="9" t="s">
        <v>1030</v>
      </c>
      <c r="B496" s="10" t="s">
        <v>29</v>
      </c>
      <c r="C496" s="10" t="s">
        <v>29</v>
      </c>
      <c r="D496" s="9" t="s">
        <v>30</v>
      </c>
      <c r="E496" s="10" t="s">
        <v>207</v>
      </c>
      <c r="F496" s="10" t="s">
        <v>29</v>
      </c>
      <c r="G496" s="11">
        <v>44874</v>
      </c>
      <c r="H496" s="12">
        <v>44874</v>
      </c>
      <c r="I496" s="10" t="s">
        <v>503</v>
      </c>
      <c r="J496" s="13" t="s">
        <v>1031</v>
      </c>
      <c r="K496" s="10" t="s">
        <v>398</v>
      </c>
      <c r="L496" s="10" t="s">
        <v>29</v>
      </c>
      <c r="M496" s="14">
        <v>144306.48000000001</v>
      </c>
      <c r="N496" s="12"/>
      <c r="O496" s="10" t="s">
        <v>29</v>
      </c>
      <c r="P496" s="14">
        <v>-10235</v>
      </c>
      <c r="Q496" s="15"/>
      <c r="R496" s="10" t="s">
        <v>29</v>
      </c>
      <c r="S496" s="14">
        <v>134071.48000000001</v>
      </c>
      <c r="T496" s="10" t="s">
        <v>29</v>
      </c>
      <c r="U496" s="10" t="s">
        <v>29</v>
      </c>
      <c r="V496" s="10" t="s">
        <v>37</v>
      </c>
      <c r="W496" s="10" t="s">
        <v>29</v>
      </c>
      <c r="X496" s="15">
        <v>0</v>
      </c>
      <c r="Y496" s="15">
        <v>0</v>
      </c>
      <c r="Z496" s="15">
        <v>0</v>
      </c>
      <c r="AA496" s="14">
        <v>-12166</v>
      </c>
      <c r="AB496" s="14">
        <v>121905.48</v>
      </c>
    </row>
    <row r="497" spans="1:28" x14ac:dyDescent="0.25">
      <c r="A497" s="9" t="s">
        <v>1032</v>
      </c>
      <c r="B497" s="10" t="s">
        <v>29</v>
      </c>
      <c r="C497" s="10" t="s">
        <v>29</v>
      </c>
      <c r="D497" s="9" t="s">
        <v>30</v>
      </c>
      <c r="E497" s="10" t="s">
        <v>1033</v>
      </c>
      <c r="F497" s="10" t="s">
        <v>32</v>
      </c>
      <c r="G497" s="11">
        <v>45045</v>
      </c>
      <c r="H497" s="12">
        <v>45045</v>
      </c>
      <c r="I497" s="10" t="s">
        <v>1034</v>
      </c>
      <c r="J497" s="13" t="s">
        <v>1035</v>
      </c>
      <c r="K497" s="10" t="s">
        <v>1036</v>
      </c>
      <c r="L497" s="10" t="s">
        <v>1037</v>
      </c>
      <c r="M497" s="15">
        <v>0</v>
      </c>
      <c r="N497" s="12"/>
      <c r="O497" s="10" t="s">
        <v>29</v>
      </c>
      <c r="P497" s="15">
        <v>0</v>
      </c>
      <c r="Q497" s="15"/>
      <c r="R497" s="10" t="s">
        <v>29</v>
      </c>
      <c r="S497" s="15">
        <v>0</v>
      </c>
      <c r="T497" s="10" t="s">
        <v>29</v>
      </c>
      <c r="U497" s="10" t="s">
        <v>29</v>
      </c>
      <c r="V497" s="10" t="s">
        <v>37</v>
      </c>
      <c r="W497" s="10" t="s">
        <v>29</v>
      </c>
      <c r="X497" s="15">
        <v>0</v>
      </c>
      <c r="Y497" s="14">
        <v>499065.62</v>
      </c>
      <c r="Z497" s="15">
        <v>0</v>
      </c>
      <c r="AA497" s="14">
        <v>-10568</v>
      </c>
      <c r="AB497" s="14">
        <v>488497.62</v>
      </c>
    </row>
    <row r="498" spans="1:28" x14ac:dyDescent="0.25">
      <c r="A498" s="9" t="s">
        <v>1038</v>
      </c>
      <c r="B498" s="10" t="s">
        <v>29</v>
      </c>
      <c r="C498" s="10" t="s">
        <v>29</v>
      </c>
      <c r="D498" s="9" t="s">
        <v>30</v>
      </c>
      <c r="E498" s="10" t="s">
        <v>207</v>
      </c>
      <c r="F498" s="10" t="s">
        <v>32</v>
      </c>
      <c r="G498" s="11">
        <v>44707</v>
      </c>
      <c r="H498" s="12">
        <v>44707</v>
      </c>
      <c r="I498" s="10" t="s">
        <v>977</v>
      </c>
      <c r="J498" s="13" t="s">
        <v>1039</v>
      </c>
      <c r="K498" s="10" t="s">
        <v>398</v>
      </c>
      <c r="L498" s="10" t="s">
        <v>1016</v>
      </c>
      <c r="M498" s="14">
        <v>2322697</v>
      </c>
      <c r="N498" s="12"/>
      <c r="O498" s="10" t="s">
        <v>29</v>
      </c>
      <c r="P498" s="14">
        <v>-357131</v>
      </c>
      <c r="Q498" s="15"/>
      <c r="R498" s="10" t="s">
        <v>29</v>
      </c>
      <c r="S498" s="14">
        <v>1965566</v>
      </c>
      <c r="T498" s="10" t="s">
        <v>29</v>
      </c>
      <c r="U498" s="10" t="s">
        <v>29</v>
      </c>
      <c r="V498" s="10" t="s">
        <v>37</v>
      </c>
      <c r="W498" s="10" t="s">
        <v>29</v>
      </c>
      <c r="X498" s="15">
        <v>0</v>
      </c>
      <c r="Y498" s="15">
        <v>0</v>
      </c>
      <c r="Z498" s="15">
        <v>0</v>
      </c>
      <c r="AA498" s="14">
        <v>-178360</v>
      </c>
      <c r="AB498" s="14">
        <v>1787206</v>
      </c>
    </row>
    <row r="499" spans="1:28" x14ac:dyDescent="0.25">
      <c r="A499" s="9" t="s">
        <v>1040</v>
      </c>
      <c r="B499" s="10" t="s">
        <v>29</v>
      </c>
      <c r="C499" s="10" t="s">
        <v>29</v>
      </c>
      <c r="D499" s="9" t="s">
        <v>30</v>
      </c>
      <c r="E499" s="10" t="s">
        <v>207</v>
      </c>
      <c r="F499" s="10" t="s">
        <v>29</v>
      </c>
      <c r="G499" s="11">
        <v>44911</v>
      </c>
      <c r="H499" s="12">
        <v>44911</v>
      </c>
      <c r="I499" s="10" t="s">
        <v>1041</v>
      </c>
      <c r="J499" s="13" t="s">
        <v>1042</v>
      </c>
      <c r="K499" s="10" t="s">
        <v>398</v>
      </c>
      <c r="L499" s="10" t="s">
        <v>29</v>
      </c>
      <c r="M499" s="14">
        <v>257439.13</v>
      </c>
      <c r="N499" s="12"/>
      <c r="O499" s="10" t="s">
        <v>29</v>
      </c>
      <c r="P499" s="14">
        <v>-13535</v>
      </c>
      <c r="Q499" s="15"/>
      <c r="R499" s="10" t="s">
        <v>29</v>
      </c>
      <c r="S499" s="14">
        <v>243904.13</v>
      </c>
      <c r="T499" s="10" t="s">
        <v>29</v>
      </c>
      <c r="U499" s="10" t="s">
        <v>29</v>
      </c>
      <c r="V499" s="10" t="s">
        <v>37</v>
      </c>
      <c r="W499" s="10" t="s">
        <v>29</v>
      </c>
      <c r="X499" s="15">
        <v>0</v>
      </c>
      <c r="Y499" s="15">
        <v>0</v>
      </c>
      <c r="Z499" s="15">
        <v>0</v>
      </c>
      <c r="AA499" s="14">
        <v>-22132</v>
      </c>
      <c r="AB499" s="14">
        <v>221772.13</v>
      </c>
    </row>
    <row r="500" spans="1:28" x14ac:dyDescent="0.25">
      <c r="A500" s="9" t="s">
        <v>1043</v>
      </c>
      <c r="B500" s="10" t="s">
        <v>29</v>
      </c>
      <c r="C500" s="10" t="s">
        <v>29</v>
      </c>
      <c r="D500" s="9" t="s">
        <v>30</v>
      </c>
      <c r="E500" s="10" t="s">
        <v>207</v>
      </c>
      <c r="F500" s="10" t="s">
        <v>29</v>
      </c>
      <c r="G500" s="11">
        <v>44924</v>
      </c>
      <c r="H500" s="12">
        <v>44924</v>
      </c>
      <c r="I500" s="10" t="s">
        <v>529</v>
      </c>
      <c r="J500" s="13" t="s">
        <v>1044</v>
      </c>
      <c r="K500" s="10" t="s">
        <v>398</v>
      </c>
      <c r="L500" s="10" t="s">
        <v>29</v>
      </c>
      <c r="M500" s="14">
        <v>443900</v>
      </c>
      <c r="N500" s="12"/>
      <c r="O500" s="10" t="s">
        <v>29</v>
      </c>
      <c r="P500" s="14">
        <v>-20476</v>
      </c>
      <c r="Q500" s="15"/>
      <c r="R500" s="10" t="s">
        <v>29</v>
      </c>
      <c r="S500" s="14">
        <v>423424</v>
      </c>
      <c r="T500" s="10" t="s">
        <v>29</v>
      </c>
      <c r="U500" s="10" t="s">
        <v>29</v>
      </c>
      <c r="V500" s="10" t="s">
        <v>37</v>
      </c>
      <c r="W500" s="10" t="s">
        <v>29</v>
      </c>
      <c r="X500" s="15">
        <v>0</v>
      </c>
      <c r="Y500" s="15">
        <v>0</v>
      </c>
      <c r="Z500" s="15">
        <v>0</v>
      </c>
      <c r="AA500" s="14">
        <v>-38422</v>
      </c>
      <c r="AB500" s="14">
        <v>385002</v>
      </c>
    </row>
    <row r="501" spans="1:28" x14ac:dyDescent="0.25">
      <c r="A501" s="9" t="s">
        <v>1045</v>
      </c>
      <c r="B501" s="10" t="s">
        <v>29</v>
      </c>
      <c r="C501" s="10" t="s">
        <v>29</v>
      </c>
      <c r="D501" s="9" t="s">
        <v>30</v>
      </c>
      <c r="E501" s="10" t="s">
        <v>207</v>
      </c>
      <c r="F501" s="10" t="s">
        <v>29</v>
      </c>
      <c r="G501" s="11">
        <v>44862</v>
      </c>
      <c r="H501" s="12">
        <v>44862</v>
      </c>
      <c r="I501" s="10" t="s">
        <v>529</v>
      </c>
      <c r="J501" s="13" t="s">
        <v>1046</v>
      </c>
      <c r="K501" s="10" t="s">
        <v>398</v>
      </c>
      <c r="L501" s="10" t="s">
        <v>29</v>
      </c>
      <c r="M501" s="14">
        <v>256200</v>
      </c>
      <c r="N501" s="12"/>
      <c r="O501" s="10" t="s">
        <v>29</v>
      </c>
      <c r="P501" s="14">
        <v>-19696</v>
      </c>
      <c r="Q501" s="15"/>
      <c r="R501" s="10" t="s">
        <v>29</v>
      </c>
      <c r="S501" s="14">
        <v>236504</v>
      </c>
      <c r="T501" s="10" t="s">
        <v>29</v>
      </c>
      <c r="U501" s="10" t="s">
        <v>29</v>
      </c>
      <c r="V501" s="10" t="s">
        <v>37</v>
      </c>
      <c r="W501" s="10" t="s">
        <v>29</v>
      </c>
      <c r="X501" s="15">
        <v>0</v>
      </c>
      <c r="Y501" s="15">
        <v>0</v>
      </c>
      <c r="Z501" s="15">
        <v>0</v>
      </c>
      <c r="AA501" s="14">
        <v>-21461</v>
      </c>
      <c r="AB501" s="14">
        <v>215043</v>
      </c>
    </row>
    <row r="502" spans="1:28" x14ac:dyDescent="0.25">
      <c r="A502" s="16" t="s">
        <v>1047</v>
      </c>
      <c r="B502" s="17" t="s">
        <v>29</v>
      </c>
      <c r="C502" s="17" t="s">
        <v>29</v>
      </c>
      <c r="D502" s="17" t="s">
        <v>29</v>
      </c>
      <c r="E502" s="17" t="s">
        <v>29</v>
      </c>
      <c r="F502" s="17" t="s">
        <v>29</v>
      </c>
      <c r="G502" s="18"/>
      <c r="H502" s="18"/>
      <c r="I502" s="17" t="s">
        <v>29</v>
      </c>
      <c r="J502" s="17" t="s">
        <v>29</v>
      </c>
      <c r="K502" s="17" t="s">
        <v>29</v>
      </c>
      <c r="L502" s="17" t="s">
        <v>29</v>
      </c>
      <c r="M502" s="19">
        <v>2319770829.23</v>
      </c>
      <c r="N502" s="18"/>
      <c r="O502" s="17" t="s">
        <v>29</v>
      </c>
      <c r="P502" s="19">
        <v>-1720585672.02</v>
      </c>
      <c r="Q502" s="20"/>
      <c r="R502" s="17" t="s">
        <v>29</v>
      </c>
      <c r="S502" s="19">
        <v>599185157.21000004</v>
      </c>
      <c r="T502" s="17" t="s">
        <v>29</v>
      </c>
      <c r="U502" s="17" t="s">
        <v>29</v>
      </c>
      <c r="V502" s="17" t="s">
        <v>37</v>
      </c>
      <c r="W502" s="17" t="s">
        <v>29</v>
      </c>
      <c r="X502" s="20">
        <v>0</v>
      </c>
      <c r="Y502" s="19">
        <v>2767193.15</v>
      </c>
      <c r="Z502" s="20">
        <v>0</v>
      </c>
      <c r="AA502" s="19">
        <v>-52526833</v>
      </c>
      <c r="AB502" s="19">
        <v>549425517.36000001</v>
      </c>
    </row>
    <row r="503" spans="1:28" x14ac:dyDescent="0.25">
      <c r="A503" s="16" t="s">
        <v>1048</v>
      </c>
      <c r="B503" s="17" t="s">
        <v>29</v>
      </c>
      <c r="C503" s="17" t="s">
        <v>29</v>
      </c>
      <c r="D503" s="17" t="s">
        <v>29</v>
      </c>
      <c r="E503" s="17" t="s">
        <v>29</v>
      </c>
      <c r="F503" s="17" t="s">
        <v>29</v>
      </c>
      <c r="G503" s="18"/>
      <c r="H503" s="18"/>
      <c r="I503" s="17" t="s">
        <v>29</v>
      </c>
      <c r="J503" s="17" t="s">
        <v>29</v>
      </c>
      <c r="K503" s="17" t="s">
        <v>29</v>
      </c>
      <c r="L503" s="17" t="s">
        <v>29</v>
      </c>
      <c r="M503" s="19">
        <v>2319770829.23</v>
      </c>
      <c r="N503" s="18"/>
      <c r="O503" s="17" t="s">
        <v>29</v>
      </c>
      <c r="P503" s="19">
        <v>-1720585672.02</v>
      </c>
      <c r="Q503" s="20"/>
      <c r="R503" s="17" t="s">
        <v>29</v>
      </c>
      <c r="S503" s="19">
        <v>599185157.21000004</v>
      </c>
      <c r="T503" s="17" t="s">
        <v>29</v>
      </c>
      <c r="U503" s="17" t="s">
        <v>29</v>
      </c>
      <c r="V503" s="17" t="s">
        <v>37</v>
      </c>
      <c r="W503" s="17" t="s">
        <v>29</v>
      </c>
      <c r="X503" s="20">
        <v>0</v>
      </c>
      <c r="Y503" s="19">
        <v>2767193.15</v>
      </c>
      <c r="Z503" s="20">
        <v>0</v>
      </c>
      <c r="AA503" s="19">
        <v>-52526833</v>
      </c>
      <c r="AB503" s="19">
        <v>549425517.36000001</v>
      </c>
    </row>
    <row r="504" spans="1:28" x14ac:dyDescent="0.25">
      <c r="A504" s="9" t="s">
        <v>1049</v>
      </c>
      <c r="B504" s="10" t="s">
        <v>29</v>
      </c>
      <c r="C504" s="10" t="s">
        <v>29</v>
      </c>
      <c r="D504" s="9" t="s">
        <v>30</v>
      </c>
      <c r="E504" s="10" t="s">
        <v>207</v>
      </c>
      <c r="F504" s="10" t="s">
        <v>32</v>
      </c>
      <c r="G504" s="11">
        <v>40179</v>
      </c>
      <c r="H504" s="12">
        <v>40179</v>
      </c>
      <c r="I504" s="10" t="s">
        <v>1050</v>
      </c>
      <c r="J504" s="13" t="s">
        <v>1051</v>
      </c>
      <c r="K504" s="10" t="s">
        <v>357</v>
      </c>
      <c r="L504" s="10" t="s">
        <v>29</v>
      </c>
      <c r="M504" s="14">
        <v>122630</v>
      </c>
      <c r="N504" s="12"/>
      <c r="O504" s="10" t="s">
        <v>29</v>
      </c>
      <c r="P504" s="14">
        <v>-116498.5</v>
      </c>
      <c r="Q504" s="15">
        <v>1</v>
      </c>
      <c r="R504" s="10" t="s">
        <v>29</v>
      </c>
      <c r="S504" s="14">
        <v>6131.5</v>
      </c>
      <c r="T504" s="10" t="s">
        <v>36</v>
      </c>
      <c r="U504" s="10" t="s">
        <v>29</v>
      </c>
      <c r="V504" s="10" t="s">
        <v>37</v>
      </c>
      <c r="W504" s="10" t="s">
        <v>29</v>
      </c>
      <c r="X504" s="15">
        <v>0</v>
      </c>
      <c r="Y504" s="15">
        <v>0</v>
      </c>
      <c r="Z504" s="15">
        <v>0</v>
      </c>
      <c r="AA504" s="15">
        <v>0</v>
      </c>
      <c r="AB504" s="14">
        <v>6131.5</v>
      </c>
    </row>
    <row r="505" spans="1:28" x14ac:dyDescent="0.25">
      <c r="A505" s="9" t="s">
        <v>1052</v>
      </c>
      <c r="B505" s="10" t="s">
        <v>29</v>
      </c>
      <c r="C505" s="10" t="s">
        <v>29</v>
      </c>
      <c r="D505" s="9" t="s">
        <v>30</v>
      </c>
      <c r="E505" s="10" t="s">
        <v>207</v>
      </c>
      <c r="F505" s="10" t="s">
        <v>32</v>
      </c>
      <c r="G505" s="11">
        <v>41640</v>
      </c>
      <c r="H505" s="12">
        <v>41640</v>
      </c>
      <c r="I505" s="10" t="s">
        <v>1050</v>
      </c>
      <c r="J505" s="13" t="s">
        <v>1053</v>
      </c>
      <c r="K505" s="10" t="s">
        <v>357</v>
      </c>
      <c r="L505" s="10" t="s">
        <v>29</v>
      </c>
      <c r="M505" s="14">
        <v>3600</v>
      </c>
      <c r="N505" s="12"/>
      <c r="O505" s="10" t="s">
        <v>29</v>
      </c>
      <c r="P505" s="14">
        <v>-3397</v>
      </c>
      <c r="Q505" s="15">
        <v>1</v>
      </c>
      <c r="R505" s="10" t="s">
        <v>29</v>
      </c>
      <c r="S505" s="15">
        <v>203</v>
      </c>
      <c r="T505" s="10" t="s">
        <v>36</v>
      </c>
      <c r="U505" s="10" t="s">
        <v>29</v>
      </c>
      <c r="V505" s="10" t="s">
        <v>37</v>
      </c>
      <c r="W505" s="10" t="s">
        <v>29</v>
      </c>
      <c r="X505" s="15">
        <v>0</v>
      </c>
      <c r="Y505" s="15">
        <v>0</v>
      </c>
      <c r="Z505" s="15">
        <v>0</v>
      </c>
      <c r="AA505" s="15">
        <v>-23</v>
      </c>
      <c r="AB505" s="15">
        <v>180</v>
      </c>
    </row>
    <row r="506" spans="1:28" x14ac:dyDescent="0.25">
      <c r="A506" s="9" t="s">
        <v>1054</v>
      </c>
      <c r="B506" s="10" t="s">
        <v>29</v>
      </c>
      <c r="C506" s="10" t="s">
        <v>29</v>
      </c>
      <c r="D506" s="9" t="s">
        <v>30</v>
      </c>
      <c r="E506" s="10" t="s">
        <v>207</v>
      </c>
      <c r="F506" s="10" t="s">
        <v>32</v>
      </c>
      <c r="G506" s="11">
        <v>40238</v>
      </c>
      <c r="H506" s="12">
        <v>40238</v>
      </c>
      <c r="I506" s="10" t="s">
        <v>1050</v>
      </c>
      <c r="J506" s="13" t="s">
        <v>1055</v>
      </c>
      <c r="K506" s="10" t="s">
        <v>357</v>
      </c>
      <c r="L506" s="10" t="s">
        <v>29</v>
      </c>
      <c r="M506" s="14">
        <v>5580</v>
      </c>
      <c r="N506" s="12"/>
      <c r="O506" s="10" t="s">
        <v>29</v>
      </c>
      <c r="P506" s="14">
        <v>-5301</v>
      </c>
      <c r="Q506" s="15">
        <v>1</v>
      </c>
      <c r="R506" s="10" t="s">
        <v>29</v>
      </c>
      <c r="S506" s="15">
        <v>279</v>
      </c>
      <c r="T506" s="10" t="s">
        <v>36</v>
      </c>
      <c r="U506" s="10" t="s">
        <v>29</v>
      </c>
      <c r="V506" s="10" t="s">
        <v>37</v>
      </c>
      <c r="W506" s="10" t="s">
        <v>29</v>
      </c>
      <c r="X506" s="15">
        <v>0</v>
      </c>
      <c r="Y506" s="15">
        <v>0</v>
      </c>
      <c r="Z506" s="15">
        <v>0</v>
      </c>
      <c r="AA506" s="15">
        <v>0</v>
      </c>
      <c r="AB506" s="15">
        <v>279</v>
      </c>
    </row>
    <row r="507" spans="1:28" x14ac:dyDescent="0.25">
      <c r="A507" s="9" t="s">
        <v>1056</v>
      </c>
      <c r="B507" s="10" t="s">
        <v>29</v>
      </c>
      <c r="C507" s="10" t="s">
        <v>29</v>
      </c>
      <c r="D507" s="9" t="s">
        <v>30</v>
      </c>
      <c r="E507" s="10" t="s">
        <v>207</v>
      </c>
      <c r="F507" s="10" t="s">
        <v>32</v>
      </c>
      <c r="G507" s="11">
        <v>41334</v>
      </c>
      <c r="H507" s="12">
        <v>41334</v>
      </c>
      <c r="I507" s="10" t="s">
        <v>1050</v>
      </c>
      <c r="J507" s="13" t="s">
        <v>1057</v>
      </c>
      <c r="K507" s="10" t="s">
        <v>357</v>
      </c>
      <c r="L507" s="10" t="s">
        <v>29</v>
      </c>
      <c r="M507" s="14">
        <v>10000</v>
      </c>
      <c r="N507" s="12"/>
      <c r="O507" s="10" t="s">
        <v>29</v>
      </c>
      <c r="P507" s="14">
        <v>-9488</v>
      </c>
      <c r="Q507" s="15">
        <v>1</v>
      </c>
      <c r="R507" s="10" t="s">
        <v>29</v>
      </c>
      <c r="S507" s="15">
        <v>512</v>
      </c>
      <c r="T507" s="10" t="s">
        <v>36</v>
      </c>
      <c r="U507" s="10" t="s">
        <v>29</v>
      </c>
      <c r="V507" s="10" t="s">
        <v>37</v>
      </c>
      <c r="W507" s="10" t="s">
        <v>29</v>
      </c>
      <c r="X507" s="15">
        <v>0</v>
      </c>
      <c r="Y507" s="15">
        <v>0</v>
      </c>
      <c r="Z507" s="15">
        <v>0</v>
      </c>
      <c r="AA507" s="15">
        <v>-12</v>
      </c>
      <c r="AB507" s="15">
        <v>500</v>
      </c>
    </row>
    <row r="508" spans="1:28" x14ac:dyDescent="0.25">
      <c r="A508" s="9" t="s">
        <v>1058</v>
      </c>
      <c r="B508" s="10" t="s">
        <v>29</v>
      </c>
      <c r="C508" s="10" t="s">
        <v>29</v>
      </c>
      <c r="D508" s="9" t="s">
        <v>30</v>
      </c>
      <c r="E508" s="10" t="s">
        <v>207</v>
      </c>
      <c r="F508" s="10" t="s">
        <v>32</v>
      </c>
      <c r="G508" s="11">
        <v>41699</v>
      </c>
      <c r="H508" s="12">
        <v>41699</v>
      </c>
      <c r="I508" s="10" t="s">
        <v>1050</v>
      </c>
      <c r="J508" s="13" t="s">
        <v>1053</v>
      </c>
      <c r="K508" s="10" t="s">
        <v>357</v>
      </c>
      <c r="L508" s="10" t="s">
        <v>29</v>
      </c>
      <c r="M508" s="14">
        <v>3600</v>
      </c>
      <c r="N508" s="12"/>
      <c r="O508" s="10" t="s">
        <v>29</v>
      </c>
      <c r="P508" s="14">
        <v>-3370</v>
      </c>
      <c r="Q508" s="15">
        <v>1</v>
      </c>
      <c r="R508" s="10" t="s">
        <v>29</v>
      </c>
      <c r="S508" s="15">
        <v>230</v>
      </c>
      <c r="T508" s="10" t="s">
        <v>36</v>
      </c>
      <c r="U508" s="10" t="s">
        <v>29</v>
      </c>
      <c r="V508" s="10" t="s">
        <v>37</v>
      </c>
      <c r="W508" s="10" t="s">
        <v>29</v>
      </c>
      <c r="X508" s="15">
        <v>0</v>
      </c>
      <c r="Y508" s="15">
        <v>0</v>
      </c>
      <c r="Z508" s="15">
        <v>0</v>
      </c>
      <c r="AA508" s="15">
        <v>-30</v>
      </c>
      <c r="AB508" s="15">
        <v>200</v>
      </c>
    </row>
    <row r="509" spans="1:28" x14ac:dyDescent="0.25">
      <c r="A509" s="9" t="s">
        <v>1059</v>
      </c>
      <c r="B509" s="10" t="s">
        <v>29</v>
      </c>
      <c r="C509" s="10" t="s">
        <v>29</v>
      </c>
      <c r="D509" s="9" t="s">
        <v>30</v>
      </c>
      <c r="E509" s="10" t="s">
        <v>1060</v>
      </c>
      <c r="F509" s="10" t="s">
        <v>32</v>
      </c>
      <c r="G509" s="11">
        <v>39173</v>
      </c>
      <c r="H509" s="12">
        <v>39173</v>
      </c>
      <c r="I509" s="10" t="s">
        <v>1050</v>
      </c>
      <c r="J509" s="13" t="s">
        <v>1061</v>
      </c>
      <c r="K509" s="10" t="s">
        <v>357</v>
      </c>
      <c r="L509" s="10" t="s">
        <v>29</v>
      </c>
      <c r="M509" s="14">
        <v>1047252</v>
      </c>
      <c r="N509" s="12"/>
      <c r="O509" s="10" t="s">
        <v>29</v>
      </c>
      <c r="P509" s="14">
        <v>-994889</v>
      </c>
      <c r="Q509" s="15">
        <v>1</v>
      </c>
      <c r="R509" s="10" t="s">
        <v>29</v>
      </c>
      <c r="S509" s="14">
        <v>52363</v>
      </c>
      <c r="T509" s="10" t="s">
        <v>36</v>
      </c>
      <c r="U509" s="10" t="s">
        <v>29</v>
      </c>
      <c r="V509" s="10" t="s">
        <v>37</v>
      </c>
      <c r="W509" s="10" t="s">
        <v>29</v>
      </c>
      <c r="X509" s="15">
        <v>0</v>
      </c>
      <c r="Y509" s="15">
        <v>0</v>
      </c>
      <c r="Z509" s="15">
        <v>0</v>
      </c>
      <c r="AA509" s="15">
        <v>0</v>
      </c>
      <c r="AB509" s="14">
        <v>52363</v>
      </c>
    </row>
    <row r="510" spans="1:28" x14ac:dyDescent="0.25">
      <c r="A510" s="9" t="s">
        <v>1062</v>
      </c>
      <c r="B510" s="10" t="s">
        <v>29</v>
      </c>
      <c r="C510" s="10" t="s">
        <v>29</v>
      </c>
      <c r="D510" s="9" t="s">
        <v>30</v>
      </c>
      <c r="E510" s="10" t="s">
        <v>207</v>
      </c>
      <c r="F510" s="10" t="s">
        <v>32</v>
      </c>
      <c r="G510" s="11">
        <v>40299</v>
      </c>
      <c r="H510" s="12">
        <v>40299</v>
      </c>
      <c r="I510" s="10" t="s">
        <v>1050</v>
      </c>
      <c r="J510" s="13" t="s">
        <v>1063</v>
      </c>
      <c r="K510" s="10" t="s">
        <v>357</v>
      </c>
      <c r="L510" s="10" t="s">
        <v>29</v>
      </c>
      <c r="M510" s="14">
        <v>14970</v>
      </c>
      <c r="N510" s="12"/>
      <c r="O510" s="10" t="s">
        <v>29</v>
      </c>
      <c r="P510" s="14">
        <v>-14221.5</v>
      </c>
      <c r="Q510" s="15">
        <v>1</v>
      </c>
      <c r="R510" s="10" t="s">
        <v>29</v>
      </c>
      <c r="S510" s="15">
        <v>748.5</v>
      </c>
      <c r="T510" s="10" t="s">
        <v>36</v>
      </c>
      <c r="U510" s="10" t="s">
        <v>29</v>
      </c>
      <c r="V510" s="10" t="s">
        <v>37</v>
      </c>
      <c r="W510" s="10" t="s">
        <v>29</v>
      </c>
      <c r="X510" s="15">
        <v>0</v>
      </c>
      <c r="Y510" s="15">
        <v>0</v>
      </c>
      <c r="Z510" s="15">
        <v>0</v>
      </c>
      <c r="AA510" s="15">
        <v>0</v>
      </c>
      <c r="AB510" s="15">
        <v>748.5</v>
      </c>
    </row>
    <row r="511" spans="1:28" x14ac:dyDescent="0.25">
      <c r="A511" s="9" t="s">
        <v>1064</v>
      </c>
      <c r="B511" s="10" t="s">
        <v>29</v>
      </c>
      <c r="C511" s="10" t="s">
        <v>29</v>
      </c>
      <c r="D511" s="9" t="s">
        <v>30</v>
      </c>
      <c r="E511" s="10" t="s">
        <v>32</v>
      </c>
      <c r="F511" s="10" t="s">
        <v>32</v>
      </c>
      <c r="G511" s="11">
        <v>40664</v>
      </c>
      <c r="H511" s="12">
        <v>40664</v>
      </c>
      <c r="I511" s="10" t="s">
        <v>1050</v>
      </c>
      <c r="J511" s="13" t="s">
        <v>1065</v>
      </c>
      <c r="K511" s="10" t="s">
        <v>357</v>
      </c>
      <c r="L511" s="10" t="s">
        <v>29</v>
      </c>
      <c r="M511" s="14">
        <v>2600</v>
      </c>
      <c r="N511" s="12"/>
      <c r="O511" s="10" t="s">
        <v>29</v>
      </c>
      <c r="P511" s="14">
        <v>-2470</v>
      </c>
      <c r="Q511" s="15">
        <v>1</v>
      </c>
      <c r="R511" s="10" t="s">
        <v>29</v>
      </c>
      <c r="S511" s="15">
        <v>130</v>
      </c>
      <c r="T511" s="10" t="s">
        <v>36</v>
      </c>
      <c r="U511" s="10" t="s">
        <v>29</v>
      </c>
      <c r="V511" s="10" t="s">
        <v>37</v>
      </c>
      <c r="W511" s="10" t="s">
        <v>29</v>
      </c>
      <c r="X511" s="15">
        <v>0</v>
      </c>
      <c r="Y511" s="15">
        <v>0</v>
      </c>
      <c r="Z511" s="15">
        <v>0</v>
      </c>
      <c r="AA511" s="15">
        <v>0</v>
      </c>
      <c r="AB511" s="15">
        <v>130</v>
      </c>
    </row>
    <row r="512" spans="1:28" x14ac:dyDescent="0.25">
      <c r="A512" s="9" t="s">
        <v>1066</v>
      </c>
      <c r="B512" s="10" t="s">
        <v>29</v>
      </c>
      <c r="C512" s="10" t="s">
        <v>29</v>
      </c>
      <c r="D512" s="9" t="s">
        <v>30</v>
      </c>
      <c r="E512" s="10" t="s">
        <v>207</v>
      </c>
      <c r="F512" s="10" t="s">
        <v>32</v>
      </c>
      <c r="G512" s="11">
        <v>40725</v>
      </c>
      <c r="H512" s="12">
        <v>40725</v>
      </c>
      <c r="I512" s="10" t="s">
        <v>1050</v>
      </c>
      <c r="J512" s="13" t="s">
        <v>1067</v>
      </c>
      <c r="K512" s="10" t="s">
        <v>357</v>
      </c>
      <c r="L512" s="10" t="s">
        <v>29</v>
      </c>
      <c r="M512" s="14">
        <v>6800</v>
      </c>
      <c r="N512" s="12"/>
      <c r="O512" s="10" t="s">
        <v>29</v>
      </c>
      <c r="P512" s="14">
        <v>-6460</v>
      </c>
      <c r="Q512" s="15">
        <v>1</v>
      </c>
      <c r="R512" s="10" t="s">
        <v>29</v>
      </c>
      <c r="S512" s="15">
        <v>340</v>
      </c>
      <c r="T512" s="10" t="s">
        <v>36</v>
      </c>
      <c r="U512" s="10" t="s">
        <v>29</v>
      </c>
      <c r="V512" s="10" t="s">
        <v>37</v>
      </c>
      <c r="W512" s="10" t="s">
        <v>29</v>
      </c>
      <c r="X512" s="15">
        <v>0</v>
      </c>
      <c r="Y512" s="15">
        <v>0</v>
      </c>
      <c r="Z512" s="15">
        <v>0</v>
      </c>
      <c r="AA512" s="15">
        <v>0</v>
      </c>
      <c r="AB512" s="15">
        <v>340</v>
      </c>
    </row>
    <row r="513" spans="1:28" x14ac:dyDescent="0.25">
      <c r="A513" s="9" t="s">
        <v>1068</v>
      </c>
      <c r="B513" s="10" t="s">
        <v>29</v>
      </c>
      <c r="C513" s="10" t="s">
        <v>29</v>
      </c>
      <c r="D513" s="9" t="s">
        <v>30</v>
      </c>
      <c r="E513" s="10" t="s">
        <v>207</v>
      </c>
      <c r="F513" s="10" t="s">
        <v>32</v>
      </c>
      <c r="G513" s="11">
        <v>40756</v>
      </c>
      <c r="H513" s="12">
        <v>40756</v>
      </c>
      <c r="I513" s="10" t="s">
        <v>1050</v>
      </c>
      <c r="J513" s="13" t="s">
        <v>1067</v>
      </c>
      <c r="K513" s="10" t="s">
        <v>357</v>
      </c>
      <c r="L513" s="10" t="s">
        <v>29</v>
      </c>
      <c r="M513" s="14">
        <v>6800</v>
      </c>
      <c r="N513" s="12"/>
      <c r="O513" s="10" t="s">
        <v>29</v>
      </c>
      <c r="P513" s="14">
        <v>-6460</v>
      </c>
      <c r="Q513" s="15">
        <v>1</v>
      </c>
      <c r="R513" s="10" t="s">
        <v>29</v>
      </c>
      <c r="S513" s="15">
        <v>340</v>
      </c>
      <c r="T513" s="10" t="s">
        <v>36</v>
      </c>
      <c r="U513" s="10" t="s">
        <v>29</v>
      </c>
      <c r="V513" s="10" t="s">
        <v>37</v>
      </c>
      <c r="W513" s="10" t="s">
        <v>29</v>
      </c>
      <c r="X513" s="15">
        <v>0</v>
      </c>
      <c r="Y513" s="15">
        <v>0</v>
      </c>
      <c r="Z513" s="15">
        <v>0</v>
      </c>
      <c r="AA513" s="15">
        <v>0</v>
      </c>
      <c r="AB513" s="15">
        <v>340</v>
      </c>
    </row>
    <row r="514" spans="1:28" x14ac:dyDescent="0.25">
      <c r="A514" s="9" t="s">
        <v>1069</v>
      </c>
      <c r="B514" s="10" t="s">
        <v>29</v>
      </c>
      <c r="C514" s="10" t="s">
        <v>29</v>
      </c>
      <c r="D514" s="9" t="s">
        <v>30</v>
      </c>
      <c r="E514" s="10" t="s">
        <v>207</v>
      </c>
      <c r="F514" s="10" t="s">
        <v>32</v>
      </c>
      <c r="G514" s="11">
        <v>41518</v>
      </c>
      <c r="H514" s="12">
        <v>41518</v>
      </c>
      <c r="I514" s="10" t="s">
        <v>1050</v>
      </c>
      <c r="J514" s="13" t="s">
        <v>1070</v>
      </c>
      <c r="K514" s="10" t="s">
        <v>357</v>
      </c>
      <c r="L514" s="10" t="s">
        <v>29</v>
      </c>
      <c r="M514" s="14">
        <v>11000</v>
      </c>
      <c r="N514" s="12"/>
      <c r="O514" s="10" t="s">
        <v>29</v>
      </c>
      <c r="P514" s="14">
        <v>-10357</v>
      </c>
      <c r="Q514" s="15">
        <v>1</v>
      </c>
      <c r="R514" s="10" t="s">
        <v>29</v>
      </c>
      <c r="S514" s="15">
        <v>643</v>
      </c>
      <c r="T514" s="10" t="s">
        <v>36</v>
      </c>
      <c r="U514" s="10" t="s">
        <v>29</v>
      </c>
      <c r="V514" s="10" t="s">
        <v>37</v>
      </c>
      <c r="W514" s="10" t="s">
        <v>29</v>
      </c>
      <c r="X514" s="15">
        <v>0</v>
      </c>
      <c r="Y514" s="15">
        <v>0</v>
      </c>
      <c r="Z514" s="15">
        <v>0</v>
      </c>
      <c r="AA514" s="15">
        <v>-84</v>
      </c>
      <c r="AB514" s="15">
        <v>559</v>
      </c>
    </row>
    <row r="515" spans="1:28" x14ac:dyDescent="0.25">
      <c r="A515" s="9" t="s">
        <v>1071</v>
      </c>
      <c r="B515" s="10" t="s">
        <v>29</v>
      </c>
      <c r="C515" s="10" t="s">
        <v>29</v>
      </c>
      <c r="D515" s="9" t="s">
        <v>30</v>
      </c>
      <c r="E515" s="10" t="s">
        <v>207</v>
      </c>
      <c r="F515" s="10" t="s">
        <v>32</v>
      </c>
      <c r="G515" s="11">
        <v>41913</v>
      </c>
      <c r="H515" s="12">
        <v>41913</v>
      </c>
      <c r="I515" s="10" t="s">
        <v>1050</v>
      </c>
      <c r="J515" s="13" t="s">
        <v>1072</v>
      </c>
      <c r="K515" s="10" t="s">
        <v>357</v>
      </c>
      <c r="L515" s="10" t="s">
        <v>29</v>
      </c>
      <c r="M515" s="14">
        <v>10000</v>
      </c>
      <c r="N515" s="12"/>
      <c r="O515" s="10" t="s">
        <v>29</v>
      </c>
      <c r="P515" s="14">
        <v>-9211</v>
      </c>
      <c r="Q515" s="15">
        <v>1</v>
      </c>
      <c r="R515" s="10" t="s">
        <v>29</v>
      </c>
      <c r="S515" s="15">
        <v>789</v>
      </c>
      <c r="T515" s="10" t="s">
        <v>36</v>
      </c>
      <c r="U515" s="10" t="s">
        <v>29</v>
      </c>
      <c r="V515" s="10" t="s">
        <v>37</v>
      </c>
      <c r="W515" s="10" t="s">
        <v>29</v>
      </c>
      <c r="X515" s="15">
        <v>0</v>
      </c>
      <c r="Y515" s="15">
        <v>0</v>
      </c>
      <c r="Z515" s="15">
        <v>0</v>
      </c>
      <c r="AA515" s="15">
        <v>-102</v>
      </c>
      <c r="AB515" s="15">
        <v>687</v>
      </c>
    </row>
    <row r="516" spans="1:28" x14ac:dyDescent="0.25">
      <c r="A516" s="9" t="s">
        <v>1073</v>
      </c>
      <c r="B516" s="10" t="s">
        <v>29</v>
      </c>
      <c r="C516" s="10" t="s">
        <v>29</v>
      </c>
      <c r="D516" s="9" t="s">
        <v>30</v>
      </c>
      <c r="E516" s="10" t="s">
        <v>207</v>
      </c>
      <c r="F516" s="10" t="s">
        <v>32</v>
      </c>
      <c r="G516" s="11">
        <v>41913</v>
      </c>
      <c r="H516" s="12">
        <v>41913</v>
      </c>
      <c r="I516" s="10" t="s">
        <v>1050</v>
      </c>
      <c r="J516" s="13" t="s">
        <v>1072</v>
      </c>
      <c r="K516" s="10" t="s">
        <v>357</v>
      </c>
      <c r="L516" s="10" t="s">
        <v>29</v>
      </c>
      <c r="M516" s="14">
        <v>9150</v>
      </c>
      <c r="N516" s="12"/>
      <c r="O516" s="10" t="s">
        <v>29</v>
      </c>
      <c r="P516" s="14">
        <v>-8428</v>
      </c>
      <c r="Q516" s="15">
        <v>1</v>
      </c>
      <c r="R516" s="10" t="s">
        <v>29</v>
      </c>
      <c r="S516" s="15">
        <v>722</v>
      </c>
      <c r="T516" s="10" t="s">
        <v>36</v>
      </c>
      <c r="U516" s="10" t="s">
        <v>29</v>
      </c>
      <c r="V516" s="10" t="s">
        <v>37</v>
      </c>
      <c r="W516" s="10" t="s">
        <v>29</v>
      </c>
      <c r="X516" s="15">
        <v>0</v>
      </c>
      <c r="Y516" s="15">
        <v>0</v>
      </c>
      <c r="Z516" s="15">
        <v>0</v>
      </c>
      <c r="AA516" s="15">
        <v>-94</v>
      </c>
      <c r="AB516" s="15">
        <v>628</v>
      </c>
    </row>
    <row r="517" spans="1:28" x14ac:dyDescent="0.25">
      <c r="A517" s="9" t="s">
        <v>1074</v>
      </c>
      <c r="B517" s="10" t="s">
        <v>29</v>
      </c>
      <c r="C517" s="10" t="s">
        <v>29</v>
      </c>
      <c r="D517" s="9" t="s">
        <v>30</v>
      </c>
      <c r="E517" s="10" t="s">
        <v>207</v>
      </c>
      <c r="F517" s="10" t="s">
        <v>32</v>
      </c>
      <c r="G517" s="11">
        <v>41913</v>
      </c>
      <c r="H517" s="12">
        <v>41913</v>
      </c>
      <c r="I517" s="10" t="s">
        <v>1050</v>
      </c>
      <c r="J517" s="13" t="s">
        <v>1075</v>
      </c>
      <c r="K517" s="10" t="s">
        <v>357</v>
      </c>
      <c r="L517" s="10" t="s">
        <v>29</v>
      </c>
      <c r="M517" s="14">
        <v>8000</v>
      </c>
      <c r="N517" s="12"/>
      <c r="O517" s="10" t="s">
        <v>29</v>
      </c>
      <c r="P517" s="14">
        <v>-7369</v>
      </c>
      <c r="Q517" s="15">
        <v>1</v>
      </c>
      <c r="R517" s="10" t="s">
        <v>29</v>
      </c>
      <c r="S517" s="15">
        <v>631</v>
      </c>
      <c r="T517" s="10" t="s">
        <v>36</v>
      </c>
      <c r="U517" s="10" t="s">
        <v>29</v>
      </c>
      <c r="V517" s="10" t="s">
        <v>37</v>
      </c>
      <c r="W517" s="10" t="s">
        <v>29</v>
      </c>
      <c r="X517" s="15">
        <v>0</v>
      </c>
      <c r="Y517" s="15">
        <v>0</v>
      </c>
      <c r="Z517" s="15">
        <v>0</v>
      </c>
      <c r="AA517" s="15">
        <v>-82</v>
      </c>
      <c r="AB517" s="15">
        <v>549</v>
      </c>
    </row>
    <row r="518" spans="1:28" x14ac:dyDescent="0.25">
      <c r="A518" s="9" t="s">
        <v>1076</v>
      </c>
      <c r="B518" s="10" t="s">
        <v>29</v>
      </c>
      <c r="C518" s="10" t="s">
        <v>29</v>
      </c>
      <c r="D518" s="9" t="s">
        <v>30</v>
      </c>
      <c r="E518" s="10" t="s">
        <v>207</v>
      </c>
      <c r="F518" s="10" t="s">
        <v>32</v>
      </c>
      <c r="G518" s="11">
        <v>41913</v>
      </c>
      <c r="H518" s="12">
        <v>41913</v>
      </c>
      <c r="I518" s="10" t="s">
        <v>1050</v>
      </c>
      <c r="J518" s="13" t="s">
        <v>1077</v>
      </c>
      <c r="K518" s="10" t="s">
        <v>357</v>
      </c>
      <c r="L518" s="10" t="s">
        <v>29</v>
      </c>
      <c r="M518" s="14">
        <v>6850</v>
      </c>
      <c r="N518" s="12"/>
      <c r="O518" s="10" t="s">
        <v>29</v>
      </c>
      <c r="P518" s="14">
        <v>-6310</v>
      </c>
      <c r="Q518" s="15">
        <v>2</v>
      </c>
      <c r="R518" s="10" t="s">
        <v>29</v>
      </c>
      <c r="S518" s="15">
        <v>540</v>
      </c>
      <c r="T518" s="10" t="s">
        <v>36</v>
      </c>
      <c r="U518" s="10" t="s">
        <v>29</v>
      </c>
      <c r="V518" s="10" t="s">
        <v>37</v>
      </c>
      <c r="W518" s="10" t="s">
        <v>29</v>
      </c>
      <c r="X518" s="15">
        <v>0</v>
      </c>
      <c r="Y518" s="15">
        <v>0</v>
      </c>
      <c r="Z518" s="15">
        <v>0</v>
      </c>
      <c r="AA518" s="15">
        <v>-70</v>
      </c>
      <c r="AB518" s="15">
        <v>470</v>
      </c>
    </row>
    <row r="519" spans="1:28" x14ac:dyDescent="0.25">
      <c r="A519" s="9" t="s">
        <v>1078</v>
      </c>
      <c r="B519" s="10" t="s">
        <v>29</v>
      </c>
      <c r="C519" s="10" t="s">
        <v>29</v>
      </c>
      <c r="D519" s="9" t="s">
        <v>30</v>
      </c>
      <c r="E519" s="10" t="s">
        <v>207</v>
      </c>
      <c r="F519" s="10" t="s">
        <v>32</v>
      </c>
      <c r="G519" s="11">
        <v>40513</v>
      </c>
      <c r="H519" s="12">
        <v>40513</v>
      </c>
      <c r="I519" s="10" t="s">
        <v>1050</v>
      </c>
      <c r="J519" s="13" t="s">
        <v>1070</v>
      </c>
      <c r="K519" s="10" t="s">
        <v>357</v>
      </c>
      <c r="L519" s="10" t="s">
        <v>29</v>
      </c>
      <c r="M519" s="14">
        <v>5200</v>
      </c>
      <c r="N519" s="12"/>
      <c r="O519" s="10" t="s">
        <v>29</v>
      </c>
      <c r="P519" s="14">
        <v>-4940</v>
      </c>
      <c r="Q519" s="15">
        <v>1</v>
      </c>
      <c r="R519" s="10" t="s">
        <v>29</v>
      </c>
      <c r="S519" s="15">
        <v>260</v>
      </c>
      <c r="T519" s="10" t="s">
        <v>36</v>
      </c>
      <c r="U519" s="10" t="s">
        <v>29</v>
      </c>
      <c r="V519" s="10" t="s">
        <v>37</v>
      </c>
      <c r="W519" s="10" t="s">
        <v>29</v>
      </c>
      <c r="X519" s="15">
        <v>0</v>
      </c>
      <c r="Y519" s="15">
        <v>0</v>
      </c>
      <c r="Z519" s="15">
        <v>0</v>
      </c>
      <c r="AA519" s="15">
        <v>0</v>
      </c>
      <c r="AB519" s="15">
        <v>260</v>
      </c>
    </row>
    <row r="520" spans="1:28" x14ac:dyDescent="0.25">
      <c r="A520" s="9" t="s">
        <v>1079</v>
      </c>
      <c r="B520" s="10" t="s">
        <v>29</v>
      </c>
      <c r="C520" s="10" t="s">
        <v>29</v>
      </c>
      <c r="D520" s="9" t="s">
        <v>30</v>
      </c>
      <c r="E520" s="10" t="s">
        <v>207</v>
      </c>
      <c r="F520" s="10" t="s">
        <v>32</v>
      </c>
      <c r="G520" s="11">
        <v>42313</v>
      </c>
      <c r="H520" s="12">
        <v>42313</v>
      </c>
      <c r="I520" s="10" t="s">
        <v>1050</v>
      </c>
      <c r="J520" s="13" t="s">
        <v>1080</v>
      </c>
      <c r="K520" s="10" t="s">
        <v>357</v>
      </c>
      <c r="L520" s="10" t="s">
        <v>29</v>
      </c>
      <c r="M520" s="14">
        <v>10200</v>
      </c>
      <c r="N520" s="12"/>
      <c r="O520" s="10" t="s">
        <v>29</v>
      </c>
      <c r="P520" s="14">
        <v>-9082</v>
      </c>
      <c r="Q520" s="15">
        <v>1</v>
      </c>
      <c r="R520" s="10" t="s">
        <v>29</v>
      </c>
      <c r="S520" s="14">
        <v>1118</v>
      </c>
      <c r="T520" s="10" t="s">
        <v>36</v>
      </c>
      <c r="U520" s="10" t="s">
        <v>29</v>
      </c>
      <c r="V520" s="10" t="s">
        <v>37</v>
      </c>
      <c r="W520" s="10" t="s">
        <v>29</v>
      </c>
      <c r="X520" s="15">
        <v>0</v>
      </c>
      <c r="Y520" s="15">
        <v>0</v>
      </c>
      <c r="Z520" s="15">
        <v>0</v>
      </c>
      <c r="AA520" s="15">
        <v>-145</v>
      </c>
      <c r="AB520" s="15">
        <v>973</v>
      </c>
    </row>
    <row r="521" spans="1:28" x14ac:dyDescent="0.25">
      <c r="A521" s="9" t="s">
        <v>1081</v>
      </c>
      <c r="B521" s="10" t="s">
        <v>29</v>
      </c>
      <c r="C521" s="10" t="s">
        <v>29</v>
      </c>
      <c r="D521" s="9" t="s">
        <v>30</v>
      </c>
      <c r="E521" s="10" t="s">
        <v>207</v>
      </c>
      <c r="F521" s="10" t="s">
        <v>32</v>
      </c>
      <c r="G521" s="11">
        <v>42313</v>
      </c>
      <c r="H521" s="12">
        <v>42313</v>
      </c>
      <c r="I521" s="10" t="s">
        <v>1050</v>
      </c>
      <c r="J521" s="13" t="s">
        <v>1082</v>
      </c>
      <c r="K521" s="10" t="s">
        <v>357</v>
      </c>
      <c r="L521" s="10" t="s">
        <v>29</v>
      </c>
      <c r="M521" s="14">
        <v>7803</v>
      </c>
      <c r="N521" s="12"/>
      <c r="O521" s="10" t="s">
        <v>29</v>
      </c>
      <c r="P521" s="14">
        <v>-6948</v>
      </c>
      <c r="Q521" s="15">
        <v>1</v>
      </c>
      <c r="R521" s="10" t="s">
        <v>29</v>
      </c>
      <c r="S521" s="15">
        <v>855</v>
      </c>
      <c r="T521" s="10" t="s">
        <v>36</v>
      </c>
      <c r="U521" s="10" t="s">
        <v>29</v>
      </c>
      <c r="V521" s="10" t="s">
        <v>37</v>
      </c>
      <c r="W521" s="10" t="s">
        <v>29</v>
      </c>
      <c r="X521" s="15">
        <v>0</v>
      </c>
      <c r="Y521" s="15">
        <v>0</v>
      </c>
      <c r="Z521" s="15">
        <v>0</v>
      </c>
      <c r="AA521" s="15">
        <v>-111</v>
      </c>
      <c r="AB521" s="15">
        <v>744</v>
      </c>
    </row>
    <row r="522" spans="1:28" x14ac:dyDescent="0.25">
      <c r="A522" s="9" t="s">
        <v>1083</v>
      </c>
      <c r="B522" s="10" t="s">
        <v>29</v>
      </c>
      <c r="C522" s="10" t="s">
        <v>29</v>
      </c>
      <c r="D522" s="9" t="s">
        <v>30</v>
      </c>
      <c r="E522" s="10" t="s">
        <v>32</v>
      </c>
      <c r="F522" s="10" t="s">
        <v>32</v>
      </c>
      <c r="G522" s="11">
        <v>39823</v>
      </c>
      <c r="H522" s="12">
        <v>39823</v>
      </c>
      <c r="I522" s="10" t="s">
        <v>1050</v>
      </c>
      <c r="J522" s="13" t="s">
        <v>1065</v>
      </c>
      <c r="K522" s="10" t="s">
        <v>357</v>
      </c>
      <c r="L522" s="10" t="s">
        <v>29</v>
      </c>
      <c r="M522" s="14">
        <v>2415</v>
      </c>
      <c r="N522" s="12"/>
      <c r="O522" s="10" t="s">
        <v>29</v>
      </c>
      <c r="P522" s="14">
        <v>-2294</v>
      </c>
      <c r="Q522" s="15">
        <v>1</v>
      </c>
      <c r="R522" s="10" t="s">
        <v>29</v>
      </c>
      <c r="S522" s="15">
        <v>121</v>
      </c>
      <c r="T522" s="10" t="s">
        <v>36</v>
      </c>
      <c r="U522" s="10" t="s">
        <v>29</v>
      </c>
      <c r="V522" s="10" t="s">
        <v>37</v>
      </c>
      <c r="W522" s="10" t="s">
        <v>29</v>
      </c>
      <c r="X522" s="15">
        <v>0</v>
      </c>
      <c r="Y522" s="15">
        <v>0</v>
      </c>
      <c r="Z522" s="15">
        <v>0</v>
      </c>
      <c r="AA522" s="15">
        <v>0</v>
      </c>
      <c r="AB522" s="15">
        <v>121</v>
      </c>
    </row>
    <row r="523" spans="1:28" x14ac:dyDescent="0.25">
      <c r="A523" s="9" t="s">
        <v>1084</v>
      </c>
      <c r="B523" s="10" t="s">
        <v>29</v>
      </c>
      <c r="C523" s="10" t="s">
        <v>29</v>
      </c>
      <c r="D523" s="9" t="s">
        <v>30</v>
      </c>
      <c r="E523" s="10" t="s">
        <v>207</v>
      </c>
      <c r="F523" s="10" t="s">
        <v>32</v>
      </c>
      <c r="G523" s="11">
        <v>43079</v>
      </c>
      <c r="H523" s="12">
        <v>43079</v>
      </c>
      <c r="I523" s="10" t="s">
        <v>1050</v>
      </c>
      <c r="J523" s="13" t="s">
        <v>1070</v>
      </c>
      <c r="K523" s="10" t="s">
        <v>357</v>
      </c>
      <c r="L523" s="10" t="s">
        <v>29</v>
      </c>
      <c r="M523" s="14">
        <v>13666</v>
      </c>
      <c r="N523" s="12"/>
      <c r="O523" s="10" t="s">
        <v>29</v>
      </c>
      <c r="P523" s="14">
        <v>-10855</v>
      </c>
      <c r="Q523" s="15">
        <v>1</v>
      </c>
      <c r="R523" s="10" t="s">
        <v>29</v>
      </c>
      <c r="S523" s="14">
        <v>2811</v>
      </c>
      <c r="T523" s="10" t="s">
        <v>36</v>
      </c>
      <c r="U523" s="10" t="s">
        <v>29</v>
      </c>
      <c r="V523" s="10" t="s">
        <v>37</v>
      </c>
      <c r="W523" s="10" t="s">
        <v>29</v>
      </c>
      <c r="X523" s="15">
        <v>0</v>
      </c>
      <c r="Y523" s="15">
        <v>0</v>
      </c>
      <c r="Z523" s="15">
        <v>0</v>
      </c>
      <c r="AA523" s="15">
        <v>-365</v>
      </c>
      <c r="AB523" s="14">
        <v>2446</v>
      </c>
    </row>
    <row r="524" spans="1:28" x14ac:dyDescent="0.25">
      <c r="A524" s="9" t="s">
        <v>1085</v>
      </c>
      <c r="B524" s="10" t="s">
        <v>29</v>
      </c>
      <c r="C524" s="10" t="s">
        <v>29</v>
      </c>
      <c r="D524" s="9" t="s">
        <v>30</v>
      </c>
      <c r="E524" s="10" t="s">
        <v>207</v>
      </c>
      <c r="F524" s="10" t="s">
        <v>32</v>
      </c>
      <c r="G524" s="11">
        <v>42654</v>
      </c>
      <c r="H524" s="12">
        <v>42654</v>
      </c>
      <c r="I524" s="10" t="s">
        <v>218</v>
      </c>
      <c r="J524" s="13" t="s">
        <v>1086</v>
      </c>
      <c r="K524" s="10" t="s">
        <v>357</v>
      </c>
      <c r="L524" s="10" t="s">
        <v>29</v>
      </c>
      <c r="M524" s="14">
        <v>17490</v>
      </c>
      <c r="N524" s="12"/>
      <c r="O524" s="10" t="s">
        <v>29</v>
      </c>
      <c r="P524" s="14">
        <v>-14951</v>
      </c>
      <c r="Q524" s="15">
        <v>1</v>
      </c>
      <c r="R524" s="10" t="s">
        <v>29</v>
      </c>
      <c r="S524" s="14">
        <v>2539</v>
      </c>
      <c r="T524" s="10" t="s">
        <v>36</v>
      </c>
      <c r="U524" s="10" t="s">
        <v>29</v>
      </c>
      <c r="V524" s="10" t="s">
        <v>37</v>
      </c>
      <c r="W524" s="10" t="s">
        <v>29</v>
      </c>
      <c r="X524" s="15">
        <v>0</v>
      </c>
      <c r="Y524" s="15">
        <v>0</v>
      </c>
      <c r="Z524" s="15">
        <v>0</v>
      </c>
      <c r="AA524" s="15">
        <v>-329</v>
      </c>
      <c r="AB524" s="14">
        <v>2210</v>
      </c>
    </row>
    <row r="525" spans="1:28" x14ac:dyDescent="0.25">
      <c r="A525" s="9" t="s">
        <v>1087</v>
      </c>
      <c r="B525" s="10" t="s">
        <v>29</v>
      </c>
      <c r="C525" s="10" t="s">
        <v>29</v>
      </c>
      <c r="D525" s="9" t="s">
        <v>30</v>
      </c>
      <c r="E525" s="10" t="s">
        <v>207</v>
      </c>
      <c r="F525" s="10" t="s">
        <v>32</v>
      </c>
      <c r="G525" s="11">
        <v>43051</v>
      </c>
      <c r="H525" s="12">
        <v>43051</v>
      </c>
      <c r="I525" s="10" t="s">
        <v>1050</v>
      </c>
      <c r="J525" s="13" t="s">
        <v>1088</v>
      </c>
      <c r="K525" s="10" t="s">
        <v>357</v>
      </c>
      <c r="L525" s="10" t="s">
        <v>29</v>
      </c>
      <c r="M525" s="14">
        <v>14006.44</v>
      </c>
      <c r="N525" s="12"/>
      <c r="O525" s="10" t="s">
        <v>29</v>
      </c>
      <c r="P525" s="14">
        <v>-11188.25</v>
      </c>
      <c r="Q525" s="15">
        <v>1</v>
      </c>
      <c r="R525" s="10" t="s">
        <v>29</v>
      </c>
      <c r="S525" s="14">
        <v>2818.19</v>
      </c>
      <c r="T525" s="10" t="s">
        <v>36</v>
      </c>
      <c r="U525" s="10" t="s">
        <v>29</v>
      </c>
      <c r="V525" s="10" t="s">
        <v>37</v>
      </c>
      <c r="W525" s="10" t="s">
        <v>29</v>
      </c>
      <c r="X525" s="15">
        <v>0</v>
      </c>
      <c r="Y525" s="15">
        <v>0</v>
      </c>
      <c r="Z525" s="15">
        <v>0</v>
      </c>
      <c r="AA525" s="15">
        <v>-366</v>
      </c>
      <c r="AB525" s="14">
        <v>2452.19</v>
      </c>
    </row>
    <row r="526" spans="1:28" x14ac:dyDescent="0.25">
      <c r="A526" s="9" t="s">
        <v>1089</v>
      </c>
      <c r="B526" s="10" t="s">
        <v>29</v>
      </c>
      <c r="C526" s="10" t="s">
        <v>29</v>
      </c>
      <c r="D526" s="9" t="s">
        <v>30</v>
      </c>
      <c r="E526" s="10" t="s">
        <v>207</v>
      </c>
      <c r="F526" s="10" t="s">
        <v>32</v>
      </c>
      <c r="G526" s="11">
        <v>43051</v>
      </c>
      <c r="H526" s="12">
        <v>43051</v>
      </c>
      <c r="I526" s="10" t="s">
        <v>1050</v>
      </c>
      <c r="J526" s="13" t="s">
        <v>1090</v>
      </c>
      <c r="K526" s="10" t="s">
        <v>357</v>
      </c>
      <c r="L526" s="10" t="s">
        <v>29</v>
      </c>
      <c r="M526" s="14">
        <v>52000</v>
      </c>
      <c r="N526" s="12"/>
      <c r="O526" s="10" t="s">
        <v>29</v>
      </c>
      <c r="P526" s="14">
        <v>-41537</v>
      </c>
      <c r="Q526" s="15">
        <v>1</v>
      </c>
      <c r="R526" s="10" t="s">
        <v>29</v>
      </c>
      <c r="S526" s="14">
        <v>10463</v>
      </c>
      <c r="T526" s="10" t="s">
        <v>36</v>
      </c>
      <c r="U526" s="10" t="s">
        <v>29</v>
      </c>
      <c r="V526" s="10" t="s">
        <v>37</v>
      </c>
      <c r="W526" s="10" t="s">
        <v>29</v>
      </c>
      <c r="X526" s="15">
        <v>0</v>
      </c>
      <c r="Y526" s="15">
        <v>0</v>
      </c>
      <c r="Z526" s="15">
        <v>0</v>
      </c>
      <c r="AA526" s="14">
        <v>-1357</v>
      </c>
      <c r="AB526" s="14">
        <v>9106</v>
      </c>
    </row>
    <row r="527" spans="1:28" x14ac:dyDescent="0.25">
      <c r="A527" s="9" t="s">
        <v>1091</v>
      </c>
      <c r="B527" s="10" t="s">
        <v>29</v>
      </c>
      <c r="C527" s="10" t="s">
        <v>29</v>
      </c>
      <c r="D527" s="9" t="s">
        <v>30</v>
      </c>
      <c r="E527" s="10" t="s">
        <v>207</v>
      </c>
      <c r="F527" s="10" t="s">
        <v>32</v>
      </c>
      <c r="G527" s="11">
        <v>43051</v>
      </c>
      <c r="H527" s="12">
        <v>43051</v>
      </c>
      <c r="I527" s="10" t="s">
        <v>1050</v>
      </c>
      <c r="J527" s="13" t="s">
        <v>1092</v>
      </c>
      <c r="K527" s="10" t="s">
        <v>357</v>
      </c>
      <c r="L527" s="10" t="s">
        <v>29</v>
      </c>
      <c r="M527" s="14">
        <v>44000</v>
      </c>
      <c r="N527" s="12"/>
      <c r="O527" s="10" t="s">
        <v>29</v>
      </c>
      <c r="P527" s="14">
        <v>-35147</v>
      </c>
      <c r="Q527" s="15">
        <v>1</v>
      </c>
      <c r="R527" s="10" t="s">
        <v>29</v>
      </c>
      <c r="S527" s="14">
        <v>8853</v>
      </c>
      <c r="T527" s="10" t="s">
        <v>36</v>
      </c>
      <c r="U527" s="10" t="s">
        <v>29</v>
      </c>
      <c r="V527" s="10" t="s">
        <v>37</v>
      </c>
      <c r="W527" s="10" t="s">
        <v>29</v>
      </c>
      <c r="X527" s="15">
        <v>0</v>
      </c>
      <c r="Y527" s="15">
        <v>0</v>
      </c>
      <c r="Z527" s="15">
        <v>0</v>
      </c>
      <c r="AA527" s="14">
        <v>-1149</v>
      </c>
      <c r="AB527" s="14">
        <v>7704</v>
      </c>
    </row>
    <row r="528" spans="1:28" x14ac:dyDescent="0.25">
      <c r="A528" s="9" t="s">
        <v>1093</v>
      </c>
      <c r="B528" s="10" t="s">
        <v>29</v>
      </c>
      <c r="C528" s="10" t="s">
        <v>29</v>
      </c>
      <c r="D528" s="9" t="s">
        <v>30</v>
      </c>
      <c r="E528" s="10" t="s">
        <v>207</v>
      </c>
      <c r="F528" s="10" t="s">
        <v>32</v>
      </c>
      <c r="G528" s="11">
        <v>43113</v>
      </c>
      <c r="H528" s="12">
        <v>43113</v>
      </c>
      <c r="I528" s="10" t="s">
        <v>1050</v>
      </c>
      <c r="J528" s="13" t="s">
        <v>1070</v>
      </c>
      <c r="K528" s="10" t="s">
        <v>357</v>
      </c>
      <c r="L528" s="10" t="s">
        <v>29</v>
      </c>
      <c r="M528" s="14">
        <v>8750</v>
      </c>
      <c r="N528" s="12"/>
      <c r="O528" s="10" t="s">
        <v>29</v>
      </c>
      <c r="P528" s="14">
        <v>-6903</v>
      </c>
      <c r="Q528" s="15">
        <v>1</v>
      </c>
      <c r="R528" s="10" t="s">
        <v>29</v>
      </c>
      <c r="S528" s="14">
        <v>1847</v>
      </c>
      <c r="T528" s="10" t="s">
        <v>36</v>
      </c>
      <c r="U528" s="10" t="s">
        <v>29</v>
      </c>
      <c r="V528" s="10" t="s">
        <v>37</v>
      </c>
      <c r="W528" s="10" t="s">
        <v>29</v>
      </c>
      <c r="X528" s="15">
        <v>0</v>
      </c>
      <c r="Y528" s="15">
        <v>0</v>
      </c>
      <c r="Z528" s="15">
        <v>0</v>
      </c>
      <c r="AA528" s="15">
        <v>-240</v>
      </c>
      <c r="AB528" s="14">
        <v>1607</v>
      </c>
    </row>
    <row r="529" spans="1:28" x14ac:dyDescent="0.25">
      <c r="A529" s="9" t="s">
        <v>1094</v>
      </c>
      <c r="B529" s="10" t="s">
        <v>29</v>
      </c>
      <c r="C529" s="10" t="s">
        <v>29</v>
      </c>
      <c r="D529" s="9" t="s">
        <v>30</v>
      </c>
      <c r="E529" s="10" t="s">
        <v>207</v>
      </c>
      <c r="F529" s="10" t="s">
        <v>32</v>
      </c>
      <c r="G529" s="11">
        <v>42358</v>
      </c>
      <c r="H529" s="12">
        <v>42358</v>
      </c>
      <c r="I529" s="10" t="s">
        <v>1050</v>
      </c>
      <c r="J529" s="13" t="s">
        <v>1095</v>
      </c>
      <c r="K529" s="10" t="s">
        <v>357</v>
      </c>
      <c r="L529" s="10" t="s">
        <v>29</v>
      </c>
      <c r="M529" s="14">
        <v>2350</v>
      </c>
      <c r="N529" s="12"/>
      <c r="O529" s="10" t="s">
        <v>29</v>
      </c>
      <c r="P529" s="14">
        <v>-2084</v>
      </c>
      <c r="Q529" s="15">
        <v>1</v>
      </c>
      <c r="R529" s="10" t="s">
        <v>29</v>
      </c>
      <c r="S529" s="15">
        <v>266</v>
      </c>
      <c r="T529" s="10" t="s">
        <v>36</v>
      </c>
      <c r="U529" s="10" t="s">
        <v>29</v>
      </c>
      <c r="V529" s="10" t="s">
        <v>37</v>
      </c>
      <c r="W529" s="10" t="s">
        <v>29</v>
      </c>
      <c r="X529" s="15">
        <v>0</v>
      </c>
      <c r="Y529" s="15">
        <v>0</v>
      </c>
      <c r="Z529" s="15">
        <v>0</v>
      </c>
      <c r="AA529" s="15">
        <v>-35</v>
      </c>
      <c r="AB529" s="15">
        <v>231</v>
      </c>
    </row>
    <row r="530" spans="1:28" x14ac:dyDescent="0.25">
      <c r="A530" s="9" t="s">
        <v>1096</v>
      </c>
      <c r="B530" s="10" t="s">
        <v>29</v>
      </c>
      <c r="C530" s="10" t="s">
        <v>29</v>
      </c>
      <c r="D530" s="9" t="s">
        <v>30</v>
      </c>
      <c r="E530" s="10" t="s">
        <v>207</v>
      </c>
      <c r="F530" s="10" t="s">
        <v>32</v>
      </c>
      <c r="G530" s="11">
        <v>42358</v>
      </c>
      <c r="H530" s="12">
        <v>42358</v>
      </c>
      <c r="I530" s="10" t="s">
        <v>1050</v>
      </c>
      <c r="J530" s="13" t="s">
        <v>1072</v>
      </c>
      <c r="K530" s="10" t="s">
        <v>357</v>
      </c>
      <c r="L530" s="10" t="s">
        <v>29</v>
      </c>
      <c r="M530" s="14">
        <v>8500</v>
      </c>
      <c r="N530" s="12"/>
      <c r="O530" s="10" t="s">
        <v>29</v>
      </c>
      <c r="P530" s="14">
        <v>-7534</v>
      </c>
      <c r="Q530" s="15">
        <v>1</v>
      </c>
      <c r="R530" s="10" t="s">
        <v>29</v>
      </c>
      <c r="S530" s="15">
        <v>966</v>
      </c>
      <c r="T530" s="10" t="s">
        <v>36</v>
      </c>
      <c r="U530" s="10" t="s">
        <v>29</v>
      </c>
      <c r="V530" s="10" t="s">
        <v>37</v>
      </c>
      <c r="W530" s="10" t="s">
        <v>29</v>
      </c>
      <c r="X530" s="15">
        <v>0</v>
      </c>
      <c r="Y530" s="15">
        <v>0</v>
      </c>
      <c r="Z530" s="15">
        <v>0</v>
      </c>
      <c r="AA530" s="15">
        <v>-125</v>
      </c>
      <c r="AB530" s="15">
        <v>841</v>
      </c>
    </row>
    <row r="531" spans="1:28" x14ac:dyDescent="0.25">
      <c r="A531" s="9" t="s">
        <v>1097</v>
      </c>
      <c r="B531" s="10" t="s">
        <v>29</v>
      </c>
      <c r="C531" s="10" t="s">
        <v>29</v>
      </c>
      <c r="D531" s="9" t="s">
        <v>30</v>
      </c>
      <c r="E531" s="10" t="s">
        <v>207</v>
      </c>
      <c r="F531" s="10" t="s">
        <v>32</v>
      </c>
      <c r="G531" s="11">
        <v>42358</v>
      </c>
      <c r="H531" s="12">
        <v>42358</v>
      </c>
      <c r="I531" s="10" t="s">
        <v>1050</v>
      </c>
      <c r="J531" s="13" t="s">
        <v>1098</v>
      </c>
      <c r="K531" s="10" t="s">
        <v>357</v>
      </c>
      <c r="L531" s="10" t="s">
        <v>29</v>
      </c>
      <c r="M531" s="14">
        <v>1300</v>
      </c>
      <c r="N531" s="12"/>
      <c r="O531" s="10" t="s">
        <v>29</v>
      </c>
      <c r="P531" s="14">
        <v>-1153</v>
      </c>
      <c r="Q531" s="15">
        <v>1</v>
      </c>
      <c r="R531" s="10" t="s">
        <v>29</v>
      </c>
      <c r="S531" s="15">
        <v>147</v>
      </c>
      <c r="T531" s="10" t="s">
        <v>36</v>
      </c>
      <c r="U531" s="10" t="s">
        <v>29</v>
      </c>
      <c r="V531" s="10" t="s">
        <v>37</v>
      </c>
      <c r="W531" s="10" t="s">
        <v>29</v>
      </c>
      <c r="X531" s="15">
        <v>0</v>
      </c>
      <c r="Y531" s="15">
        <v>0</v>
      </c>
      <c r="Z531" s="15">
        <v>0</v>
      </c>
      <c r="AA531" s="15">
        <v>-19</v>
      </c>
      <c r="AB531" s="15">
        <v>128</v>
      </c>
    </row>
    <row r="532" spans="1:28" x14ac:dyDescent="0.25">
      <c r="A532" s="9" t="s">
        <v>1099</v>
      </c>
      <c r="B532" s="10" t="s">
        <v>29</v>
      </c>
      <c r="C532" s="10" t="s">
        <v>29</v>
      </c>
      <c r="D532" s="9" t="s">
        <v>30</v>
      </c>
      <c r="E532" s="10" t="s">
        <v>207</v>
      </c>
      <c r="F532" s="10" t="s">
        <v>32</v>
      </c>
      <c r="G532" s="11">
        <v>42358</v>
      </c>
      <c r="H532" s="12">
        <v>42358</v>
      </c>
      <c r="I532" s="10" t="s">
        <v>1050</v>
      </c>
      <c r="J532" s="13" t="s">
        <v>1100</v>
      </c>
      <c r="K532" s="10" t="s">
        <v>357</v>
      </c>
      <c r="L532" s="10" t="s">
        <v>29</v>
      </c>
      <c r="M532" s="14">
        <v>3300</v>
      </c>
      <c r="N532" s="12"/>
      <c r="O532" s="10" t="s">
        <v>29</v>
      </c>
      <c r="P532" s="14">
        <v>-2926</v>
      </c>
      <c r="Q532" s="15">
        <v>1</v>
      </c>
      <c r="R532" s="10" t="s">
        <v>29</v>
      </c>
      <c r="S532" s="15">
        <v>374</v>
      </c>
      <c r="T532" s="10" t="s">
        <v>36</v>
      </c>
      <c r="U532" s="10" t="s">
        <v>29</v>
      </c>
      <c r="V532" s="10" t="s">
        <v>37</v>
      </c>
      <c r="W532" s="10" t="s">
        <v>29</v>
      </c>
      <c r="X532" s="15">
        <v>0</v>
      </c>
      <c r="Y532" s="15">
        <v>0</v>
      </c>
      <c r="Z532" s="15">
        <v>0</v>
      </c>
      <c r="AA532" s="15">
        <v>-49</v>
      </c>
      <c r="AB532" s="15">
        <v>325</v>
      </c>
    </row>
    <row r="533" spans="1:28" x14ac:dyDescent="0.25">
      <c r="A533" s="9" t="s">
        <v>1101</v>
      </c>
      <c r="B533" s="10" t="s">
        <v>29</v>
      </c>
      <c r="C533" s="10" t="s">
        <v>29</v>
      </c>
      <c r="D533" s="9" t="s">
        <v>30</v>
      </c>
      <c r="E533" s="10" t="s">
        <v>207</v>
      </c>
      <c r="F533" s="10" t="s">
        <v>32</v>
      </c>
      <c r="G533" s="11">
        <v>42604</v>
      </c>
      <c r="H533" s="12">
        <v>42604</v>
      </c>
      <c r="I533" s="10" t="s">
        <v>1050</v>
      </c>
      <c r="J533" s="13" t="s">
        <v>1102</v>
      </c>
      <c r="K533" s="10" t="s">
        <v>357</v>
      </c>
      <c r="L533" s="10" t="s">
        <v>29</v>
      </c>
      <c r="M533" s="14">
        <v>8000</v>
      </c>
      <c r="N533" s="12"/>
      <c r="O533" s="10" t="s">
        <v>29</v>
      </c>
      <c r="P533" s="14">
        <v>-6886</v>
      </c>
      <c r="Q533" s="15">
        <v>1</v>
      </c>
      <c r="R533" s="10" t="s">
        <v>29</v>
      </c>
      <c r="S533" s="14">
        <v>1114</v>
      </c>
      <c r="T533" s="10" t="s">
        <v>36</v>
      </c>
      <c r="U533" s="10" t="s">
        <v>29</v>
      </c>
      <c r="V533" s="10" t="s">
        <v>37</v>
      </c>
      <c r="W533" s="10" t="s">
        <v>29</v>
      </c>
      <c r="X533" s="15">
        <v>0</v>
      </c>
      <c r="Y533" s="15">
        <v>0</v>
      </c>
      <c r="Z533" s="15">
        <v>0</v>
      </c>
      <c r="AA533" s="15">
        <v>-145</v>
      </c>
      <c r="AB533" s="15">
        <v>969</v>
      </c>
    </row>
    <row r="534" spans="1:28" x14ac:dyDescent="0.25">
      <c r="A534" s="9" t="s">
        <v>1103</v>
      </c>
      <c r="B534" s="10" t="s">
        <v>29</v>
      </c>
      <c r="C534" s="10" t="s">
        <v>29</v>
      </c>
      <c r="D534" s="9" t="s">
        <v>30</v>
      </c>
      <c r="E534" s="10" t="s">
        <v>207</v>
      </c>
      <c r="F534" s="10" t="s">
        <v>32</v>
      </c>
      <c r="G534" s="11">
        <v>42544</v>
      </c>
      <c r="H534" s="12">
        <v>42544</v>
      </c>
      <c r="I534" s="10" t="s">
        <v>1050</v>
      </c>
      <c r="J534" s="13" t="s">
        <v>1104</v>
      </c>
      <c r="K534" s="10" t="s">
        <v>357</v>
      </c>
      <c r="L534" s="10" t="s">
        <v>29</v>
      </c>
      <c r="M534" s="14">
        <v>8500</v>
      </c>
      <c r="N534" s="12"/>
      <c r="O534" s="10" t="s">
        <v>29</v>
      </c>
      <c r="P534" s="14">
        <v>-7375</v>
      </c>
      <c r="Q534" s="15">
        <v>1</v>
      </c>
      <c r="R534" s="10" t="s">
        <v>29</v>
      </c>
      <c r="S534" s="14">
        <v>1125</v>
      </c>
      <c r="T534" s="10" t="s">
        <v>36</v>
      </c>
      <c r="U534" s="10" t="s">
        <v>29</v>
      </c>
      <c r="V534" s="10" t="s">
        <v>37</v>
      </c>
      <c r="W534" s="10" t="s">
        <v>29</v>
      </c>
      <c r="X534" s="15">
        <v>0</v>
      </c>
      <c r="Y534" s="15">
        <v>0</v>
      </c>
      <c r="Z534" s="15">
        <v>0</v>
      </c>
      <c r="AA534" s="15">
        <v>-146</v>
      </c>
      <c r="AB534" s="15">
        <v>979</v>
      </c>
    </row>
    <row r="535" spans="1:28" x14ac:dyDescent="0.25">
      <c r="A535" s="9" t="s">
        <v>1105</v>
      </c>
      <c r="B535" s="10" t="s">
        <v>29</v>
      </c>
      <c r="C535" s="10" t="s">
        <v>29</v>
      </c>
      <c r="D535" s="9" t="s">
        <v>30</v>
      </c>
      <c r="E535" s="10" t="s">
        <v>207</v>
      </c>
      <c r="F535" s="10" t="s">
        <v>32</v>
      </c>
      <c r="G535" s="11">
        <v>42697</v>
      </c>
      <c r="H535" s="12">
        <v>42697</v>
      </c>
      <c r="I535" s="10" t="s">
        <v>1050</v>
      </c>
      <c r="J535" s="13" t="s">
        <v>1102</v>
      </c>
      <c r="K535" s="10" t="s">
        <v>357</v>
      </c>
      <c r="L535" s="10" t="s">
        <v>29</v>
      </c>
      <c r="M535" s="14">
        <v>8500</v>
      </c>
      <c r="N535" s="12"/>
      <c r="O535" s="10" t="s">
        <v>29</v>
      </c>
      <c r="P535" s="14">
        <v>-7222</v>
      </c>
      <c r="Q535" s="15">
        <v>1</v>
      </c>
      <c r="R535" s="10" t="s">
        <v>29</v>
      </c>
      <c r="S535" s="14">
        <v>1278</v>
      </c>
      <c r="T535" s="10" t="s">
        <v>36</v>
      </c>
      <c r="U535" s="10" t="s">
        <v>29</v>
      </c>
      <c r="V535" s="10" t="s">
        <v>37</v>
      </c>
      <c r="W535" s="10" t="s">
        <v>29</v>
      </c>
      <c r="X535" s="15">
        <v>0</v>
      </c>
      <c r="Y535" s="15">
        <v>0</v>
      </c>
      <c r="Z535" s="15">
        <v>0</v>
      </c>
      <c r="AA535" s="15">
        <v>-166</v>
      </c>
      <c r="AB535" s="14">
        <v>1112</v>
      </c>
    </row>
    <row r="536" spans="1:28" x14ac:dyDescent="0.25">
      <c r="A536" s="9" t="s">
        <v>1106</v>
      </c>
      <c r="B536" s="10" t="s">
        <v>29</v>
      </c>
      <c r="C536" s="10" t="s">
        <v>29</v>
      </c>
      <c r="D536" s="9" t="s">
        <v>30</v>
      </c>
      <c r="E536" s="10" t="s">
        <v>207</v>
      </c>
      <c r="F536" s="10" t="s">
        <v>32</v>
      </c>
      <c r="G536" s="11">
        <v>42818</v>
      </c>
      <c r="H536" s="12">
        <v>42818</v>
      </c>
      <c r="I536" s="10" t="s">
        <v>1050</v>
      </c>
      <c r="J536" s="13" t="s">
        <v>1107</v>
      </c>
      <c r="K536" s="10" t="s">
        <v>357</v>
      </c>
      <c r="L536" s="10" t="s">
        <v>29</v>
      </c>
      <c r="M536" s="14">
        <v>3000</v>
      </c>
      <c r="N536" s="12"/>
      <c r="O536" s="10" t="s">
        <v>29</v>
      </c>
      <c r="P536" s="14">
        <v>-2506</v>
      </c>
      <c r="Q536" s="15">
        <v>1</v>
      </c>
      <c r="R536" s="10" t="s">
        <v>29</v>
      </c>
      <c r="S536" s="15">
        <v>494</v>
      </c>
      <c r="T536" s="10" t="s">
        <v>36</v>
      </c>
      <c r="U536" s="10" t="s">
        <v>29</v>
      </c>
      <c r="V536" s="10" t="s">
        <v>37</v>
      </c>
      <c r="W536" s="10" t="s">
        <v>29</v>
      </c>
      <c r="X536" s="15">
        <v>0</v>
      </c>
      <c r="Y536" s="15">
        <v>0</v>
      </c>
      <c r="Z536" s="15">
        <v>0</v>
      </c>
      <c r="AA536" s="15">
        <v>-64</v>
      </c>
      <c r="AB536" s="15">
        <v>430</v>
      </c>
    </row>
    <row r="537" spans="1:28" x14ac:dyDescent="0.25">
      <c r="A537" s="9" t="s">
        <v>1108</v>
      </c>
      <c r="B537" s="10" t="s">
        <v>29</v>
      </c>
      <c r="C537" s="10" t="s">
        <v>29</v>
      </c>
      <c r="D537" s="9" t="s">
        <v>30</v>
      </c>
      <c r="E537" s="10" t="s">
        <v>207</v>
      </c>
      <c r="F537" s="10" t="s">
        <v>32</v>
      </c>
      <c r="G537" s="11">
        <v>42818</v>
      </c>
      <c r="H537" s="12">
        <v>42818</v>
      </c>
      <c r="I537" s="10" t="s">
        <v>1050</v>
      </c>
      <c r="J537" s="13" t="s">
        <v>1109</v>
      </c>
      <c r="K537" s="10" t="s">
        <v>357</v>
      </c>
      <c r="L537" s="10" t="s">
        <v>29</v>
      </c>
      <c r="M537" s="14">
        <v>3200</v>
      </c>
      <c r="N537" s="12"/>
      <c r="O537" s="10" t="s">
        <v>29</v>
      </c>
      <c r="P537" s="14">
        <v>-2673</v>
      </c>
      <c r="Q537" s="15">
        <v>1</v>
      </c>
      <c r="R537" s="10" t="s">
        <v>29</v>
      </c>
      <c r="S537" s="15">
        <v>527</v>
      </c>
      <c r="T537" s="10" t="s">
        <v>36</v>
      </c>
      <c r="U537" s="10" t="s">
        <v>29</v>
      </c>
      <c r="V537" s="10" t="s">
        <v>37</v>
      </c>
      <c r="W537" s="10" t="s">
        <v>29</v>
      </c>
      <c r="X537" s="15">
        <v>0</v>
      </c>
      <c r="Y537" s="15">
        <v>0</v>
      </c>
      <c r="Z537" s="15">
        <v>0</v>
      </c>
      <c r="AA537" s="15">
        <v>-68</v>
      </c>
      <c r="AB537" s="15">
        <v>459</v>
      </c>
    </row>
    <row r="538" spans="1:28" x14ac:dyDescent="0.25">
      <c r="A538" s="9" t="s">
        <v>1110</v>
      </c>
      <c r="B538" s="10" t="s">
        <v>29</v>
      </c>
      <c r="C538" s="10" t="s">
        <v>29</v>
      </c>
      <c r="D538" s="9" t="s">
        <v>30</v>
      </c>
      <c r="E538" s="10" t="s">
        <v>207</v>
      </c>
      <c r="F538" s="10" t="s">
        <v>32</v>
      </c>
      <c r="G538" s="11">
        <v>42670</v>
      </c>
      <c r="H538" s="12">
        <v>42670</v>
      </c>
      <c r="I538" s="10" t="s">
        <v>1050</v>
      </c>
      <c r="J538" s="13" t="s">
        <v>1111</v>
      </c>
      <c r="K538" s="10" t="s">
        <v>357</v>
      </c>
      <c r="L538" s="10" t="s">
        <v>29</v>
      </c>
      <c r="M538" s="14">
        <v>3500</v>
      </c>
      <c r="N538" s="12"/>
      <c r="O538" s="10" t="s">
        <v>29</v>
      </c>
      <c r="P538" s="14">
        <v>-2985</v>
      </c>
      <c r="Q538" s="15">
        <v>1</v>
      </c>
      <c r="R538" s="10" t="s">
        <v>29</v>
      </c>
      <c r="S538" s="15">
        <v>515</v>
      </c>
      <c r="T538" s="10" t="s">
        <v>36</v>
      </c>
      <c r="U538" s="10" t="s">
        <v>29</v>
      </c>
      <c r="V538" s="10" t="s">
        <v>37</v>
      </c>
      <c r="W538" s="10" t="s">
        <v>29</v>
      </c>
      <c r="X538" s="15">
        <v>0</v>
      </c>
      <c r="Y538" s="15">
        <v>0</v>
      </c>
      <c r="Z538" s="15">
        <v>0</v>
      </c>
      <c r="AA538" s="15">
        <v>-67</v>
      </c>
      <c r="AB538" s="15">
        <v>448</v>
      </c>
    </row>
    <row r="539" spans="1:28" x14ac:dyDescent="0.25">
      <c r="A539" s="9" t="s">
        <v>1112</v>
      </c>
      <c r="B539" s="10" t="s">
        <v>29</v>
      </c>
      <c r="C539" s="10" t="s">
        <v>29</v>
      </c>
      <c r="D539" s="9" t="s">
        <v>30</v>
      </c>
      <c r="E539" s="10" t="s">
        <v>207</v>
      </c>
      <c r="F539" s="10" t="s">
        <v>32</v>
      </c>
      <c r="G539" s="11">
        <v>43069</v>
      </c>
      <c r="H539" s="12">
        <v>43069</v>
      </c>
      <c r="I539" s="10" t="s">
        <v>1050</v>
      </c>
      <c r="J539" s="13" t="s">
        <v>1095</v>
      </c>
      <c r="K539" s="10" t="s">
        <v>357</v>
      </c>
      <c r="L539" s="10" t="s">
        <v>29</v>
      </c>
      <c r="M539" s="14">
        <v>4550</v>
      </c>
      <c r="N539" s="12"/>
      <c r="O539" s="10" t="s">
        <v>29</v>
      </c>
      <c r="P539" s="14">
        <v>-3621</v>
      </c>
      <c r="Q539" s="15">
        <v>1</v>
      </c>
      <c r="R539" s="10" t="s">
        <v>29</v>
      </c>
      <c r="S539" s="15">
        <v>929</v>
      </c>
      <c r="T539" s="10" t="s">
        <v>36</v>
      </c>
      <c r="U539" s="10" t="s">
        <v>29</v>
      </c>
      <c r="V539" s="10" t="s">
        <v>37</v>
      </c>
      <c r="W539" s="10" t="s">
        <v>29</v>
      </c>
      <c r="X539" s="15">
        <v>0</v>
      </c>
      <c r="Y539" s="15">
        <v>0</v>
      </c>
      <c r="Z539" s="15">
        <v>0</v>
      </c>
      <c r="AA539" s="15">
        <v>-121</v>
      </c>
      <c r="AB539" s="15">
        <v>808</v>
      </c>
    </row>
    <row r="540" spans="1:28" x14ac:dyDescent="0.25">
      <c r="A540" s="9" t="s">
        <v>1113</v>
      </c>
      <c r="B540" s="10" t="s">
        <v>29</v>
      </c>
      <c r="C540" s="10" t="s">
        <v>29</v>
      </c>
      <c r="D540" s="9" t="s">
        <v>30</v>
      </c>
      <c r="E540" s="10" t="s">
        <v>207</v>
      </c>
      <c r="F540" s="10" t="s">
        <v>32</v>
      </c>
      <c r="G540" s="11">
        <v>43069</v>
      </c>
      <c r="H540" s="12">
        <v>43069</v>
      </c>
      <c r="I540" s="10" t="s">
        <v>1050</v>
      </c>
      <c r="J540" s="13" t="s">
        <v>1095</v>
      </c>
      <c r="K540" s="10" t="s">
        <v>357</v>
      </c>
      <c r="L540" s="10" t="s">
        <v>29</v>
      </c>
      <c r="M540" s="14">
        <v>4550</v>
      </c>
      <c r="N540" s="12"/>
      <c r="O540" s="10" t="s">
        <v>29</v>
      </c>
      <c r="P540" s="14">
        <v>-3621</v>
      </c>
      <c r="Q540" s="15">
        <v>1</v>
      </c>
      <c r="R540" s="10" t="s">
        <v>29</v>
      </c>
      <c r="S540" s="15">
        <v>929</v>
      </c>
      <c r="T540" s="10" t="s">
        <v>36</v>
      </c>
      <c r="U540" s="10" t="s">
        <v>29</v>
      </c>
      <c r="V540" s="10" t="s">
        <v>37</v>
      </c>
      <c r="W540" s="10" t="s">
        <v>29</v>
      </c>
      <c r="X540" s="15">
        <v>0</v>
      </c>
      <c r="Y540" s="15">
        <v>0</v>
      </c>
      <c r="Z540" s="15">
        <v>0</v>
      </c>
      <c r="AA540" s="15">
        <v>-121</v>
      </c>
      <c r="AB540" s="15">
        <v>808</v>
      </c>
    </row>
    <row r="541" spans="1:28" x14ac:dyDescent="0.25">
      <c r="A541" s="9" t="s">
        <v>1114</v>
      </c>
      <c r="B541" s="10" t="s">
        <v>29</v>
      </c>
      <c r="C541" s="10" t="s">
        <v>29</v>
      </c>
      <c r="D541" s="9" t="s">
        <v>30</v>
      </c>
      <c r="E541" s="10" t="s">
        <v>207</v>
      </c>
      <c r="F541" s="10" t="s">
        <v>32</v>
      </c>
      <c r="G541" s="11">
        <v>43190</v>
      </c>
      <c r="H541" s="12">
        <v>43190</v>
      </c>
      <c r="I541" s="10" t="s">
        <v>1050</v>
      </c>
      <c r="J541" s="13" t="s">
        <v>1070</v>
      </c>
      <c r="K541" s="10" t="s">
        <v>357</v>
      </c>
      <c r="L541" s="10" t="s">
        <v>29</v>
      </c>
      <c r="M541" s="14">
        <v>8500</v>
      </c>
      <c r="N541" s="12"/>
      <c r="O541" s="10" t="s">
        <v>29</v>
      </c>
      <c r="P541" s="14">
        <v>-6600</v>
      </c>
      <c r="Q541" s="15">
        <v>1</v>
      </c>
      <c r="R541" s="10" t="s">
        <v>29</v>
      </c>
      <c r="S541" s="14">
        <v>1900</v>
      </c>
      <c r="T541" s="10" t="s">
        <v>36</v>
      </c>
      <c r="U541" s="10" t="s">
        <v>29</v>
      </c>
      <c r="V541" s="10" t="s">
        <v>37</v>
      </c>
      <c r="W541" s="10" t="s">
        <v>29</v>
      </c>
      <c r="X541" s="15">
        <v>0</v>
      </c>
      <c r="Y541" s="15">
        <v>0</v>
      </c>
      <c r="Z541" s="15">
        <v>0</v>
      </c>
      <c r="AA541" s="15">
        <v>-247</v>
      </c>
      <c r="AB541" s="14">
        <v>1653</v>
      </c>
    </row>
    <row r="542" spans="1:28" x14ac:dyDescent="0.25">
      <c r="A542" s="9" t="s">
        <v>1115</v>
      </c>
      <c r="B542" s="10" t="s">
        <v>29</v>
      </c>
      <c r="C542" s="10" t="s">
        <v>29</v>
      </c>
      <c r="D542" s="9" t="s">
        <v>30</v>
      </c>
      <c r="E542" s="10" t="s">
        <v>207</v>
      </c>
      <c r="F542" s="10" t="s">
        <v>32</v>
      </c>
      <c r="G542" s="11">
        <v>43362</v>
      </c>
      <c r="H542" s="12">
        <v>43466</v>
      </c>
      <c r="I542" s="10" t="s">
        <v>254</v>
      </c>
      <c r="J542" s="13" t="s">
        <v>1116</v>
      </c>
      <c r="K542" s="10" t="s">
        <v>357</v>
      </c>
      <c r="L542" s="10" t="s">
        <v>1117</v>
      </c>
      <c r="M542" s="14">
        <v>7416</v>
      </c>
      <c r="N542" s="12"/>
      <c r="O542" s="10" t="s">
        <v>29</v>
      </c>
      <c r="P542" s="14">
        <v>-5322</v>
      </c>
      <c r="Q542" s="15">
        <v>1</v>
      </c>
      <c r="R542" s="10" t="s">
        <v>29</v>
      </c>
      <c r="S542" s="14">
        <v>2094</v>
      </c>
      <c r="T542" s="10" t="s">
        <v>339</v>
      </c>
      <c r="U542" s="10" t="s">
        <v>29</v>
      </c>
      <c r="V542" s="10" t="s">
        <v>37</v>
      </c>
      <c r="W542" s="10" t="s">
        <v>29</v>
      </c>
      <c r="X542" s="15">
        <v>0</v>
      </c>
      <c r="Y542" s="15">
        <v>0</v>
      </c>
      <c r="Z542" s="15">
        <v>0</v>
      </c>
      <c r="AA542" s="15">
        <v>-272</v>
      </c>
      <c r="AB542" s="14">
        <v>1822</v>
      </c>
    </row>
    <row r="543" spans="1:28" x14ac:dyDescent="0.25">
      <c r="A543" s="9" t="s">
        <v>1118</v>
      </c>
      <c r="B543" s="10" t="s">
        <v>29</v>
      </c>
      <c r="C543" s="10" t="s">
        <v>29</v>
      </c>
      <c r="D543" s="9" t="s">
        <v>30</v>
      </c>
      <c r="E543" s="10" t="s">
        <v>207</v>
      </c>
      <c r="F543" s="10" t="s">
        <v>32</v>
      </c>
      <c r="G543" s="11">
        <v>43461</v>
      </c>
      <c r="H543" s="12">
        <v>43459</v>
      </c>
      <c r="I543" s="10" t="s">
        <v>1119</v>
      </c>
      <c r="J543" s="13" t="s">
        <v>1120</v>
      </c>
      <c r="K543" s="10" t="s">
        <v>357</v>
      </c>
      <c r="L543" s="10" t="s">
        <v>29</v>
      </c>
      <c r="M543" s="14">
        <v>19999</v>
      </c>
      <c r="N543" s="12"/>
      <c r="O543" s="10" t="s">
        <v>1121</v>
      </c>
      <c r="P543" s="14">
        <v>-14380</v>
      </c>
      <c r="Q543" s="15">
        <v>7</v>
      </c>
      <c r="R543" s="10" t="s">
        <v>29</v>
      </c>
      <c r="S543" s="14">
        <v>5619</v>
      </c>
      <c r="T543" s="10" t="s">
        <v>339</v>
      </c>
      <c r="U543" s="10" t="s">
        <v>29</v>
      </c>
      <c r="V543" s="10" t="s">
        <v>37</v>
      </c>
      <c r="W543" s="10" t="s">
        <v>29</v>
      </c>
      <c r="X543" s="15">
        <v>0</v>
      </c>
      <c r="Y543" s="15">
        <v>0</v>
      </c>
      <c r="Z543" s="15">
        <v>0</v>
      </c>
      <c r="AA543" s="15">
        <v>-729</v>
      </c>
      <c r="AB543" s="14">
        <v>4890</v>
      </c>
    </row>
    <row r="544" spans="1:28" x14ac:dyDescent="0.25">
      <c r="A544" s="9" t="s">
        <v>1122</v>
      </c>
      <c r="B544" s="10" t="s">
        <v>29</v>
      </c>
      <c r="C544" s="10" t="s">
        <v>29</v>
      </c>
      <c r="D544" s="9" t="s">
        <v>30</v>
      </c>
      <c r="E544" s="10" t="s">
        <v>207</v>
      </c>
      <c r="F544" s="10" t="s">
        <v>32</v>
      </c>
      <c r="G544" s="11">
        <v>43461</v>
      </c>
      <c r="H544" s="12">
        <v>43459</v>
      </c>
      <c r="I544" s="10" t="s">
        <v>1119</v>
      </c>
      <c r="J544" s="13" t="s">
        <v>1123</v>
      </c>
      <c r="K544" s="10" t="s">
        <v>357</v>
      </c>
      <c r="L544" s="10" t="s">
        <v>29</v>
      </c>
      <c r="M544" s="14">
        <v>6500</v>
      </c>
      <c r="N544" s="12"/>
      <c r="O544" s="10" t="s">
        <v>29</v>
      </c>
      <c r="P544" s="14">
        <v>-4674</v>
      </c>
      <c r="Q544" s="15">
        <v>1</v>
      </c>
      <c r="R544" s="10" t="s">
        <v>29</v>
      </c>
      <c r="S544" s="14">
        <v>1826</v>
      </c>
      <c r="T544" s="10" t="s">
        <v>339</v>
      </c>
      <c r="U544" s="10" t="s">
        <v>29</v>
      </c>
      <c r="V544" s="10" t="s">
        <v>37</v>
      </c>
      <c r="W544" s="10" t="s">
        <v>29</v>
      </c>
      <c r="X544" s="15">
        <v>0</v>
      </c>
      <c r="Y544" s="15">
        <v>0</v>
      </c>
      <c r="Z544" s="15">
        <v>0</v>
      </c>
      <c r="AA544" s="15">
        <v>-237</v>
      </c>
      <c r="AB544" s="14">
        <v>1589</v>
      </c>
    </row>
    <row r="545" spans="1:28" x14ac:dyDescent="0.25">
      <c r="A545" s="9" t="s">
        <v>1124</v>
      </c>
      <c r="B545" s="10" t="s">
        <v>29</v>
      </c>
      <c r="C545" s="10" t="s">
        <v>29</v>
      </c>
      <c r="D545" s="9" t="s">
        <v>30</v>
      </c>
      <c r="E545" s="10" t="s">
        <v>207</v>
      </c>
      <c r="F545" s="10" t="s">
        <v>32</v>
      </c>
      <c r="G545" s="11">
        <v>43467</v>
      </c>
      <c r="H545" s="12">
        <v>43466</v>
      </c>
      <c r="I545" s="10" t="s">
        <v>489</v>
      </c>
      <c r="J545" s="13" t="s">
        <v>1095</v>
      </c>
      <c r="K545" s="10" t="s">
        <v>357</v>
      </c>
      <c r="L545" s="10" t="s">
        <v>29</v>
      </c>
      <c r="M545" s="14">
        <v>6800</v>
      </c>
      <c r="N545" s="12"/>
      <c r="O545" s="10" t="s">
        <v>29</v>
      </c>
      <c r="P545" s="14">
        <v>-4879</v>
      </c>
      <c r="Q545" s="15">
        <v>1</v>
      </c>
      <c r="R545" s="10" t="s">
        <v>29</v>
      </c>
      <c r="S545" s="14">
        <v>1921</v>
      </c>
      <c r="T545" s="10" t="s">
        <v>339</v>
      </c>
      <c r="U545" s="10" t="s">
        <v>29</v>
      </c>
      <c r="V545" s="10" t="s">
        <v>37</v>
      </c>
      <c r="W545" s="10" t="s">
        <v>29</v>
      </c>
      <c r="X545" s="15">
        <v>0</v>
      </c>
      <c r="Y545" s="15">
        <v>0</v>
      </c>
      <c r="Z545" s="15">
        <v>0</v>
      </c>
      <c r="AA545" s="15">
        <v>-249</v>
      </c>
      <c r="AB545" s="14">
        <v>1672</v>
      </c>
    </row>
    <row r="546" spans="1:28" x14ac:dyDescent="0.25">
      <c r="A546" s="9" t="s">
        <v>1125</v>
      </c>
      <c r="B546" s="10" t="s">
        <v>29</v>
      </c>
      <c r="C546" s="10" t="s">
        <v>29</v>
      </c>
      <c r="D546" s="9" t="s">
        <v>30</v>
      </c>
      <c r="E546" s="10" t="s">
        <v>207</v>
      </c>
      <c r="F546" s="10" t="s">
        <v>32</v>
      </c>
      <c r="G546" s="11">
        <v>43472</v>
      </c>
      <c r="H546" s="12">
        <v>43466</v>
      </c>
      <c r="I546" s="10" t="s">
        <v>489</v>
      </c>
      <c r="J546" s="13" t="s">
        <v>1126</v>
      </c>
      <c r="K546" s="10" t="s">
        <v>357</v>
      </c>
      <c r="L546" s="10" t="s">
        <v>29</v>
      </c>
      <c r="M546" s="14">
        <v>8750</v>
      </c>
      <c r="N546" s="12"/>
      <c r="O546" s="10" t="s">
        <v>29</v>
      </c>
      <c r="P546" s="14">
        <v>-6279</v>
      </c>
      <c r="Q546" s="15">
        <v>1</v>
      </c>
      <c r="R546" s="10" t="s">
        <v>29</v>
      </c>
      <c r="S546" s="14">
        <v>2471</v>
      </c>
      <c r="T546" s="10" t="s">
        <v>339</v>
      </c>
      <c r="U546" s="10" t="s">
        <v>29</v>
      </c>
      <c r="V546" s="10" t="s">
        <v>37</v>
      </c>
      <c r="W546" s="10" t="s">
        <v>29</v>
      </c>
      <c r="X546" s="15">
        <v>0</v>
      </c>
      <c r="Y546" s="15">
        <v>0</v>
      </c>
      <c r="Z546" s="15">
        <v>0</v>
      </c>
      <c r="AA546" s="15">
        <v>-321</v>
      </c>
      <c r="AB546" s="14">
        <v>2150</v>
      </c>
    </row>
    <row r="547" spans="1:28" x14ac:dyDescent="0.25">
      <c r="A547" s="9" t="s">
        <v>1127</v>
      </c>
      <c r="B547" s="10" t="s">
        <v>29</v>
      </c>
      <c r="C547" s="10" t="s">
        <v>29</v>
      </c>
      <c r="D547" s="9" t="s">
        <v>30</v>
      </c>
      <c r="E547" s="10" t="s">
        <v>207</v>
      </c>
      <c r="F547" s="10" t="s">
        <v>32</v>
      </c>
      <c r="G547" s="11">
        <v>43494</v>
      </c>
      <c r="H547" s="12">
        <v>43362</v>
      </c>
      <c r="I547" s="10" t="s">
        <v>1119</v>
      </c>
      <c r="J547" s="13" t="s">
        <v>1126</v>
      </c>
      <c r="K547" s="10" t="s">
        <v>357</v>
      </c>
      <c r="L547" s="10" t="s">
        <v>29</v>
      </c>
      <c r="M547" s="14">
        <v>8750</v>
      </c>
      <c r="N547" s="12"/>
      <c r="O547" s="10" t="s">
        <v>29</v>
      </c>
      <c r="P547" s="14">
        <v>-6474</v>
      </c>
      <c r="Q547" s="15">
        <v>1</v>
      </c>
      <c r="R547" s="10" t="s">
        <v>29</v>
      </c>
      <c r="S547" s="14">
        <v>2276</v>
      </c>
      <c r="T547" s="10" t="s">
        <v>339</v>
      </c>
      <c r="U547" s="10" t="s">
        <v>29</v>
      </c>
      <c r="V547" s="10" t="s">
        <v>37</v>
      </c>
      <c r="W547" s="10" t="s">
        <v>29</v>
      </c>
      <c r="X547" s="15">
        <v>0</v>
      </c>
      <c r="Y547" s="15">
        <v>0</v>
      </c>
      <c r="Z547" s="15">
        <v>0</v>
      </c>
      <c r="AA547" s="15">
        <v>-295</v>
      </c>
      <c r="AB547" s="14">
        <v>1981</v>
      </c>
    </row>
    <row r="548" spans="1:28" x14ac:dyDescent="0.25">
      <c r="A548" s="9" t="s">
        <v>1128</v>
      </c>
      <c r="B548" s="10" t="s">
        <v>29</v>
      </c>
      <c r="C548" s="10" t="s">
        <v>29</v>
      </c>
      <c r="D548" s="9" t="s">
        <v>30</v>
      </c>
      <c r="E548" s="10" t="s">
        <v>207</v>
      </c>
      <c r="F548" s="10" t="s">
        <v>32</v>
      </c>
      <c r="G548" s="11">
        <v>43555</v>
      </c>
      <c r="H548" s="12">
        <v>43432</v>
      </c>
      <c r="I548" s="10" t="s">
        <v>573</v>
      </c>
      <c r="J548" s="13" t="s">
        <v>1129</v>
      </c>
      <c r="K548" s="10" t="s">
        <v>357</v>
      </c>
      <c r="L548" s="10" t="s">
        <v>29</v>
      </c>
      <c r="M548" s="14">
        <v>6800</v>
      </c>
      <c r="N548" s="12"/>
      <c r="O548" s="10" t="s">
        <v>1121</v>
      </c>
      <c r="P548" s="14">
        <v>-4929</v>
      </c>
      <c r="Q548" s="15">
        <v>1</v>
      </c>
      <c r="R548" s="10" t="s">
        <v>29</v>
      </c>
      <c r="S548" s="14">
        <v>1871</v>
      </c>
      <c r="T548" s="10" t="s">
        <v>339</v>
      </c>
      <c r="U548" s="10" t="s">
        <v>29</v>
      </c>
      <c r="V548" s="10" t="s">
        <v>37</v>
      </c>
      <c r="W548" s="10" t="s">
        <v>29</v>
      </c>
      <c r="X548" s="15">
        <v>0</v>
      </c>
      <c r="Y548" s="15">
        <v>0</v>
      </c>
      <c r="Z548" s="15">
        <v>0</v>
      </c>
      <c r="AA548" s="15">
        <v>-243</v>
      </c>
      <c r="AB548" s="14">
        <v>1628</v>
      </c>
    </row>
    <row r="549" spans="1:28" x14ac:dyDescent="0.25">
      <c r="A549" s="9" t="s">
        <v>1130</v>
      </c>
      <c r="B549" s="10" t="s">
        <v>29</v>
      </c>
      <c r="C549" s="10" t="s">
        <v>29</v>
      </c>
      <c r="D549" s="9" t="s">
        <v>30</v>
      </c>
      <c r="E549" s="10" t="s">
        <v>207</v>
      </c>
      <c r="F549" s="10" t="s">
        <v>32</v>
      </c>
      <c r="G549" s="11">
        <v>43555</v>
      </c>
      <c r="H549" s="12">
        <v>43466</v>
      </c>
      <c r="I549" s="10" t="s">
        <v>218</v>
      </c>
      <c r="J549" s="13" t="s">
        <v>1095</v>
      </c>
      <c r="K549" s="10" t="s">
        <v>357</v>
      </c>
      <c r="L549" s="10" t="s">
        <v>29</v>
      </c>
      <c r="M549" s="14">
        <v>48748.76</v>
      </c>
      <c r="N549" s="12"/>
      <c r="O549" s="10" t="s">
        <v>29</v>
      </c>
      <c r="P549" s="14">
        <v>-34980</v>
      </c>
      <c r="Q549" s="15">
        <v>2</v>
      </c>
      <c r="R549" s="10" t="s">
        <v>29</v>
      </c>
      <c r="S549" s="14">
        <v>13768.76</v>
      </c>
      <c r="T549" s="10" t="s">
        <v>339</v>
      </c>
      <c r="U549" s="10" t="s">
        <v>29</v>
      </c>
      <c r="V549" s="10" t="s">
        <v>37</v>
      </c>
      <c r="W549" s="10" t="s">
        <v>29</v>
      </c>
      <c r="X549" s="15">
        <v>0</v>
      </c>
      <c r="Y549" s="15">
        <v>0</v>
      </c>
      <c r="Z549" s="15">
        <v>0</v>
      </c>
      <c r="AA549" s="14">
        <v>-1786</v>
      </c>
      <c r="AB549" s="14">
        <v>11982.76</v>
      </c>
    </row>
    <row r="550" spans="1:28" x14ac:dyDescent="0.25">
      <c r="A550" s="9" t="s">
        <v>1131</v>
      </c>
      <c r="B550" s="10" t="s">
        <v>29</v>
      </c>
      <c r="C550" s="10" t="s">
        <v>29</v>
      </c>
      <c r="D550" s="9" t="s">
        <v>30</v>
      </c>
      <c r="E550" s="10" t="s">
        <v>207</v>
      </c>
      <c r="F550" s="10" t="s">
        <v>32</v>
      </c>
      <c r="G550" s="11">
        <v>43555</v>
      </c>
      <c r="H550" s="12">
        <v>43466</v>
      </c>
      <c r="I550" s="10" t="s">
        <v>218</v>
      </c>
      <c r="J550" s="13" t="s">
        <v>1132</v>
      </c>
      <c r="K550" s="10" t="s">
        <v>357</v>
      </c>
      <c r="L550" s="10" t="s">
        <v>29</v>
      </c>
      <c r="M550" s="14">
        <v>75831.240000000005</v>
      </c>
      <c r="N550" s="12"/>
      <c r="O550" s="10" t="s">
        <v>29</v>
      </c>
      <c r="P550" s="14">
        <v>-54414</v>
      </c>
      <c r="Q550" s="15">
        <v>6</v>
      </c>
      <c r="R550" s="10" t="s">
        <v>29</v>
      </c>
      <c r="S550" s="14">
        <v>21417.24</v>
      </c>
      <c r="T550" s="10" t="s">
        <v>339</v>
      </c>
      <c r="U550" s="10" t="s">
        <v>29</v>
      </c>
      <c r="V550" s="10" t="s">
        <v>37</v>
      </c>
      <c r="W550" s="10" t="s">
        <v>29</v>
      </c>
      <c r="X550" s="15">
        <v>0</v>
      </c>
      <c r="Y550" s="15">
        <v>0</v>
      </c>
      <c r="Z550" s="15">
        <v>0</v>
      </c>
      <c r="AA550" s="14">
        <v>-2779</v>
      </c>
      <c r="AB550" s="14">
        <v>18638.240000000002</v>
      </c>
    </row>
    <row r="551" spans="1:28" x14ac:dyDescent="0.25">
      <c r="A551" s="9" t="s">
        <v>1133</v>
      </c>
      <c r="B551" s="10" t="s">
        <v>29</v>
      </c>
      <c r="C551" s="10" t="s">
        <v>29</v>
      </c>
      <c r="D551" s="9" t="s">
        <v>30</v>
      </c>
      <c r="E551" s="10" t="s">
        <v>207</v>
      </c>
      <c r="F551" s="10" t="s">
        <v>32</v>
      </c>
      <c r="G551" s="11">
        <v>43555</v>
      </c>
      <c r="H551" s="12">
        <v>43381</v>
      </c>
      <c r="I551" s="10" t="s">
        <v>218</v>
      </c>
      <c r="J551" s="13" t="s">
        <v>1134</v>
      </c>
      <c r="K551" s="10" t="s">
        <v>357</v>
      </c>
      <c r="L551" s="10" t="s">
        <v>29</v>
      </c>
      <c r="M551" s="14">
        <v>80000</v>
      </c>
      <c r="N551" s="12"/>
      <c r="O551" s="10" t="s">
        <v>29</v>
      </c>
      <c r="P551" s="14">
        <v>-58860</v>
      </c>
      <c r="Q551" s="15">
        <v>1</v>
      </c>
      <c r="R551" s="10" t="s">
        <v>29</v>
      </c>
      <c r="S551" s="14">
        <v>21140</v>
      </c>
      <c r="T551" s="10" t="s">
        <v>1020</v>
      </c>
      <c r="U551" s="10" t="s">
        <v>29</v>
      </c>
      <c r="V551" s="10" t="s">
        <v>37</v>
      </c>
      <c r="W551" s="10" t="s">
        <v>29</v>
      </c>
      <c r="X551" s="15">
        <v>0</v>
      </c>
      <c r="Y551" s="15">
        <v>0</v>
      </c>
      <c r="Z551" s="15">
        <v>0</v>
      </c>
      <c r="AA551" s="14">
        <v>-2743</v>
      </c>
      <c r="AB551" s="14">
        <v>18397</v>
      </c>
    </row>
    <row r="552" spans="1:28" x14ac:dyDescent="0.25">
      <c r="A552" s="9" t="s">
        <v>1135</v>
      </c>
      <c r="B552" s="10" t="s">
        <v>29</v>
      </c>
      <c r="C552" s="10" t="s">
        <v>29</v>
      </c>
      <c r="D552" s="9" t="s">
        <v>30</v>
      </c>
      <c r="E552" s="10" t="s">
        <v>207</v>
      </c>
      <c r="F552" s="10" t="s">
        <v>32</v>
      </c>
      <c r="G552" s="11">
        <v>43555</v>
      </c>
      <c r="H552" s="12">
        <v>43466</v>
      </c>
      <c r="I552" s="10" t="s">
        <v>218</v>
      </c>
      <c r="J552" s="13" t="s">
        <v>1136</v>
      </c>
      <c r="K552" s="10" t="s">
        <v>357</v>
      </c>
      <c r="L552" s="10" t="s">
        <v>29</v>
      </c>
      <c r="M552" s="14">
        <v>8800</v>
      </c>
      <c r="N552" s="12"/>
      <c r="O552" s="10" t="s">
        <v>29</v>
      </c>
      <c r="P552" s="14">
        <v>-6314</v>
      </c>
      <c r="Q552" s="15">
        <v>4</v>
      </c>
      <c r="R552" s="10" t="s">
        <v>29</v>
      </c>
      <c r="S552" s="14">
        <v>2486</v>
      </c>
      <c r="T552" s="10" t="s">
        <v>339</v>
      </c>
      <c r="U552" s="10" t="s">
        <v>29</v>
      </c>
      <c r="V552" s="10" t="s">
        <v>37</v>
      </c>
      <c r="W552" s="10" t="s">
        <v>29</v>
      </c>
      <c r="X552" s="15">
        <v>0</v>
      </c>
      <c r="Y552" s="15">
        <v>0</v>
      </c>
      <c r="Z552" s="15">
        <v>0</v>
      </c>
      <c r="AA552" s="15">
        <v>-323</v>
      </c>
      <c r="AB552" s="14">
        <v>2163</v>
      </c>
    </row>
    <row r="553" spans="1:28" x14ac:dyDescent="0.25">
      <c r="A553" s="9" t="s">
        <v>1137</v>
      </c>
      <c r="B553" s="10" t="s">
        <v>29</v>
      </c>
      <c r="C553" s="10" t="s">
        <v>29</v>
      </c>
      <c r="D553" s="9" t="s">
        <v>30</v>
      </c>
      <c r="E553" s="10" t="s">
        <v>207</v>
      </c>
      <c r="F553" s="10" t="s">
        <v>32</v>
      </c>
      <c r="G553" s="11">
        <v>43566</v>
      </c>
      <c r="H553" s="12">
        <v>43566</v>
      </c>
      <c r="I553" s="10" t="s">
        <v>33</v>
      </c>
      <c r="J553" s="13" t="s">
        <v>1138</v>
      </c>
      <c r="K553" s="10" t="s">
        <v>357</v>
      </c>
      <c r="L553" s="10" t="s">
        <v>1117</v>
      </c>
      <c r="M553" s="14">
        <v>79701</v>
      </c>
      <c r="N553" s="12"/>
      <c r="O553" s="10" t="s">
        <v>1139</v>
      </c>
      <c r="P553" s="14">
        <v>-55426</v>
      </c>
      <c r="Q553" s="15">
        <v>2</v>
      </c>
      <c r="R553" s="10" t="s">
        <v>29</v>
      </c>
      <c r="S553" s="14">
        <v>24275</v>
      </c>
      <c r="T553" s="10" t="s">
        <v>339</v>
      </c>
      <c r="U553" s="10" t="s">
        <v>29</v>
      </c>
      <c r="V553" s="10" t="s">
        <v>37</v>
      </c>
      <c r="W553" s="10" t="s">
        <v>29</v>
      </c>
      <c r="X553" s="15">
        <v>0</v>
      </c>
      <c r="Y553" s="15">
        <v>0</v>
      </c>
      <c r="Z553" s="15">
        <v>0</v>
      </c>
      <c r="AA553" s="14">
        <v>-3149</v>
      </c>
      <c r="AB553" s="14">
        <v>21126</v>
      </c>
    </row>
    <row r="554" spans="1:28" x14ac:dyDescent="0.25">
      <c r="A554" s="9" t="s">
        <v>1140</v>
      </c>
      <c r="B554" s="10" t="s">
        <v>29</v>
      </c>
      <c r="C554" s="10" t="s">
        <v>29</v>
      </c>
      <c r="D554" s="9" t="s">
        <v>30</v>
      </c>
      <c r="E554" s="10" t="s">
        <v>207</v>
      </c>
      <c r="F554" s="10" t="s">
        <v>32</v>
      </c>
      <c r="G554" s="11">
        <v>43905</v>
      </c>
      <c r="H554" s="12">
        <v>43905</v>
      </c>
      <c r="I554" s="10" t="s">
        <v>218</v>
      </c>
      <c r="J554" s="13" t="s">
        <v>1141</v>
      </c>
      <c r="K554" s="10" t="s">
        <v>357</v>
      </c>
      <c r="L554" s="10" t="s">
        <v>934</v>
      </c>
      <c r="M554" s="14">
        <v>213484.42</v>
      </c>
      <c r="N554" s="12"/>
      <c r="O554" s="10" t="s">
        <v>1142</v>
      </c>
      <c r="P554" s="14">
        <v>-127621</v>
      </c>
      <c r="Q554" s="15">
        <v>8</v>
      </c>
      <c r="R554" s="10" t="s">
        <v>29</v>
      </c>
      <c r="S554" s="14">
        <v>85863.42</v>
      </c>
      <c r="T554" s="10" t="s">
        <v>339</v>
      </c>
      <c r="U554" s="10" t="s">
        <v>29</v>
      </c>
      <c r="V554" s="10" t="s">
        <v>37</v>
      </c>
      <c r="W554" s="10" t="s">
        <v>29</v>
      </c>
      <c r="X554" s="15">
        <v>0</v>
      </c>
      <c r="Y554" s="15">
        <v>0</v>
      </c>
      <c r="Z554" s="15">
        <v>0</v>
      </c>
      <c r="AA554" s="14">
        <v>-11140</v>
      </c>
      <c r="AB554" s="14">
        <v>74723.42</v>
      </c>
    </row>
    <row r="555" spans="1:28" x14ac:dyDescent="0.25">
      <c r="A555" s="9" t="s">
        <v>1143</v>
      </c>
      <c r="B555" s="10" t="s">
        <v>29</v>
      </c>
      <c r="C555" s="10" t="s">
        <v>29</v>
      </c>
      <c r="D555" s="9" t="s">
        <v>30</v>
      </c>
      <c r="E555" s="10" t="s">
        <v>207</v>
      </c>
      <c r="F555" s="10" t="s">
        <v>32</v>
      </c>
      <c r="G555" s="11">
        <v>43905</v>
      </c>
      <c r="H555" s="12">
        <v>43905</v>
      </c>
      <c r="I555" s="10" t="s">
        <v>218</v>
      </c>
      <c r="J555" s="13" t="s">
        <v>1144</v>
      </c>
      <c r="K555" s="10" t="s">
        <v>357</v>
      </c>
      <c r="L555" s="10" t="s">
        <v>934</v>
      </c>
      <c r="M555" s="14">
        <v>213484.42</v>
      </c>
      <c r="N555" s="12"/>
      <c r="O555" s="10" t="s">
        <v>1142</v>
      </c>
      <c r="P555" s="14">
        <v>-127621</v>
      </c>
      <c r="Q555" s="15">
        <v>12</v>
      </c>
      <c r="R555" s="10" t="s">
        <v>29</v>
      </c>
      <c r="S555" s="14">
        <v>85863.42</v>
      </c>
      <c r="T555" s="10" t="s">
        <v>339</v>
      </c>
      <c r="U555" s="10" t="s">
        <v>29</v>
      </c>
      <c r="V555" s="10" t="s">
        <v>37</v>
      </c>
      <c r="W555" s="10" t="s">
        <v>29</v>
      </c>
      <c r="X555" s="15">
        <v>0</v>
      </c>
      <c r="Y555" s="15">
        <v>0</v>
      </c>
      <c r="Z555" s="15">
        <v>0</v>
      </c>
      <c r="AA555" s="14">
        <v>-11140</v>
      </c>
      <c r="AB555" s="14">
        <v>74723.42</v>
      </c>
    </row>
    <row r="556" spans="1:28" x14ac:dyDescent="0.25">
      <c r="A556" s="9" t="s">
        <v>1145</v>
      </c>
      <c r="B556" s="10" t="s">
        <v>29</v>
      </c>
      <c r="C556" s="10" t="s">
        <v>29</v>
      </c>
      <c r="D556" s="9" t="s">
        <v>30</v>
      </c>
      <c r="E556" s="10" t="s">
        <v>207</v>
      </c>
      <c r="F556" s="10" t="s">
        <v>32</v>
      </c>
      <c r="G556" s="11">
        <v>43905</v>
      </c>
      <c r="H556" s="12">
        <v>43905</v>
      </c>
      <c r="I556" s="10" t="s">
        <v>218</v>
      </c>
      <c r="J556" s="13" t="s">
        <v>1146</v>
      </c>
      <c r="K556" s="10" t="s">
        <v>357</v>
      </c>
      <c r="L556" s="10" t="s">
        <v>934</v>
      </c>
      <c r="M556" s="14">
        <v>1204384.42</v>
      </c>
      <c r="N556" s="12"/>
      <c r="O556" s="10" t="s">
        <v>1142</v>
      </c>
      <c r="P556" s="14">
        <v>-719987</v>
      </c>
      <c r="Q556" s="15">
        <v>2</v>
      </c>
      <c r="R556" s="10" t="s">
        <v>29</v>
      </c>
      <c r="S556" s="14">
        <v>484397.42</v>
      </c>
      <c r="T556" s="10" t="s">
        <v>339</v>
      </c>
      <c r="U556" s="10" t="s">
        <v>29</v>
      </c>
      <c r="V556" s="10" t="s">
        <v>37</v>
      </c>
      <c r="W556" s="10" t="s">
        <v>29</v>
      </c>
      <c r="X556" s="15">
        <v>0</v>
      </c>
      <c r="Y556" s="15">
        <v>0</v>
      </c>
      <c r="Z556" s="15">
        <v>0</v>
      </c>
      <c r="AA556" s="14">
        <v>-62844</v>
      </c>
      <c r="AB556" s="14">
        <v>421553.42</v>
      </c>
    </row>
    <row r="557" spans="1:28" x14ac:dyDescent="0.25">
      <c r="A557" s="9" t="s">
        <v>1147</v>
      </c>
      <c r="B557" s="10" t="s">
        <v>29</v>
      </c>
      <c r="C557" s="10" t="s">
        <v>29</v>
      </c>
      <c r="D557" s="9" t="s">
        <v>30</v>
      </c>
      <c r="E557" s="10" t="s">
        <v>207</v>
      </c>
      <c r="F557" s="10" t="s">
        <v>32</v>
      </c>
      <c r="G557" s="11">
        <v>43905</v>
      </c>
      <c r="H557" s="12">
        <v>43905</v>
      </c>
      <c r="I557" s="10" t="s">
        <v>218</v>
      </c>
      <c r="J557" s="13" t="s">
        <v>1148</v>
      </c>
      <c r="K557" s="10" t="s">
        <v>357</v>
      </c>
      <c r="L557" s="10" t="s">
        <v>934</v>
      </c>
      <c r="M557" s="14">
        <v>178084.42</v>
      </c>
      <c r="N557" s="12"/>
      <c r="O557" s="10" t="s">
        <v>1142</v>
      </c>
      <c r="P557" s="14">
        <v>-106459</v>
      </c>
      <c r="Q557" s="15">
        <v>8</v>
      </c>
      <c r="R557" s="10" t="s">
        <v>29</v>
      </c>
      <c r="S557" s="14">
        <v>71625.42</v>
      </c>
      <c r="T557" s="10" t="s">
        <v>339</v>
      </c>
      <c r="U557" s="10" t="s">
        <v>29</v>
      </c>
      <c r="V557" s="10" t="s">
        <v>37</v>
      </c>
      <c r="W557" s="10" t="s">
        <v>29</v>
      </c>
      <c r="X557" s="15">
        <v>0</v>
      </c>
      <c r="Y557" s="15">
        <v>0</v>
      </c>
      <c r="Z557" s="15">
        <v>0</v>
      </c>
      <c r="AA557" s="14">
        <v>-9292</v>
      </c>
      <c r="AB557" s="14">
        <v>62333.42</v>
      </c>
    </row>
    <row r="558" spans="1:28" x14ac:dyDescent="0.25">
      <c r="A558" s="9" t="s">
        <v>1149</v>
      </c>
      <c r="B558" s="10" t="s">
        <v>29</v>
      </c>
      <c r="C558" s="10" t="s">
        <v>29</v>
      </c>
      <c r="D558" s="9" t="s">
        <v>30</v>
      </c>
      <c r="E558" s="10" t="s">
        <v>207</v>
      </c>
      <c r="F558" s="10" t="s">
        <v>32</v>
      </c>
      <c r="G558" s="11">
        <v>43870</v>
      </c>
      <c r="H558" s="12">
        <v>43870</v>
      </c>
      <c r="I558" s="10" t="s">
        <v>33</v>
      </c>
      <c r="J558" s="13" t="s">
        <v>1150</v>
      </c>
      <c r="K558" s="10" t="s">
        <v>357</v>
      </c>
      <c r="L558" s="10" t="s">
        <v>1117</v>
      </c>
      <c r="M558" s="14">
        <v>7627.12</v>
      </c>
      <c r="N558" s="12"/>
      <c r="O558" s="10" t="s">
        <v>1151</v>
      </c>
      <c r="P558" s="14">
        <v>-4637</v>
      </c>
      <c r="Q558" s="15">
        <v>2</v>
      </c>
      <c r="R558" s="10" t="s">
        <v>29</v>
      </c>
      <c r="S558" s="14">
        <v>2990.12</v>
      </c>
      <c r="T558" s="10" t="s">
        <v>339</v>
      </c>
      <c r="U558" s="10" t="s">
        <v>29</v>
      </c>
      <c r="V558" s="10" t="s">
        <v>37</v>
      </c>
      <c r="W558" s="10" t="s">
        <v>29</v>
      </c>
      <c r="X558" s="15">
        <v>0</v>
      </c>
      <c r="Y558" s="15">
        <v>0</v>
      </c>
      <c r="Z558" s="15">
        <v>0</v>
      </c>
      <c r="AA558" s="15">
        <v>-388</v>
      </c>
      <c r="AB558" s="14">
        <v>2602.12</v>
      </c>
    </row>
    <row r="559" spans="1:28" x14ac:dyDescent="0.25">
      <c r="A559" s="9" t="s">
        <v>1152</v>
      </c>
      <c r="B559" s="10" t="s">
        <v>29</v>
      </c>
      <c r="C559" s="10" t="s">
        <v>29</v>
      </c>
      <c r="D559" s="9" t="s">
        <v>30</v>
      </c>
      <c r="E559" s="10" t="s">
        <v>207</v>
      </c>
      <c r="F559" s="10" t="s">
        <v>32</v>
      </c>
      <c r="G559" s="11">
        <v>43799</v>
      </c>
      <c r="H559" s="12">
        <v>43799</v>
      </c>
      <c r="I559" s="10" t="s">
        <v>110</v>
      </c>
      <c r="J559" s="13" t="s">
        <v>1111</v>
      </c>
      <c r="K559" s="10" t="s">
        <v>357</v>
      </c>
      <c r="L559" s="10" t="s">
        <v>29</v>
      </c>
      <c r="M559" s="14">
        <v>5508.5</v>
      </c>
      <c r="N559" s="12"/>
      <c r="O559" s="10" t="s">
        <v>1153</v>
      </c>
      <c r="P559" s="14">
        <v>-3461</v>
      </c>
      <c r="Q559" s="15">
        <v>2</v>
      </c>
      <c r="R559" s="10" t="s">
        <v>29</v>
      </c>
      <c r="S559" s="14">
        <v>2047.5</v>
      </c>
      <c r="T559" s="10" t="s">
        <v>339</v>
      </c>
      <c r="U559" s="10" t="s">
        <v>29</v>
      </c>
      <c r="V559" s="10" t="s">
        <v>37</v>
      </c>
      <c r="W559" s="10" t="s">
        <v>29</v>
      </c>
      <c r="X559" s="15">
        <v>0</v>
      </c>
      <c r="Y559" s="15">
        <v>0</v>
      </c>
      <c r="Z559" s="15">
        <v>0</v>
      </c>
      <c r="AA559" s="15">
        <v>-266</v>
      </c>
      <c r="AB559" s="14">
        <v>1781.5</v>
      </c>
    </row>
    <row r="560" spans="1:28" x14ac:dyDescent="0.25">
      <c r="A560" s="9" t="s">
        <v>1154</v>
      </c>
      <c r="B560" s="10" t="s">
        <v>29</v>
      </c>
      <c r="C560" s="10" t="s">
        <v>29</v>
      </c>
      <c r="D560" s="9" t="s">
        <v>30</v>
      </c>
      <c r="E560" s="10" t="s">
        <v>207</v>
      </c>
      <c r="F560" s="10" t="s">
        <v>32</v>
      </c>
      <c r="G560" s="11">
        <v>43799</v>
      </c>
      <c r="H560" s="12">
        <v>43799</v>
      </c>
      <c r="I560" s="10" t="s">
        <v>110</v>
      </c>
      <c r="J560" s="13" t="s">
        <v>1155</v>
      </c>
      <c r="K560" s="10" t="s">
        <v>357</v>
      </c>
      <c r="L560" s="10" t="s">
        <v>29</v>
      </c>
      <c r="M560" s="14">
        <v>12203.39</v>
      </c>
      <c r="N560" s="12"/>
      <c r="O560" s="10" t="s">
        <v>1153</v>
      </c>
      <c r="P560" s="14">
        <v>-7668</v>
      </c>
      <c r="Q560" s="15">
        <v>12</v>
      </c>
      <c r="R560" s="10" t="s">
        <v>29</v>
      </c>
      <c r="S560" s="14">
        <v>4535.3900000000003</v>
      </c>
      <c r="T560" s="10" t="s">
        <v>339</v>
      </c>
      <c r="U560" s="10" t="s">
        <v>29</v>
      </c>
      <c r="V560" s="10" t="s">
        <v>37</v>
      </c>
      <c r="W560" s="10" t="s">
        <v>29</v>
      </c>
      <c r="X560" s="15">
        <v>0</v>
      </c>
      <c r="Y560" s="15">
        <v>0</v>
      </c>
      <c r="Z560" s="15">
        <v>0</v>
      </c>
      <c r="AA560" s="15">
        <v>-588</v>
      </c>
      <c r="AB560" s="14">
        <v>3947.39</v>
      </c>
    </row>
    <row r="561" spans="1:28" x14ac:dyDescent="0.25">
      <c r="A561" s="9" t="s">
        <v>1156</v>
      </c>
      <c r="B561" s="10" t="s">
        <v>29</v>
      </c>
      <c r="C561" s="10" t="s">
        <v>29</v>
      </c>
      <c r="D561" s="9" t="s">
        <v>30</v>
      </c>
      <c r="E561" s="10" t="s">
        <v>207</v>
      </c>
      <c r="F561" s="10" t="s">
        <v>32</v>
      </c>
      <c r="G561" s="11">
        <v>43769</v>
      </c>
      <c r="H561" s="12">
        <v>43769</v>
      </c>
      <c r="I561" s="10" t="s">
        <v>110</v>
      </c>
      <c r="J561" s="13" t="s">
        <v>1157</v>
      </c>
      <c r="K561" s="10" t="s">
        <v>357</v>
      </c>
      <c r="L561" s="10" t="s">
        <v>29</v>
      </c>
      <c r="M561" s="14">
        <v>19325</v>
      </c>
      <c r="N561" s="12"/>
      <c r="O561" s="10" t="s">
        <v>1121</v>
      </c>
      <c r="P561" s="14">
        <v>-12309</v>
      </c>
      <c r="Q561" s="15">
        <v>10</v>
      </c>
      <c r="R561" s="10" t="s">
        <v>29</v>
      </c>
      <c r="S561" s="14">
        <v>7016</v>
      </c>
      <c r="T561" s="10" t="s">
        <v>339</v>
      </c>
      <c r="U561" s="10" t="s">
        <v>29</v>
      </c>
      <c r="V561" s="10" t="s">
        <v>37</v>
      </c>
      <c r="W561" s="10" t="s">
        <v>29</v>
      </c>
      <c r="X561" s="15">
        <v>0</v>
      </c>
      <c r="Y561" s="15">
        <v>0</v>
      </c>
      <c r="Z561" s="15">
        <v>0</v>
      </c>
      <c r="AA561" s="15">
        <v>-910</v>
      </c>
      <c r="AB561" s="14">
        <v>6106</v>
      </c>
    </row>
    <row r="562" spans="1:28" x14ac:dyDescent="0.25">
      <c r="A562" s="9" t="s">
        <v>1158</v>
      </c>
      <c r="B562" s="10" t="s">
        <v>29</v>
      </c>
      <c r="C562" s="10" t="s">
        <v>29</v>
      </c>
      <c r="D562" s="9" t="s">
        <v>30</v>
      </c>
      <c r="E562" s="10" t="s">
        <v>207</v>
      </c>
      <c r="F562" s="10" t="s">
        <v>32</v>
      </c>
      <c r="G562" s="11">
        <v>43799</v>
      </c>
      <c r="H562" s="12">
        <v>43799</v>
      </c>
      <c r="I562" s="10" t="s">
        <v>110</v>
      </c>
      <c r="J562" s="13" t="s">
        <v>1159</v>
      </c>
      <c r="K562" s="10" t="s">
        <v>357</v>
      </c>
      <c r="L562" s="10" t="s">
        <v>29</v>
      </c>
      <c r="M562" s="14">
        <v>13389.83</v>
      </c>
      <c r="N562" s="12"/>
      <c r="O562" s="10" t="s">
        <v>1151</v>
      </c>
      <c r="P562" s="14">
        <v>-8413</v>
      </c>
      <c r="Q562" s="15">
        <v>2</v>
      </c>
      <c r="R562" s="10" t="s">
        <v>29</v>
      </c>
      <c r="S562" s="14">
        <v>4976.83</v>
      </c>
      <c r="T562" s="10" t="s">
        <v>339</v>
      </c>
      <c r="U562" s="10" t="s">
        <v>29</v>
      </c>
      <c r="V562" s="10" t="s">
        <v>37</v>
      </c>
      <c r="W562" s="10" t="s">
        <v>29</v>
      </c>
      <c r="X562" s="15">
        <v>0</v>
      </c>
      <c r="Y562" s="15">
        <v>0</v>
      </c>
      <c r="Z562" s="15">
        <v>0</v>
      </c>
      <c r="AA562" s="15">
        <v>-646</v>
      </c>
      <c r="AB562" s="14">
        <v>4330.83</v>
      </c>
    </row>
    <row r="563" spans="1:28" x14ac:dyDescent="0.25">
      <c r="A563" s="9" t="s">
        <v>1160</v>
      </c>
      <c r="B563" s="10" t="s">
        <v>29</v>
      </c>
      <c r="C563" s="10" t="s">
        <v>29</v>
      </c>
      <c r="D563" s="9" t="s">
        <v>30</v>
      </c>
      <c r="E563" s="10" t="s">
        <v>207</v>
      </c>
      <c r="F563" s="10" t="s">
        <v>32</v>
      </c>
      <c r="G563" s="11">
        <v>43799</v>
      </c>
      <c r="H563" s="12">
        <v>43799</v>
      </c>
      <c r="I563" s="10" t="s">
        <v>110</v>
      </c>
      <c r="J563" s="13" t="s">
        <v>1161</v>
      </c>
      <c r="K563" s="10" t="s">
        <v>357</v>
      </c>
      <c r="L563" s="10" t="s">
        <v>29</v>
      </c>
      <c r="M563" s="14">
        <v>11864.4</v>
      </c>
      <c r="N563" s="12"/>
      <c r="O563" s="10" t="s">
        <v>1151</v>
      </c>
      <c r="P563" s="14">
        <v>-7454</v>
      </c>
      <c r="Q563" s="15">
        <v>8</v>
      </c>
      <c r="R563" s="10" t="s">
        <v>29</v>
      </c>
      <c r="S563" s="14">
        <v>4410.3999999999996</v>
      </c>
      <c r="T563" s="10" t="s">
        <v>339</v>
      </c>
      <c r="U563" s="10" t="s">
        <v>29</v>
      </c>
      <c r="V563" s="10" t="s">
        <v>37</v>
      </c>
      <c r="W563" s="10" t="s">
        <v>29</v>
      </c>
      <c r="X563" s="15">
        <v>0</v>
      </c>
      <c r="Y563" s="15">
        <v>0</v>
      </c>
      <c r="Z563" s="15">
        <v>0</v>
      </c>
      <c r="AA563" s="15">
        <v>-572</v>
      </c>
      <c r="AB563" s="14">
        <v>3838.4</v>
      </c>
    </row>
    <row r="564" spans="1:28" x14ac:dyDescent="0.25">
      <c r="A564" s="9" t="s">
        <v>1162</v>
      </c>
      <c r="B564" s="10" t="s">
        <v>29</v>
      </c>
      <c r="C564" s="10" t="s">
        <v>29</v>
      </c>
      <c r="D564" s="9" t="s">
        <v>30</v>
      </c>
      <c r="E564" s="10" t="s">
        <v>207</v>
      </c>
      <c r="F564" s="10" t="s">
        <v>32</v>
      </c>
      <c r="G564" s="11">
        <v>43769</v>
      </c>
      <c r="H564" s="12">
        <v>43769</v>
      </c>
      <c r="I564" s="10" t="s">
        <v>110</v>
      </c>
      <c r="J564" s="13" t="s">
        <v>1163</v>
      </c>
      <c r="K564" s="10" t="s">
        <v>357</v>
      </c>
      <c r="L564" s="10" t="s">
        <v>29</v>
      </c>
      <c r="M564" s="14">
        <v>5500</v>
      </c>
      <c r="N564" s="12"/>
      <c r="O564" s="10" t="s">
        <v>1121</v>
      </c>
      <c r="P564" s="14">
        <v>-3503</v>
      </c>
      <c r="Q564" s="15">
        <v>2</v>
      </c>
      <c r="R564" s="10" t="s">
        <v>29</v>
      </c>
      <c r="S564" s="14">
        <v>1997</v>
      </c>
      <c r="T564" s="10" t="s">
        <v>339</v>
      </c>
      <c r="U564" s="10" t="s">
        <v>29</v>
      </c>
      <c r="V564" s="10" t="s">
        <v>37</v>
      </c>
      <c r="W564" s="10" t="s">
        <v>29</v>
      </c>
      <c r="X564" s="15">
        <v>0</v>
      </c>
      <c r="Y564" s="15">
        <v>0</v>
      </c>
      <c r="Z564" s="15">
        <v>0</v>
      </c>
      <c r="AA564" s="15">
        <v>-259</v>
      </c>
      <c r="AB564" s="14">
        <v>1738</v>
      </c>
    </row>
    <row r="565" spans="1:28" x14ac:dyDescent="0.25">
      <c r="A565" s="9" t="s">
        <v>1164</v>
      </c>
      <c r="B565" s="10" t="s">
        <v>29</v>
      </c>
      <c r="C565" s="10" t="s">
        <v>29</v>
      </c>
      <c r="D565" s="9" t="s">
        <v>30</v>
      </c>
      <c r="E565" s="10" t="s">
        <v>207</v>
      </c>
      <c r="F565" s="10" t="s">
        <v>32</v>
      </c>
      <c r="G565" s="11">
        <v>43769</v>
      </c>
      <c r="H565" s="12">
        <v>43769</v>
      </c>
      <c r="I565" s="10" t="s">
        <v>110</v>
      </c>
      <c r="J565" s="13" t="s">
        <v>1165</v>
      </c>
      <c r="K565" s="10" t="s">
        <v>357</v>
      </c>
      <c r="L565" s="10" t="s">
        <v>29</v>
      </c>
      <c r="M565" s="14">
        <v>6800</v>
      </c>
      <c r="N565" s="12"/>
      <c r="O565" s="10" t="s">
        <v>1121</v>
      </c>
      <c r="P565" s="14">
        <v>-4331</v>
      </c>
      <c r="Q565" s="15">
        <v>2</v>
      </c>
      <c r="R565" s="10" t="s">
        <v>29</v>
      </c>
      <c r="S565" s="14">
        <v>2469</v>
      </c>
      <c r="T565" s="10" t="s">
        <v>339</v>
      </c>
      <c r="U565" s="10" t="s">
        <v>29</v>
      </c>
      <c r="V565" s="10" t="s">
        <v>37</v>
      </c>
      <c r="W565" s="10" t="s">
        <v>29</v>
      </c>
      <c r="X565" s="15">
        <v>0</v>
      </c>
      <c r="Y565" s="15">
        <v>0</v>
      </c>
      <c r="Z565" s="15">
        <v>0</v>
      </c>
      <c r="AA565" s="15">
        <v>-320</v>
      </c>
      <c r="AB565" s="14">
        <v>2149</v>
      </c>
    </row>
    <row r="566" spans="1:28" x14ac:dyDescent="0.25">
      <c r="A566" s="9" t="s">
        <v>1166</v>
      </c>
      <c r="B566" s="10" t="s">
        <v>29</v>
      </c>
      <c r="C566" s="10" t="s">
        <v>29</v>
      </c>
      <c r="D566" s="9" t="s">
        <v>30</v>
      </c>
      <c r="E566" s="10" t="s">
        <v>207</v>
      </c>
      <c r="F566" s="10" t="s">
        <v>32</v>
      </c>
      <c r="G566" s="11">
        <v>43769</v>
      </c>
      <c r="H566" s="12">
        <v>43769</v>
      </c>
      <c r="I566" s="10" t="s">
        <v>110</v>
      </c>
      <c r="J566" s="13" t="s">
        <v>1167</v>
      </c>
      <c r="K566" s="10" t="s">
        <v>357</v>
      </c>
      <c r="L566" s="10" t="s">
        <v>29</v>
      </c>
      <c r="M566" s="14">
        <v>8600</v>
      </c>
      <c r="N566" s="12"/>
      <c r="O566" s="10" t="s">
        <v>1121</v>
      </c>
      <c r="P566" s="14">
        <v>-5478</v>
      </c>
      <c r="Q566" s="15">
        <v>5</v>
      </c>
      <c r="R566" s="10" t="s">
        <v>29</v>
      </c>
      <c r="S566" s="14">
        <v>3122</v>
      </c>
      <c r="T566" s="10" t="s">
        <v>339</v>
      </c>
      <c r="U566" s="10" t="s">
        <v>29</v>
      </c>
      <c r="V566" s="10" t="s">
        <v>37</v>
      </c>
      <c r="W566" s="10" t="s">
        <v>29</v>
      </c>
      <c r="X566" s="15">
        <v>0</v>
      </c>
      <c r="Y566" s="15">
        <v>0</v>
      </c>
      <c r="Z566" s="15">
        <v>0</v>
      </c>
      <c r="AA566" s="15">
        <v>-405</v>
      </c>
      <c r="AB566" s="14">
        <v>2717</v>
      </c>
    </row>
    <row r="567" spans="1:28" x14ac:dyDescent="0.25">
      <c r="A567" s="9" t="s">
        <v>1168</v>
      </c>
      <c r="B567" s="10" t="s">
        <v>29</v>
      </c>
      <c r="C567" s="10" t="s">
        <v>29</v>
      </c>
      <c r="D567" s="9" t="s">
        <v>30</v>
      </c>
      <c r="E567" s="10" t="s">
        <v>207</v>
      </c>
      <c r="F567" s="10" t="s">
        <v>32</v>
      </c>
      <c r="G567" s="11">
        <v>44062</v>
      </c>
      <c r="H567" s="12">
        <v>44062</v>
      </c>
      <c r="I567" s="10" t="s">
        <v>218</v>
      </c>
      <c r="J567" s="13" t="s">
        <v>1169</v>
      </c>
      <c r="K567" s="10" t="s">
        <v>357</v>
      </c>
      <c r="L567" s="10" t="s">
        <v>934</v>
      </c>
      <c r="M567" s="14">
        <v>53920</v>
      </c>
      <c r="N567" s="12"/>
      <c r="O567" s="10" t="s">
        <v>1170</v>
      </c>
      <c r="P567" s="14">
        <v>-29029</v>
      </c>
      <c r="Q567" s="15">
        <v>1</v>
      </c>
      <c r="R567" s="10" t="s">
        <v>29</v>
      </c>
      <c r="S567" s="14">
        <v>24891</v>
      </c>
      <c r="T567" s="10" t="s">
        <v>339</v>
      </c>
      <c r="U567" s="10" t="s">
        <v>29</v>
      </c>
      <c r="V567" s="10" t="s">
        <v>37</v>
      </c>
      <c r="W567" s="10" t="s">
        <v>29</v>
      </c>
      <c r="X567" s="15">
        <v>0</v>
      </c>
      <c r="Y567" s="15">
        <v>0</v>
      </c>
      <c r="Z567" s="15">
        <v>0</v>
      </c>
      <c r="AA567" s="14">
        <v>-3229</v>
      </c>
      <c r="AB567" s="14">
        <v>21662</v>
      </c>
    </row>
    <row r="568" spans="1:28" x14ac:dyDescent="0.25">
      <c r="A568" s="9" t="s">
        <v>1171</v>
      </c>
      <c r="B568" s="10" t="s">
        <v>29</v>
      </c>
      <c r="C568" s="10" t="s">
        <v>29</v>
      </c>
      <c r="D568" s="9" t="s">
        <v>30</v>
      </c>
      <c r="E568" s="10" t="s">
        <v>207</v>
      </c>
      <c r="F568" s="10" t="s">
        <v>32</v>
      </c>
      <c r="G568" s="11">
        <v>44141</v>
      </c>
      <c r="H568" s="12">
        <v>44141</v>
      </c>
      <c r="I568" s="10" t="s">
        <v>218</v>
      </c>
      <c r="J568" s="13" t="s">
        <v>1172</v>
      </c>
      <c r="K568" s="10" t="s">
        <v>357</v>
      </c>
      <c r="L568" s="10" t="s">
        <v>934</v>
      </c>
      <c r="M568" s="14">
        <v>12288</v>
      </c>
      <c r="N568" s="12"/>
      <c r="O568" s="10" t="s">
        <v>1121</v>
      </c>
      <c r="P568" s="14">
        <v>-6237</v>
      </c>
      <c r="Q568" s="15">
        <v>1</v>
      </c>
      <c r="R568" s="10" t="s">
        <v>29</v>
      </c>
      <c r="S568" s="14">
        <v>6051</v>
      </c>
      <c r="T568" s="10" t="s">
        <v>339</v>
      </c>
      <c r="U568" s="10" t="s">
        <v>29</v>
      </c>
      <c r="V568" s="10" t="s">
        <v>37</v>
      </c>
      <c r="W568" s="10" t="s">
        <v>29</v>
      </c>
      <c r="X568" s="15">
        <v>0</v>
      </c>
      <c r="Y568" s="15">
        <v>0</v>
      </c>
      <c r="Z568" s="15">
        <v>0</v>
      </c>
      <c r="AA568" s="15">
        <v>-785</v>
      </c>
      <c r="AB568" s="14">
        <v>5266</v>
      </c>
    </row>
    <row r="569" spans="1:28" x14ac:dyDescent="0.25">
      <c r="A569" s="9" t="s">
        <v>1173</v>
      </c>
      <c r="B569" s="10" t="s">
        <v>29</v>
      </c>
      <c r="C569" s="10" t="s">
        <v>29</v>
      </c>
      <c r="D569" s="9" t="s">
        <v>30</v>
      </c>
      <c r="E569" s="10" t="s">
        <v>207</v>
      </c>
      <c r="F569" s="10" t="s">
        <v>32</v>
      </c>
      <c r="G569" s="11">
        <v>44196</v>
      </c>
      <c r="H569" s="12">
        <v>44196</v>
      </c>
      <c r="I569" s="10" t="s">
        <v>254</v>
      </c>
      <c r="J569" s="13" t="s">
        <v>1174</v>
      </c>
      <c r="K569" s="10" t="s">
        <v>357</v>
      </c>
      <c r="L569" s="10" t="s">
        <v>1117</v>
      </c>
      <c r="M569" s="14">
        <v>5254</v>
      </c>
      <c r="N569" s="12"/>
      <c r="O569" s="10" t="s">
        <v>1121</v>
      </c>
      <c r="P569" s="14">
        <v>-2554</v>
      </c>
      <c r="Q569" s="15">
        <v>1</v>
      </c>
      <c r="R569" s="10" t="s">
        <v>29</v>
      </c>
      <c r="S569" s="14">
        <v>2700</v>
      </c>
      <c r="T569" s="10" t="s">
        <v>339</v>
      </c>
      <c r="U569" s="10" t="s">
        <v>29</v>
      </c>
      <c r="V569" s="10" t="s">
        <v>37</v>
      </c>
      <c r="W569" s="10" t="s">
        <v>29</v>
      </c>
      <c r="X569" s="15">
        <v>0</v>
      </c>
      <c r="Y569" s="15">
        <v>0</v>
      </c>
      <c r="Z569" s="15">
        <v>0</v>
      </c>
      <c r="AA569" s="15">
        <v>-350</v>
      </c>
      <c r="AB569" s="14">
        <v>2350</v>
      </c>
    </row>
    <row r="570" spans="1:28" x14ac:dyDescent="0.25">
      <c r="A570" s="9" t="s">
        <v>1175</v>
      </c>
      <c r="B570" s="10" t="s">
        <v>29</v>
      </c>
      <c r="C570" s="10" t="s">
        <v>29</v>
      </c>
      <c r="D570" s="9" t="s">
        <v>30</v>
      </c>
      <c r="E570" s="10" t="s">
        <v>207</v>
      </c>
      <c r="F570" s="10" t="s">
        <v>32</v>
      </c>
      <c r="G570" s="11">
        <v>44196</v>
      </c>
      <c r="H570" s="12">
        <v>44196</v>
      </c>
      <c r="I570" s="10" t="s">
        <v>254</v>
      </c>
      <c r="J570" s="13" t="s">
        <v>1176</v>
      </c>
      <c r="K570" s="10" t="s">
        <v>357</v>
      </c>
      <c r="L570" s="10" t="s">
        <v>1117</v>
      </c>
      <c r="M570" s="14">
        <v>9746</v>
      </c>
      <c r="N570" s="12"/>
      <c r="O570" s="10" t="s">
        <v>1121</v>
      </c>
      <c r="P570" s="14">
        <v>-4738</v>
      </c>
      <c r="Q570" s="15">
        <v>6</v>
      </c>
      <c r="R570" s="10" t="s">
        <v>29</v>
      </c>
      <c r="S570" s="14">
        <v>5008</v>
      </c>
      <c r="T570" s="10" t="s">
        <v>339</v>
      </c>
      <c r="U570" s="10" t="s">
        <v>29</v>
      </c>
      <c r="V570" s="10" t="s">
        <v>37</v>
      </c>
      <c r="W570" s="10" t="s">
        <v>29</v>
      </c>
      <c r="X570" s="15">
        <v>0</v>
      </c>
      <c r="Y570" s="14">
        <v>4576.2700000000004</v>
      </c>
      <c r="Z570" s="15">
        <v>0</v>
      </c>
      <c r="AA570" s="15">
        <v>-974</v>
      </c>
      <c r="AB570" s="14">
        <v>8610.27</v>
      </c>
    </row>
    <row r="571" spans="1:28" x14ac:dyDescent="0.25">
      <c r="A571" s="9" t="s">
        <v>1175</v>
      </c>
      <c r="B571" s="10" t="s">
        <v>29</v>
      </c>
      <c r="C571" s="10" t="s">
        <v>29</v>
      </c>
      <c r="D571" s="9" t="s">
        <v>375</v>
      </c>
      <c r="E571" s="10" t="s">
        <v>207</v>
      </c>
      <c r="F571" s="10" t="s">
        <v>32</v>
      </c>
      <c r="G571" s="11">
        <v>44896</v>
      </c>
      <c r="H571" s="12">
        <v>44896</v>
      </c>
      <c r="I571" s="10" t="s">
        <v>573</v>
      </c>
      <c r="J571" s="13" t="s">
        <v>1177</v>
      </c>
      <c r="K571" s="10" t="s">
        <v>357</v>
      </c>
      <c r="L571" s="10" t="s">
        <v>370</v>
      </c>
      <c r="M571" s="14">
        <v>19661.04</v>
      </c>
      <c r="N571" s="12"/>
      <c r="O571" s="10" t="s">
        <v>29</v>
      </c>
      <c r="P571" s="14">
        <v>-1687</v>
      </c>
      <c r="Q571" s="15">
        <v>8</v>
      </c>
      <c r="R571" s="10" t="s">
        <v>29</v>
      </c>
      <c r="S571" s="14">
        <v>17974.04</v>
      </c>
      <c r="T571" s="10" t="s">
        <v>339</v>
      </c>
      <c r="U571" s="10" t="s">
        <v>29</v>
      </c>
      <c r="V571" s="10" t="s">
        <v>37</v>
      </c>
      <c r="W571" s="10" t="s">
        <v>29</v>
      </c>
      <c r="X571" s="15">
        <v>0</v>
      </c>
      <c r="Y571" s="15">
        <v>0</v>
      </c>
      <c r="Z571" s="15">
        <v>0</v>
      </c>
      <c r="AA571" s="14">
        <v>-2332</v>
      </c>
      <c r="AB571" s="14">
        <v>15642.04</v>
      </c>
    </row>
    <row r="572" spans="1:28" x14ac:dyDescent="0.25">
      <c r="A572" s="9" t="s">
        <v>1175</v>
      </c>
      <c r="B572" s="10" t="s">
        <v>29</v>
      </c>
      <c r="C572" s="10" t="s">
        <v>29</v>
      </c>
      <c r="D572" s="9" t="s">
        <v>376</v>
      </c>
      <c r="E572" s="10" t="s">
        <v>207</v>
      </c>
      <c r="F572" s="10" t="s">
        <v>32</v>
      </c>
      <c r="G572" s="11">
        <v>44901</v>
      </c>
      <c r="H572" s="12">
        <v>44901</v>
      </c>
      <c r="I572" s="10" t="s">
        <v>448</v>
      </c>
      <c r="J572" s="13" t="s">
        <v>1177</v>
      </c>
      <c r="K572" s="10" t="s">
        <v>357</v>
      </c>
      <c r="L572" s="10" t="s">
        <v>370</v>
      </c>
      <c r="M572" s="14">
        <v>9830.52</v>
      </c>
      <c r="N572" s="12"/>
      <c r="O572" s="10" t="s">
        <v>29</v>
      </c>
      <c r="P572" s="15">
        <v>-809</v>
      </c>
      <c r="Q572" s="15">
        <v>4</v>
      </c>
      <c r="R572" s="10" t="s">
        <v>29</v>
      </c>
      <c r="S572" s="14">
        <v>9021.52</v>
      </c>
      <c r="T572" s="10" t="s">
        <v>339</v>
      </c>
      <c r="U572" s="10" t="s">
        <v>29</v>
      </c>
      <c r="V572" s="10" t="s">
        <v>37</v>
      </c>
      <c r="W572" s="10" t="s">
        <v>29</v>
      </c>
      <c r="X572" s="15">
        <v>0</v>
      </c>
      <c r="Y572" s="15">
        <v>0</v>
      </c>
      <c r="Z572" s="15">
        <v>0</v>
      </c>
      <c r="AA572" s="14">
        <v>-1170</v>
      </c>
      <c r="AB572" s="14">
        <v>7851.52</v>
      </c>
    </row>
    <row r="573" spans="1:28" x14ac:dyDescent="0.25">
      <c r="A573" s="9" t="s">
        <v>1178</v>
      </c>
      <c r="B573" s="10" t="s">
        <v>29</v>
      </c>
      <c r="C573" s="10" t="s">
        <v>29</v>
      </c>
      <c r="D573" s="9" t="s">
        <v>30</v>
      </c>
      <c r="E573" s="10" t="s">
        <v>207</v>
      </c>
      <c r="F573" s="10" t="s">
        <v>32</v>
      </c>
      <c r="G573" s="11">
        <v>44196</v>
      </c>
      <c r="H573" s="12">
        <v>44196</v>
      </c>
      <c r="I573" s="10" t="s">
        <v>254</v>
      </c>
      <c r="J573" s="13" t="s">
        <v>1179</v>
      </c>
      <c r="K573" s="10" t="s">
        <v>357</v>
      </c>
      <c r="L573" s="10" t="s">
        <v>1117</v>
      </c>
      <c r="M573" s="14">
        <v>3390</v>
      </c>
      <c r="N573" s="12"/>
      <c r="O573" s="10" t="s">
        <v>1121</v>
      </c>
      <c r="P573" s="14">
        <v>-1648</v>
      </c>
      <c r="Q573" s="15">
        <v>1</v>
      </c>
      <c r="R573" s="10" t="s">
        <v>29</v>
      </c>
      <c r="S573" s="14">
        <v>1742</v>
      </c>
      <c r="T573" s="10" t="s">
        <v>339</v>
      </c>
      <c r="U573" s="10" t="s">
        <v>29</v>
      </c>
      <c r="V573" s="10" t="s">
        <v>37</v>
      </c>
      <c r="W573" s="10" t="s">
        <v>29</v>
      </c>
      <c r="X573" s="15">
        <v>0</v>
      </c>
      <c r="Y573" s="15">
        <v>0</v>
      </c>
      <c r="Z573" s="15">
        <v>0</v>
      </c>
      <c r="AA573" s="15">
        <v>-226</v>
      </c>
      <c r="AB573" s="14">
        <v>1516</v>
      </c>
    </row>
    <row r="574" spans="1:28" x14ac:dyDescent="0.25">
      <c r="A574" s="9" t="s">
        <v>1180</v>
      </c>
      <c r="B574" s="10" t="s">
        <v>29</v>
      </c>
      <c r="C574" s="10" t="s">
        <v>29</v>
      </c>
      <c r="D574" s="9" t="s">
        <v>30</v>
      </c>
      <c r="E574" s="10" t="s">
        <v>207</v>
      </c>
      <c r="F574" s="10" t="s">
        <v>32</v>
      </c>
      <c r="G574" s="11">
        <v>44196</v>
      </c>
      <c r="H574" s="12">
        <v>44196</v>
      </c>
      <c r="I574" s="10" t="s">
        <v>254</v>
      </c>
      <c r="J574" s="13" t="s">
        <v>1172</v>
      </c>
      <c r="K574" s="10" t="s">
        <v>357</v>
      </c>
      <c r="L574" s="10" t="s">
        <v>1117</v>
      </c>
      <c r="M574" s="14">
        <v>18000</v>
      </c>
      <c r="N574" s="12"/>
      <c r="O574" s="10" t="s">
        <v>1121</v>
      </c>
      <c r="P574" s="14">
        <v>-8751</v>
      </c>
      <c r="Q574" s="15">
        <v>2</v>
      </c>
      <c r="R574" s="10" t="s">
        <v>29</v>
      </c>
      <c r="S574" s="14">
        <v>9249</v>
      </c>
      <c r="T574" s="10" t="s">
        <v>339</v>
      </c>
      <c r="U574" s="10" t="s">
        <v>29</v>
      </c>
      <c r="V574" s="10" t="s">
        <v>37</v>
      </c>
      <c r="W574" s="10" t="s">
        <v>29</v>
      </c>
      <c r="X574" s="15">
        <v>0</v>
      </c>
      <c r="Y574" s="15">
        <v>0</v>
      </c>
      <c r="Z574" s="15">
        <v>0</v>
      </c>
      <c r="AA574" s="14">
        <v>-1200</v>
      </c>
      <c r="AB574" s="14">
        <v>8049</v>
      </c>
    </row>
    <row r="575" spans="1:28" x14ac:dyDescent="0.25">
      <c r="A575" s="9" t="s">
        <v>1180</v>
      </c>
      <c r="B575" s="10" t="s">
        <v>29</v>
      </c>
      <c r="C575" s="10" t="s">
        <v>29</v>
      </c>
      <c r="D575" s="9" t="s">
        <v>375</v>
      </c>
      <c r="E575" s="10" t="s">
        <v>207</v>
      </c>
      <c r="F575" s="10" t="s">
        <v>32</v>
      </c>
      <c r="G575" s="11">
        <v>44831</v>
      </c>
      <c r="H575" s="12">
        <v>44831</v>
      </c>
      <c r="I575" s="10" t="s">
        <v>297</v>
      </c>
      <c r="J575" s="13" t="s">
        <v>1172</v>
      </c>
      <c r="K575" s="10" t="s">
        <v>357</v>
      </c>
      <c r="L575" s="10" t="s">
        <v>1181</v>
      </c>
      <c r="M575" s="14">
        <v>11217</v>
      </c>
      <c r="N575" s="12"/>
      <c r="O575" s="10" t="s">
        <v>1182</v>
      </c>
      <c r="P575" s="14">
        <v>-1480</v>
      </c>
      <c r="Q575" s="15">
        <v>2</v>
      </c>
      <c r="R575" s="10" t="s">
        <v>29</v>
      </c>
      <c r="S575" s="14">
        <v>9737</v>
      </c>
      <c r="T575" s="10" t="s">
        <v>339</v>
      </c>
      <c r="U575" s="10" t="s">
        <v>29</v>
      </c>
      <c r="V575" s="10" t="s">
        <v>37</v>
      </c>
      <c r="W575" s="10" t="s">
        <v>29</v>
      </c>
      <c r="X575" s="15">
        <v>0</v>
      </c>
      <c r="Y575" s="15">
        <v>0</v>
      </c>
      <c r="Z575" s="15">
        <v>0</v>
      </c>
      <c r="AA575" s="14">
        <v>-1263</v>
      </c>
      <c r="AB575" s="14">
        <v>8474</v>
      </c>
    </row>
    <row r="576" spans="1:28" x14ac:dyDescent="0.25">
      <c r="A576" s="9" t="s">
        <v>1180</v>
      </c>
      <c r="B576" s="10" t="s">
        <v>29</v>
      </c>
      <c r="C576" s="10" t="s">
        <v>29</v>
      </c>
      <c r="D576" s="9" t="s">
        <v>376</v>
      </c>
      <c r="E576" s="10" t="s">
        <v>207</v>
      </c>
      <c r="F576" s="10" t="s">
        <v>32</v>
      </c>
      <c r="G576" s="11">
        <v>44896</v>
      </c>
      <c r="H576" s="12">
        <v>44896</v>
      </c>
      <c r="I576" s="10" t="s">
        <v>573</v>
      </c>
      <c r="J576" s="13" t="s">
        <v>1172</v>
      </c>
      <c r="K576" s="10" t="s">
        <v>357</v>
      </c>
      <c r="L576" s="10" t="s">
        <v>370</v>
      </c>
      <c r="M576" s="14">
        <v>22372.880000000001</v>
      </c>
      <c r="N576" s="12"/>
      <c r="O576" s="10" t="s">
        <v>1121</v>
      </c>
      <c r="P576" s="14">
        <v>-1920</v>
      </c>
      <c r="Q576" s="15">
        <v>4</v>
      </c>
      <c r="R576" s="10" t="s">
        <v>29</v>
      </c>
      <c r="S576" s="14">
        <v>20452.88</v>
      </c>
      <c r="T576" s="10" t="s">
        <v>339</v>
      </c>
      <c r="U576" s="10" t="s">
        <v>29</v>
      </c>
      <c r="V576" s="10" t="s">
        <v>37</v>
      </c>
      <c r="W576" s="10" t="s">
        <v>29</v>
      </c>
      <c r="X576" s="15">
        <v>0</v>
      </c>
      <c r="Y576" s="15">
        <v>0</v>
      </c>
      <c r="Z576" s="15">
        <v>0</v>
      </c>
      <c r="AA576" s="14">
        <v>-2653</v>
      </c>
      <c r="AB576" s="14">
        <v>17799.88</v>
      </c>
    </row>
    <row r="577" spans="1:28" x14ac:dyDescent="0.25">
      <c r="A577" s="9" t="s">
        <v>1180</v>
      </c>
      <c r="B577" s="10" t="s">
        <v>29</v>
      </c>
      <c r="C577" s="10" t="s">
        <v>29</v>
      </c>
      <c r="D577" s="9" t="s">
        <v>1183</v>
      </c>
      <c r="E577" s="10" t="s">
        <v>207</v>
      </c>
      <c r="F577" s="10" t="s">
        <v>32</v>
      </c>
      <c r="G577" s="11">
        <v>44698</v>
      </c>
      <c r="H577" s="12">
        <v>44698</v>
      </c>
      <c r="I577" s="10" t="s">
        <v>1184</v>
      </c>
      <c r="J577" s="13" t="s">
        <v>1172</v>
      </c>
      <c r="K577" s="10" t="s">
        <v>357</v>
      </c>
      <c r="L577" s="10" t="s">
        <v>370</v>
      </c>
      <c r="M577" s="14">
        <v>11017</v>
      </c>
      <c r="N577" s="12"/>
      <c r="O577" s="10" t="s">
        <v>1121</v>
      </c>
      <c r="P577" s="14">
        <v>-2493</v>
      </c>
      <c r="Q577" s="15">
        <v>3</v>
      </c>
      <c r="R577" s="10" t="s">
        <v>29</v>
      </c>
      <c r="S577" s="14">
        <v>8524</v>
      </c>
      <c r="T577" s="10" t="s">
        <v>339</v>
      </c>
      <c r="U577" s="10" t="s">
        <v>29</v>
      </c>
      <c r="V577" s="10" t="s">
        <v>37</v>
      </c>
      <c r="W577" s="10" t="s">
        <v>29</v>
      </c>
      <c r="X577" s="15">
        <v>0</v>
      </c>
      <c r="Y577" s="15">
        <v>0</v>
      </c>
      <c r="Z577" s="15">
        <v>0</v>
      </c>
      <c r="AA577" s="14">
        <v>-1106</v>
      </c>
      <c r="AB577" s="14">
        <v>7418</v>
      </c>
    </row>
    <row r="578" spans="1:28" x14ac:dyDescent="0.25">
      <c r="A578" s="9" t="s">
        <v>1185</v>
      </c>
      <c r="B578" s="10" t="s">
        <v>29</v>
      </c>
      <c r="C578" s="10" t="s">
        <v>29</v>
      </c>
      <c r="D578" s="9" t="s">
        <v>30</v>
      </c>
      <c r="E578" s="10" t="s">
        <v>207</v>
      </c>
      <c r="F578" s="10" t="s">
        <v>32</v>
      </c>
      <c r="G578" s="11">
        <v>44223</v>
      </c>
      <c r="H578" s="12">
        <v>44223</v>
      </c>
      <c r="I578" s="10" t="s">
        <v>254</v>
      </c>
      <c r="J578" s="13" t="s">
        <v>1159</v>
      </c>
      <c r="K578" s="10" t="s">
        <v>357</v>
      </c>
      <c r="L578" s="10" t="s">
        <v>1117</v>
      </c>
      <c r="M578" s="14">
        <v>31780</v>
      </c>
      <c r="N578" s="12"/>
      <c r="O578" s="10" t="s">
        <v>1121</v>
      </c>
      <c r="P578" s="14">
        <v>-15116</v>
      </c>
      <c r="Q578" s="15">
        <v>5</v>
      </c>
      <c r="R578" s="10" t="s">
        <v>29</v>
      </c>
      <c r="S578" s="14">
        <v>16664</v>
      </c>
      <c r="T578" s="10" t="s">
        <v>339</v>
      </c>
      <c r="U578" s="10" t="s">
        <v>29</v>
      </c>
      <c r="V578" s="10" t="s">
        <v>37</v>
      </c>
      <c r="W578" s="10" t="s">
        <v>29</v>
      </c>
      <c r="X578" s="15">
        <v>0</v>
      </c>
      <c r="Y578" s="15">
        <v>0</v>
      </c>
      <c r="Z578" s="15">
        <v>0</v>
      </c>
      <c r="AA578" s="14">
        <v>-2162</v>
      </c>
      <c r="AB578" s="14">
        <v>14502</v>
      </c>
    </row>
    <row r="579" spans="1:28" x14ac:dyDescent="0.25">
      <c r="A579" s="9" t="s">
        <v>1185</v>
      </c>
      <c r="B579" s="10" t="s">
        <v>29</v>
      </c>
      <c r="C579" s="10" t="s">
        <v>29</v>
      </c>
      <c r="D579" s="9" t="s">
        <v>375</v>
      </c>
      <c r="E579" s="10" t="s">
        <v>207</v>
      </c>
      <c r="F579" s="10" t="s">
        <v>32</v>
      </c>
      <c r="G579" s="11">
        <v>44896</v>
      </c>
      <c r="H579" s="12">
        <v>44896</v>
      </c>
      <c r="I579" s="10" t="s">
        <v>573</v>
      </c>
      <c r="J579" s="13" t="s">
        <v>1159</v>
      </c>
      <c r="K579" s="10" t="s">
        <v>357</v>
      </c>
      <c r="L579" s="10" t="s">
        <v>370</v>
      </c>
      <c r="M579" s="14">
        <v>15889.85</v>
      </c>
      <c r="N579" s="12"/>
      <c r="O579" s="10" t="s">
        <v>29</v>
      </c>
      <c r="P579" s="14">
        <v>-1364</v>
      </c>
      <c r="Q579" s="15">
        <v>5</v>
      </c>
      <c r="R579" s="10" t="s">
        <v>29</v>
      </c>
      <c r="S579" s="14">
        <v>14525.85</v>
      </c>
      <c r="T579" s="10" t="s">
        <v>339</v>
      </c>
      <c r="U579" s="10" t="s">
        <v>29</v>
      </c>
      <c r="V579" s="10" t="s">
        <v>37</v>
      </c>
      <c r="W579" s="10" t="s">
        <v>29</v>
      </c>
      <c r="X579" s="15">
        <v>0</v>
      </c>
      <c r="Y579" s="15">
        <v>0</v>
      </c>
      <c r="Z579" s="15">
        <v>0</v>
      </c>
      <c r="AA579" s="14">
        <v>-1885</v>
      </c>
      <c r="AB579" s="14">
        <v>12640.85</v>
      </c>
    </row>
    <row r="580" spans="1:28" x14ac:dyDescent="0.25">
      <c r="A580" s="9" t="s">
        <v>1186</v>
      </c>
      <c r="B580" s="10" t="s">
        <v>29</v>
      </c>
      <c r="C580" s="10" t="s">
        <v>29</v>
      </c>
      <c r="D580" s="9" t="s">
        <v>30</v>
      </c>
      <c r="E580" s="10" t="s">
        <v>207</v>
      </c>
      <c r="F580" s="10" t="s">
        <v>32</v>
      </c>
      <c r="G580" s="11">
        <v>44223</v>
      </c>
      <c r="H580" s="12">
        <v>44223</v>
      </c>
      <c r="I580" s="10" t="s">
        <v>254</v>
      </c>
      <c r="J580" s="13" t="s">
        <v>1174</v>
      </c>
      <c r="K580" s="10" t="s">
        <v>357</v>
      </c>
      <c r="L580" s="10" t="s">
        <v>1117</v>
      </c>
      <c r="M580" s="14">
        <v>6356</v>
      </c>
      <c r="N580" s="12"/>
      <c r="O580" s="10" t="s">
        <v>1121</v>
      </c>
      <c r="P580" s="14">
        <v>-3024</v>
      </c>
      <c r="Q580" s="15">
        <v>1</v>
      </c>
      <c r="R580" s="10" t="s">
        <v>29</v>
      </c>
      <c r="S580" s="14">
        <v>3332</v>
      </c>
      <c r="T580" s="10" t="s">
        <v>339</v>
      </c>
      <c r="U580" s="10" t="s">
        <v>29</v>
      </c>
      <c r="V580" s="10" t="s">
        <v>37</v>
      </c>
      <c r="W580" s="10" t="s">
        <v>29</v>
      </c>
      <c r="X580" s="15">
        <v>0</v>
      </c>
      <c r="Y580" s="15">
        <v>0</v>
      </c>
      <c r="Z580" s="15">
        <v>0</v>
      </c>
      <c r="AA580" s="15">
        <v>-432</v>
      </c>
      <c r="AB580" s="14">
        <v>2900</v>
      </c>
    </row>
    <row r="581" spans="1:28" x14ac:dyDescent="0.25">
      <c r="A581" s="9" t="s">
        <v>1187</v>
      </c>
      <c r="B581" s="10" t="s">
        <v>29</v>
      </c>
      <c r="C581" s="10" t="s">
        <v>29</v>
      </c>
      <c r="D581" s="9" t="s">
        <v>30</v>
      </c>
      <c r="E581" s="10" t="s">
        <v>207</v>
      </c>
      <c r="F581" s="10" t="s">
        <v>32</v>
      </c>
      <c r="G581" s="11">
        <v>44294</v>
      </c>
      <c r="H581" s="12">
        <v>44294</v>
      </c>
      <c r="I581" s="10" t="s">
        <v>218</v>
      </c>
      <c r="J581" s="13" t="s">
        <v>1188</v>
      </c>
      <c r="K581" s="10" t="s">
        <v>357</v>
      </c>
      <c r="L581" s="10" t="s">
        <v>29</v>
      </c>
      <c r="M581" s="14">
        <v>82203</v>
      </c>
      <c r="N581" s="12"/>
      <c r="O581" s="10" t="s">
        <v>1189</v>
      </c>
      <c r="P581" s="14">
        <v>-36748</v>
      </c>
      <c r="Q581" s="15">
        <v>1</v>
      </c>
      <c r="R581" s="10" t="s">
        <v>29</v>
      </c>
      <c r="S581" s="14">
        <v>45455</v>
      </c>
      <c r="T581" s="10" t="s">
        <v>339</v>
      </c>
      <c r="U581" s="10" t="s">
        <v>29</v>
      </c>
      <c r="V581" s="10" t="s">
        <v>37</v>
      </c>
      <c r="W581" s="10" t="s">
        <v>29</v>
      </c>
      <c r="X581" s="15">
        <v>0</v>
      </c>
      <c r="Y581" s="15">
        <v>0</v>
      </c>
      <c r="Z581" s="15">
        <v>0</v>
      </c>
      <c r="AA581" s="14">
        <v>-5897</v>
      </c>
      <c r="AB581" s="14">
        <v>39558</v>
      </c>
    </row>
    <row r="582" spans="1:28" x14ac:dyDescent="0.25">
      <c r="A582" s="9" t="s">
        <v>1190</v>
      </c>
      <c r="B582" s="10" t="s">
        <v>29</v>
      </c>
      <c r="C582" s="10" t="s">
        <v>29</v>
      </c>
      <c r="D582" s="9" t="s">
        <v>30</v>
      </c>
      <c r="E582" s="10" t="s">
        <v>207</v>
      </c>
      <c r="F582" s="10" t="s">
        <v>32</v>
      </c>
      <c r="G582" s="11">
        <v>44310</v>
      </c>
      <c r="H582" s="12">
        <v>44310</v>
      </c>
      <c r="I582" s="10" t="s">
        <v>218</v>
      </c>
      <c r="J582" s="13" t="s">
        <v>1191</v>
      </c>
      <c r="K582" s="10" t="s">
        <v>357</v>
      </c>
      <c r="L582" s="10" t="s">
        <v>29</v>
      </c>
      <c r="M582" s="14">
        <v>224500</v>
      </c>
      <c r="N582" s="12"/>
      <c r="O582" s="10" t="s">
        <v>1192</v>
      </c>
      <c r="P582" s="14">
        <v>-98472</v>
      </c>
      <c r="Q582" s="15">
        <v>28</v>
      </c>
      <c r="R582" s="10" t="s">
        <v>29</v>
      </c>
      <c r="S582" s="14">
        <v>126028</v>
      </c>
      <c r="T582" s="10" t="s">
        <v>339</v>
      </c>
      <c r="U582" s="10" t="s">
        <v>29</v>
      </c>
      <c r="V582" s="10" t="s">
        <v>37</v>
      </c>
      <c r="W582" s="10" t="s">
        <v>29</v>
      </c>
      <c r="X582" s="15">
        <v>0</v>
      </c>
      <c r="Y582" s="15">
        <v>0</v>
      </c>
      <c r="Z582" s="15">
        <v>0</v>
      </c>
      <c r="AA582" s="14">
        <v>-16350</v>
      </c>
      <c r="AB582" s="14">
        <v>109678</v>
      </c>
    </row>
    <row r="583" spans="1:28" x14ac:dyDescent="0.25">
      <c r="A583" s="9" t="s">
        <v>1193</v>
      </c>
      <c r="B583" s="10" t="s">
        <v>29</v>
      </c>
      <c r="C583" s="10" t="s">
        <v>29</v>
      </c>
      <c r="D583" s="9" t="s">
        <v>30</v>
      </c>
      <c r="E583" s="10" t="s">
        <v>207</v>
      </c>
      <c r="F583" s="10" t="s">
        <v>32</v>
      </c>
      <c r="G583" s="11">
        <v>44310</v>
      </c>
      <c r="H583" s="12">
        <v>44310</v>
      </c>
      <c r="I583" s="10" t="s">
        <v>218</v>
      </c>
      <c r="J583" s="13" t="s">
        <v>1191</v>
      </c>
      <c r="K583" s="10" t="s">
        <v>357</v>
      </c>
      <c r="L583" s="10" t="s">
        <v>29</v>
      </c>
      <c r="M583" s="14">
        <v>96360</v>
      </c>
      <c r="N583" s="12"/>
      <c r="O583" s="10" t="s">
        <v>1192</v>
      </c>
      <c r="P583" s="14">
        <v>-42266</v>
      </c>
      <c r="Q583" s="15">
        <v>12</v>
      </c>
      <c r="R583" s="10" t="s">
        <v>29</v>
      </c>
      <c r="S583" s="14">
        <v>54094</v>
      </c>
      <c r="T583" s="10" t="s">
        <v>339</v>
      </c>
      <c r="U583" s="10" t="s">
        <v>29</v>
      </c>
      <c r="V583" s="10" t="s">
        <v>37</v>
      </c>
      <c r="W583" s="10" t="s">
        <v>29</v>
      </c>
      <c r="X583" s="15">
        <v>0</v>
      </c>
      <c r="Y583" s="15">
        <v>0</v>
      </c>
      <c r="Z583" s="15">
        <v>0</v>
      </c>
      <c r="AA583" s="14">
        <v>-7018</v>
      </c>
      <c r="AB583" s="14">
        <v>47076</v>
      </c>
    </row>
    <row r="584" spans="1:28" x14ac:dyDescent="0.25">
      <c r="A584" s="9" t="s">
        <v>1194</v>
      </c>
      <c r="B584" s="10" t="s">
        <v>29</v>
      </c>
      <c r="C584" s="10" t="s">
        <v>29</v>
      </c>
      <c r="D584" s="9" t="s">
        <v>30</v>
      </c>
      <c r="E584" s="10" t="s">
        <v>207</v>
      </c>
      <c r="F584" s="10" t="s">
        <v>32</v>
      </c>
      <c r="G584" s="11">
        <v>44371</v>
      </c>
      <c r="H584" s="12">
        <v>44371</v>
      </c>
      <c r="I584" s="10" t="s">
        <v>218</v>
      </c>
      <c r="J584" s="13" t="s">
        <v>1195</v>
      </c>
      <c r="K584" s="10" t="s">
        <v>357</v>
      </c>
      <c r="L584" s="10" t="s">
        <v>29</v>
      </c>
      <c r="M584" s="14">
        <v>55500</v>
      </c>
      <c r="N584" s="12"/>
      <c r="O584" s="10" t="s">
        <v>1192</v>
      </c>
      <c r="P584" s="14">
        <v>-22565</v>
      </c>
      <c r="Q584" s="15">
        <v>1</v>
      </c>
      <c r="R584" s="10" t="s">
        <v>29</v>
      </c>
      <c r="S584" s="14">
        <v>32935</v>
      </c>
      <c r="T584" s="10" t="s">
        <v>339</v>
      </c>
      <c r="U584" s="10" t="s">
        <v>29</v>
      </c>
      <c r="V584" s="10" t="s">
        <v>37</v>
      </c>
      <c r="W584" s="10" t="s">
        <v>29</v>
      </c>
      <c r="X584" s="15">
        <v>0</v>
      </c>
      <c r="Y584" s="15">
        <v>0</v>
      </c>
      <c r="Z584" s="15">
        <v>0</v>
      </c>
      <c r="AA584" s="14">
        <v>-4273</v>
      </c>
      <c r="AB584" s="14">
        <v>28662</v>
      </c>
    </row>
    <row r="585" spans="1:28" x14ac:dyDescent="0.25">
      <c r="A585" s="9" t="s">
        <v>1196</v>
      </c>
      <c r="B585" s="10" t="s">
        <v>29</v>
      </c>
      <c r="C585" s="10" t="s">
        <v>29</v>
      </c>
      <c r="D585" s="9" t="s">
        <v>30</v>
      </c>
      <c r="E585" s="10" t="s">
        <v>207</v>
      </c>
      <c r="F585" s="10" t="s">
        <v>32</v>
      </c>
      <c r="G585" s="11">
        <v>44503</v>
      </c>
      <c r="H585" s="12">
        <v>44503</v>
      </c>
      <c r="I585" s="10" t="s">
        <v>218</v>
      </c>
      <c r="J585" s="13" t="s">
        <v>1197</v>
      </c>
      <c r="K585" s="10" t="s">
        <v>357</v>
      </c>
      <c r="L585" s="10" t="s">
        <v>29</v>
      </c>
      <c r="M585" s="14">
        <v>126000</v>
      </c>
      <c r="N585" s="12"/>
      <c r="O585" s="10" t="s">
        <v>1198</v>
      </c>
      <c r="P585" s="14">
        <v>-42485</v>
      </c>
      <c r="Q585" s="15">
        <v>1</v>
      </c>
      <c r="R585" s="10" t="s">
        <v>29</v>
      </c>
      <c r="S585" s="14">
        <v>83515</v>
      </c>
      <c r="T585" s="10" t="s">
        <v>339</v>
      </c>
      <c r="U585" s="10" t="s">
        <v>29</v>
      </c>
      <c r="V585" s="10" t="s">
        <v>37</v>
      </c>
      <c r="W585" s="10" t="s">
        <v>29</v>
      </c>
      <c r="X585" s="15">
        <v>0</v>
      </c>
      <c r="Y585" s="15">
        <v>0</v>
      </c>
      <c r="Z585" s="15">
        <v>0</v>
      </c>
      <c r="AA585" s="14">
        <v>-10835</v>
      </c>
      <c r="AB585" s="14">
        <v>72680</v>
      </c>
    </row>
    <row r="586" spans="1:28" x14ac:dyDescent="0.25">
      <c r="A586" s="9" t="s">
        <v>1199</v>
      </c>
      <c r="B586" s="10" t="s">
        <v>29</v>
      </c>
      <c r="C586" s="10" t="s">
        <v>29</v>
      </c>
      <c r="D586" s="9" t="s">
        <v>30</v>
      </c>
      <c r="E586" s="10" t="s">
        <v>207</v>
      </c>
      <c r="F586" s="10" t="s">
        <v>32</v>
      </c>
      <c r="G586" s="11">
        <v>44509</v>
      </c>
      <c r="H586" s="12">
        <v>44509</v>
      </c>
      <c r="I586" s="10" t="s">
        <v>218</v>
      </c>
      <c r="J586" s="13" t="s">
        <v>1200</v>
      </c>
      <c r="K586" s="10" t="s">
        <v>357</v>
      </c>
      <c r="L586" s="10" t="s">
        <v>29</v>
      </c>
      <c r="M586" s="14">
        <v>30720</v>
      </c>
      <c r="N586" s="12"/>
      <c r="O586" s="10" t="s">
        <v>1201</v>
      </c>
      <c r="P586" s="14">
        <v>-10262</v>
      </c>
      <c r="Q586" s="15">
        <v>1</v>
      </c>
      <c r="R586" s="10" t="s">
        <v>29</v>
      </c>
      <c r="S586" s="14">
        <v>20458</v>
      </c>
      <c r="T586" s="10" t="s">
        <v>339</v>
      </c>
      <c r="U586" s="10" t="s">
        <v>29</v>
      </c>
      <c r="V586" s="10" t="s">
        <v>37</v>
      </c>
      <c r="W586" s="10" t="s">
        <v>29</v>
      </c>
      <c r="X586" s="15">
        <v>0</v>
      </c>
      <c r="Y586" s="15">
        <v>0</v>
      </c>
      <c r="Z586" s="15">
        <v>0</v>
      </c>
      <c r="AA586" s="14">
        <v>-2654</v>
      </c>
      <c r="AB586" s="14">
        <v>17804</v>
      </c>
    </row>
    <row r="587" spans="1:28" x14ac:dyDescent="0.25">
      <c r="A587" s="9" t="s">
        <v>1202</v>
      </c>
      <c r="B587" s="10" t="s">
        <v>29</v>
      </c>
      <c r="C587" s="10" t="s">
        <v>29</v>
      </c>
      <c r="D587" s="9" t="s">
        <v>30</v>
      </c>
      <c r="E587" s="10" t="s">
        <v>207</v>
      </c>
      <c r="F587" s="10" t="s">
        <v>32</v>
      </c>
      <c r="G587" s="11">
        <v>44509</v>
      </c>
      <c r="H587" s="12">
        <v>44509</v>
      </c>
      <c r="I587" s="10" t="s">
        <v>218</v>
      </c>
      <c r="J587" s="13" t="s">
        <v>1203</v>
      </c>
      <c r="K587" s="10" t="s">
        <v>357</v>
      </c>
      <c r="L587" s="10" t="s">
        <v>29</v>
      </c>
      <c r="M587" s="14">
        <v>59343</v>
      </c>
      <c r="N587" s="12"/>
      <c r="O587" s="10" t="s">
        <v>1201</v>
      </c>
      <c r="P587" s="14">
        <v>-19822</v>
      </c>
      <c r="Q587" s="15">
        <v>2</v>
      </c>
      <c r="R587" s="10" t="s">
        <v>29</v>
      </c>
      <c r="S587" s="14">
        <v>39521</v>
      </c>
      <c r="T587" s="10" t="s">
        <v>339</v>
      </c>
      <c r="U587" s="10" t="s">
        <v>29</v>
      </c>
      <c r="V587" s="10" t="s">
        <v>37</v>
      </c>
      <c r="W587" s="10" t="s">
        <v>29</v>
      </c>
      <c r="X587" s="15">
        <v>0</v>
      </c>
      <c r="Y587" s="15">
        <v>0</v>
      </c>
      <c r="Z587" s="15">
        <v>0</v>
      </c>
      <c r="AA587" s="14">
        <v>-5127</v>
      </c>
      <c r="AB587" s="14">
        <v>34394</v>
      </c>
    </row>
    <row r="588" spans="1:28" x14ac:dyDescent="0.25">
      <c r="A588" s="9" t="s">
        <v>1204</v>
      </c>
      <c r="B588" s="10" t="s">
        <v>29</v>
      </c>
      <c r="C588" s="10" t="s">
        <v>29</v>
      </c>
      <c r="D588" s="9" t="s">
        <v>30</v>
      </c>
      <c r="E588" s="10" t="s">
        <v>207</v>
      </c>
      <c r="F588" s="10" t="s">
        <v>32</v>
      </c>
      <c r="G588" s="11">
        <v>44509</v>
      </c>
      <c r="H588" s="12">
        <v>44509</v>
      </c>
      <c r="I588" s="10" t="s">
        <v>218</v>
      </c>
      <c r="J588" s="13" t="s">
        <v>1205</v>
      </c>
      <c r="K588" s="10" t="s">
        <v>357</v>
      </c>
      <c r="L588" s="10" t="s">
        <v>29</v>
      </c>
      <c r="M588" s="14">
        <v>89155</v>
      </c>
      <c r="N588" s="12"/>
      <c r="O588" s="10" t="s">
        <v>1201</v>
      </c>
      <c r="P588" s="14">
        <v>-29781</v>
      </c>
      <c r="Q588" s="15">
        <v>2</v>
      </c>
      <c r="R588" s="10" t="s">
        <v>29</v>
      </c>
      <c r="S588" s="14">
        <v>59374</v>
      </c>
      <c r="T588" s="10" t="s">
        <v>339</v>
      </c>
      <c r="U588" s="10" t="s">
        <v>29</v>
      </c>
      <c r="V588" s="10" t="s">
        <v>37</v>
      </c>
      <c r="W588" s="10" t="s">
        <v>29</v>
      </c>
      <c r="X588" s="15">
        <v>0</v>
      </c>
      <c r="Y588" s="15">
        <v>0</v>
      </c>
      <c r="Z588" s="15">
        <v>0</v>
      </c>
      <c r="AA588" s="14">
        <v>-7703</v>
      </c>
      <c r="AB588" s="14">
        <v>51671</v>
      </c>
    </row>
    <row r="589" spans="1:28" x14ac:dyDescent="0.25">
      <c r="A589" s="9" t="s">
        <v>1206</v>
      </c>
      <c r="B589" s="10" t="s">
        <v>29</v>
      </c>
      <c r="C589" s="10" t="s">
        <v>29</v>
      </c>
      <c r="D589" s="9" t="s">
        <v>30</v>
      </c>
      <c r="E589" s="10" t="s">
        <v>207</v>
      </c>
      <c r="F589" s="10" t="s">
        <v>32</v>
      </c>
      <c r="G589" s="11">
        <v>44509</v>
      </c>
      <c r="H589" s="12">
        <v>44509</v>
      </c>
      <c r="I589" s="10" t="s">
        <v>218</v>
      </c>
      <c r="J589" s="13" t="s">
        <v>1207</v>
      </c>
      <c r="K589" s="10" t="s">
        <v>357</v>
      </c>
      <c r="L589" s="10" t="s">
        <v>29</v>
      </c>
      <c r="M589" s="14">
        <v>58781</v>
      </c>
      <c r="N589" s="12"/>
      <c r="O589" s="10" t="s">
        <v>1201</v>
      </c>
      <c r="P589" s="14">
        <v>-19634</v>
      </c>
      <c r="Q589" s="15">
        <v>2</v>
      </c>
      <c r="R589" s="10" t="s">
        <v>29</v>
      </c>
      <c r="S589" s="14">
        <v>39147</v>
      </c>
      <c r="T589" s="10" t="s">
        <v>339</v>
      </c>
      <c r="U589" s="10" t="s">
        <v>29</v>
      </c>
      <c r="V589" s="10" t="s">
        <v>37</v>
      </c>
      <c r="W589" s="10" t="s">
        <v>29</v>
      </c>
      <c r="X589" s="15">
        <v>0</v>
      </c>
      <c r="Y589" s="15">
        <v>0</v>
      </c>
      <c r="Z589" s="15">
        <v>0</v>
      </c>
      <c r="AA589" s="14">
        <v>-5079</v>
      </c>
      <c r="AB589" s="14">
        <v>34068</v>
      </c>
    </row>
    <row r="590" spans="1:28" x14ac:dyDescent="0.25">
      <c r="A590" s="9" t="s">
        <v>1208</v>
      </c>
      <c r="B590" s="10" t="s">
        <v>29</v>
      </c>
      <c r="C590" s="10" t="s">
        <v>29</v>
      </c>
      <c r="D590" s="9" t="s">
        <v>30</v>
      </c>
      <c r="E590" s="10" t="s">
        <v>207</v>
      </c>
      <c r="F590" s="10" t="s">
        <v>32</v>
      </c>
      <c r="G590" s="11">
        <v>44509</v>
      </c>
      <c r="H590" s="12">
        <v>44509</v>
      </c>
      <c r="I590" s="10" t="s">
        <v>218</v>
      </c>
      <c r="J590" s="13" t="s">
        <v>1209</v>
      </c>
      <c r="K590" s="10" t="s">
        <v>357</v>
      </c>
      <c r="L590" s="10" t="s">
        <v>29</v>
      </c>
      <c r="M590" s="14">
        <v>97593</v>
      </c>
      <c r="N590" s="12"/>
      <c r="O590" s="10" t="s">
        <v>1201</v>
      </c>
      <c r="P590" s="14">
        <v>-32599</v>
      </c>
      <c r="Q590" s="15">
        <v>1</v>
      </c>
      <c r="R590" s="10" t="s">
        <v>29</v>
      </c>
      <c r="S590" s="14">
        <v>64994</v>
      </c>
      <c r="T590" s="10" t="s">
        <v>339</v>
      </c>
      <c r="U590" s="10" t="s">
        <v>29</v>
      </c>
      <c r="V590" s="10" t="s">
        <v>37</v>
      </c>
      <c r="W590" s="10" t="s">
        <v>29</v>
      </c>
      <c r="X590" s="15">
        <v>0</v>
      </c>
      <c r="Y590" s="15">
        <v>0</v>
      </c>
      <c r="Z590" s="15">
        <v>0</v>
      </c>
      <c r="AA590" s="14">
        <v>-8432</v>
      </c>
      <c r="AB590" s="14">
        <v>56562</v>
      </c>
    </row>
    <row r="591" spans="1:28" x14ac:dyDescent="0.25">
      <c r="A591" s="9" t="s">
        <v>1210</v>
      </c>
      <c r="B591" s="10" t="s">
        <v>29</v>
      </c>
      <c r="C591" s="10" t="s">
        <v>29</v>
      </c>
      <c r="D591" s="9" t="s">
        <v>30</v>
      </c>
      <c r="E591" s="10" t="s">
        <v>207</v>
      </c>
      <c r="F591" s="10" t="s">
        <v>32</v>
      </c>
      <c r="G591" s="11">
        <v>44519</v>
      </c>
      <c r="H591" s="12">
        <v>44519</v>
      </c>
      <c r="I591" s="10" t="s">
        <v>218</v>
      </c>
      <c r="J591" s="13" t="s">
        <v>1211</v>
      </c>
      <c r="K591" s="10" t="s">
        <v>357</v>
      </c>
      <c r="L591" s="10" t="s">
        <v>29</v>
      </c>
      <c r="M591" s="14">
        <v>95763</v>
      </c>
      <c r="N591" s="12"/>
      <c r="O591" s="10" t="s">
        <v>1189</v>
      </c>
      <c r="P591" s="14">
        <v>-31484</v>
      </c>
      <c r="Q591" s="15">
        <v>1</v>
      </c>
      <c r="R591" s="10" t="s">
        <v>29</v>
      </c>
      <c r="S591" s="14">
        <v>64279</v>
      </c>
      <c r="T591" s="10" t="s">
        <v>339</v>
      </c>
      <c r="U591" s="10" t="s">
        <v>29</v>
      </c>
      <c r="V591" s="10" t="s">
        <v>37</v>
      </c>
      <c r="W591" s="10" t="s">
        <v>29</v>
      </c>
      <c r="X591" s="15">
        <v>0</v>
      </c>
      <c r="Y591" s="15">
        <v>0</v>
      </c>
      <c r="Z591" s="15">
        <v>0</v>
      </c>
      <c r="AA591" s="14">
        <v>-8339</v>
      </c>
      <c r="AB591" s="14">
        <v>55940</v>
      </c>
    </row>
    <row r="592" spans="1:28" x14ac:dyDescent="0.25">
      <c r="A592" s="9" t="s">
        <v>1212</v>
      </c>
      <c r="B592" s="10" t="s">
        <v>29</v>
      </c>
      <c r="C592" s="10" t="s">
        <v>29</v>
      </c>
      <c r="D592" s="9" t="s">
        <v>30</v>
      </c>
      <c r="E592" s="10" t="s">
        <v>207</v>
      </c>
      <c r="F592" s="10" t="s">
        <v>32</v>
      </c>
      <c r="G592" s="11">
        <v>44519</v>
      </c>
      <c r="H592" s="12">
        <v>44519</v>
      </c>
      <c r="I592" s="10" t="s">
        <v>218</v>
      </c>
      <c r="J592" s="13" t="s">
        <v>1213</v>
      </c>
      <c r="K592" s="10" t="s">
        <v>357</v>
      </c>
      <c r="L592" s="10" t="s">
        <v>29</v>
      </c>
      <c r="M592" s="14">
        <v>84746</v>
      </c>
      <c r="N592" s="12"/>
      <c r="O592" s="10" t="s">
        <v>1189</v>
      </c>
      <c r="P592" s="14">
        <v>-27862</v>
      </c>
      <c r="Q592" s="15">
        <v>1</v>
      </c>
      <c r="R592" s="10" t="s">
        <v>29</v>
      </c>
      <c r="S592" s="14">
        <v>56884</v>
      </c>
      <c r="T592" s="10" t="s">
        <v>339</v>
      </c>
      <c r="U592" s="10" t="s">
        <v>29</v>
      </c>
      <c r="V592" s="10" t="s">
        <v>37</v>
      </c>
      <c r="W592" s="10" t="s">
        <v>29</v>
      </c>
      <c r="X592" s="15">
        <v>0</v>
      </c>
      <c r="Y592" s="15">
        <v>0</v>
      </c>
      <c r="Z592" s="15">
        <v>0</v>
      </c>
      <c r="AA592" s="14">
        <v>-7380</v>
      </c>
      <c r="AB592" s="14">
        <v>49504</v>
      </c>
    </row>
    <row r="593" spans="1:28" x14ac:dyDescent="0.25">
      <c r="A593" s="9" t="s">
        <v>1214</v>
      </c>
      <c r="B593" s="10" t="s">
        <v>29</v>
      </c>
      <c r="C593" s="10" t="s">
        <v>29</v>
      </c>
      <c r="D593" s="9" t="s">
        <v>30</v>
      </c>
      <c r="E593" s="10" t="s">
        <v>207</v>
      </c>
      <c r="F593" s="10" t="s">
        <v>32</v>
      </c>
      <c r="G593" s="11">
        <v>44530</v>
      </c>
      <c r="H593" s="12">
        <v>44530</v>
      </c>
      <c r="I593" s="10" t="s">
        <v>218</v>
      </c>
      <c r="J593" s="13" t="s">
        <v>1215</v>
      </c>
      <c r="K593" s="10" t="s">
        <v>357</v>
      </c>
      <c r="L593" s="10" t="s">
        <v>29</v>
      </c>
      <c r="M593" s="14">
        <v>372881</v>
      </c>
      <c r="N593" s="12"/>
      <c r="O593" s="10" t="s">
        <v>1216</v>
      </c>
      <c r="P593" s="14">
        <v>-120438</v>
      </c>
      <c r="Q593" s="15">
        <v>5</v>
      </c>
      <c r="R593" s="10" t="s">
        <v>29</v>
      </c>
      <c r="S593" s="14">
        <v>252443</v>
      </c>
      <c r="T593" s="10" t="s">
        <v>339</v>
      </c>
      <c r="U593" s="10" t="s">
        <v>29</v>
      </c>
      <c r="V593" s="10" t="s">
        <v>37</v>
      </c>
      <c r="W593" s="10" t="s">
        <v>29</v>
      </c>
      <c r="X593" s="15">
        <v>0</v>
      </c>
      <c r="Y593" s="15">
        <v>0</v>
      </c>
      <c r="Z593" s="15">
        <v>0</v>
      </c>
      <c r="AA593" s="14">
        <v>-32751</v>
      </c>
      <c r="AB593" s="14">
        <v>219692</v>
      </c>
    </row>
    <row r="594" spans="1:28" x14ac:dyDescent="0.25">
      <c r="A594" s="9" t="s">
        <v>1217</v>
      </c>
      <c r="B594" s="10" t="s">
        <v>29</v>
      </c>
      <c r="C594" s="10" t="s">
        <v>29</v>
      </c>
      <c r="D594" s="9" t="s">
        <v>30</v>
      </c>
      <c r="E594" s="10" t="s">
        <v>207</v>
      </c>
      <c r="F594" s="10" t="s">
        <v>32</v>
      </c>
      <c r="G594" s="11">
        <v>44581</v>
      </c>
      <c r="H594" s="12">
        <v>44581</v>
      </c>
      <c r="I594" s="10" t="s">
        <v>218</v>
      </c>
      <c r="J594" s="13" t="s">
        <v>1218</v>
      </c>
      <c r="K594" s="10" t="s">
        <v>357</v>
      </c>
      <c r="L594" s="10" t="s">
        <v>29</v>
      </c>
      <c r="M594" s="14">
        <v>110169</v>
      </c>
      <c r="N594" s="12"/>
      <c r="O594" s="10" t="s">
        <v>1189</v>
      </c>
      <c r="P594" s="14">
        <v>-32631</v>
      </c>
      <c r="Q594" s="15">
        <v>1</v>
      </c>
      <c r="R594" s="10" t="s">
        <v>29</v>
      </c>
      <c r="S594" s="14">
        <v>77538</v>
      </c>
      <c r="T594" s="10" t="s">
        <v>339</v>
      </c>
      <c r="U594" s="10" t="s">
        <v>29</v>
      </c>
      <c r="V594" s="10" t="s">
        <v>37</v>
      </c>
      <c r="W594" s="10" t="s">
        <v>29</v>
      </c>
      <c r="X594" s="15">
        <v>0</v>
      </c>
      <c r="Y594" s="15">
        <v>0</v>
      </c>
      <c r="Z594" s="15">
        <v>0</v>
      </c>
      <c r="AA594" s="14">
        <v>-10060</v>
      </c>
      <c r="AB594" s="14">
        <v>67478</v>
      </c>
    </row>
    <row r="595" spans="1:28" x14ac:dyDescent="0.25">
      <c r="A595" s="9" t="s">
        <v>1219</v>
      </c>
      <c r="B595" s="10" t="s">
        <v>29</v>
      </c>
      <c r="C595" s="10" t="s">
        <v>29</v>
      </c>
      <c r="D595" s="9" t="s">
        <v>30</v>
      </c>
      <c r="E595" s="10" t="s">
        <v>207</v>
      </c>
      <c r="F595" s="10" t="s">
        <v>32</v>
      </c>
      <c r="G595" s="11">
        <v>44595</v>
      </c>
      <c r="H595" s="12">
        <v>44595</v>
      </c>
      <c r="I595" s="10" t="s">
        <v>218</v>
      </c>
      <c r="J595" s="13" t="s">
        <v>1220</v>
      </c>
      <c r="K595" s="10" t="s">
        <v>357</v>
      </c>
      <c r="L595" s="10" t="s">
        <v>29</v>
      </c>
      <c r="M595" s="14">
        <v>120000</v>
      </c>
      <c r="N595" s="12"/>
      <c r="O595" s="10" t="s">
        <v>1198</v>
      </c>
      <c r="P595" s="14">
        <v>-34659</v>
      </c>
      <c r="Q595" s="15">
        <v>10</v>
      </c>
      <c r="R595" s="10" t="s">
        <v>29</v>
      </c>
      <c r="S595" s="14">
        <v>85341</v>
      </c>
      <c r="T595" s="10" t="s">
        <v>339</v>
      </c>
      <c r="U595" s="10" t="s">
        <v>29</v>
      </c>
      <c r="V595" s="10" t="s">
        <v>37</v>
      </c>
      <c r="W595" s="10" t="s">
        <v>29</v>
      </c>
      <c r="X595" s="15">
        <v>0</v>
      </c>
      <c r="Y595" s="15">
        <v>0</v>
      </c>
      <c r="Z595" s="15">
        <v>0</v>
      </c>
      <c r="AA595" s="14">
        <v>-11072</v>
      </c>
      <c r="AB595" s="14">
        <v>74269</v>
      </c>
    </row>
    <row r="596" spans="1:28" x14ac:dyDescent="0.25">
      <c r="A596" s="9" t="s">
        <v>1221</v>
      </c>
      <c r="B596" s="10" t="s">
        <v>29</v>
      </c>
      <c r="C596" s="10" t="s">
        <v>29</v>
      </c>
      <c r="D596" s="9" t="s">
        <v>30</v>
      </c>
      <c r="E596" s="10" t="s">
        <v>207</v>
      </c>
      <c r="F596" s="10" t="s">
        <v>32</v>
      </c>
      <c r="G596" s="11">
        <v>44595</v>
      </c>
      <c r="H596" s="12">
        <v>44595</v>
      </c>
      <c r="I596" s="10" t="s">
        <v>218</v>
      </c>
      <c r="J596" s="13" t="s">
        <v>1222</v>
      </c>
      <c r="K596" s="10" t="s">
        <v>357</v>
      </c>
      <c r="L596" s="10" t="s">
        <v>29</v>
      </c>
      <c r="M596" s="14">
        <v>140000</v>
      </c>
      <c r="N596" s="12"/>
      <c r="O596" s="10" t="s">
        <v>1198</v>
      </c>
      <c r="P596" s="14">
        <v>-40436</v>
      </c>
      <c r="Q596" s="15">
        <v>7</v>
      </c>
      <c r="R596" s="10" t="s">
        <v>29</v>
      </c>
      <c r="S596" s="14">
        <v>99564</v>
      </c>
      <c r="T596" s="10" t="s">
        <v>339</v>
      </c>
      <c r="U596" s="10" t="s">
        <v>29</v>
      </c>
      <c r="V596" s="10" t="s">
        <v>37</v>
      </c>
      <c r="W596" s="10" t="s">
        <v>29</v>
      </c>
      <c r="X596" s="15">
        <v>0</v>
      </c>
      <c r="Y596" s="15">
        <v>0</v>
      </c>
      <c r="Z596" s="15">
        <v>0</v>
      </c>
      <c r="AA596" s="14">
        <v>-12917</v>
      </c>
      <c r="AB596" s="14">
        <v>86647</v>
      </c>
    </row>
    <row r="597" spans="1:28" x14ac:dyDescent="0.25">
      <c r="A597" s="9" t="s">
        <v>1221</v>
      </c>
      <c r="B597" s="10" t="s">
        <v>29</v>
      </c>
      <c r="C597" s="10" t="s">
        <v>29</v>
      </c>
      <c r="D597" s="9" t="s">
        <v>375</v>
      </c>
      <c r="E597" s="10" t="s">
        <v>207</v>
      </c>
      <c r="F597" s="10" t="s">
        <v>32</v>
      </c>
      <c r="G597" s="11">
        <v>44935</v>
      </c>
      <c r="H597" s="12">
        <v>44935</v>
      </c>
      <c r="I597" s="10" t="s">
        <v>218</v>
      </c>
      <c r="J597" s="13" t="s">
        <v>1222</v>
      </c>
      <c r="K597" s="10" t="s">
        <v>357</v>
      </c>
      <c r="L597" s="10" t="s">
        <v>29</v>
      </c>
      <c r="M597" s="14">
        <v>342000</v>
      </c>
      <c r="N597" s="12"/>
      <c r="O597" s="10" t="s">
        <v>1198</v>
      </c>
      <c r="P597" s="14">
        <v>-19889</v>
      </c>
      <c r="Q597" s="15">
        <v>1</v>
      </c>
      <c r="R597" s="10" t="s">
        <v>29</v>
      </c>
      <c r="S597" s="14">
        <v>322111</v>
      </c>
      <c r="T597" s="10" t="s">
        <v>339</v>
      </c>
      <c r="U597" s="10" t="s">
        <v>29</v>
      </c>
      <c r="V597" s="10" t="s">
        <v>37</v>
      </c>
      <c r="W597" s="10" t="s">
        <v>29</v>
      </c>
      <c r="X597" s="15">
        <v>0</v>
      </c>
      <c r="Y597" s="15">
        <v>0</v>
      </c>
      <c r="Z597" s="15">
        <v>0</v>
      </c>
      <c r="AA597" s="14">
        <v>-41790</v>
      </c>
      <c r="AB597" s="14">
        <v>280321</v>
      </c>
    </row>
    <row r="598" spans="1:28" x14ac:dyDescent="0.25">
      <c r="A598" s="9" t="s">
        <v>1223</v>
      </c>
      <c r="B598" s="10" t="s">
        <v>29</v>
      </c>
      <c r="C598" s="10" t="s">
        <v>29</v>
      </c>
      <c r="D598" s="9" t="s">
        <v>30</v>
      </c>
      <c r="E598" s="10" t="s">
        <v>207</v>
      </c>
      <c r="F598" s="10" t="s">
        <v>32</v>
      </c>
      <c r="G598" s="11">
        <v>44595</v>
      </c>
      <c r="H598" s="12">
        <v>44595</v>
      </c>
      <c r="I598" s="10" t="s">
        <v>218</v>
      </c>
      <c r="J598" s="13" t="s">
        <v>1224</v>
      </c>
      <c r="K598" s="10" t="s">
        <v>357</v>
      </c>
      <c r="L598" s="10" t="s">
        <v>29</v>
      </c>
      <c r="M598" s="14">
        <v>35000</v>
      </c>
      <c r="N598" s="12"/>
      <c r="O598" s="10" t="s">
        <v>1198</v>
      </c>
      <c r="P598" s="14">
        <v>-10109</v>
      </c>
      <c r="Q598" s="15">
        <v>1</v>
      </c>
      <c r="R598" s="10" t="s">
        <v>29</v>
      </c>
      <c r="S598" s="14">
        <v>24891</v>
      </c>
      <c r="T598" s="10" t="s">
        <v>339</v>
      </c>
      <c r="U598" s="10" t="s">
        <v>29</v>
      </c>
      <c r="V598" s="10" t="s">
        <v>37</v>
      </c>
      <c r="W598" s="10" t="s">
        <v>29</v>
      </c>
      <c r="X598" s="15">
        <v>0</v>
      </c>
      <c r="Y598" s="15">
        <v>0</v>
      </c>
      <c r="Z598" s="15">
        <v>0</v>
      </c>
      <c r="AA598" s="14">
        <v>-3229</v>
      </c>
      <c r="AB598" s="14">
        <v>21662</v>
      </c>
    </row>
    <row r="599" spans="1:28" x14ac:dyDescent="0.25">
      <c r="A599" s="9" t="s">
        <v>1225</v>
      </c>
      <c r="B599" s="10" t="s">
        <v>29</v>
      </c>
      <c r="C599" s="10" t="s">
        <v>29</v>
      </c>
      <c r="D599" s="9" t="s">
        <v>30</v>
      </c>
      <c r="E599" s="10" t="s">
        <v>207</v>
      </c>
      <c r="F599" s="10" t="s">
        <v>32</v>
      </c>
      <c r="G599" s="11">
        <v>44595</v>
      </c>
      <c r="H599" s="12">
        <v>44595</v>
      </c>
      <c r="I599" s="10" t="s">
        <v>218</v>
      </c>
      <c r="J599" s="13" t="s">
        <v>1226</v>
      </c>
      <c r="K599" s="10" t="s">
        <v>357</v>
      </c>
      <c r="L599" s="10" t="s">
        <v>29</v>
      </c>
      <c r="M599" s="14">
        <v>35000</v>
      </c>
      <c r="N599" s="12"/>
      <c r="O599" s="10" t="s">
        <v>1198</v>
      </c>
      <c r="P599" s="14">
        <v>-10109</v>
      </c>
      <c r="Q599" s="15">
        <v>1</v>
      </c>
      <c r="R599" s="10" t="s">
        <v>29</v>
      </c>
      <c r="S599" s="14">
        <v>24891</v>
      </c>
      <c r="T599" s="10" t="s">
        <v>339</v>
      </c>
      <c r="U599" s="10" t="s">
        <v>29</v>
      </c>
      <c r="V599" s="10" t="s">
        <v>37</v>
      </c>
      <c r="W599" s="10" t="s">
        <v>29</v>
      </c>
      <c r="X599" s="15">
        <v>0</v>
      </c>
      <c r="Y599" s="15">
        <v>0</v>
      </c>
      <c r="Z599" s="15">
        <v>0</v>
      </c>
      <c r="AA599" s="14">
        <v>-3229</v>
      </c>
      <c r="AB599" s="14">
        <v>21662</v>
      </c>
    </row>
    <row r="600" spans="1:28" x14ac:dyDescent="0.25">
      <c r="A600" s="9" t="s">
        <v>1227</v>
      </c>
      <c r="B600" s="10" t="s">
        <v>29</v>
      </c>
      <c r="C600" s="10" t="s">
        <v>29</v>
      </c>
      <c r="D600" s="9" t="s">
        <v>30</v>
      </c>
      <c r="E600" s="10" t="s">
        <v>207</v>
      </c>
      <c r="F600" s="10" t="s">
        <v>32</v>
      </c>
      <c r="G600" s="11">
        <v>44595</v>
      </c>
      <c r="H600" s="12">
        <v>44595</v>
      </c>
      <c r="I600" s="10" t="s">
        <v>218</v>
      </c>
      <c r="J600" s="13" t="s">
        <v>1228</v>
      </c>
      <c r="K600" s="10" t="s">
        <v>357</v>
      </c>
      <c r="L600" s="10" t="s">
        <v>29</v>
      </c>
      <c r="M600" s="14">
        <v>60000</v>
      </c>
      <c r="N600" s="12"/>
      <c r="O600" s="10" t="s">
        <v>1198</v>
      </c>
      <c r="P600" s="14">
        <v>-17330</v>
      </c>
      <c r="Q600" s="15">
        <v>1</v>
      </c>
      <c r="R600" s="10" t="s">
        <v>29</v>
      </c>
      <c r="S600" s="14">
        <v>42670</v>
      </c>
      <c r="T600" s="10" t="s">
        <v>339</v>
      </c>
      <c r="U600" s="10" t="s">
        <v>29</v>
      </c>
      <c r="V600" s="10" t="s">
        <v>37</v>
      </c>
      <c r="W600" s="10" t="s">
        <v>29</v>
      </c>
      <c r="X600" s="15">
        <v>0</v>
      </c>
      <c r="Y600" s="15">
        <v>0</v>
      </c>
      <c r="Z600" s="15">
        <v>0</v>
      </c>
      <c r="AA600" s="14">
        <v>-5536</v>
      </c>
      <c r="AB600" s="14">
        <v>37134</v>
      </c>
    </row>
    <row r="601" spans="1:28" x14ac:dyDescent="0.25">
      <c r="A601" s="9" t="s">
        <v>1229</v>
      </c>
      <c r="B601" s="10" t="s">
        <v>29</v>
      </c>
      <c r="C601" s="10" t="s">
        <v>29</v>
      </c>
      <c r="D601" s="9" t="s">
        <v>30</v>
      </c>
      <c r="E601" s="10" t="s">
        <v>207</v>
      </c>
      <c r="F601" s="10" t="s">
        <v>32</v>
      </c>
      <c r="G601" s="11">
        <v>44599</v>
      </c>
      <c r="H601" s="12">
        <v>44599</v>
      </c>
      <c r="I601" s="10" t="s">
        <v>218</v>
      </c>
      <c r="J601" s="13" t="s">
        <v>1230</v>
      </c>
      <c r="K601" s="10" t="s">
        <v>357</v>
      </c>
      <c r="L601" s="10" t="s">
        <v>29</v>
      </c>
      <c r="M601" s="14">
        <v>307881</v>
      </c>
      <c r="N601" s="12"/>
      <c r="O601" s="10" t="s">
        <v>1231</v>
      </c>
      <c r="P601" s="14">
        <v>-88277</v>
      </c>
      <c r="Q601" s="15">
        <v>1</v>
      </c>
      <c r="R601" s="10" t="s">
        <v>29</v>
      </c>
      <c r="S601" s="14">
        <v>219604</v>
      </c>
      <c r="T601" s="10" t="s">
        <v>339</v>
      </c>
      <c r="U601" s="10" t="s">
        <v>29</v>
      </c>
      <c r="V601" s="10" t="s">
        <v>37</v>
      </c>
      <c r="W601" s="10" t="s">
        <v>29</v>
      </c>
      <c r="X601" s="15">
        <v>0</v>
      </c>
      <c r="Y601" s="15">
        <v>0</v>
      </c>
      <c r="Z601" s="15">
        <v>0</v>
      </c>
      <c r="AA601" s="14">
        <v>-28491</v>
      </c>
      <c r="AB601" s="14">
        <v>191113</v>
      </c>
    </row>
    <row r="602" spans="1:28" x14ac:dyDescent="0.25">
      <c r="A602" s="9" t="s">
        <v>1232</v>
      </c>
      <c r="B602" s="10" t="s">
        <v>29</v>
      </c>
      <c r="C602" s="10" t="s">
        <v>29</v>
      </c>
      <c r="D602" s="9" t="s">
        <v>30</v>
      </c>
      <c r="E602" s="10" t="s">
        <v>207</v>
      </c>
      <c r="F602" s="10" t="s">
        <v>32</v>
      </c>
      <c r="G602" s="11">
        <v>44613</v>
      </c>
      <c r="H602" s="12">
        <v>44613</v>
      </c>
      <c r="I602" s="10" t="s">
        <v>218</v>
      </c>
      <c r="J602" s="13" t="s">
        <v>1174</v>
      </c>
      <c r="K602" s="10" t="s">
        <v>357</v>
      </c>
      <c r="L602" s="10" t="s">
        <v>29</v>
      </c>
      <c r="M602" s="14">
        <v>12881</v>
      </c>
      <c r="N602" s="12"/>
      <c r="O602" s="10" t="s">
        <v>1121</v>
      </c>
      <c r="P602" s="14">
        <v>-3598</v>
      </c>
      <c r="Q602" s="15">
        <v>2</v>
      </c>
      <c r="R602" s="10" t="s">
        <v>29</v>
      </c>
      <c r="S602" s="14">
        <v>9283</v>
      </c>
      <c r="T602" s="10" t="s">
        <v>339</v>
      </c>
      <c r="U602" s="10" t="s">
        <v>29</v>
      </c>
      <c r="V602" s="10" t="s">
        <v>37</v>
      </c>
      <c r="W602" s="10" t="s">
        <v>29</v>
      </c>
      <c r="X602" s="15">
        <v>0</v>
      </c>
      <c r="Y602" s="15">
        <v>0</v>
      </c>
      <c r="Z602" s="15">
        <v>0</v>
      </c>
      <c r="AA602" s="14">
        <v>-1204</v>
      </c>
      <c r="AB602" s="14">
        <v>8079</v>
      </c>
    </row>
    <row r="603" spans="1:28" x14ac:dyDescent="0.25">
      <c r="A603" s="9" t="s">
        <v>1232</v>
      </c>
      <c r="B603" s="10" t="s">
        <v>29</v>
      </c>
      <c r="C603" s="10" t="s">
        <v>29</v>
      </c>
      <c r="D603" s="9" t="s">
        <v>375</v>
      </c>
      <c r="E603" s="10" t="s">
        <v>207</v>
      </c>
      <c r="F603" s="10" t="s">
        <v>32</v>
      </c>
      <c r="G603" s="11">
        <v>44896</v>
      </c>
      <c r="H603" s="12">
        <v>44896</v>
      </c>
      <c r="I603" s="10" t="s">
        <v>573</v>
      </c>
      <c r="J603" s="13" t="s">
        <v>1174</v>
      </c>
      <c r="K603" s="10" t="s">
        <v>357</v>
      </c>
      <c r="L603" s="10" t="s">
        <v>29</v>
      </c>
      <c r="M603" s="14">
        <v>5169.49</v>
      </c>
      <c r="N603" s="12"/>
      <c r="O603" s="10" t="s">
        <v>29</v>
      </c>
      <c r="P603" s="15">
        <v>-444</v>
      </c>
      <c r="Q603" s="15">
        <v>2</v>
      </c>
      <c r="R603" s="10" t="s">
        <v>29</v>
      </c>
      <c r="S603" s="14">
        <v>4725.49</v>
      </c>
      <c r="T603" s="10" t="s">
        <v>339</v>
      </c>
      <c r="U603" s="10" t="s">
        <v>29</v>
      </c>
      <c r="V603" s="10" t="s">
        <v>37</v>
      </c>
      <c r="W603" s="10" t="s">
        <v>29</v>
      </c>
      <c r="X603" s="15">
        <v>0</v>
      </c>
      <c r="Y603" s="15">
        <v>0</v>
      </c>
      <c r="Z603" s="15">
        <v>0</v>
      </c>
      <c r="AA603" s="15">
        <v>-613</v>
      </c>
      <c r="AB603" s="14">
        <v>4112.49</v>
      </c>
    </row>
    <row r="604" spans="1:28" x14ac:dyDescent="0.25">
      <c r="A604" s="9" t="s">
        <v>1233</v>
      </c>
      <c r="B604" s="10" t="s">
        <v>29</v>
      </c>
      <c r="C604" s="10" t="s">
        <v>29</v>
      </c>
      <c r="D604" s="9" t="s">
        <v>30</v>
      </c>
      <c r="E604" s="10" t="s">
        <v>207</v>
      </c>
      <c r="F604" s="10" t="s">
        <v>32</v>
      </c>
      <c r="G604" s="11">
        <v>44623</v>
      </c>
      <c r="H604" s="12">
        <v>44623</v>
      </c>
      <c r="I604" s="10" t="s">
        <v>218</v>
      </c>
      <c r="J604" s="13" t="s">
        <v>1211</v>
      </c>
      <c r="K604" s="10" t="s">
        <v>357</v>
      </c>
      <c r="L604" s="10" t="s">
        <v>29</v>
      </c>
      <c r="M604" s="14">
        <v>101695</v>
      </c>
      <c r="N604" s="12"/>
      <c r="O604" s="10" t="s">
        <v>1189</v>
      </c>
      <c r="P604" s="14">
        <v>-27876</v>
      </c>
      <c r="Q604" s="15">
        <v>1</v>
      </c>
      <c r="R604" s="10" t="s">
        <v>29</v>
      </c>
      <c r="S604" s="14">
        <v>73819</v>
      </c>
      <c r="T604" s="10" t="s">
        <v>339</v>
      </c>
      <c r="U604" s="10" t="s">
        <v>29</v>
      </c>
      <c r="V604" s="10" t="s">
        <v>37</v>
      </c>
      <c r="W604" s="10" t="s">
        <v>29</v>
      </c>
      <c r="X604" s="15">
        <v>0</v>
      </c>
      <c r="Y604" s="15">
        <v>0</v>
      </c>
      <c r="Z604" s="15">
        <v>0</v>
      </c>
      <c r="AA604" s="14">
        <v>-9577</v>
      </c>
      <c r="AB604" s="14">
        <v>64242</v>
      </c>
    </row>
    <row r="605" spans="1:28" x14ac:dyDescent="0.25">
      <c r="A605" s="9" t="s">
        <v>1233</v>
      </c>
      <c r="B605" s="10" t="s">
        <v>29</v>
      </c>
      <c r="C605" s="10" t="s">
        <v>29</v>
      </c>
      <c r="D605" s="9" t="s">
        <v>375</v>
      </c>
      <c r="E605" s="10" t="s">
        <v>207</v>
      </c>
      <c r="F605" s="10" t="s">
        <v>32</v>
      </c>
      <c r="G605" s="11">
        <v>44936</v>
      </c>
      <c r="H605" s="12">
        <v>44936</v>
      </c>
      <c r="I605" s="10" t="s">
        <v>218</v>
      </c>
      <c r="J605" s="13" t="s">
        <v>1234</v>
      </c>
      <c r="K605" s="10" t="s">
        <v>357</v>
      </c>
      <c r="L605" s="10" t="s">
        <v>29</v>
      </c>
      <c r="M605" s="14">
        <v>53389.83</v>
      </c>
      <c r="N605" s="12"/>
      <c r="O605" s="10" t="s">
        <v>1235</v>
      </c>
      <c r="P605" s="14">
        <v>-3067</v>
      </c>
      <c r="Q605" s="15">
        <v>2</v>
      </c>
      <c r="R605" s="10" t="s">
        <v>29</v>
      </c>
      <c r="S605" s="14">
        <v>50322.83</v>
      </c>
      <c r="T605" s="10" t="s">
        <v>339</v>
      </c>
      <c r="U605" s="10" t="s">
        <v>29</v>
      </c>
      <c r="V605" s="10" t="s">
        <v>37</v>
      </c>
      <c r="W605" s="10" t="s">
        <v>29</v>
      </c>
      <c r="X605" s="15">
        <v>0</v>
      </c>
      <c r="Y605" s="15">
        <v>0</v>
      </c>
      <c r="Z605" s="15">
        <v>0</v>
      </c>
      <c r="AA605" s="14">
        <v>-6529</v>
      </c>
      <c r="AB605" s="14">
        <v>43793.83</v>
      </c>
    </row>
    <row r="606" spans="1:28" x14ac:dyDescent="0.25">
      <c r="A606" s="9" t="s">
        <v>1236</v>
      </c>
      <c r="B606" s="10" t="s">
        <v>29</v>
      </c>
      <c r="C606" s="10" t="s">
        <v>29</v>
      </c>
      <c r="D606" s="9" t="s">
        <v>30</v>
      </c>
      <c r="E606" s="10" t="s">
        <v>207</v>
      </c>
      <c r="F606" s="10" t="s">
        <v>32</v>
      </c>
      <c r="G606" s="11">
        <v>44901</v>
      </c>
      <c r="H606" s="12">
        <v>44901</v>
      </c>
      <c r="I606" s="10" t="s">
        <v>448</v>
      </c>
      <c r="J606" s="13" t="s">
        <v>1159</v>
      </c>
      <c r="K606" s="10" t="s">
        <v>357</v>
      </c>
      <c r="L606" s="10" t="s">
        <v>29</v>
      </c>
      <c r="M606" s="14">
        <v>3177.97</v>
      </c>
      <c r="N606" s="12"/>
      <c r="O606" s="10" t="s">
        <v>1121</v>
      </c>
      <c r="P606" s="15">
        <v>-261</v>
      </c>
      <c r="Q606" s="15">
        <v>2</v>
      </c>
      <c r="R606" s="10" t="s">
        <v>29</v>
      </c>
      <c r="S606" s="14">
        <v>2916.97</v>
      </c>
      <c r="T606" s="10" t="s">
        <v>339</v>
      </c>
      <c r="U606" s="10" t="s">
        <v>29</v>
      </c>
      <c r="V606" s="10" t="s">
        <v>37</v>
      </c>
      <c r="W606" s="10" t="s">
        <v>29</v>
      </c>
      <c r="X606" s="15">
        <v>0</v>
      </c>
      <c r="Y606" s="15">
        <v>0</v>
      </c>
      <c r="Z606" s="15">
        <v>0</v>
      </c>
      <c r="AA606" s="15">
        <v>-378</v>
      </c>
      <c r="AB606" s="14">
        <v>2538.9699999999998</v>
      </c>
    </row>
    <row r="607" spans="1:28" x14ac:dyDescent="0.25">
      <c r="A607" s="16" t="s">
        <v>1237</v>
      </c>
      <c r="B607" s="17" t="s">
        <v>29</v>
      </c>
      <c r="C607" s="17" t="s">
        <v>29</v>
      </c>
      <c r="D607" s="17" t="s">
        <v>29</v>
      </c>
      <c r="E607" s="17" t="s">
        <v>29</v>
      </c>
      <c r="F607" s="17" t="s">
        <v>29</v>
      </c>
      <c r="G607" s="18"/>
      <c r="H607" s="18"/>
      <c r="I607" s="17" t="s">
        <v>29</v>
      </c>
      <c r="J607" s="17" t="s">
        <v>29</v>
      </c>
      <c r="K607" s="17" t="s">
        <v>29</v>
      </c>
      <c r="L607" s="17" t="s">
        <v>29</v>
      </c>
      <c r="M607" s="19">
        <v>6801094.9400000004</v>
      </c>
      <c r="N607" s="18"/>
      <c r="O607" s="17" t="s">
        <v>29</v>
      </c>
      <c r="P607" s="19">
        <v>-3705088.25</v>
      </c>
      <c r="Q607" s="20"/>
      <c r="R607" s="17" t="s">
        <v>29</v>
      </c>
      <c r="S607" s="19">
        <v>3096006.69</v>
      </c>
      <c r="T607" s="17" t="s">
        <v>29</v>
      </c>
      <c r="U607" s="17" t="s">
        <v>29</v>
      </c>
      <c r="V607" s="17" t="s">
        <v>37</v>
      </c>
      <c r="W607" s="17" t="s">
        <v>29</v>
      </c>
      <c r="X607" s="20">
        <v>0</v>
      </c>
      <c r="Y607" s="19">
        <v>4576.2700000000004</v>
      </c>
      <c r="Z607" s="20">
        <v>0</v>
      </c>
      <c r="AA607" s="19">
        <v>-394058</v>
      </c>
      <c r="AB607" s="19">
        <v>2706524.96</v>
      </c>
    </row>
    <row r="608" spans="1:28" x14ac:dyDescent="0.25">
      <c r="A608" s="16" t="s">
        <v>1238</v>
      </c>
      <c r="B608" s="17" t="s">
        <v>29</v>
      </c>
      <c r="C608" s="17" t="s">
        <v>29</v>
      </c>
      <c r="D608" s="17" t="s">
        <v>29</v>
      </c>
      <c r="E608" s="17" t="s">
        <v>29</v>
      </c>
      <c r="F608" s="17" t="s">
        <v>29</v>
      </c>
      <c r="G608" s="18"/>
      <c r="H608" s="18"/>
      <c r="I608" s="17" t="s">
        <v>29</v>
      </c>
      <c r="J608" s="17" t="s">
        <v>29</v>
      </c>
      <c r="K608" s="17" t="s">
        <v>29</v>
      </c>
      <c r="L608" s="17" t="s">
        <v>29</v>
      </c>
      <c r="M608" s="19">
        <v>6801094.9400000004</v>
      </c>
      <c r="N608" s="18"/>
      <c r="O608" s="17" t="s">
        <v>29</v>
      </c>
      <c r="P608" s="19">
        <v>-3705088.25</v>
      </c>
      <c r="Q608" s="20"/>
      <c r="R608" s="17" t="s">
        <v>29</v>
      </c>
      <c r="S608" s="19">
        <v>3096006.69</v>
      </c>
      <c r="T608" s="17" t="s">
        <v>29</v>
      </c>
      <c r="U608" s="17" t="s">
        <v>29</v>
      </c>
      <c r="V608" s="17" t="s">
        <v>37</v>
      </c>
      <c r="W608" s="17" t="s">
        <v>29</v>
      </c>
      <c r="X608" s="20">
        <v>0</v>
      </c>
      <c r="Y608" s="19">
        <v>4576.2700000000004</v>
      </c>
      <c r="Z608" s="20">
        <v>0</v>
      </c>
      <c r="AA608" s="19">
        <v>-394058</v>
      </c>
      <c r="AB608" s="19">
        <v>2706524.96</v>
      </c>
    </row>
    <row r="609" spans="1:28" x14ac:dyDescent="0.25">
      <c r="A609" s="9" t="s">
        <v>1239</v>
      </c>
      <c r="B609" s="10" t="s">
        <v>29</v>
      </c>
      <c r="C609" s="10" t="s">
        <v>29</v>
      </c>
      <c r="D609" s="9" t="s">
        <v>30</v>
      </c>
      <c r="E609" s="10" t="s">
        <v>1240</v>
      </c>
      <c r="F609" s="10" t="s">
        <v>32</v>
      </c>
      <c r="G609" s="11">
        <v>39827</v>
      </c>
      <c r="H609" s="12">
        <v>39827</v>
      </c>
      <c r="I609" s="10" t="s">
        <v>1241</v>
      </c>
      <c r="J609" s="13" t="s">
        <v>1242</v>
      </c>
      <c r="K609" s="10" t="s">
        <v>357</v>
      </c>
      <c r="L609" s="10" t="s">
        <v>29</v>
      </c>
      <c r="M609" s="14">
        <v>5070</v>
      </c>
      <c r="N609" s="12"/>
      <c r="O609" s="10" t="s">
        <v>29</v>
      </c>
      <c r="P609" s="14">
        <v>-4816</v>
      </c>
      <c r="Q609" s="15">
        <v>1</v>
      </c>
      <c r="R609" s="10" t="s">
        <v>29</v>
      </c>
      <c r="S609" s="15">
        <v>254</v>
      </c>
      <c r="T609" s="10" t="s">
        <v>36</v>
      </c>
      <c r="U609" s="10" t="s">
        <v>29</v>
      </c>
      <c r="V609" s="10" t="s">
        <v>37</v>
      </c>
      <c r="W609" s="10" t="s">
        <v>29</v>
      </c>
      <c r="X609" s="15">
        <v>0</v>
      </c>
      <c r="Y609" s="15">
        <v>0</v>
      </c>
      <c r="Z609" s="15">
        <v>0</v>
      </c>
      <c r="AA609" s="15">
        <v>0</v>
      </c>
      <c r="AB609" s="15">
        <v>254</v>
      </c>
    </row>
    <row r="610" spans="1:28" x14ac:dyDescent="0.25">
      <c r="A610" s="9" t="s">
        <v>1243</v>
      </c>
      <c r="B610" s="10" t="s">
        <v>29</v>
      </c>
      <c r="C610" s="10" t="s">
        <v>29</v>
      </c>
      <c r="D610" s="9" t="s">
        <v>30</v>
      </c>
      <c r="E610" s="10" t="s">
        <v>1240</v>
      </c>
      <c r="F610" s="10" t="s">
        <v>32</v>
      </c>
      <c r="G610" s="11">
        <v>39904</v>
      </c>
      <c r="H610" s="12">
        <v>39904</v>
      </c>
      <c r="I610" s="10" t="s">
        <v>1241</v>
      </c>
      <c r="J610" s="13" t="s">
        <v>1244</v>
      </c>
      <c r="K610" s="10" t="s">
        <v>357</v>
      </c>
      <c r="L610" s="10" t="s">
        <v>29</v>
      </c>
      <c r="M610" s="14">
        <v>39900</v>
      </c>
      <c r="N610" s="12"/>
      <c r="O610" s="10" t="s">
        <v>29</v>
      </c>
      <c r="P610" s="14">
        <v>-37905</v>
      </c>
      <c r="Q610" s="15">
        <v>1</v>
      </c>
      <c r="R610" s="10" t="s">
        <v>29</v>
      </c>
      <c r="S610" s="14">
        <v>1995</v>
      </c>
      <c r="T610" s="10" t="s">
        <v>36</v>
      </c>
      <c r="U610" s="10" t="s">
        <v>29</v>
      </c>
      <c r="V610" s="10" t="s">
        <v>37</v>
      </c>
      <c r="W610" s="10" t="s">
        <v>29</v>
      </c>
      <c r="X610" s="15">
        <v>0</v>
      </c>
      <c r="Y610" s="15">
        <v>0</v>
      </c>
      <c r="Z610" s="15">
        <v>0</v>
      </c>
      <c r="AA610" s="15">
        <v>0</v>
      </c>
      <c r="AB610" s="14">
        <v>1995</v>
      </c>
    </row>
    <row r="611" spans="1:28" x14ac:dyDescent="0.25">
      <c r="A611" s="9" t="s">
        <v>1245</v>
      </c>
      <c r="B611" s="10" t="s">
        <v>29</v>
      </c>
      <c r="C611" s="10" t="s">
        <v>29</v>
      </c>
      <c r="D611" s="9" t="s">
        <v>30</v>
      </c>
      <c r="E611" s="10" t="s">
        <v>1246</v>
      </c>
      <c r="F611" s="10" t="s">
        <v>32</v>
      </c>
      <c r="G611" s="11">
        <v>40422</v>
      </c>
      <c r="H611" s="12">
        <v>40422</v>
      </c>
      <c r="I611" s="10" t="s">
        <v>1241</v>
      </c>
      <c r="J611" s="13" t="s">
        <v>1247</v>
      </c>
      <c r="K611" s="10" t="s">
        <v>1248</v>
      </c>
      <c r="L611" s="10" t="s">
        <v>29</v>
      </c>
      <c r="M611" s="14">
        <v>5443272</v>
      </c>
      <c r="N611" s="12"/>
      <c r="O611" s="10" t="s">
        <v>29</v>
      </c>
      <c r="P611" s="14">
        <v>-5171108</v>
      </c>
      <c r="Q611" s="15">
        <v>1</v>
      </c>
      <c r="R611" s="10" t="s">
        <v>29</v>
      </c>
      <c r="S611" s="14">
        <v>272164</v>
      </c>
      <c r="T611" s="10" t="s">
        <v>36</v>
      </c>
      <c r="U611" s="10" t="s">
        <v>29</v>
      </c>
      <c r="V611" s="10" t="s">
        <v>37</v>
      </c>
      <c r="W611" s="10" t="s">
        <v>29</v>
      </c>
      <c r="X611" s="15">
        <v>0</v>
      </c>
      <c r="Y611" s="15">
        <v>0</v>
      </c>
      <c r="Z611" s="15">
        <v>0</v>
      </c>
      <c r="AA611" s="15">
        <v>0</v>
      </c>
      <c r="AB611" s="14">
        <v>272164</v>
      </c>
    </row>
    <row r="612" spans="1:28" x14ac:dyDescent="0.25">
      <c r="A612" s="9" t="s">
        <v>1249</v>
      </c>
      <c r="B612" s="10" t="s">
        <v>29</v>
      </c>
      <c r="C612" s="10" t="s">
        <v>29</v>
      </c>
      <c r="D612" s="9" t="s">
        <v>30</v>
      </c>
      <c r="E612" s="10" t="s">
        <v>1240</v>
      </c>
      <c r="F612" s="10" t="s">
        <v>32</v>
      </c>
      <c r="G612" s="11">
        <v>41944</v>
      </c>
      <c r="H612" s="12">
        <v>41944</v>
      </c>
      <c r="I612" s="10" t="s">
        <v>1241</v>
      </c>
      <c r="J612" s="13" t="s">
        <v>1250</v>
      </c>
      <c r="K612" s="10" t="s">
        <v>357</v>
      </c>
      <c r="L612" s="10" t="s">
        <v>29</v>
      </c>
      <c r="M612" s="14">
        <v>135000</v>
      </c>
      <c r="N612" s="12"/>
      <c r="O612" s="10" t="s">
        <v>29</v>
      </c>
      <c r="P612" s="14">
        <v>-124072</v>
      </c>
      <c r="Q612" s="15">
        <v>1</v>
      </c>
      <c r="R612" s="10" t="s">
        <v>29</v>
      </c>
      <c r="S612" s="14">
        <v>10928</v>
      </c>
      <c r="T612" s="10" t="s">
        <v>36</v>
      </c>
      <c r="U612" s="10" t="s">
        <v>29</v>
      </c>
      <c r="V612" s="10" t="s">
        <v>37</v>
      </c>
      <c r="W612" s="10" t="s">
        <v>29</v>
      </c>
      <c r="X612" s="15">
        <v>0</v>
      </c>
      <c r="Y612" s="15">
        <v>0</v>
      </c>
      <c r="Z612" s="15">
        <v>0</v>
      </c>
      <c r="AA612" s="14">
        <v>-1415</v>
      </c>
      <c r="AB612" s="14">
        <v>9513</v>
      </c>
    </row>
    <row r="613" spans="1:28" x14ac:dyDescent="0.25">
      <c r="A613" s="9" t="s">
        <v>1251</v>
      </c>
      <c r="B613" s="10" t="s">
        <v>29</v>
      </c>
      <c r="C613" s="10" t="s">
        <v>29</v>
      </c>
      <c r="D613" s="9" t="s">
        <v>30</v>
      </c>
      <c r="E613" s="10" t="s">
        <v>1240</v>
      </c>
      <c r="F613" s="10" t="s">
        <v>32</v>
      </c>
      <c r="G613" s="11">
        <v>42339</v>
      </c>
      <c r="H613" s="12">
        <v>42339</v>
      </c>
      <c r="I613" s="10" t="s">
        <v>1241</v>
      </c>
      <c r="J613" s="13" t="s">
        <v>1252</v>
      </c>
      <c r="K613" s="10" t="s">
        <v>357</v>
      </c>
      <c r="L613" s="10" t="s">
        <v>29</v>
      </c>
      <c r="M613" s="14">
        <v>597667.5</v>
      </c>
      <c r="N613" s="12"/>
      <c r="O613" s="10" t="s">
        <v>29</v>
      </c>
      <c r="P613" s="14">
        <v>-530798.5</v>
      </c>
      <c r="Q613" s="15">
        <v>2</v>
      </c>
      <c r="R613" s="10" t="s">
        <v>29</v>
      </c>
      <c r="S613" s="14">
        <v>66869</v>
      </c>
      <c r="T613" s="10" t="s">
        <v>36</v>
      </c>
      <c r="U613" s="10" t="s">
        <v>29</v>
      </c>
      <c r="V613" s="10" t="s">
        <v>37</v>
      </c>
      <c r="W613" s="10" t="s">
        <v>29</v>
      </c>
      <c r="X613" s="15">
        <v>0</v>
      </c>
      <c r="Y613" s="15">
        <v>0</v>
      </c>
      <c r="Z613" s="15">
        <v>0</v>
      </c>
      <c r="AA613" s="14">
        <v>-8656</v>
      </c>
      <c r="AB613" s="14">
        <v>58213</v>
      </c>
    </row>
    <row r="614" spans="1:28" x14ac:dyDescent="0.25">
      <c r="A614" s="9" t="s">
        <v>1253</v>
      </c>
      <c r="B614" s="10" t="s">
        <v>29</v>
      </c>
      <c r="C614" s="10" t="s">
        <v>29</v>
      </c>
      <c r="D614" s="9" t="s">
        <v>30</v>
      </c>
      <c r="E614" s="10" t="s">
        <v>1240</v>
      </c>
      <c r="F614" s="10" t="s">
        <v>32</v>
      </c>
      <c r="G614" s="11">
        <v>42403</v>
      </c>
      <c r="H614" s="12">
        <v>42403</v>
      </c>
      <c r="I614" s="10" t="s">
        <v>1241</v>
      </c>
      <c r="J614" s="13" t="s">
        <v>1254</v>
      </c>
      <c r="K614" s="10" t="s">
        <v>357</v>
      </c>
      <c r="L614" s="10" t="s">
        <v>29</v>
      </c>
      <c r="M614" s="14">
        <v>540000</v>
      </c>
      <c r="N614" s="12"/>
      <c r="O614" s="10" t="s">
        <v>29</v>
      </c>
      <c r="P614" s="14">
        <v>-476531</v>
      </c>
      <c r="Q614" s="15">
        <v>1</v>
      </c>
      <c r="R614" s="10" t="s">
        <v>29</v>
      </c>
      <c r="S614" s="14">
        <v>63469</v>
      </c>
      <c r="T614" s="10" t="s">
        <v>36</v>
      </c>
      <c r="U614" s="10" t="s">
        <v>29</v>
      </c>
      <c r="V614" s="10" t="s">
        <v>37</v>
      </c>
      <c r="W614" s="10" t="s">
        <v>29</v>
      </c>
      <c r="X614" s="15">
        <v>0</v>
      </c>
      <c r="Y614" s="15">
        <v>0</v>
      </c>
      <c r="Z614" s="15">
        <v>0</v>
      </c>
      <c r="AA614" s="14">
        <v>-8216</v>
      </c>
      <c r="AB614" s="14">
        <v>55253</v>
      </c>
    </row>
    <row r="615" spans="1:28" x14ac:dyDescent="0.25">
      <c r="A615" s="9" t="s">
        <v>1255</v>
      </c>
      <c r="B615" s="10" t="s">
        <v>29</v>
      </c>
      <c r="C615" s="10" t="s">
        <v>29</v>
      </c>
      <c r="D615" s="9" t="s">
        <v>30</v>
      </c>
      <c r="E615" s="10" t="s">
        <v>1240</v>
      </c>
      <c r="F615" s="10" t="s">
        <v>32</v>
      </c>
      <c r="G615" s="11">
        <v>42569</v>
      </c>
      <c r="H615" s="12">
        <v>42569</v>
      </c>
      <c r="I615" s="10" t="s">
        <v>1241</v>
      </c>
      <c r="J615" s="13" t="s">
        <v>1256</v>
      </c>
      <c r="K615" s="10" t="s">
        <v>357</v>
      </c>
      <c r="L615" s="10" t="s">
        <v>29</v>
      </c>
      <c r="M615" s="14">
        <v>3348979</v>
      </c>
      <c r="N615" s="12"/>
      <c r="O615" s="10" t="s">
        <v>29</v>
      </c>
      <c r="P615" s="14">
        <v>-2896048</v>
      </c>
      <c r="Q615" s="15">
        <v>1</v>
      </c>
      <c r="R615" s="10" t="s">
        <v>29</v>
      </c>
      <c r="S615" s="14">
        <v>452931</v>
      </c>
      <c r="T615" s="10" t="s">
        <v>36</v>
      </c>
      <c r="U615" s="10" t="s">
        <v>29</v>
      </c>
      <c r="V615" s="10" t="s">
        <v>37</v>
      </c>
      <c r="W615" s="10" t="s">
        <v>29</v>
      </c>
      <c r="X615" s="15">
        <v>0</v>
      </c>
      <c r="Y615" s="15">
        <v>0</v>
      </c>
      <c r="Z615" s="15">
        <v>0</v>
      </c>
      <c r="AA615" s="14">
        <v>-58632</v>
      </c>
      <c r="AB615" s="14">
        <v>394299</v>
      </c>
    </row>
    <row r="616" spans="1:28" x14ac:dyDescent="0.25">
      <c r="A616" s="9" t="s">
        <v>1257</v>
      </c>
      <c r="B616" s="10" t="s">
        <v>29</v>
      </c>
      <c r="C616" s="10" t="s">
        <v>29</v>
      </c>
      <c r="D616" s="9" t="s">
        <v>30</v>
      </c>
      <c r="E616" s="10" t="s">
        <v>1240</v>
      </c>
      <c r="F616" s="10" t="s">
        <v>32</v>
      </c>
      <c r="G616" s="11">
        <v>42844</v>
      </c>
      <c r="H616" s="12">
        <v>42844</v>
      </c>
      <c r="I616" s="10" t="s">
        <v>1241</v>
      </c>
      <c r="J616" s="13" t="s">
        <v>1258</v>
      </c>
      <c r="K616" s="10" t="s">
        <v>357</v>
      </c>
      <c r="L616" s="10" t="s">
        <v>29</v>
      </c>
      <c r="M616" s="14">
        <v>1070964</v>
      </c>
      <c r="N616" s="12"/>
      <c r="O616" s="10" t="s">
        <v>29</v>
      </c>
      <c r="P616" s="14">
        <v>-890499</v>
      </c>
      <c r="Q616" s="15">
        <v>1</v>
      </c>
      <c r="R616" s="10" t="s">
        <v>29</v>
      </c>
      <c r="S616" s="14">
        <v>180465</v>
      </c>
      <c r="T616" s="10" t="s">
        <v>36</v>
      </c>
      <c r="U616" s="10" t="s">
        <v>29</v>
      </c>
      <c r="V616" s="10" t="s">
        <v>37</v>
      </c>
      <c r="W616" s="10" t="s">
        <v>29</v>
      </c>
      <c r="X616" s="15">
        <v>0</v>
      </c>
      <c r="Y616" s="15">
        <v>0</v>
      </c>
      <c r="Z616" s="15">
        <v>0</v>
      </c>
      <c r="AA616" s="14">
        <v>-23361</v>
      </c>
      <c r="AB616" s="14">
        <v>157104</v>
      </c>
    </row>
    <row r="617" spans="1:28" x14ac:dyDescent="0.25">
      <c r="A617" s="9" t="s">
        <v>1259</v>
      </c>
      <c r="B617" s="10" t="s">
        <v>29</v>
      </c>
      <c r="C617" s="10" t="s">
        <v>29</v>
      </c>
      <c r="D617" s="9" t="s">
        <v>30</v>
      </c>
      <c r="E617" s="10" t="s">
        <v>1240</v>
      </c>
      <c r="F617" s="10" t="s">
        <v>32</v>
      </c>
      <c r="G617" s="11">
        <v>42849</v>
      </c>
      <c r="H617" s="12">
        <v>42849</v>
      </c>
      <c r="I617" s="10" t="s">
        <v>1241</v>
      </c>
      <c r="J617" s="13" t="s">
        <v>1260</v>
      </c>
      <c r="K617" s="10" t="s">
        <v>357</v>
      </c>
      <c r="L617" s="10" t="s">
        <v>29</v>
      </c>
      <c r="M617" s="14">
        <v>2247250</v>
      </c>
      <c r="N617" s="12"/>
      <c r="O617" s="10" t="s">
        <v>29</v>
      </c>
      <c r="P617" s="14">
        <v>-1866737</v>
      </c>
      <c r="Q617" s="15">
        <v>1</v>
      </c>
      <c r="R617" s="10" t="s">
        <v>29</v>
      </c>
      <c r="S617" s="14">
        <v>380513</v>
      </c>
      <c r="T617" s="10" t="s">
        <v>36</v>
      </c>
      <c r="U617" s="10" t="s">
        <v>29</v>
      </c>
      <c r="V617" s="10" t="s">
        <v>37</v>
      </c>
      <c r="W617" s="10" t="s">
        <v>29</v>
      </c>
      <c r="X617" s="15">
        <v>0</v>
      </c>
      <c r="Y617" s="15">
        <v>0</v>
      </c>
      <c r="Z617" s="15">
        <v>0</v>
      </c>
      <c r="AA617" s="14">
        <v>-49257</v>
      </c>
      <c r="AB617" s="14">
        <v>331256</v>
      </c>
    </row>
    <row r="618" spans="1:28" x14ac:dyDescent="0.25">
      <c r="A618" s="9" t="s">
        <v>1261</v>
      </c>
      <c r="B618" s="10" t="s">
        <v>29</v>
      </c>
      <c r="C618" s="10" t="s">
        <v>29</v>
      </c>
      <c r="D618" s="9" t="s">
        <v>30</v>
      </c>
      <c r="E618" s="10" t="s">
        <v>1240</v>
      </c>
      <c r="F618" s="10" t="s">
        <v>32</v>
      </c>
      <c r="G618" s="11">
        <v>42849</v>
      </c>
      <c r="H618" s="12">
        <v>42879</v>
      </c>
      <c r="I618" s="10" t="s">
        <v>1241</v>
      </c>
      <c r="J618" s="13" t="s">
        <v>1262</v>
      </c>
      <c r="K618" s="10" t="s">
        <v>357</v>
      </c>
      <c r="L618" s="10" t="s">
        <v>29</v>
      </c>
      <c r="M618" s="15">
        <v>0</v>
      </c>
      <c r="N618" s="12"/>
      <c r="O618" s="10" t="s">
        <v>29</v>
      </c>
      <c r="P618" s="15">
        <v>0</v>
      </c>
      <c r="Q618" s="15">
        <v>1</v>
      </c>
      <c r="R618" s="10" t="s">
        <v>29</v>
      </c>
      <c r="S618" s="15">
        <v>0</v>
      </c>
      <c r="T618" s="10" t="s">
        <v>36</v>
      </c>
      <c r="U618" s="10" t="s">
        <v>29</v>
      </c>
      <c r="V618" s="10" t="s">
        <v>37</v>
      </c>
      <c r="W618" s="10" t="s">
        <v>29</v>
      </c>
      <c r="X618" s="15">
        <v>0</v>
      </c>
      <c r="Y618" s="15">
        <v>0</v>
      </c>
      <c r="Z618" s="15">
        <v>0</v>
      </c>
      <c r="AA618" s="15">
        <v>0</v>
      </c>
      <c r="AB618" s="15">
        <v>0</v>
      </c>
    </row>
    <row r="619" spans="1:28" x14ac:dyDescent="0.25">
      <c r="A619" s="9" t="s">
        <v>1263</v>
      </c>
      <c r="B619" s="10" t="s">
        <v>29</v>
      </c>
      <c r="C619" s="10" t="s">
        <v>29</v>
      </c>
      <c r="D619" s="9" t="s">
        <v>30</v>
      </c>
      <c r="E619" s="10" t="s">
        <v>1240</v>
      </c>
      <c r="F619" s="10" t="s">
        <v>32</v>
      </c>
      <c r="G619" s="11">
        <v>42879</v>
      </c>
      <c r="H619" s="12">
        <v>42879</v>
      </c>
      <c r="I619" s="10" t="s">
        <v>1241</v>
      </c>
      <c r="J619" s="13" t="s">
        <v>1264</v>
      </c>
      <c r="K619" s="10" t="s">
        <v>357</v>
      </c>
      <c r="L619" s="10" t="s">
        <v>29</v>
      </c>
      <c r="M619" s="14">
        <v>919681</v>
      </c>
      <c r="N619" s="12"/>
      <c r="O619" s="10" t="s">
        <v>29</v>
      </c>
      <c r="P619" s="14">
        <v>-759649</v>
      </c>
      <c r="Q619" s="15">
        <v>1</v>
      </c>
      <c r="R619" s="10" t="s">
        <v>29</v>
      </c>
      <c r="S619" s="14">
        <v>160032</v>
      </c>
      <c r="T619" s="10" t="s">
        <v>36</v>
      </c>
      <c r="U619" s="10" t="s">
        <v>29</v>
      </c>
      <c r="V619" s="10" t="s">
        <v>37</v>
      </c>
      <c r="W619" s="10" t="s">
        <v>29</v>
      </c>
      <c r="X619" s="15">
        <v>0</v>
      </c>
      <c r="Y619" s="15">
        <v>0</v>
      </c>
      <c r="Z619" s="15">
        <v>0</v>
      </c>
      <c r="AA619" s="14">
        <v>-20716</v>
      </c>
      <c r="AB619" s="14">
        <v>139316</v>
      </c>
    </row>
    <row r="620" spans="1:28" x14ac:dyDescent="0.25">
      <c r="A620" s="9" t="s">
        <v>1265</v>
      </c>
      <c r="B620" s="10" t="s">
        <v>29</v>
      </c>
      <c r="C620" s="10" t="s">
        <v>29</v>
      </c>
      <c r="D620" s="9" t="s">
        <v>30</v>
      </c>
      <c r="E620" s="10" t="s">
        <v>1240</v>
      </c>
      <c r="F620" s="10" t="s">
        <v>32</v>
      </c>
      <c r="G620" s="11">
        <v>42899</v>
      </c>
      <c r="H620" s="12">
        <v>42899</v>
      </c>
      <c r="I620" s="10" t="s">
        <v>1241</v>
      </c>
      <c r="J620" s="13" t="s">
        <v>1266</v>
      </c>
      <c r="K620" s="10" t="s">
        <v>357</v>
      </c>
      <c r="L620" s="10" t="s">
        <v>29</v>
      </c>
      <c r="M620" s="14">
        <v>3195000</v>
      </c>
      <c r="N620" s="12"/>
      <c r="O620" s="10" t="s">
        <v>29</v>
      </c>
      <c r="P620" s="14">
        <v>-2629102</v>
      </c>
      <c r="Q620" s="15">
        <v>1</v>
      </c>
      <c r="R620" s="10" t="s">
        <v>29</v>
      </c>
      <c r="S620" s="14">
        <v>565898</v>
      </c>
      <c r="T620" s="10" t="s">
        <v>36</v>
      </c>
      <c r="U620" s="10" t="s">
        <v>29</v>
      </c>
      <c r="V620" s="10" t="s">
        <v>37</v>
      </c>
      <c r="W620" s="10" t="s">
        <v>29</v>
      </c>
      <c r="X620" s="15">
        <v>0</v>
      </c>
      <c r="Y620" s="15">
        <v>0</v>
      </c>
      <c r="Z620" s="15">
        <v>0</v>
      </c>
      <c r="AA620" s="14">
        <v>-73256</v>
      </c>
      <c r="AB620" s="14">
        <v>492642</v>
      </c>
    </row>
    <row r="621" spans="1:28" x14ac:dyDescent="0.25">
      <c r="A621" s="9" t="s">
        <v>1267</v>
      </c>
      <c r="B621" s="10" t="s">
        <v>29</v>
      </c>
      <c r="C621" s="10" t="s">
        <v>29</v>
      </c>
      <c r="D621" s="9" t="s">
        <v>30</v>
      </c>
      <c r="E621" s="10" t="s">
        <v>1240</v>
      </c>
      <c r="F621" s="10" t="s">
        <v>32</v>
      </c>
      <c r="G621" s="11">
        <v>42962</v>
      </c>
      <c r="H621" s="12">
        <v>42962</v>
      </c>
      <c r="I621" s="10" t="s">
        <v>1241</v>
      </c>
      <c r="J621" s="13" t="s">
        <v>1268</v>
      </c>
      <c r="K621" s="10" t="s">
        <v>357</v>
      </c>
      <c r="L621" s="10" t="s">
        <v>29</v>
      </c>
      <c r="M621" s="14">
        <v>23250000</v>
      </c>
      <c r="N621" s="12"/>
      <c r="O621" s="10" t="s">
        <v>29</v>
      </c>
      <c r="P621" s="14">
        <v>-18900253</v>
      </c>
      <c r="Q621" s="15">
        <v>1</v>
      </c>
      <c r="R621" s="10" t="s">
        <v>29</v>
      </c>
      <c r="S621" s="14">
        <v>4349747</v>
      </c>
      <c r="T621" s="10" t="s">
        <v>36</v>
      </c>
      <c r="U621" s="10" t="s">
        <v>29</v>
      </c>
      <c r="V621" s="10" t="s">
        <v>37</v>
      </c>
      <c r="W621" s="10" t="s">
        <v>29</v>
      </c>
      <c r="X621" s="15">
        <v>0</v>
      </c>
      <c r="Y621" s="15">
        <v>0</v>
      </c>
      <c r="Z621" s="15">
        <v>0</v>
      </c>
      <c r="AA621" s="14">
        <v>-563075</v>
      </c>
      <c r="AB621" s="14">
        <v>3786672</v>
      </c>
    </row>
    <row r="622" spans="1:28" x14ac:dyDescent="0.25">
      <c r="A622" s="9" t="s">
        <v>1269</v>
      </c>
      <c r="B622" s="10" t="s">
        <v>29</v>
      </c>
      <c r="C622" s="10" t="s">
        <v>29</v>
      </c>
      <c r="D622" s="9" t="s">
        <v>30</v>
      </c>
      <c r="E622" s="10" t="s">
        <v>1240</v>
      </c>
      <c r="F622" s="10" t="s">
        <v>32</v>
      </c>
      <c r="G622" s="11">
        <v>43075</v>
      </c>
      <c r="H622" s="12">
        <v>43075</v>
      </c>
      <c r="I622" s="10" t="s">
        <v>1241</v>
      </c>
      <c r="J622" s="13" t="s">
        <v>1270</v>
      </c>
      <c r="K622" s="10" t="s">
        <v>357</v>
      </c>
      <c r="L622" s="10" t="s">
        <v>29</v>
      </c>
      <c r="M622" s="14">
        <v>561500</v>
      </c>
      <c r="N622" s="12"/>
      <c r="O622" s="10" t="s">
        <v>29</v>
      </c>
      <c r="P622" s="14">
        <v>-446415</v>
      </c>
      <c r="Q622" s="15">
        <v>1</v>
      </c>
      <c r="R622" s="10" t="s">
        <v>29</v>
      </c>
      <c r="S622" s="14">
        <v>115085</v>
      </c>
      <c r="T622" s="10" t="s">
        <v>36</v>
      </c>
      <c r="U622" s="10" t="s">
        <v>29</v>
      </c>
      <c r="V622" s="10" t="s">
        <v>37</v>
      </c>
      <c r="W622" s="10" t="s">
        <v>29</v>
      </c>
      <c r="X622" s="15">
        <v>0</v>
      </c>
      <c r="Y622" s="15">
        <v>0</v>
      </c>
      <c r="Z622" s="15">
        <v>0</v>
      </c>
      <c r="AA622" s="14">
        <v>-14898</v>
      </c>
      <c r="AB622" s="14">
        <v>100187</v>
      </c>
    </row>
    <row r="623" spans="1:28" x14ac:dyDescent="0.25">
      <c r="A623" s="9" t="s">
        <v>1271</v>
      </c>
      <c r="B623" s="10" t="s">
        <v>29</v>
      </c>
      <c r="C623" s="10" t="s">
        <v>29</v>
      </c>
      <c r="D623" s="9" t="s">
        <v>30</v>
      </c>
      <c r="E623" s="10" t="s">
        <v>1240</v>
      </c>
      <c r="F623" s="10" t="s">
        <v>32</v>
      </c>
      <c r="G623" s="11">
        <v>43100</v>
      </c>
      <c r="H623" s="12">
        <v>43100</v>
      </c>
      <c r="I623" s="10" t="s">
        <v>1241</v>
      </c>
      <c r="J623" s="13" t="s">
        <v>1272</v>
      </c>
      <c r="K623" s="10" t="s">
        <v>357</v>
      </c>
      <c r="L623" s="10" t="s">
        <v>29</v>
      </c>
      <c r="M623" s="14">
        <v>720162.85</v>
      </c>
      <c r="N623" s="12"/>
      <c r="O623" s="10" t="s">
        <v>29</v>
      </c>
      <c r="P623" s="14">
        <v>-569676.76</v>
      </c>
      <c r="Q623" s="15">
        <v>1</v>
      </c>
      <c r="R623" s="10" t="s">
        <v>29</v>
      </c>
      <c r="S623" s="14">
        <v>150486.09</v>
      </c>
      <c r="T623" s="10" t="s">
        <v>36</v>
      </c>
      <c r="U623" s="10" t="s">
        <v>29</v>
      </c>
      <c r="V623" s="10" t="s">
        <v>37</v>
      </c>
      <c r="W623" s="10" t="s">
        <v>29</v>
      </c>
      <c r="X623" s="15">
        <v>0</v>
      </c>
      <c r="Y623" s="15">
        <v>0</v>
      </c>
      <c r="Z623" s="15">
        <v>0</v>
      </c>
      <c r="AA623" s="14">
        <v>-19480</v>
      </c>
      <c r="AB623" s="14">
        <v>131006.09</v>
      </c>
    </row>
    <row r="624" spans="1:28" x14ac:dyDescent="0.25">
      <c r="A624" s="9" t="s">
        <v>1273</v>
      </c>
      <c r="B624" s="10" t="s">
        <v>29</v>
      </c>
      <c r="C624" s="10" t="s">
        <v>29</v>
      </c>
      <c r="D624" s="9" t="s">
        <v>30</v>
      </c>
      <c r="E624" s="10" t="s">
        <v>1246</v>
      </c>
      <c r="F624" s="10" t="s">
        <v>32</v>
      </c>
      <c r="G624" s="11">
        <v>39934</v>
      </c>
      <c r="H624" s="12">
        <v>39934</v>
      </c>
      <c r="I624" s="10" t="s">
        <v>1241</v>
      </c>
      <c r="J624" s="13" t="s">
        <v>1274</v>
      </c>
      <c r="K624" s="10" t="s">
        <v>1248</v>
      </c>
      <c r="L624" s="10" t="s">
        <v>29</v>
      </c>
      <c r="M624" s="14">
        <v>438074</v>
      </c>
      <c r="N624" s="12"/>
      <c r="O624" s="10" t="s">
        <v>29</v>
      </c>
      <c r="P624" s="14">
        <v>-416170</v>
      </c>
      <c r="Q624" s="15">
        <v>1</v>
      </c>
      <c r="R624" s="10" t="s">
        <v>29</v>
      </c>
      <c r="S624" s="14">
        <v>21904</v>
      </c>
      <c r="T624" s="10" t="s">
        <v>36</v>
      </c>
      <c r="U624" s="10" t="s">
        <v>29</v>
      </c>
      <c r="V624" s="10" t="s">
        <v>37</v>
      </c>
      <c r="W624" s="10" t="s">
        <v>29</v>
      </c>
      <c r="X624" s="15">
        <v>0</v>
      </c>
      <c r="Y624" s="15">
        <v>0</v>
      </c>
      <c r="Z624" s="15">
        <v>0</v>
      </c>
      <c r="AA624" s="15">
        <v>0</v>
      </c>
      <c r="AB624" s="14">
        <v>21904</v>
      </c>
    </row>
    <row r="625" spans="1:28" x14ac:dyDescent="0.25">
      <c r="A625" s="9" t="s">
        <v>1275</v>
      </c>
      <c r="B625" s="10" t="s">
        <v>29</v>
      </c>
      <c r="C625" s="10" t="s">
        <v>29</v>
      </c>
      <c r="D625" s="9" t="s">
        <v>30</v>
      </c>
      <c r="E625" s="10" t="s">
        <v>1246</v>
      </c>
      <c r="F625" s="10" t="s">
        <v>32</v>
      </c>
      <c r="G625" s="11">
        <v>39934</v>
      </c>
      <c r="H625" s="12">
        <v>39934</v>
      </c>
      <c r="I625" s="10" t="s">
        <v>1241</v>
      </c>
      <c r="J625" s="13" t="s">
        <v>1276</v>
      </c>
      <c r="K625" s="10" t="s">
        <v>1248</v>
      </c>
      <c r="L625" s="10" t="s">
        <v>29</v>
      </c>
      <c r="M625" s="14">
        <v>438864</v>
      </c>
      <c r="N625" s="12"/>
      <c r="O625" s="10" t="s">
        <v>29</v>
      </c>
      <c r="P625" s="14">
        <v>-416921</v>
      </c>
      <c r="Q625" s="15">
        <v>1</v>
      </c>
      <c r="R625" s="10" t="s">
        <v>29</v>
      </c>
      <c r="S625" s="14">
        <v>21943</v>
      </c>
      <c r="T625" s="10" t="s">
        <v>36</v>
      </c>
      <c r="U625" s="10" t="s">
        <v>29</v>
      </c>
      <c r="V625" s="10" t="s">
        <v>37</v>
      </c>
      <c r="W625" s="10" t="s">
        <v>29</v>
      </c>
      <c r="X625" s="15">
        <v>0</v>
      </c>
      <c r="Y625" s="15">
        <v>0</v>
      </c>
      <c r="Z625" s="15">
        <v>0</v>
      </c>
      <c r="AA625" s="15">
        <v>0</v>
      </c>
      <c r="AB625" s="14">
        <v>21943</v>
      </c>
    </row>
    <row r="626" spans="1:28" x14ac:dyDescent="0.25">
      <c r="A626" s="9" t="s">
        <v>1277</v>
      </c>
      <c r="B626" s="10" t="s">
        <v>29</v>
      </c>
      <c r="C626" s="10" t="s">
        <v>29</v>
      </c>
      <c r="D626" s="9" t="s">
        <v>30</v>
      </c>
      <c r="E626" s="10" t="s">
        <v>1246</v>
      </c>
      <c r="F626" s="10" t="s">
        <v>32</v>
      </c>
      <c r="G626" s="11">
        <v>40179</v>
      </c>
      <c r="H626" s="12">
        <v>40179</v>
      </c>
      <c r="I626" s="10" t="s">
        <v>1241</v>
      </c>
      <c r="J626" s="13" t="s">
        <v>1278</v>
      </c>
      <c r="K626" s="10" t="s">
        <v>1248</v>
      </c>
      <c r="L626" s="10" t="s">
        <v>29</v>
      </c>
      <c r="M626" s="14">
        <v>960451</v>
      </c>
      <c r="N626" s="12"/>
      <c r="O626" s="10" t="s">
        <v>29</v>
      </c>
      <c r="P626" s="14">
        <v>-912428</v>
      </c>
      <c r="Q626" s="15">
        <v>1</v>
      </c>
      <c r="R626" s="10" t="s">
        <v>29</v>
      </c>
      <c r="S626" s="14">
        <v>48023</v>
      </c>
      <c r="T626" s="10" t="s">
        <v>36</v>
      </c>
      <c r="U626" s="10" t="s">
        <v>29</v>
      </c>
      <c r="V626" s="10" t="s">
        <v>37</v>
      </c>
      <c r="W626" s="10" t="s">
        <v>29</v>
      </c>
      <c r="X626" s="15">
        <v>0</v>
      </c>
      <c r="Y626" s="15">
        <v>0</v>
      </c>
      <c r="Z626" s="15">
        <v>0</v>
      </c>
      <c r="AA626" s="15">
        <v>0</v>
      </c>
      <c r="AB626" s="14">
        <v>48023</v>
      </c>
    </row>
    <row r="627" spans="1:28" x14ac:dyDescent="0.25">
      <c r="A627" s="9" t="s">
        <v>1279</v>
      </c>
      <c r="B627" s="10" t="s">
        <v>29</v>
      </c>
      <c r="C627" s="10" t="s">
        <v>29</v>
      </c>
      <c r="D627" s="9" t="s">
        <v>30</v>
      </c>
      <c r="E627" s="10" t="s">
        <v>1240</v>
      </c>
      <c r="F627" s="10" t="s">
        <v>32</v>
      </c>
      <c r="G627" s="11">
        <v>42879</v>
      </c>
      <c r="H627" s="12">
        <v>42879</v>
      </c>
      <c r="I627" s="10" t="s">
        <v>1241</v>
      </c>
      <c r="J627" s="13" t="s">
        <v>1280</v>
      </c>
      <c r="K627" s="10" t="s">
        <v>357</v>
      </c>
      <c r="L627" s="10" t="s">
        <v>29</v>
      </c>
      <c r="M627" s="14">
        <v>824150.13</v>
      </c>
      <c r="N627" s="12"/>
      <c r="O627" s="10" t="s">
        <v>29</v>
      </c>
      <c r="P627" s="14">
        <v>-680740.13</v>
      </c>
      <c r="Q627" s="15">
        <v>1</v>
      </c>
      <c r="R627" s="10" t="s">
        <v>29</v>
      </c>
      <c r="S627" s="14">
        <v>143410</v>
      </c>
      <c r="T627" s="10" t="s">
        <v>36</v>
      </c>
      <c r="U627" s="10" t="s">
        <v>29</v>
      </c>
      <c r="V627" s="10" t="s">
        <v>37</v>
      </c>
      <c r="W627" s="10" t="s">
        <v>29</v>
      </c>
      <c r="X627" s="15">
        <v>0</v>
      </c>
      <c r="Y627" s="15">
        <v>0</v>
      </c>
      <c r="Z627" s="15">
        <v>0</v>
      </c>
      <c r="AA627" s="14">
        <v>-18564</v>
      </c>
      <c r="AB627" s="14">
        <v>124846</v>
      </c>
    </row>
    <row r="628" spans="1:28" x14ac:dyDescent="0.25">
      <c r="A628" s="9" t="s">
        <v>1281</v>
      </c>
      <c r="B628" s="10" t="s">
        <v>29</v>
      </c>
      <c r="C628" s="10" t="s">
        <v>29</v>
      </c>
      <c r="D628" s="9" t="s">
        <v>30</v>
      </c>
      <c r="E628" s="10" t="s">
        <v>1240</v>
      </c>
      <c r="F628" s="10" t="s">
        <v>32</v>
      </c>
      <c r="G628" s="11">
        <v>43465</v>
      </c>
      <c r="H628" s="12">
        <v>43405</v>
      </c>
      <c r="I628" s="10" t="s">
        <v>1241</v>
      </c>
      <c r="J628" s="13" t="s">
        <v>1282</v>
      </c>
      <c r="K628" s="10" t="s">
        <v>357</v>
      </c>
      <c r="L628" s="10" t="s">
        <v>29</v>
      </c>
      <c r="M628" s="14">
        <v>531500</v>
      </c>
      <c r="N628" s="12"/>
      <c r="O628" s="10" t="s">
        <v>1283</v>
      </c>
      <c r="P628" s="14">
        <v>-388341</v>
      </c>
      <c r="Q628" s="15">
        <v>3</v>
      </c>
      <c r="R628" s="10" t="s">
        <v>29</v>
      </c>
      <c r="S628" s="14">
        <v>143159</v>
      </c>
      <c r="T628" s="10" t="s">
        <v>339</v>
      </c>
      <c r="U628" s="10" t="s">
        <v>29</v>
      </c>
      <c r="V628" s="10" t="s">
        <v>37</v>
      </c>
      <c r="W628" s="10" t="s">
        <v>29</v>
      </c>
      <c r="X628" s="15">
        <v>0</v>
      </c>
      <c r="Y628" s="15">
        <v>0</v>
      </c>
      <c r="Z628" s="15">
        <v>0</v>
      </c>
      <c r="AA628" s="14">
        <v>-18532</v>
      </c>
      <c r="AB628" s="14">
        <v>124627</v>
      </c>
    </row>
    <row r="629" spans="1:28" x14ac:dyDescent="0.25">
      <c r="A629" s="9" t="s">
        <v>1284</v>
      </c>
      <c r="B629" s="10" t="s">
        <v>29</v>
      </c>
      <c r="C629" s="10" t="s">
        <v>29</v>
      </c>
      <c r="D629" s="9" t="s">
        <v>30</v>
      </c>
      <c r="E629" s="10" t="s">
        <v>1246</v>
      </c>
      <c r="F629" s="10" t="s">
        <v>32</v>
      </c>
      <c r="G629" s="11">
        <v>43816</v>
      </c>
      <c r="H629" s="12">
        <v>43816</v>
      </c>
      <c r="I629" s="10" t="s">
        <v>1241</v>
      </c>
      <c r="J629" s="13" t="s">
        <v>1285</v>
      </c>
      <c r="K629" s="10" t="s">
        <v>1248</v>
      </c>
      <c r="L629" s="10" t="s">
        <v>1286</v>
      </c>
      <c r="M629" s="14">
        <v>2564608.48</v>
      </c>
      <c r="N629" s="12"/>
      <c r="O629" s="10" t="s">
        <v>1287</v>
      </c>
      <c r="P629" s="14">
        <v>-1805951</v>
      </c>
      <c r="Q629" s="15">
        <v>1</v>
      </c>
      <c r="R629" s="10" t="s">
        <v>29</v>
      </c>
      <c r="S629" s="14">
        <v>758657.48</v>
      </c>
      <c r="T629" s="10" t="s">
        <v>339</v>
      </c>
      <c r="U629" s="10" t="s">
        <v>29</v>
      </c>
      <c r="V629" s="10" t="s">
        <v>37</v>
      </c>
      <c r="W629" s="10" t="s">
        <v>29</v>
      </c>
      <c r="X629" s="15">
        <v>0</v>
      </c>
      <c r="Y629" s="15">
        <v>0</v>
      </c>
      <c r="Z629" s="15">
        <v>0</v>
      </c>
      <c r="AA629" s="14">
        <v>-118464</v>
      </c>
      <c r="AB629" s="14">
        <v>640193.48</v>
      </c>
    </row>
    <row r="630" spans="1:28" x14ac:dyDescent="0.25">
      <c r="A630" s="9" t="s">
        <v>1288</v>
      </c>
      <c r="B630" s="10" t="s">
        <v>29</v>
      </c>
      <c r="C630" s="10" t="s">
        <v>29</v>
      </c>
      <c r="D630" s="9" t="s">
        <v>30</v>
      </c>
      <c r="E630" s="10" t="s">
        <v>1246</v>
      </c>
      <c r="F630" s="10" t="s">
        <v>32</v>
      </c>
      <c r="G630" s="11">
        <v>43816</v>
      </c>
      <c r="H630" s="12">
        <v>43816</v>
      </c>
      <c r="I630" s="10" t="s">
        <v>1241</v>
      </c>
      <c r="J630" s="13" t="s">
        <v>1289</v>
      </c>
      <c r="K630" s="10" t="s">
        <v>1248</v>
      </c>
      <c r="L630" s="10" t="s">
        <v>1286</v>
      </c>
      <c r="M630" s="15">
        <v>0</v>
      </c>
      <c r="N630" s="12"/>
      <c r="O630" s="10" t="s">
        <v>1287</v>
      </c>
      <c r="P630" s="15">
        <v>0</v>
      </c>
      <c r="Q630" s="15">
        <v>1</v>
      </c>
      <c r="R630" s="10" t="s">
        <v>29</v>
      </c>
      <c r="S630" s="15">
        <v>0</v>
      </c>
      <c r="T630" s="10" t="s">
        <v>339</v>
      </c>
      <c r="U630" s="10" t="s">
        <v>29</v>
      </c>
      <c r="V630" s="10" t="s">
        <v>37</v>
      </c>
      <c r="W630" s="10" t="s">
        <v>29</v>
      </c>
      <c r="X630" s="15">
        <v>0</v>
      </c>
      <c r="Y630" s="15">
        <v>0</v>
      </c>
      <c r="Z630" s="15">
        <v>0</v>
      </c>
      <c r="AA630" s="15">
        <v>0</v>
      </c>
      <c r="AB630" s="15">
        <v>0</v>
      </c>
    </row>
    <row r="631" spans="1:28" x14ac:dyDescent="0.25">
      <c r="A631" s="9" t="s">
        <v>1290</v>
      </c>
      <c r="B631" s="10" t="s">
        <v>29</v>
      </c>
      <c r="C631" s="10" t="s">
        <v>29</v>
      </c>
      <c r="D631" s="9" t="s">
        <v>30</v>
      </c>
      <c r="E631" s="10" t="s">
        <v>1246</v>
      </c>
      <c r="F631" s="10" t="s">
        <v>32</v>
      </c>
      <c r="G631" s="11">
        <v>43904</v>
      </c>
      <c r="H631" s="12">
        <v>43904</v>
      </c>
      <c r="I631" s="10" t="s">
        <v>1241</v>
      </c>
      <c r="J631" s="13" t="s">
        <v>1291</v>
      </c>
      <c r="K631" s="10" t="s">
        <v>1248</v>
      </c>
      <c r="L631" s="10" t="s">
        <v>1292</v>
      </c>
      <c r="M631" s="14">
        <v>3454384</v>
      </c>
      <c r="N631" s="12"/>
      <c r="O631" s="10" t="s">
        <v>1293</v>
      </c>
      <c r="P631" s="14">
        <v>-2348154</v>
      </c>
      <c r="Q631" s="15">
        <v>1</v>
      </c>
      <c r="R631" s="10" t="s">
        <v>29</v>
      </c>
      <c r="S631" s="14">
        <v>1106230</v>
      </c>
      <c r="T631" s="10" t="s">
        <v>339</v>
      </c>
      <c r="U631" s="10" t="s">
        <v>29</v>
      </c>
      <c r="V631" s="10" t="s">
        <v>37</v>
      </c>
      <c r="W631" s="10" t="s">
        <v>29</v>
      </c>
      <c r="X631" s="15">
        <v>0</v>
      </c>
      <c r="Y631" s="15">
        <v>0</v>
      </c>
      <c r="Z631" s="15">
        <v>0</v>
      </c>
      <c r="AA631" s="14">
        <v>-172738</v>
      </c>
      <c r="AB631" s="14">
        <v>933492</v>
      </c>
    </row>
    <row r="632" spans="1:28" x14ac:dyDescent="0.25">
      <c r="A632" s="9" t="s">
        <v>1294</v>
      </c>
      <c r="B632" s="10" t="s">
        <v>29</v>
      </c>
      <c r="C632" s="10" t="s">
        <v>29</v>
      </c>
      <c r="D632" s="9" t="s">
        <v>30</v>
      </c>
      <c r="E632" s="10" t="s">
        <v>207</v>
      </c>
      <c r="F632" s="10" t="s">
        <v>32</v>
      </c>
      <c r="G632" s="11">
        <v>44301</v>
      </c>
      <c r="H632" s="12">
        <v>44301</v>
      </c>
      <c r="I632" s="10" t="s">
        <v>1295</v>
      </c>
      <c r="J632" s="13" t="s">
        <v>1296</v>
      </c>
      <c r="K632" s="10" t="s">
        <v>1248</v>
      </c>
      <c r="L632" s="10" t="s">
        <v>29</v>
      </c>
      <c r="M632" s="14">
        <v>303571</v>
      </c>
      <c r="N632" s="12"/>
      <c r="O632" s="10" t="s">
        <v>1297</v>
      </c>
      <c r="P632" s="14">
        <v>-157520</v>
      </c>
      <c r="Q632" s="15">
        <v>2</v>
      </c>
      <c r="R632" s="10" t="s">
        <v>29</v>
      </c>
      <c r="S632" s="14">
        <v>146051</v>
      </c>
      <c r="T632" s="10" t="s">
        <v>339</v>
      </c>
      <c r="U632" s="10" t="s">
        <v>29</v>
      </c>
      <c r="V632" s="10" t="s">
        <v>37</v>
      </c>
      <c r="W632" s="10" t="s">
        <v>29</v>
      </c>
      <c r="X632" s="15">
        <v>0</v>
      </c>
      <c r="Y632" s="15">
        <v>0</v>
      </c>
      <c r="Z632" s="15">
        <v>0</v>
      </c>
      <c r="AA632" s="14">
        <v>-22861</v>
      </c>
      <c r="AB632" s="14">
        <v>123190</v>
      </c>
    </row>
    <row r="633" spans="1:28" x14ac:dyDescent="0.25">
      <c r="A633" s="9" t="s">
        <v>1298</v>
      </c>
      <c r="B633" s="10" t="s">
        <v>29</v>
      </c>
      <c r="C633" s="10" t="s">
        <v>29</v>
      </c>
      <c r="D633" s="9" t="s">
        <v>30</v>
      </c>
      <c r="E633" s="10" t="s">
        <v>207</v>
      </c>
      <c r="F633" s="10" t="s">
        <v>32</v>
      </c>
      <c r="G633" s="11">
        <v>44385</v>
      </c>
      <c r="H633" s="12">
        <v>44385</v>
      </c>
      <c r="I633" s="10" t="s">
        <v>363</v>
      </c>
      <c r="J633" s="13" t="s">
        <v>1299</v>
      </c>
      <c r="K633" s="10" t="s">
        <v>1248</v>
      </c>
      <c r="L633" s="10" t="s">
        <v>29</v>
      </c>
      <c r="M633" s="14">
        <v>868304</v>
      </c>
      <c r="N633" s="12"/>
      <c r="O633" s="10" t="s">
        <v>1297</v>
      </c>
      <c r="P633" s="14">
        <v>-407635</v>
      </c>
      <c r="Q633" s="15">
        <v>2</v>
      </c>
      <c r="R633" s="10" t="s">
        <v>29</v>
      </c>
      <c r="S633" s="14">
        <v>460669</v>
      </c>
      <c r="T633" s="10" t="s">
        <v>339</v>
      </c>
      <c r="U633" s="10" t="s">
        <v>29</v>
      </c>
      <c r="V633" s="10" t="s">
        <v>37</v>
      </c>
      <c r="W633" s="10" t="s">
        <v>29</v>
      </c>
      <c r="X633" s="15">
        <v>0</v>
      </c>
      <c r="Y633" s="15">
        <v>0</v>
      </c>
      <c r="Z633" s="15">
        <v>0</v>
      </c>
      <c r="AA633" s="14">
        <v>-72106</v>
      </c>
      <c r="AB633" s="14">
        <v>388563</v>
      </c>
    </row>
    <row r="634" spans="1:28" x14ac:dyDescent="0.25">
      <c r="A634" s="9" t="s">
        <v>1300</v>
      </c>
      <c r="B634" s="10" t="s">
        <v>29</v>
      </c>
      <c r="C634" s="10" t="s">
        <v>29</v>
      </c>
      <c r="D634" s="9" t="s">
        <v>30</v>
      </c>
      <c r="E634" s="10" t="s">
        <v>1033</v>
      </c>
      <c r="F634" s="10" t="s">
        <v>32</v>
      </c>
      <c r="G634" s="11">
        <v>45119</v>
      </c>
      <c r="H634" s="12">
        <v>45119</v>
      </c>
      <c r="I634" s="10" t="s">
        <v>1241</v>
      </c>
      <c r="J634" s="13" t="s">
        <v>1301</v>
      </c>
      <c r="K634" s="10" t="s">
        <v>549</v>
      </c>
      <c r="L634" s="10" t="s">
        <v>1037</v>
      </c>
      <c r="M634" s="15">
        <v>0</v>
      </c>
      <c r="N634" s="12"/>
      <c r="O634" s="10" t="s">
        <v>1283</v>
      </c>
      <c r="P634" s="15">
        <v>0</v>
      </c>
      <c r="Q634" s="15"/>
      <c r="R634" s="10" t="s">
        <v>29</v>
      </c>
      <c r="S634" s="15">
        <v>0</v>
      </c>
      <c r="T634" s="10" t="s">
        <v>29</v>
      </c>
      <c r="U634" s="10" t="s">
        <v>29</v>
      </c>
      <c r="V634" s="10" t="s">
        <v>37</v>
      </c>
      <c r="W634" s="10" t="s">
        <v>29</v>
      </c>
      <c r="X634" s="15">
        <v>0</v>
      </c>
      <c r="Y634" s="14">
        <v>725321</v>
      </c>
      <c r="Z634" s="15">
        <v>0</v>
      </c>
      <c r="AA634" s="14">
        <v>-6421</v>
      </c>
      <c r="AB634" s="14">
        <v>718900</v>
      </c>
    </row>
    <row r="635" spans="1:28" x14ac:dyDescent="0.25">
      <c r="A635" s="9" t="s">
        <v>1302</v>
      </c>
      <c r="B635" s="10" t="s">
        <v>29</v>
      </c>
      <c r="C635" s="10" t="s">
        <v>29</v>
      </c>
      <c r="D635" s="9" t="s">
        <v>30</v>
      </c>
      <c r="E635" s="10" t="s">
        <v>1033</v>
      </c>
      <c r="F635" s="10" t="s">
        <v>32</v>
      </c>
      <c r="G635" s="11">
        <v>45119</v>
      </c>
      <c r="H635" s="12">
        <v>45119</v>
      </c>
      <c r="I635" s="10" t="s">
        <v>1241</v>
      </c>
      <c r="J635" s="13" t="s">
        <v>1303</v>
      </c>
      <c r="K635" s="10" t="s">
        <v>549</v>
      </c>
      <c r="L635" s="10" t="s">
        <v>1037</v>
      </c>
      <c r="M635" s="15">
        <v>0</v>
      </c>
      <c r="N635" s="12"/>
      <c r="O635" s="10" t="s">
        <v>1283</v>
      </c>
      <c r="P635" s="15">
        <v>0</v>
      </c>
      <c r="Q635" s="15"/>
      <c r="R635" s="10" t="s">
        <v>29</v>
      </c>
      <c r="S635" s="15">
        <v>0</v>
      </c>
      <c r="T635" s="10" t="s">
        <v>29</v>
      </c>
      <c r="U635" s="10" t="s">
        <v>29</v>
      </c>
      <c r="V635" s="10" t="s">
        <v>37</v>
      </c>
      <c r="W635" s="10" t="s">
        <v>29</v>
      </c>
      <c r="X635" s="15">
        <v>0</v>
      </c>
      <c r="Y635" s="14">
        <v>314404</v>
      </c>
      <c r="Z635" s="15">
        <v>0</v>
      </c>
      <c r="AA635" s="14">
        <v>-2783</v>
      </c>
      <c r="AB635" s="14">
        <v>311621</v>
      </c>
    </row>
    <row r="636" spans="1:28" x14ac:dyDescent="0.25">
      <c r="A636" s="9" t="s">
        <v>1304</v>
      </c>
      <c r="B636" s="10" t="s">
        <v>29</v>
      </c>
      <c r="C636" s="10" t="s">
        <v>29</v>
      </c>
      <c r="D636" s="9" t="s">
        <v>30</v>
      </c>
      <c r="E636" s="10" t="s">
        <v>1033</v>
      </c>
      <c r="F636" s="10" t="s">
        <v>32</v>
      </c>
      <c r="G636" s="11">
        <v>45118</v>
      </c>
      <c r="H636" s="12">
        <v>45118</v>
      </c>
      <c r="I636" s="10" t="s">
        <v>363</v>
      </c>
      <c r="J636" s="13" t="s">
        <v>1305</v>
      </c>
      <c r="K636" s="10" t="s">
        <v>549</v>
      </c>
      <c r="L636" s="10" t="s">
        <v>1306</v>
      </c>
      <c r="M636" s="15">
        <v>0</v>
      </c>
      <c r="N636" s="12"/>
      <c r="O636" s="10" t="s">
        <v>29</v>
      </c>
      <c r="P636" s="15">
        <v>0</v>
      </c>
      <c r="Q636" s="15"/>
      <c r="R636" s="10" t="s">
        <v>29</v>
      </c>
      <c r="S636" s="15">
        <v>0</v>
      </c>
      <c r="T636" s="10" t="s">
        <v>29</v>
      </c>
      <c r="U636" s="10" t="s">
        <v>29</v>
      </c>
      <c r="V636" s="10" t="s">
        <v>37</v>
      </c>
      <c r="W636" s="10" t="s">
        <v>29</v>
      </c>
      <c r="X636" s="15">
        <v>0</v>
      </c>
      <c r="Y636" s="14">
        <v>680579</v>
      </c>
      <c r="Z636" s="15">
        <v>0</v>
      </c>
      <c r="AA636" s="14">
        <v>-6099</v>
      </c>
      <c r="AB636" s="14">
        <v>674480</v>
      </c>
    </row>
    <row r="637" spans="1:28" x14ac:dyDescent="0.25">
      <c r="A637" s="9" t="s">
        <v>1307</v>
      </c>
      <c r="B637" s="10" t="s">
        <v>29</v>
      </c>
      <c r="C637" s="10" t="s">
        <v>29</v>
      </c>
      <c r="D637" s="9" t="s">
        <v>30</v>
      </c>
      <c r="E637" s="10" t="s">
        <v>207</v>
      </c>
      <c r="F637" s="10" t="s">
        <v>32</v>
      </c>
      <c r="G637" s="11">
        <v>44943</v>
      </c>
      <c r="H637" s="12">
        <v>44943</v>
      </c>
      <c r="I637" s="10" t="s">
        <v>1241</v>
      </c>
      <c r="J637" s="13" t="s">
        <v>1308</v>
      </c>
      <c r="K637" s="10" t="s">
        <v>1248</v>
      </c>
      <c r="L637" s="10" t="s">
        <v>370</v>
      </c>
      <c r="M637" s="14">
        <v>1282341</v>
      </c>
      <c r="N637" s="12"/>
      <c r="O637" s="10" t="s">
        <v>1309</v>
      </c>
      <c r="P637" s="14">
        <v>-81204</v>
      </c>
      <c r="Q637" s="15"/>
      <c r="R637" s="10" t="s">
        <v>29</v>
      </c>
      <c r="S637" s="14">
        <v>1201137</v>
      </c>
      <c r="T637" s="10" t="s">
        <v>29</v>
      </c>
      <c r="U637" s="10" t="s">
        <v>29</v>
      </c>
      <c r="V637" s="10" t="s">
        <v>37</v>
      </c>
      <c r="W637" s="10" t="s">
        <v>29</v>
      </c>
      <c r="X637" s="15">
        <v>0</v>
      </c>
      <c r="Y637" s="15">
        <v>0</v>
      </c>
      <c r="Z637" s="15">
        <v>0</v>
      </c>
      <c r="AA637" s="14">
        <v>-188007</v>
      </c>
      <c r="AB637" s="14">
        <v>1013130</v>
      </c>
    </row>
    <row r="638" spans="1:28" x14ac:dyDescent="0.25">
      <c r="A638" s="9" t="s">
        <v>1310</v>
      </c>
      <c r="B638" s="10" t="s">
        <v>29</v>
      </c>
      <c r="C638" s="10" t="s">
        <v>29</v>
      </c>
      <c r="D638" s="9" t="s">
        <v>30</v>
      </c>
      <c r="E638" s="10" t="s">
        <v>1246</v>
      </c>
      <c r="F638" s="10" t="s">
        <v>32</v>
      </c>
      <c r="G638" s="11">
        <v>45142</v>
      </c>
      <c r="H638" s="12">
        <v>45142</v>
      </c>
      <c r="I638" s="10" t="s">
        <v>1311</v>
      </c>
      <c r="J638" s="13" t="s">
        <v>1312</v>
      </c>
      <c r="K638" s="10" t="s">
        <v>1313</v>
      </c>
      <c r="L638" s="10" t="s">
        <v>370</v>
      </c>
      <c r="M638" s="15">
        <v>0</v>
      </c>
      <c r="N638" s="12"/>
      <c r="O638" s="10" t="s">
        <v>1314</v>
      </c>
      <c r="P638" s="15">
        <v>0</v>
      </c>
      <c r="Q638" s="15"/>
      <c r="R638" s="10" t="s">
        <v>29</v>
      </c>
      <c r="S638" s="15">
        <v>0</v>
      </c>
      <c r="T638" s="10" t="s">
        <v>29</v>
      </c>
      <c r="U638" s="10" t="s">
        <v>29</v>
      </c>
      <c r="V638" s="10" t="s">
        <v>37</v>
      </c>
      <c r="W638" s="10" t="s">
        <v>29</v>
      </c>
      <c r="X638" s="15">
        <v>0</v>
      </c>
      <c r="Y638" s="14">
        <v>889808.61</v>
      </c>
      <c r="Z638" s="15">
        <v>0</v>
      </c>
      <c r="AA638" s="14">
        <v>-44037</v>
      </c>
      <c r="AB638" s="14">
        <v>845771.61</v>
      </c>
    </row>
    <row r="639" spans="1:28" x14ac:dyDescent="0.25">
      <c r="A639" s="16" t="s">
        <v>1315</v>
      </c>
      <c r="B639" s="17" t="s">
        <v>29</v>
      </c>
      <c r="C639" s="17" t="s">
        <v>29</v>
      </c>
      <c r="D639" s="17" t="s">
        <v>29</v>
      </c>
      <c r="E639" s="17" t="s">
        <v>29</v>
      </c>
      <c r="F639" s="17" t="s">
        <v>29</v>
      </c>
      <c r="G639" s="18"/>
      <c r="H639" s="18"/>
      <c r="I639" s="17" t="s">
        <v>29</v>
      </c>
      <c r="J639" s="17" t="s">
        <v>29</v>
      </c>
      <c r="K639" s="17" t="s">
        <v>29</v>
      </c>
      <c r="L639" s="17" t="s">
        <v>29</v>
      </c>
      <c r="M639" s="19">
        <v>53740693.960000001</v>
      </c>
      <c r="N639" s="18"/>
      <c r="O639" s="17" t="s">
        <v>29</v>
      </c>
      <c r="P639" s="19">
        <v>-42918674.390000001</v>
      </c>
      <c r="Q639" s="20"/>
      <c r="R639" s="17" t="s">
        <v>29</v>
      </c>
      <c r="S639" s="19">
        <v>10822019.57</v>
      </c>
      <c r="T639" s="17" t="s">
        <v>29</v>
      </c>
      <c r="U639" s="17" t="s">
        <v>29</v>
      </c>
      <c r="V639" s="17" t="s">
        <v>37</v>
      </c>
      <c r="W639" s="17" t="s">
        <v>29</v>
      </c>
      <c r="X639" s="20">
        <v>0</v>
      </c>
      <c r="Y639" s="19">
        <v>2610112.61</v>
      </c>
      <c r="Z639" s="20">
        <v>0</v>
      </c>
      <c r="AA639" s="19">
        <v>-1511574</v>
      </c>
      <c r="AB639" s="19">
        <v>11920558.18</v>
      </c>
    </row>
    <row r="640" spans="1:28" x14ac:dyDescent="0.25">
      <c r="A640" s="16" t="s">
        <v>1316</v>
      </c>
      <c r="B640" s="17" t="s">
        <v>29</v>
      </c>
      <c r="C640" s="17" t="s">
        <v>29</v>
      </c>
      <c r="D640" s="17" t="s">
        <v>29</v>
      </c>
      <c r="E640" s="17" t="s">
        <v>29</v>
      </c>
      <c r="F640" s="17" t="s">
        <v>29</v>
      </c>
      <c r="G640" s="18"/>
      <c r="H640" s="18"/>
      <c r="I640" s="17" t="s">
        <v>29</v>
      </c>
      <c r="J640" s="17" t="s">
        <v>29</v>
      </c>
      <c r="K640" s="17" t="s">
        <v>29</v>
      </c>
      <c r="L640" s="17" t="s">
        <v>29</v>
      </c>
      <c r="M640" s="19">
        <v>53740693.960000001</v>
      </c>
      <c r="N640" s="18"/>
      <c r="O640" s="17" t="s">
        <v>29</v>
      </c>
      <c r="P640" s="19">
        <v>-42918674.390000001</v>
      </c>
      <c r="Q640" s="20"/>
      <c r="R640" s="17" t="s">
        <v>29</v>
      </c>
      <c r="S640" s="19">
        <v>10822019.57</v>
      </c>
      <c r="T640" s="17" t="s">
        <v>29</v>
      </c>
      <c r="U640" s="17" t="s">
        <v>29</v>
      </c>
      <c r="V640" s="17" t="s">
        <v>37</v>
      </c>
      <c r="W640" s="17" t="s">
        <v>29</v>
      </c>
      <c r="X640" s="20">
        <v>0</v>
      </c>
      <c r="Y640" s="19">
        <v>2610112.61</v>
      </c>
      <c r="Z640" s="20">
        <v>0</v>
      </c>
      <c r="AA640" s="19">
        <v>-1511574</v>
      </c>
      <c r="AB640" s="19">
        <v>11920558.18</v>
      </c>
    </row>
    <row r="641" spans="1:28" x14ac:dyDescent="0.25">
      <c r="A641" s="9" t="s">
        <v>1317</v>
      </c>
      <c r="B641" s="10" t="s">
        <v>29</v>
      </c>
      <c r="C641" s="10" t="s">
        <v>29</v>
      </c>
      <c r="D641" s="9" t="s">
        <v>30</v>
      </c>
      <c r="E641" s="10" t="s">
        <v>1318</v>
      </c>
      <c r="F641" s="10" t="s">
        <v>32</v>
      </c>
      <c r="G641" s="11">
        <v>39580</v>
      </c>
      <c r="H641" s="12">
        <v>39580</v>
      </c>
      <c r="I641" s="10" t="s">
        <v>1319</v>
      </c>
      <c r="J641" s="13" t="s">
        <v>1320</v>
      </c>
      <c r="K641" s="10" t="s">
        <v>1321</v>
      </c>
      <c r="L641" s="10" t="s">
        <v>29</v>
      </c>
      <c r="M641" s="14">
        <v>1475</v>
      </c>
      <c r="N641" s="12"/>
      <c r="O641" s="10" t="s">
        <v>29</v>
      </c>
      <c r="P641" s="14">
        <v>-1401</v>
      </c>
      <c r="Q641" s="15">
        <v>1</v>
      </c>
      <c r="R641" s="10" t="s">
        <v>29</v>
      </c>
      <c r="S641" s="15">
        <v>74</v>
      </c>
      <c r="T641" s="10" t="s">
        <v>36</v>
      </c>
      <c r="U641" s="10" t="s">
        <v>29</v>
      </c>
      <c r="V641" s="10" t="s">
        <v>37</v>
      </c>
      <c r="W641" s="10" t="s">
        <v>29</v>
      </c>
      <c r="X641" s="15">
        <v>0</v>
      </c>
      <c r="Y641" s="15">
        <v>0</v>
      </c>
      <c r="Z641" s="15">
        <v>0</v>
      </c>
      <c r="AA641" s="15">
        <v>0</v>
      </c>
      <c r="AB641" s="15">
        <v>74</v>
      </c>
    </row>
    <row r="642" spans="1:28" x14ac:dyDescent="0.25">
      <c r="A642" s="9" t="s">
        <v>1322</v>
      </c>
      <c r="B642" s="10" t="s">
        <v>29</v>
      </c>
      <c r="C642" s="10" t="s">
        <v>29</v>
      </c>
      <c r="D642" s="9" t="s">
        <v>30</v>
      </c>
      <c r="E642" s="10" t="s">
        <v>1318</v>
      </c>
      <c r="F642" s="10" t="s">
        <v>32</v>
      </c>
      <c r="G642" s="11">
        <v>39580</v>
      </c>
      <c r="H642" s="12">
        <v>39580</v>
      </c>
      <c r="I642" s="10" t="s">
        <v>1319</v>
      </c>
      <c r="J642" s="13" t="s">
        <v>1323</v>
      </c>
      <c r="K642" s="10" t="s">
        <v>1321</v>
      </c>
      <c r="L642" s="10" t="s">
        <v>29</v>
      </c>
      <c r="M642" s="14">
        <v>2600</v>
      </c>
      <c r="N642" s="12"/>
      <c r="O642" s="10" t="s">
        <v>29</v>
      </c>
      <c r="P642" s="14">
        <v>-2470</v>
      </c>
      <c r="Q642" s="15">
        <v>2</v>
      </c>
      <c r="R642" s="10" t="s">
        <v>29</v>
      </c>
      <c r="S642" s="15">
        <v>130</v>
      </c>
      <c r="T642" s="10" t="s">
        <v>36</v>
      </c>
      <c r="U642" s="10" t="s">
        <v>29</v>
      </c>
      <c r="V642" s="10" t="s">
        <v>37</v>
      </c>
      <c r="W642" s="10" t="s">
        <v>29</v>
      </c>
      <c r="X642" s="15">
        <v>0</v>
      </c>
      <c r="Y642" s="15">
        <v>0</v>
      </c>
      <c r="Z642" s="15">
        <v>0</v>
      </c>
      <c r="AA642" s="15">
        <v>0</v>
      </c>
      <c r="AB642" s="15">
        <v>130</v>
      </c>
    </row>
    <row r="643" spans="1:28" x14ac:dyDescent="0.25">
      <c r="A643" s="9" t="s">
        <v>1324</v>
      </c>
      <c r="B643" s="10" t="s">
        <v>29</v>
      </c>
      <c r="C643" s="10" t="s">
        <v>29</v>
      </c>
      <c r="D643" s="9" t="s">
        <v>30</v>
      </c>
      <c r="E643" s="10" t="s">
        <v>1318</v>
      </c>
      <c r="F643" s="10" t="s">
        <v>32</v>
      </c>
      <c r="G643" s="11">
        <v>39616</v>
      </c>
      <c r="H643" s="12">
        <v>39616</v>
      </c>
      <c r="I643" s="10" t="s">
        <v>218</v>
      </c>
      <c r="J643" s="13" t="s">
        <v>1325</v>
      </c>
      <c r="K643" s="10" t="s">
        <v>1321</v>
      </c>
      <c r="L643" s="10" t="s">
        <v>29</v>
      </c>
      <c r="M643" s="14">
        <v>10990</v>
      </c>
      <c r="N643" s="12"/>
      <c r="O643" s="10" t="s">
        <v>29</v>
      </c>
      <c r="P643" s="14">
        <v>-10440</v>
      </c>
      <c r="Q643" s="15">
        <v>1</v>
      </c>
      <c r="R643" s="10" t="s">
        <v>29</v>
      </c>
      <c r="S643" s="15">
        <v>550</v>
      </c>
      <c r="T643" s="10" t="s">
        <v>36</v>
      </c>
      <c r="U643" s="10" t="s">
        <v>29</v>
      </c>
      <c r="V643" s="10" t="s">
        <v>37</v>
      </c>
      <c r="W643" s="10" t="s">
        <v>29</v>
      </c>
      <c r="X643" s="15">
        <v>0</v>
      </c>
      <c r="Y643" s="15">
        <v>0</v>
      </c>
      <c r="Z643" s="15">
        <v>0</v>
      </c>
      <c r="AA643" s="15">
        <v>0</v>
      </c>
      <c r="AB643" s="15">
        <v>550</v>
      </c>
    </row>
    <row r="644" spans="1:28" x14ac:dyDescent="0.25">
      <c r="A644" s="9" t="s">
        <v>1326</v>
      </c>
      <c r="B644" s="10" t="s">
        <v>29</v>
      </c>
      <c r="C644" s="10" t="s">
        <v>29</v>
      </c>
      <c r="D644" s="9" t="s">
        <v>30</v>
      </c>
      <c r="E644" s="10" t="s">
        <v>1318</v>
      </c>
      <c r="F644" s="10" t="s">
        <v>32</v>
      </c>
      <c r="G644" s="11">
        <v>39616</v>
      </c>
      <c r="H644" s="12">
        <v>39616</v>
      </c>
      <c r="I644" s="10" t="s">
        <v>218</v>
      </c>
      <c r="J644" s="13" t="s">
        <v>1327</v>
      </c>
      <c r="K644" s="10" t="s">
        <v>1321</v>
      </c>
      <c r="L644" s="10" t="s">
        <v>29</v>
      </c>
      <c r="M644" s="14">
        <v>3000</v>
      </c>
      <c r="N644" s="12"/>
      <c r="O644" s="10" t="s">
        <v>29</v>
      </c>
      <c r="P644" s="14">
        <v>-2850</v>
      </c>
      <c r="Q644" s="15">
        <v>1</v>
      </c>
      <c r="R644" s="10" t="s">
        <v>29</v>
      </c>
      <c r="S644" s="15">
        <v>150</v>
      </c>
      <c r="T644" s="10" t="s">
        <v>36</v>
      </c>
      <c r="U644" s="10" t="s">
        <v>29</v>
      </c>
      <c r="V644" s="10" t="s">
        <v>37</v>
      </c>
      <c r="W644" s="10" t="s">
        <v>29</v>
      </c>
      <c r="X644" s="15">
        <v>0</v>
      </c>
      <c r="Y644" s="15">
        <v>0</v>
      </c>
      <c r="Z644" s="15">
        <v>0</v>
      </c>
      <c r="AA644" s="15">
        <v>0</v>
      </c>
      <c r="AB644" s="15">
        <v>150</v>
      </c>
    </row>
    <row r="645" spans="1:28" x14ac:dyDescent="0.25">
      <c r="A645" s="9" t="s">
        <v>1328</v>
      </c>
      <c r="B645" s="10" t="s">
        <v>29</v>
      </c>
      <c r="C645" s="10" t="s">
        <v>29</v>
      </c>
      <c r="D645" s="9" t="s">
        <v>30</v>
      </c>
      <c r="E645" s="10" t="s">
        <v>1318</v>
      </c>
      <c r="F645" s="10" t="s">
        <v>32</v>
      </c>
      <c r="G645" s="11">
        <v>39617</v>
      </c>
      <c r="H645" s="12">
        <v>39617</v>
      </c>
      <c r="I645" s="10" t="s">
        <v>573</v>
      </c>
      <c r="J645" s="13" t="s">
        <v>1070</v>
      </c>
      <c r="K645" s="10" t="s">
        <v>1321</v>
      </c>
      <c r="L645" s="10" t="s">
        <v>29</v>
      </c>
      <c r="M645" s="14">
        <v>5700</v>
      </c>
      <c r="N645" s="12"/>
      <c r="O645" s="10" t="s">
        <v>29</v>
      </c>
      <c r="P645" s="14">
        <v>-5415</v>
      </c>
      <c r="Q645" s="15">
        <v>1</v>
      </c>
      <c r="R645" s="10" t="s">
        <v>29</v>
      </c>
      <c r="S645" s="15">
        <v>285</v>
      </c>
      <c r="T645" s="10" t="s">
        <v>36</v>
      </c>
      <c r="U645" s="10" t="s">
        <v>29</v>
      </c>
      <c r="V645" s="10" t="s">
        <v>37</v>
      </c>
      <c r="W645" s="10" t="s">
        <v>29</v>
      </c>
      <c r="X645" s="15">
        <v>0</v>
      </c>
      <c r="Y645" s="15">
        <v>0</v>
      </c>
      <c r="Z645" s="15">
        <v>0</v>
      </c>
      <c r="AA645" s="15">
        <v>0</v>
      </c>
      <c r="AB645" s="15">
        <v>285</v>
      </c>
    </row>
    <row r="646" spans="1:28" x14ac:dyDescent="0.25">
      <c r="A646" s="9" t="s">
        <v>1329</v>
      </c>
      <c r="B646" s="10" t="s">
        <v>29</v>
      </c>
      <c r="C646" s="10" t="s">
        <v>29</v>
      </c>
      <c r="D646" s="9" t="s">
        <v>30</v>
      </c>
      <c r="E646" s="10" t="s">
        <v>1318</v>
      </c>
      <c r="F646" s="10" t="s">
        <v>32</v>
      </c>
      <c r="G646" s="11">
        <v>39619</v>
      </c>
      <c r="H646" s="12">
        <v>39619</v>
      </c>
      <c r="I646" s="10" t="s">
        <v>218</v>
      </c>
      <c r="J646" s="13" t="s">
        <v>1330</v>
      </c>
      <c r="K646" s="10" t="s">
        <v>1321</v>
      </c>
      <c r="L646" s="10" t="s">
        <v>29</v>
      </c>
      <c r="M646" s="15">
        <v>750</v>
      </c>
      <c r="N646" s="12"/>
      <c r="O646" s="10" t="s">
        <v>29</v>
      </c>
      <c r="P646" s="15">
        <v>-712</v>
      </c>
      <c r="Q646" s="15">
        <v>1</v>
      </c>
      <c r="R646" s="10" t="s">
        <v>29</v>
      </c>
      <c r="S646" s="15">
        <v>38</v>
      </c>
      <c r="T646" s="10" t="s">
        <v>36</v>
      </c>
      <c r="U646" s="10" t="s">
        <v>29</v>
      </c>
      <c r="V646" s="10" t="s">
        <v>37</v>
      </c>
      <c r="W646" s="10" t="s">
        <v>29</v>
      </c>
      <c r="X646" s="15">
        <v>0</v>
      </c>
      <c r="Y646" s="15">
        <v>0</v>
      </c>
      <c r="Z646" s="15">
        <v>0</v>
      </c>
      <c r="AA646" s="15">
        <v>0</v>
      </c>
      <c r="AB646" s="15">
        <v>38</v>
      </c>
    </row>
    <row r="647" spans="1:28" x14ac:dyDescent="0.25">
      <c r="A647" s="9" t="s">
        <v>1331</v>
      </c>
      <c r="B647" s="10" t="s">
        <v>29</v>
      </c>
      <c r="C647" s="10" t="s">
        <v>29</v>
      </c>
      <c r="D647" s="9" t="s">
        <v>30</v>
      </c>
      <c r="E647" s="10" t="s">
        <v>1318</v>
      </c>
      <c r="F647" s="10" t="s">
        <v>32</v>
      </c>
      <c r="G647" s="11">
        <v>39619</v>
      </c>
      <c r="H647" s="12">
        <v>39619</v>
      </c>
      <c r="I647" s="10" t="s">
        <v>218</v>
      </c>
      <c r="J647" s="13" t="s">
        <v>1332</v>
      </c>
      <c r="K647" s="10" t="s">
        <v>1321</v>
      </c>
      <c r="L647" s="10" t="s">
        <v>29</v>
      </c>
      <c r="M647" s="14">
        <v>1750</v>
      </c>
      <c r="N647" s="12"/>
      <c r="O647" s="10" t="s">
        <v>29</v>
      </c>
      <c r="P647" s="14">
        <v>-1662</v>
      </c>
      <c r="Q647" s="15">
        <v>1</v>
      </c>
      <c r="R647" s="10" t="s">
        <v>29</v>
      </c>
      <c r="S647" s="15">
        <v>88</v>
      </c>
      <c r="T647" s="10" t="s">
        <v>36</v>
      </c>
      <c r="U647" s="10" t="s">
        <v>29</v>
      </c>
      <c r="V647" s="10" t="s">
        <v>37</v>
      </c>
      <c r="W647" s="10" t="s">
        <v>29</v>
      </c>
      <c r="X647" s="15">
        <v>0</v>
      </c>
      <c r="Y647" s="15">
        <v>0</v>
      </c>
      <c r="Z647" s="15">
        <v>0</v>
      </c>
      <c r="AA647" s="15">
        <v>0</v>
      </c>
      <c r="AB647" s="15">
        <v>88</v>
      </c>
    </row>
    <row r="648" spans="1:28" x14ac:dyDescent="0.25">
      <c r="A648" s="9" t="s">
        <v>1333</v>
      </c>
      <c r="B648" s="10" t="s">
        <v>29</v>
      </c>
      <c r="C648" s="10" t="s">
        <v>29</v>
      </c>
      <c r="D648" s="9" t="s">
        <v>30</v>
      </c>
      <c r="E648" s="10" t="s">
        <v>1318</v>
      </c>
      <c r="F648" s="10" t="s">
        <v>32</v>
      </c>
      <c r="G648" s="11">
        <v>39624</v>
      </c>
      <c r="H648" s="12">
        <v>39624</v>
      </c>
      <c r="I648" s="10" t="s">
        <v>573</v>
      </c>
      <c r="J648" s="13" t="s">
        <v>1334</v>
      </c>
      <c r="K648" s="10" t="s">
        <v>1321</v>
      </c>
      <c r="L648" s="10" t="s">
        <v>29</v>
      </c>
      <c r="M648" s="15">
        <v>170</v>
      </c>
      <c r="N648" s="12"/>
      <c r="O648" s="10" t="s">
        <v>29</v>
      </c>
      <c r="P648" s="15">
        <v>-161</v>
      </c>
      <c r="Q648" s="15">
        <v>1</v>
      </c>
      <c r="R648" s="10" t="s">
        <v>29</v>
      </c>
      <c r="S648" s="15">
        <v>9</v>
      </c>
      <c r="T648" s="10" t="s">
        <v>36</v>
      </c>
      <c r="U648" s="10" t="s">
        <v>29</v>
      </c>
      <c r="V648" s="10" t="s">
        <v>37</v>
      </c>
      <c r="W648" s="10" t="s">
        <v>29</v>
      </c>
      <c r="X648" s="15">
        <v>0</v>
      </c>
      <c r="Y648" s="15">
        <v>0</v>
      </c>
      <c r="Z648" s="15">
        <v>0</v>
      </c>
      <c r="AA648" s="15">
        <v>0</v>
      </c>
      <c r="AB648" s="15">
        <v>9</v>
      </c>
    </row>
    <row r="649" spans="1:28" x14ac:dyDescent="0.25">
      <c r="A649" s="9" t="s">
        <v>1335</v>
      </c>
      <c r="B649" s="10" t="s">
        <v>29</v>
      </c>
      <c r="C649" s="10" t="s">
        <v>29</v>
      </c>
      <c r="D649" s="9" t="s">
        <v>30</v>
      </c>
      <c r="E649" s="10" t="s">
        <v>1318</v>
      </c>
      <c r="F649" s="10" t="s">
        <v>32</v>
      </c>
      <c r="G649" s="11">
        <v>39626</v>
      </c>
      <c r="H649" s="12">
        <v>39626</v>
      </c>
      <c r="I649" s="10" t="s">
        <v>573</v>
      </c>
      <c r="J649" s="13" t="s">
        <v>1336</v>
      </c>
      <c r="K649" s="10" t="s">
        <v>1321</v>
      </c>
      <c r="L649" s="10" t="s">
        <v>29</v>
      </c>
      <c r="M649" s="14">
        <v>5500</v>
      </c>
      <c r="N649" s="12"/>
      <c r="O649" s="10" t="s">
        <v>29</v>
      </c>
      <c r="P649" s="14">
        <v>-5225</v>
      </c>
      <c r="Q649" s="15">
        <v>1</v>
      </c>
      <c r="R649" s="10" t="s">
        <v>29</v>
      </c>
      <c r="S649" s="15">
        <v>275</v>
      </c>
      <c r="T649" s="10" t="s">
        <v>36</v>
      </c>
      <c r="U649" s="10" t="s">
        <v>29</v>
      </c>
      <c r="V649" s="10" t="s">
        <v>37</v>
      </c>
      <c r="W649" s="10" t="s">
        <v>29</v>
      </c>
      <c r="X649" s="15">
        <v>0</v>
      </c>
      <c r="Y649" s="15">
        <v>0</v>
      </c>
      <c r="Z649" s="15">
        <v>0</v>
      </c>
      <c r="AA649" s="15">
        <v>0</v>
      </c>
      <c r="AB649" s="15">
        <v>275</v>
      </c>
    </row>
    <row r="650" spans="1:28" x14ac:dyDescent="0.25">
      <c r="A650" s="9" t="s">
        <v>1337</v>
      </c>
      <c r="B650" s="10" t="s">
        <v>29</v>
      </c>
      <c r="C650" s="10" t="s">
        <v>29</v>
      </c>
      <c r="D650" s="9" t="s">
        <v>30</v>
      </c>
      <c r="E650" s="10" t="s">
        <v>1318</v>
      </c>
      <c r="F650" s="10" t="s">
        <v>32</v>
      </c>
      <c r="G650" s="11">
        <v>39636</v>
      </c>
      <c r="H650" s="12">
        <v>39636</v>
      </c>
      <c r="I650" s="10" t="s">
        <v>573</v>
      </c>
      <c r="J650" s="13" t="s">
        <v>1338</v>
      </c>
      <c r="K650" s="10" t="s">
        <v>1321</v>
      </c>
      <c r="L650" s="10" t="s">
        <v>29</v>
      </c>
      <c r="M650" s="14">
        <v>10800</v>
      </c>
      <c r="N650" s="12"/>
      <c r="O650" s="10" t="s">
        <v>29</v>
      </c>
      <c r="P650" s="14">
        <v>-10260</v>
      </c>
      <c r="Q650" s="15">
        <v>1</v>
      </c>
      <c r="R650" s="10" t="s">
        <v>29</v>
      </c>
      <c r="S650" s="15">
        <v>540</v>
      </c>
      <c r="T650" s="10" t="s">
        <v>36</v>
      </c>
      <c r="U650" s="10" t="s">
        <v>29</v>
      </c>
      <c r="V650" s="10" t="s">
        <v>37</v>
      </c>
      <c r="W650" s="10" t="s">
        <v>29</v>
      </c>
      <c r="X650" s="15">
        <v>0</v>
      </c>
      <c r="Y650" s="15">
        <v>0</v>
      </c>
      <c r="Z650" s="15">
        <v>0</v>
      </c>
      <c r="AA650" s="15">
        <v>0</v>
      </c>
      <c r="AB650" s="15">
        <v>540</v>
      </c>
    </row>
    <row r="651" spans="1:28" x14ac:dyDescent="0.25">
      <c r="A651" s="9" t="s">
        <v>1339</v>
      </c>
      <c r="B651" s="10" t="s">
        <v>29</v>
      </c>
      <c r="C651" s="10" t="s">
        <v>29</v>
      </c>
      <c r="D651" s="9" t="s">
        <v>30</v>
      </c>
      <c r="E651" s="10" t="s">
        <v>1318</v>
      </c>
      <c r="F651" s="10" t="s">
        <v>32</v>
      </c>
      <c r="G651" s="11">
        <v>39651</v>
      </c>
      <c r="H651" s="12">
        <v>39651</v>
      </c>
      <c r="I651" s="10" t="s">
        <v>573</v>
      </c>
      <c r="J651" s="13" t="s">
        <v>1340</v>
      </c>
      <c r="K651" s="10" t="s">
        <v>1321</v>
      </c>
      <c r="L651" s="10" t="s">
        <v>29</v>
      </c>
      <c r="M651" s="14">
        <v>5414</v>
      </c>
      <c r="N651" s="12"/>
      <c r="O651" s="10" t="s">
        <v>29</v>
      </c>
      <c r="P651" s="14">
        <v>-5143</v>
      </c>
      <c r="Q651" s="15">
        <v>1</v>
      </c>
      <c r="R651" s="10" t="s">
        <v>29</v>
      </c>
      <c r="S651" s="15">
        <v>271</v>
      </c>
      <c r="T651" s="10" t="s">
        <v>36</v>
      </c>
      <c r="U651" s="10" t="s">
        <v>29</v>
      </c>
      <c r="V651" s="10" t="s">
        <v>37</v>
      </c>
      <c r="W651" s="10" t="s">
        <v>29</v>
      </c>
      <c r="X651" s="15">
        <v>0</v>
      </c>
      <c r="Y651" s="15">
        <v>0</v>
      </c>
      <c r="Z651" s="15">
        <v>0</v>
      </c>
      <c r="AA651" s="15">
        <v>0</v>
      </c>
      <c r="AB651" s="15">
        <v>271</v>
      </c>
    </row>
    <row r="652" spans="1:28" x14ac:dyDescent="0.25">
      <c r="A652" s="9" t="s">
        <v>1341</v>
      </c>
      <c r="B652" s="10" t="s">
        <v>29</v>
      </c>
      <c r="C652" s="10" t="s">
        <v>29</v>
      </c>
      <c r="D652" s="9" t="s">
        <v>30</v>
      </c>
      <c r="E652" s="10" t="s">
        <v>1318</v>
      </c>
      <c r="F652" s="10" t="s">
        <v>32</v>
      </c>
      <c r="G652" s="11">
        <v>39651</v>
      </c>
      <c r="H652" s="12">
        <v>39651</v>
      </c>
      <c r="I652" s="10" t="s">
        <v>573</v>
      </c>
      <c r="J652" s="13" t="s">
        <v>1342</v>
      </c>
      <c r="K652" s="10" t="s">
        <v>1321</v>
      </c>
      <c r="L652" s="10" t="s">
        <v>29</v>
      </c>
      <c r="M652" s="14">
        <v>18500</v>
      </c>
      <c r="N652" s="12"/>
      <c r="O652" s="10" t="s">
        <v>29</v>
      </c>
      <c r="P652" s="14">
        <v>-17575</v>
      </c>
      <c r="Q652" s="15">
        <v>1</v>
      </c>
      <c r="R652" s="10" t="s">
        <v>29</v>
      </c>
      <c r="S652" s="15">
        <v>925</v>
      </c>
      <c r="T652" s="10" t="s">
        <v>36</v>
      </c>
      <c r="U652" s="10" t="s">
        <v>29</v>
      </c>
      <c r="V652" s="10" t="s">
        <v>37</v>
      </c>
      <c r="W652" s="10" t="s">
        <v>29</v>
      </c>
      <c r="X652" s="15">
        <v>0</v>
      </c>
      <c r="Y652" s="15">
        <v>0</v>
      </c>
      <c r="Z652" s="15">
        <v>0</v>
      </c>
      <c r="AA652" s="15">
        <v>0</v>
      </c>
      <c r="AB652" s="15">
        <v>925</v>
      </c>
    </row>
    <row r="653" spans="1:28" x14ac:dyDescent="0.25">
      <c r="A653" s="9" t="s">
        <v>1343</v>
      </c>
      <c r="B653" s="10" t="s">
        <v>29</v>
      </c>
      <c r="C653" s="10" t="s">
        <v>29</v>
      </c>
      <c r="D653" s="9" t="s">
        <v>30</v>
      </c>
      <c r="E653" s="10" t="s">
        <v>1318</v>
      </c>
      <c r="F653" s="10" t="s">
        <v>32</v>
      </c>
      <c r="G653" s="11">
        <v>39661</v>
      </c>
      <c r="H653" s="12">
        <v>39661</v>
      </c>
      <c r="I653" s="10" t="s">
        <v>573</v>
      </c>
      <c r="J653" s="13" t="s">
        <v>1344</v>
      </c>
      <c r="K653" s="10" t="s">
        <v>1321</v>
      </c>
      <c r="L653" s="10" t="s">
        <v>29</v>
      </c>
      <c r="M653" s="14">
        <v>2500</v>
      </c>
      <c r="N653" s="12"/>
      <c r="O653" s="10" t="s">
        <v>29</v>
      </c>
      <c r="P653" s="14">
        <v>-2375</v>
      </c>
      <c r="Q653" s="15">
        <v>10</v>
      </c>
      <c r="R653" s="10" t="s">
        <v>29</v>
      </c>
      <c r="S653" s="15">
        <v>125</v>
      </c>
      <c r="T653" s="10" t="s">
        <v>36</v>
      </c>
      <c r="U653" s="10" t="s">
        <v>29</v>
      </c>
      <c r="V653" s="10" t="s">
        <v>37</v>
      </c>
      <c r="W653" s="10" t="s">
        <v>29</v>
      </c>
      <c r="X653" s="15">
        <v>0</v>
      </c>
      <c r="Y653" s="15">
        <v>0</v>
      </c>
      <c r="Z653" s="15">
        <v>0</v>
      </c>
      <c r="AA653" s="15">
        <v>0</v>
      </c>
      <c r="AB653" s="15">
        <v>125</v>
      </c>
    </row>
    <row r="654" spans="1:28" x14ac:dyDescent="0.25">
      <c r="A654" s="9" t="s">
        <v>1345</v>
      </c>
      <c r="B654" s="10" t="s">
        <v>29</v>
      </c>
      <c r="C654" s="10" t="s">
        <v>29</v>
      </c>
      <c r="D654" s="9" t="s">
        <v>30</v>
      </c>
      <c r="E654" s="10" t="s">
        <v>1318</v>
      </c>
      <c r="F654" s="10" t="s">
        <v>32</v>
      </c>
      <c r="G654" s="11">
        <v>39664</v>
      </c>
      <c r="H654" s="12">
        <v>39664</v>
      </c>
      <c r="I654" s="10" t="s">
        <v>218</v>
      </c>
      <c r="J654" s="13" t="s">
        <v>1346</v>
      </c>
      <c r="K654" s="10" t="s">
        <v>1321</v>
      </c>
      <c r="L654" s="10" t="s">
        <v>29</v>
      </c>
      <c r="M654" s="14">
        <v>12000</v>
      </c>
      <c r="N654" s="12"/>
      <c r="O654" s="10" t="s">
        <v>29</v>
      </c>
      <c r="P654" s="14">
        <v>-11400</v>
      </c>
      <c r="Q654" s="15">
        <v>1</v>
      </c>
      <c r="R654" s="10" t="s">
        <v>29</v>
      </c>
      <c r="S654" s="15">
        <v>600</v>
      </c>
      <c r="T654" s="10" t="s">
        <v>36</v>
      </c>
      <c r="U654" s="10" t="s">
        <v>29</v>
      </c>
      <c r="V654" s="10" t="s">
        <v>37</v>
      </c>
      <c r="W654" s="10" t="s">
        <v>29</v>
      </c>
      <c r="X654" s="15">
        <v>0</v>
      </c>
      <c r="Y654" s="15">
        <v>0</v>
      </c>
      <c r="Z654" s="15">
        <v>0</v>
      </c>
      <c r="AA654" s="15">
        <v>0</v>
      </c>
      <c r="AB654" s="15">
        <v>600</v>
      </c>
    </row>
    <row r="655" spans="1:28" x14ac:dyDescent="0.25">
      <c r="A655" s="9" t="s">
        <v>1347</v>
      </c>
      <c r="B655" s="10" t="s">
        <v>29</v>
      </c>
      <c r="C655" s="10" t="s">
        <v>29</v>
      </c>
      <c r="D655" s="9" t="s">
        <v>30</v>
      </c>
      <c r="E655" s="10" t="s">
        <v>1318</v>
      </c>
      <c r="F655" s="10" t="s">
        <v>32</v>
      </c>
      <c r="G655" s="11">
        <v>39668</v>
      </c>
      <c r="H655" s="12">
        <v>39668</v>
      </c>
      <c r="I655" s="10" t="s">
        <v>573</v>
      </c>
      <c r="J655" s="13" t="s">
        <v>1348</v>
      </c>
      <c r="K655" s="10" t="s">
        <v>1321</v>
      </c>
      <c r="L655" s="10" t="s">
        <v>29</v>
      </c>
      <c r="M655" s="15">
        <v>580</v>
      </c>
      <c r="N655" s="12"/>
      <c r="O655" s="10" t="s">
        <v>29</v>
      </c>
      <c r="P655" s="15">
        <v>-551</v>
      </c>
      <c r="Q655" s="15">
        <v>1</v>
      </c>
      <c r="R655" s="10" t="s">
        <v>29</v>
      </c>
      <c r="S655" s="15">
        <v>29</v>
      </c>
      <c r="T655" s="10" t="s">
        <v>36</v>
      </c>
      <c r="U655" s="10" t="s">
        <v>29</v>
      </c>
      <c r="V655" s="10" t="s">
        <v>37</v>
      </c>
      <c r="W655" s="10" t="s">
        <v>29</v>
      </c>
      <c r="X655" s="15">
        <v>0</v>
      </c>
      <c r="Y655" s="15">
        <v>0</v>
      </c>
      <c r="Z655" s="15">
        <v>0</v>
      </c>
      <c r="AA655" s="15">
        <v>0</v>
      </c>
      <c r="AB655" s="15">
        <v>29</v>
      </c>
    </row>
    <row r="656" spans="1:28" x14ac:dyDescent="0.25">
      <c r="A656" s="9" t="s">
        <v>1349</v>
      </c>
      <c r="B656" s="10" t="s">
        <v>29</v>
      </c>
      <c r="C656" s="10" t="s">
        <v>29</v>
      </c>
      <c r="D656" s="9" t="s">
        <v>30</v>
      </c>
      <c r="E656" s="10" t="s">
        <v>1318</v>
      </c>
      <c r="F656" s="10" t="s">
        <v>32</v>
      </c>
      <c r="G656" s="11">
        <v>39668</v>
      </c>
      <c r="H656" s="12">
        <v>39668</v>
      </c>
      <c r="I656" s="10" t="s">
        <v>573</v>
      </c>
      <c r="J656" s="13" t="s">
        <v>1350</v>
      </c>
      <c r="K656" s="10" t="s">
        <v>1321</v>
      </c>
      <c r="L656" s="10" t="s">
        <v>29</v>
      </c>
      <c r="M656" s="15">
        <v>100</v>
      </c>
      <c r="N656" s="12"/>
      <c r="O656" s="10" t="s">
        <v>29</v>
      </c>
      <c r="P656" s="15">
        <v>-95</v>
      </c>
      <c r="Q656" s="15">
        <v>1</v>
      </c>
      <c r="R656" s="10" t="s">
        <v>29</v>
      </c>
      <c r="S656" s="15">
        <v>5</v>
      </c>
      <c r="T656" s="10" t="s">
        <v>36</v>
      </c>
      <c r="U656" s="10" t="s">
        <v>29</v>
      </c>
      <c r="V656" s="10" t="s">
        <v>37</v>
      </c>
      <c r="W656" s="10" t="s">
        <v>29</v>
      </c>
      <c r="X656" s="15">
        <v>0</v>
      </c>
      <c r="Y656" s="15">
        <v>0</v>
      </c>
      <c r="Z656" s="15">
        <v>0</v>
      </c>
      <c r="AA656" s="15">
        <v>0</v>
      </c>
      <c r="AB656" s="15">
        <v>5</v>
      </c>
    </row>
    <row r="657" spans="1:28" x14ac:dyDescent="0.25">
      <c r="A657" s="9" t="s">
        <v>1351</v>
      </c>
      <c r="B657" s="10" t="s">
        <v>29</v>
      </c>
      <c r="C657" s="10" t="s">
        <v>29</v>
      </c>
      <c r="D657" s="9" t="s">
        <v>30</v>
      </c>
      <c r="E657" s="10" t="s">
        <v>1318</v>
      </c>
      <c r="F657" s="10" t="s">
        <v>32</v>
      </c>
      <c r="G657" s="11">
        <v>39693</v>
      </c>
      <c r="H657" s="12">
        <v>39693</v>
      </c>
      <c r="I657" s="10" t="s">
        <v>573</v>
      </c>
      <c r="J657" s="13" t="s">
        <v>1070</v>
      </c>
      <c r="K657" s="10" t="s">
        <v>1321</v>
      </c>
      <c r="L657" s="10" t="s">
        <v>29</v>
      </c>
      <c r="M657" s="14">
        <v>4590</v>
      </c>
      <c r="N657" s="12"/>
      <c r="O657" s="10" t="s">
        <v>29</v>
      </c>
      <c r="P657" s="14">
        <v>-4360</v>
      </c>
      <c r="Q657" s="15">
        <v>1</v>
      </c>
      <c r="R657" s="10" t="s">
        <v>29</v>
      </c>
      <c r="S657" s="15">
        <v>230</v>
      </c>
      <c r="T657" s="10" t="s">
        <v>36</v>
      </c>
      <c r="U657" s="10" t="s">
        <v>29</v>
      </c>
      <c r="V657" s="10" t="s">
        <v>37</v>
      </c>
      <c r="W657" s="10" t="s">
        <v>29</v>
      </c>
      <c r="X657" s="15">
        <v>0</v>
      </c>
      <c r="Y657" s="15">
        <v>0</v>
      </c>
      <c r="Z657" s="15">
        <v>0</v>
      </c>
      <c r="AA657" s="15">
        <v>0</v>
      </c>
      <c r="AB657" s="15">
        <v>230</v>
      </c>
    </row>
    <row r="658" spans="1:28" x14ac:dyDescent="0.25">
      <c r="A658" s="9" t="s">
        <v>1352</v>
      </c>
      <c r="B658" s="10" t="s">
        <v>29</v>
      </c>
      <c r="C658" s="10" t="s">
        <v>29</v>
      </c>
      <c r="D658" s="9" t="s">
        <v>30</v>
      </c>
      <c r="E658" s="10" t="s">
        <v>1318</v>
      </c>
      <c r="F658" s="10" t="s">
        <v>32</v>
      </c>
      <c r="G658" s="11">
        <v>39699</v>
      </c>
      <c r="H658" s="12">
        <v>39699</v>
      </c>
      <c r="I658" s="10" t="s">
        <v>573</v>
      </c>
      <c r="J658" s="13" t="s">
        <v>1070</v>
      </c>
      <c r="K658" s="10" t="s">
        <v>1321</v>
      </c>
      <c r="L658" s="10" t="s">
        <v>29</v>
      </c>
      <c r="M658" s="14">
        <v>2200</v>
      </c>
      <c r="N658" s="12"/>
      <c r="O658" s="10" t="s">
        <v>29</v>
      </c>
      <c r="P658" s="14">
        <v>-2090</v>
      </c>
      <c r="Q658" s="15">
        <v>1</v>
      </c>
      <c r="R658" s="10" t="s">
        <v>29</v>
      </c>
      <c r="S658" s="15">
        <v>110</v>
      </c>
      <c r="T658" s="10" t="s">
        <v>36</v>
      </c>
      <c r="U658" s="10" t="s">
        <v>29</v>
      </c>
      <c r="V658" s="10" t="s">
        <v>37</v>
      </c>
      <c r="W658" s="10" t="s">
        <v>29</v>
      </c>
      <c r="X658" s="15">
        <v>0</v>
      </c>
      <c r="Y658" s="15">
        <v>0</v>
      </c>
      <c r="Z658" s="15">
        <v>0</v>
      </c>
      <c r="AA658" s="15">
        <v>0</v>
      </c>
      <c r="AB658" s="15">
        <v>110</v>
      </c>
    </row>
    <row r="659" spans="1:28" x14ac:dyDescent="0.25">
      <c r="A659" s="9" t="s">
        <v>1353</v>
      </c>
      <c r="B659" s="10" t="s">
        <v>29</v>
      </c>
      <c r="C659" s="10" t="s">
        <v>29</v>
      </c>
      <c r="D659" s="9" t="s">
        <v>30</v>
      </c>
      <c r="E659" s="10" t="s">
        <v>1318</v>
      </c>
      <c r="F659" s="10" t="s">
        <v>32</v>
      </c>
      <c r="G659" s="11">
        <v>39706</v>
      </c>
      <c r="H659" s="12">
        <v>39706</v>
      </c>
      <c r="I659" s="10" t="s">
        <v>218</v>
      </c>
      <c r="J659" s="13" t="s">
        <v>1330</v>
      </c>
      <c r="K659" s="10" t="s">
        <v>1321</v>
      </c>
      <c r="L659" s="10" t="s">
        <v>29</v>
      </c>
      <c r="M659" s="15">
        <v>150</v>
      </c>
      <c r="N659" s="12"/>
      <c r="O659" s="10" t="s">
        <v>29</v>
      </c>
      <c r="P659" s="15">
        <v>-142</v>
      </c>
      <c r="Q659" s="15">
        <v>1</v>
      </c>
      <c r="R659" s="10" t="s">
        <v>29</v>
      </c>
      <c r="S659" s="15">
        <v>8</v>
      </c>
      <c r="T659" s="10" t="s">
        <v>36</v>
      </c>
      <c r="U659" s="10" t="s">
        <v>29</v>
      </c>
      <c r="V659" s="10" t="s">
        <v>37</v>
      </c>
      <c r="W659" s="10" t="s">
        <v>29</v>
      </c>
      <c r="X659" s="15">
        <v>0</v>
      </c>
      <c r="Y659" s="15">
        <v>0</v>
      </c>
      <c r="Z659" s="15">
        <v>0</v>
      </c>
      <c r="AA659" s="15">
        <v>0</v>
      </c>
      <c r="AB659" s="15">
        <v>8</v>
      </c>
    </row>
    <row r="660" spans="1:28" x14ac:dyDescent="0.25">
      <c r="A660" s="9" t="s">
        <v>1354</v>
      </c>
      <c r="B660" s="10" t="s">
        <v>29</v>
      </c>
      <c r="C660" s="10" t="s">
        <v>29</v>
      </c>
      <c r="D660" s="9" t="s">
        <v>30</v>
      </c>
      <c r="E660" s="10" t="s">
        <v>1318</v>
      </c>
      <c r="F660" s="10" t="s">
        <v>32</v>
      </c>
      <c r="G660" s="11">
        <v>39722</v>
      </c>
      <c r="H660" s="12">
        <v>39722</v>
      </c>
      <c r="I660" s="10" t="s">
        <v>573</v>
      </c>
      <c r="J660" s="13" t="s">
        <v>1342</v>
      </c>
      <c r="K660" s="10" t="s">
        <v>1321</v>
      </c>
      <c r="L660" s="10" t="s">
        <v>29</v>
      </c>
      <c r="M660" s="14">
        <v>30300</v>
      </c>
      <c r="N660" s="12"/>
      <c r="O660" s="10" t="s">
        <v>29</v>
      </c>
      <c r="P660" s="14">
        <v>-28785</v>
      </c>
      <c r="Q660" s="15">
        <v>1</v>
      </c>
      <c r="R660" s="10" t="s">
        <v>29</v>
      </c>
      <c r="S660" s="14">
        <v>1515</v>
      </c>
      <c r="T660" s="10" t="s">
        <v>36</v>
      </c>
      <c r="U660" s="10" t="s">
        <v>29</v>
      </c>
      <c r="V660" s="10" t="s">
        <v>37</v>
      </c>
      <c r="W660" s="10" t="s">
        <v>29</v>
      </c>
      <c r="X660" s="15">
        <v>0</v>
      </c>
      <c r="Y660" s="15">
        <v>0</v>
      </c>
      <c r="Z660" s="15">
        <v>0</v>
      </c>
      <c r="AA660" s="15">
        <v>0</v>
      </c>
      <c r="AB660" s="14">
        <v>1515</v>
      </c>
    </row>
    <row r="661" spans="1:28" x14ac:dyDescent="0.25">
      <c r="A661" s="9" t="s">
        <v>1355</v>
      </c>
      <c r="B661" s="10" t="s">
        <v>29</v>
      </c>
      <c r="C661" s="10" t="s">
        <v>29</v>
      </c>
      <c r="D661" s="9" t="s">
        <v>30</v>
      </c>
      <c r="E661" s="10" t="s">
        <v>1318</v>
      </c>
      <c r="F661" s="10" t="s">
        <v>32</v>
      </c>
      <c r="G661" s="11">
        <v>39727</v>
      </c>
      <c r="H661" s="12">
        <v>39727</v>
      </c>
      <c r="I661" s="10" t="s">
        <v>218</v>
      </c>
      <c r="J661" s="13" t="s">
        <v>1332</v>
      </c>
      <c r="K661" s="10" t="s">
        <v>1321</v>
      </c>
      <c r="L661" s="10" t="s">
        <v>29</v>
      </c>
      <c r="M661" s="14">
        <v>2695</v>
      </c>
      <c r="N661" s="12"/>
      <c r="O661" s="10" t="s">
        <v>29</v>
      </c>
      <c r="P661" s="14">
        <v>-2560</v>
      </c>
      <c r="Q661" s="15">
        <v>1</v>
      </c>
      <c r="R661" s="10" t="s">
        <v>29</v>
      </c>
      <c r="S661" s="15">
        <v>135</v>
      </c>
      <c r="T661" s="10" t="s">
        <v>36</v>
      </c>
      <c r="U661" s="10" t="s">
        <v>29</v>
      </c>
      <c r="V661" s="10" t="s">
        <v>37</v>
      </c>
      <c r="W661" s="10" t="s">
        <v>29</v>
      </c>
      <c r="X661" s="15">
        <v>0</v>
      </c>
      <c r="Y661" s="15">
        <v>0</v>
      </c>
      <c r="Z661" s="15">
        <v>0</v>
      </c>
      <c r="AA661" s="15">
        <v>0</v>
      </c>
      <c r="AB661" s="15">
        <v>135</v>
      </c>
    </row>
    <row r="662" spans="1:28" x14ac:dyDescent="0.25">
      <c r="A662" s="9" t="s">
        <v>1356</v>
      </c>
      <c r="B662" s="10" t="s">
        <v>29</v>
      </c>
      <c r="C662" s="10" t="s">
        <v>29</v>
      </c>
      <c r="D662" s="9" t="s">
        <v>30</v>
      </c>
      <c r="E662" s="10" t="s">
        <v>1318</v>
      </c>
      <c r="F662" s="10" t="s">
        <v>32</v>
      </c>
      <c r="G662" s="11">
        <v>39755</v>
      </c>
      <c r="H662" s="12">
        <v>39755</v>
      </c>
      <c r="I662" s="10" t="s">
        <v>218</v>
      </c>
      <c r="J662" s="13" t="s">
        <v>1357</v>
      </c>
      <c r="K662" s="10" t="s">
        <v>1321</v>
      </c>
      <c r="L662" s="10" t="s">
        <v>29</v>
      </c>
      <c r="M662" s="14">
        <v>13700</v>
      </c>
      <c r="N662" s="12"/>
      <c r="O662" s="10" t="s">
        <v>29</v>
      </c>
      <c r="P662" s="14">
        <v>-13015</v>
      </c>
      <c r="Q662" s="15">
        <v>1</v>
      </c>
      <c r="R662" s="10" t="s">
        <v>29</v>
      </c>
      <c r="S662" s="15">
        <v>685</v>
      </c>
      <c r="T662" s="10" t="s">
        <v>36</v>
      </c>
      <c r="U662" s="10" t="s">
        <v>29</v>
      </c>
      <c r="V662" s="10" t="s">
        <v>37</v>
      </c>
      <c r="W662" s="10" t="s">
        <v>29</v>
      </c>
      <c r="X662" s="15">
        <v>0</v>
      </c>
      <c r="Y662" s="15">
        <v>0</v>
      </c>
      <c r="Z662" s="15">
        <v>0</v>
      </c>
      <c r="AA662" s="15">
        <v>0</v>
      </c>
      <c r="AB662" s="15">
        <v>685</v>
      </c>
    </row>
    <row r="663" spans="1:28" x14ac:dyDescent="0.25">
      <c r="A663" s="9" t="s">
        <v>1358</v>
      </c>
      <c r="B663" s="10" t="s">
        <v>29</v>
      </c>
      <c r="C663" s="10" t="s">
        <v>29</v>
      </c>
      <c r="D663" s="9" t="s">
        <v>30</v>
      </c>
      <c r="E663" s="10" t="s">
        <v>1318</v>
      </c>
      <c r="F663" s="10" t="s">
        <v>32</v>
      </c>
      <c r="G663" s="11">
        <v>39782</v>
      </c>
      <c r="H663" s="12">
        <v>39782</v>
      </c>
      <c r="I663" s="10" t="s">
        <v>573</v>
      </c>
      <c r="J663" s="13" t="s">
        <v>1359</v>
      </c>
      <c r="K663" s="10" t="s">
        <v>1321</v>
      </c>
      <c r="L663" s="10" t="s">
        <v>29</v>
      </c>
      <c r="M663" s="14">
        <v>110240</v>
      </c>
      <c r="N663" s="12"/>
      <c r="O663" s="10" t="s">
        <v>29</v>
      </c>
      <c r="P663" s="14">
        <v>-104728</v>
      </c>
      <c r="Q663" s="15">
        <v>1</v>
      </c>
      <c r="R663" s="10" t="s">
        <v>29</v>
      </c>
      <c r="S663" s="14">
        <v>5512</v>
      </c>
      <c r="T663" s="10" t="s">
        <v>36</v>
      </c>
      <c r="U663" s="10" t="s">
        <v>29</v>
      </c>
      <c r="V663" s="10" t="s">
        <v>37</v>
      </c>
      <c r="W663" s="10" t="s">
        <v>29</v>
      </c>
      <c r="X663" s="15">
        <v>0</v>
      </c>
      <c r="Y663" s="15">
        <v>0</v>
      </c>
      <c r="Z663" s="15">
        <v>0</v>
      </c>
      <c r="AA663" s="15">
        <v>0</v>
      </c>
      <c r="AB663" s="14">
        <v>5512</v>
      </c>
    </row>
    <row r="664" spans="1:28" x14ac:dyDescent="0.25">
      <c r="A664" s="9" t="s">
        <v>1360</v>
      </c>
      <c r="B664" s="10" t="s">
        <v>29</v>
      </c>
      <c r="C664" s="10" t="s">
        <v>29</v>
      </c>
      <c r="D664" s="9" t="s">
        <v>30</v>
      </c>
      <c r="E664" s="10" t="s">
        <v>1318</v>
      </c>
      <c r="F664" s="10" t="s">
        <v>32</v>
      </c>
      <c r="G664" s="11">
        <v>39789</v>
      </c>
      <c r="H664" s="12">
        <v>39789</v>
      </c>
      <c r="I664" s="10" t="s">
        <v>218</v>
      </c>
      <c r="J664" s="13" t="s">
        <v>1361</v>
      </c>
      <c r="K664" s="10" t="s">
        <v>1321</v>
      </c>
      <c r="L664" s="10" t="s">
        <v>29</v>
      </c>
      <c r="M664" s="14">
        <v>14500</v>
      </c>
      <c r="N664" s="12"/>
      <c r="O664" s="10" t="s">
        <v>29</v>
      </c>
      <c r="P664" s="14">
        <v>-13775</v>
      </c>
      <c r="Q664" s="15">
        <v>1</v>
      </c>
      <c r="R664" s="10" t="s">
        <v>29</v>
      </c>
      <c r="S664" s="15">
        <v>725</v>
      </c>
      <c r="T664" s="10" t="s">
        <v>36</v>
      </c>
      <c r="U664" s="10" t="s">
        <v>29</v>
      </c>
      <c r="V664" s="10" t="s">
        <v>37</v>
      </c>
      <c r="W664" s="10" t="s">
        <v>29</v>
      </c>
      <c r="X664" s="15">
        <v>0</v>
      </c>
      <c r="Y664" s="15">
        <v>0</v>
      </c>
      <c r="Z664" s="15">
        <v>0</v>
      </c>
      <c r="AA664" s="15">
        <v>0</v>
      </c>
      <c r="AB664" s="15">
        <v>725</v>
      </c>
    </row>
    <row r="665" spans="1:28" x14ac:dyDescent="0.25">
      <c r="A665" s="9" t="s">
        <v>1362</v>
      </c>
      <c r="B665" s="10" t="s">
        <v>29</v>
      </c>
      <c r="C665" s="10" t="s">
        <v>29</v>
      </c>
      <c r="D665" s="9" t="s">
        <v>30</v>
      </c>
      <c r="E665" s="10" t="s">
        <v>1318</v>
      </c>
      <c r="F665" s="10" t="s">
        <v>32</v>
      </c>
      <c r="G665" s="11">
        <v>39814</v>
      </c>
      <c r="H665" s="12">
        <v>39814</v>
      </c>
      <c r="I665" s="10" t="s">
        <v>218</v>
      </c>
      <c r="J665" s="13" t="s">
        <v>1363</v>
      </c>
      <c r="K665" s="10" t="s">
        <v>1321</v>
      </c>
      <c r="L665" s="10" t="s">
        <v>29</v>
      </c>
      <c r="M665" s="14">
        <v>10820</v>
      </c>
      <c r="N665" s="12"/>
      <c r="O665" s="10" t="s">
        <v>29</v>
      </c>
      <c r="P665" s="14">
        <v>-10279</v>
      </c>
      <c r="Q665" s="15">
        <v>1</v>
      </c>
      <c r="R665" s="10" t="s">
        <v>29</v>
      </c>
      <c r="S665" s="15">
        <v>541</v>
      </c>
      <c r="T665" s="10" t="s">
        <v>36</v>
      </c>
      <c r="U665" s="10" t="s">
        <v>29</v>
      </c>
      <c r="V665" s="10" t="s">
        <v>37</v>
      </c>
      <c r="W665" s="10" t="s">
        <v>29</v>
      </c>
      <c r="X665" s="15">
        <v>0</v>
      </c>
      <c r="Y665" s="15">
        <v>0</v>
      </c>
      <c r="Z665" s="15">
        <v>0</v>
      </c>
      <c r="AA665" s="15">
        <v>0</v>
      </c>
      <c r="AB665" s="15">
        <v>541</v>
      </c>
    </row>
    <row r="666" spans="1:28" x14ac:dyDescent="0.25">
      <c r="A666" s="9" t="s">
        <v>1364</v>
      </c>
      <c r="B666" s="10" t="s">
        <v>29</v>
      </c>
      <c r="C666" s="10" t="s">
        <v>29</v>
      </c>
      <c r="D666" s="9" t="s">
        <v>30</v>
      </c>
      <c r="E666" s="10" t="s">
        <v>1318</v>
      </c>
      <c r="F666" s="10" t="s">
        <v>32</v>
      </c>
      <c r="G666" s="11">
        <v>39814</v>
      </c>
      <c r="H666" s="12">
        <v>39814</v>
      </c>
      <c r="I666" s="10" t="s">
        <v>218</v>
      </c>
      <c r="J666" s="13" t="s">
        <v>1365</v>
      </c>
      <c r="K666" s="10" t="s">
        <v>1321</v>
      </c>
      <c r="L666" s="10" t="s">
        <v>29</v>
      </c>
      <c r="M666" s="14">
        <v>16930</v>
      </c>
      <c r="N666" s="12"/>
      <c r="O666" s="10" t="s">
        <v>29</v>
      </c>
      <c r="P666" s="14">
        <v>-16084</v>
      </c>
      <c r="Q666" s="15">
        <v>1</v>
      </c>
      <c r="R666" s="10" t="s">
        <v>29</v>
      </c>
      <c r="S666" s="15">
        <v>846</v>
      </c>
      <c r="T666" s="10" t="s">
        <v>36</v>
      </c>
      <c r="U666" s="10" t="s">
        <v>29</v>
      </c>
      <c r="V666" s="10" t="s">
        <v>37</v>
      </c>
      <c r="W666" s="10" t="s">
        <v>29</v>
      </c>
      <c r="X666" s="15">
        <v>0</v>
      </c>
      <c r="Y666" s="15">
        <v>0</v>
      </c>
      <c r="Z666" s="15">
        <v>0</v>
      </c>
      <c r="AA666" s="15">
        <v>0</v>
      </c>
      <c r="AB666" s="15">
        <v>846</v>
      </c>
    </row>
    <row r="667" spans="1:28" x14ac:dyDescent="0.25">
      <c r="A667" s="9" t="s">
        <v>1366</v>
      </c>
      <c r="B667" s="10" t="s">
        <v>29</v>
      </c>
      <c r="C667" s="10" t="s">
        <v>29</v>
      </c>
      <c r="D667" s="9" t="s">
        <v>30</v>
      </c>
      <c r="E667" s="10" t="s">
        <v>1318</v>
      </c>
      <c r="F667" s="10" t="s">
        <v>32</v>
      </c>
      <c r="G667" s="11">
        <v>40148</v>
      </c>
      <c r="H667" s="12">
        <v>40148</v>
      </c>
      <c r="I667" s="10" t="s">
        <v>573</v>
      </c>
      <c r="J667" s="13" t="s">
        <v>1367</v>
      </c>
      <c r="K667" s="10" t="s">
        <v>1321</v>
      </c>
      <c r="L667" s="10" t="s">
        <v>29</v>
      </c>
      <c r="M667" s="14">
        <v>267852</v>
      </c>
      <c r="N667" s="12"/>
      <c r="O667" s="10" t="s">
        <v>29</v>
      </c>
      <c r="P667" s="14">
        <v>-254459</v>
      </c>
      <c r="Q667" s="15">
        <v>1</v>
      </c>
      <c r="R667" s="10" t="s">
        <v>29</v>
      </c>
      <c r="S667" s="14">
        <v>13393</v>
      </c>
      <c r="T667" s="10" t="s">
        <v>36</v>
      </c>
      <c r="U667" s="10" t="s">
        <v>29</v>
      </c>
      <c r="V667" s="10" t="s">
        <v>37</v>
      </c>
      <c r="W667" s="10" t="s">
        <v>29</v>
      </c>
      <c r="X667" s="15">
        <v>0</v>
      </c>
      <c r="Y667" s="15">
        <v>0</v>
      </c>
      <c r="Z667" s="15">
        <v>0</v>
      </c>
      <c r="AA667" s="15">
        <v>0</v>
      </c>
      <c r="AB667" s="14">
        <v>13393</v>
      </c>
    </row>
    <row r="668" spans="1:28" x14ac:dyDescent="0.25">
      <c r="A668" s="9" t="s">
        <v>1368</v>
      </c>
      <c r="B668" s="10" t="s">
        <v>29</v>
      </c>
      <c r="C668" s="10" t="s">
        <v>29</v>
      </c>
      <c r="D668" s="9" t="s">
        <v>30</v>
      </c>
      <c r="E668" s="10" t="s">
        <v>1318</v>
      </c>
      <c r="F668" s="10" t="s">
        <v>32</v>
      </c>
      <c r="G668" s="11">
        <v>40148</v>
      </c>
      <c r="H668" s="12">
        <v>40148</v>
      </c>
      <c r="I668" s="10" t="s">
        <v>573</v>
      </c>
      <c r="J668" s="13" t="s">
        <v>1369</v>
      </c>
      <c r="K668" s="10" t="s">
        <v>1321</v>
      </c>
      <c r="L668" s="10" t="s">
        <v>29</v>
      </c>
      <c r="M668" s="14">
        <v>78577</v>
      </c>
      <c r="N668" s="12"/>
      <c r="O668" s="10" t="s">
        <v>29</v>
      </c>
      <c r="P668" s="14">
        <v>-74648</v>
      </c>
      <c r="Q668" s="15">
        <v>1</v>
      </c>
      <c r="R668" s="10" t="s">
        <v>29</v>
      </c>
      <c r="S668" s="14">
        <v>3929</v>
      </c>
      <c r="T668" s="10" t="s">
        <v>36</v>
      </c>
      <c r="U668" s="10" t="s">
        <v>29</v>
      </c>
      <c r="V668" s="10" t="s">
        <v>37</v>
      </c>
      <c r="W668" s="10" t="s">
        <v>29</v>
      </c>
      <c r="X668" s="15">
        <v>0</v>
      </c>
      <c r="Y668" s="15">
        <v>0</v>
      </c>
      <c r="Z668" s="15">
        <v>0</v>
      </c>
      <c r="AA668" s="15">
        <v>0</v>
      </c>
      <c r="AB668" s="14">
        <v>3929</v>
      </c>
    </row>
    <row r="669" spans="1:28" x14ac:dyDescent="0.25">
      <c r="A669" s="9" t="s">
        <v>1370</v>
      </c>
      <c r="B669" s="10" t="s">
        <v>29</v>
      </c>
      <c r="C669" s="10" t="s">
        <v>29</v>
      </c>
      <c r="D669" s="9" t="s">
        <v>30</v>
      </c>
      <c r="E669" s="10" t="s">
        <v>1318</v>
      </c>
      <c r="F669" s="10" t="s">
        <v>32</v>
      </c>
      <c r="G669" s="11">
        <v>40148</v>
      </c>
      <c r="H669" s="12">
        <v>40148</v>
      </c>
      <c r="I669" s="10" t="s">
        <v>573</v>
      </c>
      <c r="J669" s="13" t="s">
        <v>1371</v>
      </c>
      <c r="K669" s="10" t="s">
        <v>1321</v>
      </c>
      <c r="L669" s="10" t="s">
        <v>29</v>
      </c>
      <c r="M669" s="14">
        <v>4700</v>
      </c>
      <c r="N669" s="12"/>
      <c r="O669" s="10" t="s">
        <v>29</v>
      </c>
      <c r="P669" s="14">
        <v>-4465</v>
      </c>
      <c r="Q669" s="15">
        <v>1</v>
      </c>
      <c r="R669" s="10" t="s">
        <v>29</v>
      </c>
      <c r="S669" s="15">
        <v>235</v>
      </c>
      <c r="T669" s="10" t="s">
        <v>36</v>
      </c>
      <c r="U669" s="10" t="s">
        <v>29</v>
      </c>
      <c r="V669" s="10" t="s">
        <v>37</v>
      </c>
      <c r="W669" s="10" t="s">
        <v>29</v>
      </c>
      <c r="X669" s="15">
        <v>0</v>
      </c>
      <c r="Y669" s="15">
        <v>0</v>
      </c>
      <c r="Z669" s="15">
        <v>0</v>
      </c>
      <c r="AA669" s="15">
        <v>0</v>
      </c>
      <c r="AB669" s="15">
        <v>235</v>
      </c>
    </row>
    <row r="670" spans="1:28" x14ac:dyDescent="0.25">
      <c r="A670" s="9" t="s">
        <v>1372</v>
      </c>
      <c r="B670" s="10" t="s">
        <v>29</v>
      </c>
      <c r="C670" s="10" t="s">
        <v>29</v>
      </c>
      <c r="D670" s="9" t="s">
        <v>30</v>
      </c>
      <c r="E670" s="10" t="s">
        <v>1318</v>
      </c>
      <c r="F670" s="10" t="s">
        <v>32</v>
      </c>
      <c r="G670" s="11">
        <v>40148</v>
      </c>
      <c r="H670" s="12">
        <v>40148</v>
      </c>
      <c r="I670" s="10" t="s">
        <v>573</v>
      </c>
      <c r="J670" s="13" t="s">
        <v>1373</v>
      </c>
      <c r="K670" s="10" t="s">
        <v>1321</v>
      </c>
      <c r="L670" s="10" t="s">
        <v>29</v>
      </c>
      <c r="M670" s="14">
        <v>5200</v>
      </c>
      <c r="N670" s="12"/>
      <c r="O670" s="10" t="s">
        <v>29</v>
      </c>
      <c r="P670" s="14">
        <v>-4940</v>
      </c>
      <c r="Q670" s="15">
        <v>1</v>
      </c>
      <c r="R670" s="10" t="s">
        <v>29</v>
      </c>
      <c r="S670" s="15">
        <v>260</v>
      </c>
      <c r="T670" s="10" t="s">
        <v>36</v>
      </c>
      <c r="U670" s="10" t="s">
        <v>29</v>
      </c>
      <c r="V670" s="10" t="s">
        <v>37</v>
      </c>
      <c r="W670" s="10" t="s">
        <v>29</v>
      </c>
      <c r="X670" s="15">
        <v>0</v>
      </c>
      <c r="Y670" s="15">
        <v>0</v>
      </c>
      <c r="Z670" s="15">
        <v>0</v>
      </c>
      <c r="AA670" s="15">
        <v>0</v>
      </c>
      <c r="AB670" s="15">
        <v>260</v>
      </c>
    </row>
    <row r="671" spans="1:28" x14ac:dyDescent="0.25">
      <c r="A671" s="9" t="s">
        <v>1374</v>
      </c>
      <c r="B671" s="10" t="s">
        <v>29</v>
      </c>
      <c r="C671" s="10" t="s">
        <v>29</v>
      </c>
      <c r="D671" s="9" t="s">
        <v>30</v>
      </c>
      <c r="E671" s="10" t="s">
        <v>1318</v>
      </c>
      <c r="F671" s="10" t="s">
        <v>32</v>
      </c>
      <c r="G671" s="11">
        <v>40148</v>
      </c>
      <c r="H671" s="12">
        <v>40148</v>
      </c>
      <c r="I671" s="10" t="s">
        <v>1119</v>
      </c>
      <c r="J671" s="13" t="s">
        <v>1375</v>
      </c>
      <c r="K671" s="10" t="s">
        <v>1321</v>
      </c>
      <c r="L671" s="10" t="s">
        <v>29</v>
      </c>
      <c r="M671" s="14">
        <v>49500</v>
      </c>
      <c r="N671" s="12"/>
      <c r="O671" s="10" t="s">
        <v>29</v>
      </c>
      <c r="P671" s="14">
        <v>-47025</v>
      </c>
      <c r="Q671" s="15">
        <v>1</v>
      </c>
      <c r="R671" s="10" t="s">
        <v>29</v>
      </c>
      <c r="S671" s="14">
        <v>2475</v>
      </c>
      <c r="T671" s="10" t="s">
        <v>36</v>
      </c>
      <c r="U671" s="10" t="s">
        <v>29</v>
      </c>
      <c r="V671" s="10" t="s">
        <v>37</v>
      </c>
      <c r="W671" s="10" t="s">
        <v>29</v>
      </c>
      <c r="X671" s="15">
        <v>0</v>
      </c>
      <c r="Y671" s="15">
        <v>0</v>
      </c>
      <c r="Z671" s="15">
        <v>0</v>
      </c>
      <c r="AA671" s="15">
        <v>0</v>
      </c>
      <c r="AB671" s="14">
        <v>2475</v>
      </c>
    </row>
    <row r="672" spans="1:28" x14ac:dyDescent="0.25">
      <c r="A672" s="9" t="s">
        <v>1376</v>
      </c>
      <c r="B672" s="10" t="s">
        <v>29</v>
      </c>
      <c r="C672" s="10" t="s">
        <v>29</v>
      </c>
      <c r="D672" s="9" t="s">
        <v>30</v>
      </c>
      <c r="E672" s="10" t="s">
        <v>1318</v>
      </c>
      <c r="F672" s="10" t="s">
        <v>32</v>
      </c>
      <c r="G672" s="11">
        <v>40210</v>
      </c>
      <c r="H672" s="12">
        <v>40210</v>
      </c>
      <c r="I672" s="10" t="s">
        <v>573</v>
      </c>
      <c r="J672" s="13" t="s">
        <v>1377</v>
      </c>
      <c r="K672" s="10" t="s">
        <v>1321</v>
      </c>
      <c r="L672" s="10" t="s">
        <v>29</v>
      </c>
      <c r="M672" s="14">
        <v>15100</v>
      </c>
      <c r="N672" s="12"/>
      <c r="O672" s="10" t="s">
        <v>29</v>
      </c>
      <c r="P672" s="14">
        <v>-14345</v>
      </c>
      <c r="Q672" s="15">
        <v>1</v>
      </c>
      <c r="R672" s="10" t="s">
        <v>29</v>
      </c>
      <c r="S672" s="15">
        <v>755</v>
      </c>
      <c r="T672" s="10" t="s">
        <v>36</v>
      </c>
      <c r="U672" s="10" t="s">
        <v>29</v>
      </c>
      <c r="V672" s="10" t="s">
        <v>37</v>
      </c>
      <c r="W672" s="10" t="s">
        <v>29</v>
      </c>
      <c r="X672" s="15">
        <v>0</v>
      </c>
      <c r="Y672" s="15">
        <v>0</v>
      </c>
      <c r="Z672" s="15">
        <v>0</v>
      </c>
      <c r="AA672" s="15">
        <v>0</v>
      </c>
      <c r="AB672" s="15">
        <v>755</v>
      </c>
    </row>
    <row r="673" spans="1:28" x14ac:dyDescent="0.25">
      <c r="A673" s="9" t="s">
        <v>1378</v>
      </c>
      <c r="B673" s="10" t="s">
        <v>29</v>
      </c>
      <c r="C673" s="10" t="s">
        <v>29</v>
      </c>
      <c r="D673" s="9" t="s">
        <v>30</v>
      </c>
      <c r="E673" s="10" t="s">
        <v>1318</v>
      </c>
      <c r="F673" s="10" t="s">
        <v>32</v>
      </c>
      <c r="G673" s="11">
        <v>40299</v>
      </c>
      <c r="H673" s="12">
        <v>40299</v>
      </c>
      <c r="I673" s="10" t="s">
        <v>573</v>
      </c>
      <c r="J673" s="13" t="s">
        <v>1379</v>
      </c>
      <c r="K673" s="10" t="s">
        <v>1321</v>
      </c>
      <c r="L673" s="10" t="s">
        <v>29</v>
      </c>
      <c r="M673" s="14">
        <v>19980</v>
      </c>
      <c r="N673" s="12"/>
      <c r="O673" s="10" t="s">
        <v>29</v>
      </c>
      <c r="P673" s="14">
        <v>-18981</v>
      </c>
      <c r="Q673" s="15">
        <v>2</v>
      </c>
      <c r="R673" s="10" t="s">
        <v>29</v>
      </c>
      <c r="S673" s="15">
        <v>999</v>
      </c>
      <c r="T673" s="10" t="s">
        <v>36</v>
      </c>
      <c r="U673" s="10" t="s">
        <v>29</v>
      </c>
      <c r="V673" s="10" t="s">
        <v>37</v>
      </c>
      <c r="W673" s="10" t="s">
        <v>29</v>
      </c>
      <c r="X673" s="15">
        <v>0</v>
      </c>
      <c r="Y673" s="15">
        <v>0</v>
      </c>
      <c r="Z673" s="15">
        <v>0</v>
      </c>
      <c r="AA673" s="15">
        <v>0</v>
      </c>
      <c r="AB673" s="15">
        <v>999</v>
      </c>
    </row>
    <row r="674" spans="1:28" x14ac:dyDescent="0.25">
      <c r="A674" s="9" t="s">
        <v>1380</v>
      </c>
      <c r="B674" s="10" t="s">
        <v>29</v>
      </c>
      <c r="C674" s="10" t="s">
        <v>29</v>
      </c>
      <c r="D674" s="9" t="s">
        <v>30</v>
      </c>
      <c r="E674" s="10" t="s">
        <v>1318</v>
      </c>
      <c r="F674" s="10" t="s">
        <v>32</v>
      </c>
      <c r="G674" s="11">
        <v>40360</v>
      </c>
      <c r="H674" s="12">
        <v>40360</v>
      </c>
      <c r="I674" s="10" t="s">
        <v>573</v>
      </c>
      <c r="J674" s="13" t="s">
        <v>1381</v>
      </c>
      <c r="K674" s="10" t="s">
        <v>1321</v>
      </c>
      <c r="L674" s="10" t="s">
        <v>29</v>
      </c>
      <c r="M674" s="15">
        <v>495</v>
      </c>
      <c r="N674" s="12"/>
      <c r="O674" s="10" t="s">
        <v>29</v>
      </c>
      <c r="P674" s="15">
        <v>-470</v>
      </c>
      <c r="Q674" s="15">
        <v>1</v>
      </c>
      <c r="R674" s="10" t="s">
        <v>29</v>
      </c>
      <c r="S674" s="15">
        <v>25</v>
      </c>
      <c r="T674" s="10" t="s">
        <v>36</v>
      </c>
      <c r="U674" s="10" t="s">
        <v>29</v>
      </c>
      <c r="V674" s="10" t="s">
        <v>37</v>
      </c>
      <c r="W674" s="10" t="s">
        <v>29</v>
      </c>
      <c r="X674" s="15">
        <v>0</v>
      </c>
      <c r="Y674" s="15">
        <v>0</v>
      </c>
      <c r="Z674" s="15">
        <v>0</v>
      </c>
      <c r="AA674" s="15">
        <v>0</v>
      </c>
      <c r="AB674" s="15">
        <v>25</v>
      </c>
    </row>
    <row r="675" spans="1:28" x14ac:dyDescent="0.25">
      <c r="A675" s="9" t="s">
        <v>1382</v>
      </c>
      <c r="B675" s="10" t="s">
        <v>29</v>
      </c>
      <c r="C675" s="10" t="s">
        <v>29</v>
      </c>
      <c r="D675" s="9" t="s">
        <v>30</v>
      </c>
      <c r="E675" s="10" t="s">
        <v>1318</v>
      </c>
      <c r="F675" s="10" t="s">
        <v>32</v>
      </c>
      <c r="G675" s="11">
        <v>40483</v>
      </c>
      <c r="H675" s="12">
        <v>40483</v>
      </c>
      <c r="I675" s="10" t="s">
        <v>573</v>
      </c>
      <c r="J675" s="13" t="s">
        <v>1383</v>
      </c>
      <c r="K675" s="10" t="s">
        <v>1321</v>
      </c>
      <c r="L675" s="10" t="s">
        <v>29</v>
      </c>
      <c r="M675" s="14">
        <v>154210.29</v>
      </c>
      <c r="N675" s="12"/>
      <c r="O675" s="10" t="s">
        <v>29</v>
      </c>
      <c r="P675" s="14">
        <v>-146499.29</v>
      </c>
      <c r="Q675" s="15">
        <v>1</v>
      </c>
      <c r="R675" s="10" t="s">
        <v>29</v>
      </c>
      <c r="S675" s="14">
        <v>7711</v>
      </c>
      <c r="T675" s="10" t="s">
        <v>36</v>
      </c>
      <c r="U675" s="10" t="s">
        <v>29</v>
      </c>
      <c r="V675" s="10" t="s">
        <v>37</v>
      </c>
      <c r="W675" s="10" t="s">
        <v>29</v>
      </c>
      <c r="X675" s="15">
        <v>0</v>
      </c>
      <c r="Y675" s="15">
        <v>0</v>
      </c>
      <c r="Z675" s="15">
        <v>0</v>
      </c>
      <c r="AA675" s="15">
        <v>0</v>
      </c>
      <c r="AB675" s="14">
        <v>7711</v>
      </c>
    </row>
    <row r="676" spans="1:28" x14ac:dyDescent="0.25">
      <c r="A676" s="9" t="s">
        <v>1384</v>
      </c>
      <c r="B676" s="10" t="s">
        <v>29</v>
      </c>
      <c r="C676" s="10" t="s">
        <v>29</v>
      </c>
      <c r="D676" s="9" t="s">
        <v>30</v>
      </c>
      <c r="E676" s="10" t="s">
        <v>1318</v>
      </c>
      <c r="F676" s="10" t="s">
        <v>32</v>
      </c>
      <c r="G676" s="11">
        <v>40483</v>
      </c>
      <c r="H676" s="12">
        <v>40483</v>
      </c>
      <c r="I676" s="10" t="s">
        <v>573</v>
      </c>
      <c r="J676" s="13" t="s">
        <v>1385</v>
      </c>
      <c r="K676" s="10" t="s">
        <v>1321</v>
      </c>
      <c r="L676" s="10" t="s">
        <v>29</v>
      </c>
      <c r="M676" s="15">
        <v>900</v>
      </c>
      <c r="N676" s="12"/>
      <c r="O676" s="10" t="s">
        <v>29</v>
      </c>
      <c r="P676" s="15">
        <v>-855</v>
      </c>
      <c r="Q676" s="15">
        <v>2</v>
      </c>
      <c r="R676" s="10" t="s">
        <v>29</v>
      </c>
      <c r="S676" s="15">
        <v>45</v>
      </c>
      <c r="T676" s="10" t="s">
        <v>36</v>
      </c>
      <c r="U676" s="10" t="s">
        <v>29</v>
      </c>
      <c r="V676" s="10" t="s">
        <v>37</v>
      </c>
      <c r="W676" s="10" t="s">
        <v>29</v>
      </c>
      <c r="X676" s="15">
        <v>0</v>
      </c>
      <c r="Y676" s="15">
        <v>0</v>
      </c>
      <c r="Z676" s="15">
        <v>0</v>
      </c>
      <c r="AA676" s="15">
        <v>0</v>
      </c>
      <c r="AB676" s="15">
        <v>45</v>
      </c>
    </row>
    <row r="677" spans="1:28" x14ac:dyDescent="0.25">
      <c r="A677" s="9" t="s">
        <v>1386</v>
      </c>
      <c r="B677" s="10" t="s">
        <v>29</v>
      </c>
      <c r="C677" s="10" t="s">
        <v>29</v>
      </c>
      <c r="D677" s="9" t="s">
        <v>30</v>
      </c>
      <c r="E677" s="10" t="s">
        <v>1318</v>
      </c>
      <c r="F677" s="10" t="s">
        <v>32</v>
      </c>
      <c r="G677" s="11">
        <v>40634</v>
      </c>
      <c r="H677" s="12">
        <v>40634</v>
      </c>
      <c r="I677" s="10" t="s">
        <v>573</v>
      </c>
      <c r="J677" s="13" t="s">
        <v>1387</v>
      </c>
      <c r="K677" s="10" t="s">
        <v>1321</v>
      </c>
      <c r="L677" s="10" t="s">
        <v>29</v>
      </c>
      <c r="M677" s="14">
        <v>20000</v>
      </c>
      <c r="N677" s="12"/>
      <c r="O677" s="10" t="s">
        <v>29</v>
      </c>
      <c r="P677" s="14">
        <v>-19000</v>
      </c>
      <c r="Q677" s="15">
        <v>1</v>
      </c>
      <c r="R677" s="10" t="s">
        <v>29</v>
      </c>
      <c r="S677" s="14">
        <v>1000</v>
      </c>
      <c r="T677" s="10" t="s">
        <v>36</v>
      </c>
      <c r="U677" s="10" t="s">
        <v>29</v>
      </c>
      <c r="V677" s="10" t="s">
        <v>37</v>
      </c>
      <c r="W677" s="10" t="s">
        <v>29</v>
      </c>
      <c r="X677" s="15">
        <v>0</v>
      </c>
      <c r="Y677" s="15">
        <v>0</v>
      </c>
      <c r="Z677" s="15">
        <v>0</v>
      </c>
      <c r="AA677" s="15">
        <v>0</v>
      </c>
      <c r="AB677" s="14">
        <v>1000</v>
      </c>
    </row>
    <row r="678" spans="1:28" x14ac:dyDescent="0.25">
      <c r="A678" s="9" t="s">
        <v>1388</v>
      </c>
      <c r="B678" s="10" t="s">
        <v>29</v>
      </c>
      <c r="C678" s="10" t="s">
        <v>29</v>
      </c>
      <c r="D678" s="9" t="s">
        <v>30</v>
      </c>
      <c r="E678" s="10" t="s">
        <v>1318</v>
      </c>
      <c r="F678" s="10" t="s">
        <v>32</v>
      </c>
      <c r="G678" s="11">
        <v>40787</v>
      </c>
      <c r="H678" s="12">
        <v>40787</v>
      </c>
      <c r="I678" s="10" t="s">
        <v>573</v>
      </c>
      <c r="J678" s="13" t="s">
        <v>1389</v>
      </c>
      <c r="K678" s="10" t="s">
        <v>1321</v>
      </c>
      <c r="L678" s="10" t="s">
        <v>29</v>
      </c>
      <c r="M678" s="14">
        <v>1596</v>
      </c>
      <c r="N678" s="12"/>
      <c r="O678" s="10" t="s">
        <v>29</v>
      </c>
      <c r="P678" s="14">
        <v>-1516</v>
      </c>
      <c r="Q678" s="15">
        <v>4</v>
      </c>
      <c r="R678" s="10" t="s">
        <v>29</v>
      </c>
      <c r="S678" s="15">
        <v>80</v>
      </c>
      <c r="T678" s="10" t="s">
        <v>36</v>
      </c>
      <c r="U678" s="10" t="s">
        <v>29</v>
      </c>
      <c r="V678" s="10" t="s">
        <v>37</v>
      </c>
      <c r="W678" s="10" t="s">
        <v>29</v>
      </c>
      <c r="X678" s="15">
        <v>0</v>
      </c>
      <c r="Y678" s="15">
        <v>0</v>
      </c>
      <c r="Z678" s="15">
        <v>0</v>
      </c>
      <c r="AA678" s="15">
        <v>0</v>
      </c>
      <c r="AB678" s="15">
        <v>80</v>
      </c>
    </row>
    <row r="679" spans="1:28" x14ac:dyDescent="0.25">
      <c r="A679" s="9" t="s">
        <v>1390</v>
      </c>
      <c r="B679" s="10" t="s">
        <v>29</v>
      </c>
      <c r="C679" s="10" t="s">
        <v>29</v>
      </c>
      <c r="D679" s="9" t="s">
        <v>30</v>
      </c>
      <c r="E679" s="10" t="s">
        <v>1318</v>
      </c>
      <c r="F679" s="10" t="s">
        <v>32</v>
      </c>
      <c r="G679" s="11">
        <v>40878</v>
      </c>
      <c r="H679" s="12">
        <v>40878</v>
      </c>
      <c r="I679" s="10" t="s">
        <v>573</v>
      </c>
      <c r="J679" s="13" t="s">
        <v>1391</v>
      </c>
      <c r="K679" s="10" t="s">
        <v>1321</v>
      </c>
      <c r="L679" s="10" t="s">
        <v>29</v>
      </c>
      <c r="M679" s="15">
        <v>500</v>
      </c>
      <c r="N679" s="12"/>
      <c r="O679" s="10" t="s">
        <v>29</v>
      </c>
      <c r="P679" s="15">
        <v>-475</v>
      </c>
      <c r="Q679" s="15">
        <v>1</v>
      </c>
      <c r="R679" s="10" t="s">
        <v>29</v>
      </c>
      <c r="S679" s="15">
        <v>25</v>
      </c>
      <c r="T679" s="10" t="s">
        <v>36</v>
      </c>
      <c r="U679" s="10" t="s">
        <v>29</v>
      </c>
      <c r="V679" s="10" t="s">
        <v>37</v>
      </c>
      <c r="W679" s="10" t="s">
        <v>29</v>
      </c>
      <c r="X679" s="15">
        <v>0</v>
      </c>
      <c r="Y679" s="15">
        <v>0</v>
      </c>
      <c r="Z679" s="15">
        <v>0</v>
      </c>
      <c r="AA679" s="15">
        <v>0</v>
      </c>
      <c r="AB679" s="15">
        <v>25</v>
      </c>
    </row>
    <row r="680" spans="1:28" x14ac:dyDescent="0.25">
      <c r="A680" s="9" t="s">
        <v>1392</v>
      </c>
      <c r="B680" s="10" t="s">
        <v>29</v>
      </c>
      <c r="C680" s="10" t="s">
        <v>29</v>
      </c>
      <c r="D680" s="9" t="s">
        <v>30</v>
      </c>
      <c r="E680" s="10" t="s">
        <v>1318</v>
      </c>
      <c r="F680" s="10" t="s">
        <v>32</v>
      </c>
      <c r="G680" s="11">
        <v>40909</v>
      </c>
      <c r="H680" s="12">
        <v>40909</v>
      </c>
      <c r="I680" s="10" t="s">
        <v>573</v>
      </c>
      <c r="J680" s="13" t="s">
        <v>1344</v>
      </c>
      <c r="K680" s="10" t="s">
        <v>1321</v>
      </c>
      <c r="L680" s="10" t="s">
        <v>29</v>
      </c>
      <c r="M680" s="14">
        <v>3990</v>
      </c>
      <c r="N680" s="12"/>
      <c r="O680" s="10" t="s">
        <v>29</v>
      </c>
      <c r="P680" s="14">
        <v>-3791</v>
      </c>
      <c r="Q680" s="15">
        <v>10</v>
      </c>
      <c r="R680" s="10" t="s">
        <v>29</v>
      </c>
      <c r="S680" s="15">
        <v>199</v>
      </c>
      <c r="T680" s="10" t="s">
        <v>36</v>
      </c>
      <c r="U680" s="10" t="s">
        <v>29</v>
      </c>
      <c r="V680" s="10" t="s">
        <v>37</v>
      </c>
      <c r="W680" s="10" t="s">
        <v>29</v>
      </c>
      <c r="X680" s="15">
        <v>0</v>
      </c>
      <c r="Y680" s="15">
        <v>0</v>
      </c>
      <c r="Z680" s="15">
        <v>0</v>
      </c>
      <c r="AA680" s="15">
        <v>0</v>
      </c>
      <c r="AB680" s="15">
        <v>199</v>
      </c>
    </row>
    <row r="681" spans="1:28" x14ac:dyDescent="0.25">
      <c r="A681" s="9" t="s">
        <v>1393</v>
      </c>
      <c r="B681" s="10" t="s">
        <v>29</v>
      </c>
      <c r="C681" s="10" t="s">
        <v>29</v>
      </c>
      <c r="D681" s="9" t="s">
        <v>30</v>
      </c>
      <c r="E681" s="10" t="s">
        <v>1318</v>
      </c>
      <c r="F681" s="10" t="s">
        <v>32</v>
      </c>
      <c r="G681" s="11">
        <v>40909</v>
      </c>
      <c r="H681" s="12">
        <v>40909</v>
      </c>
      <c r="I681" s="10" t="s">
        <v>573</v>
      </c>
      <c r="J681" s="13" t="s">
        <v>1394</v>
      </c>
      <c r="K681" s="10" t="s">
        <v>1321</v>
      </c>
      <c r="L681" s="10" t="s">
        <v>29</v>
      </c>
      <c r="M681" s="15">
        <v>200</v>
      </c>
      <c r="N681" s="12"/>
      <c r="O681" s="10" t="s">
        <v>29</v>
      </c>
      <c r="P681" s="15">
        <v>-190</v>
      </c>
      <c r="Q681" s="15">
        <v>1</v>
      </c>
      <c r="R681" s="10" t="s">
        <v>29</v>
      </c>
      <c r="S681" s="15">
        <v>10</v>
      </c>
      <c r="T681" s="10" t="s">
        <v>36</v>
      </c>
      <c r="U681" s="10" t="s">
        <v>29</v>
      </c>
      <c r="V681" s="10" t="s">
        <v>37</v>
      </c>
      <c r="W681" s="10" t="s">
        <v>29</v>
      </c>
      <c r="X681" s="15">
        <v>0</v>
      </c>
      <c r="Y681" s="15">
        <v>0</v>
      </c>
      <c r="Z681" s="15">
        <v>0</v>
      </c>
      <c r="AA681" s="15">
        <v>0</v>
      </c>
      <c r="AB681" s="15">
        <v>10</v>
      </c>
    </row>
    <row r="682" spans="1:28" x14ac:dyDescent="0.25">
      <c r="A682" s="9" t="s">
        <v>1395</v>
      </c>
      <c r="B682" s="10" t="s">
        <v>29</v>
      </c>
      <c r="C682" s="10" t="s">
        <v>29</v>
      </c>
      <c r="D682" s="9" t="s">
        <v>30</v>
      </c>
      <c r="E682" s="10" t="s">
        <v>1318</v>
      </c>
      <c r="F682" s="10" t="s">
        <v>32</v>
      </c>
      <c r="G682" s="11">
        <v>41395</v>
      </c>
      <c r="H682" s="12">
        <v>41395</v>
      </c>
      <c r="I682" s="10" t="s">
        <v>1119</v>
      </c>
      <c r="J682" s="13" t="s">
        <v>1396</v>
      </c>
      <c r="K682" s="10" t="s">
        <v>1321</v>
      </c>
      <c r="L682" s="10" t="s">
        <v>29</v>
      </c>
      <c r="M682" s="14">
        <v>48805</v>
      </c>
      <c r="N682" s="12"/>
      <c r="O682" s="10" t="s">
        <v>29</v>
      </c>
      <c r="P682" s="14">
        <v>-46365</v>
      </c>
      <c r="Q682" s="15">
        <v>1</v>
      </c>
      <c r="R682" s="10" t="s">
        <v>29</v>
      </c>
      <c r="S682" s="14">
        <v>2440</v>
      </c>
      <c r="T682" s="10" t="s">
        <v>36</v>
      </c>
      <c r="U682" s="10" t="s">
        <v>29</v>
      </c>
      <c r="V682" s="10" t="s">
        <v>37</v>
      </c>
      <c r="W682" s="10" t="s">
        <v>29</v>
      </c>
      <c r="X682" s="15">
        <v>0</v>
      </c>
      <c r="Y682" s="15">
        <v>0</v>
      </c>
      <c r="Z682" s="15">
        <v>0</v>
      </c>
      <c r="AA682" s="15">
        <v>0</v>
      </c>
      <c r="AB682" s="14">
        <v>2440</v>
      </c>
    </row>
    <row r="683" spans="1:28" x14ac:dyDescent="0.25">
      <c r="A683" s="9" t="s">
        <v>1397</v>
      </c>
      <c r="B683" s="10" t="s">
        <v>29</v>
      </c>
      <c r="C683" s="10" t="s">
        <v>29</v>
      </c>
      <c r="D683" s="9" t="s">
        <v>30</v>
      </c>
      <c r="E683" s="10" t="s">
        <v>207</v>
      </c>
      <c r="F683" s="10" t="s">
        <v>32</v>
      </c>
      <c r="G683" s="11">
        <v>41913</v>
      </c>
      <c r="H683" s="12">
        <v>41913</v>
      </c>
      <c r="I683" s="10" t="s">
        <v>573</v>
      </c>
      <c r="J683" s="13" t="s">
        <v>1398</v>
      </c>
      <c r="K683" s="10" t="s">
        <v>1321</v>
      </c>
      <c r="L683" s="10" t="s">
        <v>29</v>
      </c>
      <c r="M683" s="14">
        <v>1150</v>
      </c>
      <c r="N683" s="12"/>
      <c r="O683" s="10" t="s">
        <v>29</v>
      </c>
      <c r="P683" s="14">
        <v>-1092.5</v>
      </c>
      <c r="Q683" s="15">
        <v>1</v>
      </c>
      <c r="R683" s="10" t="s">
        <v>29</v>
      </c>
      <c r="S683" s="15">
        <v>57.5</v>
      </c>
      <c r="T683" s="10" t="s">
        <v>36</v>
      </c>
      <c r="U683" s="10" t="s">
        <v>29</v>
      </c>
      <c r="V683" s="10" t="s">
        <v>37</v>
      </c>
      <c r="W683" s="10" t="s">
        <v>29</v>
      </c>
      <c r="X683" s="15">
        <v>0</v>
      </c>
      <c r="Y683" s="15">
        <v>0</v>
      </c>
      <c r="Z683" s="15">
        <v>0</v>
      </c>
      <c r="AA683" s="15">
        <v>0</v>
      </c>
      <c r="AB683" s="15">
        <v>57.5</v>
      </c>
    </row>
    <row r="684" spans="1:28" x14ac:dyDescent="0.25">
      <c r="A684" s="9" t="s">
        <v>1399</v>
      </c>
      <c r="B684" s="10" t="s">
        <v>29</v>
      </c>
      <c r="C684" s="10" t="s">
        <v>29</v>
      </c>
      <c r="D684" s="9" t="s">
        <v>30</v>
      </c>
      <c r="E684" s="10" t="s">
        <v>207</v>
      </c>
      <c r="F684" s="10" t="s">
        <v>32</v>
      </c>
      <c r="G684" s="11">
        <v>41913</v>
      </c>
      <c r="H684" s="12">
        <v>41913</v>
      </c>
      <c r="I684" s="10" t="s">
        <v>1184</v>
      </c>
      <c r="J684" s="13" t="s">
        <v>1400</v>
      </c>
      <c r="K684" s="10" t="s">
        <v>1321</v>
      </c>
      <c r="L684" s="10" t="s">
        <v>29</v>
      </c>
      <c r="M684" s="14">
        <v>29070</v>
      </c>
      <c r="N684" s="12"/>
      <c r="O684" s="10" t="s">
        <v>29</v>
      </c>
      <c r="P684" s="14">
        <v>-27616.5</v>
      </c>
      <c r="Q684" s="15">
        <v>1</v>
      </c>
      <c r="R684" s="10" t="s">
        <v>29</v>
      </c>
      <c r="S684" s="14">
        <v>1453.5</v>
      </c>
      <c r="T684" s="10" t="s">
        <v>36</v>
      </c>
      <c r="U684" s="10" t="s">
        <v>29</v>
      </c>
      <c r="V684" s="10" t="s">
        <v>37</v>
      </c>
      <c r="W684" s="10" t="s">
        <v>29</v>
      </c>
      <c r="X684" s="15">
        <v>0</v>
      </c>
      <c r="Y684" s="15">
        <v>0</v>
      </c>
      <c r="Z684" s="15">
        <v>0</v>
      </c>
      <c r="AA684" s="15">
        <v>0</v>
      </c>
      <c r="AB684" s="14">
        <v>1453.5</v>
      </c>
    </row>
    <row r="685" spans="1:28" x14ac:dyDescent="0.25">
      <c r="A685" s="9" t="s">
        <v>1401</v>
      </c>
      <c r="B685" s="10" t="s">
        <v>29</v>
      </c>
      <c r="C685" s="10" t="s">
        <v>29</v>
      </c>
      <c r="D685" s="9" t="s">
        <v>30</v>
      </c>
      <c r="E685" s="10" t="s">
        <v>207</v>
      </c>
      <c r="F685" s="10" t="s">
        <v>32</v>
      </c>
      <c r="G685" s="11">
        <v>41913</v>
      </c>
      <c r="H685" s="12">
        <v>41913</v>
      </c>
      <c r="I685" s="10" t="s">
        <v>573</v>
      </c>
      <c r="J685" s="13" t="s">
        <v>1402</v>
      </c>
      <c r="K685" s="10" t="s">
        <v>1321</v>
      </c>
      <c r="L685" s="10" t="s">
        <v>29</v>
      </c>
      <c r="M685" s="14">
        <v>20400</v>
      </c>
      <c r="N685" s="12"/>
      <c r="O685" s="10" t="s">
        <v>29</v>
      </c>
      <c r="P685" s="14">
        <v>-19380</v>
      </c>
      <c r="Q685" s="15">
        <v>1</v>
      </c>
      <c r="R685" s="10" t="s">
        <v>29</v>
      </c>
      <c r="S685" s="14">
        <v>1020</v>
      </c>
      <c r="T685" s="10" t="s">
        <v>36</v>
      </c>
      <c r="U685" s="10" t="s">
        <v>29</v>
      </c>
      <c r="V685" s="10" t="s">
        <v>37</v>
      </c>
      <c r="W685" s="10" t="s">
        <v>29</v>
      </c>
      <c r="X685" s="15">
        <v>0</v>
      </c>
      <c r="Y685" s="15">
        <v>0</v>
      </c>
      <c r="Z685" s="15">
        <v>0</v>
      </c>
      <c r="AA685" s="15">
        <v>0</v>
      </c>
      <c r="AB685" s="14">
        <v>1020</v>
      </c>
    </row>
    <row r="686" spans="1:28" x14ac:dyDescent="0.25">
      <c r="A686" s="9" t="s">
        <v>1403</v>
      </c>
      <c r="B686" s="10" t="s">
        <v>29</v>
      </c>
      <c r="C686" s="10" t="s">
        <v>29</v>
      </c>
      <c r="D686" s="9" t="s">
        <v>30</v>
      </c>
      <c r="E686" s="10" t="s">
        <v>207</v>
      </c>
      <c r="F686" s="10" t="s">
        <v>32</v>
      </c>
      <c r="G686" s="11">
        <v>41913</v>
      </c>
      <c r="H686" s="12">
        <v>41913</v>
      </c>
      <c r="I686" s="10" t="s">
        <v>573</v>
      </c>
      <c r="J686" s="13" t="s">
        <v>1402</v>
      </c>
      <c r="K686" s="10" t="s">
        <v>1321</v>
      </c>
      <c r="L686" s="10" t="s">
        <v>29</v>
      </c>
      <c r="M686" s="14">
        <v>20400</v>
      </c>
      <c r="N686" s="12"/>
      <c r="O686" s="10" t="s">
        <v>29</v>
      </c>
      <c r="P686" s="14">
        <v>-19380</v>
      </c>
      <c r="Q686" s="15">
        <v>1</v>
      </c>
      <c r="R686" s="10" t="s">
        <v>29</v>
      </c>
      <c r="S686" s="14">
        <v>1020</v>
      </c>
      <c r="T686" s="10" t="s">
        <v>36</v>
      </c>
      <c r="U686" s="10" t="s">
        <v>29</v>
      </c>
      <c r="V686" s="10" t="s">
        <v>37</v>
      </c>
      <c r="W686" s="10" t="s">
        <v>29</v>
      </c>
      <c r="X686" s="15">
        <v>0</v>
      </c>
      <c r="Y686" s="15">
        <v>0</v>
      </c>
      <c r="Z686" s="15">
        <v>0</v>
      </c>
      <c r="AA686" s="15">
        <v>0</v>
      </c>
      <c r="AB686" s="14">
        <v>1020</v>
      </c>
    </row>
    <row r="687" spans="1:28" x14ac:dyDescent="0.25">
      <c r="A687" s="9" t="s">
        <v>1404</v>
      </c>
      <c r="B687" s="10" t="s">
        <v>29</v>
      </c>
      <c r="C687" s="10" t="s">
        <v>29</v>
      </c>
      <c r="D687" s="9" t="s">
        <v>30</v>
      </c>
      <c r="E687" s="10" t="s">
        <v>207</v>
      </c>
      <c r="F687" s="10" t="s">
        <v>32</v>
      </c>
      <c r="G687" s="11">
        <v>41913</v>
      </c>
      <c r="H687" s="12">
        <v>41913</v>
      </c>
      <c r="I687" s="10" t="s">
        <v>573</v>
      </c>
      <c r="J687" s="13" t="s">
        <v>1402</v>
      </c>
      <c r="K687" s="10" t="s">
        <v>1321</v>
      </c>
      <c r="L687" s="10" t="s">
        <v>29</v>
      </c>
      <c r="M687" s="14">
        <v>10200</v>
      </c>
      <c r="N687" s="12"/>
      <c r="O687" s="10" t="s">
        <v>29</v>
      </c>
      <c r="P687" s="14">
        <v>-9690</v>
      </c>
      <c r="Q687" s="15">
        <v>1</v>
      </c>
      <c r="R687" s="10" t="s">
        <v>29</v>
      </c>
      <c r="S687" s="15">
        <v>510</v>
      </c>
      <c r="T687" s="10" t="s">
        <v>36</v>
      </c>
      <c r="U687" s="10" t="s">
        <v>29</v>
      </c>
      <c r="V687" s="10" t="s">
        <v>37</v>
      </c>
      <c r="W687" s="10" t="s">
        <v>29</v>
      </c>
      <c r="X687" s="15">
        <v>0</v>
      </c>
      <c r="Y687" s="15">
        <v>0</v>
      </c>
      <c r="Z687" s="15">
        <v>0</v>
      </c>
      <c r="AA687" s="15">
        <v>0</v>
      </c>
      <c r="AB687" s="15">
        <v>510</v>
      </c>
    </row>
    <row r="688" spans="1:28" x14ac:dyDescent="0.25">
      <c r="A688" s="9" t="s">
        <v>1405</v>
      </c>
      <c r="B688" s="10" t="s">
        <v>29</v>
      </c>
      <c r="C688" s="10" t="s">
        <v>29</v>
      </c>
      <c r="D688" s="9" t="s">
        <v>30</v>
      </c>
      <c r="E688" s="10" t="s">
        <v>207</v>
      </c>
      <c r="F688" s="10" t="s">
        <v>32</v>
      </c>
      <c r="G688" s="11">
        <v>41913</v>
      </c>
      <c r="H688" s="12">
        <v>41913</v>
      </c>
      <c r="I688" s="10" t="s">
        <v>573</v>
      </c>
      <c r="J688" s="13" t="s">
        <v>1406</v>
      </c>
      <c r="K688" s="10" t="s">
        <v>1321</v>
      </c>
      <c r="L688" s="10" t="s">
        <v>29</v>
      </c>
      <c r="M688" s="14">
        <v>16322</v>
      </c>
      <c r="N688" s="12"/>
      <c r="O688" s="10" t="s">
        <v>29</v>
      </c>
      <c r="P688" s="14">
        <v>-15505.9</v>
      </c>
      <c r="Q688" s="15">
        <v>1</v>
      </c>
      <c r="R688" s="10" t="s">
        <v>29</v>
      </c>
      <c r="S688" s="15">
        <v>816.1</v>
      </c>
      <c r="T688" s="10" t="s">
        <v>36</v>
      </c>
      <c r="U688" s="10" t="s">
        <v>29</v>
      </c>
      <c r="V688" s="10" t="s">
        <v>37</v>
      </c>
      <c r="W688" s="10" t="s">
        <v>29</v>
      </c>
      <c r="X688" s="15">
        <v>0</v>
      </c>
      <c r="Y688" s="15">
        <v>0</v>
      </c>
      <c r="Z688" s="15">
        <v>0</v>
      </c>
      <c r="AA688" s="15">
        <v>0</v>
      </c>
      <c r="AB688" s="15">
        <v>816.1</v>
      </c>
    </row>
    <row r="689" spans="1:28" x14ac:dyDescent="0.25">
      <c r="A689" s="9" t="s">
        <v>1407</v>
      </c>
      <c r="B689" s="10" t="s">
        <v>29</v>
      </c>
      <c r="C689" s="10" t="s">
        <v>29</v>
      </c>
      <c r="D689" s="9" t="s">
        <v>30</v>
      </c>
      <c r="E689" s="10" t="s">
        <v>207</v>
      </c>
      <c r="F689" s="10" t="s">
        <v>32</v>
      </c>
      <c r="G689" s="11">
        <v>41913</v>
      </c>
      <c r="H689" s="12">
        <v>41913</v>
      </c>
      <c r="I689" s="10" t="s">
        <v>573</v>
      </c>
      <c r="J689" s="13" t="s">
        <v>1408</v>
      </c>
      <c r="K689" s="10" t="s">
        <v>1321</v>
      </c>
      <c r="L689" s="10" t="s">
        <v>29</v>
      </c>
      <c r="M689" s="14">
        <v>4050</v>
      </c>
      <c r="N689" s="12"/>
      <c r="O689" s="10" t="s">
        <v>29</v>
      </c>
      <c r="P689" s="14">
        <v>-3847.5</v>
      </c>
      <c r="Q689" s="15">
        <v>1</v>
      </c>
      <c r="R689" s="10" t="s">
        <v>29</v>
      </c>
      <c r="S689" s="15">
        <v>202.5</v>
      </c>
      <c r="T689" s="10" t="s">
        <v>36</v>
      </c>
      <c r="U689" s="10" t="s">
        <v>29</v>
      </c>
      <c r="V689" s="10" t="s">
        <v>37</v>
      </c>
      <c r="W689" s="10" t="s">
        <v>29</v>
      </c>
      <c r="X689" s="15">
        <v>0</v>
      </c>
      <c r="Y689" s="15">
        <v>0</v>
      </c>
      <c r="Z689" s="15">
        <v>0</v>
      </c>
      <c r="AA689" s="15">
        <v>0</v>
      </c>
      <c r="AB689" s="15">
        <v>202.5</v>
      </c>
    </row>
    <row r="690" spans="1:28" x14ac:dyDescent="0.25">
      <c r="A690" s="9" t="s">
        <v>1409</v>
      </c>
      <c r="B690" s="10" t="s">
        <v>29</v>
      </c>
      <c r="C690" s="10" t="s">
        <v>29</v>
      </c>
      <c r="D690" s="9" t="s">
        <v>30</v>
      </c>
      <c r="E690" s="10" t="s">
        <v>207</v>
      </c>
      <c r="F690" s="10" t="s">
        <v>32</v>
      </c>
      <c r="G690" s="11">
        <v>41913</v>
      </c>
      <c r="H690" s="12">
        <v>41913</v>
      </c>
      <c r="I690" s="10" t="s">
        <v>573</v>
      </c>
      <c r="J690" s="13" t="s">
        <v>1410</v>
      </c>
      <c r="K690" s="10" t="s">
        <v>1321</v>
      </c>
      <c r="L690" s="10" t="s">
        <v>29</v>
      </c>
      <c r="M690" s="14">
        <v>56305.73</v>
      </c>
      <c r="N690" s="12"/>
      <c r="O690" s="10" t="s">
        <v>29</v>
      </c>
      <c r="P690" s="14">
        <v>-53490.44</v>
      </c>
      <c r="Q690" s="15">
        <v>1</v>
      </c>
      <c r="R690" s="10" t="s">
        <v>29</v>
      </c>
      <c r="S690" s="14">
        <v>2815.29</v>
      </c>
      <c r="T690" s="10" t="s">
        <v>36</v>
      </c>
      <c r="U690" s="10" t="s">
        <v>29</v>
      </c>
      <c r="V690" s="10" t="s">
        <v>37</v>
      </c>
      <c r="W690" s="10" t="s">
        <v>29</v>
      </c>
      <c r="X690" s="15">
        <v>0</v>
      </c>
      <c r="Y690" s="15">
        <v>0</v>
      </c>
      <c r="Z690" s="15">
        <v>0</v>
      </c>
      <c r="AA690" s="15">
        <v>0</v>
      </c>
      <c r="AB690" s="14">
        <v>2815.29</v>
      </c>
    </row>
    <row r="691" spans="1:28" x14ac:dyDescent="0.25">
      <c r="A691" s="9" t="s">
        <v>1411</v>
      </c>
      <c r="B691" s="10" t="s">
        <v>29</v>
      </c>
      <c r="C691" s="10" t="s">
        <v>29</v>
      </c>
      <c r="D691" s="9" t="s">
        <v>30</v>
      </c>
      <c r="E691" s="10" t="s">
        <v>207</v>
      </c>
      <c r="F691" s="10" t="s">
        <v>32</v>
      </c>
      <c r="G691" s="11">
        <v>41913</v>
      </c>
      <c r="H691" s="12">
        <v>41913</v>
      </c>
      <c r="I691" s="10" t="s">
        <v>573</v>
      </c>
      <c r="J691" s="13" t="s">
        <v>1412</v>
      </c>
      <c r="K691" s="10" t="s">
        <v>1321</v>
      </c>
      <c r="L691" s="10" t="s">
        <v>29</v>
      </c>
      <c r="M691" s="14">
        <v>71400</v>
      </c>
      <c r="N691" s="12"/>
      <c r="O691" s="10" t="s">
        <v>29</v>
      </c>
      <c r="P691" s="14">
        <v>-67830</v>
      </c>
      <c r="Q691" s="15">
        <v>1</v>
      </c>
      <c r="R691" s="10" t="s">
        <v>29</v>
      </c>
      <c r="S691" s="14">
        <v>3570</v>
      </c>
      <c r="T691" s="10" t="s">
        <v>36</v>
      </c>
      <c r="U691" s="10" t="s">
        <v>29</v>
      </c>
      <c r="V691" s="10" t="s">
        <v>37</v>
      </c>
      <c r="W691" s="10" t="s">
        <v>29</v>
      </c>
      <c r="X691" s="15">
        <v>0</v>
      </c>
      <c r="Y691" s="15">
        <v>0</v>
      </c>
      <c r="Z691" s="15">
        <v>0</v>
      </c>
      <c r="AA691" s="15">
        <v>0</v>
      </c>
      <c r="AB691" s="14">
        <v>3570</v>
      </c>
    </row>
    <row r="692" spans="1:28" x14ac:dyDescent="0.25">
      <c r="A692" s="9" t="s">
        <v>1413</v>
      </c>
      <c r="B692" s="10" t="s">
        <v>29</v>
      </c>
      <c r="C692" s="10" t="s">
        <v>29</v>
      </c>
      <c r="D692" s="9" t="s">
        <v>30</v>
      </c>
      <c r="E692" s="10" t="s">
        <v>207</v>
      </c>
      <c r="F692" s="10" t="s">
        <v>32</v>
      </c>
      <c r="G692" s="11">
        <v>41913</v>
      </c>
      <c r="H692" s="12">
        <v>41913</v>
      </c>
      <c r="I692" s="10" t="s">
        <v>573</v>
      </c>
      <c r="J692" s="13" t="s">
        <v>1414</v>
      </c>
      <c r="K692" s="10" t="s">
        <v>1321</v>
      </c>
      <c r="L692" s="10" t="s">
        <v>29</v>
      </c>
      <c r="M692" s="14">
        <v>49395</v>
      </c>
      <c r="N692" s="12"/>
      <c r="O692" s="10" t="s">
        <v>29</v>
      </c>
      <c r="P692" s="14">
        <v>-46925.25</v>
      </c>
      <c r="Q692" s="15">
        <v>1</v>
      </c>
      <c r="R692" s="10" t="s">
        <v>29</v>
      </c>
      <c r="S692" s="14">
        <v>2469.75</v>
      </c>
      <c r="T692" s="10" t="s">
        <v>36</v>
      </c>
      <c r="U692" s="10" t="s">
        <v>29</v>
      </c>
      <c r="V692" s="10" t="s">
        <v>37</v>
      </c>
      <c r="W692" s="10" t="s">
        <v>29</v>
      </c>
      <c r="X692" s="15">
        <v>0</v>
      </c>
      <c r="Y692" s="15">
        <v>0</v>
      </c>
      <c r="Z692" s="15">
        <v>0</v>
      </c>
      <c r="AA692" s="15">
        <v>0</v>
      </c>
      <c r="AB692" s="14">
        <v>2469.75</v>
      </c>
    </row>
    <row r="693" spans="1:28" x14ac:dyDescent="0.25">
      <c r="A693" s="9" t="s">
        <v>1415</v>
      </c>
      <c r="B693" s="10" t="s">
        <v>29</v>
      </c>
      <c r="C693" s="10" t="s">
        <v>29</v>
      </c>
      <c r="D693" s="9" t="s">
        <v>30</v>
      </c>
      <c r="E693" s="10" t="s">
        <v>207</v>
      </c>
      <c r="F693" s="10" t="s">
        <v>32</v>
      </c>
      <c r="G693" s="11">
        <v>41974</v>
      </c>
      <c r="H693" s="12">
        <v>41974</v>
      </c>
      <c r="I693" s="10" t="s">
        <v>573</v>
      </c>
      <c r="J693" s="13" t="s">
        <v>1416</v>
      </c>
      <c r="K693" s="10" t="s">
        <v>1321</v>
      </c>
      <c r="L693" s="10" t="s">
        <v>29</v>
      </c>
      <c r="M693" s="14">
        <v>168566</v>
      </c>
      <c r="N693" s="12"/>
      <c r="O693" s="10" t="s">
        <v>29</v>
      </c>
      <c r="P693" s="14">
        <v>-160137.70000000001</v>
      </c>
      <c r="Q693" s="15">
        <v>1</v>
      </c>
      <c r="R693" s="10" t="s">
        <v>29</v>
      </c>
      <c r="S693" s="14">
        <v>8428.2999999999993</v>
      </c>
      <c r="T693" s="10" t="s">
        <v>36</v>
      </c>
      <c r="U693" s="10" t="s">
        <v>29</v>
      </c>
      <c r="V693" s="10" t="s">
        <v>37</v>
      </c>
      <c r="W693" s="10" t="s">
        <v>29</v>
      </c>
      <c r="X693" s="15">
        <v>0</v>
      </c>
      <c r="Y693" s="15">
        <v>0</v>
      </c>
      <c r="Z693" s="15">
        <v>0</v>
      </c>
      <c r="AA693" s="15">
        <v>0</v>
      </c>
      <c r="AB693" s="14">
        <v>8428.2999999999993</v>
      </c>
    </row>
    <row r="694" spans="1:28" x14ac:dyDescent="0.25">
      <c r="A694" s="9" t="s">
        <v>1417</v>
      </c>
      <c r="B694" s="10" t="s">
        <v>29</v>
      </c>
      <c r="C694" s="10" t="s">
        <v>29</v>
      </c>
      <c r="D694" s="9" t="s">
        <v>30</v>
      </c>
      <c r="E694" s="10" t="s">
        <v>207</v>
      </c>
      <c r="F694" s="10" t="s">
        <v>32</v>
      </c>
      <c r="G694" s="11">
        <v>41974</v>
      </c>
      <c r="H694" s="12">
        <v>41974</v>
      </c>
      <c r="I694" s="10" t="s">
        <v>218</v>
      </c>
      <c r="J694" s="13" t="s">
        <v>1418</v>
      </c>
      <c r="K694" s="10" t="s">
        <v>1321</v>
      </c>
      <c r="L694" s="10" t="s">
        <v>29</v>
      </c>
      <c r="M694" s="14">
        <v>32086.639999999999</v>
      </c>
      <c r="N694" s="12"/>
      <c r="O694" s="10" t="s">
        <v>29</v>
      </c>
      <c r="P694" s="14">
        <v>-30482.31</v>
      </c>
      <c r="Q694" s="15">
        <v>1</v>
      </c>
      <c r="R694" s="10" t="s">
        <v>29</v>
      </c>
      <c r="S694" s="14">
        <v>1604.33</v>
      </c>
      <c r="T694" s="10" t="s">
        <v>36</v>
      </c>
      <c r="U694" s="10" t="s">
        <v>29</v>
      </c>
      <c r="V694" s="10" t="s">
        <v>37</v>
      </c>
      <c r="W694" s="10" t="s">
        <v>29</v>
      </c>
      <c r="X694" s="15">
        <v>0</v>
      </c>
      <c r="Y694" s="15">
        <v>0</v>
      </c>
      <c r="Z694" s="15">
        <v>0</v>
      </c>
      <c r="AA694" s="15">
        <v>0</v>
      </c>
      <c r="AB694" s="14">
        <v>1604.33</v>
      </c>
    </row>
    <row r="695" spans="1:28" x14ac:dyDescent="0.25">
      <c r="A695" s="9" t="s">
        <v>1419</v>
      </c>
      <c r="B695" s="10" t="s">
        <v>29</v>
      </c>
      <c r="C695" s="10" t="s">
        <v>29</v>
      </c>
      <c r="D695" s="9" t="s">
        <v>30</v>
      </c>
      <c r="E695" s="10" t="s">
        <v>207</v>
      </c>
      <c r="F695" s="10" t="s">
        <v>32</v>
      </c>
      <c r="G695" s="11">
        <v>41974</v>
      </c>
      <c r="H695" s="12">
        <v>41974</v>
      </c>
      <c r="I695" s="10" t="s">
        <v>218</v>
      </c>
      <c r="J695" s="13" t="s">
        <v>1420</v>
      </c>
      <c r="K695" s="10" t="s">
        <v>1321</v>
      </c>
      <c r="L695" s="10" t="s">
        <v>29</v>
      </c>
      <c r="M695" s="14">
        <v>5700</v>
      </c>
      <c r="N695" s="12"/>
      <c r="O695" s="10" t="s">
        <v>29</v>
      </c>
      <c r="P695" s="14">
        <v>-5415</v>
      </c>
      <c r="Q695" s="15">
        <v>1</v>
      </c>
      <c r="R695" s="10" t="s">
        <v>29</v>
      </c>
      <c r="S695" s="15">
        <v>285</v>
      </c>
      <c r="T695" s="10" t="s">
        <v>36</v>
      </c>
      <c r="U695" s="10" t="s">
        <v>29</v>
      </c>
      <c r="V695" s="10" t="s">
        <v>37</v>
      </c>
      <c r="W695" s="10" t="s">
        <v>29</v>
      </c>
      <c r="X695" s="15">
        <v>0</v>
      </c>
      <c r="Y695" s="15">
        <v>0</v>
      </c>
      <c r="Z695" s="15">
        <v>0</v>
      </c>
      <c r="AA695" s="15">
        <v>0</v>
      </c>
      <c r="AB695" s="15">
        <v>285</v>
      </c>
    </row>
    <row r="696" spans="1:28" x14ac:dyDescent="0.25">
      <c r="A696" s="9" t="s">
        <v>1421</v>
      </c>
      <c r="B696" s="10" t="s">
        <v>29</v>
      </c>
      <c r="C696" s="10" t="s">
        <v>29</v>
      </c>
      <c r="D696" s="9" t="s">
        <v>30</v>
      </c>
      <c r="E696" s="10" t="s">
        <v>207</v>
      </c>
      <c r="F696" s="10" t="s">
        <v>32</v>
      </c>
      <c r="G696" s="11">
        <v>41974</v>
      </c>
      <c r="H696" s="12">
        <v>41974</v>
      </c>
      <c r="I696" s="10" t="s">
        <v>218</v>
      </c>
      <c r="J696" s="13" t="s">
        <v>1422</v>
      </c>
      <c r="K696" s="10" t="s">
        <v>1321</v>
      </c>
      <c r="L696" s="10" t="s">
        <v>29</v>
      </c>
      <c r="M696" s="14">
        <v>11600</v>
      </c>
      <c r="N696" s="12"/>
      <c r="O696" s="10" t="s">
        <v>29</v>
      </c>
      <c r="P696" s="14">
        <v>-11020</v>
      </c>
      <c r="Q696" s="15">
        <v>1</v>
      </c>
      <c r="R696" s="10" t="s">
        <v>29</v>
      </c>
      <c r="S696" s="15">
        <v>580</v>
      </c>
      <c r="T696" s="10" t="s">
        <v>36</v>
      </c>
      <c r="U696" s="10" t="s">
        <v>29</v>
      </c>
      <c r="V696" s="10" t="s">
        <v>37</v>
      </c>
      <c r="W696" s="10" t="s">
        <v>29</v>
      </c>
      <c r="X696" s="15">
        <v>0</v>
      </c>
      <c r="Y696" s="15">
        <v>0</v>
      </c>
      <c r="Z696" s="15">
        <v>0</v>
      </c>
      <c r="AA696" s="15">
        <v>0</v>
      </c>
      <c r="AB696" s="15">
        <v>580</v>
      </c>
    </row>
    <row r="697" spans="1:28" x14ac:dyDescent="0.25">
      <c r="A697" s="9" t="s">
        <v>1423</v>
      </c>
      <c r="B697" s="10" t="s">
        <v>29</v>
      </c>
      <c r="C697" s="10" t="s">
        <v>29</v>
      </c>
      <c r="D697" s="9" t="s">
        <v>30</v>
      </c>
      <c r="E697" s="10" t="s">
        <v>207</v>
      </c>
      <c r="F697" s="10" t="s">
        <v>32</v>
      </c>
      <c r="G697" s="11">
        <v>41974</v>
      </c>
      <c r="H697" s="12">
        <v>41974</v>
      </c>
      <c r="I697" s="10" t="s">
        <v>218</v>
      </c>
      <c r="J697" s="13" t="s">
        <v>1424</v>
      </c>
      <c r="K697" s="10" t="s">
        <v>1321</v>
      </c>
      <c r="L697" s="10" t="s">
        <v>29</v>
      </c>
      <c r="M697" s="14">
        <v>40800</v>
      </c>
      <c r="N697" s="12"/>
      <c r="O697" s="10" t="s">
        <v>29</v>
      </c>
      <c r="P697" s="14">
        <v>-38760</v>
      </c>
      <c r="Q697" s="15">
        <v>1</v>
      </c>
      <c r="R697" s="10" t="s">
        <v>29</v>
      </c>
      <c r="S697" s="14">
        <v>2040</v>
      </c>
      <c r="T697" s="10" t="s">
        <v>36</v>
      </c>
      <c r="U697" s="10" t="s">
        <v>29</v>
      </c>
      <c r="V697" s="10" t="s">
        <v>37</v>
      </c>
      <c r="W697" s="10" t="s">
        <v>29</v>
      </c>
      <c r="X697" s="15">
        <v>0</v>
      </c>
      <c r="Y697" s="15">
        <v>0</v>
      </c>
      <c r="Z697" s="15">
        <v>0</v>
      </c>
      <c r="AA697" s="15">
        <v>0</v>
      </c>
      <c r="AB697" s="14">
        <v>2040</v>
      </c>
    </row>
    <row r="698" spans="1:28" x14ac:dyDescent="0.25">
      <c r="A698" s="9" t="s">
        <v>1425</v>
      </c>
      <c r="B698" s="10" t="s">
        <v>29</v>
      </c>
      <c r="C698" s="10" t="s">
        <v>29</v>
      </c>
      <c r="D698" s="9" t="s">
        <v>30</v>
      </c>
      <c r="E698" s="10" t="s">
        <v>207</v>
      </c>
      <c r="F698" s="10" t="s">
        <v>32</v>
      </c>
      <c r="G698" s="11">
        <v>42160</v>
      </c>
      <c r="H698" s="12">
        <v>42160</v>
      </c>
      <c r="I698" s="10" t="s">
        <v>573</v>
      </c>
      <c r="J698" s="13" t="s">
        <v>1426</v>
      </c>
      <c r="K698" s="10" t="s">
        <v>1321</v>
      </c>
      <c r="L698" s="10" t="s">
        <v>29</v>
      </c>
      <c r="M698" s="14">
        <v>6000</v>
      </c>
      <c r="N698" s="12"/>
      <c r="O698" s="10" t="s">
        <v>29</v>
      </c>
      <c r="P698" s="14">
        <v>-5700</v>
      </c>
      <c r="Q698" s="15">
        <v>1</v>
      </c>
      <c r="R698" s="10" t="s">
        <v>29</v>
      </c>
      <c r="S698" s="15">
        <v>300</v>
      </c>
      <c r="T698" s="10" t="s">
        <v>36</v>
      </c>
      <c r="U698" s="10" t="s">
        <v>29</v>
      </c>
      <c r="V698" s="10" t="s">
        <v>37</v>
      </c>
      <c r="W698" s="10" t="s">
        <v>29</v>
      </c>
      <c r="X698" s="15">
        <v>0</v>
      </c>
      <c r="Y698" s="15">
        <v>0</v>
      </c>
      <c r="Z698" s="15">
        <v>0</v>
      </c>
      <c r="AA698" s="15">
        <v>0</v>
      </c>
      <c r="AB698" s="15">
        <v>300</v>
      </c>
    </row>
    <row r="699" spans="1:28" x14ac:dyDescent="0.25">
      <c r="A699" s="9" t="s">
        <v>1427</v>
      </c>
      <c r="B699" s="10" t="s">
        <v>29</v>
      </c>
      <c r="C699" s="10" t="s">
        <v>29</v>
      </c>
      <c r="D699" s="9" t="s">
        <v>30</v>
      </c>
      <c r="E699" s="10" t="s">
        <v>207</v>
      </c>
      <c r="F699" s="10" t="s">
        <v>32</v>
      </c>
      <c r="G699" s="11">
        <v>42185</v>
      </c>
      <c r="H699" s="12">
        <v>42185</v>
      </c>
      <c r="I699" s="10" t="s">
        <v>573</v>
      </c>
      <c r="J699" s="13" t="s">
        <v>1426</v>
      </c>
      <c r="K699" s="10" t="s">
        <v>1321</v>
      </c>
      <c r="L699" s="10" t="s">
        <v>29</v>
      </c>
      <c r="M699" s="14">
        <v>6000</v>
      </c>
      <c r="N699" s="12"/>
      <c r="O699" s="10" t="s">
        <v>29</v>
      </c>
      <c r="P699" s="14">
        <v>-5700</v>
      </c>
      <c r="Q699" s="15">
        <v>1</v>
      </c>
      <c r="R699" s="10" t="s">
        <v>29</v>
      </c>
      <c r="S699" s="15">
        <v>300</v>
      </c>
      <c r="T699" s="10" t="s">
        <v>36</v>
      </c>
      <c r="U699" s="10" t="s">
        <v>29</v>
      </c>
      <c r="V699" s="10" t="s">
        <v>37</v>
      </c>
      <c r="W699" s="10" t="s">
        <v>29</v>
      </c>
      <c r="X699" s="15">
        <v>0</v>
      </c>
      <c r="Y699" s="15">
        <v>0</v>
      </c>
      <c r="Z699" s="15">
        <v>0</v>
      </c>
      <c r="AA699" s="15">
        <v>0</v>
      </c>
      <c r="AB699" s="15">
        <v>300</v>
      </c>
    </row>
    <row r="700" spans="1:28" x14ac:dyDescent="0.25">
      <c r="A700" s="9" t="s">
        <v>1428</v>
      </c>
      <c r="B700" s="10" t="s">
        <v>29</v>
      </c>
      <c r="C700" s="10" t="s">
        <v>29</v>
      </c>
      <c r="D700" s="9" t="s">
        <v>30</v>
      </c>
      <c r="E700" s="10" t="s">
        <v>1429</v>
      </c>
      <c r="F700" s="10" t="s">
        <v>32</v>
      </c>
      <c r="G700" s="11">
        <v>42358</v>
      </c>
      <c r="H700" s="12">
        <v>42358</v>
      </c>
      <c r="I700" s="10" t="s">
        <v>573</v>
      </c>
      <c r="J700" s="13" t="s">
        <v>1430</v>
      </c>
      <c r="K700" s="10" t="s">
        <v>284</v>
      </c>
      <c r="L700" s="10" t="s">
        <v>29</v>
      </c>
      <c r="M700" s="14">
        <v>37944</v>
      </c>
      <c r="N700" s="12"/>
      <c r="O700" s="10" t="s">
        <v>29</v>
      </c>
      <c r="P700" s="14">
        <v>-36047</v>
      </c>
      <c r="Q700" s="15">
        <v>1</v>
      </c>
      <c r="R700" s="10" t="s">
        <v>29</v>
      </c>
      <c r="S700" s="14">
        <v>1897</v>
      </c>
      <c r="T700" s="10" t="s">
        <v>36</v>
      </c>
      <c r="U700" s="10" t="s">
        <v>29</v>
      </c>
      <c r="V700" s="10" t="s">
        <v>37</v>
      </c>
      <c r="W700" s="10" t="s">
        <v>29</v>
      </c>
      <c r="X700" s="15">
        <v>0</v>
      </c>
      <c r="Y700" s="15">
        <v>0</v>
      </c>
      <c r="Z700" s="15">
        <v>0</v>
      </c>
      <c r="AA700" s="15">
        <v>0</v>
      </c>
      <c r="AB700" s="14">
        <v>1897</v>
      </c>
    </row>
    <row r="701" spans="1:28" x14ac:dyDescent="0.25">
      <c r="A701" s="9" t="s">
        <v>1431</v>
      </c>
      <c r="B701" s="10" t="s">
        <v>29</v>
      </c>
      <c r="C701" s="10" t="s">
        <v>29</v>
      </c>
      <c r="D701" s="9" t="s">
        <v>30</v>
      </c>
      <c r="E701" s="10" t="s">
        <v>207</v>
      </c>
      <c r="F701" s="10" t="s">
        <v>32</v>
      </c>
      <c r="G701" s="11">
        <v>42366</v>
      </c>
      <c r="H701" s="12">
        <v>42366</v>
      </c>
      <c r="I701" s="10" t="s">
        <v>218</v>
      </c>
      <c r="J701" s="13" t="s">
        <v>1432</v>
      </c>
      <c r="K701" s="10" t="s">
        <v>1321</v>
      </c>
      <c r="L701" s="10" t="s">
        <v>29</v>
      </c>
      <c r="M701" s="14">
        <v>5500</v>
      </c>
      <c r="N701" s="12"/>
      <c r="O701" s="10" t="s">
        <v>29</v>
      </c>
      <c r="P701" s="14">
        <v>-5225</v>
      </c>
      <c r="Q701" s="15">
        <v>1</v>
      </c>
      <c r="R701" s="10" t="s">
        <v>29</v>
      </c>
      <c r="S701" s="15">
        <v>275</v>
      </c>
      <c r="T701" s="10" t="s">
        <v>36</v>
      </c>
      <c r="U701" s="10" t="s">
        <v>29</v>
      </c>
      <c r="V701" s="10" t="s">
        <v>37</v>
      </c>
      <c r="W701" s="10" t="s">
        <v>29</v>
      </c>
      <c r="X701" s="15">
        <v>0</v>
      </c>
      <c r="Y701" s="15">
        <v>0</v>
      </c>
      <c r="Z701" s="15">
        <v>0</v>
      </c>
      <c r="AA701" s="15">
        <v>0</v>
      </c>
      <c r="AB701" s="15">
        <v>275</v>
      </c>
    </row>
    <row r="702" spans="1:28" x14ac:dyDescent="0.25">
      <c r="A702" s="9" t="s">
        <v>1433</v>
      </c>
      <c r="B702" s="10" t="s">
        <v>29</v>
      </c>
      <c r="C702" s="10" t="s">
        <v>29</v>
      </c>
      <c r="D702" s="9" t="s">
        <v>30</v>
      </c>
      <c r="E702" s="10" t="s">
        <v>207</v>
      </c>
      <c r="F702" s="10" t="s">
        <v>32</v>
      </c>
      <c r="G702" s="11">
        <v>42367</v>
      </c>
      <c r="H702" s="12">
        <v>42367</v>
      </c>
      <c r="I702" s="10" t="s">
        <v>573</v>
      </c>
      <c r="J702" s="13" t="s">
        <v>1426</v>
      </c>
      <c r="K702" s="10" t="s">
        <v>1321</v>
      </c>
      <c r="L702" s="10" t="s">
        <v>29</v>
      </c>
      <c r="M702" s="14">
        <v>9340</v>
      </c>
      <c r="N702" s="12"/>
      <c r="O702" s="10" t="s">
        <v>29</v>
      </c>
      <c r="P702" s="14">
        <v>-8873</v>
      </c>
      <c r="Q702" s="15">
        <v>1</v>
      </c>
      <c r="R702" s="10" t="s">
        <v>29</v>
      </c>
      <c r="S702" s="15">
        <v>467</v>
      </c>
      <c r="T702" s="10" t="s">
        <v>36</v>
      </c>
      <c r="U702" s="10" t="s">
        <v>29</v>
      </c>
      <c r="V702" s="10" t="s">
        <v>37</v>
      </c>
      <c r="W702" s="10" t="s">
        <v>29</v>
      </c>
      <c r="X702" s="15">
        <v>0</v>
      </c>
      <c r="Y702" s="15">
        <v>0</v>
      </c>
      <c r="Z702" s="15">
        <v>0</v>
      </c>
      <c r="AA702" s="15">
        <v>0</v>
      </c>
      <c r="AB702" s="15">
        <v>467</v>
      </c>
    </row>
    <row r="703" spans="1:28" x14ac:dyDescent="0.25">
      <c r="A703" s="9" t="s">
        <v>1433</v>
      </c>
      <c r="B703" s="10" t="s">
        <v>29</v>
      </c>
      <c r="C703" s="10" t="s">
        <v>29</v>
      </c>
      <c r="D703" s="9" t="s">
        <v>375</v>
      </c>
      <c r="E703" s="10" t="s">
        <v>207</v>
      </c>
      <c r="F703" s="10" t="s">
        <v>32</v>
      </c>
      <c r="G703" s="11">
        <v>44733</v>
      </c>
      <c r="H703" s="12">
        <v>44733</v>
      </c>
      <c r="I703" s="10" t="s">
        <v>503</v>
      </c>
      <c r="J703" s="13" t="s">
        <v>1434</v>
      </c>
      <c r="K703" s="10" t="s">
        <v>1321</v>
      </c>
      <c r="L703" s="10" t="s">
        <v>29</v>
      </c>
      <c r="M703" s="14">
        <v>8389.83</v>
      </c>
      <c r="N703" s="12"/>
      <c r="O703" s="10" t="s">
        <v>29</v>
      </c>
      <c r="P703" s="14">
        <v>-2942</v>
      </c>
      <c r="Q703" s="15">
        <v>1</v>
      </c>
      <c r="R703" s="10" t="s">
        <v>29</v>
      </c>
      <c r="S703" s="14">
        <v>5447.83</v>
      </c>
      <c r="T703" s="10" t="s">
        <v>36</v>
      </c>
      <c r="U703" s="10" t="s">
        <v>29</v>
      </c>
      <c r="V703" s="10" t="s">
        <v>37</v>
      </c>
      <c r="W703" s="10" t="s">
        <v>29</v>
      </c>
      <c r="X703" s="15">
        <v>0</v>
      </c>
      <c r="Y703" s="15">
        <v>0</v>
      </c>
      <c r="Z703" s="15">
        <v>0</v>
      </c>
      <c r="AA703" s="14">
        <v>-1230</v>
      </c>
      <c r="AB703" s="14">
        <v>4217.83</v>
      </c>
    </row>
    <row r="704" spans="1:28" x14ac:dyDescent="0.25">
      <c r="A704" s="9" t="s">
        <v>1435</v>
      </c>
      <c r="B704" s="10" t="s">
        <v>29</v>
      </c>
      <c r="C704" s="10" t="s">
        <v>29</v>
      </c>
      <c r="D704" s="9" t="s">
        <v>30</v>
      </c>
      <c r="E704" s="10" t="s">
        <v>1429</v>
      </c>
      <c r="F704" s="10" t="s">
        <v>32</v>
      </c>
      <c r="G704" s="11">
        <v>42369</v>
      </c>
      <c r="H704" s="12">
        <v>42369</v>
      </c>
      <c r="I704" s="10" t="s">
        <v>1184</v>
      </c>
      <c r="J704" s="13" t="s">
        <v>1436</v>
      </c>
      <c r="K704" s="10" t="s">
        <v>284</v>
      </c>
      <c r="L704" s="10" t="s">
        <v>29</v>
      </c>
      <c r="M704" s="14">
        <v>29070</v>
      </c>
      <c r="N704" s="12"/>
      <c r="O704" s="10" t="s">
        <v>29</v>
      </c>
      <c r="P704" s="14">
        <v>-27616</v>
      </c>
      <c r="Q704" s="15">
        <v>1</v>
      </c>
      <c r="R704" s="10" t="s">
        <v>29</v>
      </c>
      <c r="S704" s="14">
        <v>1454</v>
      </c>
      <c r="T704" s="10" t="s">
        <v>36</v>
      </c>
      <c r="U704" s="10" t="s">
        <v>29</v>
      </c>
      <c r="V704" s="10" t="s">
        <v>37</v>
      </c>
      <c r="W704" s="10" t="s">
        <v>29</v>
      </c>
      <c r="X704" s="15">
        <v>0</v>
      </c>
      <c r="Y704" s="15">
        <v>0</v>
      </c>
      <c r="Z704" s="15">
        <v>0</v>
      </c>
      <c r="AA704" s="15">
        <v>0</v>
      </c>
      <c r="AB704" s="14">
        <v>1454</v>
      </c>
    </row>
    <row r="705" spans="1:28" x14ac:dyDescent="0.25">
      <c r="A705" s="9" t="s">
        <v>1435</v>
      </c>
      <c r="B705" s="10" t="s">
        <v>29</v>
      </c>
      <c r="C705" s="10" t="s">
        <v>29</v>
      </c>
      <c r="D705" s="9" t="s">
        <v>375</v>
      </c>
      <c r="E705" s="10" t="s">
        <v>207</v>
      </c>
      <c r="F705" s="10" t="s">
        <v>32</v>
      </c>
      <c r="G705" s="11">
        <v>44926</v>
      </c>
      <c r="H705" s="12">
        <v>44926</v>
      </c>
      <c r="I705" s="10" t="s">
        <v>1184</v>
      </c>
      <c r="J705" s="13" t="s">
        <v>1437</v>
      </c>
      <c r="K705" s="10" t="s">
        <v>284</v>
      </c>
      <c r="L705" s="10" t="s">
        <v>29</v>
      </c>
      <c r="M705" s="14">
        <v>78000</v>
      </c>
      <c r="N705" s="12"/>
      <c r="O705" s="10" t="s">
        <v>29</v>
      </c>
      <c r="P705" s="14">
        <v>-12282</v>
      </c>
      <c r="Q705" s="15">
        <v>3</v>
      </c>
      <c r="R705" s="10" t="s">
        <v>29</v>
      </c>
      <c r="S705" s="14">
        <v>65718</v>
      </c>
      <c r="T705" s="10" t="s">
        <v>36</v>
      </c>
      <c r="U705" s="10" t="s">
        <v>29</v>
      </c>
      <c r="V705" s="10" t="s">
        <v>37</v>
      </c>
      <c r="W705" s="10" t="s">
        <v>29</v>
      </c>
      <c r="X705" s="15">
        <v>0</v>
      </c>
      <c r="Y705" s="15">
        <v>0</v>
      </c>
      <c r="Z705" s="15">
        <v>0</v>
      </c>
      <c r="AA705" s="14">
        <v>-20787</v>
      </c>
      <c r="AB705" s="14">
        <v>44931</v>
      </c>
    </row>
    <row r="706" spans="1:28" x14ac:dyDescent="0.25">
      <c r="A706" s="9" t="s">
        <v>1438</v>
      </c>
      <c r="B706" s="10" t="s">
        <v>29</v>
      </c>
      <c r="C706" s="10" t="s">
        <v>29</v>
      </c>
      <c r="D706" s="9" t="s">
        <v>30</v>
      </c>
      <c r="E706" s="10" t="s">
        <v>207</v>
      </c>
      <c r="F706" s="10" t="s">
        <v>32</v>
      </c>
      <c r="G706" s="11">
        <v>42372</v>
      </c>
      <c r="H706" s="12">
        <v>42372</v>
      </c>
      <c r="I706" s="10" t="s">
        <v>218</v>
      </c>
      <c r="J706" s="13" t="s">
        <v>1439</v>
      </c>
      <c r="K706" s="10" t="s">
        <v>1321</v>
      </c>
      <c r="L706" s="10" t="s">
        <v>29</v>
      </c>
      <c r="M706" s="14">
        <v>178806.96</v>
      </c>
      <c r="N706" s="12"/>
      <c r="O706" s="10" t="s">
        <v>29</v>
      </c>
      <c r="P706" s="14">
        <v>-169866.61</v>
      </c>
      <c r="Q706" s="15">
        <v>1</v>
      </c>
      <c r="R706" s="10" t="s">
        <v>29</v>
      </c>
      <c r="S706" s="14">
        <v>8940.35</v>
      </c>
      <c r="T706" s="10" t="s">
        <v>36</v>
      </c>
      <c r="U706" s="10" t="s">
        <v>29</v>
      </c>
      <c r="V706" s="10" t="s">
        <v>37</v>
      </c>
      <c r="W706" s="10" t="s">
        <v>29</v>
      </c>
      <c r="X706" s="15">
        <v>0</v>
      </c>
      <c r="Y706" s="15">
        <v>0</v>
      </c>
      <c r="Z706" s="15">
        <v>0</v>
      </c>
      <c r="AA706" s="15">
        <v>0</v>
      </c>
      <c r="AB706" s="14">
        <v>8940.35</v>
      </c>
    </row>
    <row r="707" spans="1:28" x14ac:dyDescent="0.25">
      <c r="A707" s="9" t="s">
        <v>1440</v>
      </c>
      <c r="B707" s="10" t="s">
        <v>29</v>
      </c>
      <c r="C707" s="10" t="s">
        <v>29</v>
      </c>
      <c r="D707" s="9" t="s">
        <v>30</v>
      </c>
      <c r="E707" s="10" t="s">
        <v>207</v>
      </c>
      <c r="F707" s="10" t="s">
        <v>32</v>
      </c>
      <c r="G707" s="11">
        <v>42385</v>
      </c>
      <c r="H707" s="12">
        <v>42385</v>
      </c>
      <c r="I707" s="10" t="s">
        <v>218</v>
      </c>
      <c r="J707" s="13" t="s">
        <v>1439</v>
      </c>
      <c r="K707" s="10" t="s">
        <v>1321</v>
      </c>
      <c r="L707" s="10" t="s">
        <v>29</v>
      </c>
      <c r="M707" s="14">
        <v>177706.66</v>
      </c>
      <c r="N707" s="12"/>
      <c r="O707" s="10" t="s">
        <v>29</v>
      </c>
      <c r="P707" s="14">
        <v>-168821.33</v>
      </c>
      <c r="Q707" s="15">
        <v>1</v>
      </c>
      <c r="R707" s="10" t="s">
        <v>29</v>
      </c>
      <c r="S707" s="14">
        <v>8885.33</v>
      </c>
      <c r="T707" s="10" t="s">
        <v>36</v>
      </c>
      <c r="U707" s="10" t="s">
        <v>29</v>
      </c>
      <c r="V707" s="10" t="s">
        <v>37</v>
      </c>
      <c r="W707" s="10" t="s">
        <v>29</v>
      </c>
      <c r="X707" s="15">
        <v>0</v>
      </c>
      <c r="Y707" s="15">
        <v>0</v>
      </c>
      <c r="Z707" s="15">
        <v>0</v>
      </c>
      <c r="AA707" s="15">
        <v>0</v>
      </c>
      <c r="AB707" s="14">
        <v>8885.33</v>
      </c>
    </row>
    <row r="708" spans="1:28" x14ac:dyDescent="0.25">
      <c r="A708" s="9" t="s">
        <v>1441</v>
      </c>
      <c r="B708" s="10" t="s">
        <v>29</v>
      </c>
      <c r="C708" s="10" t="s">
        <v>29</v>
      </c>
      <c r="D708" s="9" t="s">
        <v>30</v>
      </c>
      <c r="E708" s="10" t="s">
        <v>1429</v>
      </c>
      <c r="F708" s="10" t="s">
        <v>32</v>
      </c>
      <c r="G708" s="11">
        <v>42385</v>
      </c>
      <c r="H708" s="12">
        <v>42385</v>
      </c>
      <c r="I708" s="10" t="s">
        <v>573</v>
      </c>
      <c r="J708" s="13" t="s">
        <v>1442</v>
      </c>
      <c r="K708" s="10" t="s">
        <v>284</v>
      </c>
      <c r="L708" s="10" t="s">
        <v>29</v>
      </c>
      <c r="M708" s="14">
        <v>5500</v>
      </c>
      <c r="N708" s="12"/>
      <c r="O708" s="10" t="s">
        <v>29</v>
      </c>
      <c r="P708" s="14">
        <v>-5225</v>
      </c>
      <c r="Q708" s="15">
        <v>1</v>
      </c>
      <c r="R708" s="10" t="s">
        <v>29</v>
      </c>
      <c r="S708" s="15">
        <v>275</v>
      </c>
      <c r="T708" s="10" t="s">
        <v>36</v>
      </c>
      <c r="U708" s="10" t="s">
        <v>29</v>
      </c>
      <c r="V708" s="10" t="s">
        <v>37</v>
      </c>
      <c r="W708" s="10" t="s">
        <v>29</v>
      </c>
      <c r="X708" s="15">
        <v>0</v>
      </c>
      <c r="Y708" s="15">
        <v>0</v>
      </c>
      <c r="Z708" s="15">
        <v>0</v>
      </c>
      <c r="AA708" s="15">
        <v>0</v>
      </c>
      <c r="AB708" s="15">
        <v>275</v>
      </c>
    </row>
    <row r="709" spans="1:28" x14ac:dyDescent="0.25">
      <c r="A709" s="9" t="s">
        <v>1443</v>
      </c>
      <c r="B709" s="10" t="s">
        <v>29</v>
      </c>
      <c r="C709" s="10" t="s">
        <v>29</v>
      </c>
      <c r="D709" s="9" t="s">
        <v>30</v>
      </c>
      <c r="E709" s="10" t="s">
        <v>1429</v>
      </c>
      <c r="F709" s="10" t="s">
        <v>32</v>
      </c>
      <c r="G709" s="11">
        <v>42417</v>
      </c>
      <c r="H709" s="12">
        <v>42417</v>
      </c>
      <c r="I709" s="10" t="s">
        <v>573</v>
      </c>
      <c r="J709" s="13" t="s">
        <v>1444</v>
      </c>
      <c r="K709" s="10" t="s">
        <v>284</v>
      </c>
      <c r="L709" s="10" t="s">
        <v>29</v>
      </c>
      <c r="M709" s="14">
        <v>2448</v>
      </c>
      <c r="N709" s="12"/>
      <c r="O709" s="10" t="s">
        <v>29</v>
      </c>
      <c r="P709" s="14">
        <v>-2326</v>
      </c>
      <c r="Q709" s="15">
        <v>1</v>
      </c>
      <c r="R709" s="10" t="s">
        <v>29</v>
      </c>
      <c r="S709" s="15">
        <v>122</v>
      </c>
      <c r="T709" s="10" t="s">
        <v>36</v>
      </c>
      <c r="U709" s="10" t="s">
        <v>29</v>
      </c>
      <c r="V709" s="10" t="s">
        <v>37</v>
      </c>
      <c r="W709" s="10" t="s">
        <v>29</v>
      </c>
      <c r="X709" s="15">
        <v>0</v>
      </c>
      <c r="Y709" s="15">
        <v>0</v>
      </c>
      <c r="Z709" s="15">
        <v>0</v>
      </c>
      <c r="AA709" s="15">
        <v>0</v>
      </c>
      <c r="AB709" s="15">
        <v>122</v>
      </c>
    </row>
    <row r="710" spans="1:28" x14ac:dyDescent="0.25">
      <c r="A710" s="9" t="s">
        <v>1445</v>
      </c>
      <c r="B710" s="10" t="s">
        <v>29</v>
      </c>
      <c r="C710" s="10" t="s">
        <v>29</v>
      </c>
      <c r="D710" s="9" t="s">
        <v>30</v>
      </c>
      <c r="E710" s="10" t="s">
        <v>207</v>
      </c>
      <c r="F710" s="10" t="s">
        <v>32</v>
      </c>
      <c r="G710" s="11">
        <v>42917</v>
      </c>
      <c r="H710" s="12">
        <v>42917</v>
      </c>
      <c r="I710" s="10" t="s">
        <v>573</v>
      </c>
      <c r="J710" s="13" t="s">
        <v>1446</v>
      </c>
      <c r="K710" s="10" t="s">
        <v>284</v>
      </c>
      <c r="L710" s="10" t="s">
        <v>29</v>
      </c>
      <c r="M710" s="14">
        <v>12985</v>
      </c>
      <c r="N710" s="12"/>
      <c r="O710" s="10" t="s">
        <v>29</v>
      </c>
      <c r="P710" s="14">
        <v>-12335.75</v>
      </c>
      <c r="Q710" s="15">
        <v>1</v>
      </c>
      <c r="R710" s="10" t="s">
        <v>29</v>
      </c>
      <c r="S710" s="15">
        <v>649.25</v>
      </c>
      <c r="T710" s="10" t="s">
        <v>36</v>
      </c>
      <c r="U710" s="10" t="s">
        <v>29</v>
      </c>
      <c r="V710" s="10" t="s">
        <v>37</v>
      </c>
      <c r="W710" s="10" t="s">
        <v>29</v>
      </c>
      <c r="X710" s="15">
        <v>0</v>
      </c>
      <c r="Y710" s="15">
        <v>0</v>
      </c>
      <c r="Z710" s="15">
        <v>0</v>
      </c>
      <c r="AA710" s="15">
        <v>0</v>
      </c>
      <c r="AB710" s="15">
        <v>649.25</v>
      </c>
    </row>
    <row r="711" spans="1:28" x14ac:dyDescent="0.25">
      <c r="A711" s="9" t="s">
        <v>1447</v>
      </c>
      <c r="B711" s="10" t="s">
        <v>29</v>
      </c>
      <c r="C711" s="10" t="s">
        <v>29</v>
      </c>
      <c r="D711" s="9" t="s">
        <v>30</v>
      </c>
      <c r="E711" s="10" t="s">
        <v>207</v>
      </c>
      <c r="F711" s="10" t="s">
        <v>32</v>
      </c>
      <c r="G711" s="11">
        <v>42957</v>
      </c>
      <c r="H711" s="12">
        <v>42957</v>
      </c>
      <c r="I711" s="10" t="s">
        <v>218</v>
      </c>
      <c r="J711" s="13" t="s">
        <v>1448</v>
      </c>
      <c r="K711" s="10" t="s">
        <v>284</v>
      </c>
      <c r="L711" s="10" t="s">
        <v>29</v>
      </c>
      <c r="M711" s="14">
        <v>1275</v>
      </c>
      <c r="N711" s="12"/>
      <c r="O711" s="10" t="s">
        <v>29</v>
      </c>
      <c r="P711" s="14">
        <v>-1211.25</v>
      </c>
      <c r="Q711" s="15">
        <v>1</v>
      </c>
      <c r="R711" s="10" t="s">
        <v>29</v>
      </c>
      <c r="S711" s="15">
        <v>63.75</v>
      </c>
      <c r="T711" s="10" t="s">
        <v>36</v>
      </c>
      <c r="U711" s="10" t="s">
        <v>29</v>
      </c>
      <c r="V711" s="10" t="s">
        <v>37</v>
      </c>
      <c r="W711" s="10" t="s">
        <v>29</v>
      </c>
      <c r="X711" s="15">
        <v>0</v>
      </c>
      <c r="Y711" s="15">
        <v>0</v>
      </c>
      <c r="Z711" s="15">
        <v>0</v>
      </c>
      <c r="AA711" s="15">
        <v>0</v>
      </c>
      <c r="AB711" s="15">
        <v>63.75</v>
      </c>
    </row>
    <row r="712" spans="1:28" x14ac:dyDescent="0.25">
      <c r="A712" s="9" t="s">
        <v>1449</v>
      </c>
      <c r="B712" s="10" t="s">
        <v>29</v>
      </c>
      <c r="C712" s="10" t="s">
        <v>29</v>
      </c>
      <c r="D712" s="9" t="s">
        <v>30</v>
      </c>
      <c r="E712" s="10" t="s">
        <v>207</v>
      </c>
      <c r="F712" s="10" t="s">
        <v>32</v>
      </c>
      <c r="G712" s="11">
        <v>42971</v>
      </c>
      <c r="H712" s="12">
        <v>42971</v>
      </c>
      <c r="I712" s="10" t="s">
        <v>218</v>
      </c>
      <c r="J712" s="13" t="s">
        <v>1448</v>
      </c>
      <c r="K712" s="10" t="s">
        <v>284</v>
      </c>
      <c r="L712" s="10" t="s">
        <v>29</v>
      </c>
      <c r="M712" s="14">
        <v>2550</v>
      </c>
      <c r="N712" s="12"/>
      <c r="O712" s="10" t="s">
        <v>29</v>
      </c>
      <c r="P712" s="14">
        <v>-2422.5</v>
      </c>
      <c r="Q712" s="15">
        <v>1</v>
      </c>
      <c r="R712" s="10" t="s">
        <v>29</v>
      </c>
      <c r="S712" s="15">
        <v>127.5</v>
      </c>
      <c r="T712" s="10" t="s">
        <v>36</v>
      </c>
      <c r="U712" s="10" t="s">
        <v>29</v>
      </c>
      <c r="V712" s="10" t="s">
        <v>37</v>
      </c>
      <c r="W712" s="10" t="s">
        <v>29</v>
      </c>
      <c r="X712" s="15">
        <v>0</v>
      </c>
      <c r="Y712" s="15">
        <v>0</v>
      </c>
      <c r="Z712" s="15">
        <v>0</v>
      </c>
      <c r="AA712" s="15">
        <v>0</v>
      </c>
      <c r="AB712" s="15">
        <v>127.5</v>
      </c>
    </row>
    <row r="713" spans="1:28" x14ac:dyDescent="0.25">
      <c r="A713" s="9" t="s">
        <v>1449</v>
      </c>
      <c r="B713" s="10" t="s">
        <v>29</v>
      </c>
      <c r="C713" s="10" t="s">
        <v>29</v>
      </c>
      <c r="D713" s="9" t="s">
        <v>375</v>
      </c>
      <c r="E713" s="10" t="s">
        <v>207</v>
      </c>
      <c r="F713" s="10" t="s">
        <v>32</v>
      </c>
      <c r="G713" s="11">
        <v>45012</v>
      </c>
      <c r="H713" s="12">
        <v>45012</v>
      </c>
      <c r="I713" s="10" t="s">
        <v>218</v>
      </c>
      <c r="J713" s="13" t="s">
        <v>1448</v>
      </c>
      <c r="K713" s="10" t="s">
        <v>1321</v>
      </c>
      <c r="L713" s="10" t="s">
        <v>29</v>
      </c>
      <c r="M713" s="14">
        <v>1999.28</v>
      </c>
      <c r="N713" s="12"/>
      <c r="O713" s="10" t="s">
        <v>1450</v>
      </c>
      <c r="P713" s="15">
        <v>-12</v>
      </c>
      <c r="Q713" s="15"/>
      <c r="R713" s="10" t="s">
        <v>29</v>
      </c>
      <c r="S713" s="14">
        <v>1987.28</v>
      </c>
      <c r="T713" s="10" t="s">
        <v>29</v>
      </c>
      <c r="U713" s="10" t="s">
        <v>29</v>
      </c>
      <c r="V713" s="10" t="s">
        <v>37</v>
      </c>
      <c r="W713" s="10" t="s">
        <v>29</v>
      </c>
      <c r="X713" s="15">
        <v>0</v>
      </c>
      <c r="Y713" s="15">
        <v>0</v>
      </c>
      <c r="Z713" s="15">
        <v>0</v>
      </c>
      <c r="AA713" s="15">
        <v>-449</v>
      </c>
      <c r="AB713" s="14">
        <v>1538.28</v>
      </c>
    </row>
    <row r="714" spans="1:28" x14ac:dyDescent="0.25">
      <c r="A714" s="9" t="s">
        <v>1449</v>
      </c>
      <c r="B714" s="10" t="s">
        <v>29</v>
      </c>
      <c r="C714" s="10" t="s">
        <v>29</v>
      </c>
      <c r="D714" s="9" t="s">
        <v>376</v>
      </c>
      <c r="E714" s="10" t="s">
        <v>207</v>
      </c>
      <c r="F714" s="10" t="s">
        <v>32</v>
      </c>
      <c r="G714" s="11">
        <v>45012</v>
      </c>
      <c r="H714" s="12">
        <v>45012</v>
      </c>
      <c r="I714" s="10" t="s">
        <v>363</v>
      </c>
      <c r="J714" s="13" t="s">
        <v>1448</v>
      </c>
      <c r="K714" s="10" t="s">
        <v>1321</v>
      </c>
      <c r="L714" s="10" t="s">
        <v>29</v>
      </c>
      <c r="M714" s="14">
        <v>6997.48</v>
      </c>
      <c r="N714" s="12"/>
      <c r="O714" s="10" t="s">
        <v>1450</v>
      </c>
      <c r="P714" s="15">
        <v>-43</v>
      </c>
      <c r="Q714" s="15"/>
      <c r="R714" s="10" t="s">
        <v>29</v>
      </c>
      <c r="S714" s="14">
        <v>6954.48</v>
      </c>
      <c r="T714" s="10" t="s">
        <v>29</v>
      </c>
      <c r="U714" s="10" t="s">
        <v>29</v>
      </c>
      <c r="V714" s="10" t="s">
        <v>37</v>
      </c>
      <c r="W714" s="10" t="s">
        <v>29</v>
      </c>
      <c r="X714" s="15">
        <v>0</v>
      </c>
      <c r="Y714" s="15">
        <v>0</v>
      </c>
      <c r="Z714" s="15">
        <v>0</v>
      </c>
      <c r="AA714" s="14">
        <v>-1570</v>
      </c>
      <c r="AB714" s="14">
        <v>5384.48</v>
      </c>
    </row>
    <row r="715" spans="1:28" x14ac:dyDescent="0.25">
      <c r="A715" s="9" t="s">
        <v>1449</v>
      </c>
      <c r="B715" s="10" t="s">
        <v>29</v>
      </c>
      <c r="C715" s="10" t="s">
        <v>29</v>
      </c>
      <c r="D715" s="9" t="s">
        <v>1183</v>
      </c>
      <c r="E715" s="10" t="s">
        <v>207</v>
      </c>
      <c r="F715" s="10" t="s">
        <v>32</v>
      </c>
      <c r="G715" s="11">
        <v>45012</v>
      </c>
      <c r="H715" s="12">
        <v>45012</v>
      </c>
      <c r="I715" s="10" t="s">
        <v>388</v>
      </c>
      <c r="J715" s="13" t="s">
        <v>1448</v>
      </c>
      <c r="K715" s="10" t="s">
        <v>1321</v>
      </c>
      <c r="L715" s="10" t="s">
        <v>29</v>
      </c>
      <c r="M715" s="14">
        <v>1039.6400000000001</v>
      </c>
      <c r="N715" s="12"/>
      <c r="O715" s="10" t="s">
        <v>1450</v>
      </c>
      <c r="P715" s="15">
        <v>-6</v>
      </c>
      <c r="Q715" s="15"/>
      <c r="R715" s="10" t="s">
        <v>29</v>
      </c>
      <c r="S715" s="14">
        <v>1033.6400000000001</v>
      </c>
      <c r="T715" s="10" t="s">
        <v>29</v>
      </c>
      <c r="U715" s="10" t="s">
        <v>29</v>
      </c>
      <c r="V715" s="10" t="s">
        <v>37</v>
      </c>
      <c r="W715" s="10" t="s">
        <v>29</v>
      </c>
      <c r="X715" s="15">
        <v>0</v>
      </c>
      <c r="Y715" s="15">
        <v>0</v>
      </c>
      <c r="Z715" s="15">
        <v>0</v>
      </c>
      <c r="AA715" s="15">
        <v>-233</v>
      </c>
      <c r="AB715" s="15">
        <v>800.64</v>
      </c>
    </row>
    <row r="716" spans="1:28" x14ac:dyDescent="0.25">
      <c r="A716" s="9" t="s">
        <v>1449</v>
      </c>
      <c r="B716" s="10" t="s">
        <v>29</v>
      </c>
      <c r="C716" s="10" t="s">
        <v>29</v>
      </c>
      <c r="D716" s="9" t="s">
        <v>1451</v>
      </c>
      <c r="E716" s="10" t="s">
        <v>207</v>
      </c>
      <c r="F716" s="10" t="s">
        <v>32</v>
      </c>
      <c r="G716" s="11">
        <v>45012</v>
      </c>
      <c r="H716" s="12">
        <v>45012</v>
      </c>
      <c r="I716" s="10" t="s">
        <v>110</v>
      </c>
      <c r="J716" s="13" t="s">
        <v>1448</v>
      </c>
      <c r="K716" s="10" t="s">
        <v>1321</v>
      </c>
      <c r="L716" s="10" t="s">
        <v>29</v>
      </c>
      <c r="M716" s="14">
        <v>1999.28</v>
      </c>
      <c r="N716" s="12"/>
      <c r="O716" s="10" t="s">
        <v>1450</v>
      </c>
      <c r="P716" s="15">
        <v>-12</v>
      </c>
      <c r="Q716" s="15"/>
      <c r="R716" s="10" t="s">
        <v>29</v>
      </c>
      <c r="S716" s="14">
        <v>1987.28</v>
      </c>
      <c r="T716" s="10" t="s">
        <v>29</v>
      </c>
      <c r="U716" s="10" t="s">
        <v>29</v>
      </c>
      <c r="V716" s="10" t="s">
        <v>37</v>
      </c>
      <c r="W716" s="10" t="s">
        <v>29</v>
      </c>
      <c r="X716" s="15">
        <v>0</v>
      </c>
      <c r="Y716" s="15">
        <v>0</v>
      </c>
      <c r="Z716" s="15">
        <v>0</v>
      </c>
      <c r="AA716" s="15">
        <v>-449</v>
      </c>
      <c r="AB716" s="14">
        <v>1538.28</v>
      </c>
    </row>
    <row r="717" spans="1:28" x14ac:dyDescent="0.25">
      <c r="A717" s="9" t="s">
        <v>1449</v>
      </c>
      <c r="B717" s="10" t="s">
        <v>29</v>
      </c>
      <c r="C717" s="10" t="s">
        <v>29</v>
      </c>
      <c r="D717" s="9" t="s">
        <v>1452</v>
      </c>
      <c r="E717" s="10" t="s">
        <v>207</v>
      </c>
      <c r="F717" s="10" t="s">
        <v>32</v>
      </c>
      <c r="G717" s="11">
        <v>45012</v>
      </c>
      <c r="H717" s="12">
        <v>45012</v>
      </c>
      <c r="I717" s="10" t="s">
        <v>448</v>
      </c>
      <c r="J717" s="13" t="s">
        <v>1448</v>
      </c>
      <c r="K717" s="10" t="s">
        <v>1321</v>
      </c>
      <c r="L717" s="10" t="s">
        <v>29</v>
      </c>
      <c r="M717" s="15">
        <v>999.64</v>
      </c>
      <c r="N717" s="12"/>
      <c r="O717" s="10" t="s">
        <v>1450</v>
      </c>
      <c r="P717" s="15">
        <v>-6</v>
      </c>
      <c r="Q717" s="15"/>
      <c r="R717" s="10" t="s">
        <v>29</v>
      </c>
      <c r="S717" s="15">
        <v>993.64</v>
      </c>
      <c r="T717" s="10" t="s">
        <v>29</v>
      </c>
      <c r="U717" s="10" t="s">
        <v>29</v>
      </c>
      <c r="V717" s="10" t="s">
        <v>37</v>
      </c>
      <c r="W717" s="10" t="s">
        <v>29</v>
      </c>
      <c r="X717" s="15">
        <v>0</v>
      </c>
      <c r="Y717" s="15">
        <v>0</v>
      </c>
      <c r="Z717" s="15">
        <v>0</v>
      </c>
      <c r="AA717" s="15">
        <v>-224</v>
      </c>
      <c r="AB717" s="15">
        <v>769.64</v>
      </c>
    </row>
    <row r="718" spans="1:28" x14ac:dyDescent="0.25">
      <c r="A718" s="9" t="s">
        <v>1453</v>
      </c>
      <c r="B718" s="10" t="s">
        <v>29</v>
      </c>
      <c r="C718" s="10" t="s">
        <v>29</v>
      </c>
      <c r="D718" s="9" t="s">
        <v>30</v>
      </c>
      <c r="E718" s="10" t="s">
        <v>207</v>
      </c>
      <c r="F718" s="10" t="s">
        <v>32</v>
      </c>
      <c r="G718" s="11">
        <v>43054</v>
      </c>
      <c r="H718" s="12">
        <v>43054</v>
      </c>
      <c r="I718" s="10" t="s">
        <v>573</v>
      </c>
      <c r="J718" s="13" t="s">
        <v>1454</v>
      </c>
      <c r="K718" s="10" t="s">
        <v>284</v>
      </c>
      <c r="L718" s="10" t="s">
        <v>29</v>
      </c>
      <c r="M718" s="14">
        <v>26850</v>
      </c>
      <c r="N718" s="12"/>
      <c r="O718" s="10" t="s">
        <v>29</v>
      </c>
      <c r="P718" s="14">
        <v>-25507.5</v>
      </c>
      <c r="Q718" s="15">
        <v>1</v>
      </c>
      <c r="R718" s="10" t="s">
        <v>29</v>
      </c>
      <c r="S718" s="14">
        <v>1342.5</v>
      </c>
      <c r="T718" s="10" t="s">
        <v>36</v>
      </c>
      <c r="U718" s="10" t="s">
        <v>29</v>
      </c>
      <c r="V718" s="10" t="s">
        <v>37</v>
      </c>
      <c r="W718" s="10" t="s">
        <v>29</v>
      </c>
      <c r="X718" s="15">
        <v>0</v>
      </c>
      <c r="Y718" s="15">
        <v>0</v>
      </c>
      <c r="Z718" s="15">
        <v>0</v>
      </c>
      <c r="AA718" s="15">
        <v>0</v>
      </c>
      <c r="AB718" s="14">
        <v>1342.5</v>
      </c>
    </row>
    <row r="719" spans="1:28" x14ac:dyDescent="0.25">
      <c r="A719" s="9" t="s">
        <v>1455</v>
      </c>
      <c r="B719" s="10" t="s">
        <v>29</v>
      </c>
      <c r="C719" s="10" t="s">
        <v>29</v>
      </c>
      <c r="D719" s="9" t="s">
        <v>30</v>
      </c>
      <c r="E719" s="10" t="s">
        <v>207</v>
      </c>
      <c r="F719" s="10" t="s">
        <v>32</v>
      </c>
      <c r="G719" s="11">
        <v>43054</v>
      </c>
      <c r="H719" s="12">
        <v>43054</v>
      </c>
      <c r="I719" s="10" t="s">
        <v>573</v>
      </c>
      <c r="J719" s="13" t="s">
        <v>1454</v>
      </c>
      <c r="K719" s="10" t="s">
        <v>284</v>
      </c>
      <c r="L719" s="10" t="s">
        <v>29</v>
      </c>
      <c r="M719" s="14">
        <v>8950</v>
      </c>
      <c r="N719" s="12"/>
      <c r="O719" s="10" t="s">
        <v>29</v>
      </c>
      <c r="P719" s="14">
        <v>-8502.5</v>
      </c>
      <c r="Q719" s="15">
        <v>1</v>
      </c>
      <c r="R719" s="10" t="s">
        <v>29</v>
      </c>
      <c r="S719" s="15">
        <v>447.5</v>
      </c>
      <c r="T719" s="10" t="s">
        <v>36</v>
      </c>
      <c r="U719" s="10" t="s">
        <v>29</v>
      </c>
      <c r="V719" s="10" t="s">
        <v>37</v>
      </c>
      <c r="W719" s="10" t="s">
        <v>29</v>
      </c>
      <c r="X719" s="15">
        <v>0</v>
      </c>
      <c r="Y719" s="15">
        <v>0</v>
      </c>
      <c r="Z719" s="15">
        <v>0</v>
      </c>
      <c r="AA719" s="15">
        <v>0</v>
      </c>
      <c r="AB719" s="15">
        <v>447.5</v>
      </c>
    </row>
    <row r="720" spans="1:28" x14ac:dyDescent="0.25">
      <c r="A720" s="9" t="s">
        <v>1456</v>
      </c>
      <c r="B720" s="10" t="s">
        <v>29</v>
      </c>
      <c r="C720" s="10" t="s">
        <v>29</v>
      </c>
      <c r="D720" s="9" t="s">
        <v>30</v>
      </c>
      <c r="E720" s="10" t="s">
        <v>207</v>
      </c>
      <c r="F720" s="10" t="s">
        <v>32</v>
      </c>
      <c r="G720" s="11">
        <v>43054</v>
      </c>
      <c r="H720" s="12">
        <v>43054</v>
      </c>
      <c r="I720" s="10" t="s">
        <v>573</v>
      </c>
      <c r="J720" s="13" t="s">
        <v>1457</v>
      </c>
      <c r="K720" s="10" t="s">
        <v>284</v>
      </c>
      <c r="L720" s="10" t="s">
        <v>29</v>
      </c>
      <c r="M720" s="14">
        <v>32811.9</v>
      </c>
      <c r="N720" s="12"/>
      <c r="O720" s="10" t="s">
        <v>29</v>
      </c>
      <c r="P720" s="14">
        <v>-31171.3</v>
      </c>
      <c r="Q720" s="15">
        <v>1</v>
      </c>
      <c r="R720" s="10" t="s">
        <v>29</v>
      </c>
      <c r="S720" s="14">
        <v>1640.6</v>
      </c>
      <c r="T720" s="10" t="s">
        <v>36</v>
      </c>
      <c r="U720" s="10" t="s">
        <v>29</v>
      </c>
      <c r="V720" s="10" t="s">
        <v>37</v>
      </c>
      <c r="W720" s="10" t="s">
        <v>29</v>
      </c>
      <c r="X720" s="15">
        <v>0</v>
      </c>
      <c r="Y720" s="15">
        <v>0</v>
      </c>
      <c r="Z720" s="15">
        <v>0</v>
      </c>
      <c r="AA720" s="15">
        <v>0</v>
      </c>
      <c r="AB720" s="14">
        <v>1640.6</v>
      </c>
    </row>
    <row r="721" spans="1:28" x14ac:dyDescent="0.25">
      <c r="A721" s="9" t="s">
        <v>1458</v>
      </c>
      <c r="B721" s="10" t="s">
        <v>29</v>
      </c>
      <c r="C721" s="10" t="s">
        <v>29</v>
      </c>
      <c r="D721" s="9" t="s">
        <v>30</v>
      </c>
      <c r="E721" s="10" t="s">
        <v>207</v>
      </c>
      <c r="F721" s="10" t="s">
        <v>32</v>
      </c>
      <c r="G721" s="11">
        <v>43054</v>
      </c>
      <c r="H721" s="12">
        <v>43054</v>
      </c>
      <c r="I721" s="10" t="s">
        <v>573</v>
      </c>
      <c r="J721" s="13" t="s">
        <v>1457</v>
      </c>
      <c r="K721" s="10" t="s">
        <v>284</v>
      </c>
      <c r="L721" s="10" t="s">
        <v>29</v>
      </c>
      <c r="M721" s="14">
        <v>65623.8</v>
      </c>
      <c r="N721" s="12"/>
      <c r="O721" s="10" t="s">
        <v>29</v>
      </c>
      <c r="P721" s="14">
        <v>-62342.61</v>
      </c>
      <c r="Q721" s="15">
        <v>1</v>
      </c>
      <c r="R721" s="10" t="s">
        <v>29</v>
      </c>
      <c r="S721" s="14">
        <v>3281.19</v>
      </c>
      <c r="T721" s="10" t="s">
        <v>36</v>
      </c>
      <c r="U721" s="10" t="s">
        <v>29</v>
      </c>
      <c r="V721" s="10" t="s">
        <v>37</v>
      </c>
      <c r="W721" s="10" t="s">
        <v>29</v>
      </c>
      <c r="X721" s="15">
        <v>0</v>
      </c>
      <c r="Y721" s="15">
        <v>0</v>
      </c>
      <c r="Z721" s="15">
        <v>0</v>
      </c>
      <c r="AA721" s="15">
        <v>0</v>
      </c>
      <c r="AB721" s="14">
        <v>3281.19</v>
      </c>
    </row>
    <row r="722" spans="1:28" x14ac:dyDescent="0.25">
      <c r="A722" s="9" t="s">
        <v>1459</v>
      </c>
      <c r="B722" s="10" t="s">
        <v>29</v>
      </c>
      <c r="C722" s="10" t="s">
        <v>29</v>
      </c>
      <c r="D722" s="9" t="s">
        <v>30</v>
      </c>
      <c r="E722" s="10" t="s">
        <v>207</v>
      </c>
      <c r="F722" s="10" t="s">
        <v>32</v>
      </c>
      <c r="G722" s="11">
        <v>43054</v>
      </c>
      <c r="H722" s="12">
        <v>43054</v>
      </c>
      <c r="I722" s="10" t="s">
        <v>573</v>
      </c>
      <c r="J722" s="13" t="s">
        <v>1460</v>
      </c>
      <c r="K722" s="10" t="s">
        <v>284</v>
      </c>
      <c r="L722" s="10" t="s">
        <v>29</v>
      </c>
      <c r="M722" s="14">
        <v>35300</v>
      </c>
      <c r="N722" s="12"/>
      <c r="O722" s="10" t="s">
        <v>29</v>
      </c>
      <c r="P722" s="14">
        <v>-33535</v>
      </c>
      <c r="Q722" s="15">
        <v>1</v>
      </c>
      <c r="R722" s="10" t="s">
        <v>29</v>
      </c>
      <c r="S722" s="14">
        <v>1765</v>
      </c>
      <c r="T722" s="10" t="s">
        <v>36</v>
      </c>
      <c r="U722" s="10" t="s">
        <v>29</v>
      </c>
      <c r="V722" s="10" t="s">
        <v>37</v>
      </c>
      <c r="W722" s="10" t="s">
        <v>29</v>
      </c>
      <c r="X722" s="15">
        <v>0</v>
      </c>
      <c r="Y722" s="15">
        <v>0</v>
      </c>
      <c r="Z722" s="15">
        <v>0</v>
      </c>
      <c r="AA722" s="15">
        <v>0</v>
      </c>
      <c r="AB722" s="14">
        <v>1765</v>
      </c>
    </row>
    <row r="723" spans="1:28" x14ac:dyDescent="0.25">
      <c r="A723" s="9" t="s">
        <v>1461</v>
      </c>
      <c r="B723" s="10" t="s">
        <v>29</v>
      </c>
      <c r="C723" s="10" t="s">
        <v>29</v>
      </c>
      <c r="D723" s="9" t="s">
        <v>30</v>
      </c>
      <c r="E723" s="10" t="s">
        <v>207</v>
      </c>
      <c r="F723" s="10" t="s">
        <v>32</v>
      </c>
      <c r="G723" s="11">
        <v>43054</v>
      </c>
      <c r="H723" s="12">
        <v>43054</v>
      </c>
      <c r="I723" s="10" t="s">
        <v>573</v>
      </c>
      <c r="J723" s="13" t="s">
        <v>1462</v>
      </c>
      <c r="K723" s="10" t="s">
        <v>284</v>
      </c>
      <c r="L723" s="10" t="s">
        <v>29</v>
      </c>
      <c r="M723" s="14">
        <v>3400</v>
      </c>
      <c r="N723" s="12"/>
      <c r="O723" s="10" t="s">
        <v>29</v>
      </c>
      <c r="P723" s="14">
        <v>-3230</v>
      </c>
      <c r="Q723" s="15">
        <v>1</v>
      </c>
      <c r="R723" s="10" t="s">
        <v>29</v>
      </c>
      <c r="S723" s="15">
        <v>170</v>
      </c>
      <c r="T723" s="10" t="s">
        <v>36</v>
      </c>
      <c r="U723" s="10" t="s">
        <v>29</v>
      </c>
      <c r="V723" s="10" t="s">
        <v>37</v>
      </c>
      <c r="W723" s="10" t="s">
        <v>29</v>
      </c>
      <c r="X723" s="15">
        <v>0</v>
      </c>
      <c r="Y723" s="15">
        <v>0</v>
      </c>
      <c r="Z723" s="15">
        <v>0</v>
      </c>
      <c r="AA723" s="15">
        <v>0</v>
      </c>
      <c r="AB723" s="15">
        <v>170</v>
      </c>
    </row>
    <row r="724" spans="1:28" x14ac:dyDescent="0.25">
      <c r="A724" s="9" t="s">
        <v>1463</v>
      </c>
      <c r="B724" s="10" t="s">
        <v>29</v>
      </c>
      <c r="C724" s="10" t="s">
        <v>29</v>
      </c>
      <c r="D724" s="9" t="s">
        <v>30</v>
      </c>
      <c r="E724" s="10" t="s">
        <v>207</v>
      </c>
      <c r="F724" s="10" t="s">
        <v>32</v>
      </c>
      <c r="G724" s="11">
        <v>43054</v>
      </c>
      <c r="H724" s="12">
        <v>43054</v>
      </c>
      <c r="I724" s="10" t="s">
        <v>573</v>
      </c>
      <c r="J724" s="13" t="s">
        <v>1460</v>
      </c>
      <c r="K724" s="10" t="s">
        <v>284</v>
      </c>
      <c r="L724" s="10" t="s">
        <v>29</v>
      </c>
      <c r="M724" s="14">
        <v>35300</v>
      </c>
      <c r="N724" s="12"/>
      <c r="O724" s="10" t="s">
        <v>29</v>
      </c>
      <c r="P724" s="14">
        <v>-33535</v>
      </c>
      <c r="Q724" s="15">
        <v>1</v>
      </c>
      <c r="R724" s="10" t="s">
        <v>29</v>
      </c>
      <c r="S724" s="14">
        <v>1765</v>
      </c>
      <c r="T724" s="10" t="s">
        <v>36</v>
      </c>
      <c r="U724" s="10" t="s">
        <v>29</v>
      </c>
      <c r="V724" s="10" t="s">
        <v>37</v>
      </c>
      <c r="W724" s="10" t="s">
        <v>29</v>
      </c>
      <c r="X724" s="15">
        <v>0</v>
      </c>
      <c r="Y724" s="15">
        <v>0</v>
      </c>
      <c r="Z724" s="15">
        <v>0</v>
      </c>
      <c r="AA724" s="15">
        <v>0</v>
      </c>
      <c r="AB724" s="14">
        <v>1765</v>
      </c>
    </row>
    <row r="725" spans="1:28" x14ac:dyDescent="0.25">
      <c r="A725" s="9" t="s">
        <v>1464</v>
      </c>
      <c r="B725" s="10" t="s">
        <v>29</v>
      </c>
      <c r="C725" s="10" t="s">
        <v>29</v>
      </c>
      <c r="D725" s="9" t="s">
        <v>30</v>
      </c>
      <c r="E725" s="10" t="s">
        <v>207</v>
      </c>
      <c r="F725" s="10" t="s">
        <v>32</v>
      </c>
      <c r="G725" s="11">
        <v>43054</v>
      </c>
      <c r="H725" s="12">
        <v>43054</v>
      </c>
      <c r="I725" s="10" t="s">
        <v>573</v>
      </c>
      <c r="J725" s="13" t="s">
        <v>1462</v>
      </c>
      <c r="K725" s="10" t="s">
        <v>284</v>
      </c>
      <c r="L725" s="10" t="s">
        <v>29</v>
      </c>
      <c r="M725" s="14">
        <v>3400</v>
      </c>
      <c r="N725" s="12"/>
      <c r="O725" s="10" t="s">
        <v>29</v>
      </c>
      <c r="P725" s="14">
        <v>-3230</v>
      </c>
      <c r="Q725" s="15">
        <v>1</v>
      </c>
      <c r="R725" s="10" t="s">
        <v>29</v>
      </c>
      <c r="S725" s="15">
        <v>170</v>
      </c>
      <c r="T725" s="10" t="s">
        <v>36</v>
      </c>
      <c r="U725" s="10" t="s">
        <v>29</v>
      </c>
      <c r="V725" s="10" t="s">
        <v>37</v>
      </c>
      <c r="W725" s="10" t="s">
        <v>29</v>
      </c>
      <c r="X725" s="15">
        <v>0</v>
      </c>
      <c r="Y725" s="15">
        <v>0</v>
      </c>
      <c r="Z725" s="15">
        <v>0</v>
      </c>
      <c r="AA725" s="15">
        <v>0</v>
      </c>
      <c r="AB725" s="15">
        <v>170</v>
      </c>
    </row>
    <row r="726" spans="1:28" x14ac:dyDescent="0.25">
      <c r="A726" s="9" t="s">
        <v>1465</v>
      </c>
      <c r="B726" s="10" t="s">
        <v>29</v>
      </c>
      <c r="C726" s="10" t="s">
        <v>29</v>
      </c>
      <c r="D726" s="9" t="s">
        <v>30</v>
      </c>
      <c r="E726" s="10" t="s">
        <v>207</v>
      </c>
      <c r="F726" s="10" t="s">
        <v>32</v>
      </c>
      <c r="G726" s="11">
        <v>43054</v>
      </c>
      <c r="H726" s="12">
        <v>43054</v>
      </c>
      <c r="I726" s="10" t="s">
        <v>218</v>
      </c>
      <c r="J726" s="13" t="s">
        <v>1466</v>
      </c>
      <c r="K726" s="10" t="s">
        <v>284</v>
      </c>
      <c r="L726" s="10" t="s">
        <v>29</v>
      </c>
      <c r="M726" s="14">
        <v>10839</v>
      </c>
      <c r="N726" s="12"/>
      <c r="O726" s="10" t="s">
        <v>29</v>
      </c>
      <c r="P726" s="14">
        <v>-10297.049999999999</v>
      </c>
      <c r="Q726" s="15">
        <v>1</v>
      </c>
      <c r="R726" s="10" t="s">
        <v>29</v>
      </c>
      <c r="S726" s="15">
        <v>541.95000000000005</v>
      </c>
      <c r="T726" s="10" t="s">
        <v>36</v>
      </c>
      <c r="U726" s="10" t="s">
        <v>29</v>
      </c>
      <c r="V726" s="10" t="s">
        <v>37</v>
      </c>
      <c r="W726" s="10" t="s">
        <v>29</v>
      </c>
      <c r="X726" s="15">
        <v>0</v>
      </c>
      <c r="Y726" s="15">
        <v>0</v>
      </c>
      <c r="Z726" s="15">
        <v>0</v>
      </c>
      <c r="AA726" s="15">
        <v>0</v>
      </c>
      <c r="AB726" s="15">
        <v>541.95000000000005</v>
      </c>
    </row>
    <row r="727" spans="1:28" x14ac:dyDescent="0.25">
      <c r="A727" s="9" t="s">
        <v>1467</v>
      </c>
      <c r="B727" s="10" t="s">
        <v>29</v>
      </c>
      <c r="C727" s="10" t="s">
        <v>29</v>
      </c>
      <c r="D727" s="9" t="s">
        <v>30</v>
      </c>
      <c r="E727" s="10" t="s">
        <v>207</v>
      </c>
      <c r="F727" s="10" t="s">
        <v>32</v>
      </c>
      <c r="G727" s="11">
        <v>43054</v>
      </c>
      <c r="H727" s="12">
        <v>43054</v>
      </c>
      <c r="I727" s="10" t="s">
        <v>218</v>
      </c>
      <c r="J727" s="13" t="s">
        <v>569</v>
      </c>
      <c r="K727" s="10" t="s">
        <v>284</v>
      </c>
      <c r="L727" s="10" t="s">
        <v>29</v>
      </c>
      <c r="M727" s="14">
        <v>15300</v>
      </c>
      <c r="N727" s="12"/>
      <c r="O727" s="10" t="s">
        <v>29</v>
      </c>
      <c r="P727" s="14">
        <v>-14535</v>
      </c>
      <c r="Q727" s="15">
        <v>1</v>
      </c>
      <c r="R727" s="10" t="s">
        <v>29</v>
      </c>
      <c r="S727" s="15">
        <v>765</v>
      </c>
      <c r="T727" s="10" t="s">
        <v>36</v>
      </c>
      <c r="U727" s="10" t="s">
        <v>29</v>
      </c>
      <c r="V727" s="10" t="s">
        <v>37</v>
      </c>
      <c r="W727" s="10" t="s">
        <v>29</v>
      </c>
      <c r="X727" s="15">
        <v>0</v>
      </c>
      <c r="Y727" s="15">
        <v>0</v>
      </c>
      <c r="Z727" s="15">
        <v>0</v>
      </c>
      <c r="AA727" s="15">
        <v>0</v>
      </c>
      <c r="AB727" s="15">
        <v>765</v>
      </c>
    </row>
    <row r="728" spans="1:28" x14ac:dyDescent="0.25">
      <c r="A728" s="9" t="s">
        <v>1468</v>
      </c>
      <c r="B728" s="10" t="s">
        <v>29</v>
      </c>
      <c r="C728" s="10" t="s">
        <v>29</v>
      </c>
      <c r="D728" s="9" t="s">
        <v>30</v>
      </c>
      <c r="E728" s="10" t="s">
        <v>207</v>
      </c>
      <c r="F728" s="10" t="s">
        <v>32</v>
      </c>
      <c r="G728" s="11">
        <v>43054</v>
      </c>
      <c r="H728" s="12">
        <v>43054</v>
      </c>
      <c r="I728" s="10" t="s">
        <v>573</v>
      </c>
      <c r="J728" s="13" t="s">
        <v>1457</v>
      </c>
      <c r="K728" s="10" t="s">
        <v>284</v>
      </c>
      <c r="L728" s="10" t="s">
        <v>29</v>
      </c>
      <c r="M728" s="14">
        <v>32811.9</v>
      </c>
      <c r="N728" s="12"/>
      <c r="O728" s="10" t="s">
        <v>29</v>
      </c>
      <c r="P728" s="14">
        <v>-31171.3</v>
      </c>
      <c r="Q728" s="15">
        <v>1</v>
      </c>
      <c r="R728" s="10" t="s">
        <v>29</v>
      </c>
      <c r="S728" s="14">
        <v>1640.6</v>
      </c>
      <c r="T728" s="10" t="s">
        <v>36</v>
      </c>
      <c r="U728" s="10" t="s">
        <v>29</v>
      </c>
      <c r="V728" s="10" t="s">
        <v>37</v>
      </c>
      <c r="W728" s="10" t="s">
        <v>29</v>
      </c>
      <c r="X728" s="15">
        <v>0</v>
      </c>
      <c r="Y728" s="15">
        <v>0</v>
      </c>
      <c r="Z728" s="15">
        <v>0</v>
      </c>
      <c r="AA728" s="15">
        <v>0</v>
      </c>
      <c r="AB728" s="14">
        <v>1640.6</v>
      </c>
    </row>
    <row r="729" spans="1:28" x14ac:dyDescent="0.25">
      <c r="A729" s="9" t="s">
        <v>1469</v>
      </c>
      <c r="B729" s="10" t="s">
        <v>29</v>
      </c>
      <c r="C729" s="10" t="s">
        <v>29</v>
      </c>
      <c r="D729" s="9" t="s">
        <v>30</v>
      </c>
      <c r="E729" s="10" t="s">
        <v>207</v>
      </c>
      <c r="F729" s="10" t="s">
        <v>32</v>
      </c>
      <c r="G729" s="11">
        <v>43054</v>
      </c>
      <c r="H729" s="12">
        <v>43054</v>
      </c>
      <c r="I729" s="10" t="s">
        <v>218</v>
      </c>
      <c r="J729" s="13" t="s">
        <v>1460</v>
      </c>
      <c r="K729" s="10" t="s">
        <v>284</v>
      </c>
      <c r="L729" s="10" t="s">
        <v>29</v>
      </c>
      <c r="M729" s="14">
        <v>24998.91</v>
      </c>
      <c r="N729" s="12"/>
      <c r="O729" s="10" t="s">
        <v>29</v>
      </c>
      <c r="P729" s="14">
        <v>-23748.959999999999</v>
      </c>
      <c r="Q729" s="15">
        <v>1</v>
      </c>
      <c r="R729" s="10" t="s">
        <v>29</v>
      </c>
      <c r="S729" s="14">
        <v>1249.95</v>
      </c>
      <c r="T729" s="10" t="s">
        <v>36</v>
      </c>
      <c r="U729" s="10" t="s">
        <v>29</v>
      </c>
      <c r="V729" s="10" t="s">
        <v>37</v>
      </c>
      <c r="W729" s="10" t="s">
        <v>29</v>
      </c>
      <c r="X729" s="15">
        <v>0</v>
      </c>
      <c r="Y729" s="15">
        <v>0</v>
      </c>
      <c r="Z729" s="15">
        <v>0</v>
      </c>
      <c r="AA729" s="15">
        <v>0</v>
      </c>
      <c r="AB729" s="14">
        <v>1249.95</v>
      </c>
    </row>
    <row r="730" spans="1:28" x14ac:dyDescent="0.25">
      <c r="A730" s="9" t="s">
        <v>1470</v>
      </c>
      <c r="B730" s="10" t="s">
        <v>29</v>
      </c>
      <c r="C730" s="10" t="s">
        <v>29</v>
      </c>
      <c r="D730" s="9" t="s">
        <v>30</v>
      </c>
      <c r="E730" s="10" t="s">
        <v>207</v>
      </c>
      <c r="F730" s="10" t="s">
        <v>32</v>
      </c>
      <c r="G730" s="11">
        <v>43054</v>
      </c>
      <c r="H730" s="12">
        <v>43054</v>
      </c>
      <c r="I730" s="10" t="s">
        <v>218</v>
      </c>
      <c r="J730" s="13" t="s">
        <v>1471</v>
      </c>
      <c r="K730" s="10" t="s">
        <v>284</v>
      </c>
      <c r="L730" s="10" t="s">
        <v>29</v>
      </c>
      <c r="M730" s="14">
        <v>45313.56</v>
      </c>
      <c r="N730" s="12"/>
      <c r="O730" s="10" t="s">
        <v>29</v>
      </c>
      <c r="P730" s="14">
        <v>-43047.88</v>
      </c>
      <c r="Q730" s="15">
        <v>1</v>
      </c>
      <c r="R730" s="10" t="s">
        <v>29</v>
      </c>
      <c r="S730" s="14">
        <v>2265.6799999999998</v>
      </c>
      <c r="T730" s="10" t="s">
        <v>36</v>
      </c>
      <c r="U730" s="10" t="s">
        <v>29</v>
      </c>
      <c r="V730" s="10" t="s">
        <v>37</v>
      </c>
      <c r="W730" s="10" t="s">
        <v>29</v>
      </c>
      <c r="X730" s="15">
        <v>0</v>
      </c>
      <c r="Y730" s="15">
        <v>0</v>
      </c>
      <c r="Z730" s="15">
        <v>0</v>
      </c>
      <c r="AA730" s="15">
        <v>0</v>
      </c>
      <c r="AB730" s="14">
        <v>2265.6799999999998</v>
      </c>
    </row>
    <row r="731" spans="1:28" x14ac:dyDescent="0.25">
      <c r="A731" s="9" t="s">
        <v>1472</v>
      </c>
      <c r="B731" s="10" t="s">
        <v>29</v>
      </c>
      <c r="C731" s="10" t="s">
        <v>29</v>
      </c>
      <c r="D731" s="9" t="s">
        <v>30</v>
      </c>
      <c r="E731" s="10" t="s">
        <v>207</v>
      </c>
      <c r="F731" s="10" t="s">
        <v>32</v>
      </c>
      <c r="G731" s="11">
        <v>43054</v>
      </c>
      <c r="H731" s="12">
        <v>43054</v>
      </c>
      <c r="I731" s="10" t="s">
        <v>218</v>
      </c>
      <c r="J731" s="13" t="s">
        <v>1460</v>
      </c>
      <c r="K731" s="10" t="s">
        <v>284</v>
      </c>
      <c r="L731" s="10" t="s">
        <v>29</v>
      </c>
      <c r="M731" s="14">
        <v>224990.19</v>
      </c>
      <c r="N731" s="12"/>
      <c r="O731" s="10" t="s">
        <v>29</v>
      </c>
      <c r="P731" s="14">
        <v>-213740.68</v>
      </c>
      <c r="Q731" s="15">
        <v>1</v>
      </c>
      <c r="R731" s="10" t="s">
        <v>29</v>
      </c>
      <c r="S731" s="14">
        <v>11249.51</v>
      </c>
      <c r="T731" s="10" t="s">
        <v>36</v>
      </c>
      <c r="U731" s="10" t="s">
        <v>29</v>
      </c>
      <c r="V731" s="10" t="s">
        <v>37</v>
      </c>
      <c r="W731" s="10" t="s">
        <v>29</v>
      </c>
      <c r="X731" s="15">
        <v>0</v>
      </c>
      <c r="Y731" s="15">
        <v>0</v>
      </c>
      <c r="Z731" s="15">
        <v>0</v>
      </c>
      <c r="AA731" s="15">
        <v>0</v>
      </c>
      <c r="AB731" s="14">
        <v>11249.51</v>
      </c>
    </row>
    <row r="732" spans="1:28" x14ac:dyDescent="0.25">
      <c r="A732" s="9" t="s">
        <v>1473</v>
      </c>
      <c r="B732" s="10" t="s">
        <v>29</v>
      </c>
      <c r="C732" s="10" t="s">
        <v>29</v>
      </c>
      <c r="D732" s="9" t="s">
        <v>30</v>
      </c>
      <c r="E732" s="10" t="s">
        <v>207</v>
      </c>
      <c r="F732" s="10" t="s">
        <v>32</v>
      </c>
      <c r="G732" s="11">
        <v>43054</v>
      </c>
      <c r="H732" s="12">
        <v>43054</v>
      </c>
      <c r="I732" s="10" t="s">
        <v>218</v>
      </c>
      <c r="J732" s="13" t="s">
        <v>1474</v>
      </c>
      <c r="K732" s="10" t="s">
        <v>284</v>
      </c>
      <c r="L732" s="10" t="s">
        <v>29</v>
      </c>
      <c r="M732" s="14">
        <v>90000</v>
      </c>
      <c r="N732" s="12"/>
      <c r="O732" s="10" t="s">
        <v>29</v>
      </c>
      <c r="P732" s="14">
        <v>-85500</v>
      </c>
      <c r="Q732" s="15">
        <v>1</v>
      </c>
      <c r="R732" s="10" t="s">
        <v>29</v>
      </c>
      <c r="S732" s="14">
        <v>4500</v>
      </c>
      <c r="T732" s="10" t="s">
        <v>36</v>
      </c>
      <c r="U732" s="10" t="s">
        <v>29</v>
      </c>
      <c r="V732" s="10" t="s">
        <v>37</v>
      </c>
      <c r="W732" s="10" t="s">
        <v>29</v>
      </c>
      <c r="X732" s="15">
        <v>0</v>
      </c>
      <c r="Y732" s="15">
        <v>0</v>
      </c>
      <c r="Z732" s="15">
        <v>0</v>
      </c>
      <c r="AA732" s="15">
        <v>0</v>
      </c>
      <c r="AB732" s="14">
        <v>4500</v>
      </c>
    </row>
    <row r="733" spans="1:28" x14ac:dyDescent="0.25">
      <c r="A733" s="9" t="s">
        <v>1475</v>
      </c>
      <c r="B733" s="10" t="s">
        <v>29</v>
      </c>
      <c r="C733" s="10" t="s">
        <v>29</v>
      </c>
      <c r="D733" s="9" t="s">
        <v>30</v>
      </c>
      <c r="E733" s="10" t="s">
        <v>207</v>
      </c>
      <c r="F733" s="10" t="s">
        <v>32</v>
      </c>
      <c r="G733" s="11">
        <v>43054</v>
      </c>
      <c r="H733" s="12">
        <v>43054</v>
      </c>
      <c r="I733" s="10" t="s">
        <v>218</v>
      </c>
      <c r="J733" s="13" t="s">
        <v>1476</v>
      </c>
      <c r="K733" s="10" t="s">
        <v>284</v>
      </c>
      <c r="L733" s="10" t="s">
        <v>29</v>
      </c>
      <c r="M733" s="14">
        <v>135000</v>
      </c>
      <c r="N733" s="12"/>
      <c r="O733" s="10" t="s">
        <v>29</v>
      </c>
      <c r="P733" s="14">
        <v>-128250</v>
      </c>
      <c r="Q733" s="15">
        <v>1</v>
      </c>
      <c r="R733" s="10" t="s">
        <v>29</v>
      </c>
      <c r="S733" s="14">
        <v>6750</v>
      </c>
      <c r="T733" s="10" t="s">
        <v>36</v>
      </c>
      <c r="U733" s="10" t="s">
        <v>29</v>
      </c>
      <c r="V733" s="10" t="s">
        <v>37</v>
      </c>
      <c r="W733" s="10" t="s">
        <v>29</v>
      </c>
      <c r="X733" s="15">
        <v>0</v>
      </c>
      <c r="Y733" s="15">
        <v>0</v>
      </c>
      <c r="Z733" s="15">
        <v>0</v>
      </c>
      <c r="AA733" s="15">
        <v>0</v>
      </c>
      <c r="AB733" s="14">
        <v>6750</v>
      </c>
    </row>
    <row r="734" spans="1:28" x14ac:dyDescent="0.25">
      <c r="A734" s="9" t="s">
        <v>1477</v>
      </c>
      <c r="B734" s="10" t="s">
        <v>29</v>
      </c>
      <c r="C734" s="10" t="s">
        <v>29</v>
      </c>
      <c r="D734" s="9" t="s">
        <v>30</v>
      </c>
      <c r="E734" s="10" t="s">
        <v>207</v>
      </c>
      <c r="F734" s="10" t="s">
        <v>32</v>
      </c>
      <c r="G734" s="11">
        <v>43054</v>
      </c>
      <c r="H734" s="12">
        <v>43054</v>
      </c>
      <c r="I734" s="10" t="s">
        <v>218</v>
      </c>
      <c r="J734" s="13" t="s">
        <v>1478</v>
      </c>
      <c r="K734" s="10" t="s">
        <v>284</v>
      </c>
      <c r="L734" s="10" t="s">
        <v>29</v>
      </c>
      <c r="M734" s="14">
        <v>155000</v>
      </c>
      <c r="N734" s="12"/>
      <c r="O734" s="10" t="s">
        <v>29</v>
      </c>
      <c r="P734" s="14">
        <v>-147250</v>
      </c>
      <c r="Q734" s="15">
        <v>1</v>
      </c>
      <c r="R734" s="10" t="s">
        <v>29</v>
      </c>
      <c r="S734" s="14">
        <v>7750</v>
      </c>
      <c r="T734" s="10" t="s">
        <v>36</v>
      </c>
      <c r="U734" s="10" t="s">
        <v>29</v>
      </c>
      <c r="V734" s="10" t="s">
        <v>37</v>
      </c>
      <c r="W734" s="10" t="s">
        <v>29</v>
      </c>
      <c r="X734" s="15">
        <v>0</v>
      </c>
      <c r="Y734" s="15">
        <v>0</v>
      </c>
      <c r="Z734" s="15">
        <v>0</v>
      </c>
      <c r="AA734" s="15">
        <v>0</v>
      </c>
      <c r="AB734" s="14">
        <v>7750</v>
      </c>
    </row>
    <row r="735" spans="1:28" x14ac:dyDescent="0.25">
      <c r="A735" s="9" t="s">
        <v>1479</v>
      </c>
      <c r="B735" s="10" t="s">
        <v>29</v>
      </c>
      <c r="C735" s="10" t="s">
        <v>29</v>
      </c>
      <c r="D735" s="9" t="s">
        <v>30</v>
      </c>
      <c r="E735" s="10" t="s">
        <v>207</v>
      </c>
      <c r="F735" s="10" t="s">
        <v>32</v>
      </c>
      <c r="G735" s="11">
        <v>43120</v>
      </c>
      <c r="H735" s="12">
        <v>43120</v>
      </c>
      <c r="I735" s="10" t="s">
        <v>218</v>
      </c>
      <c r="J735" s="13" t="s">
        <v>1480</v>
      </c>
      <c r="K735" s="10" t="s">
        <v>284</v>
      </c>
      <c r="L735" s="10" t="s">
        <v>29</v>
      </c>
      <c r="M735" s="14">
        <v>5800</v>
      </c>
      <c r="N735" s="12"/>
      <c r="O735" s="10" t="s">
        <v>29</v>
      </c>
      <c r="P735" s="14">
        <v>-5510</v>
      </c>
      <c r="Q735" s="15">
        <v>1</v>
      </c>
      <c r="R735" s="10" t="s">
        <v>29</v>
      </c>
      <c r="S735" s="15">
        <v>290</v>
      </c>
      <c r="T735" s="10" t="s">
        <v>36</v>
      </c>
      <c r="U735" s="10" t="s">
        <v>29</v>
      </c>
      <c r="V735" s="10" t="s">
        <v>37</v>
      </c>
      <c r="W735" s="10" t="s">
        <v>29</v>
      </c>
      <c r="X735" s="15">
        <v>0</v>
      </c>
      <c r="Y735" s="15">
        <v>0</v>
      </c>
      <c r="Z735" s="15">
        <v>0</v>
      </c>
      <c r="AA735" s="15">
        <v>0</v>
      </c>
      <c r="AB735" s="15">
        <v>290</v>
      </c>
    </row>
    <row r="736" spans="1:28" x14ac:dyDescent="0.25">
      <c r="A736" s="9" t="s">
        <v>1481</v>
      </c>
      <c r="B736" s="10" t="s">
        <v>29</v>
      </c>
      <c r="C736" s="10" t="s">
        <v>29</v>
      </c>
      <c r="D736" s="9" t="s">
        <v>30</v>
      </c>
      <c r="E736" s="10" t="s">
        <v>207</v>
      </c>
      <c r="F736" s="10" t="s">
        <v>32</v>
      </c>
      <c r="G736" s="11">
        <v>43120</v>
      </c>
      <c r="H736" s="12">
        <v>43120</v>
      </c>
      <c r="I736" s="10" t="s">
        <v>218</v>
      </c>
      <c r="J736" s="13" t="s">
        <v>1482</v>
      </c>
      <c r="K736" s="10" t="s">
        <v>284</v>
      </c>
      <c r="L736" s="10" t="s">
        <v>29</v>
      </c>
      <c r="M736" s="14">
        <v>49000</v>
      </c>
      <c r="N736" s="12"/>
      <c r="O736" s="10" t="s">
        <v>29</v>
      </c>
      <c r="P736" s="14">
        <v>-46550</v>
      </c>
      <c r="Q736" s="15">
        <v>1</v>
      </c>
      <c r="R736" s="10" t="s">
        <v>29</v>
      </c>
      <c r="S736" s="14">
        <v>2450</v>
      </c>
      <c r="T736" s="10" t="s">
        <v>36</v>
      </c>
      <c r="U736" s="10" t="s">
        <v>29</v>
      </c>
      <c r="V736" s="10" t="s">
        <v>37</v>
      </c>
      <c r="W736" s="10" t="s">
        <v>29</v>
      </c>
      <c r="X736" s="15">
        <v>0</v>
      </c>
      <c r="Y736" s="15">
        <v>0</v>
      </c>
      <c r="Z736" s="15">
        <v>0</v>
      </c>
      <c r="AA736" s="15">
        <v>0</v>
      </c>
      <c r="AB736" s="14">
        <v>2450</v>
      </c>
    </row>
    <row r="737" spans="1:28" x14ac:dyDescent="0.25">
      <c r="A737" s="9" t="s">
        <v>1483</v>
      </c>
      <c r="B737" s="10" t="s">
        <v>29</v>
      </c>
      <c r="C737" s="10" t="s">
        <v>29</v>
      </c>
      <c r="D737" s="9" t="s">
        <v>30</v>
      </c>
      <c r="E737" s="10" t="s">
        <v>1318</v>
      </c>
      <c r="F737" s="10" t="s">
        <v>32</v>
      </c>
      <c r="G737" s="11">
        <v>39705</v>
      </c>
      <c r="H737" s="12">
        <v>39705</v>
      </c>
      <c r="I737" s="10" t="s">
        <v>218</v>
      </c>
      <c r="J737" s="13" t="s">
        <v>1484</v>
      </c>
      <c r="K737" s="10" t="s">
        <v>1321</v>
      </c>
      <c r="L737" s="10" t="s">
        <v>29</v>
      </c>
      <c r="M737" s="14">
        <v>1902</v>
      </c>
      <c r="N737" s="12"/>
      <c r="O737" s="10" t="s">
        <v>29</v>
      </c>
      <c r="P737" s="14">
        <v>-1807</v>
      </c>
      <c r="Q737" s="15">
        <v>1</v>
      </c>
      <c r="R737" s="10" t="s">
        <v>29</v>
      </c>
      <c r="S737" s="15">
        <v>95</v>
      </c>
      <c r="T737" s="10" t="s">
        <v>36</v>
      </c>
      <c r="U737" s="10" t="s">
        <v>29</v>
      </c>
      <c r="V737" s="10" t="s">
        <v>37</v>
      </c>
      <c r="W737" s="10" t="s">
        <v>29</v>
      </c>
      <c r="X737" s="15">
        <v>0</v>
      </c>
      <c r="Y737" s="15">
        <v>0</v>
      </c>
      <c r="Z737" s="15">
        <v>0</v>
      </c>
      <c r="AA737" s="15">
        <v>0</v>
      </c>
      <c r="AB737" s="15">
        <v>95</v>
      </c>
    </row>
    <row r="738" spans="1:28" x14ac:dyDescent="0.25">
      <c r="A738" s="9" t="s">
        <v>1483</v>
      </c>
      <c r="B738" s="10" t="s">
        <v>29</v>
      </c>
      <c r="C738" s="10" t="s">
        <v>29</v>
      </c>
      <c r="D738" s="9" t="s">
        <v>375</v>
      </c>
      <c r="E738" s="10" t="s">
        <v>207</v>
      </c>
      <c r="F738" s="10" t="s">
        <v>32</v>
      </c>
      <c r="G738" s="11">
        <v>44673</v>
      </c>
      <c r="H738" s="12">
        <v>44673</v>
      </c>
      <c r="I738" s="10" t="s">
        <v>388</v>
      </c>
      <c r="J738" s="13" t="s">
        <v>1484</v>
      </c>
      <c r="K738" s="10" t="s">
        <v>1321</v>
      </c>
      <c r="L738" s="10" t="s">
        <v>29</v>
      </c>
      <c r="M738" s="14">
        <v>12204</v>
      </c>
      <c r="N738" s="12"/>
      <c r="O738" s="10" t="s">
        <v>29</v>
      </c>
      <c r="P738" s="14">
        <v>-5184</v>
      </c>
      <c r="Q738" s="15">
        <v>4</v>
      </c>
      <c r="R738" s="10" t="s">
        <v>29</v>
      </c>
      <c r="S738" s="14">
        <v>7020</v>
      </c>
      <c r="T738" s="10" t="s">
        <v>36</v>
      </c>
      <c r="U738" s="10" t="s">
        <v>29</v>
      </c>
      <c r="V738" s="10" t="s">
        <v>37</v>
      </c>
      <c r="W738" s="10" t="s">
        <v>29</v>
      </c>
      <c r="X738" s="15">
        <v>0</v>
      </c>
      <c r="Y738" s="15">
        <v>0</v>
      </c>
      <c r="Z738" s="15">
        <v>0</v>
      </c>
      <c r="AA738" s="14">
        <v>-1585</v>
      </c>
      <c r="AB738" s="14">
        <v>5435</v>
      </c>
    </row>
    <row r="739" spans="1:28" x14ac:dyDescent="0.25">
      <c r="A739" s="9" t="s">
        <v>1485</v>
      </c>
      <c r="B739" s="10" t="s">
        <v>29</v>
      </c>
      <c r="C739" s="10" t="s">
        <v>29</v>
      </c>
      <c r="D739" s="9" t="s">
        <v>30</v>
      </c>
      <c r="E739" s="10" t="s">
        <v>1318</v>
      </c>
      <c r="F739" s="10" t="s">
        <v>32</v>
      </c>
      <c r="G739" s="11">
        <v>39776</v>
      </c>
      <c r="H739" s="12">
        <v>39776</v>
      </c>
      <c r="I739" s="10" t="s">
        <v>573</v>
      </c>
      <c r="J739" s="13" t="s">
        <v>1486</v>
      </c>
      <c r="K739" s="10" t="s">
        <v>1321</v>
      </c>
      <c r="L739" s="10" t="s">
        <v>29</v>
      </c>
      <c r="M739" s="14">
        <v>114648</v>
      </c>
      <c r="N739" s="12"/>
      <c r="O739" s="10" t="s">
        <v>29</v>
      </c>
      <c r="P739" s="14">
        <v>-108916</v>
      </c>
      <c r="Q739" s="15">
        <v>1</v>
      </c>
      <c r="R739" s="10" t="s">
        <v>29</v>
      </c>
      <c r="S739" s="14">
        <v>5732</v>
      </c>
      <c r="T739" s="10" t="s">
        <v>36</v>
      </c>
      <c r="U739" s="10" t="s">
        <v>29</v>
      </c>
      <c r="V739" s="10" t="s">
        <v>37</v>
      </c>
      <c r="W739" s="10" t="s">
        <v>29</v>
      </c>
      <c r="X739" s="15">
        <v>0</v>
      </c>
      <c r="Y739" s="15">
        <v>0</v>
      </c>
      <c r="Z739" s="15">
        <v>0</v>
      </c>
      <c r="AA739" s="15">
        <v>0</v>
      </c>
      <c r="AB739" s="14">
        <v>5732</v>
      </c>
    </row>
    <row r="740" spans="1:28" x14ac:dyDescent="0.25">
      <c r="A740" s="9" t="s">
        <v>1487</v>
      </c>
      <c r="B740" s="10" t="s">
        <v>29</v>
      </c>
      <c r="C740" s="10" t="s">
        <v>29</v>
      </c>
      <c r="D740" s="9" t="s">
        <v>30</v>
      </c>
      <c r="E740" s="10" t="s">
        <v>1318</v>
      </c>
      <c r="F740" s="10" t="s">
        <v>32</v>
      </c>
      <c r="G740" s="11">
        <v>40148</v>
      </c>
      <c r="H740" s="12">
        <v>40148</v>
      </c>
      <c r="I740" s="10" t="s">
        <v>573</v>
      </c>
      <c r="J740" s="13" t="s">
        <v>1488</v>
      </c>
      <c r="K740" s="10" t="s">
        <v>1321</v>
      </c>
      <c r="L740" s="10" t="s">
        <v>29</v>
      </c>
      <c r="M740" s="14">
        <v>1287</v>
      </c>
      <c r="N740" s="12"/>
      <c r="O740" s="10" t="s">
        <v>29</v>
      </c>
      <c r="P740" s="14">
        <v>-1223</v>
      </c>
      <c r="Q740" s="15">
        <v>1</v>
      </c>
      <c r="R740" s="10" t="s">
        <v>29</v>
      </c>
      <c r="S740" s="15">
        <v>64</v>
      </c>
      <c r="T740" s="10" t="s">
        <v>36</v>
      </c>
      <c r="U740" s="10" t="s">
        <v>29</v>
      </c>
      <c r="V740" s="10" t="s">
        <v>37</v>
      </c>
      <c r="W740" s="10" t="s">
        <v>29</v>
      </c>
      <c r="X740" s="15">
        <v>0</v>
      </c>
      <c r="Y740" s="15">
        <v>0</v>
      </c>
      <c r="Z740" s="15">
        <v>0</v>
      </c>
      <c r="AA740" s="15">
        <v>0</v>
      </c>
      <c r="AB740" s="15">
        <v>64</v>
      </c>
    </row>
    <row r="741" spans="1:28" x14ac:dyDescent="0.25">
      <c r="A741" s="9" t="s">
        <v>1489</v>
      </c>
      <c r="B741" s="10" t="s">
        <v>29</v>
      </c>
      <c r="C741" s="10" t="s">
        <v>29</v>
      </c>
      <c r="D741" s="9" t="s">
        <v>30</v>
      </c>
      <c r="E741" s="10" t="s">
        <v>1318</v>
      </c>
      <c r="F741" s="10" t="s">
        <v>32</v>
      </c>
      <c r="G741" s="11">
        <v>40179</v>
      </c>
      <c r="H741" s="12">
        <v>40179</v>
      </c>
      <c r="I741" s="10" t="s">
        <v>573</v>
      </c>
      <c r="J741" s="13" t="s">
        <v>1490</v>
      </c>
      <c r="K741" s="10" t="s">
        <v>1321</v>
      </c>
      <c r="L741" s="10" t="s">
        <v>29</v>
      </c>
      <c r="M741" s="14">
        <v>2105</v>
      </c>
      <c r="N741" s="12"/>
      <c r="O741" s="10" t="s">
        <v>29</v>
      </c>
      <c r="P741" s="14">
        <v>-2000</v>
      </c>
      <c r="Q741" s="15">
        <v>5</v>
      </c>
      <c r="R741" s="10" t="s">
        <v>29</v>
      </c>
      <c r="S741" s="15">
        <v>105</v>
      </c>
      <c r="T741" s="10" t="s">
        <v>36</v>
      </c>
      <c r="U741" s="10" t="s">
        <v>29</v>
      </c>
      <c r="V741" s="10" t="s">
        <v>37</v>
      </c>
      <c r="W741" s="10" t="s">
        <v>29</v>
      </c>
      <c r="X741" s="15">
        <v>0</v>
      </c>
      <c r="Y741" s="15">
        <v>0</v>
      </c>
      <c r="Z741" s="15">
        <v>0</v>
      </c>
      <c r="AA741" s="15">
        <v>0</v>
      </c>
      <c r="AB741" s="15">
        <v>105</v>
      </c>
    </row>
    <row r="742" spans="1:28" x14ac:dyDescent="0.25">
      <c r="A742" s="9" t="s">
        <v>1491</v>
      </c>
      <c r="B742" s="10" t="s">
        <v>29</v>
      </c>
      <c r="C742" s="10" t="s">
        <v>29</v>
      </c>
      <c r="D742" s="9" t="s">
        <v>30</v>
      </c>
      <c r="E742" s="10" t="s">
        <v>1318</v>
      </c>
      <c r="F742" s="10" t="s">
        <v>32</v>
      </c>
      <c r="G742" s="11">
        <v>40179</v>
      </c>
      <c r="H742" s="12">
        <v>40179</v>
      </c>
      <c r="I742" s="10" t="s">
        <v>573</v>
      </c>
      <c r="J742" s="13" t="s">
        <v>1492</v>
      </c>
      <c r="K742" s="10" t="s">
        <v>1321</v>
      </c>
      <c r="L742" s="10" t="s">
        <v>29</v>
      </c>
      <c r="M742" s="14">
        <v>6565</v>
      </c>
      <c r="N742" s="12"/>
      <c r="O742" s="10" t="s">
        <v>29</v>
      </c>
      <c r="P742" s="14">
        <v>-6237</v>
      </c>
      <c r="Q742" s="15">
        <v>1</v>
      </c>
      <c r="R742" s="10" t="s">
        <v>29</v>
      </c>
      <c r="S742" s="15">
        <v>328</v>
      </c>
      <c r="T742" s="10" t="s">
        <v>36</v>
      </c>
      <c r="U742" s="10" t="s">
        <v>29</v>
      </c>
      <c r="V742" s="10" t="s">
        <v>37</v>
      </c>
      <c r="W742" s="10" t="s">
        <v>29</v>
      </c>
      <c r="X742" s="15">
        <v>0</v>
      </c>
      <c r="Y742" s="15">
        <v>0</v>
      </c>
      <c r="Z742" s="15">
        <v>0</v>
      </c>
      <c r="AA742" s="15">
        <v>0</v>
      </c>
      <c r="AB742" s="15">
        <v>328</v>
      </c>
    </row>
    <row r="743" spans="1:28" x14ac:dyDescent="0.25">
      <c r="A743" s="9" t="s">
        <v>1493</v>
      </c>
      <c r="B743" s="10" t="s">
        <v>29</v>
      </c>
      <c r="C743" s="10" t="s">
        <v>29</v>
      </c>
      <c r="D743" s="9" t="s">
        <v>30</v>
      </c>
      <c r="E743" s="10" t="s">
        <v>1318</v>
      </c>
      <c r="F743" s="10" t="s">
        <v>32</v>
      </c>
      <c r="G743" s="11">
        <v>40299</v>
      </c>
      <c r="H743" s="12">
        <v>40299</v>
      </c>
      <c r="I743" s="10" t="s">
        <v>573</v>
      </c>
      <c r="J743" s="13" t="s">
        <v>1494</v>
      </c>
      <c r="K743" s="10" t="s">
        <v>1321</v>
      </c>
      <c r="L743" s="10" t="s">
        <v>29</v>
      </c>
      <c r="M743" s="14">
        <v>9990</v>
      </c>
      <c r="N743" s="12"/>
      <c r="O743" s="10" t="s">
        <v>29</v>
      </c>
      <c r="P743" s="14">
        <v>-9490</v>
      </c>
      <c r="Q743" s="15">
        <v>1</v>
      </c>
      <c r="R743" s="10" t="s">
        <v>29</v>
      </c>
      <c r="S743" s="15">
        <v>500</v>
      </c>
      <c r="T743" s="10" t="s">
        <v>36</v>
      </c>
      <c r="U743" s="10" t="s">
        <v>29</v>
      </c>
      <c r="V743" s="10" t="s">
        <v>37</v>
      </c>
      <c r="W743" s="10" t="s">
        <v>29</v>
      </c>
      <c r="X743" s="15">
        <v>0</v>
      </c>
      <c r="Y743" s="15">
        <v>0</v>
      </c>
      <c r="Z743" s="15">
        <v>0</v>
      </c>
      <c r="AA743" s="15">
        <v>0</v>
      </c>
      <c r="AB743" s="15">
        <v>500</v>
      </c>
    </row>
    <row r="744" spans="1:28" x14ac:dyDescent="0.25">
      <c r="A744" s="9" t="s">
        <v>1495</v>
      </c>
      <c r="B744" s="10" t="s">
        <v>29</v>
      </c>
      <c r="C744" s="10" t="s">
        <v>29</v>
      </c>
      <c r="D744" s="9" t="s">
        <v>30</v>
      </c>
      <c r="E744" s="10" t="s">
        <v>1318</v>
      </c>
      <c r="F744" s="10" t="s">
        <v>32</v>
      </c>
      <c r="G744" s="11">
        <v>40299</v>
      </c>
      <c r="H744" s="12">
        <v>40299</v>
      </c>
      <c r="I744" s="10" t="s">
        <v>573</v>
      </c>
      <c r="J744" s="13" t="s">
        <v>1496</v>
      </c>
      <c r="K744" s="10" t="s">
        <v>1321</v>
      </c>
      <c r="L744" s="10" t="s">
        <v>29</v>
      </c>
      <c r="M744" s="15">
        <v>750</v>
      </c>
      <c r="N744" s="12"/>
      <c r="O744" s="10" t="s">
        <v>29</v>
      </c>
      <c r="P744" s="15">
        <v>-712</v>
      </c>
      <c r="Q744" s="15">
        <v>3</v>
      </c>
      <c r="R744" s="10" t="s">
        <v>29</v>
      </c>
      <c r="S744" s="15">
        <v>38</v>
      </c>
      <c r="T744" s="10" t="s">
        <v>36</v>
      </c>
      <c r="U744" s="10" t="s">
        <v>29</v>
      </c>
      <c r="V744" s="10" t="s">
        <v>37</v>
      </c>
      <c r="W744" s="10" t="s">
        <v>29</v>
      </c>
      <c r="X744" s="15">
        <v>0</v>
      </c>
      <c r="Y744" s="15">
        <v>0</v>
      </c>
      <c r="Z744" s="15">
        <v>0</v>
      </c>
      <c r="AA744" s="15">
        <v>0</v>
      </c>
      <c r="AB744" s="15">
        <v>38</v>
      </c>
    </row>
    <row r="745" spans="1:28" x14ac:dyDescent="0.25">
      <c r="A745" s="9" t="s">
        <v>1497</v>
      </c>
      <c r="B745" s="10" t="s">
        <v>29</v>
      </c>
      <c r="C745" s="10" t="s">
        <v>29</v>
      </c>
      <c r="D745" s="9" t="s">
        <v>30</v>
      </c>
      <c r="E745" s="10" t="s">
        <v>1318</v>
      </c>
      <c r="F745" s="10" t="s">
        <v>32</v>
      </c>
      <c r="G745" s="11">
        <v>40422</v>
      </c>
      <c r="H745" s="12">
        <v>40422</v>
      </c>
      <c r="I745" s="10" t="s">
        <v>573</v>
      </c>
      <c r="J745" s="13" t="s">
        <v>1498</v>
      </c>
      <c r="K745" s="10" t="s">
        <v>1321</v>
      </c>
      <c r="L745" s="10" t="s">
        <v>29</v>
      </c>
      <c r="M745" s="15">
        <v>685</v>
      </c>
      <c r="N745" s="12"/>
      <c r="O745" s="10" t="s">
        <v>29</v>
      </c>
      <c r="P745" s="15">
        <v>-651</v>
      </c>
      <c r="Q745" s="15">
        <v>1</v>
      </c>
      <c r="R745" s="10" t="s">
        <v>29</v>
      </c>
      <c r="S745" s="15">
        <v>34</v>
      </c>
      <c r="T745" s="10" t="s">
        <v>36</v>
      </c>
      <c r="U745" s="10" t="s">
        <v>29</v>
      </c>
      <c r="V745" s="10" t="s">
        <v>37</v>
      </c>
      <c r="W745" s="10" t="s">
        <v>29</v>
      </c>
      <c r="X745" s="15">
        <v>0</v>
      </c>
      <c r="Y745" s="15">
        <v>0</v>
      </c>
      <c r="Z745" s="15">
        <v>0</v>
      </c>
      <c r="AA745" s="15">
        <v>0</v>
      </c>
      <c r="AB745" s="15">
        <v>34</v>
      </c>
    </row>
    <row r="746" spans="1:28" x14ac:dyDescent="0.25">
      <c r="A746" s="9" t="s">
        <v>1499</v>
      </c>
      <c r="B746" s="10" t="s">
        <v>29</v>
      </c>
      <c r="C746" s="10" t="s">
        <v>29</v>
      </c>
      <c r="D746" s="9" t="s">
        <v>30</v>
      </c>
      <c r="E746" s="10" t="s">
        <v>1318</v>
      </c>
      <c r="F746" s="10" t="s">
        <v>32</v>
      </c>
      <c r="G746" s="11">
        <v>40452</v>
      </c>
      <c r="H746" s="12">
        <v>40452</v>
      </c>
      <c r="I746" s="10" t="s">
        <v>573</v>
      </c>
      <c r="J746" s="13" t="s">
        <v>1500</v>
      </c>
      <c r="K746" s="10" t="s">
        <v>1321</v>
      </c>
      <c r="L746" s="10" t="s">
        <v>29</v>
      </c>
      <c r="M746" s="15">
        <v>830</v>
      </c>
      <c r="N746" s="12"/>
      <c r="O746" s="10" t="s">
        <v>29</v>
      </c>
      <c r="P746" s="15">
        <v>-788</v>
      </c>
      <c r="Q746" s="15">
        <v>2</v>
      </c>
      <c r="R746" s="10" t="s">
        <v>29</v>
      </c>
      <c r="S746" s="15">
        <v>42</v>
      </c>
      <c r="T746" s="10" t="s">
        <v>36</v>
      </c>
      <c r="U746" s="10" t="s">
        <v>29</v>
      </c>
      <c r="V746" s="10" t="s">
        <v>37</v>
      </c>
      <c r="W746" s="10" t="s">
        <v>29</v>
      </c>
      <c r="X746" s="15">
        <v>0</v>
      </c>
      <c r="Y746" s="15">
        <v>0</v>
      </c>
      <c r="Z746" s="15">
        <v>0</v>
      </c>
      <c r="AA746" s="15">
        <v>0</v>
      </c>
      <c r="AB746" s="15">
        <v>42</v>
      </c>
    </row>
    <row r="747" spans="1:28" x14ac:dyDescent="0.25">
      <c r="A747" s="9" t="s">
        <v>1501</v>
      </c>
      <c r="B747" s="10" t="s">
        <v>29</v>
      </c>
      <c r="C747" s="10" t="s">
        <v>29</v>
      </c>
      <c r="D747" s="9" t="s">
        <v>30</v>
      </c>
      <c r="E747" s="10" t="s">
        <v>1318</v>
      </c>
      <c r="F747" s="10" t="s">
        <v>32</v>
      </c>
      <c r="G747" s="11">
        <v>40513</v>
      </c>
      <c r="H747" s="12">
        <v>40513</v>
      </c>
      <c r="I747" s="10" t="s">
        <v>573</v>
      </c>
      <c r="J747" s="13" t="s">
        <v>1498</v>
      </c>
      <c r="K747" s="10" t="s">
        <v>1321</v>
      </c>
      <c r="L747" s="10" t="s">
        <v>29</v>
      </c>
      <c r="M747" s="15">
        <v>390</v>
      </c>
      <c r="N747" s="12"/>
      <c r="O747" s="10" t="s">
        <v>29</v>
      </c>
      <c r="P747" s="15">
        <v>-370</v>
      </c>
      <c r="Q747" s="15">
        <v>1</v>
      </c>
      <c r="R747" s="10" t="s">
        <v>29</v>
      </c>
      <c r="S747" s="15">
        <v>20</v>
      </c>
      <c r="T747" s="10" t="s">
        <v>36</v>
      </c>
      <c r="U747" s="10" t="s">
        <v>29</v>
      </c>
      <c r="V747" s="10" t="s">
        <v>37</v>
      </c>
      <c r="W747" s="10" t="s">
        <v>29</v>
      </c>
      <c r="X747" s="15">
        <v>0</v>
      </c>
      <c r="Y747" s="15">
        <v>0</v>
      </c>
      <c r="Z747" s="15">
        <v>0</v>
      </c>
      <c r="AA747" s="15">
        <v>0</v>
      </c>
      <c r="AB747" s="15">
        <v>20</v>
      </c>
    </row>
    <row r="748" spans="1:28" x14ac:dyDescent="0.25">
      <c r="A748" s="9" t="s">
        <v>1502</v>
      </c>
      <c r="B748" s="10" t="s">
        <v>29</v>
      </c>
      <c r="C748" s="10" t="s">
        <v>29</v>
      </c>
      <c r="D748" s="9" t="s">
        <v>30</v>
      </c>
      <c r="E748" s="10" t="s">
        <v>1318</v>
      </c>
      <c r="F748" s="10" t="s">
        <v>32</v>
      </c>
      <c r="G748" s="11">
        <v>40878</v>
      </c>
      <c r="H748" s="12">
        <v>40878</v>
      </c>
      <c r="I748" s="10" t="s">
        <v>573</v>
      </c>
      <c r="J748" s="13" t="s">
        <v>1503</v>
      </c>
      <c r="K748" s="10" t="s">
        <v>1321</v>
      </c>
      <c r="L748" s="10" t="s">
        <v>29</v>
      </c>
      <c r="M748" s="14">
        <v>1548</v>
      </c>
      <c r="N748" s="12"/>
      <c r="O748" s="10" t="s">
        <v>29</v>
      </c>
      <c r="P748" s="14">
        <v>-1471</v>
      </c>
      <c r="Q748" s="15">
        <v>4</v>
      </c>
      <c r="R748" s="10" t="s">
        <v>29</v>
      </c>
      <c r="S748" s="15">
        <v>77</v>
      </c>
      <c r="T748" s="10" t="s">
        <v>36</v>
      </c>
      <c r="U748" s="10" t="s">
        <v>29</v>
      </c>
      <c r="V748" s="10" t="s">
        <v>37</v>
      </c>
      <c r="W748" s="10" t="s">
        <v>29</v>
      </c>
      <c r="X748" s="15">
        <v>0</v>
      </c>
      <c r="Y748" s="15">
        <v>0</v>
      </c>
      <c r="Z748" s="15">
        <v>0</v>
      </c>
      <c r="AA748" s="15">
        <v>0</v>
      </c>
      <c r="AB748" s="15">
        <v>77</v>
      </c>
    </row>
    <row r="749" spans="1:28" x14ac:dyDescent="0.25">
      <c r="A749" s="9" t="s">
        <v>1504</v>
      </c>
      <c r="B749" s="10" t="s">
        <v>29</v>
      </c>
      <c r="C749" s="10" t="s">
        <v>29</v>
      </c>
      <c r="D749" s="9" t="s">
        <v>30</v>
      </c>
      <c r="E749" s="10" t="s">
        <v>1318</v>
      </c>
      <c r="F749" s="10" t="s">
        <v>32</v>
      </c>
      <c r="G749" s="11">
        <v>40909</v>
      </c>
      <c r="H749" s="12">
        <v>40909</v>
      </c>
      <c r="I749" s="10" t="s">
        <v>573</v>
      </c>
      <c r="J749" s="13" t="s">
        <v>1505</v>
      </c>
      <c r="K749" s="10" t="s">
        <v>1321</v>
      </c>
      <c r="L749" s="10" t="s">
        <v>29</v>
      </c>
      <c r="M749" s="14">
        <v>12203</v>
      </c>
      <c r="N749" s="12"/>
      <c r="O749" s="10" t="s">
        <v>29</v>
      </c>
      <c r="P749" s="14">
        <v>-11593</v>
      </c>
      <c r="Q749" s="15">
        <v>1</v>
      </c>
      <c r="R749" s="10" t="s">
        <v>29</v>
      </c>
      <c r="S749" s="15">
        <v>610</v>
      </c>
      <c r="T749" s="10" t="s">
        <v>36</v>
      </c>
      <c r="U749" s="10" t="s">
        <v>29</v>
      </c>
      <c r="V749" s="10" t="s">
        <v>37</v>
      </c>
      <c r="W749" s="10" t="s">
        <v>29</v>
      </c>
      <c r="X749" s="15">
        <v>0</v>
      </c>
      <c r="Y749" s="15">
        <v>0</v>
      </c>
      <c r="Z749" s="15">
        <v>0</v>
      </c>
      <c r="AA749" s="15">
        <v>0</v>
      </c>
      <c r="AB749" s="15">
        <v>610</v>
      </c>
    </row>
    <row r="750" spans="1:28" x14ac:dyDescent="0.25">
      <c r="A750" s="9" t="s">
        <v>1506</v>
      </c>
      <c r="B750" s="10" t="s">
        <v>29</v>
      </c>
      <c r="C750" s="10" t="s">
        <v>29</v>
      </c>
      <c r="D750" s="9" t="s">
        <v>30</v>
      </c>
      <c r="E750" s="10" t="s">
        <v>207</v>
      </c>
      <c r="F750" s="10" t="s">
        <v>32</v>
      </c>
      <c r="G750" s="11">
        <v>43555</v>
      </c>
      <c r="H750" s="12">
        <v>43443</v>
      </c>
      <c r="I750" s="10" t="s">
        <v>573</v>
      </c>
      <c r="J750" s="13" t="s">
        <v>1507</v>
      </c>
      <c r="K750" s="10" t="s">
        <v>284</v>
      </c>
      <c r="L750" s="10" t="s">
        <v>29</v>
      </c>
      <c r="M750" s="14">
        <v>246144</v>
      </c>
      <c r="N750" s="12"/>
      <c r="O750" s="10" t="s">
        <v>1508</v>
      </c>
      <c r="P750" s="14">
        <v>-233836.79999999999</v>
      </c>
      <c r="Q750" s="15">
        <v>48</v>
      </c>
      <c r="R750" s="10" t="s">
        <v>29</v>
      </c>
      <c r="S750" s="14">
        <v>12307.2</v>
      </c>
      <c r="T750" s="10" t="s">
        <v>339</v>
      </c>
      <c r="U750" s="10" t="s">
        <v>29</v>
      </c>
      <c r="V750" s="10" t="s">
        <v>37</v>
      </c>
      <c r="W750" s="10" t="s">
        <v>29</v>
      </c>
      <c r="X750" s="15">
        <v>0</v>
      </c>
      <c r="Y750" s="15">
        <v>0</v>
      </c>
      <c r="Z750" s="15">
        <v>0</v>
      </c>
      <c r="AA750" s="15">
        <v>0</v>
      </c>
      <c r="AB750" s="14">
        <v>12307.2</v>
      </c>
    </row>
    <row r="751" spans="1:28" x14ac:dyDescent="0.25">
      <c r="A751" s="9" t="s">
        <v>1509</v>
      </c>
      <c r="B751" s="10" t="s">
        <v>29</v>
      </c>
      <c r="C751" s="10" t="s">
        <v>29</v>
      </c>
      <c r="D751" s="9" t="s">
        <v>30</v>
      </c>
      <c r="E751" s="10" t="s">
        <v>207</v>
      </c>
      <c r="F751" s="10" t="s">
        <v>32</v>
      </c>
      <c r="G751" s="11">
        <v>43555</v>
      </c>
      <c r="H751" s="12">
        <v>43434</v>
      </c>
      <c r="I751" s="10" t="s">
        <v>218</v>
      </c>
      <c r="J751" s="13" t="s">
        <v>1510</v>
      </c>
      <c r="K751" s="10" t="s">
        <v>284</v>
      </c>
      <c r="L751" s="10" t="s">
        <v>29</v>
      </c>
      <c r="M751" s="14">
        <v>16864.400000000001</v>
      </c>
      <c r="N751" s="12"/>
      <c r="O751" s="10" t="s">
        <v>1511</v>
      </c>
      <c r="P751" s="14">
        <v>-16021.18</v>
      </c>
      <c r="Q751" s="15">
        <v>2</v>
      </c>
      <c r="R751" s="10" t="s">
        <v>29</v>
      </c>
      <c r="S751" s="15">
        <v>843.22</v>
      </c>
      <c r="T751" s="10" t="s">
        <v>339</v>
      </c>
      <c r="U751" s="10" t="s">
        <v>29</v>
      </c>
      <c r="V751" s="10" t="s">
        <v>37</v>
      </c>
      <c r="W751" s="10" t="s">
        <v>29</v>
      </c>
      <c r="X751" s="15">
        <v>0</v>
      </c>
      <c r="Y751" s="15">
        <v>0</v>
      </c>
      <c r="Z751" s="15">
        <v>0</v>
      </c>
      <c r="AA751" s="15">
        <v>0</v>
      </c>
      <c r="AB751" s="15">
        <v>843.22</v>
      </c>
    </row>
    <row r="752" spans="1:28" x14ac:dyDescent="0.25">
      <c r="A752" s="9" t="s">
        <v>1512</v>
      </c>
      <c r="B752" s="10" t="s">
        <v>29</v>
      </c>
      <c r="C752" s="10" t="s">
        <v>29</v>
      </c>
      <c r="D752" s="9" t="s">
        <v>30</v>
      </c>
      <c r="E752" s="10" t="s">
        <v>207</v>
      </c>
      <c r="F752" s="10" t="s">
        <v>32</v>
      </c>
      <c r="G752" s="11">
        <v>43555</v>
      </c>
      <c r="H752" s="12">
        <v>43465</v>
      </c>
      <c r="I752" s="10" t="s">
        <v>218</v>
      </c>
      <c r="J752" s="13" t="s">
        <v>1513</v>
      </c>
      <c r="K752" s="10" t="s">
        <v>284</v>
      </c>
      <c r="L752" s="10" t="s">
        <v>29</v>
      </c>
      <c r="M752" s="14">
        <v>44920</v>
      </c>
      <c r="N752" s="12"/>
      <c r="O752" s="10" t="s">
        <v>1514</v>
      </c>
      <c r="P752" s="14">
        <v>-42674</v>
      </c>
      <c r="Q752" s="15">
        <v>2</v>
      </c>
      <c r="R752" s="10" t="s">
        <v>29</v>
      </c>
      <c r="S752" s="14">
        <v>2246</v>
      </c>
      <c r="T752" s="10" t="s">
        <v>339</v>
      </c>
      <c r="U752" s="10" t="s">
        <v>29</v>
      </c>
      <c r="V752" s="10" t="s">
        <v>37</v>
      </c>
      <c r="W752" s="10" t="s">
        <v>29</v>
      </c>
      <c r="X752" s="15">
        <v>0</v>
      </c>
      <c r="Y752" s="15">
        <v>0</v>
      </c>
      <c r="Z752" s="15">
        <v>0</v>
      </c>
      <c r="AA752" s="15">
        <v>0</v>
      </c>
      <c r="AB752" s="14">
        <v>2246</v>
      </c>
    </row>
    <row r="753" spans="1:28" x14ac:dyDescent="0.25">
      <c r="A753" s="9" t="s">
        <v>1515</v>
      </c>
      <c r="B753" s="10" t="s">
        <v>29</v>
      </c>
      <c r="C753" s="10" t="s">
        <v>29</v>
      </c>
      <c r="D753" s="9" t="s">
        <v>30</v>
      </c>
      <c r="E753" s="10" t="s">
        <v>207</v>
      </c>
      <c r="F753" s="10" t="s">
        <v>32</v>
      </c>
      <c r="G753" s="11">
        <v>43555</v>
      </c>
      <c r="H753" s="12">
        <v>43425</v>
      </c>
      <c r="I753" s="10" t="s">
        <v>218</v>
      </c>
      <c r="J753" s="13" t="s">
        <v>1513</v>
      </c>
      <c r="K753" s="10" t="s">
        <v>284</v>
      </c>
      <c r="L753" s="10" t="s">
        <v>29</v>
      </c>
      <c r="M753" s="14">
        <v>16865</v>
      </c>
      <c r="N753" s="12"/>
      <c r="O753" s="10" t="s">
        <v>1516</v>
      </c>
      <c r="P753" s="14">
        <v>-16021.75</v>
      </c>
      <c r="Q753" s="15">
        <v>1</v>
      </c>
      <c r="R753" s="10" t="s">
        <v>29</v>
      </c>
      <c r="S753" s="15">
        <v>843.25</v>
      </c>
      <c r="T753" s="10" t="s">
        <v>339</v>
      </c>
      <c r="U753" s="10" t="s">
        <v>29</v>
      </c>
      <c r="V753" s="10" t="s">
        <v>37</v>
      </c>
      <c r="W753" s="10" t="s">
        <v>29</v>
      </c>
      <c r="X753" s="15">
        <v>0</v>
      </c>
      <c r="Y753" s="15">
        <v>0</v>
      </c>
      <c r="Z753" s="15">
        <v>0</v>
      </c>
      <c r="AA753" s="15">
        <v>0</v>
      </c>
      <c r="AB753" s="15">
        <v>843.25</v>
      </c>
    </row>
    <row r="754" spans="1:28" x14ac:dyDescent="0.25">
      <c r="A754" s="9" t="s">
        <v>1517</v>
      </c>
      <c r="B754" s="10" t="s">
        <v>29</v>
      </c>
      <c r="C754" s="10" t="s">
        <v>29</v>
      </c>
      <c r="D754" s="9" t="s">
        <v>30</v>
      </c>
      <c r="E754" s="10" t="s">
        <v>207</v>
      </c>
      <c r="F754" s="10" t="s">
        <v>32</v>
      </c>
      <c r="G754" s="11">
        <v>43555</v>
      </c>
      <c r="H754" s="12">
        <v>43447</v>
      </c>
      <c r="I754" s="10" t="s">
        <v>218</v>
      </c>
      <c r="J754" s="13" t="s">
        <v>1518</v>
      </c>
      <c r="K754" s="10" t="s">
        <v>284</v>
      </c>
      <c r="L754" s="10" t="s">
        <v>29</v>
      </c>
      <c r="M754" s="14">
        <v>11865</v>
      </c>
      <c r="N754" s="12"/>
      <c r="O754" s="10" t="s">
        <v>1514</v>
      </c>
      <c r="P754" s="14">
        <v>-11271.75</v>
      </c>
      <c r="Q754" s="15">
        <v>1</v>
      </c>
      <c r="R754" s="10" t="s">
        <v>29</v>
      </c>
      <c r="S754" s="15">
        <v>593.25</v>
      </c>
      <c r="T754" s="10" t="s">
        <v>339</v>
      </c>
      <c r="U754" s="10" t="s">
        <v>29</v>
      </c>
      <c r="V754" s="10" t="s">
        <v>37</v>
      </c>
      <c r="W754" s="10" t="s">
        <v>29</v>
      </c>
      <c r="X754" s="15">
        <v>0</v>
      </c>
      <c r="Y754" s="15">
        <v>0</v>
      </c>
      <c r="Z754" s="15">
        <v>0</v>
      </c>
      <c r="AA754" s="15">
        <v>0</v>
      </c>
      <c r="AB754" s="15">
        <v>593.25</v>
      </c>
    </row>
    <row r="755" spans="1:28" x14ac:dyDescent="0.25">
      <c r="A755" s="9" t="s">
        <v>1519</v>
      </c>
      <c r="B755" s="10" t="s">
        <v>29</v>
      </c>
      <c r="C755" s="10" t="s">
        <v>29</v>
      </c>
      <c r="D755" s="9" t="s">
        <v>30</v>
      </c>
      <c r="E755" s="10" t="s">
        <v>207</v>
      </c>
      <c r="F755" s="10" t="s">
        <v>32</v>
      </c>
      <c r="G755" s="11">
        <v>43555</v>
      </c>
      <c r="H755" s="12">
        <v>43288</v>
      </c>
      <c r="I755" s="10" t="s">
        <v>218</v>
      </c>
      <c r="J755" s="13" t="s">
        <v>1520</v>
      </c>
      <c r="K755" s="10" t="s">
        <v>284</v>
      </c>
      <c r="L755" s="10" t="s">
        <v>29</v>
      </c>
      <c r="M755" s="14">
        <v>34000</v>
      </c>
      <c r="N755" s="12"/>
      <c r="O755" s="10" t="s">
        <v>29</v>
      </c>
      <c r="P755" s="14">
        <v>-32300</v>
      </c>
      <c r="Q755" s="15">
        <v>1</v>
      </c>
      <c r="R755" s="10" t="s">
        <v>29</v>
      </c>
      <c r="S755" s="14">
        <v>1700</v>
      </c>
      <c r="T755" s="10" t="s">
        <v>339</v>
      </c>
      <c r="U755" s="10" t="s">
        <v>29</v>
      </c>
      <c r="V755" s="10" t="s">
        <v>37</v>
      </c>
      <c r="W755" s="10" t="s">
        <v>29</v>
      </c>
      <c r="X755" s="15">
        <v>0</v>
      </c>
      <c r="Y755" s="15">
        <v>0</v>
      </c>
      <c r="Z755" s="15">
        <v>0</v>
      </c>
      <c r="AA755" s="15">
        <v>0</v>
      </c>
      <c r="AB755" s="14">
        <v>1700</v>
      </c>
    </row>
    <row r="756" spans="1:28" x14ac:dyDescent="0.25">
      <c r="A756" s="9" t="s">
        <v>1521</v>
      </c>
      <c r="B756" s="10" t="s">
        <v>29</v>
      </c>
      <c r="C756" s="10" t="s">
        <v>29</v>
      </c>
      <c r="D756" s="9" t="s">
        <v>30</v>
      </c>
      <c r="E756" s="10" t="s">
        <v>207</v>
      </c>
      <c r="F756" s="10" t="s">
        <v>32</v>
      </c>
      <c r="G756" s="11">
        <v>43870</v>
      </c>
      <c r="H756" s="12">
        <v>43870</v>
      </c>
      <c r="I756" s="10" t="s">
        <v>175</v>
      </c>
      <c r="J756" s="13" t="s">
        <v>1522</v>
      </c>
      <c r="K756" s="10" t="s">
        <v>1321</v>
      </c>
      <c r="L756" s="10" t="s">
        <v>934</v>
      </c>
      <c r="M756" s="14">
        <v>51622.53</v>
      </c>
      <c r="N756" s="12"/>
      <c r="O756" s="10" t="s">
        <v>1523</v>
      </c>
      <c r="P756" s="14">
        <v>-43615</v>
      </c>
      <c r="Q756" s="15">
        <v>858.7</v>
      </c>
      <c r="R756" s="10" t="s">
        <v>29</v>
      </c>
      <c r="S756" s="14">
        <v>8007.53</v>
      </c>
      <c r="T756" s="10" t="s">
        <v>1524</v>
      </c>
      <c r="U756" s="10" t="s">
        <v>29</v>
      </c>
      <c r="V756" s="10" t="s">
        <v>37</v>
      </c>
      <c r="W756" s="10" t="s">
        <v>29</v>
      </c>
      <c r="X756" s="15">
        <v>0</v>
      </c>
      <c r="Y756" s="15">
        <v>0</v>
      </c>
      <c r="Z756" s="15">
        <v>0</v>
      </c>
      <c r="AA756" s="14">
        <v>-1808</v>
      </c>
      <c r="AB756" s="14">
        <v>6199.53</v>
      </c>
    </row>
    <row r="757" spans="1:28" x14ac:dyDescent="0.25">
      <c r="A757" s="9" t="s">
        <v>1525</v>
      </c>
      <c r="B757" s="10" t="s">
        <v>29</v>
      </c>
      <c r="C757" s="10" t="s">
        <v>29</v>
      </c>
      <c r="D757" s="9" t="s">
        <v>30</v>
      </c>
      <c r="E757" s="10" t="s">
        <v>207</v>
      </c>
      <c r="F757" s="10" t="s">
        <v>32</v>
      </c>
      <c r="G757" s="11">
        <v>43870</v>
      </c>
      <c r="H757" s="12">
        <v>43870</v>
      </c>
      <c r="I757" s="10" t="s">
        <v>175</v>
      </c>
      <c r="J757" s="13" t="s">
        <v>1526</v>
      </c>
      <c r="K757" s="10" t="s">
        <v>1321</v>
      </c>
      <c r="L757" s="10" t="s">
        <v>934</v>
      </c>
      <c r="M757" s="14">
        <v>790798.24</v>
      </c>
      <c r="N757" s="12"/>
      <c r="O757" s="10" t="s">
        <v>1527</v>
      </c>
      <c r="P757" s="14">
        <v>-668137</v>
      </c>
      <c r="Q757" s="15">
        <v>2</v>
      </c>
      <c r="R757" s="10" t="s">
        <v>29</v>
      </c>
      <c r="S757" s="14">
        <v>122661.24</v>
      </c>
      <c r="T757" s="10" t="s">
        <v>339</v>
      </c>
      <c r="U757" s="10" t="s">
        <v>29</v>
      </c>
      <c r="V757" s="10" t="s">
        <v>37</v>
      </c>
      <c r="W757" s="10" t="s">
        <v>29</v>
      </c>
      <c r="X757" s="15">
        <v>0</v>
      </c>
      <c r="Y757" s="15">
        <v>0</v>
      </c>
      <c r="Z757" s="15">
        <v>0</v>
      </c>
      <c r="AA757" s="14">
        <v>-27698</v>
      </c>
      <c r="AB757" s="14">
        <v>94963.24</v>
      </c>
    </row>
    <row r="758" spans="1:28" x14ac:dyDescent="0.25">
      <c r="A758" s="9" t="s">
        <v>1528</v>
      </c>
      <c r="B758" s="10" t="s">
        <v>29</v>
      </c>
      <c r="C758" s="10" t="s">
        <v>29</v>
      </c>
      <c r="D758" s="9" t="s">
        <v>30</v>
      </c>
      <c r="E758" s="10" t="s">
        <v>207</v>
      </c>
      <c r="F758" s="10" t="s">
        <v>32</v>
      </c>
      <c r="G758" s="11">
        <v>43870</v>
      </c>
      <c r="H758" s="12">
        <v>43870</v>
      </c>
      <c r="I758" s="10" t="s">
        <v>175</v>
      </c>
      <c r="J758" s="13" t="s">
        <v>1529</v>
      </c>
      <c r="K758" s="10" t="s">
        <v>1321</v>
      </c>
      <c r="L758" s="10" t="s">
        <v>934</v>
      </c>
      <c r="M758" s="14">
        <v>325762.59999999998</v>
      </c>
      <c r="N758" s="12"/>
      <c r="O758" s="10" t="s">
        <v>1527</v>
      </c>
      <c r="P758" s="14">
        <v>-275233</v>
      </c>
      <c r="Q758" s="15">
        <v>2</v>
      </c>
      <c r="R758" s="10" t="s">
        <v>29</v>
      </c>
      <c r="S758" s="14">
        <v>50529.599999999999</v>
      </c>
      <c r="T758" s="10" t="s">
        <v>339</v>
      </c>
      <c r="U758" s="10" t="s">
        <v>29</v>
      </c>
      <c r="V758" s="10" t="s">
        <v>37</v>
      </c>
      <c r="W758" s="10" t="s">
        <v>29</v>
      </c>
      <c r="X758" s="15">
        <v>0</v>
      </c>
      <c r="Y758" s="15">
        <v>0</v>
      </c>
      <c r="Z758" s="15">
        <v>0</v>
      </c>
      <c r="AA758" s="14">
        <v>-11410</v>
      </c>
      <c r="AB758" s="14">
        <v>39119.599999999999</v>
      </c>
    </row>
    <row r="759" spans="1:28" x14ac:dyDescent="0.25">
      <c r="A759" s="9" t="s">
        <v>1530</v>
      </c>
      <c r="B759" s="10" t="s">
        <v>29</v>
      </c>
      <c r="C759" s="10" t="s">
        <v>29</v>
      </c>
      <c r="D759" s="9" t="s">
        <v>30</v>
      </c>
      <c r="E759" s="10" t="s">
        <v>207</v>
      </c>
      <c r="F759" s="10" t="s">
        <v>32</v>
      </c>
      <c r="G759" s="11">
        <v>43870</v>
      </c>
      <c r="H759" s="12">
        <v>43870</v>
      </c>
      <c r="I759" s="10" t="s">
        <v>175</v>
      </c>
      <c r="J759" s="13" t="s">
        <v>1531</v>
      </c>
      <c r="K759" s="10" t="s">
        <v>1321</v>
      </c>
      <c r="L759" s="10" t="s">
        <v>934</v>
      </c>
      <c r="M759" s="14">
        <v>396295.92</v>
      </c>
      <c r="N759" s="12"/>
      <c r="O759" s="10" t="s">
        <v>1527</v>
      </c>
      <c r="P759" s="14">
        <v>-334826</v>
      </c>
      <c r="Q759" s="15">
        <v>2</v>
      </c>
      <c r="R759" s="10" t="s">
        <v>29</v>
      </c>
      <c r="S759" s="14">
        <v>61469.919999999998</v>
      </c>
      <c r="T759" s="10" t="s">
        <v>339</v>
      </c>
      <c r="U759" s="10" t="s">
        <v>29</v>
      </c>
      <c r="V759" s="10" t="s">
        <v>37</v>
      </c>
      <c r="W759" s="10" t="s">
        <v>29</v>
      </c>
      <c r="X759" s="15">
        <v>0</v>
      </c>
      <c r="Y759" s="15">
        <v>0</v>
      </c>
      <c r="Z759" s="15">
        <v>0</v>
      </c>
      <c r="AA759" s="14">
        <v>-13881</v>
      </c>
      <c r="AB759" s="14">
        <v>47588.92</v>
      </c>
    </row>
    <row r="760" spans="1:28" x14ac:dyDescent="0.25">
      <c r="A760" s="9" t="s">
        <v>1532</v>
      </c>
      <c r="B760" s="10" t="s">
        <v>29</v>
      </c>
      <c r="C760" s="10" t="s">
        <v>29</v>
      </c>
      <c r="D760" s="9" t="s">
        <v>30</v>
      </c>
      <c r="E760" s="10" t="s">
        <v>207</v>
      </c>
      <c r="F760" s="10" t="s">
        <v>32</v>
      </c>
      <c r="G760" s="11">
        <v>43870</v>
      </c>
      <c r="H760" s="12">
        <v>43870</v>
      </c>
      <c r="I760" s="10" t="s">
        <v>175</v>
      </c>
      <c r="J760" s="13" t="s">
        <v>1533</v>
      </c>
      <c r="K760" s="10" t="s">
        <v>1321</v>
      </c>
      <c r="L760" s="10" t="s">
        <v>934</v>
      </c>
      <c r="M760" s="14">
        <v>84478.56</v>
      </c>
      <c r="N760" s="12"/>
      <c r="O760" s="10" t="s">
        <v>1527</v>
      </c>
      <c r="P760" s="14">
        <v>-71375</v>
      </c>
      <c r="Q760" s="15">
        <v>2</v>
      </c>
      <c r="R760" s="10" t="s">
        <v>29</v>
      </c>
      <c r="S760" s="14">
        <v>13103.56</v>
      </c>
      <c r="T760" s="10" t="s">
        <v>339</v>
      </c>
      <c r="U760" s="10" t="s">
        <v>29</v>
      </c>
      <c r="V760" s="10" t="s">
        <v>37</v>
      </c>
      <c r="W760" s="10" t="s">
        <v>29</v>
      </c>
      <c r="X760" s="15">
        <v>0</v>
      </c>
      <c r="Y760" s="15">
        <v>0</v>
      </c>
      <c r="Z760" s="15">
        <v>0</v>
      </c>
      <c r="AA760" s="14">
        <v>-2959</v>
      </c>
      <c r="AB760" s="14">
        <v>10144.56</v>
      </c>
    </row>
    <row r="761" spans="1:28" x14ac:dyDescent="0.25">
      <c r="A761" s="9" t="s">
        <v>1534</v>
      </c>
      <c r="B761" s="10" t="s">
        <v>29</v>
      </c>
      <c r="C761" s="10" t="s">
        <v>29</v>
      </c>
      <c r="D761" s="9" t="s">
        <v>30</v>
      </c>
      <c r="E761" s="10" t="s">
        <v>207</v>
      </c>
      <c r="F761" s="10" t="s">
        <v>32</v>
      </c>
      <c r="G761" s="11">
        <v>43870</v>
      </c>
      <c r="H761" s="12">
        <v>43870</v>
      </c>
      <c r="I761" s="10" t="s">
        <v>175</v>
      </c>
      <c r="J761" s="13" t="s">
        <v>1535</v>
      </c>
      <c r="K761" s="10" t="s">
        <v>1321</v>
      </c>
      <c r="L761" s="10" t="s">
        <v>934</v>
      </c>
      <c r="M761" s="14">
        <v>65376.72</v>
      </c>
      <c r="N761" s="12"/>
      <c r="O761" s="10" t="s">
        <v>1527</v>
      </c>
      <c r="P761" s="14">
        <v>-55236</v>
      </c>
      <c r="Q761" s="15">
        <v>2</v>
      </c>
      <c r="R761" s="10" t="s">
        <v>29</v>
      </c>
      <c r="S761" s="14">
        <v>10140.719999999999</v>
      </c>
      <c r="T761" s="10" t="s">
        <v>339</v>
      </c>
      <c r="U761" s="10" t="s">
        <v>29</v>
      </c>
      <c r="V761" s="10" t="s">
        <v>37</v>
      </c>
      <c r="W761" s="10" t="s">
        <v>29</v>
      </c>
      <c r="X761" s="15">
        <v>0</v>
      </c>
      <c r="Y761" s="15">
        <v>0</v>
      </c>
      <c r="Z761" s="15">
        <v>0</v>
      </c>
      <c r="AA761" s="14">
        <v>-2290</v>
      </c>
      <c r="AB761" s="14">
        <v>7850.72</v>
      </c>
    </row>
    <row r="762" spans="1:28" x14ac:dyDescent="0.25">
      <c r="A762" s="9" t="s">
        <v>1536</v>
      </c>
      <c r="B762" s="10" t="s">
        <v>29</v>
      </c>
      <c r="C762" s="10" t="s">
        <v>29</v>
      </c>
      <c r="D762" s="9" t="s">
        <v>30</v>
      </c>
      <c r="E762" s="10" t="s">
        <v>207</v>
      </c>
      <c r="F762" s="10" t="s">
        <v>32</v>
      </c>
      <c r="G762" s="11">
        <v>43870</v>
      </c>
      <c r="H762" s="12">
        <v>43870</v>
      </c>
      <c r="I762" s="10" t="s">
        <v>175</v>
      </c>
      <c r="J762" s="13" t="s">
        <v>1537</v>
      </c>
      <c r="K762" s="10" t="s">
        <v>1321</v>
      </c>
      <c r="L762" s="10" t="s">
        <v>934</v>
      </c>
      <c r="M762" s="14">
        <v>71985.899999999994</v>
      </c>
      <c r="N762" s="12"/>
      <c r="O762" s="10" t="s">
        <v>1527</v>
      </c>
      <c r="P762" s="14">
        <v>-60820</v>
      </c>
      <c r="Q762" s="15">
        <v>2</v>
      </c>
      <c r="R762" s="10" t="s">
        <v>29</v>
      </c>
      <c r="S762" s="14">
        <v>11165.9</v>
      </c>
      <c r="T762" s="10" t="s">
        <v>339</v>
      </c>
      <c r="U762" s="10" t="s">
        <v>29</v>
      </c>
      <c r="V762" s="10" t="s">
        <v>37</v>
      </c>
      <c r="W762" s="10" t="s">
        <v>29</v>
      </c>
      <c r="X762" s="15">
        <v>0</v>
      </c>
      <c r="Y762" s="15">
        <v>0</v>
      </c>
      <c r="Z762" s="15">
        <v>0</v>
      </c>
      <c r="AA762" s="14">
        <v>-2521</v>
      </c>
      <c r="AB762" s="14">
        <v>8644.9</v>
      </c>
    </row>
    <row r="763" spans="1:28" x14ac:dyDescent="0.25">
      <c r="A763" s="9" t="s">
        <v>1538</v>
      </c>
      <c r="B763" s="10" t="s">
        <v>29</v>
      </c>
      <c r="C763" s="10" t="s">
        <v>29</v>
      </c>
      <c r="D763" s="9" t="s">
        <v>30</v>
      </c>
      <c r="E763" s="10" t="s">
        <v>207</v>
      </c>
      <c r="F763" s="10" t="s">
        <v>32</v>
      </c>
      <c r="G763" s="11">
        <v>43870</v>
      </c>
      <c r="H763" s="12">
        <v>43870</v>
      </c>
      <c r="I763" s="10" t="s">
        <v>175</v>
      </c>
      <c r="J763" s="13" t="s">
        <v>1539</v>
      </c>
      <c r="K763" s="10" t="s">
        <v>1321</v>
      </c>
      <c r="L763" s="10" t="s">
        <v>934</v>
      </c>
      <c r="M763" s="14">
        <v>72595.960000000006</v>
      </c>
      <c r="N763" s="12"/>
      <c r="O763" s="10" t="s">
        <v>1527</v>
      </c>
      <c r="P763" s="14">
        <v>-61336</v>
      </c>
      <c r="Q763" s="15">
        <v>2</v>
      </c>
      <c r="R763" s="10" t="s">
        <v>29</v>
      </c>
      <c r="S763" s="14">
        <v>11259.96</v>
      </c>
      <c r="T763" s="10" t="s">
        <v>339</v>
      </c>
      <c r="U763" s="10" t="s">
        <v>29</v>
      </c>
      <c r="V763" s="10" t="s">
        <v>37</v>
      </c>
      <c r="W763" s="10" t="s">
        <v>29</v>
      </c>
      <c r="X763" s="15">
        <v>0</v>
      </c>
      <c r="Y763" s="15">
        <v>0</v>
      </c>
      <c r="Z763" s="15">
        <v>0</v>
      </c>
      <c r="AA763" s="14">
        <v>-2543</v>
      </c>
      <c r="AB763" s="14">
        <v>8716.9599999999991</v>
      </c>
    </row>
    <row r="764" spans="1:28" x14ac:dyDescent="0.25">
      <c r="A764" s="9" t="s">
        <v>1540</v>
      </c>
      <c r="B764" s="10" t="s">
        <v>29</v>
      </c>
      <c r="C764" s="10" t="s">
        <v>29</v>
      </c>
      <c r="D764" s="9" t="s">
        <v>30</v>
      </c>
      <c r="E764" s="10" t="s">
        <v>207</v>
      </c>
      <c r="F764" s="10" t="s">
        <v>32</v>
      </c>
      <c r="G764" s="11">
        <v>43870</v>
      </c>
      <c r="H764" s="12">
        <v>43870</v>
      </c>
      <c r="I764" s="10" t="s">
        <v>175</v>
      </c>
      <c r="J764" s="13" t="s">
        <v>1541</v>
      </c>
      <c r="K764" s="10" t="s">
        <v>1321</v>
      </c>
      <c r="L764" s="10" t="s">
        <v>934</v>
      </c>
      <c r="M764" s="14">
        <v>192453.28</v>
      </c>
      <c r="N764" s="12"/>
      <c r="O764" s="10" t="s">
        <v>1527</v>
      </c>
      <c r="P764" s="14">
        <v>-162602</v>
      </c>
      <c r="Q764" s="15">
        <v>2</v>
      </c>
      <c r="R764" s="10" t="s">
        <v>29</v>
      </c>
      <c r="S764" s="14">
        <v>29851.279999999999</v>
      </c>
      <c r="T764" s="10" t="s">
        <v>339</v>
      </c>
      <c r="U764" s="10" t="s">
        <v>29</v>
      </c>
      <c r="V764" s="10" t="s">
        <v>37</v>
      </c>
      <c r="W764" s="10" t="s">
        <v>29</v>
      </c>
      <c r="X764" s="15">
        <v>0</v>
      </c>
      <c r="Y764" s="15">
        <v>0</v>
      </c>
      <c r="Z764" s="15">
        <v>0</v>
      </c>
      <c r="AA764" s="14">
        <v>-6741</v>
      </c>
      <c r="AB764" s="14">
        <v>23110.28</v>
      </c>
    </row>
    <row r="765" spans="1:28" x14ac:dyDescent="0.25">
      <c r="A765" s="9" t="s">
        <v>1542</v>
      </c>
      <c r="B765" s="10" t="s">
        <v>29</v>
      </c>
      <c r="C765" s="10" t="s">
        <v>29</v>
      </c>
      <c r="D765" s="9" t="s">
        <v>30</v>
      </c>
      <c r="E765" s="10" t="s">
        <v>207</v>
      </c>
      <c r="F765" s="10" t="s">
        <v>32</v>
      </c>
      <c r="G765" s="11">
        <v>43870</v>
      </c>
      <c r="H765" s="12">
        <v>43870</v>
      </c>
      <c r="I765" s="10" t="s">
        <v>175</v>
      </c>
      <c r="J765" s="13" t="s">
        <v>1543</v>
      </c>
      <c r="K765" s="10" t="s">
        <v>1321</v>
      </c>
      <c r="L765" s="10" t="s">
        <v>934</v>
      </c>
      <c r="M765" s="14">
        <v>83178.2</v>
      </c>
      <c r="N765" s="12"/>
      <c r="O765" s="10" t="s">
        <v>1527</v>
      </c>
      <c r="P765" s="14">
        <v>-70277</v>
      </c>
      <c r="Q765" s="15">
        <v>2</v>
      </c>
      <c r="R765" s="10" t="s">
        <v>29</v>
      </c>
      <c r="S765" s="14">
        <v>12901.2</v>
      </c>
      <c r="T765" s="10" t="s">
        <v>339</v>
      </c>
      <c r="U765" s="10" t="s">
        <v>29</v>
      </c>
      <c r="V765" s="10" t="s">
        <v>37</v>
      </c>
      <c r="W765" s="10" t="s">
        <v>29</v>
      </c>
      <c r="X765" s="15">
        <v>0</v>
      </c>
      <c r="Y765" s="15">
        <v>0</v>
      </c>
      <c r="Z765" s="15">
        <v>0</v>
      </c>
      <c r="AA765" s="14">
        <v>-2913</v>
      </c>
      <c r="AB765" s="14">
        <v>9988.2000000000007</v>
      </c>
    </row>
    <row r="766" spans="1:28" x14ac:dyDescent="0.25">
      <c r="A766" s="9" t="s">
        <v>1544</v>
      </c>
      <c r="B766" s="10" t="s">
        <v>29</v>
      </c>
      <c r="C766" s="10" t="s">
        <v>29</v>
      </c>
      <c r="D766" s="9" t="s">
        <v>30</v>
      </c>
      <c r="E766" s="10" t="s">
        <v>207</v>
      </c>
      <c r="F766" s="10" t="s">
        <v>32</v>
      </c>
      <c r="G766" s="11">
        <v>43870</v>
      </c>
      <c r="H766" s="12">
        <v>43870</v>
      </c>
      <c r="I766" s="10" t="s">
        <v>175</v>
      </c>
      <c r="J766" s="13" t="s">
        <v>1545</v>
      </c>
      <c r="K766" s="10" t="s">
        <v>1321</v>
      </c>
      <c r="L766" s="10" t="s">
        <v>934</v>
      </c>
      <c r="M766" s="14">
        <v>107974.72</v>
      </c>
      <c r="N766" s="12"/>
      <c r="O766" s="10" t="s">
        <v>1527</v>
      </c>
      <c r="P766" s="14">
        <v>-91227</v>
      </c>
      <c r="Q766" s="15">
        <v>2</v>
      </c>
      <c r="R766" s="10" t="s">
        <v>29</v>
      </c>
      <c r="S766" s="14">
        <v>16747.72</v>
      </c>
      <c r="T766" s="10" t="s">
        <v>339</v>
      </c>
      <c r="U766" s="10" t="s">
        <v>29</v>
      </c>
      <c r="V766" s="10" t="s">
        <v>37</v>
      </c>
      <c r="W766" s="10" t="s">
        <v>29</v>
      </c>
      <c r="X766" s="15">
        <v>0</v>
      </c>
      <c r="Y766" s="15">
        <v>0</v>
      </c>
      <c r="Z766" s="15">
        <v>0</v>
      </c>
      <c r="AA766" s="14">
        <v>-3782</v>
      </c>
      <c r="AB766" s="14">
        <v>12965.72</v>
      </c>
    </row>
    <row r="767" spans="1:28" x14ac:dyDescent="0.25">
      <c r="A767" s="9" t="s">
        <v>1546</v>
      </c>
      <c r="B767" s="10" t="s">
        <v>29</v>
      </c>
      <c r="C767" s="10" t="s">
        <v>29</v>
      </c>
      <c r="D767" s="9" t="s">
        <v>30</v>
      </c>
      <c r="E767" s="10" t="s">
        <v>207</v>
      </c>
      <c r="F767" s="10" t="s">
        <v>32</v>
      </c>
      <c r="G767" s="11">
        <v>43870</v>
      </c>
      <c r="H767" s="12">
        <v>43870</v>
      </c>
      <c r="I767" s="10" t="s">
        <v>175</v>
      </c>
      <c r="J767" s="13" t="s">
        <v>1547</v>
      </c>
      <c r="K767" s="10" t="s">
        <v>1321</v>
      </c>
      <c r="L767" s="10" t="s">
        <v>934</v>
      </c>
      <c r="M767" s="14">
        <v>88542.48</v>
      </c>
      <c r="N767" s="12"/>
      <c r="O767" s="10" t="s">
        <v>1527</v>
      </c>
      <c r="P767" s="14">
        <v>-74809</v>
      </c>
      <c r="Q767" s="15">
        <v>2</v>
      </c>
      <c r="R767" s="10" t="s">
        <v>29</v>
      </c>
      <c r="S767" s="14">
        <v>13733.48</v>
      </c>
      <c r="T767" s="10" t="s">
        <v>339</v>
      </c>
      <c r="U767" s="10" t="s">
        <v>29</v>
      </c>
      <c r="V767" s="10" t="s">
        <v>37</v>
      </c>
      <c r="W767" s="10" t="s">
        <v>29</v>
      </c>
      <c r="X767" s="15">
        <v>0</v>
      </c>
      <c r="Y767" s="15">
        <v>0</v>
      </c>
      <c r="Z767" s="15">
        <v>0</v>
      </c>
      <c r="AA767" s="14">
        <v>-3101</v>
      </c>
      <c r="AB767" s="14">
        <v>10632.48</v>
      </c>
    </row>
    <row r="768" spans="1:28" x14ac:dyDescent="0.25">
      <c r="A768" s="9" t="s">
        <v>1548</v>
      </c>
      <c r="B768" s="10" t="s">
        <v>29</v>
      </c>
      <c r="C768" s="10" t="s">
        <v>29</v>
      </c>
      <c r="D768" s="9" t="s">
        <v>30</v>
      </c>
      <c r="E768" s="10" t="s">
        <v>207</v>
      </c>
      <c r="F768" s="10" t="s">
        <v>32</v>
      </c>
      <c r="G768" s="11">
        <v>43697</v>
      </c>
      <c r="H768" s="12">
        <v>43697</v>
      </c>
      <c r="I768" s="10" t="s">
        <v>175</v>
      </c>
      <c r="J768" s="13" t="s">
        <v>1549</v>
      </c>
      <c r="K768" s="10" t="s">
        <v>1321</v>
      </c>
      <c r="L768" s="10" t="s">
        <v>934</v>
      </c>
      <c r="M768" s="14">
        <v>236440.68</v>
      </c>
      <c r="N768" s="12"/>
      <c r="O768" s="10" t="s">
        <v>1550</v>
      </c>
      <c r="P768" s="14">
        <v>-208113</v>
      </c>
      <c r="Q768" s="15">
        <v>2</v>
      </c>
      <c r="R768" s="10" t="s">
        <v>29</v>
      </c>
      <c r="S768" s="14">
        <v>28327.68</v>
      </c>
      <c r="T768" s="10" t="s">
        <v>339</v>
      </c>
      <c r="U768" s="10" t="s">
        <v>29</v>
      </c>
      <c r="V768" s="10" t="s">
        <v>37</v>
      </c>
      <c r="W768" s="10" t="s">
        <v>29</v>
      </c>
      <c r="X768" s="15">
        <v>0</v>
      </c>
      <c r="Y768" s="15">
        <v>0</v>
      </c>
      <c r="Z768" s="15">
        <v>0</v>
      </c>
      <c r="AA768" s="14">
        <v>-6397</v>
      </c>
      <c r="AB768" s="14">
        <v>21930.68</v>
      </c>
    </row>
    <row r="769" spans="1:28" x14ac:dyDescent="0.25">
      <c r="A769" s="9" t="s">
        <v>1551</v>
      </c>
      <c r="B769" s="10" t="s">
        <v>29</v>
      </c>
      <c r="C769" s="10" t="s">
        <v>29</v>
      </c>
      <c r="D769" s="9" t="s">
        <v>30</v>
      </c>
      <c r="E769" s="10" t="s">
        <v>207</v>
      </c>
      <c r="F769" s="10" t="s">
        <v>32</v>
      </c>
      <c r="G769" s="11">
        <v>43574</v>
      </c>
      <c r="H769" s="12">
        <v>43574</v>
      </c>
      <c r="I769" s="10" t="s">
        <v>218</v>
      </c>
      <c r="J769" s="13" t="s">
        <v>1552</v>
      </c>
      <c r="K769" s="10" t="s">
        <v>1321</v>
      </c>
      <c r="L769" s="10" t="s">
        <v>934</v>
      </c>
      <c r="M769" s="14">
        <v>201374.6</v>
      </c>
      <c r="N769" s="12"/>
      <c r="O769" s="10" t="s">
        <v>1553</v>
      </c>
      <c r="P769" s="14">
        <v>-182303</v>
      </c>
      <c r="Q769" s="15">
        <v>2</v>
      </c>
      <c r="R769" s="10" t="s">
        <v>29</v>
      </c>
      <c r="S769" s="14">
        <v>19071.599999999999</v>
      </c>
      <c r="T769" s="10" t="s">
        <v>339</v>
      </c>
      <c r="U769" s="10" t="s">
        <v>29</v>
      </c>
      <c r="V769" s="10" t="s">
        <v>37</v>
      </c>
      <c r="W769" s="10" t="s">
        <v>29</v>
      </c>
      <c r="X769" s="15">
        <v>0</v>
      </c>
      <c r="Y769" s="15">
        <v>0</v>
      </c>
      <c r="Z769" s="15">
        <v>0</v>
      </c>
      <c r="AA769" s="14">
        <v>-4307</v>
      </c>
      <c r="AB769" s="14">
        <v>14764.6</v>
      </c>
    </row>
    <row r="770" spans="1:28" x14ac:dyDescent="0.25">
      <c r="A770" s="9" t="s">
        <v>1554</v>
      </c>
      <c r="B770" s="10" t="s">
        <v>29</v>
      </c>
      <c r="C770" s="10" t="s">
        <v>29</v>
      </c>
      <c r="D770" s="9" t="s">
        <v>30</v>
      </c>
      <c r="E770" s="10" t="s">
        <v>207</v>
      </c>
      <c r="F770" s="10" t="s">
        <v>32</v>
      </c>
      <c r="G770" s="11">
        <v>43655</v>
      </c>
      <c r="H770" s="12">
        <v>43655</v>
      </c>
      <c r="I770" s="10" t="s">
        <v>254</v>
      </c>
      <c r="J770" s="13" t="s">
        <v>1555</v>
      </c>
      <c r="K770" s="10" t="s">
        <v>1321</v>
      </c>
      <c r="L770" s="10" t="s">
        <v>1117</v>
      </c>
      <c r="M770" s="14">
        <v>28907</v>
      </c>
      <c r="N770" s="12"/>
      <c r="O770" s="10" t="s">
        <v>1556</v>
      </c>
      <c r="P770" s="14">
        <v>-25692</v>
      </c>
      <c r="Q770" s="15">
        <v>1</v>
      </c>
      <c r="R770" s="10" t="s">
        <v>29</v>
      </c>
      <c r="S770" s="14">
        <v>3215</v>
      </c>
      <c r="T770" s="10" t="s">
        <v>339</v>
      </c>
      <c r="U770" s="10" t="s">
        <v>29</v>
      </c>
      <c r="V770" s="10" t="s">
        <v>37</v>
      </c>
      <c r="W770" s="10" t="s">
        <v>29</v>
      </c>
      <c r="X770" s="15">
        <v>0</v>
      </c>
      <c r="Y770" s="15">
        <v>0</v>
      </c>
      <c r="Z770" s="15">
        <v>0</v>
      </c>
      <c r="AA770" s="15">
        <v>-726</v>
      </c>
      <c r="AB770" s="14">
        <v>2489</v>
      </c>
    </row>
    <row r="771" spans="1:28" x14ac:dyDescent="0.25">
      <c r="A771" s="9" t="s">
        <v>1557</v>
      </c>
      <c r="B771" s="10" t="s">
        <v>29</v>
      </c>
      <c r="C771" s="10" t="s">
        <v>29</v>
      </c>
      <c r="D771" s="9" t="s">
        <v>30</v>
      </c>
      <c r="E771" s="10" t="s">
        <v>207</v>
      </c>
      <c r="F771" s="10" t="s">
        <v>32</v>
      </c>
      <c r="G771" s="11">
        <v>43691</v>
      </c>
      <c r="H771" s="12">
        <v>43691</v>
      </c>
      <c r="I771" s="10" t="s">
        <v>1050</v>
      </c>
      <c r="J771" s="13" t="s">
        <v>1558</v>
      </c>
      <c r="K771" s="10" t="s">
        <v>1321</v>
      </c>
      <c r="L771" s="10" t="s">
        <v>1117</v>
      </c>
      <c r="M771" s="14">
        <v>86076</v>
      </c>
      <c r="N771" s="12"/>
      <c r="O771" s="10" t="s">
        <v>1559</v>
      </c>
      <c r="P771" s="14">
        <v>-75869</v>
      </c>
      <c r="Q771" s="15">
        <v>3</v>
      </c>
      <c r="R771" s="10" t="s">
        <v>29</v>
      </c>
      <c r="S771" s="14">
        <v>10207</v>
      </c>
      <c r="T771" s="10" t="s">
        <v>339</v>
      </c>
      <c r="U771" s="10" t="s">
        <v>29</v>
      </c>
      <c r="V771" s="10" t="s">
        <v>37</v>
      </c>
      <c r="W771" s="10" t="s">
        <v>29</v>
      </c>
      <c r="X771" s="15">
        <v>0</v>
      </c>
      <c r="Y771" s="15">
        <v>0</v>
      </c>
      <c r="Z771" s="15">
        <v>0</v>
      </c>
      <c r="AA771" s="14">
        <v>-2305</v>
      </c>
      <c r="AB771" s="14">
        <v>7902</v>
      </c>
    </row>
    <row r="772" spans="1:28" x14ac:dyDescent="0.25">
      <c r="A772" s="9" t="s">
        <v>1560</v>
      </c>
      <c r="B772" s="10" t="s">
        <v>29</v>
      </c>
      <c r="C772" s="10" t="s">
        <v>29</v>
      </c>
      <c r="D772" s="9" t="s">
        <v>30</v>
      </c>
      <c r="E772" s="10" t="s">
        <v>207</v>
      </c>
      <c r="F772" s="10" t="s">
        <v>32</v>
      </c>
      <c r="G772" s="11">
        <v>43782</v>
      </c>
      <c r="H772" s="12">
        <v>43782</v>
      </c>
      <c r="I772" s="10" t="s">
        <v>210</v>
      </c>
      <c r="J772" s="13" t="s">
        <v>1561</v>
      </c>
      <c r="K772" s="10" t="s">
        <v>1321</v>
      </c>
      <c r="L772" s="10" t="s">
        <v>370</v>
      </c>
      <c r="M772" s="14">
        <v>28277</v>
      </c>
      <c r="N772" s="12"/>
      <c r="O772" s="10" t="s">
        <v>1559</v>
      </c>
      <c r="P772" s="14">
        <v>-24399</v>
      </c>
      <c r="Q772" s="15">
        <v>1</v>
      </c>
      <c r="R772" s="10" t="s">
        <v>29</v>
      </c>
      <c r="S772" s="14">
        <v>3878</v>
      </c>
      <c r="T772" s="10" t="s">
        <v>339</v>
      </c>
      <c r="U772" s="10" t="s">
        <v>29</v>
      </c>
      <c r="V772" s="10" t="s">
        <v>37</v>
      </c>
      <c r="W772" s="10" t="s">
        <v>29</v>
      </c>
      <c r="X772" s="15">
        <v>0</v>
      </c>
      <c r="Y772" s="15">
        <v>0</v>
      </c>
      <c r="Z772" s="15">
        <v>0</v>
      </c>
      <c r="AA772" s="15">
        <v>-876</v>
      </c>
      <c r="AB772" s="14">
        <v>3002</v>
      </c>
    </row>
    <row r="773" spans="1:28" x14ac:dyDescent="0.25">
      <c r="A773" s="9" t="s">
        <v>1562</v>
      </c>
      <c r="B773" s="10" t="s">
        <v>29</v>
      </c>
      <c r="C773" s="10" t="s">
        <v>29</v>
      </c>
      <c r="D773" s="9" t="s">
        <v>30</v>
      </c>
      <c r="E773" s="10" t="s">
        <v>207</v>
      </c>
      <c r="F773" s="10" t="s">
        <v>32</v>
      </c>
      <c r="G773" s="11">
        <v>43782</v>
      </c>
      <c r="H773" s="12">
        <v>43782</v>
      </c>
      <c r="I773" s="10" t="s">
        <v>210</v>
      </c>
      <c r="J773" s="13" t="s">
        <v>1563</v>
      </c>
      <c r="K773" s="10" t="s">
        <v>1321</v>
      </c>
      <c r="L773" s="10" t="s">
        <v>1117</v>
      </c>
      <c r="M773" s="14">
        <v>59312.5</v>
      </c>
      <c r="N773" s="12"/>
      <c r="O773" s="10" t="s">
        <v>1564</v>
      </c>
      <c r="P773" s="14">
        <v>-51178</v>
      </c>
      <c r="Q773" s="15">
        <v>2</v>
      </c>
      <c r="R773" s="10" t="s">
        <v>29</v>
      </c>
      <c r="S773" s="14">
        <v>8134.5</v>
      </c>
      <c r="T773" s="10" t="s">
        <v>339</v>
      </c>
      <c r="U773" s="10" t="s">
        <v>29</v>
      </c>
      <c r="V773" s="10" t="s">
        <v>37</v>
      </c>
      <c r="W773" s="10" t="s">
        <v>29</v>
      </c>
      <c r="X773" s="15">
        <v>0</v>
      </c>
      <c r="Y773" s="15">
        <v>0</v>
      </c>
      <c r="Z773" s="15">
        <v>0</v>
      </c>
      <c r="AA773" s="14">
        <v>-1837</v>
      </c>
      <c r="AB773" s="14">
        <v>6297.5</v>
      </c>
    </row>
    <row r="774" spans="1:28" x14ac:dyDescent="0.25">
      <c r="A774" s="9" t="s">
        <v>1565</v>
      </c>
      <c r="B774" s="10" t="s">
        <v>29</v>
      </c>
      <c r="C774" s="10" t="s">
        <v>29</v>
      </c>
      <c r="D774" s="9" t="s">
        <v>30</v>
      </c>
      <c r="E774" s="10" t="s">
        <v>207</v>
      </c>
      <c r="F774" s="10" t="s">
        <v>32</v>
      </c>
      <c r="G774" s="11">
        <v>43728</v>
      </c>
      <c r="H774" s="12">
        <v>43728</v>
      </c>
      <c r="I774" s="10" t="s">
        <v>210</v>
      </c>
      <c r="J774" s="13" t="s">
        <v>1566</v>
      </c>
      <c r="K774" s="10" t="s">
        <v>1321</v>
      </c>
      <c r="L774" s="10" t="s">
        <v>1117</v>
      </c>
      <c r="M774" s="14">
        <v>23046.87</v>
      </c>
      <c r="N774" s="12"/>
      <c r="O774" s="10" t="s">
        <v>1559</v>
      </c>
      <c r="P774" s="14">
        <v>-20140</v>
      </c>
      <c r="Q774" s="15">
        <v>1</v>
      </c>
      <c r="R774" s="10" t="s">
        <v>29</v>
      </c>
      <c r="S774" s="14">
        <v>2906.87</v>
      </c>
      <c r="T774" s="10" t="s">
        <v>339</v>
      </c>
      <c r="U774" s="10" t="s">
        <v>29</v>
      </c>
      <c r="V774" s="10" t="s">
        <v>37</v>
      </c>
      <c r="W774" s="10" t="s">
        <v>29</v>
      </c>
      <c r="X774" s="15">
        <v>0</v>
      </c>
      <c r="Y774" s="15">
        <v>0</v>
      </c>
      <c r="Z774" s="15">
        <v>0</v>
      </c>
      <c r="AA774" s="15">
        <v>-656</v>
      </c>
      <c r="AB774" s="14">
        <v>2250.87</v>
      </c>
    </row>
    <row r="775" spans="1:28" x14ac:dyDescent="0.25">
      <c r="A775" s="9" t="s">
        <v>1567</v>
      </c>
      <c r="B775" s="10" t="s">
        <v>29</v>
      </c>
      <c r="C775" s="10" t="s">
        <v>29</v>
      </c>
      <c r="D775" s="9" t="s">
        <v>30</v>
      </c>
      <c r="E775" s="10" t="s">
        <v>207</v>
      </c>
      <c r="F775" s="10" t="s">
        <v>32</v>
      </c>
      <c r="G775" s="11">
        <v>44021</v>
      </c>
      <c r="H775" s="12">
        <v>44021</v>
      </c>
      <c r="I775" s="10" t="s">
        <v>218</v>
      </c>
      <c r="J775" s="13" t="s">
        <v>1568</v>
      </c>
      <c r="K775" s="10" t="s">
        <v>1321</v>
      </c>
      <c r="L775" s="10" t="s">
        <v>934</v>
      </c>
      <c r="M775" s="14">
        <v>224000</v>
      </c>
      <c r="N775" s="12"/>
      <c r="O775" s="10" t="s">
        <v>1556</v>
      </c>
      <c r="P775" s="14">
        <v>-178616</v>
      </c>
      <c r="Q775" s="15">
        <v>2</v>
      </c>
      <c r="R775" s="10" t="s">
        <v>29</v>
      </c>
      <c r="S775" s="14">
        <v>45384</v>
      </c>
      <c r="T775" s="10" t="s">
        <v>339</v>
      </c>
      <c r="U775" s="10" t="s">
        <v>29</v>
      </c>
      <c r="V775" s="10" t="s">
        <v>37</v>
      </c>
      <c r="W775" s="10" t="s">
        <v>29</v>
      </c>
      <c r="X775" s="15">
        <v>0</v>
      </c>
      <c r="Y775" s="15">
        <v>0</v>
      </c>
      <c r="Z775" s="15">
        <v>0</v>
      </c>
      <c r="AA775" s="14">
        <v>-10248</v>
      </c>
      <c r="AB775" s="14">
        <v>35136</v>
      </c>
    </row>
    <row r="776" spans="1:28" x14ac:dyDescent="0.25">
      <c r="A776" s="9" t="s">
        <v>1569</v>
      </c>
      <c r="B776" s="10" t="s">
        <v>29</v>
      </c>
      <c r="C776" s="10" t="s">
        <v>29</v>
      </c>
      <c r="D776" s="9" t="s">
        <v>30</v>
      </c>
      <c r="E776" s="10" t="s">
        <v>207</v>
      </c>
      <c r="F776" s="10" t="s">
        <v>32</v>
      </c>
      <c r="G776" s="11">
        <v>44021</v>
      </c>
      <c r="H776" s="12">
        <v>44021</v>
      </c>
      <c r="I776" s="10" t="s">
        <v>218</v>
      </c>
      <c r="J776" s="13" t="s">
        <v>1570</v>
      </c>
      <c r="K776" s="10" t="s">
        <v>1321</v>
      </c>
      <c r="L776" s="10" t="s">
        <v>934</v>
      </c>
      <c r="M776" s="14">
        <v>140000</v>
      </c>
      <c r="N776" s="12"/>
      <c r="O776" s="10" t="s">
        <v>1556</v>
      </c>
      <c r="P776" s="14">
        <v>-111635</v>
      </c>
      <c r="Q776" s="15">
        <v>2</v>
      </c>
      <c r="R776" s="10" t="s">
        <v>29</v>
      </c>
      <c r="S776" s="14">
        <v>28365</v>
      </c>
      <c r="T776" s="10" t="s">
        <v>339</v>
      </c>
      <c r="U776" s="10" t="s">
        <v>29</v>
      </c>
      <c r="V776" s="10" t="s">
        <v>37</v>
      </c>
      <c r="W776" s="10" t="s">
        <v>29</v>
      </c>
      <c r="X776" s="15">
        <v>0</v>
      </c>
      <c r="Y776" s="15">
        <v>0</v>
      </c>
      <c r="Z776" s="15">
        <v>0</v>
      </c>
      <c r="AA776" s="14">
        <v>-6405</v>
      </c>
      <c r="AB776" s="14">
        <v>21960</v>
      </c>
    </row>
    <row r="777" spans="1:28" x14ac:dyDescent="0.25">
      <c r="A777" s="9" t="s">
        <v>1571</v>
      </c>
      <c r="B777" s="10" t="s">
        <v>29</v>
      </c>
      <c r="C777" s="10" t="s">
        <v>29</v>
      </c>
      <c r="D777" s="9" t="s">
        <v>30</v>
      </c>
      <c r="E777" s="10" t="s">
        <v>207</v>
      </c>
      <c r="F777" s="10" t="s">
        <v>32</v>
      </c>
      <c r="G777" s="11">
        <v>44021</v>
      </c>
      <c r="H777" s="12">
        <v>44021</v>
      </c>
      <c r="I777" s="10" t="s">
        <v>175</v>
      </c>
      <c r="J777" s="13" t="s">
        <v>1572</v>
      </c>
      <c r="K777" s="10" t="s">
        <v>1321</v>
      </c>
      <c r="L777" s="10" t="s">
        <v>934</v>
      </c>
      <c r="M777" s="14">
        <v>246785</v>
      </c>
      <c r="N777" s="12"/>
      <c r="O777" s="10" t="s">
        <v>1527</v>
      </c>
      <c r="P777" s="14">
        <v>-196785</v>
      </c>
      <c r="Q777" s="15">
        <v>2</v>
      </c>
      <c r="R777" s="10" t="s">
        <v>29</v>
      </c>
      <c r="S777" s="14">
        <v>50000</v>
      </c>
      <c r="T777" s="10" t="s">
        <v>1020</v>
      </c>
      <c r="U777" s="10" t="s">
        <v>29</v>
      </c>
      <c r="V777" s="10" t="s">
        <v>37</v>
      </c>
      <c r="W777" s="10" t="s">
        <v>29</v>
      </c>
      <c r="X777" s="15">
        <v>0</v>
      </c>
      <c r="Y777" s="15">
        <v>0</v>
      </c>
      <c r="Z777" s="15">
        <v>0</v>
      </c>
      <c r="AA777" s="14">
        <v>-11291</v>
      </c>
      <c r="AB777" s="14">
        <v>38709</v>
      </c>
    </row>
    <row r="778" spans="1:28" x14ac:dyDescent="0.25">
      <c r="A778" s="9" t="s">
        <v>1573</v>
      </c>
      <c r="B778" s="10" t="s">
        <v>29</v>
      </c>
      <c r="C778" s="10" t="s">
        <v>29</v>
      </c>
      <c r="D778" s="9" t="s">
        <v>30</v>
      </c>
      <c r="E778" s="10" t="s">
        <v>207</v>
      </c>
      <c r="F778" s="10" t="s">
        <v>32</v>
      </c>
      <c r="G778" s="11">
        <v>44064</v>
      </c>
      <c r="H778" s="12">
        <v>44064</v>
      </c>
      <c r="I778" s="10" t="s">
        <v>218</v>
      </c>
      <c r="J778" s="13" t="s">
        <v>1574</v>
      </c>
      <c r="K778" s="10" t="s">
        <v>1321</v>
      </c>
      <c r="L778" s="10" t="s">
        <v>934</v>
      </c>
      <c r="M778" s="14">
        <v>21900</v>
      </c>
      <c r="N778" s="12"/>
      <c r="O778" s="10" t="s">
        <v>1575</v>
      </c>
      <c r="P778" s="14">
        <v>-17112</v>
      </c>
      <c r="Q778" s="15">
        <v>2</v>
      </c>
      <c r="R778" s="10" t="s">
        <v>29</v>
      </c>
      <c r="S778" s="14">
        <v>4788</v>
      </c>
      <c r="T778" s="10" t="s">
        <v>339</v>
      </c>
      <c r="U778" s="10" t="s">
        <v>29</v>
      </c>
      <c r="V778" s="10" t="s">
        <v>37</v>
      </c>
      <c r="W778" s="10" t="s">
        <v>29</v>
      </c>
      <c r="X778" s="15">
        <v>0</v>
      </c>
      <c r="Y778" s="15">
        <v>0</v>
      </c>
      <c r="Z778" s="15">
        <v>0</v>
      </c>
      <c r="AA778" s="14">
        <v>-1081</v>
      </c>
      <c r="AB778" s="14">
        <v>3707</v>
      </c>
    </row>
    <row r="779" spans="1:28" x14ac:dyDescent="0.25">
      <c r="A779" s="9" t="s">
        <v>1576</v>
      </c>
      <c r="B779" s="10" t="s">
        <v>29</v>
      </c>
      <c r="C779" s="10" t="s">
        <v>29</v>
      </c>
      <c r="D779" s="9" t="s">
        <v>30</v>
      </c>
      <c r="E779" s="10" t="s">
        <v>207</v>
      </c>
      <c r="F779" s="10" t="s">
        <v>32</v>
      </c>
      <c r="G779" s="11">
        <v>44064</v>
      </c>
      <c r="H779" s="12">
        <v>44064</v>
      </c>
      <c r="I779" s="10" t="s">
        <v>218</v>
      </c>
      <c r="J779" s="13" t="s">
        <v>1577</v>
      </c>
      <c r="K779" s="10" t="s">
        <v>1321</v>
      </c>
      <c r="L779" s="10" t="s">
        <v>934</v>
      </c>
      <c r="M779" s="14">
        <v>19300</v>
      </c>
      <c r="N779" s="12"/>
      <c r="O779" s="10" t="s">
        <v>1575</v>
      </c>
      <c r="P779" s="14">
        <v>-15080</v>
      </c>
      <c r="Q779" s="15">
        <v>2</v>
      </c>
      <c r="R779" s="10" t="s">
        <v>29</v>
      </c>
      <c r="S779" s="14">
        <v>4220</v>
      </c>
      <c r="T779" s="10" t="s">
        <v>339</v>
      </c>
      <c r="U779" s="10" t="s">
        <v>29</v>
      </c>
      <c r="V779" s="10" t="s">
        <v>37</v>
      </c>
      <c r="W779" s="10" t="s">
        <v>29</v>
      </c>
      <c r="X779" s="15">
        <v>0</v>
      </c>
      <c r="Y779" s="15">
        <v>0</v>
      </c>
      <c r="Z779" s="15">
        <v>0</v>
      </c>
      <c r="AA779" s="15">
        <v>-953</v>
      </c>
      <c r="AB779" s="14">
        <v>3267</v>
      </c>
    </row>
    <row r="780" spans="1:28" x14ac:dyDescent="0.25">
      <c r="A780" s="9" t="s">
        <v>1578</v>
      </c>
      <c r="B780" s="10" t="s">
        <v>29</v>
      </c>
      <c r="C780" s="10" t="s">
        <v>29</v>
      </c>
      <c r="D780" s="9" t="s">
        <v>30</v>
      </c>
      <c r="E780" s="10" t="s">
        <v>207</v>
      </c>
      <c r="F780" s="10" t="s">
        <v>32</v>
      </c>
      <c r="G780" s="11">
        <v>44125</v>
      </c>
      <c r="H780" s="12">
        <v>44125</v>
      </c>
      <c r="I780" s="10" t="s">
        <v>218</v>
      </c>
      <c r="J780" s="13" t="s">
        <v>1579</v>
      </c>
      <c r="K780" s="10" t="s">
        <v>1321</v>
      </c>
      <c r="L780" s="10" t="s">
        <v>934</v>
      </c>
      <c r="M780" s="14">
        <v>163625</v>
      </c>
      <c r="N780" s="12"/>
      <c r="O780" s="10" t="s">
        <v>1580</v>
      </c>
      <c r="P780" s="14">
        <v>-124133</v>
      </c>
      <c r="Q780" s="15">
        <v>2</v>
      </c>
      <c r="R780" s="10" t="s">
        <v>29</v>
      </c>
      <c r="S780" s="14">
        <v>39492</v>
      </c>
      <c r="T780" s="10" t="s">
        <v>339</v>
      </c>
      <c r="U780" s="10" t="s">
        <v>29</v>
      </c>
      <c r="V780" s="10" t="s">
        <v>37</v>
      </c>
      <c r="W780" s="10" t="s">
        <v>29</v>
      </c>
      <c r="X780" s="15">
        <v>0</v>
      </c>
      <c r="Y780" s="15">
        <v>0</v>
      </c>
      <c r="Z780" s="15">
        <v>0</v>
      </c>
      <c r="AA780" s="14">
        <v>-8918</v>
      </c>
      <c r="AB780" s="14">
        <v>30574</v>
      </c>
    </row>
    <row r="781" spans="1:28" x14ac:dyDescent="0.25">
      <c r="A781" s="9" t="s">
        <v>1581</v>
      </c>
      <c r="B781" s="10" t="s">
        <v>29</v>
      </c>
      <c r="C781" s="10" t="s">
        <v>29</v>
      </c>
      <c r="D781" s="9" t="s">
        <v>30</v>
      </c>
      <c r="E781" s="10" t="s">
        <v>207</v>
      </c>
      <c r="F781" s="10" t="s">
        <v>32</v>
      </c>
      <c r="G781" s="11">
        <v>44125</v>
      </c>
      <c r="H781" s="12">
        <v>44125</v>
      </c>
      <c r="I781" s="10" t="s">
        <v>218</v>
      </c>
      <c r="J781" s="13" t="s">
        <v>1582</v>
      </c>
      <c r="K781" s="10" t="s">
        <v>1321</v>
      </c>
      <c r="L781" s="10" t="s">
        <v>934</v>
      </c>
      <c r="M781" s="14">
        <v>81980</v>
      </c>
      <c r="N781" s="12"/>
      <c r="O781" s="10" t="s">
        <v>1580</v>
      </c>
      <c r="P781" s="14">
        <v>-62194</v>
      </c>
      <c r="Q781" s="15">
        <v>1</v>
      </c>
      <c r="R781" s="10" t="s">
        <v>29</v>
      </c>
      <c r="S781" s="14">
        <v>19786</v>
      </c>
      <c r="T781" s="10" t="s">
        <v>339</v>
      </c>
      <c r="U781" s="10" t="s">
        <v>29</v>
      </c>
      <c r="V781" s="10" t="s">
        <v>37</v>
      </c>
      <c r="W781" s="10" t="s">
        <v>29</v>
      </c>
      <c r="X781" s="15">
        <v>0</v>
      </c>
      <c r="Y781" s="15">
        <v>0</v>
      </c>
      <c r="Z781" s="15">
        <v>0</v>
      </c>
      <c r="AA781" s="14">
        <v>-4468</v>
      </c>
      <c r="AB781" s="14">
        <v>15318</v>
      </c>
    </row>
    <row r="782" spans="1:28" x14ac:dyDescent="0.25">
      <c r="A782" s="9" t="s">
        <v>1583</v>
      </c>
      <c r="B782" s="10" t="s">
        <v>29</v>
      </c>
      <c r="C782" s="10" t="s">
        <v>29</v>
      </c>
      <c r="D782" s="9" t="s">
        <v>30</v>
      </c>
      <c r="E782" s="10" t="s">
        <v>207</v>
      </c>
      <c r="F782" s="10" t="s">
        <v>32</v>
      </c>
      <c r="G782" s="11">
        <v>44125</v>
      </c>
      <c r="H782" s="12">
        <v>44125</v>
      </c>
      <c r="I782" s="10" t="s">
        <v>218</v>
      </c>
      <c r="J782" s="13" t="s">
        <v>1584</v>
      </c>
      <c r="K782" s="10" t="s">
        <v>1321</v>
      </c>
      <c r="L782" s="10" t="s">
        <v>934</v>
      </c>
      <c r="M782" s="14">
        <v>17850</v>
      </c>
      <c r="N782" s="12"/>
      <c r="O782" s="10" t="s">
        <v>1580</v>
      </c>
      <c r="P782" s="14">
        <v>-13542</v>
      </c>
      <c r="Q782" s="15">
        <v>2</v>
      </c>
      <c r="R782" s="10" t="s">
        <v>29</v>
      </c>
      <c r="S782" s="14">
        <v>4308</v>
      </c>
      <c r="T782" s="10" t="s">
        <v>339</v>
      </c>
      <c r="U782" s="10" t="s">
        <v>29</v>
      </c>
      <c r="V782" s="10" t="s">
        <v>37</v>
      </c>
      <c r="W782" s="10" t="s">
        <v>29</v>
      </c>
      <c r="X782" s="15">
        <v>0</v>
      </c>
      <c r="Y782" s="15">
        <v>0</v>
      </c>
      <c r="Z782" s="15">
        <v>0</v>
      </c>
      <c r="AA782" s="15">
        <v>-973</v>
      </c>
      <c r="AB782" s="14">
        <v>3335</v>
      </c>
    </row>
    <row r="783" spans="1:28" x14ac:dyDescent="0.25">
      <c r="A783" s="9" t="s">
        <v>1585</v>
      </c>
      <c r="B783" s="10" t="s">
        <v>29</v>
      </c>
      <c r="C783" s="10" t="s">
        <v>29</v>
      </c>
      <c r="D783" s="9" t="s">
        <v>30</v>
      </c>
      <c r="E783" s="10" t="s">
        <v>207</v>
      </c>
      <c r="F783" s="10" t="s">
        <v>32</v>
      </c>
      <c r="G783" s="11">
        <v>44125</v>
      </c>
      <c r="H783" s="12">
        <v>44125</v>
      </c>
      <c r="I783" s="10" t="s">
        <v>218</v>
      </c>
      <c r="J783" s="13" t="s">
        <v>1586</v>
      </c>
      <c r="K783" s="10" t="s">
        <v>1321</v>
      </c>
      <c r="L783" s="10" t="s">
        <v>934</v>
      </c>
      <c r="M783" s="14">
        <v>84990</v>
      </c>
      <c r="N783" s="12"/>
      <c r="O783" s="10" t="s">
        <v>1511</v>
      </c>
      <c r="P783" s="14">
        <v>-64478</v>
      </c>
      <c r="Q783" s="15">
        <v>1</v>
      </c>
      <c r="R783" s="10" t="s">
        <v>29</v>
      </c>
      <c r="S783" s="14">
        <v>20512</v>
      </c>
      <c r="T783" s="10" t="s">
        <v>339</v>
      </c>
      <c r="U783" s="10" t="s">
        <v>29</v>
      </c>
      <c r="V783" s="10" t="s">
        <v>37</v>
      </c>
      <c r="W783" s="10" t="s">
        <v>29</v>
      </c>
      <c r="X783" s="15">
        <v>0</v>
      </c>
      <c r="Y783" s="15">
        <v>0</v>
      </c>
      <c r="Z783" s="15">
        <v>0</v>
      </c>
      <c r="AA783" s="14">
        <v>-4632</v>
      </c>
      <c r="AB783" s="14">
        <v>15880</v>
      </c>
    </row>
    <row r="784" spans="1:28" x14ac:dyDescent="0.25">
      <c r="A784" s="9" t="s">
        <v>1587</v>
      </c>
      <c r="B784" s="10" t="s">
        <v>29</v>
      </c>
      <c r="C784" s="10" t="s">
        <v>29</v>
      </c>
      <c r="D784" s="9" t="s">
        <v>30</v>
      </c>
      <c r="E784" s="10" t="s">
        <v>207</v>
      </c>
      <c r="F784" s="10" t="s">
        <v>32</v>
      </c>
      <c r="G784" s="11">
        <v>44064</v>
      </c>
      <c r="H784" s="12">
        <v>44064</v>
      </c>
      <c r="I784" s="10" t="s">
        <v>218</v>
      </c>
      <c r="J784" s="13" t="s">
        <v>1588</v>
      </c>
      <c r="K784" s="10" t="s">
        <v>1321</v>
      </c>
      <c r="L784" s="10" t="s">
        <v>1117</v>
      </c>
      <c r="M784" s="14">
        <v>3611764</v>
      </c>
      <c r="N784" s="12"/>
      <c r="O784" s="10" t="s">
        <v>1527</v>
      </c>
      <c r="P784" s="14">
        <v>-2822135</v>
      </c>
      <c r="Q784" s="15">
        <v>1</v>
      </c>
      <c r="R784" s="10" t="s">
        <v>29</v>
      </c>
      <c r="S784" s="14">
        <v>789629</v>
      </c>
      <c r="T784" s="10" t="s">
        <v>1589</v>
      </c>
      <c r="U784" s="10" t="s">
        <v>29</v>
      </c>
      <c r="V784" s="10" t="s">
        <v>37</v>
      </c>
      <c r="W784" s="10" t="s">
        <v>29</v>
      </c>
      <c r="X784" s="15">
        <v>0</v>
      </c>
      <c r="Y784" s="15">
        <v>0</v>
      </c>
      <c r="Z784" s="15">
        <v>0</v>
      </c>
      <c r="AA784" s="14">
        <v>-178306</v>
      </c>
      <c r="AB784" s="14">
        <v>611323</v>
      </c>
    </row>
    <row r="785" spans="1:28" x14ac:dyDescent="0.25">
      <c r="A785" s="9" t="s">
        <v>1590</v>
      </c>
      <c r="B785" s="10" t="s">
        <v>29</v>
      </c>
      <c r="C785" s="10" t="s">
        <v>29</v>
      </c>
      <c r="D785" s="9" t="s">
        <v>30</v>
      </c>
      <c r="E785" s="10" t="s">
        <v>207</v>
      </c>
      <c r="F785" s="10" t="s">
        <v>32</v>
      </c>
      <c r="G785" s="11">
        <v>44017</v>
      </c>
      <c r="H785" s="12">
        <v>44017</v>
      </c>
      <c r="I785" s="10" t="s">
        <v>1119</v>
      </c>
      <c r="J785" s="13" t="s">
        <v>1591</v>
      </c>
      <c r="K785" s="10" t="s">
        <v>1321</v>
      </c>
      <c r="L785" s="10" t="s">
        <v>1117</v>
      </c>
      <c r="M785" s="14">
        <v>210000</v>
      </c>
      <c r="N785" s="12"/>
      <c r="O785" s="10" t="s">
        <v>1592</v>
      </c>
      <c r="P785" s="14">
        <v>-167766</v>
      </c>
      <c r="Q785" s="15">
        <v>1</v>
      </c>
      <c r="R785" s="10" t="s">
        <v>29</v>
      </c>
      <c r="S785" s="14">
        <v>42234</v>
      </c>
      <c r="T785" s="10" t="s">
        <v>339</v>
      </c>
      <c r="U785" s="10" t="s">
        <v>29</v>
      </c>
      <c r="V785" s="10" t="s">
        <v>37</v>
      </c>
      <c r="W785" s="10" t="s">
        <v>29</v>
      </c>
      <c r="X785" s="15">
        <v>0</v>
      </c>
      <c r="Y785" s="15">
        <v>0</v>
      </c>
      <c r="Z785" s="15">
        <v>0</v>
      </c>
      <c r="AA785" s="14">
        <v>-9537</v>
      </c>
      <c r="AB785" s="14">
        <v>32697</v>
      </c>
    </row>
    <row r="786" spans="1:28" x14ac:dyDescent="0.25">
      <c r="A786" s="9" t="s">
        <v>1593</v>
      </c>
      <c r="B786" s="10" t="s">
        <v>29</v>
      </c>
      <c r="C786" s="10" t="s">
        <v>29</v>
      </c>
      <c r="D786" s="9" t="s">
        <v>30</v>
      </c>
      <c r="E786" s="10" t="s">
        <v>207</v>
      </c>
      <c r="F786" s="10" t="s">
        <v>32</v>
      </c>
      <c r="G786" s="11">
        <v>44017</v>
      </c>
      <c r="H786" s="12">
        <v>44017</v>
      </c>
      <c r="I786" s="10" t="s">
        <v>1119</v>
      </c>
      <c r="J786" s="13" t="s">
        <v>1594</v>
      </c>
      <c r="K786" s="10" t="s">
        <v>1321</v>
      </c>
      <c r="L786" s="10" t="s">
        <v>1117</v>
      </c>
      <c r="M786" s="14">
        <v>220000</v>
      </c>
      <c r="N786" s="12"/>
      <c r="O786" s="10" t="s">
        <v>1592</v>
      </c>
      <c r="P786" s="14">
        <v>-175754</v>
      </c>
      <c r="Q786" s="15">
        <v>1</v>
      </c>
      <c r="R786" s="10" t="s">
        <v>29</v>
      </c>
      <c r="S786" s="14">
        <v>44246</v>
      </c>
      <c r="T786" s="10" t="s">
        <v>339</v>
      </c>
      <c r="U786" s="10" t="s">
        <v>29</v>
      </c>
      <c r="V786" s="10" t="s">
        <v>37</v>
      </c>
      <c r="W786" s="10" t="s">
        <v>29</v>
      </c>
      <c r="X786" s="15">
        <v>0</v>
      </c>
      <c r="Y786" s="15">
        <v>0</v>
      </c>
      <c r="Z786" s="15">
        <v>0</v>
      </c>
      <c r="AA786" s="14">
        <v>-9991</v>
      </c>
      <c r="AB786" s="14">
        <v>34255</v>
      </c>
    </row>
    <row r="787" spans="1:28" x14ac:dyDescent="0.25">
      <c r="A787" s="9" t="s">
        <v>1595</v>
      </c>
      <c r="B787" s="10" t="s">
        <v>29</v>
      </c>
      <c r="C787" s="10" t="s">
        <v>29</v>
      </c>
      <c r="D787" s="9" t="s">
        <v>30</v>
      </c>
      <c r="E787" s="10" t="s">
        <v>207</v>
      </c>
      <c r="F787" s="10" t="s">
        <v>32</v>
      </c>
      <c r="G787" s="11">
        <v>44055</v>
      </c>
      <c r="H787" s="12">
        <v>44055</v>
      </c>
      <c r="I787" s="10" t="s">
        <v>1119</v>
      </c>
      <c r="J787" s="13" t="s">
        <v>1596</v>
      </c>
      <c r="K787" s="10" t="s">
        <v>1321</v>
      </c>
      <c r="L787" s="10" t="s">
        <v>1117</v>
      </c>
      <c r="M787" s="14">
        <v>769094</v>
      </c>
      <c r="N787" s="12"/>
      <c r="O787" s="10" t="s">
        <v>1556</v>
      </c>
      <c r="P787" s="14">
        <v>-603528</v>
      </c>
      <c r="Q787" s="15">
        <v>21</v>
      </c>
      <c r="R787" s="10" t="s">
        <v>29</v>
      </c>
      <c r="S787" s="14">
        <v>165566</v>
      </c>
      <c r="T787" s="10" t="s">
        <v>339</v>
      </c>
      <c r="U787" s="10" t="s">
        <v>29</v>
      </c>
      <c r="V787" s="10" t="s">
        <v>37</v>
      </c>
      <c r="W787" s="10" t="s">
        <v>29</v>
      </c>
      <c r="X787" s="15">
        <v>0</v>
      </c>
      <c r="Y787" s="15">
        <v>0</v>
      </c>
      <c r="Z787" s="15">
        <v>0</v>
      </c>
      <c r="AA787" s="14">
        <v>-37387</v>
      </c>
      <c r="AB787" s="14">
        <v>128179</v>
      </c>
    </row>
    <row r="788" spans="1:28" x14ac:dyDescent="0.25">
      <c r="A788" s="9" t="s">
        <v>1597</v>
      </c>
      <c r="B788" s="10" t="s">
        <v>29</v>
      </c>
      <c r="C788" s="10" t="s">
        <v>29</v>
      </c>
      <c r="D788" s="9" t="s">
        <v>30</v>
      </c>
      <c r="E788" s="10" t="s">
        <v>207</v>
      </c>
      <c r="F788" s="10" t="s">
        <v>32</v>
      </c>
      <c r="G788" s="11">
        <v>44039</v>
      </c>
      <c r="H788" s="12">
        <v>44039</v>
      </c>
      <c r="I788" s="10" t="s">
        <v>1119</v>
      </c>
      <c r="J788" s="13" t="s">
        <v>1596</v>
      </c>
      <c r="K788" s="10" t="s">
        <v>1321</v>
      </c>
      <c r="L788" s="10" t="s">
        <v>1117</v>
      </c>
      <c r="M788" s="14">
        <v>35938</v>
      </c>
      <c r="N788" s="12"/>
      <c r="O788" s="10" t="s">
        <v>1556</v>
      </c>
      <c r="P788" s="14">
        <v>-28416</v>
      </c>
      <c r="Q788" s="15">
        <v>1</v>
      </c>
      <c r="R788" s="10" t="s">
        <v>29</v>
      </c>
      <c r="S788" s="14">
        <v>7522</v>
      </c>
      <c r="T788" s="10" t="s">
        <v>339</v>
      </c>
      <c r="U788" s="10" t="s">
        <v>29</v>
      </c>
      <c r="V788" s="10" t="s">
        <v>37</v>
      </c>
      <c r="W788" s="10" t="s">
        <v>29</v>
      </c>
      <c r="X788" s="15">
        <v>0</v>
      </c>
      <c r="Y788" s="15">
        <v>0</v>
      </c>
      <c r="Z788" s="15">
        <v>0</v>
      </c>
      <c r="AA788" s="14">
        <v>-1699</v>
      </c>
      <c r="AB788" s="14">
        <v>5823</v>
      </c>
    </row>
    <row r="789" spans="1:28" x14ac:dyDescent="0.25">
      <c r="A789" s="9" t="s">
        <v>1598</v>
      </c>
      <c r="B789" s="10" t="s">
        <v>29</v>
      </c>
      <c r="C789" s="10" t="s">
        <v>29</v>
      </c>
      <c r="D789" s="9" t="s">
        <v>30</v>
      </c>
      <c r="E789" s="10" t="s">
        <v>207</v>
      </c>
      <c r="F789" s="10" t="s">
        <v>32</v>
      </c>
      <c r="G789" s="11">
        <v>44039</v>
      </c>
      <c r="H789" s="12">
        <v>44039</v>
      </c>
      <c r="I789" s="10" t="s">
        <v>33</v>
      </c>
      <c r="J789" s="13" t="s">
        <v>1599</v>
      </c>
      <c r="K789" s="10" t="s">
        <v>1321</v>
      </c>
      <c r="L789" s="10" t="s">
        <v>1117</v>
      </c>
      <c r="M789" s="14">
        <v>274269</v>
      </c>
      <c r="N789" s="12"/>
      <c r="O789" s="10" t="s">
        <v>1556</v>
      </c>
      <c r="P789" s="14">
        <v>-216861</v>
      </c>
      <c r="Q789" s="15">
        <v>10</v>
      </c>
      <c r="R789" s="10" t="s">
        <v>29</v>
      </c>
      <c r="S789" s="14">
        <v>57408</v>
      </c>
      <c r="T789" s="10" t="s">
        <v>339</v>
      </c>
      <c r="U789" s="10" t="s">
        <v>29</v>
      </c>
      <c r="V789" s="10" t="s">
        <v>37</v>
      </c>
      <c r="W789" s="10" t="s">
        <v>29</v>
      </c>
      <c r="X789" s="15">
        <v>0</v>
      </c>
      <c r="Y789" s="15">
        <v>0</v>
      </c>
      <c r="Z789" s="15">
        <v>0</v>
      </c>
      <c r="AA789" s="14">
        <v>-12963</v>
      </c>
      <c r="AB789" s="14">
        <v>44445</v>
      </c>
    </row>
    <row r="790" spans="1:28" x14ac:dyDescent="0.25">
      <c r="A790" s="9" t="s">
        <v>1600</v>
      </c>
      <c r="B790" s="10" t="s">
        <v>29</v>
      </c>
      <c r="C790" s="10" t="s">
        <v>29</v>
      </c>
      <c r="D790" s="9" t="s">
        <v>30</v>
      </c>
      <c r="E790" s="10" t="s">
        <v>207</v>
      </c>
      <c r="F790" s="10" t="s">
        <v>32</v>
      </c>
      <c r="G790" s="11">
        <v>44062</v>
      </c>
      <c r="H790" s="12">
        <v>44062</v>
      </c>
      <c r="I790" s="10" t="s">
        <v>1119</v>
      </c>
      <c r="J790" s="13" t="s">
        <v>1601</v>
      </c>
      <c r="K790" s="10" t="s">
        <v>1321</v>
      </c>
      <c r="L790" s="10" t="s">
        <v>1117</v>
      </c>
      <c r="M790" s="14">
        <v>44800</v>
      </c>
      <c r="N790" s="12"/>
      <c r="O790" s="10" t="s">
        <v>1592</v>
      </c>
      <c r="P790" s="14">
        <v>-35039</v>
      </c>
      <c r="Q790" s="15">
        <v>1</v>
      </c>
      <c r="R790" s="10" t="s">
        <v>29</v>
      </c>
      <c r="S790" s="14">
        <v>9761</v>
      </c>
      <c r="T790" s="10" t="s">
        <v>339</v>
      </c>
      <c r="U790" s="10" t="s">
        <v>29</v>
      </c>
      <c r="V790" s="10" t="s">
        <v>37</v>
      </c>
      <c r="W790" s="10" t="s">
        <v>29</v>
      </c>
      <c r="X790" s="15">
        <v>0</v>
      </c>
      <c r="Y790" s="15">
        <v>0</v>
      </c>
      <c r="Z790" s="15">
        <v>0</v>
      </c>
      <c r="AA790" s="14">
        <v>-2204</v>
      </c>
      <c r="AB790" s="14">
        <v>7557</v>
      </c>
    </row>
    <row r="791" spans="1:28" x14ac:dyDescent="0.25">
      <c r="A791" s="9" t="s">
        <v>1602</v>
      </c>
      <c r="B791" s="10" t="s">
        <v>29</v>
      </c>
      <c r="C791" s="10" t="s">
        <v>29</v>
      </c>
      <c r="D791" s="9" t="s">
        <v>30</v>
      </c>
      <c r="E791" s="10" t="s">
        <v>207</v>
      </c>
      <c r="F791" s="10" t="s">
        <v>32</v>
      </c>
      <c r="G791" s="11">
        <v>44144</v>
      </c>
      <c r="H791" s="12">
        <v>44144</v>
      </c>
      <c r="I791" s="10" t="s">
        <v>33</v>
      </c>
      <c r="J791" s="13" t="s">
        <v>1603</v>
      </c>
      <c r="K791" s="10" t="s">
        <v>1321</v>
      </c>
      <c r="L791" s="10" t="s">
        <v>1117</v>
      </c>
      <c r="M791" s="14">
        <v>273875</v>
      </c>
      <c r="N791" s="12"/>
      <c r="O791" s="10" t="s">
        <v>1556</v>
      </c>
      <c r="P791" s="14">
        <v>-205836</v>
      </c>
      <c r="Q791" s="15">
        <v>10</v>
      </c>
      <c r="R791" s="10" t="s">
        <v>29</v>
      </c>
      <c r="S791" s="14">
        <v>68039</v>
      </c>
      <c r="T791" s="10" t="s">
        <v>339</v>
      </c>
      <c r="U791" s="10" t="s">
        <v>29</v>
      </c>
      <c r="V791" s="10" t="s">
        <v>37</v>
      </c>
      <c r="W791" s="10" t="s">
        <v>29</v>
      </c>
      <c r="X791" s="15">
        <v>0</v>
      </c>
      <c r="Y791" s="15">
        <v>0</v>
      </c>
      <c r="Z791" s="15">
        <v>0</v>
      </c>
      <c r="AA791" s="14">
        <v>-15364</v>
      </c>
      <c r="AB791" s="14">
        <v>52675</v>
      </c>
    </row>
    <row r="792" spans="1:28" x14ac:dyDescent="0.25">
      <c r="A792" s="9" t="s">
        <v>1604</v>
      </c>
      <c r="B792" s="10" t="s">
        <v>29</v>
      </c>
      <c r="C792" s="10" t="s">
        <v>29</v>
      </c>
      <c r="D792" s="9" t="s">
        <v>30</v>
      </c>
      <c r="E792" s="10" t="s">
        <v>207</v>
      </c>
      <c r="F792" s="10" t="s">
        <v>32</v>
      </c>
      <c r="G792" s="11">
        <v>44235</v>
      </c>
      <c r="H792" s="12">
        <v>44235</v>
      </c>
      <c r="I792" s="10" t="s">
        <v>33</v>
      </c>
      <c r="J792" s="13" t="s">
        <v>1605</v>
      </c>
      <c r="K792" s="10" t="s">
        <v>1321</v>
      </c>
      <c r="L792" s="10" t="s">
        <v>29</v>
      </c>
      <c r="M792" s="14">
        <v>225000</v>
      </c>
      <c r="N792" s="12"/>
      <c r="O792" s="10" t="s">
        <v>1606</v>
      </c>
      <c r="P792" s="14">
        <v>-161475</v>
      </c>
      <c r="Q792" s="15">
        <v>1</v>
      </c>
      <c r="R792" s="10" t="s">
        <v>29</v>
      </c>
      <c r="S792" s="14">
        <v>63525</v>
      </c>
      <c r="T792" s="10" t="s">
        <v>339</v>
      </c>
      <c r="U792" s="10" t="s">
        <v>29</v>
      </c>
      <c r="V792" s="10" t="s">
        <v>37</v>
      </c>
      <c r="W792" s="10" t="s">
        <v>29</v>
      </c>
      <c r="X792" s="15">
        <v>0</v>
      </c>
      <c r="Y792" s="15">
        <v>0</v>
      </c>
      <c r="Z792" s="15">
        <v>0</v>
      </c>
      <c r="AA792" s="14">
        <v>-14345</v>
      </c>
      <c r="AB792" s="14">
        <v>49180</v>
      </c>
    </row>
    <row r="793" spans="1:28" x14ac:dyDescent="0.25">
      <c r="A793" s="9" t="s">
        <v>1607</v>
      </c>
      <c r="B793" s="10" t="s">
        <v>29</v>
      </c>
      <c r="C793" s="10" t="s">
        <v>29</v>
      </c>
      <c r="D793" s="9" t="s">
        <v>30</v>
      </c>
      <c r="E793" s="10" t="s">
        <v>207</v>
      </c>
      <c r="F793" s="10" t="s">
        <v>32</v>
      </c>
      <c r="G793" s="11">
        <v>44067</v>
      </c>
      <c r="H793" s="12">
        <v>44067</v>
      </c>
      <c r="I793" s="10" t="s">
        <v>218</v>
      </c>
      <c r="J793" s="13" t="s">
        <v>1608</v>
      </c>
      <c r="K793" s="10" t="s">
        <v>1321</v>
      </c>
      <c r="L793" s="10" t="s">
        <v>934</v>
      </c>
      <c r="M793" s="14">
        <v>47780</v>
      </c>
      <c r="N793" s="12"/>
      <c r="O793" s="10" t="s">
        <v>1580</v>
      </c>
      <c r="P793" s="14">
        <v>-37281</v>
      </c>
      <c r="Q793" s="15">
        <v>1</v>
      </c>
      <c r="R793" s="10" t="s">
        <v>29</v>
      </c>
      <c r="S793" s="14">
        <v>10499</v>
      </c>
      <c r="T793" s="10" t="s">
        <v>339</v>
      </c>
      <c r="U793" s="10" t="s">
        <v>29</v>
      </c>
      <c r="V793" s="10" t="s">
        <v>37</v>
      </c>
      <c r="W793" s="10" t="s">
        <v>29</v>
      </c>
      <c r="X793" s="15">
        <v>0</v>
      </c>
      <c r="Y793" s="15">
        <v>0</v>
      </c>
      <c r="Z793" s="15">
        <v>0</v>
      </c>
      <c r="AA793" s="14">
        <v>-2371</v>
      </c>
      <c r="AB793" s="14">
        <v>8128</v>
      </c>
    </row>
    <row r="794" spans="1:28" x14ac:dyDescent="0.25">
      <c r="A794" s="9" t="s">
        <v>1609</v>
      </c>
      <c r="B794" s="10" t="s">
        <v>29</v>
      </c>
      <c r="C794" s="10" t="s">
        <v>29</v>
      </c>
      <c r="D794" s="9" t="s">
        <v>30</v>
      </c>
      <c r="E794" s="10" t="s">
        <v>207</v>
      </c>
      <c r="F794" s="10" t="s">
        <v>32</v>
      </c>
      <c r="G794" s="11">
        <v>44210</v>
      </c>
      <c r="H794" s="12">
        <v>44210</v>
      </c>
      <c r="I794" s="10" t="s">
        <v>573</v>
      </c>
      <c r="J794" s="13" t="s">
        <v>1610</v>
      </c>
      <c r="K794" s="10" t="s">
        <v>1321</v>
      </c>
      <c r="L794" s="10" t="s">
        <v>1117</v>
      </c>
      <c r="M794" s="14">
        <v>45500</v>
      </c>
      <c r="N794" s="12"/>
      <c r="O794" s="10" t="s">
        <v>1611</v>
      </c>
      <c r="P794" s="14">
        <v>-33077</v>
      </c>
      <c r="Q794" s="15">
        <v>1</v>
      </c>
      <c r="R794" s="10" t="s">
        <v>29</v>
      </c>
      <c r="S794" s="14">
        <v>12423</v>
      </c>
      <c r="T794" s="10" t="s">
        <v>339</v>
      </c>
      <c r="U794" s="10" t="s">
        <v>29</v>
      </c>
      <c r="V794" s="10" t="s">
        <v>37</v>
      </c>
      <c r="W794" s="10" t="s">
        <v>29</v>
      </c>
      <c r="X794" s="15">
        <v>0</v>
      </c>
      <c r="Y794" s="15">
        <v>0</v>
      </c>
      <c r="Z794" s="15">
        <v>0</v>
      </c>
      <c r="AA794" s="14">
        <v>-2805</v>
      </c>
      <c r="AB794" s="14">
        <v>9618</v>
      </c>
    </row>
    <row r="795" spans="1:28" x14ac:dyDescent="0.25">
      <c r="A795" s="9" t="s">
        <v>1612</v>
      </c>
      <c r="B795" s="10" t="s">
        <v>29</v>
      </c>
      <c r="C795" s="10" t="s">
        <v>29</v>
      </c>
      <c r="D795" s="9" t="s">
        <v>30</v>
      </c>
      <c r="E795" s="10" t="s">
        <v>207</v>
      </c>
      <c r="F795" s="10" t="s">
        <v>32</v>
      </c>
      <c r="G795" s="11">
        <v>44378</v>
      </c>
      <c r="H795" s="12">
        <v>44378</v>
      </c>
      <c r="I795" s="10" t="s">
        <v>232</v>
      </c>
      <c r="J795" s="13" t="s">
        <v>1613</v>
      </c>
      <c r="K795" s="10" t="s">
        <v>1321</v>
      </c>
      <c r="L795" s="10" t="s">
        <v>1306</v>
      </c>
      <c r="M795" s="14">
        <v>37199</v>
      </c>
      <c r="N795" s="12"/>
      <c r="O795" s="10" t="s">
        <v>1614</v>
      </c>
      <c r="P795" s="14">
        <v>-23680</v>
      </c>
      <c r="Q795" s="15">
        <v>1</v>
      </c>
      <c r="R795" s="10" t="s">
        <v>29</v>
      </c>
      <c r="S795" s="14">
        <v>13519</v>
      </c>
      <c r="T795" s="10" t="s">
        <v>339</v>
      </c>
      <c r="U795" s="10" t="s">
        <v>29</v>
      </c>
      <c r="V795" s="10" t="s">
        <v>37</v>
      </c>
      <c r="W795" s="10" t="s">
        <v>29</v>
      </c>
      <c r="X795" s="15">
        <v>0</v>
      </c>
      <c r="Y795" s="15">
        <v>0</v>
      </c>
      <c r="Z795" s="15">
        <v>0</v>
      </c>
      <c r="AA795" s="14">
        <v>-3053</v>
      </c>
      <c r="AB795" s="14">
        <v>10466</v>
      </c>
    </row>
    <row r="796" spans="1:28" x14ac:dyDescent="0.25">
      <c r="A796" s="9" t="s">
        <v>1615</v>
      </c>
      <c r="B796" s="10" t="s">
        <v>29</v>
      </c>
      <c r="C796" s="10" t="s">
        <v>29</v>
      </c>
      <c r="D796" s="9" t="s">
        <v>30</v>
      </c>
      <c r="E796" s="10" t="s">
        <v>207</v>
      </c>
      <c r="F796" s="10" t="s">
        <v>32</v>
      </c>
      <c r="G796" s="11">
        <v>44287</v>
      </c>
      <c r="H796" s="12">
        <v>44287</v>
      </c>
      <c r="I796" s="10" t="s">
        <v>218</v>
      </c>
      <c r="J796" s="13" t="s">
        <v>1616</v>
      </c>
      <c r="K796" s="10" t="s">
        <v>1321</v>
      </c>
      <c r="L796" s="10" t="s">
        <v>29</v>
      </c>
      <c r="M796" s="14">
        <v>1069794</v>
      </c>
      <c r="N796" s="12"/>
      <c r="O796" s="10" t="s">
        <v>1527</v>
      </c>
      <c r="P796" s="14">
        <v>-747028</v>
      </c>
      <c r="Q796" s="15">
        <v>1</v>
      </c>
      <c r="R796" s="10" t="s">
        <v>29</v>
      </c>
      <c r="S796" s="14">
        <v>322766</v>
      </c>
      <c r="T796" s="10" t="s">
        <v>1020</v>
      </c>
      <c r="U796" s="10" t="s">
        <v>29</v>
      </c>
      <c r="V796" s="10" t="s">
        <v>37</v>
      </c>
      <c r="W796" s="10" t="s">
        <v>29</v>
      </c>
      <c r="X796" s="15">
        <v>0</v>
      </c>
      <c r="Y796" s="15">
        <v>0</v>
      </c>
      <c r="Z796" s="15">
        <v>0</v>
      </c>
      <c r="AA796" s="14">
        <v>-72884</v>
      </c>
      <c r="AB796" s="14">
        <v>249882</v>
      </c>
    </row>
    <row r="797" spans="1:28" x14ac:dyDescent="0.25">
      <c r="A797" s="9" t="s">
        <v>1615</v>
      </c>
      <c r="B797" s="10" t="s">
        <v>29</v>
      </c>
      <c r="C797" s="10" t="s">
        <v>29</v>
      </c>
      <c r="D797" s="9" t="s">
        <v>375</v>
      </c>
      <c r="E797" s="10" t="s">
        <v>207</v>
      </c>
      <c r="F797" s="10" t="s">
        <v>32</v>
      </c>
      <c r="G797" s="11">
        <v>44935</v>
      </c>
      <c r="H797" s="12">
        <v>44935</v>
      </c>
      <c r="I797" s="10" t="s">
        <v>218</v>
      </c>
      <c r="J797" s="13" t="s">
        <v>1616</v>
      </c>
      <c r="K797" s="10" t="s">
        <v>1321</v>
      </c>
      <c r="L797" s="10" t="s">
        <v>29</v>
      </c>
      <c r="M797" s="14">
        <v>850663</v>
      </c>
      <c r="N797" s="12"/>
      <c r="O797" s="10" t="s">
        <v>1617</v>
      </c>
      <c r="P797" s="14">
        <v>-86136</v>
      </c>
      <c r="Q797" s="15">
        <v>2</v>
      </c>
      <c r="R797" s="10" t="s">
        <v>29</v>
      </c>
      <c r="S797" s="14">
        <v>764527</v>
      </c>
      <c r="T797" s="10" t="s">
        <v>1020</v>
      </c>
      <c r="U797" s="10" t="s">
        <v>29</v>
      </c>
      <c r="V797" s="10" t="s">
        <v>37</v>
      </c>
      <c r="W797" s="10" t="s">
        <v>29</v>
      </c>
      <c r="X797" s="15">
        <v>0</v>
      </c>
      <c r="Y797" s="15">
        <v>0</v>
      </c>
      <c r="Z797" s="15">
        <v>0</v>
      </c>
      <c r="AA797" s="14">
        <v>-172638</v>
      </c>
      <c r="AB797" s="14">
        <v>591889</v>
      </c>
    </row>
    <row r="798" spans="1:28" x14ac:dyDescent="0.25">
      <c r="A798" s="9" t="s">
        <v>1618</v>
      </c>
      <c r="B798" s="10" t="s">
        <v>29</v>
      </c>
      <c r="C798" s="10" t="s">
        <v>29</v>
      </c>
      <c r="D798" s="9" t="s">
        <v>30</v>
      </c>
      <c r="E798" s="10" t="s">
        <v>207</v>
      </c>
      <c r="F798" s="10" t="s">
        <v>32</v>
      </c>
      <c r="G798" s="11">
        <v>44312</v>
      </c>
      <c r="H798" s="12">
        <v>44312</v>
      </c>
      <c r="I798" s="10" t="s">
        <v>218</v>
      </c>
      <c r="J798" s="13" t="s">
        <v>1619</v>
      </c>
      <c r="K798" s="10" t="s">
        <v>1321</v>
      </c>
      <c r="L798" s="10" t="s">
        <v>29</v>
      </c>
      <c r="M798" s="14">
        <v>143750</v>
      </c>
      <c r="N798" s="12"/>
      <c r="O798" s="10" t="s">
        <v>1620</v>
      </c>
      <c r="P798" s="14">
        <v>-97942</v>
      </c>
      <c r="Q798" s="15">
        <v>4</v>
      </c>
      <c r="R798" s="10" t="s">
        <v>29</v>
      </c>
      <c r="S798" s="14">
        <v>45808</v>
      </c>
      <c r="T798" s="10" t="s">
        <v>339</v>
      </c>
      <c r="U798" s="10" t="s">
        <v>29</v>
      </c>
      <c r="V798" s="10" t="s">
        <v>37</v>
      </c>
      <c r="W798" s="10" t="s">
        <v>29</v>
      </c>
      <c r="X798" s="15">
        <v>0</v>
      </c>
      <c r="Y798" s="15">
        <v>0</v>
      </c>
      <c r="Z798" s="15">
        <v>0</v>
      </c>
      <c r="AA798" s="14">
        <v>-10344</v>
      </c>
      <c r="AB798" s="14">
        <v>35464</v>
      </c>
    </row>
    <row r="799" spans="1:28" x14ac:dyDescent="0.25">
      <c r="A799" s="9" t="s">
        <v>1621</v>
      </c>
      <c r="B799" s="10" t="s">
        <v>29</v>
      </c>
      <c r="C799" s="10" t="s">
        <v>29</v>
      </c>
      <c r="D799" s="9" t="s">
        <v>30</v>
      </c>
      <c r="E799" s="10" t="s">
        <v>207</v>
      </c>
      <c r="F799" s="10" t="s">
        <v>32</v>
      </c>
      <c r="G799" s="11">
        <v>44313</v>
      </c>
      <c r="H799" s="12">
        <v>44313</v>
      </c>
      <c r="I799" s="10" t="s">
        <v>218</v>
      </c>
      <c r="J799" s="13" t="s">
        <v>1619</v>
      </c>
      <c r="K799" s="10" t="s">
        <v>1321</v>
      </c>
      <c r="L799" s="10" t="s">
        <v>29</v>
      </c>
      <c r="M799" s="14">
        <v>35781</v>
      </c>
      <c r="N799" s="12"/>
      <c r="O799" s="10" t="s">
        <v>1620</v>
      </c>
      <c r="P799" s="14">
        <v>-24354</v>
      </c>
      <c r="Q799" s="15">
        <v>1</v>
      </c>
      <c r="R799" s="10" t="s">
        <v>29</v>
      </c>
      <c r="S799" s="14">
        <v>11427</v>
      </c>
      <c r="T799" s="10" t="s">
        <v>339</v>
      </c>
      <c r="U799" s="10" t="s">
        <v>29</v>
      </c>
      <c r="V799" s="10" t="s">
        <v>37</v>
      </c>
      <c r="W799" s="10" t="s">
        <v>29</v>
      </c>
      <c r="X799" s="15">
        <v>0</v>
      </c>
      <c r="Y799" s="15">
        <v>0</v>
      </c>
      <c r="Z799" s="15">
        <v>0</v>
      </c>
      <c r="AA799" s="14">
        <v>-2580</v>
      </c>
      <c r="AB799" s="14">
        <v>8847</v>
      </c>
    </row>
    <row r="800" spans="1:28" x14ac:dyDescent="0.25">
      <c r="A800" s="9" t="s">
        <v>1622</v>
      </c>
      <c r="B800" s="10" t="s">
        <v>29</v>
      </c>
      <c r="C800" s="10" t="s">
        <v>29</v>
      </c>
      <c r="D800" s="9" t="s">
        <v>30</v>
      </c>
      <c r="E800" s="10" t="s">
        <v>207</v>
      </c>
      <c r="F800" s="10" t="s">
        <v>32</v>
      </c>
      <c r="G800" s="11">
        <v>44348</v>
      </c>
      <c r="H800" s="12">
        <v>44348</v>
      </c>
      <c r="I800" s="10" t="s">
        <v>218</v>
      </c>
      <c r="J800" s="13" t="s">
        <v>1623</v>
      </c>
      <c r="K800" s="10" t="s">
        <v>1321</v>
      </c>
      <c r="L800" s="10" t="s">
        <v>29</v>
      </c>
      <c r="M800" s="14">
        <v>206000</v>
      </c>
      <c r="N800" s="12"/>
      <c r="O800" s="10" t="s">
        <v>1624</v>
      </c>
      <c r="P800" s="14">
        <v>-135325</v>
      </c>
      <c r="Q800" s="15">
        <v>2</v>
      </c>
      <c r="R800" s="10" t="s">
        <v>29</v>
      </c>
      <c r="S800" s="14">
        <v>70675</v>
      </c>
      <c r="T800" s="10" t="s">
        <v>339</v>
      </c>
      <c r="U800" s="10" t="s">
        <v>29</v>
      </c>
      <c r="V800" s="10" t="s">
        <v>37</v>
      </c>
      <c r="W800" s="10" t="s">
        <v>29</v>
      </c>
      <c r="X800" s="15">
        <v>0</v>
      </c>
      <c r="Y800" s="15">
        <v>0</v>
      </c>
      <c r="Z800" s="15">
        <v>0</v>
      </c>
      <c r="AA800" s="14">
        <v>-15959</v>
      </c>
      <c r="AB800" s="14">
        <v>54716</v>
      </c>
    </row>
    <row r="801" spans="1:28" x14ac:dyDescent="0.25">
      <c r="A801" s="9" t="s">
        <v>1625</v>
      </c>
      <c r="B801" s="10" t="s">
        <v>29</v>
      </c>
      <c r="C801" s="10" t="s">
        <v>29</v>
      </c>
      <c r="D801" s="9" t="s">
        <v>30</v>
      </c>
      <c r="E801" s="10" t="s">
        <v>207</v>
      </c>
      <c r="F801" s="10" t="s">
        <v>32</v>
      </c>
      <c r="G801" s="11">
        <v>44348</v>
      </c>
      <c r="H801" s="12">
        <v>44348</v>
      </c>
      <c r="I801" s="10" t="s">
        <v>218</v>
      </c>
      <c r="J801" s="13" t="s">
        <v>1626</v>
      </c>
      <c r="K801" s="10" t="s">
        <v>1321</v>
      </c>
      <c r="L801" s="10" t="s">
        <v>29</v>
      </c>
      <c r="M801" s="14">
        <v>81750</v>
      </c>
      <c r="N801" s="12"/>
      <c r="O801" s="10" t="s">
        <v>1624</v>
      </c>
      <c r="P801" s="14">
        <v>-53703</v>
      </c>
      <c r="Q801" s="15">
        <v>1</v>
      </c>
      <c r="R801" s="10" t="s">
        <v>29</v>
      </c>
      <c r="S801" s="14">
        <v>28047</v>
      </c>
      <c r="T801" s="10" t="s">
        <v>339</v>
      </c>
      <c r="U801" s="10" t="s">
        <v>29</v>
      </c>
      <c r="V801" s="10" t="s">
        <v>37</v>
      </c>
      <c r="W801" s="10" t="s">
        <v>29</v>
      </c>
      <c r="X801" s="15">
        <v>0</v>
      </c>
      <c r="Y801" s="15">
        <v>0</v>
      </c>
      <c r="Z801" s="15">
        <v>0</v>
      </c>
      <c r="AA801" s="14">
        <v>-6333</v>
      </c>
      <c r="AB801" s="14">
        <v>21714</v>
      </c>
    </row>
    <row r="802" spans="1:28" x14ac:dyDescent="0.25">
      <c r="A802" s="9" t="s">
        <v>1627</v>
      </c>
      <c r="B802" s="10" t="s">
        <v>29</v>
      </c>
      <c r="C802" s="10" t="s">
        <v>29</v>
      </c>
      <c r="D802" s="9" t="s">
        <v>30</v>
      </c>
      <c r="E802" s="10" t="s">
        <v>207</v>
      </c>
      <c r="F802" s="10" t="s">
        <v>32</v>
      </c>
      <c r="G802" s="11">
        <v>44348</v>
      </c>
      <c r="H802" s="12">
        <v>44348</v>
      </c>
      <c r="I802" s="10" t="s">
        <v>218</v>
      </c>
      <c r="J802" s="13" t="s">
        <v>1628</v>
      </c>
      <c r="K802" s="10" t="s">
        <v>1321</v>
      </c>
      <c r="L802" s="10" t="s">
        <v>29</v>
      </c>
      <c r="M802" s="14">
        <v>195000</v>
      </c>
      <c r="N802" s="12"/>
      <c r="O802" s="10" t="s">
        <v>1624</v>
      </c>
      <c r="P802" s="14">
        <v>-128099</v>
      </c>
      <c r="Q802" s="15">
        <v>1</v>
      </c>
      <c r="R802" s="10" t="s">
        <v>29</v>
      </c>
      <c r="S802" s="14">
        <v>66901</v>
      </c>
      <c r="T802" s="10" t="s">
        <v>339</v>
      </c>
      <c r="U802" s="10" t="s">
        <v>29</v>
      </c>
      <c r="V802" s="10" t="s">
        <v>37</v>
      </c>
      <c r="W802" s="10" t="s">
        <v>29</v>
      </c>
      <c r="X802" s="15">
        <v>0</v>
      </c>
      <c r="Y802" s="15">
        <v>0</v>
      </c>
      <c r="Z802" s="15">
        <v>0</v>
      </c>
      <c r="AA802" s="14">
        <v>-15107</v>
      </c>
      <c r="AB802" s="14">
        <v>51794</v>
      </c>
    </row>
    <row r="803" spans="1:28" x14ac:dyDescent="0.25">
      <c r="A803" s="9" t="s">
        <v>1629</v>
      </c>
      <c r="B803" s="10" t="s">
        <v>29</v>
      </c>
      <c r="C803" s="10" t="s">
        <v>29</v>
      </c>
      <c r="D803" s="9" t="s">
        <v>30</v>
      </c>
      <c r="E803" s="10" t="s">
        <v>207</v>
      </c>
      <c r="F803" s="10" t="s">
        <v>32</v>
      </c>
      <c r="G803" s="11">
        <v>44351</v>
      </c>
      <c r="H803" s="12">
        <v>44351</v>
      </c>
      <c r="I803" s="10" t="s">
        <v>218</v>
      </c>
      <c r="J803" s="13" t="s">
        <v>1630</v>
      </c>
      <c r="K803" s="10" t="s">
        <v>1321</v>
      </c>
      <c r="L803" s="10" t="s">
        <v>29</v>
      </c>
      <c r="M803" s="14">
        <v>39313</v>
      </c>
      <c r="N803" s="12"/>
      <c r="O803" s="10" t="s">
        <v>1631</v>
      </c>
      <c r="P803" s="14">
        <v>-25745</v>
      </c>
      <c r="Q803" s="15">
        <v>1</v>
      </c>
      <c r="R803" s="10" t="s">
        <v>29</v>
      </c>
      <c r="S803" s="14">
        <v>13568</v>
      </c>
      <c r="T803" s="10" t="s">
        <v>339</v>
      </c>
      <c r="U803" s="10" t="s">
        <v>29</v>
      </c>
      <c r="V803" s="10" t="s">
        <v>37</v>
      </c>
      <c r="W803" s="10" t="s">
        <v>29</v>
      </c>
      <c r="X803" s="15">
        <v>0</v>
      </c>
      <c r="Y803" s="15">
        <v>0</v>
      </c>
      <c r="Z803" s="15">
        <v>0</v>
      </c>
      <c r="AA803" s="14">
        <v>-3064</v>
      </c>
      <c r="AB803" s="14">
        <v>10504</v>
      </c>
    </row>
    <row r="804" spans="1:28" x14ac:dyDescent="0.25">
      <c r="A804" s="9" t="s">
        <v>1632</v>
      </c>
      <c r="B804" s="10" t="s">
        <v>29</v>
      </c>
      <c r="C804" s="10" t="s">
        <v>29</v>
      </c>
      <c r="D804" s="9" t="s">
        <v>30</v>
      </c>
      <c r="E804" s="10" t="s">
        <v>207</v>
      </c>
      <c r="F804" s="10" t="s">
        <v>32</v>
      </c>
      <c r="G804" s="11">
        <v>44390</v>
      </c>
      <c r="H804" s="12">
        <v>44390</v>
      </c>
      <c r="I804" s="10" t="s">
        <v>218</v>
      </c>
      <c r="J804" s="13" t="s">
        <v>1630</v>
      </c>
      <c r="K804" s="10" t="s">
        <v>1321</v>
      </c>
      <c r="L804" s="10" t="s">
        <v>29</v>
      </c>
      <c r="M804" s="14">
        <v>39313</v>
      </c>
      <c r="N804" s="12"/>
      <c r="O804" s="10" t="s">
        <v>1631</v>
      </c>
      <c r="P804" s="14">
        <v>-24705</v>
      </c>
      <c r="Q804" s="15">
        <v>1</v>
      </c>
      <c r="R804" s="10" t="s">
        <v>29</v>
      </c>
      <c r="S804" s="14">
        <v>14608</v>
      </c>
      <c r="T804" s="10" t="s">
        <v>339</v>
      </c>
      <c r="U804" s="10" t="s">
        <v>29</v>
      </c>
      <c r="V804" s="10" t="s">
        <v>37</v>
      </c>
      <c r="W804" s="10" t="s">
        <v>29</v>
      </c>
      <c r="X804" s="15">
        <v>0</v>
      </c>
      <c r="Y804" s="15">
        <v>0</v>
      </c>
      <c r="Z804" s="15">
        <v>0</v>
      </c>
      <c r="AA804" s="14">
        <v>-3299</v>
      </c>
      <c r="AB804" s="14">
        <v>11309</v>
      </c>
    </row>
    <row r="805" spans="1:28" x14ac:dyDescent="0.25">
      <c r="A805" s="9" t="s">
        <v>1633</v>
      </c>
      <c r="B805" s="10" t="s">
        <v>29</v>
      </c>
      <c r="C805" s="10" t="s">
        <v>29</v>
      </c>
      <c r="D805" s="9" t="s">
        <v>30</v>
      </c>
      <c r="E805" s="10" t="s">
        <v>207</v>
      </c>
      <c r="F805" s="10" t="s">
        <v>32</v>
      </c>
      <c r="G805" s="11">
        <v>44418</v>
      </c>
      <c r="H805" s="12">
        <v>44418</v>
      </c>
      <c r="I805" s="10" t="s">
        <v>218</v>
      </c>
      <c r="J805" s="13" t="s">
        <v>1619</v>
      </c>
      <c r="K805" s="10" t="s">
        <v>1321</v>
      </c>
      <c r="L805" s="10" t="s">
        <v>29</v>
      </c>
      <c r="M805" s="14">
        <v>27344</v>
      </c>
      <c r="N805" s="12"/>
      <c r="O805" s="10" t="s">
        <v>1620</v>
      </c>
      <c r="P805" s="14">
        <v>-16664</v>
      </c>
      <c r="Q805" s="15">
        <v>1</v>
      </c>
      <c r="R805" s="10" t="s">
        <v>29</v>
      </c>
      <c r="S805" s="14">
        <v>10680</v>
      </c>
      <c r="T805" s="10" t="s">
        <v>339</v>
      </c>
      <c r="U805" s="10" t="s">
        <v>29</v>
      </c>
      <c r="V805" s="10" t="s">
        <v>37</v>
      </c>
      <c r="W805" s="10" t="s">
        <v>29</v>
      </c>
      <c r="X805" s="15">
        <v>0</v>
      </c>
      <c r="Y805" s="15">
        <v>0</v>
      </c>
      <c r="Z805" s="15">
        <v>0</v>
      </c>
      <c r="AA805" s="14">
        <v>-2412</v>
      </c>
      <c r="AB805" s="14">
        <v>8268</v>
      </c>
    </row>
    <row r="806" spans="1:28" x14ac:dyDescent="0.25">
      <c r="A806" s="9" t="s">
        <v>1633</v>
      </c>
      <c r="B806" s="10" t="s">
        <v>29</v>
      </c>
      <c r="C806" s="10" t="s">
        <v>29</v>
      </c>
      <c r="D806" s="9" t="s">
        <v>375</v>
      </c>
      <c r="E806" s="10" t="s">
        <v>207</v>
      </c>
      <c r="F806" s="10" t="s">
        <v>32</v>
      </c>
      <c r="G806" s="11">
        <v>44813</v>
      </c>
      <c r="H806" s="12">
        <v>44813</v>
      </c>
      <c r="I806" s="10" t="s">
        <v>218</v>
      </c>
      <c r="J806" s="13" t="s">
        <v>1619</v>
      </c>
      <c r="K806" s="10" t="s">
        <v>1321</v>
      </c>
      <c r="L806" s="10" t="s">
        <v>29</v>
      </c>
      <c r="M806" s="14">
        <v>32453.41</v>
      </c>
      <c r="N806" s="12"/>
      <c r="O806" s="10" t="s">
        <v>1634</v>
      </c>
      <c r="P806" s="14">
        <v>-8175</v>
      </c>
      <c r="Q806" s="15">
        <v>3</v>
      </c>
      <c r="R806" s="10" t="s">
        <v>29</v>
      </c>
      <c r="S806" s="14">
        <v>24278.41</v>
      </c>
      <c r="T806" s="10" t="s">
        <v>339</v>
      </c>
      <c r="U806" s="10" t="s">
        <v>29</v>
      </c>
      <c r="V806" s="10" t="s">
        <v>37</v>
      </c>
      <c r="W806" s="10" t="s">
        <v>29</v>
      </c>
      <c r="X806" s="15">
        <v>0</v>
      </c>
      <c r="Y806" s="15">
        <v>0</v>
      </c>
      <c r="Z806" s="15">
        <v>0</v>
      </c>
      <c r="AA806" s="14">
        <v>-5482</v>
      </c>
      <c r="AB806" s="14">
        <v>18796.41</v>
      </c>
    </row>
    <row r="807" spans="1:28" x14ac:dyDescent="0.25">
      <c r="A807" s="9" t="s">
        <v>1633</v>
      </c>
      <c r="B807" s="10" t="s">
        <v>29</v>
      </c>
      <c r="C807" s="10" t="s">
        <v>29</v>
      </c>
      <c r="D807" s="9" t="s">
        <v>376</v>
      </c>
      <c r="E807" s="10" t="s">
        <v>207</v>
      </c>
      <c r="F807" s="10" t="s">
        <v>32</v>
      </c>
      <c r="G807" s="11">
        <v>44848</v>
      </c>
      <c r="H807" s="12">
        <v>44848</v>
      </c>
      <c r="I807" s="10" t="s">
        <v>1119</v>
      </c>
      <c r="J807" s="13" t="s">
        <v>1619</v>
      </c>
      <c r="K807" s="10" t="s">
        <v>1321</v>
      </c>
      <c r="L807" s="10" t="s">
        <v>29</v>
      </c>
      <c r="M807" s="14">
        <v>34459.410000000003</v>
      </c>
      <c r="N807" s="12"/>
      <c r="O807" s="10" t="s">
        <v>1634</v>
      </c>
      <c r="P807" s="14">
        <v>-7191</v>
      </c>
      <c r="Q807" s="15">
        <v>3</v>
      </c>
      <c r="R807" s="10" t="s">
        <v>29</v>
      </c>
      <c r="S807" s="14">
        <v>27268.41</v>
      </c>
      <c r="T807" s="10" t="s">
        <v>339</v>
      </c>
      <c r="U807" s="10" t="s">
        <v>29</v>
      </c>
      <c r="V807" s="10" t="s">
        <v>37</v>
      </c>
      <c r="W807" s="10" t="s">
        <v>29</v>
      </c>
      <c r="X807" s="15">
        <v>0</v>
      </c>
      <c r="Y807" s="15">
        <v>0</v>
      </c>
      <c r="Z807" s="15">
        <v>0</v>
      </c>
      <c r="AA807" s="14">
        <v>-6157</v>
      </c>
      <c r="AB807" s="14">
        <v>21111.41</v>
      </c>
    </row>
    <row r="808" spans="1:28" x14ac:dyDescent="0.25">
      <c r="A808" s="9" t="s">
        <v>1635</v>
      </c>
      <c r="B808" s="10" t="s">
        <v>29</v>
      </c>
      <c r="C808" s="10" t="s">
        <v>29</v>
      </c>
      <c r="D808" s="9" t="s">
        <v>30</v>
      </c>
      <c r="E808" s="10" t="s">
        <v>207</v>
      </c>
      <c r="F808" s="10" t="s">
        <v>32</v>
      </c>
      <c r="G808" s="11">
        <v>44507</v>
      </c>
      <c r="H808" s="12">
        <v>44507</v>
      </c>
      <c r="I808" s="10" t="s">
        <v>218</v>
      </c>
      <c r="J808" s="13" t="s">
        <v>1636</v>
      </c>
      <c r="K808" s="10" t="s">
        <v>1321</v>
      </c>
      <c r="L808" s="10" t="s">
        <v>29</v>
      </c>
      <c r="M808" s="14">
        <v>34276</v>
      </c>
      <c r="N808" s="12"/>
      <c r="O808" s="10" t="s">
        <v>1637</v>
      </c>
      <c r="P808" s="14">
        <v>-18820</v>
      </c>
      <c r="Q808" s="15">
        <v>3</v>
      </c>
      <c r="R808" s="10" t="s">
        <v>29</v>
      </c>
      <c r="S808" s="14">
        <v>15456</v>
      </c>
      <c r="T808" s="10" t="s">
        <v>339</v>
      </c>
      <c r="U808" s="10" t="s">
        <v>29</v>
      </c>
      <c r="V808" s="10" t="s">
        <v>37</v>
      </c>
      <c r="W808" s="10" t="s">
        <v>29</v>
      </c>
      <c r="X808" s="15">
        <v>0</v>
      </c>
      <c r="Y808" s="15">
        <v>0</v>
      </c>
      <c r="Z808" s="15">
        <v>0</v>
      </c>
      <c r="AA808" s="14">
        <v>-3490</v>
      </c>
      <c r="AB808" s="14">
        <v>11966</v>
      </c>
    </row>
    <row r="809" spans="1:28" x14ac:dyDescent="0.25">
      <c r="A809" s="9" t="s">
        <v>1638</v>
      </c>
      <c r="B809" s="10" t="s">
        <v>29</v>
      </c>
      <c r="C809" s="10" t="s">
        <v>29</v>
      </c>
      <c r="D809" s="9" t="s">
        <v>30</v>
      </c>
      <c r="E809" s="10" t="s">
        <v>207</v>
      </c>
      <c r="F809" s="10" t="s">
        <v>32</v>
      </c>
      <c r="G809" s="11">
        <v>44507</v>
      </c>
      <c r="H809" s="12">
        <v>44507</v>
      </c>
      <c r="I809" s="10" t="s">
        <v>218</v>
      </c>
      <c r="J809" s="13" t="s">
        <v>1636</v>
      </c>
      <c r="K809" s="10" t="s">
        <v>1321</v>
      </c>
      <c r="L809" s="10" t="s">
        <v>29</v>
      </c>
      <c r="M809" s="14">
        <v>22851</v>
      </c>
      <c r="N809" s="12"/>
      <c r="O809" s="10" t="s">
        <v>1637</v>
      </c>
      <c r="P809" s="14">
        <v>-12547</v>
      </c>
      <c r="Q809" s="15">
        <v>2</v>
      </c>
      <c r="R809" s="10" t="s">
        <v>29</v>
      </c>
      <c r="S809" s="14">
        <v>10304</v>
      </c>
      <c r="T809" s="10" t="s">
        <v>339</v>
      </c>
      <c r="U809" s="10" t="s">
        <v>29</v>
      </c>
      <c r="V809" s="10" t="s">
        <v>37</v>
      </c>
      <c r="W809" s="10" t="s">
        <v>29</v>
      </c>
      <c r="X809" s="15">
        <v>0</v>
      </c>
      <c r="Y809" s="15">
        <v>0</v>
      </c>
      <c r="Z809" s="15">
        <v>0</v>
      </c>
      <c r="AA809" s="14">
        <v>-2327</v>
      </c>
      <c r="AB809" s="14">
        <v>7977</v>
      </c>
    </row>
    <row r="810" spans="1:28" x14ac:dyDescent="0.25">
      <c r="A810" s="9" t="s">
        <v>1639</v>
      </c>
      <c r="B810" s="10" t="s">
        <v>29</v>
      </c>
      <c r="C810" s="10" t="s">
        <v>29</v>
      </c>
      <c r="D810" s="9" t="s">
        <v>30</v>
      </c>
      <c r="E810" s="10" t="s">
        <v>207</v>
      </c>
      <c r="F810" s="10" t="s">
        <v>32</v>
      </c>
      <c r="G810" s="11">
        <v>44499</v>
      </c>
      <c r="H810" s="12">
        <v>44499</v>
      </c>
      <c r="I810" s="10" t="s">
        <v>218</v>
      </c>
      <c r="J810" s="13" t="s">
        <v>1640</v>
      </c>
      <c r="K810" s="10" t="s">
        <v>1321</v>
      </c>
      <c r="L810" s="10" t="s">
        <v>29</v>
      </c>
      <c r="M810" s="14">
        <v>43750</v>
      </c>
      <c r="N810" s="12"/>
      <c r="O810" s="10" t="s">
        <v>1641</v>
      </c>
      <c r="P810" s="14">
        <v>-24259</v>
      </c>
      <c r="Q810" s="15">
        <v>1</v>
      </c>
      <c r="R810" s="10" t="s">
        <v>29</v>
      </c>
      <c r="S810" s="14">
        <v>19491</v>
      </c>
      <c r="T810" s="10" t="s">
        <v>339</v>
      </c>
      <c r="U810" s="10" t="s">
        <v>29</v>
      </c>
      <c r="V810" s="10" t="s">
        <v>37</v>
      </c>
      <c r="W810" s="10" t="s">
        <v>29</v>
      </c>
      <c r="X810" s="15">
        <v>0</v>
      </c>
      <c r="Y810" s="15">
        <v>0</v>
      </c>
      <c r="Z810" s="15">
        <v>0</v>
      </c>
      <c r="AA810" s="14">
        <v>-4401</v>
      </c>
      <c r="AB810" s="14">
        <v>15090</v>
      </c>
    </row>
    <row r="811" spans="1:28" x14ac:dyDescent="0.25">
      <c r="A811" s="9" t="s">
        <v>1642</v>
      </c>
      <c r="B811" s="10" t="s">
        <v>29</v>
      </c>
      <c r="C811" s="10" t="s">
        <v>29</v>
      </c>
      <c r="D811" s="9" t="s">
        <v>30</v>
      </c>
      <c r="E811" s="10" t="s">
        <v>207</v>
      </c>
      <c r="F811" s="10" t="s">
        <v>32</v>
      </c>
      <c r="G811" s="11">
        <v>44509</v>
      </c>
      <c r="H811" s="12">
        <v>44509</v>
      </c>
      <c r="I811" s="10" t="s">
        <v>218</v>
      </c>
      <c r="J811" s="13" t="s">
        <v>1643</v>
      </c>
      <c r="K811" s="10" t="s">
        <v>1321</v>
      </c>
      <c r="L811" s="10" t="s">
        <v>29</v>
      </c>
      <c r="M811" s="14">
        <v>16610</v>
      </c>
      <c r="N811" s="12"/>
      <c r="O811" s="10" t="s">
        <v>1637</v>
      </c>
      <c r="P811" s="14">
        <v>-9097</v>
      </c>
      <c r="Q811" s="15">
        <v>2</v>
      </c>
      <c r="R811" s="10" t="s">
        <v>29</v>
      </c>
      <c r="S811" s="14">
        <v>7513</v>
      </c>
      <c r="T811" s="10" t="s">
        <v>339</v>
      </c>
      <c r="U811" s="10" t="s">
        <v>29</v>
      </c>
      <c r="V811" s="10" t="s">
        <v>37</v>
      </c>
      <c r="W811" s="10" t="s">
        <v>29</v>
      </c>
      <c r="X811" s="15">
        <v>0</v>
      </c>
      <c r="Y811" s="15">
        <v>0</v>
      </c>
      <c r="Z811" s="15">
        <v>0</v>
      </c>
      <c r="AA811" s="14">
        <v>-1697</v>
      </c>
      <c r="AB811" s="14">
        <v>5816</v>
      </c>
    </row>
    <row r="812" spans="1:28" x14ac:dyDescent="0.25">
      <c r="A812" s="9" t="s">
        <v>1644</v>
      </c>
      <c r="B812" s="10" t="s">
        <v>29</v>
      </c>
      <c r="C812" s="10" t="s">
        <v>29</v>
      </c>
      <c r="D812" s="9" t="s">
        <v>30</v>
      </c>
      <c r="E812" s="10" t="s">
        <v>207</v>
      </c>
      <c r="F812" s="10" t="s">
        <v>32</v>
      </c>
      <c r="G812" s="11">
        <v>44567</v>
      </c>
      <c r="H812" s="12">
        <v>44567</v>
      </c>
      <c r="I812" s="10" t="s">
        <v>218</v>
      </c>
      <c r="J812" s="13" t="s">
        <v>1645</v>
      </c>
      <c r="K812" s="10" t="s">
        <v>1321</v>
      </c>
      <c r="L812" s="10" t="s">
        <v>29</v>
      </c>
      <c r="M812" s="14">
        <v>410169</v>
      </c>
      <c r="N812" s="12"/>
      <c r="O812" s="10" t="s">
        <v>1646</v>
      </c>
      <c r="P812" s="14">
        <v>-208519</v>
      </c>
      <c r="Q812" s="15">
        <v>4</v>
      </c>
      <c r="R812" s="10" t="s">
        <v>29</v>
      </c>
      <c r="S812" s="14">
        <v>201650</v>
      </c>
      <c r="T812" s="10" t="s">
        <v>339</v>
      </c>
      <c r="U812" s="10" t="s">
        <v>29</v>
      </c>
      <c r="V812" s="10" t="s">
        <v>37</v>
      </c>
      <c r="W812" s="10" t="s">
        <v>29</v>
      </c>
      <c r="X812" s="15">
        <v>0</v>
      </c>
      <c r="Y812" s="15">
        <v>0</v>
      </c>
      <c r="Z812" s="15">
        <v>0</v>
      </c>
      <c r="AA812" s="14">
        <v>-45535</v>
      </c>
      <c r="AB812" s="14">
        <v>156115</v>
      </c>
    </row>
    <row r="813" spans="1:28" x14ac:dyDescent="0.25">
      <c r="A813" s="9" t="s">
        <v>1647</v>
      </c>
      <c r="B813" s="10" t="s">
        <v>29</v>
      </c>
      <c r="C813" s="10" t="s">
        <v>29</v>
      </c>
      <c r="D813" s="9" t="s">
        <v>30</v>
      </c>
      <c r="E813" s="10" t="s">
        <v>207</v>
      </c>
      <c r="F813" s="10" t="s">
        <v>32</v>
      </c>
      <c r="G813" s="11">
        <v>44287</v>
      </c>
      <c r="H813" s="12">
        <v>44287</v>
      </c>
      <c r="I813" s="10" t="s">
        <v>1648</v>
      </c>
      <c r="J813" s="13" t="s">
        <v>1649</v>
      </c>
      <c r="K813" s="10" t="s">
        <v>1321</v>
      </c>
      <c r="L813" s="10" t="s">
        <v>29</v>
      </c>
      <c r="M813" s="14">
        <v>93135</v>
      </c>
      <c r="N813" s="12"/>
      <c r="O813" s="10" t="s">
        <v>1620</v>
      </c>
      <c r="P813" s="14">
        <v>-65035</v>
      </c>
      <c r="Q813" s="15">
        <v>1</v>
      </c>
      <c r="R813" s="10" t="s">
        <v>29</v>
      </c>
      <c r="S813" s="14">
        <v>28100</v>
      </c>
      <c r="T813" s="10" t="s">
        <v>339</v>
      </c>
      <c r="U813" s="10" t="s">
        <v>29</v>
      </c>
      <c r="V813" s="10" t="s">
        <v>37</v>
      </c>
      <c r="W813" s="10" t="s">
        <v>29</v>
      </c>
      <c r="X813" s="15">
        <v>0</v>
      </c>
      <c r="Y813" s="15">
        <v>0</v>
      </c>
      <c r="Z813" s="15">
        <v>0</v>
      </c>
      <c r="AA813" s="14">
        <v>-6345</v>
      </c>
      <c r="AB813" s="14">
        <v>21755</v>
      </c>
    </row>
    <row r="814" spans="1:28" x14ac:dyDescent="0.25">
      <c r="A814" s="9" t="s">
        <v>1650</v>
      </c>
      <c r="B814" s="10" t="s">
        <v>29</v>
      </c>
      <c r="C814" s="10" t="s">
        <v>29</v>
      </c>
      <c r="D814" s="9" t="s">
        <v>30</v>
      </c>
      <c r="E814" s="10" t="s">
        <v>207</v>
      </c>
      <c r="F814" s="10" t="s">
        <v>32</v>
      </c>
      <c r="G814" s="11">
        <v>45008</v>
      </c>
      <c r="H814" s="12">
        <v>45008</v>
      </c>
      <c r="I814" s="10" t="s">
        <v>218</v>
      </c>
      <c r="J814" s="13" t="s">
        <v>1651</v>
      </c>
      <c r="K814" s="10" t="s">
        <v>1321</v>
      </c>
      <c r="L814" s="10" t="s">
        <v>370</v>
      </c>
      <c r="M814" s="14">
        <v>147500</v>
      </c>
      <c r="N814" s="12"/>
      <c r="O814" s="10" t="s">
        <v>1652</v>
      </c>
      <c r="P814" s="14">
        <v>-1639</v>
      </c>
      <c r="Q814" s="15"/>
      <c r="R814" s="10" t="s">
        <v>29</v>
      </c>
      <c r="S814" s="14">
        <v>145861</v>
      </c>
      <c r="T814" s="10" t="s">
        <v>29</v>
      </c>
      <c r="U814" s="10" t="s">
        <v>29</v>
      </c>
      <c r="V814" s="10" t="s">
        <v>37</v>
      </c>
      <c r="W814" s="10" t="s">
        <v>29</v>
      </c>
      <c r="X814" s="15">
        <v>0</v>
      </c>
      <c r="Y814" s="15">
        <v>0</v>
      </c>
      <c r="Z814" s="15">
        <v>0</v>
      </c>
      <c r="AA814" s="14">
        <v>-32937</v>
      </c>
      <c r="AB814" s="14">
        <v>112924</v>
      </c>
    </row>
    <row r="815" spans="1:28" x14ac:dyDescent="0.25">
      <c r="A815" s="9" t="s">
        <v>1653</v>
      </c>
      <c r="B815" s="10" t="s">
        <v>29</v>
      </c>
      <c r="C815" s="10" t="s">
        <v>29</v>
      </c>
      <c r="D815" s="9" t="s">
        <v>30</v>
      </c>
      <c r="E815" s="10" t="s">
        <v>207</v>
      </c>
      <c r="F815" s="10" t="s">
        <v>32</v>
      </c>
      <c r="G815" s="11">
        <v>44942</v>
      </c>
      <c r="H815" s="12">
        <v>44942</v>
      </c>
      <c r="I815" s="10" t="s">
        <v>175</v>
      </c>
      <c r="J815" s="13" t="s">
        <v>1654</v>
      </c>
      <c r="K815" s="10" t="s">
        <v>1321</v>
      </c>
      <c r="L815" s="10" t="s">
        <v>370</v>
      </c>
      <c r="M815" s="14">
        <v>51572</v>
      </c>
      <c r="N815" s="12"/>
      <c r="O815" s="10" t="s">
        <v>1655</v>
      </c>
      <c r="P815" s="14">
        <v>-4776</v>
      </c>
      <c r="Q815" s="15"/>
      <c r="R815" s="10" t="s">
        <v>29</v>
      </c>
      <c r="S815" s="14">
        <v>46796</v>
      </c>
      <c r="T815" s="10" t="s">
        <v>29</v>
      </c>
      <c r="U815" s="10" t="s">
        <v>29</v>
      </c>
      <c r="V815" s="10" t="s">
        <v>37</v>
      </c>
      <c r="W815" s="10" t="s">
        <v>29</v>
      </c>
      <c r="X815" s="15">
        <v>0</v>
      </c>
      <c r="Y815" s="15">
        <v>0</v>
      </c>
      <c r="Z815" s="15">
        <v>0</v>
      </c>
      <c r="AA815" s="14">
        <v>-10567</v>
      </c>
      <c r="AB815" s="14">
        <v>36229</v>
      </c>
    </row>
    <row r="816" spans="1:28" x14ac:dyDescent="0.25">
      <c r="A816" s="9" t="s">
        <v>1656</v>
      </c>
      <c r="B816" s="10" t="s">
        <v>29</v>
      </c>
      <c r="C816" s="10" t="s">
        <v>29</v>
      </c>
      <c r="D816" s="9" t="s">
        <v>30</v>
      </c>
      <c r="E816" s="10" t="s">
        <v>207</v>
      </c>
      <c r="F816" s="10" t="s">
        <v>32</v>
      </c>
      <c r="G816" s="11">
        <v>44936</v>
      </c>
      <c r="H816" s="12">
        <v>44936</v>
      </c>
      <c r="I816" s="10" t="s">
        <v>175</v>
      </c>
      <c r="J816" s="13" t="s">
        <v>1657</v>
      </c>
      <c r="K816" s="10" t="s">
        <v>357</v>
      </c>
      <c r="L816" s="10" t="s">
        <v>370</v>
      </c>
      <c r="M816" s="14">
        <v>5250</v>
      </c>
      <c r="N816" s="12"/>
      <c r="O816" s="10" t="s">
        <v>1658</v>
      </c>
      <c r="P816" s="15">
        <v>-302</v>
      </c>
      <c r="Q816" s="15"/>
      <c r="R816" s="10" t="s">
        <v>29</v>
      </c>
      <c r="S816" s="14">
        <v>4948</v>
      </c>
      <c r="T816" s="10" t="s">
        <v>29</v>
      </c>
      <c r="U816" s="10" t="s">
        <v>29</v>
      </c>
      <c r="V816" s="10" t="s">
        <v>37</v>
      </c>
      <c r="W816" s="10" t="s">
        <v>29</v>
      </c>
      <c r="X816" s="15">
        <v>0</v>
      </c>
      <c r="Y816" s="15">
        <v>0</v>
      </c>
      <c r="Z816" s="15">
        <v>0</v>
      </c>
      <c r="AA816" s="15">
        <v>-642</v>
      </c>
      <c r="AB816" s="14">
        <v>4306</v>
      </c>
    </row>
    <row r="817" spans="1:28" x14ac:dyDescent="0.25">
      <c r="A817" s="9" t="s">
        <v>1659</v>
      </c>
      <c r="B817" s="10" t="s">
        <v>29</v>
      </c>
      <c r="C817" s="10" t="s">
        <v>29</v>
      </c>
      <c r="D817" s="9" t="s">
        <v>30</v>
      </c>
      <c r="E817" s="10" t="s">
        <v>207</v>
      </c>
      <c r="F817" s="10" t="s">
        <v>32</v>
      </c>
      <c r="G817" s="11">
        <v>44936</v>
      </c>
      <c r="H817" s="12">
        <v>44936</v>
      </c>
      <c r="I817" s="10" t="s">
        <v>175</v>
      </c>
      <c r="J817" s="13" t="s">
        <v>1660</v>
      </c>
      <c r="K817" s="10" t="s">
        <v>1321</v>
      </c>
      <c r="L817" s="10" t="s">
        <v>370</v>
      </c>
      <c r="M817" s="14">
        <v>29051.78</v>
      </c>
      <c r="N817" s="12"/>
      <c r="O817" s="10" t="s">
        <v>1661</v>
      </c>
      <c r="P817" s="14">
        <v>-2906</v>
      </c>
      <c r="Q817" s="15"/>
      <c r="R817" s="10" t="s">
        <v>29</v>
      </c>
      <c r="S817" s="14">
        <v>26145.78</v>
      </c>
      <c r="T817" s="10" t="s">
        <v>29</v>
      </c>
      <c r="U817" s="10" t="s">
        <v>29</v>
      </c>
      <c r="V817" s="10" t="s">
        <v>37</v>
      </c>
      <c r="W817" s="10" t="s">
        <v>29</v>
      </c>
      <c r="X817" s="15">
        <v>0</v>
      </c>
      <c r="Y817" s="15">
        <v>0</v>
      </c>
      <c r="Z817" s="15">
        <v>0</v>
      </c>
      <c r="AA817" s="14">
        <v>-5904</v>
      </c>
      <c r="AB817" s="14">
        <v>20241.78</v>
      </c>
    </row>
    <row r="818" spans="1:28" x14ac:dyDescent="0.25">
      <c r="A818" s="9" t="s">
        <v>1662</v>
      </c>
      <c r="B818" s="10" t="s">
        <v>29</v>
      </c>
      <c r="C818" s="10" t="s">
        <v>29</v>
      </c>
      <c r="D818" s="9" t="s">
        <v>30</v>
      </c>
      <c r="E818" s="10" t="s">
        <v>207</v>
      </c>
      <c r="F818" s="10" t="s">
        <v>32</v>
      </c>
      <c r="G818" s="11">
        <v>44820</v>
      </c>
      <c r="H818" s="12">
        <v>44820</v>
      </c>
      <c r="I818" s="10" t="s">
        <v>218</v>
      </c>
      <c r="J818" s="13" t="s">
        <v>1663</v>
      </c>
      <c r="K818" s="10" t="s">
        <v>1321</v>
      </c>
      <c r="L818" s="10" t="s">
        <v>370</v>
      </c>
      <c r="M818" s="14">
        <v>43999.839999999997</v>
      </c>
      <c r="N818" s="12"/>
      <c r="O818" s="10" t="s">
        <v>1664</v>
      </c>
      <c r="P818" s="14">
        <v>-10704</v>
      </c>
      <c r="Q818" s="15"/>
      <c r="R818" s="10" t="s">
        <v>29</v>
      </c>
      <c r="S818" s="14">
        <v>33295.839999999997</v>
      </c>
      <c r="T818" s="10" t="s">
        <v>29</v>
      </c>
      <c r="U818" s="10" t="s">
        <v>29</v>
      </c>
      <c r="V818" s="10" t="s">
        <v>37</v>
      </c>
      <c r="W818" s="10" t="s">
        <v>29</v>
      </c>
      <c r="X818" s="15">
        <v>0</v>
      </c>
      <c r="Y818" s="15">
        <v>0</v>
      </c>
      <c r="Z818" s="15">
        <v>0</v>
      </c>
      <c r="AA818" s="14">
        <v>-7519</v>
      </c>
      <c r="AB818" s="14">
        <v>25776.84</v>
      </c>
    </row>
    <row r="819" spans="1:28" x14ac:dyDescent="0.25">
      <c r="A819" s="16" t="s">
        <v>1665</v>
      </c>
      <c r="B819" s="17" t="s">
        <v>29</v>
      </c>
      <c r="C819" s="17" t="s">
        <v>29</v>
      </c>
      <c r="D819" s="17" t="s">
        <v>29</v>
      </c>
      <c r="E819" s="17" t="s">
        <v>29</v>
      </c>
      <c r="F819" s="17" t="s">
        <v>29</v>
      </c>
      <c r="G819" s="18"/>
      <c r="H819" s="18"/>
      <c r="I819" s="17" t="s">
        <v>29</v>
      </c>
      <c r="J819" s="17" t="s">
        <v>29</v>
      </c>
      <c r="K819" s="17" t="s">
        <v>29</v>
      </c>
      <c r="L819" s="17" t="s">
        <v>29</v>
      </c>
      <c r="M819" s="19">
        <v>17051944.289999999</v>
      </c>
      <c r="N819" s="18"/>
      <c r="O819" s="17" t="s">
        <v>29</v>
      </c>
      <c r="P819" s="19">
        <v>-12907326.09</v>
      </c>
      <c r="Q819" s="20"/>
      <c r="R819" s="17" t="s">
        <v>29</v>
      </c>
      <c r="S819" s="19">
        <v>4144618.2</v>
      </c>
      <c r="T819" s="17" t="s">
        <v>29</v>
      </c>
      <c r="U819" s="17" t="s">
        <v>29</v>
      </c>
      <c r="V819" s="17" t="s">
        <v>37</v>
      </c>
      <c r="W819" s="17" t="s">
        <v>29</v>
      </c>
      <c r="X819" s="20">
        <v>0</v>
      </c>
      <c r="Y819" s="20">
        <v>0</v>
      </c>
      <c r="Z819" s="20">
        <v>0</v>
      </c>
      <c r="AA819" s="19">
        <v>-901895</v>
      </c>
      <c r="AB819" s="19">
        <v>3242723.2</v>
      </c>
    </row>
    <row r="820" spans="1:28" x14ac:dyDescent="0.25">
      <c r="A820" s="16" t="s">
        <v>1666</v>
      </c>
      <c r="B820" s="17" t="s">
        <v>29</v>
      </c>
      <c r="C820" s="17" t="s">
        <v>29</v>
      </c>
      <c r="D820" s="17" t="s">
        <v>29</v>
      </c>
      <c r="E820" s="17" t="s">
        <v>29</v>
      </c>
      <c r="F820" s="17" t="s">
        <v>29</v>
      </c>
      <c r="G820" s="18"/>
      <c r="H820" s="18"/>
      <c r="I820" s="17" t="s">
        <v>29</v>
      </c>
      <c r="J820" s="17" t="s">
        <v>29</v>
      </c>
      <c r="K820" s="17" t="s">
        <v>29</v>
      </c>
      <c r="L820" s="17" t="s">
        <v>29</v>
      </c>
      <c r="M820" s="19">
        <v>17051944.289999999</v>
      </c>
      <c r="N820" s="18"/>
      <c r="O820" s="17" t="s">
        <v>29</v>
      </c>
      <c r="P820" s="19">
        <v>-12907326.09</v>
      </c>
      <c r="Q820" s="20"/>
      <c r="R820" s="17" t="s">
        <v>29</v>
      </c>
      <c r="S820" s="19">
        <v>4144618.2</v>
      </c>
      <c r="T820" s="17" t="s">
        <v>29</v>
      </c>
      <c r="U820" s="17" t="s">
        <v>29</v>
      </c>
      <c r="V820" s="17" t="s">
        <v>37</v>
      </c>
      <c r="W820" s="17" t="s">
        <v>29</v>
      </c>
      <c r="X820" s="20">
        <v>0</v>
      </c>
      <c r="Y820" s="20">
        <v>0</v>
      </c>
      <c r="Z820" s="20">
        <v>0</v>
      </c>
      <c r="AA820" s="19">
        <v>-901895</v>
      </c>
      <c r="AB820" s="19">
        <v>3242723.2</v>
      </c>
    </row>
    <row r="821" spans="1:28" x14ac:dyDescent="0.25">
      <c r="A821" s="9" t="s">
        <v>1667</v>
      </c>
      <c r="B821" s="10" t="s">
        <v>29</v>
      </c>
      <c r="C821" s="10" t="s">
        <v>29</v>
      </c>
      <c r="D821" s="9" t="s">
        <v>30</v>
      </c>
      <c r="E821" s="10" t="s">
        <v>32</v>
      </c>
      <c r="F821" s="10" t="s">
        <v>32</v>
      </c>
      <c r="G821" s="11">
        <v>39934</v>
      </c>
      <c r="H821" s="12">
        <v>39934</v>
      </c>
      <c r="I821" s="10" t="s">
        <v>210</v>
      </c>
      <c r="J821" s="13" t="s">
        <v>1668</v>
      </c>
      <c r="K821" s="10" t="s">
        <v>357</v>
      </c>
      <c r="L821" s="10" t="s">
        <v>29</v>
      </c>
      <c r="M821" s="14">
        <v>7800</v>
      </c>
      <c r="N821" s="12"/>
      <c r="O821" s="10" t="s">
        <v>29</v>
      </c>
      <c r="P821" s="14">
        <v>-7410</v>
      </c>
      <c r="Q821" s="15">
        <v>2</v>
      </c>
      <c r="R821" s="10" t="s">
        <v>29</v>
      </c>
      <c r="S821" s="15">
        <v>390</v>
      </c>
      <c r="T821" s="10" t="s">
        <v>36</v>
      </c>
      <c r="U821" s="10" t="s">
        <v>29</v>
      </c>
      <c r="V821" s="10" t="s">
        <v>37</v>
      </c>
      <c r="W821" s="10" t="s">
        <v>29</v>
      </c>
      <c r="X821" s="15">
        <v>0</v>
      </c>
      <c r="Y821" s="15">
        <v>0</v>
      </c>
      <c r="Z821" s="15">
        <v>0</v>
      </c>
      <c r="AA821" s="15">
        <v>0</v>
      </c>
      <c r="AB821" s="15">
        <v>390</v>
      </c>
    </row>
    <row r="822" spans="1:28" x14ac:dyDescent="0.25">
      <c r="A822" s="9" t="s">
        <v>1669</v>
      </c>
      <c r="B822" s="10" t="s">
        <v>29</v>
      </c>
      <c r="C822" s="10" t="s">
        <v>29</v>
      </c>
      <c r="D822" s="9" t="s">
        <v>30</v>
      </c>
      <c r="E822" s="10" t="s">
        <v>207</v>
      </c>
      <c r="F822" s="10" t="s">
        <v>32</v>
      </c>
      <c r="G822" s="11">
        <v>39934</v>
      </c>
      <c r="H822" s="12">
        <v>39934</v>
      </c>
      <c r="I822" s="10" t="s">
        <v>210</v>
      </c>
      <c r="J822" s="13" t="s">
        <v>1670</v>
      </c>
      <c r="K822" s="10" t="s">
        <v>357</v>
      </c>
      <c r="L822" s="10" t="s">
        <v>29</v>
      </c>
      <c r="M822" s="14">
        <v>63980</v>
      </c>
      <c r="N822" s="12"/>
      <c r="O822" s="10" t="s">
        <v>29</v>
      </c>
      <c r="P822" s="14">
        <v>-60781</v>
      </c>
      <c r="Q822" s="15">
        <v>2</v>
      </c>
      <c r="R822" s="10" t="s">
        <v>29</v>
      </c>
      <c r="S822" s="14">
        <v>3199</v>
      </c>
      <c r="T822" s="10" t="s">
        <v>36</v>
      </c>
      <c r="U822" s="10" t="s">
        <v>29</v>
      </c>
      <c r="V822" s="10" t="s">
        <v>37</v>
      </c>
      <c r="W822" s="10" t="s">
        <v>29</v>
      </c>
      <c r="X822" s="15">
        <v>0</v>
      </c>
      <c r="Y822" s="15">
        <v>0</v>
      </c>
      <c r="Z822" s="15">
        <v>0</v>
      </c>
      <c r="AA822" s="15">
        <v>0</v>
      </c>
      <c r="AB822" s="14">
        <v>3199</v>
      </c>
    </row>
    <row r="823" spans="1:28" x14ac:dyDescent="0.25">
      <c r="A823" s="9" t="s">
        <v>1671</v>
      </c>
      <c r="B823" s="10" t="s">
        <v>29</v>
      </c>
      <c r="C823" s="10" t="s">
        <v>29</v>
      </c>
      <c r="D823" s="9" t="s">
        <v>30</v>
      </c>
      <c r="E823" s="10" t="s">
        <v>32</v>
      </c>
      <c r="F823" s="10" t="s">
        <v>32</v>
      </c>
      <c r="G823" s="11">
        <v>39934</v>
      </c>
      <c r="H823" s="12">
        <v>39934</v>
      </c>
      <c r="I823" s="10" t="s">
        <v>210</v>
      </c>
      <c r="J823" s="13" t="s">
        <v>1668</v>
      </c>
      <c r="K823" s="10" t="s">
        <v>357</v>
      </c>
      <c r="L823" s="10" t="s">
        <v>29</v>
      </c>
      <c r="M823" s="14">
        <v>6000</v>
      </c>
      <c r="N823" s="12"/>
      <c r="O823" s="10" t="s">
        <v>29</v>
      </c>
      <c r="P823" s="14">
        <v>-5700</v>
      </c>
      <c r="Q823" s="15">
        <v>2</v>
      </c>
      <c r="R823" s="10" t="s">
        <v>29</v>
      </c>
      <c r="S823" s="15">
        <v>300</v>
      </c>
      <c r="T823" s="10" t="s">
        <v>36</v>
      </c>
      <c r="U823" s="10" t="s">
        <v>29</v>
      </c>
      <c r="V823" s="10" t="s">
        <v>37</v>
      </c>
      <c r="W823" s="10" t="s">
        <v>29</v>
      </c>
      <c r="X823" s="15">
        <v>0</v>
      </c>
      <c r="Y823" s="15">
        <v>0</v>
      </c>
      <c r="Z823" s="15">
        <v>0</v>
      </c>
      <c r="AA823" s="15">
        <v>0</v>
      </c>
      <c r="AB823" s="15">
        <v>300</v>
      </c>
    </row>
    <row r="824" spans="1:28" x14ac:dyDescent="0.25">
      <c r="A824" s="9" t="s">
        <v>1672</v>
      </c>
      <c r="B824" s="10" t="s">
        <v>29</v>
      </c>
      <c r="C824" s="10" t="s">
        <v>29</v>
      </c>
      <c r="D824" s="9" t="s">
        <v>30</v>
      </c>
      <c r="E824" s="10" t="s">
        <v>207</v>
      </c>
      <c r="F824" s="10" t="s">
        <v>32</v>
      </c>
      <c r="G824" s="11">
        <v>39934</v>
      </c>
      <c r="H824" s="12">
        <v>39934</v>
      </c>
      <c r="I824" s="10" t="s">
        <v>573</v>
      </c>
      <c r="J824" s="13" t="s">
        <v>1673</v>
      </c>
      <c r="K824" s="10" t="s">
        <v>357</v>
      </c>
      <c r="L824" s="10" t="s">
        <v>29</v>
      </c>
      <c r="M824" s="14">
        <v>19233</v>
      </c>
      <c r="N824" s="12"/>
      <c r="O824" s="10" t="s">
        <v>29</v>
      </c>
      <c r="P824" s="14">
        <v>-18271.349999999999</v>
      </c>
      <c r="Q824" s="15">
        <v>2</v>
      </c>
      <c r="R824" s="10" t="s">
        <v>29</v>
      </c>
      <c r="S824" s="15">
        <v>961.65</v>
      </c>
      <c r="T824" s="10" t="s">
        <v>36</v>
      </c>
      <c r="U824" s="10" t="s">
        <v>29</v>
      </c>
      <c r="V824" s="10" t="s">
        <v>37</v>
      </c>
      <c r="W824" s="10" t="s">
        <v>29</v>
      </c>
      <c r="X824" s="15">
        <v>0</v>
      </c>
      <c r="Y824" s="15">
        <v>0</v>
      </c>
      <c r="Z824" s="15">
        <v>0</v>
      </c>
      <c r="AA824" s="15">
        <v>0</v>
      </c>
      <c r="AB824" s="15">
        <v>961.65</v>
      </c>
    </row>
    <row r="825" spans="1:28" x14ac:dyDescent="0.25">
      <c r="A825" s="9" t="s">
        <v>1674</v>
      </c>
      <c r="B825" s="10" t="s">
        <v>29</v>
      </c>
      <c r="C825" s="10" t="s">
        <v>29</v>
      </c>
      <c r="D825" s="9" t="s">
        <v>30</v>
      </c>
      <c r="E825" s="10" t="s">
        <v>32</v>
      </c>
      <c r="F825" s="10" t="s">
        <v>32</v>
      </c>
      <c r="G825" s="11">
        <v>39965</v>
      </c>
      <c r="H825" s="12">
        <v>39965</v>
      </c>
      <c r="I825" s="10" t="s">
        <v>210</v>
      </c>
      <c r="J825" s="13" t="s">
        <v>1675</v>
      </c>
      <c r="K825" s="10" t="s">
        <v>357</v>
      </c>
      <c r="L825" s="10" t="s">
        <v>29</v>
      </c>
      <c r="M825" s="14">
        <v>16400</v>
      </c>
      <c r="N825" s="12"/>
      <c r="O825" s="10" t="s">
        <v>29</v>
      </c>
      <c r="P825" s="14">
        <v>-15580</v>
      </c>
      <c r="Q825" s="15">
        <v>1</v>
      </c>
      <c r="R825" s="10" t="s">
        <v>29</v>
      </c>
      <c r="S825" s="15">
        <v>820</v>
      </c>
      <c r="T825" s="10" t="s">
        <v>36</v>
      </c>
      <c r="U825" s="10" t="s">
        <v>29</v>
      </c>
      <c r="V825" s="10" t="s">
        <v>37</v>
      </c>
      <c r="W825" s="10" t="s">
        <v>29</v>
      </c>
      <c r="X825" s="15">
        <v>0</v>
      </c>
      <c r="Y825" s="15">
        <v>0</v>
      </c>
      <c r="Z825" s="15">
        <v>0</v>
      </c>
      <c r="AA825" s="15">
        <v>0</v>
      </c>
      <c r="AB825" s="15">
        <v>820</v>
      </c>
    </row>
    <row r="826" spans="1:28" x14ac:dyDescent="0.25">
      <c r="A826" s="9" t="s">
        <v>1676</v>
      </c>
      <c r="B826" s="10" t="s">
        <v>29</v>
      </c>
      <c r="C826" s="10" t="s">
        <v>29</v>
      </c>
      <c r="D826" s="9" t="s">
        <v>30</v>
      </c>
      <c r="E826" s="10" t="s">
        <v>32</v>
      </c>
      <c r="F826" s="10" t="s">
        <v>32</v>
      </c>
      <c r="G826" s="11">
        <v>39965</v>
      </c>
      <c r="H826" s="12">
        <v>39965</v>
      </c>
      <c r="I826" s="10" t="s">
        <v>210</v>
      </c>
      <c r="J826" s="13" t="s">
        <v>1677</v>
      </c>
      <c r="K826" s="10" t="s">
        <v>357</v>
      </c>
      <c r="L826" s="10" t="s">
        <v>29</v>
      </c>
      <c r="M826" s="14">
        <v>8200</v>
      </c>
      <c r="N826" s="12"/>
      <c r="O826" s="10" t="s">
        <v>29</v>
      </c>
      <c r="P826" s="14">
        <v>-7790</v>
      </c>
      <c r="Q826" s="15">
        <v>4</v>
      </c>
      <c r="R826" s="10" t="s">
        <v>29</v>
      </c>
      <c r="S826" s="15">
        <v>410</v>
      </c>
      <c r="T826" s="10" t="s">
        <v>36</v>
      </c>
      <c r="U826" s="10" t="s">
        <v>29</v>
      </c>
      <c r="V826" s="10" t="s">
        <v>37</v>
      </c>
      <c r="W826" s="10" t="s">
        <v>29</v>
      </c>
      <c r="X826" s="15">
        <v>0</v>
      </c>
      <c r="Y826" s="15">
        <v>0</v>
      </c>
      <c r="Z826" s="15">
        <v>0</v>
      </c>
      <c r="AA826" s="15">
        <v>0</v>
      </c>
      <c r="AB826" s="15">
        <v>410</v>
      </c>
    </row>
    <row r="827" spans="1:28" x14ac:dyDescent="0.25">
      <c r="A827" s="9" t="s">
        <v>1678</v>
      </c>
      <c r="B827" s="10" t="s">
        <v>29</v>
      </c>
      <c r="C827" s="10" t="s">
        <v>29</v>
      </c>
      <c r="D827" s="9" t="s">
        <v>30</v>
      </c>
      <c r="E827" s="10" t="s">
        <v>32</v>
      </c>
      <c r="F827" s="10" t="s">
        <v>32</v>
      </c>
      <c r="G827" s="11">
        <v>39965</v>
      </c>
      <c r="H827" s="12">
        <v>39965</v>
      </c>
      <c r="I827" s="10" t="s">
        <v>210</v>
      </c>
      <c r="J827" s="13" t="s">
        <v>1679</v>
      </c>
      <c r="K827" s="10" t="s">
        <v>357</v>
      </c>
      <c r="L827" s="10" t="s">
        <v>29</v>
      </c>
      <c r="M827" s="14">
        <v>16700</v>
      </c>
      <c r="N827" s="12"/>
      <c r="O827" s="10" t="s">
        <v>29</v>
      </c>
      <c r="P827" s="14">
        <v>-15865</v>
      </c>
      <c r="Q827" s="15">
        <v>2</v>
      </c>
      <c r="R827" s="10" t="s">
        <v>29</v>
      </c>
      <c r="S827" s="15">
        <v>835</v>
      </c>
      <c r="T827" s="10" t="s">
        <v>36</v>
      </c>
      <c r="U827" s="10" t="s">
        <v>29</v>
      </c>
      <c r="V827" s="10" t="s">
        <v>37</v>
      </c>
      <c r="W827" s="10" t="s">
        <v>29</v>
      </c>
      <c r="X827" s="15">
        <v>0</v>
      </c>
      <c r="Y827" s="15">
        <v>0</v>
      </c>
      <c r="Z827" s="15">
        <v>0</v>
      </c>
      <c r="AA827" s="15">
        <v>0</v>
      </c>
      <c r="AB827" s="15">
        <v>835</v>
      </c>
    </row>
    <row r="828" spans="1:28" x14ac:dyDescent="0.25">
      <c r="A828" s="9" t="s">
        <v>1680</v>
      </c>
      <c r="B828" s="10" t="s">
        <v>29</v>
      </c>
      <c r="C828" s="10" t="s">
        <v>29</v>
      </c>
      <c r="D828" s="9" t="s">
        <v>30</v>
      </c>
      <c r="E828" s="10" t="s">
        <v>32</v>
      </c>
      <c r="F828" s="10" t="s">
        <v>32</v>
      </c>
      <c r="G828" s="11">
        <v>39965</v>
      </c>
      <c r="H828" s="12">
        <v>39965</v>
      </c>
      <c r="I828" s="10" t="s">
        <v>210</v>
      </c>
      <c r="J828" s="13" t="s">
        <v>1681</v>
      </c>
      <c r="K828" s="10" t="s">
        <v>357</v>
      </c>
      <c r="L828" s="10" t="s">
        <v>29</v>
      </c>
      <c r="M828" s="14">
        <v>12300</v>
      </c>
      <c r="N828" s="12"/>
      <c r="O828" s="10" t="s">
        <v>29</v>
      </c>
      <c r="P828" s="14">
        <v>-11685</v>
      </c>
      <c r="Q828" s="15">
        <v>20</v>
      </c>
      <c r="R828" s="10" t="s">
        <v>29</v>
      </c>
      <c r="S828" s="15">
        <v>615</v>
      </c>
      <c r="T828" s="10" t="s">
        <v>36</v>
      </c>
      <c r="U828" s="10" t="s">
        <v>29</v>
      </c>
      <c r="V828" s="10" t="s">
        <v>37</v>
      </c>
      <c r="W828" s="10" t="s">
        <v>29</v>
      </c>
      <c r="X828" s="15">
        <v>0</v>
      </c>
      <c r="Y828" s="15">
        <v>0</v>
      </c>
      <c r="Z828" s="15">
        <v>0</v>
      </c>
      <c r="AA828" s="15">
        <v>0</v>
      </c>
      <c r="AB828" s="15">
        <v>615</v>
      </c>
    </row>
    <row r="829" spans="1:28" x14ac:dyDescent="0.25">
      <c r="A829" s="9" t="s">
        <v>1682</v>
      </c>
      <c r="B829" s="10" t="s">
        <v>29</v>
      </c>
      <c r="C829" s="10" t="s">
        <v>29</v>
      </c>
      <c r="D829" s="9" t="s">
        <v>30</v>
      </c>
      <c r="E829" s="10" t="s">
        <v>32</v>
      </c>
      <c r="F829" s="10" t="s">
        <v>32</v>
      </c>
      <c r="G829" s="11">
        <v>39965</v>
      </c>
      <c r="H829" s="12">
        <v>39995</v>
      </c>
      <c r="I829" s="10" t="s">
        <v>210</v>
      </c>
      <c r="J829" s="13" t="s">
        <v>1683</v>
      </c>
      <c r="K829" s="10" t="s">
        <v>357</v>
      </c>
      <c r="L829" s="10" t="s">
        <v>29</v>
      </c>
      <c r="M829" s="14">
        <v>3000</v>
      </c>
      <c r="N829" s="12"/>
      <c r="O829" s="10" t="s">
        <v>29</v>
      </c>
      <c r="P829" s="14">
        <v>-2850</v>
      </c>
      <c r="Q829" s="15">
        <v>3</v>
      </c>
      <c r="R829" s="10" t="s">
        <v>29</v>
      </c>
      <c r="S829" s="15">
        <v>150</v>
      </c>
      <c r="T829" s="10" t="s">
        <v>36</v>
      </c>
      <c r="U829" s="10" t="s">
        <v>29</v>
      </c>
      <c r="V829" s="10" t="s">
        <v>37</v>
      </c>
      <c r="W829" s="10" t="s">
        <v>29</v>
      </c>
      <c r="X829" s="15">
        <v>0</v>
      </c>
      <c r="Y829" s="15">
        <v>0</v>
      </c>
      <c r="Z829" s="15">
        <v>0</v>
      </c>
      <c r="AA829" s="15">
        <v>0</v>
      </c>
      <c r="AB829" s="15">
        <v>150</v>
      </c>
    </row>
    <row r="830" spans="1:28" x14ac:dyDescent="0.25">
      <c r="A830" s="9" t="s">
        <v>1684</v>
      </c>
      <c r="B830" s="10" t="s">
        <v>29</v>
      </c>
      <c r="C830" s="10" t="s">
        <v>29</v>
      </c>
      <c r="D830" s="9" t="s">
        <v>30</v>
      </c>
      <c r="E830" s="10" t="s">
        <v>32</v>
      </c>
      <c r="F830" s="10" t="s">
        <v>32</v>
      </c>
      <c r="G830" s="11">
        <v>39965</v>
      </c>
      <c r="H830" s="12">
        <v>39995</v>
      </c>
      <c r="I830" s="10" t="s">
        <v>210</v>
      </c>
      <c r="J830" s="13" t="s">
        <v>1681</v>
      </c>
      <c r="K830" s="10" t="s">
        <v>357</v>
      </c>
      <c r="L830" s="10" t="s">
        <v>29</v>
      </c>
      <c r="M830" s="14">
        <v>9750</v>
      </c>
      <c r="N830" s="12"/>
      <c r="O830" s="10" t="s">
        <v>29</v>
      </c>
      <c r="P830" s="14">
        <v>-9262</v>
      </c>
      <c r="Q830" s="15">
        <v>1</v>
      </c>
      <c r="R830" s="10" t="s">
        <v>29</v>
      </c>
      <c r="S830" s="15">
        <v>488</v>
      </c>
      <c r="T830" s="10" t="s">
        <v>36</v>
      </c>
      <c r="U830" s="10" t="s">
        <v>29</v>
      </c>
      <c r="V830" s="10" t="s">
        <v>37</v>
      </c>
      <c r="W830" s="10" t="s">
        <v>29</v>
      </c>
      <c r="X830" s="15">
        <v>0</v>
      </c>
      <c r="Y830" s="15">
        <v>0</v>
      </c>
      <c r="Z830" s="15">
        <v>0</v>
      </c>
      <c r="AA830" s="15">
        <v>0</v>
      </c>
      <c r="AB830" s="15">
        <v>488</v>
      </c>
    </row>
    <row r="831" spans="1:28" x14ac:dyDescent="0.25">
      <c r="A831" s="9" t="s">
        <v>1685</v>
      </c>
      <c r="B831" s="10" t="s">
        <v>29</v>
      </c>
      <c r="C831" s="10" t="s">
        <v>29</v>
      </c>
      <c r="D831" s="9" t="s">
        <v>30</v>
      </c>
      <c r="E831" s="10" t="s">
        <v>32</v>
      </c>
      <c r="F831" s="10" t="s">
        <v>32</v>
      </c>
      <c r="G831" s="11">
        <v>40026</v>
      </c>
      <c r="H831" s="12">
        <v>40026</v>
      </c>
      <c r="I831" s="10" t="s">
        <v>210</v>
      </c>
      <c r="J831" s="13" t="s">
        <v>1686</v>
      </c>
      <c r="K831" s="10" t="s">
        <v>357</v>
      </c>
      <c r="L831" s="10" t="s">
        <v>29</v>
      </c>
      <c r="M831" s="14">
        <v>4175</v>
      </c>
      <c r="N831" s="12"/>
      <c r="O831" s="10" t="s">
        <v>29</v>
      </c>
      <c r="P831" s="14">
        <v>-3966</v>
      </c>
      <c r="Q831" s="15">
        <v>3</v>
      </c>
      <c r="R831" s="10" t="s">
        <v>29</v>
      </c>
      <c r="S831" s="15">
        <v>209</v>
      </c>
      <c r="T831" s="10" t="s">
        <v>36</v>
      </c>
      <c r="U831" s="10" t="s">
        <v>29</v>
      </c>
      <c r="V831" s="10" t="s">
        <v>37</v>
      </c>
      <c r="W831" s="10" t="s">
        <v>29</v>
      </c>
      <c r="X831" s="15">
        <v>0</v>
      </c>
      <c r="Y831" s="15">
        <v>0</v>
      </c>
      <c r="Z831" s="15">
        <v>0</v>
      </c>
      <c r="AA831" s="15">
        <v>0</v>
      </c>
      <c r="AB831" s="15">
        <v>209</v>
      </c>
    </row>
    <row r="832" spans="1:28" x14ac:dyDescent="0.25">
      <c r="A832" s="9" t="s">
        <v>1687</v>
      </c>
      <c r="B832" s="10" t="s">
        <v>29</v>
      </c>
      <c r="C832" s="10" t="s">
        <v>29</v>
      </c>
      <c r="D832" s="9" t="s">
        <v>30</v>
      </c>
      <c r="E832" s="10" t="s">
        <v>207</v>
      </c>
      <c r="F832" s="10" t="s">
        <v>32</v>
      </c>
      <c r="G832" s="11">
        <v>40148</v>
      </c>
      <c r="H832" s="12">
        <v>40148</v>
      </c>
      <c r="I832" s="10" t="s">
        <v>210</v>
      </c>
      <c r="J832" s="13" t="s">
        <v>1688</v>
      </c>
      <c r="K832" s="10" t="s">
        <v>357</v>
      </c>
      <c r="L832" s="10" t="s">
        <v>29</v>
      </c>
      <c r="M832" s="14">
        <v>63143</v>
      </c>
      <c r="N832" s="12"/>
      <c r="O832" s="10" t="s">
        <v>29</v>
      </c>
      <c r="P832" s="14">
        <v>-59985.85</v>
      </c>
      <c r="Q832" s="15">
        <v>5</v>
      </c>
      <c r="R832" s="10" t="s">
        <v>29</v>
      </c>
      <c r="S832" s="14">
        <v>3157.15</v>
      </c>
      <c r="T832" s="10" t="s">
        <v>36</v>
      </c>
      <c r="U832" s="10" t="s">
        <v>29</v>
      </c>
      <c r="V832" s="10" t="s">
        <v>37</v>
      </c>
      <c r="W832" s="10" t="s">
        <v>29</v>
      </c>
      <c r="X832" s="15">
        <v>0</v>
      </c>
      <c r="Y832" s="15">
        <v>0</v>
      </c>
      <c r="Z832" s="15">
        <v>0</v>
      </c>
      <c r="AA832" s="15">
        <v>0</v>
      </c>
      <c r="AB832" s="14">
        <v>3157.15</v>
      </c>
    </row>
    <row r="833" spans="1:28" x14ac:dyDescent="0.25">
      <c r="A833" s="9" t="s">
        <v>1689</v>
      </c>
      <c r="B833" s="10" t="s">
        <v>29</v>
      </c>
      <c r="C833" s="10" t="s">
        <v>29</v>
      </c>
      <c r="D833" s="9" t="s">
        <v>30</v>
      </c>
      <c r="E833" s="10" t="s">
        <v>32</v>
      </c>
      <c r="F833" s="10" t="s">
        <v>32</v>
      </c>
      <c r="G833" s="11">
        <v>40148</v>
      </c>
      <c r="H833" s="12">
        <v>40148</v>
      </c>
      <c r="I833" s="10" t="s">
        <v>210</v>
      </c>
      <c r="J833" s="13" t="s">
        <v>1668</v>
      </c>
      <c r="K833" s="10" t="s">
        <v>357</v>
      </c>
      <c r="L833" s="10" t="s">
        <v>29</v>
      </c>
      <c r="M833" s="14">
        <v>8400</v>
      </c>
      <c r="N833" s="12"/>
      <c r="O833" s="10" t="s">
        <v>29</v>
      </c>
      <c r="P833" s="14">
        <v>-7980</v>
      </c>
      <c r="Q833" s="15">
        <v>2</v>
      </c>
      <c r="R833" s="10" t="s">
        <v>29</v>
      </c>
      <c r="S833" s="15">
        <v>420</v>
      </c>
      <c r="T833" s="10" t="s">
        <v>36</v>
      </c>
      <c r="U833" s="10" t="s">
        <v>29</v>
      </c>
      <c r="V833" s="10" t="s">
        <v>37</v>
      </c>
      <c r="W833" s="10" t="s">
        <v>29</v>
      </c>
      <c r="X833" s="15">
        <v>0</v>
      </c>
      <c r="Y833" s="15">
        <v>0</v>
      </c>
      <c r="Z833" s="15">
        <v>0</v>
      </c>
      <c r="AA833" s="15">
        <v>0</v>
      </c>
      <c r="AB833" s="15">
        <v>420</v>
      </c>
    </row>
    <row r="834" spans="1:28" x14ac:dyDescent="0.25">
      <c r="A834" s="9" t="s">
        <v>1690</v>
      </c>
      <c r="B834" s="10" t="s">
        <v>29</v>
      </c>
      <c r="C834" s="10" t="s">
        <v>29</v>
      </c>
      <c r="D834" s="9" t="s">
        <v>30</v>
      </c>
      <c r="E834" s="10" t="s">
        <v>32</v>
      </c>
      <c r="F834" s="10" t="s">
        <v>32</v>
      </c>
      <c r="G834" s="11">
        <v>40148</v>
      </c>
      <c r="H834" s="12">
        <v>40148</v>
      </c>
      <c r="I834" s="10" t="s">
        <v>573</v>
      </c>
      <c r="J834" s="13" t="s">
        <v>590</v>
      </c>
      <c r="K834" s="10" t="s">
        <v>357</v>
      </c>
      <c r="L834" s="10" t="s">
        <v>29</v>
      </c>
      <c r="M834" s="15">
        <v>450</v>
      </c>
      <c r="N834" s="12"/>
      <c r="O834" s="10" t="s">
        <v>29</v>
      </c>
      <c r="P834" s="15">
        <v>-427</v>
      </c>
      <c r="Q834" s="15">
        <v>2</v>
      </c>
      <c r="R834" s="10" t="s">
        <v>29</v>
      </c>
      <c r="S834" s="15">
        <v>23</v>
      </c>
      <c r="T834" s="10" t="s">
        <v>36</v>
      </c>
      <c r="U834" s="10" t="s">
        <v>29</v>
      </c>
      <c r="V834" s="10" t="s">
        <v>37</v>
      </c>
      <c r="W834" s="10" t="s">
        <v>29</v>
      </c>
      <c r="X834" s="15">
        <v>0</v>
      </c>
      <c r="Y834" s="15">
        <v>0</v>
      </c>
      <c r="Z834" s="15">
        <v>0</v>
      </c>
      <c r="AA834" s="15">
        <v>0</v>
      </c>
      <c r="AB834" s="15">
        <v>23</v>
      </c>
    </row>
    <row r="835" spans="1:28" x14ac:dyDescent="0.25">
      <c r="A835" s="9" t="s">
        <v>1691</v>
      </c>
      <c r="B835" s="10" t="s">
        <v>29</v>
      </c>
      <c r="C835" s="10" t="s">
        <v>29</v>
      </c>
      <c r="D835" s="9" t="s">
        <v>30</v>
      </c>
      <c r="E835" s="10" t="s">
        <v>207</v>
      </c>
      <c r="F835" s="10" t="s">
        <v>32</v>
      </c>
      <c r="G835" s="11">
        <v>40148</v>
      </c>
      <c r="H835" s="12">
        <v>40148</v>
      </c>
      <c r="I835" s="10" t="s">
        <v>573</v>
      </c>
      <c r="J835" s="13" t="s">
        <v>1692</v>
      </c>
      <c r="K835" s="10" t="s">
        <v>357</v>
      </c>
      <c r="L835" s="10" t="s">
        <v>29</v>
      </c>
      <c r="M835" s="14">
        <v>12807</v>
      </c>
      <c r="N835" s="12"/>
      <c r="O835" s="10" t="s">
        <v>29</v>
      </c>
      <c r="P835" s="14">
        <v>-12166.65</v>
      </c>
      <c r="Q835" s="15">
        <v>1</v>
      </c>
      <c r="R835" s="10" t="s">
        <v>29</v>
      </c>
      <c r="S835" s="15">
        <v>640.35</v>
      </c>
      <c r="T835" s="10" t="s">
        <v>36</v>
      </c>
      <c r="U835" s="10" t="s">
        <v>29</v>
      </c>
      <c r="V835" s="10" t="s">
        <v>37</v>
      </c>
      <c r="W835" s="10" t="s">
        <v>29</v>
      </c>
      <c r="X835" s="15">
        <v>0</v>
      </c>
      <c r="Y835" s="15">
        <v>0</v>
      </c>
      <c r="Z835" s="15">
        <v>0</v>
      </c>
      <c r="AA835" s="15">
        <v>0</v>
      </c>
      <c r="AB835" s="15">
        <v>640.35</v>
      </c>
    </row>
    <row r="836" spans="1:28" x14ac:dyDescent="0.25">
      <c r="A836" s="9" t="s">
        <v>1693</v>
      </c>
      <c r="B836" s="10" t="s">
        <v>29</v>
      </c>
      <c r="C836" s="10" t="s">
        <v>29</v>
      </c>
      <c r="D836" s="9" t="s">
        <v>30</v>
      </c>
      <c r="E836" s="10" t="s">
        <v>207</v>
      </c>
      <c r="F836" s="10" t="s">
        <v>32</v>
      </c>
      <c r="G836" s="11">
        <v>40148</v>
      </c>
      <c r="H836" s="12">
        <v>40148</v>
      </c>
      <c r="I836" s="10" t="s">
        <v>210</v>
      </c>
      <c r="J836" s="13" t="s">
        <v>1694</v>
      </c>
      <c r="K836" s="10" t="s">
        <v>357</v>
      </c>
      <c r="L836" s="10" t="s">
        <v>29</v>
      </c>
      <c r="M836" s="14">
        <v>384387.39</v>
      </c>
      <c r="N836" s="12"/>
      <c r="O836" s="10" t="s">
        <v>29</v>
      </c>
      <c r="P836" s="14">
        <v>-365168.02</v>
      </c>
      <c r="Q836" s="15">
        <v>1</v>
      </c>
      <c r="R836" s="10" t="s">
        <v>29</v>
      </c>
      <c r="S836" s="14">
        <v>19219.37</v>
      </c>
      <c r="T836" s="10" t="s">
        <v>36</v>
      </c>
      <c r="U836" s="10" t="s">
        <v>29</v>
      </c>
      <c r="V836" s="10" t="s">
        <v>37</v>
      </c>
      <c r="W836" s="10" t="s">
        <v>29</v>
      </c>
      <c r="X836" s="15">
        <v>0</v>
      </c>
      <c r="Y836" s="15">
        <v>0</v>
      </c>
      <c r="Z836" s="15">
        <v>0</v>
      </c>
      <c r="AA836" s="15">
        <v>0</v>
      </c>
      <c r="AB836" s="14">
        <v>19219.37</v>
      </c>
    </row>
    <row r="837" spans="1:28" x14ac:dyDescent="0.25">
      <c r="A837" s="9" t="s">
        <v>1695</v>
      </c>
      <c r="B837" s="10" t="s">
        <v>29</v>
      </c>
      <c r="C837" s="10" t="s">
        <v>29</v>
      </c>
      <c r="D837" s="9" t="s">
        <v>30</v>
      </c>
      <c r="E837" s="10" t="s">
        <v>207</v>
      </c>
      <c r="F837" s="10" t="s">
        <v>32</v>
      </c>
      <c r="G837" s="11">
        <v>40148</v>
      </c>
      <c r="H837" s="12">
        <v>40148</v>
      </c>
      <c r="I837" s="10" t="s">
        <v>210</v>
      </c>
      <c r="J837" s="13" t="s">
        <v>1694</v>
      </c>
      <c r="K837" s="10" t="s">
        <v>357</v>
      </c>
      <c r="L837" s="10" t="s">
        <v>29</v>
      </c>
      <c r="M837" s="14">
        <v>1473485.54</v>
      </c>
      <c r="N837" s="12"/>
      <c r="O837" s="10" t="s">
        <v>29</v>
      </c>
      <c r="P837" s="14">
        <v>-1399811.26</v>
      </c>
      <c r="Q837" s="15">
        <v>1</v>
      </c>
      <c r="R837" s="10" t="s">
        <v>29</v>
      </c>
      <c r="S837" s="14">
        <v>73674.28</v>
      </c>
      <c r="T837" s="10" t="s">
        <v>36</v>
      </c>
      <c r="U837" s="10" t="s">
        <v>29</v>
      </c>
      <c r="V837" s="10" t="s">
        <v>37</v>
      </c>
      <c r="W837" s="10" t="s">
        <v>29</v>
      </c>
      <c r="X837" s="15">
        <v>0</v>
      </c>
      <c r="Y837" s="15">
        <v>0</v>
      </c>
      <c r="Z837" s="15">
        <v>0</v>
      </c>
      <c r="AA837" s="15">
        <v>0</v>
      </c>
      <c r="AB837" s="14">
        <v>73674.28</v>
      </c>
    </row>
    <row r="838" spans="1:28" x14ac:dyDescent="0.25">
      <c r="A838" s="9" t="s">
        <v>1696</v>
      </c>
      <c r="B838" s="10" t="s">
        <v>29</v>
      </c>
      <c r="C838" s="10" t="s">
        <v>29</v>
      </c>
      <c r="D838" s="9" t="s">
        <v>30</v>
      </c>
      <c r="E838" s="10" t="s">
        <v>207</v>
      </c>
      <c r="F838" s="10" t="s">
        <v>32</v>
      </c>
      <c r="G838" s="11">
        <v>40148</v>
      </c>
      <c r="H838" s="12">
        <v>40148</v>
      </c>
      <c r="I838" s="10" t="s">
        <v>210</v>
      </c>
      <c r="J838" s="13" t="s">
        <v>1694</v>
      </c>
      <c r="K838" s="10" t="s">
        <v>357</v>
      </c>
      <c r="L838" s="10" t="s">
        <v>29</v>
      </c>
      <c r="M838" s="14">
        <v>640278.86</v>
      </c>
      <c r="N838" s="12"/>
      <c r="O838" s="10" t="s">
        <v>29</v>
      </c>
      <c r="P838" s="14">
        <v>-608264.92000000004</v>
      </c>
      <c r="Q838" s="15">
        <v>1</v>
      </c>
      <c r="R838" s="10" t="s">
        <v>29</v>
      </c>
      <c r="S838" s="14">
        <v>32013.94</v>
      </c>
      <c r="T838" s="10" t="s">
        <v>36</v>
      </c>
      <c r="U838" s="10" t="s">
        <v>29</v>
      </c>
      <c r="V838" s="10" t="s">
        <v>37</v>
      </c>
      <c r="W838" s="10" t="s">
        <v>29</v>
      </c>
      <c r="X838" s="15">
        <v>0</v>
      </c>
      <c r="Y838" s="15">
        <v>0</v>
      </c>
      <c r="Z838" s="15">
        <v>0</v>
      </c>
      <c r="AA838" s="15">
        <v>0</v>
      </c>
      <c r="AB838" s="14">
        <v>32013.94</v>
      </c>
    </row>
    <row r="839" spans="1:28" x14ac:dyDescent="0.25">
      <c r="A839" s="9" t="s">
        <v>1697</v>
      </c>
      <c r="B839" s="10" t="s">
        <v>29</v>
      </c>
      <c r="C839" s="10" t="s">
        <v>29</v>
      </c>
      <c r="D839" s="9" t="s">
        <v>30</v>
      </c>
      <c r="E839" s="10" t="s">
        <v>207</v>
      </c>
      <c r="F839" s="10" t="s">
        <v>32</v>
      </c>
      <c r="G839" s="11">
        <v>40179</v>
      </c>
      <c r="H839" s="12">
        <v>40179</v>
      </c>
      <c r="I839" s="10" t="s">
        <v>573</v>
      </c>
      <c r="J839" s="13" t="s">
        <v>1692</v>
      </c>
      <c r="K839" s="10" t="s">
        <v>357</v>
      </c>
      <c r="L839" s="10" t="s">
        <v>29</v>
      </c>
      <c r="M839" s="14">
        <v>12161</v>
      </c>
      <c r="N839" s="12"/>
      <c r="O839" s="10" t="s">
        <v>29</v>
      </c>
      <c r="P839" s="14">
        <v>-11552.95</v>
      </c>
      <c r="Q839" s="15">
        <v>1</v>
      </c>
      <c r="R839" s="10" t="s">
        <v>29</v>
      </c>
      <c r="S839" s="15">
        <v>608.04999999999995</v>
      </c>
      <c r="T839" s="10" t="s">
        <v>36</v>
      </c>
      <c r="U839" s="10" t="s">
        <v>29</v>
      </c>
      <c r="V839" s="10" t="s">
        <v>37</v>
      </c>
      <c r="W839" s="10" t="s">
        <v>29</v>
      </c>
      <c r="X839" s="15">
        <v>0</v>
      </c>
      <c r="Y839" s="15">
        <v>0</v>
      </c>
      <c r="Z839" s="15">
        <v>0</v>
      </c>
      <c r="AA839" s="15">
        <v>0</v>
      </c>
      <c r="AB839" s="15">
        <v>608.04999999999995</v>
      </c>
    </row>
    <row r="840" spans="1:28" x14ac:dyDescent="0.25">
      <c r="A840" s="9" t="s">
        <v>1698</v>
      </c>
      <c r="B840" s="10" t="s">
        <v>29</v>
      </c>
      <c r="C840" s="10" t="s">
        <v>29</v>
      </c>
      <c r="D840" s="9" t="s">
        <v>30</v>
      </c>
      <c r="E840" s="10" t="s">
        <v>32</v>
      </c>
      <c r="F840" s="10" t="s">
        <v>32</v>
      </c>
      <c r="G840" s="11">
        <v>40238</v>
      </c>
      <c r="H840" s="12">
        <v>40238</v>
      </c>
      <c r="I840" s="10" t="s">
        <v>210</v>
      </c>
      <c r="J840" s="13" t="s">
        <v>1699</v>
      </c>
      <c r="K840" s="10" t="s">
        <v>357</v>
      </c>
      <c r="L840" s="10" t="s">
        <v>29</v>
      </c>
      <c r="M840" s="15">
        <v>940</v>
      </c>
      <c r="N840" s="12"/>
      <c r="O840" s="10" t="s">
        <v>29</v>
      </c>
      <c r="P840" s="15">
        <v>-893</v>
      </c>
      <c r="Q840" s="15">
        <v>1</v>
      </c>
      <c r="R840" s="10" t="s">
        <v>29</v>
      </c>
      <c r="S840" s="15">
        <v>47</v>
      </c>
      <c r="T840" s="10" t="s">
        <v>36</v>
      </c>
      <c r="U840" s="10" t="s">
        <v>29</v>
      </c>
      <c r="V840" s="10" t="s">
        <v>37</v>
      </c>
      <c r="W840" s="10" t="s">
        <v>29</v>
      </c>
      <c r="X840" s="15">
        <v>0</v>
      </c>
      <c r="Y840" s="15">
        <v>0</v>
      </c>
      <c r="Z840" s="15">
        <v>0</v>
      </c>
      <c r="AA840" s="15">
        <v>0</v>
      </c>
      <c r="AB840" s="15">
        <v>47</v>
      </c>
    </row>
    <row r="841" spans="1:28" x14ac:dyDescent="0.25">
      <c r="A841" s="9" t="s">
        <v>1700</v>
      </c>
      <c r="B841" s="10" t="s">
        <v>29</v>
      </c>
      <c r="C841" s="10" t="s">
        <v>29</v>
      </c>
      <c r="D841" s="9" t="s">
        <v>30</v>
      </c>
      <c r="E841" s="10" t="s">
        <v>207</v>
      </c>
      <c r="F841" s="10" t="s">
        <v>32</v>
      </c>
      <c r="G841" s="11">
        <v>40238</v>
      </c>
      <c r="H841" s="12">
        <v>40238</v>
      </c>
      <c r="I841" s="10" t="s">
        <v>210</v>
      </c>
      <c r="J841" s="13" t="s">
        <v>1701</v>
      </c>
      <c r="K841" s="10" t="s">
        <v>357</v>
      </c>
      <c r="L841" s="10" t="s">
        <v>29</v>
      </c>
      <c r="M841" s="14">
        <v>17999</v>
      </c>
      <c r="N841" s="12"/>
      <c r="O841" s="10" t="s">
        <v>29</v>
      </c>
      <c r="P841" s="14">
        <v>-17099.05</v>
      </c>
      <c r="Q841" s="15">
        <v>1</v>
      </c>
      <c r="R841" s="10" t="s">
        <v>29</v>
      </c>
      <c r="S841" s="15">
        <v>899.95</v>
      </c>
      <c r="T841" s="10" t="s">
        <v>36</v>
      </c>
      <c r="U841" s="10" t="s">
        <v>29</v>
      </c>
      <c r="V841" s="10" t="s">
        <v>37</v>
      </c>
      <c r="W841" s="10" t="s">
        <v>29</v>
      </c>
      <c r="X841" s="15">
        <v>0</v>
      </c>
      <c r="Y841" s="15">
        <v>0</v>
      </c>
      <c r="Z841" s="15">
        <v>0</v>
      </c>
      <c r="AA841" s="15">
        <v>0</v>
      </c>
      <c r="AB841" s="15">
        <v>899.95</v>
      </c>
    </row>
    <row r="842" spans="1:28" x14ac:dyDescent="0.25">
      <c r="A842" s="9" t="s">
        <v>1702</v>
      </c>
      <c r="B842" s="10" t="s">
        <v>29</v>
      </c>
      <c r="C842" s="10" t="s">
        <v>29</v>
      </c>
      <c r="D842" s="9" t="s">
        <v>30</v>
      </c>
      <c r="E842" s="10" t="s">
        <v>32</v>
      </c>
      <c r="F842" s="10" t="s">
        <v>32</v>
      </c>
      <c r="G842" s="11">
        <v>40634</v>
      </c>
      <c r="H842" s="12">
        <v>40634</v>
      </c>
      <c r="I842" s="10" t="s">
        <v>210</v>
      </c>
      <c r="J842" s="13" t="s">
        <v>555</v>
      </c>
      <c r="K842" s="10" t="s">
        <v>357</v>
      </c>
      <c r="L842" s="10" t="s">
        <v>29</v>
      </c>
      <c r="M842" s="14">
        <v>2000</v>
      </c>
      <c r="N842" s="12"/>
      <c r="O842" s="10" t="s">
        <v>29</v>
      </c>
      <c r="P842" s="14">
        <v>-1900</v>
      </c>
      <c r="Q842" s="15">
        <v>2</v>
      </c>
      <c r="R842" s="10" t="s">
        <v>29</v>
      </c>
      <c r="S842" s="15">
        <v>100</v>
      </c>
      <c r="T842" s="10" t="s">
        <v>36</v>
      </c>
      <c r="U842" s="10" t="s">
        <v>29</v>
      </c>
      <c r="V842" s="10" t="s">
        <v>37</v>
      </c>
      <c r="W842" s="10" t="s">
        <v>29</v>
      </c>
      <c r="X842" s="15">
        <v>0</v>
      </c>
      <c r="Y842" s="15">
        <v>0</v>
      </c>
      <c r="Z842" s="15">
        <v>0</v>
      </c>
      <c r="AA842" s="15">
        <v>0</v>
      </c>
      <c r="AB842" s="15">
        <v>100</v>
      </c>
    </row>
    <row r="843" spans="1:28" x14ac:dyDescent="0.25">
      <c r="A843" s="9" t="s">
        <v>1703</v>
      </c>
      <c r="B843" s="10" t="s">
        <v>29</v>
      </c>
      <c r="C843" s="10" t="s">
        <v>29</v>
      </c>
      <c r="D843" s="9" t="s">
        <v>30</v>
      </c>
      <c r="E843" s="10" t="s">
        <v>32</v>
      </c>
      <c r="F843" s="10" t="s">
        <v>32</v>
      </c>
      <c r="G843" s="11">
        <v>40634</v>
      </c>
      <c r="H843" s="12">
        <v>40634</v>
      </c>
      <c r="I843" s="10" t="s">
        <v>210</v>
      </c>
      <c r="J843" s="13" t="s">
        <v>1704</v>
      </c>
      <c r="K843" s="10" t="s">
        <v>357</v>
      </c>
      <c r="L843" s="10" t="s">
        <v>29</v>
      </c>
      <c r="M843" s="14">
        <v>1950</v>
      </c>
      <c r="N843" s="12"/>
      <c r="O843" s="10" t="s">
        <v>29</v>
      </c>
      <c r="P843" s="14">
        <v>-1852</v>
      </c>
      <c r="Q843" s="15">
        <v>2</v>
      </c>
      <c r="R843" s="10" t="s">
        <v>29</v>
      </c>
      <c r="S843" s="15">
        <v>98</v>
      </c>
      <c r="T843" s="10" t="s">
        <v>36</v>
      </c>
      <c r="U843" s="10" t="s">
        <v>29</v>
      </c>
      <c r="V843" s="10" t="s">
        <v>37</v>
      </c>
      <c r="W843" s="10" t="s">
        <v>29</v>
      </c>
      <c r="X843" s="15">
        <v>0</v>
      </c>
      <c r="Y843" s="15">
        <v>0</v>
      </c>
      <c r="Z843" s="15">
        <v>0</v>
      </c>
      <c r="AA843" s="15">
        <v>0</v>
      </c>
      <c r="AB843" s="15">
        <v>98</v>
      </c>
    </row>
    <row r="844" spans="1:28" x14ac:dyDescent="0.25">
      <c r="A844" s="9" t="s">
        <v>1705</v>
      </c>
      <c r="B844" s="10" t="s">
        <v>29</v>
      </c>
      <c r="C844" s="10" t="s">
        <v>29</v>
      </c>
      <c r="D844" s="9" t="s">
        <v>30</v>
      </c>
      <c r="E844" s="10" t="s">
        <v>32</v>
      </c>
      <c r="F844" s="10" t="s">
        <v>32</v>
      </c>
      <c r="G844" s="11">
        <v>40664</v>
      </c>
      <c r="H844" s="12">
        <v>40664</v>
      </c>
      <c r="I844" s="10" t="s">
        <v>210</v>
      </c>
      <c r="J844" s="13" t="s">
        <v>1706</v>
      </c>
      <c r="K844" s="10" t="s">
        <v>357</v>
      </c>
      <c r="L844" s="10" t="s">
        <v>29</v>
      </c>
      <c r="M844" s="14">
        <v>4300</v>
      </c>
      <c r="N844" s="12"/>
      <c r="O844" s="10" t="s">
        <v>29</v>
      </c>
      <c r="P844" s="14">
        <v>-4085</v>
      </c>
      <c r="Q844" s="15">
        <v>12</v>
      </c>
      <c r="R844" s="10" t="s">
        <v>29</v>
      </c>
      <c r="S844" s="15">
        <v>215</v>
      </c>
      <c r="T844" s="10" t="s">
        <v>36</v>
      </c>
      <c r="U844" s="10" t="s">
        <v>29</v>
      </c>
      <c r="V844" s="10" t="s">
        <v>37</v>
      </c>
      <c r="W844" s="10" t="s">
        <v>29</v>
      </c>
      <c r="X844" s="15">
        <v>0</v>
      </c>
      <c r="Y844" s="15">
        <v>0</v>
      </c>
      <c r="Z844" s="15">
        <v>0</v>
      </c>
      <c r="AA844" s="15">
        <v>0</v>
      </c>
      <c r="AB844" s="15">
        <v>215</v>
      </c>
    </row>
    <row r="845" spans="1:28" x14ac:dyDescent="0.25">
      <c r="A845" s="9" t="s">
        <v>1707</v>
      </c>
      <c r="B845" s="10" t="s">
        <v>29</v>
      </c>
      <c r="C845" s="10" t="s">
        <v>29</v>
      </c>
      <c r="D845" s="9" t="s">
        <v>30</v>
      </c>
      <c r="E845" s="10" t="s">
        <v>207</v>
      </c>
      <c r="F845" s="10" t="s">
        <v>32</v>
      </c>
      <c r="G845" s="11">
        <v>40664</v>
      </c>
      <c r="H845" s="12">
        <v>40664</v>
      </c>
      <c r="I845" s="10" t="s">
        <v>210</v>
      </c>
      <c r="J845" s="13" t="s">
        <v>1708</v>
      </c>
      <c r="K845" s="10" t="s">
        <v>357</v>
      </c>
      <c r="L845" s="10" t="s">
        <v>29</v>
      </c>
      <c r="M845" s="14">
        <v>53909</v>
      </c>
      <c r="N845" s="12"/>
      <c r="O845" s="10" t="s">
        <v>29</v>
      </c>
      <c r="P845" s="14">
        <v>-51213.55</v>
      </c>
      <c r="Q845" s="15">
        <v>2</v>
      </c>
      <c r="R845" s="10" t="s">
        <v>29</v>
      </c>
      <c r="S845" s="14">
        <v>2695.45</v>
      </c>
      <c r="T845" s="10" t="s">
        <v>36</v>
      </c>
      <c r="U845" s="10" t="s">
        <v>29</v>
      </c>
      <c r="V845" s="10" t="s">
        <v>37</v>
      </c>
      <c r="W845" s="10" t="s">
        <v>29</v>
      </c>
      <c r="X845" s="15">
        <v>0</v>
      </c>
      <c r="Y845" s="15">
        <v>0</v>
      </c>
      <c r="Z845" s="15">
        <v>0</v>
      </c>
      <c r="AA845" s="15">
        <v>0</v>
      </c>
      <c r="AB845" s="14">
        <v>2695.45</v>
      </c>
    </row>
    <row r="846" spans="1:28" x14ac:dyDescent="0.25">
      <c r="A846" s="9" t="s">
        <v>1709</v>
      </c>
      <c r="B846" s="10" t="s">
        <v>29</v>
      </c>
      <c r="C846" s="10" t="s">
        <v>29</v>
      </c>
      <c r="D846" s="9" t="s">
        <v>30</v>
      </c>
      <c r="E846" s="10" t="s">
        <v>32</v>
      </c>
      <c r="F846" s="10" t="s">
        <v>32</v>
      </c>
      <c r="G846" s="11">
        <v>40664</v>
      </c>
      <c r="H846" s="12">
        <v>40664</v>
      </c>
      <c r="I846" s="10" t="s">
        <v>210</v>
      </c>
      <c r="J846" s="13" t="s">
        <v>1710</v>
      </c>
      <c r="K846" s="10" t="s">
        <v>357</v>
      </c>
      <c r="L846" s="10" t="s">
        <v>29</v>
      </c>
      <c r="M846" s="14">
        <v>7440</v>
      </c>
      <c r="N846" s="12"/>
      <c r="O846" s="10" t="s">
        <v>29</v>
      </c>
      <c r="P846" s="14">
        <v>-7068</v>
      </c>
      <c r="Q846" s="15">
        <v>2</v>
      </c>
      <c r="R846" s="10" t="s">
        <v>29</v>
      </c>
      <c r="S846" s="15">
        <v>372</v>
      </c>
      <c r="T846" s="10" t="s">
        <v>36</v>
      </c>
      <c r="U846" s="10" t="s">
        <v>29</v>
      </c>
      <c r="V846" s="10" t="s">
        <v>37</v>
      </c>
      <c r="W846" s="10" t="s">
        <v>29</v>
      </c>
      <c r="X846" s="15">
        <v>0</v>
      </c>
      <c r="Y846" s="15">
        <v>0</v>
      </c>
      <c r="Z846" s="15">
        <v>0</v>
      </c>
      <c r="AA846" s="15">
        <v>0</v>
      </c>
      <c r="AB846" s="15">
        <v>372</v>
      </c>
    </row>
    <row r="847" spans="1:28" x14ac:dyDescent="0.25">
      <c r="A847" s="9" t="s">
        <v>1711</v>
      </c>
      <c r="B847" s="10" t="s">
        <v>29</v>
      </c>
      <c r="C847" s="10" t="s">
        <v>29</v>
      </c>
      <c r="D847" s="9" t="s">
        <v>30</v>
      </c>
      <c r="E847" s="10" t="s">
        <v>32</v>
      </c>
      <c r="F847" s="10" t="s">
        <v>32</v>
      </c>
      <c r="G847" s="11">
        <v>40664</v>
      </c>
      <c r="H847" s="12">
        <v>40664</v>
      </c>
      <c r="I847" s="10" t="s">
        <v>210</v>
      </c>
      <c r="J847" s="13" t="s">
        <v>1706</v>
      </c>
      <c r="K847" s="10" t="s">
        <v>357</v>
      </c>
      <c r="L847" s="10" t="s">
        <v>29</v>
      </c>
      <c r="M847" s="14">
        <v>3500</v>
      </c>
      <c r="N847" s="12"/>
      <c r="O847" s="10" t="s">
        <v>29</v>
      </c>
      <c r="P847" s="14">
        <v>-3325</v>
      </c>
      <c r="Q847" s="15">
        <v>1</v>
      </c>
      <c r="R847" s="10" t="s">
        <v>29</v>
      </c>
      <c r="S847" s="15">
        <v>175</v>
      </c>
      <c r="T847" s="10" t="s">
        <v>36</v>
      </c>
      <c r="U847" s="10" t="s">
        <v>29</v>
      </c>
      <c r="V847" s="10" t="s">
        <v>37</v>
      </c>
      <c r="W847" s="10" t="s">
        <v>29</v>
      </c>
      <c r="X847" s="15">
        <v>0</v>
      </c>
      <c r="Y847" s="15">
        <v>0</v>
      </c>
      <c r="Z847" s="15">
        <v>0</v>
      </c>
      <c r="AA847" s="15">
        <v>0</v>
      </c>
      <c r="AB847" s="15">
        <v>175</v>
      </c>
    </row>
    <row r="848" spans="1:28" x14ac:dyDescent="0.25">
      <c r="A848" s="9" t="s">
        <v>1712</v>
      </c>
      <c r="B848" s="10" t="s">
        <v>29</v>
      </c>
      <c r="C848" s="10" t="s">
        <v>29</v>
      </c>
      <c r="D848" s="9" t="s">
        <v>30</v>
      </c>
      <c r="E848" s="10" t="s">
        <v>207</v>
      </c>
      <c r="F848" s="10" t="s">
        <v>32</v>
      </c>
      <c r="G848" s="11">
        <v>40664</v>
      </c>
      <c r="H848" s="12">
        <v>40664</v>
      </c>
      <c r="I848" s="10" t="s">
        <v>210</v>
      </c>
      <c r="J848" s="13" t="s">
        <v>1713</v>
      </c>
      <c r="K848" s="10" t="s">
        <v>357</v>
      </c>
      <c r="L848" s="10" t="s">
        <v>29</v>
      </c>
      <c r="M848" s="14">
        <v>8600</v>
      </c>
      <c r="N848" s="12"/>
      <c r="O848" s="10" t="s">
        <v>29</v>
      </c>
      <c r="P848" s="14">
        <v>-8170</v>
      </c>
      <c r="Q848" s="15">
        <v>1</v>
      </c>
      <c r="R848" s="10" t="s">
        <v>29</v>
      </c>
      <c r="S848" s="15">
        <v>430</v>
      </c>
      <c r="T848" s="10" t="s">
        <v>36</v>
      </c>
      <c r="U848" s="10" t="s">
        <v>29</v>
      </c>
      <c r="V848" s="10" t="s">
        <v>37</v>
      </c>
      <c r="W848" s="10" t="s">
        <v>29</v>
      </c>
      <c r="X848" s="15">
        <v>0</v>
      </c>
      <c r="Y848" s="15">
        <v>0</v>
      </c>
      <c r="Z848" s="15">
        <v>0</v>
      </c>
      <c r="AA848" s="15">
        <v>0</v>
      </c>
      <c r="AB848" s="15">
        <v>430</v>
      </c>
    </row>
    <row r="849" spans="1:28" x14ac:dyDescent="0.25">
      <c r="A849" s="9" t="s">
        <v>1714</v>
      </c>
      <c r="B849" s="10" t="s">
        <v>29</v>
      </c>
      <c r="C849" s="10" t="s">
        <v>29</v>
      </c>
      <c r="D849" s="9" t="s">
        <v>30</v>
      </c>
      <c r="E849" s="10" t="s">
        <v>32</v>
      </c>
      <c r="F849" s="10" t="s">
        <v>32</v>
      </c>
      <c r="G849" s="11">
        <v>40695</v>
      </c>
      <c r="H849" s="12">
        <v>40695</v>
      </c>
      <c r="I849" s="10" t="s">
        <v>210</v>
      </c>
      <c r="J849" s="13" t="s">
        <v>1715</v>
      </c>
      <c r="K849" s="10" t="s">
        <v>357</v>
      </c>
      <c r="L849" s="10" t="s">
        <v>29</v>
      </c>
      <c r="M849" s="14">
        <v>4990</v>
      </c>
      <c r="N849" s="12"/>
      <c r="O849" s="10" t="s">
        <v>29</v>
      </c>
      <c r="P849" s="14">
        <v>-4740</v>
      </c>
      <c r="Q849" s="15">
        <v>1</v>
      </c>
      <c r="R849" s="10" t="s">
        <v>29</v>
      </c>
      <c r="S849" s="15">
        <v>250</v>
      </c>
      <c r="T849" s="10" t="s">
        <v>36</v>
      </c>
      <c r="U849" s="10" t="s">
        <v>29</v>
      </c>
      <c r="V849" s="10" t="s">
        <v>37</v>
      </c>
      <c r="W849" s="10" t="s">
        <v>29</v>
      </c>
      <c r="X849" s="15">
        <v>0</v>
      </c>
      <c r="Y849" s="15">
        <v>0</v>
      </c>
      <c r="Z849" s="15">
        <v>0</v>
      </c>
      <c r="AA849" s="15">
        <v>0</v>
      </c>
      <c r="AB849" s="15">
        <v>250</v>
      </c>
    </row>
    <row r="850" spans="1:28" x14ac:dyDescent="0.25">
      <c r="A850" s="9" t="s">
        <v>1716</v>
      </c>
      <c r="B850" s="10" t="s">
        <v>29</v>
      </c>
      <c r="C850" s="10" t="s">
        <v>29</v>
      </c>
      <c r="D850" s="9" t="s">
        <v>30</v>
      </c>
      <c r="E850" s="10" t="s">
        <v>207</v>
      </c>
      <c r="F850" s="10" t="s">
        <v>32</v>
      </c>
      <c r="G850" s="11">
        <v>40695</v>
      </c>
      <c r="H850" s="12">
        <v>40695</v>
      </c>
      <c r="I850" s="10" t="s">
        <v>210</v>
      </c>
      <c r="J850" s="13" t="s">
        <v>1717</v>
      </c>
      <c r="K850" s="10" t="s">
        <v>357</v>
      </c>
      <c r="L850" s="10" t="s">
        <v>29</v>
      </c>
      <c r="M850" s="14">
        <v>28500</v>
      </c>
      <c r="N850" s="12"/>
      <c r="O850" s="10" t="s">
        <v>29</v>
      </c>
      <c r="P850" s="14">
        <v>-27075</v>
      </c>
      <c r="Q850" s="15">
        <v>1</v>
      </c>
      <c r="R850" s="10" t="s">
        <v>29</v>
      </c>
      <c r="S850" s="14">
        <v>1425</v>
      </c>
      <c r="T850" s="10" t="s">
        <v>36</v>
      </c>
      <c r="U850" s="10" t="s">
        <v>29</v>
      </c>
      <c r="V850" s="10" t="s">
        <v>37</v>
      </c>
      <c r="W850" s="10" t="s">
        <v>29</v>
      </c>
      <c r="X850" s="15">
        <v>0</v>
      </c>
      <c r="Y850" s="15">
        <v>0</v>
      </c>
      <c r="Z850" s="15">
        <v>0</v>
      </c>
      <c r="AA850" s="15">
        <v>0</v>
      </c>
      <c r="AB850" s="14">
        <v>1425</v>
      </c>
    </row>
    <row r="851" spans="1:28" x14ac:dyDescent="0.25">
      <c r="A851" s="9" t="s">
        <v>1718</v>
      </c>
      <c r="B851" s="10" t="s">
        <v>29</v>
      </c>
      <c r="C851" s="10" t="s">
        <v>29</v>
      </c>
      <c r="D851" s="9" t="s">
        <v>30</v>
      </c>
      <c r="E851" s="10" t="s">
        <v>32</v>
      </c>
      <c r="F851" s="10" t="s">
        <v>32</v>
      </c>
      <c r="G851" s="11">
        <v>40695</v>
      </c>
      <c r="H851" s="12">
        <v>40695</v>
      </c>
      <c r="I851" s="10" t="s">
        <v>210</v>
      </c>
      <c r="J851" s="13" t="s">
        <v>1719</v>
      </c>
      <c r="K851" s="10" t="s">
        <v>357</v>
      </c>
      <c r="L851" s="10" t="s">
        <v>29</v>
      </c>
      <c r="M851" s="14">
        <v>83355</v>
      </c>
      <c r="N851" s="12"/>
      <c r="O851" s="10" t="s">
        <v>29</v>
      </c>
      <c r="P851" s="14">
        <v>-79187</v>
      </c>
      <c r="Q851" s="15">
        <v>70</v>
      </c>
      <c r="R851" s="10" t="s">
        <v>29</v>
      </c>
      <c r="S851" s="14">
        <v>4168</v>
      </c>
      <c r="T851" s="10" t="s">
        <v>36</v>
      </c>
      <c r="U851" s="10" t="s">
        <v>29</v>
      </c>
      <c r="V851" s="10" t="s">
        <v>37</v>
      </c>
      <c r="W851" s="10" t="s">
        <v>29</v>
      </c>
      <c r="X851" s="15">
        <v>0</v>
      </c>
      <c r="Y851" s="15">
        <v>0</v>
      </c>
      <c r="Z851" s="15">
        <v>0</v>
      </c>
      <c r="AA851" s="15">
        <v>0</v>
      </c>
      <c r="AB851" s="14">
        <v>4168</v>
      </c>
    </row>
    <row r="852" spans="1:28" x14ac:dyDescent="0.25">
      <c r="A852" s="9" t="s">
        <v>1720</v>
      </c>
      <c r="B852" s="10" t="s">
        <v>29</v>
      </c>
      <c r="C852" s="10" t="s">
        <v>29</v>
      </c>
      <c r="D852" s="9" t="s">
        <v>30</v>
      </c>
      <c r="E852" s="10" t="s">
        <v>32</v>
      </c>
      <c r="F852" s="10" t="s">
        <v>32</v>
      </c>
      <c r="G852" s="11">
        <v>40695</v>
      </c>
      <c r="H852" s="12">
        <v>40695</v>
      </c>
      <c r="I852" s="10" t="s">
        <v>210</v>
      </c>
      <c r="J852" s="13" t="s">
        <v>1704</v>
      </c>
      <c r="K852" s="10" t="s">
        <v>357</v>
      </c>
      <c r="L852" s="10" t="s">
        <v>29</v>
      </c>
      <c r="M852" s="14">
        <v>2500</v>
      </c>
      <c r="N852" s="12"/>
      <c r="O852" s="10" t="s">
        <v>29</v>
      </c>
      <c r="P852" s="14">
        <v>-2375</v>
      </c>
      <c r="Q852" s="15">
        <v>2</v>
      </c>
      <c r="R852" s="10" t="s">
        <v>29</v>
      </c>
      <c r="S852" s="15">
        <v>125</v>
      </c>
      <c r="T852" s="10" t="s">
        <v>36</v>
      </c>
      <c r="U852" s="10" t="s">
        <v>29</v>
      </c>
      <c r="V852" s="10" t="s">
        <v>37</v>
      </c>
      <c r="W852" s="10" t="s">
        <v>29</v>
      </c>
      <c r="X852" s="15">
        <v>0</v>
      </c>
      <c r="Y852" s="15">
        <v>0</v>
      </c>
      <c r="Z852" s="15">
        <v>0</v>
      </c>
      <c r="AA852" s="15">
        <v>0</v>
      </c>
      <c r="AB852" s="15">
        <v>125</v>
      </c>
    </row>
    <row r="853" spans="1:28" x14ac:dyDescent="0.25">
      <c r="A853" s="9" t="s">
        <v>1721</v>
      </c>
      <c r="B853" s="10" t="s">
        <v>29</v>
      </c>
      <c r="C853" s="10" t="s">
        <v>29</v>
      </c>
      <c r="D853" s="9" t="s">
        <v>30</v>
      </c>
      <c r="E853" s="10" t="s">
        <v>32</v>
      </c>
      <c r="F853" s="10" t="s">
        <v>32</v>
      </c>
      <c r="G853" s="11">
        <v>40725</v>
      </c>
      <c r="H853" s="12">
        <v>40725</v>
      </c>
      <c r="I853" s="10" t="s">
        <v>210</v>
      </c>
      <c r="J853" s="13" t="s">
        <v>565</v>
      </c>
      <c r="K853" s="10" t="s">
        <v>357</v>
      </c>
      <c r="L853" s="10" t="s">
        <v>29</v>
      </c>
      <c r="M853" s="14">
        <v>1700</v>
      </c>
      <c r="N853" s="12"/>
      <c r="O853" s="10" t="s">
        <v>29</v>
      </c>
      <c r="P853" s="14">
        <v>-1615</v>
      </c>
      <c r="Q853" s="15">
        <v>1</v>
      </c>
      <c r="R853" s="10" t="s">
        <v>29</v>
      </c>
      <c r="S853" s="15">
        <v>85</v>
      </c>
      <c r="T853" s="10" t="s">
        <v>36</v>
      </c>
      <c r="U853" s="10" t="s">
        <v>29</v>
      </c>
      <c r="V853" s="10" t="s">
        <v>37</v>
      </c>
      <c r="W853" s="10" t="s">
        <v>29</v>
      </c>
      <c r="X853" s="15">
        <v>0</v>
      </c>
      <c r="Y853" s="15">
        <v>0</v>
      </c>
      <c r="Z853" s="15">
        <v>0</v>
      </c>
      <c r="AA853" s="15">
        <v>0</v>
      </c>
      <c r="AB853" s="15">
        <v>85</v>
      </c>
    </row>
    <row r="854" spans="1:28" x14ac:dyDescent="0.25">
      <c r="A854" s="9" t="s">
        <v>1722</v>
      </c>
      <c r="B854" s="10" t="s">
        <v>29</v>
      </c>
      <c r="C854" s="10" t="s">
        <v>29</v>
      </c>
      <c r="D854" s="9" t="s">
        <v>30</v>
      </c>
      <c r="E854" s="10" t="s">
        <v>32</v>
      </c>
      <c r="F854" s="10" t="s">
        <v>32</v>
      </c>
      <c r="G854" s="11">
        <v>40725</v>
      </c>
      <c r="H854" s="12">
        <v>40725</v>
      </c>
      <c r="I854" s="10" t="s">
        <v>210</v>
      </c>
      <c r="J854" s="13" t="s">
        <v>1723</v>
      </c>
      <c r="K854" s="10" t="s">
        <v>357</v>
      </c>
      <c r="L854" s="10" t="s">
        <v>29</v>
      </c>
      <c r="M854" s="14">
        <v>3600</v>
      </c>
      <c r="N854" s="12"/>
      <c r="O854" s="10" t="s">
        <v>29</v>
      </c>
      <c r="P854" s="14">
        <v>-3420</v>
      </c>
      <c r="Q854" s="15">
        <v>1</v>
      </c>
      <c r="R854" s="10" t="s">
        <v>29</v>
      </c>
      <c r="S854" s="15">
        <v>180</v>
      </c>
      <c r="T854" s="10" t="s">
        <v>36</v>
      </c>
      <c r="U854" s="10" t="s">
        <v>29</v>
      </c>
      <c r="V854" s="10" t="s">
        <v>37</v>
      </c>
      <c r="W854" s="10" t="s">
        <v>29</v>
      </c>
      <c r="X854" s="15">
        <v>0</v>
      </c>
      <c r="Y854" s="15">
        <v>0</v>
      </c>
      <c r="Z854" s="15">
        <v>0</v>
      </c>
      <c r="AA854" s="15">
        <v>0</v>
      </c>
      <c r="AB854" s="15">
        <v>180</v>
      </c>
    </row>
    <row r="855" spans="1:28" x14ac:dyDescent="0.25">
      <c r="A855" s="9" t="s">
        <v>1724</v>
      </c>
      <c r="B855" s="10" t="s">
        <v>29</v>
      </c>
      <c r="C855" s="10" t="s">
        <v>29</v>
      </c>
      <c r="D855" s="9" t="s">
        <v>30</v>
      </c>
      <c r="E855" s="10" t="s">
        <v>207</v>
      </c>
      <c r="F855" s="10" t="s">
        <v>32</v>
      </c>
      <c r="G855" s="11">
        <v>40725</v>
      </c>
      <c r="H855" s="12">
        <v>40725</v>
      </c>
      <c r="I855" s="10" t="s">
        <v>210</v>
      </c>
      <c r="J855" s="13" t="s">
        <v>1725</v>
      </c>
      <c r="K855" s="10" t="s">
        <v>357</v>
      </c>
      <c r="L855" s="10" t="s">
        <v>29</v>
      </c>
      <c r="M855" s="14">
        <v>46183</v>
      </c>
      <c r="N855" s="12"/>
      <c r="O855" s="10" t="s">
        <v>29</v>
      </c>
      <c r="P855" s="14">
        <v>-43873.85</v>
      </c>
      <c r="Q855" s="15">
        <v>2</v>
      </c>
      <c r="R855" s="10" t="s">
        <v>29</v>
      </c>
      <c r="S855" s="14">
        <v>2309.15</v>
      </c>
      <c r="T855" s="10" t="s">
        <v>36</v>
      </c>
      <c r="U855" s="10" t="s">
        <v>29</v>
      </c>
      <c r="V855" s="10" t="s">
        <v>37</v>
      </c>
      <c r="W855" s="10" t="s">
        <v>29</v>
      </c>
      <c r="X855" s="15">
        <v>0</v>
      </c>
      <c r="Y855" s="15">
        <v>0</v>
      </c>
      <c r="Z855" s="15">
        <v>0</v>
      </c>
      <c r="AA855" s="15">
        <v>0</v>
      </c>
      <c r="AB855" s="14">
        <v>2309.15</v>
      </c>
    </row>
    <row r="856" spans="1:28" x14ac:dyDescent="0.25">
      <c r="A856" s="9" t="s">
        <v>1726</v>
      </c>
      <c r="B856" s="10" t="s">
        <v>29</v>
      </c>
      <c r="C856" s="10" t="s">
        <v>29</v>
      </c>
      <c r="D856" s="9" t="s">
        <v>30</v>
      </c>
      <c r="E856" s="10" t="s">
        <v>207</v>
      </c>
      <c r="F856" s="10" t="s">
        <v>32</v>
      </c>
      <c r="G856" s="11">
        <v>40725</v>
      </c>
      <c r="H856" s="12">
        <v>40725</v>
      </c>
      <c r="I856" s="10" t="s">
        <v>218</v>
      </c>
      <c r="J856" s="13" t="s">
        <v>1727</v>
      </c>
      <c r="K856" s="10" t="s">
        <v>357</v>
      </c>
      <c r="L856" s="10" t="s">
        <v>29</v>
      </c>
      <c r="M856" s="14">
        <v>42255</v>
      </c>
      <c r="N856" s="12"/>
      <c r="O856" s="10" t="s">
        <v>29</v>
      </c>
      <c r="P856" s="14">
        <v>-40142.25</v>
      </c>
      <c r="Q856" s="15">
        <v>1</v>
      </c>
      <c r="R856" s="10" t="s">
        <v>29</v>
      </c>
      <c r="S856" s="14">
        <v>2112.75</v>
      </c>
      <c r="T856" s="10" t="s">
        <v>36</v>
      </c>
      <c r="U856" s="10" t="s">
        <v>29</v>
      </c>
      <c r="V856" s="10" t="s">
        <v>37</v>
      </c>
      <c r="W856" s="10" t="s">
        <v>29</v>
      </c>
      <c r="X856" s="15">
        <v>0</v>
      </c>
      <c r="Y856" s="15">
        <v>0</v>
      </c>
      <c r="Z856" s="15">
        <v>0</v>
      </c>
      <c r="AA856" s="15">
        <v>0</v>
      </c>
      <c r="AB856" s="14">
        <v>2112.75</v>
      </c>
    </row>
    <row r="857" spans="1:28" x14ac:dyDescent="0.25">
      <c r="A857" s="9" t="s">
        <v>1728</v>
      </c>
      <c r="B857" s="10" t="s">
        <v>29</v>
      </c>
      <c r="C857" s="10" t="s">
        <v>29</v>
      </c>
      <c r="D857" s="9" t="s">
        <v>30</v>
      </c>
      <c r="E857" s="10" t="s">
        <v>207</v>
      </c>
      <c r="F857" s="10" t="s">
        <v>32</v>
      </c>
      <c r="G857" s="11">
        <v>40756</v>
      </c>
      <c r="H857" s="12">
        <v>40756</v>
      </c>
      <c r="I857" s="10" t="s">
        <v>210</v>
      </c>
      <c r="J857" s="13" t="s">
        <v>1729</v>
      </c>
      <c r="K857" s="10" t="s">
        <v>357</v>
      </c>
      <c r="L857" s="10" t="s">
        <v>29</v>
      </c>
      <c r="M857" s="14">
        <v>200344</v>
      </c>
      <c r="N857" s="12"/>
      <c r="O857" s="10" t="s">
        <v>29</v>
      </c>
      <c r="P857" s="14">
        <v>-190326.8</v>
      </c>
      <c r="Q857" s="15">
        <v>3</v>
      </c>
      <c r="R857" s="10" t="s">
        <v>29</v>
      </c>
      <c r="S857" s="14">
        <v>10017.200000000001</v>
      </c>
      <c r="T857" s="10" t="s">
        <v>36</v>
      </c>
      <c r="U857" s="10" t="s">
        <v>29</v>
      </c>
      <c r="V857" s="10" t="s">
        <v>37</v>
      </c>
      <c r="W857" s="10" t="s">
        <v>29</v>
      </c>
      <c r="X857" s="15">
        <v>0</v>
      </c>
      <c r="Y857" s="15">
        <v>0</v>
      </c>
      <c r="Z857" s="15">
        <v>0</v>
      </c>
      <c r="AA857" s="15">
        <v>0</v>
      </c>
      <c r="AB857" s="14">
        <v>10017.200000000001</v>
      </c>
    </row>
    <row r="858" spans="1:28" x14ac:dyDescent="0.25">
      <c r="A858" s="9" t="s">
        <v>1730</v>
      </c>
      <c r="B858" s="10" t="s">
        <v>29</v>
      </c>
      <c r="C858" s="10" t="s">
        <v>29</v>
      </c>
      <c r="D858" s="9" t="s">
        <v>30</v>
      </c>
      <c r="E858" s="10" t="s">
        <v>207</v>
      </c>
      <c r="F858" s="10" t="s">
        <v>32</v>
      </c>
      <c r="G858" s="11">
        <v>40756</v>
      </c>
      <c r="H858" s="12">
        <v>40756</v>
      </c>
      <c r="I858" s="10" t="s">
        <v>210</v>
      </c>
      <c r="J858" s="13" t="s">
        <v>1731</v>
      </c>
      <c r="K858" s="10" t="s">
        <v>357</v>
      </c>
      <c r="L858" s="10" t="s">
        <v>29</v>
      </c>
      <c r="M858" s="14">
        <v>143760</v>
      </c>
      <c r="N858" s="12"/>
      <c r="O858" s="10" t="s">
        <v>29</v>
      </c>
      <c r="P858" s="14">
        <v>-136572</v>
      </c>
      <c r="Q858" s="15">
        <v>2</v>
      </c>
      <c r="R858" s="10" t="s">
        <v>29</v>
      </c>
      <c r="S858" s="14">
        <v>7188</v>
      </c>
      <c r="T858" s="10" t="s">
        <v>36</v>
      </c>
      <c r="U858" s="10" t="s">
        <v>29</v>
      </c>
      <c r="V858" s="10" t="s">
        <v>37</v>
      </c>
      <c r="W858" s="10" t="s">
        <v>29</v>
      </c>
      <c r="X858" s="15">
        <v>0</v>
      </c>
      <c r="Y858" s="15">
        <v>0</v>
      </c>
      <c r="Z858" s="15">
        <v>0</v>
      </c>
      <c r="AA858" s="15">
        <v>0</v>
      </c>
      <c r="AB858" s="14">
        <v>7188</v>
      </c>
    </row>
    <row r="859" spans="1:28" x14ac:dyDescent="0.25">
      <c r="A859" s="9" t="s">
        <v>1732</v>
      </c>
      <c r="B859" s="10" t="s">
        <v>29</v>
      </c>
      <c r="C859" s="10" t="s">
        <v>29</v>
      </c>
      <c r="D859" s="9" t="s">
        <v>30</v>
      </c>
      <c r="E859" s="10" t="s">
        <v>32</v>
      </c>
      <c r="F859" s="10" t="s">
        <v>32</v>
      </c>
      <c r="G859" s="11">
        <v>40756</v>
      </c>
      <c r="H859" s="12">
        <v>40756</v>
      </c>
      <c r="I859" s="10" t="s">
        <v>210</v>
      </c>
      <c r="J859" s="13" t="s">
        <v>1733</v>
      </c>
      <c r="K859" s="10" t="s">
        <v>357</v>
      </c>
      <c r="L859" s="10" t="s">
        <v>29</v>
      </c>
      <c r="M859" s="14">
        <v>17436</v>
      </c>
      <c r="N859" s="12"/>
      <c r="O859" s="10" t="s">
        <v>29</v>
      </c>
      <c r="P859" s="14">
        <v>-16564</v>
      </c>
      <c r="Q859" s="15">
        <v>5</v>
      </c>
      <c r="R859" s="10" t="s">
        <v>29</v>
      </c>
      <c r="S859" s="15">
        <v>872</v>
      </c>
      <c r="T859" s="10" t="s">
        <v>36</v>
      </c>
      <c r="U859" s="10" t="s">
        <v>29</v>
      </c>
      <c r="V859" s="10" t="s">
        <v>37</v>
      </c>
      <c r="W859" s="10" t="s">
        <v>29</v>
      </c>
      <c r="X859" s="15">
        <v>0</v>
      </c>
      <c r="Y859" s="15">
        <v>0</v>
      </c>
      <c r="Z859" s="15">
        <v>0</v>
      </c>
      <c r="AA859" s="15">
        <v>0</v>
      </c>
      <c r="AB859" s="15">
        <v>872</v>
      </c>
    </row>
    <row r="860" spans="1:28" x14ac:dyDescent="0.25">
      <c r="A860" s="9" t="s">
        <v>1734</v>
      </c>
      <c r="B860" s="10" t="s">
        <v>29</v>
      </c>
      <c r="C860" s="10" t="s">
        <v>29</v>
      </c>
      <c r="D860" s="9" t="s">
        <v>30</v>
      </c>
      <c r="E860" s="10" t="s">
        <v>207</v>
      </c>
      <c r="F860" s="10" t="s">
        <v>32</v>
      </c>
      <c r="G860" s="11">
        <v>40878</v>
      </c>
      <c r="H860" s="12">
        <v>40878</v>
      </c>
      <c r="I860" s="10" t="s">
        <v>210</v>
      </c>
      <c r="J860" s="13" t="s">
        <v>1735</v>
      </c>
      <c r="K860" s="10" t="s">
        <v>357</v>
      </c>
      <c r="L860" s="10" t="s">
        <v>29</v>
      </c>
      <c r="M860" s="14">
        <v>37477</v>
      </c>
      <c r="N860" s="12"/>
      <c r="O860" s="10" t="s">
        <v>29</v>
      </c>
      <c r="P860" s="14">
        <v>-35603.15</v>
      </c>
      <c r="Q860" s="15">
        <v>1</v>
      </c>
      <c r="R860" s="10" t="s">
        <v>29</v>
      </c>
      <c r="S860" s="14">
        <v>1873.85</v>
      </c>
      <c r="T860" s="10" t="s">
        <v>36</v>
      </c>
      <c r="U860" s="10" t="s">
        <v>29</v>
      </c>
      <c r="V860" s="10" t="s">
        <v>37</v>
      </c>
      <c r="W860" s="10" t="s">
        <v>29</v>
      </c>
      <c r="X860" s="15">
        <v>0</v>
      </c>
      <c r="Y860" s="15">
        <v>0</v>
      </c>
      <c r="Z860" s="15">
        <v>0</v>
      </c>
      <c r="AA860" s="15">
        <v>0</v>
      </c>
      <c r="AB860" s="14">
        <v>1873.85</v>
      </c>
    </row>
    <row r="861" spans="1:28" x14ac:dyDescent="0.25">
      <c r="A861" s="9" t="s">
        <v>1736</v>
      </c>
      <c r="B861" s="10" t="s">
        <v>29</v>
      </c>
      <c r="C861" s="10" t="s">
        <v>29</v>
      </c>
      <c r="D861" s="9" t="s">
        <v>30</v>
      </c>
      <c r="E861" s="10" t="s">
        <v>207</v>
      </c>
      <c r="F861" s="10" t="s">
        <v>32</v>
      </c>
      <c r="G861" s="11">
        <v>40878</v>
      </c>
      <c r="H861" s="12">
        <v>40878</v>
      </c>
      <c r="I861" s="10" t="s">
        <v>210</v>
      </c>
      <c r="J861" s="13" t="s">
        <v>1737</v>
      </c>
      <c r="K861" s="10" t="s">
        <v>357</v>
      </c>
      <c r="L861" s="10" t="s">
        <v>29</v>
      </c>
      <c r="M861" s="14">
        <v>117030</v>
      </c>
      <c r="N861" s="12"/>
      <c r="O861" s="10" t="s">
        <v>29</v>
      </c>
      <c r="P861" s="14">
        <v>-111178.5</v>
      </c>
      <c r="Q861" s="15">
        <v>1</v>
      </c>
      <c r="R861" s="10" t="s">
        <v>29</v>
      </c>
      <c r="S861" s="14">
        <v>5851.5</v>
      </c>
      <c r="T861" s="10" t="s">
        <v>36</v>
      </c>
      <c r="U861" s="10" t="s">
        <v>29</v>
      </c>
      <c r="V861" s="10" t="s">
        <v>37</v>
      </c>
      <c r="W861" s="10" t="s">
        <v>29</v>
      </c>
      <c r="X861" s="15">
        <v>0</v>
      </c>
      <c r="Y861" s="15">
        <v>0</v>
      </c>
      <c r="Z861" s="15">
        <v>0</v>
      </c>
      <c r="AA861" s="15">
        <v>0</v>
      </c>
      <c r="AB861" s="14">
        <v>5851.5</v>
      </c>
    </row>
    <row r="862" spans="1:28" x14ac:dyDescent="0.25">
      <c r="A862" s="9" t="s">
        <v>1738</v>
      </c>
      <c r="B862" s="10" t="s">
        <v>29</v>
      </c>
      <c r="C862" s="10" t="s">
        <v>29</v>
      </c>
      <c r="D862" s="9" t="s">
        <v>30</v>
      </c>
      <c r="E862" s="10" t="s">
        <v>32</v>
      </c>
      <c r="F862" s="10" t="s">
        <v>32</v>
      </c>
      <c r="G862" s="11">
        <v>40878</v>
      </c>
      <c r="H862" s="12">
        <v>40878</v>
      </c>
      <c r="I862" s="10" t="s">
        <v>210</v>
      </c>
      <c r="J862" s="13" t="s">
        <v>1739</v>
      </c>
      <c r="K862" s="10" t="s">
        <v>357</v>
      </c>
      <c r="L862" s="10" t="s">
        <v>29</v>
      </c>
      <c r="M862" s="14">
        <v>6138</v>
      </c>
      <c r="N862" s="12"/>
      <c r="O862" s="10" t="s">
        <v>29</v>
      </c>
      <c r="P862" s="14">
        <v>-5831</v>
      </c>
      <c r="Q862" s="15">
        <v>2</v>
      </c>
      <c r="R862" s="10" t="s">
        <v>29</v>
      </c>
      <c r="S862" s="15">
        <v>307</v>
      </c>
      <c r="T862" s="10" t="s">
        <v>36</v>
      </c>
      <c r="U862" s="10" t="s">
        <v>29</v>
      </c>
      <c r="V862" s="10" t="s">
        <v>37</v>
      </c>
      <c r="W862" s="10" t="s">
        <v>29</v>
      </c>
      <c r="X862" s="15">
        <v>0</v>
      </c>
      <c r="Y862" s="15">
        <v>0</v>
      </c>
      <c r="Z862" s="15">
        <v>0</v>
      </c>
      <c r="AA862" s="15">
        <v>0</v>
      </c>
      <c r="AB862" s="15">
        <v>307</v>
      </c>
    </row>
    <row r="863" spans="1:28" x14ac:dyDescent="0.25">
      <c r="A863" s="9" t="s">
        <v>1740</v>
      </c>
      <c r="B863" s="10" t="s">
        <v>29</v>
      </c>
      <c r="C863" s="10" t="s">
        <v>29</v>
      </c>
      <c r="D863" s="9" t="s">
        <v>30</v>
      </c>
      <c r="E863" s="10" t="s">
        <v>207</v>
      </c>
      <c r="F863" s="10" t="s">
        <v>32</v>
      </c>
      <c r="G863" s="11">
        <v>40909</v>
      </c>
      <c r="H863" s="12">
        <v>40909</v>
      </c>
      <c r="I863" s="10" t="s">
        <v>210</v>
      </c>
      <c r="J863" s="13" t="s">
        <v>1741</v>
      </c>
      <c r="K863" s="10" t="s">
        <v>357</v>
      </c>
      <c r="L863" s="10" t="s">
        <v>29</v>
      </c>
      <c r="M863" s="14">
        <v>56641</v>
      </c>
      <c r="N863" s="12"/>
      <c r="O863" s="10" t="s">
        <v>29</v>
      </c>
      <c r="P863" s="14">
        <v>-53808.95</v>
      </c>
      <c r="Q863" s="15">
        <v>1</v>
      </c>
      <c r="R863" s="10" t="s">
        <v>29</v>
      </c>
      <c r="S863" s="14">
        <v>2832.05</v>
      </c>
      <c r="T863" s="10" t="s">
        <v>36</v>
      </c>
      <c r="U863" s="10" t="s">
        <v>29</v>
      </c>
      <c r="V863" s="10" t="s">
        <v>37</v>
      </c>
      <c r="W863" s="10" t="s">
        <v>29</v>
      </c>
      <c r="X863" s="15">
        <v>0</v>
      </c>
      <c r="Y863" s="15">
        <v>0</v>
      </c>
      <c r="Z863" s="15">
        <v>0</v>
      </c>
      <c r="AA863" s="15">
        <v>0</v>
      </c>
      <c r="AB863" s="14">
        <v>2832.05</v>
      </c>
    </row>
    <row r="864" spans="1:28" x14ac:dyDescent="0.25">
      <c r="A864" s="9" t="s">
        <v>1742</v>
      </c>
      <c r="B864" s="10" t="s">
        <v>29</v>
      </c>
      <c r="C864" s="10" t="s">
        <v>29</v>
      </c>
      <c r="D864" s="9" t="s">
        <v>30</v>
      </c>
      <c r="E864" s="10" t="s">
        <v>32</v>
      </c>
      <c r="F864" s="10" t="s">
        <v>32</v>
      </c>
      <c r="G864" s="11">
        <v>41000</v>
      </c>
      <c r="H864" s="12">
        <v>41000</v>
      </c>
      <c r="I864" s="10" t="s">
        <v>210</v>
      </c>
      <c r="J864" s="13" t="s">
        <v>1743</v>
      </c>
      <c r="K864" s="10" t="s">
        <v>357</v>
      </c>
      <c r="L864" s="10" t="s">
        <v>29</v>
      </c>
      <c r="M864" s="14">
        <v>4700</v>
      </c>
      <c r="N864" s="12"/>
      <c r="O864" s="10" t="s">
        <v>29</v>
      </c>
      <c r="P864" s="14">
        <v>-4465</v>
      </c>
      <c r="Q864" s="15">
        <v>1</v>
      </c>
      <c r="R864" s="10" t="s">
        <v>29</v>
      </c>
      <c r="S864" s="15">
        <v>235</v>
      </c>
      <c r="T864" s="10" t="s">
        <v>36</v>
      </c>
      <c r="U864" s="10" t="s">
        <v>29</v>
      </c>
      <c r="V864" s="10" t="s">
        <v>37</v>
      </c>
      <c r="W864" s="10" t="s">
        <v>29</v>
      </c>
      <c r="X864" s="15">
        <v>0</v>
      </c>
      <c r="Y864" s="15">
        <v>0</v>
      </c>
      <c r="Z864" s="15">
        <v>0</v>
      </c>
      <c r="AA864" s="15">
        <v>0</v>
      </c>
      <c r="AB864" s="15">
        <v>235</v>
      </c>
    </row>
    <row r="865" spans="1:28" x14ac:dyDescent="0.25">
      <c r="A865" s="9" t="s">
        <v>1744</v>
      </c>
      <c r="B865" s="10" t="s">
        <v>29</v>
      </c>
      <c r="C865" s="10" t="s">
        <v>29</v>
      </c>
      <c r="D865" s="9" t="s">
        <v>30</v>
      </c>
      <c r="E865" s="10" t="s">
        <v>207</v>
      </c>
      <c r="F865" s="10" t="s">
        <v>32</v>
      </c>
      <c r="G865" s="11">
        <v>41061</v>
      </c>
      <c r="H865" s="12">
        <v>41061</v>
      </c>
      <c r="I865" s="10" t="s">
        <v>210</v>
      </c>
      <c r="J865" s="13" t="s">
        <v>1745</v>
      </c>
      <c r="K865" s="10" t="s">
        <v>357</v>
      </c>
      <c r="L865" s="10" t="s">
        <v>29</v>
      </c>
      <c r="M865" s="14">
        <v>10500</v>
      </c>
      <c r="N865" s="12"/>
      <c r="O865" s="10" t="s">
        <v>29</v>
      </c>
      <c r="P865" s="14">
        <v>-9975</v>
      </c>
      <c r="Q865" s="15">
        <v>2</v>
      </c>
      <c r="R865" s="10" t="s">
        <v>29</v>
      </c>
      <c r="S865" s="15">
        <v>525</v>
      </c>
      <c r="T865" s="10" t="s">
        <v>36</v>
      </c>
      <c r="U865" s="10" t="s">
        <v>29</v>
      </c>
      <c r="V865" s="10" t="s">
        <v>37</v>
      </c>
      <c r="W865" s="10" t="s">
        <v>29</v>
      </c>
      <c r="X865" s="15">
        <v>0</v>
      </c>
      <c r="Y865" s="15">
        <v>0</v>
      </c>
      <c r="Z865" s="15">
        <v>0</v>
      </c>
      <c r="AA865" s="15">
        <v>0</v>
      </c>
      <c r="AB865" s="15">
        <v>525</v>
      </c>
    </row>
    <row r="866" spans="1:28" x14ac:dyDescent="0.25">
      <c r="A866" s="9" t="s">
        <v>1746</v>
      </c>
      <c r="B866" s="10" t="s">
        <v>29</v>
      </c>
      <c r="C866" s="10" t="s">
        <v>29</v>
      </c>
      <c r="D866" s="9" t="s">
        <v>30</v>
      </c>
      <c r="E866" s="10" t="s">
        <v>207</v>
      </c>
      <c r="F866" s="10" t="s">
        <v>32</v>
      </c>
      <c r="G866" s="11">
        <v>41061</v>
      </c>
      <c r="H866" s="12">
        <v>41061</v>
      </c>
      <c r="I866" s="10" t="s">
        <v>210</v>
      </c>
      <c r="J866" s="13" t="s">
        <v>1747</v>
      </c>
      <c r="K866" s="10" t="s">
        <v>357</v>
      </c>
      <c r="L866" s="10" t="s">
        <v>29</v>
      </c>
      <c r="M866" s="14">
        <v>85500</v>
      </c>
      <c r="N866" s="12"/>
      <c r="O866" s="10" t="s">
        <v>29</v>
      </c>
      <c r="P866" s="14">
        <v>-81225</v>
      </c>
      <c r="Q866" s="15">
        <v>1</v>
      </c>
      <c r="R866" s="10" t="s">
        <v>29</v>
      </c>
      <c r="S866" s="14">
        <v>4275</v>
      </c>
      <c r="T866" s="10" t="s">
        <v>36</v>
      </c>
      <c r="U866" s="10" t="s">
        <v>29</v>
      </c>
      <c r="V866" s="10" t="s">
        <v>37</v>
      </c>
      <c r="W866" s="10" t="s">
        <v>29</v>
      </c>
      <c r="X866" s="15">
        <v>0</v>
      </c>
      <c r="Y866" s="15">
        <v>0</v>
      </c>
      <c r="Z866" s="15">
        <v>0</v>
      </c>
      <c r="AA866" s="15">
        <v>0</v>
      </c>
      <c r="AB866" s="14">
        <v>4275</v>
      </c>
    </row>
    <row r="867" spans="1:28" x14ac:dyDescent="0.25">
      <c r="A867" s="9" t="s">
        <v>1748</v>
      </c>
      <c r="B867" s="10" t="s">
        <v>29</v>
      </c>
      <c r="C867" s="10" t="s">
        <v>29</v>
      </c>
      <c r="D867" s="9" t="s">
        <v>30</v>
      </c>
      <c r="E867" s="10" t="s">
        <v>32</v>
      </c>
      <c r="F867" s="10" t="s">
        <v>32</v>
      </c>
      <c r="G867" s="11">
        <v>41061</v>
      </c>
      <c r="H867" s="12">
        <v>41061</v>
      </c>
      <c r="I867" s="10" t="s">
        <v>210</v>
      </c>
      <c r="J867" s="13" t="s">
        <v>565</v>
      </c>
      <c r="K867" s="10" t="s">
        <v>357</v>
      </c>
      <c r="L867" s="10" t="s">
        <v>29</v>
      </c>
      <c r="M867" s="14">
        <v>1940</v>
      </c>
      <c r="N867" s="12"/>
      <c r="O867" s="10" t="s">
        <v>29</v>
      </c>
      <c r="P867" s="14">
        <v>-1843</v>
      </c>
      <c r="Q867" s="15">
        <v>1</v>
      </c>
      <c r="R867" s="10" t="s">
        <v>29</v>
      </c>
      <c r="S867" s="15">
        <v>97</v>
      </c>
      <c r="T867" s="10" t="s">
        <v>36</v>
      </c>
      <c r="U867" s="10" t="s">
        <v>29</v>
      </c>
      <c r="V867" s="10" t="s">
        <v>37</v>
      </c>
      <c r="W867" s="10" t="s">
        <v>29</v>
      </c>
      <c r="X867" s="15">
        <v>0</v>
      </c>
      <c r="Y867" s="15">
        <v>0</v>
      </c>
      <c r="Z867" s="15">
        <v>0</v>
      </c>
      <c r="AA867" s="15">
        <v>0</v>
      </c>
      <c r="AB867" s="15">
        <v>97</v>
      </c>
    </row>
    <row r="868" spans="1:28" x14ac:dyDescent="0.25">
      <c r="A868" s="9" t="s">
        <v>1749</v>
      </c>
      <c r="B868" s="10" t="s">
        <v>29</v>
      </c>
      <c r="C868" s="10" t="s">
        <v>29</v>
      </c>
      <c r="D868" s="9" t="s">
        <v>30</v>
      </c>
      <c r="E868" s="10" t="s">
        <v>32</v>
      </c>
      <c r="F868" s="10" t="s">
        <v>32</v>
      </c>
      <c r="G868" s="11">
        <v>41061</v>
      </c>
      <c r="H868" s="12">
        <v>41061</v>
      </c>
      <c r="I868" s="10" t="s">
        <v>210</v>
      </c>
      <c r="J868" s="13" t="s">
        <v>1750</v>
      </c>
      <c r="K868" s="10" t="s">
        <v>357</v>
      </c>
      <c r="L868" s="10" t="s">
        <v>29</v>
      </c>
      <c r="M868" s="14">
        <v>9500</v>
      </c>
      <c r="N868" s="12"/>
      <c r="O868" s="10" t="s">
        <v>29</v>
      </c>
      <c r="P868" s="14">
        <v>-9025</v>
      </c>
      <c r="Q868" s="15">
        <v>2</v>
      </c>
      <c r="R868" s="10" t="s">
        <v>29</v>
      </c>
      <c r="S868" s="15">
        <v>475</v>
      </c>
      <c r="T868" s="10" t="s">
        <v>36</v>
      </c>
      <c r="U868" s="10" t="s">
        <v>29</v>
      </c>
      <c r="V868" s="10" t="s">
        <v>37</v>
      </c>
      <c r="W868" s="10" t="s">
        <v>29</v>
      </c>
      <c r="X868" s="15">
        <v>0</v>
      </c>
      <c r="Y868" s="15">
        <v>0</v>
      </c>
      <c r="Z868" s="15">
        <v>0</v>
      </c>
      <c r="AA868" s="15">
        <v>0</v>
      </c>
      <c r="AB868" s="15">
        <v>475</v>
      </c>
    </row>
    <row r="869" spans="1:28" x14ac:dyDescent="0.25">
      <c r="A869" s="9" t="s">
        <v>1751</v>
      </c>
      <c r="B869" s="10" t="s">
        <v>29</v>
      </c>
      <c r="C869" s="10" t="s">
        <v>29</v>
      </c>
      <c r="D869" s="9" t="s">
        <v>30</v>
      </c>
      <c r="E869" s="10" t="s">
        <v>207</v>
      </c>
      <c r="F869" s="10" t="s">
        <v>32</v>
      </c>
      <c r="G869" s="11">
        <v>41122</v>
      </c>
      <c r="H869" s="12">
        <v>41122</v>
      </c>
      <c r="I869" s="10" t="s">
        <v>210</v>
      </c>
      <c r="J869" s="13" t="s">
        <v>1752</v>
      </c>
      <c r="K869" s="10" t="s">
        <v>357</v>
      </c>
      <c r="L869" s="10" t="s">
        <v>29</v>
      </c>
      <c r="M869" s="14">
        <v>45000</v>
      </c>
      <c r="N869" s="12"/>
      <c r="O869" s="10" t="s">
        <v>29</v>
      </c>
      <c r="P869" s="14">
        <v>-42750</v>
      </c>
      <c r="Q869" s="15">
        <v>1</v>
      </c>
      <c r="R869" s="10" t="s">
        <v>29</v>
      </c>
      <c r="S869" s="14">
        <v>2250</v>
      </c>
      <c r="T869" s="10" t="s">
        <v>36</v>
      </c>
      <c r="U869" s="10" t="s">
        <v>29</v>
      </c>
      <c r="V869" s="10" t="s">
        <v>37</v>
      </c>
      <c r="W869" s="10" t="s">
        <v>29</v>
      </c>
      <c r="X869" s="15">
        <v>0</v>
      </c>
      <c r="Y869" s="15">
        <v>0</v>
      </c>
      <c r="Z869" s="15">
        <v>0</v>
      </c>
      <c r="AA869" s="15">
        <v>0</v>
      </c>
      <c r="AB869" s="14">
        <v>2250</v>
      </c>
    </row>
    <row r="870" spans="1:28" x14ac:dyDescent="0.25">
      <c r="A870" s="9" t="s">
        <v>1753</v>
      </c>
      <c r="B870" s="10" t="s">
        <v>29</v>
      </c>
      <c r="C870" s="10" t="s">
        <v>29</v>
      </c>
      <c r="D870" s="9" t="s">
        <v>30</v>
      </c>
      <c r="E870" s="10" t="s">
        <v>207</v>
      </c>
      <c r="F870" s="10" t="s">
        <v>32</v>
      </c>
      <c r="G870" s="11">
        <v>41395</v>
      </c>
      <c r="H870" s="12">
        <v>41395</v>
      </c>
      <c r="I870" s="10" t="s">
        <v>210</v>
      </c>
      <c r="J870" s="13" t="s">
        <v>1727</v>
      </c>
      <c r="K870" s="10" t="s">
        <v>357</v>
      </c>
      <c r="L870" s="10" t="s">
        <v>29</v>
      </c>
      <c r="M870" s="14">
        <v>10300</v>
      </c>
      <c r="N870" s="12"/>
      <c r="O870" s="10" t="s">
        <v>29</v>
      </c>
      <c r="P870" s="14">
        <v>-9709</v>
      </c>
      <c r="Q870" s="15">
        <v>1</v>
      </c>
      <c r="R870" s="10" t="s">
        <v>29</v>
      </c>
      <c r="S870" s="15">
        <v>591</v>
      </c>
      <c r="T870" s="10" t="s">
        <v>36</v>
      </c>
      <c r="U870" s="10" t="s">
        <v>29</v>
      </c>
      <c r="V870" s="10" t="s">
        <v>37</v>
      </c>
      <c r="W870" s="10" t="s">
        <v>29</v>
      </c>
      <c r="X870" s="15">
        <v>0</v>
      </c>
      <c r="Y870" s="15">
        <v>0</v>
      </c>
      <c r="Z870" s="15">
        <v>0</v>
      </c>
      <c r="AA870" s="15">
        <v>-76</v>
      </c>
      <c r="AB870" s="15">
        <v>515</v>
      </c>
    </row>
    <row r="871" spans="1:28" x14ac:dyDescent="0.25">
      <c r="A871" s="9" t="s">
        <v>1754</v>
      </c>
      <c r="B871" s="10" t="s">
        <v>29</v>
      </c>
      <c r="C871" s="10" t="s">
        <v>29</v>
      </c>
      <c r="D871" s="9" t="s">
        <v>30</v>
      </c>
      <c r="E871" s="10" t="s">
        <v>207</v>
      </c>
      <c r="F871" s="10" t="s">
        <v>32</v>
      </c>
      <c r="G871" s="11">
        <v>41518</v>
      </c>
      <c r="H871" s="12">
        <v>41518</v>
      </c>
      <c r="I871" s="10" t="s">
        <v>210</v>
      </c>
      <c r="J871" s="13" t="s">
        <v>1755</v>
      </c>
      <c r="K871" s="10" t="s">
        <v>357</v>
      </c>
      <c r="L871" s="10" t="s">
        <v>29</v>
      </c>
      <c r="M871" s="14">
        <v>7690</v>
      </c>
      <c r="N871" s="12"/>
      <c r="O871" s="10" t="s">
        <v>29</v>
      </c>
      <c r="P871" s="14">
        <v>-7305.5</v>
      </c>
      <c r="Q871" s="15">
        <v>1</v>
      </c>
      <c r="R871" s="10" t="s">
        <v>29</v>
      </c>
      <c r="S871" s="15">
        <v>384.5</v>
      </c>
      <c r="T871" s="10" t="s">
        <v>36</v>
      </c>
      <c r="U871" s="10" t="s">
        <v>29</v>
      </c>
      <c r="V871" s="10" t="s">
        <v>37</v>
      </c>
      <c r="W871" s="10" t="s">
        <v>29</v>
      </c>
      <c r="X871" s="15">
        <v>0</v>
      </c>
      <c r="Y871" s="15">
        <v>0</v>
      </c>
      <c r="Z871" s="15">
        <v>0</v>
      </c>
      <c r="AA871" s="15">
        <v>0</v>
      </c>
      <c r="AB871" s="15">
        <v>384.5</v>
      </c>
    </row>
    <row r="872" spans="1:28" x14ac:dyDescent="0.25">
      <c r="A872" s="9" t="s">
        <v>1756</v>
      </c>
      <c r="B872" s="10" t="s">
        <v>29</v>
      </c>
      <c r="C872" s="10" t="s">
        <v>29</v>
      </c>
      <c r="D872" s="9" t="s">
        <v>30</v>
      </c>
      <c r="E872" s="10" t="s">
        <v>207</v>
      </c>
      <c r="F872" s="10" t="s">
        <v>32</v>
      </c>
      <c r="G872" s="11">
        <v>41579</v>
      </c>
      <c r="H872" s="12">
        <v>41579</v>
      </c>
      <c r="I872" s="10" t="s">
        <v>218</v>
      </c>
      <c r="J872" s="13" t="s">
        <v>1432</v>
      </c>
      <c r="K872" s="10" t="s">
        <v>357</v>
      </c>
      <c r="L872" s="10" t="s">
        <v>29</v>
      </c>
      <c r="M872" s="14">
        <v>8900</v>
      </c>
      <c r="N872" s="12"/>
      <c r="O872" s="10" t="s">
        <v>29</v>
      </c>
      <c r="P872" s="14">
        <v>-8326</v>
      </c>
      <c r="Q872" s="15">
        <v>1</v>
      </c>
      <c r="R872" s="10" t="s">
        <v>29</v>
      </c>
      <c r="S872" s="15">
        <v>574</v>
      </c>
      <c r="T872" s="10" t="s">
        <v>36</v>
      </c>
      <c r="U872" s="10" t="s">
        <v>29</v>
      </c>
      <c r="V872" s="10" t="s">
        <v>37</v>
      </c>
      <c r="W872" s="10" t="s">
        <v>29</v>
      </c>
      <c r="X872" s="15">
        <v>0</v>
      </c>
      <c r="Y872" s="15">
        <v>0</v>
      </c>
      <c r="Z872" s="15">
        <v>0</v>
      </c>
      <c r="AA872" s="15">
        <v>-74</v>
      </c>
      <c r="AB872" s="15">
        <v>500</v>
      </c>
    </row>
    <row r="873" spans="1:28" x14ac:dyDescent="0.25">
      <c r="A873" s="9" t="s">
        <v>1757</v>
      </c>
      <c r="B873" s="10" t="s">
        <v>29</v>
      </c>
      <c r="C873" s="10" t="s">
        <v>29</v>
      </c>
      <c r="D873" s="9" t="s">
        <v>30</v>
      </c>
      <c r="E873" s="10" t="s">
        <v>207</v>
      </c>
      <c r="F873" s="10" t="s">
        <v>32</v>
      </c>
      <c r="G873" s="11">
        <v>41579</v>
      </c>
      <c r="H873" s="12">
        <v>41579</v>
      </c>
      <c r="I873" s="10" t="s">
        <v>218</v>
      </c>
      <c r="J873" s="13" t="s">
        <v>1758</v>
      </c>
      <c r="K873" s="10" t="s">
        <v>357</v>
      </c>
      <c r="L873" s="10" t="s">
        <v>29</v>
      </c>
      <c r="M873" s="14">
        <v>10530</v>
      </c>
      <c r="N873" s="12"/>
      <c r="O873" s="10" t="s">
        <v>29</v>
      </c>
      <c r="P873" s="14">
        <v>-9852</v>
      </c>
      <c r="Q873" s="15">
        <v>1</v>
      </c>
      <c r="R873" s="10" t="s">
        <v>29</v>
      </c>
      <c r="S873" s="15">
        <v>678</v>
      </c>
      <c r="T873" s="10" t="s">
        <v>36</v>
      </c>
      <c r="U873" s="10" t="s">
        <v>29</v>
      </c>
      <c r="V873" s="10" t="s">
        <v>37</v>
      </c>
      <c r="W873" s="10" t="s">
        <v>29</v>
      </c>
      <c r="X873" s="15">
        <v>0</v>
      </c>
      <c r="Y873" s="15">
        <v>0</v>
      </c>
      <c r="Z873" s="15">
        <v>0</v>
      </c>
      <c r="AA873" s="15">
        <v>-88</v>
      </c>
      <c r="AB873" s="15">
        <v>590</v>
      </c>
    </row>
    <row r="874" spans="1:28" x14ac:dyDescent="0.25">
      <c r="A874" s="9" t="s">
        <v>1759</v>
      </c>
      <c r="B874" s="10" t="s">
        <v>29</v>
      </c>
      <c r="C874" s="10" t="s">
        <v>29</v>
      </c>
      <c r="D874" s="9" t="s">
        <v>30</v>
      </c>
      <c r="E874" s="10" t="s">
        <v>207</v>
      </c>
      <c r="F874" s="10" t="s">
        <v>32</v>
      </c>
      <c r="G874" s="11">
        <v>41640</v>
      </c>
      <c r="H874" s="12">
        <v>41640</v>
      </c>
      <c r="I874" s="10" t="s">
        <v>218</v>
      </c>
      <c r="J874" s="13" t="s">
        <v>1760</v>
      </c>
      <c r="K874" s="10" t="s">
        <v>357</v>
      </c>
      <c r="L874" s="10" t="s">
        <v>29</v>
      </c>
      <c r="M874" s="14">
        <v>2200</v>
      </c>
      <c r="N874" s="12"/>
      <c r="O874" s="10" t="s">
        <v>29</v>
      </c>
      <c r="P874" s="14">
        <v>-2070</v>
      </c>
      <c r="Q874" s="15">
        <v>0</v>
      </c>
      <c r="R874" s="10" t="s">
        <v>29</v>
      </c>
      <c r="S874" s="15">
        <v>130</v>
      </c>
      <c r="T874" s="10" t="s">
        <v>36</v>
      </c>
      <c r="U874" s="10" t="s">
        <v>29</v>
      </c>
      <c r="V874" s="10" t="s">
        <v>37</v>
      </c>
      <c r="W874" s="10" t="s">
        <v>29</v>
      </c>
      <c r="X874" s="15">
        <v>0</v>
      </c>
      <c r="Y874" s="15">
        <v>0</v>
      </c>
      <c r="Z874" s="15">
        <v>0</v>
      </c>
      <c r="AA874" s="15">
        <v>-17</v>
      </c>
      <c r="AB874" s="15">
        <v>113</v>
      </c>
    </row>
    <row r="875" spans="1:28" x14ac:dyDescent="0.25">
      <c r="A875" s="9" t="s">
        <v>1759</v>
      </c>
      <c r="B875" s="10" t="s">
        <v>29</v>
      </c>
      <c r="C875" s="10" t="s">
        <v>29</v>
      </c>
      <c r="D875" s="9" t="s">
        <v>375</v>
      </c>
      <c r="E875" s="10" t="s">
        <v>207</v>
      </c>
      <c r="F875" s="10" t="s">
        <v>32</v>
      </c>
      <c r="G875" s="11">
        <v>44958</v>
      </c>
      <c r="H875" s="12">
        <v>44958</v>
      </c>
      <c r="I875" s="10" t="s">
        <v>218</v>
      </c>
      <c r="J875" s="13" t="s">
        <v>1760</v>
      </c>
      <c r="K875" s="10" t="s">
        <v>357</v>
      </c>
      <c r="L875" s="10" t="s">
        <v>29</v>
      </c>
      <c r="M875" s="14">
        <v>6357</v>
      </c>
      <c r="N875" s="12"/>
      <c r="O875" s="10" t="s">
        <v>29</v>
      </c>
      <c r="P875" s="15">
        <v>-266</v>
      </c>
      <c r="Q875" s="15">
        <v>2</v>
      </c>
      <c r="R875" s="10" t="s">
        <v>29</v>
      </c>
      <c r="S875" s="14">
        <v>6091</v>
      </c>
      <c r="T875" s="10" t="s">
        <v>36</v>
      </c>
      <c r="U875" s="10" t="s">
        <v>29</v>
      </c>
      <c r="V875" s="10" t="s">
        <v>37</v>
      </c>
      <c r="W875" s="10" t="s">
        <v>29</v>
      </c>
      <c r="X875" s="15">
        <v>0</v>
      </c>
      <c r="Y875" s="15">
        <v>0</v>
      </c>
      <c r="Z875" s="15">
        <v>0</v>
      </c>
      <c r="AA875" s="15">
        <v>-790</v>
      </c>
      <c r="AB875" s="14">
        <v>5301</v>
      </c>
    </row>
    <row r="876" spans="1:28" x14ac:dyDescent="0.25">
      <c r="A876" s="9" t="s">
        <v>1761</v>
      </c>
      <c r="B876" s="10" t="s">
        <v>29</v>
      </c>
      <c r="C876" s="10" t="s">
        <v>29</v>
      </c>
      <c r="D876" s="9" t="s">
        <v>30</v>
      </c>
      <c r="E876" s="10" t="s">
        <v>207</v>
      </c>
      <c r="F876" s="10" t="s">
        <v>32</v>
      </c>
      <c r="G876" s="11">
        <v>41974</v>
      </c>
      <c r="H876" s="12">
        <v>41974</v>
      </c>
      <c r="I876" s="10" t="s">
        <v>210</v>
      </c>
      <c r="J876" s="13" t="s">
        <v>1762</v>
      </c>
      <c r="K876" s="10" t="s">
        <v>357</v>
      </c>
      <c r="L876" s="10" t="s">
        <v>29</v>
      </c>
      <c r="M876" s="14">
        <v>236669.27</v>
      </c>
      <c r="N876" s="12"/>
      <c r="O876" s="10" t="s">
        <v>29</v>
      </c>
      <c r="P876" s="14">
        <v>-216266.27</v>
      </c>
      <c r="Q876" s="15">
        <v>1</v>
      </c>
      <c r="R876" s="10" t="s">
        <v>29</v>
      </c>
      <c r="S876" s="14">
        <v>20403</v>
      </c>
      <c r="T876" s="10" t="s">
        <v>36</v>
      </c>
      <c r="U876" s="10" t="s">
        <v>29</v>
      </c>
      <c r="V876" s="10" t="s">
        <v>37</v>
      </c>
      <c r="W876" s="10" t="s">
        <v>29</v>
      </c>
      <c r="X876" s="15">
        <v>0</v>
      </c>
      <c r="Y876" s="15">
        <v>0</v>
      </c>
      <c r="Z876" s="15">
        <v>0</v>
      </c>
      <c r="AA876" s="14">
        <v>-2647</v>
      </c>
      <c r="AB876" s="14">
        <v>17756</v>
      </c>
    </row>
    <row r="877" spans="1:28" x14ac:dyDescent="0.25">
      <c r="A877" s="9" t="s">
        <v>1763</v>
      </c>
      <c r="B877" s="10" t="s">
        <v>29</v>
      </c>
      <c r="C877" s="10" t="s">
        <v>29</v>
      </c>
      <c r="D877" s="9" t="s">
        <v>30</v>
      </c>
      <c r="E877" s="10" t="s">
        <v>207</v>
      </c>
      <c r="F877" s="10" t="s">
        <v>32</v>
      </c>
      <c r="G877" s="11">
        <v>42383</v>
      </c>
      <c r="H877" s="12">
        <v>42383</v>
      </c>
      <c r="I877" s="10" t="s">
        <v>573</v>
      </c>
      <c r="J877" s="13" t="s">
        <v>1764</v>
      </c>
      <c r="K877" s="10" t="s">
        <v>357</v>
      </c>
      <c r="L877" s="10" t="s">
        <v>29</v>
      </c>
      <c r="M877" s="14">
        <v>292500</v>
      </c>
      <c r="N877" s="12"/>
      <c r="O877" s="10" t="s">
        <v>29</v>
      </c>
      <c r="P877" s="14">
        <v>-257449</v>
      </c>
      <c r="Q877" s="15">
        <v>1</v>
      </c>
      <c r="R877" s="10" t="s">
        <v>29</v>
      </c>
      <c r="S877" s="14">
        <v>35051</v>
      </c>
      <c r="T877" s="10" t="s">
        <v>36</v>
      </c>
      <c r="U877" s="10" t="s">
        <v>29</v>
      </c>
      <c r="V877" s="10" t="s">
        <v>37</v>
      </c>
      <c r="W877" s="10" t="s">
        <v>29</v>
      </c>
      <c r="X877" s="15">
        <v>0</v>
      </c>
      <c r="Y877" s="15">
        <v>0</v>
      </c>
      <c r="Z877" s="15">
        <v>0</v>
      </c>
      <c r="AA877" s="14">
        <v>-4547</v>
      </c>
      <c r="AB877" s="14">
        <v>30504</v>
      </c>
    </row>
    <row r="878" spans="1:28" x14ac:dyDescent="0.25">
      <c r="A878" s="9" t="s">
        <v>1765</v>
      </c>
      <c r="B878" s="10" t="s">
        <v>29</v>
      </c>
      <c r="C878" s="10" t="s">
        <v>29</v>
      </c>
      <c r="D878" s="9" t="s">
        <v>30</v>
      </c>
      <c r="E878" s="10" t="s">
        <v>32</v>
      </c>
      <c r="F878" s="10" t="s">
        <v>32</v>
      </c>
      <c r="G878" s="11">
        <v>40026</v>
      </c>
      <c r="H878" s="12">
        <v>40026</v>
      </c>
      <c r="I878" s="10" t="s">
        <v>210</v>
      </c>
      <c r="J878" s="13" t="s">
        <v>1766</v>
      </c>
      <c r="K878" s="10" t="s">
        <v>357</v>
      </c>
      <c r="L878" s="10" t="s">
        <v>29</v>
      </c>
      <c r="M878" s="14">
        <v>2925</v>
      </c>
      <c r="N878" s="12"/>
      <c r="O878" s="10" t="s">
        <v>29</v>
      </c>
      <c r="P878" s="14">
        <v>-2779</v>
      </c>
      <c r="Q878" s="15">
        <v>3</v>
      </c>
      <c r="R878" s="10" t="s">
        <v>29</v>
      </c>
      <c r="S878" s="15">
        <v>146</v>
      </c>
      <c r="T878" s="10" t="s">
        <v>36</v>
      </c>
      <c r="U878" s="10" t="s">
        <v>29</v>
      </c>
      <c r="V878" s="10" t="s">
        <v>37</v>
      </c>
      <c r="W878" s="10" t="s">
        <v>29</v>
      </c>
      <c r="X878" s="15">
        <v>0</v>
      </c>
      <c r="Y878" s="15">
        <v>0</v>
      </c>
      <c r="Z878" s="15">
        <v>0</v>
      </c>
      <c r="AA878" s="15">
        <v>0</v>
      </c>
      <c r="AB878" s="15">
        <v>146</v>
      </c>
    </row>
    <row r="879" spans="1:28" x14ac:dyDescent="0.25">
      <c r="A879" s="9" t="s">
        <v>1767</v>
      </c>
      <c r="B879" s="10" t="s">
        <v>29</v>
      </c>
      <c r="C879" s="10" t="s">
        <v>29</v>
      </c>
      <c r="D879" s="9" t="s">
        <v>30</v>
      </c>
      <c r="E879" s="10" t="s">
        <v>32</v>
      </c>
      <c r="F879" s="10" t="s">
        <v>32</v>
      </c>
      <c r="G879" s="11">
        <v>40664</v>
      </c>
      <c r="H879" s="12">
        <v>40664</v>
      </c>
      <c r="I879" s="10" t="s">
        <v>210</v>
      </c>
      <c r="J879" s="13" t="s">
        <v>1768</v>
      </c>
      <c r="K879" s="10" t="s">
        <v>357</v>
      </c>
      <c r="L879" s="10" t="s">
        <v>29</v>
      </c>
      <c r="M879" s="14">
        <v>37046</v>
      </c>
      <c r="N879" s="12"/>
      <c r="O879" s="10" t="s">
        <v>29</v>
      </c>
      <c r="P879" s="14">
        <v>-35194</v>
      </c>
      <c r="Q879" s="15">
        <v>32</v>
      </c>
      <c r="R879" s="10" t="s">
        <v>29</v>
      </c>
      <c r="S879" s="14">
        <v>1852</v>
      </c>
      <c r="T879" s="10" t="s">
        <v>36</v>
      </c>
      <c r="U879" s="10" t="s">
        <v>29</v>
      </c>
      <c r="V879" s="10" t="s">
        <v>37</v>
      </c>
      <c r="W879" s="10" t="s">
        <v>29</v>
      </c>
      <c r="X879" s="15">
        <v>0</v>
      </c>
      <c r="Y879" s="15">
        <v>0</v>
      </c>
      <c r="Z879" s="15">
        <v>0</v>
      </c>
      <c r="AA879" s="15">
        <v>0</v>
      </c>
      <c r="AB879" s="14">
        <v>1852</v>
      </c>
    </row>
    <row r="880" spans="1:28" x14ac:dyDescent="0.25">
      <c r="A880" s="9" t="s">
        <v>1769</v>
      </c>
      <c r="B880" s="10" t="s">
        <v>29</v>
      </c>
      <c r="C880" s="10" t="s">
        <v>29</v>
      </c>
      <c r="D880" s="9" t="s">
        <v>30</v>
      </c>
      <c r="E880" s="10" t="s">
        <v>32</v>
      </c>
      <c r="F880" s="10" t="s">
        <v>32</v>
      </c>
      <c r="G880" s="11">
        <v>43574</v>
      </c>
      <c r="H880" s="12">
        <v>43574</v>
      </c>
      <c r="I880" s="10" t="s">
        <v>218</v>
      </c>
      <c r="J880" s="13" t="s">
        <v>1552</v>
      </c>
      <c r="K880" s="10" t="s">
        <v>40</v>
      </c>
      <c r="L880" s="10" t="s">
        <v>934</v>
      </c>
      <c r="M880" s="15">
        <v>0</v>
      </c>
      <c r="N880" s="12"/>
      <c r="O880" s="10" t="s">
        <v>1553</v>
      </c>
      <c r="P880" s="15">
        <v>0</v>
      </c>
      <c r="Q880" s="15"/>
      <c r="R880" s="10" t="s">
        <v>29</v>
      </c>
      <c r="S880" s="15">
        <v>0</v>
      </c>
      <c r="T880" s="10" t="s">
        <v>29</v>
      </c>
      <c r="U880" s="10" t="s">
        <v>29</v>
      </c>
      <c r="V880" s="10" t="s">
        <v>37</v>
      </c>
      <c r="W880" s="10" t="s">
        <v>29</v>
      </c>
      <c r="X880" s="15">
        <v>0</v>
      </c>
      <c r="Y880" s="15">
        <v>0</v>
      </c>
      <c r="Z880" s="15">
        <v>0</v>
      </c>
      <c r="AA880" s="15">
        <v>0</v>
      </c>
      <c r="AB880" s="15">
        <v>0</v>
      </c>
    </row>
    <row r="881" spans="1:28" x14ac:dyDescent="0.25">
      <c r="A881" s="9" t="s">
        <v>1770</v>
      </c>
      <c r="B881" s="10" t="s">
        <v>29</v>
      </c>
      <c r="C881" s="10" t="s">
        <v>29</v>
      </c>
      <c r="D881" s="9" t="s">
        <v>30</v>
      </c>
      <c r="E881" s="10" t="s">
        <v>1771</v>
      </c>
      <c r="F881" s="10" t="s">
        <v>32</v>
      </c>
      <c r="G881" s="11">
        <v>43655</v>
      </c>
      <c r="H881" s="12">
        <v>43655</v>
      </c>
      <c r="I881" s="10" t="s">
        <v>254</v>
      </c>
      <c r="J881" s="13" t="s">
        <v>1555</v>
      </c>
      <c r="K881" s="10" t="s">
        <v>357</v>
      </c>
      <c r="L881" s="10" t="s">
        <v>1117</v>
      </c>
      <c r="M881" s="15">
        <v>0</v>
      </c>
      <c r="N881" s="12"/>
      <c r="O881" s="10" t="s">
        <v>1556</v>
      </c>
      <c r="P881" s="15">
        <v>0</v>
      </c>
      <c r="Q881" s="15">
        <v>1</v>
      </c>
      <c r="R881" s="10" t="s">
        <v>29</v>
      </c>
      <c r="S881" s="15">
        <v>0</v>
      </c>
      <c r="T881" s="10" t="s">
        <v>339</v>
      </c>
      <c r="U881" s="10" t="s">
        <v>29</v>
      </c>
      <c r="V881" s="10" t="s">
        <v>37</v>
      </c>
      <c r="W881" s="10" t="s">
        <v>29</v>
      </c>
      <c r="X881" s="15">
        <v>0</v>
      </c>
      <c r="Y881" s="15">
        <v>0</v>
      </c>
      <c r="Z881" s="15">
        <v>0</v>
      </c>
      <c r="AA881" s="15">
        <v>0</v>
      </c>
      <c r="AB881" s="15">
        <v>0</v>
      </c>
    </row>
    <row r="882" spans="1:28" x14ac:dyDescent="0.25">
      <c r="A882" s="9" t="s">
        <v>1772</v>
      </c>
      <c r="B882" s="10" t="s">
        <v>29</v>
      </c>
      <c r="C882" s="10" t="s">
        <v>29</v>
      </c>
      <c r="D882" s="9" t="s">
        <v>30</v>
      </c>
      <c r="E882" s="10" t="s">
        <v>1771</v>
      </c>
      <c r="F882" s="10" t="s">
        <v>32</v>
      </c>
      <c r="G882" s="11">
        <v>43691</v>
      </c>
      <c r="H882" s="12">
        <v>43691</v>
      </c>
      <c r="I882" s="10" t="s">
        <v>1050</v>
      </c>
      <c r="J882" s="13" t="s">
        <v>1773</v>
      </c>
      <c r="K882" s="10" t="s">
        <v>357</v>
      </c>
      <c r="L882" s="10" t="s">
        <v>1117</v>
      </c>
      <c r="M882" s="15">
        <v>0</v>
      </c>
      <c r="N882" s="12"/>
      <c r="O882" s="10" t="s">
        <v>1559</v>
      </c>
      <c r="P882" s="15">
        <v>0</v>
      </c>
      <c r="Q882" s="15">
        <v>0</v>
      </c>
      <c r="R882" s="10" t="s">
        <v>29</v>
      </c>
      <c r="S882" s="15">
        <v>0</v>
      </c>
      <c r="T882" s="10" t="s">
        <v>339</v>
      </c>
      <c r="U882" s="10" t="s">
        <v>29</v>
      </c>
      <c r="V882" s="10" t="s">
        <v>37</v>
      </c>
      <c r="W882" s="10" t="s">
        <v>29</v>
      </c>
      <c r="X882" s="15">
        <v>0</v>
      </c>
      <c r="Y882" s="15">
        <v>0</v>
      </c>
      <c r="Z882" s="15">
        <v>0</v>
      </c>
      <c r="AA882" s="15">
        <v>0</v>
      </c>
      <c r="AB882" s="15">
        <v>0</v>
      </c>
    </row>
    <row r="883" spans="1:28" x14ac:dyDescent="0.25">
      <c r="A883" s="9" t="s">
        <v>1774</v>
      </c>
      <c r="B883" s="10" t="s">
        <v>29</v>
      </c>
      <c r="C883" s="10" t="s">
        <v>29</v>
      </c>
      <c r="D883" s="9" t="s">
        <v>30</v>
      </c>
      <c r="E883" s="10" t="s">
        <v>1771</v>
      </c>
      <c r="F883" s="10" t="s">
        <v>32</v>
      </c>
      <c r="G883" s="11">
        <v>43782</v>
      </c>
      <c r="H883" s="12">
        <v>43782</v>
      </c>
      <c r="I883" s="10" t="s">
        <v>210</v>
      </c>
      <c r="J883" s="13" t="s">
        <v>1775</v>
      </c>
      <c r="K883" s="10" t="s">
        <v>357</v>
      </c>
      <c r="L883" s="10" t="s">
        <v>370</v>
      </c>
      <c r="M883" s="15">
        <v>0</v>
      </c>
      <c r="N883" s="12"/>
      <c r="O883" s="10" t="s">
        <v>1559</v>
      </c>
      <c r="P883" s="15">
        <v>0</v>
      </c>
      <c r="Q883" s="15">
        <v>0</v>
      </c>
      <c r="R883" s="10" t="s">
        <v>29</v>
      </c>
      <c r="S883" s="15">
        <v>0</v>
      </c>
      <c r="T883" s="10" t="s">
        <v>339</v>
      </c>
      <c r="U883" s="10" t="s">
        <v>29</v>
      </c>
      <c r="V883" s="10" t="s">
        <v>37</v>
      </c>
      <c r="W883" s="10" t="s">
        <v>29</v>
      </c>
      <c r="X883" s="15">
        <v>0</v>
      </c>
      <c r="Y883" s="15">
        <v>0</v>
      </c>
      <c r="Z883" s="15">
        <v>0</v>
      </c>
      <c r="AA883" s="15">
        <v>0</v>
      </c>
      <c r="AB883" s="15">
        <v>0</v>
      </c>
    </row>
    <row r="884" spans="1:28" x14ac:dyDescent="0.25">
      <c r="A884" s="9" t="s">
        <v>1776</v>
      </c>
      <c r="B884" s="10" t="s">
        <v>29</v>
      </c>
      <c r="C884" s="10" t="s">
        <v>29</v>
      </c>
      <c r="D884" s="9" t="s">
        <v>30</v>
      </c>
      <c r="E884" s="10" t="s">
        <v>1771</v>
      </c>
      <c r="F884" s="10" t="s">
        <v>32</v>
      </c>
      <c r="G884" s="11">
        <v>43782</v>
      </c>
      <c r="H884" s="12">
        <v>43782</v>
      </c>
      <c r="I884" s="10" t="s">
        <v>210</v>
      </c>
      <c r="J884" s="13" t="s">
        <v>1777</v>
      </c>
      <c r="K884" s="10" t="s">
        <v>357</v>
      </c>
      <c r="L884" s="10" t="s">
        <v>1117</v>
      </c>
      <c r="M884" s="15">
        <v>0</v>
      </c>
      <c r="N884" s="12"/>
      <c r="O884" s="10" t="s">
        <v>1564</v>
      </c>
      <c r="P884" s="15">
        <v>0</v>
      </c>
      <c r="Q884" s="15">
        <v>0</v>
      </c>
      <c r="R884" s="10" t="s">
        <v>29</v>
      </c>
      <c r="S884" s="15">
        <v>0</v>
      </c>
      <c r="T884" s="10" t="s">
        <v>339</v>
      </c>
      <c r="U884" s="10" t="s">
        <v>29</v>
      </c>
      <c r="V884" s="10" t="s">
        <v>37</v>
      </c>
      <c r="W884" s="10" t="s">
        <v>29</v>
      </c>
      <c r="X884" s="15">
        <v>0</v>
      </c>
      <c r="Y884" s="15">
        <v>0</v>
      </c>
      <c r="Z884" s="15">
        <v>0</v>
      </c>
      <c r="AA884" s="15">
        <v>0</v>
      </c>
      <c r="AB884" s="15">
        <v>0</v>
      </c>
    </row>
    <row r="885" spans="1:28" x14ac:dyDescent="0.25">
      <c r="A885" s="9" t="s">
        <v>1778</v>
      </c>
      <c r="B885" s="10" t="s">
        <v>29</v>
      </c>
      <c r="C885" s="10" t="s">
        <v>29</v>
      </c>
      <c r="D885" s="9" t="s">
        <v>30</v>
      </c>
      <c r="E885" s="10" t="s">
        <v>1771</v>
      </c>
      <c r="F885" s="10" t="s">
        <v>32</v>
      </c>
      <c r="G885" s="11">
        <v>43728</v>
      </c>
      <c r="H885" s="12">
        <v>43728</v>
      </c>
      <c r="I885" s="10" t="s">
        <v>210</v>
      </c>
      <c r="J885" s="13" t="s">
        <v>1779</v>
      </c>
      <c r="K885" s="10" t="s">
        <v>357</v>
      </c>
      <c r="L885" s="10" t="s">
        <v>1117</v>
      </c>
      <c r="M885" s="15">
        <v>0</v>
      </c>
      <c r="N885" s="12"/>
      <c r="O885" s="10" t="s">
        <v>1559</v>
      </c>
      <c r="P885" s="15">
        <v>0</v>
      </c>
      <c r="Q885" s="15">
        <v>0</v>
      </c>
      <c r="R885" s="10" t="s">
        <v>29</v>
      </c>
      <c r="S885" s="15">
        <v>0</v>
      </c>
      <c r="T885" s="10" t="s">
        <v>339</v>
      </c>
      <c r="U885" s="10" t="s">
        <v>29</v>
      </c>
      <c r="V885" s="10" t="s">
        <v>37</v>
      </c>
      <c r="W885" s="10" t="s">
        <v>29</v>
      </c>
      <c r="X885" s="15">
        <v>0</v>
      </c>
      <c r="Y885" s="15">
        <v>0</v>
      </c>
      <c r="Z885" s="15">
        <v>0</v>
      </c>
      <c r="AA885" s="15">
        <v>0</v>
      </c>
      <c r="AB885" s="15">
        <v>0</v>
      </c>
    </row>
    <row r="886" spans="1:28" x14ac:dyDescent="0.25">
      <c r="A886" s="16" t="s">
        <v>1780</v>
      </c>
      <c r="B886" s="17" t="s">
        <v>29</v>
      </c>
      <c r="C886" s="17" t="s">
        <v>29</v>
      </c>
      <c r="D886" s="17" t="s">
        <v>29</v>
      </c>
      <c r="E886" s="17" t="s">
        <v>29</v>
      </c>
      <c r="F886" s="17" t="s">
        <v>29</v>
      </c>
      <c r="G886" s="18"/>
      <c r="H886" s="18"/>
      <c r="I886" s="17" t="s">
        <v>29</v>
      </c>
      <c r="J886" s="17" t="s">
        <v>29</v>
      </c>
      <c r="K886" s="17" t="s">
        <v>29</v>
      </c>
      <c r="L886" s="17" t="s">
        <v>29</v>
      </c>
      <c r="M886" s="19">
        <v>4427455.0599999996</v>
      </c>
      <c r="N886" s="18"/>
      <c r="O886" s="17" t="s">
        <v>29</v>
      </c>
      <c r="P886" s="19">
        <v>-4170934.87</v>
      </c>
      <c r="Q886" s="20"/>
      <c r="R886" s="17" t="s">
        <v>29</v>
      </c>
      <c r="S886" s="19">
        <v>256520.19</v>
      </c>
      <c r="T886" s="17" t="s">
        <v>29</v>
      </c>
      <c r="U886" s="17" t="s">
        <v>29</v>
      </c>
      <c r="V886" s="17" t="s">
        <v>37</v>
      </c>
      <c r="W886" s="17" t="s">
        <v>29</v>
      </c>
      <c r="X886" s="20">
        <v>0</v>
      </c>
      <c r="Y886" s="20">
        <v>0</v>
      </c>
      <c r="Z886" s="20">
        <v>0</v>
      </c>
      <c r="AA886" s="19">
        <v>-8239</v>
      </c>
      <c r="AB886" s="19">
        <v>248281.19</v>
      </c>
    </row>
    <row r="887" spans="1:28" x14ac:dyDescent="0.25">
      <c r="A887" s="16" t="s">
        <v>1781</v>
      </c>
      <c r="B887" s="17" t="s">
        <v>29</v>
      </c>
      <c r="C887" s="17" t="s">
        <v>29</v>
      </c>
      <c r="D887" s="17" t="s">
        <v>29</v>
      </c>
      <c r="E887" s="17" t="s">
        <v>29</v>
      </c>
      <c r="F887" s="17" t="s">
        <v>29</v>
      </c>
      <c r="G887" s="18"/>
      <c r="H887" s="18"/>
      <c r="I887" s="17" t="s">
        <v>29</v>
      </c>
      <c r="J887" s="17" t="s">
        <v>29</v>
      </c>
      <c r="K887" s="17" t="s">
        <v>29</v>
      </c>
      <c r="L887" s="17" t="s">
        <v>29</v>
      </c>
      <c r="M887" s="19">
        <v>4427455.0599999996</v>
      </c>
      <c r="N887" s="18"/>
      <c r="O887" s="17" t="s">
        <v>29</v>
      </c>
      <c r="P887" s="19">
        <v>-4170934.87</v>
      </c>
      <c r="Q887" s="20"/>
      <c r="R887" s="17" t="s">
        <v>29</v>
      </c>
      <c r="S887" s="19">
        <v>256520.19</v>
      </c>
      <c r="T887" s="17" t="s">
        <v>29</v>
      </c>
      <c r="U887" s="17" t="s">
        <v>29</v>
      </c>
      <c r="V887" s="17" t="s">
        <v>37</v>
      </c>
      <c r="W887" s="17" t="s">
        <v>29</v>
      </c>
      <c r="X887" s="20">
        <v>0</v>
      </c>
      <c r="Y887" s="20">
        <v>0</v>
      </c>
      <c r="Z887" s="20">
        <v>0</v>
      </c>
      <c r="AA887" s="19">
        <v>-8239</v>
      </c>
      <c r="AB887" s="19">
        <v>248281.19</v>
      </c>
    </row>
    <row r="888" spans="1:28" x14ac:dyDescent="0.25">
      <c r="A888" s="9" t="s">
        <v>1782</v>
      </c>
      <c r="B888" s="10" t="s">
        <v>29</v>
      </c>
      <c r="C888" s="10" t="s">
        <v>29</v>
      </c>
      <c r="D888" s="9" t="s">
        <v>30</v>
      </c>
      <c r="E888" s="10" t="s">
        <v>1783</v>
      </c>
      <c r="F888" s="10" t="s">
        <v>32</v>
      </c>
      <c r="G888" s="11">
        <v>39626</v>
      </c>
      <c r="H888" s="12">
        <v>39626</v>
      </c>
      <c r="I888" s="10" t="s">
        <v>573</v>
      </c>
      <c r="J888" s="13" t="s">
        <v>1784</v>
      </c>
      <c r="K888" s="10" t="s">
        <v>284</v>
      </c>
      <c r="L888" s="10" t="s">
        <v>29</v>
      </c>
      <c r="M888" s="14">
        <v>1955</v>
      </c>
      <c r="N888" s="12"/>
      <c r="O888" s="10" t="s">
        <v>29</v>
      </c>
      <c r="P888" s="14">
        <v>-1857</v>
      </c>
      <c r="Q888" s="15">
        <v>1</v>
      </c>
      <c r="R888" s="10" t="s">
        <v>29</v>
      </c>
      <c r="S888" s="15">
        <v>98</v>
      </c>
      <c r="T888" s="10" t="s">
        <v>36</v>
      </c>
      <c r="U888" s="10" t="s">
        <v>29</v>
      </c>
      <c r="V888" s="10" t="s">
        <v>37</v>
      </c>
      <c r="W888" s="10" t="s">
        <v>29</v>
      </c>
      <c r="X888" s="15">
        <v>0</v>
      </c>
      <c r="Y888" s="15">
        <v>0</v>
      </c>
      <c r="Z888" s="15">
        <v>0</v>
      </c>
      <c r="AA888" s="15">
        <v>0</v>
      </c>
      <c r="AB888" s="15">
        <v>98</v>
      </c>
    </row>
    <row r="889" spans="1:28" x14ac:dyDescent="0.25">
      <c r="A889" s="9" t="s">
        <v>1785</v>
      </c>
      <c r="B889" s="10" t="s">
        <v>29</v>
      </c>
      <c r="C889" s="10" t="s">
        <v>29</v>
      </c>
      <c r="D889" s="9" t="s">
        <v>30</v>
      </c>
      <c r="E889" s="10" t="s">
        <v>1783</v>
      </c>
      <c r="F889" s="10" t="s">
        <v>32</v>
      </c>
      <c r="G889" s="11">
        <v>39673</v>
      </c>
      <c r="H889" s="12">
        <v>39673</v>
      </c>
      <c r="I889" s="10" t="s">
        <v>573</v>
      </c>
      <c r="J889" s="13" t="s">
        <v>1786</v>
      </c>
      <c r="K889" s="10" t="s">
        <v>284</v>
      </c>
      <c r="L889" s="10" t="s">
        <v>29</v>
      </c>
      <c r="M889" s="14">
        <v>9360</v>
      </c>
      <c r="N889" s="12"/>
      <c r="O889" s="10" t="s">
        <v>29</v>
      </c>
      <c r="P889" s="14">
        <v>-8892</v>
      </c>
      <c r="Q889" s="15">
        <v>1</v>
      </c>
      <c r="R889" s="10" t="s">
        <v>29</v>
      </c>
      <c r="S889" s="15">
        <v>468</v>
      </c>
      <c r="T889" s="10" t="s">
        <v>36</v>
      </c>
      <c r="U889" s="10" t="s">
        <v>29</v>
      </c>
      <c r="V889" s="10" t="s">
        <v>37</v>
      </c>
      <c r="W889" s="10" t="s">
        <v>29</v>
      </c>
      <c r="X889" s="15">
        <v>0</v>
      </c>
      <c r="Y889" s="15">
        <v>0</v>
      </c>
      <c r="Z889" s="15">
        <v>0</v>
      </c>
      <c r="AA889" s="15">
        <v>0</v>
      </c>
      <c r="AB889" s="15">
        <v>468</v>
      </c>
    </row>
    <row r="890" spans="1:28" x14ac:dyDescent="0.25">
      <c r="A890" s="9" t="s">
        <v>1787</v>
      </c>
      <c r="B890" s="10" t="s">
        <v>29</v>
      </c>
      <c r="C890" s="10" t="s">
        <v>29</v>
      </c>
      <c r="D890" s="9" t="s">
        <v>30</v>
      </c>
      <c r="E890" s="10" t="s">
        <v>1783</v>
      </c>
      <c r="F890" s="10" t="s">
        <v>32</v>
      </c>
      <c r="G890" s="11">
        <v>39673</v>
      </c>
      <c r="H890" s="12">
        <v>39673</v>
      </c>
      <c r="I890" s="10" t="s">
        <v>573</v>
      </c>
      <c r="J890" s="13" t="s">
        <v>1788</v>
      </c>
      <c r="K890" s="10" t="s">
        <v>284</v>
      </c>
      <c r="L890" s="10" t="s">
        <v>29</v>
      </c>
      <c r="M890" s="14">
        <v>13000</v>
      </c>
      <c r="N890" s="12"/>
      <c r="O890" s="10" t="s">
        <v>29</v>
      </c>
      <c r="P890" s="14">
        <v>-12350</v>
      </c>
      <c r="Q890" s="15">
        <v>1</v>
      </c>
      <c r="R890" s="10" t="s">
        <v>29</v>
      </c>
      <c r="S890" s="15">
        <v>650</v>
      </c>
      <c r="T890" s="10" t="s">
        <v>36</v>
      </c>
      <c r="U890" s="10" t="s">
        <v>29</v>
      </c>
      <c r="V890" s="10" t="s">
        <v>37</v>
      </c>
      <c r="W890" s="10" t="s">
        <v>29</v>
      </c>
      <c r="X890" s="15">
        <v>0</v>
      </c>
      <c r="Y890" s="15">
        <v>0</v>
      </c>
      <c r="Z890" s="15">
        <v>0</v>
      </c>
      <c r="AA890" s="15">
        <v>0</v>
      </c>
      <c r="AB890" s="15">
        <v>650</v>
      </c>
    </row>
    <row r="891" spans="1:28" x14ac:dyDescent="0.25">
      <c r="A891" s="9" t="s">
        <v>1789</v>
      </c>
      <c r="B891" s="10" t="s">
        <v>29</v>
      </c>
      <c r="C891" s="10" t="s">
        <v>29</v>
      </c>
      <c r="D891" s="9" t="s">
        <v>30</v>
      </c>
      <c r="E891" s="10" t="s">
        <v>1783</v>
      </c>
      <c r="F891" s="10" t="s">
        <v>32</v>
      </c>
      <c r="G891" s="11">
        <v>39741</v>
      </c>
      <c r="H891" s="12">
        <v>39741</v>
      </c>
      <c r="I891" s="10" t="s">
        <v>573</v>
      </c>
      <c r="J891" s="13" t="s">
        <v>1790</v>
      </c>
      <c r="K891" s="10" t="s">
        <v>284</v>
      </c>
      <c r="L891" s="10" t="s">
        <v>29</v>
      </c>
      <c r="M891" s="14">
        <v>6300</v>
      </c>
      <c r="N891" s="12"/>
      <c r="O891" s="10" t="s">
        <v>29</v>
      </c>
      <c r="P891" s="14">
        <v>-5985</v>
      </c>
      <c r="Q891" s="15">
        <v>1</v>
      </c>
      <c r="R891" s="10" t="s">
        <v>29</v>
      </c>
      <c r="S891" s="15">
        <v>315</v>
      </c>
      <c r="T891" s="10" t="s">
        <v>36</v>
      </c>
      <c r="U891" s="10" t="s">
        <v>29</v>
      </c>
      <c r="V891" s="10" t="s">
        <v>37</v>
      </c>
      <c r="W891" s="10" t="s">
        <v>29</v>
      </c>
      <c r="X891" s="15">
        <v>0</v>
      </c>
      <c r="Y891" s="15">
        <v>0</v>
      </c>
      <c r="Z891" s="15">
        <v>0</v>
      </c>
      <c r="AA891" s="15">
        <v>0</v>
      </c>
      <c r="AB891" s="15">
        <v>315</v>
      </c>
    </row>
    <row r="892" spans="1:28" x14ac:dyDescent="0.25">
      <c r="A892" s="9" t="s">
        <v>1791</v>
      </c>
      <c r="B892" s="10" t="s">
        <v>29</v>
      </c>
      <c r="C892" s="10" t="s">
        <v>29</v>
      </c>
      <c r="D892" s="9" t="s">
        <v>30</v>
      </c>
      <c r="E892" s="10" t="s">
        <v>1783</v>
      </c>
      <c r="F892" s="10" t="s">
        <v>32</v>
      </c>
      <c r="G892" s="11">
        <v>39753</v>
      </c>
      <c r="H892" s="12">
        <v>39753</v>
      </c>
      <c r="I892" s="10" t="s">
        <v>573</v>
      </c>
      <c r="J892" s="13" t="s">
        <v>1792</v>
      </c>
      <c r="K892" s="10" t="s">
        <v>284</v>
      </c>
      <c r="L892" s="10" t="s">
        <v>29</v>
      </c>
      <c r="M892" s="14">
        <v>450000</v>
      </c>
      <c r="N892" s="12"/>
      <c r="O892" s="10" t="s">
        <v>29</v>
      </c>
      <c r="P892" s="14">
        <v>-427500</v>
      </c>
      <c r="Q892" s="15">
        <v>1</v>
      </c>
      <c r="R892" s="10" t="s">
        <v>29</v>
      </c>
      <c r="S892" s="14">
        <v>22500</v>
      </c>
      <c r="T892" s="10" t="s">
        <v>36</v>
      </c>
      <c r="U892" s="10" t="s">
        <v>29</v>
      </c>
      <c r="V892" s="10" t="s">
        <v>37</v>
      </c>
      <c r="W892" s="10" t="s">
        <v>29</v>
      </c>
      <c r="X892" s="15">
        <v>0</v>
      </c>
      <c r="Y892" s="15">
        <v>0</v>
      </c>
      <c r="Z892" s="15">
        <v>0</v>
      </c>
      <c r="AA892" s="15">
        <v>0</v>
      </c>
      <c r="AB892" s="14">
        <v>22500</v>
      </c>
    </row>
    <row r="893" spans="1:28" x14ac:dyDescent="0.25">
      <c r="A893" s="9" t="s">
        <v>1793</v>
      </c>
      <c r="B893" s="10" t="s">
        <v>29</v>
      </c>
      <c r="C893" s="10" t="s">
        <v>29</v>
      </c>
      <c r="D893" s="9" t="s">
        <v>30</v>
      </c>
      <c r="E893" s="10" t="s">
        <v>1783</v>
      </c>
      <c r="F893" s="10" t="s">
        <v>32</v>
      </c>
      <c r="G893" s="11">
        <v>39788</v>
      </c>
      <c r="H893" s="12">
        <v>39788</v>
      </c>
      <c r="I893" s="10" t="s">
        <v>573</v>
      </c>
      <c r="J893" s="13" t="s">
        <v>1794</v>
      </c>
      <c r="K893" s="10" t="s">
        <v>284</v>
      </c>
      <c r="L893" s="10" t="s">
        <v>29</v>
      </c>
      <c r="M893" s="14">
        <v>206550</v>
      </c>
      <c r="N893" s="12"/>
      <c r="O893" s="10" t="s">
        <v>29</v>
      </c>
      <c r="P893" s="14">
        <v>-196223</v>
      </c>
      <c r="Q893" s="15">
        <v>3</v>
      </c>
      <c r="R893" s="10" t="s">
        <v>29</v>
      </c>
      <c r="S893" s="14">
        <v>10327</v>
      </c>
      <c r="T893" s="10" t="s">
        <v>36</v>
      </c>
      <c r="U893" s="10" t="s">
        <v>29</v>
      </c>
      <c r="V893" s="10" t="s">
        <v>37</v>
      </c>
      <c r="W893" s="10" t="s">
        <v>29</v>
      </c>
      <c r="X893" s="15">
        <v>0</v>
      </c>
      <c r="Y893" s="15">
        <v>0</v>
      </c>
      <c r="Z893" s="15">
        <v>0</v>
      </c>
      <c r="AA893" s="15">
        <v>0</v>
      </c>
      <c r="AB893" s="14">
        <v>10327</v>
      </c>
    </row>
    <row r="894" spans="1:28" x14ac:dyDescent="0.25">
      <c r="A894" s="9" t="s">
        <v>1795</v>
      </c>
      <c r="B894" s="10" t="s">
        <v>29</v>
      </c>
      <c r="C894" s="10" t="s">
        <v>29</v>
      </c>
      <c r="D894" s="9" t="s">
        <v>30</v>
      </c>
      <c r="E894" s="10" t="s">
        <v>1783</v>
      </c>
      <c r="F894" s="10" t="s">
        <v>32</v>
      </c>
      <c r="G894" s="11">
        <v>39788</v>
      </c>
      <c r="H894" s="12">
        <v>39788</v>
      </c>
      <c r="I894" s="10" t="s">
        <v>573</v>
      </c>
      <c r="J894" s="13" t="s">
        <v>1796</v>
      </c>
      <c r="K894" s="10" t="s">
        <v>284</v>
      </c>
      <c r="L894" s="10" t="s">
        <v>29</v>
      </c>
      <c r="M894" s="14">
        <v>63113</v>
      </c>
      <c r="N894" s="12"/>
      <c r="O894" s="10" t="s">
        <v>29</v>
      </c>
      <c r="P894" s="14">
        <v>-59957</v>
      </c>
      <c r="Q894" s="15">
        <v>5</v>
      </c>
      <c r="R894" s="10" t="s">
        <v>29</v>
      </c>
      <c r="S894" s="14">
        <v>3156</v>
      </c>
      <c r="T894" s="10" t="s">
        <v>36</v>
      </c>
      <c r="U894" s="10" t="s">
        <v>29</v>
      </c>
      <c r="V894" s="10" t="s">
        <v>37</v>
      </c>
      <c r="W894" s="10" t="s">
        <v>29</v>
      </c>
      <c r="X894" s="15">
        <v>0</v>
      </c>
      <c r="Y894" s="15">
        <v>0</v>
      </c>
      <c r="Z894" s="15">
        <v>0</v>
      </c>
      <c r="AA894" s="15">
        <v>0</v>
      </c>
      <c r="AB894" s="14">
        <v>3156</v>
      </c>
    </row>
    <row r="895" spans="1:28" x14ac:dyDescent="0.25">
      <c r="A895" s="9" t="s">
        <v>1797</v>
      </c>
      <c r="B895" s="10" t="s">
        <v>29</v>
      </c>
      <c r="C895" s="10" t="s">
        <v>29</v>
      </c>
      <c r="D895" s="9" t="s">
        <v>30</v>
      </c>
      <c r="E895" s="10" t="s">
        <v>1783</v>
      </c>
      <c r="F895" s="10" t="s">
        <v>32</v>
      </c>
      <c r="G895" s="11">
        <v>39823</v>
      </c>
      <c r="H895" s="12">
        <v>39823</v>
      </c>
      <c r="I895" s="10" t="s">
        <v>573</v>
      </c>
      <c r="J895" s="13" t="s">
        <v>1798</v>
      </c>
      <c r="K895" s="10" t="s">
        <v>284</v>
      </c>
      <c r="L895" s="10" t="s">
        <v>29</v>
      </c>
      <c r="M895" s="14">
        <v>5650</v>
      </c>
      <c r="N895" s="12"/>
      <c r="O895" s="10" t="s">
        <v>29</v>
      </c>
      <c r="P895" s="14">
        <v>-5368</v>
      </c>
      <c r="Q895" s="15">
        <v>1</v>
      </c>
      <c r="R895" s="10" t="s">
        <v>29</v>
      </c>
      <c r="S895" s="15">
        <v>282</v>
      </c>
      <c r="T895" s="10" t="s">
        <v>36</v>
      </c>
      <c r="U895" s="10" t="s">
        <v>29</v>
      </c>
      <c r="V895" s="10" t="s">
        <v>37</v>
      </c>
      <c r="W895" s="10" t="s">
        <v>29</v>
      </c>
      <c r="X895" s="15">
        <v>0</v>
      </c>
      <c r="Y895" s="15">
        <v>0</v>
      </c>
      <c r="Z895" s="15">
        <v>0</v>
      </c>
      <c r="AA895" s="15">
        <v>0</v>
      </c>
      <c r="AB895" s="15">
        <v>282</v>
      </c>
    </row>
    <row r="896" spans="1:28" x14ac:dyDescent="0.25">
      <c r="A896" s="9" t="s">
        <v>1799</v>
      </c>
      <c r="B896" s="10" t="s">
        <v>29</v>
      </c>
      <c r="C896" s="10" t="s">
        <v>29</v>
      </c>
      <c r="D896" s="9" t="s">
        <v>30</v>
      </c>
      <c r="E896" s="10" t="s">
        <v>1783</v>
      </c>
      <c r="F896" s="10" t="s">
        <v>32</v>
      </c>
      <c r="G896" s="11">
        <v>39900</v>
      </c>
      <c r="H896" s="12">
        <v>39900</v>
      </c>
      <c r="I896" s="10" t="s">
        <v>573</v>
      </c>
      <c r="J896" s="13" t="s">
        <v>1800</v>
      </c>
      <c r="K896" s="10" t="s">
        <v>284</v>
      </c>
      <c r="L896" s="10" t="s">
        <v>29</v>
      </c>
      <c r="M896" s="14">
        <v>157200</v>
      </c>
      <c r="N896" s="12"/>
      <c r="O896" s="10" t="s">
        <v>29</v>
      </c>
      <c r="P896" s="14">
        <v>-149340</v>
      </c>
      <c r="Q896" s="15">
        <v>8</v>
      </c>
      <c r="R896" s="10" t="s">
        <v>29</v>
      </c>
      <c r="S896" s="14">
        <v>7860</v>
      </c>
      <c r="T896" s="10" t="s">
        <v>36</v>
      </c>
      <c r="U896" s="10" t="s">
        <v>29</v>
      </c>
      <c r="V896" s="10" t="s">
        <v>37</v>
      </c>
      <c r="W896" s="10" t="s">
        <v>29</v>
      </c>
      <c r="X896" s="15">
        <v>0</v>
      </c>
      <c r="Y896" s="15">
        <v>0</v>
      </c>
      <c r="Z896" s="15">
        <v>0</v>
      </c>
      <c r="AA896" s="15">
        <v>0</v>
      </c>
      <c r="AB896" s="14">
        <v>7860</v>
      </c>
    </row>
    <row r="897" spans="1:28" x14ac:dyDescent="0.25">
      <c r="A897" s="9" t="s">
        <v>1801</v>
      </c>
      <c r="B897" s="10" t="s">
        <v>29</v>
      </c>
      <c r="C897" s="10" t="s">
        <v>29</v>
      </c>
      <c r="D897" s="9" t="s">
        <v>30</v>
      </c>
      <c r="E897" s="10" t="s">
        <v>1783</v>
      </c>
      <c r="F897" s="10" t="s">
        <v>32</v>
      </c>
      <c r="G897" s="11">
        <v>40057</v>
      </c>
      <c r="H897" s="12">
        <v>40057</v>
      </c>
      <c r="I897" s="10" t="s">
        <v>573</v>
      </c>
      <c r="J897" s="13" t="s">
        <v>1802</v>
      </c>
      <c r="K897" s="10" t="s">
        <v>284</v>
      </c>
      <c r="L897" s="10" t="s">
        <v>29</v>
      </c>
      <c r="M897" s="14">
        <v>183050</v>
      </c>
      <c r="N897" s="12"/>
      <c r="O897" s="10" t="s">
        <v>29</v>
      </c>
      <c r="P897" s="14">
        <v>-173898</v>
      </c>
      <c r="Q897" s="15">
        <v>7</v>
      </c>
      <c r="R897" s="10" t="s">
        <v>29</v>
      </c>
      <c r="S897" s="14">
        <v>9152</v>
      </c>
      <c r="T897" s="10" t="s">
        <v>36</v>
      </c>
      <c r="U897" s="10" t="s">
        <v>29</v>
      </c>
      <c r="V897" s="10" t="s">
        <v>37</v>
      </c>
      <c r="W897" s="10" t="s">
        <v>29</v>
      </c>
      <c r="X897" s="15">
        <v>0</v>
      </c>
      <c r="Y897" s="15">
        <v>0</v>
      </c>
      <c r="Z897" s="15">
        <v>0</v>
      </c>
      <c r="AA897" s="15">
        <v>0</v>
      </c>
      <c r="AB897" s="14">
        <v>9152</v>
      </c>
    </row>
    <row r="898" spans="1:28" x14ac:dyDescent="0.25">
      <c r="A898" s="9" t="s">
        <v>1803</v>
      </c>
      <c r="B898" s="10" t="s">
        <v>29</v>
      </c>
      <c r="C898" s="10" t="s">
        <v>29</v>
      </c>
      <c r="D898" s="9" t="s">
        <v>30</v>
      </c>
      <c r="E898" s="10" t="s">
        <v>1783</v>
      </c>
      <c r="F898" s="10" t="s">
        <v>32</v>
      </c>
      <c r="G898" s="11">
        <v>40057</v>
      </c>
      <c r="H898" s="12">
        <v>40057</v>
      </c>
      <c r="I898" s="10" t="s">
        <v>573</v>
      </c>
      <c r="J898" s="13" t="s">
        <v>1804</v>
      </c>
      <c r="K898" s="10" t="s">
        <v>284</v>
      </c>
      <c r="L898" s="10" t="s">
        <v>29</v>
      </c>
      <c r="M898" s="14">
        <v>28800</v>
      </c>
      <c r="N898" s="12"/>
      <c r="O898" s="10" t="s">
        <v>29</v>
      </c>
      <c r="P898" s="14">
        <v>-27360</v>
      </c>
      <c r="Q898" s="15">
        <v>4</v>
      </c>
      <c r="R898" s="10" t="s">
        <v>29</v>
      </c>
      <c r="S898" s="14">
        <v>1440</v>
      </c>
      <c r="T898" s="10" t="s">
        <v>36</v>
      </c>
      <c r="U898" s="10" t="s">
        <v>29</v>
      </c>
      <c r="V898" s="10" t="s">
        <v>37</v>
      </c>
      <c r="W898" s="10" t="s">
        <v>29</v>
      </c>
      <c r="X898" s="15">
        <v>0</v>
      </c>
      <c r="Y898" s="15">
        <v>0</v>
      </c>
      <c r="Z898" s="15">
        <v>0</v>
      </c>
      <c r="AA898" s="15">
        <v>0</v>
      </c>
      <c r="AB898" s="14">
        <v>1440</v>
      </c>
    </row>
    <row r="899" spans="1:28" x14ac:dyDescent="0.25">
      <c r="A899" s="9" t="s">
        <v>1805</v>
      </c>
      <c r="B899" s="10" t="s">
        <v>29</v>
      </c>
      <c r="C899" s="10" t="s">
        <v>29</v>
      </c>
      <c r="D899" s="9" t="s">
        <v>30</v>
      </c>
      <c r="E899" s="10" t="s">
        <v>1783</v>
      </c>
      <c r="F899" s="10" t="s">
        <v>32</v>
      </c>
      <c r="G899" s="11">
        <v>40057</v>
      </c>
      <c r="H899" s="12">
        <v>40057</v>
      </c>
      <c r="I899" s="10" t="s">
        <v>573</v>
      </c>
      <c r="J899" s="13" t="s">
        <v>1806</v>
      </c>
      <c r="K899" s="10" t="s">
        <v>284</v>
      </c>
      <c r="L899" s="10" t="s">
        <v>29</v>
      </c>
      <c r="M899" s="14">
        <v>18500</v>
      </c>
      <c r="N899" s="12"/>
      <c r="O899" s="10" t="s">
        <v>29</v>
      </c>
      <c r="P899" s="14">
        <v>-17575</v>
      </c>
      <c r="Q899" s="15">
        <v>2</v>
      </c>
      <c r="R899" s="10" t="s">
        <v>29</v>
      </c>
      <c r="S899" s="15">
        <v>925</v>
      </c>
      <c r="T899" s="10" t="s">
        <v>36</v>
      </c>
      <c r="U899" s="10" t="s">
        <v>29</v>
      </c>
      <c r="V899" s="10" t="s">
        <v>37</v>
      </c>
      <c r="W899" s="10" t="s">
        <v>29</v>
      </c>
      <c r="X899" s="15">
        <v>0</v>
      </c>
      <c r="Y899" s="15">
        <v>0</v>
      </c>
      <c r="Z899" s="15">
        <v>0</v>
      </c>
      <c r="AA899" s="15">
        <v>0</v>
      </c>
      <c r="AB899" s="15">
        <v>925</v>
      </c>
    </row>
    <row r="900" spans="1:28" x14ac:dyDescent="0.25">
      <c r="A900" s="9" t="s">
        <v>1807</v>
      </c>
      <c r="B900" s="10" t="s">
        <v>29</v>
      </c>
      <c r="C900" s="10" t="s">
        <v>29</v>
      </c>
      <c r="D900" s="9" t="s">
        <v>30</v>
      </c>
      <c r="E900" s="10" t="s">
        <v>1783</v>
      </c>
      <c r="F900" s="10" t="s">
        <v>32</v>
      </c>
      <c r="G900" s="11">
        <v>40057</v>
      </c>
      <c r="H900" s="12">
        <v>40057</v>
      </c>
      <c r="I900" s="10" t="s">
        <v>573</v>
      </c>
      <c r="J900" s="13" t="s">
        <v>1798</v>
      </c>
      <c r="K900" s="10" t="s">
        <v>284</v>
      </c>
      <c r="L900" s="10" t="s">
        <v>29</v>
      </c>
      <c r="M900" s="14">
        <v>5650</v>
      </c>
      <c r="N900" s="12"/>
      <c r="O900" s="10" t="s">
        <v>29</v>
      </c>
      <c r="P900" s="14">
        <v>-5368</v>
      </c>
      <c r="Q900" s="15">
        <v>1</v>
      </c>
      <c r="R900" s="10" t="s">
        <v>29</v>
      </c>
      <c r="S900" s="15">
        <v>282</v>
      </c>
      <c r="T900" s="10" t="s">
        <v>36</v>
      </c>
      <c r="U900" s="10" t="s">
        <v>29</v>
      </c>
      <c r="V900" s="10" t="s">
        <v>37</v>
      </c>
      <c r="W900" s="10" t="s">
        <v>29</v>
      </c>
      <c r="X900" s="15">
        <v>0</v>
      </c>
      <c r="Y900" s="15">
        <v>0</v>
      </c>
      <c r="Z900" s="15">
        <v>0</v>
      </c>
      <c r="AA900" s="15">
        <v>0</v>
      </c>
      <c r="AB900" s="15">
        <v>282</v>
      </c>
    </row>
    <row r="901" spans="1:28" x14ac:dyDescent="0.25">
      <c r="A901" s="9" t="s">
        <v>1808</v>
      </c>
      <c r="B901" s="10" t="s">
        <v>29</v>
      </c>
      <c r="C901" s="10" t="s">
        <v>29</v>
      </c>
      <c r="D901" s="9" t="s">
        <v>30</v>
      </c>
      <c r="E901" s="10" t="s">
        <v>1783</v>
      </c>
      <c r="F901" s="10" t="s">
        <v>32</v>
      </c>
      <c r="G901" s="11">
        <v>40118</v>
      </c>
      <c r="H901" s="12">
        <v>40118</v>
      </c>
      <c r="I901" s="10" t="s">
        <v>573</v>
      </c>
      <c r="J901" s="13" t="s">
        <v>1809</v>
      </c>
      <c r="K901" s="10" t="s">
        <v>284</v>
      </c>
      <c r="L901" s="10" t="s">
        <v>29</v>
      </c>
      <c r="M901" s="14">
        <v>70000</v>
      </c>
      <c r="N901" s="12"/>
      <c r="O901" s="10" t="s">
        <v>29</v>
      </c>
      <c r="P901" s="14">
        <v>-66500</v>
      </c>
      <c r="Q901" s="15">
        <v>2</v>
      </c>
      <c r="R901" s="10" t="s">
        <v>29</v>
      </c>
      <c r="S901" s="14">
        <v>3500</v>
      </c>
      <c r="T901" s="10" t="s">
        <v>36</v>
      </c>
      <c r="U901" s="10" t="s">
        <v>29</v>
      </c>
      <c r="V901" s="10" t="s">
        <v>37</v>
      </c>
      <c r="W901" s="10" t="s">
        <v>29</v>
      </c>
      <c r="X901" s="15">
        <v>0</v>
      </c>
      <c r="Y901" s="15">
        <v>0</v>
      </c>
      <c r="Z901" s="15">
        <v>0</v>
      </c>
      <c r="AA901" s="15">
        <v>0</v>
      </c>
      <c r="AB901" s="14">
        <v>3500</v>
      </c>
    </row>
    <row r="902" spans="1:28" x14ac:dyDescent="0.25">
      <c r="A902" s="9" t="s">
        <v>1810</v>
      </c>
      <c r="B902" s="10" t="s">
        <v>29</v>
      </c>
      <c r="C902" s="10" t="s">
        <v>29</v>
      </c>
      <c r="D902" s="9" t="s">
        <v>30</v>
      </c>
      <c r="E902" s="10" t="s">
        <v>1783</v>
      </c>
      <c r="F902" s="10" t="s">
        <v>32</v>
      </c>
      <c r="G902" s="11">
        <v>40118</v>
      </c>
      <c r="H902" s="12">
        <v>40118</v>
      </c>
      <c r="I902" s="10" t="s">
        <v>573</v>
      </c>
      <c r="J902" s="13" t="s">
        <v>1811</v>
      </c>
      <c r="K902" s="10" t="s">
        <v>284</v>
      </c>
      <c r="L902" s="10" t="s">
        <v>29</v>
      </c>
      <c r="M902" s="14">
        <v>22616</v>
      </c>
      <c r="N902" s="12"/>
      <c r="O902" s="10" t="s">
        <v>29</v>
      </c>
      <c r="P902" s="14">
        <v>-21485</v>
      </c>
      <c r="Q902" s="15">
        <v>1</v>
      </c>
      <c r="R902" s="10" t="s">
        <v>29</v>
      </c>
      <c r="S902" s="14">
        <v>1131</v>
      </c>
      <c r="T902" s="10" t="s">
        <v>36</v>
      </c>
      <c r="U902" s="10" t="s">
        <v>29</v>
      </c>
      <c r="V902" s="10" t="s">
        <v>37</v>
      </c>
      <c r="W902" s="10" t="s">
        <v>29</v>
      </c>
      <c r="X902" s="15">
        <v>0</v>
      </c>
      <c r="Y902" s="15">
        <v>0</v>
      </c>
      <c r="Z902" s="15">
        <v>0</v>
      </c>
      <c r="AA902" s="15">
        <v>0</v>
      </c>
      <c r="AB902" s="14">
        <v>1131</v>
      </c>
    </row>
    <row r="903" spans="1:28" x14ac:dyDescent="0.25">
      <c r="A903" s="9" t="s">
        <v>1812</v>
      </c>
      <c r="B903" s="10" t="s">
        <v>29</v>
      </c>
      <c r="C903" s="10" t="s">
        <v>29</v>
      </c>
      <c r="D903" s="9" t="s">
        <v>30</v>
      </c>
      <c r="E903" s="10" t="s">
        <v>1783</v>
      </c>
      <c r="F903" s="10" t="s">
        <v>32</v>
      </c>
      <c r="G903" s="11">
        <v>40148</v>
      </c>
      <c r="H903" s="12">
        <v>40148</v>
      </c>
      <c r="I903" s="10" t="s">
        <v>573</v>
      </c>
      <c r="J903" s="13" t="s">
        <v>1813</v>
      </c>
      <c r="K903" s="10" t="s">
        <v>284</v>
      </c>
      <c r="L903" s="10" t="s">
        <v>29</v>
      </c>
      <c r="M903" s="14">
        <v>5750</v>
      </c>
      <c r="N903" s="12"/>
      <c r="O903" s="10" t="s">
        <v>29</v>
      </c>
      <c r="P903" s="14">
        <v>-5463</v>
      </c>
      <c r="Q903" s="15">
        <v>1</v>
      </c>
      <c r="R903" s="10" t="s">
        <v>29</v>
      </c>
      <c r="S903" s="15">
        <v>287</v>
      </c>
      <c r="T903" s="10" t="s">
        <v>36</v>
      </c>
      <c r="U903" s="10" t="s">
        <v>29</v>
      </c>
      <c r="V903" s="10" t="s">
        <v>37</v>
      </c>
      <c r="W903" s="10" t="s">
        <v>29</v>
      </c>
      <c r="X903" s="15">
        <v>0</v>
      </c>
      <c r="Y903" s="15">
        <v>0</v>
      </c>
      <c r="Z903" s="15">
        <v>0</v>
      </c>
      <c r="AA903" s="15">
        <v>0</v>
      </c>
      <c r="AB903" s="15">
        <v>287</v>
      </c>
    </row>
    <row r="904" spans="1:28" x14ac:dyDescent="0.25">
      <c r="A904" s="9" t="s">
        <v>1814</v>
      </c>
      <c r="B904" s="10" t="s">
        <v>29</v>
      </c>
      <c r="C904" s="10" t="s">
        <v>29</v>
      </c>
      <c r="D904" s="9" t="s">
        <v>30</v>
      </c>
      <c r="E904" s="10" t="s">
        <v>1783</v>
      </c>
      <c r="F904" s="10" t="s">
        <v>32</v>
      </c>
      <c r="G904" s="11">
        <v>40148</v>
      </c>
      <c r="H904" s="12">
        <v>40148</v>
      </c>
      <c r="I904" s="10" t="s">
        <v>573</v>
      </c>
      <c r="J904" s="13" t="s">
        <v>1815</v>
      </c>
      <c r="K904" s="10" t="s">
        <v>284</v>
      </c>
      <c r="L904" s="10" t="s">
        <v>29</v>
      </c>
      <c r="M904" s="14">
        <v>13400</v>
      </c>
      <c r="N904" s="12"/>
      <c r="O904" s="10" t="s">
        <v>29</v>
      </c>
      <c r="P904" s="14">
        <v>-12730</v>
      </c>
      <c r="Q904" s="15">
        <v>2</v>
      </c>
      <c r="R904" s="10" t="s">
        <v>29</v>
      </c>
      <c r="S904" s="15">
        <v>670</v>
      </c>
      <c r="T904" s="10" t="s">
        <v>36</v>
      </c>
      <c r="U904" s="10" t="s">
        <v>29</v>
      </c>
      <c r="V904" s="10" t="s">
        <v>37</v>
      </c>
      <c r="W904" s="10" t="s">
        <v>29</v>
      </c>
      <c r="X904" s="15">
        <v>0</v>
      </c>
      <c r="Y904" s="15">
        <v>0</v>
      </c>
      <c r="Z904" s="15">
        <v>0</v>
      </c>
      <c r="AA904" s="15">
        <v>0</v>
      </c>
      <c r="AB904" s="15">
        <v>670</v>
      </c>
    </row>
    <row r="905" spans="1:28" x14ac:dyDescent="0.25">
      <c r="A905" s="9" t="s">
        <v>1816</v>
      </c>
      <c r="B905" s="10" t="s">
        <v>29</v>
      </c>
      <c r="C905" s="10" t="s">
        <v>29</v>
      </c>
      <c r="D905" s="9" t="s">
        <v>30</v>
      </c>
      <c r="E905" s="10" t="s">
        <v>1783</v>
      </c>
      <c r="F905" s="10" t="s">
        <v>32</v>
      </c>
      <c r="G905" s="11">
        <v>40179</v>
      </c>
      <c r="H905" s="12">
        <v>40179</v>
      </c>
      <c r="I905" s="10" t="s">
        <v>573</v>
      </c>
      <c r="J905" s="13" t="s">
        <v>1817</v>
      </c>
      <c r="K905" s="10" t="s">
        <v>284</v>
      </c>
      <c r="L905" s="10" t="s">
        <v>29</v>
      </c>
      <c r="M905" s="14">
        <v>131500</v>
      </c>
      <c r="N905" s="12"/>
      <c r="O905" s="10" t="s">
        <v>29</v>
      </c>
      <c r="P905" s="14">
        <v>-124925</v>
      </c>
      <c r="Q905" s="15">
        <v>5</v>
      </c>
      <c r="R905" s="10" t="s">
        <v>29</v>
      </c>
      <c r="S905" s="14">
        <v>6575</v>
      </c>
      <c r="T905" s="10" t="s">
        <v>36</v>
      </c>
      <c r="U905" s="10" t="s">
        <v>29</v>
      </c>
      <c r="V905" s="10" t="s">
        <v>37</v>
      </c>
      <c r="W905" s="10" t="s">
        <v>29</v>
      </c>
      <c r="X905" s="15">
        <v>0</v>
      </c>
      <c r="Y905" s="15">
        <v>0</v>
      </c>
      <c r="Z905" s="15">
        <v>0</v>
      </c>
      <c r="AA905" s="15">
        <v>0</v>
      </c>
      <c r="AB905" s="14">
        <v>6575</v>
      </c>
    </row>
    <row r="906" spans="1:28" x14ac:dyDescent="0.25">
      <c r="A906" s="9" t="s">
        <v>1818</v>
      </c>
      <c r="B906" s="10" t="s">
        <v>29</v>
      </c>
      <c r="C906" s="10" t="s">
        <v>29</v>
      </c>
      <c r="D906" s="9" t="s">
        <v>30</v>
      </c>
      <c r="E906" s="10" t="s">
        <v>1783</v>
      </c>
      <c r="F906" s="10" t="s">
        <v>32</v>
      </c>
      <c r="G906" s="11">
        <v>40179</v>
      </c>
      <c r="H906" s="12">
        <v>40179</v>
      </c>
      <c r="I906" s="10" t="s">
        <v>573</v>
      </c>
      <c r="J906" s="13" t="s">
        <v>1819</v>
      </c>
      <c r="K906" s="10" t="s">
        <v>284</v>
      </c>
      <c r="L906" s="10" t="s">
        <v>29</v>
      </c>
      <c r="M906" s="14">
        <v>45900</v>
      </c>
      <c r="N906" s="12"/>
      <c r="O906" s="10" t="s">
        <v>29</v>
      </c>
      <c r="P906" s="14">
        <v>-43605</v>
      </c>
      <c r="Q906" s="15">
        <v>1</v>
      </c>
      <c r="R906" s="10" t="s">
        <v>29</v>
      </c>
      <c r="S906" s="14">
        <v>2295</v>
      </c>
      <c r="T906" s="10" t="s">
        <v>36</v>
      </c>
      <c r="U906" s="10" t="s">
        <v>29</v>
      </c>
      <c r="V906" s="10" t="s">
        <v>37</v>
      </c>
      <c r="W906" s="10" t="s">
        <v>29</v>
      </c>
      <c r="X906" s="15">
        <v>0</v>
      </c>
      <c r="Y906" s="15">
        <v>0</v>
      </c>
      <c r="Z906" s="15">
        <v>0</v>
      </c>
      <c r="AA906" s="15">
        <v>0</v>
      </c>
      <c r="AB906" s="14">
        <v>2295</v>
      </c>
    </row>
    <row r="907" spans="1:28" x14ac:dyDescent="0.25">
      <c r="A907" s="9" t="s">
        <v>1820</v>
      </c>
      <c r="B907" s="10" t="s">
        <v>29</v>
      </c>
      <c r="C907" s="10" t="s">
        <v>29</v>
      </c>
      <c r="D907" s="9" t="s">
        <v>30</v>
      </c>
      <c r="E907" s="10" t="s">
        <v>1783</v>
      </c>
      <c r="F907" s="10" t="s">
        <v>32</v>
      </c>
      <c r="G907" s="11">
        <v>40483</v>
      </c>
      <c r="H907" s="12">
        <v>40483</v>
      </c>
      <c r="I907" s="10" t="s">
        <v>573</v>
      </c>
      <c r="J907" s="13" t="s">
        <v>1821</v>
      </c>
      <c r="K907" s="10" t="s">
        <v>284</v>
      </c>
      <c r="L907" s="10" t="s">
        <v>29</v>
      </c>
      <c r="M907" s="14">
        <v>143849.71</v>
      </c>
      <c r="N907" s="12"/>
      <c r="O907" s="10" t="s">
        <v>29</v>
      </c>
      <c r="P907" s="14">
        <v>-136657.71</v>
      </c>
      <c r="Q907" s="15">
        <v>3</v>
      </c>
      <c r="R907" s="10" t="s">
        <v>29</v>
      </c>
      <c r="S907" s="14">
        <v>7192</v>
      </c>
      <c r="T907" s="10" t="s">
        <v>36</v>
      </c>
      <c r="U907" s="10" t="s">
        <v>29</v>
      </c>
      <c r="V907" s="10" t="s">
        <v>37</v>
      </c>
      <c r="W907" s="10" t="s">
        <v>29</v>
      </c>
      <c r="X907" s="15">
        <v>0</v>
      </c>
      <c r="Y907" s="15">
        <v>0</v>
      </c>
      <c r="Z907" s="15">
        <v>0</v>
      </c>
      <c r="AA907" s="15">
        <v>0</v>
      </c>
      <c r="AB907" s="14">
        <v>7192</v>
      </c>
    </row>
    <row r="908" spans="1:28" x14ac:dyDescent="0.25">
      <c r="A908" s="9" t="s">
        <v>1822</v>
      </c>
      <c r="B908" s="10" t="s">
        <v>29</v>
      </c>
      <c r="C908" s="10" t="s">
        <v>29</v>
      </c>
      <c r="D908" s="9" t="s">
        <v>30</v>
      </c>
      <c r="E908" s="10" t="s">
        <v>1783</v>
      </c>
      <c r="F908" s="10" t="s">
        <v>32</v>
      </c>
      <c r="G908" s="11">
        <v>40483</v>
      </c>
      <c r="H908" s="12">
        <v>40483</v>
      </c>
      <c r="I908" s="10" t="s">
        <v>573</v>
      </c>
      <c r="J908" s="13" t="s">
        <v>1823</v>
      </c>
      <c r="K908" s="10" t="s">
        <v>284</v>
      </c>
      <c r="L908" s="10" t="s">
        <v>29</v>
      </c>
      <c r="M908" s="14">
        <v>326500</v>
      </c>
      <c r="N908" s="12"/>
      <c r="O908" s="10" t="s">
        <v>29</v>
      </c>
      <c r="P908" s="14">
        <v>-310175</v>
      </c>
      <c r="Q908" s="15">
        <v>11</v>
      </c>
      <c r="R908" s="10" t="s">
        <v>29</v>
      </c>
      <c r="S908" s="14">
        <v>16325</v>
      </c>
      <c r="T908" s="10" t="s">
        <v>36</v>
      </c>
      <c r="U908" s="10" t="s">
        <v>29</v>
      </c>
      <c r="V908" s="10" t="s">
        <v>37</v>
      </c>
      <c r="W908" s="10" t="s">
        <v>29</v>
      </c>
      <c r="X908" s="15">
        <v>0</v>
      </c>
      <c r="Y908" s="15">
        <v>0</v>
      </c>
      <c r="Z908" s="15">
        <v>0</v>
      </c>
      <c r="AA908" s="15">
        <v>0</v>
      </c>
      <c r="AB908" s="14">
        <v>16325</v>
      </c>
    </row>
    <row r="909" spans="1:28" x14ac:dyDescent="0.25">
      <c r="A909" s="9" t="s">
        <v>1824</v>
      </c>
      <c r="B909" s="10" t="s">
        <v>29</v>
      </c>
      <c r="C909" s="10" t="s">
        <v>29</v>
      </c>
      <c r="D909" s="9" t="s">
        <v>30</v>
      </c>
      <c r="E909" s="10" t="s">
        <v>1783</v>
      </c>
      <c r="F909" s="10" t="s">
        <v>32</v>
      </c>
      <c r="G909" s="11">
        <v>40483</v>
      </c>
      <c r="H909" s="12">
        <v>40483</v>
      </c>
      <c r="I909" s="10" t="s">
        <v>573</v>
      </c>
      <c r="J909" s="13" t="s">
        <v>1825</v>
      </c>
      <c r="K909" s="10" t="s">
        <v>284</v>
      </c>
      <c r="L909" s="10" t="s">
        <v>29</v>
      </c>
      <c r="M909" s="14">
        <v>3000</v>
      </c>
      <c r="N909" s="12"/>
      <c r="O909" s="10" t="s">
        <v>29</v>
      </c>
      <c r="P909" s="14">
        <v>-2850</v>
      </c>
      <c r="Q909" s="15">
        <v>1</v>
      </c>
      <c r="R909" s="10" t="s">
        <v>29</v>
      </c>
      <c r="S909" s="15">
        <v>150</v>
      </c>
      <c r="T909" s="10" t="s">
        <v>36</v>
      </c>
      <c r="U909" s="10" t="s">
        <v>29</v>
      </c>
      <c r="V909" s="10" t="s">
        <v>37</v>
      </c>
      <c r="W909" s="10" t="s">
        <v>29</v>
      </c>
      <c r="X909" s="15">
        <v>0</v>
      </c>
      <c r="Y909" s="15">
        <v>0</v>
      </c>
      <c r="Z909" s="15">
        <v>0</v>
      </c>
      <c r="AA909" s="15">
        <v>0</v>
      </c>
      <c r="AB909" s="15">
        <v>150</v>
      </c>
    </row>
    <row r="910" spans="1:28" x14ac:dyDescent="0.25">
      <c r="A910" s="9" t="s">
        <v>1826</v>
      </c>
      <c r="B910" s="10" t="s">
        <v>29</v>
      </c>
      <c r="C910" s="10" t="s">
        <v>29</v>
      </c>
      <c r="D910" s="9" t="s">
        <v>30</v>
      </c>
      <c r="E910" s="10" t="s">
        <v>1783</v>
      </c>
      <c r="F910" s="10" t="s">
        <v>32</v>
      </c>
      <c r="G910" s="11">
        <v>40483</v>
      </c>
      <c r="H910" s="12">
        <v>40483</v>
      </c>
      <c r="I910" s="10" t="s">
        <v>573</v>
      </c>
      <c r="J910" s="13" t="s">
        <v>1827</v>
      </c>
      <c r="K910" s="10" t="s">
        <v>284</v>
      </c>
      <c r="L910" s="10" t="s">
        <v>29</v>
      </c>
      <c r="M910" s="14">
        <v>7530.04</v>
      </c>
      <c r="N910" s="12"/>
      <c r="O910" s="10" t="s">
        <v>29</v>
      </c>
      <c r="P910" s="14">
        <v>-7154.04</v>
      </c>
      <c r="Q910" s="15">
        <v>3</v>
      </c>
      <c r="R910" s="10" t="s">
        <v>29</v>
      </c>
      <c r="S910" s="15">
        <v>376</v>
      </c>
      <c r="T910" s="10" t="s">
        <v>36</v>
      </c>
      <c r="U910" s="10" t="s">
        <v>29</v>
      </c>
      <c r="V910" s="10" t="s">
        <v>37</v>
      </c>
      <c r="W910" s="10" t="s">
        <v>29</v>
      </c>
      <c r="X910" s="15">
        <v>0</v>
      </c>
      <c r="Y910" s="15">
        <v>0</v>
      </c>
      <c r="Z910" s="15">
        <v>0</v>
      </c>
      <c r="AA910" s="15">
        <v>0</v>
      </c>
      <c r="AB910" s="15">
        <v>376</v>
      </c>
    </row>
    <row r="911" spans="1:28" x14ac:dyDescent="0.25">
      <c r="A911" s="9" t="s">
        <v>1828</v>
      </c>
      <c r="B911" s="10" t="s">
        <v>29</v>
      </c>
      <c r="C911" s="10" t="s">
        <v>29</v>
      </c>
      <c r="D911" s="9" t="s">
        <v>30</v>
      </c>
      <c r="E911" s="10" t="s">
        <v>1783</v>
      </c>
      <c r="F911" s="10" t="s">
        <v>32</v>
      </c>
      <c r="G911" s="11">
        <v>40483</v>
      </c>
      <c r="H911" s="12">
        <v>40483</v>
      </c>
      <c r="I911" s="10" t="s">
        <v>573</v>
      </c>
      <c r="J911" s="13" t="s">
        <v>1829</v>
      </c>
      <c r="K911" s="10" t="s">
        <v>284</v>
      </c>
      <c r="L911" s="10" t="s">
        <v>29</v>
      </c>
      <c r="M911" s="14">
        <v>9999.91</v>
      </c>
      <c r="N911" s="12"/>
      <c r="O911" s="10" t="s">
        <v>29</v>
      </c>
      <c r="P911" s="14">
        <v>-9499.91</v>
      </c>
      <c r="Q911" s="15">
        <v>2</v>
      </c>
      <c r="R911" s="10" t="s">
        <v>29</v>
      </c>
      <c r="S911" s="15">
        <v>500</v>
      </c>
      <c r="T911" s="10" t="s">
        <v>36</v>
      </c>
      <c r="U911" s="10" t="s">
        <v>29</v>
      </c>
      <c r="V911" s="10" t="s">
        <v>37</v>
      </c>
      <c r="W911" s="10" t="s">
        <v>29</v>
      </c>
      <c r="X911" s="15">
        <v>0</v>
      </c>
      <c r="Y911" s="15">
        <v>0</v>
      </c>
      <c r="Z911" s="15">
        <v>0</v>
      </c>
      <c r="AA911" s="15">
        <v>0</v>
      </c>
      <c r="AB911" s="15">
        <v>500</v>
      </c>
    </row>
    <row r="912" spans="1:28" x14ac:dyDescent="0.25">
      <c r="A912" s="9" t="s">
        <v>1830</v>
      </c>
      <c r="B912" s="10" t="s">
        <v>29</v>
      </c>
      <c r="C912" s="10" t="s">
        <v>29</v>
      </c>
      <c r="D912" s="9" t="s">
        <v>30</v>
      </c>
      <c r="E912" s="10" t="s">
        <v>1783</v>
      </c>
      <c r="F912" s="10" t="s">
        <v>32</v>
      </c>
      <c r="G912" s="11">
        <v>40483</v>
      </c>
      <c r="H912" s="12">
        <v>40483</v>
      </c>
      <c r="I912" s="10" t="s">
        <v>573</v>
      </c>
      <c r="J912" s="13" t="s">
        <v>1831</v>
      </c>
      <c r="K912" s="10" t="s">
        <v>284</v>
      </c>
      <c r="L912" s="10" t="s">
        <v>29</v>
      </c>
      <c r="M912" s="14">
        <v>8499.98</v>
      </c>
      <c r="N912" s="12"/>
      <c r="O912" s="10" t="s">
        <v>29</v>
      </c>
      <c r="P912" s="14">
        <v>-8074.98</v>
      </c>
      <c r="Q912" s="15">
        <v>10</v>
      </c>
      <c r="R912" s="10" t="s">
        <v>29</v>
      </c>
      <c r="S912" s="15">
        <v>425</v>
      </c>
      <c r="T912" s="10" t="s">
        <v>36</v>
      </c>
      <c r="U912" s="10" t="s">
        <v>29</v>
      </c>
      <c r="V912" s="10" t="s">
        <v>37</v>
      </c>
      <c r="W912" s="10" t="s">
        <v>29</v>
      </c>
      <c r="X912" s="15">
        <v>0</v>
      </c>
      <c r="Y912" s="15">
        <v>0</v>
      </c>
      <c r="Z912" s="15">
        <v>0</v>
      </c>
      <c r="AA912" s="15">
        <v>0</v>
      </c>
      <c r="AB912" s="15">
        <v>425</v>
      </c>
    </row>
    <row r="913" spans="1:28" x14ac:dyDescent="0.25">
      <c r="A913" s="9" t="s">
        <v>1832</v>
      </c>
      <c r="B913" s="10" t="s">
        <v>29</v>
      </c>
      <c r="C913" s="10" t="s">
        <v>29</v>
      </c>
      <c r="D913" s="9" t="s">
        <v>30</v>
      </c>
      <c r="E913" s="10" t="s">
        <v>1783</v>
      </c>
      <c r="F913" s="10" t="s">
        <v>32</v>
      </c>
      <c r="G913" s="11">
        <v>40483</v>
      </c>
      <c r="H913" s="12">
        <v>40483</v>
      </c>
      <c r="I913" s="10" t="s">
        <v>573</v>
      </c>
      <c r="J913" s="13" t="s">
        <v>1833</v>
      </c>
      <c r="K913" s="10" t="s">
        <v>284</v>
      </c>
      <c r="L913" s="10" t="s">
        <v>29</v>
      </c>
      <c r="M913" s="14">
        <v>64050</v>
      </c>
      <c r="N913" s="12"/>
      <c r="O913" s="10" t="s">
        <v>29</v>
      </c>
      <c r="P913" s="14">
        <v>-60848</v>
      </c>
      <c r="Q913" s="15">
        <v>1</v>
      </c>
      <c r="R913" s="10" t="s">
        <v>29</v>
      </c>
      <c r="S913" s="14">
        <v>3202</v>
      </c>
      <c r="T913" s="10" t="s">
        <v>36</v>
      </c>
      <c r="U913" s="10" t="s">
        <v>29</v>
      </c>
      <c r="V913" s="10" t="s">
        <v>37</v>
      </c>
      <c r="W913" s="10" t="s">
        <v>29</v>
      </c>
      <c r="X913" s="15">
        <v>0</v>
      </c>
      <c r="Y913" s="15">
        <v>0</v>
      </c>
      <c r="Z913" s="15">
        <v>0</v>
      </c>
      <c r="AA913" s="15">
        <v>0</v>
      </c>
      <c r="AB913" s="14">
        <v>3202</v>
      </c>
    </row>
    <row r="914" spans="1:28" x14ac:dyDescent="0.25">
      <c r="A914" s="9" t="s">
        <v>1834</v>
      </c>
      <c r="B914" s="10" t="s">
        <v>29</v>
      </c>
      <c r="C914" s="10" t="s">
        <v>29</v>
      </c>
      <c r="D914" s="9" t="s">
        <v>30</v>
      </c>
      <c r="E914" s="10" t="s">
        <v>1783</v>
      </c>
      <c r="F914" s="10" t="s">
        <v>32</v>
      </c>
      <c r="G914" s="11">
        <v>40483</v>
      </c>
      <c r="H914" s="12">
        <v>40483</v>
      </c>
      <c r="I914" s="10" t="s">
        <v>573</v>
      </c>
      <c r="J914" s="13" t="s">
        <v>1835</v>
      </c>
      <c r="K914" s="10" t="s">
        <v>284</v>
      </c>
      <c r="L914" s="10" t="s">
        <v>29</v>
      </c>
      <c r="M914" s="14">
        <v>115500</v>
      </c>
      <c r="N914" s="12"/>
      <c r="O914" s="10" t="s">
        <v>29</v>
      </c>
      <c r="P914" s="14">
        <v>-109725</v>
      </c>
      <c r="Q914" s="15">
        <v>7</v>
      </c>
      <c r="R914" s="10" t="s">
        <v>29</v>
      </c>
      <c r="S914" s="14">
        <v>5775</v>
      </c>
      <c r="T914" s="10" t="s">
        <v>36</v>
      </c>
      <c r="U914" s="10" t="s">
        <v>29</v>
      </c>
      <c r="V914" s="10" t="s">
        <v>37</v>
      </c>
      <c r="W914" s="10" t="s">
        <v>29</v>
      </c>
      <c r="X914" s="15">
        <v>0</v>
      </c>
      <c r="Y914" s="15">
        <v>0</v>
      </c>
      <c r="Z914" s="15">
        <v>0</v>
      </c>
      <c r="AA914" s="15">
        <v>0</v>
      </c>
      <c r="AB914" s="14">
        <v>5775</v>
      </c>
    </row>
    <row r="915" spans="1:28" x14ac:dyDescent="0.25">
      <c r="A915" s="9" t="s">
        <v>1836</v>
      </c>
      <c r="B915" s="10" t="s">
        <v>29</v>
      </c>
      <c r="C915" s="10" t="s">
        <v>29</v>
      </c>
      <c r="D915" s="9" t="s">
        <v>30</v>
      </c>
      <c r="E915" s="10" t="s">
        <v>1783</v>
      </c>
      <c r="F915" s="10" t="s">
        <v>32</v>
      </c>
      <c r="G915" s="11">
        <v>40483</v>
      </c>
      <c r="H915" s="12">
        <v>40483</v>
      </c>
      <c r="I915" s="10" t="s">
        <v>573</v>
      </c>
      <c r="J915" s="13" t="s">
        <v>1837</v>
      </c>
      <c r="K915" s="10" t="s">
        <v>284</v>
      </c>
      <c r="L915" s="10" t="s">
        <v>29</v>
      </c>
      <c r="M915" s="14">
        <v>1732.5</v>
      </c>
      <c r="N915" s="12"/>
      <c r="O915" s="10" t="s">
        <v>29</v>
      </c>
      <c r="P915" s="14">
        <v>-1645.5</v>
      </c>
      <c r="Q915" s="15">
        <v>3</v>
      </c>
      <c r="R915" s="10" t="s">
        <v>29</v>
      </c>
      <c r="S915" s="15">
        <v>87</v>
      </c>
      <c r="T915" s="10" t="s">
        <v>36</v>
      </c>
      <c r="U915" s="10" t="s">
        <v>29</v>
      </c>
      <c r="V915" s="10" t="s">
        <v>37</v>
      </c>
      <c r="W915" s="10" t="s">
        <v>29</v>
      </c>
      <c r="X915" s="15">
        <v>0</v>
      </c>
      <c r="Y915" s="15">
        <v>0</v>
      </c>
      <c r="Z915" s="15">
        <v>0</v>
      </c>
      <c r="AA915" s="15">
        <v>0</v>
      </c>
      <c r="AB915" s="15">
        <v>87</v>
      </c>
    </row>
    <row r="916" spans="1:28" x14ac:dyDescent="0.25">
      <c r="A916" s="9" t="s">
        <v>1838</v>
      </c>
      <c r="B916" s="10" t="s">
        <v>29</v>
      </c>
      <c r="C916" s="10" t="s">
        <v>29</v>
      </c>
      <c r="D916" s="9" t="s">
        <v>30</v>
      </c>
      <c r="E916" s="10" t="s">
        <v>1783</v>
      </c>
      <c r="F916" s="10" t="s">
        <v>32</v>
      </c>
      <c r="G916" s="11">
        <v>40483</v>
      </c>
      <c r="H916" s="12">
        <v>40483</v>
      </c>
      <c r="I916" s="10" t="s">
        <v>573</v>
      </c>
      <c r="J916" s="13" t="s">
        <v>1839</v>
      </c>
      <c r="K916" s="10" t="s">
        <v>284</v>
      </c>
      <c r="L916" s="10" t="s">
        <v>29</v>
      </c>
      <c r="M916" s="15">
        <v>315</v>
      </c>
      <c r="N916" s="12"/>
      <c r="O916" s="10" t="s">
        <v>29</v>
      </c>
      <c r="P916" s="15">
        <v>-299</v>
      </c>
      <c r="Q916" s="15">
        <v>2</v>
      </c>
      <c r="R916" s="10" t="s">
        <v>29</v>
      </c>
      <c r="S916" s="15">
        <v>16</v>
      </c>
      <c r="T916" s="10" t="s">
        <v>36</v>
      </c>
      <c r="U916" s="10" t="s">
        <v>29</v>
      </c>
      <c r="V916" s="10" t="s">
        <v>37</v>
      </c>
      <c r="W916" s="10" t="s">
        <v>29</v>
      </c>
      <c r="X916" s="15">
        <v>0</v>
      </c>
      <c r="Y916" s="15">
        <v>0</v>
      </c>
      <c r="Z916" s="15">
        <v>0</v>
      </c>
      <c r="AA916" s="15">
        <v>0</v>
      </c>
      <c r="AB916" s="15">
        <v>16</v>
      </c>
    </row>
    <row r="917" spans="1:28" x14ac:dyDescent="0.25">
      <c r="A917" s="9" t="s">
        <v>1840</v>
      </c>
      <c r="B917" s="10" t="s">
        <v>29</v>
      </c>
      <c r="C917" s="10" t="s">
        <v>29</v>
      </c>
      <c r="D917" s="9" t="s">
        <v>30</v>
      </c>
      <c r="E917" s="10" t="s">
        <v>1783</v>
      </c>
      <c r="F917" s="10" t="s">
        <v>32</v>
      </c>
      <c r="G917" s="11">
        <v>40483</v>
      </c>
      <c r="H917" s="12">
        <v>40483</v>
      </c>
      <c r="I917" s="10" t="s">
        <v>573</v>
      </c>
      <c r="J917" s="13" t="s">
        <v>1841</v>
      </c>
      <c r="K917" s="10" t="s">
        <v>284</v>
      </c>
      <c r="L917" s="10" t="s">
        <v>29</v>
      </c>
      <c r="M917" s="14">
        <v>9555.01</v>
      </c>
      <c r="N917" s="12"/>
      <c r="O917" s="10" t="s">
        <v>29</v>
      </c>
      <c r="P917" s="14">
        <v>-9077.01</v>
      </c>
      <c r="Q917" s="15">
        <v>2</v>
      </c>
      <c r="R917" s="10" t="s">
        <v>29</v>
      </c>
      <c r="S917" s="15">
        <v>478</v>
      </c>
      <c r="T917" s="10" t="s">
        <v>36</v>
      </c>
      <c r="U917" s="10" t="s">
        <v>29</v>
      </c>
      <c r="V917" s="10" t="s">
        <v>37</v>
      </c>
      <c r="W917" s="10" t="s">
        <v>29</v>
      </c>
      <c r="X917" s="15">
        <v>0</v>
      </c>
      <c r="Y917" s="15">
        <v>0</v>
      </c>
      <c r="Z917" s="15">
        <v>0</v>
      </c>
      <c r="AA917" s="15">
        <v>0</v>
      </c>
      <c r="AB917" s="15">
        <v>478</v>
      </c>
    </row>
    <row r="918" spans="1:28" x14ac:dyDescent="0.25">
      <c r="A918" s="9" t="s">
        <v>1842</v>
      </c>
      <c r="B918" s="10" t="s">
        <v>29</v>
      </c>
      <c r="C918" s="10" t="s">
        <v>29</v>
      </c>
      <c r="D918" s="9" t="s">
        <v>30</v>
      </c>
      <c r="E918" s="10" t="s">
        <v>1783</v>
      </c>
      <c r="F918" s="10" t="s">
        <v>32</v>
      </c>
      <c r="G918" s="11">
        <v>40483</v>
      </c>
      <c r="H918" s="12">
        <v>40483</v>
      </c>
      <c r="I918" s="10" t="s">
        <v>573</v>
      </c>
      <c r="J918" s="13" t="s">
        <v>1843</v>
      </c>
      <c r="K918" s="10" t="s">
        <v>284</v>
      </c>
      <c r="L918" s="10" t="s">
        <v>29</v>
      </c>
      <c r="M918" s="14">
        <v>2992.5</v>
      </c>
      <c r="N918" s="12"/>
      <c r="O918" s="10" t="s">
        <v>29</v>
      </c>
      <c r="P918" s="14">
        <v>-2842.5</v>
      </c>
      <c r="Q918" s="15">
        <v>1</v>
      </c>
      <c r="R918" s="10" t="s">
        <v>29</v>
      </c>
      <c r="S918" s="15">
        <v>150</v>
      </c>
      <c r="T918" s="10" t="s">
        <v>36</v>
      </c>
      <c r="U918" s="10" t="s">
        <v>29</v>
      </c>
      <c r="V918" s="10" t="s">
        <v>37</v>
      </c>
      <c r="W918" s="10" t="s">
        <v>29</v>
      </c>
      <c r="X918" s="15">
        <v>0</v>
      </c>
      <c r="Y918" s="15">
        <v>0</v>
      </c>
      <c r="Z918" s="15">
        <v>0</v>
      </c>
      <c r="AA918" s="15">
        <v>0</v>
      </c>
      <c r="AB918" s="15">
        <v>150</v>
      </c>
    </row>
    <row r="919" spans="1:28" x14ac:dyDescent="0.25">
      <c r="A919" s="9" t="s">
        <v>1844</v>
      </c>
      <c r="B919" s="10" t="s">
        <v>29</v>
      </c>
      <c r="C919" s="10" t="s">
        <v>29</v>
      </c>
      <c r="D919" s="9" t="s">
        <v>30</v>
      </c>
      <c r="E919" s="10" t="s">
        <v>1783</v>
      </c>
      <c r="F919" s="10" t="s">
        <v>32</v>
      </c>
      <c r="G919" s="11">
        <v>40544</v>
      </c>
      <c r="H919" s="12">
        <v>40544</v>
      </c>
      <c r="I919" s="10" t="s">
        <v>573</v>
      </c>
      <c r="J919" s="13" t="s">
        <v>1845</v>
      </c>
      <c r="K919" s="10" t="s">
        <v>284</v>
      </c>
      <c r="L919" s="10" t="s">
        <v>29</v>
      </c>
      <c r="M919" s="14">
        <v>76650</v>
      </c>
      <c r="N919" s="12"/>
      <c r="O919" s="10" t="s">
        <v>29</v>
      </c>
      <c r="P919" s="14">
        <v>-72818</v>
      </c>
      <c r="Q919" s="15">
        <v>2</v>
      </c>
      <c r="R919" s="10" t="s">
        <v>29</v>
      </c>
      <c r="S919" s="14">
        <v>3832</v>
      </c>
      <c r="T919" s="10" t="s">
        <v>36</v>
      </c>
      <c r="U919" s="10" t="s">
        <v>29</v>
      </c>
      <c r="V919" s="10" t="s">
        <v>37</v>
      </c>
      <c r="W919" s="10" t="s">
        <v>29</v>
      </c>
      <c r="X919" s="15">
        <v>0</v>
      </c>
      <c r="Y919" s="15">
        <v>0</v>
      </c>
      <c r="Z919" s="15">
        <v>0</v>
      </c>
      <c r="AA919" s="15">
        <v>0</v>
      </c>
      <c r="AB919" s="14">
        <v>3832</v>
      </c>
    </row>
    <row r="920" spans="1:28" x14ac:dyDescent="0.25">
      <c r="A920" s="9" t="s">
        <v>1846</v>
      </c>
      <c r="B920" s="10" t="s">
        <v>29</v>
      </c>
      <c r="C920" s="10" t="s">
        <v>29</v>
      </c>
      <c r="D920" s="9" t="s">
        <v>30</v>
      </c>
      <c r="E920" s="10" t="s">
        <v>1783</v>
      </c>
      <c r="F920" s="10" t="s">
        <v>32</v>
      </c>
      <c r="G920" s="11">
        <v>40634</v>
      </c>
      <c r="H920" s="12">
        <v>40634</v>
      </c>
      <c r="I920" s="10" t="s">
        <v>573</v>
      </c>
      <c r="J920" s="13" t="s">
        <v>1847</v>
      </c>
      <c r="K920" s="10" t="s">
        <v>284</v>
      </c>
      <c r="L920" s="10" t="s">
        <v>29</v>
      </c>
      <c r="M920" s="14">
        <v>17100</v>
      </c>
      <c r="N920" s="12"/>
      <c r="O920" s="10" t="s">
        <v>29</v>
      </c>
      <c r="P920" s="14">
        <v>-16245</v>
      </c>
      <c r="Q920" s="15">
        <v>1</v>
      </c>
      <c r="R920" s="10" t="s">
        <v>29</v>
      </c>
      <c r="S920" s="15">
        <v>855</v>
      </c>
      <c r="T920" s="10" t="s">
        <v>36</v>
      </c>
      <c r="U920" s="10" t="s">
        <v>29</v>
      </c>
      <c r="V920" s="10" t="s">
        <v>37</v>
      </c>
      <c r="W920" s="10" t="s">
        <v>29</v>
      </c>
      <c r="X920" s="15">
        <v>0</v>
      </c>
      <c r="Y920" s="15">
        <v>0</v>
      </c>
      <c r="Z920" s="15">
        <v>0</v>
      </c>
      <c r="AA920" s="15">
        <v>0</v>
      </c>
      <c r="AB920" s="15">
        <v>855</v>
      </c>
    </row>
    <row r="921" spans="1:28" x14ac:dyDescent="0.25">
      <c r="A921" s="9" t="s">
        <v>1848</v>
      </c>
      <c r="B921" s="10" t="s">
        <v>29</v>
      </c>
      <c r="C921" s="10" t="s">
        <v>29</v>
      </c>
      <c r="D921" s="9" t="s">
        <v>30</v>
      </c>
      <c r="E921" s="10" t="s">
        <v>1783</v>
      </c>
      <c r="F921" s="10" t="s">
        <v>32</v>
      </c>
      <c r="G921" s="11">
        <v>40664</v>
      </c>
      <c r="H921" s="12">
        <v>40664</v>
      </c>
      <c r="I921" s="10" t="s">
        <v>573</v>
      </c>
      <c r="J921" s="13" t="s">
        <v>1849</v>
      </c>
      <c r="K921" s="10" t="s">
        <v>284</v>
      </c>
      <c r="L921" s="10" t="s">
        <v>29</v>
      </c>
      <c r="M921" s="14">
        <v>122400</v>
      </c>
      <c r="N921" s="12"/>
      <c r="O921" s="10" t="s">
        <v>29</v>
      </c>
      <c r="P921" s="14">
        <v>-116280</v>
      </c>
      <c r="Q921" s="15">
        <v>1</v>
      </c>
      <c r="R921" s="10" t="s">
        <v>29</v>
      </c>
      <c r="S921" s="14">
        <v>6120</v>
      </c>
      <c r="T921" s="10" t="s">
        <v>36</v>
      </c>
      <c r="U921" s="10" t="s">
        <v>29</v>
      </c>
      <c r="V921" s="10" t="s">
        <v>37</v>
      </c>
      <c r="W921" s="10" t="s">
        <v>29</v>
      </c>
      <c r="X921" s="15">
        <v>0</v>
      </c>
      <c r="Y921" s="15">
        <v>0</v>
      </c>
      <c r="Z921" s="15">
        <v>0</v>
      </c>
      <c r="AA921" s="15">
        <v>0</v>
      </c>
      <c r="AB921" s="14">
        <v>6120</v>
      </c>
    </row>
    <row r="922" spans="1:28" x14ac:dyDescent="0.25">
      <c r="A922" s="9" t="s">
        <v>1850</v>
      </c>
      <c r="B922" s="10" t="s">
        <v>29</v>
      </c>
      <c r="C922" s="10" t="s">
        <v>29</v>
      </c>
      <c r="D922" s="9" t="s">
        <v>30</v>
      </c>
      <c r="E922" s="10" t="s">
        <v>1783</v>
      </c>
      <c r="F922" s="10" t="s">
        <v>32</v>
      </c>
      <c r="G922" s="11">
        <v>40695</v>
      </c>
      <c r="H922" s="12">
        <v>40695</v>
      </c>
      <c r="I922" s="10" t="s">
        <v>573</v>
      </c>
      <c r="J922" s="13" t="s">
        <v>1851</v>
      </c>
      <c r="K922" s="10" t="s">
        <v>284</v>
      </c>
      <c r="L922" s="10" t="s">
        <v>29</v>
      </c>
      <c r="M922" s="14">
        <v>173250</v>
      </c>
      <c r="N922" s="12"/>
      <c r="O922" s="10" t="s">
        <v>29</v>
      </c>
      <c r="P922" s="14">
        <v>-164588</v>
      </c>
      <c r="Q922" s="15">
        <v>1</v>
      </c>
      <c r="R922" s="10" t="s">
        <v>29</v>
      </c>
      <c r="S922" s="14">
        <v>8662</v>
      </c>
      <c r="T922" s="10" t="s">
        <v>36</v>
      </c>
      <c r="U922" s="10" t="s">
        <v>29</v>
      </c>
      <c r="V922" s="10" t="s">
        <v>37</v>
      </c>
      <c r="W922" s="10" t="s">
        <v>29</v>
      </c>
      <c r="X922" s="15">
        <v>0</v>
      </c>
      <c r="Y922" s="15">
        <v>0</v>
      </c>
      <c r="Z922" s="15">
        <v>0</v>
      </c>
      <c r="AA922" s="15">
        <v>0</v>
      </c>
      <c r="AB922" s="14">
        <v>8662</v>
      </c>
    </row>
    <row r="923" spans="1:28" x14ac:dyDescent="0.25">
      <c r="A923" s="9" t="s">
        <v>1852</v>
      </c>
      <c r="B923" s="10" t="s">
        <v>29</v>
      </c>
      <c r="C923" s="10" t="s">
        <v>29</v>
      </c>
      <c r="D923" s="9" t="s">
        <v>30</v>
      </c>
      <c r="E923" s="10" t="s">
        <v>1783</v>
      </c>
      <c r="F923" s="10" t="s">
        <v>32</v>
      </c>
      <c r="G923" s="11">
        <v>40695</v>
      </c>
      <c r="H923" s="12">
        <v>40695</v>
      </c>
      <c r="I923" s="10" t="s">
        <v>573</v>
      </c>
      <c r="J923" s="13" t="s">
        <v>1853</v>
      </c>
      <c r="K923" s="10" t="s">
        <v>284</v>
      </c>
      <c r="L923" s="10" t="s">
        <v>29</v>
      </c>
      <c r="M923" s="14">
        <v>5000</v>
      </c>
      <c r="N923" s="12"/>
      <c r="O923" s="10" t="s">
        <v>29</v>
      </c>
      <c r="P923" s="14">
        <v>-4750</v>
      </c>
      <c r="Q923" s="15">
        <v>1</v>
      </c>
      <c r="R923" s="10" t="s">
        <v>29</v>
      </c>
      <c r="S923" s="15">
        <v>250</v>
      </c>
      <c r="T923" s="10" t="s">
        <v>36</v>
      </c>
      <c r="U923" s="10" t="s">
        <v>29</v>
      </c>
      <c r="V923" s="10" t="s">
        <v>37</v>
      </c>
      <c r="W923" s="10" t="s">
        <v>29</v>
      </c>
      <c r="X923" s="15">
        <v>0</v>
      </c>
      <c r="Y923" s="15">
        <v>0</v>
      </c>
      <c r="Z923" s="15">
        <v>0</v>
      </c>
      <c r="AA923" s="15">
        <v>0</v>
      </c>
      <c r="AB923" s="15">
        <v>250</v>
      </c>
    </row>
    <row r="924" spans="1:28" x14ac:dyDescent="0.25">
      <c r="A924" s="9" t="s">
        <v>1854</v>
      </c>
      <c r="B924" s="10" t="s">
        <v>29</v>
      </c>
      <c r="C924" s="10" t="s">
        <v>29</v>
      </c>
      <c r="D924" s="9" t="s">
        <v>30</v>
      </c>
      <c r="E924" s="10" t="s">
        <v>1783</v>
      </c>
      <c r="F924" s="10" t="s">
        <v>32</v>
      </c>
      <c r="G924" s="11">
        <v>40695</v>
      </c>
      <c r="H924" s="12">
        <v>40695</v>
      </c>
      <c r="I924" s="10" t="s">
        <v>573</v>
      </c>
      <c r="J924" s="13" t="s">
        <v>1853</v>
      </c>
      <c r="K924" s="10" t="s">
        <v>284</v>
      </c>
      <c r="L924" s="10" t="s">
        <v>29</v>
      </c>
      <c r="M924" s="14">
        <v>5100</v>
      </c>
      <c r="N924" s="12"/>
      <c r="O924" s="10" t="s">
        <v>29</v>
      </c>
      <c r="P924" s="14">
        <v>-4845</v>
      </c>
      <c r="Q924" s="15">
        <v>1</v>
      </c>
      <c r="R924" s="10" t="s">
        <v>29</v>
      </c>
      <c r="S924" s="15">
        <v>255</v>
      </c>
      <c r="T924" s="10" t="s">
        <v>36</v>
      </c>
      <c r="U924" s="10" t="s">
        <v>29</v>
      </c>
      <c r="V924" s="10" t="s">
        <v>37</v>
      </c>
      <c r="W924" s="10" t="s">
        <v>29</v>
      </c>
      <c r="X924" s="15">
        <v>0</v>
      </c>
      <c r="Y924" s="15">
        <v>0</v>
      </c>
      <c r="Z924" s="15">
        <v>0</v>
      </c>
      <c r="AA924" s="15">
        <v>0</v>
      </c>
      <c r="AB924" s="15">
        <v>255</v>
      </c>
    </row>
    <row r="925" spans="1:28" x14ac:dyDescent="0.25">
      <c r="A925" s="9" t="s">
        <v>1855</v>
      </c>
      <c r="B925" s="10" t="s">
        <v>29</v>
      </c>
      <c r="C925" s="10" t="s">
        <v>29</v>
      </c>
      <c r="D925" s="9" t="s">
        <v>30</v>
      </c>
      <c r="E925" s="10" t="s">
        <v>1783</v>
      </c>
      <c r="F925" s="10" t="s">
        <v>32</v>
      </c>
      <c r="G925" s="11">
        <v>40695</v>
      </c>
      <c r="H925" s="12">
        <v>40695</v>
      </c>
      <c r="I925" s="10" t="s">
        <v>573</v>
      </c>
      <c r="J925" s="13" t="s">
        <v>1856</v>
      </c>
      <c r="K925" s="10" t="s">
        <v>284</v>
      </c>
      <c r="L925" s="10" t="s">
        <v>29</v>
      </c>
      <c r="M925" s="14">
        <v>10200</v>
      </c>
      <c r="N925" s="12"/>
      <c r="O925" s="10" t="s">
        <v>29</v>
      </c>
      <c r="P925" s="14">
        <v>-9690</v>
      </c>
      <c r="Q925" s="15">
        <v>100</v>
      </c>
      <c r="R925" s="10" t="s">
        <v>29</v>
      </c>
      <c r="S925" s="15">
        <v>510</v>
      </c>
      <c r="T925" s="10" t="s">
        <v>36</v>
      </c>
      <c r="U925" s="10" t="s">
        <v>29</v>
      </c>
      <c r="V925" s="10" t="s">
        <v>37</v>
      </c>
      <c r="W925" s="10" t="s">
        <v>29</v>
      </c>
      <c r="X925" s="15">
        <v>0</v>
      </c>
      <c r="Y925" s="15">
        <v>0</v>
      </c>
      <c r="Z925" s="15">
        <v>0</v>
      </c>
      <c r="AA925" s="15">
        <v>0</v>
      </c>
      <c r="AB925" s="15">
        <v>510</v>
      </c>
    </row>
    <row r="926" spans="1:28" x14ac:dyDescent="0.25">
      <c r="A926" s="9" t="s">
        <v>1857</v>
      </c>
      <c r="B926" s="10" t="s">
        <v>29</v>
      </c>
      <c r="C926" s="10" t="s">
        <v>29</v>
      </c>
      <c r="D926" s="9" t="s">
        <v>30</v>
      </c>
      <c r="E926" s="10" t="s">
        <v>1783</v>
      </c>
      <c r="F926" s="10" t="s">
        <v>32</v>
      </c>
      <c r="G926" s="11">
        <v>40695</v>
      </c>
      <c r="H926" s="12">
        <v>40695</v>
      </c>
      <c r="I926" s="10" t="s">
        <v>573</v>
      </c>
      <c r="J926" s="13" t="s">
        <v>1858</v>
      </c>
      <c r="K926" s="10" t="s">
        <v>284</v>
      </c>
      <c r="L926" s="10" t="s">
        <v>29</v>
      </c>
      <c r="M926" s="14">
        <v>52020</v>
      </c>
      <c r="N926" s="12"/>
      <c r="O926" s="10" t="s">
        <v>29</v>
      </c>
      <c r="P926" s="14">
        <v>-49419</v>
      </c>
      <c r="Q926" s="15">
        <v>3</v>
      </c>
      <c r="R926" s="10" t="s">
        <v>29</v>
      </c>
      <c r="S926" s="14">
        <v>2601</v>
      </c>
      <c r="T926" s="10" t="s">
        <v>36</v>
      </c>
      <c r="U926" s="10" t="s">
        <v>29</v>
      </c>
      <c r="V926" s="10" t="s">
        <v>37</v>
      </c>
      <c r="W926" s="10" t="s">
        <v>29</v>
      </c>
      <c r="X926" s="15">
        <v>0</v>
      </c>
      <c r="Y926" s="15">
        <v>0</v>
      </c>
      <c r="Z926" s="15">
        <v>0</v>
      </c>
      <c r="AA926" s="15">
        <v>0</v>
      </c>
      <c r="AB926" s="14">
        <v>2601</v>
      </c>
    </row>
    <row r="927" spans="1:28" x14ac:dyDescent="0.25">
      <c r="A927" s="9" t="s">
        <v>1859</v>
      </c>
      <c r="B927" s="10" t="s">
        <v>29</v>
      </c>
      <c r="C927" s="10" t="s">
        <v>29</v>
      </c>
      <c r="D927" s="9" t="s">
        <v>30</v>
      </c>
      <c r="E927" s="10" t="s">
        <v>1783</v>
      </c>
      <c r="F927" s="10" t="s">
        <v>32</v>
      </c>
      <c r="G927" s="11">
        <v>40817</v>
      </c>
      <c r="H927" s="12">
        <v>40817</v>
      </c>
      <c r="I927" s="10" t="s">
        <v>573</v>
      </c>
      <c r="J927" s="13" t="s">
        <v>1860</v>
      </c>
      <c r="K927" s="10" t="s">
        <v>284</v>
      </c>
      <c r="L927" s="10" t="s">
        <v>29</v>
      </c>
      <c r="M927" s="14">
        <v>77520</v>
      </c>
      <c r="N927" s="12"/>
      <c r="O927" s="10" t="s">
        <v>29</v>
      </c>
      <c r="P927" s="14">
        <v>-73644</v>
      </c>
      <c r="Q927" s="15">
        <v>2</v>
      </c>
      <c r="R927" s="10" t="s">
        <v>29</v>
      </c>
      <c r="S927" s="14">
        <v>3876</v>
      </c>
      <c r="T927" s="10" t="s">
        <v>36</v>
      </c>
      <c r="U927" s="10" t="s">
        <v>29</v>
      </c>
      <c r="V927" s="10" t="s">
        <v>37</v>
      </c>
      <c r="W927" s="10" t="s">
        <v>29</v>
      </c>
      <c r="X927" s="15">
        <v>0</v>
      </c>
      <c r="Y927" s="15">
        <v>0</v>
      </c>
      <c r="Z927" s="15">
        <v>0</v>
      </c>
      <c r="AA927" s="15">
        <v>0</v>
      </c>
      <c r="AB927" s="14">
        <v>3876</v>
      </c>
    </row>
    <row r="928" spans="1:28" x14ac:dyDescent="0.25">
      <c r="A928" s="9" t="s">
        <v>1861</v>
      </c>
      <c r="B928" s="10" t="s">
        <v>29</v>
      </c>
      <c r="C928" s="10" t="s">
        <v>29</v>
      </c>
      <c r="D928" s="9" t="s">
        <v>30</v>
      </c>
      <c r="E928" s="10" t="s">
        <v>1783</v>
      </c>
      <c r="F928" s="10" t="s">
        <v>32</v>
      </c>
      <c r="G928" s="11">
        <v>40848</v>
      </c>
      <c r="H928" s="12">
        <v>40848</v>
      </c>
      <c r="I928" s="10" t="s">
        <v>573</v>
      </c>
      <c r="J928" s="13" t="s">
        <v>1862</v>
      </c>
      <c r="K928" s="10" t="s">
        <v>284</v>
      </c>
      <c r="L928" s="10" t="s">
        <v>29</v>
      </c>
      <c r="M928" s="14">
        <v>141795</v>
      </c>
      <c r="N928" s="12"/>
      <c r="O928" s="10" t="s">
        <v>29</v>
      </c>
      <c r="P928" s="14">
        <v>-134705</v>
      </c>
      <c r="Q928" s="15">
        <v>5</v>
      </c>
      <c r="R928" s="10" t="s">
        <v>29</v>
      </c>
      <c r="S928" s="14">
        <v>7090</v>
      </c>
      <c r="T928" s="10" t="s">
        <v>36</v>
      </c>
      <c r="U928" s="10" t="s">
        <v>29</v>
      </c>
      <c r="V928" s="10" t="s">
        <v>37</v>
      </c>
      <c r="W928" s="10" t="s">
        <v>29</v>
      </c>
      <c r="X928" s="15">
        <v>0</v>
      </c>
      <c r="Y928" s="15">
        <v>0</v>
      </c>
      <c r="Z928" s="15">
        <v>0</v>
      </c>
      <c r="AA928" s="15">
        <v>0</v>
      </c>
      <c r="AB928" s="14">
        <v>7090</v>
      </c>
    </row>
    <row r="929" spans="1:28" x14ac:dyDescent="0.25">
      <c r="A929" s="9" t="s">
        <v>1863</v>
      </c>
      <c r="B929" s="10" t="s">
        <v>29</v>
      </c>
      <c r="C929" s="10" t="s">
        <v>29</v>
      </c>
      <c r="D929" s="9" t="s">
        <v>30</v>
      </c>
      <c r="E929" s="10" t="s">
        <v>1783</v>
      </c>
      <c r="F929" s="10" t="s">
        <v>32</v>
      </c>
      <c r="G929" s="11">
        <v>40848</v>
      </c>
      <c r="H929" s="12">
        <v>40848</v>
      </c>
      <c r="I929" s="10" t="s">
        <v>573</v>
      </c>
      <c r="J929" s="13" t="s">
        <v>1864</v>
      </c>
      <c r="K929" s="10" t="s">
        <v>284</v>
      </c>
      <c r="L929" s="10" t="s">
        <v>29</v>
      </c>
      <c r="M929" s="14">
        <v>68312</v>
      </c>
      <c r="N929" s="12"/>
      <c r="O929" s="10" t="s">
        <v>29</v>
      </c>
      <c r="P929" s="14">
        <v>-64896</v>
      </c>
      <c r="Q929" s="15">
        <v>2</v>
      </c>
      <c r="R929" s="10" t="s">
        <v>29</v>
      </c>
      <c r="S929" s="14">
        <v>3416</v>
      </c>
      <c r="T929" s="10" t="s">
        <v>36</v>
      </c>
      <c r="U929" s="10" t="s">
        <v>29</v>
      </c>
      <c r="V929" s="10" t="s">
        <v>37</v>
      </c>
      <c r="W929" s="10" t="s">
        <v>29</v>
      </c>
      <c r="X929" s="15">
        <v>0</v>
      </c>
      <c r="Y929" s="15">
        <v>0</v>
      </c>
      <c r="Z929" s="15">
        <v>0</v>
      </c>
      <c r="AA929" s="15">
        <v>0</v>
      </c>
      <c r="AB929" s="14">
        <v>3416</v>
      </c>
    </row>
    <row r="930" spans="1:28" x14ac:dyDescent="0.25">
      <c r="A930" s="9" t="s">
        <v>1865</v>
      </c>
      <c r="B930" s="10" t="s">
        <v>29</v>
      </c>
      <c r="C930" s="10" t="s">
        <v>29</v>
      </c>
      <c r="D930" s="9" t="s">
        <v>30</v>
      </c>
      <c r="E930" s="10" t="s">
        <v>1783</v>
      </c>
      <c r="F930" s="10" t="s">
        <v>32</v>
      </c>
      <c r="G930" s="11">
        <v>40848</v>
      </c>
      <c r="H930" s="12">
        <v>40848</v>
      </c>
      <c r="I930" s="10" t="s">
        <v>573</v>
      </c>
      <c r="J930" s="13" t="s">
        <v>1866</v>
      </c>
      <c r="K930" s="10" t="s">
        <v>284</v>
      </c>
      <c r="L930" s="10" t="s">
        <v>29</v>
      </c>
      <c r="M930" s="14">
        <v>237620</v>
      </c>
      <c r="N930" s="12"/>
      <c r="O930" s="10" t="s">
        <v>29</v>
      </c>
      <c r="P930" s="14">
        <v>-225739</v>
      </c>
      <c r="Q930" s="15">
        <v>1</v>
      </c>
      <c r="R930" s="10" t="s">
        <v>29</v>
      </c>
      <c r="S930" s="14">
        <v>11881</v>
      </c>
      <c r="T930" s="10" t="s">
        <v>36</v>
      </c>
      <c r="U930" s="10" t="s">
        <v>29</v>
      </c>
      <c r="V930" s="10" t="s">
        <v>37</v>
      </c>
      <c r="W930" s="10" t="s">
        <v>29</v>
      </c>
      <c r="X930" s="15">
        <v>0</v>
      </c>
      <c r="Y930" s="15">
        <v>0</v>
      </c>
      <c r="Z930" s="15">
        <v>0</v>
      </c>
      <c r="AA930" s="15">
        <v>0</v>
      </c>
      <c r="AB930" s="14">
        <v>11881</v>
      </c>
    </row>
    <row r="931" spans="1:28" x14ac:dyDescent="0.25">
      <c r="A931" s="9" t="s">
        <v>1867</v>
      </c>
      <c r="B931" s="10" t="s">
        <v>29</v>
      </c>
      <c r="C931" s="10" t="s">
        <v>29</v>
      </c>
      <c r="D931" s="9" t="s">
        <v>30</v>
      </c>
      <c r="E931" s="10" t="s">
        <v>1783</v>
      </c>
      <c r="F931" s="10" t="s">
        <v>32</v>
      </c>
      <c r="G931" s="11">
        <v>40878</v>
      </c>
      <c r="H931" s="12">
        <v>40878</v>
      </c>
      <c r="I931" s="10" t="s">
        <v>573</v>
      </c>
      <c r="J931" s="13" t="s">
        <v>1827</v>
      </c>
      <c r="K931" s="10" t="s">
        <v>284</v>
      </c>
      <c r="L931" s="10" t="s">
        <v>29</v>
      </c>
      <c r="M931" s="14">
        <v>7357</v>
      </c>
      <c r="N931" s="12"/>
      <c r="O931" s="10" t="s">
        <v>29</v>
      </c>
      <c r="P931" s="14">
        <v>-6989</v>
      </c>
      <c r="Q931" s="15">
        <v>3</v>
      </c>
      <c r="R931" s="10" t="s">
        <v>29</v>
      </c>
      <c r="S931" s="15">
        <v>368</v>
      </c>
      <c r="T931" s="10" t="s">
        <v>36</v>
      </c>
      <c r="U931" s="10" t="s">
        <v>29</v>
      </c>
      <c r="V931" s="10" t="s">
        <v>37</v>
      </c>
      <c r="W931" s="10" t="s">
        <v>29</v>
      </c>
      <c r="X931" s="15">
        <v>0</v>
      </c>
      <c r="Y931" s="15">
        <v>0</v>
      </c>
      <c r="Z931" s="15">
        <v>0</v>
      </c>
      <c r="AA931" s="15">
        <v>0</v>
      </c>
      <c r="AB931" s="15">
        <v>368</v>
      </c>
    </row>
    <row r="932" spans="1:28" x14ac:dyDescent="0.25">
      <c r="A932" s="9" t="s">
        <v>1868</v>
      </c>
      <c r="B932" s="10" t="s">
        <v>29</v>
      </c>
      <c r="C932" s="10" t="s">
        <v>29</v>
      </c>
      <c r="D932" s="9" t="s">
        <v>30</v>
      </c>
      <c r="E932" s="10" t="s">
        <v>1783</v>
      </c>
      <c r="F932" s="10" t="s">
        <v>32</v>
      </c>
      <c r="G932" s="11">
        <v>40878</v>
      </c>
      <c r="H932" s="12">
        <v>40878</v>
      </c>
      <c r="I932" s="10" t="s">
        <v>573</v>
      </c>
      <c r="J932" s="13" t="s">
        <v>1869</v>
      </c>
      <c r="K932" s="10" t="s">
        <v>284</v>
      </c>
      <c r="L932" s="10" t="s">
        <v>29</v>
      </c>
      <c r="M932" s="14">
        <v>9938</v>
      </c>
      <c r="N932" s="12"/>
      <c r="O932" s="10" t="s">
        <v>29</v>
      </c>
      <c r="P932" s="14">
        <v>-9441</v>
      </c>
      <c r="Q932" s="15">
        <v>7</v>
      </c>
      <c r="R932" s="10" t="s">
        <v>29</v>
      </c>
      <c r="S932" s="15">
        <v>497</v>
      </c>
      <c r="T932" s="10" t="s">
        <v>36</v>
      </c>
      <c r="U932" s="10" t="s">
        <v>29</v>
      </c>
      <c r="V932" s="10" t="s">
        <v>37</v>
      </c>
      <c r="W932" s="10" t="s">
        <v>29</v>
      </c>
      <c r="X932" s="15">
        <v>0</v>
      </c>
      <c r="Y932" s="15">
        <v>0</v>
      </c>
      <c r="Z932" s="15">
        <v>0</v>
      </c>
      <c r="AA932" s="15">
        <v>0</v>
      </c>
      <c r="AB932" s="15">
        <v>497</v>
      </c>
    </row>
    <row r="933" spans="1:28" x14ac:dyDescent="0.25">
      <c r="A933" s="9" t="s">
        <v>1870</v>
      </c>
      <c r="B933" s="10" t="s">
        <v>29</v>
      </c>
      <c r="C933" s="10" t="s">
        <v>29</v>
      </c>
      <c r="D933" s="9" t="s">
        <v>30</v>
      </c>
      <c r="E933" s="10" t="s">
        <v>1783</v>
      </c>
      <c r="F933" s="10" t="s">
        <v>32</v>
      </c>
      <c r="G933" s="11">
        <v>40878</v>
      </c>
      <c r="H933" s="12">
        <v>40878</v>
      </c>
      <c r="I933" s="10" t="s">
        <v>573</v>
      </c>
      <c r="J933" s="13" t="s">
        <v>1871</v>
      </c>
      <c r="K933" s="10" t="s">
        <v>284</v>
      </c>
      <c r="L933" s="10" t="s">
        <v>29</v>
      </c>
      <c r="M933" s="14">
        <v>9315</v>
      </c>
      <c r="N933" s="12"/>
      <c r="O933" s="10" t="s">
        <v>29</v>
      </c>
      <c r="P933" s="14">
        <v>-8849</v>
      </c>
      <c r="Q933" s="15">
        <v>10</v>
      </c>
      <c r="R933" s="10" t="s">
        <v>29</v>
      </c>
      <c r="S933" s="15">
        <v>466</v>
      </c>
      <c r="T933" s="10" t="s">
        <v>36</v>
      </c>
      <c r="U933" s="10" t="s">
        <v>29</v>
      </c>
      <c r="V933" s="10" t="s">
        <v>37</v>
      </c>
      <c r="W933" s="10" t="s">
        <v>29</v>
      </c>
      <c r="X933" s="15">
        <v>0</v>
      </c>
      <c r="Y933" s="15">
        <v>0</v>
      </c>
      <c r="Z933" s="15">
        <v>0</v>
      </c>
      <c r="AA933" s="15">
        <v>0</v>
      </c>
      <c r="AB933" s="15">
        <v>466</v>
      </c>
    </row>
    <row r="934" spans="1:28" x14ac:dyDescent="0.25">
      <c r="A934" s="9" t="s">
        <v>1872</v>
      </c>
      <c r="B934" s="10" t="s">
        <v>29</v>
      </c>
      <c r="C934" s="10" t="s">
        <v>29</v>
      </c>
      <c r="D934" s="9" t="s">
        <v>30</v>
      </c>
      <c r="E934" s="10" t="s">
        <v>1783</v>
      </c>
      <c r="F934" s="10" t="s">
        <v>32</v>
      </c>
      <c r="G934" s="11">
        <v>40878</v>
      </c>
      <c r="H934" s="12">
        <v>40878</v>
      </c>
      <c r="I934" s="10" t="s">
        <v>573</v>
      </c>
      <c r="J934" s="13" t="s">
        <v>1873</v>
      </c>
      <c r="K934" s="10" t="s">
        <v>284</v>
      </c>
      <c r="L934" s="10" t="s">
        <v>29</v>
      </c>
      <c r="M934" s="14">
        <v>506736</v>
      </c>
      <c r="N934" s="12"/>
      <c r="O934" s="10" t="s">
        <v>29</v>
      </c>
      <c r="P934" s="14">
        <v>-481399</v>
      </c>
      <c r="Q934" s="15">
        <v>30</v>
      </c>
      <c r="R934" s="10" t="s">
        <v>29</v>
      </c>
      <c r="S934" s="14">
        <v>25337</v>
      </c>
      <c r="T934" s="10" t="s">
        <v>36</v>
      </c>
      <c r="U934" s="10" t="s">
        <v>29</v>
      </c>
      <c r="V934" s="10" t="s">
        <v>37</v>
      </c>
      <c r="W934" s="10" t="s">
        <v>29</v>
      </c>
      <c r="X934" s="15">
        <v>0</v>
      </c>
      <c r="Y934" s="15">
        <v>0</v>
      </c>
      <c r="Z934" s="15">
        <v>0</v>
      </c>
      <c r="AA934" s="15">
        <v>0</v>
      </c>
      <c r="AB934" s="14">
        <v>25337</v>
      </c>
    </row>
    <row r="935" spans="1:28" x14ac:dyDescent="0.25">
      <c r="A935" s="9" t="s">
        <v>1874</v>
      </c>
      <c r="B935" s="10" t="s">
        <v>29</v>
      </c>
      <c r="C935" s="10" t="s">
        <v>29</v>
      </c>
      <c r="D935" s="9" t="s">
        <v>30</v>
      </c>
      <c r="E935" s="10" t="s">
        <v>1783</v>
      </c>
      <c r="F935" s="10" t="s">
        <v>32</v>
      </c>
      <c r="G935" s="11">
        <v>40878</v>
      </c>
      <c r="H935" s="12">
        <v>40878</v>
      </c>
      <c r="I935" s="10" t="s">
        <v>573</v>
      </c>
      <c r="J935" s="13" t="s">
        <v>1875</v>
      </c>
      <c r="K935" s="10" t="s">
        <v>284</v>
      </c>
      <c r="L935" s="10" t="s">
        <v>29</v>
      </c>
      <c r="M935" s="14">
        <v>18375</v>
      </c>
      <c r="N935" s="12"/>
      <c r="O935" s="10" t="s">
        <v>29</v>
      </c>
      <c r="P935" s="14">
        <v>-17456</v>
      </c>
      <c r="Q935" s="15">
        <v>1</v>
      </c>
      <c r="R935" s="10" t="s">
        <v>29</v>
      </c>
      <c r="S935" s="15">
        <v>919</v>
      </c>
      <c r="T935" s="10" t="s">
        <v>36</v>
      </c>
      <c r="U935" s="10" t="s">
        <v>29</v>
      </c>
      <c r="V935" s="10" t="s">
        <v>37</v>
      </c>
      <c r="W935" s="10" t="s">
        <v>29</v>
      </c>
      <c r="X935" s="15">
        <v>0</v>
      </c>
      <c r="Y935" s="15">
        <v>0</v>
      </c>
      <c r="Z935" s="15">
        <v>0</v>
      </c>
      <c r="AA935" s="15">
        <v>0</v>
      </c>
      <c r="AB935" s="15">
        <v>919</v>
      </c>
    </row>
    <row r="936" spans="1:28" x14ac:dyDescent="0.25">
      <c r="A936" s="9" t="s">
        <v>1876</v>
      </c>
      <c r="B936" s="10" t="s">
        <v>29</v>
      </c>
      <c r="C936" s="10" t="s">
        <v>29</v>
      </c>
      <c r="D936" s="9" t="s">
        <v>30</v>
      </c>
      <c r="E936" s="10" t="s">
        <v>1783</v>
      </c>
      <c r="F936" s="10" t="s">
        <v>32</v>
      </c>
      <c r="G936" s="11">
        <v>40878</v>
      </c>
      <c r="H936" s="12">
        <v>40878</v>
      </c>
      <c r="I936" s="10" t="s">
        <v>573</v>
      </c>
      <c r="J936" s="13" t="s">
        <v>1877</v>
      </c>
      <c r="K936" s="10" t="s">
        <v>284</v>
      </c>
      <c r="L936" s="10" t="s">
        <v>29</v>
      </c>
      <c r="M936" s="14">
        <v>112280</v>
      </c>
      <c r="N936" s="12"/>
      <c r="O936" s="10" t="s">
        <v>29</v>
      </c>
      <c r="P936" s="14">
        <v>-106666</v>
      </c>
      <c r="Q936" s="15">
        <v>1</v>
      </c>
      <c r="R936" s="10" t="s">
        <v>29</v>
      </c>
      <c r="S936" s="14">
        <v>5614</v>
      </c>
      <c r="T936" s="10" t="s">
        <v>36</v>
      </c>
      <c r="U936" s="10" t="s">
        <v>29</v>
      </c>
      <c r="V936" s="10" t="s">
        <v>37</v>
      </c>
      <c r="W936" s="10" t="s">
        <v>29</v>
      </c>
      <c r="X936" s="15">
        <v>0</v>
      </c>
      <c r="Y936" s="15">
        <v>0</v>
      </c>
      <c r="Z936" s="15">
        <v>0</v>
      </c>
      <c r="AA936" s="15">
        <v>0</v>
      </c>
      <c r="AB936" s="14">
        <v>5614</v>
      </c>
    </row>
    <row r="937" spans="1:28" x14ac:dyDescent="0.25">
      <c r="A937" s="9" t="s">
        <v>1878</v>
      </c>
      <c r="B937" s="10" t="s">
        <v>29</v>
      </c>
      <c r="C937" s="10" t="s">
        <v>29</v>
      </c>
      <c r="D937" s="9" t="s">
        <v>30</v>
      </c>
      <c r="E937" s="10" t="s">
        <v>1783</v>
      </c>
      <c r="F937" s="10" t="s">
        <v>32</v>
      </c>
      <c r="G937" s="11">
        <v>40909</v>
      </c>
      <c r="H937" s="12">
        <v>40909</v>
      </c>
      <c r="I937" s="10" t="s">
        <v>573</v>
      </c>
      <c r="J937" s="13" t="s">
        <v>1879</v>
      </c>
      <c r="K937" s="10" t="s">
        <v>284</v>
      </c>
      <c r="L937" s="10" t="s">
        <v>29</v>
      </c>
      <c r="M937" s="14">
        <v>21000</v>
      </c>
      <c r="N937" s="12"/>
      <c r="O937" s="10" t="s">
        <v>29</v>
      </c>
      <c r="P937" s="14">
        <v>-19950</v>
      </c>
      <c r="Q937" s="15">
        <v>200</v>
      </c>
      <c r="R937" s="10" t="s">
        <v>29</v>
      </c>
      <c r="S937" s="14">
        <v>1050</v>
      </c>
      <c r="T937" s="10" t="s">
        <v>36</v>
      </c>
      <c r="U937" s="10" t="s">
        <v>29</v>
      </c>
      <c r="V937" s="10" t="s">
        <v>37</v>
      </c>
      <c r="W937" s="10" t="s">
        <v>29</v>
      </c>
      <c r="X937" s="15">
        <v>0</v>
      </c>
      <c r="Y937" s="15">
        <v>0</v>
      </c>
      <c r="Z937" s="15">
        <v>0</v>
      </c>
      <c r="AA937" s="15">
        <v>0</v>
      </c>
      <c r="AB937" s="14">
        <v>1050</v>
      </c>
    </row>
    <row r="938" spans="1:28" x14ac:dyDescent="0.25">
      <c r="A938" s="9" t="s">
        <v>1880</v>
      </c>
      <c r="B938" s="10" t="s">
        <v>29</v>
      </c>
      <c r="C938" s="10" t="s">
        <v>29</v>
      </c>
      <c r="D938" s="9" t="s">
        <v>30</v>
      </c>
      <c r="E938" s="10" t="s">
        <v>1783</v>
      </c>
      <c r="F938" s="10" t="s">
        <v>32</v>
      </c>
      <c r="G938" s="11">
        <v>40909</v>
      </c>
      <c r="H938" s="12">
        <v>40909</v>
      </c>
      <c r="I938" s="10" t="s">
        <v>573</v>
      </c>
      <c r="J938" s="13" t="s">
        <v>1881</v>
      </c>
      <c r="K938" s="10" t="s">
        <v>284</v>
      </c>
      <c r="L938" s="10" t="s">
        <v>29</v>
      </c>
      <c r="M938" s="14">
        <v>12400</v>
      </c>
      <c r="N938" s="12"/>
      <c r="O938" s="10" t="s">
        <v>29</v>
      </c>
      <c r="P938" s="14">
        <v>-11780</v>
      </c>
      <c r="Q938" s="15">
        <v>1</v>
      </c>
      <c r="R938" s="10" t="s">
        <v>29</v>
      </c>
      <c r="S938" s="15">
        <v>620</v>
      </c>
      <c r="T938" s="10" t="s">
        <v>36</v>
      </c>
      <c r="U938" s="10" t="s">
        <v>29</v>
      </c>
      <c r="V938" s="10" t="s">
        <v>37</v>
      </c>
      <c r="W938" s="10" t="s">
        <v>29</v>
      </c>
      <c r="X938" s="15">
        <v>0</v>
      </c>
      <c r="Y938" s="15">
        <v>0</v>
      </c>
      <c r="Z938" s="15">
        <v>0</v>
      </c>
      <c r="AA938" s="15">
        <v>0</v>
      </c>
      <c r="AB938" s="15">
        <v>620</v>
      </c>
    </row>
    <row r="939" spans="1:28" x14ac:dyDescent="0.25">
      <c r="A939" s="9" t="s">
        <v>1880</v>
      </c>
      <c r="B939" s="10" t="s">
        <v>29</v>
      </c>
      <c r="C939" s="10" t="s">
        <v>29</v>
      </c>
      <c r="D939" s="9" t="s">
        <v>375</v>
      </c>
      <c r="E939" s="10" t="s">
        <v>207</v>
      </c>
      <c r="F939" s="10" t="s">
        <v>32</v>
      </c>
      <c r="G939" s="11">
        <v>44914</v>
      </c>
      <c r="H939" s="12">
        <v>44914</v>
      </c>
      <c r="I939" s="10" t="s">
        <v>573</v>
      </c>
      <c r="J939" s="13" t="s">
        <v>1882</v>
      </c>
      <c r="K939" s="10" t="s">
        <v>284</v>
      </c>
      <c r="L939" s="10" t="s">
        <v>29</v>
      </c>
      <c r="M939" s="14">
        <v>27000</v>
      </c>
      <c r="N939" s="12"/>
      <c r="O939" s="10" t="s">
        <v>29</v>
      </c>
      <c r="P939" s="14">
        <v>-4812</v>
      </c>
      <c r="Q939" s="15">
        <v>1</v>
      </c>
      <c r="R939" s="10" t="s">
        <v>29</v>
      </c>
      <c r="S939" s="14">
        <v>22188</v>
      </c>
      <c r="T939" s="10" t="s">
        <v>36</v>
      </c>
      <c r="U939" s="10" t="s">
        <v>29</v>
      </c>
      <c r="V939" s="10" t="s">
        <v>37</v>
      </c>
      <c r="W939" s="10" t="s">
        <v>29</v>
      </c>
      <c r="X939" s="15">
        <v>0</v>
      </c>
      <c r="Y939" s="15">
        <v>0</v>
      </c>
      <c r="Z939" s="15">
        <v>0</v>
      </c>
      <c r="AA939" s="14">
        <v>-7018</v>
      </c>
      <c r="AB939" s="14">
        <v>15170</v>
      </c>
    </row>
    <row r="940" spans="1:28" x14ac:dyDescent="0.25">
      <c r="A940" s="9" t="s">
        <v>1883</v>
      </c>
      <c r="B940" s="10" t="s">
        <v>29</v>
      </c>
      <c r="C940" s="10" t="s">
        <v>29</v>
      </c>
      <c r="D940" s="9" t="s">
        <v>30</v>
      </c>
      <c r="E940" s="10" t="s">
        <v>1783</v>
      </c>
      <c r="F940" s="10" t="s">
        <v>32</v>
      </c>
      <c r="G940" s="11">
        <v>40909</v>
      </c>
      <c r="H940" s="12">
        <v>40909</v>
      </c>
      <c r="I940" s="10" t="s">
        <v>573</v>
      </c>
      <c r="J940" s="13" t="s">
        <v>1884</v>
      </c>
      <c r="K940" s="10" t="s">
        <v>284</v>
      </c>
      <c r="L940" s="10" t="s">
        <v>29</v>
      </c>
      <c r="M940" s="14">
        <v>30600</v>
      </c>
      <c r="N940" s="12"/>
      <c r="O940" s="10" t="s">
        <v>29</v>
      </c>
      <c r="P940" s="14">
        <v>-29070</v>
      </c>
      <c r="Q940" s="15">
        <v>3</v>
      </c>
      <c r="R940" s="10" t="s">
        <v>29</v>
      </c>
      <c r="S940" s="14">
        <v>1530</v>
      </c>
      <c r="T940" s="10" t="s">
        <v>36</v>
      </c>
      <c r="U940" s="10" t="s">
        <v>29</v>
      </c>
      <c r="V940" s="10" t="s">
        <v>37</v>
      </c>
      <c r="W940" s="10" t="s">
        <v>29</v>
      </c>
      <c r="X940" s="15">
        <v>0</v>
      </c>
      <c r="Y940" s="15">
        <v>0</v>
      </c>
      <c r="Z940" s="15">
        <v>0</v>
      </c>
      <c r="AA940" s="15">
        <v>0</v>
      </c>
      <c r="AB940" s="14">
        <v>1530</v>
      </c>
    </row>
    <row r="941" spans="1:28" x14ac:dyDescent="0.25">
      <c r="A941" s="9" t="s">
        <v>1885</v>
      </c>
      <c r="B941" s="10" t="s">
        <v>29</v>
      </c>
      <c r="C941" s="10" t="s">
        <v>29</v>
      </c>
      <c r="D941" s="9" t="s">
        <v>30</v>
      </c>
      <c r="E941" s="10" t="s">
        <v>1783</v>
      </c>
      <c r="F941" s="10" t="s">
        <v>32</v>
      </c>
      <c r="G941" s="11">
        <v>40909</v>
      </c>
      <c r="H941" s="12">
        <v>40909</v>
      </c>
      <c r="I941" s="10" t="s">
        <v>573</v>
      </c>
      <c r="J941" s="13" t="s">
        <v>1886</v>
      </c>
      <c r="K941" s="10" t="s">
        <v>284</v>
      </c>
      <c r="L941" s="10" t="s">
        <v>29</v>
      </c>
      <c r="M941" s="14">
        <v>19095</v>
      </c>
      <c r="N941" s="12"/>
      <c r="O941" s="10" t="s">
        <v>29</v>
      </c>
      <c r="P941" s="14">
        <v>-18140</v>
      </c>
      <c r="Q941" s="15">
        <v>1</v>
      </c>
      <c r="R941" s="10" t="s">
        <v>29</v>
      </c>
      <c r="S941" s="15">
        <v>955</v>
      </c>
      <c r="T941" s="10" t="s">
        <v>36</v>
      </c>
      <c r="U941" s="10" t="s">
        <v>29</v>
      </c>
      <c r="V941" s="10" t="s">
        <v>37</v>
      </c>
      <c r="W941" s="10" t="s">
        <v>29</v>
      </c>
      <c r="X941" s="15">
        <v>0</v>
      </c>
      <c r="Y941" s="15">
        <v>0</v>
      </c>
      <c r="Z941" s="15">
        <v>0</v>
      </c>
      <c r="AA941" s="15">
        <v>0</v>
      </c>
      <c r="AB941" s="15">
        <v>955</v>
      </c>
    </row>
    <row r="942" spans="1:28" x14ac:dyDescent="0.25">
      <c r="A942" s="9" t="s">
        <v>1887</v>
      </c>
      <c r="B942" s="10" t="s">
        <v>29</v>
      </c>
      <c r="C942" s="10" t="s">
        <v>29</v>
      </c>
      <c r="D942" s="9" t="s">
        <v>30</v>
      </c>
      <c r="E942" s="10" t="s">
        <v>1783</v>
      </c>
      <c r="F942" s="10" t="s">
        <v>32</v>
      </c>
      <c r="G942" s="11">
        <v>40969</v>
      </c>
      <c r="H942" s="12">
        <v>40969</v>
      </c>
      <c r="I942" s="10" t="s">
        <v>573</v>
      </c>
      <c r="J942" s="13" t="s">
        <v>1888</v>
      </c>
      <c r="K942" s="10" t="s">
        <v>284</v>
      </c>
      <c r="L942" s="10" t="s">
        <v>29</v>
      </c>
      <c r="M942" s="14">
        <v>2520</v>
      </c>
      <c r="N942" s="12"/>
      <c r="O942" s="10" t="s">
        <v>29</v>
      </c>
      <c r="P942" s="14">
        <v>-2394</v>
      </c>
      <c r="Q942" s="15">
        <v>1</v>
      </c>
      <c r="R942" s="10" t="s">
        <v>29</v>
      </c>
      <c r="S942" s="15">
        <v>126</v>
      </c>
      <c r="T942" s="10" t="s">
        <v>36</v>
      </c>
      <c r="U942" s="10" t="s">
        <v>29</v>
      </c>
      <c r="V942" s="10" t="s">
        <v>37</v>
      </c>
      <c r="W942" s="10" t="s">
        <v>29</v>
      </c>
      <c r="X942" s="15">
        <v>0</v>
      </c>
      <c r="Y942" s="15">
        <v>0</v>
      </c>
      <c r="Z942" s="15">
        <v>0</v>
      </c>
      <c r="AA942" s="15">
        <v>0</v>
      </c>
      <c r="AB942" s="15">
        <v>126</v>
      </c>
    </row>
    <row r="943" spans="1:28" x14ac:dyDescent="0.25">
      <c r="A943" s="9" t="s">
        <v>1889</v>
      </c>
      <c r="B943" s="10" t="s">
        <v>29</v>
      </c>
      <c r="C943" s="10" t="s">
        <v>29</v>
      </c>
      <c r="D943" s="9" t="s">
        <v>30</v>
      </c>
      <c r="E943" s="10" t="s">
        <v>1783</v>
      </c>
      <c r="F943" s="10" t="s">
        <v>32</v>
      </c>
      <c r="G943" s="11">
        <v>41183</v>
      </c>
      <c r="H943" s="12">
        <v>41183</v>
      </c>
      <c r="I943" s="10" t="s">
        <v>573</v>
      </c>
      <c r="J943" s="13" t="s">
        <v>1890</v>
      </c>
      <c r="K943" s="10" t="s">
        <v>284</v>
      </c>
      <c r="L943" s="10" t="s">
        <v>29</v>
      </c>
      <c r="M943" s="14">
        <v>116039</v>
      </c>
      <c r="N943" s="12"/>
      <c r="O943" s="10" t="s">
        <v>29</v>
      </c>
      <c r="P943" s="14">
        <v>-110237</v>
      </c>
      <c r="Q943" s="15">
        <v>3</v>
      </c>
      <c r="R943" s="10" t="s">
        <v>29</v>
      </c>
      <c r="S943" s="14">
        <v>5802</v>
      </c>
      <c r="T943" s="10" t="s">
        <v>36</v>
      </c>
      <c r="U943" s="10" t="s">
        <v>29</v>
      </c>
      <c r="V943" s="10" t="s">
        <v>37</v>
      </c>
      <c r="W943" s="10" t="s">
        <v>29</v>
      </c>
      <c r="X943" s="15">
        <v>0</v>
      </c>
      <c r="Y943" s="15">
        <v>0</v>
      </c>
      <c r="Z943" s="15">
        <v>0</v>
      </c>
      <c r="AA943" s="15">
        <v>0</v>
      </c>
      <c r="AB943" s="14">
        <v>5802</v>
      </c>
    </row>
    <row r="944" spans="1:28" x14ac:dyDescent="0.25">
      <c r="A944" s="9" t="s">
        <v>1891</v>
      </c>
      <c r="B944" s="10" t="s">
        <v>29</v>
      </c>
      <c r="C944" s="10" t="s">
        <v>29</v>
      </c>
      <c r="D944" s="9" t="s">
        <v>30</v>
      </c>
      <c r="E944" s="10" t="s">
        <v>1783</v>
      </c>
      <c r="F944" s="10" t="s">
        <v>32</v>
      </c>
      <c r="G944" s="11">
        <v>41183</v>
      </c>
      <c r="H944" s="12">
        <v>41183</v>
      </c>
      <c r="I944" s="10" t="s">
        <v>573</v>
      </c>
      <c r="J944" s="13" t="s">
        <v>1892</v>
      </c>
      <c r="K944" s="10" t="s">
        <v>284</v>
      </c>
      <c r="L944" s="10" t="s">
        <v>29</v>
      </c>
      <c r="M944" s="14">
        <v>40612</v>
      </c>
      <c r="N944" s="12"/>
      <c r="O944" s="10" t="s">
        <v>29</v>
      </c>
      <c r="P944" s="14">
        <v>-38581</v>
      </c>
      <c r="Q944" s="15">
        <v>1</v>
      </c>
      <c r="R944" s="10" t="s">
        <v>29</v>
      </c>
      <c r="S944" s="14">
        <v>2031</v>
      </c>
      <c r="T944" s="10" t="s">
        <v>36</v>
      </c>
      <c r="U944" s="10" t="s">
        <v>29</v>
      </c>
      <c r="V944" s="10" t="s">
        <v>37</v>
      </c>
      <c r="W944" s="10" t="s">
        <v>29</v>
      </c>
      <c r="X944" s="15">
        <v>0</v>
      </c>
      <c r="Y944" s="15">
        <v>0</v>
      </c>
      <c r="Z944" s="15">
        <v>0</v>
      </c>
      <c r="AA944" s="15">
        <v>0</v>
      </c>
      <c r="AB944" s="14">
        <v>2031</v>
      </c>
    </row>
    <row r="945" spans="1:28" x14ac:dyDescent="0.25">
      <c r="A945" s="9" t="s">
        <v>1893</v>
      </c>
      <c r="B945" s="10" t="s">
        <v>29</v>
      </c>
      <c r="C945" s="10" t="s">
        <v>29</v>
      </c>
      <c r="D945" s="9" t="s">
        <v>30</v>
      </c>
      <c r="E945" s="10" t="s">
        <v>1783</v>
      </c>
      <c r="F945" s="10" t="s">
        <v>32</v>
      </c>
      <c r="G945" s="11">
        <v>41183</v>
      </c>
      <c r="H945" s="12">
        <v>41183</v>
      </c>
      <c r="I945" s="10" t="s">
        <v>573</v>
      </c>
      <c r="J945" s="13" t="s">
        <v>1894</v>
      </c>
      <c r="K945" s="10" t="s">
        <v>284</v>
      </c>
      <c r="L945" s="10" t="s">
        <v>29</v>
      </c>
      <c r="M945" s="14">
        <v>5358</v>
      </c>
      <c r="N945" s="12"/>
      <c r="O945" s="10" t="s">
        <v>29</v>
      </c>
      <c r="P945" s="14">
        <v>-5090</v>
      </c>
      <c r="Q945" s="15">
        <v>1</v>
      </c>
      <c r="R945" s="10" t="s">
        <v>29</v>
      </c>
      <c r="S945" s="15">
        <v>268</v>
      </c>
      <c r="T945" s="10" t="s">
        <v>36</v>
      </c>
      <c r="U945" s="10" t="s">
        <v>29</v>
      </c>
      <c r="V945" s="10" t="s">
        <v>37</v>
      </c>
      <c r="W945" s="10" t="s">
        <v>29</v>
      </c>
      <c r="X945" s="15">
        <v>0</v>
      </c>
      <c r="Y945" s="15">
        <v>0</v>
      </c>
      <c r="Z945" s="15">
        <v>0</v>
      </c>
      <c r="AA945" s="15">
        <v>0</v>
      </c>
      <c r="AB945" s="15">
        <v>268</v>
      </c>
    </row>
    <row r="946" spans="1:28" x14ac:dyDescent="0.25">
      <c r="A946" s="9" t="s">
        <v>1895</v>
      </c>
      <c r="B946" s="10" t="s">
        <v>29</v>
      </c>
      <c r="C946" s="10" t="s">
        <v>29</v>
      </c>
      <c r="D946" s="9" t="s">
        <v>30</v>
      </c>
      <c r="E946" s="10" t="s">
        <v>1783</v>
      </c>
      <c r="F946" s="10" t="s">
        <v>32</v>
      </c>
      <c r="G946" s="11">
        <v>41214</v>
      </c>
      <c r="H946" s="12">
        <v>41214</v>
      </c>
      <c r="I946" s="10" t="s">
        <v>573</v>
      </c>
      <c r="J946" s="13" t="s">
        <v>1896</v>
      </c>
      <c r="K946" s="10" t="s">
        <v>284</v>
      </c>
      <c r="L946" s="10" t="s">
        <v>29</v>
      </c>
      <c r="M946" s="14">
        <v>84000</v>
      </c>
      <c r="N946" s="12"/>
      <c r="O946" s="10" t="s">
        <v>29</v>
      </c>
      <c r="P946" s="14">
        <v>-79800</v>
      </c>
      <c r="Q946" s="15">
        <v>2</v>
      </c>
      <c r="R946" s="10" t="s">
        <v>29</v>
      </c>
      <c r="S946" s="14">
        <v>4200</v>
      </c>
      <c r="T946" s="10" t="s">
        <v>36</v>
      </c>
      <c r="U946" s="10" t="s">
        <v>29</v>
      </c>
      <c r="V946" s="10" t="s">
        <v>37</v>
      </c>
      <c r="W946" s="10" t="s">
        <v>29</v>
      </c>
      <c r="X946" s="15">
        <v>0</v>
      </c>
      <c r="Y946" s="15">
        <v>0</v>
      </c>
      <c r="Z946" s="15">
        <v>0</v>
      </c>
      <c r="AA946" s="15">
        <v>0</v>
      </c>
      <c r="AB946" s="14">
        <v>4200</v>
      </c>
    </row>
    <row r="947" spans="1:28" x14ac:dyDescent="0.25">
      <c r="A947" s="9" t="s">
        <v>1897</v>
      </c>
      <c r="B947" s="10" t="s">
        <v>29</v>
      </c>
      <c r="C947" s="10" t="s">
        <v>29</v>
      </c>
      <c r="D947" s="9" t="s">
        <v>30</v>
      </c>
      <c r="E947" s="10" t="s">
        <v>1783</v>
      </c>
      <c r="F947" s="10" t="s">
        <v>32</v>
      </c>
      <c r="G947" s="11">
        <v>41214</v>
      </c>
      <c r="H947" s="12">
        <v>41214</v>
      </c>
      <c r="I947" s="10" t="s">
        <v>573</v>
      </c>
      <c r="J947" s="13" t="s">
        <v>1898</v>
      </c>
      <c r="K947" s="10" t="s">
        <v>284</v>
      </c>
      <c r="L947" s="10" t="s">
        <v>29</v>
      </c>
      <c r="M947" s="14">
        <v>232815</v>
      </c>
      <c r="N947" s="12"/>
      <c r="O947" s="10" t="s">
        <v>29</v>
      </c>
      <c r="P947" s="14">
        <v>-221174</v>
      </c>
      <c r="Q947" s="15">
        <v>1</v>
      </c>
      <c r="R947" s="10" t="s">
        <v>29</v>
      </c>
      <c r="S947" s="14">
        <v>11641</v>
      </c>
      <c r="T947" s="10" t="s">
        <v>36</v>
      </c>
      <c r="U947" s="10" t="s">
        <v>29</v>
      </c>
      <c r="V947" s="10" t="s">
        <v>37</v>
      </c>
      <c r="W947" s="10" t="s">
        <v>29</v>
      </c>
      <c r="X947" s="15">
        <v>0</v>
      </c>
      <c r="Y947" s="15">
        <v>0</v>
      </c>
      <c r="Z947" s="15">
        <v>0</v>
      </c>
      <c r="AA947" s="15">
        <v>0</v>
      </c>
      <c r="AB947" s="14">
        <v>11641</v>
      </c>
    </row>
    <row r="948" spans="1:28" x14ac:dyDescent="0.25">
      <c r="A948" s="9" t="s">
        <v>1899</v>
      </c>
      <c r="B948" s="10" t="s">
        <v>29</v>
      </c>
      <c r="C948" s="10" t="s">
        <v>29</v>
      </c>
      <c r="D948" s="9" t="s">
        <v>30</v>
      </c>
      <c r="E948" s="10" t="s">
        <v>1783</v>
      </c>
      <c r="F948" s="10" t="s">
        <v>32</v>
      </c>
      <c r="G948" s="11">
        <v>41426</v>
      </c>
      <c r="H948" s="12">
        <v>41426</v>
      </c>
      <c r="I948" s="10" t="s">
        <v>573</v>
      </c>
      <c r="J948" s="13" t="s">
        <v>1823</v>
      </c>
      <c r="K948" s="10" t="s">
        <v>284</v>
      </c>
      <c r="L948" s="10" t="s">
        <v>29</v>
      </c>
      <c r="M948" s="14">
        <v>41268</v>
      </c>
      <c r="N948" s="12"/>
      <c r="O948" s="10" t="s">
        <v>29</v>
      </c>
      <c r="P948" s="14">
        <v>-39205</v>
      </c>
      <c r="Q948" s="15">
        <v>11</v>
      </c>
      <c r="R948" s="10" t="s">
        <v>29</v>
      </c>
      <c r="S948" s="14">
        <v>2063</v>
      </c>
      <c r="T948" s="10" t="s">
        <v>36</v>
      </c>
      <c r="U948" s="10" t="s">
        <v>29</v>
      </c>
      <c r="V948" s="10" t="s">
        <v>37</v>
      </c>
      <c r="W948" s="10" t="s">
        <v>29</v>
      </c>
      <c r="X948" s="15">
        <v>0</v>
      </c>
      <c r="Y948" s="15">
        <v>0</v>
      </c>
      <c r="Z948" s="15">
        <v>0</v>
      </c>
      <c r="AA948" s="15">
        <v>0</v>
      </c>
      <c r="AB948" s="14">
        <v>2063</v>
      </c>
    </row>
    <row r="949" spans="1:28" x14ac:dyDescent="0.25">
      <c r="A949" s="9" t="s">
        <v>1900</v>
      </c>
      <c r="B949" s="10" t="s">
        <v>29</v>
      </c>
      <c r="C949" s="10" t="s">
        <v>29</v>
      </c>
      <c r="D949" s="9" t="s">
        <v>30</v>
      </c>
      <c r="E949" s="10" t="s">
        <v>1783</v>
      </c>
      <c r="F949" s="10" t="s">
        <v>32</v>
      </c>
      <c r="G949" s="11">
        <v>41426</v>
      </c>
      <c r="H949" s="12">
        <v>41426</v>
      </c>
      <c r="I949" s="10" t="s">
        <v>573</v>
      </c>
      <c r="J949" s="13" t="s">
        <v>1873</v>
      </c>
      <c r="K949" s="10" t="s">
        <v>284</v>
      </c>
      <c r="L949" s="10" t="s">
        <v>29</v>
      </c>
      <c r="M949" s="14">
        <v>888330</v>
      </c>
      <c r="N949" s="12"/>
      <c r="O949" s="10" t="s">
        <v>29</v>
      </c>
      <c r="P949" s="14">
        <v>-843914</v>
      </c>
      <c r="Q949" s="15">
        <v>30</v>
      </c>
      <c r="R949" s="10" t="s">
        <v>29</v>
      </c>
      <c r="S949" s="14">
        <v>44416</v>
      </c>
      <c r="T949" s="10" t="s">
        <v>36</v>
      </c>
      <c r="U949" s="10" t="s">
        <v>29</v>
      </c>
      <c r="V949" s="10" t="s">
        <v>37</v>
      </c>
      <c r="W949" s="10" t="s">
        <v>29</v>
      </c>
      <c r="X949" s="15">
        <v>0</v>
      </c>
      <c r="Y949" s="15">
        <v>0</v>
      </c>
      <c r="Z949" s="15">
        <v>0</v>
      </c>
      <c r="AA949" s="15">
        <v>0</v>
      </c>
      <c r="AB949" s="14">
        <v>44416</v>
      </c>
    </row>
    <row r="950" spans="1:28" x14ac:dyDescent="0.25">
      <c r="A950" s="9" t="s">
        <v>1901</v>
      </c>
      <c r="B950" s="10" t="s">
        <v>29</v>
      </c>
      <c r="C950" s="10" t="s">
        <v>29</v>
      </c>
      <c r="D950" s="9" t="s">
        <v>30</v>
      </c>
      <c r="E950" s="10" t="s">
        <v>1783</v>
      </c>
      <c r="F950" s="10" t="s">
        <v>32</v>
      </c>
      <c r="G950" s="11">
        <v>41426</v>
      </c>
      <c r="H950" s="12">
        <v>41426</v>
      </c>
      <c r="I950" s="10" t="s">
        <v>573</v>
      </c>
      <c r="J950" s="13" t="s">
        <v>1902</v>
      </c>
      <c r="K950" s="10" t="s">
        <v>284</v>
      </c>
      <c r="L950" s="10" t="s">
        <v>29</v>
      </c>
      <c r="M950" s="14">
        <v>12750</v>
      </c>
      <c r="N950" s="12"/>
      <c r="O950" s="10" t="s">
        <v>29</v>
      </c>
      <c r="P950" s="14">
        <v>-12113</v>
      </c>
      <c r="Q950" s="15">
        <v>3</v>
      </c>
      <c r="R950" s="10" t="s">
        <v>29</v>
      </c>
      <c r="S950" s="15">
        <v>637</v>
      </c>
      <c r="T950" s="10" t="s">
        <v>36</v>
      </c>
      <c r="U950" s="10" t="s">
        <v>29</v>
      </c>
      <c r="V950" s="10" t="s">
        <v>37</v>
      </c>
      <c r="W950" s="10" t="s">
        <v>29</v>
      </c>
      <c r="X950" s="15">
        <v>0</v>
      </c>
      <c r="Y950" s="15">
        <v>0</v>
      </c>
      <c r="Z950" s="15">
        <v>0</v>
      </c>
      <c r="AA950" s="15">
        <v>0</v>
      </c>
      <c r="AB950" s="15">
        <v>637</v>
      </c>
    </row>
    <row r="951" spans="1:28" x14ac:dyDescent="0.25">
      <c r="A951" s="9" t="s">
        <v>1903</v>
      </c>
      <c r="B951" s="10" t="s">
        <v>29</v>
      </c>
      <c r="C951" s="10" t="s">
        <v>29</v>
      </c>
      <c r="D951" s="9" t="s">
        <v>30</v>
      </c>
      <c r="E951" s="10" t="s">
        <v>1783</v>
      </c>
      <c r="F951" s="10" t="s">
        <v>32</v>
      </c>
      <c r="G951" s="11">
        <v>41426</v>
      </c>
      <c r="H951" s="12">
        <v>41426</v>
      </c>
      <c r="I951" s="10" t="s">
        <v>573</v>
      </c>
      <c r="J951" s="13" t="s">
        <v>1904</v>
      </c>
      <c r="K951" s="10" t="s">
        <v>284</v>
      </c>
      <c r="L951" s="10" t="s">
        <v>29</v>
      </c>
      <c r="M951" s="14">
        <v>191250</v>
      </c>
      <c r="N951" s="12"/>
      <c r="O951" s="10" t="s">
        <v>29</v>
      </c>
      <c r="P951" s="14">
        <v>-181688</v>
      </c>
      <c r="Q951" s="15">
        <v>1</v>
      </c>
      <c r="R951" s="10" t="s">
        <v>29</v>
      </c>
      <c r="S951" s="14">
        <v>9562</v>
      </c>
      <c r="T951" s="10" t="s">
        <v>36</v>
      </c>
      <c r="U951" s="10" t="s">
        <v>29</v>
      </c>
      <c r="V951" s="10" t="s">
        <v>37</v>
      </c>
      <c r="W951" s="10" t="s">
        <v>29</v>
      </c>
      <c r="X951" s="15">
        <v>0</v>
      </c>
      <c r="Y951" s="15">
        <v>0</v>
      </c>
      <c r="Z951" s="15">
        <v>0</v>
      </c>
      <c r="AA951" s="15">
        <v>0</v>
      </c>
      <c r="AB951" s="14">
        <v>9562</v>
      </c>
    </row>
    <row r="952" spans="1:28" x14ac:dyDescent="0.25">
      <c r="A952" s="9" t="s">
        <v>1905</v>
      </c>
      <c r="B952" s="10" t="s">
        <v>29</v>
      </c>
      <c r="C952" s="10" t="s">
        <v>29</v>
      </c>
      <c r="D952" s="9" t="s">
        <v>30</v>
      </c>
      <c r="E952" s="10" t="s">
        <v>1783</v>
      </c>
      <c r="F952" s="10" t="s">
        <v>32</v>
      </c>
      <c r="G952" s="11">
        <v>41456</v>
      </c>
      <c r="H952" s="12">
        <v>41456</v>
      </c>
      <c r="I952" s="10" t="s">
        <v>573</v>
      </c>
      <c r="J952" s="13" t="s">
        <v>1906</v>
      </c>
      <c r="K952" s="10" t="s">
        <v>284</v>
      </c>
      <c r="L952" s="10" t="s">
        <v>29</v>
      </c>
      <c r="M952" s="14">
        <v>6750</v>
      </c>
      <c r="N952" s="12"/>
      <c r="O952" s="10" t="s">
        <v>29</v>
      </c>
      <c r="P952" s="14">
        <v>-6413</v>
      </c>
      <c r="Q952" s="15">
        <v>2</v>
      </c>
      <c r="R952" s="10" t="s">
        <v>29</v>
      </c>
      <c r="S952" s="15">
        <v>337</v>
      </c>
      <c r="T952" s="10" t="s">
        <v>36</v>
      </c>
      <c r="U952" s="10" t="s">
        <v>29</v>
      </c>
      <c r="V952" s="10" t="s">
        <v>37</v>
      </c>
      <c r="W952" s="10" t="s">
        <v>29</v>
      </c>
      <c r="X952" s="15">
        <v>0</v>
      </c>
      <c r="Y952" s="15">
        <v>0</v>
      </c>
      <c r="Z952" s="15">
        <v>0</v>
      </c>
      <c r="AA952" s="15">
        <v>0</v>
      </c>
      <c r="AB952" s="15">
        <v>337</v>
      </c>
    </row>
    <row r="953" spans="1:28" x14ac:dyDescent="0.25">
      <c r="A953" s="9" t="s">
        <v>1907</v>
      </c>
      <c r="B953" s="10" t="s">
        <v>29</v>
      </c>
      <c r="C953" s="10" t="s">
        <v>29</v>
      </c>
      <c r="D953" s="9" t="s">
        <v>30</v>
      </c>
      <c r="E953" s="10" t="s">
        <v>1783</v>
      </c>
      <c r="F953" s="10" t="s">
        <v>32</v>
      </c>
      <c r="G953" s="11">
        <v>41518</v>
      </c>
      <c r="H953" s="12">
        <v>41518</v>
      </c>
      <c r="I953" s="10" t="s">
        <v>573</v>
      </c>
      <c r="J953" s="13" t="s">
        <v>1908</v>
      </c>
      <c r="K953" s="10" t="s">
        <v>284</v>
      </c>
      <c r="L953" s="10" t="s">
        <v>29</v>
      </c>
      <c r="M953" s="14">
        <v>29500</v>
      </c>
      <c r="N953" s="12"/>
      <c r="O953" s="10" t="s">
        <v>29</v>
      </c>
      <c r="P953" s="14">
        <v>-28025</v>
      </c>
      <c r="Q953" s="15">
        <v>1</v>
      </c>
      <c r="R953" s="10" t="s">
        <v>29</v>
      </c>
      <c r="S953" s="14">
        <v>1475</v>
      </c>
      <c r="T953" s="10" t="s">
        <v>36</v>
      </c>
      <c r="U953" s="10" t="s">
        <v>29</v>
      </c>
      <c r="V953" s="10" t="s">
        <v>37</v>
      </c>
      <c r="W953" s="10" t="s">
        <v>29</v>
      </c>
      <c r="X953" s="15">
        <v>0</v>
      </c>
      <c r="Y953" s="15">
        <v>0</v>
      </c>
      <c r="Z953" s="15">
        <v>0</v>
      </c>
      <c r="AA953" s="15">
        <v>0</v>
      </c>
      <c r="AB953" s="14">
        <v>1475</v>
      </c>
    </row>
    <row r="954" spans="1:28" x14ac:dyDescent="0.25">
      <c r="A954" s="9" t="s">
        <v>1909</v>
      </c>
      <c r="B954" s="10" t="s">
        <v>29</v>
      </c>
      <c r="C954" s="10" t="s">
        <v>29</v>
      </c>
      <c r="D954" s="9" t="s">
        <v>30</v>
      </c>
      <c r="E954" s="10" t="s">
        <v>1783</v>
      </c>
      <c r="F954" s="10" t="s">
        <v>32</v>
      </c>
      <c r="G954" s="11">
        <v>41518</v>
      </c>
      <c r="H954" s="12">
        <v>41518</v>
      </c>
      <c r="I954" s="10" t="s">
        <v>573</v>
      </c>
      <c r="J954" s="13" t="s">
        <v>1910</v>
      </c>
      <c r="K954" s="10" t="s">
        <v>284</v>
      </c>
      <c r="L954" s="10" t="s">
        <v>29</v>
      </c>
      <c r="M954" s="14">
        <v>12400</v>
      </c>
      <c r="N954" s="12"/>
      <c r="O954" s="10" t="s">
        <v>29</v>
      </c>
      <c r="P954" s="14">
        <v>-11780</v>
      </c>
      <c r="Q954" s="15">
        <v>15</v>
      </c>
      <c r="R954" s="10" t="s">
        <v>29</v>
      </c>
      <c r="S954" s="15">
        <v>620</v>
      </c>
      <c r="T954" s="10" t="s">
        <v>36</v>
      </c>
      <c r="U954" s="10" t="s">
        <v>29</v>
      </c>
      <c r="V954" s="10" t="s">
        <v>37</v>
      </c>
      <c r="W954" s="10" t="s">
        <v>29</v>
      </c>
      <c r="X954" s="15">
        <v>0</v>
      </c>
      <c r="Y954" s="15">
        <v>0</v>
      </c>
      <c r="Z954" s="15">
        <v>0</v>
      </c>
      <c r="AA954" s="15">
        <v>0</v>
      </c>
      <c r="AB954" s="15">
        <v>620</v>
      </c>
    </row>
    <row r="955" spans="1:28" x14ac:dyDescent="0.25">
      <c r="A955" s="9" t="s">
        <v>1911</v>
      </c>
      <c r="B955" s="10" t="s">
        <v>29</v>
      </c>
      <c r="C955" s="10" t="s">
        <v>29</v>
      </c>
      <c r="D955" s="9" t="s">
        <v>30</v>
      </c>
      <c r="E955" s="10" t="s">
        <v>1783</v>
      </c>
      <c r="F955" s="10" t="s">
        <v>32</v>
      </c>
      <c r="G955" s="11">
        <v>41548</v>
      </c>
      <c r="H955" s="12">
        <v>41548</v>
      </c>
      <c r="I955" s="10" t="s">
        <v>573</v>
      </c>
      <c r="J955" s="13" t="s">
        <v>1912</v>
      </c>
      <c r="K955" s="10" t="s">
        <v>284</v>
      </c>
      <c r="L955" s="10" t="s">
        <v>29</v>
      </c>
      <c r="M955" s="14">
        <v>114750</v>
      </c>
      <c r="N955" s="12"/>
      <c r="O955" s="10" t="s">
        <v>29</v>
      </c>
      <c r="P955" s="14">
        <v>-109013</v>
      </c>
      <c r="Q955" s="15">
        <v>1</v>
      </c>
      <c r="R955" s="10" t="s">
        <v>29</v>
      </c>
      <c r="S955" s="14">
        <v>5737</v>
      </c>
      <c r="T955" s="10" t="s">
        <v>36</v>
      </c>
      <c r="U955" s="10" t="s">
        <v>29</v>
      </c>
      <c r="V955" s="10" t="s">
        <v>37</v>
      </c>
      <c r="W955" s="10" t="s">
        <v>29</v>
      </c>
      <c r="X955" s="15">
        <v>0</v>
      </c>
      <c r="Y955" s="15">
        <v>0</v>
      </c>
      <c r="Z955" s="15">
        <v>0</v>
      </c>
      <c r="AA955" s="15">
        <v>0</v>
      </c>
      <c r="AB955" s="14">
        <v>5737</v>
      </c>
    </row>
    <row r="956" spans="1:28" x14ac:dyDescent="0.25">
      <c r="A956" s="9" t="s">
        <v>1913</v>
      </c>
      <c r="B956" s="10" t="s">
        <v>29</v>
      </c>
      <c r="C956" s="10" t="s">
        <v>29</v>
      </c>
      <c r="D956" s="9" t="s">
        <v>30</v>
      </c>
      <c r="E956" s="10" t="s">
        <v>1783</v>
      </c>
      <c r="F956" s="10" t="s">
        <v>32</v>
      </c>
      <c r="G956" s="11">
        <v>41548</v>
      </c>
      <c r="H956" s="12">
        <v>41548</v>
      </c>
      <c r="I956" s="10" t="s">
        <v>573</v>
      </c>
      <c r="J956" s="13" t="s">
        <v>1914</v>
      </c>
      <c r="K956" s="10" t="s">
        <v>284</v>
      </c>
      <c r="L956" s="10" t="s">
        <v>29</v>
      </c>
      <c r="M956" s="14">
        <v>14100</v>
      </c>
      <c r="N956" s="12"/>
      <c r="O956" s="10" t="s">
        <v>29</v>
      </c>
      <c r="P956" s="14">
        <v>-13395</v>
      </c>
      <c r="Q956" s="15">
        <v>1</v>
      </c>
      <c r="R956" s="10" t="s">
        <v>29</v>
      </c>
      <c r="S956" s="15">
        <v>705</v>
      </c>
      <c r="T956" s="10" t="s">
        <v>36</v>
      </c>
      <c r="U956" s="10" t="s">
        <v>29</v>
      </c>
      <c r="V956" s="10" t="s">
        <v>37</v>
      </c>
      <c r="W956" s="10" t="s">
        <v>29</v>
      </c>
      <c r="X956" s="15">
        <v>0</v>
      </c>
      <c r="Y956" s="15">
        <v>0</v>
      </c>
      <c r="Z956" s="15">
        <v>0</v>
      </c>
      <c r="AA956" s="15">
        <v>0</v>
      </c>
      <c r="AB956" s="15">
        <v>705</v>
      </c>
    </row>
    <row r="957" spans="1:28" x14ac:dyDescent="0.25">
      <c r="A957" s="9" t="s">
        <v>1915</v>
      </c>
      <c r="B957" s="10" t="s">
        <v>29</v>
      </c>
      <c r="C957" s="10" t="s">
        <v>29</v>
      </c>
      <c r="D957" s="9" t="s">
        <v>30</v>
      </c>
      <c r="E957" s="10" t="s">
        <v>1783</v>
      </c>
      <c r="F957" s="10" t="s">
        <v>32</v>
      </c>
      <c r="G957" s="11">
        <v>41548</v>
      </c>
      <c r="H957" s="12">
        <v>41548</v>
      </c>
      <c r="I957" s="10" t="s">
        <v>573</v>
      </c>
      <c r="J957" s="13" t="s">
        <v>1916</v>
      </c>
      <c r="K957" s="10" t="s">
        <v>284</v>
      </c>
      <c r="L957" s="10" t="s">
        <v>29</v>
      </c>
      <c r="M957" s="14">
        <v>4850</v>
      </c>
      <c r="N957" s="12"/>
      <c r="O957" s="10" t="s">
        <v>29</v>
      </c>
      <c r="P957" s="14">
        <v>-4608</v>
      </c>
      <c r="Q957" s="15">
        <v>1</v>
      </c>
      <c r="R957" s="10" t="s">
        <v>29</v>
      </c>
      <c r="S957" s="15">
        <v>242</v>
      </c>
      <c r="T957" s="10" t="s">
        <v>36</v>
      </c>
      <c r="U957" s="10" t="s">
        <v>29</v>
      </c>
      <c r="V957" s="10" t="s">
        <v>37</v>
      </c>
      <c r="W957" s="10" t="s">
        <v>29</v>
      </c>
      <c r="X957" s="15">
        <v>0</v>
      </c>
      <c r="Y957" s="15">
        <v>0</v>
      </c>
      <c r="Z957" s="15">
        <v>0</v>
      </c>
      <c r="AA957" s="15">
        <v>0</v>
      </c>
      <c r="AB957" s="15">
        <v>242</v>
      </c>
    </row>
    <row r="958" spans="1:28" x14ac:dyDescent="0.25">
      <c r="A958" s="9" t="s">
        <v>1917</v>
      </c>
      <c r="B958" s="10" t="s">
        <v>29</v>
      </c>
      <c r="C958" s="10" t="s">
        <v>29</v>
      </c>
      <c r="D958" s="9" t="s">
        <v>30</v>
      </c>
      <c r="E958" s="10" t="s">
        <v>1783</v>
      </c>
      <c r="F958" s="10" t="s">
        <v>32</v>
      </c>
      <c r="G958" s="11">
        <v>41579</v>
      </c>
      <c r="H958" s="12">
        <v>41579</v>
      </c>
      <c r="I958" s="10" t="s">
        <v>573</v>
      </c>
      <c r="J958" s="13" t="s">
        <v>1918</v>
      </c>
      <c r="K958" s="10" t="s">
        <v>284</v>
      </c>
      <c r="L958" s="10" t="s">
        <v>29</v>
      </c>
      <c r="M958" s="14">
        <v>149864</v>
      </c>
      <c r="N958" s="12"/>
      <c r="O958" s="10" t="s">
        <v>29</v>
      </c>
      <c r="P958" s="14">
        <v>-142371</v>
      </c>
      <c r="Q958" s="15">
        <v>1</v>
      </c>
      <c r="R958" s="10" t="s">
        <v>29</v>
      </c>
      <c r="S958" s="14">
        <v>7493</v>
      </c>
      <c r="T958" s="10" t="s">
        <v>36</v>
      </c>
      <c r="U958" s="10" t="s">
        <v>29</v>
      </c>
      <c r="V958" s="10" t="s">
        <v>37</v>
      </c>
      <c r="W958" s="10" t="s">
        <v>29</v>
      </c>
      <c r="X958" s="15">
        <v>0</v>
      </c>
      <c r="Y958" s="15">
        <v>0</v>
      </c>
      <c r="Z958" s="15">
        <v>0</v>
      </c>
      <c r="AA958" s="15">
        <v>0</v>
      </c>
      <c r="AB958" s="14">
        <v>7493</v>
      </c>
    </row>
    <row r="959" spans="1:28" x14ac:dyDescent="0.25">
      <c r="A959" s="9" t="s">
        <v>1919</v>
      </c>
      <c r="B959" s="10" t="s">
        <v>29</v>
      </c>
      <c r="C959" s="10" t="s">
        <v>29</v>
      </c>
      <c r="D959" s="9" t="s">
        <v>30</v>
      </c>
      <c r="E959" s="10" t="s">
        <v>1783</v>
      </c>
      <c r="F959" s="10" t="s">
        <v>32</v>
      </c>
      <c r="G959" s="11">
        <v>41579</v>
      </c>
      <c r="H959" s="12">
        <v>41579</v>
      </c>
      <c r="I959" s="10" t="s">
        <v>573</v>
      </c>
      <c r="J959" s="13" t="s">
        <v>1920</v>
      </c>
      <c r="K959" s="10" t="s">
        <v>284</v>
      </c>
      <c r="L959" s="10" t="s">
        <v>29</v>
      </c>
      <c r="M959" s="14">
        <v>110160</v>
      </c>
      <c r="N959" s="12"/>
      <c r="O959" s="10" t="s">
        <v>29</v>
      </c>
      <c r="P959" s="14">
        <v>-104652</v>
      </c>
      <c r="Q959" s="15">
        <v>1</v>
      </c>
      <c r="R959" s="10" t="s">
        <v>29</v>
      </c>
      <c r="S959" s="14">
        <v>5508</v>
      </c>
      <c r="T959" s="10" t="s">
        <v>36</v>
      </c>
      <c r="U959" s="10" t="s">
        <v>29</v>
      </c>
      <c r="V959" s="10" t="s">
        <v>37</v>
      </c>
      <c r="W959" s="10" t="s">
        <v>29</v>
      </c>
      <c r="X959" s="15">
        <v>0</v>
      </c>
      <c r="Y959" s="15">
        <v>0</v>
      </c>
      <c r="Z959" s="15">
        <v>0</v>
      </c>
      <c r="AA959" s="15">
        <v>0</v>
      </c>
      <c r="AB959" s="14">
        <v>5508</v>
      </c>
    </row>
    <row r="960" spans="1:28" x14ac:dyDescent="0.25">
      <c r="A960" s="9" t="s">
        <v>1921</v>
      </c>
      <c r="B960" s="10" t="s">
        <v>29</v>
      </c>
      <c r="C960" s="10" t="s">
        <v>29</v>
      </c>
      <c r="D960" s="9" t="s">
        <v>30</v>
      </c>
      <c r="E960" s="10" t="s">
        <v>1783</v>
      </c>
      <c r="F960" s="10" t="s">
        <v>32</v>
      </c>
      <c r="G960" s="11">
        <v>41579</v>
      </c>
      <c r="H960" s="12">
        <v>41579</v>
      </c>
      <c r="I960" s="10" t="s">
        <v>573</v>
      </c>
      <c r="J960" s="13" t="s">
        <v>1922</v>
      </c>
      <c r="K960" s="10" t="s">
        <v>284</v>
      </c>
      <c r="L960" s="10" t="s">
        <v>29</v>
      </c>
      <c r="M960" s="14">
        <v>91800</v>
      </c>
      <c r="N960" s="12"/>
      <c r="O960" s="10" t="s">
        <v>29</v>
      </c>
      <c r="P960" s="14">
        <v>-87210</v>
      </c>
      <c r="Q960" s="15">
        <v>1</v>
      </c>
      <c r="R960" s="10" t="s">
        <v>29</v>
      </c>
      <c r="S960" s="14">
        <v>4590</v>
      </c>
      <c r="T960" s="10" t="s">
        <v>36</v>
      </c>
      <c r="U960" s="10" t="s">
        <v>29</v>
      </c>
      <c r="V960" s="10" t="s">
        <v>37</v>
      </c>
      <c r="W960" s="10" t="s">
        <v>29</v>
      </c>
      <c r="X960" s="15">
        <v>0</v>
      </c>
      <c r="Y960" s="15">
        <v>0</v>
      </c>
      <c r="Z960" s="15">
        <v>0</v>
      </c>
      <c r="AA960" s="15">
        <v>0</v>
      </c>
      <c r="AB960" s="14">
        <v>4590</v>
      </c>
    </row>
    <row r="961" spans="1:28" x14ac:dyDescent="0.25">
      <c r="A961" s="9" t="s">
        <v>1923</v>
      </c>
      <c r="B961" s="10" t="s">
        <v>29</v>
      </c>
      <c r="C961" s="10" t="s">
        <v>29</v>
      </c>
      <c r="D961" s="9" t="s">
        <v>30</v>
      </c>
      <c r="E961" s="10" t="s">
        <v>1783</v>
      </c>
      <c r="F961" s="10" t="s">
        <v>32</v>
      </c>
      <c r="G961" s="11">
        <v>41609</v>
      </c>
      <c r="H961" s="12">
        <v>41609</v>
      </c>
      <c r="I961" s="10" t="s">
        <v>573</v>
      </c>
      <c r="J961" s="13" t="s">
        <v>1894</v>
      </c>
      <c r="K961" s="10" t="s">
        <v>284</v>
      </c>
      <c r="L961" s="10" t="s">
        <v>29</v>
      </c>
      <c r="M961" s="14">
        <v>4500</v>
      </c>
      <c r="N961" s="12"/>
      <c r="O961" s="10" t="s">
        <v>29</v>
      </c>
      <c r="P961" s="14">
        <v>-4275</v>
      </c>
      <c r="Q961" s="15">
        <v>1</v>
      </c>
      <c r="R961" s="10" t="s">
        <v>29</v>
      </c>
      <c r="S961" s="15">
        <v>225</v>
      </c>
      <c r="T961" s="10" t="s">
        <v>36</v>
      </c>
      <c r="U961" s="10" t="s">
        <v>29</v>
      </c>
      <c r="V961" s="10" t="s">
        <v>37</v>
      </c>
      <c r="W961" s="10" t="s">
        <v>29</v>
      </c>
      <c r="X961" s="15">
        <v>0</v>
      </c>
      <c r="Y961" s="15">
        <v>0</v>
      </c>
      <c r="Z961" s="15">
        <v>0</v>
      </c>
      <c r="AA961" s="15">
        <v>0</v>
      </c>
      <c r="AB961" s="15">
        <v>225</v>
      </c>
    </row>
    <row r="962" spans="1:28" x14ac:dyDescent="0.25">
      <c r="A962" s="9" t="s">
        <v>1924</v>
      </c>
      <c r="B962" s="10" t="s">
        <v>29</v>
      </c>
      <c r="C962" s="10" t="s">
        <v>29</v>
      </c>
      <c r="D962" s="9" t="s">
        <v>30</v>
      </c>
      <c r="E962" s="10" t="s">
        <v>1783</v>
      </c>
      <c r="F962" s="10" t="s">
        <v>32</v>
      </c>
      <c r="G962" s="11">
        <v>41609</v>
      </c>
      <c r="H962" s="12">
        <v>41609</v>
      </c>
      <c r="I962" s="10" t="s">
        <v>573</v>
      </c>
      <c r="J962" s="13" t="s">
        <v>1925</v>
      </c>
      <c r="K962" s="10" t="s">
        <v>284</v>
      </c>
      <c r="L962" s="10" t="s">
        <v>29</v>
      </c>
      <c r="M962" s="14">
        <v>295680</v>
      </c>
      <c r="N962" s="12"/>
      <c r="O962" s="10" t="s">
        <v>29</v>
      </c>
      <c r="P962" s="14">
        <v>-280896</v>
      </c>
      <c r="Q962" s="15">
        <v>1</v>
      </c>
      <c r="R962" s="10" t="s">
        <v>29</v>
      </c>
      <c r="S962" s="14">
        <v>14784</v>
      </c>
      <c r="T962" s="10" t="s">
        <v>36</v>
      </c>
      <c r="U962" s="10" t="s">
        <v>29</v>
      </c>
      <c r="V962" s="10" t="s">
        <v>37</v>
      </c>
      <c r="W962" s="10" t="s">
        <v>29</v>
      </c>
      <c r="X962" s="15">
        <v>0</v>
      </c>
      <c r="Y962" s="15">
        <v>0</v>
      </c>
      <c r="Z962" s="15">
        <v>0</v>
      </c>
      <c r="AA962" s="15">
        <v>0</v>
      </c>
      <c r="AB962" s="14">
        <v>14784</v>
      </c>
    </row>
    <row r="963" spans="1:28" x14ac:dyDescent="0.25">
      <c r="A963" s="9" t="s">
        <v>1926</v>
      </c>
      <c r="B963" s="10" t="s">
        <v>29</v>
      </c>
      <c r="C963" s="10" t="s">
        <v>29</v>
      </c>
      <c r="D963" s="9" t="s">
        <v>30</v>
      </c>
      <c r="E963" s="10" t="s">
        <v>1783</v>
      </c>
      <c r="F963" s="10" t="s">
        <v>32</v>
      </c>
      <c r="G963" s="11">
        <v>41609</v>
      </c>
      <c r="H963" s="12">
        <v>41609</v>
      </c>
      <c r="I963" s="10" t="s">
        <v>573</v>
      </c>
      <c r="J963" s="13" t="s">
        <v>1927</v>
      </c>
      <c r="K963" s="10" t="s">
        <v>284</v>
      </c>
      <c r="L963" s="10" t="s">
        <v>29</v>
      </c>
      <c r="M963" s="14">
        <v>6983</v>
      </c>
      <c r="N963" s="12"/>
      <c r="O963" s="10" t="s">
        <v>29</v>
      </c>
      <c r="P963" s="14">
        <v>-6634</v>
      </c>
      <c r="Q963" s="15">
        <v>1</v>
      </c>
      <c r="R963" s="10" t="s">
        <v>29</v>
      </c>
      <c r="S963" s="15">
        <v>349</v>
      </c>
      <c r="T963" s="10" t="s">
        <v>36</v>
      </c>
      <c r="U963" s="10" t="s">
        <v>29</v>
      </c>
      <c r="V963" s="10" t="s">
        <v>37</v>
      </c>
      <c r="W963" s="10" t="s">
        <v>29</v>
      </c>
      <c r="X963" s="15">
        <v>0</v>
      </c>
      <c r="Y963" s="15">
        <v>0</v>
      </c>
      <c r="Z963" s="15">
        <v>0</v>
      </c>
      <c r="AA963" s="15">
        <v>0</v>
      </c>
      <c r="AB963" s="15">
        <v>349</v>
      </c>
    </row>
    <row r="964" spans="1:28" x14ac:dyDescent="0.25">
      <c r="A964" s="9" t="s">
        <v>1928</v>
      </c>
      <c r="B964" s="10" t="s">
        <v>29</v>
      </c>
      <c r="C964" s="10" t="s">
        <v>29</v>
      </c>
      <c r="D964" s="9" t="s">
        <v>30</v>
      </c>
      <c r="E964" s="10" t="s">
        <v>1783</v>
      </c>
      <c r="F964" s="10" t="s">
        <v>32</v>
      </c>
      <c r="G964" s="11">
        <v>41609</v>
      </c>
      <c r="H964" s="12">
        <v>41609</v>
      </c>
      <c r="I964" s="10" t="s">
        <v>573</v>
      </c>
      <c r="J964" s="13" t="s">
        <v>1929</v>
      </c>
      <c r="K964" s="10" t="s">
        <v>284</v>
      </c>
      <c r="L964" s="10" t="s">
        <v>29</v>
      </c>
      <c r="M964" s="14">
        <v>110000</v>
      </c>
      <c r="N964" s="12"/>
      <c r="O964" s="10" t="s">
        <v>29</v>
      </c>
      <c r="P964" s="14">
        <v>-104500</v>
      </c>
      <c r="Q964" s="15">
        <v>1</v>
      </c>
      <c r="R964" s="10" t="s">
        <v>29</v>
      </c>
      <c r="S964" s="14">
        <v>5500</v>
      </c>
      <c r="T964" s="10" t="s">
        <v>36</v>
      </c>
      <c r="U964" s="10" t="s">
        <v>29</v>
      </c>
      <c r="V964" s="10" t="s">
        <v>37</v>
      </c>
      <c r="W964" s="10" t="s">
        <v>29</v>
      </c>
      <c r="X964" s="15">
        <v>0</v>
      </c>
      <c r="Y964" s="15">
        <v>0</v>
      </c>
      <c r="Z964" s="15">
        <v>0</v>
      </c>
      <c r="AA964" s="15">
        <v>0</v>
      </c>
      <c r="AB964" s="14">
        <v>5500</v>
      </c>
    </row>
    <row r="965" spans="1:28" x14ac:dyDescent="0.25">
      <c r="A965" s="9" t="s">
        <v>1930</v>
      </c>
      <c r="B965" s="10" t="s">
        <v>29</v>
      </c>
      <c r="C965" s="10" t="s">
        <v>29</v>
      </c>
      <c r="D965" s="9" t="s">
        <v>30</v>
      </c>
      <c r="E965" s="10" t="s">
        <v>1783</v>
      </c>
      <c r="F965" s="10" t="s">
        <v>32</v>
      </c>
      <c r="G965" s="11">
        <v>41609</v>
      </c>
      <c r="H965" s="12">
        <v>41609</v>
      </c>
      <c r="I965" s="10" t="s">
        <v>573</v>
      </c>
      <c r="J965" s="13" t="s">
        <v>1931</v>
      </c>
      <c r="K965" s="10" t="s">
        <v>284</v>
      </c>
      <c r="L965" s="10" t="s">
        <v>29</v>
      </c>
      <c r="M965" s="14">
        <v>14700</v>
      </c>
      <c r="N965" s="12"/>
      <c r="O965" s="10" t="s">
        <v>29</v>
      </c>
      <c r="P965" s="14">
        <v>-13965</v>
      </c>
      <c r="Q965" s="15">
        <v>1</v>
      </c>
      <c r="R965" s="10" t="s">
        <v>29</v>
      </c>
      <c r="S965" s="15">
        <v>735</v>
      </c>
      <c r="T965" s="10" t="s">
        <v>36</v>
      </c>
      <c r="U965" s="10" t="s">
        <v>29</v>
      </c>
      <c r="V965" s="10" t="s">
        <v>37</v>
      </c>
      <c r="W965" s="10" t="s">
        <v>29</v>
      </c>
      <c r="X965" s="15">
        <v>0</v>
      </c>
      <c r="Y965" s="15">
        <v>0</v>
      </c>
      <c r="Z965" s="15">
        <v>0</v>
      </c>
      <c r="AA965" s="15">
        <v>0</v>
      </c>
      <c r="AB965" s="15">
        <v>735</v>
      </c>
    </row>
    <row r="966" spans="1:28" x14ac:dyDescent="0.25">
      <c r="A966" s="9" t="s">
        <v>1932</v>
      </c>
      <c r="B966" s="10" t="s">
        <v>29</v>
      </c>
      <c r="C966" s="10" t="s">
        <v>29</v>
      </c>
      <c r="D966" s="9" t="s">
        <v>30</v>
      </c>
      <c r="E966" s="10" t="s">
        <v>1783</v>
      </c>
      <c r="F966" s="10" t="s">
        <v>32</v>
      </c>
      <c r="G966" s="11">
        <v>41609</v>
      </c>
      <c r="H966" s="12">
        <v>41609</v>
      </c>
      <c r="I966" s="10" t="s">
        <v>573</v>
      </c>
      <c r="J966" s="13" t="s">
        <v>1933</v>
      </c>
      <c r="K966" s="10" t="s">
        <v>284</v>
      </c>
      <c r="L966" s="10" t="s">
        <v>29</v>
      </c>
      <c r="M966" s="14">
        <v>3727</v>
      </c>
      <c r="N966" s="12"/>
      <c r="O966" s="10" t="s">
        <v>29</v>
      </c>
      <c r="P966" s="14">
        <v>-3541</v>
      </c>
      <c r="Q966" s="15">
        <v>1</v>
      </c>
      <c r="R966" s="10" t="s">
        <v>29</v>
      </c>
      <c r="S966" s="15">
        <v>186</v>
      </c>
      <c r="T966" s="10" t="s">
        <v>36</v>
      </c>
      <c r="U966" s="10" t="s">
        <v>29</v>
      </c>
      <c r="V966" s="10" t="s">
        <v>37</v>
      </c>
      <c r="W966" s="10" t="s">
        <v>29</v>
      </c>
      <c r="X966" s="15">
        <v>0</v>
      </c>
      <c r="Y966" s="15">
        <v>0</v>
      </c>
      <c r="Z966" s="15">
        <v>0</v>
      </c>
      <c r="AA966" s="15">
        <v>0</v>
      </c>
      <c r="AB966" s="15">
        <v>186</v>
      </c>
    </row>
    <row r="967" spans="1:28" x14ac:dyDescent="0.25">
      <c r="A967" s="9" t="s">
        <v>1934</v>
      </c>
      <c r="B967" s="10" t="s">
        <v>29</v>
      </c>
      <c r="C967" s="10" t="s">
        <v>29</v>
      </c>
      <c r="D967" s="9" t="s">
        <v>30</v>
      </c>
      <c r="E967" s="10" t="s">
        <v>1783</v>
      </c>
      <c r="F967" s="10" t="s">
        <v>32</v>
      </c>
      <c r="G967" s="11">
        <v>41699</v>
      </c>
      <c r="H967" s="12">
        <v>41699</v>
      </c>
      <c r="I967" s="10" t="s">
        <v>573</v>
      </c>
      <c r="J967" s="13" t="s">
        <v>1935</v>
      </c>
      <c r="K967" s="10" t="s">
        <v>284</v>
      </c>
      <c r="L967" s="10" t="s">
        <v>29</v>
      </c>
      <c r="M967" s="14">
        <v>4410</v>
      </c>
      <c r="N967" s="12"/>
      <c r="O967" s="10" t="s">
        <v>29</v>
      </c>
      <c r="P967" s="14">
        <v>-4190</v>
      </c>
      <c r="Q967" s="15">
        <v>1</v>
      </c>
      <c r="R967" s="10" t="s">
        <v>29</v>
      </c>
      <c r="S967" s="15">
        <v>220</v>
      </c>
      <c r="T967" s="10" t="s">
        <v>36</v>
      </c>
      <c r="U967" s="10" t="s">
        <v>29</v>
      </c>
      <c r="V967" s="10" t="s">
        <v>37</v>
      </c>
      <c r="W967" s="10" t="s">
        <v>29</v>
      </c>
      <c r="X967" s="15">
        <v>0</v>
      </c>
      <c r="Y967" s="15">
        <v>0</v>
      </c>
      <c r="Z967" s="15">
        <v>0</v>
      </c>
      <c r="AA967" s="15">
        <v>0</v>
      </c>
      <c r="AB967" s="15">
        <v>220</v>
      </c>
    </row>
    <row r="968" spans="1:28" x14ac:dyDescent="0.25">
      <c r="A968" s="9" t="s">
        <v>1934</v>
      </c>
      <c r="B968" s="10" t="s">
        <v>29</v>
      </c>
      <c r="C968" s="10" t="s">
        <v>29</v>
      </c>
      <c r="D968" s="9" t="s">
        <v>375</v>
      </c>
      <c r="E968" s="10" t="s">
        <v>207</v>
      </c>
      <c r="F968" s="10" t="s">
        <v>32</v>
      </c>
      <c r="G968" s="11">
        <v>44921</v>
      </c>
      <c r="H968" s="12">
        <v>44921</v>
      </c>
      <c r="I968" s="10" t="s">
        <v>573</v>
      </c>
      <c r="J968" s="13" t="s">
        <v>1936</v>
      </c>
      <c r="K968" s="10" t="s">
        <v>284</v>
      </c>
      <c r="L968" s="10" t="s">
        <v>29</v>
      </c>
      <c r="M968" s="14">
        <v>18220</v>
      </c>
      <c r="N968" s="12"/>
      <c r="O968" s="10" t="s">
        <v>29</v>
      </c>
      <c r="P968" s="14">
        <v>-3027</v>
      </c>
      <c r="Q968" s="15">
        <v>1</v>
      </c>
      <c r="R968" s="10" t="s">
        <v>29</v>
      </c>
      <c r="S968" s="14">
        <v>15193</v>
      </c>
      <c r="T968" s="10" t="s">
        <v>36</v>
      </c>
      <c r="U968" s="10" t="s">
        <v>29</v>
      </c>
      <c r="V968" s="10" t="s">
        <v>37</v>
      </c>
      <c r="W968" s="10" t="s">
        <v>29</v>
      </c>
      <c r="X968" s="15">
        <v>0</v>
      </c>
      <c r="Y968" s="15">
        <v>0</v>
      </c>
      <c r="Z968" s="15">
        <v>0</v>
      </c>
      <c r="AA968" s="14">
        <v>-4806</v>
      </c>
      <c r="AB968" s="14">
        <v>10387</v>
      </c>
    </row>
    <row r="969" spans="1:28" x14ac:dyDescent="0.25">
      <c r="A969" s="9" t="s">
        <v>1934</v>
      </c>
      <c r="B969" s="10" t="s">
        <v>29</v>
      </c>
      <c r="C969" s="10" t="s">
        <v>29</v>
      </c>
      <c r="D969" s="9" t="s">
        <v>376</v>
      </c>
      <c r="E969" s="10" t="s">
        <v>207</v>
      </c>
      <c r="F969" s="10" t="s">
        <v>32</v>
      </c>
      <c r="G969" s="11">
        <v>44956</v>
      </c>
      <c r="H969" s="12">
        <v>44956</v>
      </c>
      <c r="I969" s="10" t="s">
        <v>573</v>
      </c>
      <c r="J969" s="13" t="s">
        <v>1936</v>
      </c>
      <c r="K969" s="10" t="s">
        <v>284</v>
      </c>
      <c r="L969" s="10" t="s">
        <v>29</v>
      </c>
      <c r="M969" s="14">
        <v>18220</v>
      </c>
      <c r="N969" s="12"/>
      <c r="O969" s="10" t="s">
        <v>29</v>
      </c>
      <c r="P969" s="14">
        <v>-1923</v>
      </c>
      <c r="Q969" s="15">
        <v>1</v>
      </c>
      <c r="R969" s="10" t="s">
        <v>29</v>
      </c>
      <c r="S969" s="14">
        <v>16297</v>
      </c>
      <c r="T969" s="10" t="s">
        <v>36</v>
      </c>
      <c r="U969" s="10" t="s">
        <v>29</v>
      </c>
      <c r="V969" s="10" t="s">
        <v>37</v>
      </c>
      <c r="W969" s="10" t="s">
        <v>29</v>
      </c>
      <c r="X969" s="15">
        <v>0</v>
      </c>
      <c r="Y969" s="15">
        <v>0</v>
      </c>
      <c r="Z969" s="15">
        <v>0</v>
      </c>
      <c r="AA969" s="14">
        <v>-5155</v>
      </c>
      <c r="AB969" s="14">
        <v>11142</v>
      </c>
    </row>
    <row r="970" spans="1:28" x14ac:dyDescent="0.25">
      <c r="A970" s="9" t="s">
        <v>1937</v>
      </c>
      <c r="B970" s="10" t="s">
        <v>29</v>
      </c>
      <c r="C970" s="10" t="s">
        <v>29</v>
      </c>
      <c r="D970" s="9" t="s">
        <v>30</v>
      </c>
      <c r="E970" s="10" t="s">
        <v>1783</v>
      </c>
      <c r="F970" s="10" t="s">
        <v>32</v>
      </c>
      <c r="G970" s="11">
        <v>41913</v>
      </c>
      <c r="H970" s="12">
        <v>41913</v>
      </c>
      <c r="I970" s="10" t="s">
        <v>573</v>
      </c>
      <c r="J970" s="13" t="s">
        <v>1938</v>
      </c>
      <c r="K970" s="10" t="s">
        <v>284</v>
      </c>
      <c r="L970" s="10" t="s">
        <v>29</v>
      </c>
      <c r="M970" s="14">
        <v>69929.990000000005</v>
      </c>
      <c r="N970" s="12"/>
      <c r="O970" s="10" t="s">
        <v>29</v>
      </c>
      <c r="P970" s="14">
        <v>-66433.990000000005</v>
      </c>
      <c r="Q970" s="15">
        <v>1</v>
      </c>
      <c r="R970" s="10" t="s">
        <v>29</v>
      </c>
      <c r="S970" s="14">
        <v>3496</v>
      </c>
      <c r="T970" s="10" t="s">
        <v>36</v>
      </c>
      <c r="U970" s="10" t="s">
        <v>29</v>
      </c>
      <c r="V970" s="10" t="s">
        <v>37</v>
      </c>
      <c r="W970" s="10" t="s">
        <v>29</v>
      </c>
      <c r="X970" s="15">
        <v>0</v>
      </c>
      <c r="Y970" s="15">
        <v>0</v>
      </c>
      <c r="Z970" s="15">
        <v>0</v>
      </c>
      <c r="AA970" s="15">
        <v>0</v>
      </c>
      <c r="AB970" s="14">
        <v>3496</v>
      </c>
    </row>
    <row r="971" spans="1:28" x14ac:dyDescent="0.25">
      <c r="A971" s="9" t="s">
        <v>1939</v>
      </c>
      <c r="B971" s="10" t="s">
        <v>29</v>
      </c>
      <c r="C971" s="10" t="s">
        <v>29</v>
      </c>
      <c r="D971" s="9" t="s">
        <v>30</v>
      </c>
      <c r="E971" s="10" t="s">
        <v>1783</v>
      </c>
      <c r="F971" s="10" t="s">
        <v>32</v>
      </c>
      <c r="G971" s="11">
        <v>41913</v>
      </c>
      <c r="H971" s="12">
        <v>41913</v>
      </c>
      <c r="I971" s="10" t="s">
        <v>573</v>
      </c>
      <c r="J971" s="13" t="s">
        <v>1940</v>
      </c>
      <c r="K971" s="10" t="s">
        <v>284</v>
      </c>
      <c r="L971" s="10" t="s">
        <v>29</v>
      </c>
      <c r="M971" s="14">
        <v>13200</v>
      </c>
      <c r="N971" s="12"/>
      <c r="O971" s="10" t="s">
        <v>29</v>
      </c>
      <c r="P971" s="14">
        <v>-12540</v>
      </c>
      <c r="Q971" s="15">
        <v>1</v>
      </c>
      <c r="R971" s="10" t="s">
        <v>29</v>
      </c>
      <c r="S971" s="15">
        <v>660</v>
      </c>
      <c r="T971" s="10" t="s">
        <v>36</v>
      </c>
      <c r="U971" s="10" t="s">
        <v>29</v>
      </c>
      <c r="V971" s="10" t="s">
        <v>37</v>
      </c>
      <c r="W971" s="10" t="s">
        <v>29</v>
      </c>
      <c r="X971" s="15">
        <v>0</v>
      </c>
      <c r="Y971" s="15">
        <v>0</v>
      </c>
      <c r="Z971" s="15">
        <v>0</v>
      </c>
      <c r="AA971" s="15">
        <v>0</v>
      </c>
      <c r="AB971" s="15">
        <v>660</v>
      </c>
    </row>
    <row r="972" spans="1:28" x14ac:dyDescent="0.25">
      <c r="A972" s="9" t="s">
        <v>1941</v>
      </c>
      <c r="B972" s="10" t="s">
        <v>29</v>
      </c>
      <c r="C972" s="10" t="s">
        <v>29</v>
      </c>
      <c r="D972" s="9" t="s">
        <v>30</v>
      </c>
      <c r="E972" s="10" t="s">
        <v>1783</v>
      </c>
      <c r="F972" s="10" t="s">
        <v>32</v>
      </c>
      <c r="G972" s="11">
        <v>41913</v>
      </c>
      <c r="H972" s="12">
        <v>41913</v>
      </c>
      <c r="I972" s="10" t="s">
        <v>573</v>
      </c>
      <c r="J972" s="13" t="s">
        <v>1942</v>
      </c>
      <c r="K972" s="10" t="s">
        <v>284</v>
      </c>
      <c r="L972" s="10" t="s">
        <v>29</v>
      </c>
      <c r="M972" s="14">
        <v>45055.98</v>
      </c>
      <c r="N972" s="12"/>
      <c r="O972" s="10" t="s">
        <v>29</v>
      </c>
      <c r="P972" s="14">
        <v>-42802.98</v>
      </c>
      <c r="Q972" s="15">
        <v>1</v>
      </c>
      <c r="R972" s="10" t="s">
        <v>29</v>
      </c>
      <c r="S972" s="14">
        <v>2253</v>
      </c>
      <c r="T972" s="10" t="s">
        <v>36</v>
      </c>
      <c r="U972" s="10" t="s">
        <v>29</v>
      </c>
      <c r="V972" s="10" t="s">
        <v>37</v>
      </c>
      <c r="W972" s="10" t="s">
        <v>29</v>
      </c>
      <c r="X972" s="15">
        <v>0</v>
      </c>
      <c r="Y972" s="15">
        <v>0</v>
      </c>
      <c r="Z972" s="15">
        <v>0</v>
      </c>
      <c r="AA972" s="15">
        <v>0</v>
      </c>
      <c r="AB972" s="14">
        <v>2253</v>
      </c>
    </row>
    <row r="973" spans="1:28" x14ac:dyDescent="0.25">
      <c r="A973" s="9" t="s">
        <v>1943</v>
      </c>
      <c r="B973" s="10" t="s">
        <v>29</v>
      </c>
      <c r="C973" s="10" t="s">
        <v>29</v>
      </c>
      <c r="D973" s="9" t="s">
        <v>30</v>
      </c>
      <c r="E973" s="10" t="s">
        <v>1783</v>
      </c>
      <c r="F973" s="10" t="s">
        <v>32</v>
      </c>
      <c r="G973" s="11">
        <v>41913</v>
      </c>
      <c r="H973" s="12">
        <v>41913</v>
      </c>
      <c r="I973" s="10" t="s">
        <v>573</v>
      </c>
      <c r="J973" s="13" t="s">
        <v>1944</v>
      </c>
      <c r="K973" s="10" t="s">
        <v>284</v>
      </c>
      <c r="L973" s="10" t="s">
        <v>29</v>
      </c>
      <c r="M973" s="14">
        <v>31733.03</v>
      </c>
      <c r="N973" s="12"/>
      <c r="O973" s="10" t="s">
        <v>29</v>
      </c>
      <c r="P973" s="14">
        <v>-30146.03</v>
      </c>
      <c r="Q973" s="15">
        <v>1</v>
      </c>
      <c r="R973" s="10" t="s">
        <v>29</v>
      </c>
      <c r="S973" s="14">
        <v>1587</v>
      </c>
      <c r="T973" s="10" t="s">
        <v>36</v>
      </c>
      <c r="U973" s="10" t="s">
        <v>29</v>
      </c>
      <c r="V973" s="10" t="s">
        <v>37</v>
      </c>
      <c r="W973" s="10" t="s">
        <v>29</v>
      </c>
      <c r="X973" s="15">
        <v>0</v>
      </c>
      <c r="Y973" s="15">
        <v>0</v>
      </c>
      <c r="Z973" s="15">
        <v>0</v>
      </c>
      <c r="AA973" s="15">
        <v>0</v>
      </c>
      <c r="AB973" s="14">
        <v>1587</v>
      </c>
    </row>
    <row r="974" spans="1:28" x14ac:dyDescent="0.25">
      <c r="A974" s="9" t="s">
        <v>1945</v>
      </c>
      <c r="B974" s="10" t="s">
        <v>29</v>
      </c>
      <c r="C974" s="10" t="s">
        <v>29</v>
      </c>
      <c r="D974" s="9" t="s">
        <v>30</v>
      </c>
      <c r="E974" s="10" t="s">
        <v>1783</v>
      </c>
      <c r="F974" s="10" t="s">
        <v>32</v>
      </c>
      <c r="G974" s="11">
        <v>41913</v>
      </c>
      <c r="H974" s="12">
        <v>41913</v>
      </c>
      <c r="I974" s="10" t="s">
        <v>573</v>
      </c>
      <c r="J974" s="13" t="s">
        <v>1946</v>
      </c>
      <c r="K974" s="10" t="s">
        <v>284</v>
      </c>
      <c r="L974" s="10" t="s">
        <v>29</v>
      </c>
      <c r="M974" s="14">
        <v>22266.52</v>
      </c>
      <c r="N974" s="12"/>
      <c r="O974" s="10" t="s">
        <v>29</v>
      </c>
      <c r="P974" s="14">
        <v>-21153.52</v>
      </c>
      <c r="Q974" s="15">
        <v>1</v>
      </c>
      <c r="R974" s="10" t="s">
        <v>29</v>
      </c>
      <c r="S974" s="14">
        <v>1113</v>
      </c>
      <c r="T974" s="10" t="s">
        <v>36</v>
      </c>
      <c r="U974" s="10" t="s">
        <v>29</v>
      </c>
      <c r="V974" s="10" t="s">
        <v>37</v>
      </c>
      <c r="W974" s="10" t="s">
        <v>29</v>
      </c>
      <c r="X974" s="15">
        <v>0</v>
      </c>
      <c r="Y974" s="15">
        <v>0</v>
      </c>
      <c r="Z974" s="15">
        <v>0</v>
      </c>
      <c r="AA974" s="15">
        <v>0</v>
      </c>
      <c r="AB974" s="14">
        <v>1113</v>
      </c>
    </row>
    <row r="975" spans="1:28" x14ac:dyDescent="0.25">
      <c r="A975" s="9" t="s">
        <v>1947</v>
      </c>
      <c r="B975" s="10" t="s">
        <v>29</v>
      </c>
      <c r="C975" s="10" t="s">
        <v>29</v>
      </c>
      <c r="D975" s="9" t="s">
        <v>30</v>
      </c>
      <c r="E975" s="10" t="s">
        <v>1783</v>
      </c>
      <c r="F975" s="10" t="s">
        <v>32</v>
      </c>
      <c r="G975" s="11">
        <v>41913</v>
      </c>
      <c r="H975" s="12">
        <v>41913</v>
      </c>
      <c r="I975" s="10" t="s">
        <v>573</v>
      </c>
      <c r="J975" s="13" t="s">
        <v>1948</v>
      </c>
      <c r="K975" s="10" t="s">
        <v>284</v>
      </c>
      <c r="L975" s="10" t="s">
        <v>29</v>
      </c>
      <c r="M975" s="14">
        <v>7587.66</v>
      </c>
      <c r="N975" s="12"/>
      <c r="O975" s="10" t="s">
        <v>29</v>
      </c>
      <c r="P975" s="14">
        <v>-7208.66</v>
      </c>
      <c r="Q975" s="15">
        <v>1</v>
      </c>
      <c r="R975" s="10" t="s">
        <v>29</v>
      </c>
      <c r="S975" s="15">
        <v>379</v>
      </c>
      <c r="T975" s="10" t="s">
        <v>36</v>
      </c>
      <c r="U975" s="10" t="s">
        <v>29</v>
      </c>
      <c r="V975" s="10" t="s">
        <v>37</v>
      </c>
      <c r="W975" s="10" t="s">
        <v>29</v>
      </c>
      <c r="X975" s="15">
        <v>0</v>
      </c>
      <c r="Y975" s="15">
        <v>0</v>
      </c>
      <c r="Z975" s="15">
        <v>0</v>
      </c>
      <c r="AA975" s="15">
        <v>0</v>
      </c>
      <c r="AB975" s="15">
        <v>379</v>
      </c>
    </row>
    <row r="976" spans="1:28" x14ac:dyDescent="0.25">
      <c r="A976" s="9" t="s">
        <v>1949</v>
      </c>
      <c r="B976" s="10" t="s">
        <v>29</v>
      </c>
      <c r="C976" s="10" t="s">
        <v>29</v>
      </c>
      <c r="D976" s="9" t="s">
        <v>30</v>
      </c>
      <c r="E976" s="10" t="s">
        <v>1783</v>
      </c>
      <c r="F976" s="10" t="s">
        <v>32</v>
      </c>
      <c r="G976" s="11">
        <v>41913</v>
      </c>
      <c r="H976" s="12">
        <v>41913</v>
      </c>
      <c r="I976" s="10" t="s">
        <v>573</v>
      </c>
      <c r="J976" s="13" t="s">
        <v>1950</v>
      </c>
      <c r="K976" s="10" t="s">
        <v>284</v>
      </c>
      <c r="L976" s="10" t="s">
        <v>29</v>
      </c>
      <c r="M976" s="14">
        <v>14072.94</v>
      </c>
      <c r="N976" s="12"/>
      <c r="O976" s="10" t="s">
        <v>29</v>
      </c>
      <c r="P976" s="14">
        <v>-13368.94</v>
      </c>
      <c r="Q976" s="15">
        <v>1</v>
      </c>
      <c r="R976" s="10" t="s">
        <v>29</v>
      </c>
      <c r="S976" s="15">
        <v>704</v>
      </c>
      <c r="T976" s="10" t="s">
        <v>36</v>
      </c>
      <c r="U976" s="10" t="s">
        <v>29</v>
      </c>
      <c r="V976" s="10" t="s">
        <v>37</v>
      </c>
      <c r="W976" s="10" t="s">
        <v>29</v>
      </c>
      <c r="X976" s="15">
        <v>0</v>
      </c>
      <c r="Y976" s="15">
        <v>0</v>
      </c>
      <c r="Z976" s="15">
        <v>0</v>
      </c>
      <c r="AA976" s="15">
        <v>0</v>
      </c>
      <c r="AB976" s="15">
        <v>704</v>
      </c>
    </row>
    <row r="977" spans="1:28" x14ac:dyDescent="0.25">
      <c r="A977" s="9" t="s">
        <v>1951</v>
      </c>
      <c r="B977" s="10" t="s">
        <v>29</v>
      </c>
      <c r="C977" s="10" t="s">
        <v>29</v>
      </c>
      <c r="D977" s="9" t="s">
        <v>30</v>
      </c>
      <c r="E977" s="10" t="s">
        <v>1783</v>
      </c>
      <c r="F977" s="10" t="s">
        <v>32</v>
      </c>
      <c r="G977" s="11">
        <v>41913</v>
      </c>
      <c r="H977" s="12">
        <v>41913</v>
      </c>
      <c r="I977" s="10" t="s">
        <v>573</v>
      </c>
      <c r="J977" s="13" t="s">
        <v>1952</v>
      </c>
      <c r="K977" s="10" t="s">
        <v>284</v>
      </c>
      <c r="L977" s="10" t="s">
        <v>29</v>
      </c>
      <c r="M977" s="14">
        <v>19514.88</v>
      </c>
      <c r="N977" s="12"/>
      <c r="O977" s="10" t="s">
        <v>29</v>
      </c>
      <c r="P977" s="14">
        <v>-18538.88</v>
      </c>
      <c r="Q977" s="15">
        <v>1</v>
      </c>
      <c r="R977" s="10" t="s">
        <v>29</v>
      </c>
      <c r="S977" s="15">
        <v>976</v>
      </c>
      <c r="T977" s="10" t="s">
        <v>36</v>
      </c>
      <c r="U977" s="10" t="s">
        <v>29</v>
      </c>
      <c r="V977" s="10" t="s">
        <v>37</v>
      </c>
      <c r="W977" s="10" t="s">
        <v>29</v>
      </c>
      <c r="X977" s="15">
        <v>0</v>
      </c>
      <c r="Y977" s="15">
        <v>0</v>
      </c>
      <c r="Z977" s="15">
        <v>0</v>
      </c>
      <c r="AA977" s="15">
        <v>0</v>
      </c>
      <c r="AB977" s="15">
        <v>976</v>
      </c>
    </row>
    <row r="978" spans="1:28" x14ac:dyDescent="0.25">
      <c r="A978" s="9" t="s">
        <v>1953</v>
      </c>
      <c r="B978" s="10" t="s">
        <v>29</v>
      </c>
      <c r="C978" s="10" t="s">
        <v>29</v>
      </c>
      <c r="D978" s="9" t="s">
        <v>30</v>
      </c>
      <c r="E978" s="10" t="s">
        <v>1783</v>
      </c>
      <c r="F978" s="10" t="s">
        <v>32</v>
      </c>
      <c r="G978" s="11">
        <v>41913</v>
      </c>
      <c r="H978" s="12">
        <v>41913</v>
      </c>
      <c r="I978" s="10" t="s">
        <v>573</v>
      </c>
      <c r="J978" s="13" t="s">
        <v>1927</v>
      </c>
      <c r="K978" s="10" t="s">
        <v>284</v>
      </c>
      <c r="L978" s="10" t="s">
        <v>29</v>
      </c>
      <c r="M978" s="14">
        <v>6900</v>
      </c>
      <c r="N978" s="12"/>
      <c r="O978" s="10" t="s">
        <v>29</v>
      </c>
      <c r="P978" s="14">
        <v>-6555</v>
      </c>
      <c r="Q978" s="15">
        <v>1</v>
      </c>
      <c r="R978" s="10" t="s">
        <v>29</v>
      </c>
      <c r="S978" s="15">
        <v>345</v>
      </c>
      <c r="T978" s="10" t="s">
        <v>36</v>
      </c>
      <c r="U978" s="10" t="s">
        <v>29</v>
      </c>
      <c r="V978" s="10" t="s">
        <v>37</v>
      </c>
      <c r="W978" s="10" t="s">
        <v>29</v>
      </c>
      <c r="X978" s="15">
        <v>0</v>
      </c>
      <c r="Y978" s="15">
        <v>0</v>
      </c>
      <c r="Z978" s="15">
        <v>0</v>
      </c>
      <c r="AA978" s="15">
        <v>0</v>
      </c>
      <c r="AB978" s="15">
        <v>345</v>
      </c>
    </row>
    <row r="979" spans="1:28" x14ac:dyDescent="0.25">
      <c r="A979" s="9" t="s">
        <v>1954</v>
      </c>
      <c r="B979" s="10" t="s">
        <v>29</v>
      </c>
      <c r="C979" s="10" t="s">
        <v>29</v>
      </c>
      <c r="D979" s="9" t="s">
        <v>30</v>
      </c>
      <c r="E979" s="10" t="s">
        <v>1783</v>
      </c>
      <c r="F979" s="10" t="s">
        <v>32</v>
      </c>
      <c r="G979" s="11">
        <v>41913</v>
      </c>
      <c r="H979" s="12">
        <v>41913</v>
      </c>
      <c r="I979" s="10" t="s">
        <v>573</v>
      </c>
      <c r="J979" s="13" t="s">
        <v>1955</v>
      </c>
      <c r="K979" s="10" t="s">
        <v>284</v>
      </c>
      <c r="L979" s="10" t="s">
        <v>29</v>
      </c>
      <c r="M979" s="14">
        <v>37970.76</v>
      </c>
      <c r="N979" s="12"/>
      <c r="O979" s="10" t="s">
        <v>29</v>
      </c>
      <c r="P979" s="14">
        <v>-36071.760000000002</v>
      </c>
      <c r="Q979" s="15">
        <v>1</v>
      </c>
      <c r="R979" s="10" t="s">
        <v>29</v>
      </c>
      <c r="S979" s="14">
        <v>1899</v>
      </c>
      <c r="T979" s="10" t="s">
        <v>36</v>
      </c>
      <c r="U979" s="10" t="s">
        <v>29</v>
      </c>
      <c r="V979" s="10" t="s">
        <v>37</v>
      </c>
      <c r="W979" s="10" t="s">
        <v>29</v>
      </c>
      <c r="X979" s="15">
        <v>0</v>
      </c>
      <c r="Y979" s="15">
        <v>0</v>
      </c>
      <c r="Z979" s="15">
        <v>0</v>
      </c>
      <c r="AA979" s="15">
        <v>0</v>
      </c>
      <c r="AB979" s="14">
        <v>1899</v>
      </c>
    </row>
    <row r="980" spans="1:28" x14ac:dyDescent="0.25">
      <c r="A980" s="9" t="s">
        <v>1956</v>
      </c>
      <c r="B980" s="10" t="s">
        <v>29</v>
      </c>
      <c r="C980" s="10" t="s">
        <v>29</v>
      </c>
      <c r="D980" s="9" t="s">
        <v>30</v>
      </c>
      <c r="E980" s="10" t="s">
        <v>1783</v>
      </c>
      <c r="F980" s="10" t="s">
        <v>32</v>
      </c>
      <c r="G980" s="11">
        <v>41913</v>
      </c>
      <c r="H980" s="12">
        <v>41913</v>
      </c>
      <c r="I980" s="10" t="s">
        <v>573</v>
      </c>
      <c r="J980" s="13" t="s">
        <v>1957</v>
      </c>
      <c r="K980" s="10" t="s">
        <v>284</v>
      </c>
      <c r="L980" s="10" t="s">
        <v>29</v>
      </c>
      <c r="M980" s="14">
        <v>13260</v>
      </c>
      <c r="N980" s="12"/>
      <c r="O980" s="10" t="s">
        <v>29</v>
      </c>
      <c r="P980" s="14">
        <v>-12597</v>
      </c>
      <c r="Q980" s="15">
        <v>1</v>
      </c>
      <c r="R980" s="10" t="s">
        <v>29</v>
      </c>
      <c r="S980" s="15">
        <v>663</v>
      </c>
      <c r="T980" s="10" t="s">
        <v>36</v>
      </c>
      <c r="U980" s="10" t="s">
        <v>29</v>
      </c>
      <c r="V980" s="10" t="s">
        <v>37</v>
      </c>
      <c r="W980" s="10" t="s">
        <v>29</v>
      </c>
      <c r="X980" s="15">
        <v>0</v>
      </c>
      <c r="Y980" s="15">
        <v>0</v>
      </c>
      <c r="Z980" s="15">
        <v>0</v>
      </c>
      <c r="AA980" s="15">
        <v>0</v>
      </c>
      <c r="AB980" s="15">
        <v>663</v>
      </c>
    </row>
    <row r="981" spans="1:28" x14ac:dyDescent="0.25">
      <c r="A981" s="9" t="s">
        <v>1958</v>
      </c>
      <c r="B981" s="10" t="s">
        <v>29</v>
      </c>
      <c r="C981" s="10" t="s">
        <v>29</v>
      </c>
      <c r="D981" s="9" t="s">
        <v>30</v>
      </c>
      <c r="E981" s="10" t="s">
        <v>1783</v>
      </c>
      <c r="F981" s="10" t="s">
        <v>32</v>
      </c>
      <c r="G981" s="11">
        <v>41913</v>
      </c>
      <c r="H981" s="12">
        <v>41913</v>
      </c>
      <c r="I981" s="10" t="s">
        <v>573</v>
      </c>
      <c r="J981" s="13" t="s">
        <v>1959</v>
      </c>
      <c r="K981" s="10" t="s">
        <v>284</v>
      </c>
      <c r="L981" s="10" t="s">
        <v>29</v>
      </c>
      <c r="M981" s="14">
        <v>15500</v>
      </c>
      <c r="N981" s="12"/>
      <c r="O981" s="10" t="s">
        <v>29</v>
      </c>
      <c r="P981" s="14">
        <v>-14725</v>
      </c>
      <c r="Q981" s="15">
        <v>1</v>
      </c>
      <c r="R981" s="10" t="s">
        <v>29</v>
      </c>
      <c r="S981" s="15">
        <v>775</v>
      </c>
      <c r="T981" s="10" t="s">
        <v>36</v>
      </c>
      <c r="U981" s="10" t="s">
        <v>29</v>
      </c>
      <c r="V981" s="10" t="s">
        <v>37</v>
      </c>
      <c r="W981" s="10" t="s">
        <v>29</v>
      </c>
      <c r="X981" s="15">
        <v>0</v>
      </c>
      <c r="Y981" s="15">
        <v>0</v>
      </c>
      <c r="Z981" s="15">
        <v>0</v>
      </c>
      <c r="AA981" s="15">
        <v>0</v>
      </c>
      <c r="AB981" s="15">
        <v>775</v>
      </c>
    </row>
    <row r="982" spans="1:28" x14ac:dyDescent="0.25">
      <c r="A982" s="9" t="s">
        <v>1960</v>
      </c>
      <c r="B982" s="10" t="s">
        <v>29</v>
      </c>
      <c r="C982" s="10" t="s">
        <v>29</v>
      </c>
      <c r="D982" s="9" t="s">
        <v>30</v>
      </c>
      <c r="E982" s="10" t="s">
        <v>1783</v>
      </c>
      <c r="F982" s="10" t="s">
        <v>32</v>
      </c>
      <c r="G982" s="11">
        <v>41913</v>
      </c>
      <c r="H982" s="12">
        <v>41913</v>
      </c>
      <c r="I982" s="10" t="s">
        <v>573</v>
      </c>
      <c r="J982" s="13" t="s">
        <v>1961</v>
      </c>
      <c r="K982" s="10" t="s">
        <v>284</v>
      </c>
      <c r="L982" s="10" t="s">
        <v>29</v>
      </c>
      <c r="M982" s="14">
        <v>12200</v>
      </c>
      <c r="N982" s="12"/>
      <c r="O982" s="10" t="s">
        <v>29</v>
      </c>
      <c r="P982" s="14">
        <v>-11590</v>
      </c>
      <c r="Q982" s="15">
        <v>1</v>
      </c>
      <c r="R982" s="10" t="s">
        <v>29</v>
      </c>
      <c r="S982" s="15">
        <v>610</v>
      </c>
      <c r="T982" s="10" t="s">
        <v>36</v>
      </c>
      <c r="U982" s="10" t="s">
        <v>29</v>
      </c>
      <c r="V982" s="10" t="s">
        <v>37</v>
      </c>
      <c r="W982" s="10" t="s">
        <v>29</v>
      </c>
      <c r="X982" s="15">
        <v>0</v>
      </c>
      <c r="Y982" s="15">
        <v>0</v>
      </c>
      <c r="Z982" s="15">
        <v>0</v>
      </c>
      <c r="AA982" s="15">
        <v>0</v>
      </c>
      <c r="AB982" s="15">
        <v>610</v>
      </c>
    </row>
    <row r="983" spans="1:28" x14ac:dyDescent="0.25">
      <c r="A983" s="9" t="s">
        <v>1962</v>
      </c>
      <c r="B983" s="10" t="s">
        <v>29</v>
      </c>
      <c r="C983" s="10" t="s">
        <v>29</v>
      </c>
      <c r="D983" s="9" t="s">
        <v>30</v>
      </c>
      <c r="E983" s="10" t="s">
        <v>1783</v>
      </c>
      <c r="F983" s="10" t="s">
        <v>32</v>
      </c>
      <c r="G983" s="11">
        <v>41913</v>
      </c>
      <c r="H983" s="12">
        <v>41913</v>
      </c>
      <c r="I983" s="10" t="s">
        <v>573</v>
      </c>
      <c r="J983" s="13" t="s">
        <v>1963</v>
      </c>
      <c r="K983" s="10" t="s">
        <v>284</v>
      </c>
      <c r="L983" s="10" t="s">
        <v>29</v>
      </c>
      <c r="M983" s="14">
        <v>331016.09000000003</v>
      </c>
      <c r="N983" s="12"/>
      <c r="O983" s="10" t="s">
        <v>29</v>
      </c>
      <c r="P983" s="14">
        <v>-314465.09000000003</v>
      </c>
      <c r="Q983" s="15">
        <v>1</v>
      </c>
      <c r="R983" s="10" t="s">
        <v>29</v>
      </c>
      <c r="S983" s="14">
        <v>16551</v>
      </c>
      <c r="T983" s="10" t="s">
        <v>36</v>
      </c>
      <c r="U983" s="10" t="s">
        <v>29</v>
      </c>
      <c r="V983" s="10" t="s">
        <v>37</v>
      </c>
      <c r="W983" s="10" t="s">
        <v>29</v>
      </c>
      <c r="X983" s="15">
        <v>0</v>
      </c>
      <c r="Y983" s="15">
        <v>0</v>
      </c>
      <c r="Z983" s="15">
        <v>0</v>
      </c>
      <c r="AA983" s="15">
        <v>0</v>
      </c>
      <c r="AB983" s="14">
        <v>16551</v>
      </c>
    </row>
    <row r="984" spans="1:28" x14ac:dyDescent="0.25">
      <c r="A984" s="9" t="s">
        <v>1964</v>
      </c>
      <c r="B984" s="10" t="s">
        <v>29</v>
      </c>
      <c r="C984" s="10" t="s">
        <v>29</v>
      </c>
      <c r="D984" s="9" t="s">
        <v>30</v>
      </c>
      <c r="E984" s="10" t="s">
        <v>1783</v>
      </c>
      <c r="F984" s="10" t="s">
        <v>32</v>
      </c>
      <c r="G984" s="11">
        <v>41913</v>
      </c>
      <c r="H984" s="12">
        <v>41913</v>
      </c>
      <c r="I984" s="10" t="s">
        <v>573</v>
      </c>
      <c r="J984" s="13" t="s">
        <v>1965</v>
      </c>
      <c r="K984" s="10" t="s">
        <v>284</v>
      </c>
      <c r="L984" s="10" t="s">
        <v>29</v>
      </c>
      <c r="M984" s="14">
        <v>14400</v>
      </c>
      <c r="N984" s="12"/>
      <c r="O984" s="10" t="s">
        <v>29</v>
      </c>
      <c r="P984" s="14">
        <v>-13680</v>
      </c>
      <c r="Q984" s="15">
        <v>1</v>
      </c>
      <c r="R984" s="10" t="s">
        <v>29</v>
      </c>
      <c r="S984" s="15">
        <v>720</v>
      </c>
      <c r="T984" s="10" t="s">
        <v>36</v>
      </c>
      <c r="U984" s="10" t="s">
        <v>29</v>
      </c>
      <c r="V984" s="10" t="s">
        <v>37</v>
      </c>
      <c r="W984" s="10" t="s">
        <v>29</v>
      </c>
      <c r="X984" s="15">
        <v>0</v>
      </c>
      <c r="Y984" s="15">
        <v>0</v>
      </c>
      <c r="Z984" s="15">
        <v>0</v>
      </c>
      <c r="AA984" s="15">
        <v>0</v>
      </c>
      <c r="AB984" s="15">
        <v>720</v>
      </c>
    </row>
    <row r="985" spans="1:28" x14ac:dyDescent="0.25">
      <c r="A985" s="9" t="s">
        <v>1966</v>
      </c>
      <c r="B985" s="10" t="s">
        <v>29</v>
      </c>
      <c r="C985" s="10" t="s">
        <v>29</v>
      </c>
      <c r="D985" s="9" t="s">
        <v>30</v>
      </c>
      <c r="E985" s="10" t="s">
        <v>1783</v>
      </c>
      <c r="F985" s="10" t="s">
        <v>32</v>
      </c>
      <c r="G985" s="11">
        <v>41913</v>
      </c>
      <c r="H985" s="12">
        <v>41913</v>
      </c>
      <c r="I985" s="10" t="s">
        <v>573</v>
      </c>
      <c r="J985" s="13" t="s">
        <v>1967</v>
      </c>
      <c r="K985" s="10" t="s">
        <v>284</v>
      </c>
      <c r="L985" s="10" t="s">
        <v>29</v>
      </c>
      <c r="M985" s="14">
        <v>14500</v>
      </c>
      <c r="N985" s="12"/>
      <c r="O985" s="10" t="s">
        <v>29</v>
      </c>
      <c r="P985" s="14">
        <v>-13775</v>
      </c>
      <c r="Q985" s="15">
        <v>1</v>
      </c>
      <c r="R985" s="10" t="s">
        <v>29</v>
      </c>
      <c r="S985" s="15">
        <v>725</v>
      </c>
      <c r="T985" s="10" t="s">
        <v>36</v>
      </c>
      <c r="U985" s="10" t="s">
        <v>29</v>
      </c>
      <c r="V985" s="10" t="s">
        <v>37</v>
      </c>
      <c r="W985" s="10" t="s">
        <v>29</v>
      </c>
      <c r="X985" s="15">
        <v>0</v>
      </c>
      <c r="Y985" s="15">
        <v>0</v>
      </c>
      <c r="Z985" s="15">
        <v>0</v>
      </c>
      <c r="AA985" s="15">
        <v>0</v>
      </c>
      <c r="AB985" s="15">
        <v>725</v>
      </c>
    </row>
    <row r="986" spans="1:28" x14ac:dyDescent="0.25">
      <c r="A986" s="9" t="s">
        <v>1968</v>
      </c>
      <c r="B986" s="10" t="s">
        <v>29</v>
      </c>
      <c r="C986" s="10" t="s">
        <v>29</v>
      </c>
      <c r="D986" s="9" t="s">
        <v>30</v>
      </c>
      <c r="E986" s="10" t="s">
        <v>1783</v>
      </c>
      <c r="F986" s="10" t="s">
        <v>32</v>
      </c>
      <c r="G986" s="11">
        <v>42311</v>
      </c>
      <c r="H986" s="12">
        <v>42311</v>
      </c>
      <c r="I986" s="10" t="s">
        <v>573</v>
      </c>
      <c r="J986" s="13" t="s">
        <v>1969</v>
      </c>
      <c r="K986" s="10" t="s">
        <v>284</v>
      </c>
      <c r="L986" s="10" t="s">
        <v>29</v>
      </c>
      <c r="M986" s="14">
        <v>19992</v>
      </c>
      <c r="N986" s="12"/>
      <c r="O986" s="10" t="s">
        <v>29</v>
      </c>
      <c r="P986" s="14">
        <v>-18992</v>
      </c>
      <c r="Q986" s="15">
        <v>1</v>
      </c>
      <c r="R986" s="10" t="s">
        <v>29</v>
      </c>
      <c r="S986" s="14">
        <v>1000</v>
      </c>
      <c r="T986" s="10" t="s">
        <v>36</v>
      </c>
      <c r="U986" s="10" t="s">
        <v>29</v>
      </c>
      <c r="V986" s="10" t="s">
        <v>37</v>
      </c>
      <c r="W986" s="10" t="s">
        <v>29</v>
      </c>
      <c r="X986" s="15">
        <v>0</v>
      </c>
      <c r="Y986" s="15">
        <v>0</v>
      </c>
      <c r="Z986" s="15">
        <v>0</v>
      </c>
      <c r="AA986" s="15">
        <v>0</v>
      </c>
      <c r="AB986" s="14">
        <v>1000</v>
      </c>
    </row>
    <row r="987" spans="1:28" x14ac:dyDescent="0.25">
      <c r="A987" s="9" t="s">
        <v>1970</v>
      </c>
      <c r="B987" s="10" t="s">
        <v>29</v>
      </c>
      <c r="C987" s="10" t="s">
        <v>29</v>
      </c>
      <c r="D987" s="9" t="s">
        <v>30</v>
      </c>
      <c r="E987" s="10" t="s">
        <v>1783</v>
      </c>
      <c r="F987" s="10" t="s">
        <v>32</v>
      </c>
      <c r="G987" s="11">
        <v>42311</v>
      </c>
      <c r="H987" s="12">
        <v>42311</v>
      </c>
      <c r="I987" s="10" t="s">
        <v>573</v>
      </c>
      <c r="J987" s="13" t="s">
        <v>1971</v>
      </c>
      <c r="K987" s="10" t="s">
        <v>284</v>
      </c>
      <c r="L987" s="10" t="s">
        <v>29</v>
      </c>
      <c r="M987" s="14">
        <v>1438.2</v>
      </c>
      <c r="N987" s="12"/>
      <c r="O987" s="10" t="s">
        <v>29</v>
      </c>
      <c r="P987" s="14">
        <v>-1366.2</v>
      </c>
      <c r="Q987" s="15">
        <v>1</v>
      </c>
      <c r="R987" s="10" t="s">
        <v>29</v>
      </c>
      <c r="S987" s="15">
        <v>72</v>
      </c>
      <c r="T987" s="10" t="s">
        <v>36</v>
      </c>
      <c r="U987" s="10" t="s">
        <v>29</v>
      </c>
      <c r="V987" s="10" t="s">
        <v>37</v>
      </c>
      <c r="W987" s="10" t="s">
        <v>29</v>
      </c>
      <c r="X987" s="15">
        <v>0</v>
      </c>
      <c r="Y987" s="15">
        <v>0</v>
      </c>
      <c r="Z987" s="15">
        <v>0</v>
      </c>
      <c r="AA987" s="15">
        <v>0</v>
      </c>
      <c r="AB987" s="15">
        <v>72</v>
      </c>
    </row>
    <row r="988" spans="1:28" x14ac:dyDescent="0.25">
      <c r="A988" s="9" t="s">
        <v>1972</v>
      </c>
      <c r="B988" s="10" t="s">
        <v>29</v>
      </c>
      <c r="C988" s="10" t="s">
        <v>29</v>
      </c>
      <c r="D988" s="9" t="s">
        <v>30</v>
      </c>
      <c r="E988" s="10" t="s">
        <v>1783</v>
      </c>
      <c r="F988" s="10" t="s">
        <v>32</v>
      </c>
      <c r="G988" s="11">
        <v>42311</v>
      </c>
      <c r="H988" s="12">
        <v>42311</v>
      </c>
      <c r="I988" s="10" t="s">
        <v>573</v>
      </c>
      <c r="J988" s="13" t="s">
        <v>1973</v>
      </c>
      <c r="K988" s="10" t="s">
        <v>284</v>
      </c>
      <c r="L988" s="10" t="s">
        <v>29</v>
      </c>
      <c r="M988" s="14">
        <v>9853.2000000000007</v>
      </c>
      <c r="N988" s="12"/>
      <c r="O988" s="10" t="s">
        <v>29</v>
      </c>
      <c r="P988" s="14">
        <v>-9360.2000000000007</v>
      </c>
      <c r="Q988" s="15">
        <v>1</v>
      </c>
      <c r="R988" s="10" t="s">
        <v>29</v>
      </c>
      <c r="S988" s="15">
        <v>493</v>
      </c>
      <c r="T988" s="10" t="s">
        <v>36</v>
      </c>
      <c r="U988" s="10" t="s">
        <v>29</v>
      </c>
      <c r="V988" s="10" t="s">
        <v>37</v>
      </c>
      <c r="W988" s="10" t="s">
        <v>29</v>
      </c>
      <c r="X988" s="15">
        <v>0</v>
      </c>
      <c r="Y988" s="15">
        <v>0</v>
      </c>
      <c r="Z988" s="15">
        <v>0</v>
      </c>
      <c r="AA988" s="15">
        <v>0</v>
      </c>
      <c r="AB988" s="15">
        <v>493</v>
      </c>
    </row>
    <row r="989" spans="1:28" x14ac:dyDescent="0.25">
      <c r="A989" s="9" t="s">
        <v>1974</v>
      </c>
      <c r="B989" s="10" t="s">
        <v>29</v>
      </c>
      <c r="C989" s="10" t="s">
        <v>29</v>
      </c>
      <c r="D989" s="9" t="s">
        <v>30</v>
      </c>
      <c r="E989" s="10" t="s">
        <v>1783</v>
      </c>
      <c r="F989" s="10" t="s">
        <v>32</v>
      </c>
      <c r="G989" s="11">
        <v>42311</v>
      </c>
      <c r="H989" s="12">
        <v>42311</v>
      </c>
      <c r="I989" s="10" t="s">
        <v>573</v>
      </c>
      <c r="J989" s="13" t="s">
        <v>1975</v>
      </c>
      <c r="K989" s="10" t="s">
        <v>284</v>
      </c>
      <c r="L989" s="10" t="s">
        <v>29</v>
      </c>
      <c r="M989" s="14">
        <v>17136</v>
      </c>
      <c r="N989" s="12"/>
      <c r="O989" s="10" t="s">
        <v>29</v>
      </c>
      <c r="P989" s="14">
        <v>-16279</v>
      </c>
      <c r="Q989" s="15">
        <v>1</v>
      </c>
      <c r="R989" s="10" t="s">
        <v>29</v>
      </c>
      <c r="S989" s="15">
        <v>857</v>
      </c>
      <c r="T989" s="10" t="s">
        <v>36</v>
      </c>
      <c r="U989" s="10" t="s">
        <v>29</v>
      </c>
      <c r="V989" s="10" t="s">
        <v>37</v>
      </c>
      <c r="W989" s="10" t="s">
        <v>29</v>
      </c>
      <c r="X989" s="15">
        <v>0</v>
      </c>
      <c r="Y989" s="15">
        <v>0</v>
      </c>
      <c r="Z989" s="15">
        <v>0</v>
      </c>
      <c r="AA989" s="15">
        <v>0</v>
      </c>
      <c r="AB989" s="15">
        <v>857</v>
      </c>
    </row>
    <row r="990" spans="1:28" x14ac:dyDescent="0.25">
      <c r="A990" s="9" t="s">
        <v>1976</v>
      </c>
      <c r="B990" s="10" t="s">
        <v>29</v>
      </c>
      <c r="C990" s="10" t="s">
        <v>29</v>
      </c>
      <c r="D990" s="9" t="s">
        <v>30</v>
      </c>
      <c r="E990" s="10" t="s">
        <v>1783</v>
      </c>
      <c r="F990" s="10" t="s">
        <v>32</v>
      </c>
      <c r="G990" s="11">
        <v>42311</v>
      </c>
      <c r="H990" s="12">
        <v>42311</v>
      </c>
      <c r="I990" s="10" t="s">
        <v>573</v>
      </c>
      <c r="J990" s="13" t="s">
        <v>1977</v>
      </c>
      <c r="K990" s="10" t="s">
        <v>284</v>
      </c>
      <c r="L990" s="10" t="s">
        <v>29</v>
      </c>
      <c r="M990" s="14">
        <v>85680</v>
      </c>
      <c r="N990" s="12"/>
      <c r="O990" s="10" t="s">
        <v>29</v>
      </c>
      <c r="P990" s="14">
        <v>-81396</v>
      </c>
      <c r="Q990" s="15">
        <v>1</v>
      </c>
      <c r="R990" s="10" t="s">
        <v>29</v>
      </c>
      <c r="S990" s="14">
        <v>4284</v>
      </c>
      <c r="T990" s="10" t="s">
        <v>36</v>
      </c>
      <c r="U990" s="10" t="s">
        <v>29</v>
      </c>
      <c r="V990" s="10" t="s">
        <v>37</v>
      </c>
      <c r="W990" s="10" t="s">
        <v>29</v>
      </c>
      <c r="X990" s="15">
        <v>0</v>
      </c>
      <c r="Y990" s="15">
        <v>0</v>
      </c>
      <c r="Z990" s="15">
        <v>0</v>
      </c>
      <c r="AA990" s="15">
        <v>0</v>
      </c>
      <c r="AB990" s="14">
        <v>4284</v>
      </c>
    </row>
    <row r="991" spans="1:28" x14ac:dyDescent="0.25">
      <c r="A991" s="9" t="s">
        <v>1978</v>
      </c>
      <c r="B991" s="10" t="s">
        <v>29</v>
      </c>
      <c r="C991" s="10" t="s">
        <v>29</v>
      </c>
      <c r="D991" s="9" t="s">
        <v>30</v>
      </c>
      <c r="E991" s="10" t="s">
        <v>1783</v>
      </c>
      <c r="F991" s="10" t="s">
        <v>32</v>
      </c>
      <c r="G991" s="11">
        <v>42333</v>
      </c>
      <c r="H991" s="12">
        <v>42333</v>
      </c>
      <c r="I991" s="10" t="s">
        <v>573</v>
      </c>
      <c r="J991" s="13" t="s">
        <v>1979</v>
      </c>
      <c r="K991" s="10" t="s">
        <v>284</v>
      </c>
      <c r="L991" s="10" t="s">
        <v>29</v>
      </c>
      <c r="M991" s="14">
        <v>89000</v>
      </c>
      <c r="N991" s="12"/>
      <c r="O991" s="10" t="s">
        <v>29</v>
      </c>
      <c r="P991" s="14">
        <v>-84550</v>
      </c>
      <c r="Q991" s="15">
        <v>1</v>
      </c>
      <c r="R991" s="10" t="s">
        <v>29</v>
      </c>
      <c r="S991" s="14">
        <v>4450</v>
      </c>
      <c r="T991" s="10" t="s">
        <v>36</v>
      </c>
      <c r="U991" s="10" t="s">
        <v>29</v>
      </c>
      <c r="V991" s="10" t="s">
        <v>37</v>
      </c>
      <c r="W991" s="10" t="s">
        <v>29</v>
      </c>
      <c r="X991" s="15">
        <v>0</v>
      </c>
      <c r="Y991" s="15">
        <v>0</v>
      </c>
      <c r="Z991" s="15">
        <v>0</v>
      </c>
      <c r="AA991" s="15">
        <v>0</v>
      </c>
      <c r="AB991" s="14">
        <v>4450</v>
      </c>
    </row>
    <row r="992" spans="1:28" x14ac:dyDescent="0.25">
      <c r="A992" s="9" t="s">
        <v>1980</v>
      </c>
      <c r="B992" s="10" t="s">
        <v>29</v>
      </c>
      <c r="C992" s="10" t="s">
        <v>29</v>
      </c>
      <c r="D992" s="9" t="s">
        <v>30</v>
      </c>
      <c r="E992" s="10" t="s">
        <v>1783</v>
      </c>
      <c r="F992" s="10" t="s">
        <v>32</v>
      </c>
      <c r="G992" s="11">
        <v>42411</v>
      </c>
      <c r="H992" s="12">
        <v>42411</v>
      </c>
      <c r="I992" s="10" t="s">
        <v>573</v>
      </c>
      <c r="J992" s="13" t="s">
        <v>1981</v>
      </c>
      <c r="K992" s="10" t="s">
        <v>284</v>
      </c>
      <c r="L992" s="10" t="s">
        <v>29</v>
      </c>
      <c r="M992" s="14">
        <v>20196</v>
      </c>
      <c r="N992" s="12"/>
      <c r="O992" s="10" t="s">
        <v>29</v>
      </c>
      <c r="P992" s="14">
        <v>-19186</v>
      </c>
      <c r="Q992" s="15">
        <v>1</v>
      </c>
      <c r="R992" s="10" t="s">
        <v>29</v>
      </c>
      <c r="S992" s="14">
        <v>1010</v>
      </c>
      <c r="T992" s="10" t="s">
        <v>36</v>
      </c>
      <c r="U992" s="10" t="s">
        <v>29</v>
      </c>
      <c r="V992" s="10" t="s">
        <v>37</v>
      </c>
      <c r="W992" s="10" t="s">
        <v>29</v>
      </c>
      <c r="X992" s="15">
        <v>0</v>
      </c>
      <c r="Y992" s="15">
        <v>0</v>
      </c>
      <c r="Z992" s="15">
        <v>0</v>
      </c>
      <c r="AA992" s="15">
        <v>0</v>
      </c>
      <c r="AB992" s="14">
        <v>1010</v>
      </c>
    </row>
    <row r="993" spans="1:28" x14ac:dyDescent="0.25">
      <c r="A993" s="9" t="s">
        <v>1982</v>
      </c>
      <c r="B993" s="10" t="s">
        <v>29</v>
      </c>
      <c r="C993" s="10" t="s">
        <v>29</v>
      </c>
      <c r="D993" s="9" t="s">
        <v>30</v>
      </c>
      <c r="E993" s="10" t="s">
        <v>1783</v>
      </c>
      <c r="F993" s="10" t="s">
        <v>32</v>
      </c>
      <c r="G993" s="11">
        <v>42417</v>
      </c>
      <c r="H993" s="12">
        <v>42417</v>
      </c>
      <c r="I993" s="10" t="s">
        <v>573</v>
      </c>
      <c r="J993" s="13" t="s">
        <v>1983</v>
      </c>
      <c r="K993" s="10" t="s">
        <v>284</v>
      </c>
      <c r="L993" s="10" t="s">
        <v>29</v>
      </c>
      <c r="M993" s="14">
        <v>4182</v>
      </c>
      <c r="N993" s="12"/>
      <c r="O993" s="10" t="s">
        <v>29</v>
      </c>
      <c r="P993" s="14">
        <v>-3973</v>
      </c>
      <c r="Q993" s="15">
        <v>1</v>
      </c>
      <c r="R993" s="10" t="s">
        <v>29</v>
      </c>
      <c r="S993" s="15">
        <v>209</v>
      </c>
      <c r="T993" s="10" t="s">
        <v>36</v>
      </c>
      <c r="U993" s="10" t="s">
        <v>29</v>
      </c>
      <c r="V993" s="10" t="s">
        <v>37</v>
      </c>
      <c r="W993" s="10" t="s">
        <v>29</v>
      </c>
      <c r="X993" s="15">
        <v>0</v>
      </c>
      <c r="Y993" s="15">
        <v>0</v>
      </c>
      <c r="Z993" s="15">
        <v>0</v>
      </c>
      <c r="AA993" s="15">
        <v>0</v>
      </c>
      <c r="AB993" s="15">
        <v>209</v>
      </c>
    </row>
    <row r="994" spans="1:28" x14ac:dyDescent="0.25">
      <c r="A994" s="9" t="s">
        <v>1984</v>
      </c>
      <c r="B994" s="10" t="s">
        <v>29</v>
      </c>
      <c r="C994" s="10" t="s">
        <v>29</v>
      </c>
      <c r="D994" s="9" t="s">
        <v>30</v>
      </c>
      <c r="E994" s="10" t="s">
        <v>207</v>
      </c>
      <c r="F994" s="10" t="s">
        <v>32</v>
      </c>
      <c r="G994" s="11">
        <v>42520</v>
      </c>
      <c r="H994" s="12">
        <v>42520</v>
      </c>
      <c r="I994" s="10" t="s">
        <v>573</v>
      </c>
      <c r="J994" s="13" t="s">
        <v>1985</v>
      </c>
      <c r="K994" s="10" t="s">
        <v>284</v>
      </c>
      <c r="L994" s="10" t="s">
        <v>29</v>
      </c>
      <c r="M994" s="14">
        <v>370770</v>
      </c>
      <c r="N994" s="12"/>
      <c r="O994" s="10" t="s">
        <v>29</v>
      </c>
      <c r="P994" s="14">
        <v>-352231.5</v>
      </c>
      <c r="Q994" s="15">
        <v>1</v>
      </c>
      <c r="R994" s="10" t="s">
        <v>29</v>
      </c>
      <c r="S994" s="14">
        <v>18538.5</v>
      </c>
      <c r="T994" s="10" t="s">
        <v>36</v>
      </c>
      <c r="U994" s="10" t="s">
        <v>29</v>
      </c>
      <c r="V994" s="10" t="s">
        <v>37</v>
      </c>
      <c r="W994" s="10" t="s">
        <v>29</v>
      </c>
      <c r="X994" s="15">
        <v>0</v>
      </c>
      <c r="Y994" s="15">
        <v>0</v>
      </c>
      <c r="Z994" s="15">
        <v>0</v>
      </c>
      <c r="AA994" s="15">
        <v>0</v>
      </c>
      <c r="AB994" s="14">
        <v>18538.5</v>
      </c>
    </row>
    <row r="995" spans="1:28" x14ac:dyDescent="0.25">
      <c r="A995" s="9" t="s">
        <v>1986</v>
      </c>
      <c r="B995" s="10" t="s">
        <v>29</v>
      </c>
      <c r="C995" s="10" t="s">
        <v>29</v>
      </c>
      <c r="D995" s="9" t="s">
        <v>30</v>
      </c>
      <c r="E995" s="10" t="s">
        <v>207</v>
      </c>
      <c r="F995" s="10" t="s">
        <v>32</v>
      </c>
      <c r="G995" s="11">
        <v>42675</v>
      </c>
      <c r="H995" s="12">
        <v>42675</v>
      </c>
      <c r="I995" s="10" t="s">
        <v>573</v>
      </c>
      <c r="J995" s="13" t="s">
        <v>1987</v>
      </c>
      <c r="K995" s="10" t="s">
        <v>284</v>
      </c>
      <c r="L995" s="10" t="s">
        <v>29</v>
      </c>
      <c r="M995" s="14">
        <v>840092.9</v>
      </c>
      <c r="N995" s="12"/>
      <c r="O995" s="10" t="s">
        <v>29</v>
      </c>
      <c r="P995" s="14">
        <v>-798088.25</v>
      </c>
      <c r="Q995" s="15">
        <v>1</v>
      </c>
      <c r="R995" s="10" t="s">
        <v>29</v>
      </c>
      <c r="S995" s="14">
        <v>42004.65</v>
      </c>
      <c r="T995" s="10" t="s">
        <v>36</v>
      </c>
      <c r="U995" s="10" t="s">
        <v>29</v>
      </c>
      <c r="V995" s="10" t="s">
        <v>37</v>
      </c>
      <c r="W995" s="10" t="s">
        <v>29</v>
      </c>
      <c r="X995" s="15">
        <v>0</v>
      </c>
      <c r="Y995" s="15">
        <v>0</v>
      </c>
      <c r="Z995" s="15">
        <v>0</v>
      </c>
      <c r="AA995" s="15">
        <v>0</v>
      </c>
      <c r="AB995" s="14">
        <v>42004.65</v>
      </c>
    </row>
    <row r="996" spans="1:28" x14ac:dyDescent="0.25">
      <c r="A996" s="9" t="s">
        <v>1988</v>
      </c>
      <c r="B996" s="10" t="s">
        <v>29</v>
      </c>
      <c r="C996" s="10" t="s">
        <v>29</v>
      </c>
      <c r="D996" s="9" t="s">
        <v>30</v>
      </c>
      <c r="E996" s="10" t="s">
        <v>1783</v>
      </c>
      <c r="F996" s="10" t="s">
        <v>32</v>
      </c>
      <c r="G996" s="11">
        <v>42826</v>
      </c>
      <c r="H996" s="12">
        <v>42826</v>
      </c>
      <c r="I996" s="10" t="s">
        <v>573</v>
      </c>
      <c r="J996" s="13" t="s">
        <v>1925</v>
      </c>
      <c r="K996" s="10" t="s">
        <v>284</v>
      </c>
      <c r="L996" s="10" t="s">
        <v>29</v>
      </c>
      <c r="M996" s="14">
        <v>48500</v>
      </c>
      <c r="N996" s="12"/>
      <c r="O996" s="10" t="s">
        <v>29</v>
      </c>
      <c r="P996" s="14">
        <v>-46075</v>
      </c>
      <c r="Q996" s="15">
        <v>1</v>
      </c>
      <c r="R996" s="10" t="s">
        <v>29</v>
      </c>
      <c r="S996" s="14">
        <v>2425</v>
      </c>
      <c r="T996" s="10" t="s">
        <v>36</v>
      </c>
      <c r="U996" s="10" t="s">
        <v>29</v>
      </c>
      <c r="V996" s="10" t="s">
        <v>37</v>
      </c>
      <c r="W996" s="10" t="s">
        <v>29</v>
      </c>
      <c r="X996" s="15">
        <v>0</v>
      </c>
      <c r="Y996" s="15">
        <v>0</v>
      </c>
      <c r="Z996" s="15">
        <v>0</v>
      </c>
      <c r="AA996" s="15">
        <v>0</v>
      </c>
      <c r="AB996" s="14">
        <v>2425</v>
      </c>
    </row>
    <row r="997" spans="1:28" x14ac:dyDescent="0.25">
      <c r="A997" s="9" t="s">
        <v>1989</v>
      </c>
      <c r="B997" s="10" t="s">
        <v>29</v>
      </c>
      <c r="C997" s="10" t="s">
        <v>29</v>
      </c>
      <c r="D997" s="9" t="s">
        <v>30</v>
      </c>
      <c r="E997" s="10" t="s">
        <v>207</v>
      </c>
      <c r="F997" s="10" t="s">
        <v>32</v>
      </c>
      <c r="G997" s="11">
        <v>43058</v>
      </c>
      <c r="H997" s="12">
        <v>43058</v>
      </c>
      <c r="I997" s="10" t="s">
        <v>573</v>
      </c>
      <c r="J997" s="13" t="s">
        <v>1990</v>
      </c>
      <c r="K997" s="10" t="s">
        <v>284</v>
      </c>
      <c r="L997" s="10" t="s">
        <v>29</v>
      </c>
      <c r="M997" s="14">
        <v>17500</v>
      </c>
      <c r="N997" s="12"/>
      <c r="O997" s="10" t="s">
        <v>29</v>
      </c>
      <c r="P997" s="14">
        <v>-16625</v>
      </c>
      <c r="Q997" s="15">
        <v>1</v>
      </c>
      <c r="R997" s="10" t="s">
        <v>29</v>
      </c>
      <c r="S997" s="15">
        <v>875</v>
      </c>
      <c r="T997" s="10" t="s">
        <v>36</v>
      </c>
      <c r="U997" s="10" t="s">
        <v>29</v>
      </c>
      <c r="V997" s="10" t="s">
        <v>37</v>
      </c>
      <c r="W997" s="10" t="s">
        <v>29</v>
      </c>
      <c r="X997" s="15">
        <v>0</v>
      </c>
      <c r="Y997" s="15">
        <v>0</v>
      </c>
      <c r="Z997" s="15">
        <v>0</v>
      </c>
      <c r="AA997" s="15">
        <v>0</v>
      </c>
      <c r="AB997" s="15">
        <v>875</v>
      </c>
    </row>
    <row r="998" spans="1:28" x14ac:dyDescent="0.25">
      <c r="A998" s="9" t="s">
        <v>1991</v>
      </c>
      <c r="B998" s="10" t="s">
        <v>29</v>
      </c>
      <c r="C998" s="10" t="s">
        <v>29</v>
      </c>
      <c r="D998" s="9" t="s">
        <v>30</v>
      </c>
      <c r="E998" s="10" t="s">
        <v>207</v>
      </c>
      <c r="F998" s="10" t="s">
        <v>32</v>
      </c>
      <c r="G998" s="11">
        <v>43058</v>
      </c>
      <c r="H998" s="12">
        <v>43058</v>
      </c>
      <c r="I998" s="10" t="s">
        <v>573</v>
      </c>
      <c r="J998" s="13" t="s">
        <v>1992</v>
      </c>
      <c r="K998" s="10" t="s">
        <v>284</v>
      </c>
      <c r="L998" s="10" t="s">
        <v>29</v>
      </c>
      <c r="M998" s="14">
        <v>50848</v>
      </c>
      <c r="N998" s="12"/>
      <c r="O998" s="10" t="s">
        <v>29</v>
      </c>
      <c r="P998" s="14">
        <v>-48305.599999999999</v>
      </c>
      <c r="Q998" s="15">
        <v>1</v>
      </c>
      <c r="R998" s="10" t="s">
        <v>29</v>
      </c>
      <c r="S998" s="14">
        <v>2542.4</v>
      </c>
      <c r="T998" s="10" t="s">
        <v>36</v>
      </c>
      <c r="U998" s="10" t="s">
        <v>29</v>
      </c>
      <c r="V998" s="10" t="s">
        <v>37</v>
      </c>
      <c r="W998" s="10" t="s">
        <v>29</v>
      </c>
      <c r="X998" s="15">
        <v>0</v>
      </c>
      <c r="Y998" s="15">
        <v>0</v>
      </c>
      <c r="Z998" s="15">
        <v>0</v>
      </c>
      <c r="AA998" s="15">
        <v>0</v>
      </c>
      <c r="AB998" s="14">
        <v>2542.4</v>
      </c>
    </row>
    <row r="999" spans="1:28" x14ac:dyDescent="0.25">
      <c r="A999" s="9" t="s">
        <v>1993</v>
      </c>
      <c r="B999" s="10" t="s">
        <v>29</v>
      </c>
      <c r="C999" s="10" t="s">
        <v>29</v>
      </c>
      <c r="D999" s="9" t="s">
        <v>30</v>
      </c>
      <c r="E999" s="10" t="s">
        <v>207</v>
      </c>
      <c r="F999" s="10" t="s">
        <v>32</v>
      </c>
      <c r="G999" s="11">
        <v>43058</v>
      </c>
      <c r="H999" s="12">
        <v>43058</v>
      </c>
      <c r="I999" s="10" t="s">
        <v>573</v>
      </c>
      <c r="J999" s="13" t="s">
        <v>1992</v>
      </c>
      <c r="K999" s="10" t="s">
        <v>284</v>
      </c>
      <c r="L999" s="10" t="s">
        <v>29</v>
      </c>
      <c r="M999" s="14">
        <v>25424</v>
      </c>
      <c r="N999" s="12"/>
      <c r="O999" s="10" t="s">
        <v>29</v>
      </c>
      <c r="P999" s="14">
        <v>-24152.799999999999</v>
      </c>
      <c r="Q999" s="15">
        <v>1</v>
      </c>
      <c r="R999" s="10" t="s">
        <v>29</v>
      </c>
      <c r="S999" s="14">
        <v>1271.2</v>
      </c>
      <c r="T999" s="10" t="s">
        <v>36</v>
      </c>
      <c r="U999" s="10" t="s">
        <v>29</v>
      </c>
      <c r="V999" s="10" t="s">
        <v>37</v>
      </c>
      <c r="W999" s="10" t="s">
        <v>29</v>
      </c>
      <c r="X999" s="15">
        <v>0</v>
      </c>
      <c r="Y999" s="15">
        <v>0</v>
      </c>
      <c r="Z999" s="15">
        <v>0</v>
      </c>
      <c r="AA999" s="15">
        <v>0</v>
      </c>
      <c r="AB999" s="14">
        <v>1271.2</v>
      </c>
    </row>
    <row r="1000" spans="1:28" x14ac:dyDescent="0.25">
      <c r="A1000" s="9" t="s">
        <v>1994</v>
      </c>
      <c r="B1000" s="10" t="s">
        <v>29</v>
      </c>
      <c r="C1000" s="10" t="s">
        <v>29</v>
      </c>
      <c r="D1000" s="9" t="s">
        <v>30</v>
      </c>
      <c r="E1000" s="10" t="s">
        <v>207</v>
      </c>
      <c r="F1000" s="10" t="s">
        <v>32</v>
      </c>
      <c r="G1000" s="11">
        <v>43120</v>
      </c>
      <c r="H1000" s="12">
        <v>43120</v>
      </c>
      <c r="I1000" s="10" t="s">
        <v>573</v>
      </c>
      <c r="J1000" s="13" t="s">
        <v>1995</v>
      </c>
      <c r="K1000" s="10" t="s">
        <v>284</v>
      </c>
      <c r="L1000" s="10" t="s">
        <v>29</v>
      </c>
      <c r="M1000" s="14">
        <v>24000</v>
      </c>
      <c r="N1000" s="12"/>
      <c r="O1000" s="10" t="s">
        <v>29</v>
      </c>
      <c r="P1000" s="14">
        <v>-22800</v>
      </c>
      <c r="Q1000" s="15">
        <v>1</v>
      </c>
      <c r="R1000" s="10" t="s">
        <v>29</v>
      </c>
      <c r="S1000" s="14">
        <v>1200</v>
      </c>
      <c r="T1000" s="10" t="s">
        <v>36</v>
      </c>
      <c r="U1000" s="10" t="s">
        <v>29</v>
      </c>
      <c r="V1000" s="10" t="s">
        <v>37</v>
      </c>
      <c r="W1000" s="10" t="s">
        <v>29</v>
      </c>
      <c r="X1000" s="15">
        <v>0</v>
      </c>
      <c r="Y1000" s="15">
        <v>0</v>
      </c>
      <c r="Z1000" s="15">
        <v>0</v>
      </c>
      <c r="AA1000" s="15">
        <v>0</v>
      </c>
      <c r="AB1000" s="14">
        <v>1200</v>
      </c>
    </row>
    <row r="1001" spans="1:28" x14ac:dyDescent="0.25">
      <c r="A1001" s="9" t="s">
        <v>1996</v>
      </c>
      <c r="B1001" s="10" t="s">
        <v>29</v>
      </c>
      <c r="C1001" s="10" t="s">
        <v>29</v>
      </c>
      <c r="D1001" s="9" t="s">
        <v>30</v>
      </c>
      <c r="E1001" s="10" t="s">
        <v>207</v>
      </c>
      <c r="F1001" s="10" t="s">
        <v>32</v>
      </c>
      <c r="G1001" s="11">
        <v>43120</v>
      </c>
      <c r="H1001" s="12">
        <v>43120</v>
      </c>
      <c r="I1001" s="10" t="s">
        <v>573</v>
      </c>
      <c r="J1001" s="13" t="s">
        <v>1997</v>
      </c>
      <c r="K1001" s="10" t="s">
        <v>284</v>
      </c>
      <c r="L1001" s="10" t="s">
        <v>29</v>
      </c>
      <c r="M1001" s="14">
        <v>82000</v>
      </c>
      <c r="N1001" s="12"/>
      <c r="O1001" s="10" t="s">
        <v>29</v>
      </c>
      <c r="P1001" s="14">
        <v>-77900</v>
      </c>
      <c r="Q1001" s="15">
        <v>1</v>
      </c>
      <c r="R1001" s="10" t="s">
        <v>29</v>
      </c>
      <c r="S1001" s="14">
        <v>4100</v>
      </c>
      <c r="T1001" s="10" t="s">
        <v>36</v>
      </c>
      <c r="U1001" s="10" t="s">
        <v>29</v>
      </c>
      <c r="V1001" s="10" t="s">
        <v>37</v>
      </c>
      <c r="W1001" s="10" t="s">
        <v>29</v>
      </c>
      <c r="X1001" s="15">
        <v>0</v>
      </c>
      <c r="Y1001" s="15">
        <v>0</v>
      </c>
      <c r="Z1001" s="15">
        <v>0</v>
      </c>
      <c r="AA1001" s="15">
        <v>0</v>
      </c>
      <c r="AB1001" s="14">
        <v>4100</v>
      </c>
    </row>
    <row r="1002" spans="1:28" x14ac:dyDescent="0.25">
      <c r="A1002" s="9" t="s">
        <v>1998</v>
      </c>
      <c r="B1002" s="10" t="s">
        <v>29</v>
      </c>
      <c r="C1002" s="10" t="s">
        <v>29</v>
      </c>
      <c r="D1002" s="9" t="s">
        <v>30</v>
      </c>
      <c r="E1002" s="10" t="s">
        <v>207</v>
      </c>
      <c r="F1002" s="10" t="s">
        <v>32</v>
      </c>
      <c r="G1002" s="11">
        <v>43124</v>
      </c>
      <c r="H1002" s="12">
        <v>43124</v>
      </c>
      <c r="I1002" s="10" t="s">
        <v>573</v>
      </c>
      <c r="J1002" s="13" t="s">
        <v>1999</v>
      </c>
      <c r="K1002" s="10" t="s">
        <v>284</v>
      </c>
      <c r="L1002" s="10" t="s">
        <v>29</v>
      </c>
      <c r="M1002" s="14">
        <v>552266</v>
      </c>
      <c r="N1002" s="12"/>
      <c r="O1002" s="10" t="s">
        <v>29</v>
      </c>
      <c r="P1002" s="14">
        <v>-524652.69999999995</v>
      </c>
      <c r="Q1002" s="15">
        <v>1</v>
      </c>
      <c r="R1002" s="10" t="s">
        <v>29</v>
      </c>
      <c r="S1002" s="14">
        <v>27613.3</v>
      </c>
      <c r="T1002" s="10" t="s">
        <v>36</v>
      </c>
      <c r="U1002" s="10" t="s">
        <v>29</v>
      </c>
      <c r="V1002" s="10" t="s">
        <v>37</v>
      </c>
      <c r="W1002" s="10" t="s">
        <v>29</v>
      </c>
      <c r="X1002" s="15">
        <v>0</v>
      </c>
      <c r="Y1002" s="15">
        <v>0</v>
      </c>
      <c r="Z1002" s="15">
        <v>0</v>
      </c>
      <c r="AA1002" s="15">
        <v>0</v>
      </c>
      <c r="AB1002" s="14">
        <v>27613.3</v>
      </c>
    </row>
    <row r="1003" spans="1:28" x14ac:dyDescent="0.25">
      <c r="A1003" s="9" t="s">
        <v>2000</v>
      </c>
      <c r="B1003" s="10" t="s">
        <v>29</v>
      </c>
      <c r="C1003" s="10" t="s">
        <v>29</v>
      </c>
      <c r="D1003" s="9" t="s">
        <v>30</v>
      </c>
      <c r="E1003" s="10" t="s">
        <v>207</v>
      </c>
      <c r="F1003" s="10" t="s">
        <v>32</v>
      </c>
      <c r="G1003" s="11">
        <v>43124</v>
      </c>
      <c r="H1003" s="12">
        <v>43124</v>
      </c>
      <c r="I1003" s="10" t="s">
        <v>573</v>
      </c>
      <c r="J1003" s="13" t="s">
        <v>2001</v>
      </c>
      <c r="K1003" s="10" t="s">
        <v>284</v>
      </c>
      <c r="L1003" s="10" t="s">
        <v>29</v>
      </c>
      <c r="M1003" s="14">
        <v>922310</v>
      </c>
      <c r="N1003" s="12"/>
      <c r="O1003" s="10" t="s">
        <v>29</v>
      </c>
      <c r="P1003" s="14">
        <v>-876194.5</v>
      </c>
      <c r="Q1003" s="15">
        <v>1</v>
      </c>
      <c r="R1003" s="10" t="s">
        <v>29</v>
      </c>
      <c r="S1003" s="14">
        <v>46115.5</v>
      </c>
      <c r="T1003" s="10" t="s">
        <v>36</v>
      </c>
      <c r="U1003" s="10" t="s">
        <v>29</v>
      </c>
      <c r="V1003" s="10" t="s">
        <v>37</v>
      </c>
      <c r="W1003" s="10" t="s">
        <v>29</v>
      </c>
      <c r="X1003" s="15">
        <v>0</v>
      </c>
      <c r="Y1003" s="15">
        <v>0</v>
      </c>
      <c r="Z1003" s="15">
        <v>0</v>
      </c>
      <c r="AA1003" s="15">
        <v>0</v>
      </c>
      <c r="AB1003" s="14">
        <v>46115.5</v>
      </c>
    </row>
    <row r="1004" spans="1:28" x14ac:dyDescent="0.25">
      <c r="A1004" s="9" t="s">
        <v>2002</v>
      </c>
      <c r="B1004" s="10" t="s">
        <v>29</v>
      </c>
      <c r="C1004" s="10" t="s">
        <v>29</v>
      </c>
      <c r="D1004" s="9" t="s">
        <v>30</v>
      </c>
      <c r="E1004" s="10" t="s">
        <v>207</v>
      </c>
      <c r="F1004" s="10" t="s">
        <v>32</v>
      </c>
      <c r="G1004" s="11">
        <v>43124</v>
      </c>
      <c r="H1004" s="12">
        <v>43124</v>
      </c>
      <c r="I1004" s="10" t="s">
        <v>573</v>
      </c>
      <c r="J1004" s="13" t="s">
        <v>2001</v>
      </c>
      <c r="K1004" s="10" t="s">
        <v>284</v>
      </c>
      <c r="L1004" s="10" t="s">
        <v>29</v>
      </c>
      <c r="M1004" s="14">
        <v>1218026</v>
      </c>
      <c r="N1004" s="12"/>
      <c r="O1004" s="10" t="s">
        <v>29</v>
      </c>
      <c r="P1004" s="14">
        <v>-1157124.7</v>
      </c>
      <c r="Q1004" s="15">
        <v>1</v>
      </c>
      <c r="R1004" s="10" t="s">
        <v>29</v>
      </c>
      <c r="S1004" s="14">
        <v>60901.3</v>
      </c>
      <c r="T1004" s="10" t="s">
        <v>36</v>
      </c>
      <c r="U1004" s="10" t="s">
        <v>29</v>
      </c>
      <c r="V1004" s="10" t="s">
        <v>37</v>
      </c>
      <c r="W1004" s="10" t="s">
        <v>29</v>
      </c>
      <c r="X1004" s="15">
        <v>0</v>
      </c>
      <c r="Y1004" s="15">
        <v>0</v>
      </c>
      <c r="Z1004" s="15">
        <v>0</v>
      </c>
      <c r="AA1004" s="15">
        <v>0</v>
      </c>
      <c r="AB1004" s="14">
        <v>60901.3</v>
      </c>
    </row>
    <row r="1005" spans="1:28" x14ac:dyDescent="0.25">
      <c r="A1005" s="9" t="s">
        <v>2003</v>
      </c>
      <c r="B1005" s="10" t="s">
        <v>29</v>
      </c>
      <c r="C1005" s="10" t="s">
        <v>29</v>
      </c>
      <c r="D1005" s="9" t="s">
        <v>30</v>
      </c>
      <c r="E1005" s="10" t="s">
        <v>207</v>
      </c>
      <c r="F1005" s="10" t="s">
        <v>32</v>
      </c>
      <c r="G1005" s="11">
        <v>43124</v>
      </c>
      <c r="H1005" s="12">
        <v>43124</v>
      </c>
      <c r="I1005" s="10" t="s">
        <v>573</v>
      </c>
      <c r="J1005" s="13" t="s">
        <v>2001</v>
      </c>
      <c r="K1005" s="10" t="s">
        <v>284</v>
      </c>
      <c r="L1005" s="10" t="s">
        <v>29</v>
      </c>
      <c r="M1005" s="14">
        <v>891872</v>
      </c>
      <c r="N1005" s="12"/>
      <c r="O1005" s="10" t="s">
        <v>29</v>
      </c>
      <c r="P1005" s="14">
        <v>-847278.4</v>
      </c>
      <c r="Q1005" s="15">
        <v>1</v>
      </c>
      <c r="R1005" s="10" t="s">
        <v>29</v>
      </c>
      <c r="S1005" s="14">
        <v>44593.599999999999</v>
      </c>
      <c r="T1005" s="10" t="s">
        <v>36</v>
      </c>
      <c r="U1005" s="10" t="s">
        <v>29</v>
      </c>
      <c r="V1005" s="10" t="s">
        <v>37</v>
      </c>
      <c r="W1005" s="10" t="s">
        <v>29</v>
      </c>
      <c r="X1005" s="15">
        <v>0</v>
      </c>
      <c r="Y1005" s="15">
        <v>0</v>
      </c>
      <c r="Z1005" s="15">
        <v>0</v>
      </c>
      <c r="AA1005" s="15">
        <v>0</v>
      </c>
      <c r="AB1005" s="14">
        <v>44593.599999999999</v>
      </c>
    </row>
    <row r="1006" spans="1:28" x14ac:dyDescent="0.25">
      <c r="A1006" s="9" t="s">
        <v>2004</v>
      </c>
      <c r="B1006" s="10" t="s">
        <v>29</v>
      </c>
      <c r="C1006" s="10" t="s">
        <v>29</v>
      </c>
      <c r="D1006" s="9" t="s">
        <v>30</v>
      </c>
      <c r="E1006" s="10" t="s">
        <v>207</v>
      </c>
      <c r="F1006" s="10" t="s">
        <v>32</v>
      </c>
      <c r="G1006" s="11">
        <v>43124</v>
      </c>
      <c r="H1006" s="12">
        <v>43124</v>
      </c>
      <c r="I1006" s="10" t="s">
        <v>573</v>
      </c>
      <c r="J1006" s="13" t="s">
        <v>2005</v>
      </c>
      <c r="K1006" s="10" t="s">
        <v>284</v>
      </c>
      <c r="L1006" s="10" t="s">
        <v>29</v>
      </c>
      <c r="M1006" s="14">
        <v>76259</v>
      </c>
      <c r="N1006" s="12"/>
      <c r="O1006" s="10" t="s">
        <v>29</v>
      </c>
      <c r="P1006" s="14">
        <v>-72446.05</v>
      </c>
      <c r="Q1006" s="15">
        <v>1</v>
      </c>
      <c r="R1006" s="10" t="s">
        <v>29</v>
      </c>
      <c r="S1006" s="14">
        <v>3812.95</v>
      </c>
      <c r="T1006" s="10" t="s">
        <v>36</v>
      </c>
      <c r="U1006" s="10" t="s">
        <v>29</v>
      </c>
      <c r="V1006" s="10" t="s">
        <v>37</v>
      </c>
      <c r="W1006" s="10" t="s">
        <v>29</v>
      </c>
      <c r="X1006" s="15">
        <v>0</v>
      </c>
      <c r="Y1006" s="15">
        <v>0</v>
      </c>
      <c r="Z1006" s="15">
        <v>0</v>
      </c>
      <c r="AA1006" s="15">
        <v>0</v>
      </c>
      <c r="AB1006" s="14">
        <v>3812.95</v>
      </c>
    </row>
    <row r="1007" spans="1:28" x14ac:dyDescent="0.25">
      <c r="A1007" s="9" t="s">
        <v>2006</v>
      </c>
      <c r="B1007" s="10" t="s">
        <v>29</v>
      </c>
      <c r="C1007" s="10" t="s">
        <v>29</v>
      </c>
      <c r="D1007" s="9" t="s">
        <v>30</v>
      </c>
      <c r="E1007" s="10" t="s">
        <v>1783</v>
      </c>
      <c r="F1007" s="10" t="s">
        <v>32</v>
      </c>
      <c r="G1007" s="11">
        <v>40483</v>
      </c>
      <c r="H1007" s="12">
        <v>40483</v>
      </c>
      <c r="I1007" s="10" t="s">
        <v>573</v>
      </c>
      <c r="J1007" s="13" t="s">
        <v>2007</v>
      </c>
      <c r="K1007" s="10" t="s">
        <v>284</v>
      </c>
      <c r="L1007" s="10" t="s">
        <v>29</v>
      </c>
      <c r="M1007" s="14">
        <v>1489206</v>
      </c>
      <c r="N1007" s="12"/>
      <c r="O1007" s="10" t="s">
        <v>29</v>
      </c>
      <c r="P1007" s="14">
        <v>-1414746</v>
      </c>
      <c r="Q1007" s="15">
        <v>1</v>
      </c>
      <c r="R1007" s="10" t="s">
        <v>29</v>
      </c>
      <c r="S1007" s="14">
        <v>74460</v>
      </c>
      <c r="T1007" s="10" t="s">
        <v>36</v>
      </c>
      <c r="U1007" s="10" t="s">
        <v>29</v>
      </c>
      <c r="V1007" s="10" t="s">
        <v>37</v>
      </c>
      <c r="W1007" s="10" t="s">
        <v>29</v>
      </c>
      <c r="X1007" s="15">
        <v>0</v>
      </c>
      <c r="Y1007" s="15">
        <v>0</v>
      </c>
      <c r="Z1007" s="15">
        <v>0</v>
      </c>
      <c r="AA1007" s="15">
        <v>0</v>
      </c>
      <c r="AB1007" s="14">
        <v>74460</v>
      </c>
    </row>
    <row r="1008" spans="1:28" x14ac:dyDescent="0.25">
      <c r="A1008" s="9" t="s">
        <v>2008</v>
      </c>
      <c r="B1008" s="10" t="s">
        <v>29</v>
      </c>
      <c r="C1008" s="10" t="s">
        <v>29</v>
      </c>
      <c r="D1008" s="9" t="s">
        <v>30</v>
      </c>
      <c r="E1008" s="10" t="s">
        <v>1783</v>
      </c>
      <c r="F1008" s="10" t="s">
        <v>32</v>
      </c>
      <c r="G1008" s="11">
        <v>40483</v>
      </c>
      <c r="H1008" s="12">
        <v>40483</v>
      </c>
      <c r="I1008" s="10" t="s">
        <v>573</v>
      </c>
      <c r="J1008" s="13" t="s">
        <v>2009</v>
      </c>
      <c r="K1008" s="10" t="s">
        <v>284</v>
      </c>
      <c r="L1008" s="10" t="s">
        <v>29</v>
      </c>
      <c r="M1008" s="14">
        <v>77401</v>
      </c>
      <c r="N1008" s="12"/>
      <c r="O1008" s="10" t="s">
        <v>29</v>
      </c>
      <c r="P1008" s="14">
        <v>-73531</v>
      </c>
      <c r="Q1008" s="15">
        <v>2</v>
      </c>
      <c r="R1008" s="10" t="s">
        <v>29</v>
      </c>
      <c r="S1008" s="14">
        <v>3870</v>
      </c>
      <c r="T1008" s="10" t="s">
        <v>36</v>
      </c>
      <c r="U1008" s="10" t="s">
        <v>29</v>
      </c>
      <c r="V1008" s="10" t="s">
        <v>37</v>
      </c>
      <c r="W1008" s="10" t="s">
        <v>29</v>
      </c>
      <c r="X1008" s="15">
        <v>0</v>
      </c>
      <c r="Y1008" s="15">
        <v>0</v>
      </c>
      <c r="Z1008" s="15">
        <v>0</v>
      </c>
      <c r="AA1008" s="15">
        <v>0</v>
      </c>
      <c r="AB1008" s="14">
        <v>3870</v>
      </c>
    </row>
    <row r="1009" spans="1:28" x14ac:dyDescent="0.25">
      <c r="A1009" s="9" t="s">
        <v>2010</v>
      </c>
      <c r="B1009" s="10" t="s">
        <v>29</v>
      </c>
      <c r="C1009" s="10" t="s">
        <v>29</v>
      </c>
      <c r="D1009" s="9" t="s">
        <v>30</v>
      </c>
      <c r="E1009" s="10" t="s">
        <v>1783</v>
      </c>
      <c r="F1009" s="10" t="s">
        <v>32</v>
      </c>
      <c r="G1009" s="11">
        <v>40695</v>
      </c>
      <c r="H1009" s="12">
        <v>40695</v>
      </c>
      <c r="I1009" s="10" t="s">
        <v>573</v>
      </c>
      <c r="J1009" s="13" t="s">
        <v>2011</v>
      </c>
      <c r="K1009" s="10" t="s">
        <v>284</v>
      </c>
      <c r="L1009" s="10" t="s">
        <v>29</v>
      </c>
      <c r="M1009" s="14">
        <v>137604</v>
      </c>
      <c r="N1009" s="12"/>
      <c r="O1009" s="10" t="s">
        <v>29</v>
      </c>
      <c r="P1009" s="14">
        <v>-130724</v>
      </c>
      <c r="Q1009" s="15">
        <v>4</v>
      </c>
      <c r="R1009" s="10" t="s">
        <v>29</v>
      </c>
      <c r="S1009" s="14">
        <v>6880</v>
      </c>
      <c r="T1009" s="10" t="s">
        <v>36</v>
      </c>
      <c r="U1009" s="10" t="s">
        <v>29</v>
      </c>
      <c r="V1009" s="10" t="s">
        <v>37</v>
      </c>
      <c r="W1009" s="10" t="s">
        <v>29</v>
      </c>
      <c r="X1009" s="15">
        <v>0</v>
      </c>
      <c r="Y1009" s="15">
        <v>0</v>
      </c>
      <c r="Z1009" s="15">
        <v>0</v>
      </c>
      <c r="AA1009" s="15">
        <v>0</v>
      </c>
      <c r="AB1009" s="14">
        <v>6880</v>
      </c>
    </row>
    <row r="1010" spans="1:28" x14ac:dyDescent="0.25">
      <c r="A1010" s="9" t="s">
        <v>2012</v>
      </c>
      <c r="B1010" s="10" t="s">
        <v>29</v>
      </c>
      <c r="C1010" s="10" t="s">
        <v>29</v>
      </c>
      <c r="D1010" s="9" t="s">
        <v>30</v>
      </c>
      <c r="E1010" s="10" t="s">
        <v>1783</v>
      </c>
      <c r="F1010" s="10" t="s">
        <v>32</v>
      </c>
      <c r="G1010" s="11">
        <v>40817</v>
      </c>
      <c r="H1010" s="12">
        <v>40817</v>
      </c>
      <c r="I1010" s="10" t="s">
        <v>573</v>
      </c>
      <c r="J1010" s="13" t="s">
        <v>2013</v>
      </c>
      <c r="K1010" s="10" t="s">
        <v>284</v>
      </c>
      <c r="L1010" s="10" t="s">
        <v>29</v>
      </c>
      <c r="M1010" s="14">
        <v>15028</v>
      </c>
      <c r="N1010" s="12"/>
      <c r="O1010" s="10" t="s">
        <v>29</v>
      </c>
      <c r="P1010" s="14">
        <v>-14277</v>
      </c>
      <c r="Q1010" s="15">
        <v>1</v>
      </c>
      <c r="R1010" s="10" t="s">
        <v>29</v>
      </c>
      <c r="S1010" s="15">
        <v>751</v>
      </c>
      <c r="T1010" s="10" t="s">
        <v>36</v>
      </c>
      <c r="U1010" s="10" t="s">
        <v>29</v>
      </c>
      <c r="V1010" s="10" t="s">
        <v>37</v>
      </c>
      <c r="W1010" s="10" t="s">
        <v>29</v>
      </c>
      <c r="X1010" s="15">
        <v>0</v>
      </c>
      <c r="Y1010" s="15">
        <v>0</v>
      </c>
      <c r="Z1010" s="15">
        <v>0</v>
      </c>
      <c r="AA1010" s="15">
        <v>0</v>
      </c>
      <c r="AB1010" s="15">
        <v>751</v>
      </c>
    </row>
    <row r="1011" spans="1:28" x14ac:dyDescent="0.25">
      <c r="A1011" s="9" t="s">
        <v>2014</v>
      </c>
      <c r="B1011" s="10" t="s">
        <v>29</v>
      </c>
      <c r="C1011" s="10" t="s">
        <v>29</v>
      </c>
      <c r="D1011" s="9" t="s">
        <v>30</v>
      </c>
      <c r="E1011" s="10" t="s">
        <v>1783</v>
      </c>
      <c r="F1011" s="10" t="s">
        <v>32</v>
      </c>
      <c r="G1011" s="11">
        <v>40817</v>
      </c>
      <c r="H1011" s="12">
        <v>40817</v>
      </c>
      <c r="I1011" s="10" t="s">
        <v>573</v>
      </c>
      <c r="J1011" s="13" t="s">
        <v>2015</v>
      </c>
      <c r="K1011" s="10" t="s">
        <v>284</v>
      </c>
      <c r="L1011" s="10" t="s">
        <v>29</v>
      </c>
      <c r="M1011" s="14">
        <v>51103</v>
      </c>
      <c r="N1011" s="12"/>
      <c r="O1011" s="10" t="s">
        <v>29</v>
      </c>
      <c r="P1011" s="14">
        <v>-48548</v>
      </c>
      <c r="Q1011" s="15">
        <v>1</v>
      </c>
      <c r="R1011" s="10" t="s">
        <v>29</v>
      </c>
      <c r="S1011" s="14">
        <v>2555</v>
      </c>
      <c r="T1011" s="10" t="s">
        <v>36</v>
      </c>
      <c r="U1011" s="10" t="s">
        <v>29</v>
      </c>
      <c r="V1011" s="10" t="s">
        <v>37</v>
      </c>
      <c r="W1011" s="10" t="s">
        <v>29</v>
      </c>
      <c r="X1011" s="15">
        <v>0</v>
      </c>
      <c r="Y1011" s="15">
        <v>0</v>
      </c>
      <c r="Z1011" s="15">
        <v>0</v>
      </c>
      <c r="AA1011" s="15">
        <v>0</v>
      </c>
      <c r="AB1011" s="14">
        <v>2555</v>
      </c>
    </row>
    <row r="1012" spans="1:28" x14ac:dyDescent="0.25">
      <c r="A1012" s="9" t="s">
        <v>2016</v>
      </c>
      <c r="B1012" s="10" t="s">
        <v>29</v>
      </c>
      <c r="C1012" s="10" t="s">
        <v>29</v>
      </c>
      <c r="D1012" s="9" t="s">
        <v>30</v>
      </c>
      <c r="E1012" s="10" t="s">
        <v>1783</v>
      </c>
      <c r="F1012" s="10" t="s">
        <v>32</v>
      </c>
      <c r="G1012" s="11">
        <v>40878</v>
      </c>
      <c r="H1012" s="12">
        <v>40878</v>
      </c>
      <c r="I1012" s="10" t="s">
        <v>573</v>
      </c>
      <c r="J1012" s="13" t="s">
        <v>2017</v>
      </c>
      <c r="K1012" s="10" t="s">
        <v>284</v>
      </c>
      <c r="L1012" s="10" t="s">
        <v>29</v>
      </c>
      <c r="M1012" s="14">
        <v>6366</v>
      </c>
      <c r="N1012" s="12"/>
      <c r="O1012" s="10" t="s">
        <v>29</v>
      </c>
      <c r="P1012" s="14">
        <v>-6048</v>
      </c>
      <c r="Q1012" s="15">
        <v>1</v>
      </c>
      <c r="R1012" s="10" t="s">
        <v>29</v>
      </c>
      <c r="S1012" s="15">
        <v>318</v>
      </c>
      <c r="T1012" s="10" t="s">
        <v>36</v>
      </c>
      <c r="U1012" s="10" t="s">
        <v>29</v>
      </c>
      <c r="V1012" s="10" t="s">
        <v>37</v>
      </c>
      <c r="W1012" s="10" t="s">
        <v>29</v>
      </c>
      <c r="X1012" s="15">
        <v>0</v>
      </c>
      <c r="Y1012" s="15">
        <v>0</v>
      </c>
      <c r="Z1012" s="15">
        <v>0</v>
      </c>
      <c r="AA1012" s="15">
        <v>0</v>
      </c>
      <c r="AB1012" s="15">
        <v>318</v>
      </c>
    </row>
    <row r="1013" spans="1:28" x14ac:dyDescent="0.25">
      <c r="A1013" s="9" t="s">
        <v>2018</v>
      </c>
      <c r="B1013" s="10" t="s">
        <v>29</v>
      </c>
      <c r="C1013" s="10" t="s">
        <v>29</v>
      </c>
      <c r="D1013" s="9" t="s">
        <v>30</v>
      </c>
      <c r="E1013" s="10" t="s">
        <v>1783</v>
      </c>
      <c r="F1013" s="10" t="s">
        <v>32</v>
      </c>
      <c r="G1013" s="11">
        <v>40878</v>
      </c>
      <c r="H1013" s="12">
        <v>40878</v>
      </c>
      <c r="I1013" s="10" t="s">
        <v>573</v>
      </c>
      <c r="J1013" s="13" t="s">
        <v>2019</v>
      </c>
      <c r="K1013" s="10" t="s">
        <v>284</v>
      </c>
      <c r="L1013" s="10" t="s">
        <v>29</v>
      </c>
      <c r="M1013" s="15">
        <v>465</v>
      </c>
      <c r="N1013" s="12"/>
      <c r="O1013" s="10" t="s">
        <v>29</v>
      </c>
      <c r="P1013" s="15">
        <v>-442</v>
      </c>
      <c r="Q1013" s="15">
        <v>1</v>
      </c>
      <c r="R1013" s="10" t="s">
        <v>29</v>
      </c>
      <c r="S1013" s="15">
        <v>23</v>
      </c>
      <c r="T1013" s="10" t="s">
        <v>36</v>
      </c>
      <c r="U1013" s="10" t="s">
        <v>29</v>
      </c>
      <c r="V1013" s="10" t="s">
        <v>37</v>
      </c>
      <c r="W1013" s="10" t="s">
        <v>29</v>
      </c>
      <c r="X1013" s="15">
        <v>0</v>
      </c>
      <c r="Y1013" s="15">
        <v>0</v>
      </c>
      <c r="Z1013" s="15">
        <v>0</v>
      </c>
      <c r="AA1013" s="15">
        <v>0</v>
      </c>
      <c r="AB1013" s="15">
        <v>23</v>
      </c>
    </row>
    <row r="1014" spans="1:28" x14ac:dyDescent="0.25">
      <c r="A1014" s="9" t="s">
        <v>2020</v>
      </c>
      <c r="B1014" s="10" t="s">
        <v>29</v>
      </c>
      <c r="C1014" s="10" t="s">
        <v>29</v>
      </c>
      <c r="D1014" s="9" t="s">
        <v>30</v>
      </c>
      <c r="E1014" s="10" t="s">
        <v>1783</v>
      </c>
      <c r="F1014" s="10" t="s">
        <v>32</v>
      </c>
      <c r="G1014" s="11">
        <v>40878</v>
      </c>
      <c r="H1014" s="12">
        <v>40878</v>
      </c>
      <c r="I1014" s="10" t="s">
        <v>573</v>
      </c>
      <c r="J1014" s="13" t="s">
        <v>2021</v>
      </c>
      <c r="K1014" s="10" t="s">
        <v>284</v>
      </c>
      <c r="L1014" s="10" t="s">
        <v>29</v>
      </c>
      <c r="M1014" s="14">
        <v>1342</v>
      </c>
      <c r="N1014" s="12"/>
      <c r="O1014" s="10" t="s">
        <v>29</v>
      </c>
      <c r="P1014" s="14">
        <v>-1275</v>
      </c>
      <c r="Q1014" s="15">
        <v>10</v>
      </c>
      <c r="R1014" s="10" t="s">
        <v>29</v>
      </c>
      <c r="S1014" s="15">
        <v>67</v>
      </c>
      <c r="T1014" s="10" t="s">
        <v>36</v>
      </c>
      <c r="U1014" s="10" t="s">
        <v>29</v>
      </c>
      <c r="V1014" s="10" t="s">
        <v>37</v>
      </c>
      <c r="W1014" s="10" t="s">
        <v>29</v>
      </c>
      <c r="X1014" s="15">
        <v>0</v>
      </c>
      <c r="Y1014" s="15">
        <v>0</v>
      </c>
      <c r="Z1014" s="15">
        <v>0</v>
      </c>
      <c r="AA1014" s="15">
        <v>0</v>
      </c>
      <c r="AB1014" s="15">
        <v>67</v>
      </c>
    </row>
    <row r="1015" spans="1:28" x14ac:dyDescent="0.25">
      <c r="A1015" s="9" t="s">
        <v>2022</v>
      </c>
      <c r="B1015" s="10" t="s">
        <v>29</v>
      </c>
      <c r="C1015" s="10" t="s">
        <v>29</v>
      </c>
      <c r="D1015" s="9" t="s">
        <v>30</v>
      </c>
      <c r="E1015" s="10" t="s">
        <v>1783</v>
      </c>
      <c r="F1015" s="10" t="s">
        <v>32</v>
      </c>
      <c r="G1015" s="11">
        <v>40878</v>
      </c>
      <c r="H1015" s="12">
        <v>40878</v>
      </c>
      <c r="I1015" s="10" t="s">
        <v>573</v>
      </c>
      <c r="J1015" s="13" t="s">
        <v>2023</v>
      </c>
      <c r="K1015" s="10" t="s">
        <v>284</v>
      </c>
      <c r="L1015" s="10" t="s">
        <v>29</v>
      </c>
      <c r="M1015" s="14">
        <v>3206</v>
      </c>
      <c r="N1015" s="12"/>
      <c r="O1015" s="10" t="s">
        <v>29</v>
      </c>
      <c r="P1015" s="14">
        <v>-3046</v>
      </c>
      <c r="Q1015" s="15">
        <v>3</v>
      </c>
      <c r="R1015" s="10" t="s">
        <v>29</v>
      </c>
      <c r="S1015" s="15">
        <v>160</v>
      </c>
      <c r="T1015" s="10" t="s">
        <v>36</v>
      </c>
      <c r="U1015" s="10" t="s">
        <v>29</v>
      </c>
      <c r="V1015" s="10" t="s">
        <v>37</v>
      </c>
      <c r="W1015" s="10" t="s">
        <v>29</v>
      </c>
      <c r="X1015" s="15">
        <v>0</v>
      </c>
      <c r="Y1015" s="15">
        <v>0</v>
      </c>
      <c r="Z1015" s="15">
        <v>0</v>
      </c>
      <c r="AA1015" s="15">
        <v>0</v>
      </c>
      <c r="AB1015" s="15">
        <v>160</v>
      </c>
    </row>
    <row r="1016" spans="1:28" x14ac:dyDescent="0.25">
      <c r="A1016" s="9" t="s">
        <v>2024</v>
      </c>
      <c r="B1016" s="10" t="s">
        <v>29</v>
      </c>
      <c r="C1016" s="10" t="s">
        <v>29</v>
      </c>
      <c r="D1016" s="9" t="s">
        <v>30</v>
      </c>
      <c r="E1016" s="10" t="s">
        <v>1783</v>
      </c>
      <c r="F1016" s="10" t="s">
        <v>32</v>
      </c>
      <c r="G1016" s="11">
        <v>40878</v>
      </c>
      <c r="H1016" s="12">
        <v>40878</v>
      </c>
      <c r="I1016" s="10" t="s">
        <v>573</v>
      </c>
      <c r="J1016" s="13" t="s">
        <v>2025</v>
      </c>
      <c r="K1016" s="10" t="s">
        <v>284</v>
      </c>
      <c r="L1016" s="10" t="s">
        <v>29</v>
      </c>
      <c r="M1016" s="14">
        <v>35707</v>
      </c>
      <c r="N1016" s="12"/>
      <c r="O1016" s="10" t="s">
        <v>29</v>
      </c>
      <c r="P1016" s="14">
        <v>-33922</v>
      </c>
      <c r="Q1016" s="15">
        <v>5</v>
      </c>
      <c r="R1016" s="10" t="s">
        <v>29</v>
      </c>
      <c r="S1016" s="14">
        <v>1785</v>
      </c>
      <c r="T1016" s="10" t="s">
        <v>36</v>
      </c>
      <c r="U1016" s="10" t="s">
        <v>29</v>
      </c>
      <c r="V1016" s="10" t="s">
        <v>37</v>
      </c>
      <c r="W1016" s="10" t="s">
        <v>29</v>
      </c>
      <c r="X1016" s="15">
        <v>0</v>
      </c>
      <c r="Y1016" s="15">
        <v>0</v>
      </c>
      <c r="Z1016" s="15">
        <v>0</v>
      </c>
      <c r="AA1016" s="15">
        <v>0</v>
      </c>
      <c r="AB1016" s="14">
        <v>1785</v>
      </c>
    </row>
    <row r="1017" spans="1:28" x14ac:dyDescent="0.25">
      <c r="A1017" s="9" t="s">
        <v>2026</v>
      </c>
      <c r="B1017" s="10" t="s">
        <v>29</v>
      </c>
      <c r="C1017" s="10" t="s">
        <v>29</v>
      </c>
      <c r="D1017" s="9" t="s">
        <v>30</v>
      </c>
      <c r="E1017" s="10" t="s">
        <v>1783</v>
      </c>
      <c r="F1017" s="10" t="s">
        <v>32</v>
      </c>
      <c r="G1017" s="11">
        <v>40878</v>
      </c>
      <c r="H1017" s="12">
        <v>40878</v>
      </c>
      <c r="I1017" s="10" t="s">
        <v>573</v>
      </c>
      <c r="J1017" s="13" t="s">
        <v>2027</v>
      </c>
      <c r="K1017" s="10" t="s">
        <v>284</v>
      </c>
      <c r="L1017" s="10" t="s">
        <v>29</v>
      </c>
      <c r="M1017" s="14">
        <v>3881</v>
      </c>
      <c r="N1017" s="12"/>
      <c r="O1017" s="10" t="s">
        <v>29</v>
      </c>
      <c r="P1017" s="14">
        <v>-3687</v>
      </c>
      <c r="Q1017" s="15">
        <v>5</v>
      </c>
      <c r="R1017" s="10" t="s">
        <v>29</v>
      </c>
      <c r="S1017" s="15">
        <v>194</v>
      </c>
      <c r="T1017" s="10" t="s">
        <v>36</v>
      </c>
      <c r="U1017" s="10" t="s">
        <v>29</v>
      </c>
      <c r="V1017" s="10" t="s">
        <v>37</v>
      </c>
      <c r="W1017" s="10" t="s">
        <v>29</v>
      </c>
      <c r="X1017" s="15">
        <v>0</v>
      </c>
      <c r="Y1017" s="15">
        <v>0</v>
      </c>
      <c r="Z1017" s="15">
        <v>0</v>
      </c>
      <c r="AA1017" s="15">
        <v>0</v>
      </c>
      <c r="AB1017" s="15">
        <v>194</v>
      </c>
    </row>
    <row r="1018" spans="1:28" x14ac:dyDescent="0.25">
      <c r="A1018" s="9" t="s">
        <v>2028</v>
      </c>
      <c r="B1018" s="10" t="s">
        <v>29</v>
      </c>
      <c r="C1018" s="10" t="s">
        <v>29</v>
      </c>
      <c r="D1018" s="9" t="s">
        <v>30</v>
      </c>
      <c r="E1018" s="10" t="s">
        <v>1783</v>
      </c>
      <c r="F1018" s="10" t="s">
        <v>32</v>
      </c>
      <c r="G1018" s="11">
        <v>40909</v>
      </c>
      <c r="H1018" s="12">
        <v>40909</v>
      </c>
      <c r="I1018" s="10" t="s">
        <v>573</v>
      </c>
      <c r="J1018" s="13" t="s">
        <v>2029</v>
      </c>
      <c r="K1018" s="10" t="s">
        <v>284</v>
      </c>
      <c r="L1018" s="10" t="s">
        <v>29</v>
      </c>
      <c r="M1018" s="14">
        <v>89022</v>
      </c>
      <c r="N1018" s="12"/>
      <c r="O1018" s="10" t="s">
        <v>29</v>
      </c>
      <c r="P1018" s="14">
        <v>-84571</v>
      </c>
      <c r="Q1018" s="15">
        <v>4</v>
      </c>
      <c r="R1018" s="10" t="s">
        <v>29</v>
      </c>
      <c r="S1018" s="14">
        <v>4451</v>
      </c>
      <c r="T1018" s="10" t="s">
        <v>36</v>
      </c>
      <c r="U1018" s="10" t="s">
        <v>29</v>
      </c>
      <c r="V1018" s="10" t="s">
        <v>37</v>
      </c>
      <c r="W1018" s="10" t="s">
        <v>29</v>
      </c>
      <c r="X1018" s="15">
        <v>0</v>
      </c>
      <c r="Y1018" s="15">
        <v>0</v>
      </c>
      <c r="Z1018" s="15">
        <v>0</v>
      </c>
      <c r="AA1018" s="15">
        <v>0</v>
      </c>
      <c r="AB1018" s="14">
        <v>4451</v>
      </c>
    </row>
    <row r="1019" spans="1:28" x14ac:dyDescent="0.25">
      <c r="A1019" s="9" t="s">
        <v>2030</v>
      </c>
      <c r="B1019" s="10" t="s">
        <v>29</v>
      </c>
      <c r="C1019" s="10" t="s">
        <v>29</v>
      </c>
      <c r="D1019" s="9" t="s">
        <v>30</v>
      </c>
      <c r="E1019" s="10" t="s">
        <v>1783</v>
      </c>
      <c r="F1019" s="10" t="s">
        <v>32</v>
      </c>
      <c r="G1019" s="11">
        <v>40969</v>
      </c>
      <c r="H1019" s="12">
        <v>40969</v>
      </c>
      <c r="I1019" s="10" t="s">
        <v>573</v>
      </c>
      <c r="J1019" s="13" t="s">
        <v>2031</v>
      </c>
      <c r="K1019" s="10" t="s">
        <v>284</v>
      </c>
      <c r="L1019" s="10" t="s">
        <v>29</v>
      </c>
      <c r="M1019" s="14">
        <v>36225</v>
      </c>
      <c r="N1019" s="12"/>
      <c r="O1019" s="10" t="s">
        <v>29</v>
      </c>
      <c r="P1019" s="14">
        <v>-34414</v>
      </c>
      <c r="Q1019" s="15">
        <v>1</v>
      </c>
      <c r="R1019" s="10" t="s">
        <v>29</v>
      </c>
      <c r="S1019" s="14">
        <v>1811</v>
      </c>
      <c r="T1019" s="10" t="s">
        <v>36</v>
      </c>
      <c r="U1019" s="10" t="s">
        <v>29</v>
      </c>
      <c r="V1019" s="10" t="s">
        <v>37</v>
      </c>
      <c r="W1019" s="10" t="s">
        <v>29</v>
      </c>
      <c r="X1019" s="15">
        <v>0</v>
      </c>
      <c r="Y1019" s="15">
        <v>0</v>
      </c>
      <c r="Z1019" s="15">
        <v>0</v>
      </c>
      <c r="AA1019" s="15">
        <v>0</v>
      </c>
      <c r="AB1019" s="14">
        <v>1811</v>
      </c>
    </row>
    <row r="1020" spans="1:28" x14ac:dyDescent="0.25">
      <c r="A1020" s="9" t="s">
        <v>2032</v>
      </c>
      <c r="B1020" s="10" t="s">
        <v>29</v>
      </c>
      <c r="C1020" s="10" t="s">
        <v>29</v>
      </c>
      <c r="D1020" s="9" t="s">
        <v>30</v>
      </c>
      <c r="E1020" s="10" t="s">
        <v>1783</v>
      </c>
      <c r="F1020" s="10" t="s">
        <v>32</v>
      </c>
      <c r="G1020" s="11">
        <v>41091</v>
      </c>
      <c r="H1020" s="12">
        <v>41091</v>
      </c>
      <c r="I1020" s="10" t="s">
        <v>573</v>
      </c>
      <c r="J1020" s="13" t="s">
        <v>2033</v>
      </c>
      <c r="K1020" s="10" t="s">
        <v>284</v>
      </c>
      <c r="L1020" s="10" t="s">
        <v>29</v>
      </c>
      <c r="M1020" s="14">
        <v>61229</v>
      </c>
      <c r="N1020" s="12"/>
      <c r="O1020" s="10" t="s">
        <v>29</v>
      </c>
      <c r="P1020" s="14">
        <v>-58168</v>
      </c>
      <c r="Q1020" s="15">
        <v>1</v>
      </c>
      <c r="R1020" s="10" t="s">
        <v>29</v>
      </c>
      <c r="S1020" s="14">
        <v>3061</v>
      </c>
      <c r="T1020" s="10" t="s">
        <v>36</v>
      </c>
      <c r="U1020" s="10" t="s">
        <v>29</v>
      </c>
      <c r="V1020" s="10" t="s">
        <v>37</v>
      </c>
      <c r="W1020" s="10" t="s">
        <v>29</v>
      </c>
      <c r="X1020" s="15">
        <v>0</v>
      </c>
      <c r="Y1020" s="15">
        <v>0</v>
      </c>
      <c r="Z1020" s="15">
        <v>0</v>
      </c>
      <c r="AA1020" s="15">
        <v>0</v>
      </c>
      <c r="AB1020" s="14">
        <v>3061</v>
      </c>
    </row>
    <row r="1021" spans="1:28" x14ac:dyDescent="0.25">
      <c r="A1021" s="9" t="s">
        <v>2034</v>
      </c>
      <c r="B1021" s="10" t="s">
        <v>29</v>
      </c>
      <c r="C1021" s="10" t="s">
        <v>29</v>
      </c>
      <c r="D1021" s="9" t="s">
        <v>30</v>
      </c>
      <c r="E1021" s="10" t="s">
        <v>1783</v>
      </c>
      <c r="F1021" s="10" t="s">
        <v>32</v>
      </c>
      <c r="G1021" s="11">
        <v>41091</v>
      </c>
      <c r="H1021" s="12">
        <v>41091</v>
      </c>
      <c r="I1021" s="10" t="s">
        <v>573</v>
      </c>
      <c r="J1021" s="13" t="s">
        <v>2035</v>
      </c>
      <c r="K1021" s="10" t="s">
        <v>284</v>
      </c>
      <c r="L1021" s="10" t="s">
        <v>29</v>
      </c>
      <c r="M1021" s="14">
        <v>7725</v>
      </c>
      <c r="N1021" s="12"/>
      <c r="O1021" s="10" t="s">
        <v>29</v>
      </c>
      <c r="P1021" s="14">
        <v>-7339</v>
      </c>
      <c r="Q1021" s="15">
        <v>1</v>
      </c>
      <c r="R1021" s="10" t="s">
        <v>29</v>
      </c>
      <c r="S1021" s="15">
        <v>386</v>
      </c>
      <c r="T1021" s="10" t="s">
        <v>36</v>
      </c>
      <c r="U1021" s="10" t="s">
        <v>29</v>
      </c>
      <c r="V1021" s="10" t="s">
        <v>37</v>
      </c>
      <c r="W1021" s="10" t="s">
        <v>29</v>
      </c>
      <c r="X1021" s="15">
        <v>0</v>
      </c>
      <c r="Y1021" s="15">
        <v>0</v>
      </c>
      <c r="Z1021" s="15">
        <v>0</v>
      </c>
      <c r="AA1021" s="15">
        <v>0</v>
      </c>
      <c r="AB1021" s="15">
        <v>386</v>
      </c>
    </row>
    <row r="1022" spans="1:28" x14ac:dyDescent="0.25">
      <c r="A1022" s="9" t="s">
        <v>2036</v>
      </c>
      <c r="B1022" s="10" t="s">
        <v>29</v>
      </c>
      <c r="C1022" s="10" t="s">
        <v>29</v>
      </c>
      <c r="D1022" s="9" t="s">
        <v>30</v>
      </c>
      <c r="E1022" s="10" t="s">
        <v>1783</v>
      </c>
      <c r="F1022" s="10" t="s">
        <v>32</v>
      </c>
      <c r="G1022" s="11">
        <v>41183</v>
      </c>
      <c r="H1022" s="12">
        <v>41183</v>
      </c>
      <c r="I1022" s="10" t="s">
        <v>573</v>
      </c>
      <c r="J1022" s="13" t="s">
        <v>2037</v>
      </c>
      <c r="K1022" s="10" t="s">
        <v>284</v>
      </c>
      <c r="L1022" s="10" t="s">
        <v>29</v>
      </c>
      <c r="M1022" s="14">
        <v>13650</v>
      </c>
      <c r="N1022" s="12"/>
      <c r="O1022" s="10" t="s">
        <v>29</v>
      </c>
      <c r="P1022" s="14">
        <v>-12967</v>
      </c>
      <c r="Q1022" s="15">
        <v>2</v>
      </c>
      <c r="R1022" s="10" t="s">
        <v>29</v>
      </c>
      <c r="S1022" s="15">
        <v>683</v>
      </c>
      <c r="T1022" s="10" t="s">
        <v>36</v>
      </c>
      <c r="U1022" s="10" t="s">
        <v>29</v>
      </c>
      <c r="V1022" s="10" t="s">
        <v>37</v>
      </c>
      <c r="W1022" s="10" t="s">
        <v>29</v>
      </c>
      <c r="X1022" s="15">
        <v>0</v>
      </c>
      <c r="Y1022" s="15">
        <v>0</v>
      </c>
      <c r="Z1022" s="15">
        <v>0</v>
      </c>
      <c r="AA1022" s="15">
        <v>0</v>
      </c>
      <c r="AB1022" s="15">
        <v>683</v>
      </c>
    </row>
    <row r="1023" spans="1:28" x14ac:dyDescent="0.25">
      <c r="A1023" s="9" t="s">
        <v>2038</v>
      </c>
      <c r="B1023" s="10" t="s">
        <v>29</v>
      </c>
      <c r="C1023" s="10" t="s">
        <v>29</v>
      </c>
      <c r="D1023" s="9" t="s">
        <v>30</v>
      </c>
      <c r="E1023" s="10" t="s">
        <v>1783</v>
      </c>
      <c r="F1023" s="10" t="s">
        <v>32</v>
      </c>
      <c r="G1023" s="11">
        <v>41183</v>
      </c>
      <c r="H1023" s="12">
        <v>41183</v>
      </c>
      <c r="I1023" s="10" t="s">
        <v>573</v>
      </c>
      <c r="J1023" s="13" t="s">
        <v>2039</v>
      </c>
      <c r="K1023" s="10" t="s">
        <v>284</v>
      </c>
      <c r="L1023" s="10" t="s">
        <v>29</v>
      </c>
      <c r="M1023" s="14">
        <v>3423</v>
      </c>
      <c r="N1023" s="12"/>
      <c r="O1023" s="10" t="s">
        <v>29</v>
      </c>
      <c r="P1023" s="14">
        <v>-3252</v>
      </c>
      <c r="Q1023" s="15">
        <v>1</v>
      </c>
      <c r="R1023" s="10" t="s">
        <v>29</v>
      </c>
      <c r="S1023" s="15">
        <v>171</v>
      </c>
      <c r="T1023" s="10" t="s">
        <v>36</v>
      </c>
      <c r="U1023" s="10" t="s">
        <v>29</v>
      </c>
      <c r="V1023" s="10" t="s">
        <v>37</v>
      </c>
      <c r="W1023" s="10" t="s">
        <v>29</v>
      </c>
      <c r="X1023" s="15">
        <v>0</v>
      </c>
      <c r="Y1023" s="15">
        <v>0</v>
      </c>
      <c r="Z1023" s="15">
        <v>0</v>
      </c>
      <c r="AA1023" s="15">
        <v>0</v>
      </c>
      <c r="AB1023" s="15">
        <v>171</v>
      </c>
    </row>
    <row r="1024" spans="1:28" x14ac:dyDescent="0.25">
      <c r="A1024" s="9" t="s">
        <v>2040</v>
      </c>
      <c r="B1024" s="10" t="s">
        <v>29</v>
      </c>
      <c r="C1024" s="10" t="s">
        <v>29</v>
      </c>
      <c r="D1024" s="9" t="s">
        <v>30</v>
      </c>
      <c r="E1024" s="10" t="s">
        <v>1783</v>
      </c>
      <c r="F1024" s="10" t="s">
        <v>32</v>
      </c>
      <c r="G1024" s="11">
        <v>41183</v>
      </c>
      <c r="H1024" s="12">
        <v>41183</v>
      </c>
      <c r="I1024" s="10" t="s">
        <v>573</v>
      </c>
      <c r="J1024" s="13" t="s">
        <v>2041</v>
      </c>
      <c r="K1024" s="10" t="s">
        <v>284</v>
      </c>
      <c r="L1024" s="10" t="s">
        <v>29</v>
      </c>
      <c r="M1024" s="14">
        <v>23625</v>
      </c>
      <c r="N1024" s="12"/>
      <c r="O1024" s="10" t="s">
        <v>29</v>
      </c>
      <c r="P1024" s="14">
        <v>-22444</v>
      </c>
      <c r="Q1024" s="15">
        <v>3</v>
      </c>
      <c r="R1024" s="10" t="s">
        <v>29</v>
      </c>
      <c r="S1024" s="14">
        <v>1181</v>
      </c>
      <c r="T1024" s="10" t="s">
        <v>36</v>
      </c>
      <c r="U1024" s="10" t="s">
        <v>29</v>
      </c>
      <c r="V1024" s="10" t="s">
        <v>37</v>
      </c>
      <c r="W1024" s="10" t="s">
        <v>29</v>
      </c>
      <c r="X1024" s="15">
        <v>0</v>
      </c>
      <c r="Y1024" s="15">
        <v>0</v>
      </c>
      <c r="Z1024" s="15">
        <v>0</v>
      </c>
      <c r="AA1024" s="15">
        <v>0</v>
      </c>
      <c r="AB1024" s="14">
        <v>1181</v>
      </c>
    </row>
    <row r="1025" spans="1:28" x14ac:dyDescent="0.25">
      <c r="A1025" s="9" t="s">
        <v>2040</v>
      </c>
      <c r="B1025" s="10" t="s">
        <v>29</v>
      </c>
      <c r="C1025" s="10" t="s">
        <v>29</v>
      </c>
      <c r="D1025" s="9" t="s">
        <v>375</v>
      </c>
      <c r="E1025" s="10" t="s">
        <v>207</v>
      </c>
      <c r="F1025" s="10" t="s">
        <v>32</v>
      </c>
      <c r="G1025" s="11">
        <v>44883</v>
      </c>
      <c r="H1025" s="12">
        <v>44883</v>
      </c>
      <c r="I1025" s="10" t="s">
        <v>573</v>
      </c>
      <c r="J1025" s="13" t="s">
        <v>2042</v>
      </c>
      <c r="K1025" s="10" t="s">
        <v>284</v>
      </c>
      <c r="L1025" s="10" t="s">
        <v>29</v>
      </c>
      <c r="M1025" s="14">
        <v>36500</v>
      </c>
      <c r="N1025" s="12"/>
      <c r="O1025" s="10" t="s">
        <v>29</v>
      </c>
      <c r="P1025" s="14">
        <v>-8463</v>
      </c>
      <c r="Q1025" s="15">
        <v>1</v>
      </c>
      <c r="R1025" s="10" t="s">
        <v>29</v>
      </c>
      <c r="S1025" s="14">
        <v>28037</v>
      </c>
      <c r="T1025" s="10" t="s">
        <v>36</v>
      </c>
      <c r="U1025" s="10" t="s">
        <v>29</v>
      </c>
      <c r="V1025" s="10" t="s">
        <v>37</v>
      </c>
      <c r="W1025" s="10" t="s">
        <v>29</v>
      </c>
      <c r="X1025" s="15">
        <v>0</v>
      </c>
      <c r="Y1025" s="15">
        <v>0</v>
      </c>
      <c r="Z1025" s="15">
        <v>0</v>
      </c>
      <c r="AA1025" s="14">
        <v>-8868</v>
      </c>
      <c r="AB1025" s="14">
        <v>19169</v>
      </c>
    </row>
    <row r="1026" spans="1:28" x14ac:dyDescent="0.25">
      <c r="A1026" s="9" t="s">
        <v>2040</v>
      </c>
      <c r="B1026" s="10" t="s">
        <v>29</v>
      </c>
      <c r="C1026" s="10" t="s">
        <v>29</v>
      </c>
      <c r="D1026" s="9" t="s">
        <v>376</v>
      </c>
      <c r="E1026" s="10" t="s">
        <v>207</v>
      </c>
      <c r="F1026" s="10" t="s">
        <v>32</v>
      </c>
      <c r="G1026" s="11">
        <v>44898</v>
      </c>
      <c r="H1026" s="12">
        <v>44898</v>
      </c>
      <c r="I1026" s="10" t="s">
        <v>573</v>
      </c>
      <c r="J1026" s="13" t="s">
        <v>2042</v>
      </c>
      <c r="K1026" s="10" t="s">
        <v>284</v>
      </c>
      <c r="L1026" s="10" t="s">
        <v>29</v>
      </c>
      <c r="M1026" s="14">
        <v>36500</v>
      </c>
      <c r="N1026" s="12"/>
      <c r="O1026" s="10" t="s">
        <v>29</v>
      </c>
      <c r="P1026" s="14">
        <v>-7516</v>
      </c>
      <c r="Q1026" s="15">
        <v>1</v>
      </c>
      <c r="R1026" s="10" t="s">
        <v>29</v>
      </c>
      <c r="S1026" s="14">
        <v>28984</v>
      </c>
      <c r="T1026" s="10" t="s">
        <v>36</v>
      </c>
      <c r="U1026" s="10" t="s">
        <v>29</v>
      </c>
      <c r="V1026" s="10" t="s">
        <v>37</v>
      </c>
      <c r="W1026" s="10" t="s">
        <v>29</v>
      </c>
      <c r="X1026" s="15">
        <v>0</v>
      </c>
      <c r="Y1026" s="15">
        <v>0</v>
      </c>
      <c r="Z1026" s="15">
        <v>0</v>
      </c>
      <c r="AA1026" s="14">
        <v>-9168</v>
      </c>
      <c r="AB1026" s="14">
        <v>19816</v>
      </c>
    </row>
    <row r="1027" spans="1:28" x14ac:dyDescent="0.25">
      <c r="A1027" s="9" t="s">
        <v>2040</v>
      </c>
      <c r="B1027" s="10" t="s">
        <v>29</v>
      </c>
      <c r="C1027" s="10" t="s">
        <v>29</v>
      </c>
      <c r="D1027" s="9" t="s">
        <v>1183</v>
      </c>
      <c r="E1027" s="10" t="s">
        <v>207</v>
      </c>
      <c r="F1027" s="10" t="s">
        <v>32</v>
      </c>
      <c r="G1027" s="11">
        <v>44902</v>
      </c>
      <c r="H1027" s="12">
        <v>44902</v>
      </c>
      <c r="I1027" s="10" t="s">
        <v>573</v>
      </c>
      <c r="J1027" s="13" t="s">
        <v>2042</v>
      </c>
      <c r="K1027" s="10" t="s">
        <v>284</v>
      </c>
      <c r="L1027" s="10" t="s">
        <v>29</v>
      </c>
      <c r="M1027" s="14">
        <v>73000</v>
      </c>
      <c r="N1027" s="12"/>
      <c r="O1027" s="10" t="s">
        <v>29</v>
      </c>
      <c r="P1027" s="14">
        <v>-14527</v>
      </c>
      <c r="Q1027" s="15">
        <v>2</v>
      </c>
      <c r="R1027" s="10" t="s">
        <v>29</v>
      </c>
      <c r="S1027" s="14">
        <v>58473</v>
      </c>
      <c r="T1027" s="10" t="s">
        <v>36</v>
      </c>
      <c r="U1027" s="10" t="s">
        <v>29</v>
      </c>
      <c r="V1027" s="10" t="s">
        <v>37</v>
      </c>
      <c r="W1027" s="10" t="s">
        <v>29</v>
      </c>
      <c r="X1027" s="15">
        <v>0</v>
      </c>
      <c r="Y1027" s="15">
        <v>0</v>
      </c>
      <c r="Z1027" s="15">
        <v>0</v>
      </c>
      <c r="AA1027" s="14">
        <v>-18495</v>
      </c>
      <c r="AB1027" s="14">
        <v>39978</v>
      </c>
    </row>
    <row r="1028" spans="1:28" x14ac:dyDescent="0.25">
      <c r="A1028" s="9" t="s">
        <v>2040</v>
      </c>
      <c r="B1028" s="10" t="s">
        <v>29</v>
      </c>
      <c r="C1028" s="10" t="s">
        <v>29</v>
      </c>
      <c r="D1028" s="9" t="s">
        <v>1451</v>
      </c>
      <c r="E1028" s="10" t="s">
        <v>207</v>
      </c>
      <c r="F1028" s="10" t="s">
        <v>32</v>
      </c>
      <c r="G1028" s="11">
        <v>44911</v>
      </c>
      <c r="H1028" s="12">
        <v>44911</v>
      </c>
      <c r="I1028" s="10" t="s">
        <v>573</v>
      </c>
      <c r="J1028" s="13" t="s">
        <v>2042</v>
      </c>
      <c r="K1028" s="10" t="s">
        <v>284</v>
      </c>
      <c r="L1028" s="10" t="s">
        <v>29</v>
      </c>
      <c r="M1028" s="14">
        <v>109500</v>
      </c>
      <c r="N1028" s="12"/>
      <c r="O1028" s="10" t="s">
        <v>29</v>
      </c>
      <c r="P1028" s="14">
        <v>-20085</v>
      </c>
      <c r="Q1028" s="15">
        <v>3</v>
      </c>
      <c r="R1028" s="10" t="s">
        <v>29</v>
      </c>
      <c r="S1028" s="14">
        <v>89415</v>
      </c>
      <c r="T1028" s="10" t="s">
        <v>36</v>
      </c>
      <c r="U1028" s="10" t="s">
        <v>29</v>
      </c>
      <c r="V1028" s="10" t="s">
        <v>37</v>
      </c>
      <c r="W1028" s="10" t="s">
        <v>29</v>
      </c>
      <c r="X1028" s="15">
        <v>0</v>
      </c>
      <c r="Y1028" s="15">
        <v>0</v>
      </c>
      <c r="Z1028" s="15">
        <v>0</v>
      </c>
      <c r="AA1028" s="14">
        <v>-28282</v>
      </c>
      <c r="AB1028" s="14">
        <v>61133</v>
      </c>
    </row>
    <row r="1029" spans="1:28" x14ac:dyDescent="0.25">
      <c r="A1029" s="9" t="s">
        <v>2040</v>
      </c>
      <c r="B1029" s="10" t="s">
        <v>29</v>
      </c>
      <c r="C1029" s="10" t="s">
        <v>29</v>
      </c>
      <c r="D1029" s="9" t="s">
        <v>1452</v>
      </c>
      <c r="E1029" s="10" t="s">
        <v>207</v>
      </c>
      <c r="F1029" s="10" t="s">
        <v>32</v>
      </c>
      <c r="G1029" s="11">
        <v>44726</v>
      </c>
      <c r="H1029" s="12">
        <v>44726</v>
      </c>
      <c r="I1029" s="10" t="s">
        <v>573</v>
      </c>
      <c r="J1029" s="13" t="s">
        <v>2043</v>
      </c>
      <c r="K1029" s="10" t="s">
        <v>284</v>
      </c>
      <c r="L1029" s="10" t="s">
        <v>29</v>
      </c>
      <c r="M1029" s="14">
        <v>30508</v>
      </c>
      <c r="N1029" s="12"/>
      <c r="O1029" s="10" t="s">
        <v>29</v>
      </c>
      <c r="P1029" s="14">
        <v>-15362</v>
      </c>
      <c r="Q1029" s="15">
        <v>4</v>
      </c>
      <c r="R1029" s="10" t="s">
        <v>29</v>
      </c>
      <c r="S1029" s="14">
        <v>15146</v>
      </c>
      <c r="T1029" s="10" t="s">
        <v>36</v>
      </c>
      <c r="U1029" s="10" t="s">
        <v>29</v>
      </c>
      <c r="V1029" s="10" t="s">
        <v>37</v>
      </c>
      <c r="W1029" s="10" t="s">
        <v>29</v>
      </c>
      <c r="X1029" s="15">
        <v>0</v>
      </c>
      <c r="Y1029" s="15">
        <v>0</v>
      </c>
      <c r="Z1029" s="15">
        <v>0</v>
      </c>
      <c r="AA1029" s="14">
        <v>-4791</v>
      </c>
      <c r="AB1029" s="14">
        <v>10355</v>
      </c>
    </row>
    <row r="1030" spans="1:28" x14ac:dyDescent="0.25">
      <c r="A1030" s="9" t="s">
        <v>2044</v>
      </c>
      <c r="B1030" s="10" t="s">
        <v>29</v>
      </c>
      <c r="C1030" s="10" t="s">
        <v>29</v>
      </c>
      <c r="D1030" s="9" t="s">
        <v>30</v>
      </c>
      <c r="E1030" s="10" t="s">
        <v>1783</v>
      </c>
      <c r="F1030" s="10" t="s">
        <v>32</v>
      </c>
      <c r="G1030" s="11">
        <v>41183</v>
      </c>
      <c r="H1030" s="12">
        <v>41183</v>
      </c>
      <c r="I1030" s="10" t="s">
        <v>573</v>
      </c>
      <c r="J1030" s="13" t="s">
        <v>2045</v>
      </c>
      <c r="K1030" s="10" t="s">
        <v>284</v>
      </c>
      <c r="L1030" s="10" t="s">
        <v>29</v>
      </c>
      <c r="M1030" s="14">
        <v>26888</v>
      </c>
      <c r="N1030" s="12"/>
      <c r="O1030" s="10" t="s">
        <v>29</v>
      </c>
      <c r="P1030" s="14">
        <v>-25544</v>
      </c>
      <c r="Q1030" s="15">
        <v>1</v>
      </c>
      <c r="R1030" s="10" t="s">
        <v>29</v>
      </c>
      <c r="S1030" s="14">
        <v>1344</v>
      </c>
      <c r="T1030" s="10" t="s">
        <v>36</v>
      </c>
      <c r="U1030" s="10" t="s">
        <v>29</v>
      </c>
      <c r="V1030" s="10" t="s">
        <v>37</v>
      </c>
      <c r="W1030" s="10" t="s">
        <v>29</v>
      </c>
      <c r="X1030" s="15">
        <v>0</v>
      </c>
      <c r="Y1030" s="15">
        <v>0</v>
      </c>
      <c r="Z1030" s="15">
        <v>0</v>
      </c>
      <c r="AA1030" s="15">
        <v>0</v>
      </c>
      <c r="AB1030" s="14">
        <v>1344</v>
      </c>
    </row>
    <row r="1031" spans="1:28" x14ac:dyDescent="0.25">
      <c r="A1031" s="9" t="s">
        <v>2046</v>
      </c>
      <c r="B1031" s="10" t="s">
        <v>29</v>
      </c>
      <c r="C1031" s="10" t="s">
        <v>29</v>
      </c>
      <c r="D1031" s="9" t="s">
        <v>30</v>
      </c>
      <c r="E1031" s="10" t="s">
        <v>1783</v>
      </c>
      <c r="F1031" s="10" t="s">
        <v>32</v>
      </c>
      <c r="G1031" s="11">
        <v>41183</v>
      </c>
      <c r="H1031" s="12">
        <v>41183</v>
      </c>
      <c r="I1031" s="10" t="s">
        <v>573</v>
      </c>
      <c r="J1031" s="13" t="s">
        <v>2047</v>
      </c>
      <c r="K1031" s="10" t="s">
        <v>284</v>
      </c>
      <c r="L1031" s="10" t="s">
        <v>29</v>
      </c>
      <c r="M1031" s="14">
        <v>26550</v>
      </c>
      <c r="N1031" s="12"/>
      <c r="O1031" s="10" t="s">
        <v>29</v>
      </c>
      <c r="P1031" s="14">
        <v>-25222</v>
      </c>
      <c r="Q1031" s="15">
        <v>2</v>
      </c>
      <c r="R1031" s="10" t="s">
        <v>29</v>
      </c>
      <c r="S1031" s="14">
        <v>1328</v>
      </c>
      <c r="T1031" s="10" t="s">
        <v>36</v>
      </c>
      <c r="U1031" s="10" t="s">
        <v>29</v>
      </c>
      <c r="V1031" s="10" t="s">
        <v>37</v>
      </c>
      <c r="W1031" s="10" t="s">
        <v>29</v>
      </c>
      <c r="X1031" s="15">
        <v>0</v>
      </c>
      <c r="Y1031" s="15">
        <v>0</v>
      </c>
      <c r="Z1031" s="15">
        <v>0</v>
      </c>
      <c r="AA1031" s="15">
        <v>0</v>
      </c>
      <c r="AB1031" s="14">
        <v>1328</v>
      </c>
    </row>
    <row r="1032" spans="1:28" x14ac:dyDescent="0.25">
      <c r="A1032" s="9" t="s">
        <v>2048</v>
      </c>
      <c r="B1032" s="10" t="s">
        <v>29</v>
      </c>
      <c r="C1032" s="10" t="s">
        <v>29</v>
      </c>
      <c r="D1032" s="9" t="s">
        <v>30</v>
      </c>
      <c r="E1032" s="10" t="s">
        <v>1783</v>
      </c>
      <c r="F1032" s="10" t="s">
        <v>32</v>
      </c>
      <c r="G1032" s="11">
        <v>41913</v>
      </c>
      <c r="H1032" s="12">
        <v>41913</v>
      </c>
      <c r="I1032" s="10" t="s">
        <v>573</v>
      </c>
      <c r="J1032" s="13" t="s">
        <v>2049</v>
      </c>
      <c r="K1032" s="10" t="s">
        <v>284</v>
      </c>
      <c r="L1032" s="10" t="s">
        <v>29</v>
      </c>
      <c r="M1032" s="14">
        <v>12926.26</v>
      </c>
      <c r="N1032" s="12"/>
      <c r="O1032" s="10" t="s">
        <v>29</v>
      </c>
      <c r="P1032" s="14">
        <v>-12280.26</v>
      </c>
      <c r="Q1032" s="15">
        <v>1</v>
      </c>
      <c r="R1032" s="10" t="s">
        <v>29</v>
      </c>
      <c r="S1032" s="15">
        <v>646</v>
      </c>
      <c r="T1032" s="10" t="s">
        <v>36</v>
      </c>
      <c r="U1032" s="10" t="s">
        <v>29</v>
      </c>
      <c r="V1032" s="10" t="s">
        <v>37</v>
      </c>
      <c r="W1032" s="10" t="s">
        <v>29</v>
      </c>
      <c r="X1032" s="15">
        <v>0</v>
      </c>
      <c r="Y1032" s="15">
        <v>0</v>
      </c>
      <c r="Z1032" s="15">
        <v>0</v>
      </c>
      <c r="AA1032" s="15">
        <v>0</v>
      </c>
      <c r="AB1032" s="15">
        <v>646</v>
      </c>
    </row>
    <row r="1033" spans="1:28" x14ac:dyDescent="0.25">
      <c r="A1033" s="9" t="s">
        <v>2050</v>
      </c>
      <c r="B1033" s="10" t="s">
        <v>29</v>
      </c>
      <c r="C1033" s="10" t="s">
        <v>29</v>
      </c>
      <c r="D1033" s="9" t="s">
        <v>30</v>
      </c>
      <c r="E1033" s="10" t="s">
        <v>1783</v>
      </c>
      <c r="F1033" s="10" t="s">
        <v>32</v>
      </c>
      <c r="G1033" s="11">
        <v>41913</v>
      </c>
      <c r="H1033" s="12">
        <v>41913</v>
      </c>
      <c r="I1033" s="10" t="s">
        <v>573</v>
      </c>
      <c r="J1033" s="13" t="s">
        <v>1979</v>
      </c>
      <c r="K1033" s="10" t="s">
        <v>284</v>
      </c>
      <c r="L1033" s="10" t="s">
        <v>29</v>
      </c>
      <c r="M1033" s="14">
        <v>27707.9</v>
      </c>
      <c r="N1033" s="12"/>
      <c r="O1033" s="10" t="s">
        <v>29</v>
      </c>
      <c r="P1033" s="14">
        <v>-26322.9</v>
      </c>
      <c r="Q1033" s="15">
        <v>1</v>
      </c>
      <c r="R1033" s="10" t="s">
        <v>29</v>
      </c>
      <c r="S1033" s="14">
        <v>1385</v>
      </c>
      <c r="T1033" s="10" t="s">
        <v>36</v>
      </c>
      <c r="U1033" s="10" t="s">
        <v>29</v>
      </c>
      <c r="V1033" s="10" t="s">
        <v>37</v>
      </c>
      <c r="W1033" s="10" t="s">
        <v>29</v>
      </c>
      <c r="X1033" s="15">
        <v>0</v>
      </c>
      <c r="Y1033" s="15">
        <v>0</v>
      </c>
      <c r="Z1033" s="15">
        <v>0</v>
      </c>
      <c r="AA1033" s="15">
        <v>0</v>
      </c>
      <c r="AB1033" s="14">
        <v>1385</v>
      </c>
    </row>
    <row r="1034" spans="1:28" x14ac:dyDescent="0.25">
      <c r="A1034" s="9" t="s">
        <v>2051</v>
      </c>
      <c r="B1034" s="10" t="s">
        <v>29</v>
      </c>
      <c r="C1034" s="10" t="s">
        <v>29</v>
      </c>
      <c r="D1034" s="9" t="s">
        <v>30</v>
      </c>
      <c r="E1034" s="10" t="s">
        <v>1783</v>
      </c>
      <c r="F1034" s="10" t="s">
        <v>32</v>
      </c>
      <c r="G1034" s="11">
        <v>41913</v>
      </c>
      <c r="H1034" s="12">
        <v>41913</v>
      </c>
      <c r="I1034" s="10" t="s">
        <v>573</v>
      </c>
      <c r="J1034" s="13" t="s">
        <v>2052</v>
      </c>
      <c r="K1034" s="10" t="s">
        <v>284</v>
      </c>
      <c r="L1034" s="10" t="s">
        <v>29</v>
      </c>
      <c r="M1034" s="14">
        <v>8609.41</v>
      </c>
      <c r="N1034" s="12"/>
      <c r="O1034" s="10" t="s">
        <v>29</v>
      </c>
      <c r="P1034" s="14">
        <v>-8179.41</v>
      </c>
      <c r="Q1034" s="15">
        <v>1</v>
      </c>
      <c r="R1034" s="10" t="s">
        <v>29</v>
      </c>
      <c r="S1034" s="15">
        <v>430</v>
      </c>
      <c r="T1034" s="10" t="s">
        <v>36</v>
      </c>
      <c r="U1034" s="10" t="s">
        <v>29</v>
      </c>
      <c r="V1034" s="10" t="s">
        <v>37</v>
      </c>
      <c r="W1034" s="10" t="s">
        <v>29</v>
      </c>
      <c r="X1034" s="15">
        <v>0</v>
      </c>
      <c r="Y1034" s="15">
        <v>0</v>
      </c>
      <c r="Z1034" s="15">
        <v>0</v>
      </c>
      <c r="AA1034" s="15">
        <v>0</v>
      </c>
      <c r="AB1034" s="15">
        <v>430</v>
      </c>
    </row>
    <row r="1035" spans="1:28" x14ac:dyDescent="0.25">
      <c r="A1035" s="9" t="s">
        <v>2053</v>
      </c>
      <c r="B1035" s="10" t="s">
        <v>29</v>
      </c>
      <c r="C1035" s="10" t="s">
        <v>29</v>
      </c>
      <c r="D1035" s="9" t="s">
        <v>30</v>
      </c>
      <c r="E1035" s="10" t="s">
        <v>1783</v>
      </c>
      <c r="F1035" s="10" t="s">
        <v>32</v>
      </c>
      <c r="G1035" s="11">
        <v>41913</v>
      </c>
      <c r="H1035" s="12">
        <v>41913</v>
      </c>
      <c r="I1035" s="10" t="s">
        <v>573</v>
      </c>
      <c r="J1035" s="13" t="s">
        <v>2054</v>
      </c>
      <c r="K1035" s="10" t="s">
        <v>284</v>
      </c>
      <c r="L1035" s="10" t="s">
        <v>29</v>
      </c>
      <c r="M1035" s="14">
        <v>35275.379999999997</v>
      </c>
      <c r="N1035" s="12"/>
      <c r="O1035" s="10" t="s">
        <v>29</v>
      </c>
      <c r="P1035" s="14">
        <v>-33511.379999999997</v>
      </c>
      <c r="Q1035" s="15">
        <v>1</v>
      </c>
      <c r="R1035" s="10" t="s">
        <v>29</v>
      </c>
      <c r="S1035" s="14">
        <v>1764</v>
      </c>
      <c r="T1035" s="10" t="s">
        <v>36</v>
      </c>
      <c r="U1035" s="10" t="s">
        <v>29</v>
      </c>
      <c r="V1035" s="10" t="s">
        <v>37</v>
      </c>
      <c r="W1035" s="10" t="s">
        <v>29</v>
      </c>
      <c r="X1035" s="15">
        <v>0</v>
      </c>
      <c r="Y1035" s="15">
        <v>0</v>
      </c>
      <c r="Z1035" s="15">
        <v>0</v>
      </c>
      <c r="AA1035" s="15">
        <v>0</v>
      </c>
      <c r="AB1035" s="14">
        <v>1764</v>
      </c>
    </row>
    <row r="1036" spans="1:28" x14ac:dyDescent="0.25">
      <c r="A1036" s="9" t="s">
        <v>2055</v>
      </c>
      <c r="B1036" s="10" t="s">
        <v>29</v>
      </c>
      <c r="C1036" s="10" t="s">
        <v>29</v>
      </c>
      <c r="D1036" s="9" t="s">
        <v>30</v>
      </c>
      <c r="E1036" s="10" t="s">
        <v>1783</v>
      </c>
      <c r="F1036" s="10" t="s">
        <v>32</v>
      </c>
      <c r="G1036" s="11">
        <v>41913</v>
      </c>
      <c r="H1036" s="12">
        <v>41913</v>
      </c>
      <c r="I1036" s="10" t="s">
        <v>573</v>
      </c>
      <c r="J1036" s="13" t="s">
        <v>1843</v>
      </c>
      <c r="K1036" s="10" t="s">
        <v>284</v>
      </c>
      <c r="L1036" s="10" t="s">
        <v>29</v>
      </c>
      <c r="M1036" s="14">
        <v>15750</v>
      </c>
      <c r="N1036" s="12"/>
      <c r="O1036" s="10" t="s">
        <v>29</v>
      </c>
      <c r="P1036" s="14">
        <v>-14962</v>
      </c>
      <c r="Q1036" s="15">
        <v>1</v>
      </c>
      <c r="R1036" s="10" t="s">
        <v>29</v>
      </c>
      <c r="S1036" s="15">
        <v>788</v>
      </c>
      <c r="T1036" s="10" t="s">
        <v>36</v>
      </c>
      <c r="U1036" s="10" t="s">
        <v>29</v>
      </c>
      <c r="V1036" s="10" t="s">
        <v>37</v>
      </c>
      <c r="W1036" s="10" t="s">
        <v>29</v>
      </c>
      <c r="X1036" s="15">
        <v>0</v>
      </c>
      <c r="Y1036" s="15">
        <v>0</v>
      </c>
      <c r="Z1036" s="15">
        <v>0</v>
      </c>
      <c r="AA1036" s="15">
        <v>0</v>
      </c>
      <c r="AB1036" s="15">
        <v>788</v>
      </c>
    </row>
    <row r="1037" spans="1:28" x14ac:dyDescent="0.25">
      <c r="A1037" s="9" t="s">
        <v>2056</v>
      </c>
      <c r="B1037" s="10" t="s">
        <v>29</v>
      </c>
      <c r="C1037" s="10" t="s">
        <v>29</v>
      </c>
      <c r="D1037" s="9" t="s">
        <v>30</v>
      </c>
      <c r="E1037" s="10" t="s">
        <v>1783</v>
      </c>
      <c r="F1037" s="10" t="s">
        <v>32</v>
      </c>
      <c r="G1037" s="11">
        <v>41913</v>
      </c>
      <c r="H1037" s="12">
        <v>41913</v>
      </c>
      <c r="I1037" s="10" t="s">
        <v>573</v>
      </c>
      <c r="J1037" s="13" t="s">
        <v>2057</v>
      </c>
      <c r="K1037" s="10" t="s">
        <v>284</v>
      </c>
      <c r="L1037" s="10" t="s">
        <v>29</v>
      </c>
      <c r="M1037" s="14">
        <v>40025.15</v>
      </c>
      <c r="N1037" s="12"/>
      <c r="O1037" s="10" t="s">
        <v>29</v>
      </c>
      <c r="P1037" s="14">
        <v>-38024.15</v>
      </c>
      <c r="Q1037" s="15">
        <v>1</v>
      </c>
      <c r="R1037" s="10" t="s">
        <v>29</v>
      </c>
      <c r="S1037" s="14">
        <v>2001</v>
      </c>
      <c r="T1037" s="10" t="s">
        <v>36</v>
      </c>
      <c r="U1037" s="10" t="s">
        <v>29</v>
      </c>
      <c r="V1037" s="10" t="s">
        <v>37</v>
      </c>
      <c r="W1037" s="10" t="s">
        <v>29</v>
      </c>
      <c r="X1037" s="15">
        <v>0</v>
      </c>
      <c r="Y1037" s="15">
        <v>0</v>
      </c>
      <c r="Z1037" s="15">
        <v>0</v>
      </c>
      <c r="AA1037" s="15">
        <v>0</v>
      </c>
      <c r="AB1037" s="14">
        <v>2001</v>
      </c>
    </row>
    <row r="1038" spans="1:28" x14ac:dyDescent="0.25">
      <c r="A1038" s="9" t="s">
        <v>2058</v>
      </c>
      <c r="B1038" s="10" t="s">
        <v>29</v>
      </c>
      <c r="C1038" s="10" t="s">
        <v>29</v>
      </c>
      <c r="D1038" s="9" t="s">
        <v>30</v>
      </c>
      <c r="E1038" s="10" t="s">
        <v>1783</v>
      </c>
      <c r="F1038" s="10" t="s">
        <v>32</v>
      </c>
      <c r="G1038" s="11">
        <v>41913</v>
      </c>
      <c r="H1038" s="12">
        <v>41913</v>
      </c>
      <c r="I1038" s="10" t="s">
        <v>573</v>
      </c>
      <c r="J1038" s="13" t="s">
        <v>2059</v>
      </c>
      <c r="K1038" s="10" t="s">
        <v>284</v>
      </c>
      <c r="L1038" s="10" t="s">
        <v>29</v>
      </c>
      <c r="M1038" s="14">
        <v>28963.91</v>
      </c>
      <c r="N1038" s="12"/>
      <c r="O1038" s="10" t="s">
        <v>29</v>
      </c>
      <c r="P1038" s="14">
        <v>-27515.91</v>
      </c>
      <c r="Q1038" s="15">
        <v>1</v>
      </c>
      <c r="R1038" s="10" t="s">
        <v>29</v>
      </c>
      <c r="S1038" s="14">
        <v>1448</v>
      </c>
      <c r="T1038" s="10" t="s">
        <v>36</v>
      </c>
      <c r="U1038" s="10" t="s">
        <v>29</v>
      </c>
      <c r="V1038" s="10" t="s">
        <v>37</v>
      </c>
      <c r="W1038" s="10" t="s">
        <v>29</v>
      </c>
      <c r="X1038" s="15">
        <v>0</v>
      </c>
      <c r="Y1038" s="15">
        <v>0</v>
      </c>
      <c r="Z1038" s="15">
        <v>0</v>
      </c>
      <c r="AA1038" s="15">
        <v>0</v>
      </c>
      <c r="AB1038" s="14">
        <v>1448</v>
      </c>
    </row>
    <row r="1039" spans="1:28" x14ac:dyDescent="0.25">
      <c r="A1039" s="9" t="s">
        <v>2060</v>
      </c>
      <c r="B1039" s="10" t="s">
        <v>29</v>
      </c>
      <c r="C1039" s="10" t="s">
        <v>29</v>
      </c>
      <c r="D1039" s="9" t="s">
        <v>30</v>
      </c>
      <c r="E1039" s="10" t="s">
        <v>1783</v>
      </c>
      <c r="F1039" s="10" t="s">
        <v>32</v>
      </c>
      <c r="G1039" s="11">
        <v>41913</v>
      </c>
      <c r="H1039" s="12">
        <v>41913</v>
      </c>
      <c r="I1039" s="10" t="s">
        <v>573</v>
      </c>
      <c r="J1039" s="13" t="s">
        <v>2061</v>
      </c>
      <c r="K1039" s="10" t="s">
        <v>284</v>
      </c>
      <c r="L1039" s="10" t="s">
        <v>29</v>
      </c>
      <c r="M1039" s="14">
        <v>83870</v>
      </c>
      <c r="N1039" s="12"/>
      <c r="O1039" s="10" t="s">
        <v>29</v>
      </c>
      <c r="P1039" s="14">
        <v>-79676</v>
      </c>
      <c r="Q1039" s="15">
        <v>1</v>
      </c>
      <c r="R1039" s="10" t="s">
        <v>29</v>
      </c>
      <c r="S1039" s="14">
        <v>4194</v>
      </c>
      <c r="T1039" s="10" t="s">
        <v>36</v>
      </c>
      <c r="U1039" s="10" t="s">
        <v>29</v>
      </c>
      <c r="V1039" s="10" t="s">
        <v>37</v>
      </c>
      <c r="W1039" s="10" t="s">
        <v>29</v>
      </c>
      <c r="X1039" s="15">
        <v>0</v>
      </c>
      <c r="Y1039" s="15">
        <v>0</v>
      </c>
      <c r="Z1039" s="15">
        <v>0</v>
      </c>
      <c r="AA1039" s="15">
        <v>0</v>
      </c>
      <c r="AB1039" s="14">
        <v>4194</v>
      </c>
    </row>
    <row r="1040" spans="1:28" x14ac:dyDescent="0.25">
      <c r="A1040" s="9" t="s">
        <v>2062</v>
      </c>
      <c r="B1040" s="10" t="s">
        <v>29</v>
      </c>
      <c r="C1040" s="10" t="s">
        <v>29</v>
      </c>
      <c r="D1040" s="9" t="s">
        <v>30</v>
      </c>
      <c r="E1040" s="10" t="s">
        <v>1783</v>
      </c>
      <c r="F1040" s="10" t="s">
        <v>32</v>
      </c>
      <c r="G1040" s="11">
        <v>41913</v>
      </c>
      <c r="H1040" s="12">
        <v>41913</v>
      </c>
      <c r="I1040" s="10" t="s">
        <v>573</v>
      </c>
      <c r="J1040" s="13" t="s">
        <v>2063</v>
      </c>
      <c r="K1040" s="10" t="s">
        <v>284</v>
      </c>
      <c r="L1040" s="10" t="s">
        <v>29</v>
      </c>
      <c r="M1040" s="14">
        <v>11967.05</v>
      </c>
      <c r="N1040" s="12"/>
      <c r="O1040" s="10" t="s">
        <v>29</v>
      </c>
      <c r="P1040" s="14">
        <v>-11369.05</v>
      </c>
      <c r="Q1040" s="15">
        <v>1</v>
      </c>
      <c r="R1040" s="10" t="s">
        <v>29</v>
      </c>
      <c r="S1040" s="15">
        <v>598</v>
      </c>
      <c r="T1040" s="10" t="s">
        <v>36</v>
      </c>
      <c r="U1040" s="10" t="s">
        <v>29</v>
      </c>
      <c r="V1040" s="10" t="s">
        <v>37</v>
      </c>
      <c r="W1040" s="10" t="s">
        <v>29</v>
      </c>
      <c r="X1040" s="15">
        <v>0</v>
      </c>
      <c r="Y1040" s="15">
        <v>0</v>
      </c>
      <c r="Z1040" s="15">
        <v>0</v>
      </c>
      <c r="AA1040" s="15">
        <v>0</v>
      </c>
      <c r="AB1040" s="15">
        <v>598</v>
      </c>
    </row>
    <row r="1041" spans="1:28" x14ac:dyDescent="0.25">
      <c r="A1041" s="9" t="s">
        <v>2064</v>
      </c>
      <c r="B1041" s="10" t="s">
        <v>29</v>
      </c>
      <c r="C1041" s="10" t="s">
        <v>29</v>
      </c>
      <c r="D1041" s="9" t="s">
        <v>30</v>
      </c>
      <c r="E1041" s="10" t="s">
        <v>1783</v>
      </c>
      <c r="F1041" s="10" t="s">
        <v>32</v>
      </c>
      <c r="G1041" s="11">
        <v>41913</v>
      </c>
      <c r="H1041" s="12">
        <v>41913</v>
      </c>
      <c r="I1041" s="10" t="s">
        <v>573</v>
      </c>
      <c r="J1041" s="13" t="s">
        <v>2065</v>
      </c>
      <c r="K1041" s="10" t="s">
        <v>284</v>
      </c>
      <c r="L1041" s="10" t="s">
        <v>29</v>
      </c>
      <c r="M1041" s="14">
        <v>63010</v>
      </c>
      <c r="N1041" s="12"/>
      <c r="O1041" s="10" t="s">
        <v>29</v>
      </c>
      <c r="P1041" s="14">
        <v>-59859</v>
      </c>
      <c r="Q1041" s="15">
        <v>1</v>
      </c>
      <c r="R1041" s="10" t="s">
        <v>29</v>
      </c>
      <c r="S1041" s="14">
        <v>3151</v>
      </c>
      <c r="T1041" s="10" t="s">
        <v>36</v>
      </c>
      <c r="U1041" s="10" t="s">
        <v>29</v>
      </c>
      <c r="V1041" s="10" t="s">
        <v>37</v>
      </c>
      <c r="W1041" s="10" t="s">
        <v>29</v>
      </c>
      <c r="X1041" s="15">
        <v>0</v>
      </c>
      <c r="Y1041" s="15">
        <v>0</v>
      </c>
      <c r="Z1041" s="15">
        <v>0</v>
      </c>
      <c r="AA1041" s="15">
        <v>0</v>
      </c>
      <c r="AB1041" s="14">
        <v>3151</v>
      </c>
    </row>
    <row r="1042" spans="1:28" x14ac:dyDescent="0.25">
      <c r="A1042" s="9" t="s">
        <v>2066</v>
      </c>
      <c r="B1042" s="10" t="s">
        <v>29</v>
      </c>
      <c r="C1042" s="10" t="s">
        <v>29</v>
      </c>
      <c r="D1042" s="9" t="s">
        <v>30</v>
      </c>
      <c r="E1042" s="10" t="s">
        <v>1783</v>
      </c>
      <c r="F1042" s="10" t="s">
        <v>32</v>
      </c>
      <c r="G1042" s="11">
        <v>41913</v>
      </c>
      <c r="H1042" s="12">
        <v>41913</v>
      </c>
      <c r="I1042" s="10" t="s">
        <v>573</v>
      </c>
      <c r="J1042" s="13" t="s">
        <v>2067</v>
      </c>
      <c r="K1042" s="10" t="s">
        <v>284</v>
      </c>
      <c r="L1042" s="10" t="s">
        <v>29</v>
      </c>
      <c r="M1042" s="14">
        <v>34830</v>
      </c>
      <c r="N1042" s="12"/>
      <c r="O1042" s="10" t="s">
        <v>29</v>
      </c>
      <c r="P1042" s="14">
        <v>-33088</v>
      </c>
      <c r="Q1042" s="15">
        <v>1</v>
      </c>
      <c r="R1042" s="10" t="s">
        <v>29</v>
      </c>
      <c r="S1042" s="14">
        <v>1742</v>
      </c>
      <c r="T1042" s="10" t="s">
        <v>36</v>
      </c>
      <c r="U1042" s="10" t="s">
        <v>29</v>
      </c>
      <c r="V1042" s="10" t="s">
        <v>37</v>
      </c>
      <c r="W1042" s="10" t="s">
        <v>29</v>
      </c>
      <c r="X1042" s="15">
        <v>0</v>
      </c>
      <c r="Y1042" s="15">
        <v>0</v>
      </c>
      <c r="Z1042" s="15">
        <v>0</v>
      </c>
      <c r="AA1042" s="15">
        <v>0</v>
      </c>
      <c r="AB1042" s="14">
        <v>1742</v>
      </c>
    </row>
    <row r="1043" spans="1:28" x14ac:dyDescent="0.25">
      <c r="A1043" s="9" t="s">
        <v>2068</v>
      </c>
      <c r="B1043" s="10" t="s">
        <v>29</v>
      </c>
      <c r="C1043" s="10" t="s">
        <v>29</v>
      </c>
      <c r="D1043" s="9" t="s">
        <v>30</v>
      </c>
      <c r="E1043" s="10" t="s">
        <v>207</v>
      </c>
      <c r="F1043" s="10" t="s">
        <v>32</v>
      </c>
      <c r="G1043" s="11">
        <v>43555</v>
      </c>
      <c r="H1043" s="12">
        <v>43432</v>
      </c>
      <c r="I1043" s="10" t="s">
        <v>573</v>
      </c>
      <c r="J1043" s="13" t="s">
        <v>2069</v>
      </c>
      <c r="K1043" s="10" t="s">
        <v>284</v>
      </c>
      <c r="L1043" s="10" t="s">
        <v>29</v>
      </c>
      <c r="M1043" s="14">
        <v>41218.68</v>
      </c>
      <c r="N1043" s="12"/>
      <c r="O1043" s="10" t="s">
        <v>29</v>
      </c>
      <c r="P1043" s="14">
        <v>-39157.75</v>
      </c>
      <c r="Q1043" s="15">
        <v>1</v>
      </c>
      <c r="R1043" s="10" t="s">
        <v>29</v>
      </c>
      <c r="S1043" s="14">
        <v>2060.9299999999998</v>
      </c>
      <c r="T1043" s="10" t="s">
        <v>339</v>
      </c>
      <c r="U1043" s="10" t="s">
        <v>29</v>
      </c>
      <c r="V1043" s="10" t="s">
        <v>37</v>
      </c>
      <c r="W1043" s="10" t="s">
        <v>29</v>
      </c>
      <c r="X1043" s="15">
        <v>0</v>
      </c>
      <c r="Y1043" s="15">
        <v>0</v>
      </c>
      <c r="Z1043" s="15">
        <v>0</v>
      </c>
      <c r="AA1043" s="15">
        <v>0</v>
      </c>
      <c r="AB1043" s="14">
        <v>2060.9299999999998</v>
      </c>
    </row>
    <row r="1044" spans="1:28" x14ac:dyDescent="0.25">
      <c r="A1044" s="9" t="s">
        <v>2070</v>
      </c>
      <c r="B1044" s="10" t="s">
        <v>29</v>
      </c>
      <c r="C1044" s="10" t="s">
        <v>29</v>
      </c>
      <c r="D1044" s="9" t="s">
        <v>30</v>
      </c>
      <c r="E1044" s="10" t="s">
        <v>207</v>
      </c>
      <c r="F1044" s="10" t="s">
        <v>32</v>
      </c>
      <c r="G1044" s="11">
        <v>43555</v>
      </c>
      <c r="H1044" s="12">
        <v>43401</v>
      </c>
      <c r="I1044" s="10" t="s">
        <v>573</v>
      </c>
      <c r="J1044" s="13" t="s">
        <v>2071</v>
      </c>
      <c r="K1044" s="10" t="s">
        <v>284</v>
      </c>
      <c r="L1044" s="10" t="s">
        <v>29</v>
      </c>
      <c r="M1044" s="14">
        <v>78000</v>
      </c>
      <c r="N1044" s="12"/>
      <c r="O1044" s="10" t="s">
        <v>2072</v>
      </c>
      <c r="P1044" s="14">
        <v>-74100</v>
      </c>
      <c r="Q1044" s="15">
        <v>6</v>
      </c>
      <c r="R1044" s="10" t="s">
        <v>29</v>
      </c>
      <c r="S1044" s="14">
        <v>3900</v>
      </c>
      <c r="T1044" s="10" t="s">
        <v>339</v>
      </c>
      <c r="U1044" s="10" t="s">
        <v>29</v>
      </c>
      <c r="V1044" s="10" t="s">
        <v>37</v>
      </c>
      <c r="W1044" s="10" t="s">
        <v>29</v>
      </c>
      <c r="X1044" s="15">
        <v>0</v>
      </c>
      <c r="Y1044" s="15">
        <v>0</v>
      </c>
      <c r="Z1044" s="15">
        <v>0</v>
      </c>
      <c r="AA1044" s="15">
        <v>0</v>
      </c>
      <c r="AB1044" s="14">
        <v>3900</v>
      </c>
    </row>
    <row r="1045" spans="1:28" x14ac:dyDescent="0.25">
      <c r="A1045" s="9" t="s">
        <v>2073</v>
      </c>
      <c r="B1045" s="10" t="s">
        <v>29</v>
      </c>
      <c r="C1045" s="10" t="s">
        <v>29</v>
      </c>
      <c r="D1045" s="9" t="s">
        <v>30</v>
      </c>
      <c r="E1045" s="10" t="s">
        <v>207</v>
      </c>
      <c r="F1045" s="10" t="s">
        <v>32</v>
      </c>
      <c r="G1045" s="11">
        <v>43555</v>
      </c>
      <c r="H1045" s="12">
        <v>43401</v>
      </c>
      <c r="I1045" s="10" t="s">
        <v>573</v>
      </c>
      <c r="J1045" s="13" t="s">
        <v>2074</v>
      </c>
      <c r="K1045" s="10" t="s">
        <v>284</v>
      </c>
      <c r="L1045" s="10" t="s">
        <v>29</v>
      </c>
      <c r="M1045" s="14">
        <v>191000</v>
      </c>
      <c r="N1045" s="12"/>
      <c r="O1045" s="10" t="s">
        <v>2072</v>
      </c>
      <c r="P1045" s="14">
        <v>-181450</v>
      </c>
      <c r="Q1045" s="15">
        <v>10</v>
      </c>
      <c r="R1045" s="10" t="s">
        <v>29</v>
      </c>
      <c r="S1045" s="14">
        <v>9550</v>
      </c>
      <c r="T1045" s="10" t="s">
        <v>339</v>
      </c>
      <c r="U1045" s="10" t="s">
        <v>29</v>
      </c>
      <c r="V1045" s="10" t="s">
        <v>37</v>
      </c>
      <c r="W1045" s="10" t="s">
        <v>29</v>
      </c>
      <c r="X1045" s="15">
        <v>0</v>
      </c>
      <c r="Y1045" s="15">
        <v>0</v>
      </c>
      <c r="Z1045" s="15">
        <v>0</v>
      </c>
      <c r="AA1045" s="15">
        <v>0</v>
      </c>
      <c r="AB1045" s="14">
        <v>9550</v>
      </c>
    </row>
    <row r="1046" spans="1:28" x14ac:dyDescent="0.25">
      <c r="A1046" s="9" t="s">
        <v>2075</v>
      </c>
      <c r="B1046" s="10" t="s">
        <v>29</v>
      </c>
      <c r="C1046" s="10" t="s">
        <v>29</v>
      </c>
      <c r="D1046" s="9" t="s">
        <v>30</v>
      </c>
      <c r="E1046" s="10" t="s">
        <v>207</v>
      </c>
      <c r="F1046" s="10" t="s">
        <v>32</v>
      </c>
      <c r="G1046" s="11">
        <v>43556</v>
      </c>
      <c r="H1046" s="12">
        <v>43556</v>
      </c>
      <c r="I1046" s="10" t="s">
        <v>2076</v>
      </c>
      <c r="J1046" s="13" t="s">
        <v>2077</v>
      </c>
      <c r="K1046" s="10" t="s">
        <v>284</v>
      </c>
      <c r="L1046" s="10" t="s">
        <v>1117</v>
      </c>
      <c r="M1046" s="14">
        <v>222880</v>
      </c>
      <c r="N1046" s="12"/>
      <c r="O1046" s="10" t="s">
        <v>2072</v>
      </c>
      <c r="P1046" s="14">
        <v>-211736</v>
      </c>
      <c r="Q1046" s="15">
        <v>20</v>
      </c>
      <c r="R1046" s="10" t="s">
        <v>29</v>
      </c>
      <c r="S1046" s="14">
        <v>11144</v>
      </c>
      <c r="T1046" s="10" t="s">
        <v>339</v>
      </c>
      <c r="U1046" s="10" t="s">
        <v>29</v>
      </c>
      <c r="V1046" s="10" t="s">
        <v>37</v>
      </c>
      <c r="W1046" s="10" t="s">
        <v>29</v>
      </c>
      <c r="X1046" s="15">
        <v>0</v>
      </c>
      <c r="Y1046" s="15">
        <v>0</v>
      </c>
      <c r="Z1046" s="15">
        <v>0</v>
      </c>
      <c r="AA1046" s="15">
        <v>0</v>
      </c>
      <c r="AB1046" s="14">
        <v>11144</v>
      </c>
    </row>
    <row r="1047" spans="1:28" x14ac:dyDescent="0.25">
      <c r="A1047" s="9" t="s">
        <v>2078</v>
      </c>
      <c r="B1047" s="10" t="s">
        <v>29</v>
      </c>
      <c r="C1047" s="10" t="s">
        <v>29</v>
      </c>
      <c r="D1047" s="9" t="s">
        <v>30</v>
      </c>
      <c r="E1047" s="10" t="s">
        <v>207</v>
      </c>
      <c r="F1047" s="10" t="s">
        <v>32</v>
      </c>
      <c r="G1047" s="11">
        <v>43569</v>
      </c>
      <c r="H1047" s="12">
        <v>43569</v>
      </c>
      <c r="I1047" s="10" t="s">
        <v>2076</v>
      </c>
      <c r="J1047" s="13" t="s">
        <v>2079</v>
      </c>
      <c r="K1047" s="10" t="s">
        <v>284</v>
      </c>
      <c r="L1047" s="10" t="s">
        <v>1117</v>
      </c>
      <c r="M1047" s="14">
        <v>39500</v>
      </c>
      <c r="N1047" s="12"/>
      <c r="O1047" s="10" t="s">
        <v>2072</v>
      </c>
      <c r="P1047" s="14">
        <v>-37525</v>
      </c>
      <c r="Q1047" s="15">
        <v>2</v>
      </c>
      <c r="R1047" s="10" t="s">
        <v>29</v>
      </c>
      <c r="S1047" s="14">
        <v>1975</v>
      </c>
      <c r="T1047" s="10" t="s">
        <v>339</v>
      </c>
      <c r="U1047" s="10" t="s">
        <v>29</v>
      </c>
      <c r="V1047" s="10" t="s">
        <v>37</v>
      </c>
      <c r="W1047" s="10" t="s">
        <v>29</v>
      </c>
      <c r="X1047" s="15">
        <v>0</v>
      </c>
      <c r="Y1047" s="15">
        <v>0</v>
      </c>
      <c r="Z1047" s="15">
        <v>0</v>
      </c>
      <c r="AA1047" s="15">
        <v>0</v>
      </c>
      <c r="AB1047" s="14">
        <v>1975</v>
      </c>
    </row>
    <row r="1048" spans="1:28" x14ac:dyDescent="0.25">
      <c r="A1048" s="9" t="s">
        <v>2080</v>
      </c>
      <c r="B1048" s="10" t="s">
        <v>29</v>
      </c>
      <c r="C1048" s="10" t="s">
        <v>29</v>
      </c>
      <c r="D1048" s="9" t="s">
        <v>30</v>
      </c>
      <c r="E1048" s="10" t="s">
        <v>207</v>
      </c>
      <c r="F1048" s="10" t="s">
        <v>32</v>
      </c>
      <c r="G1048" s="11">
        <v>43781</v>
      </c>
      <c r="H1048" s="12">
        <v>43781</v>
      </c>
      <c r="I1048" s="10" t="s">
        <v>2076</v>
      </c>
      <c r="J1048" s="13" t="s">
        <v>2081</v>
      </c>
      <c r="K1048" s="10" t="s">
        <v>284</v>
      </c>
      <c r="L1048" s="10" t="s">
        <v>29</v>
      </c>
      <c r="M1048" s="14">
        <v>40685</v>
      </c>
      <c r="N1048" s="12"/>
      <c r="O1048" s="10" t="s">
        <v>2072</v>
      </c>
      <c r="P1048" s="14">
        <v>-38650.75</v>
      </c>
      <c r="Q1048" s="15">
        <v>2</v>
      </c>
      <c r="R1048" s="10" t="s">
        <v>29</v>
      </c>
      <c r="S1048" s="14">
        <v>2034.25</v>
      </c>
      <c r="T1048" s="10" t="s">
        <v>339</v>
      </c>
      <c r="U1048" s="10" t="s">
        <v>29</v>
      </c>
      <c r="V1048" s="10" t="s">
        <v>37</v>
      </c>
      <c r="W1048" s="10" t="s">
        <v>29</v>
      </c>
      <c r="X1048" s="15">
        <v>0</v>
      </c>
      <c r="Y1048" s="15">
        <v>0</v>
      </c>
      <c r="Z1048" s="15">
        <v>0</v>
      </c>
      <c r="AA1048" s="15">
        <v>0</v>
      </c>
      <c r="AB1048" s="14">
        <v>2034.25</v>
      </c>
    </row>
    <row r="1049" spans="1:28" x14ac:dyDescent="0.25">
      <c r="A1049" s="9" t="s">
        <v>2082</v>
      </c>
      <c r="B1049" s="10" t="s">
        <v>29</v>
      </c>
      <c r="C1049" s="10" t="s">
        <v>29</v>
      </c>
      <c r="D1049" s="9" t="s">
        <v>30</v>
      </c>
      <c r="E1049" s="10" t="s">
        <v>207</v>
      </c>
      <c r="F1049" s="10" t="s">
        <v>32</v>
      </c>
      <c r="G1049" s="11">
        <v>43781</v>
      </c>
      <c r="H1049" s="12">
        <v>43781</v>
      </c>
      <c r="I1049" s="10" t="s">
        <v>2076</v>
      </c>
      <c r="J1049" s="13" t="s">
        <v>2083</v>
      </c>
      <c r="K1049" s="10" t="s">
        <v>284</v>
      </c>
      <c r="L1049" s="10" t="s">
        <v>29</v>
      </c>
      <c r="M1049" s="14">
        <v>52000</v>
      </c>
      <c r="N1049" s="12"/>
      <c r="O1049" s="10" t="s">
        <v>2072</v>
      </c>
      <c r="P1049" s="14">
        <v>-49400</v>
      </c>
      <c r="Q1049" s="15">
        <v>4</v>
      </c>
      <c r="R1049" s="10" t="s">
        <v>29</v>
      </c>
      <c r="S1049" s="14">
        <v>2600</v>
      </c>
      <c r="T1049" s="10" t="s">
        <v>339</v>
      </c>
      <c r="U1049" s="10" t="s">
        <v>29</v>
      </c>
      <c r="V1049" s="10" t="s">
        <v>37</v>
      </c>
      <c r="W1049" s="10" t="s">
        <v>29</v>
      </c>
      <c r="X1049" s="15">
        <v>0</v>
      </c>
      <c r="Y1049" s="15">
        <v>0</v>
      </c>
      <c r="Z1049" s="15">
        <v>0</v>
      </c>
      <c r="AA1049" s="15">
        <v>0</v>
      </c>
      <c r="AB1049" s="14">
        <v>2600</v>
      </c>
    </row>
    <row r="1050" spans="1:28" x14ac:dyDescent="0.25">
      <c r="A1050" s="9" t="s">
        <v>2084</v>
      </c>
      <c r="B1050" s="10" t="s">
        <v>29</v>
      </c>
      <c r="C1050" s="10" t="s">
        <v>29</v>
      </c>
      <c r="D1050" s="9" t="s">
        <v>30</v>
      </c>
      <c r="E1050" s="10" t="s">
        <v>207</v>
      </c>
      <c r="F1050" s="10" t="s">
        <v>32</v>
      </c>
      <c r="G1050" s="11">
        <v>44064</v>
      </c>
      <c r="H1050" s="12">
        <v>44064</v>
      </c>
      <c r="I1050" s="10" t="s">
        <v>2076</v>
      </c>
      <c r="J1050" s="13" t="s">
        <v>2085</v>
      </c>
      <c r="K1050" s="10" t="s">
        <v>284</v>
      </c>
      <c r="L1050" s="10" t="s">
        <v>1117</v>
      </c>
      <c r="M1050" s="14">
        <v>59148</v>
      </c>
      <c r="N1050" s="12"/>
      <c r="O1050" s="10" t="s">
        <v>2086</v>
      </c>
      <c r="P1050" s="14">
        <v>-54218</v>
      </c>
      <c r="Q1050" s="15">
        <v>2</v>
      </c>
      <c r="R1050" s="10" t="s">
        <v>29</v>
      </c>
      <c r="S1050" s="14">
        <v>4930</v>
      </c>
      <c r="T1050" s="10" t="s">
        <v>339</v>
      </c>
      <c r="U1050" s="10" t="s">
        <v>29</v>
      </c>
      <c r="V1050" s="10" t="s">
        <v>37</v>
      </c>
      <c r="W1050" s="10" t="s">
        <v>29</v>
      </c>
      <c r="X1050" s="15">
        <v>0</v>
      </c>
      <c r="Y1050" s="15">
        <v>0</v>
      </c>
      <c r="Z1050" s="15">
        <v>0</v>
      </c>
      <c r="AA1050" s="14">
        <v>-1559</v>
      </c>
      <c r="AB1050" s="14">
        <v>3371</v>
      </c>
    </row>
    <row r="1051" spans="1:28" x14ac:dyDescent="0.25">
      <c r="A1051" s="9" t="s">
        <v>2087</v>
      </c>
      <c r="B1051" s="10" t="s">
        <v>29</v>
      </c>
      <c r="C1051" s="10" t="s">
        <v>29</v>
      </c>
      <c r="D1051" s="9" t="s">
        <v>30</v>
      </c>
      <c r="E1051" s="10" t="s">
        <v>207</v>
      </c>
      <c r="F1051" s="10" t="s">
        <v>32</v>
      </c>
      <c r="G1051" s="11">
        <v>44064</v>
      </c>
      <c r="H1051" s="12">
        <v>44064</v>
      </c>
      <c r="I1051" s="10" t="s">
        <v>2076</v>
      </c>
      <c r="J1051" s="13" t="s">
        <v>2088</v>
      </c>
      <c r="K1051" s="10" t="s">
        <v>284</v>
      </c>
      <c r="L1051" s="10" t="s">
        <v>1117</v>
      </c>
      <c r="M1051" s="14">
        <v>33305</v>
      </c>
      <c r="N1051" s="12"/>
      <c r="O1051" s="10" t="s">
        <v>2089</v>
      </c>
      <c r="P1051" s="14">
        <v>-30529</v>
      </c>
      <c r="Q1051" s="15">
        <v>1</v>
      </c>
      <c r="R1051" s="10" t="s">
        <v>29</v>
      </c>
      <c r="S1051" s="14">
        <v>2776</v>
      </c>
      <c r="T1051" s="10" t="s">
        <v>339</v>
      </c>
      <c r="U1051" s="10" t="s">
        <v>29</v>
      </c>
      <c r="V1051" s="10" t="s">
        <v>37</v>
      </c>
      <c r="W1051" s="10" t="s">
        <v>29</v>
      </c>
      <c r="X1051" s="15">
        <v>0</v>
      </c>
      <c r="Y1051" s="15">
        <v>0</v>
      </c>
      <c r="Z1051" s="15">
        <v>0</v>
      </c>
      <c r="AA1051" s="15">
        <v>-878</v>
      </c>
      <c r="AB1051" s="14">
        <v>1898</v>
      </c>
    </row>
    <row r="1052" spans="1:28" x14ac:dyDescent="0.25">
      <c r="A1052" s="9" t="s">
        <v>2090</v>
      </c>
      <c r="B1052" s="10" t="s">
        <v>29</v>
      </c>
      <c r="C1052" s="10" t="s">
        <v>29</v>
      </c>
      <c r="D1052" s="9" t="s">
        <v>30</v>
      </c>
      <c r="E1052" s="10" t="s">
        <v>207</v>
      </c>
      <c r="F1052" s="10" t="s">
        <v>32</v>
      </c>
      <c r="G1052" s="11">
        <v>44064</v>
      </c>
      <c r="H1052" s="12">
        <v>44064</v>
      </c>
      <c r="I1052" s="10" t="s">
        <v>2076</v>
      </c>
      <c r="J1052" s="13" t="s">
        <v>2091</v>
      </c>
      <c r="K1052" s="10" t="s">
        <v>284</v>
      </c>
      <c r="L1052" s="10" t="s">
        <v>29</v>
      </c>
      <c r="M1052" s="14">
        <v>50000</v>
      </c>
      <c r="N1052" s="12"/>
      <c r="O1052" s="10" t="s">
        <v>2086</v>
      </c>
      <c r="P1052" s="14">
        <v>-45833</v>
      </c>
      <c r="Q1052" s="15">
        <v>1</v>
      </c>
      <c r="R1052" s="10" t="s">
        <v>29</v>
      </c>
      <c r="S1052" s="14">
        <v>4167</v>
      </c>
      <c r="T1052" s="10" t="s">
        <v>339</v>
      </c>
      <c r="U1052" s="10" t="s">
        <v>29</v>
      </c>
      <c r="V1052" s="10" t="s">
        <v>37</v>
      </c>
      <c r="W1052" s="10" t="s">
        <v>29</v>
      </c>
      <c r="X1052" s="15">
        <v>0</v>
      </c>
      <c r="Y1052" s="15">
        <v>0</v>
      </c>
      <c r="Z1052" s="15">
        <v>0</v>
      </c>
      <c r="AA1052" s="14">
        <v>-1318</v>
      </c>
      <c r="AB1052" s="14">
        <v>2849</v>
      </c>
    </row>
    <row r="1053" spans="1:28" x14ac:dyDescent="0.25">
      <c r="A1053" s="9" t="s">
        <v>2092</v>
      </c>
      <c r="B1053" s="10" t="s">
        <v>29</v>
      </c>
      <c r="C1053" s="10" t="s">
        <v>29</v>
      </c>
      <c r="D1053" s="9" t="s">
        <v>30</v>
      </c>
      <c r="E1053" s="10" t="s">
        <v>207</v>
      </c>
      <c r="F1053" s="10" t="s">
        <v>32</v>
      </c>
      <c r="G1053" s="11">
        <v>44064</v>
      </c>
      <c r="H1053" s="12">
        <v>44064</v>
      </c>
      <c r="I1053" s="10" t="s">
        <v>2076</v>
      </c>
      <c r="J1053" s="13" t="s">
        <v>2093</v>
      </c>
      <c r="K1053" s="10" t="s">
        <v>284</v>
      </c>
      <c r="L1053" s="10" t="s">
        <v>29</v>
      </c>
      <c r="M1053" s="14">
        <v>15424</v>
      </c>
      <c r="N1053" s="12"/>
      <c r="O1053" s="10" t="s">
        <v>2089</v>
      </c>
      <c r="P1053" s="14">
        <v>-14138</v>
      </c>
      <c r="Q1053" s="15">
        <v>1</v>
      </c>
      <c r="R1053" s="10" t="s">
        <v>29</v>
      </c>
      <c r="S1053" s="14">
        <v>1286</v>
      </c>
      <c r="T1053" s="10" t="s">
        <v>339</v>
      </c>
      <c r="U1053" s="10" t="s">
        <v>29</v>
      </c>
      <c r="V1053" s="10" t="s">
        <v>37</v>
      </c>
      <c r="W1053" s="10" t="s">
        <v>29</v>
      </c>
      <c r="X1053" s="15">
        <v>0</v>
      </c>
      <c r="Y1053" s="15">
        <v>0</v>
      </c>
      <c r="Z1053" s="15">
        <v>0</v>
      </c>
      <c r="AA1053" s="15">
        <v>-407</v>
      </c>
      <c r="AB1053" s="15">
        <v>879</v>
      </c>
    </row>
    <row r="1054" spans="1:28" x14ac:dyDescent="0.25">
      <c r="A1054" s="9" t="s">
        <v>2094</v>
      </c>
      <c r="B1054" s="10" t="s">
        <v>29</v>
      </c>
      <c r="C1054" s="10" t="s">
        <v>29</v>
      </c>
      <c r="D1054" s="9" t="s">
        <v>30</v>
      </c>
      <c r="E1054" s="10" t="s">
        <v>207</v>
      </c>
      <c r="F1054" s="10" t="s">
        <v>32</v>
      </c>
      <c r="G1054" s="11">
        <v>44109</v>
      </c>
      <c r="H1054" s="12">
        <v>44109</v>
      </c>
      <c r="I1054" s="10" t="s">
        <v>573</v>
      </c>
      <c r="J1054" s="13" t="s">
        <v>2095</v>
      </c>
      <c r="K1054" s="10" t="s">
        <v>284</v>
      </c>
      <c r="L1054" s="10" t="s">
        <v>1117</v>
      </c>
      <c r="M1054" s="14">
        <v>465000</v>
      </c>
      <c r="N1054" s="12"/>
      <c r="O1054" s="10" t="s">
        <v>2096</v>
      </c>
      <c r="P1054" s="14">
        <v>-421328</v>
      </c>
      <c r="Q1054" s="15">
        <v>1</v>
      </c>
      <c r="R1054" s="10" t="s">
        <v>29</v>
      </c>
      <c r="S1054" s="14">
        <v>43672</v>
      </c>
      <c r="T1054" s="10" t="s">
        <v>339</v>
      </c>
      <c r="U1054" s="10" t="s">
        <v>29</v>
      </c>
      <c r="V1054" s="10" t="s">
        <v>37</v>
      </c>
      <c r="W1054" s="10" t="s">
        <v>29</v>
      </c>
      <c r="X1054" s="15">
        <v>0</v>
      </c>
      <c r="Y1054" s="15">
        <v>0</v>
      </c>
      <c r="Z1054" s="15">
        <v>0</v>
      </c>
      <c r="AA1054" s="14">
        <v>-13814</v>
      </c>
      <c r="AB1054" s="14">
        <v>29858</v>
      </c>
    </row>
    <row r="1055" spans="1:28" x14ac:dyDescent="0.25">
      <c r="A1055" s="9" t="s">
        <v>2097</v>
      </c>
      <c r="B1055" s="10" t="s">
        <v>29</v>
      </c>
      <c r="C1055" s="10" t="s">
        <v>29</v>
      </c>
      <c r="D1055" s="9" t="s">
        <v>30</v>
      </c>
      <c r="E1055" s="10" t="s">
        <v>207</v>
      </c>
      <c r="F1055" s="10" t="s">
        <v>32</v>
      </c>
      <c r="G1055" s="11">
        <v>44109</v>
      </c>
      <c r="H1055" s="12">
        <v>44109</v>
      </c>
      <c r="I1055" s="10" t="s">
        <v>573</v>
      </c>
      <c r="J1055" s="13" t="s">
        <v>2098</v>
      </c>
      <c r="K1055" s="10" t="s">
        <v>284</v>
      </c>
      <c r="L1055" s="10" t="s">
        <v>1117</v>
      </c>
      <c r="M1055" s="14">
        <v>207000</v>
      </c>
      <c r="N1055" s="12"/>
      <c r="O1055" s="10" t="s">
        <v>2096</v>
      </c>
      <c r="P1055" s="14">
        <v>-187559</v>
      </c>
      <c r="Q1055" s="15">
        <v>1</v>
      </c>
      <c r="R1055" s="10" t="s">
        <v>29</v>
      </c>
      <c r="S1055" s="14">
        <v>19441</v>
      </c>
      <c r="T1055" s="10" t="s">
        <v>339</v>
      </c>
      <c r="U1055" s="10" t="s">
        <v>29</v>
      </c>
      <c r="V1055" s="10" t="s">
        <v>37</v>
      </c>
      <c r="W1055" s="10" t="s">
        <v>29</v>
      </c>
      <c r="X1055" s="15">
        <v>0</v>
      </c>
      <c r="Y1055" s="15">
        <v>0</v>
      </c>
      <c r="Z1055" s="15">
        <v>0</v>
      </c>
      <c r="AA1055" s="14">
        <v>-6149</v>
      </c>
      <c r="AB1055" s="14">
        <v>13292</v>
      </c>
    </row>
    <row r="1056" spans="1:28" x14ac:dyDescent="0.25">
      <c r="A1056" s="9" t="s">
        <v>2099</v>
      </c>
      <c r="B1056" s="10" t="s">
        <v>29</v>
      </c>
      <c r="C1056" s="10" t="s">
        <v>29</v>
      </c>
      <c r="D1056" s="9" t="s">
        <v>30</v>
      </c>
      <c r="E1056" s="10" t="s">
        <v>207</v>
      </c>
      <c r="F1056" s="10" t="s">
        <v>32</v>
      </c>
      <c r="G1056" s="11">
        <v>44109</v>
      </c>
      <c r="H1056" s="12">
        <v>44109</v>
      </c>
      <c r="I1056" s="10" t="s">
        <v>2076</v>
      </c>
      <c r="J1056" s="13" t="s">
        <v>2100</v>
      </c>
      <c r="K1056" s="10" t="s">
        <v>284</v>
      </c>
      <c r="L1056" s="10" t="s">
        <v>1117</v>
      </c>
      <c r="M1056" s="14">
        <v>78000</v>
      </c>
      <c r="N1056" s="12"/>
      <c r="O1056" s="10" t="s">
        <v>2096</v>
      </c>
      <c r="P1056" s="14">
        <v>-70674</v>
      </c>
      <c r="Q1056" s="15">
        <v>1</v>
      </c>
      <c r="R1056" s="10" t="s">
        <v>29</v>
      </c>
      <c r="S1056" s="14">
        <v>7326</v>
      </c>
      <c r="T1056" s="10" t="s">
        <v>339</v>
      </c>
      <c r="U1056" s="10" t="s">
        <v>29</v>
      </c>
      <c r="V1056" s="10" t="s">
        <v>37</v>
      </c>
      <c r="W1056" s="10" t="s">
        <v>29</v>
      </c>
      <c r="X1056" s="15">
        <v>0</v>
      </c>
      <c r="Y1056" s="15">
        <v>0</v>
      </c>
      <c r="Z1056" s="15">
        <v>0</v>
      </c>
      <c r="AA1056" s="14">
        <v>-2317</v>
      </c>
      <c r="AB1056" s="14">
        <v>5009</v>
      </c>
    </row>
    <row r="1057" spans="1:28" x14ac:dyDescent="0.25">
      <c r="A1057" s="9" t="s">
        <v>2101</v>
      </c>
      <c r="B1057" s="10" t="s">
        <v>29</v>
      </c>
      <c r="C1057" s="10" t="s">
        <v>29</v>
      </c>
      <c r="D1057" s="9" t="s">
        <v>30</v>
      </c>
      <c r="E1057" s="10" t="s">
        <v>207</v>
      </c>
      <c r="F1057" s="10" t="s">
        <v>32</v>
      </c>
      <c r="G1057" s="11">
        <v>44114</v>
      </c>
      <c r="H1057" s="12">
        <v>44114</v>
      </c>
      <c r="I1057" s="10" t="s">
        <v>2076</v>
      </c>
      <c r="J1057" s="13" t="s">
        <v>2102</v>
      </c>
      <c r="K1057" s="10" t="s">
        <v>2103</v>
      </c>
      <c r="L1057" s="10" t="s">
        <v>1117</v>
      </c>
      <c r="M1057" s="14">
        <v>60000</v>
      </c>
      <c r="N1057" s="12"/>
      <c r="O1057" s="10" t="s">
        <v>2096</v>
      </c>
      <c r="P1057" s="14">
        <v>-42013</v>
      </c>
      <c r="Q1057" s="15">
        <v>1</v>
      </c>
      <c r="R1057" s="10" t="s">
        <v>29</v>
      </c>
      <c r="S1057" s="14">
        <v>17987</v>
      </c>
      <c r="T1057" s="10" t="s">
        <v>339</v>
      </c>
      <c r="U1057" s="10" t="s">
        <v>29</v>
      </c>
      <c r="V1057" s="10" t="s">
        <v>37</v>
      </c>
      <c r="W1057" s="10" t="s">
        <v>29</v>
      </c>
      <c r="X1057" s="15">
        <v>0</v>
      </c>
      <c r="Y1057" s="15">
        <v>0</v>
      </c>
      <c r="Z1057" s="15">
        <v>0</v>
      </c>
      <c r="AA1057" s="14">
        <v>-3542</v>
      </c>
      <c r="AB1057" s="14">
        <v>14445</v>
      </c>
    </row>
    <row r="1058" spans="1:28" x14ac:dyDescent="0.25">
      <c r="A1058" s="9" t="s">
        <v>2104</v>
      </c>
      <c r="B1058" s="10" t="s">
        <v>29</v>
      </c>
      <c r="C1058" s="10" t="s">
        <v>29</v>
      </c>
      <c r="D1058" s="9" t="s">
        <v>30</v>
      </c>
      <c r="E1058" s="10" t="s">
        <v>207</v>
      </c>
      <c r="F1058" s="10" t="s">
        <v>32</v>
      </c>
      <c r="G1058" s="11">
        <v>44230</v>
      </c>
      <c r="H1058" s="12">
        <v>44230</v>
      </c>
      <c r="I1058" s="10" t="s">
        <v>573</v>
      </c>
      <c r="J1058" s="13" t="s">
        <v>2105</v>
      </c>
      <c r="K1058" s="10" t="s">
        <v>284</v>
      </c>
      <c r="L1058" s="10" t="s">
        <v>1117</v>
      </c>
      <c r="M1058" s="14">
        <v>52500</v>
      </c>
      <c r="N1058" s="12"/>
      <c r="O1058" s="10" t="s">
        <v>2072</v>
      </c>
      <c r="P1058" s="14">
        <v>-46077</v>
      </c>
      <c r="Q1058" s="15">
        <v>1</v>
      </c>
      <c r="R1058" s="10" t="s">
        <v>29</v>
      </c>
      <c r="S1058" s="14">
        <v>6423</v>
      </c>
      <c r="T1058" s="10" t="s">
        <v>339</v>
      </c>
      <c r="U1058" s="10" t="s">
        <v>29</v>
      </c>
      <c r="V1058" s="10" t="s">
        <v>37</v>
      </c>
      <c r="W1058" s="10" t="s">
        <v>29</v>
      </c>
      <c r="X1058" s="15">
        <v>0</v>
      </c>
      <c r="Y1058" s="15">
        <v>0</v>
      </c>
      <c r="Z1058" s="15">
        <v>0</v>
      </c>
      <c r="AA1058" s="14">
        <v>-2032</v>
      </c>
      <c r="AB1058" s="14">
        <v>4391</v>
      </c>
    </row>
    <row r="1059" spans="1:28" x14ac:dyDescent="0.25">
      <c r="A1059" s="9" t="s">
        <v>2106</v>
      </c>
      <c r="B1059" s="10" t="s">
        <v>29</v>
      </c>
      <c r="C1059" s="10" t="s">
        <v>29</v>
      </c>
      <c r="D1059" s="9" t="s">
        <v>30</v>
      </c>
      <c r="E1059" s="10" t="s">
        <v>207</v>
      </c>
      <c r="F1059" s="10" t="s">
        <v>32</v>
      </c>
      <c r="G1059" s="11">
        <v>44264</v>
      </c>
      <c r="H1059" s="12">
        <v>44264</v>
      </c>
      <c r="I1059" s="10" t="s">
        <v>573</v>
      </c>
      <c r="J1059" s="13" t="s">
        <v>2107</v>
      </c>
      <c r="K1059" s="10" t="s">
        <v>284</v>
      </c>
      <c r="L1059" s="10" t="s">
        <v>1117</v>
      </c>
      <c r="M1059" s="14">
        <v>13559</v>
      </c>
      <c r="N1059" s="12"/>
      <c r="O1059" s="10" t="s">
        <v>2089</v>
      </c>
      <c r="P1059" s="14">
        <v>-11792</v>
      </c>
      <c r="Q1059" s="15">
        <v>1</v>
      </c>
      <c r="R1059" s="10" t="s">
        <v>29</v>
      </c>
      <c r="S1059" s="14">
        <v>1767</v>
      </c>
      <c r="T1059" s="10" t="s">
        <v>339</v>
      </c>
      <c r="U1059" s="10" t="s">
        <v>29</v>
      </c>
      <c r="V1059" s="10" t="s">
        <v>37</v>
      </c>
      <c r="W1059" s="10" t="s">
        <v>29</v>
      </c>
      <c r="X1059" s="15">
        <v>0</v>
      </c>
      <c r="Y1059" s="15">
        <v>0</v>
      </c>
      <c r="Z1059" s="15">
        <v>0</v>
      </c>
      <c r="AA1059" s="15">
        <v>-559</v>
      </c>
      <c r="AB1059" s="14">
        <v>1208</v>
      </c>
    </row>
    <row r="1060" spans="1:28" x14ac:dyDescent="0.25">
      <c r="A1060" s="9" t="s">
        <v>2108</v>
      </c>
      <c r="B1060" s="10" t="s">
        <v>29</v>
      </c>
      <c r="C1060" s="10" t="s">
        <v>29</v>
      </c>
      <c r="D1060" s="9" t="s">
        <v>30</v>
      </c>
      <c r="E1060" s="10" t="s">
        <v>207</v>
      </c>
      <c r="F1060" s="10" t="s">
        <v>32</v>
      </c>
      <c r="G1060" s="11">
        <v>44281</v>
      </c>
      <c r="H1060" s="12">
        <v>44281</v>
      </c>
      <c r="I1060" s="10" t="s">
        <v>573</v>
      </c>
      <c r="J1060" s="13" t="s">
        <v>2105</v>
      </c>
      <c r="K1060" s="10" t="s">
        <v>284</v>
      </c>
      <c r="L1060" s="10" t="s">
        <v>1117</v>
      </c>
      <c r="M1060" s="14">
        <v>52500</v>
      </c>
      <c r="N1060" s="12"/>
      <c r="O1060" s="10" t="s">
        <v>1652</v>
      </c>
      <c r="P1060" s="14">
        <v>-45449</v>
      </c>
      <c r="Q1060" s="15">
        <v>1</v>
      </c>
      <c r="R1060" s="10" t="s">
        <v>29</v>
      </c>
      <c r="S1060" s="14">
        <v>7051</v>
      </c>
      <c r="T1060" s="10" t="s">
        <v>339</v>
      </c>
      <c r="U1060" s="10" t="s">
        <v>29</v>
      </c>
      <c r="V1060" s="10" t="s">
        <v>37</v>
      </c>
      <c r="W1060" s="10" t="s">
        <v>29</v>
      </c>
      <c r="X1060" s="15">
        <v>0</v>
      </c>
      <c r="Y1060" s="15">
        <v>0</v>
      </c>
      <c r="Z1060" s="15">
        <v>0</v>
      </c>
      <c r="AA1060" s="14">
        <v>-2230</v>
      </c>
      <c r="AB1060" s="14">
        <v>4821</v>
      </c>
    </row>
    <row r="1061" spans="1:28" x14ac:dyDescent="0.25">
      <c r="A1061" s="9" t="s">
        <v>2108</v>
      </c>
      <c r="B1061" s="10" t="s">
        <v>29</v>
      </c>
      <c r="C1061" s="10" t="s">
        <v>29</v>
      </c>
      <c r="D1061" s="9" t="s">
        <v>375</v>
      </c>
      <c r="E1061" s="10" t="s">
        <v>207</v>
      </c>
      <c r="F1061" s="10" t="s">
        <v>32</v>
      </c>
      <c r="G1061" s="11">
        <v>44880</v>
      </c>
      <c r="H1061" s="12">
        <v>44880</v>
      </c>
      <c r="I1061" s="10" t="s">
        <v>573</v>
      </c>
      <c r="J1061" s="13" t="s">
        <v>2069</v>
      </c>
      <c r="K1061" s="10" t="s">
        <v>284</v>
      </c>
      <c r="L1061" s="10" t="s">
        <v>370</v>
      </c>
      <c r="M1061" s="14">
        <v>113592</v>
      </c>
      <c r="N1061" s="12"/>
      <c r="O1061" s="10" t="s">
        <v>29</v>
      </c>
      <c r="P1061" s="14">
        <v>-26929</v>
      </c>
      <c r="Q1061" s="15">
        <v>5</v>
      </c>
      <c r="R1061" s="10" t="s">
        <v>29</v>
      </c>
      <c r="S1061" s="14">
        <v>86663</v>
      </c>
      <c r="T1061" s="10" t="s">
        <v>339</v>
      </c>
      <c r="U1061" s="10" t="s">
        <v>29</v>
      </c>
      <c r="V1061" s="10" t="s">
        <v>37</v>
      </c>
      <c r="W1061" s="10" t="s">
        <v>29</v>
      </c>
      <c r="X1061" s="15">
        <v>0</v>
      </c>
      <c r="Y1061" s="15">
        <v>0</v>
      </c>
      <c r="Z1061" s="15">
        <v>0</v>
      </c>
      <c r="AA1061" s="14">
        <v>-27412</v>
      </c>
      <c r="AB1061" s="14">
        <v>59251</v>
      </c>
    </row>
    <row r="1062" spans="1:28" x14ac:dyDescent="0.25">
      <c r="A1062" s="9" t="s">
        <v>2108</v>
      </c>
      <c r="B1062" s="10" t="s">
        <v>29</v>
      </c>
      <c r="C1062" s="10" t="s">
        <v>29</v>
      </c>
      <c r="D1062" s="9" t="s">
        <v>376</v>
      </c>
      <c r="E1062" s="10" t="s">
        <v>207</v>
      </c>
      <c r="F1062" s="10" t="s">
        <v>32</v>
      </c>
      <c r="G1062" s="11">
        <v>44896</v>
      </c>
      <c r="H1062" s="12">
        <v>44896</v>
      </c>
      <c r="I1062" s="10" t="s">
        <v>573</v>
      </c>
      <c r="J1062" s="13" t="s">
        <v>2069</v>
      </c>
      <c r="K1062" s="10" t="s">
        <v>284</v>
      </c>
      <c r="L1062" s="10" t="s">
        <v>370</v>
      </c>
      <c r="M1062" s="14">
        <v>28398</v>
      </c>
      <c r="N1062" s="12"/>
      <c r="O1062" s="10" t="s">
        <v>29</v>
      </c>
      <c r="P1062" s="14">
        <v>-5946</v>
      </c>
      <c r="Q1062" s="15">
        <v>2</v>
      </c>
      <c r="R1062" s="10" t="s">
        <v>29</v>
      </c>
      <c r="S1062" s="14">
        <v>22452</v>
      </c>
      <c r="T1062" s="10" t="s">
        <v>339</v>
      </c>
      <c r="U1062" s="10" t="s">
        <v>29</v>
      </c>
      <c r="V1062" s="10" t="s">
        <v>37</v>
      </c>
      <c r="W1062" s="10" t="s">
        <v>29</v>
      </c>
      <c r="X1062" s="15">
        <v>0</v>
      </c>
      <c r="Y1062" s="15">
        <v>0</v>
      </c>
      <c r="Z1062" s="15">
        <v>0</v>
      </c>
      <c r="AA1062" s="14">
        <v>-7102</v>
      </c>
      <c r="AB1062" s="14">
        <v>15350</v>
      </c>
    </row>
    <row r="1063" spans="1:28" x14ac:dyDescent="0.25">
      <c r="A1063" s="9" t="s">
        <v>2109</v>
      </c>
      <c r="B1063" s="10" t="s">
        <v>29</v>
      </c>
      <c r="C1063" s="10" t="s">
        <v>29</v>
      </c>
      <c r="D1063" s="9" t="s">
        <v>30</v>
      </c>
      <c r="E1063" s="10" t="s">
        <v>207</v>
      </c>
      <c r="F1063" s="10" t="s">
        <v>32</v>
      </c>
      <c r="G1063" s="11">
        <v>44098</v>
      </c>
      <c r="H1063" s="12">
        <v>44098</v>
      </c>
      <c r="I1063" s="10" t="s">
        <v>573</v>
      </c>
      <c r="J1063" s="13" t="s">
        <v>2110</v>
      </c>
      <c r="K1063" s="10" t="s">
        <v>284</v>
      </c>
      <c r="L1063" s="10" t="s">
        <v>1117</v>
      </c>
      <c r="M1063" s="14">
        <v>85000</v>
      </c>
      <c r="N1063" s="12"/>
      <c r="O1063" s="10" t="s">
        <v>2111</v>
      </c>
      <c r="P1063" s="14">
        <v>-77237</v>
      </c>
      <c r="Q1063" s="15">
        <v>1</v>
      </c>
      <c r="R1063" s="10" t="s">
        <v>29</v>
      </c>
      <c r="S1063" s="14">
        <v>7763</v>
      </c>
      <c r="T1063" s="10" t="s">
        <v>339</v>
      </c>
      <c r="U1063" s="10" t="s">
        <v>29</v>
      </c>
      <c r="V1063" s="10" t="s">
        <v>37</v>
      </c>
      <c r="W1063" s="10" t="s">
        <v>29</v>
      </c>
      <c r="X1063" s="15">
        <v>0</v>
      </c>
      <c r="Y1063" s="15">
        <v>0</v>
      </c>
      <c r="Z1063" s="15">
        <v>0</v>
      </c>
      <c r="AA1063" s="14">
        <v>-2456</v>
      </c>
      <c r="AB1063" s="14">
        <v>5307</v>
      </c>
    </row>
    <row r="1064" spans="1:28" x14ac:dyDescent="0.25">
      <c r="A1064" s="9" t="s">
        <v>2112</v>
      </c>
      <c r="B1064" s="10" t="s">
        <v>29</v>
      </c>
      <c r="C1064" s="10" t="s">
        <v>29</v>
      </c>
      <c r="D1064" s="9" t="s">
        <v>30</v>
      </c>
      <c r="E1064" s="10" t="s">
        <v>207</v>
      </c>
      <c r="F1064" s="10" t="s">
        <v>32</v>
      </c>
      <c r="G1064" s="11">
        <v>44281</v>
      </c>
      <c r="H1064" s="12">
        <v>44281</v>
      </c>
      <c r="I1064" s="10" t="s">
        <v>573</v>
      </c>
      <c r="J1064" s="13" t="s">
        <v>2113</v>
      </c>
      <c r="K1064" s="10" t="s">
        <v>284</v>
      </c>
      <c r="L1064" s="10" t="s">
        <v>1117</v>
      </c>
      <c r="M1064" s="14">
        <v>67500</v>
      </c>
      <c r="N1064" s="12"/>
      <c r="O1064" s="10" t="s">
        <v>1652</v>
      </c>
      <c r="P1064" s="14">
        <v>-58434</v>
      </c>
      <c r="Q1064" s="15">
        <v>1</v>
      </c>
      <c r="R1064" s="10" t="s">
        <v>29</v>
      </c>
      <c r="S1064" s="14">
        <v>9066</v>
      </c>
      <c r="T1064" s="10" t="s">
        <v>339</v>
      </c>
      <c r="U1064" s="10" t="s">
        <v>29</v>
      </c>
      <c r="V1064" s="10" t="s">
        <v>37</v>
      </c>
      <c r="W1064" s="10" t="s">
        <v>29</v>
      </c>
      <c r="X1064" s="15">
        <v>0</v>
      </c>
      <c r="Y1064" s="15">
        <v>0</v>
      </c>
      <c r="Z1064" s="15">
        <v>0</v>
      </c>
      <c r="AA1064" s="14">
        <v>-2868</v>
      </c>
      <c r="AB1064" s="14">
        <v>6198</v>
      </c>
    </row>
    <row r="1065" spans="1:28" x14ac:dyDescent="0.25">
      <c r="A1065" s="9" t="s">
        <v>2114</v>
      </c>
      <c r="B1065" s="10" t="s">
        <v>29</v>
      </c>
      <c r="C1065" s="10" t="s">
        <v>29</v>
      </c>
      <c r="D1065" s="9" t="s">
        <v>30</v>
      </c>
      <c r="E1065" s="10" t="s">
        <v>207</v>
      </c>
      <c r="F1065" s="10" t="s">
        <v>32</v>
      </c>
      <c r="G1065" s="11">
        <v>44421</v>
      </c>
      <c r="H1065" s="12">
        <v>44421</v>
      </c>
      <c r="I1065" s="10" t="s">
        <v>2076</v>
      </c>
      <c r="J1065" s="13" t="s">
        <v>2115</v>
      </c>
      <c r="K1065" s="10" t="s">
        <v>2103</v>
      </c>
      <c r="L1065" s="10" t="s">
        <v>370</v>
      </c>
      <c r="M1065" s="14">
        <v>1213000</v>
      </c>
      <c r="N1065" s="12"/>
      <c r="O1065" s="10" t="s">
        <v>2096</v>
      </c>
      <c r="P1065" s="14">
        <v>-659892</v>
      </c>
      <c r="Q1065" s="15">
        <v>2</v>
      </c>
      <c r="R1065" s="10" t="s">
        <v>29</v>
      </c>
      <c r="S1065" s="14">
        <v>553108</v>
      </c>
      <c r="T1065" s="10" t="s">
        <v>1020</v>
      </c>
      <c r="U1065" s="10" t="s">
        <v>29</v>
      </c>
      <c r="V1065" s="10" t="s">
        <v>37</v>
      </c>
      <c r="W1065" s="10" t="s">
        <v>29</v>
      </c>
      <c r="X1065" s="15">
        <v>0</v>
      </c>
      <c r="Y1065" s="15">
        <v>0</v>
      </c>
      <c r="Z1065" s="15">
        <v>0</v>
      </c>
      <c r="AA1065" s="14">
        <v>-108926</v>
      </c>
      <c r="AB1065" s="14">
        <v>444182</v>
      </c>
    </row>
    <row r="1066" spans="1:28" x14ac:dyDescent="0.25">
      <c r="A1066" s="9" t="s">
        <v>2116</v>
      </c>
      <c r="B1066" s="10" t="s">
        <v>29</v>
      </c>
      <c r="C1066" s="10" t="s">
        <v>29</v>
      </c>
      <c r="D1066" s="9" t="s">
        <v>30</v>
      </c>
      <c r="E1066" s="10" t="s">
        <v>207</v>
      </c>
      <c r="F1066" s="10" t="s">
        <v>32</v>
      </c>
      <c r="G1066" s="11">
        <v>44480</v>
      </c>
      <c r="H1066" s="12">
        <v>44480</v>
      </c>
      <c r="I1066" s="10" t="s">
        <v>2076</v>
      </c>
      <c r="J1066" s="13" t="s">
        <v>2117</v>
      </c>
      <c r="K1066" s="10" t="s">
        <v>2103</v>
      </c>
      <c r="L1066" s="10" t="s">
        <v>29</v>
      </c>
      <c r="M1066" s="14">
        <v>526050</v>
      </c>
      <c r="N1066" s="12"/>
      <c r="O1066" s="10" t="s">
        <v>2096</v>
      </c>
      <c r="P1066" s="14">
        <v>-265894</v>
      </c>
      <c r="Q1066" s="15">
        <v>1</v>
      </c>
      <c r="R1066" s="10" t="s">
        <v>29</v>
      </c>
      <c r="S1066" s="14">
        <v>260156</v>
      </c>
      <c r="T1066" s="10" t="s">
        <v>339</v>
      </c>
      <c r="U1066" s="10" t="s">
        <v>29</v>
      </c>
      <c r="V1066" s="10" t="s">
        <v>37</v>
      </c>
      <c r="W1066" s="10" t="s">
        <v>29</v>
      </c>
      <c r="X1066" s="15">
        <v>0</v>
      </c>
      <c r="Y1066" s="15">
        <v>0</v>
      </c>
      <c r="Z1066" s="15">
        <v>0</v>
      </c>
      <c r="AA1066" s="14">
        <v>-51233</v>
      </c>
      <c r="AB1066" s="14">
        <v>208923</v>
      </c>
    </row>
    <row r="1067" spans="1:28" x14ac:dyDescent="0.25">
      <c r="A1067" s="9" t="s">
        <v>2118</v>
      </c>
      <c r="B1067" s="10" t="s">
        <v>29</v>
      </c>
      <c r="C1067" s="10" t="s">
        <v>29</v>
      </c>
      <c r="D1067" s="9" t="s">
        <v>30</v>
      </c>
      <c r="E1067" s="10" t="s">
        <v>207</v>
      </c>
      <c r="F1067" s="10" t="s">
        <v>32</v>
      </c>
      <c r="G1067" s="11">
        <v>44480</v>
      </c>
      <c r="H1067" s="12">
        <v>44480</v>
      </c>
      <c r="I1067" s="10" t="s">
        <v>2076</v>
      </c>
      <c r="J1067" s="13" t="s">
        <v>2119</v>
      </c>
      <c r="K1067" s="10" t="s">
        <v>284</v>
      </c>
      <c r="L1067" s="10" t="s">
        <v>29</v>
      </c>
      <c r="M1067" s="14">
        <v>39830</v>
      </c>
      <c r="N1067" s="12"/>
      <c r="O1067" s="10" t="s">
        <v>1652</v>
      </c>
      <c r="P1067" s="14">
        <v>-29524</v>
      </c>
      <c r="Q1067" s="15">
        <v>1</v>
      </c>
      <c r="R1067" s="10" t="s">
        <v>29</v>
      </c>
      <c r="S1067" s="14">
        <v>10306</v>
      </c>
      <c r="T1067" s="10" t="s">
        <v>339</v>
      </c>
      <c r="U1067" s="10" t="s">
        <v>29</v>
      </c>
      <c r="V1067" s="10" t="s">
        <v>37</v>
      </c>
      <c r="W1067" s="10" t="s">
        <v>29</v>
      </c>
      <c r="X1067" s="15">
        <v>0</v>
      </c>
      <c r="Y1067" s="15">
        <v>0</v>
      </c>
      <c r="Z1067" s="15">
        <v>0</v>
      </c>
      <c r="AA1067" s="14">
        <v>-3260</v>
      </c>
      <c r="AB1067" s="14">
        <v>7046</v>
      </c>
    </row>
    <row r="1068" spans="1:28" x14ac:dyDescent="0.25">
      <c r="A1068" s="9" t="s">
        <v>2120</v>
      </c>
      <c r="B1068" s="10" t="s">
        <v>29</v>
      </c>
      <c r="C1068" s="10" t="s">
        <v>29</v>
      </c>
      <c r="D1068" s="9" t="s">
        <v>30</v>
      </c>
      <c r="E1068" s="10" t="s">
        <v>207</v>
      </c>
      <c r="F1068" s="10" t="s">
        <v>32</v>
      </c>
      <c r="G1068" s="11">
        <v>44523</v>
      </c>
      <c r="H1068" s="12">
        <v>44523</v>
      </c>
      <c r="I1068" s="10" t="s">
        <v>2076</v>
      </c>
      <c r="J1068" s="13" t="s">
        <v>2121</v>
      </c>
      <c r="K1068" s="10" t="s">
        <v>284</v>
      </c>
      <c r="L1068" s="10" t="s">
        <v>29</v>
      </c>
      <c r="M1068" s="14">
        <v>11597</v>
      </c>
      <c r="N1068" s="12"/>
      <c r="O1068" s="10" t="s">
        <v>2122</v>
      </c>
      <c r="P1068" s="14">
        <v>-8278</v>
      </c>
      <c r="Q1068" s="15">
        <v>1</v>
      </c>
      <c r="R1068" s="10" t="s">
        <v>29</v>
      </c>
      <c r="S1068" s="14">
        <v>3319</v>
      </c>
      <c r="T1068" s="10" t="s">
        <v>339</v>
      </c>
      <c r="U1068" s="10" t="s">
        <v>29</v>
      </c>
      <c r="V1068" s="10" t="s">
        <v>37</v>
      </c>
      <c r="W1068" s="10" t="s">
        <v>29</v>
      </c>
      <c r="X1068" s="15">
        <v>0</v>
      </c>
      <c r="Y1068" s="15">
        <v>0</v>
      </c>
      <c r="Z1068" s="15">
        <v>0</v>
      </c>
      <c r="AA1068" s="14">
        <v>-1050</v>
      </c>
      <c r="AB1068" s="14">
        <v>2269</v>
      </c>
    </row>
    <row r="1069" spans="1:28" x14ac:dyDescent="0.25">
      <c r="A1069" s="9" t="s">
        <v>2123</v>
      </c>
      <c r="B1069" s="10" t="s">
        <v>29</v>
      </c>
      <c r="C1069" s="10" t="s">
        <v>29</v>
      </c>
      <c r="D1069" s="9" t="s">
        <v>30</v>
      </c>
      <c r="E1069" s="10" t="s">
        <v>207</v>
      </c>
      <c r="F1069" s="10" t="s">
        <v>32</v>
      </c>
      <c r="G1069" s="11">
        <v>44803</v>
      </c>
      <c r="H1069" s="12">
        <v>44803</v>
      </c>
      <c r="I1069" s="10" t="s">
        <v>218</v>
      </c>
      <c r="J1069" s="13" t="s">
        <v>2124</v>
      </c>
      <c r="K1069" s="10" t="s">
        <v>284</v>
      </c>
      <c r="L1069" s="10" t="s">
        <v>370</v>
      </c>
      <c r="M1069" s="14">
        <v>8182.58</v>
      </c>
      <c r="N1069" s="12"/>
      <c r="O1069" s="10" t="s">
        <v>2125</v>
      </c>
      <c r="P1069" s="14">
        <v>-3030</v>
      </c>
      <c r="Q1069" s="15"/>
      <c r="R1069" s="10" t="s">
        <v>29</v>
      </c>
      <c r="S1069" s="14">
        <v>5152.58</v>
      </c>
      <c r="T1069" s="10" t="s">
        <v>29</v>
      </c>
      <c r="U1069" s="10" t="s">
        <v>29</v>
      </c>
      <c r="V1069" s="10" t="s">
        <v>37</v>
      </c>
      <c r="W1069" s="10" t="s">
        <v>29</v>
      </c>
      <c r="X1069" s="15">
        <v>0</v>
      </c>
      <c r="Y1069" s="15">
        <v>0</v>
      </c>
      <c r="Z1069" s="15">
        <v>0</v>
      </c>
      <c r="AA1069" s="14">
        <v>-1630</v>
      </c>
      <c r="AB1069" s="14">
        <v>3522.58</v>
      </c>
    </row>
    <row r="1070" spans="1:28" x14ac:dyDescent="0.25">
      <c r="A1070" s="9" t="s">
        <v>2126</v>
      </c>
      <c r="B1070" s="10" t="s">
        <v>29</v>
      </c>
      <c r="C1070" s="10" t="s">
        <v>29</v>
      </c>
      <c r="D1070" s="9" t="s">
        <v>30</v>
      </c>
      <c r="E1070" s="10" t="s">
        <v>1783</v>
      </c>
      <c r="F1070" s="10" t="s">
        <v>32</v>
      </c>
      <c r="G1070" s="11">
        <v>45096</v>
      </c>
      <c r="H1070" s="12">
        <v>45096</v>
      </c>
      <c r="I1070" s="10" t="s">
        <v>573</v>
      </c>
      <c r="J1070" s="13" t="s">
        <v>2127</v>
      </c>
      <c r="K1070" s="10" t="s">
        <v>182</v>
      </c>
      <c r="L1070" s="10" t="s">
        <v>2128</v>
      </c>
      <c r="M1070" s="15">
        <v>0</v>
      </c>
      <c r="N1070" s="12"/>
      <c r="O1070" s="10" t="s">
        <v>2129</v>
      </c>
      <c r="P1070" s="15">
        <v>0</v>
      </c>
      <c r="Q1070" s="15"/>
      <c r="R1070" s="10" t="s">
        <v>29</v>
      </c>
      <c r="S1070" s="15">
        <v>0</v>
      </c>
      <c r="T1070" s="10" t="s">
        <v>29</v>
      </c>
      <c r="U1070" s="10" t="s">
        <v>29</v>
      </c>
      <c r="V1070" s="10" t="s">
        <v>37</v>
      </c>
      <c r="W1070" s="10" t="s">
        <v>29</v>
      </c>
      <c r="X1070" s="15">
        <v>0</v>
      </c>
      <c r="Y1070" s="14">
        <v>1490000</v>
      </c>
      <c r="Z1070" s="15">
        <v>0</v>
      </c>
      <c r="AA1070" s="14">
        <v>-267412</v>
      </c>
      <c r="AB1070" s="14">
        <v>1222588</v>
      </c>
    </row>
    <row r="1071" spans="1:28" x14ac:dyDescent="0.25">
      <c r="A1071" s="16" t="s">
        <v>2130</v>
      </c>
      <c r="B1071" s="17" t="s">
        <v>29</v>
      </c>
      <c r="C1071" s="17" t="s">
        <v>29</v>
      </c>
      <c r="D1071" s="17" t="s">
        <v>29</v>
      </c>
      <c r="E1071" s="17" t="s">
        <v>29</v>
      </c>
      <c r="F1071" s="17" t="s">
        <v>29</v>
      </c>
      <c r="G1071" s="18"/>
      <c r="H1071" s="18"/>
      <c r="I1071" s="17" t="s">
        <v>29</v>
      </c>
      <c r="J1071" s="17" t="s">
        <v>29</v>
      </c>
      <c r="K1071" s="17" t="s">
        <v>29</v>
      </c>
      <c r="L1071" s="17" t="s">
        <v>29</v>
      </c>
      <c r="M1071" s="19">
        <v>19158349.120000001</v>
      </c>
      <c r="N1071" s="18"/>
      <c r="O1071" s="17" t="s">
        <v>29</v>
      </c>
      <c r="P1071" s="19">
        <v>-17028344.960000001</v>
      </c>
      <c r="Q1071" s="20"/>
      <c r="R1071" s="17" t="s">
        <v>29</v>
      </c>
      <c r="S1071" s="19">
        <v>2130004.16</v>
      </c>
      <c r="T1071" s="17" t="s">
        <v>29</v>
      </c>
      <c r="U1071" s="17" t="s">
        <v>29</v>
      </c>
      <c r="V1071" s="17" t="s">
        <v>37</v>
      </c>
      <c r="W1071" s="17" t="s">
        <v>29</v>
      </c>
      <c r="X1071" s="20">
        <v>0</v>
      </c>
      <c r="Y1071" s="19">
        <v>1490000</v>
      </c>
      <c r="Z1071" s="20">
        <v>0</v>
      </c>
      <c r="AA1071" s="19">
        <v>-594737</v>
      </c>
      <c r="AB1071" s="19">
        <v>3025267.16</v>
      </c>
    </row>
    <row r="1072" spans="1:28" x14ac:dyDescent="0.25">
      <c r="A1072" s="16" t="s">
        <v>2131</v>
      </c>
      <c r="B1072" s="17" t="s">
        <v>29</v>
      </c>
      <c r="C1072" s="17" t="s">
        <v>29</v>
      </c>
      <c r="D1072" s="17" t="s">
        <v>29</v>
      </c>
      <c r="E1072" s="17" t="s">
        <v>29</v>
      </c>
      <c r="F1072" s="17" t="s">
        <v>29</v>
      </c>
      <c r="G1072" s="18"/>
      <c r="H1072" s="18"/>
      <c r="I1072" s="17" t="s">
        <v>29</v>
      </c>
      <c r="J1072" s="17" t="s">
        <v>29</v>
      </c>
      <c r="K1072" s="17" t="s">
        <v>29</v>
      </c>
      <c r="L1072" s="17" t="s">
        <v>29</v>
      </c>
      <c r="M1072" s="19">
        <v>19158349.120000001</v>
      </c>
      <c r="N1072" s="18"/>
      <c r="O1072" s="17" t="s">
        <v>29</v>
      </c>
      <c r="P1072" s="19">
        <v>-17028344.960000001</v>
      </c>
      <c r="Q1072" s="20"/>
      <c r="R1072" s="17" t="s">
        <v>29</v>
      </c>
      <c r="S1072" s="19">
        <v>2130004.16</v>
      </c>
      <c r="T1072" s="17" t="s">
        <v>29</v>
      </c>
      <c r="U1072" s="17" t="s">
        <v>29</v>
      </c>
      <c r="V1072" s="17" t="s">
        <v>37</v>
      </c>
      <c r="W1072" s="17" t="s">
        <v>29</v>
      </c>
      <c r="X1072" s="20">
        <v>0</v>
      </c>
      <c r="Y1072" s="19">
        <v>1490000</v>
      </c>
      <c r="Z1072" s="20">
        <v>0</v>
      </c>
      <c r="AA1072" s="19">
        <v>-594737</v>
      </c>
      <c r="AB1072" s="19">
        <v>3025267.16</v>
      </c>
    </row>
    <row r="1073" spans="1:28" x14ac:dyDescent="0.25">
      <c r="A1073" s="9" t="s">
        <v>2132</v>
      </c>
      <c r="B1073" s="10" t="s">
        <v>29</v>
      </c>
      <c r="C1073" s="10" t="s">
        <v>29</v>
      </c>
      <c r="D1073" s="9" t="s">
        <v>30</v>
      </c>
      <c r="E1073" s="10" t="s">
        <v>2133</v>
      </c>
      <c r="F1073" s="10" t="s">
        <v>32</v>
      </c>
      <c r="G1073" s="11">
        <v>41579</v>
      </c>
      <c r="H1073" s="12">
        <v>41579</v>
      </c>
      <c r="I1073" s="10" t="s">
        <v>573</v>
      </c>
      <c r="J1073" s="13" t="s">
        <v>2134</v>
      </c>
      <c r="K1073" s="10" t="s">
        <v>2103</v>
      </c>
      <c r="L1073" s="10" t="s">
        <v>29</v>
      </c>
      <c r="M1073" s="15">
        <v>0</v>
      </c>
      <c r="N1073" s="12"/>
      <c r="O1073" s="10" t="s">
        <v>29</v>
      </c>
      <c r="P1073" s="15">
        <v>0</v>
      </c>
      <c r="Q1073" s="15">
        <v>1</v>
      </c>
      <c r="R1073" s="10" t="s">
        <v>29</v>
      </c>
      <c r="S1073" s="15">
        <v>0</v>
      </c>
      <c r="T1073" s="10" t="s">
        <v>36</v>
      </c>
      <c r="U1073" s="10" t="s">
        <v>29</v>
      </c>
      <c r="V1073" s="10" t="s">
        <v>37</v>
      </c>
      <c r="W1073" s="10" t="s">
        <v>29</v>
      </c>
      <c r="X1073" s="15">
        <v>0</v>
      </c>
      <c r="Y1073" s="15">
        <v>0</v>
      </c>
      <c r="Z1073" s="15">
        <v>0</v>
      </c>
      <c r="AA1073" s="15">
        <v>0</v>
      </c>
      <c r="AB1073" s="15">
        <v>0</v>
      </c>
    </row>
    <row r="1074" spans="1:28" x14ac:dyDescent="0.25">
      <c r="A1074" s="9" t="s">
        <v>2135</v>
      </c>
      <c r="B1074" s="10" t="s">
        <v>29</v>
      </c>
      <c r="C1074" s="10" t="s">
        <v>29</v>
      </c>
      <c r="D1074" s="9" t="s">
        <v>30</v>
      </c>
      <c r="E1074" s="10" t="s">
        <v>207</v>
      </c>
      <c r="F1074" s="10" t="s">
        <v>32</v>
      </c>
      <c r="G1074" s="11">
        <v>41579</v>
      </c>
      <c r="H1074" s="12">
        <v>41579</v>
      </c>
      <c r="I1074" s="10" t="s">
        <v>573</v>
      </c>
      <c r="J1074" s="13" t="s">
        <v>2134</v>
      </c>
      <c r="K1074" s="10" t="s">
        <v>2103</v>
      </c>
      <c r="L1074" s="10" t="s">
        <v>29</v>
      </c>
      <c r="M1074" s="14">
        <v>320699</v>
      </c>
      <c r="N1074" s="12"/>
      <c r="O1074" s="10" t="s">
        <v>29</v>
      </c>
      <c r="P1074" s="14">
        <v>-304664.05</v>
      </c>
      <c r="Q1074" s="15">
        <v>1</v>
      </c>
      <c r="R1074" s="10" t="s">
        <v>29</v>
      </c>
      <c r="S1074" s="14">
        <v>16034.95</v>
      </c>
      <c r="T1074" s="10" t="s">
        <v>36</v>
      </c>
      <c r="U1074" s="10" t="s">
        <v>29</v>
      </c>
      <c r="V1074" s="10" t="s">
        <v>37</v>
      </c>
      <c r="W1074" s="10" t="s">
        <v>29</v>
      </c>
      <c r="X1074" s="15">
        <v>0</v>
      </c>
      <c r="Y1074" s="15">
        <v>0</v>
      </c>
      <c r="Z1074" s="15">
        <v>0</v>
      </c>
      <c r="AA1074" s="15">
        <v>0</v>
      </c>
      <c r="AB1074" s="14">
        <v>16034.95</v>
      </c>
    </row>
    <row r="1075" spans="1:28" x14ac:dyDescent="0.25">
      <c r="A1075" s="9" t="s">
        <v>2136</v>
      </c>
      <c r="B1075" s="10" t="s">
        <v>29</v>
      </c>
      <c r="C1075" s="10" t="s">
        <v>29</v>
      </c>
      <c r="D1075" s="9" t="s">
        <v>30</v>
      </c>
      <c r="E1075" s="10" t="s">
        <v>207</v>
      </c>
      <c r="F1075" s="10" t="s">
        <v>29</v>
      </c>
      <c r="G1075" s="11">
        <v>41456</v>
      </c>
      <c r="H1075" s="12">
        <v>41456</v>
      </c>
      <c r="I1075" s="10" t="s">
        <v>573</v>
      </c>
      <c r="J1075" s="13" t="s">
        <v>2137</v>
      </c>
      <c r="K1075" s="10" t="s">
        <v>2103</v>
      </c>
      <c r="L1075" s="10" t="s">
        <v>29</v>
      </c>
      <c r="M1075" s="14">
        <v>900000</v>
      </c>
      <c r="N1075" s="12"/>
      <c r="O1075" s="10" t="s">
        <v>29</v>
      </c>
      <c r="P1075" s="14">
        <v>-855000</v>
      </c>
      <c r="Q1075" s="15">
        <v>1</v>
      </c>
      <c r="R1075" s="10" t="s">
        <v>29</v>
      </c>
      <c r="S1075" s="14">
        <v>45000</v>
      </c>
      <c r="T1075" s="10" t="s">
        <v>36</v>
      </c>
      <c r="U1075" s="10" t="s">
        <v>29</v>
      </c>
      <c r="V1075" s="10" t="s">
        <v>37</v>
      </c>
      <c r="W1075" s="10" t="s">
        <v>29</v>
      </c>
      <c r="X1075" s="15">
        <v>0</v>
      </c>
      <c r="Y1075" s="15">
        <v>0</v>
      </c>
      <c r="Z1075" s="15">
        <v>0</v>
      </c>
      <c r="AA1075" s="15">
        <v>0</v>
      </c>
      <c r="AB1075" s="14">
        <v>45000</v>
      </c>
    </row>
    <row r="1076" spans="1:28" x14ac:dyDescent="0.25">
      <c r="A1076" s="9" t="s">
        <v>2138</v>
      </c>
      <c r="B1076" s="10" t="s">
        <v>29</v>
      </c>
      <c r="C1076" s="10" t="s">
        <v>29</v>
      </c>
      <c r="D1076" s="9" t="s">
        <v>30</v>
      </c>
      <c r="E1076" s="10" t="s">
        <v>207</v>
      </c>
      <c r="F1076" s="10" t="s">
        <v>32</v>
      </c>
      <c r="G1076" s="11">
        <v>41913</v>
      </c>
      <c r="H1076" s="12">
        <v>41913</v>
      </c>
      <c r="I1076" s="10" t="s">
        <v>573</v>
      </c>
      <c r="J1076" s="13" t="s">
        <v>2139</v>
      </c>
      <c r="K1076" s="10" t="s">
        <v>2103</v>
      </c>
      <c r="L1076" s="10" t="s">
        <v>29</v>
      </c>
      <c r="M1076" s="14">
        <v>191760.07</v>
      </c>
      <c r="N1076" s="12"/>
      <c r="O1076" s="10" t="s">
        <v>29</v>
      </c>
      <c r="P1076" s="14">
        <v>-182172.07</v>
      </c>
      <c r="Q1076" s="15">
        <v>1</v>
      </c>
      <c r="R1076" s="10" t="s">
        <v>29</v>
      </c>
      <c r="S1076" s="14">
        <v>9588</v>
      </c>
      <c r="T1076" s="10" t="s">
        <v>36</v>
      </c>
      <c r="U1076" s="10" t="s">
        <v>29</v>
      </c>
      <c r="V1076" s="10" t="s">
        <v>37</v>
      </c>
      <c r="W1076" s="10" t="s">
        <v>29</v>
      </c>
      <c r="X1076" s="15">
        <v>0</v>
      </c>
      <c r="Y1076" s="15">
        <v>0</v>
      </c>
      <c r="Z1076" s="15">
        <v>0</v>
      </c>
      <c r="AA1076" s="15">
        <v>0</v>
      </c>
      <c r="AB1076" s="14">
        <v>9588</v>
      </c>
    </row>
    <row r="1077" spans="1:28" x14ac:dyDescent="0.25">
      <c r="A1077" s="9" t="s">
        <v>2140</v>
      </c>
      <c r="B1077" s="10" t="s">
        <v>29</v>
      </c>
      <c r="C1077" s="10" t="s">
        <v>29</v>
      </c>
      <c r="D1077" s="9" t="s">
        <v>30</v>
      </c>
      <c r="E1077" s="10" t="s">
        <v>207</v>
      </c>
      <c r="F1077" s="10" t="s">
        <v>32</v>
      </c>
      <c r="G1077" s="11">
        <v>41913</v>
      </c>
      <c r="H1077" s="12">
        <v>41913</v>
      </c>
      <c r="I1077" s="10" t="s">
        <v>573</v>
      </c>
      <c r="J1077" s="13" t="s">
        <v>2141</v>
      </c>
      <c r="K1077" s="10" t="s">
        <v>2103</v>
      </c>
      <c r="L1077" s="10" t="s">
        <v>29</v>
      </c>
      <c r="M1077" s="14">
        <v>357000.13</v>
      </c>
      <c r="N1077" s="12"/>
      <c r="O1077" s="10" t="s">
        <v>29</v>
      </c>
      <c r="P1077" s="14">
        <v>-339150.12</v>
      </c>
      <c r="Q1077" s="15">
        <v>1</v>
      </c>
      <c r="R1077" s="10" t="s">
        <v>29</v>
      </c>
      <c r="S1077" s="14">
        <v>17850.009999999998</v>
      </c>
      <c r="T1077" s="10" t="s">
        <v>36</v>
      </c>
      <c r="U1077" s="10" t="s">
        <v>29</v>
      </c>
      <c r="V1077" s="10" t="s">
        <v>37</v>
      </c>
      <c r="W1077" s="10" t="s">
        <v>29</v>
      </c>
      <c r="X1077" s="15">
        <v>0</v>
      </c>
      <c r="Y1077" s="15">
        <v>0</v>
      </c>
      <c r="Z1077" s="15">
        <v>0</v>
      </c>
      <c r="AA1077" s="15">
        <v>0</v>
      </c>
      <c r="AB1077" s="14">
        <v>17850.009999999998</v>
      </c>
    </row>
    <row r="1078" spans="1:28" x14ac:dyDescent="0.25">
      <c r="A1078" s="9" t="s">
        <v>2142</v>
      </c>
      <c r="B1078" s="10" t="s">
        <v>29</v>
      </c>
      <c r="C1078" s="10" t="s">
        <v>29</v>
      </c>
      <c r="D1078" s="9" t="s">
        <v>30</v>
      </c>
      <c r="E1078" s="10" t="s">
        <v>207</v>
      </c>
      <c r="F1078" s="10" t="s">
        <v>32</v>
      </c>
      <c r="G1078" s="11">
        <v>41913</v>
      </c>
      <c r="H1078" s="12">
        <v>41913</v>
      </c>
      <c r="I1078" s="10" t="s">
        <v>573</v>
      </c>
      <c r="J1078" s="13" t="s">
        <v>2143</v>
      </c>
      <c r="K1078" s="10" t="s">
        <v>2103</v>
      </c>
      <c r="L1078" s="10" t="s">
        <v>29</v>
      </c>
      <c r="M1078" s="14">
        <v>71400</v>
      </c>
      <c r="N1078" s="12"/>
      <c r="O1078" s="10" t="s">
        <v>29</v>
      </c>
      <c r="P1078" s="14">
        <v>-67830</v>
      </c>
      <c r="Q1078" s="15">
        <v>1</v>
      </c>
      <c r="R1078" s="10" t="s">
        <v>29</v>
      </c>
      <c r="S1078" s="14">
        <v>3570</v>
      </c>
      <c r="T1078" s="10" t="s">
        <v>36</v>
      </c>
      <c r="U1078" s="10" t="s">
        <v>29</v>
      </c>
      <c r="V1078" s="10" t="s">
        <v>37</v>
      </c>
      <c r="W1078" s="10" t="s">
        <v>29</v>
      </c>
      <c r="X1078" s="15">
        <v>0</v>
      </c>
      <c r="Y1078" s="15">
        <v>0</v>
      </c>
      <c r="Z1078" s="15">
        <v>0</v>
      </c>
      <c r="AA1078" s="15">
        <v>0</v>
      </c>
      <c r="AB1078" s="14">
        <v>3570</v>
      </c>
    </row>
    <row r="1079" spans="1:28" x14ac:dyDescent="0.25">
      <c r="A1079" s="9" t="s">
        <v>2144</v>
      </c>
      <c r="B1079" s="10" t="s">
        <v>29</v>
      </c>
      <c r="C1079" s="10" t="s">
        <v>29</v>
      </c>
      <c r="D1079" s="9" t="s">
        <v>30</v>
      </c>
      <c r="E1079" s="10" t="s">
        <v>207</v>
      </c>
      <c r="F1079" s="10" t="s">
        <v>32</v>
      </c>
      <c r="G1079" s="11">
        <v>41913</v>
      </c>
      <c r="H1079" s="12">
        <v>41913</v>
      </c>
      <c r="I1079" s="10" t="s">
        <v>573</v>
      </c>
      <c r="J1079" s="13" t="s">
        <v>2145</v>
      </c>
      <c r="K1079" s="10" t="s">
        <v>2103</v>
      </c>
      <c r="L1079" s="10" t="s">
        <v>29</v>
      </c>
      <c r="M1079" s="14">
        <v>663000</v>
      </c>
      <c r="N1079" s="12"/>
      <c r="O1079" s="10" t="s">
        <v>29</v>
      </c>
      <c r="P1079" s="14">
        <v>-629850</v>
      </c>
      <c r="Q1079" s="15">
        <v>1</v>
      </c>
      <c r="R1079" s="10" t="s">
        <v>29</v>
      </c>
      <c r="S1079" s="14">
        <v>33150</v>
      </c>
      <c r="T1079" s="10" t="s">
        <v>36</v>
      </c>
      <c r="U1079" s="10" t="s">
        <v>29</v>
      </c>
      <c r="V1079" s="10" t="s">
        <v>37</v>
      </c>
      <c r="W1079" s="10" t="s">
        <v>29</v>
      </c>
      <c r="X1079" s="15">
        <v>0</v>
      </c>
      <c r="Y1079" s="15">
        <v>0</v>
      </c>
      <c r="Z1079" s="15">
        <v>0</v>
      </c>
      <c r="AA1079" s="15">
        <v>0</v>
      </c>
      <c r="AB1079" s="14">
        <v>33150</v>
      </c>
    </row>
    <row r="1080" spans="1:28" x14ac:dyDescent="0.25">
      <c r="A1080" s="9" t="s">
        <v>2146</v>
      </c>
      <c r="B1080" s="10" t="s">
        <v>29</v>
      </c>
      <c r="C1080" s="10" t="s">
        <v>29</v>
      </c>
      <c r="D1080" s="9" t="s">
        <v>30</v>
      </c>
      <c r="E1080" s="10" t="s">
        <v>207</v>
      </c>
      <c r="F1080" s="10" t="s">
        <v>32</v>
      </c>
      <c r="G1080" s="11">
        <v>41913</v>
      </c>
      <c r="H1080" s="12">
        <v>41913</v>
      </c>
      <c r="I1080" s="10" t="s">
        <v>573</v>
      </c>
      <c r="J1080" s="13" t="s">
        <v>2147</v>
      </c>
      <c r="K1080" s="10" t="s">
        <v>2103</v>
      </c>
      <c r="L1080" s="10" t="s">
        <v>29</v>
      </c>
      <c r="M1080" s="14">
        <v>135000</v>
      </c>
      <c r="N1080" s="12"/>
      <c r="O1080" s="10" t="s">
        <v>29</v>
      </c>
      <c r="P1080" s="14">
        <v>-128250</v>
      </c>
      <c r="Q1080" s="15">
        <v>1</v>
      </c>
      <c r="R1080" s="10" t="s">
        <v>29</v>
      </c>
      <c r="S1080" s="14">
        <v>6750</v>
      </c>
      <c r="T1080" s="10" t="s">
        <v>36</v>
      </c>
      <c r="U1080" s="10" t="s">
        <v>29</v>
      </c>
      <c r="V1080" s="10" t="s">
        <v>37</v>
      </c>
      <c r="W1080" s="10" t="s">
        <v>29</v>
      </c>
      <c r="X1080" s="15">
        <v>0</v>
      </c>
      <c r="Y1080" s="15">
        <v>0</v>
      </c>
      <c r="Z1080" s="15">
        <v>0</v>
      </c>
      <c r="AA1080" s="15">
        <v>0</v>
      </c>
      <c r="AB1080" s="14">
        <v>6750</v>
      </c>
    </row>
    <row r="1081" spans="1:28" x14ac:dyDescent="0.25">
      <c r="A1081" s="9" t="s">
        <v>2148</v>
      </c>
      <c r="B1081" s="10" t="s">
        <v>29</v>
      </c>
      <c r="C1081" s="10" t="s">
        <v>29</v>
      </c>
      <c r="D1081" s="9" t="s">
        <v>30</v>
      </c>
      <c r="E1081" s="10" t="s">
        <v>2133</v>
      </c>
      <c r="F1081" s="10" t="s">
        <v>32</v>
      </c>
      <c r="G1081" s="11">
        <v>42095</v>
      </c>
      <c r="H1081" s="12">
        <v>42095</v>
      </c>
      <c r="I1081" s="10" t="s">
        <v>573</v>
      </c>
      <c r="J1081" s="13" t="s">
        <v>2149</v>
      </c>
      <c r="K1081" s="10" t="s">
        <v>2103</v>
      </c>
      <c r="L1081" s="10" t="s">
        <v>29</v>
      </c>
      <c r="M1081" s="14">
        <v>1886345</v>
      </c>
      <c r="N1081" s="12"/>
      <c r="O1081" s="10" t="s">
        <v>29</v>
      </c>
      <c r="P1081" s="14">
        <v>-1792027.75</v>
      </c>
      <c r="Q1081" s="15">
        <v>1</v>
      </c>
      <c r="R1081" s="10" t="s">
        <v>29</v>
      </c>
      <c r="S1081" s="14">
        <v>94317.25</v>
      </c>
      <c r="T1081" s="10" t="s">
        <v>36</v>
      </c>
      <c r="U1081" s="10" t="s">
        <v>29</v>
      </c>
      <c r="V1081" s="10" t="s">
        <v>37</v>
      </c>
      <c r="W1081" s="10" t="s">
        <v>29</v>
      </c>
      <c r="X1081" s="15">
        <v>0</v>
      </c>
      <c r="Y1081" s="15">
        <v>0</v>
      </c>
      <c r="Z1081" s="15">
        <v>0</v>
      </c>
      <c r="AA1081" s="15">
        <v>0</v>
      </c>
      <c r="AB1081" s="14">
        <v>94317.25</v>
      </c>
    </row>
    <row r="1082" spans="1:28" x14ac:dyDescent="0.25">
      <c r="A1082" s="9" t="s">
        <v>2150</v>
      </c>
      <c r="B1082" s="10" t="s">
        <v>29</v>
      </c>
      <c r="C1082" s="10" t="s">
        <v>29</v>
      </c>
      <c r="D1082" s="9" t="s">
        <v>30</v>
      </c>
      <c r="E1082" s="10" t="s">
        <v>2133</v>
      </c>
      <c r="F1082" s="10" t="s">
        <v>32</v>
      </c>
      <c r="G1082" s="11">
        <v>42185</v>
      </c>
      <c r="H1082" s="12">
        <v>42185</v>
      </c>
      <c r="I1082" s="10" t="s">
        <v>573</v>
      </c>
      <c r="J1082" s="13" t="s">
        <v>2151</v>
      </c>
      <c r="K1082" s="10" t="s">
        <v>2103</v>
      </c>
      <c r="L1082" s="10" t="s">
        <v>29</v>
      </c>
      <c r="M1082" s="14">
        <v>18650</v>
      </c>
      <c r="N1082" s="12"/>
      <c r="O1082" s="10" t="s">
        <v>29</v>
      </c>
      <c r="P1082" s="14">
        <v>-17687</v>
      </c>
      <c r="Q1082" s="15">
        <v>1</v>
      </c>
      <c r="R1082" s="10" t="s">
        <v>29</v>
      </c>
      <c r="S1082" s="15">
        <v>963</v>
      </c>
      <c r="T1082" s="10" t="s">
        <v>36</v>
      </c>
      <c r="U1082" s="10" t="s">
        <v>29</v>
      </c>
      <c r="V1082" s="10" t="s">
        <v>37</v>
      </c>
      <c r="W1082" s="10" t="s">
        <v>29</v>
      </c>
      <c r="X1082" s="15">
        <v>0</v>
      </c>
      <c r="Y1082" s="15">
        <v>0</v>
      </c>
      <c r="Z1082" s="15">
        <v>0</v>
      </c>
      <c r="AA1082" s="15">
        <v>0</v>
      </c>
      <c r="AB1082" s="15">
        <v>963</v>
      </c>
    </row>
    <row r="1083" spans="1:28" x14ac:dyDescent="0.25">
      <c r="A1083" s="9" t="s">
        <v>2152</v>
      </c>
      <c r="B1083" s="10" t="s">
        <v>29</v>
      </c>
      <c r="C1083" s="10" t="s">
        <v>29</v>
      </c>
      <c r="D1083" s="9" t="s">
        <v>30</v>
      </c>
      <c r="E1083" s="10" t="s">
        <v>2133</v>
      </c>
      <c r="F1083" s="10" t="s">
        <v>32</v>
      </c>
      <c r="G1083" s="11">
        <v>42551</v>
      </c>
      <c r="H1083" s="12">
        <v>42551</v>
      </c>
      <c r="I1083" s="10" t="s">
        <v>573</v>
      </c>
      <c r="J1083" s="13" t="s">
        <v>2153</v>
      </c>
      <c r="K1083" s="10" t="s">
        <v>2103</v>
      </c>
      <c r="L1083" s="10" t="s">
        <v>29</v>
      </c>
      <c r="M1083" s="14">
        <v>153000</v>
      </c>
      <c r="N1083" s="12"/>
      <c r="O1083" s="10" t="s">
        <v>29</v>
      </c>
      <c r="P1083" s="14">
        <v>-145057</v>
      </c>
      <c r="Q1083" s="15">
        <v>1</v>
      </c>
      <c r="R1083" s="10" t="s">
        <v>29</v>
      </c>
      <c r="S1083" s="14">
        <v>7943</v>
      </c>
      <c r="T1083" s="10" t="s">
        <v>36</v>
      </c>
      <c r="U1083" s="10" t="s">
        <v>29</v>
      </c>
      <c r="V1083" s="10" t="s">
        <v>37</v>
      </c>
      <c r="W1083" s="10" t="s">
        <v>29</v>
      </c>
      <c r="X1083" s="15">
        <v>0</v>
      </c>
      <c r="Y1083" s="15">
        <v>0</v>
      </c>
      <c r="Z1083" s="15">
        <v>0</v>
      </c>
      <c r="AA1083" s="15">
        <v>0</v>
      </c>
      <c r="AB1083" s="14">
        <v>7943</v>
      </c>
    </row>
    <row r="1084" spans="1:28" x14ac:dyDescent="0.25">
      <c r="A1084" s="9" t="s">
        <v>2154</v>
      </c>
      <c r="B1084" s="10" t="s">
        <v>29</v>
      </c>
      <c r="C1084" s="10" t="s">
        <v>29</v>
      </c>
      <c r="D1084" s="9" t="s">
        <v>30</v>
      </c>
      <c r="E1084" s="10" t="s">
        <v>2133</v>
      </c>
      <c r="F1084" s="10" t="s">
        <v>32</v>
      </c>
      <c r="G1084" s="11">
        <v>42551</v>
      </c>
      <c r="H1084" s="12">
        <v>42551</v>
      </c>
      <c r="I1084" s="10" t="s">
        <v>573</v>
      </c>
      <c r="J1084" s="13" t="s">
        <v>2155</v>
      </c>
      <c r="K1084" s="10" t="s">
        <v>2103</v>
      </c>
      <c r="L1084" s="10" t="s">
        <v>29</v>
      </c>
      <c r="M1084" s="14">
        <v>30150</v>
      </c>
      <c r="N1084" s="12"/>
      <c r="O1084" s="10" t="s">
        <v>29</v>
      </c>
      <c r="P1084" s="14">
        <v>-28585</v>
      </c>
      <c r="Q1084" s="15">
        <v>1</v>
      </c>
      <c r="R1084" s="10" t="s">
        <v>29</v>
      </c>
      <c r="S1084" s="14">
        <v>1565</v>
      </c>
      <c r="T1084" s="10" t="s">
        <v>36</v>
      </c>
      <c r="U1084" s="10" t="s">
        <v>29</v>
      </c>
      <c r="V1084" s="10" t="s">
        <v>37</v>
      </c>
      <c r="W1084" s="10" t="s">
        <v>29</v>
      </c>
      <c r="X1084" s="15">
        <v>0</v>
      </c>
      <c r="Y1084" s="15">
        <v>0</v>
      </c>
      <c r="Z1084" s="15">
        <v>0</v>
      </c>
      <c r="AA1084" s="15">
        <v>0</v>
      </c>
      <c r="AB1084" s="14">
        <v>1565</v>
      </c>
    </row>
    <row r="1085" spans="1:28" x14ac:dyDescent="0.25">
      <c r="A1085" s="9" t="s">
        <v>2156</v>
      </c>
      <c r="B1085" s="10" t="s">
        <v>29</v>
      </c>
      <c r="C1085" s="10" t="s">
        <v>29</v>
      </c>
      <c r="D1085" s="9" t="s">
        <v>30</v>
      </c>
      <c r="E1085" s="10" t="s">
        <v>2133</v>
      </c>
      <c r="F1085" s="10" t="s">
        <v>32</v>
      </c>
      <c r="G1085" s="11">
        <v>42855</v>
      </c>
      <c r="H1085" s="12">
        <v>42855</v>
      </c>
      <c r="I1085" s="10" t="s">
        <v>573</v>
      </c>
      <c r="J1085" s="13" t="s">
        <v>2157</v>
      </c>
      <c r="K1085" s="10" t="s">
        <v>2103</v>
      </c>
      <c r="L1085" s="10" t="s">
        <v>29</v>
      </c>
      <c r="M1085" s="14">
        <v>763001</v>
      </c>
      <c r="N1085" s="12"/>
      <c r="O1085" s="10" t="s">
        <v>29</v>
      </c>
      <c r="P1085" s="14">
        <v>-722958</v>
      </c>
      <c r="Q1085" s="15">
        <v>1</v>
      </c>
      <c r="R1085" s="10" t="s">
        <v>29</v>
      </c>
      <c r="S1085" s="14">
        <v>40043</v>
      </c>
      <c r="T1085" s="10" t="s">
        <v>36</v>
      </c>
      <c r="U1085" s="10" t="s">
        <v>29</v>
      </c>
      <c r="V1085" s="10" t="s">
        <v>37</v>
      </c>
      <c r="W1085" s="10" t="s">
        <v>29</v>
      </c>
      <c r="X1085" s="15">
        <v>0</v>
      </c>
      <c r="Y1085" s="15">
        <v>0</v>
      </c>
      <c r="Z1085" s="15">
        <v>0</v>
      </c>
      <c r="AA1085" s="14">
        <v>-1247</v>
      </c>
      <c r="AB1085" s="14">
        <v>38796</v>
      </c>
    </row>
    <row r="1086" spans="1:28" x14ac:dyDescent="0.25">
      <c r="A1086" s="9" t="s">
        <v>2158</v>
      </c>
      <c r="B1086" s="10" t="s">
        <v>29</v>
      </c>
      <c r="C1086" s="10" t="s">
        <v>29</v>
      </c>
      <c r="D1086" s="9" t="s">
        <v>30</v>
      </c>
      <c r="E1086" s="10" t="s">
        <v>2133</v>
      </c>
      <c r="F1086" s="10" t="s">
        <v>32</v>
      </c>
      <c r="G1086" s="11">
        <v>43119</v>
      </c>
      <c r="H1086" s="12">
        <v>43119</v>
      </c>
      <c r="I1086" s="10" t="s">
        <v>573</v>
      </c>
      <c r="J1086" s="13" t="s">
        <v>2159</v>
      </c>
      <c r="K1086" s="10" t="s">
        <v>2103</v>
      </c>
      <c r="L1086" s="10" t="s">
        <v>29</v>
      </c>
      <c r="M1086" s="14">
        <v>150000</v>
      </c>
      <c r="N1086" s="12"/>
      <c r="O1086" s="10" t="s">
        <v>29</v>
      </c>
      <c r="P1086" s="14">
        <v>-138627</v>
      </c>
      <c r="Q1086" s="15">
        <v>1</v>
      </c>
      <c r="R1086" s="10" t="s">
        <v>29</v>
      </c>
      <c r="S1086" s="14">
        <v>11373</v>
      </c>
      <c r="T1086" s="10" t="s">
        <v>36</v>
      </c>
      <c r="U1086" s="10" t="s">
        <v>29</v>
      </c>
      <c r="V1086" s="10" t="s">
        <v>37</v>
      </c>
      <c r="W1086" s="10" t="s">
        <v>29</v>
      </c>
      <c r="X1086" s="15">
        <v>0</v>
      </c>
      <c r="Y1086" s="15">
        <v>0</v>
      </c>
      <c r="Z1086" s="15">
        <v>0</v>
      </c>
      <c r="AA1086" s="14">
        <v>-2235</v>
      </c>
      <c r="AB1086" s="14">
        <v>9138</v>
      </c>
    </row>
    <row r="1087" spans="1:28" x14ac:dyDescent="0.25">
      <c r="A1087" s="9" t="s">
        <v>2160</v>
      </c>
      <c r="B1087" s="10" t="s">
        <v>29</v>
      </c>
      <c r="C1087" s="10" t="s">
        <v>29</v>
      </c>
      <c r="D1087" s="9" t="s">
        <v>30</v>
      </c>
      <c r="E1087" s="10" t="s">
        <v>2133</v>
      </c>
      <c r="F1087" s="10" t="s">
        <v>32</v>
      </c>
      <c r="G1087" s="11">
        <v>41579</v>
      </c>
      <c r="H1087" s="12">
        <v>41579</v>
      </c>
      <c r="I1087" s="10" t="s">
        <v>573</v>
      </c>
      <c r="J1087" s="13" t="s">
        <v>2134</v>
      </c>
      <c r="K1087" s="10" t="s">
        <v>2103</v>
      </c>
      <c r="L1087" s="10" t="s">
        <v>29</v>
      </c>
      <c r="M1087" s="15">
        <v>0</v>
      </c>
      <c r="N1087" s="12"/>
      <c r="O1087" s="10" t="s">
        <v>29</v>
      </c>
      <c r="P1087" s="15">
        <v>0</v>
      </c>
      <c r="Q1087" s="15">
        <v>1</v>
      </c>
      <c r="R1087" s="10" t="s">
        <v>29</v>
      </c>
      <c r="S1087" s="15">
        <v>0</v>
      </c>
      <c r="T1087" s="10" t="s">
        <v>36</v>
      </c>
      <c r="U1087" s="10" t="s">
        <v>29</v>
      </c>
      <c r="V1087" s="10" t="s">
        <v>37</v>
      </c>
      <c r="W1087" s="10" t="s">
        <v>29</v>
      </c>
      <c r="X1087" s="15">
        <v>0</v>
      </c>
      <c r="Y1087" s="15">
        <v>0</v>
      </c>
      <c r="Z1087" s="15">
        <v>0</v>
      </c>
      <c r="AA1087" s="15">
        <v>0</v>
      </c>
      <c r="AB1087" s="15">
        <v>0</v>
      </c>
    </row>
    <row r="1088" spans="1:28" x14ac:dyDescent="0.25">
      <c r="A1088" s="9" t="s">
        <v>2161</v>
      </c>
      <c r="B1088" s="10" t="s">
        <v>29</v>
      </c>
      <c r="C1088" s="10" t="s">
        <v>29</v>
      </c>
      <c r="D1088" s="9" t="s">
        <v>30</v>
      </c>
      <c r="E1088" s="10" t="s">
        <v>207</v>
      </c>
      <c r="F1088" s="10" t="s">
        <v>32</v>
      </c>
      <c r="G1088" s="11">
        <v>43586</v>
      </c>
      <c r="H1088" s="12">
        <v>43586</v>
      </c>
      <c r="I1088" s="10" t="s">
        <v>2076</v>
      </c>
      <c r="J1088" s="13" t="s">
        <v>2162</v>
      </c>
      <c r="K1088" s="10" t="s">
        <v>2103</v>
      </c>
      <c r="L1088" s="10" t="s">
        <v>29</v>
      </c>
      <c r="M1088" s="14">
        <v>8789560</v>
      </c>
      <c r="N1088" s="12"/>
      <c r="O1088" s="10" t="s">
        <v>2129</v>
      </c>
      <c r="P1088" s="14">
        <v>-7533247</v>
      </c>
      <c r="Q1088" s="15"/>
      <c r="R1088" s="10" t="s">
        <v>29</v>
      </c>
      <c r="S1088" s="14">
        <v>1256313</v>
      </c>
      <c r="T1088" s="10" t="s">
        <v>29</v>
      </c>
      <c r="U1088" s="10" t="s">
        <v>29</v>
      </c>
      <c r="V1088" s="10" t="s">
        <v>37</v>
      </c>
      <c r="W1088" s="10" t="s">
        <v>29</v>
      </c>
      <c r="X1088" s="15">
        <v>0</v>
      </c>
      <c r="Y1088" s="15">
        <v>0</v>
      </c>
      <c r="Z1088" s="15">
        <v>0</v>
      </c>
      <c r="AA1088" s="14">
        <v>-247410</v>
      </c>
      <c r="AB1088" s="14">
        <v>1008903</v>
      </c>
    </row>
    <row r="1089" spans="1:28" x14ac:dyDescent="0.25">
      <c r="A1089" s="9" t="s">
        <v>2163</v>
      </c>
      <c r="B1089" s="10" t="s">
        <v>29</v>
      </c>
      <c r="C1089" s="10" t="s">
        <v>29</v>
      </c>
      <c r="D1089" s="9" t="s">
        <v>30</v>
      </c>
      <c r="E1089" s="10" t="s">
        <v>207</v>
      </c>
      <c r="F1089" s="10" t="s">
        <v>32</v>
      </c>
      <c r="G1089" s="11">
        <v>44348</v>
      </c>
      <c r="H1089" s="12">
        <v>44348</v>
      </c>
      <c r="I1089" s="10" t="s">
        <v>2076</v>
      </c>
      <c r="J1089" s="13" t="s">
        <v>2164</v>
      </c>
      <c r="K1089" s="10" t="s">
        <v>2103</v>
      </c>
      <c r="L1089" s="10" t="s">
        <v>29</v>
      </c>
      <c r="M1089" s="14">
        <v>75000</v>
      </c>
      <c r="N1089" s="12"/>
      <c r="O1089" s="10" t="s">
        <v>2165</v>
      </c>
      <c r="P1089" s="14">
        <v>-44379</v>
      </c>
      <c r="Q1089" s="15">
        <v>2</v>
      </c>
      <c r="R1089" s="10" t="s">
        <v>29</v>
      </c>
      <c r="S1089" s="14">
        <v>30621</v>
      </c>
      <c r="T1089" s="10" t="s">
        <v>339</v>
      </c>
      <c r="U1089" s="10" t="s">
        <v>29</v>
      </c>
      <c r="V1089" s="10" t="s">
        <v>37</v>
      </c>
      <c r="W1089" s="10" t="s">
        <v>29</v>
      </c>
      <c r="X1089" s="15">
        <v>0</v>
      </c>
      <c r="Y1089" s="15">
        <v>0</v>
      </c>
      <c r="Z1089" s="15">
        <v>0</v>
      </c>
      <c r="AA1089" s="14">
        <v>-6030</v>
      </c>
      <c r="AB1089" s="14">
        <v>24591</v>
      </c>
    </row>
    <row r="1090" spans="1:28" x14ac:dyDescent="0.25">
      <c r="A1090" s="9" t="s">
        <v>2166</v>
      </c>
      <c r="B1090" s="10" t="s">
        <v>29</v>
      </c>
      <c r="C1090" s="10" t="s">
        <v>29</v>
      </c>
      <c r="D1090" s="9" t="s">
        <v>30</v>
      </c>
      <c r="E1090" s="10" t="s">
        <v>207</v>
      </c>
      <c r="F1090" s="10" t="s">
        <v>32</v>
      </c>
      <c r="G1090" s="11">
        <v>44540</v>
      </c>
      <c r="H1090" s="12">
        <v>44540</v>
      </c>
      <c r="I1090" s="10" t="s">
        <v>2076</v>
      </c>
      <c r="J1090" s="13" t="s">
        <v>2167</v>
      </c>
      <c r="K1090" s="10" t="s">
        <v>2103</v>
      </c>
      <c r="L1090" s="10" t="s">
        <v>29</v>
      </c>
      <c r="M1090" s="14">
        <v>75000</v>
      </c>
      <c r="N1090" s="12"/>
      <c r="O1090" s="10" t="s">
        <v>2165</v>
      </c>
      <c r="P1090" s="14">
        <v>-34968</v>
      </c>
      <c r="Q1090" s="15">
        <v>2</v>
      </c>
      <c r="R1090" s="10" t="s">
        <v>29</v>
      </c>
      <c r="S1090" s="14">
        <v>40032</v>
      </c>
      <c r="T1090" s="10" t="s">
        <v>339</v>
      </c>
      <c r="U1090" s="10" t="s">
        <v>29</v>
      </c>
      <c r="V1090" s="10" t="s">
        <v>37</v>
      </c>
      <c r="W1090" s="10" t="s">
        <v>29</v>
      </c>
      <c r="X1090" s="15">
        <v>0</v>
      </c>
      <c r="Y1090" s="15">
        <v>0</v>
      </c>
      <c r="Z1090" s="15">
        <v>0</v>
      </c>
      <c r="AA1090" s="14">
        <v>-7884</v>
      </c>
      <c r="AB1090" s="14">
        <v>32148</v>
      </c>
    </row>
    <row r="1091" spans="1:28" x14ac:dyDescent="0.25">
      <c r="A1091" s="9" t="s">
        <v>2168</v>
      </c>
      <c r="B1091" s="10" t="s">
        <v>29</v>
      </c>
      <c r="C1091" s="10" t="s">
        <v>29</v>
      </c>
      <c r="D1091" s="9" t="s">
        <v>30</v>
      </c>
      <c r="E1091" s="10" t="s">
        <v>207</v>
      </c>
      <c r="F1091" s="10" t="s">
        <v>32</v>
      </c>
      <c r="G1091" s="11">
        <v>44815</v>
      </c>
      <c r="H1091" s="12">
        <v>44815</v>
      </c>
      <c r="I1091" s="10" t="s">
        <v>573</v>
      </c>
      <c r="J1091" s="13" t="s">
        <v>2169</v>
      </c>
      <c r="K1091" s="10" t="s">
        <v>2103</v>
      </c>
      <c r="L1091" s="10" t="s">
        <v>29</v>
      </c>
      <c r="M1091" s="14">
        <v>325000</v>
      </c>
      <c r="N1091" s="12"/>
      <c r="O1091" s="10" t="s">
        <v>2170</v>
      </c>
      <c r="P1091" s="14">
        <v>-70693</v>
      </c>
      <c r="Q1091" s="15"/>
      <c r="R1091" s="10" t="s">
        <v>29</v>
      </c>
      <c r="S1091" s="14">
        <v>254307</v>
      </c>
      <c r="T1091" s="10" t="s">
        <v>29</v>
      </c>
      <c r="U1091" s="10" t="s">
        <v>29</v>
      </c>
      <c r="V1091" s="10" t="s">
        <v>37</v>
      </c>
      <c r="W1091" s="10" t="s">
        <v>29</v>
      </c>
      <c r="X1091" s="15">
        <v>0</v>
      </c>
      <c r="Y1091" s="15">
        <v>0</v>
      </c>
      <c r="Z1091" s="15">
        <v>0</v>
      </c>
      <c r="AA1091" s="14">
        <v>-50082</v>
      </c>
      <c r="AB1091" s="14">
        <v>204225</v>
      </c>
    </row>
    <row r="1092" spans="1:28" x14ac:dyDescent="0.25">
      <c r="A1092" s="16" t="s">
        <v>2171</v>
      </c>
      <c r="B1092" s="17" t="s">
        <v>29</v>
      </c>
      <c r="C1092" s="17" t="s">
        <v>29</v>
      </c>
      <c r="D1092" s="17" t="s">
        <v>29</v>
      </c>
      <c r="E1092" s="17" t="s">
        <v>29</v>
      </c>
      <c r="F1092" s="17" t="s">
        <v>29</v>
      </c>
      <c r="G1092" s="18"/>
      <c r="H1092" s="18"/>
      <c r="I1092" s="17" t="s">
        <v>29</v>
      </c>
      <c r="J1092" s="17" t="s">
        <v>29</v>
      </c>
      <c r="K1092" s="17" t="s">
        <v>29</v>
      </c>
      <c r="L1092" s="17" t="s">
        <v>29</v>
      </c>
      <c r="M1092" s="19">
        <v>14904565.199999999</v>
      </c>
      <c r="N1092" s="18"/>
      <c r="O1092" s="17" t="s">
        <v>29</v>
      </c>
      <c r="P1092" s="19">
        <v>-13035144.99</v>
      </c>
      <c r="Q1092" s="20"/>
      <c r="R1092" s="17" t="s">
        <v>29</v>
      </c>
      <c r="S1092" s="19">
        <v>1869420.21</v>
      </c>
      <c r="T1092" s="17" t="s">
        <v>29</v>
      </c>
      <c r="U1092" s="17" t="s">
        <v>29</v>
      </c>
      <c r="V1092" s="17" t="s">
        <v>37</v>
      </c>
      <c r="W1092" s="17" t="s">
        <v>29</v>
      </c>
      <c r="X1092" s="20">
        <v>0</v>
      </c>
      <c r="Y1092" s="20">
        <v>0</v>
      </c>
      <c r="Z1092" s="20">
        <v>0</v>
      </c>
      <c r="AA1092" s="19">
        <v>-314888</v>
      </c>
      <c r="AB1092" s="19">
        <v>1554532.21</v>
      </c>
    </row>
    <row r="1093" spans="1:28" x14ac:dyDescent="0.25">
      <c r="A1093" s="16" t="s">
        <v>2172</v>
      </c>
      <c r="B1093" s="17" t="s">
        <v>29</v>
      </c>
      <c r="C1093" s="17" t="s">
        <v>29</v>
      </c>
      <c r="D1093" s="17" t="s">
        <v>29</v>
      </c>
      <c r="E1093" s="17" t="s">
        <v>29</v>
      </c>
      <c r="F1093" s="17" t="s">
        <v>29</v>
      </c>
      <c r="G1093" s="18"/>
      <c r="H1093" s="18"/>
      <c r="I1093" s="17" t="s">
        <v>29</v>
      </c>
      <c r="J1093" s="17" t="s">
        <v>29</v>
      </c>
      <c r="K1093" s="17" t="s">
        <v>29</v>
      </c>
      <c r="L1093" s="17" t="s">
        <v>29</v>
      </c>
      <c r="M1093" s="19">
        <v>14904565.199999999</v>
      </c>
      <c r="N1093" s="18"/>
      <c r="O1093" s="17" t="s">
        <v>29</v>
      </c>
      <c r="P1093" s="19">
        <v>-13035144.99</v>
      </c>
      <c r="Q1093" s="20"/>
      <c r="R1093" s="17" t="s">
        <v>29</v>
      </c>
      <c r="S1093" s="19">
        <v>1869420.21</v>
      </c>
      <c r="T1093" s="17" t="s">
        <v>29</v>
      </c>
      <c r="U1093" s="17" t="s">
        <v>29</v>
      </c>
      <c r="V1093" s="17" t="s">
        <v>37</v>
      </c>
      <c r="W1093" s="17" t="s">
        <v>29</v>
      </c>
      <c r="X1093" s="20">
        <v>0</v>
      </c>
      <c r="Y1093" s="20">
        <v>0</v>
      </c>
      <c r="Z1093" s="20">
        <v>0</v>
      </c>
      <c r="AA1093" s="19">
        <v>-314888</v>
      </c>
      <c r="AB1093" s="19">
        <v>1554532.21</v>
      </c>
    </row>
    <row r="1094" spans="1:28" x14ac:dyDescent="0.25">
      <c r="A1094" s="9" t="s">
        <v>2173</v>
      </c>
      <c r="B1094" s="10" t="s">
        <v>29</v>
      </c>
      <c r="C1094" s="10" t="s">
        <v>29</v>
      </c>
      <c r="D1094" s="9" t="s">
        <v>30</v>
      </c>
      <c r="E1094" s="10" t="s">
        <v>31</v>
      </c>
      <c r="F1094" s="10" t="s">
        <v>32</v>
      </c>
      <c r="G1094" s="11">
        <v>43190</v>
      </c>
      <c r="H1094" s="12">
        <v>43160</v>
      </c>
      <c r="I1094" s="10" t="s">
        <v>33</v>
      </c>
      <c r="J1094" s="13" t="s">
        <v>2174</v>
      </c>
      <c r="K1094" s="10" t="s">
        <v>40</v>
      </c>
      <c r="L1094" s="10" t="s">
        <v>29</v>
      </c>
      <c r="M1094" s="15">
        <v>0</v>
      </c>
      <c r="N1094" s="12"/>
      <c r="O1094" s="10" t="s">
        <v>29</v>
      </c>
      <c r="P1094" s="15">
        <v>0</v>
      </c>
      <c r="Q1094" s="15"/>
      <c r="R1094" s="10" t="s">
        <v>29</v>
      </c>
      <c r="S1094" s="15">
        <v>0</v>
      </c>
      <c r="T1094" s="10" t="s">
        <v>29</v>
      </c>
      <c r="U1094" s="10" t="s">
        <v>29</v>
      </c>
      <c r="V1094" s="10" t="s">
        <v>37</v>
      </c>
      <c r="W1094" s="10" t="s">
        <v>29</v>
      </c>
      <c r="X1094" s="15">
        <v>0</v>
      </c>
      <c r="Y1094" s="15">
        <v>0</v>
      </c>
      <c r="Z1094" s="15">
        <v>0</v>
      </c>
      <c r="AA1094" s="15">
        <v>0</v>
      </c>
      <c r="AB1094" s="15">
        <v>0</v>
      </c>
    </row>
    <row r="1095" spans="1:28" x14ac:dyDescent="0.25">
      <c r="A1095" s="9" t="s">
        <v>2175</v>
      </c>
      <c r="B1095" s="10" t="s">
        <v>29</v>
      </c>
      <c r="C1095" s="10" t="s">
        <v>29</v>
      </c>
      <c r="D1095" s="9" t="s">
        <v>30</v>
      </c>
      <c r="E1095" s="10" t="s">
        <v>31</v>
      </c>
      <c r="F1095" s="10" t="s">
        <v>32</v>
      </c>
      <c r="G1095" s="11">
        <v>43190</v>
      </c>
      <c r="H1095" s="12">
        <v>43160</v>
      </c>
      <c r="I1095" s="10" t="s">
        <v>33</v>
      </c>
      <c r="J1095" s="13" t="s">
        <v>2176</v>
      </c>
      <c r="K1095" s="10" t="s">
        <v>40</v>
      </c>
      <c r="L1095" s="10" t="s">
        <v>29</v>
      </c>
      <c r="M1095" s="15">
        <v>0</v>
      </c>
      <c r="N1095" s="12"/>
      <c r="O1095" s="10" t="s">
        <v>2177</v>
      </c>
      <c r="P1095" s="15">
        <v>0</v>
      </c>
      <c r="Q1095" s="15"/>
      <c r="R1095" s="10" t="s">
        <v>29</v>
      </c>
      <c r="S1095" s="15">
        <v>0</v>
      </c>
      <c r="T1095" s="10" t="s">
        <v>29</v>
      </c>
      <c r="U1095" s="10" t="s">
        <v>29</v>
      </c>
      <c r="V1095" s="10" t="s">
        <v>37</v>
      </c>
      <c r="W1095" s="10" t="s">
        <v>29</v>
      </c>
      <c r="X1095" s="15">
        <v>0</v>
      </c>
      <c r="Y1095" s="15">
        <v>0</v>
      </c>
      <c r="Z1095" s="15">
        <v>0</v>
      </c>
      <c r="AA1095" s="15">
        <v>0</v>
      </c>
      <c r="AB1095" s="15">
        <v>0</v>
      </c>
    </row>
    <row r="1096" spans="1:28" x14ac:dyDescent="0.25">
      <c r="A1096" s="9" t="s">
        <v>2178</v>
      </c>
      <c r="B1096" s="10" t="s">
        <v>29</v>
      </c>
      <c r="C1096" s="10" t="s">
        <v>29</v>
      </c>
      <c r="D1096" s="9" t="s">
        <v>30</v>
      </c>
      <c r="E1096" s="10" t="s">
        <v>31</v>
      </c>
      <c r="F1096" s="10" t="s">
        <v>32</v>
      </c>
      <c r="G1096" s="11">
        <v>43190</v>
      </c>
      <c r="H1096" s="12">
        <v>43160</v>
      </c>
      <c r="I1096" s="10" t="s">
        <v>33</v>
      </c>
      <c r="J1096" s="13" t="s">
        <v>2179</v>
      </c>
      <c r="K1096" s="10" t="s">
        <v>40</v>
      </c>
      <c r="L1096" s="10" t="s">
        <v>29</v>
      </c>
      <c r="M1096" s="15">
        <v>0</v>
      </c>
      <c r="N1096" s="12"/>
      <c r="O1096" s="10" t="s">
        <v>2180</v>
      </c>
      <c r="P1096" s="15">
        <v>0</v>
      </c>
      <c r="Q1096" s="15"/>
      <c r="R1096" s="10" t="s">
        <v>29</v>
      </c>
      <c r="S1096" s="15">
        <v>0</v>
      </c>
      <c r="T1096" s="10" t="s">
        <v>29</v>
      </c>
      <c r="U1096" s="10" t="s">
        <v>29</v>
      </c>
      <c r="V1096" s="10" t="s">
        <v>37</v>
      </c>
      <c r="W1096" s="10" t="s">
        <v>29</v>
      </c>
      <c r="X1096" s="15">
        <v>0</v>
      </c>
      <c r="Y1096" s="15">
        <v>0</v>
      </c>
      <c r="Z1096" s="15">
        <v>0</v>
      </c>
      <c r="AA1096" s="15">
        <v>0</v>
      </c>
      <c r="AB1096" s="15">
        <v>0</v>
      </c>
    </row>
    <row r="1097" spans="1:28" x14ac:dyDescent="0.25">
      <c r="A1097" s="9" t="s">
        <v>2181</v>
      </c>
      <c r="B1097" s="10" t="s">
        <v>29</v>
      </c>
      <c r="C1097" s="10" t="s">
        <v>29</v>
      </c>
      <c r="D1097" s="9" t="s">
        <v>30</v>
      </c>
      <c r="E1097" s="10" t="s">
        <v>31</v>
      </c>
      <c r="F1097" s="10" t="s">
        <v>32</v>
      </c>
      <c r="G1097" s="11">
        <v>43190</v>
      </c>
      <c r="H1097" s="12">
        <v>43160</v>
      </c>
      <c r="I1097" s="10" t="s">
        <v>33</v>
      </c>
      <c r="J1097" s="13" t="s">
        <v>2182</v>
      </c>
      <c r="K1097" s="10" t="s">
        <v>40</v>
      </c>
      <c r="L1097" s="10" t="s">
        <v>29</v>
      </c>
      <c r="M1097" s="15">
        <v>0</v>
      </c>
      <c r="N1097" s="12"/>
      <c r="O1097" s="10" t="s">
        <v>2183</v>
      </c>
      <c r="P1097" s="15">
        <v>0</v>
      </c>
      <c r="Q1097" s="15"/>
      <c r="R1097" s="10" t="s">
        <v>29</v>
      </c>
      <c r="S1097" s="15">
        <v>0</v>
      </c>
      <c r="T1097" s="10" t="s">
        <v>29</v>
      </c>
      <c r="U1097" s="10" t="s">
        <v>29</v>
      </c>
      <c r="V1097" s="10" t="s">
        <v>37</v>
      </c>
      <c r="W1097" s="10" t="s">
        <v>29</v>
      </c>
      <c r="X1097" s="15">
        <v>0</v>
      </c>
      <c r="Y1097" s="14">
        <v>12288.15</v>
      </c>
      <c r="Z1097" s="15">
        <v>0</v>
      </c>
      <c r="AA1097" s="15">
        <v>0</v>
      </c>
      <c r="AB1097" s="14">
        <v>12288.15</v>
      </c>
    </row>
    <row r="1098" spans="1:28" x14ac:dyDescent="0.25">
      <c r="A1098" s="9" t="s">
        <v>2184</v>
      </c>
      <c r="B1098" s="10" t="s">
        <v>29</v>
      </c>
      <c r="C1098" s="10" t="s">
        <v>29</v>
      </c>
      <c r="D1098" s="9" t="s">
        <v>30</v>
      </c>
      <c r="E1098" s="10" t="s">
        <v>31</v>
      </c>
      <c r="F1098" s="10" t="s">
        <v>32</v>
      </c>
      <c r="G1098" s="11">
        <v>43190</v>
      </c>
      <c r="H1098" s="12">
        <v>43160</v>
      </c>
      <c r="I1098" s="10" t="s">
        <v>33</v>
      </c>
      <c r="J1098" s="13" t="s">
        <v>2185</v>
      </c>
      <c r="K1098" s="10" t="s">
        <v>40</v>
      </c>
      <c r="L1098" s="10" t="s">
        <v>29</v>
      </c>
      <c r="M1098" s="15">
        <v>0</v>
      </c>
      <c r="N1098" s="12"/>
      <c r="O1098" s="10" t="s">
        <v>894</v>
      </c>
      <c r="P1098" s="15">
        <v>0</v>
      </c>
      <c r="Q1098" s="15"/>
      <c r="R1098" s="10" t="s">
        <v>29</v>
      </c>
      <c r="S1098" s="15">
        <v>0</v>
      </c>
      <c r="T1098" s="10" t="s">
        <v>29</v>
      </c>
      <c r="U1098" s="10" t="s">
        <v>29</v>
      </c>
      <c r="V1098" s="10" t="s">
        <v>37</v>
      </c>
      <c r="W1098" s="10" t="s">
        <v>29</v>
      </c>
      <c r="X1098" s="15">
        <v>0</v>
      </c>
      <c r="Y1098" s="15">
        <v>0</v>
      </c>
      <c r="Z1098" s="15">
        <v>0</v>
      </c>
      <c r="AA1098" s="15">
        <v>0</v>
      </c>
      <c r="AB1098" s="15">
        <v>0</v>
      </c>
    </row>
    <row r="1099" spans="1:28" x14ac:dyDescent="0.25">
      <c r="A1099" s="9" t="s">
        <v>2186</v>
      </c>
      <c r="B1099" s="10" t="s">
        <v>29</v>
      </c>
      <c r="C1099" s="10" t="s">
        <v>29</v>
      </c>
      <c r="D1099" s="9" t="s">
        <v>30</v>
      </c>
      <c r="E1099" s="10" t="s">
        <v>31</v>
      </c>
      <c r="F1099" s="10" t="s">
        <v>32</v>
      </c>
      <c r="G1099" s="11">
        <v>43190</v>
      </c>
      <c r="H1099" s="12">
        <v>43160</v>
      </c>
      <c r="I1099" s="10" t="s">
        <v>33</v>
      </c>
      <c r="J1099" s="13" t="s">
        <v>2187</v>
      </c>
      <c r="K1099" s="10" t="s">
        <v>40</v>
      </c>
      <c r="L1099" s="10" t="s">
        <v>29</v>
      </c>
      <c r="M1099" s="15">
        <v>0</v>
      </c>
      <c r="N1099" s="12"/>
      <c r="O1099" s="10" t="s">
        <v>29</v>
      </c>
      <c r="P1099" s="15">
        <v>0</v>
      </c>
      <c r="Q1099" s="15"/>
      <c r="R1099" s="10" t="s">
        <v>29</v>
      </c>
      <c r="S1099" s="15">
        <v>0</v>
      </c>
      <c r="T1099" s="10" t="s">
        <v>29</v>
      </c>
      <c r="U1099" s="10" t="s">
        <v>29</v>
      </c>
      <c r="V1099" s="10" t="s">
        <v>37</v>
      </c>
      <c r="W1099" s="10" t="s">
        <v>29</v>
      </c>
      <c r="X1099" s="15">
        <v>0</v>
      </c>
      <c r="Y1099" s="15">
        <v>0</v>
      </c>
      <c r="Z1099" s="15">
        <v>0</v>
      </c>
      <c r="AA1099" s="15">
        <v>0</v>
      </c>
      <c r="AB1099" s="15">
        <v>0</v>
      </c>
    </row>
    <row r="1100" spans="1:28" x14ac:dyDescent="0.25">
      <c r="A1100" s="9" t="s">
        <v>2188</v>
      </c>
      <c r="B1100" s="10" t="s">
        <v>29</v>
      </c>
      <c r="C1100" s="10" t="s">
        <v>29</v>
      </c>
      <c r="D1100" s="9" t="s">
        <v>30</v>
      </c>
      <c r="E1100" s="10" t="s">
        <v>31</v>
      </c>
      <c r="F1100" s="10" t="s">
        <v>32</v>
      </c>
      <c r="G1100" s="11">
        <v>43195</v>
      </c>
      <c r="H1100" s="12">
        <v>43191</v>
      </c>
      <c r="I1100" s="10" t="s">
        <v>33</v>
      </c>
      <c r="J1100" s="13" t="s">
        <v>2189</v>
      </c>
      <c r="K1100" s="10" t="s">
        <v>40</v>
      </c>
      <c r="L1100" s="10" t="s">
        <v>29</v>
      </c>
      <c r="M1100" s="15">
        <v>0</v>
      </c>
      <c r="N1100" s="12"/>
      <c r="O1100" s="10" t="s">
        <v>29</v>
      </c>
      <c r="P1100" s="15">
        <v>0</v>
      </c>
      <c r="Q1100" s="15">
        <v>0</v>
      </c>
      <c r="R1100" s="10" t="s">
        <v>29</v>
      </c>
      <c r="S1100" s="15">
        <v>0</v>
      </c>
      <c r="T1100" s="10" t="s">
        <v>36</v>
      </c>
      <c r="U1100" s="10" t="s">
        <v>29</v>
      </c>
      <c r="V1100" s="10" t="s">
        <v>37</v>
      </c>
      <c r="W1100" s="10" t="s">
        <v>29</v>
      </c>
      <c r="X1100" s="15">
        <v>0</v>
      </c>
      <c r="Y1100" s="15">
        <v>0</v>
      </c>
      <c r="Z1100" s="15">
        <v>0</v>
      </c>
      <c r="AA1100" s="15">
        <v>0</v>
      </c>
      <c r="AB1100" s="15">
        <v>0</v>
      </c>
    </row>
    <row r="1101" spans="1:28" x14ac:dyDescent="0.25">
      <c r="A1101" s="9" t="s">
        <v>2190</v>
      </c>
      <c r="B1101" s="10" t="s">
        <v>29</v>
      </c>
      <c r="C1101" s="10" t="s">
        <v>29</v>
      </c>
      <c r="D1101" s="9" t="s">
        <v>30</v>
      </c>
      <c r="E1101" s="10" t="s">
        <v>31</v>
      </c>
      <c r="F1101" s="10" t="s">
        <v>32</v>
      </c>
      <c r="G1101" s="11">
        <v>43222</v>
      </c>
      <c r="H1101" s="12">
        <v>43221</v>
      </c>
      <c r="I1101" s="10" t="s">
        <v>573</v>
      </c>
      <c r="J1101" s="13" t="s">
        <v>2191</v>
      </c>
      <c r="K1101" s="10" t="s">
        <v>40</v>
      </c>
      <c r="L1101" s="10" t="s">
        <v>1117</v>
      </c>
      <c r="M1101" s="15">
        <v>0</v>
      </c>
      <c r="N1101" s="12"/>
      <c r="O1101" s="10" t="s">
        <v>2192</v>
      </c>
      <c r="P1101" s="15">
        <v>0</v>
      </c>
      <c r="Q1101" s="15">
        <v>0</v>
      </c>
      <c r="R1101" s="10" t="s">
        <v>29</v>
      </c>
      <c r="S1101" s="15">
        <v>0</v>
      </c>
      <c r="T1101" s="10" t="s">
        <v>36</v>
      </c>
      <c r="U1101" s="10" t="s">
        <v>29</v>
      </c>
      <c r="V1101" s="10" t="s">
        <v>37</v>
      </c>
      <c r="W1101" s="10" t="s">
        <v>29</v>
      </c>
      <c r="X1101" s="15">
        <v>0</v>
      </c>
      <c r="Y1101" s="15">
        <v>0</v>
      </c>
      <c r="Z1101" s="15">
        <v>0</v>
      </c>
      <c r="AA1101" s="15">
        <v>0</v>
      </c>
      <c r="AB1101" s="15">
        <v>0</v>
      </c>
    </row>
    <row r="1102" spans="1:28" x14ac:dyDescent="0.25">
      <c r="A1102" s="9" t="s">
        <v>2193</v>
      </c>
      <c r="B1102" s="10" t="s">
        <v>29</v>
      </c>
      <c r="C1102" s="10" t="s">
        <v>29</v>
      </c>
      <c r="D1102" s="9" t="s">
        <v>30</v>
      </c>
      <c r="E1102" s="10" t="s">
        <v>31</v>
      </c>
      <c r="F1102" s="10" t="s">
        <v>32</v>
      </c>
      <c r="G1102" s="11">
        <v>43222</v>
      </c>
      <c r="H1102" s="12">
        <v>43221</v>
      </c>
      <c r="I1102" s="10" t="s">
        <v>218</v>
      </c>
      <c r="J1102" s="13" t="s">
        <v>2194</v>
      </c>
      <c r="K1102" s="10" t="s">
        <v>40</v>
      </c>
      <c r="L1102" s="10" t="s">
        <v>934</v>
      </c>
      <c r="M1102" s="15">
        <v>0</v>
      </c>
      <c r="N1102" s="12"/>
      <c r="O1102" s="10" t="s">
        <v>2192</v>
      </c>
      <c r="P1102" s="15">
        <v>0</v>
      </c>
      <c r="Q1102" s="15">
        <v>0</v>
      </c>
      <c r="R1102" s="10" t="s">
        <v>29</v>
      </c>
      <c r="S1102" s="15">
        <v>0</v>
      </c>
      <c r="T1102" s="10" t="s">
        <v>36</v>
      </c>
      <c r="U1102" s="10" t="s">
        <v>29</v>
      </c>
      <c r="V1102" s="10" t="s">
        <v>37</v>
      </c>
      <c r="W1102" s="10" t="s">
        <v>29</v>
      </c>
      <c r="X1102" s="15">
        <v>0</v>
      </c>
      <c r="Y1102" s="15">
        <v>0</v>
      </c>
      <c r="Z1102" s="15">
        <v>0</v>
      </c>
      <c r="AA1102" s="15">
        <v>0</v>
      </c>
      <c r="AB1102" s="15">
        <v>0</v>
      </c>
    </row>
    <row r="1103" spans="1:28" x14ac:dyDescent="0.25">
      <c r="A1103" s="9" t="s">
        <v>2195</v>
      </c>
      <c r="B1103" s="10" t="s">
        <v>29</v>
      </c>
      <c r="C1103" s="10" t="s">
        <v>29</v>
      </c>
      <c r="D1103" s="9" t="s">
        <v>30</v>
      </c>
      <c r="E1103" s="10" t="s">
        <v>31</v>
      </c>
      <c r="F1103" s="10" t="s">
        <v>32</v>
      </c>
      <c r="G1103" s="11">
        <v>43224</v>
      </c>
      <c r="H1103" s="12">
        <v>43221</v>
      </c>
      <c r="I1103" s="10" t="s">
        <v>973</v>
      </c>
      <c r="J1103" s="13" t="s">
        <v>2196</v>
      </c>
      <c r="K1103" s="10" t="s">
        <v>40</v>
      </c>
      <c r="L1103" s="10" t="s">
        <v>1181</v>
      </c>
      <c r="M1103" s="15">
        <v>0</v>
      </c>
      <c r="N1103" s="12"/>
      <c r="O1103" s="10" t="s">
        <v>2197</v>
      </c>
      <c r="P1103" s="15">
        <v>0</v>
      </c>
      <c r="Q1103" s="15">
        <v>698</v>
      </c>
      <c r="R1103" s="10" t="s">
        <v>29</v>
      </c>
      <c r="S1103" s="15">
        <v>0</v>
      </c>
      <c r="T1103" s="10" t="s">
        <v>36</v>
      </c>
      <c r="U1103" s="10" t="s">
        <v>29</v>
      </c>
      <c r="V1103" s="10" t="s">
        <v>37</v>
      </c>
      <c r="W1103" s="10" t="s">
        <v>29</v>
      </c>
      <c r="X1103" s="15">
        <v>0</v>
      </c>
      <c r="Y1103" s="15">
        <v>0</v>
      </c>
      <c r="Z1103" s="15">
        <v>0</v>
      </c>
      <c r="AA1103" s="15">
        <v>0</v>
      </c>
      <c r="AB1103" s="15">
        <v>0</v>
      </c>
    </row>
    <row r="1104" spans="1:28" x14ac:dyDescent="0.25">
      <c r="A1104" s="9" t="s">
        <v>2198</v>
      </c>
      <c r="B1104" s="10" t="s">
        <v>29</v>
      </c>
      <c r="C1104" s="10" t="s">
        <v>29</v>
      </c>
      <c r="D1104" s="9" t="s">
        <v>30</v>
      </c>
      <c r="E1104" s="10" t="s">
        <v>31</v>
      </c>
      <c r="F1104" s="10" t="s">
        <v>32</v>
      </c>
      <c r="G1104" s="11">
        <v>43223</v>
      </c>
      <c r="H1104" s="12">
        <v>43221</v>
      </c>
      <c r="I1104" s="10" t="s">
        <v>2199</v>
      </c>
      <c r="J1104" s="13" t="s">
        <v>2200</v>
      </c>
      <c r="K1104" s="10" t="s">
        <v>40</v>
      </c>
      <c r="L1104" s="10" t="s">
        <v>370</v>
      </c>
      <c r="M1104" s="15">
        <v>0</v>
      </c>
      <c r="N1104" s="12"/>
      <c r="O1104" s="10" t="s">
        <v>894</v>
      </c>
      <c r="P1104" s="15">
        <v>0</v>
      </c>
      <c r="Q1104" s="15">
        <v>0</v>
      </c>
      <c r="R1104" s="10" t="s">
        <v>29</v>
      </c>
      <c r="S1104" s="15">
        <v>0</v>
      </c>
      <c r="T1104" s="10" t="s">
        <v>36</v>
      </c>
      <c r="U1104" s="10" t="s">
        <v>29</v>
      </c>
      <c r="V1104" s="10" t="s">
        <v>37</v>
      </c>
      <c r="W1104" s="10" t="s">
        <v>29</v>
      </c>
      <c r="X1104" s="15">
        <v>0</v>
      </c>
      <c r="Y1104" s="15">
        <v>0</v>
      </c>
      <c r="Z1104" s="15">
        <v>0</v>
      </c>
      <c r="AA1104" s="15">
        <v>0</v>
      </c>
      <c r="AB1104" s="15">
        <v>0</v>
      </c>
    </row>
    <row r="1105" spans="1:28" x14ac:dyDescent="0.25">
      <c r="A1105" s="9" t="s">
        <v>2201</v>
      </c>
      <c r="B1105" s="10" t="s">
        <v>29</v>
      </c>
      <c r="C1105" s="10" t="s">
        <v>29</v>
      </c>
      <c r="D1105" s="9" t="s">
        <v>30</v>
      </c>
      <c r="E1105" s="10" t="s">
        <v>31</v>
      </c>
      <c r="F1105" s="10" t="s">
        <v>32</v>
      </c>
      <c r="G1105" s="11">
        <v>43220</v>
      </c>
      <c r="H1105" s="12">
        <v>43191</v>
      </c>
      <c r="I1105" s="10" t="s">
        <v>215</v>
      </c>
      <c r="J1105" s="13" t="s">
        <v>2202</v>
      </c>
      <c r="K1105" s="10" t="s">
        <v>40</v>
      </c>
      <c r="L1105" s="10" t="s">
        <v>2203</v>
      </c>
      <c r="M1105" s="15">
        <v>0</v>
      </c>
      <c r="N1105" s="12"/>
      <c r="O1105" s="10" t="s">
        <v>2204</v>
      </c>
      <c r="P1105" s="15">
        <v>0</v>
      </c>
      <c r="Q1105" s="15"/>
      <c r="R1105" s="10" t="s">
        <v>29</v>
      </c>
      <c r="S1105" s="15">
        <v>0</v>
      </c>
      <c r="T1105" s="10" t="s">
        <v>29</v>
      </c>
      <c r="U1105" s="10" t="s">
        <v>29</v>
      </c>
      <c r="V1105" s="10" t="s">
        <v>37</v>
      </c>
      <c r="W1105" s="10" t="s">
        <v>29</v>
      </c>
      <c r="X1105" s="15">
        <v>0</v>
      </c>
      <c r="Y1105" s="15">
        <v>0</v>
      </c>
      <c r="Z1105" s="15">
        <v>0</v>
      </c>
      <c r="AA1105" s="15">
        <v>0</v>
      </c>
      <c r="AB1105" s="15">
        <v>0</v>
      </c>
    </row>
    <row r="1106" spans="1:28" x14ac:dyDescent="0.25">
      <c r="A1106" s="9" t="s">
        <v>2205</v>
      </c>
      <c r="B1106" s="10" t="s">
        <v>29</v>
      </c>
      <c r="C1106" s="10" t="s">
        <v>29</v>
      </c>
      <c r="D1106" s="9" t="s">
        <v>30</v>
      </c>
      <c r="E1106" s="10" t="s">
        <v>31</v>
      </c>
      <c r="F1106" s="10" t="s">
        <v>29</v>
      </c>
      <c r="G1106" s="11">
        <v>43223</v>
      </c>
      <c r="H1106" s="12">
        <v>43221</v>
      </c>
      <c r="I1106" s="10" t="s">
        <v>2199</v>
      </c>
      <c r="J1106" s="13" t="s">
        <v>2206</v>
      </c>
      <c r="K1106" s="10" t="s">
        <v>40</v>
      </c>
      <c r="L1106" s="10" t="s">
        <v>29</v>
      </c>
      <c r="M1106" s="15">
        <v>0</v>
      </c>
      <c r="N1106" s="12"/>
      <c r="O1106" s="10" t="s">
        <v>2207</v>
      </c>
      <c r="P1106" s="15">
        <v>0</v>
      </c>
      <c r="Q1106" s="15"/>
      <c r="R1106" s="10" t="s">
        <v>29</v>
      </c>
      <c r="S1106" s="15">
        <v>0</v>
      </c>
      <c r="T1106" s="10" t="s">
        <v>29</v>
      </c>
      <c r="U1106" s="10" t="s">
        <v>29</v>
      </c>
      <c r="V1106" s="10" t="s">
        <v>37</v>
      </c>
      <c r="W1106" s="10" t="s">
        <v>29</v>
      </c>
      <c r="X1106" s="15">
        <v>0</v>
      </c>
      <c r="Y1106" s="14">
        <v>130797.56</v>
      </c>
      <c r="Z1106" s="15">
        <v>0</v>
      </c>
      <c r="AA1106" s="15">
        <v>0</v>
      </c>
      <c r="AB1106" s="14">
        <v>130797.56</v>
      </c>
    </row>
    <row r="1107" spans="1:28" x14ac:dyDescent="0.25">
      <c r="A1107" s="9" t="s">
        <v>2208</v>
      </c>
      <c r="B1107" s="10" t="s">
        <v>29</v>
      </c>
      <c r="C1107" s="10" t="s">
        <v>29</v>
      </c>
      <c r="D1107" s="9" t="s">
        <v>30</v>
      </c>
      <c r="E1107" s="10" t="s">
        <v>31</v>
      </c>
      <c r="F1107" s="10" t="s">
        <v>32</v>
      </c>
      <c r="G1107" s="11">
        <v>43277</v>
      </c>
      <c r="H1107" s="12">
        <v>43252</v>
      </c>
      <c r="I1107" s="10" t="s">
        <v>218</v>
      </c>
      <c r="J1107" s="13" t="s">
        <v>2209</v>
      </c>
      <c r="K1107" s="10" t="s">
        <v>40</v>
      </c>
      <c r="L1107" s="10" t="s">
        <v>934</v>
      </c>
      <c r="M1107" s="15">
        <v>0</v>
      </c>
      <c r="N1107" s="12"/>
      <c r="O1107" s="10" t="s">
        <v>2210</v>
      </c>
      <c r="P1107" s="15">
        <v>0</v>
      </c>
      <c r="Q1107" s="15"/>
      <c r="R1107" s="10" t="s">
        <v>29</v>
      </c>
      <c r="S1107" s="15">
        <v>0</v>
      </c>
      <c r="T1107" s="10" t="s">
        <v>29</v>
      </c>
      <c r="U1107" s="10" t="s">
        <v>29</v>
      </c>
      <c r="V1107" s="10" t="s">
        <v>37</v>
      </c>
      <c r="W1107" s="10" t="s">
        <v>29</v>
      </c>
      <c r="X1107" s="15">
        <v>0</v>
      </c>
      <c r="Y1107" s="15">
        <v>0</v>
      </c>
      <c r="Z1107" s="15">
        <v>0</v>
      </c>
      <c r="AA1107" s="15">
        <v>0</v>
      </c>
      <c r="AB1107" s="15">
        <v>0</v>
      </c>
    </row>
    <row r="1108" spans="1:28" x14ac:dyDescent="0.25">
      <c r="A1108" s="9" t="s">
        <v>2211</v>
      </c>
      <c r="B1108" s="10" t="s">
        <v>29</v>
      </c>
      <c r="C1108" s="10" t="s">
        <v>29</v>
      </c>
      <c r="D1108" s="9" t="s">
        <v>30</v>
      </c>
      <c r="E1108" s="10" t="s">
        <v>31</v>
      </c>
      <c r="F1108" s="10" t="s">
        <v>32</v>
      </c>
      <c r="G1108" s="11">
        <v>43301</v>
      </c>
      <c r="H1108" s="12">
        <v>43282</v>
      </c>
      <c r="I1108" s="10" t="s">
        <v>573</v>
      </c>
      <c r="J1108" s="13" t="s">
        <v>2212</v>
      </c>
      <c r="K1108" s="10" t="s">
        <v>40</v>
      </c>
      <c r="L1108" s="10" t="s">
        <v>1117</v>
      </c>
      <c r="M1108" s="15">
        <v>0</v>
      </c>
      <c r="N1108" s="12"/>
      <c r="O1108" s="10" t="s">
        <v>2192</v>
      </c>
      <c r="P1108" s="15">
        <v>0</v>
      </c>
      <c r="Q1108" s="15"/>
      <c r="R1108" s="10" t="s">
        <v>29</v>
      </c>
      <c r="S1108" s="15">
        <v>0</v>
      </c>
      <c r="T1108" s="10" t="s">
        <v>29</v>
      </c>
      <c r="U1108" s="10" t="s">
        <v>29</v>
      </c>
      <c r="V1108" s="10" t="s">
        <v>37</v>
      </c>
      <c r="W1108" s="10" t="s">
        <v>29</v>
      </c>
      <c r="X1108" s="15">
        <v>0</v>
      </c>
      <c r="Y1108" s="15">
        <v>0</v>
      </c>
      <c r="Z1108" s="15">
        <v>0</v>
      </c>
      <c r="AA1108" s="15">
        <v>0</v>
      </c>
      <c r="AB1108" s="15">
        <v>0</v>
      </c>
    </row>
    <row r="1109" spans="1:28" x14ac:dyDescent="0.25">
      <c r="A1109" s="9" t="s">
        <v>2213</v>
      </c>
      <c r="B1109" s="10" t="s">
        <v>29</v>
      </c>
      <c r="C1109" s="10" t="s">
        <v>29</v>
      </c>
      <c r="D1109" s="9" t="s">
        <v>30</v>
      </c>
      <c r="E1109" s="10" t="s">
        <v>31</v>
      </c>
      <c r="F1109" s="10" t="s">
        <v>32</v>
      </c>
      <c r="G1109" s="11">
        <v>43328</v>
      </c>
      <c r="H1109" s="12">
        <v>43313</v>
      </c>
      <c r="I1109" s="10" t="s">
        <v>2199</v>
      </c>
      <c r="J1109" s="13" t="s">
        <v>2214</v>
      </c>
      <c r="K1109" s="10" t="s">
        <v>40</v>
      </c>
      <c r="L1109" s="10" t="s">
        <v>29</v>
      </c>
      <c r="M1109" s="15">
        <v>0</v>
      </c>
      <c r="N1109" s="12"/>
      <c r="O1109" s="10" t="s">
        <v>29</v>
      </c>
      <c r="P1109" s="15">
        <v>0</v>
      </c>
      <c r="Q1109" s="15"/>
      <c r="R1109" s="10" t="s">
        <v>29</v>
      </c>
      <c r="S1109" s="15">
        <v>0</v>
      </c>
      <c r="T1109" s="10" t="s">
        <v>29</v>
      </c>
      <c r="U1109" s="10" t="s">
        <v>29</v>
      </c>
      <c r="V1109" s="10" t="s">
        <v>37</v>
      </c>
      <c r="W1109" s="10" t="s">
        <v>29</v>
      </c>
      <c r="X1109" s="15">
        <v>0</v>
      </c>
      <c r="Y1109" s="15">
        <v>0</v>
      </c>
      <c r="Z1109" s="15">
        <v>0</v>
      </c>
      <c r="AA1109" s="15">
        <v>0</v>
      </c>
      <c r="AB1109" s="15">
        <v>0</v>
      </c>
    </row>
    <row r="1110" spans="1:28" x14ac:dyDescent="0.25">
      <c r="A1110" s="9" t="s">
        <v>2215</v>
      </c>
      <c r="B1110" s="10" t="s">
        <v>29</v>
      </c>
      <c r="C1110" s="10" t="s">
        <v>29</v>
      </c>
      <c r="D1110" s="9" t="s">
        <v>30</v>
      </c>
      <c r="E1110" s="10" t="s">
        <v>31</v>
      </c>
      <c r="F1110" s="10" t="s">
        <v>32</v>
      </c>
      <c r="G1110" s="11">
        <v>43318</v>
      </c>
      <c r="H1110" s="12">
        <v>43313</v>
      </c>
      <c r="I1110" s="10" t="s">
        <v>110</v>
      </c>
      <c r="J1110" s="13" t="s">
        <v>2216</v>
      </c>
      <c r="K1110" s="10" t="s">
        <v>40</v>
      </c>
      <c r="L1110" s="10" t="s">
        <v>29</v>
      </c>
      <c r="M1110" s="15">
        <v>0</v>
      </c>
      <c r="N1110" s="12"/>
      <c r="O1110" s="10" t="s">
        <v>2217</v>
      </c>
      <c r="P1110" s="15">
        <v>0</v>
      </c>
      <c r="Q1110" s="15"/>
      <c r="R1110" s="10" t="s">
        <v>29</v>
      </c>
      <c r="S1110" s="15">
        <v>0</v>
      </c>
      <c r="T1110" s="10" t="s">
        <v>29</v>
      </c>
      <c r="U1110" s="10" t="s">
        <v>29</v>
      </c>
      <c r="V1110" s="10" t="s">
        <v>37</v>
      </c>
      <c r="W1110" s="10" t="s">
        <v>29</v>
      </c>
      <c r="X1110" s="15">
        <v>0</v>
      </c>
      <c r="Y1110" s="14">
        <v>3640579.64</v>
      </c>
      <c r="Z1110" s="15">
        <v>0</v>
      </c>
      <c r="AA1110" s="15">
        <v>0</v>
      </c>
      <c r="AB1110" s="14">
        <v>3640579.64</v>
      </c>
    </row>
    <row r="1111" spans="1:28" x14ac:dyDescent="0.25">
      <c r="A1111" s="9" t="s">
        <v>2218</v>
      </c>
      <c r="B1111" s="10" t="s">
        <v>29</v>
      </c>
      <c r="C1111" s="10" t="s">
        <v>29</v>
      </c>
      <c r="D1111" s="9" t="s">
        <v>30</v>
      </c>
      <c r="E1111" s="10" t="s">
        <v>31</v>
      </c>
      <c r="F1111" s="10" t="s">
        <v>32</v>
      </c>
      <c r="G1111" s="11">
        <v>43440</v>
      </c>
      <c r="H1111" s="12">
        <v>43435</v>
      </c>
      <c r="I1111" s="10" t="s">
        <v>218</v>
      </c>
      <c r="J1111" s="13" t="s">
        <v>2219</v>
      </c>
      <c r="K1111" s="10" t="s">
        <v>40</v>
      </c>
      <c r="L1111" s="10" t="s">
        <v>29</v>
      </c>
      <c r="M1111" s="15">
        <v>0</v>
      </c>
      <c r="N1111" s="12"/>
      <c r="O1111" s="10" t="s">
        <v>894</v>
      </c>
      <c r="P1111" s="15">
        <v>0</v>
      </c>
      <c r="Q1111" s="15"/>
      <c r="R1111" s="10" t="s">
        <v>29</v>
      </c>
      <c r="S1111" s="15">
        <v>0</v>
      </c>
      <c r="T1111" s="10" t="s">
        <v>29</v>
      </c>
      <c r="U1111" s="10" t="s">
        <v>29</v>
      </c>
      <c r="V1111" s="10" t="s">
        <v>37</v>
      </c>
      <c r="W1111" s="10" t="s">
        <v>29</v>
      </c>
      <c r="X1111" s="15">
        <v>0</v>
      </c>
      <c r="Y1111" s="14">
        <v>15000</v>
      </c>
      <c r="Z1111" s="15">
        <v>0</v>
      </c>
      <c r="AA1111" s="15">
        <v>0</v>
      </c>
      <c r="AB1111" s="14">
        <v>15000</v>
      </c>
    </row>
    <row r="1112" spans="1:28" x14ac:dyDescent="0.25">
      <c r="A1112" s="9" t="s">
        <v>2220</v>
      </c>
      <c r="B1112" s="10" t="s">
        <v>29</v>
      </c>
      <c r="C1112" s="10" t="s">
        <v>29</v>
      </c>
      <c r="D1112" s="9" t="s">
        <v>30</v>
      </c>
      <c r="E1112" s="10" t="s">
        <v>31</v>
      </c>
      <c r="F1112" s="10" t="s">
        <v>32</v>
      </c>
      <c r="G1112" s="11">
        <v>43495</v>
      </c>
      <c r="H1112" s="12">
        <v>43466</v>
      </c>
      <c r="I1112" s="10" t="s">
        <v>110</v>
      </c>
      <c r="J1112" s="13" t="s">
        <v>2221</v>
      </c>
      <c r="K1112" s="10" t="s">
        <v>40</v>
      </c>
      <c r="L1112" s="10" t="s">
        <v>29</v>
      </c>
      <c r="M1112" s="15">
        <v>0</v>
      </c>
      <c r="N1112" s="12"/>
      <c r="O1112" s="10" t="s">
        <v>2222</v>
      </c>
      <c r="P1112" s="15">
        <v>0</v>
      </c>
      <c r="Q1112" s="15"/>
      <c r="R1112" s="10" t="s">
        <v>29</v>
      </c>
      <c r="S1112" s="15">
        <v>0</v>
      </c>
      <c r="T1112" s="10" t="s">
        <v>29</v>
      </c>
      <c r="U1112" s="10" t="s">
        <v>29</v>
      </c>
      <c r="V1112" s="10" t="s">
        <v>37</v>
      </c>
      <c r="W1112" s="10" t="s">
        <v>29</v>
      </c>
      <c r="X1112" s="15">
        <v>0</v>
      </c>
      <c r="Y1112" s="15">
        <v>0</v>
      </c>
      <c r="Z1112" s="15">
        <v>0</v>
      </c>
      <c r="AA1112" s="15">
        <v>0</v>
      </c>
      <c r="AB1112" s="15">
        <v>0</v>
      </c>
    </row>
    <row r="1113" spans="1:28" x14ac:dyDescent="0.25">
      <c r="A1113" s="9" t="s">
        <v>2223</v>
      </c>
      <c r="B1113" s="10" t="s">
        <v>29</v>
      </c>
      <c r="C1113" s="10" t="s">
        <v>29</v>
      </c>
      <c r="D1113" s="9" t="s">
        <v>30</v>
      </c>
      <c r="E1113" s="10" t="s">
        <v>31</v>
      </c>
      <c r="F1113" s="10" t="s">
        <v>32</v>
      </c>
      <c r="G1113" s="11">
        <v>43498</v>
      </c>
      <c r="H1113" s="12">
        <v>43497</v>
      </c>
      <c r="I1113" s="10" t="s">
        <v>973</v>
      </c>
      <c r="J1113" s="13" t="s">
        <v>2224</v>
      </c>
      <c r="K1113" s="10" t="s">
        <v>40</v>
      </c>
      <c r="L1113" s="10" t="s">
        <v>29</v>
      </c>
      <c r="M1113" s="15">
        <v>0</v>
      </c>
      <c r="N1113" s="12"/>
      <c r="O1113" s="10" t="s">
        <v>741</v>
      </c>
      <c r="P1113" s="15">
        <v>0</v>
      </c>
      <c r="Q1113" s="15"/>
      <c r="R1113" s="10" t="s">
        <v>29</v>
      </c>
      <c r="S1113" s="15">
        <v>0</v>
      </c>
      <c r="T1113" s="10" t="s">
        <v>29</v>
      </c>
      <c r="U1113" s="10" t="s">
        <v>29</v>
      </c>
      <c r="V1113" s="10" t="s">
        <v>37</v>
      </c>
      <c r="W1113" s="10" t="s">
        <v>29</v>
      </c>
      <c r="X1113" s="15">
        <v>0</v>
      </c>
      <c r="Y1113" s="15">
        <v>0</v>
      </c>
      <c r="Z1113" s="15">
        <v>0</v>
      </c>
      <c r="AA1113" s="15">
        <v>0</v>
      </c>
      <c r="AB1113" s="15">
        <v>0</v>
      </c>
    </row>
    <row r="1114" spans="1:28" x14ac:dyDescent="0.25">
      <c r="A1114" s="9" t="s">
        <v>2225</v>
      </c>
      <c r="B1114" s="10" t="s">
        <v>29</v>
      </c>
      <c r="C1114" s="10" t="s">
        <v>29</v>
      </c>
      <c r="D1114" s="9" t="s">
        <v>30</v>
      </c>
      <c r="E1114" s="10" t="s">
        <v>31</v>
      </c>
      <c r="F1114" s="10" t="s">
        <v>32</v>
      </c>
      <c r="G1114" s="11">
        <v>43543</v>
      </c>
      <c r="H1114" s="12">
        <v>43525</v>
      </c>
      <c r="I1114" s="10" t="s">
        <v>249</v>
      </c>
      <c r="J1114" s="13" t="s">
        <v>2226</v>
      </c>
      <c r="K1114" s="10" t="s">
        <v>40</v>
      </c>
      <c r="L1114" s="10" t="s">
        <v>29</v>
      </c>
      <c r="M1114" s="15">
        <v>0</v>
      </c>
      <c r="N1114" s="12"/>
      <c r="O1114" s="10" t="s">
        <v>2222</v>
      </c>
      <c r="P1114" s="15">
        <v>0</v>
      </c>
      <c r="Q1114" s="15"/>
      <c r="R1114" s="10" t="s">
        <v>29</v>
      </c>
      <c r="S1114" s="15">
        <v>0</v>
      </c>
      <c r="T1114" s="10" t="s">
        <v>29</v>
      </c>
      <c r="U1114" s="10" t="s">
        <v>29</v>
      </c>
      <c r="V1114" s="10" t="s">
        <v>37</v>
      </c>
      <c r="W1114" s="10" t="s">
        <v>29</v>
      </c>
      <c r="X1114" s="15">
        <v>0</v>
      </c>
      <c r="Y1114" s="15">
        <v>0</v>
      </c>
      <c r="Z1114" s="15">
        <v>0</v>
      </c>
      <c r="AA1114" s="15">
        <v>0</v>
      </c>
      <c r="AB1114" s="15">
        <v>0</v>
      </c>
    </row>
    <row r="1115" spans="1:28" x14ac:dyDescent="0.25">
      <c r="A1115" s="9" t="s">
        <v>2227</v>
      </c>
      <c r="B1115" s="10" t="s">
        <v>29</v>
      </c>
      <c r="C1115" s="10" t="s">
        <v>29</v>
      </c>
      <c r="D1115" s="9" t="s">
        <v>30</v>
      </c>
      <c r="E1115" s="10" t="s">
        <v>31</v>
      </c>
      <c r="F1115" s="10" t="s">
        <v>32</v>
      </c>
      <c r="G1115" s="11">
        <v>43683</v>
      </c>
      <c r="H1115" s="12">
        <v>43678</v>
      </c>
      <c r="I1115" s="10" t="s">
        <v>2199</v>
      </c>
      <c r="J1115" s="13" t="s">
        <v>2228</v>
      </c>
      <c r="K1115" s="10" t="s">
        <v>276</v>
      </c>
      <c r="L1115" s="10" t="s">
        <v>29</v>
      </c>
      <c r="M1115" s="15">
        <v>0</v>
      </c>
      <c r="N1115" s="12"/>
      <c r="O1115" s="10" t="s">
        <v>2222</v>
      </c>
      <c r="P1115" s="15">
        <v>0</v>
      </c>
      <c r="Q1115" s="15">
        <v>0</v>
      </c>
      <c r="R1115" s="10" t="s">
        <v>29</v>
      </c>
      <c r="S1115" s="15">
        <v>0</v>
      </c>
      <c r="T1115" s="10" t="s">
        <v>339</v>
      </c>
      <c r="U1115" s="10" t="s">
        <v>29</v>
      </c>
      <c r="V1115" s="10" t="s">
        <v>37</v>
      </c>
      <c r="W1115" s="10" t="s">
        <v>29</v>
      </c>
      <c r="X1115" s="15">
        <v>0</v>
      </c>
      <c r="Y1115" s="15">
        <v>0</v>
      </c>
      <c r="Z1115" s="15">
        <v>0</v>
      </c>
      <c r="AA1115" s="15">
        <v>0</v>
      </c>
      <c r="AB1115" s="15">
        <v>0</v>
      </c>
    </row>
    <row r="1116" spans="1:28" x14ac:dyDescent="0.25">
      <c r="A1116" s="9" t="s">
        <v>2229</v>
      </c>
      <c r="B1116" s="10" t="s">
        <v>29</v>
      </c>
      <c r="C1116" s="10" t="s">
        <v>29</v>
      </c>
      <c r="D1116" s="9" t="s">
        <v>30</v>
      </c>
      <c r="E1116" s="10" t="s">
        <v>31</v>
      </c>
      <c r="F1116" s="10" t="s">
        <v>32</v>
      </c>
      <c r="G1116" s="11">
        <v>43760</v>
      </c>
      <c r="H1116" s="12">
        <v>43739</v>
      </c>
      <c r="I1116" s="10" t="s">
        <v>2199</v>
      </c>
      <c r="J1116" s="13" t="s">
        <v>2230</v>
      </c>
      <c r="K1116" s="10" t="s">
        <v>40</v>
      </c>
      <c r="L1116" s="10" t="s">
        <v>29</v>
      </c>
      <c r="M1116" s="14">
        <v>3204500</v>
      </c>
      <c r="N1116" s="12"/>
      <c r="O1116" s="10" t="s">
        <v>2231</v>
      </c>
      <c r="P1116" s="15">
        <v>0</v>
      </c>
      <c r="Q1116" s="15">
        <v>1</v>
      </c>
      <c r="R1116" s="10" t="s">
        <v>29</v>
      </c>
      <c r="S1116" s="14">
        <v>3204500</v>
      </c>
      <c r="T1116" s="10" t="s">
        <v>339</v>
      </c>
      <c r="U1116" s="10" t="s">
        <v>29</v>
      </c>
      <c r="V1116" s="10" t="s">
        <v>37</v>
      </c>
      <c r="W1116" s="10" t="s">
        <v>29</v>
      </c>
      <c r="X1116" s="15">
        <v>0</v>
      </c>
      <c r="Y1116" s="15">
        <v>0</v>
      </c>
      <c r="Z1116" s="15">
        <v>0</v>
      </c>
      <c r="AA1116" s="15">
        <v>0</v>
      </c>
      <c r="AB1116" s="14">
        <v>3204500</v>
      </c>
    </row>
    <row r="1117" spans="1:28" x14ac:dyDescent="0.25">
      <c r="A1117" s="9" t="s">
        <v>2232</v>
      </c>
      <c r="B1117" s="10" t="s">
        <v>29</v>
      </c>
      <c r="C1117" s="10" t="s">
        <v>29</v>
      </c>
      <c r="D1117" s="9" t="s">
        <v>30</v>
      </c>
      <c r="E1117" s="10" t="s">
        <v>31</v>
      </c>
      <c r="F1117" s="10" t="s">
        <v>32</v>
      </c>
      <c r="G1117" s="11">
        <v>43732</v>
      </c>
      <c r="H1117" s="12">
        <v>43709</v>
      </c>
      <c r="I1117" s="10" t="s">
        <v>337</v>
      </c>
      <c r="J1117" s="13" t="s">
        <v>2233</v>
      </c>
      <c r="K1117" s="10" t="s">
        <v>40</v>
      </c>
      <c r="L1117" s="10" t="s">
        <v>29</v>
      </c>
      <c r="M1117" s="15">
        <v>0</v>
      </c>
      <c r="N1117" s="12"/>
      <c r="O1117" s="10" t="s">
        <v>894</v>
      </c>
      <c r="P1117" s="15">
        <v>0</v>
      </c>
      <c r="Q1117" s="15">
        <v>101</v>
      </c>
      <c r="R1117" s="10" t="s">
        <v>29</v>
      </c>
      <c r="S1117" s="15">
        <v>0</v>
      </c>
      <c r="T1117" s="10" t="s">
        <v>339</v>
      </c>
      <c r="U1117" s="10" t="s">
        <v>29</v>
      </c>
      <c r="V1117" s="10" t="s">
        <v>37</v>
      </c>
      <c r="W1117" s="10" t="s">
        <v>29</v>
      </c>
      <c r="X1117" s="15">
        <v>0</v>
      </c>
      <c r="Y1117" s="15">
        <v>0</v>
      </c>
      <c r="Z1117" s="15">
        <v>0</v>
      </c>
      <c r="AA1117" s="15">
        <v>0</v>
      </c>
      <c r="AB1117" s="15">
        <v>0</v>
      </c>
    </row>
    <row r="1118" spans="1:28" x14ac:dyDescent="0.25">
      <c r="A1118" s="9" t="s">
        <v>2234</v>
      </c>
      <c r="B1118" s="10" t="s">
        <v>29</v>
      </c>
      <c r="C1118" s="10" t="s">
        <v>29</v>
      </c>
      <c r="D1118" s="9" t="s">
        <v>30</v>
      </c>
      <c r="E1118" s="10" t="s">
        <v>31</v>
      </c>
      <c r="F1118" s="10" t="s">
        <v>32</v>
      </c>
      <c r="G1118" s="11">
        <v>43755</v>
      </c>
      <c r="H1118" s="12">
        <v>43739</v>
      </c>
      <c r="I1118" s="10" t="s">
        <v>235</v>
      </c>
      <c r="J1118" s="13" t="s">
        <v>2235</v>
      </c>
      <c r="K1118" s="10" t="s">
        <v>40</v>
      </c>
      <c r="L1118" s="10" t="s">
        <v>29</v>
      </c>
      <c r="M1118" s="15">
        <v>0</v>
      </c>
      <c r="N1118" s="12"/>
      <c r="O1118" s="10" t="s">
        <v>2236</v>
      </c>
      <c r="P1118" s="15">
        <v>0</v>
      </c>
      <c r="Q1118" s="21">
        <v>2399</v>
      </c>
      <c r="R1118" s="10" t="s">
        <v>29</v>
      </c>
      <c r="S1118" s="15">
        <v>0</v>
      </c>
      <c r="T1118" s="10" t="s">
        <v>2237</v>
      </c>
      <c r="U1118" s="10" t="s">
        <v>29</v>
      </c>
      <c r="V1118" s="10" t="s">
        <v>37</v>
      </c>
      <c r="W1118" s="10" t="s">
        <v>29</v>
      </c>
      <c r="X1118" s="15">
        <v>0</v>
      </c>
      <c r="Y1118" s="15">
        <v>0</v>
      </c>
      <c r="Z1118" s="15">
        <v>0</v>
      </c>
      <c r="AA1118" s="15">
        <v>0</v>
      </c>
      <c r="AB1118" s="15">
        <v>0</v>
      </c>
    </row>
    <row r="1119" spans="1:28" x14ac:dyDescent="0.25">
      <c r="A1119" s="9" t="s">
        <v>2238</v>
      </c>
      <c r="B1119" s="10" t="s">
        <v>29</v>
      </c>
      <c r="C1119" s="10" t="s">
        <v>29</v>
      </c>
      <c r="D1119" s="9" t="s">
        <v>30</v>
      </c>
      <c r="E1119" s="10" t="s">
        <v>31</v>
      </c>
      <c r="F1119" s="10" t="s">
        <v>32</v>
      </c>
      <c r="G1119" s="11">
        <v>43761</v>
      </c>
      <c r="H1119" s="12">
        <v>43739</v>
      </c>
      <c r="I1119" s="10" t="s">
        <v>218</v>
      </c>
      <c r="J1119" s="13" t="s">
        <v>2239</v>
      </c>
      <c r="K1119" s="10" t="s">
        <v>40</v>
      </c>
      <c r="L1119" s="10" t="s">
        <v>29</v>
      </c>
      <c r="M1119" s="15">
        <v>0</v>
      </c>
      <c r="N1119" s="12"/>
      <c r="O1119" s="10" t="s">
        <v>894</v>
      </c>
      <c r="P1119" s="15">
        <v>0</v>
      </c>
      <c r="Q1119" s="14">
        <v>90904.5</v>
      </c>
      <c r="R1119" s="10" t="s">
        <v>29</v>
      </c>
      <c r="S1119" s="15">
        <v>0</v>
      </c>
      <c r="T1119" s="10" t="s">
        <v>339</v>
      </c>
      <c r="U1119" s="10" t="s">
        <v>29</v>
      </c>
      <c r="V1119" s="10" t="s">
        <v>37</v>
      </c>
      <c r="W1119" s="10" t="s">
        <v>29</v>
      </c>
      <c r="X1119" s="15">
        <v>0</v>
      </c>
      <c r="Y1119" s="14">
        <v>488707.06</v>
      </c>
      <c r="Z1119" s="15">
        <v>0</v>
      </c>
      <c r="AA1119" s="15">
        <v>0</v>
      </c>
      <c r="AB1119" s="14">
        <v>488707.06</v>
      </c>
    </row>
    <row r="1120" spans="1:28" x14ac:dyDescent="0.25">
      <c r="A1120" s="9" t="s">
        <v>2240</v>
      </c>
      <c r="B1120" s="10" t="s">
        <v>29</v>
      </c>
      <c r="C1120" s="10" t="s">
        <v>29</v>
      </c>
      <c r="D1120" s="9" t="s">
        <v>30</v>
      </c>
      <c r="E1120" s="10" t="s">
        <v>31</v>
      </c>
      <c r="F1120" s="10" t="s">
        <v>32</v>
      </c>
      <c r="G1120" s="11">
        <v>43780</v>
      </c>
      <c r="H1120" s="12">
        <v>43770</v>
      </c>
      <c r="I1120" s="10" t="s">
        <v>363</v>
      </c>
      <c r="J1120" s="13" t="s">
        <v>2241</v>
      </c>
      <c r="K1120" s="10" t="s">
        <v>40</v>
      </c>
      <c r="L1120" s="10" t="s">
        <v>29</v>
      </c>
      <c r="M1120" s="15">
        <v>0</v>
      </c>
      <c r="N1120" s="12"/>
      <c r="O1120" s="10" t="s">
        <v>2242</v>
      </c>
      <c r="P1120" s="15">
        <v>0</v>
      </c>
      <c r="Q1120" s="15"/>
      <c r="R1120" s="10" t="s">
        <v>29</v>
      </c>
      <c r="S1120" s="15">
        <v>0</v>
      </c>
      <c r="T1120" s="10" t="s">
        <v>29</v>
      </c>
      <c r="U1120" s="10" t="s">
        <v>29</v>
      </c>
      <c r="V1120" s="10" t="s">
        <v>37</v>
      </c>
      <c r="W1120" s="10" t="s">
        <v>29</v>
      </c>
      <c r="X1120" s="15">
        <v>0</v>
      </c>
      <c r="Y1120" s="14">
        <v>310061.62</v>
      </c>
      <c r="Z1120" s="15">
        <v>0</v>
      </c>
      <c r="AA1120" s="15">
        <v>0</v>
      </c>
      <c r="AB1120" s="14">
        <v>310061.62</v>
      </c>
    </row>
    <row r="1121" spans="1:28" x14ac:dyDescent="0.25">
      <c r="A1121" s="9" t="s">
        <v>2243</v>
      </c>
      <c r="B1121" s="10" t="s">
        <v>29</v>
      </c>
      <c r="C1121" s="10" t="s">
        <v>29</v>
      </c>
      <c r="D1121" s="9" t="s">
        <v>30</v>
      </c>
      <c r="E1121" s="10" t="s">
        <v>31</v>
      </c>
      <c r="F1121" s="10" t="s">
        <v>32</v>
      </c>
      <c r="G1121" s="11">
        <v>43787</v>
      </c>
      <c r="H1121" s="12">
        <v>43770</v>
      </c>
      <c r="I1121" s="10" t="s">
        <v>110</v>
      </c>
      <c r="J1121" s="13" t="s">
        <v>2244</v>
      </c>
      <c r="K1121" s="10" t="s">
        <v>40</v>
      </c>
      <c r="L1121" s="10" t="s">
        <v>29</v>
      </c>
      <c r="M1121" s="15">
        <v>0</v>
      </c>
      <c r="N1121" s="12"/>
      <c r="O1121" s="10" t="s">
        <v>2222</v>
      </c>
      <c r="P1121" s="15">
        <v>0</v>
      </c>
      <c r="Q1121" s="15">
        <v>0</v>
      </c>
      <c r="R1121" s="10" t="s">
        <v>29</v>
      </c>
      <c r="S1121" s="15">
        <v>0</v>
      </c>
      <c r="T1121" s="10" t="s">
        <v>339</v>
      </c>
      <c r="U1121" s="10" t="s">
        <v>29</v>
      </c>
      <c r="V1121" s="10" t="s">
        <v>37</v>
      </c>
      <c r="W1121" s="10" t="s">
        <v>29</v>
      </c>
      <c r="X1121" s="15">
        <v>0</v>
      </c>
      <c r="Y1121" s="15">
        <v>0</v>
      </c>
      <c r="Z1121" s="15">
        <v>0</v>
      </c>
      <c r="AA1121" s="15">
        <v>0</v>
      </c>
      <c r="AB1121" s="15">
        <v>0</v>
      </c>
    </row>
    <row r="1122" spans="1:28" x14ac:dyDescent="0.25">
      <c r="A1122" s="9" t="s">
        <v>2245</v>
      </c>
      <c r="B1122" s="10" t="s">
        <v>29</v>
      </c>
      <c r="C1122" s="10" t="s">
        <v>29</v>
      </c>
      <c r="D1122" s="9" t="s">
        <v>30</v>
      </c>
      <c r="E1122" s="10" t="s">
        <v>31</v>
      </c>
      <c r="F1122" s="10" t="s">
        <v>32</v>
      </c>
      <c r="G1122" s="11">
        <v>43811</v>
      </c>
      <c r="H1122" s="12">
        <v>43800</v>
      </c>
      <c r="I1122" s="10" t="s">
        <v>503</v>
      </c>
      <c r="J1122" s="13" t="s">
        <v>2246</v>
      </c>
      <c r="K1122" s="10" t="s">
        <v>40</v>
      </c>
      <c r="L1122" s="10" t="s">
        <v>29</v>
      </c>
      <c r="M1122" s="15">
        <v>0</v>
      </c>
      <c r="N1122" s="12"/>
      <c r="O1122" s="10" t="s">
        <v>2222</v>
      </c>
      <c r="P1122" s="15">
        <v>0</v>
      </c>
      <c r="Q1122" s="15">
        <v>0</v>
      </c>
      <c r="R1122" s="10" t="s">
        <v>29</v>
      </c>
      <c r="S1122" s="15">
        <v>0</v>
      </c>
      <c r="T1122" s="10" t="s">
        <v>339</v>
      </c>
      <c r="U1122" s="10" t="s">
        <v>29</v>
      </c>
      <c r="V1122" s="10" t="s">
        <v>37</v>
      </c>
      <c r="W1122" s="10" t="s">
        <v>29</v>
      </c>
      <c r="X1122" s="15">
        <v>0</v>
      </c>
      <c r="Y1122" s="15">
        <v>0</v>
      </c>
      <c r="Z1122" s="15">
        <v>0</v>
      </c>
      <c r="AA1122" s="15">
        <v>0</v>
      </c>
      <c r="AB1122" s="15">
        <v>0</v>
      </c>
    </row>
    <row r="1123" spans="1:28" x14ac:dyDescent="0.25">
      <c r="A1123" s="9" t="s">
        <v>2247</v>
      </c>
      <c r="B1123" s="10" t="s">
        <v>29</v>
      </c>
      <c r="C1123" s="10" t="s">
        <v>29</v>
      </c>
      <c r="D1123" s="9" t="s">
        <v>30</v>
      </c>
      <c r="E1123" s="10" t="s">
        <v>31</v>
      </c>
      <c r="F1123" s="10" t="s">
        <v>32</v>
      </c>
      <c r="G1123" s="11">
        <v>43810</v>
      </c>
      <c r="H1123" s="12">
        <v>43800</v>
      </c>
      <c r="I1123" s="10" t="s">
        <v>110</v>
      </c>
      <c r="J1123" s="13" t="s">
        <v>2248</v>
      </c>
      <c r="K1123" s="10" t="s">
        <v>40</v>
      </c>
      <c r="L1123" s="10" t="s">
        <v>29</v>
      </c>
      <c r="M1123" s="15">
        <v>0</v>
      </c>
      <c r="N1123" s="12"/>
      <c r="O1123" s="10" t="s">
        <v>2249</v>
      </c>
      <c r="P1123" s="15">
        <v>0</v>
      </c>
      <c r="Q1123" s="15"/>
      <c r="R1123" s="10" t="s">
        <v>29</v>
      </c>
      <c r="S1123" s="15">
        <v>0</v>
      </c>
      <c r="T1123" s="10" t="s">
        <v>29</v>
      </c>
      <c r="U1123" s="10" t="s">
        <v>29</v>
      </c>
      <c r="V1123" s="10" t="s">
        <v>37</v>
      </c>
      <c r="W1123" s="10" t="s">
        <v>29</v>
      </c>
      <c r="X1123" s="15">
        <v>0</v>
      </c>
      <c r="Y1123" s="15">
        <v>0</v>
      </c>
      <c r="Z1123" s="15">
        <v>0</v>
      </c>
      <c r="AA1123" s="15">
        <v>0</v>
      </c>
      <c r="AB1123" s="15">
        <v>0</v>
      </c>
    </row>
    <row r="1124" spans="1:28" x14ac:dyDescent="0.25">
      <c r="A1124" s="9" t="s">
        <v>2250</v>
      </c>
      <c r="B1124" s="10" t="s">
        <v>29</v>
      </c>
      <c r="C1124" s="10" t="s">
        <v>29</v>
      </c>
      <c r="D1124" s="9" t="s">
        <v>30</v>
      </c>
      <c r="E1124" s="10" t="s">
        <v>31</v>
      </c>
      <c r="F1124" s="10" t="s">
        <v>32</v>
      </c>
      <c r="G1124" s="11">
        <v>43943</v>
      </c>
      <c r="H1124" s="12">
        <v>43922</v>
      </c>
      <c r="I1124" s="10" t="s">
        <v>110</v>
      </c>
      <c r="J1124" s="13" t="s">
        <v>2251</v>
      </c>
      <c r="K1124" s="10" t="s">
        <v>40</v>
      </c>
      <c r="L1124" s="10" t="s">
        <v>29</v>
      </c>
      <c r="M1124" s="15">
        <v>0</v>
      </c>
      <c r="N1124" s="12"/>
      <c r="O1124" s="10" t="s">
        <v>2252</v>
      </c>
      <c r="P1124" s="15">
        <v>0</v>
      </c>
      <c r="Q1124" s="21">
        <v>24646</v>
      </c>
      <c r="R1124" s="10" t="s">
        <v>29</v>
      </c>
      <c r="S1124" s="15">
        <v>0</v>
      </c>
      <c r="T1124" s="10" t="s">
        <v>339</v>
      </c>
      <c r="U1124" s="10" t="s">
        <v>29</v>
      </c>
      <c r="V1124" s="10" t="s">
        <v>37</v>
      </c>
      <c r="W1124" s="10" t="s">
        <v>29</v>
      </c>
      <c r="X1124" s="15">
        <v>0</v>
      </c>
      <c r="Y1124" s="15">
        <v>0</v>
      </c>
      <c r="Z1124" s="15">
        <v>0</v>
      </c>
      <c r="AA1124" s="15">
        <v>0</v>
      </c>
      <c r="AB1124" s="15">
        <v>0</v>
      </c>
    </row>
    <row r="1125" spans="1:28" x14ac:dyDescent="0.25">
      <c r="A1125" s="9" t="s">
        <v>2253</v>
      </c>
      <c r="B1125" s="10" t="s">
        <v>29</v>
      </c>
      <c r="C1125" s="10" t="s">
        <v>29</v>
      </c>
      <c r="D1125" s="9" t="s">
        <v>30</v>
      </c>
      <c r="E1125" s="10" t="s">
        <v>31</v>
      </c>
      <c r="F1125" s="10" t="s">
        <v>32</v>
      </c>
      <c r="G1125" s="11">
        <v>44020</v>
      </c>
      <c r="H1125" s="12">
        <v>44013</v>
      </c>
      <c r="I1125" s="10" t="s">
        <v>388</v>
      </c>
      <c r="J1125" s="13" t="s">
        <v>2254</v>
      </c>
      <c r="K1125" s="10" t="s">
        <v>40</v>
      </c>
      <c r="L1125" s="10" t="s">
        <v>29</v>
      </c>
      <c r="M1125" s="15">
        <v>0</v>
      </c>
      <c r="N1125" s="12"/>
      <c r="O1125" s="10" t="s">
        <v>2249</v>
      </c>
      <c r="P1125" s="15">
        <v>0</v>
      </c>
      <c r="Q1125" s="21">
        <v>162905</v>
      </c>
      <c r="R1125" s="10" t="s">
        <v>29</v>
      </c>
      <c r="S1125" s="15">
        <v>0</v>
      </c>
      <c r="T1125" s="10" t="s">
        <v>339</v>
      </c>
      <c r="U1125" s="10" t="s">
        <v>29</v>
      </c>
      <c r="V1125" s="10" t="s">
        <v>37</v>
      </c>
      <c r="W1125" s="10" t="s">
        <v>29</v>
      </c>
      <c r="X1125" s="15">
        <v>0</v>
      </c>
      <c r="Y1125" s="15">
        <v>0</v>
      </c>
      <c r="Z1125" s="15">
        <v>0</v>
      </c>
      <c r="AA1125" s="15">
        <v>0</v>
      </c>
      <c r="AB1125" s="15">
        <v>0</v>
      </c>
    </row>
    <row r="1126" spans="1:28" x14ac:dyDescent="0.25">
      <c r="A1126" s="9" t="s">
        <v>2255</v>
      </c>
      <c r="B1126" s="10" t="s">
        <v>29</v>
      </c>
      <c r="C1126" s="10" t="s">
        <v>29</v>
      </c>
      <c r="D1126" s="9" t="s">
        <v>30</v>
      </c>
      <c r="E1126" s="10" t="s">
        <v>32</v>
      </c>
      <c r="F1126" s="10" t="s">
        <v>32</v>
      </c>
      <c r="G1126" s="11">
        <v>44099</v>
      </c>
      <c r="H1126" s="12">
        <v>44099</v>
      </c>
      <c r="I1126" s="10" t="s">
        <v>235</v>
      </c>
      <c r="J1126" s="13" t="s">
        <v>2256</v>
      </c>
      <c r="K1126" s="10" t="s">
        <v>40</v>
      </c>
      <c r="L1126" s="10" t="s">
        <v>29</v>
      </c>
      <c r="M1126" s="15">
        <v>0</v>
      </c>
      <c r="N1126" s="12"/>
      <c r="O1126" s="10" t="s">
        <v>2207</v>
      </c>
      <c r="P1126" s="15">
        <v>0</v>
      </c>
      <c r="Q1126" s="14">
        <v>1219148.0060000001</v>
      </c>
      <c r="R1126" s="10" t="s">
        <v>29</v>
      </c>
      <c r="S1126" s="15">
        <v>0</v>
      </c>
      <c r="T1126" s="10" t="s">
        <v>339</v>
      </c>
      <c r="U1126" s="10" t="s">
        <v>29</v>
      </c>
      <c r="V1126" s="10" t="s">
        <v>37</v>
      </c>
      <c r="W1126" s="10" t="s">
        <v>29</v>
      </c>
      <c r="X1126" s="15">
        <v>0</v>
      </c>
      <c r="Y1126" s="14">
        <v>9531495.6099999994</v>
      </c>
      <c r="Z1126" s="15">
        <v>0</v>
      </c>
      <c r="AA1126" s="15">
        <v>0</v>
      </c>
      <c r="AB1126" s="14">
        <v>9531495.6099999994</v>
      </c>
    </row>
    <row r="1127" spans="1:28" x14ac:dyDescent="0.25">
      <c r="A1127" s="9" t="s">
        <v>2257</v>
      </c>
      <c r="B1127" s="10" t="s">
        <v>29</v>
      </c>
      <c r="C1127" s="10" t="s">
        <v>29</v>
      </c>
      <c r="D1127" s="9" t="s">
        <v>30</v>
      </c>
      <c r="E1127" s="10" t="s">
        <v>32</v>
      </c>
      <c r="F1127" s="10" t="s">
        <v>32</v>
      </c>
      <c r="G1127" s="11">
        <v>44281</v>
      </c>
      <c r="H1127" s="12">
        <v>44281</v>
      </c>
      <c r="I1127" s="10" t="s">
        <v>175</v>
      </c>
      <c r="J1127" s="13" t="s">
        <v>2258</v>
      </c>
      <c r="K1127" s="10" t="s">
        <v>40</v>
      </c>
      <c r="L1127" s="10" t="s">
        <v>29</v>
      </c>
      <c r="M1127" s="14">
        <v>5691214</v>
      </c>
      <c r="N1127" s="12"/>
      <c r="O1127" s="10" t="s">
        <v>2259</v>
      </c>
      <c r="P1127" s="15">
        <v>0</v>
      </c>
      <c r="Q1127" s="14">
        <v>2890.8040000000001</v>
      </c>
      <c r="R1127" s="10" t="s">
        <v>29</v>
      </c>
      <c r="S1127" s="14">
        <v>5691214</v>
      </c>
      <c r="T1127" s="10" t="s">
        <v>339</v>
      </c>
      <c r="U1127" s="10" t="s">
        <v>29</v>
      </c>
      <c r="V1127" s="10" t="s">
        <v>37</v>
      </c>
      <c r="W1127" s="10" t="s">
        <v>29</v>
      </c>
      <c r="X1127" s="15">
        <v>0</v>
      </c>
      <c r="Y1127" s="14">
        <v>3664860.7</v>
      </c>
      <c r="Z1127" s="15">
        <v>0</v>
      </c>
      <c r="AA1127" s="15">
        <v>0</v>
      </c>
      <c r="AB1127" s="14">
        <v>9356074.6999999993</v>
      </c>
    </row>
    <row r="1128" spans="1:28" x14ac:dyDescent="0.25">
      <c r="A1128" s="9" t="s">
        <v>2260</v>
      </c>
      <c r="B1128" s="10" t="s">
        <v>29</v>
      </c>
      <c r="C1128" s="10" t="s">
        <v>29</v>
      </c>
      <c r="D1128" s="9" t="s">
        <v>30</v>
      </c>
      <c r="E1128" s="10" t="s">
        <v>32</v>
      </c>
      <c r="F1128" s="10" t="s">
        <v>32</v>
      </c>
      <c r="G1128" s="11">
        <v>44246</v>
      </c>
      <c r="H1128" s="12">
        <v>44246</v>
      </c>
      <c r="I1128" s="10" t="s">
        <v>2199</v>
      </c>
      <c r="J1128" s="13" t="s">
        <v>2261</v>
      </c>
      <c r="K1128" s="10" t="s">
        <v>40</v>
      </c>
      <c r="L1128" s="10" t="s">
        <v>29</v>
      </c>
      <c r="M1128" s="15">
        <v>0</v>
      </c>
      <c r="N1128" s="12"/>
      <c r="O1128" s="10" t="s">
        <v>29</v>
      </c>
      <c r="P1128" s="15">
        <v>0</v>
      </c>
      <c r="Q1128" s="15">
        <v>1</v>
      </c>
      <c r="R1128" s="10" t="s">
        <v>29</v>
      </c>
      <c r="S1128" s="15">
        <v>0</v>
      </c>
      <c r="T1128" s="10" t="s">
        <v>339</v>
      </c>
      <c r="U1128" s="10" t="s">
        <v>29</v>
      </c>
      <c r="V1128" s="10" t="s">
        <v>37</v>
      </c>
      <c r="W1128" s="10" t="s">
        <v>29</v>
      </c>
      <c r="X1128" s="15">
        <v>0</v>
      </c>
      <c r="Y1128" s="15">
        <v>0</v>
      </c>
      <c r="Z1128" s="15">
        <v>0</v>
      </c>
      <c r="AA1128" s="15">
        <v>0</v>
      </c>
      <c r="AB1128" s="15">
        <v>0</v>
      </c>
    </row>
    <row r="1129" spans="1:28" x14ac:dyDescent="0.25">
      <c r="A1129" s="9" t="s">
        <v>2262</v>
      </c>
      <c r="B1129" s="10" t="s">
        <v>29</v>
      </c>
      <c r="C1129" s="10" t="s">
        <v>29</v>
      </c>
      <c r="D1129" s="9" t="s">
        <v>30</v>
      </c>
      <c r="E1129" s="10" t="s">
        <v>32</v>
      </c>
      <c r="F1129" s="10" t="s">
        <v>32</v>
      </c>
      <c r="G1129" s="11">
        <v>44302</v>
      </c>
      <c r="H1129" s="12">
        <v>44302</v>
      </c>
      <c r="I1129" s="10" t="s">
        <v>110</v>
      </c>
      <c r="J1129" s="13" t="s">
        <v>2263</v>
      </c>
      <c r="K1129" s="10" t="s">
        <v>40</v>
      </c>
      <c r="L1129" s="10" t="s">
        <v>29</v>
      </c>
      <c r="M1129" s="15">
        <v>0</v>
      </c>
      <c r="N1129" s="12"/>
      <c r="O1129" s="10" t="s">
        <v>741</v>
      </c>
      <c r="P1129" s="15">
        <v>0</v>
      </c>
      <c r="Q1129" s="21">
        <v>30000</v>
      </c>
      <c r="R1129" s="10" t="s">
        <v>29</v>
      </c>
      <c r="S1129" s="15">
        <v>0</v>
      </c>
      <c r="T1129" s="10" t="s">
        <v>339</v>
      </c>
      <c r="U1129" s="10" t="s">
        <v>29</v>
      </c>
      <c r="V1129" s="10" t="s">
        <v>37</v>
      </c>
      <c r="W1129" s="10" t="s">
        <v>29</v>
      </c>
      <c r="X1129" s="15">
        <v>0</v>
      </c>
      <c r="Y1129" s="15">
        <v>0</v>
      </c>
      <c r="Z1129" s="15">
        <v>0</v>
      </c>
      <c r="AA1129" s="15">
        <v>0</v>
      </c>
      <c r="AB1129" s="15">
        <v>0</v>
      </c>
    </row>
    <row r="1130" spans="1:28" x14ac:dyDescent="0.25">
      <c r="A1130" s="9" t="s">
        <v>2264</v>
      </c>
      <c r="B1130" s="10" t="s">
        <v>29</v>
      </c>
      <c r="C1130" s="10" t="s">
        <v>29</v>
      </c>
      <c r="D1130" s="9" t="s">
        <v>30</v>
      </c>
      <c r="E1130" s="10" t="s">
        <v>31</v>
      </c>
      <c r="F1130" s="10" t="s">
        <v>32</v>
      </c>
      <c r="G1130" s="11">
        <v>44551</v>
      </c>
      <c r="H1130" s="12">
        <v>44531</v>
      </c>
      <c r="I1130" s="10" t="s">
        <v>337</v>
      </c>
      <c r="J1130" s="13" t="s">
        <v>2265</v>
      </c>
      <c r="K1130" s="10" t="s">
        <v>40</v>
      </c>
      <c r="L1130" s="10" t="s">
        <v>29</v>
      </c>
      <c r="M1130" s="14">
        <v>1691318.93</v>
      </c>
      <c r="N1130" s="12"/>
      <c r="O1130" s="10" t="s">
        <v>2183</v>
      </c>
      <c r="P1130" s="15">
        <v>0</v>
      </c>
      <c r="Q1130" s="21">
        <v>30119</v>
      </c>
      <c r="R1130" s="10" t="s">
        <v>29</v>
      </c>
      <c r="S1130" s="14">
        <v>1691318.93</v>
      </c>
      <c r="T1130" s="10" t="s">
        <v>339</v>
      </c>
      <c r="U1130" s="10" t="s">
        <v>29</v>
      </c>
      <c r="V1130" s="10" t="s">
        <v>37</v>
      </c>
      <c r="W1130" s="10" t="s">
        <v>29</v>
      </c>
      <c r="X1130" s="15">
        <v>0</v>
      </c>
      <c r="Y1130" s="14">
        <v>158127.79999999999</v>
      </c>
      <c r="Z1130" s="15">
        <v>0</v>
      </c>
      <c r="AA1130" s="15">
        <v>0</v>
      </c>
      <c r="AB1130" s="14">
        <v>1849446.73</v>
      </c>
    </row>
    <row r="1131" spans="1:28" x14ac:dyDescent="0.25">
      <c r="A1131" s="9" t="s">
        <v>2266</v>
      </c>
      <c r="B1131" s="10" t="s">
        <v>29</v>
      </c>
      <c r="C1131" s="10" t="s">
        <v>29</v>
      </c>
      <c r="D1131" s="9" t="s">
        <v>30</v>
      </c>
      <c r="E1131" s="10" t="s">
        <v>31</v>
      </c>
      <c r="F1131" s="10" t="s">
        <v>32</v>
      </c>
      <c r="G1131" s="11">
        <v>44594</v>
      </c>
      <c r="H1131" s="12">
        <v>44593</v>
      </c>
      <c r="I1131" s="10" t="s">
        <v>363</v>
      </c>
      <c r="J1131" s="13" t="s">
        <v>2267</v>
      </c>
      <c r="K1131" s="10" t="s">
        <v>40</v>
      </c>
      <c r="L1131" s="10" t="s">
        <v>29</v>
      </c>
      <c r="M1131" s="14">
        <v>171144.78</v>
      </c>
      <c r="N1131" s="12"/>
      <c r="O1131" s="10" t="s">
        <v>2207</v>
      </c>
      <c r="P1131" s="15">
        <v>0</v>
      </c>
      <c r="Q1131" s="15">
        <v>2</v>
      </c>
      <c r="R1131" s="10" t="s">
        <v>29</v>
      </c>
      <c r="S1131" s="14">
        <v>171144.78</v>
      </c>
      <c r="T1131" s="10" t="s">
        <v>339</v>
      </c>
      <c r="U1131" s="10" t="s">
        <v>29</v>
      </c>
      <c r="V1131" s="10" t="s">
        <v>37</v>
      </c>
      <c r="W1131" s="10" t="s">
        <v>29</v>
      </c>
      <c r="X1131" s="15">
        <v>0</v>
      </c>
      <c r="Y1131" s="15">
        <v>0</v>
      </c>
      <c r="Z1131" s="15">
        <v>0</v>
      </c>
      <c r="AA1131" s="15">
        <v>0</v>
      </c>
      <c r="AB1131" s="14">
        <v>171144.78</v>
      </c>
    </row>
    <row r="1132" spans="1:28" x14ac:dyDescent="0.25">
      <c r="A1132" s="9" t="s">
        <v>2268</v>
      </c>
      <c r="B1132" s="10" t="s">
        <v>29</v>
      </c>
      <c r="C1132" s="10" t="s">
        <v>29</v>
      </c>
      <c r="D1132" s="9" t="s">
        <v>30</v>
      </c>
      <c r="E1132" s="10" t="s">
        <v>31</v>
      </c>
      <c r="F1132" s="10" t="s">
        <v>32</v>
      </c>
      <c r="G1132" s="11">
        <v>44812</v>
      </c>
      <c r="H1132" s="12">
        <v>44805</v>
      </c>
      <c r="I1132" s="10" t="s">
        <v>29</v>
      </c>
      <c r="J1132" s="13" t="s">
        <v>2269</v>
      </c>
      <c r="K1132" s="10" t="s">
        <v>40</v>
      </c>
      <c r="L1132" s="10" t="s">
        <v>29</v>
      </c>
      <c r="M1132" s="14">
        <v>452392.68</v>
      </c>
      <c r="N1132" s="12"/>
      <c r="O1132" s="10" t="s">
        <v>2270</v>
      </c>
      <c r="P1132" s="15">
        <v>0</v>
      </c>
      <c r="Q1132" s="15"/>
      <c r="R1132" s="10" t="s">
        <v>29</v>
      </c>
      <c r="S1132" s="14">
        <v>452392.68</v>
      </c>
      <c r="T1132" s="10" t="s">
        <v>29</v>
      </c>
      <c r="U1132" s="10" t="s">
        <v>29</v>
      </c>
      <c r="V1132" s="10" t="s">
        <v>37</v>
      </c>
      <c r="W1132" s="10" t="s">
        <v>29</v>
      </c>
      <c r="X1132" s="15">
        <v>0</v>
      </c>
      <c r="Y1132" s="15">
        <v>0</v>
      </c>
      <c r="Z1132" s="15">
        <v>0</v>
      </c>
      <c r="AA1132" s="15">
        <v>0</v>
      </c>
      <c r="AB1132" s="14">
        <v>452392.68</v>
      </c>
    </row>
    <row r="1133" spans="1:28" x14ac:dyDescent="0.25">
      <c r="A1133" s="9" t="s">
        <v>2271</v>
      </c>
      <c r="B1133" s="10" t="s">
        <v>29</v>
      </c>
      <c r="C1133" s="10" t="s">
        <v>29</v>
      </c>
      <c r="D1133" s="9" t="s">
        <v>30</v>
      </c>
      <c r="E1133" s="10" t="s">
        <v>31</v>
      </c>
      <c r="F1133" s="10" t="s">
        <v>32</v>
      </c>
      <c r="G1133" s="11">
        <v>44866</v>
      </c>
      <c r="H1133" s="12">
        <v>44866</v>
      </c>
      <c r="I1133" s="10" t="s">
        <v>29</v>
      </c>
      <c r="J1133" s="13" t="s">
        <v>2272</v>
      </c>
      <c r="K1133" s="10" t="s">
        <v>40</v>
      </c>
      <c r="L1133" s="10" t="s">
        <v>29</v>
      </c>
      <c r="M1133" s="14">
        <v>7129397.9400000004</v>
      </c>
      <c r="N1133" s="12"/>
      <c r="O1133" s="10" t="s">
        <v>2270</v>
      </c>
      <c r="P1133" s="15">
        <v>0</v>
      </c>
      <c r="Q1133" s="15"/>
      <c r="R1133" s="10" t="s">
        <v>29</v>
      </c>
      <c r="S1133" s="14">
        <v>7129397.9400000004</v>
      </c>
      <c r="T1133" s="10" t="s">
        <v>29</v>
      </c>
      <c r="U1133" s="10" t="s">
        <v>29</v>
      </c>
      <c r="V1133" s="10" t="s">
        <v>37</v>
      </c>
      <c r="W1133" s="10" t="s">
        <v>29</v>
      </c>
      <c r="X1133" s="15">
        <v>0</v>
      </c>
      <c r="Y1133" s="14">
        <v>5013118.2300000004</v>
      </c>
      <c r="Z1133" s="15">
        <v>0</v>
      </c>
      <c r="AA1133" s="15">
        <v>0</v>
      </c>
      <c r="AB1133" s="14">
        <v>12142516.17</v>
      </c>
    </row>
    <row r="1134" spans="1:28" x14ac:dyDescent="0.25">
      <c r="A1134" s="9" t="s">
        <v>2273</v>
      </c>
      <c r="B1134" s="10" t="s">
        <v>29</v>
      </c>
      <c r="C1134" s="10" t="s">
        <v>29</v>
      </c>
      <c r="D1134" s="9" t="s">
        <v>30</v>
      </c>
      <c r="E1134" s="10" t="s">
        <v>31</v>
      </c>
      <c r="F1134" s="10" t="s">
        <v>32</v>
      </c>
      <c r="G1134" s="11">
        <v>44926</v>
      </c>
      <c r="H1134" s="12">
        <v>44896</v>
      </c>
      <c r="I1134" s="10" t="s">
        <v>29</v>
      </c>
      <c r="J1134" s="13" t="s">
        <v>2274</v>
      </c>
      <c r="K1134" s="10" t="s">
        <v>40</v>
      </c>
      <c r="L1134" s="10" t="s">
        <v>29</v>
      </c>
      <c r="M1134" s="14">
        <v>3782693.47</v>
      </c>
      <c r="N1134" s="12"/>
      <c r="O1134" s="10" t="s">
        <v>2270</v>
      </c>
      <c r="P1134" s="15">
        <v>0</v>
      </c>
      <c r="Q1134" s="15"/>
      <c r="R1134" s="10" t="s">
        <v>29</v>
      </c>
      <c r="S1134" s="14">
        <v>3782693.47</v>
      </c>
      <c r="T1134" s="10" t="s">
        <v>29</v>
      </c>
      <c r="U1134" s="10" t="s">
        <v>29</v>
      </c>
      <c r="V1134" s="10" t="s">
        <v>37</v>
      </c>
      <c r="W1134" s="10" t="s">
        <v>29</v>
      </c>
      <c r="X1134" s="15">
        <v>0</v>
      </c>
      <c r="Y1134" s="14">
        <v>4893531.9000000004</v>
      </c>
      <c r="Z1134" s="15">
        <v>0</v>
      </c>
      <c r="AA1134" s="15">
        <v>0</v>
      </c>
      <c r="AB1134" s="14">
        <v>8676225.3699999992</v>
      </c>
    </row>
    <row r="1135" spans="1:28" x14ac:dyDescent="0.25">
      <c r="A1135" s="9" t="s">
        <v>2275</v>
      </c>
      <c r="B1135" s="10" t="s">
        <v>29</v>
      </c>
      <c r="C1135" s="10" t="s">
        <v>29</v>
      </c>
      <c r="D1135" s="9" t="s">
        <v>30</v>
      </c>
      <c r="E1135" s="10" t="s">
        <v>31</v>
      </c>
      <c r="F1135" s="10" t="s">
        <v>32</v>
      </c>
      <c r="G1135" s="11">
        <v>44912</v>
      </c>
      <c r="H1135" s="12">
        <v>44896</v>
      </c>
      <c r="I1135" s="10" t="s">
        <v>110</v>
      </c>
      <c r="J1135" s="13" t="s">
        <v>2276</v>
      </c>
      <c r="K1135" s="10" t="s">
        <v>40</v>
      </c>
      <c r="L1135" s="10" t="s">
        <v>2128</v>
      </c>
      <c r="M1135" s="15">
        <v>0</v>
      </c>
      <c r="N1135" s="12"/>
      <c r="O1135" s="10" t="s">
        <v>2222</v>
      </c>
      <c r="P1135" s="15">
        <v>0</v>
      </c>
      <c r="Q1135" s="15"/>
      <c r="R1135" s="10" t="s">
        <v>29</v>
      </c>
      <c r="S1135" s="15">
        <v>0</v>
      </c>
      <c r="T1135" s="10" t="s">
        <v>29</v>
      </c>
      <c r="U1135" s="10" t="s">
        <v>29</v>
      </c>
      <c r="V1135" s="10" t="s">
        <v>37</v>
      </c>
      <c r="W1135" s="10" t="s">
        <v>29</v>
      </c>
      <c r="X1135" s="15">
        <v>0</v>
      </c>
      <c r="Y1135" s="14">
        <v>314057.31</v>
      </c>
      <c r="Z1135" s="15">
        <v>0</v>
      </c>
      <c r="AA1135" s="15">
        <v>0</v>
      </c>
      <c r="AB1135" s="14">
        <v>314057.31</v>
      </c>
    </row>
    <row r="1136" spans="1:28" x14ac:dyDescent="0.25">
      <c r="A1136" s="9" t="s">
        <v>2277</v>
      </c>
      <c r="B1136" s="10" t="s">
        <v>29</v>
      </c>
      <c r="C1136" s="10" t="s">
        <v>29</v>
      </c>
      <c r="D1136" s="9" t="s">
        <v>30</v>
      </c>
      <c r="E1136" s="10" t="s">
        <v>31</v>
      </c>
      <c r="F1136" s="10" t="s">
        <v>32</v>
      </c>
      <c r="G1136" s="11">
        <v>44912</v>
      </c>
      <c r="H1136" s="12">
        <v>44896</v>
      </c>
      <c r="I1136" s="10" t="s">
        <v>110</v>
      </c>
      <c r="J1136" s="13" t="s">
        <v>2278</v>
      </c>
      <c r="K1136" s="10" t="s">
        <v>40</v>
      </c>
      <c r="L1136" s="10" t="s">
        <v>2279</v>
      </c>
      <c r="M1136" s="15">
        <v>0</v>
      </c>
      <c r="N1136" s="12"/>
      <c r="O1136" s="10" t="s">
        <v>2222</v>
      </c>
      <c r="P1136" s="15">
        <v>0</v>
      </c>
      <c r="Q1136" s="15"/>
      <c r="R1136" s="10" t="s">
        <v>29</v>
      </c>
      <c r="S1136" s="15">
        <v>0</v>
      </c>
      <c r="T1136" s="10" t="s">
        <v>29</v>
      </c>
      <c r="U1136" s="10" t="s">
        <v>29</v>
      </c>
      <c r="V1136" s="10" t="s">
        <v>37</v>
      </c>
      <c r="W1136" s="10" t="s">
        <v>29</v>
      </c>
      <c r="X1136" s="15">
        <v>0</v>
      </c>
      <c r="Y1136" s="15">
        <v>0</v>
      </c>
      <c r="Z1136" s="15">
        <v>0</v>
      </c>
      <c r="AA1136" s="15">
        <v>0</v>
      </c>
      <c r="AB1136" s="15">
        <v>0</v>
      </c>
    </row>
    <row r="1137" spans="1:28" x14ac:dyDescent="0.25">
      <c r="A1137" s="9" t="s">
        <v>2280</v>
      </c>
      <c r="B1137" s="10" t="s">
        <v>29</v>
      </c>
      <c r="C1137" s="10" t="s">
        <v>29</v>
      </c>
      <c r="D1137" s="9" t="s">
        <v>30</v>
      </c>
      <c r="E1137" s="10" t="s">
        <v>31</v>
      </c>
      <c r="F1137" s="10" t="s">
        <v>32</v>
      </c>
      <c r="G1137" s="11">
        <v>45016</v>
      </c>
      <c r="H1137" s="12">
        <v>44652</v>
      </c>
      <c r="I1137" s="10" t="s">
        <v>110</v>
      </c>
      <c r="J1137" s="13" t="s">
        <v>2281</v>
      </c>
      <c r="K1137" s="10" t="s">
        <v>40</v>
      </c>
      <c r="L1137" s="10" t="s">
        <v>1306</v>
      </c>
      <c r="M1137" s="14">
        <v>952776.78</v>
      </c>
      <c r="N1137" s="12"/>
      <c r="O1137" s="10" t="s">
        <v>2282</v>
      </c>
      <c r="P1137" s="15">
        <v>0</v>
      </c>
      <c r="Q1137" s="15"/>
      <c r="R1137" s="10" t="s">
        <v>29</v>
      </c>
      <c r="S1137" s="14">
        <v>952776.78</v>
      </c>
      <c r="T1137" s="10" t="s">
        <v>29</v>
      </c>
      <c r="U1137" s="10" t="s">
        <v>29</v>
      </c>
      <c r="V1137" s="10" t="s">
        <v>37</v>
      </c>
      <c r="W1137" s="10" t="s">
        <v>29</v>
      </c>
      <c r="X1137" s="15">
        <v>0</v>
      </c>
      <c r="Y1137" s="14">
        <v>85087.89</v>
      </c>
      <c r="Z1137" s="15">
        <v>0</v>
      </c>
      <c r="AA1137" s="15">
        <v>0</v>
      </c>
      <c r="AB1137" s="14">
        <v>1037864.67</v>
      </c>
    </row>
    <row r="1138" spans="1:28" x14ac:dyDescent="0.25">
      <c r="A1138" s="9" t="s">
        <v>2283</v>
      </c>
      <c r="B1138" s="10" t="s">
        <v>29</v>
      </c>
      <c r="C1138" s="10" t="s">
        <v>29</v>
      </c>
      <c r="D1138" s="9" t="s">
        <v>30</v>
      </c>
      <c r="E1138" s="10" t="s">
        <v>188</v>
      </c>
      <c r="F1138" s="10" t="s">
        <v>29</v>
      </c>
      <c r="G1138" s="11">
        <v>45107</v>
      </c>
      <c r="H1138" s="12">
        <v>45107</v>
      </c>
      <c r="I1138" s="10" t="s">
        <v>2284</v>
      </c>
      <c r="J1138" s="13" t="s">
        <v>2285</v>
      </c>
      <c r="K1138" s="10" t="s">
        <v>182</v>
      </c>
      <c r="L1138" s="10" t="s">
        <v>29</v>
      </c>
      <c r="M1138" s="15">
        <v>0</v>
      </c>
      <c r="N1138" s="12"/>
      <c r="O1138" s="10" t="s">
        <v>2286</v>
      </c>
      <c r="P1138" s="15">
        <v>0</v>
      </c>
      <c r="Q1138" s="15"/>
      <c r="R1138" s="10" t="s">
        <v>29</v>
      </c>
      <c r="S1138" s="15">
        <v>0</v>
      </c>
      <c r="T1138" s="10" t="s">
        <v>29</v>
      </c>
      <c r="U1138" s="10" t="s">
        <v>29</v>
      </c>
      <c r="V1138" s="10" t="s">
        <v>37</v>
      </c>
      <c r="W1138" s="10" t="s">
        <v>29</v>
      </c>
      <c r="X1138" s="15">
        <v>0</v>
      </c>
      <c r="Y1138" s="14">
        <v>3643344.13</v>
      </c>
      <c r="Z1138" s="15">
        <v>0</v>
      </c>
      <c r="AA1138" s="14">
        <v>-87948</v>
      </c>
      <c r="AB1138" s="14">
        <v>3555396.13</v>
      </c>
    </row>
    <row r="1139" spans="1:28" x14ac:dyDescent="0.25">
      <c r="A1139" s="9" t="s">
        <v>2287</v>
      </c>
      <c r="B1139" s="10" t="s">
        <v>29</v>
      </c>
      <c r="C1139" s="10" t="s">
        <v>29</v>
      </c>
      <c r="D1139" s="9" t="s">
        <v>30</v>
      </c>
      <c r="E1139" s="10" t="s">
        <v>188</v>
      </c>
      <c r="F1139" s="10" t="s">
        <v>29</v>
      </c>
      <c r="G1139" s="11">
        <v>45107</v>
      </c>
      <c r="H1139" s="12">
        <v>45107</v>
      </c>
      <c r="I1139" s="10" t="s">
        <v>363</v>
      </c>
      <c r="J1139" s="13" t="s">
        <v>2288</v>
      </c>
      <c r="K1139" s="10" t="s">
        <v>182</v>
      </c>
      <c r="L1139" s="10" t="s">
        <v>29</v>
      </c>
      <c r="M1139" s="15">
        <v>0</v>
      </c>
      <c r="N1139" s="12"/>
      <c r="O1139" s="10" t="s">
        <v>2183</v>
      </c>
      <c r="P1139" s="15">
        <v>0</v>
      </c>
      <c r="Q1139" s="15"/>
      <c r="R1139" s="10" t="s">
        <v>29</v>
      </c>
      <c r="S1139" s="15">
        <v>0</v>
      </c>
      <c r="T1139" s="10" t="s">
        <v>29</v>
      </c>
      <c r="U1139" s="10" t="s">
        <v>29</v>
      </c>
      <c r="V1139" s="10" t="s">
        <v>37</v>
      </c>
      <c r="W1139" s="10" t="s">
        <v>29</v>
      </c>
      <c r="X1139" s="15">
        <v>0</v>
      </c>
      <c r="Y1139" s="14">
        <v>1363160.75</v>
      </c>
      <c r="Z1139" s="15">
        <v>0</v>
      </c>
      <c r="AA1139" s="14">
        <v>-32906</v>
      </c>
      <c r="AB1139" s="14">
        <v>1330254.75</v>
      </c>
    </row>
    <row r="1140" spans="1:28" x14ac:dyDescent="0.25">
      <c r="A1140" s="16" t="s">
        <v>2289</v>
      </c>
      <c r="B1140" s="17" t="s">
        <v>29</v>
      </c>
      <c r="C1140" s="17" t="s">
        <v>29</v>
      </c>
      <c r="D1140" s="17" t="s">
        <v>29</v>
      </c>
      <c r="E1140" s="17" t="s">
        <v>29</v>
      </c>
      <c r="F1140" s="17" t="s">
        <v>29</v>
      </c>
      <c r="G1140" s="18"/>
      <c r="H1140" s="18"/>
      <c r="I1140" s="17" t="s">
        <v>29</v>
      </c>
      <c r="J1140" s="17" t="s">
        <v>29</v>
      </c>
      <c r="K1140" s="17" t="s">
        <v>29</v>
      </c>
      <c r="L1140" s="17" t="s">
        <v>29</v>
      </c>
      <c r="M1140" s="19">
        <v>23075438.579999998</v>
      </c>
      <c r="N1140" s="18"/>
      <c r="O1140" s="17" t="s">
        <v>29</v>
      </c>
      <c r="P1140" s="20">
        <v>0</v>
      </c>
      <c r="Q1140" s="20"/>
      <c r="R1140" s="17" t="s">
        <v>29</v>
      </c>
      <c r="S1140" s="19">
        <v>23075438.579999998</v>
      </c>
      <c r="T1140" s="17" t="s">
        <v>29</v>
      </c>
      <c r="U1140" s="17" t="s">
        <v>29</v>
      </c>
      <c r="V1140" s="17" t="s">
        <v>37</v>
      </c>
      <c r="W1140" s="17" t="s">
        <v>29</v>
      </c>
      <c r="X1140" s="20">
        <v>0</v>
      </c>
      <c r="Y1140" s="19">
        <v>33264218.350000001</v>
      </c>
      <c r="Z1140" s="20">
        <v>0</v>
      </c>
      <c r="AA1140" s="19">
        <v>-120854</v>
      </c>
      <c r="AB1140" s="19">
        <v>56218802.93</v>
      </c>
    </row>
    <row r="1141" spans="1:28" x14ac:dyDescent="0.25">
      <c r="A1141" s="16" t="s">
        <v>2290</v>
      </c>
      <c r="B1141" s="17" t="s">
        <v>29</v>
      </c>
      <c r="C1141" s="17" t="s">
        <v>29</v>
      </c>
      <c r="D1141" s="17" t="s">
        <v>29</v>
      </c>
      <c r="E1141" s="17" t="s">
        <v>29</v>
      </c>
      <c r="F1141" s="17" t="s">
        <v>29</v>
      </c>
      <c r="G1141" s="18"/>
      <c r="H1141" s="18"/>
      <c r="I1141" s="17" t="s">
        <v>29</v>
      </c>
      <c r="J1141" s="17" t="s">
        <v>29</v>
      </c>
      <c r="K1141" s="17" t="s">
        <v>29</v>
      </c>
      <c r="L1141" s="17" t="s">
        <v>29</v>
      </c>
      <c r="M1141" s="19">
        <v>23075438.579999998</v>
      </c>
      <c r="N1141" s="18"/>
      <c r="O1141" s="17" t="s">
        <v>29</v>
      </c>
      <c r="P1141" s="20">
        <v>0</v>
      </c>
      <c r="Q1141" s="20"/>
      <c r="R1141" s="17" t="s">
        <v>29</v>
      </c>
      <c r="S1141" s="19">
        <v>23075438.579999998</v>
      </c>
      <c r="T1141" s="17" t="s">
        <v>29</v>
      </c>
      <c r="U1141" s="17" t="s">
        <v>29</v>
      </c>
      <c r="V1141" s="17" t="s">
        <v>37</v>
      </c>
      <c r="W1141" s="17" t="s">
        <v>29</v>
      </c>
      <c r="X1141" s="20">
        <v>0</v>
      </c>
      <c r="Y1141" s="19">
        <v>33264218.350000001</v>
      </c>
      <c r="Z1141" s="20">
        <v>0</v>
      </c>
      <c r="AA1141" s="19">
        <v>-120854</v>
      </c>
      <c r="AB1141" s="19">
        <v>56218802.93</v>
      </c>
    </row>
    <row r="1142" spans="1:28" x14ac:dyDescent="0.25">
      <c r="A1142" s="9" t="s">
        <v>2291</v>
      </c>
      <c r="B1142" s="10" t="s">
        <v>29</v>
      </c>
      <c r="C1142" s="10" t="s">
        <v>29</v>
      </c>
      <c r="D1142" s="9" t="s">
        <v>30</v>
      </c>
      <c r="E1142" s="10" t="s">
        <v>31</v>
      </c>
      <c r="F1142" s="10" t="s">
        <v>32</v>
      </c>
      <c r="G1142" s="11">
        <v>43190</v>
      </c>
      <c r="H1142" s="12">
        <v>43160</v>
      </c>
      <c r="I1142" s="10" t="s">
        <v>33</v>
      </c>
      <c r="J1142" s="13" t="s">
        <v>2292</v>
      </c>
      <c r="K1142" s="10" t="s">
        <v>40</v>
      </c>
      <c r="L1142" s="10" t="s">
        <v>29</v>
      </c>
      <c r="M1142" s="15">
        <v>0</v>
      </c>
      <c r="N1142" s="12"/>
      <c r="O1142" s="10" t="s">
        <v>2293</v>
      </c>
      <c r="P1142" s="15">
        <v>0</v>
      </c>
      <c r="Q1142" s="15"/>
      <c r="R1142" s="10" t="s">
        <v>29</v>
      </c>
      <c r="S1142" s="15">
        <v>0</v>
      </c>
      <c r="T1142" s="10" t="s">
        <v>29</v>
      </c>
      <c r="U1142" s="10" t="s">
        <v>29</v>
      </c>
      <c r="V1142" s="10" t="s">
        <v>37</v>
      </c>
      <c r="W1142" s="10" t="s">
        <v>29</v>
      </c>
      <c r="X1142" s="15">
        <v>0</v>
      </c>
      <c r="Y1142" s="15">
        <v>0</v>
      </c>
      <c r="Z1142" s="15">
        <v>0</v>
      </c>
      <c r="AA1142" s="15">
        <v>0</v>
      </c>
      <c r="AB1142" s="15">
        <v>0</v>
      </c>
    </row>
    <row r="1143" spans="1:28" x14ac:dyDescent="0.25">
      <c r="A1143" s="9" t="s">
        <v>2294</v>
      </c>
      <c r="B1143" s="10" t="s">
        <v>29</v>
      </c>
      <c r="C1143" s="10" t="s">
        <v>29</v>
      </c>
      <c r="D1143" s="9" t="s">
        <v>30</v>
      </c>
      <c r="E1143" s="10" t="s">
        <v>31</v>
      </c>
      <c r="F1143" s="10" t="s">
        <v>32</v>
      </c>
      <c r="G1143" s="11">
        <v>43224</v>
      </c>
      <c r="H1143" s="12">
        <v>43221</v>
      </c>
      <c r="I1143" s="10" t="s">
        <v>215</v>
      </c>
      <c r="J1143" s="13" t="s">
        <v>2295</v>
      </c>
      <c r="K1143" s="10" t="s">
        <v>40</v>
      </c>
      <c r="L1143" s="10" t="s">
        <v>2203</v>
      </c>
      <c r="M1143" s="15">
        <v>0</v>
      </c>
      <c r="N1143" s="12"/>
      <c r="O1143" s="10" t="s">
        <v>741</v>
      </c>
      <c r="P1143" s="15">
        <v>0</v>
      </c>
      <c r="Q1143" s="15">
        <v>750</v>
      </c>
      <c r="R1143" s="10" t="s">
        <v>29</v>
      </c>
      <c r="S1143" s="15">
        <v>0</v>
      </c>
      <c r="T1143" s="10" t="s">
        <v>36</v>
      </c>
      <c r="U1143" s="10" t="s">
        <v>29</v>
      </c>
      <c r="V1143" s="10" t="s">
        <v>37</v>
      </c>
      <c r="W1143" s="10" t="s">
        <v>29</v>
      </c>
      <c r="X1143" s="15">
        <v>0</v>
      </c>
      <c r="Y1143" s="15">
        <v>0</v>
      </c>
      <c r="Z1143" s="15">
        <v>0</v>
      </c>
      <c r="AA1143" s="15">
        <v>0</v>
      </c>
      <c r="AB1143" s="15">
        <v>0</v>
      </c>
    </row>
    <row r="1144" spans="1:28" x14ac:dyDescent="0.25">
      <c r="A1144" s="9" t="s">
        <v>2296</v>
      </c>
      <c r="B1144" s="10" t="s">
        <v>29</v>
      </c>
      <c r="C1144" s="10" t="s">
        <v>29</v>
      </c>
      <c r="D1144" s="9" t="s">
        <v>30</v>
      </c>
      <c r="E1144" s="10" t="s">
        <v>31</v>
      </c>
      <c r="F1144" s="10" t="s">
        <v>32</v>
      </c>
      <c r="G1144" s="11">
        <v>43242</v>
      </c>
      <c r="H1144" s="12">
        <v>43221</v>
      </c>
      <c r="I1144" s="10" t="s">
        <v>215</v>
      </c>
      <c r="J1144" s="13" t="s">
        <v>2297</v>
      </c>
      <c r="K1144" s="10" t="s">
        <v>40</v>
      </c>
      <c r="L1144" s="10" t="s">
        <v>29</v>
      </c>
      <c r="M1144" s="15">
        <v>0</v>
      </c>
      <c r="N1144" s="12"/>
      <c r="O1144" s="10" t="s">
        <v>741</v>
      </c>
      <c r="P1144" s="15">
        <v>0</v>
      </c>
      <c r="Q1144" s="15"/>
      <c r="R1144" s="10" t="s">
        <v>29</v>
      </c>
      <c r="S1144" s="15">
        <v>0</v>
      </c>
      <c r="T1144" s="10" t="s">
        <v>29</v>
      </c>
      <c r="U1144" s="10" t="s">
        <v>29</v>
      </c>
      <c r="V1144" s="10" t="s">
        <v>37</v>
      </c>
      <c r="W1144" s="10" t="s">
        <v>29</v>
      </c>
      <c r="X1144" s="15">
        <v>0</v>
      </c>
      <c r="Y1144" s="15">
        <v>0</v>
      </c>
      <c r="Z1144" s="15">
        <v>0</v>
      </c>
      <c r="AA1144" s="15">
        <v>0</v>
      </c>
      <c r="AB1144" s="15">
        <v>0</v>
      </c>
    </row>
    <row r="1145" spans="1:28" x14ac:dyDescent="0.25">
      <c r="A1145" s="9" t="s">
        <v>2298</v>
      </c>
      <c r="B1145" s="10" t="s">
        <v>29</v>
      </c>
      <c r="C1145" s="10" t="s">
        <v>29</v>
      </c>
      <c r="D1145" s="9" t="s">
        <v>30</v>
      </c>
      <c r="E1145" s="10" t="s">
        <v>31</v>
      </c>
      <c r="F1145" s="10" t="s">
        <v>32</v>
      </c>
      <c r="G1145" s="11">
        <v>43241</v>
      </c>
      <c r="H1145" s="12">
        <v>43221</v>
      </c>
      <c r="I1145" s="10" t="s">
        <v>29</v>
      </c>
      <c r="J1145" s="13" t="s">
        <v>2299</v>
      </c>
      <c r="K1145" s="10" t="s">
        <v>40</v>
      </c>
      <c r="L1145" s="10" t="s">
        <v>29</v>
      </c>
      <c r="M1145" s="15">
        <v>0</v>
      </c>
      <c r="N1145" s="12"/>
      <c r="O1145" s="10" t="s">
        <v>2300</v>
      </c>
      <c r="P1145" s="15">
        <v>0</v>
      </c>
      <c r="Q1145" s="15"/>
      <c r="R1145" s="10" t="s">
        <v>29</v>
      </c>
      <c r="S1145" s="15">
        <v>0</v>
      </c>
      <c r="T1145" s="10" t="s">
        <v>29</v>
      </c>
      <c r="U1145" s="10" t="s">
        <v>29</v>
      </c>
      <c r="V1145" s="10" t="s">
        <v>37</v>
      </c>
      <c r="W1145" s="10" t="s">
        <v>29</v>
      </c>
      <c r="X1145" s="15">
        <v>0</v>
      </c>
      <c r="Y1145" s="15">
        <v>0</v>
      </c>
      <c r="Z1145" s="15">
        <v>0</v>
      </c>
      <c r="AA1145" s="15">
        <v>0</v>
      </c>
      <c r="AB1145" s="15">
        <v>0</v>
      </c>
    </row>
    <row r="1146" spans="1:28" x14ac:dyDescent="0.25">
      <c r="A1146" s="9" t="s">
        <v>2301</v>
      </c>
      <c r="B1146" s="10" t="s">
        <v>29</v>
      </c>
      <c r="C1146" s="10" t="s">
        <v>29</v>
      </c>
      <c r="D1146" s="9" t="s">
        <v>30</v>
      </c>
      <c r="E1146" s="10" t="s">
        <v>31</v>
      </c>
      <c r="F1146" s="10" t="s">
        <v>32</v>
      </c>
      <c r="G1146" s="11">
        <v>43270</v>
      </c>
      <c r="H1146" s="12">
        <v>43252</v>
      </c>
      <c r="I1146" s="10" t="s">
        <v>29</v>
      </c>
      <c r="J1146" s="13" t="s">
        <v>2302</v>
      </c>
      <c r="K1146" s="10" t="s">
        <v>40</v>
      </c>
      <c r="L1146" s="10" t="s">
        <v>2203</v>
      </c>
      <c r="M1146" s="15">
        <v>0</v>
      </c>
      <c r="N1146" s="12"/>
      <c r="O1146" s="10" t="s">
        <v>2236</v>
      </c>
      <c r="P1146" s="15">
        <v>0</v>
      </c>
      <c r="Q1146" s="15"/>
      <c r="R1146" s="10" t="s">
        <v>29</v>
      </c>
      <c r="S1146" s="15">
        <v>0</v>
      </c>
      <c r="T1146" s="10" t="s">
        <v>29</v>
      </c>
      <c r="U1146" s="10" t="s">
        <v>29</v>
      </c>
      <c r="V1146" s="10" t="s">
        <v>37</v>
      </c>
      <c r="W1146" s="10" t="s">
        <v>29</v>
      </c>
      <c r="X1146" s="15">
        <v>0</v>
      </c>
      <c r="Y1146" s="15">
        <v>0</v>
      </c>
      <c r="Z1146" s="15">
        <v>0</v>
      </c>
      <c r="AA1146" s="15">
        <v>0</v>
      </c>
      <c r="AB1146" s="15">
        <v>0</v>
      </c>
    </row>
    <row r="1147" spans="1:28" x14ac:dyDescent="0.25">
      <c r="A1147" s="9" t="s">
        <v>2303</v>
      </c>
      <c r="B1147" s="10" t="s">
        <v>29</v>
      </c>
      <c r="C1147" s="10" t="s">
        <v>29</v>
      </c>
      <c r="D1147" s="9" t="s">
        <v>30</v>
      </c>
      <c r="E1147" s="10" t="s">
        <v>31</v>
      </c>
      <c r="F1147" s="10" t="s">
        <v>32</v>
      </c>
      <c r="G1147" s="11">
        <v>43235</v>
      </c>
      <c r="H1147" s="12">
        <v>43221</v>
      </c>
      <c r="I1147" s="10" t="s">
        <v>29</v>
      </c>
      <c r="J1147" s="13" t="s">
        <v>2304</v>
      </c>
      <c r="K1147" s="10" t="s">
        <v>40</v>
      </c>
      <c r="L1147" s="10" t="s">
        <v>29</v>
      </c>
      <c r="M1147" s="15">
        <v>0</v>
      </c>
      <c r="N1147" s="12"/>
      <c r="O1147" s="10" t="s">
        <v>2300</v>
      </c>
      <c r="P1147" s="15">
        <v>0</v>
      </c>
      <c r="Q1147" s="15"/>
      <c r="R1147" s="10" t="s">
        <v>29</v>
      </c>
      <c r="S1147" s="15">
        <v>0</v>
      </c>
      <c r="T1147" s="10" t="s">
        <v>29</v>
      </c>
      <c r="U1147" s="10" t="s">
        <v>29</v>
      </c>
      <c r="V1147" s="10" t="s">
        <v>37</v>
      </c>
      <c r="W1147" s="10" t="s">
        <v>29</v>
      </c>
      <c r="X1147" s="15">
        <v>0</v>
      </c>
      <c r="Y1147" s="15">
        <v>0</v>
      </c>
      <c r="Z1147" s="15">
        <v>0</v>
      </c>
      <c r="AA1147" s="15">
        <v>0</v>
      </c>
      <c r="AB1147" s="15">
        <v>0</v>
      </c>
    </row>
    <row r="1148" spans="1:28" x14ac:dyDescent="0.25">
      <c r="A1148" s="9" t="s">
        <v>2305</v>
      </c>
      <c r="B1148" s="10" t="s">
        <v>29</v>
      </c>
      <c r="C1148" s="10" t="s">
        <v>29</v>
      </c>
      <c r="D1148" s="9" t="s">
        <v>30</v>
      </c>
      <c r="E1148" s="10" t="s">
        <v>31</v>
      </c>
      <c r="F1148" s="10" t="s">
        <v>32</v>
      </c>
      <c r="G1148" s="11">
        <v>43356</v>
      </c>
      <c r="H1148" s="12">
        <v>43344</v>
      </c>
      <c r="I1148" s="10" t="s">
        <v>202</v>
      </c>
      <c r="J1148" s="13" t="s">
        <v>2306</v>
      </c>
      <c r="K1148" s="10" t="s">
        <v>40</v>
      </c>
      <c r="L1148" s="10" t="s">
        <v>29</v>
      </c>
      <c r="M1148" s="15">
        <v>0</v>
      </c>
      <c r="N1148" s="12"/>
      <c r="O1148" s="10" t="s">
        <v>2307</v>
      </c>
      <c r="P1148" s="15">
        <v>0</v>
      </c>
      <c r="Q1148" s="15"/>
      <c r="R1148" s="10" t="s">
        <v>29</v>
      </c>
      <c r="S1148" s="15">
        <v>0</v>
      </c>
      <c r="T1148" s="10" t="s">
        <v>29</v>
      </c>
      <c r="U1148" s="10" t="s">
        <v>29</v>
      </c>
      <c r="V1148" s="10" t="s">
        <v>37</v>
      </c>
      <c r="W1148" s="10" t="s">
        <v>29</v>
      </c>
      <c r="X1148" s="15">
        <v>0</v>
      </c>
      <c r="Y1148" s="15">
        <v>0</v>
      </c>
      <c r="Z1148" s="15">
        <v>0</v>
      </c>
      <c r="AA1148" s="15">
        <v>0</v>
      </c>
      <c r="AB1148" s="15">
        <v>0</v>
      </c>
    </row>
    <row r="1149" spans="1:28" x14ac:dyDescent="0.25">
      <c r="A1149" s="9" t="s">
        <v>2308</v>
      </c>
      <c r="B1149" s="10" t="s">
        <v>29</v>
      </c>
      <c r="C1149" s="10" t="s">
        <v>29</v>
      </c>
      <c r="D1149" s="9" t="s">
        <v>30</v>
      </c>
      <c r="E1149" s="10" t="s">
        <v>31</v>
      </c>
      <c r="F1149" s="10" t="s">
        <v>2309</v>
      </c>
      <c r="G1149" s="11">
        <v>43293</v>
      </c>
      <c r="H1149" s="12">
        <v>43282</v>
      </c>
      <c r="I1149" s="10" t="s">
        <v>608</v>
      </c>
      <c r="J1149" s="13" t="s">
        <v>2310</v>
      </c>
      <c r="K1149" s="10" t="s">
        <v>40</v>
      </c>
      <c r="L1149" s="10" t="s">
        <v>29</v>
      </c>
      <c r="M1149" s="15">
        <v>0</v>
      </c>
      <c r="N1149" s="12"/>
      <c r="O1149" s="10" t="s">
        <v>2311</v>
      </c>
      <c r="P1149" s="15">
        <v>0</v>
      </c>
      <c r="Q1149" s="15"/>
      <c r="R1149" s="10" t="s">
        <v>29</v>
      </c>
      <c r="S1149" s="15">
        <v>0</v>
      </c>
      <c r="T1149" s="10" t="s">
        <v>29</v>
      </c>
      <c r="U1149" s="10" t="s">
        <v>29</v>
      </c>
      <c r="V1149" s="10" t="s">
        <v>37</v>
      </c>
      <c r="W1149" s="10" t="s">
        <v>29</v>
      </c>
      <c r="X1149" s="15">
        <v>0</v>
      </c>
      <c r="Y1149" s="15">
        <v>0</v>
      </c>
      <c r="Z1149" s="15">
        <v>0</v>
      </c>
      <c r="AA1149" s="15">
        <v>0</v>
      </c>
      <c r="AB1149" s="15">
        <v>0</v>
      </c>
    </row>
    <row r="1150" spans="1:28" x14ac:dyDescent="0.25">
      <c r="A1150" s="9" t="s">
        <v>2312</v>
      </c>
      <c r="B1150" s="10" t="s">
        <v>29</v>
      </c>
      <c r="C1150" s="10" t="s">
        <v>29</v>
      </c>
      <c r="D1150" s="9" t="s">
        <v>30</v>
      </c>
      <c r="E1150" s="10" t="s">
        <v>31</v>
      </c>
      <c r="F1150" s="10" t="s">
        <v>2309</v>
      </c>
      <c r="G1150" s="11">
        <v>43293</v>
      </c>
      <c r="H1150" s="12">
        <v>43282</v>
      </c>
      <c r="I1150" s="10" t="s">
        <v>608</v>
      </c>
      <c r="J1150" s="13" t="s">
        <v>2313</v>
      </c>
      <c r="K1150" s="10" t="s">
        <v>40</v>
      </c>
      <c r="L1150" s="10" t="s">
        <v>29</v>
      </c>
      <c r="M1150" s="15">
        <v>0</v>
      </c>
      <c r="N1150" s="12"/>
      <c r="O1150" s="10" t="s">
        <v>29</v>
      </c>
      <c r="P1150" s="15">
        <v>0</v>
      </c>
      <c r="Q1150" s="15"/>
      <c r="R1150" s="10" t="s">
        <v>29</v>
      </c>
      <c r="S1150" s="15">
        <v>0</v>
      </c>
      <c r="T1150" s="10" t="s">
        <v>29</v>
      </c>
      <c r="U1150" s="10" t="s">
        <v>29</v>
      </c>
      <c r="V1150" s="10" t="s">
        <v>37</v>
      </c>
      <c r="W1150" s="10" t="s">
        <v>29</v>
      </c>
      <c r="X1150" s="15">
        <v>0</v>
      </c>
      <c r="Y1150" s="15">
        <v>0</v>
      </c>
      <c r="Z1150" s="15">
        <v>0</v>
      </c>
      <c r="AA1150" s="15">
        <v>0</v>
      </c>
      <c r="AB1150" s="15">
        <v>0</v>
      </c>
    </row>
    <row r="1151" spans="1:28" x14ac:dyDescent="0.25">
      <c r="A1151" s="9" t="s">
        <v>2314</v>
      </c>
      <c r="B1151" s="10" t="s">
        <v>29</v>
      </c>
      <c r="C1151" s="10" t="s">
        <v>29</v>
      </c>
      <c r="D1151" s="9" t="s">
        <v>30</v>
      </c>
      <c r="E1151" s="10" t="s">
        <v>31</v>
      </c>
      <c r="F1151" s="10" t="s">
        <v>32</v>
      </c>
      <c r="G1151" s="11">
        <v>43322</v>
      </c>
      <c r="H1151" s="12">
        <v>43313</v>
      </c>
      <c r="I1151" s="10" t="s">
        <v>246</v>
      </c>
      <c r="J1151" s="13" t="s">
        <v>2315</v>
      </c>
      <c r="K1151" s="10" t="s">
        <v>40</v>
      </c>
      <c r="L1151" s="10" t="s">
        <v>29</v>
      </c>
      <c r="M1151" s="15">
        <v>0</v>
      </c>
      <c r="N1151" s="12"/>
      <c r="O1151" s="10" t="s">
        <v>29</v>
      </c>
      <c r="P1151" s="15">
        <v>0</v>
      </c>
      <c r="Q1151" s="15"/>
      <c r="R1151" s="10" t="s">
        <v>29</v>
      </c>
      <c r="S1151" s="15">
        <v>0</v>
      </c>
      <c r="T1151" s="10" t="s">
        <v>29</v>
      </c>
      <c r="U1151" s="10" t="s">
        <v>29</v>
      </c>
      <c r="V1151" s="10" t="s">
        <v>37</v>
      </c>
      <c r="W1151" s="10" t="s">
        <v>29</v>
      </c>
      <c r="X1151" s="15">
        <v>0</v>
      </c>
      <c r="Y1151" s="15">
        <v>0</v>
      </c>
      <c r="Z1151" s="15">
        <v>0</v>
      </c>
      <c r="AA1151" s="15">
        <v>0</v>
      </c>
      <c r="AB1151" s="15">
        <v>0</v>
      </c>
    </row>
    <row r="1152" spans="1:28" x14ac:dyDescent="0.25">
      <c r="A1152" s="9" t="s">
        <v>2316</v>
      </c>
      <c r="B1152" s="10" t="s">
        <v>29</v>
      </c>
      <c r="C1152" s="10" t="s">
        <v>29</v>
      </c>
      <c r="D1152" s="9" t="s">
        <v>30</v>
      </c>
      <c r="E1152" s="10" t="s">
        <v>31</v>
      </c>
      <c r="F1152" s="10" t="s">
        <v>32</v>
      </c>
      <c r="G1152" s="11">
        <v>43328</v>
      </c>
      <c r="H1152" s="12">
        <v>43313</v>
      </c>
      <c r="I1152" s="10" t="s">
        <v>194</v>
      </c>
      <c r="J1152" s="13" t="s">
        <v>2317</v>
      </c>
      <c r="K1152" s="10" t="s">
        <v>40</v>
      </c>
      <c r="L1152" s="10" t="s">
        <v>29</v>
      </c>
      <c r="M1152" s="15">
        <v>0</v>
      </c>
      <c r="N1152" s="12"/>
      <c r="O1152" s="10" t="s">
        <v>29</v>
      </c>
      <c r="P1152" s="15">
        <v>0</v>
      </c>
      <c r="Q1152" s="15"/>
      <c r="R1152" s="10" t="s">
        <v>29</v>
      </c>
      <c r="S1152" s="15">
        <v>0</v>
      </c>
      <c r="T1152" s="10" t="s">
        <v>29</v>
      </c>
      <c r="U1152" s="10" t="s">
        <v>29</v>
      </c>
      <c r="V1152" s="10" t="s">
        <v>37</v>
      </c>
      <c r="W1152" s="10" t="s">
        <v>29</v>
      </c>
      <c r="X1152" s="15">
        <v>0</v>
      </c>
      <c r="Y1152" s="15">
        <v>0</v>
      </c>
      <c r="Z1152" s="15">
        <v>0</v>
      </c>
      <c r="AA1152" s="15">
        <v>0</v>
      </c>
      <c r="AB1152" s="15">
        <v>0</v>
      </c>
    </row>
    <row r="1153" spans="1:28" x14ac:dyDescent="0.25">
      <c r="A1153" s="9" t="s">
        <v>2318</v>
      </c>
      <c r="B1153" s="10" t="s">
        <v>29</v>
      </c>
      <c r="C1153" s="10" t="s">
        <v>29</v>
      </c>
      <c r="D1153" s="9" t="s">
        <v>30</v>
      </c>
      <c r="E1153" s="10" t="s">
        <v>31</v>
      </c>
      <c r="F1153" s="10" t="s">
        <v>32</v>
      </c>
      <c r="G1153" s="11">
        <v>43355</v>
      </c>
      <c r="H1153" s="12">
        <v>43344</v>
      </c>
      <c r="I1153" s="10" t="s">
        <v>692</v>
      </c>
      <c r="J1153" s="13" t="s">
        <v>2319</v>
      </c>
      <c r="K1153" s="10" t="s">
        <v>40</v>
      </c>
      <c r="L1153" s="10" t="s">
        <v>29</v>
      </c>
      <c r="M1153" s="15">
        <v>0</v>
      </c>
      <c r="N1153" s="12"/>
      <c r="O1153" s="10" t="s">
        <v>894</v>
      </c>
      <c r="P1153" s="15">
        <v>0</v>
      </c>
      <c r="Q1153" s="15"/>
      <c r="R1153" s="10" t="s">
        <v>29</v>
      </c>
      <c r="S1153" s="15">
        <v>0</v>
      </c>
      <c r="T1153" s="10" t="s">
        <v>29</v>
      </c>
      <c r="U1153" s="10" t="s">
        <v>29</v>
      </c>
      <c r="V1153" s="10" t="s">
        <v>37</v>
      </c>
      <c r="W1153" s="10" t="s">
        <v>29</v>
      </c>
      <c r="X1153" s="15">
        <v>0</v>
      </c>
      <c r="Y1153" s="15">
        <v>0</v>
      </c>
      <c r="Z1153" s="15">
        <v>0</v>
      </c>
      <c r="AA1153" s="15">
        <v>0</v>
      </c>
      <c r="AB1153" s="15">
        <v>0</v>
      </c>
    </row>
    <row r="1154" spans="1:28" x14ac:dyDescent="0.25">
      <c r="A1154" s="9" t="s">
        <v>2320</v>
      </c>
      <c r="B1154" s="10" t="s">
        <v>29</v>
      </c>
      <c r="C1154" s="10" t="s">
        <v>29</v>
      </c>
      <c r="D1154" s="9" t="s">
        <v>30</v>
      </c>
      <c r="E1154" s="10" t="s">
        <v>31</v>
      </c>
      <c r="F1154" s="10" t="s">
        <v>32</v>
      </c>
      <c r="G1154" s="11">
        <v>43356</v>
      </c>
      <c r="H1154" s="12">
        <v>43344</v>
      </c>
      <c r="I1154" s="10" t="s">
        <v>448</v>
      </c>
      <c r="J1154" s="13" t="s">
        <v>2321</v>
      </c>
      <c r="K1154" s="10" t="s">
        <v>40</v>
      </c>
      <c r="L1154" s="10" t="s">
        <v>29</v>
      </c>
      <c r="M1154" s="15">
        <v>0</v>
      </c>
      <c r="N1154" s="12"/>
      <c r="O1154" s="10" t="s">
        <v>741</v>
      </c>
      <c r="P1154" s="15">
        <v>0</v>
      </c>
      <c r="Q1154" s="15"/>
      <c r="R1154" s="10" t="s">
        <v>29</v>
      </c>
      <c r="S1154" s="15">
        <v>0</v>
      </c>
      <c r="T1154" s="10" t="s">
        <v>29</v>
      </c>
      <c r="U1154" s="10" t="s">
        <v>29</v>
      </c>
      <c r="V1154" s="10" t="s">
        <v>37</v>
      </c>
      <c r="W1154" s="10" t="s">
        <v>29</v>
      </c>
      <c r="X1154" s="15">
        <v>0</v>
      </c>
      <c r="Y1154" s="15">
        <v>0</v>
      </c>
      <c r="Z1154" s="15">
        <v>0</v>
      </c>
      <c r="AA1154" s="15">
        <v>0</v>
      </c>
      <c r="AB1154" s="15">
        <v>0</v>
      </c>
    </row>
    <row r="1155" spans="1:28" x14ac:dyDescent="0.25">
      <c r="A1155" s="9" t="s">
        <v>2322</v>
      </c>
      <c r="B1155" s="10" t="s">
        <v>29</v>
      </c>
      <c r="C1155" s="10" t="s">
        <v>29</v>
      </c>
      <c r="D1155" s="9" t="s">
        <v>30</v>
      </c>
      <c r="E1155" s="10" t="s">
        <v>31</v>
      </c>
      <c r="F1155" s="10" t="s">
        <v>32</v>
      </c>
      <c r="G1155" s="11">
        <v>43397</v>
      </c>
      <c r="H1155" s="12">
        <v>43374</v>
      </c>
      <c r="I1155" s="10" t="s">
        <v>215</v>
      </c>
      <c r="J1155" s="13" t="s">
        <v>2323</v>
      </c>
      <c r="K1155" s="10" t="s">
        <v>40</v>
      </c>
      <c r="L1155" s="10" t="s">
        <v>29</v>
      </c>
      <c r="M1155" s="15">
        <v>0</v>
      </c>
      <c r="N1155" s="12"/>
      <c r="O1155" s="10" t="s">
        <v>741</v>
      </c>
      <c r="P1155" s="15">
        <v>0</v>
      </c>
      <c r="Q1155" s="15"/>
      <c r="R1155" s="10" t="s">
        <v>29</v>
      </c>
      <c r="S1155" s="15">
        <v>0</v>
      </c>
      <c r="T1155" s="10" t="s">
        <v>29</v>
      </c>
      <c r="U1155" s="10" t="s">
        <v>29</v>
      </c>
      <c r="V1155" s="10" t="s">
        <v>37</v>
      </c>
      <c r="W1155" s="10" t="s">
        <v>29</v>
      </c>
      <c r="X1155" s="15">
        <v>0</v>
      </c>
      <c r="Y1155" s="15">
        <v>0</v>
      </c>
      <c r="Z1155" s="15">
        <v>0</v>
      </c>
      <c r="AA1155" s="15">
        <v>0</v>
      </c>
      <c r="AB1155" s="15">
        <v>0</v>
      </c>
    </row>
    <row r="1156" spans="1:28" x14ac:dyDescent="0.25">
      <c r="A1156" s="9" t="s">
        <v>2324</v>
      </c>
      <c r="B1156" s="10" t="s">
        <v>29</v>
      </c>
      <c r="C1156" s="10" t="s">
        <v>29</v>
      </c>
      <c r="D1156" s="9" t="s">
        <v>30</v>
      </c>
      <c r="E1156" s="10" t="s">
        <v>31</v>
      </c>
      <c r="F1156" s="10" t="s">
        <v>32</v>
      </c>
      <c r="G1156" s="11">
        <v>43454</v>
      </c>
      <c r="H1156" s="12">
        <v>43435</v>
      </c>
      <c r="I1156" s="10" t="s">
        <v>951</v>
      </c>
      <c r="J1156" s="13" t="s">
        <v>2325</v>
      </c>
      <c r="K1156" s="10" t="s">
        <v>40</v>
      </c>
      <c r="L1156" s="10" t="s">
        <v>29</v>
      </c>
      <c r="M1156" s="15">
        <v>0</v>
      </c>
      <c r="N1156" s="12"/>
      <c r="O1156" s="10" t="s">
        <v>2192</v>
      </c>
      <c r="P1156" s="15">
        <v>0</v>
      </c>
      <c r="Q1156" s="15"/>
      <c r="R1156" s="10" t="s">
        <v>29</v>
      </c>
      <c r="S1156" s="15">
        <v>0</v>
      </c>
      <c r="T1156" s="10" t="s">
        <v>29</v>
      </c>
      <c r="U1156" s="10" t="s">
        <v>29</v>
      </c>
      <c r="V1156" s="10" t="s">
        <v>37</v>
      </c>
      <c r="W1156" s="10" t="s">
        <v>29</v>
      </c>
      <c r="X1156" s="15">
        <v>0</v>
      </c>
      <c r="Y1156" s="15">
        <v>0</v>
      </c>
      <c r="Z1156" s="15">
        <v>0</v>
      </c>
      <c r="AA1156" s="15">
        <v>0</v>
      </c>
      <c r="AB1156" s="15">
        <v>0</v>
      </c>
    </row>
    <row r="1157" spans="1:28" x14ac:dyDescent="0.25">
      <c r="A1157" s="9" t="s">
        <v>2326</v>
      </c>
      <c r="B1157" s="10" t="s">
        <v>29</v>
      </c>
      <c r="C1157" s="10" t="s">
        <v>29</v>
      </c>
      <c r="D1157" s="9" t="s">
        <v>30</v>
      </c>
      <c r="E1157" s="10" t="s">
        <v>31</v>
      </c>
      <c r="F1157" s="10" t="s">
        <v>32</v>
      </c>
      <c r="G1157" s="11">
        <v>43413</v>
      </c>
      <c r="H1157" s="12">
        <v>43405</v>
      </c>
      <c r="I1157" s="10" t="s">
        <v>215</v>
      </c>
      <c r="J1157" s="13" t="s">
        <v>2327</v>
      </c>
      <c r="K1157" s="10" t="s">
        <v>40</v>
      </c>
      <c r="L1157" s="10" t="s">
        <v>29</v>
      </c>
      <c r="M1157" s="15">
        <v>0</v>
      </c>
      <c r="N1157" s="12"/>
      <c r="O1157" s="10" t="s">
        <v>29</v>
      </c>
      <c r="P1157" s="15">
        <v>0</v>
      </c>
      <c r="Q1157" s="15"/>
      <c r="R1157" s="10" t="s">
        <v>29</v>
      </c>
      <c r="S1157" s="15">
        <v>0</v>
      </c>
      <c r="T1157" s="10" t="s">
        <v>29</v>
      </c>
      <c r="U1157" s="10" t="s">
        <v>29</v>
      </c>
      <c r="V1157" s="10" t="s">
        <v>37</v>
      </c>
      <c r="W1157" s="10" t="s">
        <v>29</v>
      </c>
      <c r="X1157" s="15">
        <v>0</v>
      </c>
      <c r="Y1157" s="15">
        <v>0</v>
      </c>
      <c r="Z1157" s="15">
        <v>0</v>
      </c>
      <c r="AA1157" s="15">
        <v>0</v>
      </c>
      <c r="AB1157" s="15">
        <v>0</v>
      </c>
    </row>
    <row r="1158" spans="1:28" x14ac:dyDescent="0.25">
      <c r="A1158" s="9" t="s">
        <v>2328</v>
      </c>
      <c r="B1158" s="10" t="s">
        <v>29</v>
      </c>
      <c r="C1158" s="10" t="s">
        <v>29</v>
      </c>
      <c r="D1158" s="9" t="s">
        <v>30</v>
      </c>
      <c r="E1158" s="10" t="s">
        <v>31</v>
      </c>
      <c r="F1158" s="10" t="s">
        <v>32</v>
      </c>
      <c r="G1158" s="11">
        <v>43501</v>
      </c>
      <c r="H1158" s="12">
        <v>43497</v>
      </c>
      <c r="I1158" s="10" t="s">
        <v>246</v>
      </c>
      <c r="J1158" s="13" t="s">
        <v>2329</v>
      </c>
      <c r="K1158" s="10" t="s">
        <v>40</v>
      </c>
      <c r="L1158" s="10" t="s">
        <v>29</v>
      </c>
      <c r="M1158" s="15">
        <v>0</v>
      </c>
      <c r="N1158" s="12"/>
      <c r="O1158" s="10" t="s">
        <v>2330</v>
      </c>
      <c r="P1158" s="15">
        <v>0</v>
      </c>
      <c r="Q1158" s="15"/>
      <c r="R1158" s="10" t="s">
        <v>29</v>
      </c>
      <c r="S1158" s="15">
        <v>0</v>
      </c>
      <c r="T1158" s="10" t="s">
        <v>29</v>
      </c>
      <c r="U1158" s="10" t="s">
        <v>29</v>
      </c>
      <c r="V1158" s="10" t="s">
        <v>37</v>
      </c>
      <c r="W1158" s="10" t="s">
        <v>29</v>
      </c>
      <c r="X1158" s="15">
        <v>0</v>
      </c>
      <c r="Y1158" s="15">
        <v>0</v>
      </c>
      <c r="Z1158" s="15">
        <v>0</v>
      </c>
      <c r="AA1158" s="15">
        <v>0</v>
      </c>
      <c r="AB1158" s="15">
        <v>0</v>
      </c>
    </row>
    <row r="1159" spans="1:28" x14ac:dyDescent="0.25">
      <c r="A1159" s="9" t="s">
        <v>2331</v>
      </c>
      <c r="B1159" s="10" t="s">
        <v>29</v>
      </c>
      <c r="C1159" s="10" t="s">
        <v>29</v>
      </c>
      <c r="D1159" s="9" t="s">
        <v>30</v>
      </c>
      <c r="E1159" s="10" t="s">
        <v>31</v>
      </c>
      <c r="F1159" s="10" t="s">
        <v>32</v>
      </c>
      <c r="G1159" s="11">
        <v>43589</v>
      </c>
      <c r="H1159" s="12">
        <v>43586</v>
      </c>
      <c r="I1159" s="10" t="s">
        <v>202</v>
      </c>
      <c r="J1159" s="13" t="s">
        <v>2332</v>
      </c>
      <c r="K1159" s="10" t="s">
        <v>40</v>
      </c>
      <c r="L1159" s="10" t="s">
        <v>29</v>
      </c>
      <c r="M1159" s="15">
        <v>0</v>
      </c>
      <c r="N1159" s="12"/>
      <c r="O1159" s="10" t="s">
        <v>741</v>
      </c>
      <c r="P1159" s="15">
        <v>0</v>
      </c>
      <c r="Q1159" s="15"/>
      <c r="R1159" s="10" t="s">
        <v>29</v>
      </c>
      <c r="S1159" s="15">
        <v>0</v>
      </c>
      <c r="T1159" s="10" t="s">
        <v>29</v>
      </c>
      <c r="U1159" s="10" t="s">
        <v>29</v>
      </c>
      <c r="V1159" s="10" t="s">
        <v>37</v>
      </c>
      <c r="W1159" s="10" t="s">
        <v>29</v>
      </c>
      <c r="X1159" s="15">
        <v>0</v>
      </c>
      <c r="Y1159" s="15">
        <v>0</v>
      </c>
      <c r="Z1159" s="15">
        <v>0</v>
      </c>
      <c r="AA1159" s="15">
        <v>0</v>
      </c>
      <c r="AB1159" s="15">
        <v>0</v>
      </c>
    </row>
    <row r="1160" spans="1:28" x14ac:dyDescent="0.25">
      <c r="A1160" s="9" t="s">
        <v>2333</v>
      </c>
      <c r="B1160" s="10" t="s">
        <v>29</v>
      </c>
      <c r="C1160" s="10" t="s">
        <v>29</v>
      </c>
      <c r="D1160" s="9" t="s">
        <v>30</v>
      </c>
      <c r="E1160" s="10" t="s">
        <v>31</v>
      </c>
      <c r="F1160" s="10" t="s">
        <v>32</v>
      </c>
      <c r="G1160" s="11">
        <v>43622</v>
      </c>
      <c r="H1160" s="12">
        <v>43617</v>
      </c>
      <c r="I1160" s="10" t="s">
        <v>951</v>
      </c>
      <c r="J1160" s="13" t="s">
        <v>2334</v>
      </c>
      <c r="K1160" s="10" t="s">
        <v>40</v>
      </c>
      <c r="L1160" s="10" t="s">
        <v>2335</v>
      </c>
      <c r="M1160" s="15">
        <v>0</v>
      </c>
      <c r="N1160" s="12"/>
      <c r="O1160" s="10" t="s">
        <v>2336</v>
      </c>
      <c r="P1160" s="15">
        <v>0</v>
      </c>
      <c r="Q1160" s="15">
        <v>0</v>
      </c>
      <c r="R1160" s="10" t="s">
        <v>29</v>
      </c>
      <c r="S1160" s="15">
        <v>0</v>
      </c>
      <c r="T1160" s="10" t="s">
        <v>36</v>
      </c>
      <c r="U1160" s="10" t="s">
        <v>29</v>
      </c>
      <c r="V1160" s="10" t="s">
        <v>37</v>
      </c>
      <c r="W1160" s="10" t="s">
        <v>29</v>
      </c>
      <c r="X1160" s="15">
        <v>0</v>
      </c>
      <c r="Y1160" s="15">
        <v>0</v>
      </c>
      <c r="Z1160" s="15">
        <v>0</v>
      </c>
      <c r="AA1160" s="15">
        <v>0</v>
      </c>
      <c r="AB1160" s="15">
        <v>0</v>
      </c>
    </row>
    <row r="1161" spans="1:28" x14ac:dyDescent="0.25">
      <c r="A1161" s="9" t="s">
        <v>2337</v>
      </c>
      <c r="B1161" s="10" t="s">
        <v>29</v>
      </c>
      <c r="C1161" s="10" t="s">
        <v>29</v>
      </c>
      <c r="D1161" s="9" t="s">
        <v>30</v>
      </c>
      <c r="E1161" s="10" t="s">
        <v>31</v>
      </c>
      <c r="F1161" s="10" t="s">
        <v>32</v>
      </c>
      <c r="G1161" s="11">
        <v>43555</v>
      </c>
      <c r="H1161" s="12">
        <v>43525</v>
      </c>
      <c r="I1161" s="10" t="s">
        <v>608</v>
      </c>
      <c r="J1161" s="13" t="s">
        <v>2338</v>
      </c>
      <c r="K1161" s="10" t="s">
        <v>40</v>
      </c>
      <c r="L1161" s="10" t="s">
        <v>29</v>
      </c>
      <c r="M1161" s="14">
        <v>3633926</v>
      </c>
      <c r="N1161" s="12"/>
      <c r="O1161" s="10" t="s">
        <v>2339</v>
      </c>
      <c r="P1161" s="15">
        <v>0</v>
      </c>
      <c r="Q1161" s="15"/>
      <c r="R1161" s="10" t="s">
        <v>29</v>
      </c>
      <c r="S1161" s="14">
        <v>3633926</v>
      </c>
      <c r="T1161" s="10" t="s">
        <v>29</v>
      </c>
      <c r="U1161" s="10" t="s">
        <v>29</v>
      </c>
      <c r="V1161" s="10" t="s">
        <v>37</v>
      </c>
      <c r="W1161" s="10" t="s">
        <v>29</v>
      </c>
      <c r="X1161" s="15">
        <v>0</v>
      </c>
      <c r="Y1161" s="15">
        <v>0</v>
      </c>
      <c r="Z1161" s="15">
        <v>0</v>
      </c>
      <c r="AA1161" s="15">
        <v>0</v>
      </c>
      <c r="AB1161" s="14">
        <v>3633926</v>
      </c>
    </row>
    <row r="1162" spans="1:28" x14ac:dyDescent="0.25">
      <c r="A1162" s="9" t="s">
        <v>2340</v>
      </c>
      <c r="B1162" s="10" t="s">
        <v>29</v>
      </c>
      <c r="C1162" s="10" t="s">
        <v>29</v>
      </c>
      <c r="D1162" s="9" t="s">
        <v>30</v>
      </c>
      <c r="E1162" s="10" t="s">
        <v>31</v>
      </c>
      <c r="F1162" s="10" t="s">
        <v>29</v>
      </c>
      <c r="G1162" s="11">
        <v>43753</v>
      </c>
      <c r="H1162" s="12">
        <v>43739</v>
      </c>
      <c r="I1162" s="10" t="s">
        <v>608</v>
      </c>
      <c r="J1162" s="13" t="s">
        <v>2341</v>
      </c>
      <c r="K1162" s="10" t="s">
        <v>40</v>
      </c>
      <c r="L1162" s="10" t="s">
        <v>29</v>
      </c>
      <c r="M1162" s="15">
        <v>0</v>
      </c>
      <c r="N1162" s="12"/>
      <c r="O1162" s="10" t="s">
        <v>29</v>
      </c>
      <c r="P1162" s="15">
        <v>0</v>
      </c>
      <c r="Q1162" s="15"/>
      <c r="R1162" s="10" t="s">
        <v>29</v>
      </c>
      <c r="S1162" s="15">
        <v>0</v>
      </c>
      <c r="T1162" s="10" t="s">
        <v>29</v>
      </c>
      <c r="U1162" s="10" t="s">
        <v>29</v>
      </c>
      <c r="V1162" s="10" t="s">
        <v>37</v>
      </c>
      <c r="W1162" s="10" t="s">
        <v>29</v>
      </c>
      <c r="X1162" s="15">
        <v>0</v>
      </c>
      <c r="Y1162" s="15">
        <v>0</v>
      </c>
      <c r="Z1162" s="15">
        <v>0</v>
      </c>
      <c r="AA1162" s="15">
        <v>0</v>
      </c>
      <c r="AB1162" s="15">
        <v>0</v>
      </c>
    </row>
    <row r="1163" spans="1:28" x14ac:dyDescent="0.25">
      <c r="A1163" s="9" t="s">
        <v>2342</v>
      </c>
      <c r="B1163" s="10" t="s">
        <v>29</v>
      </c>
      <c r="C1163" s="10" t="s">
        <v>29</v>
      </c>
      <c r="D1163" s="9" t="s">
        <v>30</v>
      </c>
      <c r="E1163" s="10" t="s">
        <v>31</v>
      </c>
      <c r="F1163" s="10" t="s">
        <v>32</v>
      </c>
      <c r="G1163" s="11">
        <v>43687</v>
      </c>
      <c r="H1163" s="12">
        <v>43678</v>
      </c>
      <c r="I1163" s="10" t="s">
        <v>466</v>
      </c>
      <c r="J1163" s="13" t="s">
        <v>2343</v>
      </c>
      <c r="K1163" s="10" t="s">
        <v>40</v>
      </c>
      <c r="L1163" s="10" t="s">
        <v>29</v>
      </c>
      <c r="M1163" s="15">
        <v>0</v>
      </c>
      <c r="N1163" s="12"/>
      <c r="O1163" s="10" t="s">
        <v>741</v>
      </c>
      <c r="P1163" s="15">
        <v>0</v>
      </c>
      <c r="Q1163" s="21">
        <v>20249</v>
      </c>
      <c r="R1163" s="10" t="s">
        <v>29</v>
      </c>
      <c r="S1163" s="15">
        <v>0</v>
      </c>
      <c r="T1163" s="10" t="s">
        <v>339</v>
      </c>
      <c r="U1163" s="10" t="s">
        <v>29</v>
      </c>
      <c r="V1163" s="10" t="s">
        <v>37</v>
      </c>
      <c r="W1163" s="10" t="s">
        <v>29</v>
      </c>
      <c r="X1163" s="15">
        <v>0</v>
      </c>
      <c r="Y1163" s="15">
        <v>0</v>
      </c>
      <c r="Z1163" s="15">
        <v>0</v>
      </c>
      <c r="AA1163" s="15">
        <v>0</v>
      </c>
      <c r="AB1163" s="15">
        <v>0</v>
      </c>
    </row>
    <row r="1164" spans="1:28" x14ac:dyDescent="0.25">
      <c r="A1164" s="9" t="s">
        <v>2344</v>
      </c>
      <c r="B1164" s="10" t="s">
        <v>29</v>
      </c>
      <c r="C1164" s="10" t="s">
        <v>29</v>
      </c>
      <c r="D1164" s="9" t="s">
        <v>30</v>
      </c>
      <c r="E1164" s="10" t="s">
        <v>31</v>
      </c>
      <c r="F1164" s="10" t="s">
        <v>32</v>
      </c>
      <c r="G1164" s="11">
        <v>43717</v>
      </c>
      <c r="H1164" s="12">
        <v>43709</v>
      </c>
      <c r="I1164" s="10" t="s">
        <v>448</v>
      </c>
      <c r="J1164" s="13" t="s">
        <v>2345</v>
      </c>
      <c r="K1164" s="10" t="s">
        <v>40</v>
      </c>
      <c r="L1164" s="10" t="s">
        <v>29</v>
      </c>
      <c r="M1164" s="15">
        <v>0</v>
      </c>
      <c r="N1164" s="12"/>
      <c r="O1164" s="10" t="s">
        <v>29</v>
      </c>
      <c r="P1164" s="15">
        <v>0</v>
      </c>
      <c r="Q1164" s="15">
        <v>0</v>
      </c>
      <c r="R1164" s="10" t="s">
        <v>29</v>
      </c>
      <c r="S1164" s="15">
        <v>0</v>
      </c>
      <c r="T1164" s="10" t="s">
        <v>339</v>
      </c>
      <c r="U1164" s="10" t="s">
        <v>29</v>
      </c>
      <c r="V1164" s="10" t="s">
        <v>37</v>
      </c>
      <c r="W1164" s="10" t="s">
        <v>29</v>
      </c>
      <c r="X1164" s="15">
        <v>0</v>
      </c>
      <c r="Y1164" s="15">
        <v>0</v>
      </c>
      <c r="Z1164" s="15">
        <v>0</v>
      </c>
      <c r="AA1164" s="15">
        <v>0</v>
      </c>
      <c r="AB1164" s="15">
        <v>0</v>
      </c>
    </row>
    <row r="1165" spans="1:28" x14ac:dyDescent="0.25">
      <c r="A1165" s="9" t="s">
        <v>2346</v>
      </c>
      <c r="B1165" s="10" t="s">
        <v>29</v>
      </c>
      <c r="C1165" s="10" t="s">
        <v>29</v>
      </c>
      <c r="D1165" s="9" t="s">
        <v>30</v>
      </c>
      <c r="E1165" s="10" t="s">
        <v>31</v>
      </c>
      <c r="F1165" s="10" t="s">
        <v>32</v>
      </c>
      <c r="G1165" s="11">
        <v>44392</v>
      </c>
      <c r="H1165" s="12">
        <v>44378</v>
      </c>
      <c r="I1165" s="10" t="s">
        <v>202</v>
      </c>
      <c r="J1165" s="13" t="s">
        <v>2347</v>
      </c>
      <c r="K1165" s="10" t="s">
        <v>40</v>
      </c>
      <c r="L1165" s="10" t="s">
        <v>29</v>
      </c>
      <c r="M1165" s="15">
        <v>0</v>
      </c>
      <c r="N1165" s="12"/>
      <c r="O1165" s="10" t="s">
        <v>2336</v>
      </c>
      <c r="P1165" s="15">
        <v>0</v>
      </c>
      <c r="Q1165" s="15">
        <v>67</v>
      </c>
      <c r="R1165" s="10" t="s">
        <v>29</v>
      </c>
      <c r="S1165" s="15">
        <v>0</v>
      </c>
      <c r="T1165" s="10" t="s">
        <v>339</v>
      </c>
      <c r="U1165" s="10" t="s">
        <v>29</v>
      </c>
      <c r="V1165" s="10" t="s">
        <v>37</v>
      </c>
      <c r="W1165" s="10" t="s">
        <v>29</v>
      </c>
      <c r="X1165" s="15">
        <v>0</v>
      </c>
      <c r="Y1165" s="15">
        <v>0</v>
      </c>
      <c r="Z1165" s="15">
        <v>0</v>
      </c>
      <c r="AA1165" s="15">
        <v>0</v>
      </c>
      <c r="AB1165" s="15">
        <v>0</v>
      </c>
    </row>
    <row r="1166" spans="1:28" x14ac:dyDescent="0.25">
      <c r="A1166" s="9" t="s">
        <v>2348</v>
      </c>
      <c r="B1166" s="10" t="s">
        <v>29</v>
      </c>
      <c r="C1166" s="10" t="s">
        <v>29</v>
      </c>
      <c r="D1166" s="9" t="s">
        <v>30</v>
      </c>
      <c r="E1166" s="10" t="s">
        <v>31</v>
      </c>
      <c r="F1166" s="10" t="s">
        <v>32</v>
      </c>
      <c r="G1166" s="11">
        <v>43738</v>
      </c>
      <c r="H1166" s="12">
        <v>43709</v>
      </c>
      <c r="I1166" s="10" t="s">
        <v>419</v>
      </c>
      <c r="J1166" s="13" t="s">
        <v>2349</v>
      </c>
      <c r="K1166" s="10" t="s">
        <v>40</v>
      </c>
      <c r="L1166" s="10" t="s">
        <v>29</v>
      </c>
      <c r="M1166" s="15">
        <v>0</v>
      </c>
      <c r="N1166" s="12"/>
      <c r="O1166" s="10" t="s">
        <v>2350</v>
      </c>
      <c r="P1166" s="15">
        <v>0</v>
      </c>
      <c r="Q1166" s="15">
        <v>11</v>
      </c>
      <c r="R1166" s="10" t="s">
        <v>29</v>
      </c>
      <c r="S1166" s="15">
        <v>0</v>
      </c>
      <c r="T1166" s="10" t="s">
        <v>339</v>
      </c>
      <c r="U1166" s="10" t="s">
        <v>29</v>
      </c>
      <c r="V1166" s="10" t="s">
        <v>37</v>
      </c>
      <c r="W1166" s="10" t="s">
        <v>29</v>
      </c>
      <c r="X1166" s="15">
        <v>0</v>
      </c>
      <c r="Y1166" s="15">
        <v>0</v>
      </c>
      <c r="Z1166" s="15">
        <v>0</v>
      </c>
      <c r="AA1166" s="15">
        <v>0</v>
      </c>
      <c r="AB1166" s="15">
        <v>0</v>
      </c>
    </row>
    <row r="1167" spans="1:28" x14ac:dyDescent="0.25">
      <c r="A1167" s="9" t="s">
        <v>2351</v>
      </c>
      <c r="B1167" s="10" t="s">
        <v>29</v>
      </c>
      <c r="C1167" s="10" t="s">
        <v>29</v>
      </c>
      <c r="D1167" s="9" t="s">
        <v>30</v>
      </c>
      <c r="E1167" s="10" t="s">
        <v>31</v>
      </c>
      <c r="F1167" s="10" t="s">
        <v>32</v>
      </c>
      <c r="G1167" s="11">
        <v>43763</v>
      </c>
      <c r="H1167" s="12">
        <v>43739</v>
      </c>
      <c r="I1167" s="10" t="s">
        <v>503</v>
      </c>
      <c r="J1167" s="13" t="s">
        <v>2352</v>
      </c>
      <c r="K1167" s="10" t="s">
        <v>40</v>
      </c>
      <c r="L1167" s="10" t="s">
        <v>29</v>
      </c>
      <c r="M1167" s="15">
        <v>0</v>
      </c>
      <c r="N1167" s="12"/>
      <c r="O1167" s="10" t="s">
        <v>741</v>
      </c>
      <c r="P1167" s="15">
        <v>0</v>
      </c>
      <c r="Q1167" s="15">
        <v>216</v>
      </c>
      <c r="R1167" s="10" t="s">
        <v>29</v>
      </c>
      <c r="S1167" s="15">
        <v>0</v>
      </c>
      <c r="T1167" s="10" t="s">
        <v>339</v>
      </c>
      <c r="U1167" s="10" t="s">
        <v>29</v>
      </c>
      <c r="V1167" s="10" t="s">
        <v>37</v>
      </c>
      <c r="W1167" s="10" t="s">
        <v>29</v>
      </c>
      <c r="X1167" s="15">
        <v>0</v>
      </c>
      <c r="Y1167" s="15">
        <v>0</v>
      </c>
      <c r="Z1167" s="15">
        <v>0</v>
      </c>
      <c r="AA1167" s="15">
        <v>0</v>
      </c>
      <c r="AB1167" s="15">
        <v>0</v>
      </c>
    </row>
    <row r="1168" spans="1:28" x14ac:dyDescent="0.25">
      <c r="A1168" s="9" t="s">
        <v>2353</v>
      </c>
      <c r="B1168" s="10" t="s">
        <v>29</v>
      </c>
      <c r="C1168" s="10" t="s">
        <v>29</v>
      </c>
      <c r="D1168" s="9" t="s">
        <v>30</v>
      </c>
      <c r="E1168" s="10" t="s">
        <v>31</v>
      </c>
      <c r="F1168" s="10" t="s">
        <v>32</v>
      </c>
      <c r="G1168" s="11">
        <v>43775</v>
      </c>
      <c r="H1168" s="12">
        <v>43770</v>
      </c>
      <c r="I1168" s="10" t="s">
        <v>951</v>
      </c>
      <c r="J1168" s="13" t="s">
        <v>2354</v>
      </c>
      <c r="K1168" s="10" t="s">
        <v>40</v>
      </c>
      <c r="L1168" s="10" t="s">
        <v>2355</v>
      </c>
      <c r="M1168" s="15">
        <v>0</v>
      </c>
      <c r="N1168" s="12"/>
      <c r="O1168" s="10" t="s">
        <v>741</v>
      </c>
      <c r="P1168" s="15">
        <v>0</v>
      </c>
      <c r="Q1168" s="15">
        <v>35</v>
      </c>
      <c r="R1168" s="10" t="s">
        <v>29</v>
      </c>
      <c r="S1168" s="15">
        <v>0</v>
      </c>
      <c r="T1168" s="10" t="s">
        <v>339</v>
      </c>
      <c r="U1168" s="10" t="s">
        <v>29</v>
      </c>
      <c r="V1168" s="10" t="s">
        <v>37</v>
      </c>
      <c r="W1168" s="10" t="s">
        <v>29</v>
      </c>
      <c r="X1168" s="15">
        <v>0</v>
      </c>
      <c r="Y1168" s="15">
        <v>0</v>
      </c>
      <c r="Z1168" s="15">
        <v>0</v>
      </c>
      <c r="AA1168" s="15">
        <v>0</v>
      </c>
      <c r="AB1168" s="15">
        <v>0</v>
      </c>
    </row>
    <row r="1169" spans="1:28" x14ac:dyDescent="0.25">
      <c r="A1169" s="9" t="s">
        <v>2356</v>
      </c>
      <c r="B1169" s="10" t="s">
        <v>29</v>
      </c>
      <c r="C1169" s="10" t="s">
        <v>29</v>
      </c>
      <c r="D1169" s="9" t="s">
        <v>30</v>
      </c>
      <c r="E1169" s="10" t="s">
        <v>31</v>
      </c>
      <c r="F1169" s="10" t="s">
        <v>32</v>
      </c>
      <c r="G1169" s="11">
        <v>43803</v>
      </c>
      <c r="H1169" s="12">
        <v>43800</v>
      </c>
      <c r="I1169" s="10" t="s">
        <v>503</v>
      </c>
      <c r="J1169" s="13" t="s">
        <v>2357</v>
      </c>
      <c r="K1169" s="10" t="s">
        <v>40</v>
      </c>
      <c r="L1169" s="10" t="s">
        <v>29</v>
      </c>
      <c r="M1169" s="15">
        <v>0</v>
      </c>
      <c r="N1169" s="12"/>
      <c r="O1169" s="10" t="s">
        <v>2350</v>
      </c>
      <c r="P1169" s="15">
        <v>0</v>
      </c>
      <c r="Q1169" s="15">
        <v>1</v>
      </c>
      <c r="R1169" s="10" t="s">
        <v>29</v>
      </c>
      <c r="S1169" s="15">
        <v>0</v>
      </c>
      <c r="T1169" s="10" t="s">
        <v>339</v>
      </c>
      <c r="U1169" s="10" t="s">
        <v>29</v>
      </c>
      <c r="V1169" s="10" t="s">
        <v>37</v>
      </c>
      <c r="W1169" s="10" t="s">
        <v>29</v>
      </c>
      <c r="X1169" s="15">
        <v>0</v>
      </c>
      <c r="Y1169" s="15">
        <v>0</v>
      </c>
      <c r="Z1169" s="15">
        <v>0</v>
      </c>
      <c r="AA1169" s="15">
        <v>0</v>
      </c>
      <c r="AB1169" s="15">
        <v>0</v>
      </c>
    </row>
    <row r="1170" spans="1:28" x14ac:dyDescent="0.25">
      <c r="A1170" s="9" t="s">
        <v>2358</v>
      </c>
      <c r="B1170" s="10" t="s">
        <v>29</v>
      </c>
      <c r="C1170" s="10" t="s">
        <v>29</v>
      </c>
      <c r="D1170" s="9" t="s">
        <v>30</v>
      </c>
      <c r="E1170" s="10" t="s">
        <v>31</v>
      </c>
      <c r="F1170" s="10" t="s">
        <v>32</v>
      </c>
      <c r="G1170" s="11">
        <v>43811</v>
      </c>
      <c r="H1170" s="12">
        <v>43800</v>
      </c>
      <c r="I1170" s="10" t="s">
        <v>363</v>
      </c>
      <c r="J1170" s="13" t="s">
        <v>2359</v>
      </c>
      <c r="K1170" s="10" t="s">
        <v>40</v>
      </c>
      <c r="L1170" s="10" t="s">
        <v>29</v>
      </c>
      <c r="M1170" s="15">
        <v>0</v>
      </c>
      <c r="N1170" s="12"/>
      <c r="O1170" s="10" t="s">
        <v>2307</v>
      </c>
      <c r="P1170" s="15">
        <v>0</v>
      </c>
      <c r="Q1170" s="21">
        <v>12313</v>
      </c>
      <c r="R1170" s="10" t="s">
        <v>29</v>
      </c>
      <c r="S1170" s="15">
        <v>0</v>
      </c>
      <c r="T1170" s="10" t="s">
        <v>339</v>
      </c>
      <c r="U1170" s="10" t="s">
        <v>29</v>
      </c>
      <c r="V1170" s="10" t="s">
        <v>37</v>
      </c>
      <c r="W1170" s="10" t="s">
        <v>29</v>
      </c>
      <c r="X1170" s="15">
        <v>0</v>
      </c>
      <c r="Y1170" s="15">
        <v>0</v>
      </c>
      <c r="Z1170" s="15">
        <v>0</v>
      </c>
      <c r="AA1170" s="15">
        <v>0</v>
      </c>
      <c r="AB1170" s="15">
        <v>0</v>
      </c>
    </row>
    <row r="1171" spans="1:28" x14ac:dyDescent="0.25">
      <c r="A1171" s="9" t="s">
        <v>2360</v>
      </c>
      <c r="B1171" s="10" t="s">
        <v>29</v>
      </c>
      <c r="C1171" s="10" t="s">
        <v>29</v>
      </c>
      <c r="D1171" s="9" t="s">
        <v>30</v>
      </c>
      <c r="E1171" s="10" t="s">
        <v>31</v>
      </c>
      <c r="F1171" s="10" t="s">
        <v>32</v>
      </c>
      <c r="G1171" s="11">
        <v>43871</v>
      </c>
      <c r="H1171" s="12">
        <v>43862</v>
      </c>
      <c r="I1171" s="10" t="s">
        <v>210</v>
      </c>
      <c r="J1171" s="13" t="s">
        <v>2361</v>
      </c>
      <c r="K1171" s="10" t="s">
        <v>40</v>
      </c>
      <c r="L1171" s="10" t="s">
        <v>29</v>
      </c>
      <c r="M1171" s="15">
        <v>0</v>
      </c>
      <c r="N1171" s="12"/>
      <c r="O1171" s="10" t="s">
        <v>935</v>
      </c>
      <c r="P1171" s="15">
        <v>0</v>
      </c>
      <c r="Q1171" s="15">
        <v>0</v>
      </c>
      <c r="R1171" s="10" t="s">
        <v>29</v>
      </c>
      <c r="S1171" s="15">
        <v>0</v>
      </c>
      <c r="T1171" s="10" t="s">
        <v>339</v>
      </c>
      <c r="U1171" s="10" t="s">
        <v>29</v>
      </c>
      <c r="V1171" s="10" t="s">
        <v>37</v>
      </c>
      <c r="W1171" s="10" t="s">
        <v>29</v>
      </c>
      <c r="X1171" s="15">
        <v>0</v>
      </c>
      <c r="Y1171" s="15">
        <v>0</v>
      </c>
      <c r="Z1171" s="15">
        <v>0</v>
      </c>
      <c r="AA1171" s="15">
        <v>0</v>
      </c>
      <c r="AB1171" s="15">
        <v>0</v>
      </c>
    </row>
    <row r="1172" spans="1:28" x14ac:dyDescent="0.25">
      <c r="A1172" s="9" t="s">
        <v>2362</v>
      </c>
      <c r="B1172" s="10" t="s">
        <v>29</v>
      </c>
      <c r="C1172" s="10" t="s">
        <v>29</v>
      </c>
      <c r="D1172" s="9" t="s">
        <v>30</v>
      </c>
      <c r="E1172" s="10" t="s">
        <v>31</v>
      </c>
      <c r="F1172" s="10" t="s">
        <v>32</v>
      </c>
      <c r="G1172" s="11">
        <v>43957</v>
      </c>
      <c r="H1172" s="12">
        <v>43952</v>
      </c>
      <c r="I1172" s="10" t="s">
        <v>202</v>
      </c>
      <c r="J1172" s="13" t="s">
        <v>2363</v>
      </c>
      <c r="K1172" s="10" t="s">
        <v>40</v>
      </c>
      <c r="L1172" s="10" t="s">
        <v>29</v>
      </c>
      <c r="M1172" s="15">
        <v>0</v>
      </c>
      <c r="N1172" s="12"/>
      <c r="O1172" s="10" t="s">
        <v>741</v>
      </c>
      <c r="P1172" s="15">
        <v>0</v>
      </c>
      <c r="Q1172" s="15">
        <v>13</v>
      </c>
      <c r="R1172" s="10" t="s">
        <v>29</v>
      </c>
      <c r="S1172" s="15">
        <v>0</v>
      </c>
      <c r="T1172" s="10" t="s">
        <v>339</v>
      </c>
      <c r="U1172" s="10" t="s">
        <v>29</v>
      </c>
      <c r="V1172" s="10" t="s">
        <v>37</v>
      </c>
      <c r="W1172" s="10" t="s">
        <v>29</v>
      </c>
      <c r="X1172" s="15">
        <v>0</v>
      </c>
      <c r="Y1172" s="15">
        <v>0</v>
      </c>
      <c r="Z1172" s="15">
        <v>0</v>
      </c>
      <c r="AA1172" s="15">
        <v>0</v>
      </c>
      <c r="AB1172" s="15">
        <v>0</v>
      </c>
    </row>
    <row r="1173" spans="1:28" x14ac:dyDescent="0.25">
      <c r="A1173" s="9" t="s">
        <v>2364</v>
      </c>
      <c r="B1173" s="10" t="s">
        <v>29</v>
      </c>
      <c r="C1173" s="10" t="s">
        <v>29</v>
      </c>
      <c r="D1173" s="9" t="s">
        <v>30</v>
      </c>
      <c r="E1173" s="10" t="s">
        <v>31</v>
      </c>
      <c r="F1173" s="10" t="s">
        <v>32</v>
      </c>
      <c r="G1173" s="11">
        <v>44052</v>
      </c>
      <c r="H1173" s="12">
        <v>44044</v>
      </c>
      <c r="I1173" s="10" t="s">
        <v>977</v>
      </c>
      <c r="J1173" s="13" t="s">
        <v>2365</v>
      </c>
      <c r="K1173" s="10" t="s">
        <v>40</v>
      </c>
      <c r="L1173" s="10" t="s">
        <v>29</v>
      </c>
      <c r="M1173" s="15">
        <v>0</v>
      </c>
      <c r="N1173" s="12"/>
      <c r="O1173" s="10" t="s">
        <v>979</v>
      </c>
      <c r="P1173" s="15">
        <v>0</v>
      </c>
      <c r="Q1173" s="15">
        <v>136</v>
      </c>
      <c r="R1173" s="10" t="s">
        <v>29</v>
      </c>
      <c r="S1173" s="15">
        <v>0</v>
      </c>
      <c r="T1173" s="10" t="s">
        <v>339</v>
      </c>
      <c r="U1173" s="10" t="s">
        <v>29</v>
      </c>
      <c r="V1173" s="10" t="s">
        <v>37</v>
      </c>
      <c r="W1173" s="10" t="s">
        <v>29</v>
      </c>
      <c r="X1173" s="15">
        <v>0</v>
      </c>
      <c r="Y1173" s="15">
        <v>0</v>
      </c>
      <c r="Z1173" s="15">
        <v>0</v>
      </c>
      <c r="AA1173" s="15">
        <v>0</v>
      </c>
      <c r="AB1173" s="15">
        <v>0</v>
      </c>
    </row>
    <row r="1174" spans="1:28" x14ac:dyDescent="0.25">
      <c r="A1174" s="9" t="s">
        <v>2366</v>
      </c>
      <c r="B1174" s="10" t="s">
        <v>29</v>
      </c>
      <c r="C1174" s="10" t="s">
        <v>29</v>
      </c>
      <c r="D1174" s="9" t="s">
        <v>30</v>
      </c>
      <c r="E1174" s="10" t="s">
        <v>31</v>
      </c>
      <c r="F1174" s="10" t="s">
        <v>32</v>
      </c>
      <c r="G1174" s="11">
        <v>44156</v>
      </c>
      <c r="H1174" s="12">
        <v>44136</v>
      </c>
      <c r="I1174" s="10" t="s">
        <v>443</v>
      </c>
      <c r="J1174" s="13" t="s">
        <v>2367</v>
      </c>
      <c r="K1174" s="10" t="s">
        <v>40</v>
      </c>
      <c r="L1174" s="10" t="s">
        <v>29</v>
      </c>
      <c r="M1174" s="15">
        <v>0</v>
      </c>
      <c r="N1174" s="12"/>
      <c r="O1174" s="10" t="s">
        <v>2336</v>
      </c>
      <c r="P1174" s="15">
        <v>0</v>
      </c>
      <c r="Q1174" s="15">
        <v>37</v>
      </c>
      <c r="R1174" s="10" t="s">
        <v>29</v>
      </c>
      <c r="S1174" s="15">
        <v>0</v>
      </c>
      <c r="T1174" s="10" t="s">
        <v>339</v>
      </c>
      <c r="U1174" s="10" t="s">
        <v>29</v>
      </c>
      <c r="V1174" s="10" t="s">
        <v>37</v>
      </c>
      <c r="W1174" s="10" t="s">
        <v>29</v>
      </c>
      <c r="X1174" s="15">
        <v>0</v>
      </c>
      <c r="Y1174" s="15">
        <v>0</v>
      </c>
      <c r="Z1174" s="15">
        <v>0</v>
      </c>
      <c r="AA1174" s="15">
        <v>0</v>
      </c>
      <c r="AB1174" s="15">
        <v>0</v>
      </c>
    </row>
    <row r="1175" spans="1:28" x14ac:dyDescent="0.25">
      <c r="A1175" s="9" t="s">
        <v>2368</v>
      </c>
      <c r="B1175" s="10" t="s">
        <v>29</v>
      </c>
      <c r="C1175" s="10" t="s">
        <v>29</v>
      </c>
      <c r="D1175" s="9" t="s">
        <v>30</v>
      </c>
      <c r="E1175" s="10" t="s">
        <v>31</v>
      </c>
      <c r="F1175" s="10" t="s">
        <v>32</v>
      </c>
      <c r="G1175" s="11">
        <v>44105</v>
      </c>
      <c r="H1175" s="12">
        <v>44105</v>
      </c>
      <c r="I1175" s="10" t="s">
        <v>407</v>
      </c>
      <c r="J1175" s="13" t="s">
        <v>2369</v>
      </c>
      <c r="K1175" s="10" t="s">
        <v>40</v>
      </c>
      <c r="L1175" s="10" t="s">
        <v>29</v>
      </c>
      <c r="M1175" s="15">
        <v>0</v>
      </c>
      <c r="N1175" s="12"/>
      <c r="O1175" s="10" t="s">
        <v>971</v>
      </c>
      <c r="P1175" s="15">
        <v>0</v>
      </c>
      <c r="Q1175" s="15">
        <v>1</v>
      </c>
      <c r="R1175" s="10" t="s">
        <v>29</v>
      </c>
      <c r="S1175" s="15">
        <v>0</v>
      </c>
      <c r="T1175" s="10" t="s">
        <v>339</v>
      </c>
      <c r="U1175" s="10" t="s">
        <v>29</v>
      </c>
      <c r="V1175" s="10" t="s">
        <v>37</v>
      </c>
      <c r="W1175" s="10" t="s">
        <v>29</v>
      </c>
      <c r="X1175" s="15">
        <v>0</v>
      </c>
      <c r="Y1175" s="15">
        <v>0</v>
      </c>
      <c r="Z1175" s="15">
        <v>0</v>
      </c>
      <c r="AA1175" s="15">
        <v>0</v>
      </c>
      <c r="AB1175" s="15">
        <v>0</v>
      </c>
    </row>
    <row r="1176" spans="1:28" x14ac:dyDescent="0.25">
      <c r="A1176" s="9" t="s">
        <v>2370</v>
      </c>
      <c r="B1176" s="10" t="s">
        <v>29</v>
      </c>
      <c r="C1176" s="10" t="s">
        <v>29</v>
      </c>
      <c r="D1176" s="9" t="s">
        <v>30</v>
      </c>
      <c r="E1176" s="10" t="s">
        <v>31</v>
      </c>
      <c r="F1176" s="10" t="s">
        <v>32</v>
      </c>
      <c r="G1176" s="11">
        <v>44446</v>
      </c>
      <c r="H1176" s="12">
        <v>44440</v>
      </c>
      <c r="I1176" s="10" t="s">
        <v>388</v>
      </c>
      <c r="J1176" s="13" t="s">
        <v>2254</v>
      </c>
      <c r="K1176" s="10" t="s">
        <v>40</v>
      </c>
      <c r="L1176" s="10" t="s">
        <v>29</v>
      </c>
      <c r="M1176" s="15">
        <v>0</v>
      </c>
      <c r="N1176" s="12"/>
      <c r="O1176" s="10" t="s">
        <v>2336</v>
      </c>
      <c r="P1176" s="15">
        <v>0</v>
      </c>
      <c r="Q1176" s="15">
        <v>0</v>
      </c>
      <c r="R1176" s="10" t="s">
        <v>29</v>
      </c>
      <c r="S1176" s="15">
        <v>0</v>
      </c>
      <c r="T1176" s="10" t="s">
        <v>339</v>
      </c>
      <c r="U1176" s="10" t="s">
        <v>29</v>
      </c>
      <c r="V1176" s="10" t="s">
        <v>37</v>
      </c>
      <c r="W1176" s="10" t="s">
        <v>29</v>
      </c>
      <c r="X1176" s="15">
        <v>0</v>
      </c>
      <c r="Y1176" s="15">
        <v>0</v>
      </c>
      <c r="Z1176" s="15">
        <v>0</v>
      </c>
      <c r="AA1176" s="15">
        <v>0</v>
      </c>
      <c r="AB1176" s="15">
        <v>0</v>
      </c>
    </row>
    <row r="1177" spans="1:28" x14ac:dyDescent="0.25">
      <c r="A1177" s="9" t="s">
        <v>2371</v>
      </c>
      <c r="B1177" s="10" t="s">
        <v>29</v>
      </c>
      <c r="C1177" s="10" t="s">
        <v>29</v>
      </c>
      <c r="D1177" s="9" t="s">
        <v>30</v>
      </c>
      <c r="E1177" s="10" t="s">
        <v>31</v>
      </c>
      <c r="F1177" s="10" t="s">
        <v>32</v>
      </c>
      <c r="G1177" s="11">
        <v>44331</v>
      </c>
      <c r="H1177" s="12">
        <v>44317</v>
      </c>
      <c r="I1177" s="10" t="s">
        <v>414</v>
      </c>
      <c r="J1177" s="13" t="s">
        <v>2372</v>
      </c>
      <c r="K1177" s="10" t="s">
        <v>40</v>
      </c>
      <c r="L1177" s="10" t="s">
        <v>29</v>
      </c>
      <c r="M1177" s="15">
        <v>0</v>
      </c>
      <c r="N1177" s="12"/>
      <c r="O1177" s="10" t="s">
        <v>2217</v>
      </c>
      <c r="P1177" s="15">
        <v>0</v>
      </c>
      <c r="Q1177" s="21">
        <v>100659</v>
      </c>
      <c r="R1177" s="10" t="s">
        <v>29</v>
      </c>
      <c r="S1177" s="15">
        <v>0</v>
      </c>
      <c r="T1177" s="10" t="s">
        <v>339</v>
      </c>
      <c r="U1177" s="10" t="s">
        <v>29</v>
      </c>
      <c r="V1177" s="10" t="s">
        <v>37</v>
      </c>
      <c r="W1177" s="10" t="s">
        <v>29</v>
      </c>
      <c r="X1177" s="15">
        <v>0</v>
      </c>
      <c r="Y1177" s="14">
        <v>232586.63</v>
      </c>
      <c r="Z1177" s="15">
        <v>0</v>
      </c>
      <c r="AA1177" s="15">
        <v>0</v>
      </c>
      <c r="AB1177" s="14">
        <v>232586.63</v>
      </c>
    </row>
    <row r="1178" spans="1:28" x14ac:dyDescent="0.25">
      <c r="A1178" s="9" t="s">
        <v>2373</v>
      </c>
      <c r="B1178" s="10" t="s">
        <v>29</v>
      </c>
      <c r="C1178" s="10" t="s">
        <v>29</v>
      </c>
      <c r="D1178" s="9" t="s">
        <v>30</v>
      </c>
      <c r="E1178" s="10" t="s">
        <v>32</v>
      </c>
      <c r="F1178" s="10" t="s">
        <v>32</v>
      </c>
      <c r="G1178" s="11">
        <v>44093</v>
      </c>
      <c r="H1178" s="12">
        <v>44093</v>
      </c>
      <c r="I1178" s="10" t="s">
        <v>503</v>
      </c>
      <c r="J1178" s="13" t="s">
        <v>2374</v>
      </c>
      <c r="K1178" s="10" t="s">
        <v>40</v>
      </c>
      <c r="L1178" s="10" t="s">
        <v>29</v>
      </c>
      <c r="M1178" s="15">
        <v>0</v>
      </c>
      <c r="N1178" s="12"/>
      <c r="O1178" s="10" t="s">
        <v>2350</v>
      </c>
      <c r="P1178" s="15">
        <v>0</v>
      </c>
      <c r="Q1178" s="15">
        <v>0</v>
      </c>
      <c r="R1178" s="10" t="s">
        <v>29</v>
      </c>
      <c r="S1178" s="15">
        <v>0</v>
      </c>
      <c r="T1178" s="10" t="s">
        <v>339</v>
      </c>
      <c r="U1178" s="10" t="s">
        <v>29</v>
      </c>
      <c r="V1178" s="10" t="s">
        <v>37</v>
      </c>
      <c r="W1178" s="10" t="s">
        <v>29</v>
      </c>
      <c r="X1178" s="15">
        <v>0</v>
      </c>
      <c r="Y1178" s="15">
        <v>0</v>
      </c>
      <c r="Z1178" s="15">
        <v>0</v>
      </c>
      <c r="AA1178" s="15">
        <v>0</v>
      </c>
      <c r="AB1178" s="15">
        <v>0</v>
      </c>
    </row>
    <row r="1179" spans="1:28" x14ac:dyDescent="0.25">
      <c r="A1179" s="9" t="s">
        <v>2375</v>
      </c>
      <c r="B1179" s="10" t="s">
        <v>29</v>
      </c>
      <c r="C1179" s="10" t="s">
        <v>29</v>
      </c>
      <c r="D1179" s="9" t="s">
        <v>30</v>
      </c>
      <c r="E1179" s="10" t="s">
        <v>31</v>
      </c>
      <c r="F1179" s="10" t="s">
        <v>32</v>
      </c>
      <c r="G1179" s="11">
        <v>44189</v>
      </c>
      <c r="H1179" s="12">
        <v>44166</v>
      </c>
      <c r="I1179" s="10" t="s">
        <v>973</v>
      </c>
      <c r="J1179" s="13" t="s">
        <v>2376</v>
      </c>
      <c r="K1179" s="10" t="s">
        <v>40</v>
      </c>
      <c r="L1179" s="10" t="s">
        <v>29</v>
      </c>
      <c r="M1179" s="15">
        <v>0</v>
      </c>
      <c r="N1179" s="12"/>
      <c r="O1179" s="10" t="s">
        <v>29</v>
      </c>
      <c r="P1179" s="15">
        <v>0</v>
      </c>
      <c r="Q1179" s="15">
        <v>1</v>
      </c>
      <c r="R1179" s="10" t="s">
        <v>29</v>
      </c>
      <c r="S1179" s="15">
        <v>0</v>
      </c>
      <c r="T1179" s="10" t="s">
        <v>339</v>
      </c>
      <c r="U1179" s="10" t="s">
        <v>29</v>
      </c>
      <c r="V1179" s="10" t="s">
        <v>37</v>
      </c>
      <c r="W1179" s="10" t="s">
        <v>29</v>
      </c>
      <c r="X1179" s="15">
        <v>0</v>
      </c>
      <c r="Y1179" s="15">
        <v>0</v>
      </c>
      <c r="Z1179" s="15">
        <v>0</v>
      </c>
      <c r="AA1179" s="15">
        <v>0</v>
      </c>
      <c r="AB1179" s="15">
        <v>0</v>
      </c>
    </row>
    <row r="1180" spans="1:28" x14ac:dyDescent="0.25">
      <c r="A1180" s="9" t="s">
        <v>2377</v>
      </c>
      <c r="B1180" s="10" t="s">
        <v>29</v>
      </c>
      <c r="C1180" s="10" t="s">
        <v>29</v>
      </c>
      <c r="D1180" s="9" t="s">
        <v>30</v>
      </c>
      <c r="E1180" s="10" t="s">
        <v>31</v>
      </c>
      <c r="F1180" s="10" t="s">
        <v>32</v>
      </c>
      <c r="G1180" s="11">
        <v>44196</v>
      </c>
      <c r="H1180" s="12">
        <v>44166</v>
      </c>
      <c r="I1180" s="10" t="s">
        <v>443</v>
      </c>
      <c r="J1180" s="13" t="s">
        <v>2378</v>
      </c>
      <c r="K1180" s="10" t="s">
        <v>40</v>
      </c>
      <c r="L1180" s="10" t="s">
        <v>29</v>
      </c>
      <c r="M1180" s="15">
        <v>0</v>
      </c>
      <c r="N1180" s="12"/>
      <c r="O1180" s="10" t="s">
        <v>2336</v>
      </c>
      <c r="P1180" s="15">
        <v>0</v>
      </c>
      <c r="Q1180" s="15"/>
      <c r="R1180" s="10" t="s">
        <v>29</v>
      </c>
      <c r="S1180" s="15">
        <v>0</v>
      </c>
      <c r="T1180" s="10" t="s">
        <v>29</v>
      </c>
      <c r="U1180" s="10" t="s">
        <v>29</v>
      </c>
      <c r="V1180" s="10" t="s">
        <v>37</v>
      </c>
      <c r="W1180" s="10" t="s">
        <v>29</v>
      </c>
      <c r="X1180" s="15">
        <v>0</v>
      </c>
      <c r="Y1180" s="15">
        <v>0</v>
      </c>
      <c r="Z1180" s="15">
        <v>0</v>
      </c>
      <c r="AA1180" s="15">
        <v>0</v>
      </c>
      <c r="AB1180" s="15">
        <v>0</v>
      </c>
    </row>
    <row r="1181" spans="1:28" x14ac:dyDescent="0.25">
      <c r="A1181" s="9" t="s">
        <v>2379</v>
      </c>
      <c r="B1181" s="10" t="s">
        <v>29</v>
      </c>
      <c r="C1181" s="10" t="s">
        <v>29</v>
      </c>
      <c r="D1181" s="9" t="s">
        <v>30</v>
      </c>
      <c r="E1181" s="10" t="s">
        <v>32</v>
      </c>
      <c r="F1181" s="10" t="s">
        <v>32</v>
      </c>
      <c r="G1181" s="11">
        <v>44233</v>
      </c>
      <c r="H1181" s="12">
        <v>44233</v>
      </c>
      <c r="I1181" s="10" t="s">
        <v>520</v>
      </c>
      <c r="J1181" s="13" t="s">
        <v>2380</v>
      </c>
      <c r="K1181" s="10" t="s">
        <v>40</v>
      </c>
      <c r="L1181" s="10" t="s">
        <v>29</v>
      </c>
      <c r="M1181" s="15">
        <v>0</v>
      </c>
      <c r="N1181" s="12"/>
      <c r="O1181" s="10" t="s">
        <v>2270</v>
      </c>
      <c r="P1181" s="15">
        <v>0</v>
      </c>
      <c r="Q1181" s="15">
        <v>108</v>
      </c>
      <c r="R1181" s="10" t="s">
        <v>29</v>
      </c>
      <c r="S1181" s="15">
        <v>0</v>
      </c>
      <c r="T1181" s="10" t="s">
        <v>339</v>
      </c>
      <c r="U1181" s="10" t="s">
        <v>29</v>
      </c>
      <c r="V1181" s="10" t="s">
        <v>37</v>
      </c>
      <c r="W1181" s="10" t="s">
        <v>29</v>
      </c>
      <c r="X1181" s="15">
        <v>0</v>
      </c>
      <c r="Y1181" s="14">
        <v>5302981.12</v>
      </c>
      <c r="Z1181" s="15">
        <v>0</v>
      </c>
      <c r="AA1181" s="15">
        <v>0</v>
      </c>
      <c r="AB1181" s="14">
        <v>5302981.12</v>
      </c>
    </row>
    <row r="1182" spans="1:28" x14ac:dyDescent="0.25">
      <c r="A1182" s="9" t="s">
        <v>2381</v>
      </c>
      <c r="B1182" s="10" t="s">
        <v>29</v>
      </c>
      <c r="C1182" s="10" t="s">
        <v>29</v>
      </c>
      <c r="D1182" s="9" t="s">
        <v>30</v>
      </c>
      <c r="E1182" s="10" t="s">
        <v>32</v>
      </c>
      <c r="F1182" s="10" t="s">
        <v>32</v>
      </c>
      <c r="G1182" s="11">
        <v>44337</v>
      </c>
      <c r="H1182" s="12">
        <v>44337</v>
      </c>
      <c r="I1182" s="10" t="s">
        <v>503</v>
      </c>
      <c r="J1182" s="13" t="s">
        <v>2382</v>
      </c>
      <c r="K1182" s="10" t="s">
        <v>40</v>
      </c>
      <c r="L1182" s="10" t="s">
        <v>29</v>
      </c>
      <c r="M1182" s="15">
        <v>0</v>
      </c>
      <c r="N1182" s="12"/>
      <c r="O1182" s="10" t="s">
        <v>2207</v>
      </c>
      <c r="P1182" s="15">
        <v>0</v>
      </c>
      <c r="Q1182" s="15">
        <v>6</v>
      </c>
      <c r="R1182" s="10" t="s">
        <v>29</v>
      </c>
      <c r="S1182" s="15">
        <v>0</v>
      </c>
      <c r="T1182" s="10" t="s">
        <v>339</v>
      </c>
      <c r="U1182" s="10" t="s">
        <v>29</v>
      </c>
      <c r="V1182" s="10" t="s">
        <v>37</v>
      </c>
      <c r="W1182" s="10" t="s">
        <v>29</v>
      </c>
      <c r="X1182" s="15">
        <v>0</v>
      </c>
      <c r="Y1182" s="15">
        <v>0</v>
      </c>
      <c r="Z1182" s="15">
        <v>0</v>
      </c>
      <c r="AA1182" s="15">
        <v>0</v>
      </c>
      <c r="AB1182" s="15">
        <v>0</v>
      </c>
    </row>
    <row r="1183" spans="1:28" x14ac:dyDescent="0.25">
      <c r="A1183" s="9" t="s">
        <v>2383</v>
      </c>
      <c r="B1183" s="10" t="s">
        <v>29</v>
      </c>
      <c r="C1183" s="10" t="s">
        <v>29</v>
      </c>
      <c r="D1183" s="9" t="s">
        <v>30</v>
      </c>
      <c r="E1183" s="10" t="s">
        <v>32</v>
      </c>
      <c r="F1183" s="10" t="s">
        <v>32</v>
      </c>
      <c r="G1183" s="11">
        <v>44383</v>
      </c>
      <c r="H1183" s="12">
        <v>44383</v>
      </c>
      <c r="I1183" s="10" t="s">
        <v>448</v>
      </c>
      <c r="J1183" s="13" t="s">
        <v>2384</v>
      </c>
      <c r="K1183" s="10" t="s">
        <v>40</v>
      </c>
      <c r="L1183" s="10" t="s">
        <v>29</v>
      </c>
      <c r="M1183" s="15">
        <v>0</v>
      </c>
      <c r="N1183" s="12"/>
      <c r="O1183" s="10" t="s">
        <v>2385</v>
      </c>
      <c r="P1183" s="15">
        <v>0</v>
      </c>
      <c r="Q1183" s="15">
        <v>804</v>
      </c>
      <c r="R1183" s="10" t="s">
        <v>29</v>
      </c>
      <c r="S1183" s="15">
        <v>0</v>
      </c>
      <c r="T1183" s="10" t="s">
        <v>339</v>
      </c>
      <c r="U1183" s="10" t="s">
        <v>29</v>
      </c>
      <c r="V1183" s="10" t="s">
        <v>37</v>
      </c>
      <c r="W1183" s="10" t="s">
        <v>29</v>
      </c>
      <c r="X1183" s="15">
        <v>0</v>
      </c>
      <c r="Y1183" s="14">
        <v>5954219.1200000001</v>
      </c>
      <c r="Z1183" s="15">
        <v>0</v>
      </c>
      <c r="AA1183" s="15">
        <v>0</v>
      </c>
      <c r="AB1183" s="14">
        <v>5954219.1200000001</v>
      </c>
    </row>
    <row r="1184" spans="1:28" x14ac:dyDescent="0.25">
      <c r="A1184" s="9" t="s">
        <v>2386</v>
      </c>
      <c r="B1184" s="10" t="s">
        <v>29</v>
      </c>
      <c r="C1184" s="10" t="s">
        <v>29</v>
      </c>
      <c r="D1184" s="9" t="s">
        <v>30</v>
      </c>
      <c r="E1184" s="10" t="s">
        <v>32</v>
      </c>
      <c r="F1184" s="10" t="s">
        <v>32</v>
      </c>
      <c r="G1184" s="11">
        <v>44835</v>
      </c>
      <c r="H1184" s="12">
        <v>44835</v>
      </c>
      <c r="I1184" s="10" t="s">
        <v>469</v>
      </c>
      <c r="J1184" s="13" t="s">
        <v>2387</v>
      </c>
      <c r="K1184" s="10" t="s">
        <v>40</v>
      </c>
      <c r="L1184" s="10" t="s">
        <v>29</v>
      </c>
      <c r="M1184" s="15">
        <v>0</v>
      </c>
      <c r="N1184" s="12"/>
      <c r="O1184" s="10" t="s">
        <v>2388</v>
      </c>
      <c r="P1184" s="15">
        <v>0</v>
      </c>
      <c r="Q1184" s="15">
        <v>0</v>
      </c>
      <c r="R1184" s="10" t="s">
        <v>29</v>
      </c>
      <c r="S1184" s="15">
        <v>0</v>
      </c>
      <c r="T1184" s="10" t="s">
        <v>339</v>
      </c>
      <c r="U1184" s="10" t="s">
        <v>29</v>
      </c>
      <c r="V1184" s="10" t="s">
        <v>37</v>
      </c>
      <c r="W1184" s="10" t="s">
        <v>29</v>
      </c>
      <c r="X1184" s="15">
        <v>0</v>
      </c>
      <c r="Y1184" s="15">
        <v>0</v>
      </c>
      <c r="Z1184" s="15">
        <v>0</v>
      </c>
      <c r="AA1184" s="15">
        <v>0</v>
      </c>
      <c r="AB1184" s="15">
        <v>0</v>
      </c>
    </row>
    <row r="1185" spans="1:28" x14ac:dyDescent="0.25">
      <c r="A1185" s="9" t="s">
        <v>2389</v>
      </c>
      <c r="B1185" s="10" t="s">
        <v>29</v>
      </c>
      <c r="C1185" s="10" t="s">
        <v>29</v>
      </c>
      <c r="D1185" s="9" t="s">
        <v>30</v>
      </c>
      <c r="E1185" s="10" t="s">
        <v>32</v>
      </c>
      <c r="F1185" s="10" t="s">
        <v>32</v>
      </c>
      <c r="G1185" s="11">
        <v>44421</v>
      </c>
      <c r="H1185" s="12">
        <v>44421</v>
      </c>
      <c r="I1185" s="10" t="s">
        <v>378</v>
      </c>
      <c r="J1185" s="13" t="s">
        <v>2390</v>
      </c>
      <c r="K1185" s="10" t="s">
        <v>40</v>
      </c>
      <c r="L1185" s="10" t="s">
        <v>29</v>
      </c>
      <c r="M1185" s="15">
        <v>0</v>
      </c>
      <c r="N1185" s="12"/>
      <c r="O1185" s="10" t="s">
        <v>993</v>
      </c>
      <c r="P1185" s="15">
        <v>0</v>
      </c>
      <c r="Q1185" s="15">
        <v>1</v>
      </c>
      <c r="R1185" s="10" t="s">
        <v>29</v>
      </c>
      <c r="S1185" s="15">
        <v>0</v>
      </c>
      <c r="T1185" s="10" t="s">
        <v>1020</v>
      </c>
      <c r="U1185" s="10" t="s">
        <v>29</v>
      </c>
      <c r="V1185" s="10" t="s">
        <v>37</v>
      </c>
      <c r="W1185" s="10" t="s">
        <v>29</v>
      </c>
      <c r="X1185" s="15">
        <v>0</v>
      </c>
      <c r="Y1185" s="15">
        <v>0</v>
      </c>
      <c r="Z1185" s="15">
        <v>0</v>
      </c>
      <c r="AA1185" s="15">
        <v>0</v>
      </c>
      <c r="AB1185" s="15">
        <v>0</v>
      </c>
    </row>
    <row r="1186" spans="1:28" x14ac:dyDescent="0.25">
      <c r="A1186" s="9" t="s">
        <v>2391</v>
      </c>
      <c r="B1186" s="10" t="s">
        <v>29</v>
      </c>
      <c r="C1186" s="10" t="s">
        <v>29</v>
      </c>
      <c r="D1186" s="9" t="s">
        <v>30</v>
      </c>
      <c r="E1186" s="10" t="s">
        <v>31</v>
      </c>
      <c r="F1186" s="10" t="s">
        <v>32</v>
      </c>
      <c r="G1186" s="11">
        <v>44520</v>
      </c>
      <c r="H1186" s="12">
        <v>44501</v>
      </c>
      <c r="I1186" s="10" t="s">
        <v>503</v>
      </c>
      <c r="J1186" s="13" t="s">
        <v>1024</v>
      </c>
      <c r="K1186" s="10" t="s">
        <v>40</v>
      </c>
      <c r="L1186" s="10" t="s">
        <v>29</v>
      </c>
      <c r="M1186" s="15">
        <v>0</v>
      </c>
      <c r="N1186" s="12"/>
      <c r="O1186" s="10" t="s">
        <v>2392</v>
      </c>
      <c r="P1186" s="15">
        <v>0</v>
      </c>
      <c r="Q1186" s="15">
        <v>0</v>
      </c>
      <c r="R1186" s="10" t="s">
        <v>29</v>
      </c>
      <c r="S1186" s="15">
        <v>0</v>
      </c>
      <c r="T1186" s="10" t="s">
        <v>1020</v>
      </c>
      <c r="U1186" s="10" t="s">
        <v>29</v>
      </c>
      <c r="V1186" s="10" t="s">
        <v>37</v>
      </c>
      <c r="W1186" s="10" t="s">
        <v>29</v>
      </c>
      <c r="X1186" s="15">
        <v>0</v>
      </c>
      <c r="Y1186" s="14">
        <v>462335.4</v>
      </c>
      <c r="Z1186" s="15">
        <v>0</v>
      </c>
      <c r="AA1186" s="15">
        <v>0</v>
      </c>
      <c r="AB1186" s="14">
        <v>462335.4</v>
      </c>
    </row>
    <row r="1187" spans="1:28" x14ac:dyDescent="0.25">
      <c r="A1187" s="9" t="s">
        <v>2393</v>
      </c>
      <c r="B1187" s="10" t="s">
        <v>29</v>
      </c>
      <c r="C1187" s="10" t="s">
        <v>29</v>
      </c>
      <c r="D1187" s="9" t="s">
        <v>30</v>
      </c>
      <c r="E1187" s="10" t="s">
        <v>31</v>
      </c>
      <c r="F1187" s="10" t="s">
        <v>32</v>
      </c>
      <c r="G1187" s="11">
        <v>44543</v>
      </c>
      <c r="H1187" s="12">
        <v>44531</v>
      </c>
      <c r="I1187" s="10" t="s">
        <v>977</v>
      </c>
      <c r="J1187" s="13" t="s">
        <v>2394</v>
      </c>
      <c r="K1187" s="10" t="s">
        <v>40</v>
      </c>
      <c r="L1187" s="10" t="s">
        <v>29</v>
      </c>
      <c r="M1187" s="15">
        <v>0</v>
      </c>
      <c r="N1187" s="12"/>
      <c r="O1187" s="10" t="s">
        <v>2207</v>
      </c>
      <c r="P1187" s="15">
        <v>0</v>
      </c>
      <c r="Q1187" s="15">
        <v>319</v>
      </c>
      <c r="R1187" s="10" t="s">
        <v>29</v>
      </c>
      <c r="S1187" s="15">
        <v>0</v>
      </c>
      <c r="T1187" s="10" t="s">
        <v>339</v>
      </c>
      <c r="U1187" s="10" t="s">
        <v>29</v>
      </c>
      <c r="V1187" s="10" t="s">
        <v>37</v>
      </c>
      <c r="W1187" s="10" t="s">
        <v>29</v>
      </c>
      <c r="X1187" s="15">
        <v>0</v>
      </c>
      <c r="Y1187" s="15">
        <v>0</v>
      </c>
      <c r="Z1187" s="15">
        <v>0</v>
      </c>
      <c r="AA1187" s="15">
        <v>0</v>
      </c>
      <c r="AB1187" s="15">
        <v>0</v>
      </c>
    </row>
    <row r="1188" spans="1:28" x14ac:dyDescent="0.25">
      <c r="A1188" s="9" t="s">
        <v>2395</v>
      </c>
      <c r="B1188" s="10" t="s">
        <v>29</v>
      </c>
      <c r="C1188" s="10" t="s">
        <v>29</v>
      </c>
      <c r="D1188" s="9" t="s">
        <v>30</v>
      </c>
      <c r="E1188" s="10" t="s">
        <v>31</v>
      </c>
      <c r="F1188" s="10" t="s">
        <v>32</v>
      </c>
      <c r="G1188" s="11">
        <v>44651</v>
      </c>
      <c r="H1188" s="12">
        <v>44621</v>
      </c>
      <c r="I1188" s="10" t="s">
        <v>202</v>
      </c>
      <c r="J1188" s="13" t="s">
        <v>2396</v>
      </c>
      <c r="K1188" s="10" t="s">
        <v>40</v>
      </c>
      <c r="L1188" s="10" t="s">
        <v>29</v>
      </c>
      <c r="M1188" s="15">
        <v>0</v>
      </c>
      <c r="N1188" s="12"/>
      <c r="O1188" s="10" t="s">
        <v>1029</v>
      </c>
      <c r="P1188" s="15">
        <v>0</v>
      </c>
      <c r="Q1188" s="14">
        <v>21789.5</v>
      </c>
      <c r="R1188" s="10" t="s">
        <v>29</v>
      </c>
      <c r="S1188" s="15">
        <v>0</v>
      </c>
      <c r="T1188" s="10" t="s">
        <v>339</v>
      </c>
      <c r="U1188" s="10" t="s">
        <v>29</v>
      </c>
      <c r="V1188" s="10" t="s">
        <v>37</v>
      </c>
      <c r="W1188" s="10" t="s">
        <v>29</v>
      </c>
      <c r="X1188" s="15">
        <v>0</v>
      </c>
      <c r="Y1188" s="15">
        <v>0</v>
      </c>
      <c r="Z1188" s="15">
        <v>0</v>
      </c>
      <c r="AA1188" s="15">
        <v>0</v>
      </c>
      <c r="AB1188" s="15">
        <v>0</v>
      </c>
    </row>
    <row r="1189" spans="1:28" x14ac:dyDescent="0.25">
      <c r="A1189" s="9" t="s">
        <v>2397</v>
      </c>
      <c r="B1189" s="10" t="s">
        <v>29</v>
      </c>
      <c r="C1189" s="10" t="s">
        <v>29</v>
      </c>
      <c r="D1189" s="9" t="s">
        <v>30</v>
      </c>
      <c r="E1189" s="10" t="s">
        <v>31</v>
      </c>
      <c r="F1189" s="10" t="s">
        <v>32</v>
      </c>
      <c r="G1189" s="11">
        <v>44611</v>
      </c>
      <c r="H1189" s="12">
        <v>44593</v>
      </c>
      <c r="I1189" s="10" t="s">
        <v>388</v>
      </c>
      <c r="J1189" s="13" t="s">
        <v>2398</v>
      </c>
      <c r="K1189" s="10" t="s">
        <v>40</v>
      </c>
      <c r="L1189" s="10" t="s">
        <v>29</v>
      </c>
      <c r="M1189" s="15">
        <v>0</v>
      </c>
      <c r="N1189" s="12"/>
      <c r="O1189" s="10" t="s">
        <v>2399</v>
      </c>
      <c r="P1189" s="15">
        <v>0</v>
      </c>
      <c r="Q1189" s="15">
        <v>1</v>
      </c>
      <c r="R1189" s="10" t="s">
        <v>29</v>
      </c>
      <c r="S1189" s="15">
        <v>0</v>
      </c>
      <c r="T1189" s="10" t="s">
        <v>339</v>
      </c>
      <c r="U1189" s="10" t="s">
        <v>29</v>
      </c>
      <c r="V1189" s="10" t="s">
        <v>37</v>
      </c>
      <c r="W1189" s="10" t="s">
        <v>29</v>
      </c>
      <c r="X1189" s="15">
        <v>0</v>
      </c>
      <c r="Y1189" s="15">
        <v>0</v>
      </c>
      <c r="Z1189" s="15">
        <v>0</v>
      </c>
      <c r="AA1189" s="15">
        <v>0</v>
      </c>
      <c r="AB1189" s="15">
        <v>0</v>
      </c>
    </row>
    <row r="1190" spans="1:28" x14ac:dyDescent="0.25">
      <c r="A1190" s="9" t="s">
        <v>2400</v>
      </c>
      <c r="B1190" s="10" t="s">
        <v>29</v>
      </c>
      <c r="C1190" s="10" t="s">
        <v>29</v>
      </c>
      <c r="D1190" s="9" t="s">
        <v>30</v>
      </c>
      <c r="E1190" s="10" t="s">
        <v>31</v>
      </c>
      <c r="F1190" s="10" t="s">
        <v>32</v>
      </c>
      <c r="G1190" s="11">
        <v>44607</v>
      </c>
      <c r="H1190" s="12">
        <v>44593</v>
      </c>
      <c r="I1190" s="10" t="s">
        <v>973</v>
      </c>
      <c r="J1190" s="13" t="s">
        <v>2401</v>
      </c>
      <c r="K1190" s="10" t="s">
        <v>40</v>
      </c>
      <c r="L1190" s="10" t="s">
        <v>29</v>
      </c>
      <c r="M1190" s="15">
        <v>0</v>
      </c>
      <c r="N1190" s="12"/>
      <c r="O1190" s="10" t="s">
        <v>1001</v>
      </c>
      <c r="P1190" s="15">
        <v>0</v>
      </c>
      <c r="Q1190" s="15">
        <v>1</v>
      </c>
      <c r="R1190" s="10" t="s">
        <v>29</v>
      </c>
      <c r="S1190" s="15">
        <v>0</v>
      </c>
      <c r="T1190" s="10" t="s">
        <v>339</v>
      </c>
      <c r="U1190" s="10" t="s">
        <v>29</v>
      </c>
      <c r="V1190" s="10" t="s">
        <v>37</v>
      </c>
      <c r="W1190" s="10" t="s">
        <v>29</v>
      </c>
      <c r="X1190" s="15">
        <v>0</v>
      </c>
      <c r="Y1190" s="15">
        <v>0</v>
      </c>
      <c r="Z1190" s="15">
        <v>0</v>
      </c>
      <c r="AA1190" s="15">
        <v>0</v>
      </c>
      <c r="AB1190" s="15">
        <v>0</v>
      </c>
    </row>
    <row r="1191" spans="1:28" x14ac:dyDescent="0.25">
      <c r="A1191" s="9" t="s">
        <v>2402</v>
      </c>
      <c r="B1191" s="10" t="s">
        <v>29</v>
      </c>
      <c r="C1191" s="10" t="s">
        <v>29</v>
      </c>
      <c r="D1191" s="9" t="s">
        <v>30</v>
      </c>
      <c r="E1191" s="10" t="s">
        <v>31</v>
      </c>
      <c r="F1191" s="10" t="s">
        <v>32</v>
      </c>
      <c r="G1191" s="11">
        <v>44651</v>
      </c>
      <c r="H1191" s="12">
        <v>44621</v>
      </c>
      <c r="I1191" s="10" t="s">
        <v>297</v>
      </c>
      <c r="J1191" s="13" t="s">
        <v>2403</v>
      </c>
      <c r="K1191" s="10" t="s">
        <v>40</v>
      </c>
      <c r="L1191" s="10" t="s">
        <v>29</v>
      </c>
      <c r="M1191" s="15">
        <v>0</v>
      </c>
      <c r="N1191" s="12"/>
      <c r="O1191" s="10" t="s">
        <v>1004</v>
      </c>
      <c r="P1191" s="15">
        <v>0</v>
      </c>
      <c r="Q1191" s="15">
        <v>1</v>
      </c>
      <c r="R1191" s="10" t="s">
        <v>29</v>
      </c>
      <c r="S1191" s="15">
        <v>0</v>
      </c>
      <c r="T1191" s="10" t="s">
        <v>339</v>
      </c>
      <c r="U1191" s="10" t="s">
        <v>29</v>
      </c>
      <c r="V1191" s="10" t="s">
        <v>37</v>
      </c>
      <c r="W1191" s="10" t="s">
        <v>29</v>
      </c>
      <c r="X1191" s="15">
        <v>0</v>
      </c>
      <c r="Y1191" s="15">
        <v>0</v>
      </c>
      <c r="Z1191" s="15">
        <v>0</v>
      </c>
      <c r="AA1191" s="15">
        <v>0</v>
      </c>
      <c r="AB1191" s="15">
        <v>0</v>
      </c>
    </row>
    <row r="1192" spans="1:28" x14ac:dyDescent="0.25">
      <c r="A1192" s="9" t="s">
        <v>2404</v>
      </c>
      <c r="B1192" s="10" t="s">
        <v>29</v>
      </c>
      <c r="C1192" s="10" t="s">
        <v>29</v>
      </c>
      <c r="D1192" s="9" t="s">
        <v>30</v>
      </c>
      <c r="E1192" s="10" t="s">
        <v>31</v>
      </c>
      <c r="F1192" s="10" t="s">
        <v>32</v>
      </c>
      <c r="G1192" s="11">
        <v>44650</v>
      </c>
      <c r="H1192" s="12">
        <v>44621</v>
      </c>
      <c r="I1192" s="10" t="s">
        <v>388</v>
      </c>
      <c r="J1192" s="13" t="s">
        <v>2405</v>
      </c>
      <c r="K1192" s="10" t="s">
        <v>40</v>
      </c>
      <c r="L1192" s="10" t="s">
        <v>29</v>
      </c>
      <c r="M1192" s="15">
        <v>0</v>
      </c>
      <c r="N1192" s="12"/>
      <c r="O1192" s="10" t="s">
        <v>1012</v>
      </c>
      <c r="P1192" s="15">
        <v>0</v>
      </c>
      <c r="Q1192" s="15">
        <v>8</v>
      </c>
      <c r="R1192" s="10" t="s">
        <v>29</v>
      </c>
      <c r="S1192" s="15">
        <v>0</v>
      </c>
      <c r="T1192" s="10" t="s">
        <v>339</v>
      </c>
      <c r="U1192" s="10" t="s">
        <v>29</v>
      </c>
      <c r="V1192" s="10" t="s">
        <v>37</v>
      </c>
      <c r="W1192" s="10" t="s">
        <v>29</v>
      </c>
      <c r="X1192" s="15">
        <v>0</v>
      </c>
      <c r="Y1192" s="15">
        <v>0</v>
      </c>
      <c r="Z1192" s="15">
        <v>0</v>
      </c>
      <c r="AA1192" s="15">
        <v>0</v>
      </c>
      <c r="AB1192" s="15">
        <v>0</v>
      </c>
    </row>
    <row r="1193" spans="1:28" x14ac:dyDescent="0.25">
      <c r="A1193" s="9" t="s">
        <v>2406</v>
      </c>
      <c r="B1193" s="10" t="s">
        <v>29</v>
      </c>
      <c r="C1193" s="10" t="s">
        <v>29</v>
      </c>
      <c r="D1193" s="9" t="s">
        <v>30</v>
      </c>
      <c r="E1193" s="10" t="s">
        <v>31</v>
      </c>
      <c r="F1193" s="10" t="s">
        <v>32</v>
      </c>
      <c r="G1193" s="11">
        <v>44651</v>
      </c>
      <c r="H1193" s="12">
        <v>44621</v>
      </c>
      <c r="I1193" s="10" t="s">
        <v>175</v>
      </c>
      <c r="J1193" s="13" t="s">
        <v>2407</v>
      </c>
      <c r="K1193" s="10" t="s">
        <v>40</v>
      </c>
      <c r="L1193" s="10" t="s">
        <v>29</v>
      </c>
      <c r="M1193" s="15">
        <v>0</v>
      </c>
      <c r="N1193" s="12"/>
      <c r="O1193" s="10" t="s">
        <v>1009</v>
      </c>
      <c r="P1193" s="15">
        <v>0</v>
      </c>
      <c r="Q1193" s="15">
        <v>1</v>
      </c>
      <c r="R1193" s="10" t="s">
        <v>29</v>
      </c>
      <c r="S1193" s="15">
        <v>0</v>
      </c>
      <c r="T1193" s="10" t="s">
        <v>339</v>
      </c>
      <c r="U1193" s="10" t="s">
        <v>29</v>
      </c>
      <c r="V1193" s="10" t="s">
        <v>37</v>
      </c>
      <c r="W1193" s="10" t="s">
        <v>29</v>
      </c>
      <c r="X1193" s="15">
        <v>0</v>
      </c>
      <c r="Y1193" s="15">
        <v>0</v>
      </c>
      <c r="Z1193" s="15">
        <v>0</v>
      </c>
      <c r="AA1193" s="15">
        <v>0</v>
      </c>
      <c r="AB1193" s="15">
        <v>0</v>
      </c>
    </row>
    <row r="1194" spans="1:28" x14ac:dyDescent="0.25">
      <c r="A1194" s="9" t="s">
        <v>2408</v>
      </c>
      <c r="B1194" s="10" t="s">
        <v>29</v>
      </c>
      <c r="C1194" s="10" t="s">
        <v>29</v>
      </c>
      <c r="D1194" s="9" t="s">
        <v>30</v>
      </c>
      <c r="E1194" s="10" t="s">
        <v>31</v>
      </c>
      <c r="F1194" s="10" t="s">
        <v>32</v>
      </c>
      <c r="G1194" s="11">
        <v>44705</v>
      </c>
      <c r="H1194" s="12">
        <v>44682</v>
      </c>
      <c r="I1194" s="10" t="s">
        <v>443</v>
      </c>
      <c r="J1194" s="13" t="s">
        <v>983</v>
      </c>
      <c r="K1194" s="10" t="s">
        <v>40</v>
      </c>
      <c r="L1194" s="10" t="s">
        <v>29</v>
      </c>
      <c r="M1194" s="15">
        <v>0</v>
      </c>
      <c r="N1194" s="12"/>
      <c r="O1194" s="10" t="s">
        <v>984</v>
      </c>
      <c r="P1194" s="15">
        <v>0</v>
      </c>
      <c r="Q1194" s="21">
        <v>1985</v>
      </c>
      <c r="R1194" s="10" t="s">
        <v>29</v>
      </c>
      <c r="S1194" s="15">
        <v>0</v>
      </c>
      <c r="T1194" s="10" t="s">
        <v>339</v>
      </c>
      <c r="U1194" s="10" t="s">
        <v>29</v>
      </c>
      <c r="V1194" s="10" t="s">
        <v>37</v>
      </c>
      <c r="W1194" s="10" t="s">
        <v>29</v>
      </c>
      <c r="X1194" s="15">
        <v>0</v>
      </c>
      <c r="Y1194" s="15">
        <v>0</v>
      </c>
      <c r="Z1194" s="15">
        <v>0</v>
      </c>
      <c r="AA1194" s="15">
        <v>0</v>
      </c>
      <c r="AB1194" s="15">
        <v>0</v>
      </c>
    </row>
    <row r="1195" spans="1:28" x14ac:dyDescent="0.25">
      <c r="A1195" s="9" t="s">
        <v>2409</v>
      </c>
      <c r="B1195" s="10" t="s">
        <v>29</v>
      </c>
      <c r="C1195" s="10" t="s">
        <v>29</v>
      </c>
      <c r="D1195" s="9" t="s">
        <v>30</v>
      </c>
      <c r="E1195" s="10" t="s">
        <v>31</v>
      </c>
      <c r="F1195" s="10" t="s">
        <v>32</v>
      </c>
      <c r="G1195" s="11">
        <v>44751</v>
      </c>
      <c r="H1195" s="12">
        <v>44743</v>
      </c>
      <c r="I1195" s="10" t="s">
        <v>692</v>
      </c>
      <c r="J1195" s="13" t="s">
        <v>908</v>
      </c>
      <c r="K1195" s="10" t="s">
        <v>40</v>
      </c>
      <c r="L1195" s="10" t="s">
        <v>29</v>
      </c>
      <c r="M1195" s="15">
        <v>0</v>
      </c>
      <c r="N1195" s="12"/>
      <c r="O1195" s="10" t="s">
        <v>962</v>
      </c>
      <c r="P1195" s="15">
        <v>0</v>
      </c>
      <c r="Q1195" s="15"/>
      <c r="R1195" s="10" t="s">
        <v>29</v>
      </c>
      <c r="S1195" s="15">
        <v>0</v>
      </c>
      <c r="T1195" s="10" t="s">
        <v>29</v>
      </c>
      <c r="U1195" s="10" t="s">
        <v>29</v>
      </c>
      <c r="V1195" s="10" t="s">
        <v>37</v>
      </c>
      <c r="W1195" s="10" t="s">
        <v>29</v>
      </c>
      <c r="X1195" s="15">
        <v>0</v>
      </c>
      <c r="Y1195" s="15">
        <v>0</v>
      </c>
      <c r="Z1195" s="15">
        <v>0</v>
      </c>
      <c r="AA1195" s="15">
        <v>0</v>
      </c>
      <c r="AB1195" s="15">
        <v>0</v>
      </c>
    </row>
    <row r="1196" spans="1:28" x14ac:dyDescent="0.25">
      <c r="A1196" s="9" t="s">
        <v>2410</v>
      </c>
      <c r="B1196" s="10" t="s">
        <v>29</v>
      </c>
      <c r="C1196" s="10" t="s">
        <v>29</v>
      </c>
      <c r="D1196" s="9" t="s">
        <v>30</v>
      </c>
      <c r="E1196" s="10" t="s">
        <v>31</v>
      </c>
      <c r="F1196" s="10" t="s">
        <v>32</v>
      </c>
      <c r="G1196" s="11">
        <v>45053</v>
      </c>
      <c r="H1196" s="12">
        <v>45047</v>
      </c>
      <c r="I1196" s="10" t="s">
        <v>480</v>
      </c>
      <c r="J1196" s="13" t="s">
        <v>2411</v>
      </c>
      <c r="K1196" s="10" t="s">
        <v>40</v>
      </c>
      <c r="L1196" s="10" t="s">
        <v>2355</v>
      </c>
      <c r="M1196" s="15">
        <v>0</v>
      </c>
      <c r="N1196" s="12"/>
      <c r="O1196" s="10" t="s">
        <v>2270</v>
      </c>
      <c r="P1196" s="15">
        <v>0</v>
      </c>
      <c r="Q1196" s="15"/>
      <c r="R1196" s="10" t="s">
        <v>29</v>
      </c>
      <c r="S1196" s="15">
        <v>0</v>
      </c>
      <c r="T1196" s="10" t="s">
        <v>29</v>
      </c>
      <c r="U1196" s="10" t="s">
        <v>29</v>
      </c>
      <c r="V1196" s="10" t="s">
        <v>37</v>
      </c>
      <c r="W1196" s="10" t="s">
        <v>29</v>
      </c>
      <c r="X1196" s="15">
        <v>0</v>
      </c>
      <c r="Y1196" s="14">
        <v>1321087.55</v>
      </c>
      <c r="Z1196" s="15">
        <v>0</v>
      </c>
      <c r="AA1196" s="15">
        <v>0</v>
      </c>
      <c r="AB1196" s="14">
        <v>1321087.55</v>
      </c>
    </row>
    <row r="1197" spans="1:28" x14ac:dyDescent="0.25">
      <c r="A1197" s="9" t="s">
        <v>2412</v>
      </c>
      <c r="B1197" s="10" t="s">
        <v>29</v>
      </c>
      <c r="C1197" s="10" t="s">
        <v>29</v>
      </c>
      <c r="D1197" s="9" t="s">
        <v>30</v>
      </c>
      <c r="E1197" s="10" t="s">
        <v>2413</v>
      </c>
      <c r="F1197" s="10" t="s">
        <v>32</v>
      </c>
      <c r="G1197" s="11">
        <v>45084</v>
      </c>
      <c r="H1197" s="12">
        <v>45084</v>
      </c>
      <c r="I1197" s="10" t="s">
        <v>466</v>
      </c>
      <c r="J1197" s="13" t="s">
        <v>2414</v>
      </c>
      <c r="K1197" s="10" t="s">
        <v>1313</v>
      </c>
      <c r="L1197" s="10" t="s">
        <v>1306</v>
      </c>
      <c r="M1197" s="15">
        <v>0</v>
      </c>
      <c r="N1197" s="12"/>
      <c r="O1197" s="10" t="s">
        <v>2286</v>
      </c>
      <c r="P1197" s="15">
        <v>0</v>
      </c>
      <c r="Q1197" s="15"/>
      <c r="R1197" s="10" t="s">
        <v>29</v>
      </c>
      <c r="S1197" s="15">
        <v>0</v>
      </c>
      <c r="T1197" s="10" t="s">
        <v>29</v>
      </c>
      <c r="U1197" s="10" t="s">
        <v>29</v>
      </c>
      <c r="V1197" s="10" t="s">
        <v>37</v>
      </c>
      <c r="W1197" s="10" t="s">
        <v>29</v>
      </c>
      <c r="X1197" s="15">
        <v>0</v>
      </c>
      <c r="Y1197" s="14">
        <v>4503754.5599999996</v>
      </c>
      <c r="Z1197" s="15">
        <v>0</v>
      </c>
      <c r="AA1197" s="14">
        <v>-161156</v>
      </c>
      <c r="AB1197" s="14">
        <v>4342598.5599999996</v>
      </c>
    </row>
    <row r="1198" spans="1:28" x14ac:dyDescent="0.25">
      <c r="A1198" s="9" t="s">
        <v>2415</v>
      </c>
      <c r="B1198" s="10" t="s">
        <v>29</v>
      </c>
      <c r="C1198" s="10" t="s">
        <v>29</v>
      </c>
      <c r="D1198" s="9" t="s">
        <v>30</v>
      </c>
      <c r="E1198" s="10" t="s">
        <v>2413</v>
      </c>
      <c r="F1198" s="10" t="s">
        <v>29</v>
      </c>
      <c r="G1198" s="11">
        <v>45084</v>
      </c>
      <c r="H1198" s="12">
        <v>45084</v>
      </c>
      <c r="I1198" s="10" t="s">
        <v>29</v>
      </c>
      <c r="J1198" s="13" t="s">
        <v>2416</v>
      </c>
      <c r="K1198" s="10" t="s">
        <v>1313</v>
      </c>
      <c r="L1198" s="10" t="s">
        <v>29</v>
      </c>
      <c r="M1198" s="15">
        <v>0</v>
      </c>
      <c r="N1198" s="12"/>
      <c r="O1198" s="10" t="s">
        <v>2217</v>
      </c>
      <c r="P1198" s="15">
        <v>0</v>
      </c>
      <c r="Q1198" s="15"/>
      <c r="R1198" s="10" t="s">
        <v>29</v>
      </c>
      <c r="S1198" s="15">
        <v>0</v>
      </c>
      <c r="T1198" s="10" t="s">
        <v>29</v>
      </c>
      <c r="U1198" s="10" t="s">
        <v>29</v>
      </c>
      <c r="V1198" s="10" t="s">
        <v>37</v>
      </c>
      <c r="W1198" s="10" t="s">
        <v>29</v>
      </c>
      <c r="X1198" s="15">
        <v>0</v>
      </c>
      <c r="Y1198" s="14">
        <v>9193615.6099999994</v>
      </c>
      <c r="Z1198" s="15">
        <v>0</v>
      </c>
      <c r="AA1198" s="14">
        <v>-328971</v>
      </c>
      <c r="AB1198" s="14">
        <v>8864644.6099999994</v>
      </c>
    </row>
    <row r="1199" spans="1:28" x14ac:dyDescent="0.25">
      <c r="A1199" s="9" t="s">
        <v>2417</v>
      </c>
      <c r="B1199" s="10" t="s">
        <v>29</v>
      </c>
      <c r="C1199" s="10" t="s">
        <v>29</v>
      </c>
      <c r="D1199" s="9" t="s">
        <v>30</v>
      </c>
      <c r="E1199" s="10" t="s">
        <v>1014</v>
      </c>
      <c r="F1199" s="10" t="s">
        <v>29</v>
      </c>
      <c r="G1199" s="11">
        <v>45094</v>
      </c>
      <c r="H1199" s="12">
        <v>45094</v>
      </c>
      <c r="I1199" s="10" t="s">
        <v>29</v>
      </c>
      <c r="J1199" s="13" t="s">
        <v>2418</v>
      </c>
      <c r="K1199" s="10" t="s">
        <v>182</v>
      </c>
      <c r="L1199" s="10" t="s">
        <v>29</v>
      </c>
      <c r="M1199" s="15">
        <v>0</v>
      </c>
      <c r="N1199" s="12"/>
      <c r="O1199" s="10" t="s">
        <v>2419</v>
      </c>
      <c r="P1199" s="15">
        <v>0</v>
      </c>
      <c r="Q1199" s="15"/>
      <c r="R1199" s="10" t="s">
        <v>29</v>
      </c>
      <c r="S1199" s="15">
        <v>0</v>
      </c>
      <c r="T1199" s="10" t="s">
        <v>29</v>
      </c>
      <c r="U1199" s="10" t="s">
        <v>29</v>
      </c>
      <c r="V1199" s="10" t="s">
        <v>37</v>
      </c>
      <c r="W1199" s="10" t="s">
        <v>29</v>
      </c>
      <c r="X1199" s="15">
        <v>0</v>
      </c>
      <c r="Y1199" s="14">
        <v>6861560</v>
      </c>
      <c r="Z1199" s="15">
        <v>0</v>
      </c>
      <c r="AA1199" s="14">
        <v>-359688</v>
      </c>
      <c r="AB1199" s="14">
        <v>6501872</v>
      </c>
    </row>
    <row r="1200" spans="1:28" x14ac:dyDescent="0.25">
      <c r="A1200" s="16" t="s">
        <v>2420</v>
      </c>
      <c r="B1200" s="17" t="s">
        <v>29</v>
      </c>
      <c r="C1200" s="17" t="s">
        <v>29</v>
      </c>
      <c r="D1200" s="17" t="s">
        <v>29</v>
      </c>
      <c r="E1200" s="17" t="s">
        <v>29</v>
      </c>
      <c r="F1200" s="17" t="s">
        <v>29</v>
      </c>
      <c r="G1200" s="18"/>
      <c r="H1200" s="18"/>
      <c r="I1200" s="17" t="s">
        <v>29</v>
      </c>
      <c r="J1200" s="17" t="s">
        <v>29</v>
      </c>
      <c r="K1200" s="17" t="s">
        <v>29</v>
      </c>
      <c r="L1200" s="17" t="s">
        <v>29</v>
      </c>
      <c r="M1200" s="19">
        <v>3633926</v>
      </c>
      <c r="N1200" s="18"/>
      <c r="O1200" s="17" t="s">
        <v>29</v>
      </c>
      <c r="P1200" s="20">
        <v>0</v>
      </c>
      <c r="Q1200" s="20"/>
      <c r="R1200" s="17" t="s">
        <v>29</v>
      </c>
      <c r="S1200" s="19">
        <v>3633926</v>
      </c>
      <c r="T1200" s="17" t="s">
        <v>29</v>
      </c>
      <c r="U1200" s="17" t="s">
        <v>29</v>
      </c>
      <c r="V1200" s="17" t="s">
        <v>37</v>
      </c>
      <c r="W1200" s="17" t="s">
        <v>29</v>
      </c>
      <c r="X1200" s="20">
        <v>0</v>
      </c>
      <c r="Y1200" s="19">
        <v>33832139.990000002</v>
      </c>
      <c r="Z1200" s="20">
        <v>0</v>
      </c>
      <c r="AA1200" s="19">
        <v>-849815</v>
      </c>
      <c r="AB1200" s="19">
        <v>36616250.990000002</v>
      </c>
    </row>
    <row r="1201" spans="1:28" x14ac:dyDescent="0.25">
      <c r="A1201" s="16" t="s">
        <v>2421</v>
      </c>
      <c r="B1201" s="17" t="s">
        <v>29</v>
      </c>
      <c r="C1201" s="17" t="s">
        <v>29</v>
      </c>
      <c r="D1201" s="17" t="s">
        <v>29</v>
      </c>
      <c r="E1201" s="17" t="s">
        <v>29</v>
      </c>
      <c r="F1201" s="17" t="s">
        <v>29</v>
      </c>
      <c r="G1201" s="18"/>
      <c r="H1201" s="18"/>
      <c r="I1201" s="17" t="s">
        <v>29</v>
      </c>
      <c r="J1201" s="17" t="s">
        <v>29</v>
      </c>
      <c r="K1201" s="17" t="s">
        <v>29</v>
      </c>
      <c r="L1201" s="17" t="s">
        <v>29</v>
      </c>
      <c r="M1201" s="19">
        <v>3633926</v>
      </c>
      <c r="N1201" s="18"/>
      <c r="O1201" s="17" t="s">
        <v>29</v>
      </c>
      <c r="P1201" s="20">
        <v>0</v>
      </c>
      <c r="Q1201" s="20"/>
      <c r="R1201" s="17" t="s">
        <v>29</v>
      </c>
      <c r="S1201" s="19">
        <v>3633926</v>
      </c>
      <c r="T1201" s="17" t="s">
        <v>29</v>
      </c>
      <c r="U1201" s="17" t="s">
        <v>29</v>
      </c>
      <c r="V1201" s="17" t="s">
        <v>37</v>
      </c>
      <c r="W1201" s="17" t="s">
        <v>29</v>
      </c>
      <c r="X1201" s="20">
        <v>0</v>
      </c>
      <c r="Y1201" s="19">
        <v>33832139.990000002</v>
      </c>
      <c r="Z1201" s="20">
        <v>0</v>
      </c>
      <c r="AA1201" s="19">
        <v>-849815</v>
      </c>
      <c r="AB1201" s="19">
        <v>36616250.990000002</v>
      </c>
    </row>
    <row r="1202" spans="1:28" x14ac:dyDescent="0.25">
      <c r="A1202" s="9" t="s">
        <v>2422</v>
      </c>
      <c r="B1202" s="10" t="s">
        <v>29</v>
      </c>
      <c r="C1202" s="10" t="s">
        <v>29</v>
      </c>
      <c r="D1202" s="9" t="s">
        <v>30</v>
      </c>
      <c r="E1202" s="10" t="s">
        <v>31</v>
      </c>
      <c r="F1202" s="10" t="s">
        <v>32</v>
      </c>
      <c r="G1202" s="11">
        <v>43678</v>
      </c>
      <c r="H1202" s="12">
        <v>43678</v>
      </c>
      <c r="I1202" s="10" t="s">
        <v>175</v>
      </c>
      <c r="J1202" s="13" t="s">
        <v>2423</v>
      </c>
      <c r="K1202" s="10" t="s">
        <v>40</v>
      </c>
      <c r="L1202" s="10" t="s">
        <v>29</v>
      </c>
      <c r="M1202" s="15">
        <v>0</v>
      </c>
      <c r="N1202" s="12"/>
      <c r="O1202" s="10" t="s">
        <v>29</v>
      </c>
      <c r="P1202" s="15">
        <v>0</v>
      </c>
      <c r="Q1202" s="15">
        <v>1</v>
      </c>
      <c r="R1202" s="10" t="s">
        <v>29</v>
      </c>
      <c r="S1202" s="15">
        <v>0</v>
      </c>
      <c r="T1202" s="10" t="s">
        <v>339</v>
      </c>
      <c r="U1202" s="10" t="s">
        <v>29</v>
      </c>
      <c r="V1202" s="10" t="s">
        <v>37</v>
      </c>
      <c r="W1202" s="10" t="s">
        <v>29</v>
      </c>
      <c r="X1202" s="15">
        <v>0</v>
      </c>
      <c r="Y1202" s="15">
        <v>0</v>
      </c>
      <c r="Z1202" s="15">
        <v>0</v>
      </c>
      <c r="AA1202" s="15">
        <v>0</v>
      </c>
      <c r="AB1202" s="15">
        <v>0</v>
      </c>
    </row>
    <row r="1203" spans="1:28" x14ac:dyDescent="0.25">
      <c r="A1203" s="9" t="s">
        <v>2424</v>
      </c>
      <c r="B1203" s="10" t="s">
        <v>29</v>
      </c>
      <c r="C1203" s="10" t="s">
        <v>29</v>
      </c>
      <c r="D1203" s="9" t="s">
        <v>30</v>
      </c>
      <c r="E1203" s="10" t="s">
        <v>31</v>
      </c>
      <c r="F1203" s="10" t="s">
        <v>32</v>
      </c>
      <c r="G1203" s="11">
        <v>43908</v>
      </c>
      <c r="H1203" s="12">
        <v>43891</v>
      </c>
      <c r="I1203" s="10" t="s">
        <v>218</v>
      </c>
      <c r="J1203" s="13" t="s">
        <v>2425</v>
      </c>
      <c r="K1203" s="10" t="s">
        <v>40</v>
      </c>
      <c r="L1203" s="10" t="s">
        <v>29</v>
      </c>
      <c r="M1203" s="15">
        <v>0</v>
      </c>
      <c r="N1203" s="12"/>
      <c r="O1203" s="10" t="s">
        <v>29</v>
      </c>
      <c r="P1203" s="15">
        <v>0</v>
      </c>
      <c r="Q1203" s="15">
        <v>4</v>
      </c>
      <c r="R1203" s="10" t="s">
        <v>29</v>
      </c>
      <c r="S1203" s="15">
        <v>0</v>
      </c>
      <c r="T1203" s="10" t="s">
        <v>339</v>
      </c>
      <c r="U1203" s="10" t="s">
        <v>29</v>
      </c>
      <c r="V1203" s="10" t="s">
        <v>37</v>
      </c>
      <c r="W1203" s="10" t="s">
        <v>29</v>
      </c>
      <c r="X1203" s="15">
        <v>0</v>
      </c>
      <c r="Y1203" s="15">
        <v>0</v>
      </c>
      <c r="Z1203" s="15">
        <v>0</v>
      </c>
      <c r="AA1203" s="15">
        <v>0</v>
      </c>
      <c r="AB1203" s="15">
        <v>0</v>
      </c>
    </row>
    <row r="1204" spans="1:28" x14ac:dyDescent="0.25">
      <c r="A1204" s="9" t="s">
        <v>2426</v>
      </c>
      <c r="B1204" s="10" t="s">
        <v>29</v>
      </c>
      <c r="C1204" s="10" t="s">
        <v>29</v>
      </c>
      <c r="D1204" s="9" t="s">
        <v>30</v>
      </c>
      <c r="E1204" s="10" t="s">
        <v>31</v>
      </c>
      <c r="F1204" s="10" t="s">
        <v>32</v>
      </c>
      <c r="G1204" s="11">
        <v>43908</v>
      </c>
      <c r="H1204" s="12">
        <v>43891</v>
      </c>
      <c r="I1204" s="10" t="s">
        <v>218</v>
      </c>
      <c r="J1204" s="13" t="s">
        <v>2427</v>
      </c>
      <c r="K1204" s="10" t="s">
        <v>40</v>
      </c>
      <c r="L1204" s="10" t="s">
        <v>29</v>
      </c>
      <c r="M1204" s="15">
        <v>0</v>
      </c>
      <c r="N1204" s="12"/>
      <c r="O1204" s="10" t="s">
        <v>29</v>
      </c>
      <c r="P1204" s="15">
        <v>0</v>
      </c>
      <c r="Q1204" s="15">
        <v>6</v>
      </c>
      <c r="R1204" s="10" t="s">
        <v>29</v>
      </c>
      <c r="S1204" s="15">
        <v>0</v>
      </c>
      <c r="T1204" s="10" t="s">
        <v>339</v>
      </c>
      <c r="U1204" s="10" t="s">
        <v>29</v>
      </c>
      <c r="V1204" s="10" t="s">
        <v>37</v>
      </c>
      <c r="W1204" s="10" t="s">
        <v>29</v>
      </c>
      <c r="X1204" s="15">
        <v>0</v>
      </c>
      <c r="Y1204" s="15">
        <v>0</v>
      </c>
      <c r="Z1204" s="15">
        <v>0</v>
      </c>
      <c r="AA1204" s="15">
        <v>0</v>
      </c>
      <c r="AB1204" s="15">
        <v>0</v>
      </c>
    </row>
    <row r="1205" spans="1:28" x14ac:dyDescent="0.25">
      <c r="A1205" s="9" t="s">
        <v>2428</v>
      </c>
      <c r="B1205" s="10" t="s">
        <v>29</v>
      </c>
      <c r="C1205" s="10" t="s">
        <v>29</v>
      </c>
      <c r="D1205" s="9" t="s">
        <v>30</v>
      </c>
      <c r="E1205" s="10" t="s">
        <v>31</v>
      </c>
      <c r="F1205" s="10" t="s">
        <v>32</v>
      </c>
      <c r="G1205" s="11">
        <v>43908</v>
      </c>
      <c r="H1205" s="12">
        <v>43891</v>
      </c>
      <c r="I1205" s="10" t="s">
        <v>218</v>
      </c>
      <c r="J1205" s="13" t="s">
        <v>2429</v>
      </c>
      <c r="K1205" s="10" t="s">
        <v>40</v>
      </c>
      <c r="L1205" s="10" t="s">
        <v>29</v>
      </c>
      <c r="M1205" s="15">
        <v>0</v>
      </c>
      <c r="N1205" s="12"/>
      <c r="O1205" s="10" t="s">
        <v>29</v>
      </c>
      <c r="P1205" s="15">
        <v>0</v>
      </c>
      <c r="Q1205" s="15">
        <v>0</v>
      </c>
      <c r="R1205" s="10" t="s">
        <v>29</v>
      </c>
      <c r="S1205" s="15">
        <v>0</v>
      </c>
      <c r="T1205" s="10" t="s">
        <v>339</v>
      </c>
      <c r="U1205" s="10" t="s">
        <v>29</v>
      </c>
      <c r="V1205" s="10" t="s">
        <v>37</v>
      </c>
      <c r="W1205" s="10" t="s">
        <v>29</v>
      </c>
      <c r="X1205" s="15">
        <v>0</v>
      </c>
      <c r="Y1205" s="15">
        <v>0</v>
      </c>
      <c r="Z1205" s="15">
        <v>0</v>
      </c>
      <c r="AA1205" s="15">
        <v>0</v>
      </c>
      <c r="AB1205" s="15">
        <v>0</v>
      </c>
    </row>
    <row r="1206" spans="1:28" x14ac:dyDescent="0.25">
      <c r="A1206" s="9" t="s">
        <v>2430</v>
      </c>
      <c r="B1206" s="10" t="s">
        <v>29</v>
      </c>
      <c r="C1206" s="10" t="s">
        <v>29</v>
      </c>
      <c r="D1206" s="9" t="s">
        <v>30</v>
      </c>
      <c r="E1206" s="10" t="s">
        <v>31</v>
      </c>
      <c r="F1206" s="10" t="s">
        <v>32</v>
      </c>
      <c r="G1206" s="11">
        <v>43908</v>
      </c>
      <c r="H1206" s="12">
        <v>43891</v>
      </c>
      <c r="I1206" s="10" t="s">
        <v>218</v>
      </c>
      <c r="J1206" s="13" t="s">
        <v>2431</v>
      </c>
      <c r="K1206" s="10" t="s">
        <v>40</v>
      </c>
      <c r="L1206" s="10" t="s">
        <v>29</v>
      </c>
      <c r="M1206" s="15">
        <v>0</v>
      </c>
      <c r="N1206" s="12"/>
      <c r="O1206" s="10" t="s">
        <v>29</v>
      </c>
      <c r="P1206" s="15">
        <v>0</v>
      </c>
      <c r="Q1206" s="15">
        <v>4</v>
      </c>
      <c r="R1206" s="10" t="s">
        <v>29</v>
      </c>
      <c r="S1206" s="15">
        <v>0</v>
      </c>
      <c r="T1206" s="10" t="s">
        <v>339</v>
      </c>
      <c r="U1206" s="10" t="s">
        <v>29</v>
      </c>
      <c r="V1206" s="10" t="s">
        <v>37</v>
      </c>
      <c r="W1206" s="10" t="s">
        <v>29</v>
      </c>
      <c r="X1206" s="15">
        <v>0</v>
      </c>
      <c r="Y1206" s="15">
        <v>0</v>
      </c>
      <c r="Z1206" s="15">
        <v>0</v>
      </c>
      <c r="AA1206" s="15">
        <v>0</v>
      </c>
      <c r="AB1206" s="15">
        <v>0</v>
      </c>
    </row>
    <row r="1207" spans="1:28" x14ac:dyDescent="0.25">
      <c r="A1207" s="9" t="s">
        <v>2432</v>
      </c>
      <c r="B1207" s="10" t="s">
        <v>29</v>
      </c>
      <c r="C1207" s="10" t="s">
        <v>29</v>
      </c>
      <c r="D1207" s="9" t="s">
        <v>30</v>
      </c>
      <c r="E1207" s="10" t="s">
        <v>31</v>
      </c>
      <c r="F1207" s="10" t="s">
        <v>32</v>
      </c>
      <c r="G1207" s="11">
        <v>44064</v>
      </c>
      <c r="H1207" s="12">
        <v>44044</v>
      </c>
      <c r="I1207" s="10" t="s">
        <v>175</v>
      </c>
      <c r="J1207" s="13" t="s">
        <v>2433</v>
      </c>
      <c r="K1207" s="10" t="s">
        <v>40</v>
      </c>
      <c r="L1207" s="10" t="s">
        <v>29</v>
      </c>
      <c r="M1207" s="15">
        <v>0</v>
      </c>
      <c r="N1207" s="12"/>
      <c r="O1207" s="10" t="s">
        <v>29</v>
      </c>
      <c r="P1207" s="15">
        <v>0</v>
      </c>
      <c r="Q1207" s="15">
        <v>1</v>
      </c>
      <c r="R1207" s="10" t="s">
        <v>29</v>
      </c>
      <c r="S1207" s="15">
        <v>0</v>
      </c>
      <c r="T1207" s="10" t="s">
        <v>339</v>
      </c>
      <c r="U1207" s="10" t="s">
        <v>29</v>
      </c>
      <c r="V1207" s="10" t="s">
        <v>37</v>
      </c>
      <c r="W1207" s="10" t="s">
        <v>29</v>
      </c>
      <c r="X1207" s="15">
        <v>0</v>
      </c>
      <c r="Y1207" s="15">
        <v>0</v>
      </c>
      <c r="Z1207" s="15">
        <v>0</v>
      </c>
      <c r="AA1207" s="15">
        <v>0</v>
      </c>
      <c r="AB1207" s="15">
        <v>0</v>
      </c>
    </row>
    <row r="1208" spans="1:28" x14ac:dyDescent="0.25">
      <c r="A1208" s="9" t="s">
        <v>2434</v>
      </c>
      <c r="B1208" s="10" t="s">
        <v>29</v>
      </c>
      <c r="C1208" s="10" t="s">
        <v>29</v>
      </c>
      <c r="D1208" s="9" t="s">
        <v>30</v>
      </c>
      <c r="E1208" s="10" t="s">
        <v>32</v>
      </c>
      <c r="F1208" s="10" t="s">
        <v>32</v>
      </c>
      <c r="G1208" s="11">
        <v>44141</v>
      </c>
      <c r="H1208" s="12">
        <v>44141</v>
      </c>
      <c r="I1208" s="10" t="s">
        <v>2435</v>
      </c>
      <c r="J1208" s="13" t="s">
        <v>2436</v>
      </c>
      <c r="K1208" s="10" t="s">
        <v>40</v>
      </c>
      <c r="L1208" s="10" t="s">
        <v>29</v>
      </c>
      <c r="M1208" s="15">
        <v>0</v>
      </c>
      <c r="N1208" s="12"/>
      <c r="O1208" s="10" t="s">
        <v>29</v>
      </c>
      <c r="P1208" s="15">
        <v>0</v>
      </c>
      <c r="Q1208" s="15">
        <v>1</v>
      </c>
      <c r="R1208" s="10" t="s">
        <v>29</v>
      </c>
      <c r="S1208" s="15">
        <v>0</v>
      </c>
      <c r="T1208" s="10" t="s">
        <v>339</v>
      </c>
      <c r="U1208" s="10" t="s">
        <v>29</v>
      </c>
      <c r="V1208" s="10" t="s">
        <v>37</v>
      </c>
      <c r="W1208" s="10" t="s">
        <v>29</v>
      </c>
      <c r="X1208" s="15">
        <v>0</v>
      </c>
      <c r="Y1208" s="15">
        <v>0</v>
      </c>
      <c r="Z1208" s="15">
        <v>0</v>
      </c>
      <c r="AA1208" s="15">
        <v>0</v>
      </c>
      <c r="AB1208" s="15">
        <v>0</v>
      </c>
    </row>
    <row r="1209" spans="1:28" x14ac:dyDescent="0.25">
      <c r="A1209" s="9" t="s">
        <v>2437</v>
      </c>
      <c r="B1209" s="10" t="s">
        <v>29</v>
      </c>
      <c r="C1209" s="10" t="s">
        <v>29</v>
      </c>
      <c r="D1209" s="9" t="s">
        <v>30</v>
      </c>
      <c r="E1209" s="10" t="s">
        <v>32</v>
      </c>
      <c r="F1209" s="10" t="s">
        <v>32</v>
      </c>
      <c r="G1209" s="11">
        <v>44196</v>
      </c>
      <c r="H1209" s="12">
        <v>44196</v>
      </c>
      <c r="I1209" s="10" t="s">
        <v>254</v>
      </c>
      <c r="J1209" s="13" t="s">
        <v>1174</v>
      </c>
      <c r="K1209" s="10" t="s">
        <v>40</v>
      </c>
      <c r="L1209" s="10" t="s">
        <v>29</v>
      </c>
      <c r="M1209" s="15">
        <v>0</v>
      </c>
      <c r="N1209" s="12"/>
      <c r="O1209" s="10" t="s">
        <v>29</v>
      </c>
      <c r="P1209" s="15">
        <v>0</v>
      </c>
      <c r="Q1209" s="15">
        <v>1</v>
      </c>
      <c r="R1209" s="10" t="s">
        <v>29</v>
      </c>
      <c r="S1209" s="15">
        <v>0</v>
      </c>
      <c r="T1209" s="10" t="s">
        <v>339</v>
      </c>
      <c r="U1209" s="10" t="s">
        <v>29</v>
      </c>
      <c r="V1209" s="10" t="s">
        <v>37</v>
      </c>
      <c r="W1209" s="10" t="s">
        <v>29</v>
      </c>
      <c r="X1209" s="15">
        <v>0</v>
      </c>
      <c r="Y1209" s="15">
        <v>0</v>
      </c>
      <c r="Z1209" s="15">
        <v>0</v>
      </c>
      <c r="AA1209" s="15">
        <v>0</v>
      </c>
      <c r="AB1209" s="15">
        <v>0</v>
      </c>
    </row>
    <row r="1210" spans="1:28" x14ac:dyDescent="0.25">
      <c r="A1210" s="9" t="s">
        <v>2438</v>
      </c>
      <c r="B1210" s="10" t="s">
        <v>29</v>
      </c>
      <c r="C1210" s="10" t="s">
        <v>29</v>
      </c>
      <c r="D1210" s="9" t="s">
        <v>30</v>
      </c>
      <c r="E1210" s="10" t="s">
        <v>32</v>
      </c>
      <c r="F1210" s="10" t="s">
        <v>32</v>
      </c>
      <c r="G1210" s="11">
        <v>44196</v>
      </c>
      <c r="H1210" s="12">
        <v>44196</v>
      </c>
      <c r="I1210" s="10" t="s">
        <v>254</v>
      </c>
      <c r="J1210" s="13" t="s">
        <v>2439</v>
      </c>
      <c r="K1210" s="10" t="s">
        <v>40</v>
      </c>
      <c r="L1210" s="10" t="s">
        <v>29</v>
      </c>
      <c r="M1210" s="15">
        <v>0</v>
      </c>
      <c r="N1210" s="12"/>
      <c r="O1210" s="10" t="s">
        <v>29</v>
      </c>
      <c r="P1210" s="15">
        <v>0</v>
      </c>
      <c r="Q1210" s="15">
        <v>5</v>
      </c>
      <c r="R1210" s="10" t="s">
        <v>29</v>
      </c>
      <c r="S1210" s="15">
        <v>0</v>
      </c>
      <c r="T1210" s="10" t="s">
        <v>339</v>
      </c>
      <c r="U1210" s="10" t="s">
        <v>29</v>
      </c>
      <c r="V1210" s="10" t="s">
        <v>37</v>
      </c>
      <c r="W1210" s="10" t="s">
        <v>29</v>
      </c>
      <c r="X1210" s="15">
        <v>0</v>
      </c>
      <c r="Y1210" s="15">
        <v>0</v>
      </c>
      <c r="Z1210" s="15">
        <v>0</v>
      </c>
      <c r="AA1210" s="15">
        <v>0</v>
      </c>
      <c r="AB1210" s="15">
        <v>0</v>
      </c>
    </row>
    <row r="1211" spans="1:28" x14ac:dyDescent="0.25">
      <c r="A1211" s="9" t="s">
        <v>2440</v>
      </c>
      <c r="B1211" s="10" t="s">
        <v>29</v>
      </c>
      <c r="C1211" s="10" t="s">
        <v>29</v>
      </c>
      <c r="D1211" s="9" t="s">
        <v>30</v>
      </c>
      <c r="E1211" s="10" t="s">
        <v>32</v>
      </c>
      <c r="F1211" s="10" t="s">
        <v>32</v>
      </c>
      <c r="G1211" s="11">
        <v>44196</v>
      </c>
      <c r="H1211" s="12">
        <v>44196</v>
      </c>
      <c r="I1211" s="10" t="s">
        <v>254</v>
      </c>
      <c r="J1211" s="13" t="s">
        <v>1159</v>
      </c>
      <c r="K1211" s="10" t="s">
        <v>40</v>
      </c>
      <c r="L1211" s="10" t="s">
        <v>29</v>
      </c>
      <c r="M1211" s="15">
        <v>0</v>
      </c>
      <c r="N1211" s="12"/>
      <c r="O1211" s="10" t="s">
        <v>29</v>
      </c>
      <c r="P1211" s="15">
        <v>0</v>
      </c>
      <c r="Q1211" s="15">
        <v>1</v>
      </c>
      <c r="R1211" s="10" t="s">
        <v>29</v>
      </c>
      <c r="S1211" s="15">
        <v>0</v>
      </c>
      <c r="T1211" s="10" t="s">
        <v>339</v>
      </c>
      <c r="U1211" s="10" t="s">
        <v>29</v>
      </c>
      <c r="V1211" s="10" t="s">
        <v>37</v>
      </c>
      <c r="W1211" s="10" t="s">
        <v>29</v>
      </c>
      <c r="X1211" s="15">
        <v>0</v>
      </c>
      <c r="Y1211" s="15">
        <v>0</v>
      </c>
      <c r="Z1211" s="15">
        <v>0</v>
      </c>
      <c r="AA1211" s="15">
        <v>0</v>
      </c>
      <c r="AB1211" s="15">
        <v>0</v>
      </c>
    </row>
    <row r="1212" spans="1:28" x14ac:dyDescent="0.25">
      <c r="A1212" s="9" t="s">
        <v>2441</v>
      </c>
      <c r="B1212" s="10" t="s">
        <v>29</v>
      </c>
      <c r="C1212" s="10" t="s">
        <v>29</v>
      </c>
      <c r="D1212" s="9" t="s">
        <v>30</v>
      </c>
      <c r="E1212" s="10" t="s">
        <v>32</v>
      </c>
      <c r="F1212" s="10" t="s">
        <v>32</v>
      </c>
      <c r="G1212" s="11">
        <v>44196</v>
      </c>
      <c r="H1212" s="12">
        <v>44196</v>
      </c>
      <c r="I1212" s="10" t="s">
        <v>254</v>
      </c>
      <c r="J1212" s="13" t="s">
        <v>2442</v>
      </c>
      <c r="K1212" s="10" t="s">
        <v>40</v>
      </c>
      <c r="L1212" s="10" t="s">
        <v>29</v>
      </c>
      <c r="M1212" s="15">
        <v>0</v>
      </c>
      <c r="N1212" s="12"/>
      <c r="O1212" s="10" t="s">
        <v>29</v>
      </c>
      <c r="P1212" s="15">
        <v>0</v>
      </c>
      <c r="Q1212" s="15">
        <v>1</v>
      </c>
      <c r="R1212" s="10" t="s">
        <v>29</v>
      </c>
      <c r="S1212" s="15">
        <v>0</v>
      </c>
      <c r="T1212" s="10" t="s">
        <v>339</v>
      </c>
      <c r="U1212" s="10" t="s">
        <v>29</v>
      </c>
      <c r="V1212" s="10" t="s">
        <v>37</v>
      </c>
      <c r="W1212" s="10" t="s">
        <v>29</v>
      </c>
      <c r="X1212" s="15">
        <v>0</v>
      </c>
      <c r="Y1212" s="15">
        <v>0</v>
      </c>
      <c r="Z1212" s="15">
        <v>0</v>
      </c>
      <c r="AA1212" s="15">
        <v>0</v>
      </c>
      <c r="AB1212" s="15">
        <v>0</v>
      </c>
    </row>
    <row r="1213" spans="1:28" x14ac:dyDescent="0.25">
      <c r="A1213" s="9" t="s">
        <v>2443</v>
      </c>
      <c r="B1213" s="10" t="s">
        <v>29</v>
      </c>
      <c r="C1213" s="10" t="s">
        <v>29</v>
      </c>
      <c r="D1213" s="9" t="s">
        <v>30</v>
      </c>
      <c r="E1213" s="10" t="s">
        <v>31</v>
      </c>
      <c r="F1213" s="10" t="s">
        <v>32</v>
      </c>
      <c r="G1213" s="11">
        <v>44223</v>
      </c>
      <c r="H1213" s="12">
        <v>44197</v>
      </c>
      <c r="I1213" s="10" t="s">
        <v>254</v>
      </c>
      <c r="J1213" s="13" t="s">
        <v>1159</v>
      </c>
      <c r="K1213" s="10" t="s">
        <v>40</v>
      </c>
      <c r="L1213" s="10" t="s">
        <v>1117</v>
      </c>
      <c r="M1213" s="15">
        <v>0</v>
      </c>
      <c r="N1213" s="12"/>
      <c r="O1213" s="10" t="s">
        <v>1121</v>
      </c>
      <c r="P1213" s="15">
        <v>0</v>
      </c>
      <c r="Q1213" s="15">
        <v>5</v>
      </c>
      <c r="R1213" s="10" t="s">
        <v>29</v>
      </c>
      <c r="S1213" s="15">
        <v>0</v>
      </c>
      <c r="T1213" s="10" t="s">
        <v>339</v>
      </c>
      <c r="U1213" s="10" t="s">
        <v>29</v>
      </c>
      <c r="V1213" s="10" t="s">
        <v>37</v>
      </c>
      <c r="W1213" s="10" t="s">
        <v>29</v>
      </c>
      <c r="X1213" s="15">
        <v>0</v>
      </c>
      <c r="Y1213" s="15">
        <v>0</v>
      </c>
      <c r="Z1213" s="15">
        <v>0</v>
      </c>
      <c r="AA1213" s="15">
        <v>0</v>
      </c>
      <c r="AB1213" s="15">
        <v>0</v>
      </c>
    </row>
    <row r="1214" spans="1:28" x14ac:dyDescent="0.25">
      <c r="A1214" s="9" t="s">
        <v>2444</v>
      </c>
      <c r="B1214" s="10" t="s">
        <v>29</v>
      </c>
      <c r="C1214" s="10" t="s">
        <v>29</v>
      </c>
      <c r="D1214" s="9" t="s">
        <v>30</v>
      </c>
      <c r="E1214" s="10" t="s">
        <v>31</v>
      </c>
      <c r="F1214" s="10" t="s">
        <v>32</v>
      </c>
      <c r="G1214" s="11">
        <v>44223</v>
      </c>
      <c r="H1214" s="12">
        <v>44197</v>
      </c>
      <c r="I1214" s="10" t="s">
        <v>254</v>
      </c>
      <c r="J1214" s="13" t="s">
        <v>1111</v>
      </c>
      <c r="K1214" s="10" t="s">
        <v>40</v>
      </c>
      <c r="L1214" s="10" t="s">
        <v>1117</v>
      </c>
      <c r="M1214" s="15">
        <v>0</v>
      </c>
      <c r="N1214" s="12"/>
      <c r="O1214" s="10" t="s">
        <v>1121</v>
      </c>
      <c r="P1214" s="15">
        <v>0</v>
      </c>
      <c r="Q1214" s="15">
        <v>1</v>
      </c>
      <c r="R1214" s="10" t="s">
        <v>29</v>
      </c>
      <c r="S1214" s="15">
        <v>0</v>
      </c>
      <c r="T1214" s="10" t="s">
        <v>339</v>
      </c>
      <c r="U1214" s="10" t="s">
        <v>29</v>
      </c>
      <c r="V1214" s="10" t="s">
        <v>37</v>
      </c>
      <c r="W1214" s="10" t="s">
        <v>29</v>
      </c>
      <c r="X1214" s="15">
        <v>0</v>
      </c>
      <c r="Y1214" s="15">
        <v>0</v>
      </c>
      <c r="Z1214" s="15">
        <v>0</v>
      </c>
      <c r="AA1214" s="15">
        <v>0</v>
      </c>
      <c r="AB1214" s="15">
        <v>0</v>
      </c>
    </row>
    <row r="1215" spans="1:28" x14ac:dyDescent="0.25">
      <c r="A1215" s="9" t="s">
        <v>2445</v>
      </c>
      <c r="B1215" s="10" t="s">
        <v>29</v>
      </c>
      <c r="C1215" s="10" t="s">
        <v>29</v>
      </c>
      <c r="D1215" s="9" t="s">
        <v>30</v>
      </c>
      <c r="E1215" s="10" t="s">
        <v>31</v>
      </c>
      <c r="F1215" s="10" t="s">
        <v>32</v>
      </c>
      <c r="G1215" s="11">
        <v>44614</v>
      </c>
      <c r="H1215" s="12">
        <v>44593</v>
      </c>
      <c r="I1215" s="10" t="s">
        <v>33</v>
      </c>
      <c r="J1215" s="13" t="s">
        <v>2446</v>
      </c>
      <c r="K1215" s="10" t="s">
        <v>40</v>
      </c>
      <c r="L1215" s="10" t="s">
        <v>29</v>
      </c>
      <c r="M1215" s="15">
        <v>0</v>
      </c>
      <c r="N1215" s="12"/>
      <c r="O1215" s="10" t="s">
        <v>1121</v>
      </c>
      <c r="P1215" s="15">
        <v>0</v>
      </c>
      <c r="Q1215" s="15">
        <v>2</v>
      </c>
      <c r="R1215" s="10" t="s">
        <v>29</v>
      </c>
      <c r="S1215" s="15">
        <v>0</v>
      </c>
      <c r="T1215" s="10" t="s">
        <v>339</v>
      </c>
      <c r="U1215" s="10" t="s">
        <v>29</v>
      </c>
      <c r="V1215" s="10" t="s">
        <v>37</v>
      </c>
      <c r="W1215" s="10" t="s">
        <v>29</v>
      </c>
      <c r="X1215" s="15">
        <v>0</v>
      </c>
      <c r="Y1215" s="15">
        <v>0</v>
      </c>
      <c r="Z1215" s="15">
        <v>0</v>
      </c>
      <c r="AA1215" s="15">
        <v>0</v>
      </c>
      <c r="AB1215" s="15">
        <v>0</v>
      </c>
    </row>
    <row r="1216" spans="1:28" x14ac:dyDescent="0.25">
      <c r="A1216" s="9" t="s">
        <v>2447</v>
      </c>
      <c r="B1216" s="10" t="s">
        <v>29</v>
      </c>
      <c r="C1216" s="10" t="s">
        <v>29</v>
      </c>
      <c r="D1216" s="9" t="s">
        <v>30</v>
      </c>
      <c r="E1216" s="10" t="s">
        <v>31</v>
      </c>
      <c r="F1216" s="10" t="s">
        <v>32</v>
      </c>
      <c r="G1216" s="11">
        <v>44651</v>
      </c>
      <c r="H1216" s="12">
        <v>44621</v>
      </c>
      <c r="I1216" s="10" t="s">
        <v>218</v>
      </c>
      <c r="J1216" s="13" t="s">
        <v>2448</v>
      </c>
      <c r="K1216" s="10" t="s">
        <v>40</v>
      </c>
      <c r="L1216" s="10" t="s">
        <v>29</v>
      </c>
      <c r="M1216" s="15">
        <v>0</v>
      </c>
      <c r="N1216" s="12"/>
      <c r="O1216" s="10" t="s">
        <v>1198</v>
      </c>
      <c r="P1216" s="15">
        <v>0</v>
      </c>
      <c r="Q1216" s="15">
        <v>1</v>
      </c>
      <c r="R1216" s="10" t="s">
        <v>29</v>
      </c>
      <c r="S1216" s="15">
        <v>0</v>
      </c>
      <c r="T1216" s="10" t="s">
        <v>339</v>
      </c>
      <c r="U1216" s="10" t="s">
        <v>29</v>
      </c>
      <c r="V1216" s="10" t="s">
        <v>37</v>
      </c>
      <c r="W1216" s="10" t="s">
        <v>29</v>
      </c>
      <c r="X1216" s="15">
        <v>0</v>
      </c>
      <c r="Y1216" s="15">
        <v>0</v>
      </c>
      <c r="Z1216" s="15">
        <v>0</v>
      </c>
      <c r="AA1216" s="15">
        <v>0</v>
      </c>
      <c r="AB1216" s="15">
        <v>0</v>
      </c>
    </row>
    <row r="1217" spans="1:28" x14ac:dyDescent="0.25">
      <c r="A1217" s="9" t="s">
        <v>2449</v>
      </c>
      <c r="B1217" s="10" t="s">
        <v>29</v>
      </c>
      <c r="C1217" s="10" t="s">
        <v>29</v>
      </c>
      <c r="D1217" s="9" t="s">
        <v>30</v>
      </c>
      <c r="E1217" s="10" t="s">
        <v>31</v>
      </c>
      <c r="F1217" s="10" t="s">
        <v>32</v>
      </c>
      <c r="G1217" s="11">
        <v>44651</v>
      </c>
      <c r="H1217" s="12">
        <v>44621</v>
      </c>
      <c r="I1217" s="10" t="s">
        <v>218</v>
      </c>
      <c r="J1217" s="13" t="s">
        <v>2450</v>
      </c>
      <c r="K1217" s="10" t="s">
        <v>40</v>
      </c>
      <c r="L1217" s="10" t="s">
        <v>29</v>
      </c>
      <c r="M1217" s="15">
        <v>0</v>
      </c>
      <c r="N1217" s="12"/>
      <c r="O1217" s="10" t="s">
        <v>1198</v>
      </c>
      <c r="P1217" s="15">
        <v>0</v>
      </c>
      <c r="Q1217" s="15">
        <v>1</v>
      </c>
      <c r="R1217" s="10" t="s">
        <v>29</v>
      </c>
      <c r="S1217" s="15">
        <v>0</v>
      </c>
      <c r="T1217" s="10" t="s">
        <v>339</v>
      </c>
      <c r="U1217" s="10" t="s">
        <v>29</v>
      </c>
      <c r="V1217" s="10" t="s">
        <v>37</v>
      </c>
      <c r="W1217" s="10" t="s">
        <v>29</v>
      </c>
      <c r="X1217" s="15">
        <v>0</v>
      </c>
      <c r="Y1217" s="15">
        <v>0</v>
      </c>
      <c r="Z1217" s="15">
        <v>0</v>
      </c>
      <c r="AA1217" s="15">
        <v>0</v>
      </c>
      <c r="AB1217" s="15">
        <v>0</v>
      </c>
    </row>
    <row r="1218" spans="1:28" x14ac:dyDescent="0.25">
      <c r="A1218" s="9" t="s">
        <v>2451</v>
      </c>
      <c r="B1218" s="10" t="s">
        <v>29</v>
      </c>
      <c r="C1218" s="10" t="s">
        <v>29</v>
      </c>
      <c r="D1218" s="9" t="s">
        <v>30</v>
      </c>
      <c r="E1218" s="10" t="s">
        <v>31</v>
      </c>
      <c r="F1218" s="10" t="s">
        <v>32</v>
      </c>
      <c r="G1218" s="11">
        <v>44651</v>
      </c>
      <c r="H1218" s="12">
        <v>44621</v>
      </c>
      <c r="I1218" s="10" t="s">
        <v>218</v>
      </c>
      <c r="J1218" s="13" t="s">
        <v>2452</v>
      </c>
      <c r="K1218" s="10" t="s">
        <v>40</v>
      </c>
      <c r="L1218" s="10" t="s">
        <v>29</v>
      </c>
      <c r="M1218" s="15">
        <v>0</v>
      </c>
      <c r="N1218" s="12"/>
      <c r="O1218" s="10" t="s">
        <v>1198</v>
      </c>
      <c r="P1218" s="15">
        <v>0</v>
      </c>
      <c r="Q1218" s="15">
        <v>1</v>
      </c>
      <c r="R1218" s="10" t="s">
        <v>29</v>
      </c>
      <c r="S1218" s="15">
        <v>0</v>
      </c>
      <c r="T1218" s="10" t="s">
        <v>339</v>
      </c>
      <c r="U1218" s="10" t="s">
        <v>29</v>
      </c>
      <c r="V1218" s="10" t="s">
        <v>37</v>
      </c>
      <c r="W1218" s="10" t="s">
        <v>29</v>
      </c>
      <c r="X1218" s="15">
        <v>0</v>
      </c>
      <c r="Y1218" s="15">
        <v>0</v>
      </c>
      <c r="Z1218" s="15">
        <v>0</v>
      </c>
      <c r="AA1218" s="15">
        <v>0</v>
      </c>
      <c r="AB1218" s="15">
        <v>0</v>
      </c>
    </row>
    <row r="1219" spans="1:28" x14ac:dyDescent="0.25">
      <c r="A1219" s="9" t="s">
        <v>2453</v>
      </c>
      <c r="B1219" s="10" t="s">
        <v>29</v>
      </c>
      <c r="C1219" s="10" t="s">
        <v>29</v>
      </c>
      <c r="D1219" s="9" t="s">
        <v>30</v>
      </c>
      <c r="E1219" s="10" t="s">
        <v>31</v>
      </c>
      <c r="F1219" s="10" t="s">
        <v>32</v>
      </c>
      <c r="G1219" s="11">
        <v>44651</v>
      </c>
      <c r="H1219" s="12">
        <v>44621</v>
      </c>
      <c r="I1219" s="10" t="s">
        <v>218</v>
      </c>
      <c r="J1219" s="13" t="s">
        <v>2454</v>
      </c>
      <c r="K1219" s="10" t="s">
        <v>40</v>
      </c>
      <c r="L1219" s="10" t="s">
        <v>29</v>
      </c>
      <c r="M1219" s="15">
        <v>0</v>
      </c>
      <c r="N1219" s="12"/>
      <c r="O1219" s="10" t="s">
        <v>1198</v>
      </c>
      <c r="P1219" s="15">
        <v>0</v>
      </c>
      <c r="Q1219" s="15">
        <v>0</v>
      </c>
      <c r="R1219" s="10" t="s">
        <v>29</v>
      </c>
      <c r="S1219" s="15">
        <v>0</v>
      </c>
      <c r="T1219" s="10" t="s">
        <v>339</v>
      </c>
      <c r="U1219" s="10" t="s">
        <v>29</v>
      </c>
      <c r="V1219" s="10" t="s">
        <v>37</v>
      </c>
      <c r="W1219" s="10" t="s">
        <v>29</v>
      </c>
      <c r="X1219" s="15">
        <v>0</v>
      </c>
      <c r="Y1219" s="15">
        <v>0</v>
      </c>
      <c r="Z1219" s="15">
        <v>0</v>
      </c>
      <c r="AA1219" s="15">
        <v>0</v>
      </c>
      <c r="AB1219" s="15">
        <v>0</v>
      </c>
    </row>
    <row r="1220" spans="1:28" x14ac:dyDescent="0.25">
      <c r="A1220" s="9" t="s">
        <v>2455</v>
      </c>
      <c r="B1220" s="10" t="s">
        <v>29</v>
      </c>
      <c r="C1220" s="10" t="s">
        <v>29</v>
      </c>
      <c r="D1220" s="9" t="s">
        <v>30</v>
      </c>
      <c r="E1220" s="10" t="s">
        <v>31</v>
      </c>
      <c r="F1220" s="10" t="s">
        <v>32</v>
      </c>
      <c r="G1220" s="11">
        <v>44651</v>
      </c>
      <c r="H1220" s="12">
        <v>44621</v>
      </c>
      <c r="I1220" s="10" t="s">
        <v>218</v>
      </c>
      <c r="J1220" s="13" t="s">
        <v>2456</v>
      </c>
      <c r="K1220" s="10" t="s">
        <v>40</v>
      </c>
      <c r="L1220" s="10" t="s">
        <v>29</v>
      </c>
      <c r="M1220" s="15">
        <v>0</v>
      </c>
      <c r="N1220" s="12"/>
      <c r="O1220" s="10" t="s">
        <v>1198</v>
      </c>
      <c r="P1220" s="15">
        <v>0</v>
      </c>
      <c r="Q1220" s="15">
        <v>10</v>
      </c>
      <c r="R1220" s="10" t="s">
        <v>29</v>
      </c>
      <c r="S1220" s="15">
        <v>0</v>
      </c>
      <c r="T1220" s="10" t="s">
        <v>339</v>
      </c>
      <c r="U1220" s="10" t="s">
        <v>29</v>
      </c>
      <c r="V1220" s="10" t="s">
        <v>37</v>
      </c>
      <c r="W1220" s="10" t="s">
        <v>29</v>
      </c>
      <c r="X1220" s="15">
        <v>0</v>
      </c>
      <c r="Y1220" s="15">
        <v>0</v>
      </c>
      <c r="Z1220" s="15">
        <v>0</v>
      </c>
      <c r="AA1220" s="15">
        <v>0</v>
      </c>
      <c r="AB1220" s="15">
        <v>0</v>
      </c>
    </row>
    <row r="1221" spans="1:28" x14ac:dyDescent="0.25">
      <c r="A1221" s="9" t="s">
        <v>2457</v>
      </c>
      <c r="B1221" s="10" t="s">
        <v>29</v>
      </c>
      <c r="C1221" s="10" t="s">
        <v>29</v>
      </c>
      <c r="D1221" s="9" t="s">
        <v>30</v>
      </c>
      <c r="E1221" s="10" t="s">
        <v>31</v>
      </c>
      <c r="F1221" s="10" t="s">
        <v>32</v>
      </c>
      <c r="G1221" s="11">
        <v>44651</v>
      </c>
      <c r="H1221" s="12">
        <v>44621</v>
      </c>
      <c r="I1221" s="10" t="s">
        <v>218</v>
      </c>
      <c r="J1221" s="13" t="s">
        <v>2458</v>
      </c>
      <c r="K1221" s="10" t="s">
        <v>40</v>
      </c>
      <c r="L1221" s="10" t="s">
        <v>29</v>
      </c>
      <c r="M1221" s="15">
        <v>0</v>
      </c>
      <c r="N1221" s="12"/>
      <c r="O1221" s="10" t="s">
        <v>1198</v>
      </c>
      <c r="P1221" s="15">
        <v>0</v>
      </c>
      <c r="Q1221" s="15">
        <v>1</v>
      </c>
      <c r="R1221" s="10" t="s">
        <v>29</v>
      </c>
      <c r="S1221" s="15">
        <v>0</v>
      </c>
      <c r="T1221" s="10" t="s">
        <v>339</v>
      </c>
      <c r="U1221" s="10" t="s">
        <v>29</v>
      </c>
      <c r="V1221" s="10" t="s">
        <v>37</v>
      </c>
      <c r="W1221" s="10" t="s">
        <v>29</v>
      </c>
      <c r="X1221" s="15">
        <v>0</v>
      </c>
      <c r="Y1221" s="15">
        <v>0</v>
      </c>
      <c r="Z1221" s="15">
        <v>0</v>
      </c>
      <c r="AA1221" s="15">
        <v>0</v>
      </c>
      <c r="AB1221" s="15">
        <v>0</v>
      </c>
    </row>
    <row r="1222" spans="1:28" x14ac:dyDescent="0.25">
      <c r="A1222" s="9" t="s">
        <v>2459</v>
      </c>
      <c r="B1222" s="10" t="s">
        <v>29</v>
      </c>
      <c r="C1222" s="10" t="s">
        <v>29</v>
      </c>
      <c r="D1222" s="9" t="s">
        <v>30</v>
      </c>
      <c r="E1222" s="10" t="s">
        <v>31</v>
      </c>
      <c r="F1222" s="10" t="s">
        <v>32</v>
      </c>
      <c r="G1222" s="11">
        <v>44651</v>
      </c>
      <c r="H1222" s="12">
        <v>44621</v>
      </c>
      <c r="I1222" s="10" t="s">
        <v>218</v>
      </c>
      <c r="J1222" s="13" t="s">
        <v>2460</v>
      </c>
      <c r="K1222" s="10" t="s">
        <v>40</v>
      </c>
      <c r="L1222" s="10" t="s">
        <v>29</v>
      </c>
      <c r="M1222" s="15">
        <v>0</v>
      </c>
      <c r="N1222" s="12"/>
      <c r="O1222" s="10" t="s">
        <v>1231</v>
      </c>
      <c r="P1222" s="15">
        <v>0</v>
      </c>
      <c r="Q1222" s="15">
        <v>1</v>
      </c>
      <c r="R1222" s="10" t="s">
        <v>29</v>
      </c>
      <c r="S1222" s="15">
        <v>0</v>
      </c>
      <c r="T1222" s="10" t="s">
        <v>339</v>
      </c>
      <c r="U1222" s="10" t="s">
        <v>29</v>
      </c>
      <c r="V1222" s="10" t="s">
        <v>37</v>
      </c>
      <c r="W1222" s="10" t="s">
        <v>29</v>
      </c>
      <c r="X1222" s="15">
        <v>0</v>
      </c>
      <c r="Y1222" s="15">
        <v>0</v>
      </c>
      <c r="Z1222" s="15">
        <v>0</v>
      </c>
      <c r="AA1222" s="15">
        <v>0</v>
      </c>
      <c r="AB1222" s="15">
        <v>0</v>
      </c>
    </row>
    <row r="1223" spans="1:28" x14ac:dyDescent="0.25">
      <c r="A1223" s="9" t="s">
        <v>2461</v>
      </c>
      <c r="B1223" s="10" t="s">
        <v>29</v>
      </c>
      <c r="C1223" s="10" t="s">
        <v>29</v>
      </c>
      <c r="D1223" s="9" t="s">
        <v>30</v>
      </c>
      <c r="E1223" s="10" t="s">
        <v>31</v>
      </c>
      <c r="F1223" s="10" t="s">
        <v>32</v>
      </c>
      <c r="G1223" s="11">
        <v>44651</v>
      </c>
      <c r="H1223" s="12">
        <v>44621</v>
      </c>
      <c r="I1223" s="10" t="s">
        <v>218</v>
      </c>
      <c r="J1223" s="13" t="s">
        <v>2462</v>
      </c>
      <c r="K1223" s="10" t="s">
        <v>40</v>
      </c>
      <c r="L1223" s="10" t="s">
        <v>29</v>
      </c>
      <c r="M1223" s="15">
        <v>0</v>
      </c>
      <c r="N1223" s="12"/>
      <c r="O1223" s="10" t="s">
        <v>1201</v>
      </c>
      <c r="P1223" s="15">
        <v>0</v>
      </c>
      <c r="Q1223" s="15">
        <v>1</v>
      </c>
      <c r="R1223" s="10" t="s">
        <v>29</v>
      </c>
      <c r="S1223" s="15">
        <v>0</v>
      </c>
      <c r="T1223" s="10" t="s">
        <v>339</v>
      </c>
      <c r="U1223" s="10" t="s">
        <v>29</v>
      </c>
      <c r="V1223" s="10" t="s">
        <v>37</v>
      </c>
      <c r="W1223" s="10" t="s">
        <v>29</v>
      </c>
      <c r="X1223" s="15">
        <v>0</v>
      </c>
      <c r="Y1223" s="15">
        <v>0</v>
      </c>
      <c r="Z1223" s="15">
        <v>0</v>
      </c>
      <c r="AA1223" s="15">
        <v>0</v>
      </c>
      <c r="AB1223" s="15">
        <v>0</v>
      </c>
    </row>
    <row r="1224" spans="1:28" x14ac:dyDescent="0.25">
      <c r="A1224" s="9" t="s">
        <v>2463</v>
      </c>
      <c r="B1224" s="10" t="s">
        <v>29</v>
      </c>
      <c r="C1224" s="10" t="s">
        <v>29</v>
      </c>
      <c r="D1224" s="9" t="s">
        <v>30</v>
      </c>
      <c r="E1224" s="10" t="s">
        <v>31</v>
      </c>
      <c r="F1224" s="10" t="s">
        <v>32</v>
      </c>
      <c r="G1224" s="11">
        <v>44651</v>
      </c>
      <c r="H1224" s="12">
        <v>44621</v>
      </c>
      <c r="I1224" s="10" t="s">
        <v>218</v>
      </c>
      <c r="J1224" s="13" t="s">
        <v>2464</v>
      </c>
      <c r="K1224" s="10" t="s">
        <v>40</v>
      </c>
      <c r="L1224" s="10" t="s">
        <v>29</v>
      </c>
      <c r="M1224" s="15">
        <v>0</v>
      </c>
      <c r="N1224" s="12"/>
      <c r="O1224" s="10" t="s">
        <v>1201</v>
      </c>
      <c r="P1224" s="15">
        <v>0</v>
      </c>
      <c r="Q1224" s="15">
        <v>3</v>
      </c>
      <c r="R1224" s="10" t="s">
        <v>29</v>
      </c>
      <c r="S1224" s="15">
        <v>0</v>
      </c>
      <c r="T1224" s="10" t="s">
        <v>339</v>
      </c>
      <c r="U1224" s="10" t="s">
        <v>29</v>
      </c>
      <c r="V1224" s="10" t="s">
        <v>37</v>
      </c>
      <c r="W1224" s="10" t="s">
        <v>29</v>
      </c>
      <c r="X1224" s="15">
        <v>0</v>
      </c>
      <c r="Y1224" s="15">
        <v>0</v>
      </c>
      <c r="Z1224" s="15">
        <v>0</v>
      </c>
      <c r="AA1224" s="15">
        <v>0</v>
      </c>
      <c r="AB1224" s="15">
        <v>0</v>
      </c>
    </row>
    <row r="1225" spans="1:28" x14ac:dyDescent="0.25">
      <c r="A1225" s="9" t="s">
        <v>2465</v>
      </c>
      <c r="B1225" s="10" t="s">
        <v>29</v>
      </c>
      <c r="C1225" s="10" t="s">
        <v>29</v>
      </c>
      <c r="D1225" s="9" t="s">
        <v>30</v>
      </c>
      <c r="E1225" s="10" t="s">
        <v>31</v>
      </c>
      <c r="F1225" s="10" t="s">
        <v>32</v>
      </c>
      <c r="G1225" s="11">
        <v>44651</v>
      </c>
      <c r="H1225" s="12">
        <v>44621</v>
      </c>
      <c r="I1225" s="10" t="s">
        <v>218</v>
      </c>
      <c r="J1225" s="13" t="s">
        <v>2466</v>
      </c>
      <c r="K1225" s="10" t="s">
        <v>40</v>
      </c>
      <c r="L1225" s="10" t="s">
        <v>29</v>
      </c>
      <c r="M1225" s="15">
        <v>0</v>
      </c>
      <c r="N1225" s="12"/>
      <c r="O1225" s="10" t="s">
        <v>1201</v>
      </c>
      <c r="P1225" s="15">
        <v>0</v>
      </c>
      <c r="Q1225" s="15">
        <v>2</v>
      </c>
      <c r="R1225" s="10" t="s">
        <v>29</v>
      </c>
      <c r="S1225" s="15">
        <v>0</v>
      </c>
      <c r="T1225" s="10" t="s">
        <v>339</v>
      </c>
      <c r="U1225" s="10" t="s">
        <v>29</v>
      </c>
      <c r="V1225" s="10" t="s">
        <v>37</v>
      </c>
      <c r="W1225" s="10" t="s">
        <v>29</v>
      </c>
      <c r="X1225" s="15">
        <v>0</v>
      </c>
      <c r="Y1225" s="15">
        <v>0</v>
      </c>
      <c r="Z1225" s="15">
        <v>0</v>
      </c>
      <c r="AA1225" s="15">
        <v>0</v>
      </c>
      <c r="AB1225" s="15">
        <v>0</v>
      </c>
    </row>
    <row r="1226" spans="1:28" x14ac:dyDescent="0.25">
      <c r="A1226" s="9" t="s">
        <v>2467</v>
      </c>
      <c r="B1226" s="10" t="s">
        <v>29</v>
      </c>
      <c r="C1226" s="10" t="s">
        <v>29</v>
      </c>
      <c r="D1226" s="9" t="s">
        <v>30</v>
      </c>
      <c r="E1226" s="10" t="s">
        <v>31</v>
      </c>
      <c r="F1226" s="10" t="s">
        <v>32</v>
      </c>
      <c r="G1226" s="11">
        <v>44651</v>
      </c>
      <c r="H1226" s="12">
        <v>44621</v>
      </c>
      <c r="I1226" s="10" t="s">
        <v>218</v>
      </c>
      <c r="J1226" s="13" t="s">
        <v>2468</v>
      </c>
      <c r="K1226" s="10" t="s">
        <v>40</v>
      </c>
      <c r="L1226" s="10" t="s">
        <v>29</v>
      </c>
      <c r="M1226" s="15">
        <v>0</v>
      </c>
      <c r="N1226" s="12"/>
      <c r="O1226" s="10" t="s">
        <v>1201</v>
      </c>
      <c r="P1226" s="15">
        <v>0</v>
      </c>
      <c r="Q1226" s="15">
        <v>2</v>
      </c>
      <c r="R1226" s="10" t="s">
        <v>29</v>
      </c>
      <c r="S1226" s="15">
        <v>0</v>
      </c>
      <c r="T1226" s="10" t="s">
        <v>339</v>
      </c>
      <c r="U1226" s="10" t="s">
        <v>29</v>
      </c>
      <c r="V1226" s="10" t="s">
        <v>37</v>
      </c>
      <c r="W1226" s="10" t="s">
        <v>29</v>
      </c>
      <c r="X1226" s="15">
        <v>0</v>
      </c>
      <c r="Y1226" s="15">
        <v>0</v>
      </c>
      <c r="Z1226" s="15">
        <v>0</v>
      </c>
      <c r="AA1226" s="15">
        <v>0</v>
      </c>
      <c r="AB1226" s="15">
        <v>0</v>
      </c>
    </row>
    <row r="1227" spans="1:28" x14ac:dyDescent="0.25">
      <c r="A1227" s="9" t="s">
        <v>2469</v>
      </c>
      <c r="B1227" s="10" t="s">
        <v>29</v>
      </c>
      <c r="C1227" s="10" t="s">
        <v>29</v>
      </c>
      <c r="D1227" s="9" t="s">
        <v>30</v>
      </c>
      <c r="E1227" s="10" t="s">
        <v>31</v>
      </c>
      <c r="F1227" s="10" t="s">
        <v>32</v>
      </c>
      <c r="G1227" s="11">
        <v>44651</v>
      </c>
      <c r="H1227" s="12">
        <v>44621</v>
      </c>
      <c r="I1227" s="10" t="s">
        <v>218</v>
      </c>
      <c r="J1227" s="13" t="s">
        <v>2470</v>
      </c>
      <c r="K1227" s="10" t="s">
        <v>40</v>
      </c>
      <c r="L1227" s="10" t="s">
        <v>29</v>
      </c>
      <c r="M1227" s="15">
        <v>0</v>
      </c>
      <c r="N1227" s="12"/>
      <c r="O1227" s="10" t="s">
        <v>1201</v>
      </c>
      <c r="P1227" s="15">
        <v>0</v>
      </c>
      <c r="Q1227" s="15">
        <v>1</v>
      </c>
      <c r="R1227" s="10" t="s">
        <v>29</v>
      </c>
      <c r="S1227" s="15">
        <v>0</v>
      </c>
      <c r="T1227" s="10" t="s">
        <v>339</v>
      </c>
      <c r="U1227" s="10" t="s">
        <v>29</v>
      </c>
      <c r="V1227" s="10" t="s">
        <v>37</v>
      </c>
      <c r="W1227" s="10" t="s">
        <v>29</v>
      </c>
      <c r="X1227" s="15">
        <v>0</v>
      </c>
      <c r="Y1227" s="15">
        <v>0</v>
      </c>
      <c r="Z1227" s="15">
        <v>0</v>
      </c>
      <c r="AA1227" s="15">
        <v>0</v>
      </c>
      <c r="AB1227" s="15">
        <v>0</v>
      </c>
    </row>
    <row r="1228" spans="1:28" x14ac:dyDescent="0.25">
      <c r="A1228" s="9" t="s">
        <v>2471</v>
      </c>
      <c r="B1228" s="10" t="s">
        <v>29</v>
      </c>
      <c r="C1228" s="10" t="s">
        <v>29</v>
      </c>
      <c r="D1228" s="9" t="s">
        <v>30</v>
      </c>
      <c r="E1228" s="10" t="s">
        <v>31</v>
      </c>
      <c r="F1228" s="10" t="s">
        <v>32</v>
      </c>
      <c r="G1228" s="11">
        <v>44651</v>
      </c>
      <c r="H1228" s="12">
        <v>44621</v>
      </c>
      <c r="I1228" s="10" t="s">
        <v>218</v>
      </c>
      <c r="J1228" s="13" t="s">
        <v>2472</v>
      </c>
      <c r="K1228" s="10" t="s">
        <v>40</v>
      </c>
      <c r="L1228" s="10" t="s">
        <v>29</v>
      </c>
      <c r="M1228" s="15">
        <v>0</v>
      </c>
      <c r="N1228" s="12"/>
      <c r="O1228" s="10" t="s">
        <v>1189</v>
      </c>
      <c r="P1228" s="15">
        <v>0</v>
      </c>
      <c r="Q1228" s="15">
        <v>1</v>
      </c>
      <c r="R1228" s="10" t="s">
        <v>29</v>
      </c>
      <c r="S1228" s="15">
        <v>0</v>
      </c>
      <c r="T1228" s="10" t="s">
        <v>339</v>
      </c>
      <c r="U1228" s="10" t="s">
        <v>29</v>
      </c>
      <c r="V1228" s="10" t="s">
        <v>37</v>
      </c>
      <c r="W1228" s="10" t="s">
        <v>29</v>
      </c>
      <c r="X1228" s="15">
        <v>0</v>
      </c>
      <c r="Y1228" s="15">
        <v>0</v>
      </c>
      <c r="Z1228" s="15">
        <v>0</v>
      </c>
      <c r="AA1228" s="15">
        <v>0</v>
      </c>
      <c r="AB1228" s="15">
        <v>0</v>
      </c>
    </row>
    <row r="1229" spans="1:28" x14ac:dyDescent="0.25">
      <c r="A1229" s="9" t="s">
        <v>2473</v>
      </c>
      <c r="B1229" s="10" t="s">
        <v>29</v>
      </c>
      <c r="C1229" s="10" t="s">
        <v>29</v>
      </c>
      <c r="D1229" s="9" t="s">
        <v>30</v>
      </c>
      <c r="E1229" s="10" t="s">
        <v>31</v>
      </c>
      <c r="F1229" s="10" t="s">
        <v>32</v>
      </c>
      <c r="G1229" s="11">
        <v>44651</v>
      </c>
      <c r="H1229" s="12">
        <v>44621</v>
      </c>
      <c r="I1229" s="10" t="s">
        <v>33</v>
      </c>
      <c r="J1229" s="13" t="s">
        <v>2472</v>
      </c>
      <c r="K1229" s="10" t="s">
        <v>40</v>
      </c>
      <c r="L1229" s="10" t="s">
        <v>29</v>
      </c>
      <c r="M1229" s="15">
        <v>0</v>
      </c>
      <c r="N1229" s="12"/>
      <c r="O1229" s="10" t="s">
        <v>1189</v>
      </c>
      <c r="P1229" s="15">
        <v>0</v>
      </c>
      <c r="Q1229" s="15">
        <v>0</v>
      </c>
      <c r="R1229" s="10" t="s">
        <v>29</v>
      </c>
      <c r="S1229" s="15">
        <v>0</v>
      </c>
      <c r="T1229" s="10" t="s">
        <v>339</v>
      </c>
      <c r="U1229" s="10" t="s">
        <v>29</v>
      </c>
      <c r="V1229" s="10" t="s">
        <v>37</v>
      </c>
      <c r="W1229" s="10" t="s">
        <v>29</v>
      </c>
      <c r="X1229" s="15">
        <v>0</v>
      </c>
      <c r="Y1229" s="15">
        <v>0</v>
      </c>
      <c r="Z1229" s="15">
        <v>0</v>
      </c>
      <c r="AA1229" s="15">
        <v>0</v>
      </c>
      <c r="AB1229" s="15">
        <v>0</v>
      </c>
    </row>
    <row r="1230" spans="1:28" x14ac:dyDescent="0.25">
      <c r="A1230" s="9" t="s">
        <v>2474</v>
      </c>
      <c r="B1230" s="10" t="s">
        <v>29</v>
      </c>
      <c r="C1230" s="10" t="s">
        <v>29</v>
      </c>
      <c r="D1230" s="9" t="s">
        <v>30</v>
      </c>
      <c r="E1230" s="10" t="s">
        <v>31</v>
      </c>
      <c r="F1230" s="10" t="s">
        <v>32</v>
      </c>
      <c r="G1230" s="11">
        <v>44651</v>
      </c>
      <c r="H1230" s="12">
        <v>44621</v>
      </c>
      <c r="I1230" s="10" t="s">
        <v>33</v>
      </c>
      <c r="J1230" s="13" t="s">
        <v>2475</v>
      </c>
      <c r="K1230" s="10" t="s">
        <v>40</v>
      </c>
      <c r="L1230" s="10" t="s">
        <v>29</v>
      </c>
      <c r="M1230" s="15">
        <v>0</v>
      </c>
      <c r="N1230" s="12"/>
      <c r="O1230" s="10" t="s">
        <v>1192</v>
      </c>
      <c r="P1230" s="15">
        <v>0</v>
      </c>
      <c r="Q1230" s="15">
        <v>40</v>
      </c>
      <c r="R1230" s="10" t="s">
        <v>29</v>
      </c>
      <c r="S1230" s="15">
        <v>0</v>
      </c>
      <c r="T1230" s="10" t="s">
        <v>339</v>
      </c>
      <c r="U1230" s="10" t="s">
        <v>29</v>
      </c>
      <c r="V1230" s="10" t="s">
        <v>37</v>
      </c>
      <c r="W1230" s="10" t="s">
        <v>29</v>
      </c>
      <c r="X1230" s="15">
        <v>0</v>
      </c>
      <c r="Y1230" s="15">
        <v>0</v>
      </c>
      <c r="Z1230" s="15">
        <v>0</v>
      </c>
      <c r="AA1230" s="15">
        <v>0</v>
      </c>
      <c r="AB1230" s="15">
        <v>0</v>
      </c>
    </row>
    <row r="1231" spans="1:28" x14ac:dyDescent="0.25">
      <c r="A1231" s="9" t="s">
        <v>2476</v>
      </c>
      <c r="B1231" s="10" t="s">
        <v>29</v>
      </c>
      <c r="C1231" s="10" t="s">
        <v>29</v>
      </c>
      <c r="D1231" s="9" t="s">
        <v>30</v>
      </c>
      <c r="E1231" s="10" t="s">
        <v>31</v>
      </c>
      <c r="F1231" s="10" t="s">
        <v>32</v>
      </c>
      <c r="G1231" s="11">
        <v>44651</v>
      </c>
      <c r="H1231" s="12">
        <v>44621</v>
      </c>
      <c r="I1231" s="10" t="s">
        <v>33</v>
      </c>
      <c r="J1231" s="13" t="s">
        <v>2477</v>
      </c>
      <c r="K1231" s="10" t="s">
        <v>40</v>
      </c>
      <c r="L1231" s="10" t="s">
        <v>29</v>
      </c>
      <c r="M1231" s="15">
        <v>0</v>
      </c>
      <c r="N1231" s="12"/>
      <c r="O1231" s="10" t="s">
        <v>1192</v>
      </c>
      <c r="P1231" s="15">
        <v>0</v>
      </c>
      <c r="Q1231" s="15">
        <v>1</v>
      </c>
      <c r="R1231" s="10" t="s">
        <v>29</v>
      </c>
      <c r="S1231" s="15">
        <v>0</v>
      </c>
      <c r="T1231" s="10" t="s">
        <v>339</v>
      </c>
      <c r="U1231" s="10" t="s">
        <v>29</v>
      </c>
      <c r="V1231" s="10" t="s">
        <v>37</v>
      </c>
      <c r="W1231" s="10" t="s">
        <v>29</v>
      </c>
      <c r="X1231" s="15">
        <v>0</v>
      </c>
      <c r="Y1231" s="15">
        <v>0</v>
      </c>
      <c r="Z1231" s="15">
        <v>0</v>
      </c>
      <c r="AA1231" s="15">
        <v>0</v>
      </c>
      <c r="AB1231" s="15">
        <v>0</v>
      </c>
    </row>
    <row r="1232" spans="1:28" x14ac:dyDescent="0.25">
      <c r="A1232" s="9" t="s">
        <v>2478</v>
      </c>
      <c r="B1232" s="10" t="s">
        <v>29</v>
      </c>
      <c r="C1232" s="10" t="s">
        <v>29</v>
      </c>
      <c r="D1232" s="9" t="s">
        <v>30</v>
      </c>
      <c r="E1232" s="10" t="s">
        <v>31</v>
      </c>
      <c r="F1232" s="10" t="s">
        <v>32</v>
      </c>
      <c r="G1232" s="11">
        <v>44651</v>
      </c>
      <c r="H1232" s="12">
        <v>44621</v>
      </c>
      <c r="I1232" s="10" t="s">
        <v>33</v>
      </c>
      <c r="J1232" s="13" t="s">
        <v>2479</v>
      </c>
      <c r="K1232" s="10" t="s">
        <v>40</v>
      </c>
      <c r="L1232" s="10" t="s">
        <v>29</v>
      </c>
      <c r="M1232" s="15">
        <v>0</v>
      </c>
      <c r="N1232" s="12"/>
      <c r="O1232" s="10" t="s">
        <v>1189</v>
      </c>
      <c r="P1232" s="15">
        <v>0</v>
      </c>
      <c r="Q1232" s="15">
        <v>0</v>
      </c>
      <c r="R1232" s="10" t="s">
        <v>29</v>
      </c>
      <c r="S1232" s="15">
        <v>0</v>
      </c>
      <c r="T1232" s="10" t="s">
        <v>339</v>
      </c>
      <c r="U1232" s="10" t="s">
        <v>29</v>
      </c>
      <c r="V1232" s="10" t="s">
        <v>37</v>
      </c>
      <c r="W1232" s="10" t="s">
        <v>29</v>
      </c>
      <c r="X1232" s="15">
        <v>0</v>
      </c>
      <c r="Y1232" s="15">
        <v>0</v>
      </c>
      <c r="Z1232" s="15">
        <v>0</v>
      </c>
      <c r="AA1232" s="15">
        <v>0</v>
      </c>
      <c r="AB1232" s="15">
        <v>0</v>
      </c>
    </row>
    <row r="1233" spans="1:28" x14ac:dyDescent="0.25">
      <c r="A1233" s="9" t="s">
        <v>2480</v>
      </c>
      <c r="B1233" s="10" t="s">
        <v>29</v>
      </c>
      <c r="C1233" s="10" t="s">
        <v>29</v>
      </c>
      <c r="D1233" s="9" t="s">
        <v>30</v>
      </c>
      <c r="E1233" s="10" t="s">
        <v>31</v>
      </c>
      <c r="F1233" s="10" t="s">
        <v>32</v>
      </c>
      <c r="G1233" s="11">
        <v>44651</v>
      </c>
      <c r="H1233" s="12">
        <v>44621</v>
      </c>
      <c r="I1233" s="10" t="s">
        <v>33</v>
      </c>
      <c r="J1233" s="13" t="s">
        <v>2481</v>
      </c>
      <c r="K1233" s="10" t="s">
        <v>40</v>
      </c>
      <c r="L1233" s="10" t="s">
        <v>29</v>
      </c>
      <c r="M1233" s="15">
        <v>0</v>
      </c>
      <c r="N1233" s="12"/>
      <c r="O1233" s="10" t="s">
        <v>1189</v>
      </c>
      <c r="P1233" s="15">
        <v>0</v>
      </c>
      <c r="Q1233" s="15">
        <v>1</v>
      </c>
      <c r="R1233" s="10" t="s">
        <v>29</v>
      </c>
      <c r="S1233" s="15">
        <v>0</v>
      </c>
      <c r="T1233" s="10" t="s">
        <v>339</v>
      </c>
      <c r="U1233" s="10" t="s">
        <v>29</v>
      </c>
      <c r="V1233" s="10" t="s">
        <v>37</v>
      </c>
      <c r="W1233" s="10" t="s">
        <v>29</v>
      </c>
      <c r="X1233" s="15">
        <v>0</v>
      </c>
      <c r="Y1233" s="15">
        <v>0</v>
      </c>
      <c r="Z1233" s="15">
        <v>0</v>
      </c>
      <c r="AA1233" s="15">
        <v>0</v>
      </c>
      <c r="AB1233" s="15">
        <v>0</v>
      </c>
    </row>
    <row r="1234" spans="1:28" x14ac:dyDescent="0.25">
      <c r="A1234" s="9" t="s">
        <v>2482</v>
      </c>
      <c r="B1234" s="10" t="s">
        <v>29</v>
      </c>
      <c r="C1234" s="10" t="s">
        <v>29</v>
      </c>
      <c r="D1234" s="9" t="s">
        <v>30</v>
      </c>
      <c r="E1234" s="10" t="s">
        <v>31</v>
      </c>
      <c r="F1234" s="10" t="s">
        <v>32</v>
      </c>
      <c r="G1234" s="11">
        <v>44651</v>
      </c>
      <c r="H1234" s="12">
        <v>44621</v>
      </c>
      <c r="I1234" s="10" t="s">
        <v>218</v>
      </c>
      <c r="J1234" s="13" t="s">
        <v>2483</v>
      </c>
      <c r="K1234" s="10" t="s">
        <v>40</v>
      </c>
      <c r="L1234" s="10" t="s">
        <v>29</v>
      </c>
      <c r="M1234" s="15">
        <v>0</v>
      </c>
      <c r="N1234" s="12"/>
      <c r="O1234" s="10" t="s">
        <v>1216</v>
      </c>
      <c r="P1234" s="15">
        <v>0</v>
      </c>
      <c r="Q1234" s="15">
        <v>5</v>
      </c>
      <c r="R1234" s="10" t="s">
        <v>29</v>
      </c>
      <c r="S1234" s="15">
        <v>0</v>
      </c>
      <c r="T1234" s="10" t="s">
        <v>339</v>
      </c>
      <c r="U1234" s="10" t="s">
        <v>29</v>
      </c>
      <c r="V1234" s="10" t="s">
        <v>37</v>
      </c>
      <c r="W1234" s="10" t="s">
        <v>29</v>
      </c>
      <c r="X1234" s="15">
        <v>0</v>
      </c>
      <c r="Y1234" s="15">
        <v>0</v>
      </c>
      <c r="Z1234" s="15">
        <v>0</v>
      </c>
      <c r="AA1234" s="15">
        <v>0</v>
      </c>
      <c r="AB1234" s="15">
        <v>0</v>
      </c>
    </row>
    <row r="1235" spans="1:28" x14ac:dyDescent="0.25">
      <c r="A1235" s="9" t="s">
        <v>2484</v>
      </c>
      <c r="B1235" s="10" t="s">
        <v>29</v>
      </c>
      <c r="C1235" s="10" t="s">
        <v>29</v>
      </c>
      <c r="D1235" s="9" t="s">
        <v>30</v>
      </c>
      <c r="E1235" s="10" t="s">
        <v>31</v>
      </c>
      <c r="F1235" s="10" t="s">
        <v>32</v>
      </c>
      <c r="G1235" s="11">
        <v>44698</v>
      </c>
      <c r="H1235" s="12">
        <v>44682</v>
      </c>
      <c r="I1235" s="10" t="s">
        <v>1184</v>
      </c>
      <c r="J1235" s="13" t="s">
        <v>2485</v>
      </c>
      <c r="K1235" s="10" t="s">
        <v>40</v>
      </c>
      <c r="L1235" s="10" t="s">
        <v>29</v>
      </c>
      <c r="M1235" s="15">
        <v>0</v>
      </c>
      <c r="N1235" s="12"/>
      <c r="O1235" s="10" t="s">
        <v>1182</v>
      </c>
      <c r="P1235" s="15">
        <v>0</v>
      </c>
      <c r="Q1235" s="15">
        <v>2</v>
      </c>
      <c r="R1235" s="10" t="s">
        <v>29</v>
      </c>
      <c r="S1235" s="15">
        <v>0</v>
      </c>
      <c r="T1235" s="10" t="s">
        <v>339</v>
      </c>
      <c r="U1235" s="10" t="s">
        <v>29</v>
      </c>
      <c r="V1235" s="10" t="s">
        <v>37</v>
      </c>
      <c r="W1235" s="10" t="s">
        <v>29</v>
      </c>
      <c r="X1235" s="15">
        <v>0</v>
      </c>
      <c r="Y1235" s="14">
        <v>22034</v>
      </c>
      <c r="Z1235" s="15">
        <v>0</v>
      </c>
      <c r="AA1235" s="15">
        <v>0</v>
      </c>
      <c r="AB1235" s="14">
        <v>22034</v>
      </c>
    </row>
    <row r="1236" spans="1:28" x14ac:dyDescent="0.25">
      <c r="A1236" s="16" t="s">
        <v>2486</v>
      </c>
      <c r="B1236" s="17" t="s">
        <v>29</v>
      </c>
      <c r="C1236" s="17" t="s">
        <v>29</v>
      </c>
      <c r="D1236" s="17" t="s">
        <v>29</v>
      </c>
      <c r="E1236" s="17" t="s">
        <v>29</v>
      </c>
      <c r="F1236" s="17" t="s">
        <v>29</v>
      </c>
      <c r="G1236" s="18"/>
      <c r="H1236" s="18"/>
      <c r="I1236" s="17" t="s">
        <v>29</v>
      </c>
      <c r="J1236" s="17" t="s">
        <v>29</v>
      </c>
      <c r="K1236" s="17" t="s">
        <v>29</v>
      </c>
      <c r="L1236" s="17" t="s">
        <v>29</v>
      </c>
      <c r="M1236" s="20">
        <v>0</v>
      </c>
      <c r="N1236" s="18"/>
      <c r="O1236" s="17" t="s">
        <v>29</v>
      </c>
      <c r="P1236" s="20">
        <v>0</v>
      </c>
      <c r="Q1236" s="20"/>
      <c r="R1236" s="17" t="s">
        <v>29</v>
      </c>
      <c r="S1236" s="20">
        <v>0</v>
      </c>
      <c r="T1236" s="17" t="s">
        <v>29</v>
      </c>
      <c r="U1236" s="17" t="s">
        <v>29</v>
      </c>
      <c r="V1236" s="17" t="s">
        <v>37</v>
      </c>
      <c r="W1236" s="17" t="s">
        <v>29</v>
      </c>
      <c r="X1236" s="20">
        <v>0</v>
      </c>
      <c r="Y1236" s="19">
        <v>22034</v>
      </c>
      <c r="Z1236" s="20">
        <v>0</v>
      </c>
      <c r="AA1236" s="20">
        <v>0</v>
      </c>
      <c r="AB1236" s="19">
        <v>22034</v>
      </c>
    </row>
    <row r="1237" spans="1:28" x14ac:dyDescent="0.25">
      <c r="A1237" s="16" t="s">
        <v>2487</v>
      </c>
      <c r="B1237" s="17" t="s">
        <v>29</v>
      </c>
      <c r="C1237" s="17" t="s">
        <v>29</v>
      </c>
      <c r="D1237" s="17" t="s">
        <v>29</v>
      </c>
      <c r="E1237" s="17" t="s">
        <v>29</v>
      </c>
      <c r="F1237" s="17" t="s">
        <v>29</v>
      </c>
      <c r="G1237" s="18"/>
      <c r="H1237" s="18"/>
      <c r="I1237" s="17" t="s">
        <v>29</v>
      </c>
      <c r="J1237" s="17" t="s">
        <v>29</v>
      </c>
      <c r="K1237" s="17" t="s">
        <v>29</v>
      </c>
      <c r="L1237" s="17" t="s">
        <v>29</v>
      </c>
      <c r="M1237" s="20">
        <v>0</v>
      </c>
      <c r="N1237" s="18"/>
      <c r="O1237" s="17" t="s">
        <v>29</v>
      </c>
      <c r="P1237" s="20">
        <v>0</v>
      </c>
      <c r="Q1237" s="20"/>
      <c r="R1237" s="17" t="s">
        <v>29</v>
      </c>
      <c r="S1237" s="20">
        <v>0</v>
      </c>
      <c r="T1237" s="17" t="s">
        <v>29</v>
      </c>
      <c r="U1237" s="17" t="s">
        <v>29</v>
      </c>
      <c r="V1237" s="17" t="s">
        <v>37</v>
      </c>
      <c r="W1237" s="17" t="s">
        <v>29</v>
      </c>
      <c r="X1237" s="20">
        <v>0</v>
      </c>
      <c r="Y1237" s="19">
        <v>22034</v>
      </c>
      <c r="Z1237" s="20">
        <v>0</v>
      </c>
      <c r="AA1237" s="20">
        <v>0</v>
      </c>
      <c r="AB1237" s="19">
        <v>22034</v>
      </c>
    </row>
    <row r="1238" spans="1:28" x14ac:dyDescent="0.25">
      <c r="A1238" s="9" t="s">
        <v>2488</v>
      </c>
      <c r="B1238" s="10" t="s">
        <v>29</v>
      </c>
      <c r="C1238" s="10" t="s">
        <v>29</v>
      </c>
      <c r="D1238" s="9" t="s">
        <v>30</v>
      </c>
      <c r="E1238" s="10" t="s">
        <v>31</v>
      </c>
      <c r="F1238" s="10" t="s">
        <v>32</v>
      </c>
      <c r="G1238" s="11">
        <v>43846</v>
      </c>
      <c r="H1238" s="12">
        <v>43831</v>
      </c>
      <c r="I1238" s="10" t="s">
        <v>363</v>
      </c>
      <c r="J1238" s="13" t="s">
        <v>2489</v>
      </c>
      <c r="K1238" s="10" t="s">
        <v>40</v>
      </c>
      <c r="L1238" s="10" t="s">
        <v>29</v>
      </c>
      <c r="M1238" s="15">
        <v>0</v>
      </c>
      <c r="N1238" s="12"/>
      <c r="O1238" s="10" t="s">
        <v>29</v>
      </c>
      <c r="P1238" s="15">
        <v>0</v>
      </c>
      <c r="Q1238" s="15">
        <v>2</v>
      </c>
      <c r="R1238" s="10" t="s">
        <v>29</v>
      </c>
      <c r="S1238" s="15">
        <v>0</v>
      </c>
      <c r="T1238" s="10" t="s">
        <v>339</v>
      </c>
      <c r="U1238" s="10" t="s">
        <v>29</v>
      </c>
      <c r="V1238" s="10" t="s">
        <v>37</v>
      </c>
      <c r="W1238" s="10" t="s">
        <v>29</v>
      </c>
      <c r="X1238" s="15">
        <v>0</v>
      </c>
      <c r="Y1238" s="15">
        <v>0</v>
      </c>
      <c r="Z1238" s="15">
        <v>0</v>
      </c>
      <c r="AA1238" s="15">
        <v>0</v>
      </c>
      <c r="AB1238" s="15">
        <v>0</v>
      </c>
    </row>
    <row r="1239" spans="1:28" x14ac:dyDescent="0.25">
      <c r="A1239" s="9" t="s">
        <v>2490</v>
      </c>
      <c r="B1239" s="10" t="s">
        <v>29</v>
      </c>
      <c r="C1239" s="10" t="s">
        <v>29</v>
      </c>
      <c r="D1239" s="9" t="s">
        <v>30</v>
      </c>
      <c r="E1239" s="10" t="s">
        <v>31</v>
      </c>
      <c r="F1239" s="10" t="s">
        <v>32</v>
      </c>
      <c r="G1239" s="11">
        <v>43911</v>
      </c>
      <c r="H1239" s="12">
        <v>43891</v>
      </c>
      <c r="I1239" s="10" t="s">
        <v>175</v>
      </c>
      <c r="J1239" s="13" t="s">
        <v>2491</v>
      </c>
      <c r="K1239" s="10" t="s">
        <v>40</v>
      </c>
      <c r="L1239" s="10" t="s">
        <v>29</v>
      </c>
      <c r="M1239" s="15">
        <v>0</v>
      </c>
      <c r="N1239" s="12"/>
      <c r="O1239" s="10" t="s">
        <v>1293</v>
      </c>
      <c r="P1239" s="15">
        <v>0</v>
      </c>
      <c r="Q1239" s="15">
        <v>5</v>
      </c>
      <c r="R1239" s="10" t="s">
        <v>29</v>
      </c>
      <c r="S1239" s="15">
        <v>0</v>
      </c>
      <c r="T1239" s="10" t="s">
        <v>339</v>
      </c>
      <c r="U1239" s="10" t="s">
        <v>29</v>
      </c>
      <c r="V1239" s="10" t="s">
        <v>37</v>
      </c>
      <c r="W1239" s="10" t="s">
        <v>29</v>
      </c>
      <c r="X1239" s="15">
        <v>0</v>
      </c>
      <c r="Y1239" s="15">
        <v>0</v>
      </c>
      <c r="Z1239" s="15">
        <v>0</v>
      </c>
      <c r="AA1239" s="15">
        <v>0</v>
      </c>
      <c r="AB1239" s="15">
        <v>0</v>
      </c>
    </row>
    <row r="1240" spans="1:28" x14ac:dyDescent="0.25">
      <c r="A1240" s="9" t="s">
        <v>2492</v>
      </c>
      <c r="B1240" s="10" t="s">
        <v>29</v>
      </c>
      <c r="C1240" s="10" t="s">
        <v>29</v>
      </c>
      <c r="D1240" s="9" t="s">
        <v>30</v>
      </c>
      <c r="E1240" s="10" t="s">
        <v>31</v>
      </c>
      <c r="F1240" s="10" t="s">
        <v>32</v>
      </c>
      <c r="G1240" s="11">
        <v>44498</v>
      </c>
      <c r="H1240" s="12">
        <v>44470</v>
      </c>
      <c r="I1240" s="10" t="s">
        <v>363</v>
      </c>
      <c r="J1240" s="13" t="s">
        <v>1299</v>
      </c>
      <c r="K1240" s="10" t="s">
        <v>40</v>
      </c>
      <c r="L1240" s="10" t="s">
        <v>1306</v>
      </c>
      <c r="M1240" s="15">
        <v>0</v>
      </c>
      <c r="N1240" s="12"/>
      <c r="O1240" s="10" t="s">
        <v>1297</v>
      </c>
      <c r="P1240" s="15">
        <v>0</v>
      </c>
      <c r="Q1240" s="15">
        <v>1</v>
      </c>
      <c r="R1240" s="10" t="s">
        <v>29</v>
      </c>
      <c r="S1240" s="15">
        <v>0</v>
      </c>
      <c r="T1240" s="10" t="s">
        <v>339</v>
      </c>
      <c r="U1240" s="10" t="s">
        <v>29</v>
      </c>
      <c r="V1240" s="10" t="s">
        <v>37</v>
      </c>
      <c r="W1240" s="10" t="s">
        <v>29</v>
      </c>
      <c r="X1240" s="15">
        <v>0</v>
      </c>
      <c r="Y1240" s="15">
        <v>0</v>
      </c>
      <c r="Z1240" s="15">
        <v>0</v>
      </c>
      <c r="AA1240" s="15">
        <v>0</v>
      </c>
      <c r="AB1240" s="15">
        <v>0</v>
      </c>
    </row>
    <row r="1241" spans="1:28" x14ac:dyDescent="0.25">
      <c r="A1241" s="9" t="s">
        <v>2493</v>
      </c>
      <c r="B1241" s="10" t="s">
        <v>29</v>
      </c>
      <c r="C1241" s="10" t="s">
        <v>29</v>
      </c>
      <c r="D1241" s="9" t="s">
        <v>30</v>
      </c>
      <c r="E1241" s="10" t="s">
        <v>31</v>
      </c>
      <c r="F1241" s="10" t="s">
        <v>32</v>
      </c>
      <c r="G1241" s="11">
        <v>44498</v>
      </c>
      <c r="H1241" s="12">
        <v>44470</v>
      </c>
      <c r="I1241" s="10" t="s">
        <v>1295</v>
      </c>
      <c r="J1241" s="13" t="s">
        <v>1296</v>
      </c>
      <c r="K1241" s="10" t="s">
        <v>40</v>
      </c>
      <c r="L1241" s="10" t="s">
        <v>29</v>
      </c>
      <c r="M1241" s="15">
        <v>0</v>
      </c>
      <c r="N1241" s="12"/>
      <c r="O1241" s="10" t="s">
        <v>1297</v>
      </c>
      <c r="P1241" s="15">
        <v>0</v>
      </c>
      <c r="Q1241" s="15">
        <v>0</v>
      </c>
      <c r="R1241" s="10" t="s">
        <v>29</v>
      </c>
      <c r="S1241" s="15">
        <v>0</v>
      </c>
      <c r="T1241" s="10" t="s">
        <v>339</v>
      </c>
      <c r="U1241" s="10" t="s">
        <v>29</v>
      </c>
      <c r="V1241" s="10" t="s">
        <v>37</v>
      </c>
      <c r="W1241" s="10" t="s">
        <v>29</v>
      </c>
      <c r="X1241" s="15">
        <v>0</v>
      </c>
      <c r="Y1241" s="15">
        <v>0</v>
      </c>
      <c r="Z1241" s="15">
        <v>0</v>
      </c>
      <c r="AA1241" s="15">
        <v>0</v>
      </c>
      <c r="AB1241" s="15">
        <v>0</v>
      </c>
    </row>
    <row r="1242" spans="1:28" x14ac:dyDescent="0.25">
      <c r="A1242" s="16" t="s">
        <v>2494</v>
      </c>
      <c r="B1242" s="17" t="s">
        <v>29</v>
      </c>
      <c r="C1242" s="17" t="s">
        <v>29</v>
      </c>
      <c r="D1242" s="17" t="s">
        <v>29</v>
      </c>
      <c r="E1242" s="17" t="s">
        <v>29</v>
      </c>
      <c r="F1242" s="17" t="s">
        <v>29</v>
      </c>
      <c r="G1242" s="18"/>
      <c r="H1242" s="18"/>
      <c r="I1242" s="17" t="s">
        <v>29</v>
      </c>
      <c r="J1242" s="17" t="s">
        <v>29</v>
      </c>
      <c r="K1242" s="17" t="s">
        <v>29</v>
      </c>
      <c r="L1242" s="17" t="s">
        <v>29</v>
      </c>
      <c r="M1242" s="20">
        <v>0</v>
      </c>
      <c r="N1242" s="18"/>
      <c r="O1242" s="17" t="s">
        <v>29</v>
      </c>
      <c r="P1242" s="20">
        <v>0</v>
      </c>
      <c r="Q1242" s="20"/>
      <c r="R1242" s="17" t="s">
        <v>29</v>
      </c>
      <c r="S1242" s="20">
        <v>0</v>
      </c>
      <c r="T1242" s="17" t="s">
        <v>29</v>
      </c>
      <c r="U1242" s="17" t="s">
        <v>29</v>
      </c>
      <c r="V1242" s="17" t="s">
        <v>37</v>
      </c>
      <c r="W1242" s="17" t="s">
        <v>29</v>
      </c>
      <c r="X1242" s="20">
        <v>0</v>
      </c>
      <c r="Y1242" s="20">
        <v>0</v>
      </c>
      <c r="Z1242" s="20">
        <v>0</v>
      </c>
      <c r="AA1242" s="20">
        <v>0</v>
      </c>
      <c r="AB1242" s="20">
        <v>0</v>
      </c>
    </row>
    <row r="1243" spans="1:28" x14ac:dyDescent="0.25">
      <c r="A1243" s="16" t="s">
        <v>2495</v>
      </c>
      <c r="B1243" s="17" t="s">
        <v>29</v>
      </c>
      <c r="C1243" s="17" t="s">
        <v>29</v>
      </c>
      <c r="D1243" s="17" t="s">
        <v>29</v>
      </c>
      <c r="E1243" s="17" t="s">
        <v>29</v>
      </c>
      <c r="F1243" s="17" t="s">
        <v>29</v>
      </c>
      <c r="G1243" s="18"/>
      <c r="H1243" s="18"/>
      <c r="I1243" s="17" t="s">
        <v>29</v>
      </c>
      <c r="J1243" s="17" t="s">
        <v>29</v>
      </c>
      <c r="K1243" s="17" t="s">
        <v>29</v>
      </c>
      <c r="L1243" s="17" t="s">
        <v>29</v>
      </c>
      <c r="M1243" s="20">
        <v>0</v>
      </c>
      <c r="N1243" s="18"/>
      <c r="O1243" s="17" t="s">
        <v>29</v>
      </c>
      <c r="P1243" s="20">
        <v>0</v>
      </c>
      <c r="Q1243" s="20"/>
      <c r="R1243" s="17" t="s">
        <v>29</v>
      </c>
      <c r="S1243" s="20">
        <v>0</v>
      </c>
      <c r="T1243" s="17" t="s">
        <v>29</v>
      </c>
      <c r="U1243" s="17" t="s">
        <v>29</v>
      </c>
      <c r="V1243" s="17" t="s">
        <v>37</v>
      </c>
      <c r="W1243" s="17" t="s">
        <v>29</v>
      </c>
      <c r="X1243" s="20">
        <v>0</v>
      </c>
      <c r="Y1243" s="20">
        <v>0</v>
      </c>
      <c r="Z1243" s="20">
        <v>0</v>
      </c>
      <c r="AA1243" s="20">
        <v>0</v>
      </c>
      <c r="AB1243" s="20">
        <v>0</v>
      </c>
    </row>
    <row r="1244" spans="1:28" x14ac:dyDescent="0.25">
      <c r="A1244" s="9" t="s">
        <v>2496</v>
      </c>
      <c r="B1244" s="10" t="s">
        <v>29</v>
      </c>
      <c r="C1244" s="10" t="s">
        <v>29</v>
      </c>
      <c r="D1244" s="9" t="s">
        <v>30</v>
      </c>
      <c r="E1244" s="10" t="s">
        <v>31</v>
      </c>
      <c r="F1244" s="10" t="s">
        <v>32</v>
      </c>
      <c r="G1244" s="11">
        <v>43665</v>
      </c>
      <c r="H1244" s="12">
        <v>43647</v>
      </c>
      <c r="I1244" s="10" t="s">
        <v>254</v>
      </c>
      <c r="J1244" s="13" t="s">
        <v>2497</v>
      </c>
      <c r="K1244" s="10" t="s">
        <v>40</v>
      </c>
      <c r="L1244" s="10" t="s">
        <v>1117</v>
      </c>
      <c r="M1244" s="15">
        <v>0</v>
      </c>
      <c r="N1244" s="12"/>
      <c r="O1244" s="10" t="s">
        <v>2498</v>
      </c>
      <c r="P1244" s="15">
        <v>0</v>
      </c>
      <c r="Q1244" s="15">
        <v>1</v>
      </c>
      <c r="R1244" s="10" t="s">
        <v>29</v>
      </c>
      <c r="S1244" s="15">
        <v>0</v>
      </c>
      <c r="T1244" s="10" t="s">
        <v>339</v>
      </c>
      <c r="U1244" s="10" t="s">
        <v>29</v>
      </c>
      <c r="V1244" s="10" t="s">
        <v>37</v>
      </c>
      <c r="W1244" s="10" t="s">
        <v>29</v>
      </c>
      <c r="X1244" s="15">
        <v>0</v>
      </c>
      <c r="Y1244" s="15">
        <v>0</v>
      </c>
      <c r="Z1244" s="15">
        <v>0</v>
      </c>
      <c r="AA1244" s="15">
        <v>0</v>
      </c>
      <c r="AB1244" s="15">
        <v>0</v>
      </c>
    </row>
    <row r="1245" spans="1:28" x14ac:dyDescent="0.25">
      <c r="A1245" s="9" t="s">
        <v>2499</v>
      </c>
      <c r="B1245" s="10" t="s">
        <v>29</v>
      </c>
      <c r="C1245" s="10" t="s">
        <v>29</v>
      </c>
      <c r="D1245" s="9" t="s">
        <v>30</v>
      </c>
      <c r="E1245" s="10" t="s">
        <v>31</v>
      </c>
      <c r="F1245" s="10" t="s">
        <v>32</v>
      </c>
      <c r="G1245" s="11">
        <v>43696</v>
      </c>
      <c r="H1245" s="12">
        <v>43678</v>
      </c>
      <c r="I1245" s="10" t="s">
        <v>210</v>
      </c>
      <c r="J1245" s="13" t="s">
        <v>2500</v>
      </c>
      <c r="K1245" s="10" t="s">
        <v>40</v>
      </c>
      <c r="L1245" s="10" t="s">
        <v>29</v>
      </c>
      <c r="M1245" s="15">
        <v>0</v>
      </c>
      <c r="N1245" s="12"/>
      <c r="O1245" s="10" t="s">
        <v>2498</v>
      </c>
      <c r="P1245" s="15">
        <v>0</v>
      </c>
      <c r="Q1245" s="15">
        <v>0</v>
      </c>
      <c r="R1245" s="10" t="s">
        <v>29</v>
      </c>
      <c r="S1245" s="15">
        <v>0</v>
      </c>
      <c r="T1245" s="10" t="s">
        <v>339</v>
      </c>
      <c r="U1245" s="10" t="s">
        <v>29</v>
      </c>
      <c r="V1245" s="10" t="s">
        <v>37</v>
      </c>
      <c r="W1245" s="10" t="s">
        <v>29</v>
      </c>
      <c r="X1245" s="15">
        <v>0</v>
      </c>
      <c r="Y1245" s="15">
        <v>0</v>
      </c>
      <c r="Z1245" s="15">
        <v>0</v>
      </c>
      <c r="AA1245" s="15">
        <v>0</v>
      </c>
      <c r="AB1245" s="15">
        <v>0</v>
      </c>
    </row>
    <row r="1246" spans="1:28" x14ac:dyDescent="0.25">
      <c r="A1246" s="9" t="s">
        <v>2501</v>
      </c>
      <c r="B1246" s="10" t="s">
        <v>29</v>
      </c>
      <c r="C1246" s="10" t="s">
        <v>29</v>
      </c>
      <c r="D1246" s="9" t="s">
        <v>30</v>
      </c>
      <c r="E1246" s="10" t="s">
        <v>31</v>
      </c>
      <c r="F1246" s="10" t="s">
        <v>32</v>
      </c>
      <c r="G1246" s="11">
        <v>43678</v>
      </c>
      <c r="H1246" s="12">
        <v>43678</v>
      </c>
      <c r="I1246" s="10" t="s">
        <v>175</v>
      </c>
      <c r="J1246" s="13" t="s">
        <v>2502</v>
      </c>
      <c r="K1246" s="10" t="s">
        <v>40</v>
      </c>
      <c r="L1246" s="10" t="s">
        <v>29</v>
      </c>
      <c r="M1246" s="15">
        <v>0</v>
      </c>
      <c r="N1246" s="12"/>
      <c r="O1246" s="10" t="s">
        <v>29</v>
      </c>
      <c r="P1246" s="15">
        <v>0</v>
      </c>
      <c r="Q1246" s="15">
        <v>2</v>
      </c>
      <c r="R1246" s="10" t="s">
        <v>29</v>
      </c>
      <c r="S1246" s="15">
        <v>0</v>
      </c>
      <c r="T1246" s="10" t="s">
        <v>339</v>
      </c>
      <c r="U1246" s="10" t="s">
        <v>29</v>
      </c>
      <c r="V1246" s="10" t="s">
        <v>37</v>
      </c>
      <c r="W1246" s="10" t="s">
        <v>29</v>
      </c>
      <c r="X1246" s="15">
        <v>0</v>
      </c>
      <c r="Y1246" s="15">
        <v>0</v>
      </c>
      <c r="Z1246" s="15">
        <v>0</v>
      </c>
      <c r="AA1246" s="15">
        <v>0</v>
      </c>
      <c r="AB1246" s="15">
        <v>0</v>
      </c>
    </row>
    <row r="1247" spans="1:28" x14ac:dyDescent="0.25">
      <c r="A1247" s="9" t="s">
        <v>2503</v>
      </c>
      <c r="B1247" s="10" t="s">
        <v>29</v>
      </c>
      <c r="C1247" s="10" t="s">
        <v>29</v>
      </c>
      <c r="D1247" s="9" t="s">
        <v>30</v>
      </c>
      <c r="E1247" s="10" t="s">
        <v>31</v>
      </c>
      <c r="F1247" s="10" t="s">
        <v>32</v>
      </c>
      <c r="G1247" s="11">
        <v>43741</v>
      </c>
      <c r="H1247" s="12">
        <v>43739</v>
      </c>
      <c r="I1247" s="10" t="s">
        <v>363</v>
      </c>
      <c r="J1247" s="13" t="s">
        <v>2504</v>
      </c>
      <c r="K1247" s="10" t="s">
        <v>40</v>
      </c>
      <c r="L1247" s="10" t="s">
        <v>29</v>
      </c>
      <c r="M1247" s="15">
        <v>0</v>
      </c>
      <c r="N1247" s="12"/>
      <c r="O1247" s="10" t="s">
        <v>2498</v>
      </c>
      <c r="P1247" s="15">
        <v>0</v>
      </c>
      <c r="Q1247" s="15">
        <v>1</v>
      </c>
      <c r="R1247" s="10" t="s">
        <v>29</v>
      </c>
      <c r="S1247" s="15">
        <v>0</v>
      </c>
      <c r="T1247" s="10" t="s">
        <v>339</v>
      </c>
      <c r="U1247" s="10" t="s">
        <v>29</v>
      </c>
      <c r="V1247" s="10" t="s">
        <v>37</v>
      </c>
      <c r="W1247" s="10" t="s">
        <v>29</v>
      </c>
      <c r="X1247" s="15">
        <v>0</v>
      </c>
      <c r="Y1247" s="15">
        <v>0</v>
      </c>
      <c r="Z1247" s="15">
        <v>0</v>
      </c>
      <c r="AA1247" s="15">
        <v>0</v>
      </c>
      <c r="AB1247" s="15">
        <v>0</v>
      </c>
    </row>
    <row r="1248" spans="1:28" x14ac:dyDescent="0.25">
      <c r="A1248" s="9" t="s">
        <v>2505</v>
      </c>
      <c r="B1248" s="10" t="s">
        <v>29</v>
      </c>
      <c r="C1248" s="10" t="s">
        <v>29</v>
      </c>
      <c r="D1248" s="9" t="s">
        <v>30</v>
      </c>
      <c r="E1248" s="10" t="s">
        <v>31</v>
      </c>
      <c r="F1248" s="10" t="s">
        <v>32</v>
      </c>
      <c r="G1248" s="11">
        <v>43782</v>
      </c>
      <c r="H1248" s="12">
        <v>43770</v>
      </c>
      <c r="I1248" s="10" t="s">
        <v>448</v>
      </c>
      <c r="J1248" s="13" t="s">
        <v>2506</v>
      </c>
      <c r="K1248" s="10" t="s">
        <v>40</v>
      </c>
      <c r="L1248" s="10" t="s">
        <v>29</v>
      </c>
      <c r="M1248" s="15">
        <v>0</v>
      </c>
      <c r="N1248" s="12"/>
      <c r="O1248" s="10" t="s">
        <v>29</v>
      </c>
      <c r="P1248" s="15">
        <v>0</v>
      </c>
      <c r="Q1248" s="15">
        <v>0</v>
      </c>
      <c r="R1248" s="10" t="s">
        <v>29</v>
      </c>
      <c r="S1248" s="15">
        <v>0</v>
      </c>
      <c r="T1248" s="10" t="s">
        <v>339</v>
      </c>
      <c r="U1248" s="10" t="s">
        <v>29</v>
      </c>
      <c r="V1248" s="10" t="s">
        <v>37</v>
      </c>
      <c r="W1248" s="10" t="s">
        <v>29</v>
      </c>
      <c r="X1248" s="15">
        <v>0</v>
      </c>
      <c r="Y1248" s="15">
        <v>0</v>
      </c>
      <c r="Z1248" s="15">
        <v>0</v>
      </c>
      <c r="AA1248" s="15">
        <v>0</v>
      </c>
      <c r="AB1248" s="15">
        <v>0</v>
      </c>
    </row>
    <row r="1249" spans="1:28" x14ac:dyDescent="0.25">
      <c r="A1249" s="9" t="s">
        <v>2507</v>
      </c>
      <c r="B1249" s="10" t="s">
        <v>29</v>
      </c>
      <c r="C1249" s="10" t="s">
        <v>29</v>
      </c>
      <c r="D1249" s="9" t="s">
        <v>30</v>
      </c>
      <c r="E1249" s="10" t="s">
        <v>31</v>
      </c>
      <c r="F1249" s="10" t="s">
        <v>32</v>
      </c>
      <c r="G1249" s="11">
        <v>43782</v>
      </c>
      <c r="H1249" s="12">
        <v>43770</v>
      </c>
      <c r="I1249" s="10" t="s">
        <v>443</v>
      </c>
      <c r="J1249" s="13" t="s">
        <v>2508</v>
      </c>
      <c r="K1249" s="10" t="s">
        <v>40</v>
      </c>
      <c r="L1249" s="10" t="s">
        <v>29</v>
      </c>
      <c r="M1249" s="15">
        <v>0</v>
      </c>
      <c r="N1249" s="12"/>
      <c r="O1249" s="10" t="s">
        <v>29</v>
      </c>
      <c r="P1249" s="15">
        <v>0</v>
      </c>
      <c r="Q1249" s="15">
        <v>1</v>
      </c>
      <c r="R1249" s="10" t="s">
        <v>29</v>
      </c>
      <c r="S1249" s="15">
        <v>0</v>
      </c>
      <c r="T1249" s="10" t="s">
        <v>339</v>
      </c>
      <c r="U1249" s="10" t="s">
        <v>29</v>
      </c>
      <c r="V1249" s="10" t="s">
        <v>37</v>
      </c>
      <c r="W1249" s="10" t="s">
        <v>29</v>
      </c>
      <c r="X1249" s="15">
        <v>0</v>
      </c>
      <c r="Y1249" s="15">
        <v>0</v>
      </c>
      <c r="Z1249" s="15">
        <v>0</v>
      </c>
      <c r="AA1249" s="15">
        <v>0</v>
      </c>
      <c r="AB1249" s="15">
        <v>0</v>
      </c>
    </row>
    <row r="1250" spans="1:28" x14ac:dyDescent="0.25">
      <c r="A1250" s="9" t="s">
        <v>2509</v>
      </c>
      <c r="B1250" s="10" t="s">
        <v>29</v>
      </c>
      <c r="C1250" s="10" t="s">
        <v>29</v>
      </c>
      <c r="D1250" s="9" t="s">
        <v>30</v>
      </c>
      <c r="E1250" s="10" t="s">
        <v>31</v>
      </c>
      <c r="F1250" s="10" t="s">
        <v>32</v>
      </c>
      <c r="G1250" s="11">
        <v>43782</v>
      </c>
      <c r="H1250" s="12">
        <v>43770</v>
      </c>
      <c r="I1250" s="10" t="s">
        <v>175</v>
      </c>
      <c r="J1250" s="13" t="s">
        <v>2510</v>
      </c>
      <c r="K1250" s="10" t="s">
        <v>40</v>
      </c>
      <c r="L1250" s="10" t="s">
        <v>29</v>
      </c>
      <c r="M1250" s="15">
        <v>0</v>
      </c>
      <c r="N1250" s="12"/>
      <c r="O1250" s="10" t="s">
        <v>29</v>
      </c>
      <c r="P1250" s="15">
        <v>0</v>
      </c>
      <c r="Q1250" s="15">
        <v>1</v>
      </c>
      <c r="R1250" s="10" t="s">
        <v>29</v>
      </c>
      <c r="S1250" s="15">
        <v>0</v>
      </c>
      <c r="T1250" s="10" t="s">
        <v>339</v>
      </c>
      <c r="U1250" s="10" t="s">
        <v>29</v>
      </c>
      <c r="V1250" s="10" t="s">
        <v>37</v>
      </c>
      <c r="W1250" s="10" t="s">
        <v>29</v>
      </c>
      <c r="X1250" s="15">
        <v>0</v>
      </c>
      <c r="Y1250" s="15">
        <v>0</v>
      </c>
      <c r="Z1250" s="15">
        <v>0</v>
      </c>
      <c r="AA1250" s="15">
        <v>0</v>
      </c>
      <c r="AB1250" s="15">
        <v>0</v>
      </c>
    </row>
    <row r="1251" spans="1:28" x14ac:dyDescent="0.25">
      <c r="A1251" s="9" t="s">
        <v>2511</v>
      </c>
      <c r="B1251" s="10" t="s">
        <v>29</v>
      </c>
      <c r="C1251" s="10" t="s">
        <v>29</v>
      </c>
      <c r="D1251" s="9" t="s">
        <v>30</v>
      </c>
      <c r="E1251" s="10" t="s">
        <v>31</v>
      </c>
      <c r="F1251" s="10" t="s">
        <v>32</v>
      </c>
      <c r="G1251" s="11">
        <v>43875</v>
      </c>
      <c r="H1251" s="12">
        <v>43862</v>
      </c>
      <c r="I1251" s="10" t="s">
        <v>175</v>
      </c>
      <c r="J1251" s="13" t="s">
        <v>2512</v>
      </c>
      <c r="K1251" s="10" t="s">
        <v>40</v>
      </c>
      <c r="L1251" s="10" t="s">
        <v>29</v>
      </c>
      <c r="M1251" s="15">
        <v>0</v>
      </c>
      <c r="N1251" s="12"/>
      <c r="O1251" s="10" t="s">
        <v>29</v>
      </c>
      <c r="P1251" s="15">
        <v>0</v>
      </c>
      <c r="Q1251" s="15">
        <v>2</v>
      </c>
      <c r="R1251" s="10" t="s">
        <v>29</v>
      </c>
      <c r="S1251" s="15">
        <v>0</v>
      </c>
      <c r="T1251" s="10" t="s">
        <v>1020</v>
      </c>
      <c r="U1251" s="10" t="s">
        <v>29</v>
      </c>
      <c r="V1251" s="10" t="s">
        <v>37</v>
      </c>
      <c r="W1251" s="10" t="s">
        <v>29</v>
      </c>
      <c r="X1251" s="15">
        <v>0</v>
      </c>
      <c r="Y1251" s="15">
        <v>0</v>
      </c>
      <c r="Z1251" s="15">
        <v>0</v>
      </c>
      <c r="AA1251" s="15">
        <v>0</v>
      </c>
      <c r="AB1251" s="15">
        <v>0</v>
      </c>
    </row>
    <row r="1252" spans="1:28" x14ac:dyDescent="0.25">
      <c r="A1252" s="9" t="s">
        <v>2513</v>
      </c>
      <c r="B1252" s="10" t="s">
        <v>29</v>
      </c>
      <c r="C1252" s="10" t="s">
        <v>29</v>
      </c>
      <c r="D1252" s="9" t="s">
        <v>30</v>
      </c>
      <c r="E1252" s="10" t="s">
        <v>31</v>
      </c>
      <c r="F1252" s="10" t="s">
        <v>32</v>
      </c>
      <c r="G1252" s="11">
        <v>44021</v>
      </c>
      <c r="H1252" s="12">
        <v>44013</v>
      </c>
      <c r="I1252" s="10" t="s">
        <v>218</v>
      </c>
      <c r="J1252" s="13" t="s">
        <v>1568</v>
      </c>
      <c r="K1252" s="10" t="s">
        <v>40</v>
      </c>
      <c r="L1252" s="10" t="s">
        <v>934</v>
      </c>
      <c r="M1252" s="15">
        <v>0</v>
      </c>
      <c r="N1252" s="12"/>
      <c r="O1252" s="10" t="s">
        <v>1556</v>
      </c>
      <c r="P1252" s="15">
        <v>0</v>
      </c>
      <c r="Q1252" s="15">
        <v>1</v>
      </c>
      <c r="R1252" s="10" t="s">
        <v>29</v>
      </c>
      <c r="S1252" s="15">
        <v>0</v>
      </c>
      <c r="T1252" s="10" t="s">
        <v>339</v>
      </c>
      <c r="U1252" s="10" t="s">
        <v>29</v>
      </c>
      <c r="V1252" s="10" t="s">
        <v>37</v>
      </c>
      <c r="W1252" s="10" t="s">
        <v>29</v>
      </c>
      <c r="X1252" s="15">
        <v>0</v>
      </c>
      <c r="Y1252" s="15">
        <v>0</v>
      </c>
      <c r="Z1252" s="15">
        <v>0</v>
      </c>
      <c r="AA1252" s="15">
        <v>0</v>
      </c>
      <c r="AB1252" s="15">
        <v>0</v>
      </c>
    </row>
    <row r="1253" spans="1:28" x14ac:dyDescent="0.25">
      <c r="A1253" s="9" t="s">
        <v>2514</v>
      </c>
      <c r="B1253" s="10" t="s">
        <v>29</v>
      </c>
      <c r="C1253" s="10" t="s">
        <v>29</v>
      </c>
      <c r="D1253" s="9" t="s">
        <v>30</v>
      </c>
      <c r="E1253" s="10" t="s">
        <v>31</v>
      </c>
      <c r="F1253" s="10" t="s">
        <v>32</v>
      </c>
      <c r="G1253" s="11">
        <v>44021</v>
      </c>
      <c r="H1253" s="12">
        <v>44013</v>
      </c>
      <c r="I1253" s="10" t="s">
        <v>218</v>
      </c>
      <c r="J1253" s="13" t="s">
        <v>1570</v>
      </c>
      <c r="K1253" s="10" t="s">
        <v>40</v>
      </c>
      <c r="L1253" s="10" t="s">
        <v>934</v>
      </c>
      <c r="M1253" s="15">
        <v>0</v>
      </c>
      <c r="N1253" s="12"/>
      <c r="O1253" s="10" t="s">
        <v>1556</v>
      </c>
      <c r="P1253" s="15">
        <v>0</v>
      </c>
      <c r="Q1253" s="15">
        <v>1</v>
      </c>
      <c r="R1253" s="10" t="s">
        <v>29</v>
      </c>
      <c r="S1253" s="15">
        <v>0</v>
      </c>
      <c r="T1253" s="10" t="s">
        <v>339</v>
      </c>
      <c r="U1253" s="10" t="s">
        <v>29</v>
      </c>
      <c r="V1253" s="10" t="s">
        <v>37</v>
      </c>
      <c r="W1253" s="10" t="s">
        <v>29</v>
      </c>
      <c r="X1253" s="15">
        <v>0</v>
      </c>
      <c r="Y1253" s="15">
        <v>0</v>
      </c>
      <c r="Z1253" s="15">
        <v>0</v>
      </c>
      <c r="AA1253" s="15">
        <v>0</v>
      </c>
      <c r="AB1253" s="15">
        <v>0</v>
      </c>
    </row>
    <row r="1254" spans="1:28" x14ac:dyDescent="0.25">
      <c r="A1254" s="9" t="s">
        <v>2515</v>
      </c>
      <c r="B1254" s="10" t="s">
        <v>29</v>
      </c>
      <c r="C1254" s="10" t="s">
        <v>29</v>
      </c>
      <c r="D1254" s="9" t="s">
        <v>30</v>
      </c>
      <c r="E1254" s="10" t="s">
        <v>31</v>
      </c>
      <c r="F1254" s="10" t="s">
        <v>32</v>
      </c>
      <c r="G1254" s="11">
        <v>44064</v>
      </c>
      <c r="H1254" s="12">
        <v>44044</v>
      </c>
      <c r="I1254" s="10" t="s">
        <v>2435</v>
      </c>
      <c r="J1254" s="13" t="s">
        <v>2516</v>
      </c>
      <c r="K1254" s="10" t="s">
        <v>40</v>
      </c>
      <c r="L1254" s="10" t="s">
        <v>29</v>
      </c>
      <c r="M1254" s="15">
        <v>0</v>
      </c>
      <c r="N1254" s="12"/>
      <c r="O1254" s="10" t="s">
        <v>29</v>
      </c>
      <c r="P1254" s="15">
        <v>0</v>
      </c>
      <c r="Q1254" s="15">
        <v>1</v>
      </c>
      <c r="R1254" s="10" t="s">
        <v>29</v>
      </c>
      <c r="S1254" s="15">
        <v>0</v>
      </c>
      <c r="T1254" s="10" t="s">
        <v>339</v>
      </c>
      <c r="U1254" s="10" t="s">
        <v>29</v>
      </c>
      <c r="V1254" s="10" t="s">
        <v>37</v>
      </c>
      <c r="W1254" s="10" t="s">
        <v>29</v>
      </c>
      <c r="X1254" s="15">
        <v>0</v>
      </c>
      <c r="Y1254" s="15">
        <v>0</v>
      </c>
      <c r="Z1254" s="15">
        <v>0</v>
      </c>
      <c r="AA1254" s="15">
        <v>0</v>
      </c>
      <c r="AB1254" s="15">
        <v>0</v>
      </c>
    </row>
    <row r="1255" spans="1:28" x14ac:dyDescent="0.25">
      <c r="A1255" s="9" t="s">
        <v>2517</v>
      </c>
      <c r="B1255" s="10" t="s">
        <v>29</v>
      </c>
      <c r="C1255" s="10" t="s">
        <v>29</v>
      </c>
      <c r="D1255" s="9" t="s">
        <v>30</v>
      </c>
      <c r="E1255" s="10" t="s">
        <v>31</v>
      </c>
      <c r="F1255" s="10" t="s">
        <v>32</v>
      </c>
      <c r="G1255" s="11">
        <v>44064</v>
      </c>
      <c r="H1255" s="12">
        <v>44044</v>
      </c>
      <c r="I1255" s="10" t="s">
        <v>218</v>
      </c>
      <c r="J1255" s="13" t="s">
        <v>2518</v>
      </c>
      <c r="K1255" s="10" t="s">
        <v>40</v>
      </c>
      <c r="L1255" s="10" t="s">
        <v>29</v>
      </c>
      <c r="M1255" s="15">
        <v>0</v>
      </c>
      <c r="N1255" s="12"/>
      <c r="O1255" s="10" t="s">
        <v>29</v>
      </c>
      <c r="P1255" s="15">
        <v>0</v>
      </c>
      <c r="Q1255" s="15">
        <v>1</v>
      </c>
      <c r="R1255" s="10" t="s">
        <v>29</v>
      </c>
      <c r="S1255" s="15">
        <v>0</v>
      </c>
      <c r="T1255" s="10" t="s">
        <v>339</v>
      </c>
      <c r="U1255" s="10" t="s">
        <v>29</v>
      </c>
      <c r="V1255" s="10" t="s">
        <v>37</v>
      </c>
      <c r="W1255" s="10" t="s">
        <v>29</v>
      </c>
      <c r="X1255" s="15">
        <v>0</v>
      </c>
      <c r="Y1255" s="15">
        <v>0</v>
      </c>
      <c r="Z1255" s="15">
        <v>0</v>
      </c>
      <c r="AA1255" s="15">
        <v>0</v>
      </c>
      <c r="AB1255" s="15">
        <v>0</v>
      </c>
    </row>
    <row r="1256" spans="1:28" x14ac:dyDescent="0.25">
      <c r="A1256" s="9" t="s">
        <v>2519</v>
      </c>
      <c r="B1256" s="10" t="s">
        <v>29</v>
      </c>
      <c r="C1256" s="10" t="s">
        <v>29</v>
      </c>
      <c r="D1256" s="9" t="s">
        <v>30</v>
      </c>
      <c r="E1256" s="10" t="s">
        <v>31</v>
      </c>
      <c r="F1256" s="10" t="s">
        <v>32</v>
      </c>
      <c r="G1256" s="11">
        <v>44064</v>
      </c>
      <c r="H1256" s="12">
        <v>44044</v>
      </c>
      <c r="I1256" s="10" t="s">
        <v>218</v>
      </c>
      <c r="J1256" s="13" t="s">
        <v>1616</v>
      </c>
      <c r="K1256" s="10" t="s">
        <v>40</v>
      </c>
      <c r="L1256" s="10" t="s">
        <v>29</v>
      </c>
      <c r="M1256" s="15">
        <v>0</v>
      </c>
      <c r="N1256" s="12"/>
      <c r="O1256" s="10" t="s">
        <v>29</v>
      </c>
      <c r="P1256" s="15">
        <v>0</v>
      </c>
      <c r="Q1256" s="15">
        <v>1</v>
      </c>
      <c r="R1256" s="10" t="s">
        <v>29</v>
      </c>
      <c r="S1256" s="15">
        <v>0</v>
      </c>
      <c r="T1256" s="10" t="s">
        <v>1589</v>
      </c>
      <c r="U1256" s="10" t="s">
        <v>29</v>
      </c>
      <c r="V1256" s="10" t="s">
        <v>37</v>
      </c>
      <c r="W1256" s="10" t="s">
        <v>29</v>
      </c>
      <c r="X1256" s="15">
        <v>0</v>
      </c>
      <c r="Y1256" s="15">
        <v>0</v>
      </c>
      <c r="Z1256" s="15">
        <v>0</v>
      </c>
      <c r="AA1256" s="15">
        <v>0</v>
      </c>
      <c r="AB1256" s="15">
        <v>0</v>
      </c>
    </row>
    <row r="1257" spans="1:28" x14ac:dyDescent="0.25">
      <c r="A1257" s="9" t="s">
        <v>2520</v>
      </c>
      <c r="B1257" s="10" t="s">
        <v>29</v>
      </c>
      <c r="C1257" s="10" t="s">
        <v>29</v>
      </c>
      <c r="D1257" s="9" t="s">
        <v>30</v>
      </c>
      <c r="E1257" s="10" t="s">
        <v>32</v>
      </c>
      <c r="F1257" s="10" t="s">
        <v>32</v>
      </c>
      <c r="G1257" s="11">
        <v>44124</v>
      </c>
      <c r="H1257" s="12">
        <v>44124</v>
      </c>
      <c r="I1257" s="10" t="s">
        <v>218</v>
      </c>
      <c r="J1257" s="13" t="s">
        <v>2521</v>
      </c>
      <c r="K1257" s="10" t="s">
        <v>40</v>
      </c>
      <c r="L1257" s="10" t="s">
        <v>29</v>
      </c>
      <c r="M1257" s="15">
        <v>0</v>
      </c>
      <c r="N1257" s="12"/>
      <c r="O1257" s="10" t="s">
        <v>29</v>
      </c>
      <c r="P1257" s="15">
        <v>0</v>
      </c>
      <c r="Q1257" s="15">
        <v>1</v>
      </c>
      <c r="R1257" s="10" t="s">
        <v>29</v>
      </c>
      <c r="S1257" s="15">
        <v>0</v>
      </c>
      <c r="T1257" s="10" t="s">
        <v>339</v>
      </c>
      <c r="U1257" s="10" t="s">
        <v>29</v>
      </c>
      <c r="V1257" s="10" t="s">
        <v>37</v>
      </c>
      <c r="W1257" s="10" t="s">
        <v>29</v>
      </c>
      <c r="X1257" s="15">
        <v>0</v>
      </c>
      <c r="Y1257" s="15">
        <v>0</v>
      </c>
      <c r="Z1257" s="15">
        <v>0</v>
      </c>
      <c r="AA1257" s="15">
        <v>0</v>
      </c>
      <c r="AB1257" s="15">
        <v>0</v>
      </c>
    </row>
    <row r="1258" spans="1:28" x14ac:dyDescent="0.25">
      <c r="A1258" s="9" t="s">
        <v>2522</v>
      </c>
      <c r="B1258" s="10" t="s">
        <v>29</v>
      </c>
      <c r="C1258" s="10" t="s">
        <v>29</v>
      </c>
      <c r="D1258" s="9" t="s">
        <v>30</v>
      </c>
      <c r="E1258" s="10" t="s">
        <v>32</v>
      </c>
      <c r="F1258" s="10" t="s">
        <v>32</v>
      </c>
      <c r="G1258" s="11">
        <v>44125</v>
      </c>
      <c r="H1258" s="12">
        <v>44125</v>
      </c>
      <c r="I1258" s="10" t="s">
        <v>218</v>
      </c>
      <c r="J1258" s="13" t="s">
        <v>2523</v>
      </c>
      <c r="K1258" s="10" t="s">
        <v>40</v>
      </c>
      <c r="L1258" s="10" t="s">
        <v>29</v>
      </c>
      <c r="M1258" s="15">
        <v>0</v>
      </c>
      <c r="N1258" s="12"/>
      <c r="O1258" s="10" t="s">
        <v>29</v>
      </c>
      <c r="P1258" s="15">
        <v>0</v>
      </c>
      <c r="Q1258" s="15">
        <v>2</v>
      </c>
      <c r="R1258" s="10" t="s">
        <v>29</v>
      </c>
      <c r="S1258" s="15">
        <v>0</v>
      </c>
      <c r="T1258" s="10" t="s">
        <v>339</v>
      </c>
      <c r="U1258" s="10" t="s">
        <v>29</v>
      </c>
      <c r="V1258" s="10" t="s">
        <v>37</v>
      </c>
      <c r="W1258" s="10" t="s">
        <v>29</v>
      </c>
      <c r="X1258" s="15">
        <v>0</v>
      </c>
      <c r="Y1258" s="15">
        <v>0</v>
      </c>
      <c r="Z1258" s="15">
        <v>0</v>
      </c>
      <c r="AA1258" s="15">
        <v>0</v>
      </c>
      <c r="AB1258" s="15">
        <v>0</v>
      </c>
    </row>
    <row r="1259" spans="1:28" x14ac:dyDescent="0.25">
      <c r="A1259" s="9" t="s">
        <v>2524</v>
      </c>
      <c r="B1259" s="10" t="s">
        <v>29</v>
      </c>
      <c r="C1259" s="10" t="s">
        <v>29</v>
      </c>
      <c r="D1259" s="9" t="s">
        <v>30</v>
      </c>
      <c r="E1259" s="10" t="s">
        <v>32</v>
      </c>
      <c r="F1259" s="10" t="s">
        <v>32</v>
      </c>
      <c r="G1259" s="11">
        <v>44125</v>
      </c>
      <c r="H1259" s="12">
        <v>44125</v>
      </c>
      <c r="I1259" s="10" t="s">
        <v>218</v>
      </c>
      <c r="J1259" s="13" t="s">
        <v>2525</v>
      </c>
      <c r="K1259" s="10" t="s">
        <v>40</v>
      </c>
      <c r="L1259" s="10" t="s">
        <v>29</v>
      </c>
      <c r="M1259" s="15">
        <v>0</v>
      </c>
      <c r="N1259" s="12"/>
      <c r="O1259" s="10" t="s">
        <v>29</v>
      </c>
      <c r="P1259" s="15">
        <v>0</v>
      </c>
      <c r="Q1259" s="15">
        <v>1</v>
      </c>
      <c r="R1259" s="10" t="s">
        <v>29</v>
      </c>
      <c r="S1259" s="15">
        <v>0</v>
      </c>
      <c r="T1259" s="10" t="s">
        <v>339</v>
      </c>
      <c r="U1259" s="10" t="s">
        <v>29</v>
      </c>
      <c r="V1259" s="10" t="s">
        <v>37</v>
      </c>
      <c r="W1259" s="10" t="s">
        <v>29</v>
      </c>
      <c r="X1259" s="15">
        <v>0</v>
      </c>
      <c r="Y1259" s="15">
        <v>0</v>
      </c>
      <c r="Z1259" s="15">
        <v>0</v>
      </c>
      <c r="AA1259" s="15">
        <v>0</v>
      </c>
      <c r="AB1259" s="15">
        <v>0</v>
      </c>
    </row>
    <row r="1260" spans="1:28" x14ac:dyDescent="0.25">
      <c r="A1260" s="9" t="s">
        <v>2526</v>
      </c>
      <c r="B1260" s="10" t="s">
        <v>29</v>
      </c>
      <c r="C1260" s="10" t="s">
        <v>29</v>
      </c>
      <c r="D1260" s="9" t="s">
        <v>30</v>
      </c>
      <c r="E1260" s="10" t="s">
        <v>32</v>
      </c>
      <c r="F1260" s="10" t="s">
        <v>32</v>
      </c>
      <c r="G1260" s="11">
        <v>44125</v>
      </c>
      <c r="H1260" s="12">
        <v>44125</v>
      </c>
      <c r="I1260" s="10" t="s">
        <v>218</v>
      </c>
      <c r="J1260" s="13" t="s">
        <v>2527</v>
      </c>
      <c r="K1260" s="10" t="s">
        <v>40</v>
      </c>
      <c r="L1260" s="10" t="s">
        <v>29</v>
      </c>
      <c r="M1260" s="15">
        <v>0</v>
      </c>
      <c r="N1260" s="12"/>
      <c r="O1260" s="10" t="s">
        <v>29</v>
      </c>
      <c r="P1260" s="15">
        <v>0</v>
      </c>
      <c r="Q1260" s="15">
        <v>2</v>
      </c>
      <c r="R1260" s="10" t="s">
        <v>29</v>
      </c>
      <c r="S1260" s="15">
        <v>0</v>
      </c>
      <c r="T1260" s="10" t="s">
        <v>339</v>
      </c>
      <c r="U1260" s="10" t="s">
        <v>29</v>
      </c>
      <c r="V1260" s="10" t="s">
        <v>37</v>
      </c>
      <c r="W1260" s="10" t="s">
        <v>29</v>
      </c>
      <c r="X1260" s="15">
        <v>0</v>
      </c>
      <c r="Y1260" s="15">
        <v>0</v>
      </c>
      <c r="Z1260" s="15">
        <v>0</v>
      </c>
      <c r="AA1260" s="15">
        <v>0</v>
      </c>
      <c r="AB1260" s="15">
        <v>0</v>
      </c>
    </row>
    <row r="1261" spans="1:28" x14ac:dyDescent="0.25">
      <c r="A1261" s="9" t="s">
        <v>2528</v>
      </c>
      <c r="B1261" s="10" t="s">
        <v>29</v>
      </c>
      <c r="C1261" s="10" t="s">
        <v>29</v>
      </c>
      <c r="D1261" s="9" t="s">
        <v>30</v>
      </c>
      <c r="E1261" s="10" t="s">
        <v>32</v>
      </c>
      <c r="F1261" s="10" t="s">
        <v>32</v>
      </c>
      <c r="G1261" s="11">
        <v>44270</v>
      </c>
      <c r="H1261" s="12">
        <v>44270</v>
      </c>
      <c r="I1261" s="10" t="s">
        <v>1119</v>
      </c>
      <c r="J1261" s="13" t="s">
        <v>2529</v>
      </c>
      <c r="K1261" s="10" t="s">
        <v>40</v>
      </c>
      <c r="L1261" s="10" t="s">
        <v>29</v>
      </c>
      <c r="M1261" s="15">
        <v>0</v>
      </c>
      <c r="N1261" s="12"/>
      <c r="O1261" s="10" t="s">
        <v>29</v>
      </c>
      <c r="P1261" s="15">
        <v>0</v>
      </c>
      <c r="Q1261" s="15">
        <v>1</v>
      </c>
      <c r="R1261" s="10" t="s">
        <v>29</v>
      </c>
      <c r="S1261" s="15">
        <v>0</v>
      </c>
      <c r="T1261" s="10" t="s">
        <v>339</v>
      </c>
      <c r="U1261" s="10" t="s">
        <v>29</v>
      </c>
      <c r="V1261" s="10" t="s">
        <v>37</v>
      </c>
      <c r="W1261" s="10" t="s">
        <v>29</v>
      </c>
      <c r="X1261" s="15">
        <v>0</v>
      </c>
      <c r="Y1261" s="15">
        <v>0</v>
      </c>
      <c r="Z1261" s="15">
        <v>0</v>
      </c>
      <c r="AA1261" s="15">
        <v>0</v>
      </c>
      <c r="AB1261" s="15">
        <v>0</v>
      </c>
    </row>
    <row r="1262" spans="1:28" x14ac:dyDescent="0.25">
      <c r="A1262" s="9" t="s">
        <v>2530</v>
      </c>
      <c r="B1262" s="10" t="s">
        <v>29</v>
      </c>
      <c r="C1262" s="10" t="s">
        <v>29</v>
      </c>
      <c r="D1262" s="9" t="s">
        <v>30</v>
      </c>
      <c r="E1262" s="10" t="s">
        <v>32</v>
      </c>
      <c r="F1262" s="10" t="s">
        <v>32</v>
      </c>
      <c r="G1262" s="11">
        <v>44270</v>
      </c>
      <c r="H1262" s="12">
        <v>44270</v>
      </c>
      <c r="I1262" s="10" t="s">
        <v>1119</v>
      </c>
      <c r="J1262" s="13" t="s">
        <v>2531</v>
      </c>
      <c r="K1262" s="10" t="s">
        <v>40</v>
      </c>
      <c r="L1262" s="10" t="s">
        <v>29</v>
      </c>
      <c r="M1262" s="15">
        <v>0</v>
      </c>
      <c r="N1262" s="12"/>
      <c r="O1262" s="10" t="s">
        <v>29</v>
      </c>
      <c r="P1262" s="15">
        <v>0</v>
      </c>
      <c r="Q1262" s="15">
        <v>1</v>
      </c>
      <c r="R1262" s="10" t="s">
        <v>29</v>
      </c>
      <c r="S1262" s="15">
        <v>0</v>
      </c>
      <c r="T1262" s="10" t="s">
        <v>339</v>
      </c>
      <c r="U1262" s="10" t="s">
        <v>29</v>
      </c>
      <c r="V1262" s="10" t="s">
        <v>37</v>
      </c>
      <c r="W1262" s="10" t="s">
        <v>29</v>
      </c>
      <c r="X1262" s="15">
        <v>0</v>
      </c>
      <c r="Y1262" s="15">
        <v>0</v>
      </c>
      <c r="Z1262" s="15">
        <v>0</v>
      </c>
      <c r="AA1262" s="15">
        <v>0</v>
      </c>
      <c r="AB1262" s="15">
        <v>0</v>
      </c>
    </row>
    <row r="1263" spans="1:28" x14ac:dyDescent="0.25">
      <c r="A1263" s="9" t="s">
        <v>2532</v>
      </c>
      <c r="B1263" s="10" t="s">
        <v>29</v>
      </c>
      <c r="C1263" s="10" t="s">
        <v>29</v>
      </c>
      <c r="D1263" s="9" t="s">
        <v>30</v>
      </c>
      <c r="E1263" s="10" t="s">
        <v>32</v>
      </c>
      <c r="F1263" s="10" t="s">
        <v>32</v>
      </c>
      <c r="G1263" s="11">
        <v>44270</v>
      </c>
      <c r="H1263" s="12">
        <v>44270</v>
      </c>
      <c r="I1263" s="10" t="s">
        <v>1119</v>
      </c>
      <c r="J1263" s="13" t="s">
        <v>2533</v>
      </c>
      <c r="K1263" s="10" t="s">
        <v>40</v>
      </c>
      <c r="L1263" s="10" t="s">
        <v>29</v>
      </c>
      <c r="M1263" s="15">
        <v>0</v>
      </c>
      <c r="N1263" s="12"/>
      <c r="O1263" s="10" t="s">
        <v>29</v>
      </c>
      <c r="P1263" s="15">
        <v>0</v>
      </c>
      <c r="Q1263" s="15">
        <v>18</v>
      </c>
      <c r="R1263" s="10" t="s">
        <v>29</v>
      </c>
      <c r="S1263" s="15">
        <v>0</v>
      </c>
      <c r="T1263" s="10" t="s">
        <v>339</v>
      </c>
      <c r="U1263" s="10" t="s">
        <v>29</v>
      </c>
      <c r="V1263" s="10" t="s">
        <v>37</v>
      </c>
      <c r="W1263" s="10" t="s">
        <v>29</v>
      </c>
      <c r="X1263" s="15">
        <v>0</v>
      </c>
      <c r="Y1263" s="15">
        <v>0</v>
      </c>
      <c r="Z1263" s="15">
        <v>0</v>
      </c>
      <c r="AA1263" s="15">
        <v>0</v>
      </c>
      <c r="AB1263" s="15">
        <v>0</v>
      </c>
    </row>
    <row r="1264" spans="1:28" x14ac:dyDescent="0.25">
      <c r="A1264" s="9" t="s">
        <v>2534</v>
      </c>
      <c r="B1264" s="10" t="s">
        <v>29</v>
      </c>
      <c r="C1264" s="10" t="s">
        <v>29</v>
      </c>
      <c r="D1264" s="9" t="s">
        <v>30</v>
      </c>
      <c r="E1264" s="10" t="s">
        <v>32</v>
      </c>
      <c r="F1264" s="10" t="s">
        <v>32</v>
      </c>
      <c r="G1264" s="11">
        <v>44270</v>
      </c>
      <c r="H1264" s="12">
        <v>44270</v>
      </c>
      <c r="I1264" s="10" t="s">
        <v>1119</v>
      </c>
      <c r="J1264" s="13" t="s">
        <v>2533</v>
      </c>
      <c r="K1264" s="10" t="s">
        <v>40</v>
      </c>
      <c r="L1264" s="10" t="s">
        <v>29</v>
      </c>
      <c r="M1264" s="15">
        <v>0</v>
      </c>
      <c r="N1264" s="12"/>
      <c r="O1264" s="10" t="s">
        <v>29</v>
      </c>
      <c r="P1264" s="15">
        <v>0</v>
      </c>
      <c r="Q1264" s="15">
        <v>10</v>
      </c>
      <c r="R1264" s="10" t="s">
        <v>29</v>
      </c>
      <c r="S1264" s="15">
        <v>0</v>
      </c>
      <c r="T1264" s="10" t="s">
        <v>339</v>
      </c>
      <c r="U1264" s="10" t="s">
        <v>29</v>
      </c>
      <c r="V1264" s="10" t="s">
        <v>37</v>
      </c>
      <c r="W1264" s="10" t="s">
        <v>29</v>
      </c>
      <c r="X1264" s="15">
        <v>0</v>
      </c>
      <c r="Y1264" s="15">
        <v>0</v>
      </c>
      <c r="Z1264" s="15">
        <v>0</v>
      </c>
      <c r="AA1264" s="15">
        <v>0</v>
      </c>
      <c r="AB1264" s="15">
        <v>0</v>
      </c>
    </row>
    <row r="1265" spans="1:28" x14ac:dyDescent="0.25">
      <c r="A1265" s="9" t="s">
        <v>2535</v>
      </c>
      <c r="B1265" s="10" t="s">
        <v>29</v>
      </c>
      <c r="C1265" s="10" t="s">
        <v>29</v>
      </c>
      <c r="D1265" s="9" t="s">
        <v>30</v>
      </c>
      <c r="E1265" s="10" t="s">
        <v>32</v>
      </c>
      <c r="F1265" s="10" t="s">
        <v>32</v>
      </c>
      <c r="G1265" s="11">
        <v>44271</v>
      </c>
      <c r="H1265" s="12">
        <v>44271</v>
      </c>
      <c r="I1265" s="10" t="s">
        <v>210</v>
      </c>
      <c r="J1265" s="13" t="s">
        <v>2533</v>
      </c>
      <c r="K1265" s="10" t="s">
        <v>40</v>
      </c>
      <c r="L1265" s="10" t="s">
        <v>29</v>
      </c>
      <c r="M1265" s="15">
        <v>0</v>
      </c>
      <c r="N1265" s="12"/>
      <c r="O1265" s="10" t="s">
        <v>29</v>
      </c>
      <c r="P1265" s="15">
        <v>0</v>
      </c>
      <c r="Q1265" s="15">
        <v>11</v>
      </c>
      <c r="R1265" s="10" t="s">
        <v>29</v>
      </c>
      <c r="S1265" s="15">
        <v>0</v>
      </c>
      <c r="T1265" s="10" t="s">
        <v>339</v>
      </c>
      <c r="U1265" s="10" t="s">
        <v>29</v>
      </c>
      <c r="V1265" s="10" t="s">
        <v>37</v>
      </c>
      <c r="W1265" s="10" t="s">
        <v>29</v>
      </c>
      <c r="X1265" s="15">
        <v>0</v>
      </c>
      <c r="Y1265" s="15">
        <v>0</v>
      </c>
      <c r="Z1265" s="15">
        <v>0</v>
      </c>
      <c r="AA1265" s="15">
        <v>0</v>
      </c>
      <c r="AB1265" s="15">
        <v>0</v>
      </c>
    </row>
    <row r="1266" spans="1:28" x14ac:dyDescent="0.25">
      <c r="A1266" s="9" t="s">
        <v>2536</v>
      </c>
      <c r="B1266" s="10" t="s">
        <v>29</v>
      </c>
      <c r="C1266" s="10" t="s">
        <v>29</v>
      </c>
      <c r="D1266" s="9" t="s">
        <v>30</v>
      </c>
      <c r="E1266" s="10" t="s">
        <v>32</v>
      </c>
      <c r="F1266" s="10" t="s">
        <v>32</v>
      </c>
      <c r="G1266" s="11">
        <v>44286</v>
      </c>
      <c r="H1266" s="12">
        <v>44286</v>
      </c>
      <c r="I1266" s="10" t="s">
        <v>33</v>
      </c>
      <c r="J1266" s="13" t="s">
        <v>2537</v>
      </c>
      <c r="K1266" s="10" t="s">
        <v>40</v>
      </c>
      <c r="L1266" s="10" t="s">
        <v>29</v>
      </c>
      <c r="M1266" s="15">
        <v>0</v>
      </c>
      <c r="N1266" s="12"/>
      <c r="O1266" s="10" t="s">
        <v>29</v>
      </c>
      <c r="P1266" s="15">
        <v>0</v>
      </c>
      <c r="Q1266" s="15">
        <v>0</v>
      </c>
      <c r="R1266" s="10" t="s">
        <v>29</v>
      </c>
      <c r="S1266" s="15">
        <v>0</v>
      </c>
      <c r="T1266" s="10" t="s">
        <v>339</v>
      </c>
      <c r="U1266" s="10" t="s">
        <v>29</v>
      </c>
      <c r="V1266" s="10" t="s">
        <v>37</v>
      </c>
      <c r="W1266" s="10" t="s">
        <v>29</v>
      </c>
      <c r="X1266" s="15">
        <v>0</v>
      </c>
      <c r="Y1266" s="15">
        <v>0</v>
      </c>
      <c r="Z1266" s="15">
        <v>0</v>
      </c>
      <c r="AA1266" s="15">
        <v>0</v>
      </c>
      <c r="AB1266" s="15">
        <v>0</v>
      </c>
    </row>
    <row r="1267" spans="1:28" x14ac:dyDescent="0.25">
      <c r="A1267" s="9" t="s">
        <v>2538</v>
      </c>
      <c r="B1267" s="10" t="s">
        <v>29</v>
      </c>
      <c r="C1267" s="10" t="s">
        <v>29</v>
      </c>
      <c r="D1267" s="9" t="s">
        <v>30</v>
      </c>
      <c r="E1267" s="10" t="s">
        <v>31</v>
      </c>
      <c r="F1267" s="10" t="s">
        <v>32</v>
      </c>
      <c r="G1267" s="11">
        <v>44376</v>
      </c>
      <c r="H1267" s="12">
        <v>44348</v>
      </c>
      <c r="I1267" s="10" t="s">
        <v>1119</v>
      </c>
      <c r="J1267" s="13" t="s">
        <v>2539</v>
      </c>
      <c r="K1267" s="10" t="s">
        <v>40</v>
      </c>
      <c r="L1267" s="10" t="s">
        <v>29</v>
      </c>
      <c r="M1267" s="15">
        <v>0</v>
      </c>
      <c r="N1267" s="12"/>
      <c r="O1267" s="10" t="s">
        <v>2540</v>
      </c>
      <c r="P1267" s="15">
        <v>0</v>
      </c>
      <c r="Q1267" s="15">
        <v>3</v>
      </c>
      <c r="R1267" s="10" t="s">
        <v>29</v>
      </c>
      <c r="S1267" s="15">
        <v>0</v>
      </c>
      <c r="T1267" s="10" t="s">
        <v>339</v>
      </c>
      <c r="U1267" s="10" t="s">
        <v>29</v>
      </c>
      <c r="V1267" s="10" t="s">
        <v>37</v>
      </c>
      <c r="W1267" s="10" t="s">
        <v>29</v>
      </c>
      <c r="X1267" s="15">
        <v>0</v>
      </c>
      <c r="Y1267" s="15">
        <v>0</v>
      </c>
      <c r="Z1267" s="15">
        <v>0</v>
      </c>
      <c r="AA1267" s="15">
        <v>0</v>
      </c>
      <c r="AB1267" s="15">
        <v>0</v>
      </c>
    </row>
    <row r="1268" spans="1:28" x14ac:dyDescent="0.25">
      <c r="A1268" s="9" t="s">
        <v>2541</v>
      </c>
      <c r="B1268" s="10" t="s">
        <v>29</v>
      </c>
      <c r="C1268" s="10" t="s">
        <v>29</v>
      </c>
      <c r="D1268" s="9" t="s">
        <v>30</v>
      </c>
      <c r="E1268" s="10" t="s">
        <v>31</v>
      </c>
      <c r="F1268" s="10" t="s">
        <v>32</v>
      </c>
      <c r="G1268" s="11">
        <v>44651</v>
      </c>
      <c r="H1268" s="12">
        <v>44621</v>
      </c>
      <c r="I1268" s="10" t="s">
        <v>218</v>
      </c>
      <c r="J1268" s="13" t="s">
        <v>1645</v>
      </c>
      <c r="K1268" s="10" t="s">
        <v>40</v>
      </c>
      <c r="L1268" s="10" t="s">
        <v>29</v>
      </c>
      <c r="M1268" s="15">
        <v>0</v>
      </c>
      <c r="N1268" s="12"/>
      <c r="O1268" s="10" t="s">
        <v>1646</v>
      </c>
      <c r="P1268" s="15">
        <v>0</v>
      </c>
      <c r="Q1268" s="15">
        <v>4</v>
      </c>
      <c r="R1268" s="10" t="s">
        <v>29</v>
      </c>
      <c r="S1268" s="15">
        <v>0</v>
      </c>
      <c r="T1268" s="10" t="s">
        <v>339</v>
      </c>
      <c r="U1268" s="10" t="s">
        <v>29</v>
      </c>
      <c r="V1268" s="10" t="s">
        <v>37</v>
      </c>
      <c r="W1268" s="10" t="s">
        <v>29</v>
      </c>
      <c r="X1268" s="15">
        <v>0</v>
      </c>
      <c r="Y1268" s="15">
        <v>0</v>
      </c>
      <c r="Z1268" s="15">
        <v>0</v>
      </c>
      <c r="AA1268" s="15">
        <v>0</v>
      </c>
      <c r="AB1268" s="15">
        <v>0</v>
      </c>
    </row>
    <row r="1269" spans="1:28" x14ac:dyDescent="0.25">
      <c r="A1269" s="9" t="s">
        <v>2542</v>
      </c>
      <c r="B1269" s="10" t="s">
        <v>29</v>
      </c>
      <c r="C1269" s="10" t="s">
        <v>29</v>
      </c>
      <c r="D1269" s="9" t="s">
        <v>30</v>
      </c>
      <c r="E1269" s="10" t="s">
        <v>31</v>
      </c>
      <c r="F1269" s="10" t="s">
        <v>32</v>
      </c>
      <c r="G1269" s="11">
        <v>44651</v>
      </c>
      <c r="H1269" s="12">
        <v>44621</v>
      </c>
      <c r="I1269" s="10" t="s">
        <v>218</v>
      </c>
      <c r="J1269" s="13" t="s">
        <v>1643</v>
      </c>
      <c r="K1269" s="10" t="s">
        <v>40</v>
      </c>
      <c r="L1269" s="10" t="s">
        <v>29</v>
      </c>
      <c r="M1269" s="15">
        <v>0</v>
      </c>
      <c r="N1269" s="12"/>
      <c r="O1269" s="10" t="s">
        <v>1637</v>
      </c>
      <c r="P1269" s="15">
        <v>0</v>
      </c>
      <c r="Q1269" s="15">
        <v>2</v>
      </c>
      <c r="R1269" s="10" t="s">
        <v>29</v>
      </c>
      <c r="S1269" s="15">
        <v>0</v>
      </c>
      <c r="T1269" s="10" t="s">
        <v>339</v>
      </c>
      <c r="U1269" s="10" t="s">
        <v>29</v>
      </c>
      <c r="V1269" s="10" t="s">
        <v>37</v>
      </c>
      <c r="W1269" s="10" t="s">
        <v>29</v>
      </c>
      <c r="X1269" s="15">
        <v>0</v>
      </c>
      <c r="Y1269" s="15">
        <v>0</v>
      </c>
      <c r="Z1269" s="15">
        <v>0</v>
      </c>
      <c r="AA1269" s="15">
        <v>0</v>
      </c>
      <c r="AB1269" s="15">
        <v>0</v>
      </c>
    </row>
    <row r="1270" spans="1:28" x14ac:dyDescent="0.25">
      <c r="A1270" s="9" t="s">
        <v>2543</v>
      </c>
      <c r="B1270" s="10" t="s">
        <v>29</v>
      </c>
      <c r="C1270" s="10" t="s">
        <v>29</v>
      </c>
      <c r="D1270" s="9" t="s">
        <v>30</v>
      </c>
      <c r="E1270" s="10" t="s">
        <v>31</v>
      </c>
      <c r="F1270" s="10" t="s">
        <v>32</v>
      </c>
      <c r="G1270" s="11">
        <v>44651</v>
      </c>
      <c r="H1270" s="12">
        <v>44621</v>
      </c>
      <c r="I1270" s="10" t="s">
        <v>218</v>
      </c>
      <c r="J1270" s="13" t="s">
        <v>2544</v>
      </c>
      <c r="K1270" s="10" t="s">
        <v>40</v>
      </c>
      <c r="L1270" s="10" t="s">
        <v>29</v>
      </c>
      <c r="M1270" s="15">
        <v>0</v>
      </c>
      <c r="N1270" s="12"/>
      <c r="O1270" s="10" t="s">
        <v>1631</v>
      </c>
      <c r="P1270" s="15">
        <v>0</v>
      </c>
      <c r="Q1270" s="15">
        <v>1</v>
      </c>
      <c r="R1270" s="10" t="s">
        <v>29</v>
      </c>
      <c r="S1270" s="15">
        <v>0</v>
      </c>
      <c r="T1270" s="10" t="s">
        <v>339</v>
      </c>
      <c r="U1270" s="10" t="s">
        <v>29</v>
      </c>
      <c r="V1270" s="10" t="s">
        <v>37</v>
      </c>
      <c r="W1270" s="10" t="s">
        <v>29</v>
      </c>
      <c r="X1270" s="15">
        <v>0</v>
      </c>
      <c r="Y1270" s="15">
        <v>0</v>
      </c>
      <c r="Z1270" s="15">
        <v>0</v>
      </c>
      <c r="AA1270" s="15">
        <v>0</v>
      </c>
      <c r="AB1270" s="15">
        <v>0</v>
      </c>
    </row>
    <row r="1271" spans="1:28" x14ac:dyDescent="0.25">
      <c r="A1271" s="9" t="s">
        <v>2545</v>
      </c>
      <c r="B1271" s="10" t="s">
        <v>29</v>
      </c>
      <c r="C1271" s="10" t="s">
        <v>29</v>
      </c>
      <c r="D1271" s="9" t="s">
        <v>30</v>
      </c>
      <c r="E1271" s="10" t="s">
        <v>31</v>
      </c>
      <c r="F1271" s="10" t="s">
        <v>32</v>
      </c>
      <c r="G1271" s="11">
        <v>44651</v>
      </c>
      <c r="H1271" s="12">
        <v>44621</v>
      </c>
      <c r="I1271" s="10" t="s">
        <v>218</v>
      </c>
      <c r="J1271" s="13" t="s">
        <v>2546</v>
      </c>
      <c r="K1271" s="10" t="s">
        <v>40</v>
      </c>
      <c r="L1271" s="10" t="s">
        <v>29</v>
      </c>
      <c r="M1271" s="15">
        <v>0</v>
      </c>
      <c r="N1271" s="12"/>
      <c r="O1271" s="10" t="s">
        <v>1637</v>
      </c>
      <c r="P1271" s="15">
        <v>0</v>
      </c>
      <c r="Q1271" s="15">
        <v>5</v>
      </c>
      <c r="R1271" s="10" t="s">
        <v>29</v>
      </c>
      <c r="S1271" s="15">
        <v>0</v>
      </c>
      <c r="T1271" s="10" t="s">
        <v>339</v>
      </c>
      <c r="U1271" s="10" t="s">
        <v>29</v>
      </c>
      <c r="V1271" s="10" t="s">
        <v>37</v>
      </c>
      <c r="W1271" s="10" t="s">
        <v>29</v>
      </c>
      <c r="X1271" s="15">
        <v>0</v>
      </c>
      <c r="Y1271" s="15">
        <v>0</v>
      </c>
      <c r="Z1271" s="15">
        <v>0</v>
      </c>
      <c r="AA1271" s="15">
        <v>0</v>
      </c>
      <c r="AB1271" s="15">
        <v>0</v>
      </c>
    </row>
    <row r="1272" spans="1:28" x14ac:dyDescent="0.25">
      <c r="A1272" s="9" t="s">
        <v>2547</v>
      </c>
      <c r="B1272" s="10" t="s">
        <v>29</v>
      </c>
      <c r="C1272" s="10" t="s">
        <v>29</v>
      </c>
      <c r="D1272" s="9" t="s">
        <v>30</v>
      </c>
      <c r="E1272" s="10" t="s">
        <v>31</v>
      </c>
      <c r="F1272" s="10" t="s">
        <v>32</v>
      </c>
      <c r="G1272" s="11">
        <v>44651</v>
      </c>
      <c r="H1272" s="12">
        <v>44621</v>
      </c>
      <c r="I1272" s="10" t="s">
        <v>218</v>
      </c>
      <c r="J1272" s="13" t="s">
        <v>1619</v>
      </c>
      <c r="K1272" s="10" t="s">
        <v>40</v>
      </c>
      <c r="L1272" s="10" t="s">
        <v>29</v>
      </c>
      <c r="M1272" s="15">
        <v>0</v>
      </c>
      <c r="N1272" s="12"/>
      <c r="O1272" s="10" t="s">
        <v>2548</v>
      </c>
      <c r="P1272" s="15">
        <v>0</v>
      </c>
      <c r="Q1272" s="15">
        <v>4</v>
      </c>
      <c r="R1272" s="10" t="s">
        <v>29</v>
      </c>
      <c r="S1272" s="15">
        <v>0</v>
      </c>
      <c r="T1272" s="10" t="s">
        <v>339</v>
      </c>
      <c r="U1272" s="10" t="s">
        <v>29</v>
      </c>
      <c r="V1272" s="10" t="s">
        <v>37</v>
      </c>
      <c r="W1272" s="10" t="s">
        <v>29</v>
      </c>
      <c r="X1272" s="15">
        <v>0</v>
      </c>
      <c r="Y1272" s="15">
        <v>0</v>
      </c>
      <c r="Z1272" s="15">
        <v>0</v>
      </c>
      <c r="AA1272" s="15">
        <v>0</v>
      </c>
      <c r="AB1272" s="15">
        <v>0</v>
      </c>
    </row>
    <row r="1273" spans="1:28" x14ac:dyDescent="0.25">
      <c r="A1273" s="9" t="s">
        <v>2549</v>
      </c>
      <c r="B1273" s="10" t="s">
        <v>29</v>
      </c>
      <c r="C1273" s="10" t="s">
        <v>29</v>
      </c>
      <c r="D1273" s="9" t="s">
        <v>30</v>
      </c>
      <c r="E1273" s="10" t="s">
        <v>31</v>
      </c>
      <c r="F1273" s="10" t="s">
        <v>32</v>
      </c>
      <c r="G1273" s="11">
        <v>44651</v>
      </c>
      <c r="H1273" s="12">
        <v>44621</v>
      </c>
      <c r="I1273" s="10" t="s">
        <v>218</v>
      </c>
      <c r="J1273" s="13" t="s">
        <v>2550</v>
      </c>
      <c r="K1273" s="10" t="s">
        <v>40</v>
      </c>
      <c r="L1273" s="10" t="s">
        <v>29</v>
      </c>
      <c r="M1273" s="15">
        <v>0</v>
      </c>
      <c r="N1273" s="12"/>
      <c r="O1273" s="10" t="s">
        <v>1631</v>
      </c>
      <c r="P1273" s="15">
        <v>0</v>
      </c>
      <c r="Q1273" s="15">
        <v>1</v>
      </c>
      <c r="R1273" s="10" t="s">
        <v>29</v>
      </c>
      <c r="S1273" s="15">
        <v>0</v>
      </c>
      <c r="T1273" s="10" t="s">
        <v>339</v>
      </c>
      <c r="U1273" s="10" t="s">
        <v>29</v>
      </c>
      <c r="V1273" s="10" t="s">
        <v>37</v>
      </c>
      <c r="W1273" s="10" t="s">
        <v>29</v>
      </c>
      <c r="X1273" s="15">
        <v>0</v>
      </c>
      <c r="Y1273" s="15">
        <v>0</v>
      </c>
      <c r="Z1273" s="15">
        <v>0</v>
      </c>
      <c r="AA1273" s="15">
        <v>0</v>
      </c>
      <c r="AB1273" s="15">
        <v>0</v>
      </c>
    </row>
    <row r="1274" spans="1:28" x14ac:dyDescent="0.25">
      <c r="A1274" s="9" t="s">
        <v>2551</v>
      </c>
      <c r="B1274" s="10" t="s">
        <v>29</v>
      </c>
      <c r="C1274" s="10" t="s">
        <v>29</v>
      </c>
      <c r="D1274" s="9" t="s">
        <v>30</v>
      </c>
      <c r="E1274" s="10" t="s">
        <v>31</v>
      </c>
      <c r="F1274" s="10" t="s">
        <v>32</v>
      </c>
      <c r="G1274" s="11">
        <v>44651</v>
      </c>
      <c r="H1274" s="12">
        <v>44621</v>
      </c>
      <c r="I1274" s="10" t="s">
        <v>218</v>
      </c>
      <c r="J1274" s="13" t="s">
        <v>1628</v>
      </c>
      <c r="K1274" s="10" t="s">
        <v>40</v>
      </c>
      <c r="L1274" s="10" t="s">
        <v>29</v>
      </c>
      <c r="M1274" s="15">
        <v>0</v>
      </c>
      <c r="N1274" s="12"/>
      <c r="O1274" s="10" t="s">
        <v>1624</v>
      </c>
      <c r="P1274" s="15">
        <v>0</v>
      </c>
      <c r="Q1274" s="15">
        <v>1</v>
      </c>
      <c r="R1274" s="10" t="s">
        <v>29</v>
      </c>
      <c r="S1274" s="15">
        <v>0</v>
      </c>
      <c r="T1274" s="10" t="s">
        <v>339</v>
      </c>
      <c r="U1274" s="10" t="s">
        <v>29</v>
      </c>
      <c r="V1274" s="10" t="s">
        <v>37</v>
      </c>
      <c r="W1274" s="10" t="s">
        <v>29</v>
      </c>
      <c r="X1274" s="15">
        <v>0</v>
      </c>
      <c r="Y1274" s="15">
        <v>0</v>
      </c>
      <c r="Z1274" s="15">
        <v>0</v>
      </c>
      <c r="AA1274" s="15">
        <v>0</v>
      </c>
      <c r="AB1274" s="15">
        <v>0</v>
      </c>
    </row>
    <row r="1275" spans="1:28" x14ac:dyDescent="0.25">
      <c r="A1275" s="9" t="s">
        <v>2552</v>
      </c>
      <c r="B1275" s="10" t="s">
        <v>29</v>
      </c>
      <c r="C1275" s="10" t="s">
        <v>29</v>
      </c>
      <c r="D1275" s="9" t="s">
        <v>30</v>
      </c>
      <c r="E1275" s="10" t="s">
        <v>31</v>
      </c>
      <c r="F1275" s="10" t="s">
        <v>32</v>
      </c>
      <c r="G1275" s="11">
        <v>44651</v>
      </c>
      <c r="H1275" s="12">
        <v>44621</v>
      </c>
      <c r="I1275" s="10" t="s">
        <v>218</v>
      </c>
      <c r="J1275" s="13" t="s">
        <v>2553</v>
      </c>
      <c r="K1275" s="10" t="s">
        <v>40</v>
      </c>
      <c r="L1275" s="10" t="s">
        <v>29</v>
      </c>
      <c r="M1275" s="15">
        <v>0</v>
      </c>
      <c r="N1275" s="12"/>
      <c r="O1275" s="10" t="s">
        <v>1624</v>
      </c>
      <c r="P1275" s="15">
        <v>0</v>
      </c>
      <c r="Q1275" s="15">
        <v>2</v>
      </c>
      <c r="R1275" s="10" t="s">
        <v>29</v>
      </c>
      <c r="S1275" s="15">
        <v>0</v>
      </c>
      <c r="T1275" s="10" t="s">
        <v>339</v>
      </c>
      <c r="U1275" s="10" t="s">
        <v>29</v>
      </c>
      <c r="V1275" s="10" t="s">
        <v>37</v>
      </c>
      <c r="W1275" s="10" t="s">
        <v>29</v>
      </c>
      <c r="X1275" s="15">
        <v>0</v>
      </c>
      <c r="Y1275" s="15">
        <v>0</v>
      </c>
      <c r="Z1275" s="15">
        <v>0</v>
      </c>
      <c r="AA1275" s="15">
        <v>0</v>
      </c>
      <c r="AB1275" s="15">
        <v>0</v>
      </c>
    </row>
    <row r="1276" spans="1:28" x14ac:dyDescent="0.25">
      <c r="A1276" s="9" t="s">
        <v>2554</v>
      </c>
      <c r="B1276" s="10" t="s">
        <v>29</v>
      </c>
      <c r="C1276" s="10" t="s">
        <v>29</v>
      </c>
      <c r="D1276" s="9" t="s">
        <v>30</v>
      </c>
      <c r="E1276" s="10" t="s">
        <v>31</v>
      </c>
      <c r="F1276" s="10" t="s">
        <v>32</v>
      </c>
      <c r="G1276" s="11">
        <v>44651</v>
      </c>
      <c r="H1276" s="12">
        <v>44621</v>
      </c>
      <c r="I1276" s="10" t="s">
        <v>218</v>
      </c>
      <c r="J1276" s="13" t="s">
        <v>2555</v>
      </c>
      <c r="K1276" s="10" t="s">
        <v>40</v>
      </c>
      <c r="L1276" s="10" t="s">
        <v>29</v>
      </c>
      <c r="M1276" s="15">
        <v>0</v>
      </c>
      <c r="N1276" s="12"/>
      <c r="O1276" s="10" t="s">
        <v>1624</v>
      </c>
      <c r="P1276" s="15">
        <v>0</v>
      </c>
      <c r="Q1276" s="15">
        <v>1</v>
      </c>
      <c r="R1276" s="10" t="s">
        <v>29</v>
      </c>
      <c r="S1276" s="15">
        <v>0</v>
      </c>
      <c r="T1276" s="10" t="s">
        <v>339</v>
      </c>
      <c r="U1276" s="10" t="s">
        <v>29</v>
      </c>
      <c r="V1276" s="10" t="s">
        <v>37</v>
      </c>
      <c r="W1276" s="10" t="s">
        <v>29</v>
      </c>
      <c r="X1276" s="15">
        <v>0</v>
      </c>
      <c r="Y1276" s="15">
        <v>0</v>
      </c>
      <c r="Z1276" s="15">
        <v>0</v>
      </c>
      <c r="AA1276" s="15">
        <v>0</v>
      </c>
      <c r="AB1276" s="15">
        <v>0</v>
      </c>
    </row>
    <row r="1277" spans="1:28" x14ac:dyDescent="0.25">
      <c r="A1277" s="9" t="s">
        <v>2556</v>
      </c>
      <c r="B1277" s="10" t="s">
        <v>29</v>
      </c>
      <c r="C1277" s="10" t="s">
        <v>29</v>
      </c>
      <c r="D1277" s="9" t="s">
        <v>30</v>
      </c>
      <c r="E1277" s="10" t="s">
        <v>31</v>
      </c>
      <c r="F1277" s="10" t="s">
        <v>32</v>
      </c>
      <c r="G1277" s="11">
        <v>44651</v>
      </c>
      <c r="H1277" s="12">
        <v>44621</v>
      </c>
      <c r="I1277" s="10" t="s">
        <v>33</v>
      </c>
      <c r="J1277" s="13" t="s">
        <v>1626</v>
      </c>
      <c r="K1277" s="10" t="s">
        <v>40</v>
      </c>
      <c r="L1277" s="10" t="s">
        <v>29</v>
      </c>
      <c r="M1277" s="15">
        <v>0</v>
      </c>
      <c r="N1277" s="12"/>
      <c r="O1277" s="10" t="s">
        <v>1624</v>
      </c>
      <c r="P1277" s="15">
        <v>0</v>
      </c>
      <c r="Q1277" s="15">
        <v>1</v>
      </c>
      <c r="R1277" s="10" t="s">
        <v>29</v>
      </c>
      <c r="S1277" s="15">
        <v>0</v>
      </c>
      <c r="T1277" s="10" t="s">
        <v>339</v>
      </c>
      <c r="U1277" s="10" t="s">
        <v>29</v>
      </c>
      <c r="V1277" s="10" t="s">
        <v>37</v>
      </c>
      <c r="W1277" s="10" t="s">
        <v>29</v>
      </c>
      <c r="X1277" s="15">
        <v>0</v>
      </c>
      <c r="Y1277" s="15">
        <v>0</v>
      </c>
      <c r="Z1277" s="15">
        <v>0</v>
      </c>
      <c r="AA1277" s="15">
        <v>0</v>
      </c>
      <c r="AB1277" s="15">
        <v>0</v>
      </c>
    </row>
    <row r="1278" spans="1:28" x14ac:dyDescent="0.25">
      <c r="A1278" s="9" t="s">
        <v>2557</v>
      </c>
      <c r="B1278" s="10" t="s">
        <v>29</v>
      </c>
      <c r="C1278" s="10" t="s">
        <v>29</v>
      </c>
      <c r="D1278" s="9" t="s">
        <v>30</v>
      </c>
      <c r="E1278" s="10" t="s">
        <v>31</v>
      </c>
      <c r="F1278" s="10" t="s">
        <v>32</v>
      </c>
      <c r="G1278" s="11">
        <v>44651</v>
      </c>
      <c r="H1278" s="12">
        <v>44621</v>
      </c>
      <c r="I1278" s="10" t="s">
        <v>33</v>
      </c>
      <c r="J1278" s="13" t="s">
        <v>1623</v>
      </c>
      <c r="K1278" s="10" t="s">
        <v>40</v>
      </c>
      <c r="L1278" s="10" t="s">
        <v>29</v>
      </c>
      <c r="M1278" s="15">
        <v>0</v>
      </c>
      <c r="N1278" s="12"/>
      <c r="O1278" s="10" t="s">
        <v>1624</v>
      </c>
      <c r="P1278" s="15">
        <v>0</v>
      </c>
      <c r="Q1278" s="15">
        <v>2</v>
      </c>
      <c r="R1278" s="10" t="s">
        <v>29</v>
      </c>
      <c r="S1278" s="15">
        <v>0</v>
      </c>
      <c r="T1278" s="10" t="s">
        <v>339</v>
      </c>
      <c r="U1278" s="10" t="s">
        <v>29</v>
      </c>
      <c r="V1278" s="10" t="s">
        <v>37</v>
      </c>
      <c r="W1278" s="10" t="s">
        <v>29</v>
      </c>
      <c r="X1278" s="15">
        <v>0</v>
      </c>
      <c r="Y1278" s="15">
        <v>0</v>
      </c>
      <c r="Z1278" s="15">
        <v>0</v>
      </c>
      <c r="AA1278" s="15">
        <v>0</v>
      </c>
      <c r="AB1278" s="15">
        <v>0</v>
      </c>
    </row>
    <row r="1279" spans="1:28" x14ac:dyDescent="0.25">
      <c r="A1279" s="9" t="s">
        <v>2558</v>
      </c>
      <c r="B1279" s="10" t="s">
        <v>29</v>
      </c>
      <c r="C1279" s="10" t="s">
        <v>29</v>
      </c>
      <c r="D1279" s="9" t="s">
        <v>30</v>
      </c>
      <c r="E1279" s="10" t="s">
        <v>31</v>
      </c>
      <c r="F1279" s="10" t="s">
        <v>32</v>
      </c>
      <c r="G1279" s="11">
        <v>44651</v>
      </c>
      <c r="H1279" s="12">
        <v>44621</v>
      </c>
      <c r="I1279" s="10" t="s">
        <v>218</v>
      </c>
      <c r="J1279" s="13" t="s">
        <v>2559</v>
      </c>
      <c r="K1279" s="10" t="s">
        <v>40</v>
      </c>
      <c r="L1279" s="10" t="s">
        <v>29</v>
      </c>
      <c r="M1279" s="15">
        <v>0</v>
      </c>
      <c r="N1279" s="12"/>
      <c r="O1279" s="10" t="s">
        <v>1641</v>
      </c>
      <c r="P1279" s="15">
        <v>0</v>
      </c>
      <c r="Q1279" s="15">
        <v>0</v>
      </c>
      <c r="R1279" s="10" t="s">
        <v>29</v>
      </c>
      <c r="S1279" s="15">
        <v>0</v>
      </c>
      <c r="T1279" s="10" t="s">
        <v>339</v>
      </c>
      <c r="U1279" s="10" t="s">
        <v>29</v>
      </c>
      <c r="V1279" s="10" t="s">
        <v>37</v>
      </c>
      <c r="W1279" s="10" t="s">
        <v>29</v>
      </c>
      <c r="X1279" s="15">
        <v>0</v>
      </c>
      <c r="Y1279" s="15">
        <v>0</v>
      </c>
      <c r="Z1279" s="15">
        <v>0</v>
      </c>
      <c r="AA1279" s="15">
        <v>0</v>
      </c>
      <c r="AB1279" s="15">
        <v>0</v>
      </c>
    </row>
    <row r="1280" spans="1:28" x14ac:dyDescent="0.25">
      <c r="A1280" s="9" t="s">
        <v>2560</v>
      </c>
      <c r="B1280" s="10" t="s">
        <v>29</v>
      </c>
      <c r="C1280" s="10" t="s">
        <v>29</v>
      </c>
      <c r="D1280" s="9" t="s">
        <v>30</v>
      </c>
      <c r="E1280" s="10" t="s">
        <v>31</v>
      </c>
      <c r="F1280" s="10" t="s">
        <v>32</v>
      </c>
      <c r="G1280" s="11">
        <v>44651</v>
      </c>
      <c r="H1280" s="12">
        <v>44621</v>
      </c>
      <c r="I1280" s="10" t="s">
        <v>218</v>
      </c>
      <c r="J1280" s="13" t="s">
        <v>2561</v>
      </c>
      <c r="K1280" s="10" t="s">
        <v>40</v>
      </c>
      <c r="L1280" s="10" t="s">
        <v>29</v>
      </c>
      <c r="M1280" s="15">
        <v>0</v>
      </c>
      <c r="N1280" s="12"/>
      <c r="O1280" s="10" t="s">
        <v>1527</v>
      </c>
      <c r="P1280" s="15">
        <v>0</v>
      </c>
      <c r="Q1280" s="15">
        <v>2</v>
      </c>
      <c r="R1280" s="10" t="s">
        <v>29</v>
      </c>
      <c r="S1280" s="15">
        <v>0</v>
      </c>
      <c r="T1280" s="10" t="s">
        <v>1020</v>
      </c>
      <c r="U1280" s="10" t="s">
        <v>29</v>
      </c>
      <c r="V1280" s="10" t="s">
        <v>37</v>
      </c>
      <c r="W1280" s="10" t="s">
        <v>29</v>
      </c>
      <c r="X1280" s="15">
        <v>0</v>
      </c>
      <c r="Y1280" s="15">
        <v>0</v>
      </c>
      <c r="Z1280" s="15">
        <v>0</v>
      </c>
      <c r="AA1280" s="15">
        <v>0</v>
      </c>
      <c r="AB1280" s="15">
        <v>0</v>
      </c>
    </row>
    <row r="1281" spans="1:28" x14ac:dyDescent="0.25">
      <c r="A1281" s="16" t="s">
        <v>2562</v>
      </c>
      <c r="B1281" s="17" t="s">
        <v>29</v>
      </c>
      <c r="C1281" s="17" t="s">
        <v>29</v>
      </c>
      <c r="D1281" s="17" t="s">
        <v>29</v>
      </c>
      <c r="E1281" s="17" t="s">
        <v>29</v>
      </c>
      <c r="F1281" s="17" t="s">
        <v>29</v>
      </c>
      <c r="G1281" s="18"/>
      <c r="H1281" s="18"/>
      <c r="I1281" s="17" t="s">
        <v>29</v>
      </c>
      <c r="J1281" s="17" t="s">
        <v>29</v>
      </c>
      <c r="K1281" s="17" t="s">
        <v>29</v>
      </c>
      <c r="L1281" s="17" t="s">
        <v>29</v>
      </c>
      <c r="M1281" s="20">
        <v>0</v>
      </c>
      <c r="N1281" s="18"/>
      <c r="O1281" s="17" t="s">
        <v>29</v>
      </c>
      <c r="P1281" s="20">
        <v>0</v>
      </c>
      <c r="Q1281" s="20"/>
      <c r="R1281" s="17" t="s">
        <v>29</v>
      </c>
      <c r="S1281" s="20">
        <v>0</v>
      </c>
      <c r="T1281" s="17" t="s">
        <v>29</v>
      </c>
      <c r="U1281" s="17" t="s">
        <v>29</v>
      </c>
      <c r="V1281" s="17" t="s">
        <v>37</v>
      </c>
      <c r="W1281" s="17" t="s">
        <v>29</v>
      </c>
      <c r="X1281" s="20">
        <v>0</v>
      </c>
      <c r="Y1281" s="20">
        <v>0</v>
      </c>
      <c r="Z1281" s="20">
        <v>0</v>
      </c>
      <c r="AA1281" s="20">
        <v>0</v>
      </c>
      <c r="AB1281" s="20">
        <v>0</v>
      </c>
    </row>
    <row r="1282" spans="1:28" x14ac:dyDescent="0.25">
      <c r="A1282" s="16" t="s">
        <v>2563</v>
      </c>
      <c r="B1282" s="17" t="s">
        <v>29</v>
      </c>
      <c r="C1282" s="17" t="s">
        <v>29</v>
      </c>
      <c r="D1282" s="17" t="s">
        <v>29</v>
      </c>
      <c r="E1282" s="17" t="s">
        <v>29</v>
      </c>
      <c r="F1282" s="17" t="s">
        <v>29</v>
      </c>
      <c r="G1282" s="18"/>
      <c r="H1282" s="18"/>
      <c r="I1282" s="17" t="s">
        <v>29</v>
      </c>
      <c r="J1282" s="17" t="s">
        <v>29</v>
      </c>
      <c r="K1282" s="17" t="s">
        <v>29</v>
      </c>
      <c r="L1282" s="17" t="s">
        <v>29</v>
      </c>
      <c r="M1282" s="20">
        <v>0</v>
      </c>
      <c r="N1282" s="18"/>
      <c r="O1282" s="17" t="s">
        <v>29</v>
      </c>
      <c r="P1282" s="20">
        <v>0</v>
      </c>
      <c r="Q1282" s="20"/>
      <c r="R1282" s="17" t="s">
        <v>29</v>
      </c>
      <c r="S1282" s="20">
        <v>0</v>
      </c>
      <c r="T1282" s="17" t="s">
        <v>29</v>
      </c>
      <c r="U1282" s="17" t="s">
        <v>29</v>
      </c>
      <c r="V1282" s="17" t="s">
        <v>37</v>
      </c>
      <c r="W1282" s="17" t="s">
        <v>29</v>
      </c>
      <c r="X1282" s="20">
        <v>0</v>
      </c>
      <c r="Y1282" s="20">
        <v>0</v>
      </c>
      <c r="Z1282" s="20">
        <v>0</v>
      </c>
      <c r="AA1282" s="20">
        <v>0</v>
      </c>
      <c r="AB1282" s="20">
        <v>0</v>
      </c>
    </row>
    <row r="1283" spans="1:28" x14ac:dyDescent="0.25">
      <c r="A1283" s="9" t="s">
        <v>2564</v>
      </c>
      <c r="B1283" s="10" t="s">
        <v>29</v>
      </c>
      <c r="C1283" s="10" t="s">
        <v>29</v>
      </c>
      <c r="D1283" s="9" t="s">
        <v>30</v>
      </c>
      <c r="E1283" s="10" t="s">
        <v>31</v>
      </c>
      <c r="F1283" s="10" t="s">
        <v>32</v>
      </c>
      <c r="G1283" s="11">
        <v>43283</v>
      </c>
      <c r="H1283" s="12">
        <v>43282</v>
      </c>
      <c r="I1283" s="10" t="s">
        <v>573</v>
      </c>
      <c r="J1283" s="13" t="s">
        <v>2565</v>
      </c>
      <c r="K1283" s="10" t="s">
        <v>40</v>
      </c>
      <c r="L1283" s="10" t="s">
        <v>29</v>
      </c>
      <c r="M1283" s="15">
        <v>0</v>
      </c>
      <c r="N1283" s="12"/>
      <c r="O1283" s="10" t="s">
        <v>2129</v>
      </c>
      <c r="P1283" s="15">
        <v>0</v>
      </c>
      <c r="Q1283" s="15"/>
      <c r="R1283" s="10" t="s">
        <v>29</v>
      </c>
      <c r="S1283" s="15">
        <v>0</v>
      </c>
      <c r="T1283" s="10" t="s">
        <v>29</v>
      </c>
      <c r="U1283" s="10" t="s">
        <v>29</v>
      </c>
      <c r="V1283" s="10" t="s">
        <v>37</v>
      </c>
      <c r="W1283" s="10" t="s">
        <v>29</v>
      </c>
      <c r="X1283" s="15">
        <v>0</v>
      </c>
      <c r="Y1283" s="15">
        <v>0</v>
      </c>
      <c r="Z1283" s="15">
        <v>0</v>
      </c>
      <c r="AA1283" s="15">
        <v>0</v>
      </c>
      <c r="AB1283" s="15">
        <v>0</v>
      </c>
    </row>
    <row r="1284" spans="1:28" x14ac:dyDescent="0.25">
      <c r="A1284" s="9" t="s">
        <v>2566</v>
      </c>
      <c r="B1284" s="10" t="s">
        <v>29</v>
      </c>
      <c r="C1284" s="10" t="s">
        <v>29</v>
      </c>
      <c r="D1284" s="9" t="s">
        <v>30</v>
      </c>
      <c r="E1284" s="10" t="s">
        <v>31</v>
      </c>
      <c r="F1284" s="10" t="s">
        <v>32</v>
      </c>
      <c r="G1284" s="11">
        <v>43678</v>
      </c>
      <c r="H1284" s="12">
        <v>43678</v>
      </c>
      <c r="I1284" s="10" t="s">
        <v>573</v>
      </c>
      <c r="J1284" s="13" t="s">
        <v>2567</v>
      </c>
      <c r="K1284" s="10" t="s">
        <v>40</v>
      </c>
      <c r="L1284" s="10" t="s">
        <v>29</v>
      </c>
      <c r="M1284" s="15">
        <v>0</v>
      </c>
      <c r="N1284" s="12"/>
      <c r="O1284" s="10" t="s">
        <v>29</v>
      </c>
      <c r="P1284" s="15">
        <v>0</v>
      </c>
      <c r="Q1284" s="15">
        <v>0</v>
      </c>
      <c r="R1284" s="10" t="s">
        <v>29</v>
      </c>
      <c r="S1284" s="15">
        <v>0</v>
      </c>
      <c r="T1284" s="10" t="s">
        <v>339</v>
      </c>
      <c r="U1284" s="10" t="s">
        <v>29</v>
      </c>
      <c r="V1284" s="10" t="s">
        <v>37</v>
      </c>
      <c r="W1284" s="10" t="s">
        <v>29</v>
      </c>
      <c r="X1284" s="15">
        <v>0</v>
      </c>
      <c r="Y1284" s="15">
        <v>0</v>
      </c>
      <c r="Z1284" s="15">
        <v>0</v>
      </c>
      <c r="AA1284" s="15">
        <v>0</v>
      </c>
      <c r="AB1284" s="15">
        <v>0</v>
      </c>
    </row>
    <row r="1285" spans="1:28" x14ac:dyDescent="0.25">
      <c r="A1285" s="9" t="s">
        <v>2568</v>
      </c>
      <c r="B1285" s="10" t="s">
        <v>29</v>
      </c>
      <c r="C1285" s="10" t="s">
        <v>29</v>
      </c>
      <c r="D1285" s="9" t="s">
        <v>30</v>
      </c>
      <c r="E1285" s="10" t="s">
        <v>31</v>
      </c>
      <c r="F1285" s="10" t="s">
        <v>32</v>
      </c>
      <c r="G1285" s="11">
        <v>44555</v>
      </c>
      <c r="H1285" s="12">
        <v>44531</v>
      </c>
      <c r="I1285" s="10" t="s">
        <v>2076</v>
      </c>
      <c r="J1285" s="13" t="s">
        <v>2569</v>
      </c>
      <c r="K1285" s="10" t="s">
        <v>40</v>
      </c>
      <c r="L1285" s="10" t="s">
        <v>29</v>
      </c>
      <c r="M1285" s="15">
        <v>0</v>
      </c>
      <c r="N1285" s="12"/>
      <c r="O1285" s="10" t="s">
        <v>2570</v>
      </c>
      <c r="P1285" s="15">
        <v>0</v>
      </c>
      <c r="Q1285" s="15">
        <v>0</v>
      </c>
      <c r="R1285" s="10" t="s">
        <v>29</v>
      </c>
      <c r="S1285" s="15">
        <v>0</v>
      </c>
      <c r="T1285" s="10" t="s">
        <v>339</v>
      </c>
      <c r="U1285" s="10" t="s">
        <v>29</v>
      </c>
      <c r="V1285" s="10" t="s">
        <v>37</v>
      </c>
      <c r="W1285" s="10" t="s">
        <v>29</v>
      </c>
      <c r="X1285" s="15">
        <v>0</v>
      </c>
      <c r="Y1285" s="15">
        <v>0</v>
      </c>
      <c r="Z1285" s="15">
        <v>0</v>
      </c>
      <c r="AA1285" s="15">
        <v>0</v>
      </c>
      <c r="AB1285" s="15">
        <v>0</v>
      </c>
    </row>
    <row r="1286" spans="1:28" x14ac:dyDescent="0.25">
      <c r="A1286" s="9" t="s">
        <v>2571</v>
      </c>
      <c r="B1286" s="10" t="s">
        <v>29</v>
      </c>
      <c r="C1286" s="10" t="s">
        <v>29</v>
      </c>
      <c r="D1286" s="9" t="s">
        <v>30</v>
      </c>
      <c r="E1286" s="10" t="s">
        <v>31</v>
      </c>
      <c r="F1286" s="10" t="s">
        <v>32</v>
      </c>
      <c r="G1286" s="11">
        <v>44555</v>
      </c>
      <c r="H1286" s="12">
        <v>44531</v>
      </c>
      <c r="I1286" s="10" t="s">
        <v>2076</v>
      </c>
      <c r="J1286" s="13" t="s">
        <v>2572</v>
      </c>
      <c r="K1286" s="10" t="s">
        <v>40</v>
      </c>
      <c r="L1286" s="10" t="s">
        <v>29</v>
      </c>
      <c r="M1286" s="15">
        <v>0</v>
      </c>
      <c r="N1286" s="12"/>
      <c r="O1286" s="10" t="s">
        <v>2570</v>
      </c>
      <c r="P1286" s="15">
        <v>0</v>
      </c>
      <c r="Q1286" s="15">
        <v>0</v>
      </c>
      <c r="R1286" s="10" t="s">
        <v>29</v>
      </c>
      <c r="S1286" s="15">
        <v>0</v>
      </c>
      <c r="T1286" s="10" t="s">
        <v>339</v>
      </c>
      <c r="U1286" s="10" t="s">
        <v>29</v>
      </c>
      <c r="V1286" s="10" t="s">
        <v>37</v>
      </c>
      <c r="W1286" s="10" t="s">
        <v>29</v>
      </c>
      <c r="X1286" s="15">
        <v>0</v>
      </c>
      <c r="Y1286" s="15">
        <v>0</v>
      </c>
      <c r="Z1286" s="15">
        <v>0</v>
      </c>
      <c r="AA1286" s="15">
        <v>0</v>
      </c>
      <c r="AB1286" s="15">
        <v>0</v>
      </c>
    </row>
    <row r="1287" spans="1:28" x14ac:dyDescent="0.25">
      <c r="A1287" s="9" t="s">
        <v>2573</v>
      </c>
      <c r="B1287" s="10" t="s">
        <v>29</v>
      </c>
      <c r="C1287" s="10" t="s">
        <v>29</v>
      </c>
      <c r="D1287" s="9" t="s">
        <v>30</v>
      </c>
      <c r="E1287" s="10" t="s">
        <v>31</v>
      </c>
      <c r="F1287" s="10" t="s">
        <v>32</v>
      </c>
      <c r="G1287" s="11">
        <v>44064</v>
      </c>
      <c r="H1287" s="12">
        <v>44044</v>
      </c>
      <c r="I1287" s="10" t="s">
        <v>175</v>
      </c>
      <c r="J1287" s="13" t="s">
        <v>2574</v>
      </c>
      <c r="K1287" s="10" t="s">
        <v>40</v>
      </c>
      <c r="L1287" s="10" t="s">
        <v>29</v>
      </c>
      <c r="M1287" s="15">
        <v>0</v>
      </c>
      <c r="N1287" s="12"/>
      <c r="O1287" s="10" t="s">
        <v>29</v>
      </c>
      <c r="P1287" s="15">
        <v>0</v>
      </c>
      <c r="Q1287" s="15">
        <v>0</v>
      </c>
      <c r="R1287" s="10" t="s">
        <v>29</v>
      </c>
      <c r="S1287" s="15">
        <v>0</v>
      </c>
      <c r="T1287" s="10" t="s">
        <v>339</v>
      </c>
      <c r="U1287" s="10" t="s">
        <v>29</v>
      </c>
      <c r="V1287" s="10" t="s">
        <v>37</v>
      </c>
      <c r="W1287" s="10" t="s">
        <v>29</v>
      </c>
      <c r="X1287" s="15">
        <v>0</v>
      </c>
      <c r="Y1287" s="15">
        <v>0</v>
      </c>
      <c r="Z1287" s="15">
        <v>0</v>
      </c>
      <c r="AA1287" s="15">
        <v>0</v>
      </c>
      <c r="AB1287" s="15">
        <v>0</v>
      </c>
    </row>
    <row r="1288" spans="1:28" x14ac:dyDescent="0.25">
      <c r="A1288" s="9" t="s">
        <v>2575</v>
      </c>
      <c r="B1288" s="10" t="s">
        <v>29</v>
      </c>
      <c r="C1288" s="10" t="s">
        <v>29</v>
      </c>
      <c r="D1288" s="9" t="s">
        <v>30</v>
      </c>
      <c r="E1288" s="10" t="s">
        <v>31</v>
      </c>
      <c r="F1288" s="10" t="s">
        <v>32</v>
      </c>
      <c r="G1288" s="11">
        <v>44064</v>
      </c>
      <c r="H1288" s="12">
        <v>44044</v>
      </c>
      <c r="I1288" s="10" t="s">
        <v>951</v>
      </c>
      <c r="J1288" s="13" t="s">
        <v>2576</v>
      </c>
      <c r="K1288" s="10" t="s">
        <v>40</v>
      </c>
      <c r="L1288" s="10" t="s">
        <v>29</v>
      </c>
      <c r="M1288" s="15">
        <v>0</v>
      </c>
      <c r="N1288" s="12"/>
      <c r="O1288" s="10" t="s">
        <v>29</v>
      </c>
      <c r="P1288" s="15">
        <v>0</v>
      </c>
      <c r="Q1288" s="15">
        <v>0</v>
      </c>
      <c r="R1288" s="10" t="s">
        <v>29</v>
      </c>
      <c r="S1288" s="15">
        <v>0</v>
      </c>
      <c r="T1288" s="10" t="s">
        <v>339</v>
      </c>
      <c r="U1288" s="10" t="s">
        <v>29</v>
      </c>
      <c r="V1288" s="10" t="s">
        <v>37</v>
      </c>
      <c r="W1288" s="10" t="s">
        <v>29</v>
      </c>
      <c r="X1288" s="15">
        <v>0</v>
      </c>
      <c r="Y1288" s="15">
        <v>0</v>
      </c>
      <c r="Z1288" s="15">
        <v>0</v>
      </c>
      <c r="AA1288" s="15">
        <v>0</v>
      </c>
      <c r="AB1288" s="15">
        <v>0</v>
      </c>
    </row>
    <row r="1289" spans="1:28" x14ac:dyDescent="0.25">
      <c r="A1289" s="9" t="s">
        <v>2577</v>
      </c>
      <c r="B1289" s="10" t="s">
        <v>29</v>
      </c>
      <c r="C1289" s="10" t="s">
        <v>29</v>
      </c>
      <c r="D1289" s="9" t="s">
        <v>30</v>
      </c>
      <c r="E1289" s="10" t="s">
        <v>31</v>
      </c>
      <c r="F1289" s="10" t="s">
        <v>32</v>
      </c>
      <c r="G1289" s="11">
        <v>44064</v>
      </c>
      <c r="H1289" s="12">
        <v>44044</v>
      </c>
      <c r="I1289" s="10" t="s">
        <v>489</v>
      </c>
      <c r="J1289" s="13" t="s">
        <v>2578</v>
      </c>
      <c r="K1289" s="10" t="s">
        <v>40</v>
      </c>
      <c r="L1289" s="10" t="s">
        <v>29</v>
      </c>
      <c r="M1289" s="15">
        <v>0</v>
      </c>
      <c r="N1289" s="12"/>
      <c r="O1289" s="10" t="s">
        <v>29</v>
      </c>
      <c r="P1289" s="15">
        <v>0</v>
      </c>
      <c r="Q1289" s="15"/>
      <c r="R1289" s="10" t="s">
        <v>29</v>
      </c>
      <c r="S1289" s="15">
        <v>0</v>
      </c>
      <c r="T1289" s="10" t="s">
        <v>29</v>
      </c>
      <c r="U1289" s="10" t="s">
        <v>29</v>
      </c>
      <c r="V1289" s="10" t="s">
        <v>37</v>
      </c>
      <c r="W1289" s="10" t="s">
        <v>29</v>
      </c>
      <c r="X1289" s="15">
        <v>0</v>
      </c>
      <c r="Y1289" s="15">
        <v>0</v>
      </c>
      <c r="Z1289" s="15">
        <v>0</v>
      </c>
      <c r="AA1289" s="15">
        <v>0</v>
      </c>
      <c r="AB1289" s="15">
        <v>0</v>
      </c>
    </row>
    <row r="1290" spans="1:28" x14ac:dyDescent="0.25">
      <c r="A1290" s="9" t="s">
        <v>2579</v>
      </c>
      <c r="B1290" s="10" t="s">
        <v>29</v>
      </c>
      <c r="C1290" s="10" t="s">
        <v>29</v>
      </c>
      <c r="D1290" s="9" t="s">
        <v>30</v>
      </c>
      <c r="E1290" s="10" t="s">
        <v>31</v>
      </c>
      <c r="F1290" s="10" t="s">
        <v>32</v>
      </c>
      <c r="G1290" s="11">
        <v>44064</v>
      </c>
      <c r="H1290" s="12">
        <v>44044</v>
      </c>
      <c r="I1290" s="10" t="s">
        <v>573</v>
      </c>
      <c r="J1290" s="13" t="s">
        <v>2580</v>
      </c>
      <c r="K1290" s="10" t="s">
        <v>40</v>
      </c>
      <c r="L1290" s="10" t="s">
        <v>29</v>
      </c>
      <c r="M1290" s="15">
        <v>0</v>
      </c>
      <c r="N1290" s="12"/>
      <c r="O1290" s="10" t="s">
        <v>29</v>
      </c>
      <c r="P1290" s="15">
        <v>0</v>
      </c>
      <c r="Q1290" s="15">
        <v>1</v>
      </c>
      <c r="R1290" s="10" t="s">
        <v>29</v>
      </c>
      <c r="S1290" s="15">
        <v>0</v>
      </c>
      <c r="T1290" s="10" t="s">
        <v>339</v>
      </c>
      <c r="U1290" s="10" t="s">
        <v>29</v>
      </c>
      <c r="V1290" s="10" t="s">
        <v>37</v>
      </c>
      <c r="W1290" s="10" t="s">
        <v>29</v>
      </c>
      <c r="X1290" s="15">
        <v>0</v>
      </c>
      <c r="Y1290" s="15">
        <v>0</v>
      </c>
      <c r="Z1290" s="15">
        <v>0</v>
      </c>
      <c r="AA1290" s="15">
        <v>0</v>
      </c>
      <c r="AB1290" s="15">
        <v>0</v>
      </c>
    </row>
    <row r="1291" spans="1:28" x14ac:dyDescent="0.25">
      <c r="A1291" s="9" t="s">
        <v>2581</v>
      </c>
      <c r="B1291" s="10" t="s">
        <v>29</v>
      </c>
      <c r="C1291" s="10" t="s">
        <v>29</v>
      </c>
      <c r="D1291" s="9" t="s">
        <v>30</v>
      </c>
      <c r="E1291" s="10" t="s">
        <v>32</v>
      </c>
      <c r="F1291" s="10" t="s">
        <v>32</v>
      </c>
      <c r="G1291" s="11">
        <v>44421</v>
      </c>
      <c r="H1291" s="12">
        <v>44421</v>
      </c>
      <c r="I1291" s="10" t="s">
        <v>573</v>
      </c>
      <c r="J1291" s="13" t="s">
        <v>2582</v>
      </c>
      <c r="K1291" s="10" t="s">
        <v>40</v>
      </c>
      <c r="L1291" s="10" t="s">
        <v>29</v>
      </c>
      <c r="M1291" s="15">
        <v>0</v>
      </c>
      <c r="N1291" s="12"/>
      <c r="O1291" s="10" t="s">
        <v>2096</v>
      </c>
      <c r="P1291" s="15">
        <v>0</v>
      </c>
      <c r="Q1291" s="15">
        <v>0</v>
      </c>
      <c r="R1291" s="10" t="s">
        <v>29</v>
      </c>
      <c r="S1291" s="15">
        <v>0</v>
      </c>
      <c r="T1291" s="10" t="s">
        <v>1020</v>
      </c>
      <c r="U1291" s="10" t="s">
        <v>29</v>
      </c>
      <c r="V1291" s="10" t="s">
        <v>37</v>
      </c>
      <c r="W1291" s="10" t="s">
        <v>29</v>
      </c>
      <c r="X1291" s="15">
        <v>0</v>
      </c>
      <c r="Y1291" s="15">
        <v>0</v>
      </c>
      <c r="Z1291" s="15">
        <v>0</v>
      </c>
      <c r="AA1291" s="15">
        <v>0</v>
      </c>
      <c r="AB1291" s="15">
        <v>0</v>
      </c>
    </row>
    <row r="1292" spans="1:28" x14ac:dyDescent="0.25">
      <c r="A1292" s="16" t="s">
        <v>2583</v>
      </c>
      <c r="B1292" s="17" t="s">
        <v>29</v>
      </c>
      <c r="C1292" s="17" t="s">
        <v>29</v>
      </c>
      <c r="D1292" s="17" t="s">
        <v>29</v>
      </c>
      <c r="E1292" s="17" t="s">
        <v>29</v>
      </c>
      <c r="F1292" s="17" t="s">
        <v>29</v>
      </c>
      <c r="G1292" s="18"/>
      <c r="H1292" s="18"/>
      <c r="I1292" s="17" t="s">
        <v>29</v>
      </c>
      <c r="J1292" s="17" t="s">
        <v>29</v>
      </c>
      <c r="K1292" s="17" t="s">
        <v>29</v>
      </c>
      <c r="L1292" s="17" t="s">
        <v>29</v>
      </c>
      <c r="M1292" s="20">
        <v>0</v>
      </c>
      <c r="N1292" s="18"/>
      <c r="O1292" s="17" t="s">
        <v>29</v>
      </c>
      <c r="P1292" s="20">
        <v>0</v>
      </c>
      <c r="Q1292" s="20"/>
      <c r="R1292" s="17" t="s">
        <v>29</v>
      </c>
      <c r="S1292" s="20">
        <v>0</v>
      </c>
      <c r="T1292" s="17" t="s">
        <v>29</v>
      </c>
      <c r="U1292" s="17" t="s">
        <v>29</v>
      </c>
      <c r="V1292" s="17" t="s">
        <v>37</v>
      </c>
      <c r="W1292" s="17" t="s">
        <v>29</v>
      </c>
      <c r="X1292" s="20">
        <v>0</v>
      </c>
      <c r="Y1292" s="20">
        <v>0</v>
      </c>
      <c r="Z1292" s="20">
        <v>0</v>
      </c>
      <c r="AA1292" s="20">
        <v>0</v>
      </c>
      <c r="AB1292" s="20">
        <v>0</v>
      </c>
    </row>
    <row r="1293" spans="1:28" x14ac:dyDescent="0.25">
      <c r="A1293" s="16" t="s">
        <v>2584</v>
      </c>
      <c r="B1293" s="17" t="s">
        <v>29</v>
      </c>
      <c r="C1293" s="17" t="s">
        <v>29</v>
      </c>
      <c r="D1293" s="17" t="s">
        <v>29</v>
      </c>
      <c r="E1293" s="17" t="s">
        <v>29</v>
      </c>
      <c r="F1293" s="17" t="s">
        <v>29</v>
      </c>
      <c r="G1293" s="18"/>
      <c r="H1293" s="18"/>
      <c r="I1293" s="17" t="s">
        <v>29</v>
      </c>
      <c r="J1293" s="17" t="s">
        <v>29</v>
      </c>
      <c r="K1293" s="17" t="s">
        <v>29</v>
      </c>
      <c r="L1293" s="17" t="s">
        <v>29</v>
      </c>
      <c r="M1293" s="20">
        <v>0</v>
      </c>
      <c r="N1293" s="18"/>
      <c r="O1293" s="17" t="s">
        <v>29</v>
      </c>
      <c r="P1293" s="20">
        <v>0</v>
      </c>
      <c r="Q1293" s="20"/>
      <c r="R1293" s="17" t="s">
        <v>29</v>
      </c>
      <c r="S1293" s="20">
        <v>0</v>
      </c>
      <c r="T1293" s="17" t="s">
        <v>29</v>
      </c>
      <c r="U1293" s="17" t="s">
        <v>29</v>
      </c>
      <c r="V1293" s="17" t="s">
        <v>37</v>
      </c>
      <c r="W1293" s="17" t="s">
        <v>29</v>
      </c>
      <c r="X1293" s="20">
        <v>0</v>
      </c>
      <c r="Y1293" s="20">
        <v>0</v>
      </c>
      <c r="Z1293" s="20">
        <v>0</v>
      </c>
      <c r="AA1293" s="20">
        <v>0</v>
      </c>
      <c r="AB1293" s="20">
        <v>0</v>
      </c>
    </row>
    <row r="1294" spans="1:28" x14ac:dyDescent="0.25">
      <c r="A1294" s="9" t="s">
        <v>2585</v>
      </c>
      <c r="B1294" s="10" t="s">
        <v>29</v>
      </c>
      <c r="C1294" s="10" t="s">
        <v>29</v>
      </c>
      <c r="D1294" s="9" t="s">
        <v>30</v>
      </c>
      <c r="E1294" s="10" t="s">
        <v>31</v>
      </c>
      <c r="F1294" s="10" t="s">
        <v>32</v>
      </c>
      <c r="G1294" s="11">
        <v>43190</v>
      </c>
      <c r="H1294" s="12">
        <v>43190</v>
      </c>
      <c r="I1294" s="10" t="s">
        <v>33</v>
      </c>
      <c r="J1294" s="13" t="s">
        <v>2586</v>
      </c>
      <c r="K1294" s="10" t="s">
        <v>40</v>
      </c>
      <c r="L1294" s="10" t="s">
        <v>29</v>
      </c>
      <c r="M1294" s="15">
        <v>0</v>
      </c>
      <c r="N1294" s="12"/>
      <c r="O1294" s="10" t="s">
        <v>2129</v>
      </c>
      <c r="P1294" s="15">
        <v>0</v>
      </c>
      <c r="Q1294" s="15"/>
      <c r="R1294" s="10" t="s">
        <v>29</v>
      </c>
      <c r="S1294" s="15">
        <v>0</v>
      </c>
      <c r="T1294" s="10" t="s">
        <v>29</v>
      </c>
      <c r="U1294" s="10" t="s">
        <v>29</v>
      </c>
      <c r="V1294" s="10" t="s">
        <v>37</v>
      </c>
      <c r="W1294" s="10" t="s">
        <v>29</v>
      </c>
      <c r="X1294" s="15">
        <v>0</v>
      </c>
      <c r="Y1294" s="15">
        <v>0</v>
      </c>
      <c r="Z1294" s="15">
        <v>0</v>
      </c>
      <c r="AA1294" s="15">
        <v>0</v>
      </c>
      <c r="AB1294" s="15">
        <v>0</v>
      </c>
    </row>
    <row r="1295" spans="1:28" x14ac:dyDescent="0.25">
      <c r="A1295" s="9" t="s">
        <v>2587</v>
      </c>
      <c r="B1295" s="10" t="s">
        <v>29</v>
      </c>
      <c r="C1295" s="10" t="s">
        <v>29</v>
      </c>
      <c r="D1295" s="9" t="s">
        <v>30</v>
      </c>
      <c r="E1295" s="10" t="s">
        <v>32</v>
      </c>
      <c r="F1295" s="10" t="s">
        <v>32</v>
      </c>
      <c r="G1295" s="11">
        <v>44407</v>
      </c>
      <c r="H1295" s="12">
        <v>44407</v>
      </c>
      <c r="I1295" s="10" t="s">
        <v>33</v>
      </c>
      <c r="J1295" s="13" t="s">
        <v>2588</v>
      </c>
      <c r="K1295" s="10" t="s">
        <v>40</v>
      </c>
      <c r="L1295" s="10" t="s">
        <v>29</v>
      </c>
      <c r="M1295" s="15">
        <v>0</v>
      </c>
      <c r="N1295" s="12"/>
      <c r="O1295" s="10" t="s">
        <v>2165</v>
      </c>
      <c r="P1295" s="15">
        <v>0</v>
      </c>
      <c r="Q1295" s="15">
        <v>1</v>
      </c>
      <c r="R1295" s="10" t="s">
        <v>29</v>
      </c>
      <c r="S1295" s="15">
        <v>0</v>
      </c>
      <c r="T1295" s="10" t="s">
        <v>339</v>
      </c>
      <c r="U1295" s="10" t="s">
        <v>29</v>
      </c>
      <c r="V1295" s="10" t="s">
        <v>37</v>
      </c>
      <c r="W1295" s="10" t="s">
        <v>29</v>
      </c>
      <c r="X1295" s="15">
        <v>0</v>
      </c>
      <c r="Y1295" s="15">
        <v>0</v>
      </c>
      <c r="Z1295" s="15">
        <v>0</v>
      </c>
      <c r="AA1295" s="15">
        <v>0</v>
      </c>
      <c r="AB1295" s="15">
        <v>0</v>
      </c>
    </row>
    <row r="1296" spans="1:28" x14ac:dyDescent="0.25">
      <c r="A1296" s="9" t="s">
        <v>2589</v>
      </c>
      <c r="B1296" s="10" t="s">
        <v>29</v>
      </c>
      <c r="C1296" s="10" t="s">
        <v>29</v>
      </c>
      <c r="D1296" s="9" t="s">
        <v>30</v>
      </c>
      <c r="E1296" s="10" t="s">
        <v>32</v>
      </c>
      <c r="F1296" s="10" t="s">
        <v>32</v>
      </c>
      <c r="G1296" s="11">
        <v>44651</v>
      </c>
      <c r="H1296" s="12">
        <v>44651</v>
      </c>
      <c r="I1296" s="10" t="s">
        <v>573</v>
      </c>
      <c r="J1296" s="13" t="s">
        <v>2590</v>
      </c>
      <c r="K1296" s="10" t="s">
        <v>40</v>
      </c>
      <c r="L1296" s="10" t="s">
        <v>29</v>
      </c>
      <c r="M1296" s="15">
        <v>0</v>
      </c>
      <c r="N1296" s="12"/>
      <c r="O1296" s="10" t="s">
        <v>2591</v>
      </c>
      <c r="P1296" s="15">
        <v>0</v>
      </c>
      <c r="Q1296" s="15">
        <v>0</v>
      </c>
      <c r="R1296" s="10" t="s">
        <v>29</v>
      </c>
      <c r="S1296" s="15">
        <v>0</v>
      </c>
      <c r="T1296" s="10" t="s">
        <v>339</v>
      </c>
      <c r="U1296" s="10" t="s">
        <v>29</v>
      </c>
      <c r="V1296" s="10" t="s">
        <v>37</v>
      </c>
      <c r="W1296" s="10" t="s">
        <v>29</v>
      </c>
      <c r="X1296" s="15">
        <v>0</v>
      </c>
      <c r="Y1296" s="15">
        <v>0</v>
      </c>
      <c r="Z1296" s="15">
        <v>0</v>
      </c>
      <c r="AA1296" s="15">
        <v>0</v>
      </c>
      <c r="AB1296" s="15">
        <v>0</v>
      </c>
    </row>
    <row r="1297" spans="1:28" x14ac:dyDescent="0.25">
      <c r="A1297" s="16" t="s">
        <v>2592</v>
      </c>
      <c r="B1297" s="17" t="s">
        <v>29</v>
      </c>
      <c r="C1297" s="17" t="s">
        <v>29</v>
      </c>
      <c r="D1297" s="17" t="s">
        <v>29</v>
      </c>
      <c r="E1297" s="17" t="s">
        <v>29</v>
      </c>
      <c r="F1297" s="17" t="s">
        <v>29</v>
      </c>
      <c r="G1297" s="18"/>
      <c r="H1297" s="18"/>
      <c r="I1297" s="17" t="s">
        <v>29</v>
      </c>
      <c r="J1297" s="17" t="s">
        <v>29</v>
      </c>
      <c r="K1297" s="17" t="s">
        <v>29</v>
      </c>
      <c r="L1297" s="17" t="s">
        <v>29</v>
      </c>
      <c r="M1297" s="20">
        <v>0</v>
      </c>
      <c r="N1297" s="18"/>
      <c r="O1297" s="17" t="s">
        <v>29</v>
      </c>
      <c r="P1297" s="20">
        <v>0</v>
      </c>
      <c r="Q1297" s="20"/>
      <c r="R1297" s="17" t="s">
        <v>29</v>
      </c>
      <c r="S1297" s="20">
        <v>0</v>
      </c>
      <c r="T1297" s="17" t="s">
        <v>29</v>
      </c>
      <c r="U1297" s="17" t="s">
        <v>29</v>
      </c>
      <c r="V1297" s="17" t="s">
        <v>37</v>
      </c>
      <c r="W1297" s="17" t="s">
        <v>29</v>
      </c>
      <c r="X1297" s="20">
        <v>0</v>
      </c>
      <c r="Y1297" s="20">
        <v>0</v>
      </c>
      <c r="Z1297" s="20">
        <v>0</v>
      </c>
      <c r="AA1297" s="20">
        <v>0</v>
      </c>
      <c r="AB1297" s="20">
        <v>0</v>
      </c>
    </row>
    <row r="1298" spans="1:28" x14ac:dyDescent="0.25">
      <c r="A1298" s="16" t="s">
        <v>2593</v>
      </c>
      <c r="B1298" s="17" t="s">
        <v>29</v>
      </c>
      <c r="C1298" s="17" t="s">
        <v>29</v>
      </c>
      <c r="D1298" s="17" t="s">
        <v>29</v>
      </c>
      <c r="E1298" s="17" t="s">
        <v>29</v>
      </c>
      <c r="F1298" s="17" t="s">
        <v>29</v>
      </c>
      <c r="G1298" s="18"/>
      <c r="H1298" s="18"/>
      <c r="I1298" s="17" t="s">
        <v>29</v>
      </c>
      <c r="J1298" s="17" t="s">
        <v>29</v>
      </c>
      <c r="K1298" s="17" t="s">
        <v>29</v>
      </c>
      <c r="L1298" s="17" t="s">
        <v>29</v>
      </c>
      <c r="M1298" s="20">
        <v>0</v>
      </c>
      <c r="N1298" s="18"/>
      <c r="O1298" s="17" t="s">
        <v>29</v>
      </c>
      <c r="P1298" s="20">
        <v>0</v>
      </c>
      <c r="Q1298" s="20"/>
      <c r="R1298" s="17" t="s">
        <v>29</v>
      </c>
      <c r="S1298" s="20">
        <v>0</v>
      </c>
      <c r="T1298" s="17" t="s">
        <v>29</v>
      </c>
      <c r="U1298" s="17" t="s">
        <v>29</v>
      </c>
      <c r="V1298" s="17" t="s">
        <v>37</v>
      </c>
      <c r="W1298" s="17" t="s">
        <v>29</v>
      </c>
      <c r="X1298" s="20">
        <v>0</v>
      </c>
      <c r="Y1298" s="20">
        <v>0</v>
      </c>
      <c r="Z1298" s="20">
        <v>0</v>
      </c>
      <c r="AA1298" s="20">
        <v>0</v>
      </c>
      <c r="AB1298" s="20">
        <v>0</v>
      </c>
    </row>
    <row r="1299" spans="1:28" x14ac:dyDescent="0.25">
      <c r="A1299" s="9" t="s">
        <v>2594</v>
      </c>
      <c r="B1299" s="10" t="s">
        <v>29</v>
      </c>
      <c r="C1299" s="10" t="s">
        <v>29</v>
      </c>
      <c r="D1299" s="9" t="s">
        <v>30</v>
      </c>
      <c r="E1299" s="10" t="s">
        <v>31</v>
      </c>
      <c r="F1299" s="10" t="s">
        <v>32</v>
      </c>
      <c r="G1299" s="11">
        <v>44492</v>
      </c>
      <c r="H1299" s="12">
        <v>44470</v>
      </c>
      <c r="I1299" s="10" t="s">
        <v>2595</v>
      </c>
      <c r="J1299" s="13" t="s">
        <v>2596</v>
      </c>
      <c r="K1299" s="10" t="s">
        <v>40</v>
      </c>
      <c r="L1299" s="10" t="s">
        <v>29</v>
      </c>
      <c r="M1299" s="14">
        <v>152000</v>
      </c>
      <c r="N1299" s="12"/>
      <c r="O1299" s="10" t="s">
        <v>2597</v>
      </c>
      <c r="P1299" s="15">
        <v>0</v>
      </c>
      <c r="Q1299" s="15"/>
      <c r="R1299" s="10" t="s">
        <v>29</v>
      </c>
      <c r="S1299" s="14">
        <v>152000</v>
      </c>
      <c r="T1299" s="10" t="s">
        <v>29</v>
      </c>
      <c r="U1299" s="10" t="s">
        <v>29</v>
      </c>
      <c r="V1299" s="10" t="s">
        <v>37</v>
      </c>
      <c r="W1299" s="10" t="s">
        <v>29</v>
      </c>
      <c r="X1299" s="15">
        <v>0</v>
      </c>
      <c r="Y1299" s="15">
        <v>0</v>
      </c>
      <c r="Z1299" s="15">
        <v>0</v>
      </c>
      <c r="AA1299" s="15">
        <v>0</v>
      </c>
      <c r="AB1299" s="14">
        <v>152000</v>
      </c>
    </row>
    <row r="1300" spans="1:28" x14ac:dyDescent="0.25">
      <c r="A1300" s="16" t="s">
        <v>2598</v>
      </c>
      <c r="B1300" s="17" t="s">
        <v>29</v>
      </c>
      <c r="C1300" s="17" t="s">
        <v>29</v>
      </c>
      <c r="D1300" s="17" t="s">
        <v>29</v>
      </c>
      <c r="E1300" s="17" t="s">
        <v>29</v>
      </c>
      <c r="F1300" s="17" t="s">
        <v>29</v>
      </c>
      <c r="G1300" s="18"/>
      <c r="H1300" s="18"/>
      <c r="I1300" s="17" t="s">
        <v>29</v>
      </c>
      <c r="J1300" s="17" t="s">
        <v>29</v>
      </c>
      <c r="K1300" s="17" t="s">
        <v>29</v>
      </c>
      <c r="L1300" s="17" t="s">
        <v>29</v>
      </c>
      <c r="M1300" s="19">
        <v>152000</v>
      </c>
      <c r="N1300" s="18"/>
      <c r="O1300" s="17" t="s">
        <v>29</v>
      </c>
      <c r="P1300" s="20">
        <v>0</v>
      </c>
      <c r="Q1300" s="20"/>
      <c r="R1300" s="17" t="s">
        <v>29</v>
      </c>
      <c r="S1300" s="19">
        <v>152000</v>
      </c>
      <c r="T1300" s="17" t="s">
        <v>29</v>
      </c>
      <c r="U1300" s="17" t="s">
        <v>29</v>
      </c>
      <c r="V1300" s="17" t="s">
        <v>37</v>
      </c>
      <c r="W1300" s="17" t="s">
        <v>29</v>
      </c>
      <c r="X1300" s="20">
        <v>0</v>
      </c>
      <c r="Y1300" s="20">
        <v>0</v>
      </c>
      <c r="Z1300" s="20">
        <v>0</v>
      </c>
      <c r="AA1300" s="20">
        <v>0</v>
      </c>
      <c r="AB1300" s="19">
        <v>152000</v>
      </c>
    </row>
    <row r="1301" spans="1:28" x14ac:dyDescent="0.25">
      <c r="A1301" s="16" t="s">
        <v>2599</v>
      </c>
      <c r="B1301" s="17" t="s">
        <v>29</v>
      </c>
      <c r="C1301" s="17" t="s">
        <v>29</v>
      </c>
      <c r="D1301" s="17" t="s">
        <v>29</v>
      </c>
      <c r="E1301" s="17" t="s">
        <v>29</v>
      </c>
      <c r="F1301" s="17" t="s">
        <v>29</v>
      </c>
      <c r="G1301" s="18"/>
      <c r="H1301" s="18"/>
      <c r="I1301" s="17" t="s">
        <v>29</v>
      </c>
      <c r="J1301" s="17" t="s">
        <v>29</v>
      </c>
      <c r="K1301" s="17" t="s">
        <v>29</v>
      </c>
      <c r="L1301" s="17" t="s">
        <v>29</v>
      </c>
      <c r="M1301" s="19">
        <v>152000</v>
      </c>
      <c r="N1301" s="18"/>
      <c r="O1301" s="17" t="s">
        <v>29</v>
      </c>
      <c r="P1301" s="20">
        <v>0</v>
      </c>
      <c r="Q1301" s="20"/>
      <c r="R1301" s="17" t="s">
        <v>29</v>
      </c>
      <c r="S1301" s="19">
        <v>152000</v>
      </c>
      <c r="T1301" s="17" t="s">
        <v>29</v>
      </c>
      <c r="U1301" s="17" t="s">
        <v>29</v>
      </c>
      <c r="V1301" s="17" t="s">
        <v>37</v>
      </c>
      <c r="W1301" s="17" t="s">
        <v>29</v>
      </c>
      <c r="X1301" s="20">
        <v>0</v>
      </c>
      <c r="Y1301" s="20">
        <v>0</v>
      </c>
      <c r="Z1301" s="20">
        <v>0</v>
      </c>
      <c r="AA1301" s="20">
        <v>0</v>
      </c>
      <c r="AB1301" s="19">
        <v>152000</v>
      </c>
    </row>
    <row r="1302" spans="1:28" x14ac:dyDescent="0.25">
      <c r="A1302" s="16" t="s">
        <v>2600</v>
      </c>
      <c r="B1302" s="17" t="s">
        <v>29</v>
      </c>
      <c r="C1302" s="17" t="s">
        <v>29</v>
      </c>
      <c r="D1302" s="17" t="s">
        <v>29</v>
      </c>
      <c r="E1302" s="17" t="s">
        <v>29</v>
      </c>
      <c r="F1302" s="17" t="s">
        <v>29</v>
      </c>
      <c r="G1302" s="18"/>
      <c r="H1302" s="18"/>
      <c r="I1302" s="17" t="s">
        <v>29</v>
      </c>
      <c r="J1302" s="17" t="s">
        <v>29</v>
      </c>
      <c r="K1302" s="17" t="s">
        <v>29</v>
      </c>
      <c r="L1302" s="17" t="s">
        <v>29</v>
      </c>
      <c r="M1302" s="19">
        <v>3430191381.23</v>
      </c>
      <c r="N1302" s="18"/>
      <c r="O1302" s="17" t="s">
        <v>29</v>
      </c>
      <c r="P1302" s="19">
        <v>-2165160880.2800002</v>
      </c>
      <c r="Q1302" s="20"/>
      <c r="R1302" s="17" t="s">
        <v>29</v>
      </c>
      <c r="S1302" s="19">
        <v>1265030500.95</v>
      </c>
      <c r="T1302" s="17" t="s">
        <v>29</v>
      </c>
      <c r="U1302" s="17" t="s">
        <v>29</v>
      </c>
      <c r="V1302" s="17" t="s">
        <v>37</v>
      </c>
      <c r="W1302" s="17" t="s">
        <v>29</v>
      </c>
      <c r="X1302" s="20">
        <v>0</v>
      </c>
      <c r="Y1302" s="19">
        <v>77040699.459999993</v>
      </c>
      <c r="Z1302" s="20">
        <v>0</v>
      </c>
      <c r="AA1302" s="19">
        <v>-82303306</v>
      </c>
      <c r="AB1302" s="19">
        <v>1259767894.4100001</v>
      </c>
    </row>
    <row r="1303" spans="1:28" x14ac:dyDescent="0.25">
      <c r="A1303" s="16" t="s">
        <v>2601</v>
      </c>
      <c r="B1303" s="17" t="s">
        <v>29</v>
      </c>
      <c r="C1303" s="17" t="s">
        <v>29</v>
      </c>
      <c r="D1303" s="17" t="s">
        <v>29</v>
      </c>
      <c r="E1303" s="17" t="s">
        <v>29</v>
      </c>
      <c r="F1303" s="17" t="s">
        <v>29</v>
      </c>
      <c r="G1303" s="18"/>
      <c r="H1303" s="18"/>
      <c r="I1303" s="17" t="s">
        <v>29</v>
      </c>
      <c r="J1303" s="17" t="s">
        <v>29</v>
      </c>
      <c r="K1303" s="17" t="s">
        <v>29</v>
      </c>
      <c r="L1303" s="17" t="s">
        <v>29</v>
      </c>
      <c r="M1303" s="19">
        <v>3430191381.23</v>
      </c>
      <c r="N1303" s="18"/>
      <c r="O1303" s="17" t="s">
        <v>29</v>
      </c>
      <c r="P1303" s="19">
        <v>-2165160880.2800002</v>
      </c>
      <c r="Q1303" s="20"/>
      <c r="R1303" s="17" t="s">
        <v>29</v>
      </c>
      <c r="S1303" s="19">
        <v>1265030500.95</v>
      </c>
      <c r="T1303" s="17" t="s">
        <v>29</v>
      </c>
      <c r="U1303" s="17" t="s">
        <v>29</v>
      </c>
      <c r="V1303" s="17" t="s">
        <v>37</v>
      </c>
      <c r="W1303" s="17" t="s">
        <v>29</v>
      </c>
      <c r="X1303" s="20">
        <v>0</v>
      </c>
      <c r="Y1303" s="19">
        <v>77040699.459999993</v>
      </c>
      <c r="Z1303" s="20">
        <v>0</v>
      </c>
      <c r="AA1303" s="19">
        <v>-82303306</v>
      </c>
      <c r="AB1303" s="19">
        <v>1259767894.4100001</v>
      </c>
    </row>
    <row r="1304" spans="1:28" x14ac:dyDescent="0.25">
      <c r="A1304" s="16" t="s">
        <v>2602</v>
      </c>
      <c r="B1304" s="17" t="s">
        <v>29</v>
      </c>
      <c r="C1304" s="17" t="s">
        <v>29</v>
      </c>
      <c r="D1304" s="17" t="s">
        <v>29</v>
      </c>
      <c r="E1304" s="17" t="s">
        <v>29</v>
      </c>
      <c r="F1304" s="17" t="s">
        <v>29</v>
      </c>
      <c r="G1304" s="18"/>
      <c r="H1304" s="18"/>
      <c r="I1304" s="17" t="s">
        <v>29</v>
      </c>
      <c r="J1304" s="17" t="s">
        <v>29</v>
      </c>
      <c r="K1304" s="17" t="s">
        <v>29</v>
      </c>
      <c r="L1304" s="17" t="s">
        <v>29</v>
      </c>
      <c r="M1304" s="19">
        <v>3430191381.23</v>
      </c>
      <c r="N1304" s="18"/>
      <c r="O1304" s="17" t="s">
        <v>29</v>
      </c>
      <c r="P1304" s="19">
        <v>-2165160880.2800002</v>
      </c>
      <c r="Q1304" s="20"/>
      <c r="R1304" s="17" t="s">
        <v>29</v>
      </c>
      <c r="S1304" s="19">
        <v>1265030500.95</v>
      </c>
      <c r="T1304" s="17" t="s">
        <v>29</v>
      </c>
      <c r="U1304" s="17" t="s">
        <v>29</v>
      </c>
      <c r="V1304" s="17" t="s">
        <v>37</v>
      </c>
      <c r="W1304" s="17" t="s">
        <v>29</v>
      </c>
      <c r="X1304" s="20">
        <v>0</v>
      </c>
      <c r="Y1304" s="19">
        <v>77040699.459999993</v>
      </c>
      <c r="Z1304" s="20">
        <v>0</v>
      </c>
      <c r="AA1304" s="19">
        <v>-82303306</v>
      </c>
      <c r="AB1304" s="19">
        <v>1259767894.4100001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Summary</vt:lpstr>
      <vt:lpstr>Register</vt:lpstr>
      <vt:lpstr>Ageing</vt:lpstr>
      <vt:lpstr>31.03.2024 SAP</vt:lpstr>
      <vt:lpstr>Movement of CWIP</vt:lpstr>
      <vt:lpstr>CWIP Ledger</vt:lpstr>
      <vt:lpstr>Sheet1</vt:lpstr>
      <vt:lpstr>Register!Print_Titles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2024-08-07T08:46:57Z</cp:lastPrinted>
  <dcterms:created xsi:type="dcterms:W3CDTF">2023-10-07T06:34:03Z</dcterms:created>
  <dcterms:modified xsi:type="dcterms:W3CDTF">2024-12-18T07:35:50Z</dcterms:modified>
</cp:coreProperties>
</file>